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8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 approval DEC18-24 SCHED" sheetId="1" r:id="rId4"/>
    <sheet state="hidden" name="555" sheetId="2" r:id="rId5"/>
    <sheet state="visible" name="DEC (11-17)(18-24) LOGSHEET" sheetId="3" r:id="rId6"/>
    <sheet state="visible" name=" DEC 11-17 SCHED" sheetId="4" r:id="rId7"/>
    <sheet state="visible" name="(NOV27-DEC03)(DEC04-10)LOGSHEET" sheetId="5" r:id="rId8"/>
    <sheet state="visible" name=" SCHED DEC04-10" sheetId="6" r:id="rId9"/>
    <sheet state="visible" name="SCHED for NOV27-DEC03" sheetId="7" r:id="rId10"/>
    <sheet state="visible" name="(NOV13-19)(20-26)LOGSHEET" sheetId="8" r:id="rId11"/>
    <sheet state="visible" name="SCHED NOV 13-19 " sheetId="9" r:id="rId12"/>
    <sheet state="visible" name="SCHED NOV 20-26" sheetId="10" r:id="rId13"/>
    <sheet state="visible" name="(OCT30-NOV05)(NOV06-12)LOGSHEET" sheetId="11" r:id="rId14"/>
    <sheet state="visible" name="SCHED NOV06-12 " sheetId="12" r:id="rId15"/>
    <sheet state="visible" name="Sched OCT30-NOV05 " sheetId="13" r:id="rId16"/>
    <sheet state="hidden" name="sched w garibaldis" sheetId="14" r:id="rId17"/>
    <sheet state="visible" name="(OCT16-22)(23-30)LOGSHEET" sheetId="15" r:id="rId18"/>
    <sheet state="visible" name="OCT23-30 SCHED" sheetId="16" r:id="rId19"/>
    <sheet state="visible" name="OCT16-22 SCHED " sheetId="17" r:id="rId20"/>
    <sheet state="visible" name="OCT 9-15 sched " sheetId="18" r:id="rId21"/>
    <sheet state="visible" name="(OCT2-8)(OCT9-15)LOGSHEET" sheetId="19" r:id="rId22"/>
    <sheet state="visible" name=" OCT2-8 SCHED" sheetId="20" r:id="rId23"/>
    <sheet state="visible" name="(SEP18-24)(SEP25-OCT1)LOGSHEET" sheetId="21" r:id="rId24"/>
    <sheet state="visible" name=" SEPT25-OCT1 SCHED" sheetId="22" r:id="rId25"/>
    <sheet state="visible" name="SCHED SEP 18-24" sheetId="23" r:id="rId26"/>
    <sheet state="hidden" name="LEAVE" sheetId="24" r:id="rId27"/>
    <sheet state="visible" name="Form Responses 1" sheetId="25" r:id="rId28"/>
    <sheet state="visible" name="SEPT(4-10)(11-17)LOGSHEET" sheetId="26" r:id="rId29"/>
    <sheet state="visible" name=" SEP11-17 SCHED" sheetId="27" r:id="rId30"/>
    <sheet state="visible" name="  SEP04-10 SCHED" sheetId="28" r:id="rId31"/>
    <sheet state="hidden" name="Sheet1" sheetId="29" r:id="rId32"/>
    <sheet state="hidden" name="ATTENDANCE LOG 0801-0815" sheetId="30" r:id="rId33"/>
    <sheet state="hidden" name="ATTENDANCE LOG 0816-0831" sheetId="31" r:id="rId34"/>
    <sheet state="hidden" name="ATTENDANCE LOG 1001-1015" sheetId="32" r:id="rId35"/>
    <sheet state="hidden" name="OCT17-24 SCHED" sheetId="33" r:id="rId36"/>
    <sheet state="hidden" name="OCT24-31" sheetId="34" r:id="rId37"/>
    <sheet state="hidden" name="ATTENDANCE LOG 1015-1030" sheetId="35" r:id="rId38"/>
    <sheet state="hidden" name="OCT31-NOV7" sheetId="36" r:id="rId39"/>
    <sheet state="hidden" name="SCHED NOV14-21" sheetId="37" r:id="rId40"/>
    <sheet state="hidden" name="NOV7-NOV14" sheetId="38" r:id="rId41"/>
    <sheet state="hidden" name="ATTENDANCE LOG 1101-1115" sheetId="39" r:id="rId42"/>
    <sheet state="hidden" name="NOV21-28 SCHED" sheetId="40" r:id="rId43"/>
    <sheet state="hidden" name="ATTENDANCE LOG 1116-1130" sheetId="41" r:id="rId44"/>
    <sheet state="hidden" name="1128-1205" sheetId="42" r:id="rId45"/>
    <sheet state="hidden" name="1205-1212 SCHED " sheetId="43" r:id="rId46"/>
    <sheet state="hidden" name="ATTENDANCE LOG 1201-1215" sheetId="44" r:id="rId47"/>
    <sheet state="hidden" name="1212-1219 SCHED" sheetId="45" r:id="rId48"/>
    <sheet state="hidden" name="122622-010223 SCHED" sheetId="46" r:id="rId49"/>
    <sheet state="hidden" name="010223-010923 SCHED" sheetId="47" r:id="rId50"/>
    <sheet state="hidden" name="010923-011623 SCHED" sheetId="48" r:id="rId51"/>
    <sheet state="hidden" name="ATTENDANCE LOG 010123-011523 " sheetId="49" r:id="rId52"/>
    <sheet state="hidden" name="011623-012323 SCHED" sheetId="50" r:id="rId53"/>
    <sheet state="hidden" name="012323-013023 SCHED " sheetId="51" r:id="rId54"/>
    <sheet state="hidden" name=" ATTENDANCE LOG 011523-013123" sheetId="52" r:id="rId55"/>
    <sheet state="visible" name="(AUG 21-27)(AUG28-SEP03) LOGSHE" sheetId="53" r:id="rId56"/>
    <sheet state="visible" name="AUG 28 - SEP 03 2023" sheetId="54" r:id="rId57"/>
    <sheet state="visible" name="AUG (07-13)(14-20) LOGSHEET" sheetId="55" r:id="rId58"/>
    <sheet state="visible" name=" AUG 21-27 SCHED" sheetId="56" r:id="rId59"/>
    <sheet state="visible" name=" AUG 14-20 SCHED" sheetId="57" r:id="rId60"/>
    <sheet state="visible" name=" AUG 07-13  SCHED" sheetId="58" r:id="rId61"/>
    <sheet state="visible" name="JULY31-AUG06 SCHED" sheetId="59" r:id="rId62"/>
    <sheet state="visible" name="LOGSHEET JULY24-30JULY31-AUG7" sheetId="60" r:id="rId63"/>
    <sheet state="visible" name="July 24-30 sched" sheetId="61" r:id="rId64"/>
    <sheet state="visible" name="July17-23 SCHED" sheetId="62" r:id="rId65"/>
    <sheet state="visible" name="LOGSHEET JULY(10-16)(17-23)" sheetId="63" r:id="rId66"/>
    <sheet state="visible" name=" July10-16 SCHED" sheetId="64" r:id="rId67"/>
    <sheet state="visible" name="LOGSHEET (JUNE26-JULY2)(JULY3-9" sheetId="65" r:id="rId68"/>
    <sheet state="visible" name="JULY03-09 SCHED" sheetId="66" r:id="rId69"/>
    <sheet state="visible" name="JUNE26-JULY02 SCHED" sheetId="67" r:id="rId70"/>
    <sheet state="hidden" name="10-16 DRAFT W HS" sheetId="68" r:id="rId71"/>
    <sheet state="visible" name="LOGSHEET (JUNE12-18)(JUNE19-25)" sheetId="69" r:id="rId72"/>
    <sheet state="visible" name=" JUNE 19- 25 SCHED" sheetId="70" r:id="rId73"/>
    <sheet state="visible" name="JUNE 12- 18 SCHED" sheetId="71" r:id="rId74"/>
    <sheet state="visible" name="JUNE 05-11 2023 SCHED" sheetId="72" r:id="rId75"/>
    <sheet state="visible" name="May29-June04 no JHU" sheetId="73" r:id="rId76"/>
    <sheet state="visible" name="LOGSHEET (MAY29-JUNE5)(JUNE6-12" sheetId="74" r:id="rId77"/>
    <sheet state="visible" name=" MAY22-28 2023 SCHED" sheetId="75" r:id="rId78"/>
    <sheet state="visible" name="MAY15-21 SCHED" sheetId="76" r:id="rId79"/>
    <sheet state="visible" name="LOGSHEET MAY 15-28 2023" sheetId="77" r:id="rId80"/>
    <sheet state="visible" name="MAY 1-15 2023 LOGSHEET" sheetId="78" r:id="rId81"/>
    <sheet state="hidden" name="W JHU" sheetId="79" r:id="rId82"/>
    <sheet state="hidden" name="DRAFT 0605-12 SCHED W JHU" sheetId="80" r:id="rId83"/>
    <sheet state="hidden" name="NO JHU" sheetId="81" r:id="rId84"/>
    <sheet state="hidden" name="DRAFT1 SCHED w JHU" sheetId="82" r:id="rId85"/>
    <sheet state="visible" name="MAY8-15 SCHED" sheetId="83" r:id="rId86"/>
    <sheet state="visible" name=" MAY1-08 SCHED" sheetId="84" r:id="rId87"/>
    <sheet state="hidden" name="APRIL24-MAY01 SCHED" sheetId="85" r:id="rId88"/>
    <sheet state="hidden" name="APRIL 15-30 2023 LOGSHEET" sheetId="86" r:id="rId89"/>
    <sheet state="hidden" name="APRIL 1-15 2023 LOGSHEET" sheetId="87" r:id="rId90"/>
    <sheet state="hidden" name=" APRIL17-24 SCHED   " sheetId="88" r:id="rId91"/>
    <sheet state="hidden" name="0410-17 2023  SCHED" sheetId="89" r:id="rId92"/>
    <sheet state="hidden" name=" APR 03-10 2023 SCHED" sheetId="90" r:id="rId93"/>
    <sheet state="hidden" name="MAR27-APR03 2023" sheetId="91" r:id="rId94"/>
    <sheet state="hidden" name="MAR20-27 2023" sheetId="92" r:id="rId95"/>
    <sheet state="hidden" name="MAR13-20 2023 SCHED" sheetId="93" r:id="rId96"/>
    <sheet state="hidden" name="MARCH 16-31 2023 LOGSHEET" sheetId="94" r:id="rId97"/>
    <sheet state="hidden" name="MARCH 1-15 2023 LOGSHEET" sheetId="95" r:id="rId98"/>
    <sheet state="hidden" name="MAR06-13 2023 SCHED" sheetId="96" r:id="rId99"/>
    <sheet state="hidden" name="FEB27-MAR06 2023 SCHED" sheetId="97" r:id="rId100"/>
    <sheet state="hidden" name="FEB 16-28 2023 LOGSHEET" sheetId="98" r:id="rId101"/>
    <sheet state="hidden" name="FEB 20 - 27 2023 SCHED" sheetId="99" r:id="rId102"/>
    <sheet state="hidden" name="FEB 13-20 2023 SCHED" sheetId="100" r:id="rId103"/>
    <sheet state="hidden" name="FEB 01-15 2023 LOGSHEET" sheetId="101" r:id="rId104"/>
    <sheet state="hidden" name="JAN-30-23FEB-06-23 SCHED" sheetId="102" r:id="rId105"/>
    <sheet state="hidden" name="COPY WOUT SUBKING" sheetId="103" r:id="rId106"/>
    <sheet state="visible" name="FEB-06-23FEB-13-23 SCHED" sheetId="104" r:id="rId107"/>
    <sheet state="hidden" name="ATTENDANCE LOG 1216-1231" sheetId="105" r:id="rId108"/>
    <sheet state="hidden" name="1219-1226 sched" sheetId="106" r:id="rId109"/>
    <sheet state="hidden" name="OCT10-17" sheetId="107" r:id="rId110"/>
    <sheet state="hidden" name="OCT03-10 " sheetId="108" r:id="rId111"/>
    <sheet state="hidden" name="ATTENDANCE LOG 0916-0930" sheetId="109" r:id="rId112"/>
    <sheet state="hidden" name="oct04-0ct10" sheetId="110" r:id="rId113"/>
    <sheet state="hidden" name="SEPT26-OCT03" sheetId="111" r:id="rId114"/>
    <sheet state="hidden" name="ATTENDANCE LOG 0901-0915" sheetId="112" r:id="rId115"/>
    <sheet state="hidden" name="SEPT19-26" sheetId="113" r:id="rId116"/>
    <sheet state="hidden" name="SEPT12-19" sheetId="114" r:id="rId117"/>
    <sheet state="hidden" name="SEP05-SEP12" sheetId="115" r:id="rId118"/>
    <sheet state="hidden" name="AUG29-SEP05" sheetId="116" r:id="rId119"/>
    <sheet state="hidden" name="AUG 22-29" sheetId="117" r:id="rId120"/>
    <sheet state="hidden" name="AUG 15-22" sheetId="118" r:id="rId121"/>
    <sheet state="hidden" name="AUG 08-15" sheetId="119" r:id="rId122"/>
    <sheet state="hidden" name="AUG 01-07" sheetId="120" r:id="rId123"/>
    <sheet state="hidden" name="JULY 24-31" sheetId="121" r:id="rId124"/>
    <sheet state="hidden" name="JULY 18-24" sheetId="122" r:id="rId125"/>
    <sheet state="hidden" name="JULY 11-17" sheetId="123" r:id="rId126"/>
    <sheet state="hidden" name="JULY 04-10" sheetId="124" r:id="rId127"/>
    <sheet state="hidden" name="JUNE27-JULY03" sheetId="125" r:id="rId128"/>
    <sheet state="hidden" name="JUNE 20-26 " sheetId="126" r:id="rId129"/>
    <sheet state="hidden" name="JUNE 13-19" sheetId="127" r:id="rId130"/>
    <sheet state="hidden" name="JUNE 06-12" sheetId="128" r:id="rId131"/>
    <sheet state="hidden" name="MAY30-JUNE05" sheetId="129" r:id="rId132"/>
    <sheet state="hidden" name="ATTENDANCE LOG 0716-0731" sheetId="130" r:id="rId133"/>
    <sheet state="hidden" name="MAY 23-29" sheetId="131" r:id="rId134"/>
    <sheet state="hidden" name="MAY 16-22" sheetId="132" r:id="rId135"/>
    <sheet state="hidden" name="ATTENDANCE LOG 0701-0715" sheetId="133" r:id="rId136"/>
    <sheet state="hidden" name="ATTENDANCE LOG 0616-0630" sheetId="134" r:id="rId137"/>
  </sheets>
  <definedNames>
    <definedName hidden="1" localSheetId="2" name="_xlnm._FilterDatabase">'DEC (11-17)(18-24) LOGSHEET'!$A$1:$AC$291</definedName>
    <definedName hidden="1" localSheetId="4" name="_xlnm._FilterDatabase">'(NOV27-DEC03)(DEC04-10)LOGSHEET'!$A$1:$AC$299</definedName>
    <definedName hidden="1" localSheetId="7" name="_xlnm._FilterDatabase">'(NOV13-19)(20-26)LOGSHEET'!$A$1:$AC$302</definedName>
    <definedName hidden="1" localSheetId="10" name="_xlnm._FilterDatabase">'(OCT30-NOV05)(NOV06-12)LOGSHEET'!$A$1:$AC$311</definedName>
    <definedName hidden="1" localSheetId="14" name="_xlnm._FilterDatabase">'(OCT16-22)(23-30)LOGSHEET'!$A$1:$AC$312</definedName>
    <definedName hidden="1" localSheetId="18" name="_xlnm._FilterDatabase">'(OCT2-8)(OCT9-15)LOGSHEET'!$A$1:$AC$323</definedName>
    <definedName hidden="1" localSheetId="20" name="_xlnm._FilterDatabase">'(SEP18-24)(SEP25-OCT1)LOGSHEET'!$A$1:$AC$330</definedName>
    <definedName hidden="1" localSheetId="25" name="_xlnm._FilterDatabase">'SEPT(4-10)(11-17)LOGSHEET'!$A$1:$AC$311</definedName>
    <definedName hidden="1" localSheetId="29" name="_xlnm._FilterDatabase">'ATTENDANCE LOG 0801-0815'!$A$1:$AC$165</definedName>
    <definedName hidden="1" localSheetId="30" name="_xlnm._FilterDatabase">'ATTENDANCE LOG 0816-0831'!$A$1:$AC$165</definedName>
    <definedName hidden="1" localSheetId="31" name="_xlnm._FilterDatabase">'ATTENDANCE LOG 1001-1015'!$A$1:$AC$176</definedName>
    <definedName hidden="1" localSheetId="34" name="_xlnm._FilterDatabase">'ATTENDANCE LOG 1015-1030'!$A$1:$AC$173</definedName>
    <definedName hidden="1" localSheetId="38" name="_xlnm._FilterDatabase">'ATTENDANCE LOG 1101-1115'!$A$1:$AC$176</definedName>
    <definedName hidden="1" localSheetId="40" name="_xlnm._FilterDatabase">'ATTENDANCE LOG 1116-1130'!$A$1:$AC$207</definedName>
    <definedName hidden="1" localSheetId="43" name="_xlnm._FilterDatabase">'ATTENDANCE LOG 1201-1215'!$A$1:$AC$169</definedName>
    <definedName hidden="1" localSheetId="48" name="_xlnm._FilterDatabase">'ATTENDANCE LOG 010123-011523 '!$A$1:$AC$442</definedName>
    <definedName hidden="1" localSheetId="51" name="_xlnm._FilterDatabase">' ATTENDANCE LOG 011523-013123'!$A$1:$AC$449</definedName>
    <definedName hidden="1" localSheetId="52" name="_xlnm._FilterDatabase">'(AUG 21-27)(AUG28-SEP03) LOGSHE'!$A$1:$AC$309</definedName>
    <definedName hidden="1" localSheetId="54" name="_xlnm._FilterDatabase">'AUG (07-13)(14-20) LOGSHEET'!$A$1:$AC$305</definedName>
    <definedName hidden="1" localSheetId="59" name="_xlnm._FilterDatabase">'LOGSHEET JULY24-30JULY31-AUG7'!$A$1:$AC$296</definedName>
    <definedName hidden="1" localSheetId="62" name="_xlnm._FilterDatabase">'LOGSHEET JULY(10-16)(17-23)'!$A$1:$AC$302</definedName>
    <definedName hidden="1" localSheetId="64" name="_xlnm._FilterDatabase">'LOGSHEET (JUNE26-JULY2)(JULY3-9'!$A$1:$AC$311</definedName>
    <definedName hidden="1" localSheetId="68" name="_xlnm._FilterDatabase">'LOGSHEET (JUNE12-18)(JUNE19-25)'!$A$1:$AC$302</definedName>
    <definedName hidden="1" localSheetId="73" name="_xlnm._FilterDatabase">'LOGSHEET (MAY29-JUNE5)(JUNE6-12'!$A$1:$AC$303</definedName>
    <definedName hidden="1" localSheetId="76" name="_xlnm._FilterDatabase">'LOGSHEET MAY 15-28 2023'!$A$1:$AC$308</definedName>
    <definedName hidden="1" localSheetId="77" name="_xlnm._FilterDatabase">'MAY 1-15 2023 LOGSHEET'!$A$1:$AC$266</definedName>
    <definedName hidden="1" localSheetId="85" name="_xlnm._FilterDatabase">'APRIL 15-30 2023 LOGSHEET'!$A$1:$AC$263</definedName>
    <definedName hidden="1" localSheetId="86" name="_xlnm._FilterDatabase">'APRIL 1-15 2023 LOGSHEET'!$A$1:$AC$234</definedName>
    <definedName hidden="1" localSheetId="93" name="_xlnm._FilterDatabase">'MARCH 16-31 2023 LOGSHEET'!$A$1:$AC$242</definedName>
    <definedName hidden="1" localSheetId="94" name="_xlnm._FilterDatabase">'MARCH 1-15 2023 LOGSHEET'!$A$1:$AC$302</definedName>
    <definedName hidden="1" localSheetId="97" name="_xlnm._FilterDatabase">'FEB 16-28 2023 LOGSHEET'!$A$1:$AC$449</definedName>
    <definedName hidden="1" localSheetId="100" name="_xlnm._FilterDatabase">'FEB 01-15 2023 LOGSHEET'!$A$1:$AC$435</definedName>
    <definedName hidden="1" localSheetId="104" name="_xlnm._FilterDatabase">'ATTENDANCE LOG 1216-1231'!$A$1:$AC$429</definedName>
    <definedName hidden="1" localSheetId="108" name="_xlnm._FilterDatabase">'ATTENDANCE LOG 0916-0930'!$A$1:$AC$170</definedName>
    <definedName hidden="1" localSheetId="111" name="_xlnm._FilterDatabase">'ATTENDANCE LOG 0901-0915'!$A$1:$AC$169</definedName>
    <definedName hidden="1" localSheetId="129" name="_xlnm._FilterDatabase">'ATTENDANCE LOG 0716-0731'!$A$1:$AC$155</definedName>
    <definedName hidden="1" localSheetId="132" name="_xlnm._FilterDatabase">'ATTENDANCE LOG 0701-0715'!$A$1:$AC$150</definedName>
    <definedName hidden="1" localSheetId="133" name="_xlnm._FilterDatabase">'ATTENDANCE LOG 0616-0630'!$A$1:$AC$128</definedName>
    <definedName hidden="1" localSheetId="2" name="Z_6AFCB687_A5B1_4A43_94F3_0C0C9622126F_.wvu.FilterData">'DEC (11-17)(18-24) LOGSHEET'!$A$1:$L$457</definedName>
    <definedName hidden="1" localSheetId="4" name="Z_6AFCB687_A5B1_4A43_94F3_0C0C9622126F_.wvu.FilterData">'(NOV27-DEC03)(DEC04-10)LOGSHEET'!$A$1:$L$465</definedName>
    <definedName hidden="1" localSheetId="7" name="Z_6AFCB687_A5B1_4A43_94F3_0C0C9622126F_.wvu.FilterData">'(NOV13-19)(20-26)LOGSHEET'!$A$1:$L$468</definedName>
    <definedName hidden="1" localSheetId="10" name="Z_6AFCB687_A5B1_4A43_94F3_0C0C9622126F_.wvu.FilterData">'(OCT30-NOV05)(NOV06-12)LOGSHEET'!$A$1:$L$477</definedName>
    <definedName hidden="1" localSheetId="14" name="Z_6AFCB687_A5B1_4A43_94F3_0C0C9622126F_.wvu.FilterData">'(OCT16-22)(23-30)LOGSHEET'!$A$1:$L$478</definedName>
    <definedName hidden="1" localSheetId="18" name="Z_6AFCB687_A5B1_4A43_94F3_0C0C9622126F_.wvu.FilterData">'(OCT2-8)(OCT9-15)LOGSHEET'!$A$1:$L$489</definedName>
    <definedName hidden="1" localSheetId="20" name="Z_6AFCB687_A5B1_4A43_94F3_0C0C9622126F_.wvu.FilterData">'(SEP18-24)(SEP25-OCT1)LOGSHEET'!$A$1:$L$496</definedName>
    <definedName hidden="1" localSheetId="25" name="Z_6AFCB687_A5B1_4A43_94F3_0C0C9622126F_.wvu.FilterData">'SEPT(4-10)(11-17)LOGSHEET'!$A$1:$L$477</definedName>
    <definedName hidden="1" localSheetId="48" name="Z_6AFCB687_A5B1_4A43_94F3_0C0C9622126F_.wvu.FilterData">'ATTENDANCE LOG 010123-011523 '!$A$1:$L$197</definedName>
    <definedName hidden="1" localSheetId="51" name="Z_6AFCB687_A5B1_4A43_94F3_0C0C9622126F_.wvu.FilterData">' ATTENDANCE LOG 011523-013123'!$A$1:$L$202</definedName>
    <definedName hidden="1" localSheetId="52" name="Z_6AFCB687_A5B1_4A43_94F3_0C0C9622126F_.wvu.FilterData">'(AUG 21-27)(AUG28-SEP03) LOGSHE'!$A$1:$L$475</definedName>
    <definedName hidden="1" localSheetId="54" name="Z_6AFCB687_A5B1_4A43_94F3_0C0C9622126F_.wvu.FilterData">'AUG (07-13)(14-20) LOGSHEET'!$A$1:$L$471</definedName>
    <definedName hidden="1" localSheetId="59" name="Z_6AFCB687_A5B1_4A43_94F3_0C0C9622126F_.wvu.FilterData">'LOGSHEET JULY24-30JULY31-AUG7'!$A$1:$L$462</definedName>
    <definedName hidden="1" localSheetId="62" name="Z_6AFCB687_A5B1_4A43_94F3_0C0C9622126F_.wvu.FilterData">'LOGSHEET JULY(10-16)(17-23)'!$A$1:$L$468</definedName>
    <definedName hidden="1" localSheetId="64" name="Z_6AFCB687_A5B1_4A43_94F3_0C0C9622126F_.wvu.FilterData">'LOGSHEET (JUNE26-JULY2)(JULY3-9'!$A$1:$L$477</definedName>
    <definedName hidden="1" localSheetId="68" name="Z_6AFCB687_A5B1_4A43_94F3_0C0C9622126F_.wvu.FilterData">'LOGSHEET (JUNE12-18)(JUNE19-25)'!$A$1:$L$468</definedName>
    <definedName hidden="1" localSheetId="73" name="Z_6AFCB687_A5B1_4A43_94F3_0C0C9622126F_.wvu.FilterData">'LOGSHEET (MAY29-JUNE5)(JUNE6-12'!$A$1:$L$469</definedName>
    <definedName hidden="1" localSheetId="76" name="Z_6AFCB687_A5B1_4A43_94F3_0C0C9622126F_.wvu.FilterData">'LOGSHEET MAY 15-28 2023'!$A$1:$L$29</definedName>
    <definedName hidden="1" localSheetId="77" name="Z_6AFCB687_A5B1_4A43_94F3_0C0C9622126F_.wvu.FilterData">'MAY 1-15 2023 LOGSHEET'!$A$1:$L$20</definedName>
    <definedName hidden="1" localSheetId="85" name="Z_6AFCB687_A5B1_4A43_94F3_0C0C9622126F_.wvu.FilterData">'APRIL 15-30 2023 LOGSHEET'!$A$1:$L$13</definedName>
    <definedName hidden="1" localSheetId="86" name="Z_6AFCB687_A5B1_4A43_94F3_0C0C9622126F_.wvu.FilterData">'APRIL 1-15 2023 LOGSHEET'!$A$1:$L$1</definedName>
    <definedName hidden="1" localSheetId="93" name="Z_6AFCB687_A5B1_4A43_94F3_0C0C9622126F_.wvu.FilterData">'MARCH 16-31 2023 LOGSHEET'!$A$1:$L$1</definedName>
    <definedName hidden="1" localSheetId="94" name="Z_6AFCB687_A5B1_4A43_94F3_0C0C9622126F_.wvu.FilterData">'MARCH 1-15 2023 LOGSHEET'!$A$1:$L$130</definedName>
    <definedName hidden="1" localSheetId="97" name="Z_6AFCB687_A5B1_4A43_94F3_0C0C9622126F_.wvu.FilterData">'FEB 16-28 2023 LOGSHEET'!$A$1:$L$215</definedName>
    <definedName hidden="1" localSheetId="100" name="Z_6AFCB687_A5B1_4A43_94F3_0C0C9622126F_.wvu.FilterData">'FEB 01-15 2023 LOGSHEET'!$A$1:$L$204</definedName>
    <definedName hidden="1" localSheetId="104" name="Z_6AFCB687_A5B1_4A43_94F3_0C0C9622126F_.wvu.FilterData">'ATTENDANCE LOG 1216-1231'!$A$1:$L$133</definedName>
    <definedName hidden="1" localSheetId="133" name="Z_6AFCB687_A5B1_4A43_94F3_0C0C9622126F_.wvu.FilterData">'ATTENDANCE LOG 0616-0630'!$A$1:$AC$69</definedName>
    <definedName hidden="1" localSheetId="2" name="Z_482CA3F1_235E_4CBB_838F_2B51A4768B5C_.wvu.FilterData">'DEC (11-17)(18-24) LOGSHEET'!$A$1:$AC$256</definedName>
    <definedName hidden="1" localSheetId="4" name="Z_482CA3F1_235E_4CBB_838F_2B51A4768B5C_.wvu.FilterData">'(NOV27-DEC03)(DEC04-10)LOGSHEET'!$A$1:$AC$264</definedName>
    <definedName hidden="1" localSheetId="7" name="Z_482CA3F1_235E_4CBB_838F_2B51A4768B5C_.wvu.FilterData">'(NOV13-19)(20-26)LOGSHEET'!$A$1:$AC$267</definedName>
    <definedName hidden="1" localSheetId="10" name="Z_482CA3F1_235E_4CBB_838F_2B51A4768B5C_.wvu.FilterData">'(OCT30-NOV05)(NOV06-12)LOGSHEET'!$A$1:$AC$276</definedName>
    <definedName hidden="1" localSheetId="14" name="Z_482CA3F1_235E_4CBB_838F_2B51A4768B5C_.wvu.FilterData">'(OCT16-22)(23-30)LOGSHEET'!$A$1:$AC$277</definedName>
    <definedName hidden="1" localSheetId="18" name="Z_482CA3F1_235E_4CBB_838F_2B51A4768B5C_.wvu.FilterData">'(OCT2-8)(OCT9-15)LOGSHEET'!$A$1:$AC$288</definedName>
    <definedName hidden="1" localSheetId="20" name="Z_482CA3F1_235E_4CBB_838F_2B51A4768B5C_.wvu.FilterData">'(SEP18-24)(SEP25-OCT1)LOGSHEET'!$A$1:$AC$295</definedName>
    <definedName hidden="1" localSheetId="25" name="Z_482CA3F1_235E_4CBB_838F_2B51A4768B5C_.wvu.FilterData">'SEPT(4-10)(11-17)LOGSHEET'!$A$1:$AC$276</definedName>
    <definedName hidden="1" localSheetId="48" name="Z_482CA3F1_235E_4CBB_838F_2B51A4768B5C_.wvu.FilterData">'ATTENDANCE LOG 010123-011523 '!$A$1:$AC$35</definedName>
    <definedName hidden="1" localSheetId="51" name="Z_482CA3F1_235E_4CBB_838F_2B51A4768B5C_.wvu.FilterData">' ATTENDANCE LOG 011523-013123'!$A$1:$AC$158</definedName>
    <definedName hidden="1" localSheetId="52" name="Z_482CA3F1_235E_4CBB_838F_2B51A4768B5C_.wvu.FilterData">'(AUG 21-27)(AUG28-SEP03) LOGSHE'!$A$1:$AC$274</definedName>
    <definedName hidden="1" localSheetId="54" name="Z_482CA3F1_235E_4CBB_838F_2B51A4768B5C_.wvu.FilterData">'AUG (07-13)(14-20) LOGSHEET'!$A$1:$AC$270</definedName>
    <definedName hidden="1" localSheetId="59" name="Z_482CA3F1_235E_4CBB_838F_2B51A4768B5C_.wvu.FilterData">'LOGSHEET JULY24-30JULY31-AUG7'!$A$1:$AC$261</definedName>
    <definedName hidden="1" localSheetId="62" name="Z_482CA3F1_235E_4CBB_838F_2B51A4768B5C_.wvu.FilterData">'LOGSHEET JULY(10-16)(17-23)'!$A$1:$AC$267</definedName>
    <definedName hidden="1" localSheetId="64" name="Z_482CA3F1_235E_4CBB_838F_2B51A4768B5C_.wvu.FilterData">'LOGSHEET (JUNE26-JULY2)(JULY3-9'!$A$1:$AC$154</definedName>
    <definedName hidden="1" localSheetId="68" name="Z_482CA3F1_235E_4CBB_838F_2B51A4768B5C_.wvu.FilterData">'LOGSHEET (JUNE12-18)(JUNE19-25)'!$A$1:$AC$104</definedName>
    <definedName hidden="1" localSheetId="73" name="Z_482CA3F1_235E_4CBB_838F_2B51A4768B5C_.wvu.FilterData">'LOGSHEET (MAY29-JUNE5)(JUNE6-12'!$A$1:$AC$81</definedName>
    <definedName hidden="1" localSheetId="76" name="Z_482CA3F1_235E_4CBB_838F_2B51A4768B5C_.wvu.FilterData">'LOGSHEET MAY 15-28 2023'!$A$1:$AC$29</definedName>
    <definedName hidden="1" localSheetId="77" name="Z_482CA3F1_235E_4CBB_838F_2B51A4768B5C_.wvu.FilterData">'MAY 1-15 2023 LOGSHEET'!$A$1:$AC$20</definedName>
    <definedName hidden="1" localSheetId="85" name="Z_482CA3F1_235E_4CBB_838F_2B51A4768B5C_.wvu.FilterData">'APRIL 15-30 2023 LOGSHEET'!$A$1:$AC$13</definedName>
    <definedName hidden="1" localSheetId="86" name="Z_482CA3F1_235E_4CBB_838F_2B51A4768B5C_.wvu.FilterData">'APRIL 1-15 2023 LOGSHEET'!$A$1:$AC$1</definedName>
    <definedName hidden="1" localSheetId="93" name="Z_482CA3F1_235E_4CBB_838F_2B51A4768B5C_.wvu.FilterData">'MARCH 16-31 2023 LOGSHEET'!$A$1:$AC$1</definedName>
    <definedName hidden="1" localSheetId="94" name="Z_482CA3F1_235E_4CBB_838F_2B51A4768B5C_.wvu.FilterData">'MARCH 1-15 2023 LOGSHEET'!$A$1:$AC$130</definedName>
    <definedName hidden="1" localSheetId="97" name="Z_482CA3F1_235E_4CBB_838F_2B51A4768B5C_.wvu.FilterData">'FEB 16-28 2023 LOGSHEET'!$A$1:$AC$180</definedName>
    <definedName hidden="1" localSheetId="100" name="Z_482CA3F1_235E_4CBB_838F_2B51A4768B5C_.wvu.FilterData">'FEB 01-15 2023 LOGSHEET'!$A$1:$AC$145</definedName>
    <definedName hidden="1" localSheetId="104" name="Z_482CA3F1_235E_4CBB_838F_2B51A4768B5C_.wvu.FilterData">'ATTENDANCE LOG 1216-1231'!$A$1:$AC$23</definedName>
    <definedName hidden="1" localSheetId="133" name="Z_482CA3F1_235E_4CBB_838F_2B51A4768B5C_.wvu.FilterData">'ATTENDANCE LOG 0616-0630'!$B$1:$C$119</definedName>
    <definedName hidden="1" localSheetId="133" name="Z_8FA64682_881A_4376_8C50_5D62D1C4C4A5_.wvu.FilterData">'ATTENDANCE LOG 0616-0630'!$A$1:$AC$69</definedName>
    <definedName hidden="1" localSheetId="2" name="Z_15494CB8_74BA_41CD_979C_0A1F98FA7AD5_.wvu.FilterData">'DEC (11-17)(18-24) LOGSHEET'!$A$1:$L$457</definedName>
    <definedName hidden="1" localSheetId="4" name="Z_15494CB8_74BA_41CD_979C_0A1F98FA7AD5_.wvu.FilterData">'(NOV27-DEC03)(DEC04-10)LOGSHEET'!$A$1:$L$465</definedName>
    <definedName hidden="1" localSheetId="7" name="Z_15494CB8_74BA_41CD_979C_0A1F98FA7AD5_.wvu.FilterData">'(NOV13-19)(20-26)LOGSHEET'!$A$1:$L$468</definedName>
    <definedName hidden="1" localSheetId="10" name="Z_15494CB8_74BA_41CD_979C_0A1F98FA7AD5_.wvu.FilterData">'(OCT30-NOV05)(NOV06-12)LOGSHEET'!$A$1:$L$477</definedName>
    <definedName hidden="1" localSheetId="14" name="Z_15494CB8_74BA_41CD_979C_0A1F98FA7AD5_.wvu.FilterData">'(OCT16-22)(23-30)LOGSHEET'!$A$1:$L$478</definedName>
    <definedName hidden="1" localSheetId="18" name="Z_15494CB8_74BA_41CD_979C_0A1F98FA7AD5_.wvu.FilterData">'(OCT2-8)(OCT9-15)LOGSHEET'!$A$1:$L$489</definedName>
    <definedName hidden="1" localSheetId="20" name="Z_15494CB8_74BA_41CD_979C_0A1F98FA7AD5_.wvu.FilterData">'(SEP18-24)(SEP25-OCT1)LOGSHEET'!$A$1:$L$496</definedName>
    <definedName hidden="1" localSheetId="25" name="Z_15494CB8_74BA_41CD_979C_0A1F98FA7AD5_.wvu.FilterData">'SEPT(4-10)(11-17)LOGSHEET'!$A$1:$L$477</definedName>
    <definedName hidden="1" localSheetId="48" name="Z_15494CB8_74BA_41CD_979C_0A1F98FA7AD5_.wvu.FilterData">'ATTENDANCE LOG 010123-011523 '!$A$1:$L$197</definedName>
    <definedName hidden="1" localSheetId="51" name="Z_15494CB8_74BA_41CD_979C_0A1F98FA7AD5_.wvu.FilterData">' ATTENDANCE LOG 011523-013123'!$A$1:$L$202</definedName>
    <definedName hidden="1" localSheetId="52" name="Z_15494CB8_74BA_41CD_979C_0A1F98FA7AD5_.wvu.FilterData">'(AUG 21-27)(AUG28-SEP03) LOGSHE'!$A$1:$L$475</definedName>
    <definedName hidden="1" localSheetId="54" name="Z_15494CB8_74BA_41CD_979C_0A1F98FA7AD5_.wvu.FilterData">'AUG (07-13)(14-20) LOGSHEET'!$A$1:$L$471</definedName>
    <definedName hidden="1" localSheetId="59" name="Z_15494CB8_74BA_41CD_979C_0A1F98FA7AD5_.wvu.FilterData">'LOGSHEET JULY24-30JULY31-AUG7'!$A$1:$L$462</definedName>
    <definedName hidden="1" localSheetId="62" name="Z_15494CB8_74BA_41CD_979C_0A1F98FA7AD5_.wvu.FilterData">'LOGSHEET JULY(10-16)(17-23)'!$A$1:$L$468</definedName>
    <definedName hidden="1" localSheetId="64" name="Z_15494CB8_74BA_41CD_979C_0A1F98FA7AD5_.wvu.FilterData">'LOGSHEET (JUNE26-JULY2)(JULY3-9'!$A$1:$L$477</definedName>
    <definedName hidden="1" localSheetId="68" name="Z_15494CB8_74BA_41CD_979C_0A1F98FA7AD5_.wvu.FilterData">'LOGSHEET (JUNE12-18)(JUNE19-25)'!$A$1:$L$468</definedName>
    <definedName hidden="1" localSheetId="73" name="Z_15494CB8_74BA_41CD_979C_0A1F98FA7AD5_.wvu.FilterData">'LOGSHEET (MAY29-JUNE5)(JUNE6-12'!$A$1:$L$469</definedName>
    <definedName hidden="1" localSheetId="76" name="Z_15494CB8_74BA_41CD_979C_0A1F98FA7AD5_.wvu.FilterData">'LOGSHEET MAY 15-28 2023'!$A$1:$L$29</definedName>
    <definedName hidden="1" localSheetId="77" name="Z_15494CB8_74BA_41CD_979C_0A1F98FA7AD5_.wvu.FilterData">'MAY 1-15 2023 LOGSHEET'!$A$1:$L$20</definedName>
    <definedName hidden="1" localSheetId="85" name="Z_15494CB8_74BA_41CD_979C_0A1F98FA7AD5_.wvu.FilterData">'APRIL 15-30 2023 LOGSHEET'!$A$1:$L$13</definedName>
    <definedName hidden="1" localSheetId="86" name="Z_15494CB8_74BA_41CD_979C_0A1F98FA7AD5_.wvu.FilterData">'APRIL 1-15 2023 LOGSHEET'!$A$1:$L$1</definedName>
    <definedName hidden="1" localSheetId="93" name="Z_15494CB8_74BA_41CD_979C_0A1F98FA7AD5_.wvu.FilterData">'MARCH 16-31 2023 LOGSHEET'!$A$1:$L$1</definedName>
    <definedName hidden="1" localSheetId="94" name="Z_15494CB8_74BA_41CD_979C_0A1F98FA7AD5_.wvu.FilterData">'MARCH 1-15 2023 LOGSHEET'!$A$1:$L$130</definedName>
    <definedName hidden="1" localSheetId="97" name="Z_15494CB8_74BA_41CD_979C_0A1F98FA7AD5_.wvu.FilterData">'FEB 16-28 2023 LOGSHEET'!$A$1:$L$215</definedName>
    <definedName hidden="1" localSheetId="100" name="Z_15494CB8_74BA_41CD_979C_0A1F98FA7AD5_.wvu.FilterData">'FEB 01-15 2023 LOGSHEET'!$A$1:$L$204</definedName>
    <definedName hidden="1" localSheetId="104" name="Z_15494CB8_74BA_41CD_979C_0A1F98FA7AD5_.wvu.FilterData">'ATTENDANCE LOG 1216-1231'!$A$1:$L$133</definedName>
    <definedName hidden="1" localSheetId="133" name="Z_15494CB8_74BA_41CD_979C_0A1F98FA7AD5_.wvu.FilterData">'ATTENDANCE LOG 0616-0630'!$A$1:$AC$64</definedName>
    <definedName hidden="1" localSheetId="2" name="Z_6F7B0752_2D34_424D_B3B4_CA21D0151CF6_.wvu.FilterData">'DEC (11-17)(18-24) LOGSHEET'!$A$1:$L$457</definedName>
    <definedName hidden="1" localSheetId="4" name="Z_6F7B0752_2D34_424D_B3B4_CA21D0151CF6_.wvu.FilterData">'(NOV27-DEC03)(DEC04-10)LOGSHEET'!$A$1:$L$465</definedName>
    <definedName hidden="1" localSheetId="7" name="Z_6F7B0752_2D34_424D_B3B4_CA21D0151CF6_.wvu.FilterData">'(NOV13-19)(20-26)LOGSHEET'!$A$1:$L$468</definedName>
    <definedName hidden="1" localSheetId="10" name="Z_6F7B0752_2D34_424D_B3B4_CA21D0151CF6_.wvu.FilterData">'(OCT30-NOV05)(NOV06-12)LOGSHEET'!$A$1:$L$477</definedName>
    <definedName hidden="1" localSheetId="14" name="Z_6F7B0752_2D34_424D_B3B4_CA21D0151CF6_.wvu.FilterData">'(OCT16-22)(23-30)LOGSHEET'!$A$1:$L$478</definedName>
    <definedName hidden="1" localSheetId="18" name="Z_6F7B0752_2D34_424D_B3B4_CA21D0151CF6_.wvu.FilterData">'(OCT2-8)(OCT9-15)LOGSHEET'!$A$1:$L$489</definedName>
    <definedName hidden="1" localSheetId="20" name="Z_6F7B0752_2D34_424D_B3B4_CA21D0151CF6_.wvu.FilterData">'(SEP18-24)(SEP25-OCT1)LOGSHEET'!$A$1:$L$496</definedName>
    <definedName hidden="1" localSheetId="25" name="Z_6F7B0752_2D34_424D_B3B4_CA21D0151CF6_.wvu.FilterData">'SEPT(4-10)(11-17)LOGSHEET'!$A$1:$L$477</definedName>
    <definedName hidden="1" localSheetId="48" name="Z_6F7B0752_2D34_424D_B3B4_CA21D0151CF6_.wvu.FilterData">'ATTENDANCE LOG 010123-011523 '!$A$1:$L$197</definedName>
    <definedName hidden="1" localSheetId="51" name="Z_6F7B0752_2D34_424D_B3B4_CA21D0151CF6_.wvu.FilterData">' ATTENDANCE LOG 011523-013123'!$A$1:$L$202</definedName>
    <definedName hidden="1" localSheetId="52" name="Z_6F7B0752_2D34_424D_B3B4_CA21D0151CF6_.wvu.FilterData">'(AUG 21-27)(AUG28-SEP03) LOGSHE'!$A$1:$L$475</definedName>
    <definedName hidden="1" localSheetId="54" name="Z_6F7B0752_2D34_424D_B3B4_CA21D0151CF6_.wvu.FilterData">'AUG (07-13)(14-20) LOGSHEET'!$A$1:$L$471</definedName>
    <definedName hidden="1" localSheetId="59" name="Z_6F7B0752_2D34_424D_B3B4_CA21D0151CF6_.wvu.FilterData">'LOGSHEET JULY24-30JULY31-AUG7'!$A$1:$L$462</definedName>
    <definedName hidden="1" localSheetId="62" name="Z_6F7B0752_2D34_424D_B3B4_CA21D0151CF6_.wvu.FilterData">'LOGSHEET JULY(10-16)(17-23)'!$A$1:$L$468</definedName>
    <definedName hidden="1" localSheetId="64" name="Z_6F7B0752_2D34_424D_B3B4_CA21D0151CF6_.wvu.FilterData">'LOGSHEET (JUNE26-JULY2)(JULY3-9'!$A$1:$L$477</definedName>
    <definedName hidden="1" localSheetId="68" name="Z_6F7B0752_2D34_424D_B3B4_CA21D0151CF6_.wvu.FilterData">'LOGSHEET (JUNE12-18)(JUNE19-25)'!$A$1:$L$468</definedName>
    <definedName hidden="1" localSheetId="73" name="Z_6F7B0752_2D34_424D_B3B4_CA21D0151CF6_.wvu.FilterData">'LOGSHEET (MAY29-JUNE5)(JUNE6-12'!$A$1:$L$469</definedName>
    <definedName hidden="1" localSheetId="76" name="Z_6F7B0752_2D34_424D_B3B4_CA21D0151CF6_.wvu.FilterData">'LOGSHEET MAY 15-28 2023'!$A$1:$L$29</definedName>
    <definedName hidden="1" localSheetId="77" name="Z_6F7B0752_2D34_424D_B3B4_CA21D0151CF6_.wvu.FilterData">'MAY 1-15 2023 LOGSHEET'!$A$1:$L$20</definedName>
    <definedName hidden="1" localSheetId="85" name="Z_6F7B0752_2D34_424D_B3B4_CA21D0151CF6_.wvu.FilterData">'APRIL 15-30 2023 LOGSHEET'!$A$1:$L$13</definedName>
    <definedName hidden="1" localSheetId="86" name="Z_6F7B0752_2D34_424D_B3B4_CA21D0151CF6_.wvu.FilterData">'APRIL 1-15 2023 LOGSHEET'!$A$1:$L$1</definedName>
    <definedName hidden="1" localSheetId="93" name="Z_6F7B0752_2D34_424D_B3B4_CA21D0151CF6_.wvu.FilterData">'MARCH 16-31 2023 LOGSHEET'!$A$1:$L$1</definedName>
    <definedName hidden="1" localSheetId="94" name="Z_6F7B0752_2D34_424D_B3B4_CA21D0151CF6_.wvu.FilterData">'MARCH 1-15 2023 LOGSHEET'!$A$1:$L$130</definedName>
    <definedName hidden="1" localSheetId="97" name="Z_6F7B0752_2D34_424D_B3B4_CA21D0151CF6_.wvu.FilterData">'FEB 16-28 2023 LOGSHEET'!$A$1:$L$215</definedName>
    <definedName hidden="1" localSheetId="100" name="Z_6F7B0752_2D34_424D_B3B4_CA21D0151CF6_.wvu.FilterData">'FEB 01-15 2023 LOGSHEET'!$A$1:$L$204</definedName>
    <definedName hidden="1" localSheetId="104" name="Z_6F7B0752_2D34_424D_B3B4_CA21D0151CF6_.wvu.FilterData">'ATTENDANCE LOG 1216-1231'!$A$1:$L$133</definedName>
    <definedName hidden="1" localSheetId="133" name="Z_6F7B0752_2D34_424D_B3B4_CA21D0151CF6_.wvu.FilterData">'ATTENDANCE LOG 0616-0630'!$A$1:$AC$47</definedName>
    <definedName hidden="1" localSheetId="2" name="Z_E03E75B9_18D3_4F9C_8E98_9CFDBAC1C039_.wvu.FilterData">'DEC (11-17)(18-24) LOGSHEET'!$A$1:$AC$256</definedName>
    <definedName hidden="1" localSheetId="4" name="Z_E03E75B9_18D3_4F9C_8E98_9CFDBAC1C039_.wvu.FilterData">'(NOV27-DEC03)(DEC04-10)LOGSHEET'!$A$1:$AC$264</definedName>
    <definedName hidden="1" localSheetId="7" name="Z_E03E75B9_18D3_4F9C_8E98_9CFDBAC1C039_.wvu.FilterData">'(NOV13-19)(20-26)LOGSHEET'!$A$1:$AC$267</definedName>
    <definedName hidden="1" localSheetId="10" name="Z_E03E75B9_18D3_4F9C_8E98_9CFDBAC1C039_.wvu.FilterData">'(OCT30-NOV05)(NOV06-12)LOGSHEET'!$A$1:$AC$276</definedName>
    <definedName hidden="1" localSheetId="14" name="Z_E03E75B9_18D3_4F9C_8E98_9CFDBAC1C039_.wvu.FilterData">'(OCT16-22)(23-30)LOGSHEET'!$A$1:$AC$277</definedName>
    <definedName hidden="1" localSheetId="18" name="Z_E03E75B9_18D3_4F9C_8E98_9CFDBAC1C039_.wvu.FilterData">'(OCT2-8)(OCT9-15)LOGSHEET'!$A$1:$AC$288</definedName>
    <definedName hidden="1" localSheetId="20" name="Z_E03E75B9_18D3_4F9C_8E98_9CFDBAC1C039_.wvu.FilterData">'(SEP18-24)(SEP25-OCT1)LOGSHEET'!$A$1:$AC$295</definedName>
    <definedName hidden="1" localSheetId="25" name="Z_E03E75B9_18D3_4F9C_8E98_9CFDBAC1C039_.wvu.FilterData">'SEPT(4-10)(11-17)LOGSHEET'!$A$1:$AC$276</definedName>
    <definedName hidden="1" localSheetId="48" name="Z_E03E75B9_18D3_4F9C_8E98_9CFDBAC1C039_.wvu.FilterData">'ATTENDANCE LOG 010123-011523 '!$A$1:$AC$197</definedName>
    <definedName hidden="1" localSheetId="51" name="Z_E03E75B9_18D3_4F9C_8E98_9CFDBAC1C039_.wvu.FilterData">' ATTENDANCE LOG 011523-013123'!$A$1:$AC$202</definedName>
    <definedName hidden="1" localSheetId="52" name="Z_E03E75B9_18D3_4F9C_8E98_9CFDBAC1C039_.wvu.FilterData">'(AUG 21-27)(AUG28-SEP03) LOGSHE'!$A$1:$AC$274</definedName>
    <definedName hidden="1" localSheetId="54" name="Z_E03E75B9_18D3_4F9C_8E98_9CFDBAC1C039_.wvu.FilterData">'AUG (07-13)(14-20) LOGSHEET'!$A$1:$AC$270</definedName>
    <definedName hidden="1" localSheetId="59" name="Z_E03E75B9_18D3_4F9C_8E98_9CFDBAC1C039_.wvu.FilterData">'LOGSHEET JULY24-30JULY31-AUG7'!$A$1:$AC$261</definedName>
    <definedName hidden="1" localSheetId="62" name="Z_E03E75B9_18D3_4F9C_8E98_9CFDBAC1C039_.wvu.FilterData">'LOGSHEET JULY(10-16)(17-23)'!$A$1:$AC$267</definedName>
    <definedName hidden="1" localSheetId="64" name="Z_E03E75B9_18D3_4F9C_8E98_9CFDBAC1C039_.wvu.FilterData">'LOGSHEET (JUNE26-JULY2)(JULY3-9'!$A$1:$AC$154</definedName>
    <definedName hidden="1" localSheetId="68" name="Z_E03E75B9_18D3_4F9C_8E98_9CFDBAC1C039_.wvu.FilterData">'LOGSHEET (JUNE12-18)(JUNE19-25)'!$A$1:$AC$104</definedName>
    <definedName hidden="1" localSheetId="73" name="Z_E03E75B9_18D3_4F9C_8E98_9CFDBAC1C039_.wvu.FilterData">'LOGSHEET (MAY29-JUNE5)(JUNE6-12'!$A$1:$AC$81</definedName>
    <definedName hidden="1" localSheetId="76" name="Z_E03E75B9_18D3_4F9C_8E98_9CFDBAC1C039_.wvu.FilterData">'LOGSHEET MAY 15-28 2023'!$A$1:$AC$29</definedName>
    <definedName hidden="1" localSheetId="77" name="Z_E03E75B9_18D3_4F9C_8E98_9CFDBAC1C039_.wvu.FilterData">'MAY 1-15 2023 LOGSHEET'!$A$1:$AC$20</definedName>
    <definedName hidden="1" localSheetId="85" name="Z_E03E75B9_18D3_4F9C_8E98_9CFDBAC1C039_.wvu.FilterData">'APRIL 15-30 2023 LOGSHEET'!$A$1:$AC$13</definedName>
    <definedName hidden="1" localSheetId="86" name="Z_E03E75B9_18D3_4F9C_8E98_9CFDBAC1C039_.wvu.FilterData">'APRIL 1-15 2023 LOGSHEET'!$A$1:$AC$1</definedName>
    <definedName hidden="1" localSheetId="93" name="Z_E03E75B9_18D3_4F9C_8E98_9CFDBAC1C039_.wvu.FilterData">'MARCH 16-31 2023 LOGSHEET'!$A$1:$AC$1</definedName>
    <definedName hidden="1" localSheetId="94" name="Z_E03E75B9_18D3_4F9C_8E98_9CFDBAC1C039_.wvu.FilterData">'MARCH 1-15 2023 LOGSHEET'!$A$1:$AC$130</definedName>
    <definedName hidden="1" localSheetId="97" name="Z_E03E75B9_18D3_4F9C_8E98_9CFDBAC1C039_.wvu.FilterData">'FEB 16-28 2023 LOGSHEET'!$A$1:$AC$215</definedName>
    <definedName hidden="1" localSheetId="100" name="Z_E03E75B9_18D3_4F9C_8E98_9CFDBAC1C039_.wvu.FilterData">'FEB 01-15 2023 LOGSHEET'!$A$1:$AC$204</definedName>
    <definedName hidden="1" localSheetId="104" name="Z_E03E75B9_18D3_4F9C_8E98_9CFDBAC1C039_.wvu.FilterData">'ATTENDANCE LOG 1216-1231'!$A$1:$AC$133</definedName>
    <definedName hidden="1" localSheetId="133" name="Z_E03E75B9_18D3_4F9C_8E98_9CFDBAC1C039_.wvu.FilterData">'ATTENDANCE LOG 0616-0630'!$A$1:$AC$47</definedName>
  </definedNames>
  <calcPr/>
  <customWorkbookViews>
    <customWorkbookView activeSheetId="0" maximized="1" windowHeight="0" windowWidth="0" guid="{8FA64682-881A-4376-8C50-5D62D1C4C4A5}" name="Filter 6"/>
    <customWorkbookView activeSheetId="0" maximized="1" windowHeight="0" windowWidth="0" guid="{15494CB8-74BA-41CD-979C-0A1F98FA7AD5}" name="Filter 4"/>
    <customWorkbookView activeSheetId="0" maximized="1" windowHeight="0" windowWidth="0" guid="{6AFCB687-A5B1-4A43-94F3-0C0C9622126F}" name="Filter 5"/>
    <customWorkbookView activeSheetId="0" maximized="1" windowHeight="0" windowWidth="0" guid="{E03E75B9-18D3-4F9C-8E98-9CFDBAC1C039}" name="Filter 2"/>
    <customWorkbookView activeSheetId="0" maximized="1" windowHeight="0" windowWidth="0" guid="{6F7B0752-2D34-424D-B3B4-CA21D0151CF6}" name="Filter 3"/>
    <customWorkbookView activeSheetId="0" maximized="1" windowHeight="0" windowWidth="0" guid="{482CA3F1-235E-4CBB-838F-2B51A4768B5C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9">
      <text>
        <t xml:space="preserve">TRANSITION TO MORNING SHIFT SO NO SCHED FOR TUESDAY, DAY OFF WEDNESDAY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9">
      <text>
        <t xml:space="preserve">TRANSITION TO MORNING SHIFT SO NO SCHED FOR TUESDAY, DAY OFF WEDNESDAY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51">
      <text>
        <t xml:space="preserve">11PM-5AM WINDSOR / 5-11AM PIZZACITY
	-Adrian Agento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42">
      <text>
        <t xml:space="preserve">12-4AM ORIOLE / 4AM-12:00 LOMBARDIS
	-Adrian Agento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75">
      <text>
        <t xml:space="preserve">6AM-9AM VITOS / 9AM-11AM LOMBARDIS
	-Adrian Agento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54">
      <text>
        <t xml:space="preserve">11PM-4AM WINDSOR / 4-8AM VITOS
	-Adrian Agento</t>
      </text>
    </comment>
    <comment authorId="0" ref="L117">
      <text>
        <t xml:space="preserve">12AM-5AM ORIOLE
	-Adrian Agento</t>
      </text>
    </comment>
    <comment authorId="0" ref="L96">
      <text>
        <t xml:space="preserve">11:00PM - 9AM PIZZACITY / 9-11AM DRAGON
	-Adrian Agento</t>
      </text>
    </comment>
    <comment authorId="0" ref="L99">
      <text>
        <t xml:space="preserve">10:30PM - 5AM ORIOLE
	-Adrian Agento</t>
      </text>
    </comment>
    <comment authorId="0" ref="L80">
      <text>
        <t xml:space="preserve">10:30PM - 5AM ORIOLE
	-Adrian Agento</t>
      </text>
    </comment>
    <comment authorId="0" ref="L62">
      <text>
        <t xml:space="preserve">10:30PM - 4AM ORIOLE
	-Adrian Agento</t>
      </text>
    </comment>
    <comment authorId="0" ref="L42">
      <text>
        <t xml:space="preserve">10:30PM - 4AM ORIOLE
	-Adrian Agento</t>
      </text>
    </comment>
    <comment authorId="0" ref="L26">
      <text>
        <t xml:space="preserve">10:30PM - 4AM ORIOLE
	-Adrian Agento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171">
      <text>
        <t xml:space="preserve">5AM-9AM PIZZACITY / 9AM-12:30PM LOMBARDIS
	-Adrian Agento</t>
      </text>
    </comment>
    <comment authorId="0" ref="L235">
      <text>
        <t xml:space="preserve">11PM-9AM PIZZACITY / 9AM-11AM DRAGON
	-Adrian Agento</t>
      </text>
    </comment>
    <comment authorId="0" ref="L255">
      <text>
        <t xml:space="preserve">12AM-6AM ORIOLE / 6AM-9AM PIZZACITY
	-Adrian Agento</t>
      </text>
    </comment>
    <comment authorId="0" ref="L254">
      <text>
        <t xml:space="preserve">12AM-6AM ORIOLE / 6AM-11AM DRAGON
	-Adrian Agento</t>
      </text>
    </comment>
    <comment authorId="0" ref="L251">
      <text>
        <t xml:space="preserve">11PM-4AM WINDSOR / 4AM-8AM VITOS
	-Adrian Agento</t>
      </text>
    </comment>
    <comment authorId="0" ref="L100">
      <text>
        <t xml:space="preserve">11PM-9AM PIZZACITY / 9AM-11AM DRAGON
	-Adrian Agento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33">
      <text>
        <t xml:space="preserve">11PM-9AM PIZZACITY / DRAGON 9AM-11AM
	-Adrian Agento</t>
      </text>
    </comment>
    <comment authorId="0" ref="L234">
      <text>
        <t xml:space="preserve">11PM-4AM WINDSOR/4-9AM VITOS
	-Adrian Agento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U77">
      <text>
        <t xml:space="preserve">training for oriole, pizzacity schedule cancelled
	-Adrian Agento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28">
      <text>
        <t xml:space="preserve">7AM-8AM BILLAGIO(PUYA) / 8AM-11AM DRAGON
	-Adrian Agento</t>
      </text>
    </comment>
    <comment authorId="0" ref="L212">
      <text>
        <t xml:space="preserve">7AM-8AM BILLAGIO(PUYA) / 8AM-11AM DRAGON
	-Adrian Agento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0">
      <text>
        <t xml:space="preserve">TRANSITION WED AM SHIFT TO WED NIGHT SHIFT TO COVER SCHED, THURS OFF </t>
      </text>
    </comment>
    <comment authorId="0" ref="F33">
      <text>
        <t xml:space="preserve">TRANSITION TO TUE NIGHT SHIFT TECHNICALLY MID MONDAY-TUES MORNING OFF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0">
      <text>
        <t xml:space="preserve">TRANSITION WED AM SHIFT TO WED NIGHT SHIFT TO COVER SCHED, THURS OFF </t>
      </text>
    </comment>
    <comment authorId="0" ref="F33">
      <text>
        <t xml:space="preserve">TRANSITION TO TUE NIGHT SHIFT TECHNICALLY MID MONDAY-TUES MORNING OFF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5">
      <text>
        <t xml:space="preserve">TRANSITION TO THURSDAY NIGHT </t>
      </text>
    </comment>
    <comment authorId="0" ref="M5">
      <text>
        <t xml:space="preserve">TRANSITION TO THURSDAY NIGHT SHIFT</t>
      </text>
    </comment>
  </commentList>
</comments>
</file>

<file path=xl/sharedStrings.xml><?xml version="1.0" encoding="utf-8"?>
<sst xmlns="http://schemas.openxmlformats.org/spreadsheetml/2006/main" count="107949" uniqueCount="1420">
  <si>
    <t xml:space="preserve"> </t>
  </si>
  <si>
    <t>ORIOLE</t>
  </si>
  <si>
    <t>Ph - Time</t>
  </si>
  <si>
    <t>US - Monday</t>
  </si>
  <si>
    <t>R/H</t>
  </si>
  <si>
    <t>ND</t>
  </si>
  <si>
    <t>OT</t>
  </si>
  <si>
    <t>US - TUE</t>
  </si>
  <si>
    <t>US - WED</t>
  </si>
  <si>
    <t>US - THURS</t>
  </si>
  <si>
    <t>US - FRIDAY</t>
  </si>
  <si>
    <t>US - SAT</t>
  </si>
  <si>
    <t>US - SUNDAY</t>
  </si>
  <si>
    <t>N/D</t>
  </si>
  <si>
    <t>Total Hours</t>
  </si>
  <si>
    <t>TOTAL</t>
  </si>
  <si>
    <t>ACCOUNT</t>
  </si>
  <si>
    <t>TOTAL HOURS</t>
  </si>
  <si>
    <t>ADRIAN</t>
  </si>
  <si>
    <t>MON PM</t>
  </si>
  <si>
    <t>11:30 PM - 6:00 AM</t>
  </si>
  <si>
    <t>10:30 AM - 5:00 PM</t>
  </si>
  <si>
    <t>TUE PM</t>
  </si>
  <si>
    <t>DRAGON</t>
  </si>
  <si>
    <t>WED PM</t>
  </si>
  <si>
    <t>OFF</t>
  </si>
  <si>
    <t>THU PM</t>
  </si>
  <si>
    <t>MON MID</t>
  </si>
  <si>
    <t>1:00 AM - 6:00 AM</t>
  </si>
  <si>
    <t>12:00 PM - 5:00 PM</t>
  </si>
  <si>
    <t>ROBI</t>
  </si>
  <si>
    <t>LOMBARDIS</t>
  </si>
  <si>
    <t>CARLA</t>
  </si>
  <si>
    <t>TUE AM</t>
  </si>
  <si>
    <t>12:00 PM - 2:30 PM</t>
  </si>
  <si>
    <t>PIZZACITY</t>
  </si>
  <si>
    <t>THU AM</t>
  </si>
  <si>
    <t>FRI AM</t>
  </si>
  <si>
    <t>6:00 AM - 12:30 AM</t>
  </si>
  <si>
    <t>5:00 PM - 11:30 PM</t>
  </si>
  <si>
    <t>SAT AM</t>
  </si>
  <si>
    <t>6:00 AM - 2:30 PM</t>
  </si>
  <si>
    <t>5:00 PM - 1:30 AM</t>
  </si>
  <si>
    <t>SUN AM</t>
  </si>
  <si>
    <t>MON AM</t>
  </si>
  <si>
    <t>SHIELLA</t>
  </si>
  <si>
    <t>WED AM</t>
  </si>
  <si>
    <t>5:00 AM - 1:00 PM</t>
  </si>
  <si>
    <t>4:00 PM - 12:00 AM</t>
  </si>
  <si>
    <t>VITOS</t>
  </si>
  <si>
    <t>FLADY</t>
  </si>
  <si>
    <t>WINDSOR</t>
  </si>
  <si>
    <t>RJ</t>
  </si>
  <si>
    <t>PIZZA CITY</t>
  </si>
  <si>
    <t>SAM</t>
  </si>
  <si>
    <t>JC</t>
  </si>
  <si>
    <t>FRI PM</t>
  </si>
  <si>
    <t>SAT PM</t>
  </si>
  <si>
    <t>PH-COL</t>
  </si>
  <si>
    <t>PH-JHU</t>
  </si>
  <si>
    <t>TRAINING</t>
  </si>
  <si>
    <t>Adrian</t>
  </si>
  <si>
    <t>TUE MID</t>
  </si>
  <si>
    <t>SL</t>
  </si>
  <si>
    <t>THU MID</t>
  </si>
  <si>
    <t>12:00 AM - 6:00 AM</t>
  </si>
  <si>
    <t>11:00 AM - 5:00 PM</t>
  </si>
  <si>
    <t>FRI MID</t>
  </si>
  <si>
    <t>Robi</t>
  </si>
  <si>
    <t>JULIE</t>
  </si>
  <si>
    <t>6:00 AM - 1:30 PM</t>
  </si>
  <si>
    <t>5:00 PM - 12:30 AM</t>
  </si>
  <si>
    <t>Carla</t>
  </si>
  <si>
    <t>YUMINA</t>
  </si>
  <si>
    <t>5:30 AM - 1:00 PM</t>
  </si>
  <si>
    <t>4:30 PM - 12:00 AM</t>
  </si>
  <si>
    <t>Shiela</t>
  </si>
  <si>
    <t>sandra</t>
  </si>
  <si>
    <t>SAT MID</t>
  </si>
  <si>
    <t>SUN MID</t>
  </si>
  <si>
    <t>Julie</t>
  </si>
  <si>
    <t>Yumina</t>
  </si>
  <si>
    <t>IRISH</t>
  </si>
  <si>
    <t>Amiel</t>
  </si>
  <si>
    <t>Liza</t>
  </si>
  <si>
    <t>LOMBARDI'S</t>
  </si>
  <si>
    <t>Jhoan</t>
  </si>
  <si>
    <t>Rei</t>
  </si>
  <si>
    <t>AMIEL</t>
  </si>
  <si>
    <t>11:00 PM - 6:30 AM</t>
  </si>
  <si>
    <t>10:00 AM - 5:30 PM</t>
  </si>
  <si>
    <t>11:00 PM - 7:00 AM</t>
  </si>
  <si>
    <t>10:00 AM - 6:00 PM</t>
  </si>
  <si>
    <t>SUN PM</t>
  </si>
  <si>
    <t>11:00 PM - 5:30 AM</t>
  </si>
  <si>
    <t>10:00 AM - 4:30 PM</t>
  </si>
  <si>
    <t>jc</t>
  </si>
  <si>
    <t>LIZA</t>
  </si>
  <si>
    <t>6:30 AM - 2:00 PM</t>
  </si>
  <si>
    <t>5:30 PM - 1:00 AM</t>
  </si>
  <si>
    <t>7:00 AM - 3:00 PM</t>
  </si>
  <si>
    <t>6:00 PM - 2:00 AM</t>
  </si>
  <si>
    <t>Sam</t>
  </si>
  <si>
    <t>JHOAN</t>
  </si>
  <si>
    <t>6:30 AM - 2:30 PM</t>
  </si>
  <si>
    <t>5:00 AM - 10:00 AM</t>
  </si>
  <si>
    <t>4:00 PM - 9:00 PM</t>
  </si>
  <si>
    <t>Irish</t>
  </si>
  <si>
    <t>Crystel</t>
  </si>
  <si>
    <t>KJ</t>
  </si>
  <si>
    <t>10:00 AM - 3:00 PM</t>
  </si>
  <si>
    <t>9:00 PM - 2:00 AM</t>
  </si>
  <si>
    <t>5:00 AM - 12:30 PM</t>
  </si>
  <si>
    <t>4:00 PM - 11:30 AM</t>
  </si>
  <si>
    <t>Flady</t>
  </si>
  <si>
    <t>4:30 AM - 12:00 PM</t>
  </si>
  <si>
    <t>3:30 PM - 11:00 PM</t>
  </si>
  <si>
    <t>1:30 AM - 7:00 AM</t>
  </si>
  <si>
    <t>12:30 PM - 6:00 PM</t>
  </si>
  <si>
    <t>1:30 AM - 6:00 AM</t>
  </si>
  <si>
    <t>12:30 PM - 5:00 PM</t>
  </si>
  <si>
    <t>1:30 AM - 5:00 AM</t>
  </si>
  <si>
    <t>12:30 PM - 4:00 PM</t>
  </si>
  <si>
    <t>CRYSTEL</t>
  </si>
  <si>
    <t>7:00 AM - 12:00 PM</t>
  </si>
  <si>
    <t>6:00 PM - 11:00 PM</t>
  </si>
  <si>
    <t>6:00 AM - 12:00 PM</t>
  </si>
  <si>
    <t>5:00 PM - 11:00 PM</t>
  </si>
  <si>
    <t>5:00 AM - 12:00 PM</t>
  </si>
  <si>
    <t>4:00 PM - 11:00 PM</t>
  </si>
  <si>
    <t>per account total</t>
  </si>
  <si>
    <t>WED MID</t>
  </si>
  <si>
    <t>1:30 AM - 4:30 AM</t>
  </si>
  <si>
    <t>12:30 PM - 3:30 PM</t>
  </si>
  <si>
    <t>per agent total</t>
  </si>
  <si>
    <t>12:00 PM - 9:00 AM</t>
  </si>
  <si>
    <t>11:00 AM - 8:00 PM</t>
  </si>
  <si>
    <t>5:00 AM - 9:00 AM</t>
  </si>
  <si>
    <t>4:00 PM - 8:00 PM</t>
  </si>
  <si>
    <t>REI</t>
  </si>
  <si>
    <t>12:00 AM - 6:30 AM</t>
  </si>
  <si>
    <t>11:00 AM - 5:30 PM</t>
  </si>
  <si>
    <t xml:space="preserve">MON AM </t>
  </si>
  <si>
    <t>6:30 AM - 10:00 AM</t>
  </si>
  <si>
    <t>5:30 PM - 9:00 PM</t>
  </si>
  <si>
    <t>MAMAMIA</t>
  </si>
  <si>
    <t>GARIBALDI'S</t>
  </si>
  <si>
    <t>HOMESLYCE COL</t>
  </si>
  <si>
    <t>A</t>
  </si>
  <si>
    <t xml:space="preserve">SUN PM </t>
  </si>
  <si>
    <t>B</t>
  </si>
  <si>
    <t>RELIEVER</t>
  </si>
  <si>
    <t>PH-WINDSOR</t>
  </si>
  <si>
    <t>PH-DRAGON</t>
  </si>
  <si>
    <t>PH - VITOS</t>
  </si>
  <si>
    <t>PH-VITOS</t>
  </si>
  <si>
    <t>PH-PIZZACITY</t>
  </si>
  <si>
    <t>PH-LOMBARDIS</t>
  </si>
  <si>
    <t>RDOT</t>
  </si>
  <si>
    <t>PH-ORIOLE</t>
  </si>
  <si>
    <t>MICRONEX</t>
  </si>
  <si>
    <t>HOMESLYCE</t>
  </si>
  <si>
    <t>LOMBARDIS-TRAINEE</t>
  </si>
  <si>
    <t>PH-TRAINING</t>
  </si>
  <si>
    <t>WINDSOR-TRAINEE</t>
  </si>
  <si>
    <t>NEW ACCOUNT</t>
  </si>
  <si>
    <t>LEAVE</t>
  </si>
  <si>
    <t>REMARKS</t>
  </si>
  <si>
    <t>FRI</t>
  </si>
  <si>
    <t>THU</t>
  </si>
  <si>
    <t>SAT</t>
  </si>
  <si>
    <t>WED</t>
  </si>
  <si>
    <t>SUN</t>
  </si>
  <si>
    <t>LOM</t>
  </si>
  <si>
    <t>MON</t>
  </si>
  <si>
    <t>TUE</t>
  </si>
  <si>
    <t>ADY</t>
  </si>
  <si>
    <t xml:space="preserve">THU </t>
  </si>
  <si>
    <t>NEW</t>
  </si>
  <si>
    <t>12:00 AM - 5:00 AM</t>
  </si>
  <si>
    <t>11:00 AM - 4:00 PM</t>
  </si>
  <si>
    <t>US DATE</t>
  </si>
  <si>
    <t>AGENT</t>
  </si>
  <si>
    <t>DAY</t>
  </si>
  <si>
    <t>PH SCHED</t>
  </si>
  <si>
    <t>TIME IN</t>
  </si>
  <si>
    <t>TIME OUT</t>
  </si>
  <si>
    <t>DAY DIFF</t>
  </si>
  <si>
    <t>NIGHT DIFF</t>
  </si>
  <si>
    <t>CASSANDRA</t>
  </si>
  <si>
    <t>MINA</t>
  </si>
  <si>
    <t>1 HR OT</t>
  </si>
  <si>
    <t>30 MINS OT</t>
  </si>
  <si>
    <t>30 mins ot</t>
  </si>
  <si>
    <t>5:00 AM - 12:30 AM</t>
  </si>
  <si>
    <t>4:00 PM - 11:30 PM</t>
  </si>
  <si>
    <t>1:00 AM - 5:00 AM</t>
  </si>
  <si>
    <t>12:00 PM - 4:00 PM</t>
  </si>
  <si>
    <t>SANDRA</t>
  </si>
  <si>
    <t>5:00 AM - 1:30 PM</t>
  </si>
  <si>
    <t>4:00 PM - 12:30 AM</t>
  </si>
  <si>
    <t>6:00 AM - 1:00 PM</t>
  </si>
  <si>
    <t>5:00 PM - 12:00 AM</t>
  </si>
  <si>
    <t>2:00 AM - 7:00 AM</t>
  </si>
  <si>
    <t>ABSENT</t>
  </si>
  <si>
    <t>1 HR LATE</t>
  </si>
  <si>
    <t>PUYA</t>
  </si>
  <si>
    <t>11:30 PM - 5:00 AM</t>
  </si>
  <si>
    <t>10:30 AM - 4:00 PM</t>
  </si>
  <si>
    <t>6:30 AM - 1:30 PM</t>
  </si>
  <si>
    <t>5:30 PM - 12:30 AM</t>
  </si>
  <si>
    <t>11:00 PM - 5:00 AM</t>
  </si>
  <si>
    <t>10:00 AM - 4:00 PM</t>
  </si>
  <si>
    <t>5:30 AM - 1:30 PM</t>
  </si>
  <si>
    <t>4:30 PM - 12:30 AM</t>
  </si>
  <si>
    <t>5:00 AM - 12:00 AM</t>
  </si>
  <si>
    <t>PH-PUYA</t>
  </si>
  <si>
    <t>12:00 AM - 7:00 AM</t>
  </si>
  <si>
    <t>11:00 AM - 6:00 PM</t>
  </si>
  <si>
    <t>7:00 AM - 1:30 PM</t>
  </si>
  <si>
    <t>6:00 PM - 12:30 AM</t>
  </si>
  <si>
    <t>9:00 AM - 12:00 PM</t>
  </si>
  <si>
    <t>8:00 PM - 11:00 PM</t>
  </si>
  <si>
    <t>12:00 PM - 12:30 AM</t>
  </si>
  <si>
    <t>11:00 AM - 11:30 PM</t>
  </si>
  <si>
    <t>5:30 PM - 1:30 AM</t>
  </si>
  <si>
    <t>12:00 PM - 1:30 PM</t>
  </si>
  <si>
    <t>11:00 PM - 12:30 AM</t>
  </si>
  <si>
    <t>6:00 AM - 9:00 PM</t>
  </si>
  <si>
    <t>5:00 PM - 8:00 PM</t>
  </si>
  <si>
    <t>5:00 PM - 10:00 PM</t>
  </si>
  <si>
    <t>12:00 AM - 9:00 AM</t>
  </si>
  <si>
    <t>PH - PIZZACITY</t>
  </si>
  <si>
    <t>CLOSE</t>
  </si>
  <si>
    <t>CLOSE STORE</t>
  </si>
  <si>
    <t>DOUBLE PAY</t>
  </si>
  <si>
    <t>6:00 AM - 11:00 AM</t>
  </si>
  <si>
    <t>11:00 AM - 12:30 AM</t>
  </si>
  <si>
    <t>10:00 PM - 11:30 PM</t>
  </si>
  <si>
    <t>6:30 PM - 1:30 AM</t>
  </si>
  <si>
    <t>4:00 AM - 12:00 AM</t>
  </si>
  <si>
    <t>3:00 PM - 11:00 PM</t>
  </si>
  <si>
    <t>6:00 AM - 12:00 AM</t>
  </si>
  <si>
    <t>7:00 AM - 12:00 AM</t>
  </si>
  <si>
    <t>1:30 AM - 4:00 AM</t>
  </si>
  <si>
    <t>12:30 PM - 3:00 PM</t>
  </si>
  <si>
    <t>11:00 AM - 6:30 PM</t>
  </si>
  <si>
    <t>5:00 AM - 11:00 AM</t>
  </si>
  <si>
    <t>4:00 PM - 10:00 PM</t>
  </si>
  <si>
    <t>PH-MAMAMIA</t>
  </si>
  <si>
    <t>6:30 AM - 12:00 AM</t>
  </si>
  <si>
    <t>5:30 PM - 11:00 PM</t>
  </si>
  <si>
    <t>1:30 AM - 6:30 AM</t>
  </si>
  <si>
    <t>12:30 PM - 5:30 PM</t>
  </si>
  <si>
    <t>TBA</t>
  </si>
  <si>
    <t>12:00 AM - 5:30 AM</t>
  </si>
  <si>
    <t>CLOSED</t>
  </si>
  <si>
    <t>BACKLOG LAST CUTOFF</t>
  </si>
  <si>
    <t>NO SCHED</t>
  </si>
  <si>
    <t>3 HRS OT</t>
  </si>
  <si>
    <t>cancel</t>
  </si>
  <si>
    <t>4 HRS OT</t>
  </si>
  <si>
    <t>30 MINS LATE</t>
  </si>
  <si>
    <t>COVER SHIFT</t>
  </si>
  <si>
    <t>UT AS PER SIR LUCKY</t>
  </si>
  <si>
    <t>12:00 AM - 12:00 PM</t>
  </si>
  <si>
    <t>11:00 AM - 11:00 PM</t>
  </si>
  <si>
    <t>11:00 PM - 11:00 PM</t>
  </si>
  <si>
    <t>7:00 AM - 10:00 AM</t>
  </si>
  <si>
    <t>6:00 PM - 9:00 PM</t>
  </si>
  <si>
    <t>THU,MON</t>
  </si>
  <si>
    <t>SAT,SUN,MON</t>
  </si>
  <si>
    <t>10:30 PM - 5:00 AM</t>
  </si>
  <si>
    <t>5:00 AM - 11:30 AM</t>
  </si>
  <si>
    <t>4:00 AM - 12:00 PM</t>
  </si>
  <si>
    <t>6:00 AM - 12:30 PM</t>
  </si>
  <si>
    <t>12:00 PM - 6:00 AM</t>
  </si>
  <si>
    <t>10:00 PM - 5:30 AM</t>
  </si>
  <si>
    <t>10:00 PM - 6:00 AM</t>
  </si>
  <si>
    <t>11:00 PM - 6:00 AM</t>
  </si>
  <si>
    <t>10:00 AM - 5:00 PM</t>
  </si>
  <si>
    <t>6:00 AM - 2:00 PM</t>
  </si>
  <si>
    <t>5:00 PM - 11:30 AM</t>
  </si>
  <si>
    <t>12:30 AM - 6:00 AM</t>
  </si>
  <si>
    <t>12:30 AM - 4:00 AM</t>
  </si>
  <si>
    <t>4:00 AM - 11:00 AM</t>
  </si>
  <si>
    <t>12:30 AM - 5:00 AM</t>
  </si>
  <si>
    <t>11:00 PM - 8:00 AM</t>
  </si>
  <si>
    <t>4:00 AM - 8:00 AM</t>
  </si>
  <si>
    <t>4:00 AM - 9:00 AM</t>
  </si>
  <si>
    <t>6:00 AM - 9:00 AM</t>
  </si>
  <si>
    <t>4:00 AM - 10:00 AM</t>
  </si>
  <si>
    <t>5:00 AM - 8:00 AM</t>
  </si>
  <si>
    <t>PH-GARIBALDIS</t>
  </si>
  <si>
    <t>MON,WED,FRI</t>
  </si>
  <si>
    <t>SAT,SUN</t>
  </si>
  <si>
    <t>TUE,SUN</t>
  </si>
  <si>
    <t>12:00 AM - 4:00 AM</t>
  </si>
  <si>
    <t>10:00 PM - 5:00 AM</t>
  </si>
  <si>
    <t>5:00 AM - 11:30 PM</t>
  </si>
  <si>
    <t>11:00 PM - 9:00 AM</t>
  </si>
  <si>
    <t>11:00 AM - 9:00 PM</t>
  </si>
  <si>
    <t>CARRY OVER LAST CUTOFF</t>
  </si>
  <si>
    <t>GARIBALDIS</t>
  </si>
  <si>
    <t>2.5 HRS OT</t>
  </si>
  <si>
    <t>DRAGON/VITOS</t>
  </si>
  <si>
    <t>NEXT CUTOFF</t>
  </si>
  <si>
    <t>11:00 PM - 4:00 AM</t>
  </si>
  <si>
    <t>12:30 AM - 11:00 AM</t>
  </si>
  <si>
    <t>12:30 PM - 11:00 PM</t>
  </si>
  <si>
    <t>4:00 AM - 5:00 AM</t>
  </si>
  <si>
    <t>4:00 PM - 5:00 PM</t>
  </si>
  <si>
    <t>STORE</t>
  </si>
  <si>
    <t>CANCELLED</t>
  </si>
  <si>
    <t>TFSS</t>
  </si>
  <si>
    <t>4:00 AM - 12:30 PM</t>
  </si>
  <si>
    <t>3:00 AM - 12:00 PM</t>
  </si>
  <si>
    <t>3:00 PM - 12:00 AM</t>
  </si>
  <si>
    <t>5:00 PM - 1:00 AM</t>
  </si>
  <si>
    <t>11:00 PM - 11:00 AM</t>
  </si>
  <si>
    <t>HOMESLYCE JHU</t>
  </si>
  <si>
    <t>sl</t>
  </si>
  <si>
    <t>4:00 AM - 6:00 AM</t>
  </si>
  <si>
    <t>4:00 PM - 6:00 PM</t>
  </si>
  <si>
    <t>LATE</t>
  </si>
  <si>
    <t>cancel sched</t>
  </si>
  <si>
    <t>WINDSOR/DRAGON</t>
  </si>
  <si>
    <t>10:30 PM - 12:30 AM</t>
  </si>
  <si>
    <t>10:30 AM - 12:30 PM</t>
  </si>
  <si>
    <t>5:00 AM - 6:00 AM</t>
  </si>
  <si>
    <t>5:00 PM - 6:00 PM</t>
  </si>
  <si>
    <t>8:30 AM - 12:30 PM</t>
  </si>
  <si>
    <t>8:30 PM - 12:30 AM</t>
  </si>
  <si>
    <t>5:00 PM - 9:00 PM</t>
  </si>
  <si>
    <t>TRAINEES</t>
  </si>
  <si>
    <t>NEO</t>
  </si>
  <si>
    <t>1.5 HRS OT</t>
  </si>
  <si>
    <t>4:00 AM - 11:30 AM</t>
  </si>
  <si>
    <t>1:00 AM - 12:00 PM</t>
  </si>
  <si>
    <t>1:00 PM - 12:00 AM</t>
  </si>
  <si>
    <t>Neo</t>
  </si>
  <si>
    <t>11:00 PM - 1:00 AM</t>
  </si>
  <si>
    <t>11:00 AM - 1:00 PM</t>
  </si>
  <si>
    <t>6:00 PM - 12:00 AM</t>
  </si>
  <si>
    <t>Sandra</t>
  </si>
  <si>
    <t>4:00 AM - 9:30 AM</t>
  </si>
  <si>
    <t>4:00 PM - 9:30 PM</t>
  </si>
  <si>
    <t>4:00 AM - 10:30 AM</t>
  </si>
  <si>
    <t>4:00 PM - 10:30 PM</t>
  </si>
  <si>
    <t>4:00 AM - 8:30 AM</t>
  </si>
  <si>
    <t>4:00 PM - 8:30 PM</t>
  </si>
  <si>
    <t>1:00 AM - 4:00 AM</t>
  </si>
  <si>
    <t>10:30 PM - 4:00 AM</t>
  </si>
  <si>
    <t>4:00 AM - 1:30 PM</t>
  </si>
  <si>
    <t>4:00 PM - 1:30 AM</t>
  </si>
  <si>
    <t>3:00 AM - 12:30 PM</t>
  </si>
  <si>
    <t>3:00 PM - 12:30 AM</t>
  </si>
  <si>
    <t>Cass</t>
  </si>
  <si>
    <t>12:00 PM - 4:00 AM</t>
  </si>
  <si>
    <t>CASS</t>
  </si>
  <si>
    <t>8:00 AM - 12:00 PM</t>
  </si>
  <si>
    <t>8:00 PM - 12:00 AM</t>
  </si>
  <si>
    <t xml:space="preserve">SAT </t>
  </si>
  <si>
    <t>MAY</t>
  </si>
  <si>
    <t xml:space="preserve">THU  </t>
  </si>
  <si>
    <t xml:space="preserve">FRI </t>
  </si>
  <si>
    <t xml:space="preserve">SAM </t>
  </si>
  <si>
    <t xml:space="preserve"> SAT</t>
  </si>
  <si>
    <t>THURS</t>
  </si>
  <si>
    <t>JULY LEAVE</t>
  </si>
  <si>
    <t>leave</t>
  </si>
  <si>
    <t>off</t>
  </si>
  <si>
    <t xml:space="preserve">sam </t>
  </si>
  <si>
    <t>july 23 -29</t>
  </si>
  <si>
    <t xml:space="preserve">AUGUST </t>
  </si>
  <si>
    <t xml:space="preserve">AMIEL </t>
  </si>
  <si>
    <t>9,10</t>
  </si>
  <si>
    <t>12,13</t>
  </si>
  <si>
    <t>19,20</t>
  </si>
  <si>
    <t>shiella</t>
  </si>
  <si>
    <t>thursday 31</t>
  </si>
  <si>
    <t>SEPT</t>
  </si>
  <si>
    <t>FRI-SUN</t>
  </si>
  <si>
    <t>THU--FRI</t>
  </si>
  <si>
    <t>19-20</t>
  </si>
  <si>
    <t xml:space="preserve">CARLA </t>
  </si>
  <si>
    <t>STUDENT</t>
  </si>
  <si>
    <t>FRIDAY OFF</t>
  </si>
  <si>
    <t>SAME SCHED</t>
  </si>
  <si>
    <t>MON OFF</t>
  </si>
  <si>
    <t xml:space="preserve">27/28/29 </t>
  </si>
  <si>
    <t>PRELIMS</t>
  </si>
  <si>
    <t>oct</t>
  </si>
  <si>
    <t xml:space="preserve">yumina </t>
  </si>
  <si>
    <t>nov</t>
  </si>
  <si>
    <t xml:space="preserve">rj </t>
  </si>
  <si>
    <t>MAIN ACCOUNT</t>
  </si>
  <si>
    <t>VITOS, DRAGON, ORIOLE , LOMBARDIS, WINDSOR</t>
  </si>
  <si>
    <t>DRAGON, VITOS,  SUBKING, LOMBARDIS</t>
  </si>
  <si>
    <t>OCT 24 AMIEL TUES OFF</t>
  </si>
  <si>
    <t>VITOS, DRAGON, SUBKING , LOMBARDIS, WINDSOR</t>
  </si>
  <si>
    <t>DRAGON, VITOS,  SUBKING</t>
  </si>
  <si>
    <t>VITOS, SUBKING, LOMBARDIS, ORIOLE</t>
  </si>
  <si>
    <t>JUSTEN</t>
  </si>
  <si>
    <t xml:space="preserve">HEIDI </t>
  </si>
  <si>
    <t>Timestamp</t>
  </si>
  <si>
    <t>Untitled Question</t>
  </si>
  <si>
    <t>5 HRS OT</t>
  </si>
  <si>
    <t>11AM-12PM WINDSOR</t>
  </si>
  <si>
    <t>3.5 HRS OT</t>
  </si>
  <si>
    <t>7 HRS OT</t>
  </si>
  <si>
    <t>2 HRS OT</t>
  </si>
  <si>
    <t>10:30 PM - 11:30 AM</t>
  </si>
  <si>
    <t>10:30 AM - 11:30 PM</t>
  </si>
  <si>
    <t>10:30 AM - 12:00 PM</t>
  </si>
  <si>
    <t>10:30 PM - 12:00 AM</t>
  </si>
  <si>
    <t>MAMAMIA-TRAINEE</t>
  </si>
  <si>
    <t>MICHAEL ANGELO</t>
  </si>
  <si>
    <t>F</t>
  </si>
  <si>
    <t>TUE,WED,THU</t>
  </si>
  <si>
    <t>NO OFF / RDOT</t>
  </si>
  <si>
    <t>10:30 PM - 1:30 PM</t>
  </si>
  <si>
    <t>10:30 AM - 1:30 AM</t>
  </si>
  <si>
    <t>12:00 AM - 11:30 AM</t>
  </si>
  <si>
    <t>12:00 PM - 11:30 PM</t>
  </si>
  <si>
    <t>11:00 PM - 12:00 AM</t>
  </si>
  <si>
    <t>11:00 AM - 12:00 PM</t>
  </si>
  <si>
    <t>10:00 PM - 8:00 AM</t>
  </si>
  <si>
    <t>10:00 AM - 8:00 PM</t>
  </si>
  <si>
    <t>8:00 AM - 11:30 PM</t>
  </si>
  <si>
    <t>8:00 PM - 11:30 AM</t>
  </si>
  <si>
    <t>12:30 AM - 9:00 AM</t>
  </si>
  <si>
    <t>12:30 PM - 9:00 PM</t>
  </si>
  <si>
    <t>10:30 PM - 2:30 AM</t>
  </si>
  <si>
    <t>10:30 AM - 2:30 PM</t>
  </si>
  <si>
    <t>5:30 AM - 11:00 AM</t>
  </si>
  <si>
    <t>STORE CLOSED</t>
  </si>
  <si>
    <t>12:30 AM  2:30 AM</t>
  </si>
  <si>
    <t>FRI,SAT,SUN,MON</t>
  </si>
  <si>
    <t>Oriole Pizza</t>
  </si>
  <si>
    <t>Monday</t>
  </si>
  <si>
    <t>Tuesday</t>
  </si>
  <si>
    <t>Wednesday</t>
  </si>
  <si>
    <t>05/19/22-Thursday</t>
  </si>
  <si>
    <t>05/20/22 - Friday</t>
  </si>
  <si>
    <t>05/21/22 - Saturday</t>
  </si>
  <si>
    <t>05/22/22 - Sunday</t>
  </si>
  <si>
    <t>8:00am - 11:00am</t>
  </si>
  <si>
    <t>8:00pm to 11:00pm</t>
  </si>
  <si>
    <t>11:00pm - 5:00am</t>
  </si>
  <si>
    <t>11:00am - 5:00pm</t>
  </si>
  <si>
    <t>11:00pm - 9:00am</t>
  </si>
  <si>
    <t>11:00am - 9:00pm</t>
  </si>
  <si>
    <t>12:00am - 11:00am</t>
  </si>
  <si>
    <t>12:00pm - 11:00pm</t>
  </si>
  <si>
    <t>5:00am - 8:00am</t>
  </si>
  <si>
    <t xml:space="preserve">Training </t>
  </si>
  <si>
    <t xml:space="preserve">5:00am - 7:00am </t>
  </si>
  <si>
    <t xml:space="preserve">Shilla </t>
  </si>
  <si>
    <t>11:00pm - 8:00am</t>
  </si>
  <si>
    <t>11:00am - 8:00pm</t>
  </si>
  <si>
    <t>5:00 am - 1:00pm</t>
  </si>
  <si>
    <t>5:00am - 1:00pm</t>
  </si>
  <si>
    <t>5:00pm - 1:00am</t>
  </si>
  <si>
    <t>Dolores</t>
  </si>
  <si>
    <t>5:00am - 11:00am</t>
  </si>
  <si>
    <t>5:00pm - 11:00pm</t>
  </si>
  <si>
    <t>Dragon</t>
  </si>
  <si>
    <t>Kay</t>
  </si>
  <si>
    <t>12:30am - 9:00am</t>
  </si>
  <si>
    <t>12:30pm - 9:00pm</t>
  </si>
  <si>
    <t>12:30am - 9:00pm</t>
  </si>
  <si>
    <t>9:00am 11:00am</t>
  </si>
  <si>
    <t>9:00pm - 11:00pm</t>
  </si>
  <si>
    <t>9:00am - 11:00am</t>
  </si>
  <si>
    <t>12:30am - 11:00am</t>
  </si>
  <si>
    <t>12:30pm - 11:00pm</t>
  </si>
  <si>
    <t>Lombardi's</t>
  </si>
  <si>
    <t>Justin</t>
  </si>
  <si>
    <t>10:00pm - 6:00am</t>
  </si>
  <si>
    <t>10:00am - 6:00pm</t>
  </si>
  <si>
    <t>11:30pm - 6:00am</t>
  </si>
  <si>
    <t>10:30am - 6:00pm</t>
  </si>
  <si>
    <t>5:00am - 9:00am</t>
  </si>
  <si>
    <t>5:00pm - 9:00pm</t>
  </si>
  <si>
    <t>5:00pm -  9:00pm</t>
  </si>
  <si>
    <t>11:00am - 1:00pm</t>
  </si>
  <si>
    <t>11:00pm - 1:00am</t>
  </si>
  <si>
    <t>Raymond</t>
  </si>
  <si>
    <t>6:00am - 1:00pm</t>
  </si>
  <si>
    <t>6:00pm - 1:00am</t>
  </si>
  <si>
    <t>6:00am - 2:00pm</t>
  </si>
  <si>
    <t>6:00pm - 2:00am</t>
  </si>
  <si>
    <t>5:00am - 12:00pm</t>
  </si>
  <si>
    <t>5:00pm - 12:00am</t>
  </si>
  <si>
    <t xml:space="preserve">US SCHEDULE </t>
  </si>
  <si>
    <t>TOTAL HRS</t>
  </si>
  <si>
    <t>REMARKED</t>
  </si>
  <si>
    <t>SUNDAY</t>
  </si>
  <si>
    <t>SUBKING</t>
  </si>
  <si>
    <t>MONDAY</t>
  </si>
  <si>
    <t>HEIDI</t>
  </si>
  <si>
    <t>KAYZ</t>
  </si>
  <si>
    <t>DOUBLE SHIFT</t>
  </si>
  <si>
    <t>SUNDAY MORNING / TRANSITION</t>
  </si>
  <si>
    <t>DOUBLE SHIFT / PLS SEE NOTES</t>
  </si>
  <si>
    <t>RIZA</t>
  </si>
  <si>
    <t>TUESDAY</t>
  </si>
  <si>
    <t>RAYMOND</t>
  </si>
  <si>
    <t>WEDNESDAY</t>
  </si>
  <si>
    <t>THURSDAY</t>
  </si>
  <si>
    <t>TRAINING LOMBARDIS</t>
  </si>
  <si>
    <t>FRIDAY</t>
  </si>
  <si>
    <t>SATURDAY</t>
  </si>
  <si>
    <t>5AM-6AM</t>
  </si>
  <si>
    <t>12PM-1PM</t>
  </si>
  <si>
    <t>DOUBLE SCHED</t>
  </si>
  <si>
    <t>15-Aug-22</t>
  </si>
  <si>
    <t>ADIE</t>
  </si>
  <si>
    <t>TRANSITION TO MORNING LAST SCHED WAS MONDAY NIGHT</t>
  </si>
  <si>
    <t>Already adjusted Last cutoff send via Gcash together with Roby - zanne</t>
  </si>
  <si>
    <t>UNPAID LAST CUTOFF | Still under confirmation no reply form Khawar / Puya</t>
  </si>
  <si>
    <t>SICK LEAVE</t>
  </si>
  <si>
    <t>10:30pm - 3:00am</t>
  </si>
  <si>
    <t>10:30am - 3:00pm</t>
  </si>
  <si>
    <t>10:30pm - 5:00am</t>
  </si>
  <si>
    <t>10:30am - 5:00pm</t>
  </si>
  <si>
    <t>5:00am - 12:00am</t>
  </si>
  <si>
    <t>5:00pm - 12:00pm</t>
  </si>
  <si>
    <t>11:00 PM - 10:00 AM</t>
  </si>
  <si>
    <t>11:00 AM - 10:00 PM</t>
  </si>
  <si>
    <t>10:30 pm - 5:00 am</t>
  </si>
  <si>
    <t>10:30 am - 5:00 pm</t>
  </si>
  <si>
    <t>TRANSITION N/S</t>
  </si>
  <si>
    <t>NIGHT SHIFT</t>
  </si>
  <si>
    <t>6:00 PM - 1:00 AM</t>
  </si>
  <si>
    <t xml:space="preserve">TUE MID </t>
  </si>
  <si>
    <t>12:30am - 6:00am</t>
  </si>
  <si>
    <t>12:30pm - 6:00pm</t>
  </si>
  <si>
    <t>6:00am - 11:00am</t>
  </si>
  <si>
    <t xml:space="preserve">ADY </t>
  </si>
  <si>
    <t>TUE,FRI</t>
  </si>
  <si>
    <t>MON,TUE</t>
  </si>
  <si>
    <t>WED,THURS</t>
  </si>
  <si>
    <t>FRI,SUN</t>
  </si>
  <si>
    <t>THURS,MON</t>
  </si>
  <si>
    <t>TUE,WED</t>
  </si>
  <si>
    <t xml:space="preserve">SUBKING </t>
  </si>
  <si>
    <t>10:30pm - 4:00am</t>
  </si>
  <si>
    <t>10:30am - 4:00pm</t>
  </si>
  <si>
    <t>10:30pm - 6:00am</t>
  </si>
  <si>
    <t>6:00am - 12:00am</t>
  </si>
  <si>
    <t>6:00pm - 12:00pm</t>
  </si>
  <si>
    <t>11:00 AM - 7:00 PM</t>
  </si>
  <si>
    <t>WED,SUN</t>
  </si>
  <si>
    <t>LEAVE MONDAY</t>
  </si>
  <si>
    <t>FRI,SAT</t>
  </si>
  <si>
    <t>THURS,SUN</t>
  </si>
  <si>
    <t>WFH</t>
  </si>
  <si>
    <t>JUSTIN</t>
  </si>
  <si>
    <t>12:00 PM - 7:00 AM</t>
  </si>
  <si>
    <t>12:00 AM - 7:00 PM</t>
  </si>
  <si>
    <t>11:00 PM - 12:00 PM</t>
  </si>
  <si>
    <t>10:00 PM - 12:00 AM</t>
  </si>
  <si>
    <t>10:00 AM - 12:00 PM</t>
  </si>
  <si>
    <t>3:00 AM - 6:00 AM</t>
  </si>
  <si>
    <t>GD NEXT SCHED</t>
  </si>
  <si>
    <t>5:30 AM - 12:30 PM</t>
  </si>
  <si>
    <t>MON,SUN</t>
  </si>
  <si>
    <t>WED,FRI</t>
  </si>
  <si>
    <t>TUE,THURS</t>
  </si>
  <si>
    <t>FRI,SAT,SUN</t>
  </si>
  <si>
    <t>11:30pm - 4:00am</t>
  </si>
  <si>
    <t>6:00am - 12:00pm</t>
  </si>
  <si>
    <t>12:00 AM - 8:00 AM</t>
  </si>
  <si>
    <t>12:00 AM - 10:00 AM</t>
  </si>
  <si>
    <t>12:00 PM - 8:00 AM</t>
  </si>
  <si>
    <t>7:00 AM - 2:00 PM</t>
  </si>
  <si>
    <t>9:00 AM - 1:30 PM</t>
  </si>
  <si>
    <t xml:space="preserve">VITOS </t>
  </si>
  <si>
    <t>5:00 AM - 9:00AM</t>
  </si>
  <si>
    <t>5:00 AM -10:00AM</t>
  </si>
  <si>
    <t>6:00 AM - 8:00AM</t>
  </si>
  <si>
    <t>5:00 PM - 7:00 PM</t>
  </si>
  <si>
    <t>7:00 AM - 8:00 AM</t>
  </si>
  <si>
    <t>6:00 PM - 7:00 PM</t>
  </si>
  <si>
    <t>MON,THURS</t>
  </si>
  <si>
    <t>1:30am - 7:00am</t>
  </si>
  <si>
    <t>THURS,FRI</t>
  </si>
  <si>
    <t>EARLY IN</t>
  </si>
  <si>
    <t>RD/TRAINING</t>
  </si>
  <si>
    <t>12:00 AM -9:00 AM</t>
  </si>
  <si>
    <t>SHEILLA</t>
  </si>
  <si>
    <t>10:00 AM - 2:30 PM</t>
  </si>
  <si>
    <t>6:00 AM - 10:00 AM</t>
  </si>
  <si>
    <t>5:00 AM - 10:30 AM</t>
  </si>
  <si>
    <t>4:00 AM - 7:00 AM</t>
  </si>
  <si>
    <t>3:00 PM - 6:00 PM</t>
  </si>
  <si>
    <t>FRI,MON</t>
  </si>
  <si>
    <t>SUBKING/vitos</t>
  </si>
  <si>
    <t>VTO</t>
  </si>
  <si>
    <t>OFF/CLOSED</t>
  </si>
  <si>
    <t>POS/PUYA</t>
  </si>
  <si>
    <t>POS</t>
  </si>
  <si>
    <t>TUE(WED)</t>
  </si>
  <si>
    <t>12:00 AM -8:00 AM</t>
  </si>
  <si>
    <t>12:00 AM - 12:00 AM</t>
  </si>
  <si>
    <t>7:00 AM - 11:00 AM</t>
  </si>
  <si>
    <t>6:00 PM - 10:00 PM</t>
  </si>
  <si>
    <t>11:00am - 4:00pm</t>
  </si>
  <si>
    <t>9:30 AM - 3:00 PM</t>
  </si>
  <si>
    <t>8:30 PM - 2:00 AM</t>
  </si>
  <si>
    <t>5:00 AM - 9:30 AM</t>
  </si>
  <si>
    <t>4:00 PM - 8:30 AM</t>
  </si>
  <si>
    <t>WED (TUE)</t>
  </si>
  <si>
    <t>11:30pm - 5:00am</t>
  </si>
  <si>
    <t>9:00am - 1:00pm</t>
  </si>
  <si>
    <t>8:00pm - 12:00am</t>
  </si>
  <si>
    <t>5:00am - 9:00pm</t>
  </si>
  <si>
    <t>4:00pm - 8:00pm</t>
  </si>
  <si>
    <t>1:00 AM - 11:00 AM</t>
  </si>
  <si>
    <t>12:00 PM - 10:00 PM</t>
  </si>
  <si>
    <t>12:00 AM - 11:00 AM</t>
  </si>
  <si>
    <t>1:00 AM - 12:00 AM</t>
  </si>
  <si>
    <t>12:00 PM - 11:00 PM</t>
  </si>
  <si>
    <t>5:00 AM - 10:00 PM</t>
  </si>
  <si>
    <t>1:00 AM - 9:00 AM</t>
  </si>
  <si>
    <t>12:00 PM - 8:00 PM</t>
  </si>
  <si>
    <t>5:30 AM - 10:30 PM</t>
  </si>
  <si>
    <t>4:30 PM - 9:30 AM</t>
  </si>
  <si>
    <t>8:00 PM - 12:30 AM</t>
  </si>
  <si>
    <t>WED,SAT</t>
  </si>
  <si>
    <t>OT 0.5 HR</t>
  </si>
  <si>
    <t>OT 4 HRS</t>
  </si>
  <si>
    <t>VTO/SL</t>
  </si>
  <si>
    <t>WED(TUE)</t>
  </si>
  <si>
    <t>OT 3 HRS</t>
  </si>
  <si>
    <t>SAT(FRI)</t>
  </si>
  <si>
    <t>SUN(SAT)</t>
  </si>
  <si>
    <t>MON(SUN)</t>
  </si>
  <si>
    <t>TUE(MON)</t>
  </si>
  <si>
    <t>THU(WED)</t>
  </si>
  <si>
    <t>5:00pm - 12am</t>
  </si>
  <si>
    <t>5:00 AM - 7:00 AM</t>
  </si>
  <si>
    <t>11:30 pm - 6:00 am</t>
  </si>
  <si>
    <t>9:00 PM - 1:30 AM</t>
  </si>
  <si>
    <t>WED(THURS-MID),SUN</t>
  </si>
  <si>
    <t>TUE,MON</t>
  </si>
  <si>
    <t>4:00 AM - 8:00AM</t>
  </si>
  <si>
    <t>3:00 PM - 7:00 PM</t>
  </si>
  <si>
    <t>11:00 PM - 1:30 AM</t>
  </si>
  <si>
    <t>11:30 PM - 6:30 AM</t>
  </si>
  <si>
    <t>10:30 AM - 5:30 PM</t>
  </si>
  <si>
    <t>11:00 AM - 7:00 AM</t>
  </si>
  <si>
    <t xml:space="preserve"> SUBKING</t>
  </si>
  <si>
    <t>12:00 PM - 6:30 AM</t>
  </si>
  <si>
    <t>10:00 AM - 7:00 PM</t>
  </si>
  <si>
    <t>3:00 AM - 10:00 PM</t>
  </si>
  <si>
    <t>9:00 AM - 2:00 PM</t>
  </si>
  <si>
    <t>8:00 PM - 1:00 AM</t>
  </si>
  <si>
    <t>MON,SAT,SUN</t>
  </si>
  <si>
    <t>TUE,WEDSUN</t>
  </si>
  <si>
    <t>THU,FRI,SUN</t>
  </si>
  <si>
    <t>TUE,WED,SUN</t>
  </si>
  <si>
    <t>THU,SUN</t>
  </si>
  <si>
    <t>WED,THU</t>
  </si>
  <si>
    <t xml:space="preserve">THU MID </t>
  </si>
  <si>
    <t>12:30 PM - 1:30 AM</t>
  </si>
  <si>
    <t>9:30 AM - 2:00 PM</t>
  </si>
  <si>
    <t>8:30 PM - 1:00 AM</t>
  </si>
  <si>
    <t>AGENTS</t>
  </si>
  <si>
    <t>OFF/RD</t>
  </si>
  <si>
    <t>THU,FRI</t>
  </si>
  <si>
    <t>holiday/doublepay?</t>
  </si>
  <si>
    <t>2 HRS TRAINING WINDSOR</t>
  </si>
  <si>
    <t>TRAINING WINDSOR</t>
  </si>
  <si>
    <t>ORIOLE/LOM</t>
  </si>
  <si>
    <t>1 HR TRAINING WINDSOR</t>
  </si>
  <si>
    <t>OT 1.5 HRS</t>
  </si>
  <si>
    <t>11:00pm - 10:00am</t>
  </si>
  <si>
    <t>4:00pm - 12:00am</t>
  </si>
  <si>
    <t>11:30 PM - 1:30 AM</t>
  </si>
  <si>
    <t>1:30 PM - 6:30 AM</t>
  </si>
  <si>
    <t>SAT, SUN</t>
  </si>
  <si>
    <t>MON,WED,THU</t>
  </si>
  <si>
    <t>TUE, WED</t>
  </si>
  <si>
    <t>10:00 AM - 9:00 PM</t>
  </si>
  <si>
    <t>8:00 PM - 11:00 AM</t>
  </si>
  <si>
    <t>9:00 PM - 11:00 AM</t>
  </si>
  <si>
    <t>1:30 AM - 10:00 AM</t>
  </si>
  <si>
    <t>10:00AM - 6:00 PM</t>
  </si>
  <si>
    <t>4:00 PM - 11:00 AM</t>
  </si>
  <si>
    <t>10:00 AM - 2:00 PM</t>
  </si>
  <si>
    <t>12:00 PM - 3:00PM</t>
  </si>
  <si>
    <t>12:00 PM - 1:00PM</t>
  </si>
  <si>
    <t>TUE,SAT</t>
  </si>
  <si>
    <t>EARLY OUT/THESIS</t>
  </si>
  <si>
    <t>4.5 HRS OT</t>
  </si>
  <si>
    <t>OT 2 HRS</t>
  </si>
  <si>
    <t>OT 1 HR</t>
  </si>
  <si>
    <t>UNDERTIME</t>
  </si>
  <si>
    <t>1.5 HR OT</t>
  </si>
  <si>
    <t>AWOL</t>
  </si>
  <si>
    <t>10:30 PM - 9:00 AM</t>
  </si>
  <si>
    <t>10:30 AM - 9:00 PM</t>
  </si>
  <si>
    <t>8:00 AM - 11:30 AM</t>
  </si>
  <si>
    <t>8:00 PM - 11:30 PM</t>
  </si>
  <si>
    <t>11:00 AM - 1:30 PM</t>
  </si>
  <si>
    <t>9:00 AM - 11:00 AM</t>
  </si>
  <si>
    <t>9:00 PM - 11:00 PM</t>
  </si>
  <si>
    <t>10:15 PM - 6:00 AM</t>
  </si>
  <si>
    <t>10:15 AM - 6:00 PM</t>
  </si>
  <si>
    <t>2:30 AM - 5:00 AM</t>
  </si>
  <si>
    <t>2:30 PM - 5:00 PM</t>
  </si>
  <si>
    <t>RACKY</t>
  </si>
  <si>
    <t>BAD WEATHER</t>
  </si>
  <si>
    <t>WINDSOR/PIZZACITY</t>
  </si>
  <si>
    <t>NO OFF</t>
  </si>
  <si>
    <t>8:00 AM - 1:00 PM</t>
  </si>
  <si>
    <t>11:00 AM - 11:00 AM</t>
  </si>
  <si>
    <t>4:00 PM - 7:00 PM</t>
  </si>
  <si>
    <t>8:00 AM - 10:00 AM</t>
  </si>
  <si>
    <t>8:00 PM - 10:00 PM</t>
  </si>
  <si>
    <t>PH-LOM</t>
  </si>
  <si>
    <t>4:00 AM - 1:00 PM</t>
  </si>
  <si>
    <t>4:00 PM - 1:00 AM</t>
  </si>
  <si>
    <t>10:00 PM - 4:00 AM</t>
  </si>
  <si>
    <t>OFF/STORE CLOSED</t>
  </si>
  <si>
    <t>TRAINNG</t>
  </si>
  <si>
    <t xml:space="preserve">4 HRS OT </t>
  </si>
  <si>
    <t>11:00 AM - 12:00 AM</t>
  </si>
  <si>
    <t>11:30 PM - 5:30 AM</t>
  </si>
  <si>
    <t>11:30 AM - 5:30 PM</t>
  </si>
  <si>
    <t>11:00 AM - 2:00 PM</t>
  </si>
  <si>
    <t>11:00 PM - 2:00 AM</t>
  </si>
  <si>
    <t>C</t>
  </si>
  <si>
    <t>FRI,</t>
  </si>
  <si>
    <t>Racky</t>
  </si>
  <si>
    <t>AJ</t>
  </si>
  <si>
    <t>7:00 PM - 11:00 PM</t>
  </si>
  <si>
    <t>SEAN</t>
  </si>
  <si>
    <t>TRAINING DRAGON</t>
  </si>
  <si>
    <t xml:space="preserve">3.5 HRS OT </t>
  </si>
  <si>
    <t>CARRY OVER FOR THE NEXT PAYROLL</t>
  </si>
  <si>
    <t>Sean</t>
  </si>
  <si>
    <t>PH - DRAGON</t>
  </si>
  <si>
    <t>TUE,SAT,MON</t>
  </si>
  <si>
    <t>HS-JHU</t>
  </si>
  <si>
    <t>HS-COL</t>
  </si>
  <si>
    <t>AINA</t>
  </si>
  <si>
    <t>OFF / NO SCHED</t>
  </si>
  <si>
    <t>CANCELLED SCHED</t>
  </si>
  <si>
    <t>Aina</t>
  </si>
  <si>
    <t>ROCKY</t>
  </si>
  <si>
    <t>10:30 PM - 1:30 AM</t>
  </si>
  <si>
    <t>PH-HSCOL</t>
  </si>
  <si>
    <t>PH  HS-JHU</t>
  </si>
  <si>
    <t>10:30 AM - 11:30 AM</t>
  </si>
  <si>
    <t>6:00 AM - 11:00 PM</t>
  </si>
  <si>
    <t>6:00 PM - 11:00 AM</t>
  </si>
  <si>
    <t>COVER SHIFT/OFF</t>
  </si>
  <si>
    <t>10:30 PM - 11:30 PM</t>
  </si>
  <si>
    <t>IRENE</t>
  </si>
  <si>
    <t>TRAINIG</t>
  </si>
  <si>
    <t>HIGHLIGHTED JUNE26 PH-TIME CARRY OVER ON THE NEXT LOGSHEET</t>
  </si>
  <si>
    <t>PH - WINDSOR</t>
  </si>
  <si>
    <t>PH  HS-COL</t>
  </si>
  <si>
    <t>PH- WINDSOR</t>
  </si>
  <si>
    <t>PH-HS COL</t>
  </si>
  <si>
    <t>HS-LOM</t>
  </si>
  <si>
    <t>4:00AM - 5:00 AM</t>
  </si>
  <si>
    <t>Irene</t>
  </si>
  <si>
    <t>Rocky</t>
  </si>
  <si>
    <t xml:space="preserve">5:00 AM - 9:00 AM </t>
  </si>
  <si>
    <t>PH HS-COL</t>
  </si>
  <si>
    <t>PH WINDSOR</t>
  </si>
  <si>
    <t>PH-HS JHU</t>
  </si>
  <si>
    <t>MON,SAT</t>
  </si>
  <si>
    <t>10:30 PM - 4:30 AM</t>
  </si>
  <si>
    <t>10:30 AM - 4:30 PM</t>
  </si>
  <si>
    <t>4:30 AM - 11:30 AM</t>
  </si>
  <si>
    <t>4:30 PM - 11:30 PM</t>
  </si>
  <si>
    <t>5:00 AM - 12:50 PM</t>
  </si>
  <si>
    <t>5:00 PM - 12:50 AM</t>
  </si>
  <si>
    <t>6:30 AM - 1:00 PM</t>
  </si>
  <si>
    <t>6:30 PM - 1:00 AM</t>
  </si>
  <si>
    <t>10:00 PM - 6:30 AM</t>
  </si>
  <si>
    <t>10:00 AM - 6:30 PM</t>
  </si>
  <si>
    <t>10:30 PM - 5:30 AM</t>
  </si>
  <si>
    <t>5:30 AM - 9:00 AM</t>
  </si>
  <si>
    <t>PH PIZZACITY</t>
  </si>
  <si>
    <t>PH-HOMESLYCE</t>
  </si>
  <si>
    <t>30 MINS OT FOR TRAINING</t>
  </si>
  <si>
    <t>12:00 AM - 4:30 AM</t>
  </si>
  <si>
    <t>12:00 PM - 4:30 PM</t>
  </si>
  <si>
    <t>4:30 AM - 1:30 PM</t>
  </si>
  <si>
    <t>4:30 PM - 1:30 AM</t>
  </si>
  <si>
    <t>4:30 AM - 12:30 PM</t>
  </si>
  <si>
    <t>Rj</t>
  </si>
  <si>
    <t>5:30 AM - 12:00 PM</t>
  </si>
  <si>
    <t>5:30 PM - 12:00 AM</t>
  </si>
  <si>
    <t>TRAINIING</t>
  </si>
  <si>
    <t>7:00 AM - 11:30 AM</t>
  </si>
  <si>
    <t>7:00 PM - 11:30 PM</t>
  </si>
  <si>
    <t>12:30 AM - 7:00 AM</t>
  </si>
  <si>
    <t>12:30 PM - 7:00 PM</t>
  </si>
  <si>
    <t>AINA_COL</t>
  </si>
  <si>
    <t>PH ORIOLE</t>
  </si>
  <si>
    <t>PH - LOM</t>
  </si>
  <si>
    <t>US - MON</t>
  </si>
  <si>
    <t>PH HOMESLYCE</t>
  </si>
  <si>
    <t>11:00 AM - 5:00 AM</t>
  </si>
  <si>
    <t>11:00 PM - 5:00 PM</t>
  </si>
  <si>
    <t>12:30 AM - 5:30 AM</t>
  </si>
  <si>
    <t>TRAINING TOTAL</t>
  </si>
  <si>
    <t>LEAVE FRI</t>
  </si>
  <si>
    <t>PLUS 3 HRS - PUYA</t>
  </si>
  <si>
    <t>4:30 AM - 1:00 PM</t>
  </si>
  <si>
    <t>4:30 PM - 1:00 AM</t>
  </si>
  <si>
    <t>5:00 AM - 11:00 PM</t>
  </si>
  <si>
    <t>5:00 PM - 11:00 AM</t>
  </si>
  <si>
    <t>10:00 PM - 11:00 AM</t>
  </si>
  <si>
    <t>10:00 AM - 11:00 PM</t>
  </si>
  <si>
    <t>3:00 AM - 11:00 AM</t>
  </si>
  <si>
    <t>3:00 AM - 11:00 PM</t>
  </si>
  <si>
    <t>ELY</t>
  </si>
  <si>
    <t>11:00 AM - 12:30 PM</t>
  </si>
  <si>
    <t>Ely</t>
  </si>
  <si>
    <t>5:00 AM - 8:00 PM</t>
  </si>
  <si>
    <t>WED,THU,FRI,SAT</t>
  </si>
  <si>
    <t>N/O</t>
  </si>
  <si>
    <t>OPTIONAL</t>
  </si>
  <si>
    <t>2  HRS OT</t>
  </si>
  <si>
    <t>VITOS/LOM</t>
  </si>
  <si>
    <t>5.5 HRS OT</t>
  </si>
  <si>
    <t>30 MINS</t>
  </si>
  <si>
    <t>.1.5</t>
  </si>
  <si>
    <t>HOLIDAY?</t>
  </si>
  <si>
    <t>4 HRS OT / HOLIDAY?</t>
  </si>
  <si>
    <t xml:space="preserve">5 HRS OT </t>
  </si>
  <si>
    <t xml:space="preserve">2 HRS OT </t>
  </si>
  <si>
    <t>PUYA/ORIOLE</t>
  </si>
  <si>
    <t>WINDSOR/ORIOLE</t>
  </si>
  <si>
    <t>4:30 - 5AM ORIOLE</t>
  </si>
  <si>
    <t>LOM/PIZZACITY</t>
  </si>
  <si>
    <t>WINDSOR/VITOS</t>
  </si>
  <si>
    <t>PH HS-JHU</t>
  </si>
  <si>
    <t>10:00 PM - 9:00 AM</t>
  </si>
  <si>
    <t>9:00 AM - 1:00 PM</t>
  </si>
  <si>
    <t>9:00 PM - 1:00 AM</t>
  </si>
  <si>
    <t>SAM_JHU</t>
  </si>
  <si>
    <t>IRISH_JHU</t>
  </si>
  <si>
    <t>RJ_COL</t>
  </si>
  <si>
    <t>PH - ORIOLE</t>
  </si>
  <si>
    <t>11:00 PM - 4:30 AM</t>
  </si>
  <si>
    <t>11:00 AM - 4:30 PM</t>
  </si>
  <si>
    <t>5:00 AM - 12:45 PM</t>
  </si>
  <si>
    <t>5:00 PM - 12:45 AM</t>
  </si>
  <si>
    <t>DEDUCT</t>
  </si>
  <si>
    <t>9:00 PM - 9:00 AM</t>
  </si>
  <si>
    <t>MICRONEXT</t>
  </si>
  <si>
    <t>12:00 PM - 6:00 PM</t>
  </si>
  <si>
    <t>6:00 AM - 11:30 AM</t>
  </si>
  <si>
    <t>6:00 PM - 11:30 PM</t>
  </si>
  <si>
    <t>9:00 AM - 12:30 PM</t>
  </si>
  <si>
    <t>9:00 PM - 12:30 AM</t>
  </si>
  <si>
    <t>PH LOM</t>
  </si>
  <si>
    <t>10:00 PM - 10:00 AM</t>
  </si>
  <si>
    <t>10:00 AM - 10:00 PM</t>
  </si>
  <si>
    <t>9:00 AM - 9:00 PM</t>
  </si>
  <si>
    <t>fri</t>
  </si>
  <si>
    <t>thu</t>
  </si>
  <si>
    <t>sat</t>
  </si>
  <si>
    <t>sun</t>
  </si>
  <si>
    <t>7.5 HRS OT</t>
  </si>
  <si>
    <t>5 HRS OT (COVER)</t>
  </si>
  <si>
    <t>CANCELLED PIZZACITY SCHED</t>
  </si>
  <si>
    <t>PC/LOM</t>
  </si>
  <si>
    <t>30 MINS OT / 30 MINS LATE</t>
  </si>
  <si>
    <t>12 HRS OT</t>
  </si>
  <si>
    <t>ORIOLE/DRAGON</t>
  </si>
  <si>
    <t>3 HRS OT / HOLIDAY??</t>
  </si>
  <si>
    <t>ORIOLE/PC</t>
  </si>
  <si>
    <t>1 HR OT / HOLIDAY???</t>
  </si>
  <si>
    <t>HOLIDAY???</t>
  </si>
  <si>
    <t>OT 5 HRS COVER SHIFT</t>
  </si>
  <si>
    <t>30 MINS DRAGON</t>
  </si>
  <si>
    <t>2HR OT / COVER SHIFT</t>
  </si>
  <si>
    <t>5hrs windsor/ 1 hr oriole RDOT</t>
  </si>
  <si>
    <t>TRAINING ORIOLE</t>
  </si>
  <si>
    <t>2 HR OT</t>
  </si>
  <si>
    <t>50 MINS OT</t>
  </si>
  <si>
    <t>PIZZACITY/DRAGON</t>
  </si>
  <si>
    <t>10:30 PM - 7:00 AM</t>
  </si>
  <si>
    <t>10:30 AM - 7:00 PM</t>
  </si>
  <si>
    <t>10:30 PM - 6:00 AM</t>
  </si>
  <si>
    <t>10:30 AM - 6:00 PM</t>
  </si>
  <si>
    <t>6:00 PM - 1:30 AM</t>
  </si>
  <si>
    <t>9:00 AM - 11:30 AM</t>
  </si>
  <si>
    <t>9:00 PM - 11:30 PM</t>
  </si>
  <si>
    <t>10:00 PM -11:00 AM</t>
  </si>
  <si>
    <t>12:30 AM - 8:00 AM</t>
  </si>
  <si>
    <t>12:30 PM - 8:00 PM</t>
  </si>
  <si>
    <t>12:30pm - 8:00pm</t>
  </si>
  <si>
    <t>8:00 AM - 11:00 AM</t>
  </si>
  <si>
    <t>CANCEL SCHED</t>
  </si>
  <si>
    <t>PUYA TRAINING</t>
  </si>
  <si>
    <t>9:00 AM - 11:30 PM</t>
  </si>
  <si>
    <t>ORIOLES</t>
  </si>
  <si>
    <t>BEST AGENT</t>
  </si>
  <si>
    <t>ANDROID - NO OFF</t>
  </si>
  <si>
    <t>10:30 PM -5:00 AM</t>
  </si>
  <si>
    <t>4:00 AM - 12:50 PM</t>
  </si>
  <si>
    <t>4:00 PM - 12:50 AM</t>
  </si>
  <si>
    <t>12:30pm - 4:00pm</t>
  </si>
  <si>
    <t>2nd week</t>
  </si>
  <si>
    <t>1st week</t>
  </si>
  <si>
    <t>Ph - PizzaCity</t>
  </si>
  <si>
    <t>12:30pm - 5:00pm</t>
  </si>
  <si>
    <t>Total</t>
  </si>
  <si>
    <t>US - SUN</t>
  </si>
  <si>
    <t>SUN,MON</t>
  </si>
  <si>
    <t>WED,MON</t>
  </si>
  <si>
    <t>8:00 AM - 12:30 PM</t>
  </si>
  <si>
    <t>W,TH,SUN,M</t>
  </si>
  <si>
    <t>T,W,TH,SUN</t>
  </si>
  <si>
    <t>5:30 AM - 11:30 AM</t>
  </si>
  <si>
    <t>5:30 PM - 11:30 PM</t>
  </si>
  <si>
    <t>12:30 AM - 8:30 AM</t>
  </si>
  <si>
    <t>12:30pm - 8:30pm</t>
  </si>
  <si>
    <t>8:30 AM - 11:00 AM</t>
  </si>
  <si>
    <t>8:30pm - 11:00pm</t>
  </si>
  <si>
    <t>SUN OM</t>
  </si>
  <si>
    <t xml:space="preserve">MON </t>
  </si>
  <si>
    <t>LOM/DRAGON</t>
  </si>
  <si>
    <t>1 HR DRAGON (5-6AM)</t>
  </si>
  <si>
    <t>COVER</t>
  </si>
  <si>
    <t>2 HRS OT / COVER VITOS SHIFT</t>
  </si>
  <si>
    <t>8 MINS LATE / SERVICE PROBLEM</t>
  </si>
  <si>
    <t>10 MINS LATE</t>
  </si>
  <si>
    <t>DRAGON/BILLAGIO</t>
  </si>
  <si>
    <t>1.5 HRS OT / COVER SHIFT</t>
  </si>
  <si>
    <t>LOMBARDIS/DRAGON</t>
  </si>
  <si>
    <t>ORIOLE/BILLAGIO</t>
  </si>
  <si>
    <t>7:00 AM - 1:00 PM</t>
  </si>
  <si>
    <t>6:00 PM - 12:00 PM</t>
  </si>
  <si>
    <t>11:30 PM - 7:00 AM</t>
  </si>
  <si>
    <t>12:00 PM - 5:00 AM</t>
  </si>
  <si>
    <t>5:00 AM - 7:00 PM</t>
  </si>
  <si>
    <t>1:00 PM - 2:30 PM</t>
  </si>
  <si>
    <t>12:00 AM - 1:30 AM</t>
  </si>
  <si>
    <t>1:30 AM - 9:00 AM</t>
  </si>
  <si>
    <t>1:30 AM - 12:00 PM</t>
  </si>
  <si>
    <t>9:00 AM - 12:00 P0M</t>
  </si>
  <si>
    <t>8:00pm - 11:00pm</t>
  </si>
  <si>
    <t>5:00 AM -9:00AM</t>
  </si>
  <si>
    <t>PH TIME</t>
  </si>
  <si>
    <t>US - THU</t>
  </si>
  <si>
    <t>US - FRI</t>
  </si>
  <si>
    <t>TUE,THU</t>
  </si>
  <si>
    <t>5:00 AM - 2:00 PM</t>
  </si>
  <si>
    <t>8:00 AM - 1:30 PM</t>
  </si>
  <si>
    <t>7:00 PM - 12:30 AM</t>
  </si>
  <si>
    <t>10:00 AM - 9:00PM</t>
  </si>
  <si>
    <t>10:00 AM - 1:30 PM</t>
  </si>
  <si>
    <t>4:00 AM -10:00AM</t>
  </si>
  <si>
    <t>3:00 PM - 9:00 PM</t>
  </si>
  <si>
    <t>1 HRS OT</t>
  </si>
  <si>
    <t>8 HRS RD-OT</t>
  </si>
  <si>
    <t>RDOT(COVER SHIFT)</t>
  </si>
  <si>
    <t>UT</t>
  </si>
  <si>
    <t>VITOS/WINDSOR</t>
  </si>
  <si>
    <t>6 HRS OT</t>
  </si>
  <si>
    <t>5:00 AM - 6:00 PM</t>
  </si>
  <si>
    <t>1:30 AM - 8:30 AM</t>
  </si>
  <si>
    <t>12:30pm - 7:30pm</t>
  </si>
  <si>
    <t>8:30 AM - 12:00 PM</t>
  </si>
  <si>
    <t>7:30 PM - 11:00 PM</t>
  </si>
  <si>
    <t>LOMBARIS</t>
  </si>
  <si>
    <t>5:00 AM - 10:00AM</t>
  </si>
  <si>
    <t>11:30 PM - 4:00 AM</t>
  </si>
  <si>
    <t>10:30 AM - 3:00 PM</t>
  </si>
  <si>
    <t>11:30 PM - 9:00 AM</t>
  </si>
  <si>
    <t>10:30 AM - 8:00 PM</t>
  </si>
  <si>
    <t xml:space="preserve"> 9:00 AM - 1:00 PM</t>
  </si>
  <si>
    <t>10:00 AM - 1:00 PM</t>
  </si>
  <si>
    <t>5:00 AM -9:00 AM</t>
  </si>
  <si>
    <t>VITOS/ORIOLE</t>
  </si>
  <si>
    <t>RD-OT MON</t>
  </si>
  <si>
    <t>RD-OT SAT</t>
  </si>
  <si>
    <t>RD-OT WED</t>
  </si>
  <si>
    <t xml:space="preserve">STOKO </t>
  </si>
  <si>
    <t>OT 5.5 HRS</t>
  </si>
  <si>
    <t>5 HR OT</t>
  </si>
  <si>
    <t>7 HRS RDOT</t>
  </si>
  <si>
    <t>9 HRS RDOT</t>
  </si>
  <si>
    <t>11:30pm - 1:00pm</t>
  </si>
  <si>
    <t>10:30am - 12:00am</t>
  </si>
  <si>
    <t>6:00 PM - 12:00 aM</t>
  </si>
  <si>
    <t>WED PM,,SUN</t>
  </si>
  <si>
    <t>1:30 PM - 6:00 AM</t>
  </si>
  <si>
    <t>5:00 PM - 11:30PM</t>
  </si>
  <si>
    <t>12:00 PM - 2:00 PM</t>
  </si>
  <si>
    <t>12:00 AM -5:00AM</t>
  </si>
  <si>
    <t>2 hrs ot</t>
  </si>
  <si>
    <t>OT 2.5 HRS</t>
  </si>
  <si>
    <t>NICOLE</t>
  </si>
  <si>
    <t>NS</t>
  </si>
  <si>
    <t>SHOULD BE</t>
  </si>
  <si>
    <t>OT .5 HR</t>
  </si>
  <si>
    <t>HOLIDAY/NO SCHED</t>
  </si>
  <si>
    <t xml:space="preserve">.5 HR OT </t>
  </si>
  <si>
    <t>HOLIDAY</t>
  </si>
  <si>
    <t>3:00 AM - 7:00 PM</t>
  </si>
  <si>
    <t>TUE,MON,</t>
  </si>
  <si>
    <t>TUE, SAT, MON</t>
  </si>
  <si>
    <t>WED,SAT,SUN</t>
  </si>
  <si>
    <t>THURS,FRI,MON</t>
  </si>
  <si>
    <t>WED,SUN,MON</t>
  </si>
  <si>
    <t>WED,FRI, MON</t>
  </si>
  <si>
    <t>TUE,WED,</t>
  </si>
  <si>
    <t>SUBKING SCHED</t>
  </si>
  <si>
    <t>TENTATIVE</t>
  </si>
  <si>
    <t>1:00 PM - 5:00 PM</t>
  </si>
  <si>
    <t>10:00 PM - 3:00 AM</t>
  </si>
  <si>
    <t>SUN.MON</t>
  </si>
  <si>
    <t>OFF BUT NEED TO COVER SHIFT</t>
  </si>
  <si>
    <t>NO ELECTRICITY - OFF</t>
  </si>
  <si>
    <t>1:00pm - 9:00pm</t>
  </si>
  <si>
    <t>6:00pm - 11:00pm</t>
  </si>
  <si>
    <t>1:00am - 5:00am</t>
  </si>
  <si>
    <t>1:00 PM - 5:0:00 PM</t>
  </si>
  <si>
    <t>Off</t>
  </si>
  <si>
    <t>5:00 am - 12:30 pm</t>
  </si>
  <si>
    <t>5:00 pm - 12:30 am</t>
  </si>
  <si>
    <t>SEE NOTES</t>
  </si>
  <si>
    <t>11:00pm - 3:00am</t>
  </si>
  <si>
    <t>11:00am - 3:00pm</t>
  </si>
  <si>
    <t>3:00 AM - 9:00 AM</t>
  </si>
  <si>
    <t>1:00am - 10:00am</t>
  </si>
  <si>
    <t>1:00 PM - 10:00 PM</t>
  </si>
  <si>
    <t>TRANSITION</t>
  </si>
  <si>
    <t>3:00 am - 6:00 am</t>
  </si>
  <si>
    <t>3:00 pm - 6:00 pm</t>
  </si>
  <si>
    <t>ROBY</t>
  </si>
  <si>
    <t>OFF/TRANSITION TO NIGHT SHIFT</t>
  </si>
  <si>
    <t>DOUBLE PAY/HOLIDAY</t>
  </si>
  <si>
    <t>DOUBLE PAY/HOLIDAY(COVER)</t>
  </si>
  <si>
    <t>No Confirmation Yet from uncle</t>
  </si>
  <si>
    <t>NO NET</t>
  </si>
  <si>
    <t>11:00pm - 2:00am</t>
  </si>
  <si>
    <t>11:00am - 2:00pm</t>
  </si>
  <si>
    <t>3:00 AM - 7:00 AM</t>
  </si>
  <si>
    <t xml:space="preserve">MON PM </t>
  </si>
  <si>
    <t xml:space="preserve">LEAVE </t>
  </si>
  <si>
    <t>X</t>
  </si>
  <si>
    <t>12:30am - 3:00am</t>
  </si>
  <si>
    <t>12:30pm - 3:00pm</t>
  </si>
  <si>
    <t>12:30am - 2:00am</t>
  </si>
  <si>
    <t>12:30pm - 2:00pm</t>
  </si>
  <si>
    <t>3:00am - 6:00am</t>
  </si>
  <si>
    <t>3:00pm - 6:00pm</t>
  </si>
  <si>
    <t>2:00am - 6:00am</t>
  </si>
  <si>
    <t>2:00pm - 6:00pm</t>
  </si>
  <si>
    <t>12:00Am - 3:00am</t>
  </si>
  <si>
    <t>12:00pm - 3:00pm</t>
  </si>
  <si>
    <t>1:00 AM - 8:00 AM</t>
  </si>
  <si>
    <t>1:00 PM - 8:00 PM</t>
  </si>
  <si>
    <t>11:00PM - 12:00AM</t>
  </si>
  <si>
    <t>5:00pm - 8:00pm</t>
  </si>
  <si>
    <t>10:00pm - 6:00pm</t>
  </si>
  <si>
    <t>10:00am - 6:00am</t>
  </si>
  <si>
    <t>6:00am - 12:30pm</t>
  </si>
  <si>
    <t>6:00 pm - 12:30 am</t>
  </si>
  <si>
    <t>4:00am - 7:00am</t>
  </si>
  <si>
    <t>4:00pm - 7:00pm</t>
  </si>
  <si>
    <t>6:00pm - 12:00am</t>
  </si>
  <si>
    <t>ADRAIN</t>
  </si>
  <si>
    <t>3:00 AM - 5:00 AM</t>
  </si>
  <si>
    <t>3:00 PM - 5:00 PM</t>
  </si>
  <si>
    <t>10:00pm - 5:00am</t>
  </si>
  <si>
    <t>10:00am - 5:00pm</t>
  </si>
  <si>
    <t>JOYCE</t>
  </si>
  <si>
    <t>5:00 PM -9:00 PM</t>
  </si>
  <si>
    <t>4:00am - 11:00am</t>
  </si>
  <si>
    <t>4:00pm - 11:00pm</t>
  </si>
  <si>
    <t>11:00pm - 12:00pm</t>
  </si>
  <si>
    <t>11:00am - 12:00am</t>
  </si>
  <si>
    <t>ADDIE</t>
  </si>
  <si>
    <t>KC</t>
  </si>
  <si>
    <t>PLS SEE NOTE</t>
  </si>
  <si>
    <t>5:00am - 11:00pm</t>
  </si>
  <si>
    <t>5:00pm - 11:00am</t>
  </si>
  <si>
    <t>3:00am - 5:00am</t>
  </si>
  <si>
    <t>3:00pm - 5:00pm</t>
  </si>
  <si>
    <t>1:00am - 11:00am</t>
  </si>
  <si>
    <t>1:00pm - 11:00pm</t>
  </si>
  <si>
    <t>11:00pm - 6:00am</t>
  </si>
  <si>
    <t>11:00am - 6:00pm</t>
  </si>
  <si>
    <t>11:00pm - 11:00am</t>
  </si>
  <si>
    <t>11:00am - 11:00pm</t>
  </si>
  <si>
    <t>6:00am - 1:30pm</t>
  </si>
  <si>
    <t>6:00pm - 1:30am</t>
  </si>
  <si>
    <t>11:00pm - 12:00am</t>
  </si>
  <si>
    <t>11:00am - 12:00pm</t>
  </si>
  <si>
    <t>12:30am -11:00am</t>
  </si>
  <si>
    <t>2:00am - 11:00am</t>
  </si>
  <si>
    <t>2:00pm - 11:00pm</t>
  </si>
  <si>
    <t>4:00am - 12:00am</t>
  </si>
  <si>
    <t>4:00pm - 12:00pm</t>
  </si>
  <si>
    <t>11:00pm -  12:00pm</t>
  </si>
  <si>
    <t>11:00am -  12:00am</t>
  </si>
  <si>
    <t>DOLORES</t>
  </si>
  <si>
    <t>11:00pm - 7:00am</t>
  </si>
  <si>
    <t>7:00am - 1:30pm</t>
  </si>
  <si>
    <t>7:00pm - 1:30am</t>
  </si>
  <si>
    <t>7:00am - 11:00am</t>
  </si>
  <si>
    <t>6:00am - 7:00pm</t>
  </si>
  <si>
    <t>6:00pm - 7:00am</t>
  </si>
  <si>
    <t>12:00pm - 1:30pm</t>
  </si>
  <si>
    <t>12:00am - 1:30am</t>
  </si>
  <si>
    <t>3:00am - 11:00am</t>
  </si>
  <si>
    <t>3:00pm - 11:00pm</t>
  </si>
  <si>
    <t>3:00pm - 7:30am</t>
  </si>
  <si>
    <t>3:00am - 7:30pm</t>
  </si>
  <si>
    <t>11:00am - 7:00pm</t>
  </si>
  <si>
    <t>7:30am - 12:00am</t>
  </si>
  <si>
    <t>7:30pm - 12:00pm</t>
  </si>
  <si>
    <t>7:00pm - 11:00pm</t>
  </si>
  <si>
    <t>11:00pm - 500am</t>
  </si>
  <si>
    <t>2:00pm -11:00pm</t>
  </si>
  <si>
    <t>KAY</t>
  </si>
  <si>
    <t>12:30pm - 11:00 pm</t>
  </si>
  <si>
    <t>account</t>
  </si>
  <si>
    <t>11:00pm -6:00am</t>
  </si>
  <si>
    <t>7:00 am - 11:00 am</t>
  </si>
  <si>
    <t>subking</t>
  </si>
  <si>
    <t>4:00am - 6:00am</t>
  </si>
  <si>
    <t>4:00pm - 6:00am</t>
  </si>
  <si>
    <t>3:00am - 9:00am</t>
  </si>
  <si>
    <t>3:00pm - 9:00pm</t>
  </si>
  <si>
    <t xml:space="preserve"> 3:00 AM - 1:00 PM</t>
  </si>
  <si>
    <t>3:00PM - 1:00AM</t>
  </si>
  <si>
    <t>6:00 AM - 7:00 AM</t>
  </si>
  <si>
    <t>5am-7am ,11am -1pm</t>
  </si>
  <si>
    <t>5pm-7pm ,11pm -1am</t>
  </si>
  <si>
    <t>6:00PM - 11:00PM</t>
  </si>
  <si>
    <t xml:space="preserve">total </t>
  </si>
  <si>
    <t>us date</t>
  </si>
  <si>
    <t>ph date</t>
  </si>
  <si>
    <t>oriole</t>
  </si>
  <si>
    <t>06-20 to 06-26</t>
  </si>
  <si>
    <t>06-21 to 06-27</t>
  </si>
  <si>
    <t>dragon</t>
  </si>
  <si>
    <t>lombardis</t>
  </si>
  <si>
    <t>06-20 to 06-27</t>
  </si>
  <si>
    <t>US - Time</t>
  </si>
  <si>
    <t>shiela</t>
  </si>
  <si>
    <t>MONDAY NIGHT 11:00pm - 7:00am</t>
  </si>
  <si>
    <t>MONDAY 11:00am - 7:00pm</t>
  </si>
  <si>
    <t>TUESDAY NIGHT 11:00pm - 11:00am</t>
  </si>
  <si>
    <t>TUESDAY 11:00am - 11:00pm</t>
  </si>
  <si>
    <t>WED NIGHT 11:00pm - 11:00am</t>
  </si>
  <si>
    <t>WEDNESDAY 11:00am - 11:00pm</t>
  </si>
  <si>
    <t>FRI MORNING 5:00am - 11:00am</t>
  </si>
  <si>
    <t>THURSDAY 5:00pm - 11:00pm</t>
  </si>
  <si>
    <t>SAT MORNING 5:00am - 1:30pm</t>
  </si>
  <si>
    <t>FRIDAY  5:00pm - 1:30am</t>
  </si>
  <si>
    <t>SUN MORNING 5:00pm - 1:30am</t>
  </si>
  <si>
    <t>SATURDAY 5:00pm - 1:30am</t>
  </si>
  <si>
    <t>SUNDAY NIGHT OFF</t>
  </si>
  <si>
    <t>SUNDAY OFF</t>
  </si>
  <si>
    <t>adrian</t>
  </si>
  <si>
    <t>TUE MORNING 7:00am - 11:00am</t>
  </si>
  <si>
    <t>MONDAY 7:00pm - 11:00pm</t>
  </si>
  <si>
    <t>TUE NIGHT SUBKING</t>
  </si>
  <si>
    <t>TUESDAY SUBKING</t>
  </si>
  <si>
    <t>WEDNESDAY OFF</t>
  </si>
  <si>
    <t>THURS NIGHT 11:00pm - 5:00am</t>
  </si>
  <si>
    <t>THURSDAY 11:00am - 5:00pm</t>
  </si>
  <si>
    <t>FRIDAY NIGHT 11:00pm - 5:00am</t>
  </si>
  <si>
    <t>FRIDAY  11:00am - 5:00pm</t>
  </si>
  <si>
    <t>SAT NIGHT  11:00pm - 5:00am</t>
  </si>
  <si>
    <t>SATURDAY 11:00am - 5:00pm</t>
  </si>
  <si>
    <t>MON MORNING OFF</t>
  </si>
  <si>
    <t>Sub Kings</t>
  </si>
  <si>
    <t>MONDAY  11:00am - 7:00pm</t>
  </si>
  <si>
    <t>FRI MORNING 5:00am - 9:00am</t>
  </si>
  <si>
    <t>THURSDAY 5:00pm - 9:00pm</t>
  </si>
  <si>
    <t>SAT MORNING 5:00am - 11:00am</t>
  </si>
  <si>
    <t>FRIDAY 5:00pm - 11:00pm</t>
  </si>
  <si>
    <t>SUN MORNING 5:00am - 11:00am</t>
  </si>
  <si>
    <t>SATURDAY 5:00pm - 11:00pm</t>
  </si>
  <si>
    <t>MONDAY MORNING 5:00AM - 11:00AM</t>
  </si>
  <si>
    <t>SUNDAY 5:00PM - 11:00PM</t>
  </si>
  <si>
    <t>MONDAY  7:00pm - 11:00am</t>
  </si>
  <si>
    <t>TUESDAY OFF</t>
  </si>
  <si>
    <t>FRI NIGHT  11:00pm - 5:00am</t>
  </si>
  <si>
    <t>SAT NIGHT 11:00pm - 5:00am</t>
  </si>
  <si>
    <t>TUE MORNING 5:00am - 12:30pm</t>
  </si>
  <si>
    <t>MONDAY  5:00pm - 12:30am</t>
  </si>
  <si>
    <t>WED MORNING OFF</t>
  </si>
  <si>
    <t>TUESDAY  OFF</t>
  </si>
  <si>
    <t>THURS MORNING 5:00am - 1:00pm</t>
  </si>
  <si>
    <t>WEDNESDAY 5:00pm - 1:00am</t>
  </si>
  <si>
    <t>FRI MORNING 6:00am - 1:00pm</t>
  </si>
  <si>
    <t>THURSDAY 6:00pm - 1:00am</t>
  </si>
  <si>
    <t>SAT MORNING 6:00am - 2:00pm</t>
  </si>
  <si>
    <t>FRIDAY 6:00pm - 2:00am</t>
  </si>
  <si>
    <t>SUN MORNING 6:00am - 2:00pm</t>
  </si>
  <si>
    <t>SATURDAY  5:00am - 1:00pm</t>
  </si>
  <si>
    <t>SUN NIGHT 10:30pm - 5:00am</t>
  </si>
  <si>
    <t>SUNDAY 10:30am - 5:00pm</t>
  </si>
  <si>
    <t>TUE MORNING 5:00am-7:00am / 11:00am-1:00pm</t>
  </si>
  <si>
    <t>MONDAY  5:00pm-7:00pm / 11:00pm-1:00am</t>
  </si>
  <si>
    <t>WED NIGHT SUBKING</t>
  </si>
  <si>
    <t>WEDNESDAY SUBKING</t>
  </si>
  <si>
    <t>FRI MORNING 5:00am - 7:00am</t>
  </si>
  <si>
    <t>THURSDAY 5:00pm - 7:00pm</t>
  </si>
  <si>
    <t>SAT MORNING 5:00am - 7:00am</t>
  </si>
  <si>
    <t>FRIDAY 5:00pm - 7:00pm</t>
  </si>
  <si>
    <t>SUN MORNING 5:00am - 7:00am</t>
  </si>
  <si>
    <t>SATURDAY  5:00pm - 7:00pm</t>
  </si>
  <si>
    <t>MONDAY NIGHT 10:00pm - 6:00am</t>
  </si>
  <si>
    <t>MONDAY 10:00am - 6:00pm</t>
  </si>
  <si>
    <t>WED MORNING 5:00am - 1:00pm</t>
  </si>
  <si>
    <t>TUESDAY  5:00pm - 1:00am</t>
  </si>
  <si>
    <t>THURS MORNING OFF</t>
  </si>
  <si>
    <t>FRI MORNING 5:00am - 12:30pm</t>
  </si>
  <si>
    <t>THURSDAY  5:00pm - 12:30am</t>
  </si>
  <si>
    <t>SAT MORNING 5:00am - 1:00pm</t>
  </si>
  <si>
    <t>FRIDAY  5:00am - 1:00pm</t>
  </si>
  <si>
    <t>SUN MORNING 7:00am - 2:00pm</t>
  </si>
  <si>
    <t>SATURDAY  7:00pm - 2:00am</t>
  </si>
  <si>
    <t>MON MORNING 5:00am - 12:00pm</t>
  </si>
  <si>
    <t>SUNDAY 5;00pm - 12:00am</t>
  </si>
  <si>
    <t>TUE NIGHT 10:00pm - 6:00am</t>
  </si>
  <si>
    <t>TUESDAY  10:00am - 6:00pm</t>
  </si>
  <si>
    <t>WED NIGHT  10:00pm - 6:00am</t>
  </si>
  <si>
    <t>WEDNESDAY 10:00am - 6:00pm</t>
  </si>
  <si>
    <t>THURS NIGHT 10:00pm - 6:00am</t>
  </si>
  <si>
    <t>THURSDAY 10:00am - 6:00pm</t>
  </si>
  <si>
    <t>FRI NIGHT 10:00pm - 6:00am</t>
  </si>
  <si>
    <t>FRIDAY  10:00am - 6:00pm</t>
  </si>
  <si>
    <t>SAT NIGHT 10:00pm - 6:00am</t>
  </si>
  <si>
    <t>SATURDAY 10:00am - 6:00pm</t>
  </si>
  <si>
    <t>Crystal</t>
  </si>
  <si>
    <t>TUE MIDNIGHT OFF</t>
  </si>
  <si>
    <t>MONDAY OFF</t>
  </si>
  <si>
    <t>WED MIDNIGHT 12:30am - 6:00am</t>
  </si>
  <si>
    <t>WEDNESDAY 12:30pm - 6:00pm</t>
  </si>
  <si>
    <t>THU MIDNIGHT 12:30am - 6:00am</t>
  </si>
  <si>
    <t>FRI MIDNIGHT 12:30am - 6:00am</t>
  </si>
  <si>
    <t>THURSDAY 12:30pm - 6:00pm</t>
  </si>
  <si>
    <t>SAT MIDNIGHT 12:30am - 6:00am</t>
  </si>
  <si>
    <t>FRIDAY  12:30pm - 6:00pm</t>
  </si>
  <si>
    <t>SUN MIDNIGHT 12:30am - 6:00am</t>
  </si>
  <si>
    <t>SATURDAY 12:30pm - 6:00pm</t>
  </si>
  <si>
    <t>MON MIDNIGHT 12:30am - 6:00am</t>
  </si>
  <si>
    <t>SUNDAY 12:30pm - 6:00pm</t>
  </si>
  <si>
    <t>Heidi</t>
  </si>
  <si>
    <t>TUE MORNING OFF</t>
  </si>
  <si>
    <t>WED MORNING 6:00am - 11:00am</t>
  </si>
  <si>
    <t>TUESDAY 6:00am - 11:00pm</t>
  </si>
  <si>
    <t>THURS MORNING 6:00am - 11:00am</t>
  </si>
  <si>
    <t>WEDNESDAY 6:00am - 11:00pm</t>
  </si>
  <si>
    <t>FRI MORNING 6:00am - 11:00am</t>
  </si>
  <si>
    <t>THURSDAY 6:00am - 11:00pm</t>
  </si>
  <si>
    <t>SAT MORNING 6:00am - 11:00am</t>
  </si>
  <si>
    <t>FRIDAY  6:00am - 11:00pm</t>
  </si>
  <si>
    <t>SUN MORNING 6:00am - 11:00am</t>
  </si>
  <si>
    <t>SATURDAY 6:00am - 11:00pm</t>
  </si>
  <si>
    <t>MON MORNING 6:00am - 11:00am</t>
  </si>
  <si>
    <t>SUNDAY  6:00am - 11:00pm</t>
  </si>
  <si>
    <t>TUE MIDNIGHT 12:30am - 11:00am</t>
  </si>
  <si>
    <t>MONDAY 12:30pm - 11:00pm</t>
  </si>
  <si>
    <t>Oreiole</t>
  </si>
  <si>
    <t>06/010/2022</t>
  </si>
  <si>
    <t>Shilla</t>
  </si>
  <si>
    <t>MONDAY NIGHT 11:00pm - 11:00am</t>
  </si>
  <si>
    <t>MONDAY 11:00am - 11:00pm</t>
  </si>
  <si>
    <t>TUESDAY NIGHT 11:00pm - 9:00am</t>
  </si>
  <si>
    <t>TUESDAY 11:00am - 9:00pm</t>
  </si>
  <si>
    <t>FRIDAY NIGHT 5:00am - 1:30pm</t>
  </si>
  <si>
    <t>FRIDAY  5:00am - 1:30am</t>
  </si>
  <si>
    <t>SAT NIGHT 11:00pm - 9:00am</t>
  </si>
  <si>
    <t>SATURDAY 11:00am - 9:00pm</t>
  </si>
  <si>
    <t>MONDAY NIGHT SUBKING</t>
  </si>
  <si>
    <t>MONDAY SUBKING</t>
  </si>
  <si>
    <t>WED MORNING 9:00am - 11:00am</t>
  </si>
  <si>
    <t>TUESDAY  9:00pm -11:00pm</t>
  </si>
  <si>
    <t>SAT MORNING 11:00pm - 5:00am</t>
  </si>
  <si>
    <t>SUN MORNING 9:00am - 1:30pm</t>
  </si>
  <si>
    <t>SATURDAY 9:00pm - 1:30am</t>
  </si>
  <si>
    <t>TUE MIDNIGHT 12:30am - 6:00am</t>
  </si>
  <si>
    <t>MONDAY 12:30pm - 6:00pm</t>
  </si>
  <si>
    <t>WED MIDNIGHT  OFF</t>
  </si>
  <si>
    <t>TUE MORNING 6:00am - 11:00am</t>
  </si>
  <si>
    <t>MONDAY 6:00pm - 11:00pm</t>
  </si>
  <si>
    <t>TUESDAY 12:30pm - 6:00pm</t>
  </si>
  <si>
    <t>1hour traing for dolores</t>
  </si>
  <si>
    <t>Sub King</t>
  </si>
  <si>
    <t>MONDAY NIGHT 11:00pm - 9:00am</t>
  </si>
  <si>
    <t>MONDAY  11:00am - 9:00pm</t>
  </si>
  <si>
    <t>Friday 5:00pm - 9:00pm</t>
  </si>
  <si>
    <t>DRAGON / LOMBARDIS</t>
  </si>
  <si>
    <t>WED NIGHT 11:00pm - 9:00am</t>
  </si>
  <si>
    <t>WEDNESDAY 11:00am - 9:00pm</t>
  </si>
  <si>
    <t>Friday 11:00am - 5:00pm</t>
  </si>
  <si>
    <t>MONDAY LOMBARDIS</t>
  </si>
  <si>
    <t>SUNDAY LOMBARDIS</t>
  </si>
  <si>
    <t>Lombardis</t>
  </si>
  <si>
    <t>MONDAY NIGHT OFF</t>
  </si>
  <si>
    <t>WED MORNING 5:00am - 12:30pm</t>
  </si>
  <si>
    <t>TUESDAY  5:00pm - 12:30am</t>
  </si>
  <si>
    <t>WED NIGHT 10:00pm - 6:00am</t>
  </si>
  <si>
    <t>FRI MORNING 6:00am - 12:30pm</t>
  </si>
  <si>
    <t>THURSDAY 6:00pm - 12:30am</t>
  </si>
  <si>
    <t>SAT MORNING 7:00am - 2:00pm</t>
  </si>
  <si>
    <t>FRIDAY 7:00pm - 2:00am</t>
  </si>
  <si>
    <t>SATURDAY 7:00pm - 2:00am</t>
  </si>
  <si>
    <t>TUE NOON 11:00am - 1:00pm</t>
  </si>
  <si>
    <t>MONDAY  11:00pm - 1:00am</t>
  </si>
  <si>
    <t>MON MORNING 5:00am - 11:30am</t>
  </si>
  <si>
    <t>SUNDAY 5:00pm - 11:30pm</t>
  </si>
  <si>
    <t>TUE NIGHT 10:00pm - 12:30am</t>
  </si>
  <si>
    <t>TUESDAY  10:00am - 12:30pm</t>
  </si>
  <si>
    <t>THURS NIGHT 10:00pm - 5:00am</t>
  </si>
  <si>
    <t>THURSDAY 10:00am - 5:00pm</t>
  </si>
  <si>
    <t>TUE MORNING 6:00am - 12:30pm</t>
  </si>
  <si>
    <t>MONDAY  6:00pm - 12:30am</t>
  </si>
  <si>
    <t>WED MORNING 6:00am - 1:00pm</t>
  </si>
  <si>
    <t>TUESDAY  6:00pm - 1:00am</t>
  </si>
  <si>
    <t>FRI MORNING 5:00am - 1:00pm</t>
  </si>
  <si>
    <t>THURSDAY  5:00pm - 1:00am</t>
  </si>
  <si>
    <t>SUN MORNING 5:00am - 1:30pm</t>
  </si>
  <si>
    <t>SATURDAY 5:00am - 1:30pm</t>
  </si>
  <si>
    <t>Tusday</t>
  </si>
  <si>
    <t>Thursday</t>
  </si>
  <si>
    <t>Friday</t>
  </si>
  <si>
    <t>Saturday</t>
  </si>
  <si>
    <t>Sunday</t>
  </si>
  <si>
    <t>7:00pm -11:00pm</t>
  </si>
  <si>
    <t>Joyce</t>
  </si>
  <si>
    <t>7:00am - 11:00pm</t>
  </si>
  <si>
    <t>7:00am - 1:30am</t>
  </si>
  <si>
    <t>6:00am - 11:00pm</t>
  </si>
  <si>
    <t>Kc</t>
  </si>
  <si>
    <t>12:30am - 8:00am</t>
  </si>
  <si>
    <t>2:00am - 10:00am</t>
  </si>
  <si>
    <t>2:00pm - 10:00pm</t>
  </si>
  <si>
    <t>11:00am - 7:00am</t>
  </si>
  <si>
    <t>11:00pm - 7:00pm</t>
  </si>
  <si>
    <t>7:00pm - 10:00am</t>
  </si>
  <si>
    <t>7:00am - 10:00pm</t>
  </si>
  <si>
    <t>11:00pm. - 8:00am</t>
  </si>
  <si>
    <t>10:00am - 8:00pm</t>
  </si>
  <si>
    <t>10:30pm  - 5:00am</t>
  </si>
  <si>
    <t>10:30am  - 5:00pm</t>
  </si>
  <si>
    <t>5:00am - 1:00am</t>
  </si>
  <si>
    <t>5:00pm - 1:00pm</t>
  </si>
  <si>
    <t>7:00am - 1:00pm</t>
  </si>
  <si>
    <t>7:00pm - 1:00am</t>
  </si>
  <si>
    <t>6:00pm - 2:00pm</t>
  </si>
  <si>
    <t>10:00am - 2:00pm</t>
  </si>
  <si>
    <t>6:00pm - 1:00pm</t>
  </si>
  <si>
    <t>5:00am - 12:30pm</t>
  </si>
  <si>
    <t>5:00pm - 12:30am</t>
  </si>
  <si>
    <t xml:space="preserve">Off </t>
  </si>
  <si>
    <t>5:00am - 1:30pm</t>
  </si>
  <si>
    <t>paid</t>
  </si>
  <si>
    <t>undertime/30mins break</t>
  </si>
  <si>
    <t>SICKLEAVE</t>
  </si>
  <si>
    <t>SICK LEAVE?</t>
  </si>
  <si>
    <t>TRANSITION TO MORNING SHIFT</t>
  </si>
  <si>
    <t>TRAINING SHIELLA FOR DRAGON</t>
  </si>
  <si>
    <t>TOOTHACHE SL</t>
  </si>
  <si>
    <t>Week Start</t>
  </si>
  <si>
    <t>Week Ends</t>
  </si>
  <si>
    <t xml:space="preserve">Oroile </t>
  </si>
  <si>
    <t>Total hours</t>
  </si>
  <si>
    <t>12Hrs</t>
  </si>
  <si>
    <t>12hrs</t>
  </si>
  <si>
    <t>14.5 hrs</t>
  </si>
  <si>
    <t>77 Hours</t>
  </si>
  <si>
    <t>Moday</t>
  </si>
  <si>
    <t>10.5 Hours</t>
  </si>
  <si>
    <t>73.5 Hours</t>
  </si>
  <si>
    <t>5:00am - 7:00am</t>
  </si>
  <si>
    <t>2 Trianee</t>
  </si>
  <si>
    <t>5:00am -7:00am</t>
  </si>
  <si>
    <t>2 Trainee</t>
  </si>
  <si>
    <t>5:00pm - 1:30am</t>
  </si>
  <si>
    <t>will give 30min Break to Shilla</t>
  </si>
  <si>
    <t>12:30am - 11:;00am</t>
  </si>
  <si>
    <t>12:30pm-11:00pm</t>
  </si>
  <si>
    <t>9:00am. - 11:00am</t>
  </si>
  <si>
    <t xml:space="preserve"> Friday</t>
  </si>
  <si>
    <t>10:00am-5:00pm</t>
  </si>
  <si>
    <t>11:00am- 1:00pm</t>
  </si>
  <si>
    <t>11:00am-1:00am</t>
  </si>
  <si>
    <t>5:00pm-1:00am</t>
  </si>
  <si>
    <t>5:00am-1:00pm</t>
  </si>
  <si>
    <t>New 1</t>
  </si>
  <si>
    <t>New 2</t>
  </si>
  <si>
    <t>6:00am - 10:00am</t>
  </si>
  <si>
    <t>6:00pm - 10:00pm</t>
  </si>
  <si>
    <t>COVER SHIELLA SHIFT</t>
  </si>
  <si>
    <t>TRANSITION TO NIGHT SHIFT</t>
  </si>
  <si>
    <t>HOLIDAY (DOUBLE PAY)</t>
  </si>
  <si>
    <t>COVER DRAGON SHIFT</t>
  </si>
  <si>
    <t>COVER LOMBARDI'S</t>
  </si>
  <si>
    <t>`</t>
  </si>
  <si>
    <t>ORIOLE/SUBKING</t>
  </si>
  <si>
    <t>ask to stay until 10am</t>
  </si>
  <si>
    <t>DOUBLE SCHED SUNDAY</t>
  </si>
  <si>
    <t>SHOULD BE KAYZ'S OFF (TAKE OVER RAYMOND SCHED</t>
  </si>
  <si>
    <t>COVER DRAGON</t>
  </si>
  <si>
    <t>ORIOLE/LOMBARDI'S</t>
  </si>
  <si>
    <t>INCLUDED  0630 PH CUTOFF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</si>
</sst>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mm/dd/yyyy"/>
    <numFmt numFmtId="165" formatCode="mm-dd"/>
    <numFmt numFmtId="166" formatCode="d-mmm-yy"/>
    <numFmt numFmtId="167" formatCode="h:mm am/pm"/>
    <numFmt numFmtId="168" formatCode="&quot;$&quot;#,##0.00"/>
    <numFmt numFmtId="169" formatCode="mmmm d"/>
    <numFmt numFmtId="170" formatCode="m-d"/>
    <numFmt numFmtId="171" formatCode="mmm d"/>
    <numFmt numFmtId="172" formatCode="mm/dd/yy"/>
  </numFmts>
  <fonts count="35">
    <font>
      <sz val="10.0"/>
      <color rgb="FF000000"/>
      <name val="Arial"/>
      <scheme val="minor"/>
    </font>
    <font>
      <color rgb="FF000000"/>
      <name val="Arial"/>
    </font>
    <font>
      <b/>
      <sz val="18.0"/>
      <color rgb="FF000000"/>
      <name val="Arial"/>
    </font>
    <font/>
    <font>
      <color theme="1"/>
      <name val="Arial"/>
    </font>
    <font>
      <b/>
      <sz val="18.0"/>
      <color theme="1"/>
      <name val="Arial"/>
    </font>
    <font>
      <b/>
      <color theme="1"/>
      <name val="Arial"/>
    </font>
    <font>
      <b/>
      <sz val="12.0"/>
      <color rgb="FF000000"/>
      <name val="Arial"/>
    </font>
    <font>
      <b/>
      <sz val="12.0"/>
      <color theme="1"/>
      <name val="Arial"/>
    </font>
    <font>
      <color theme="1"/>
      <name val="Arial"/>
      <scheme val="minor"/>
    </font>
    <font>
      <b/>
      <color rgb="FF000000"/>
      <name val="Arial"/>
    </font>
    <font>
      <b/>
      <color theme="1"/>
      <name val="Arial"/>
      <scheme val="minor"/>
    </font>
    <font>
      <color rgb="FF434343"/>
      <name val="Arial"/>
      <scheme val="minor"/>
    </font>
    <font>
      <b/>
      <color rgb="FF434343"/>
      <name val="Arial"/>
      <scheme val="minor"/>
    </font>
    <font>
      <b/>
      <sz val="18.0"/>
      <color rgb="FF434343"/>
      <name val="Arial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Calibri"/>
    </font>
    <font>
      <color rgb="FF000000"/>
      <name val="Arial"/>
      <scheme val="minor"/>
    </font>
    <font>
      <sz val="14.0"/>
      <color theme="1"/>
      <name val="Arial"/>
      <scheme val="minor"/>
    </font>
    <font>
      <b/>
      <sz val="14.0"/>
      <color theme="1"/>
      <name val="Arial"/>
      <scheme val="minor"/>
    </font>
    <font>
      <b/>
      <sz val="14.0"/>
      <color theme="1"/>
      <name val="Arial"/>
    </font>
    <font>
      <b/>
      <sz val="18.0"/>
      <color theme="1"/>
      <name val="Arial"/>
      <scheme val="minor"/>
    </font>
    <font>
      <color rgb="FF00FF00"/>
      <name val="Arial"/>
      <scheme val="minor"/>
    </font>
    <font>
      <b/>
      <sz val="12.0"/>
      <color rgb="FF434343"/>
      <name val="Arial"/>
      <scheme val="minor"/>
    </font>
    <font>
      <color rgb="FF00B0F0"/>
      <name val="Arial"/>
      <scheme val="minor"/>
    </font>
    <font>
      <b/>
      <color rgb="FF00B0F0"/>
      <name val="Arial"/>
    </font>
    <font>
      <color theme="0"/>
      <name val="Arial"/>
    </font>
    <font>
      <b/>
      <color theme="0"/>
      <name val="Arial"/>
    </font>
    <font>
      <b/>
      <sz val="18.0"/>
      <color rgb="FFFFFFFF"/>
      <name val="Arial"/>
    </font>
    <font>
      <b/>
      <sz val="18.0"/>
      <color theme="0"/>
      <name val="Arial"/>
    </font>
    <font>
      <b/>
      <sz val="12.0"/>
      <color theme="1"/>
      <name val="Arial"/>
      <scheme val="minor"/>
    </font>
    <font>
      <sz val="10.0"/>
      <color theme="1"/>
      <name val="Arial"/>
      <scheme val="minor"/>
    </font>
    <font>
      <color rgb="FFFF0000"/>
      <name val="Arial"/>
      <scheme val="minor"/>
    </font>
    <font>
      <b/>
      <sz val="14.0"/>
      <color theme="5"/>
      <name val="Arial"/>
      <scheme val="minor"/>
    </font>
  </fonts>
  <fills count="3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B0F0"/>
        <bgColor rgb="FF00B0F0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E6B8AF"/>
        <bgColor rgb="FFE6B8AF"/>
      </patternFill>
    </fill>
    <fill>
      <patternFill patternType="solid">
        <fgColor rgb="FFF1C232"/>
        <bgColor rgb="FFF1C232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theme="7"/>
        <bgColor theme="7"/>
      </patternFill>
    </fill>
    <fill>
      <patternFill patternType="solid">
        <fgColor rgb="FFFFF2CC"/>
        <bgColor rgb="FFFFF2CC"/>
      </patternFill>
    </fill>
    <fill>
      <patternFill patternType="solid">
        <fgColor rgb="FF34A853"/>
        <bgColor rgb="FF34A853"/>
      </patternFill>
    </fill>
    <fill>
      <patternFill patternType="solid">
        <fgColor rgb="FF00B050"/>
        <bgColor rgb="FF00B050"/>
      </patternFill>
    </fill>
    <fill>
      <patternFill patternType="solid">
        <fgColor theme="4"/>
        <bgColor theme="4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vertical="bottom"/>
    </xf>
    <xf borderId="2" fillId="0" fontId="1" numFmtId="0" xfId="0" applyAlignment="1" applyBorder="1" applyFont="1">
      <alignment horizontal="center" vertical="bottom"/>
    </xf>
    <xf borderId="3" fillId="0" fontId="2" numFmtId="0" xfId="0" applyAlignment="1" applyBorder="1" applyFont="1">
      <alignment horizontal="center" readingOrder="0" vertical="bottom"/>
    </xf>
    <xf borderId="2" fillId="0" fontId="3" numFmtId="0" xfId="0" applyBorder="1" applyFont="1"/>
    <xf borderId="0" fillId="2" fontId="1" numFmtId="0" xfId="0" applyAlignment="1" applyFill="1" applyFont="1">
      <alignment vertical="bottom"/>
    </xf>
    <xf borderId="3" fillId="3" fontId="2" numFmtId="0" xfId="0" applyAlignment="1" applyBorder="1" applyFill="1" applyFont="1">
      <alignment horizontal="center" readingOrder="0" vertical="bottom"/>
    </xf>
    <xf borderId="0" fillId="0" fontId="1" numFmtId="0" xfId="0" applyAlignment="1" applyFont="1">
      <alignment vertical="bottom"/>
    </xf>
    <xf borderId="0" fillId="0" fontId="4" numFmtId="0" xfId="0" applyAlignment="1" applyFont="1">
      <alignment vertical="bottom"/>
    </xf>
    <xf borderId="3" fillId="3" fontId="5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vertical="bottom"/>
    </xf>
    <xf borderId="4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4" fontId="6" numFmtId="164" xfId="0" applyAlignment="1" applyBorder="1" applyFill="1" applyFont="1" applyNumberFormat="1">
      <alignment horizontal="center" readingOrder="0" vertical="bottom"/>
    </xf>
    <xf borderId="2" fillId="0" fontId="4" numFmtId="164" xfId="0" applyAlignment="1" applyBorder="1" applyFont="1" applyNumberFormat="1">
      <alignment vertical="bottom"/>
    </xf>
    <xf borderId="4" fillId="2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5" fillId="2" fontId="4" numFmtId="0" xfId="0" applyAlignment="1" applyBorder="1" applyFont="1">
      <alignment vertical="bottom"/>
    </xf>
    <xf borderId="4" fillId="0" fontId="4" numFmtId="164" xfId="0" applyAlignment="1" applyBorder="1" applyFont="1" applyNumberFormat="1">
      <alignment vertical="bottom"/>
    </xf>
    <xf borderId="0" fillId="0" fontId="4" numFmtId="164" xfId="0" applyAlignment="1" applyFont="1" applyNumberFormat="1">
      <alignment vertical="bottom"/>
    </xf>
    <xf borderId="5" fillId="0" fontId="4" numFmtId="164" xfId="0" applyAlignment="1" applyBorder="1" applyFont="1" applyNumberFormat="1">
      <alignment vertical="bottom"/>
    </xf>
    <xf borderId="6" fillId="3" fontId="5" numFmtId="0" xfId="0" applyAlignment="1" applyBorder="1" applyFont="1">
      <alignment horizontal="center" vertical="bottom"/>
    </xf>
    <xf borderId="7" fillId="0" fontId="4" numFmtId="164" xfId="0" applyAlignment="1" applyBorder="1" applyFont="1" applyNumberFormat="1">
      <alignment vertical="bottom"/>
    </xf>
    <xf borderId="7" fillId="5" fontId="1" numFmtId="0" xfId="0" applyAlignment="1" applyBorder="1" applyFill="1" applyFont="1">
      <alignment vertical="bottom"/>
    </xf>
    <xf borderId="5" fillId="5" fontId="7" numFmtId="0" xfId="0" applyAlignment="1" applyBorder="1" applyFont="1">
      <alignment horizontal="center" readingOrder="0" vertical="bottom"/>
    </xf>
    <xf borderId="1" fillId="5" fontId="7" numFmtId="0" xfId="0" applyAlignment="1" applyBorder="1" applyFont="1">
      <alignment horizontal="center" readingOrder="0" vertical="bottom"/>
    </xf>
    <xf borderId="1" fillId="0" fontId="7" numFmtId="0" xfId="0" applyAlignment="1" applyBorder="1" applyFont="1">
      <alignment horizontal="center" readingOrder="0" vertical="bottom"/>
    </xf>
    <xf borderId="1" fillId="0" fontId="8" numFmtId="0" xfId="0" applyAlignment="1" applyBorder="1" applyFont="1">
      <alignment horizontal="center" readingOrder="0" vertical="bottom"/>
    </xf>
    <xf borderId="1" fillId="5" fontId="8" numFmtId="0" xfId="0" applyAlignment="1" applyBorder="1" applyFont="1">
      <alignment horizontal="center" readingOrder="0" vertical="bottom"/>
    </xf>
    <xf borderId="0" fillId="5" fontId="8" numFmtId="0" xfId="0" applyAlignment="1" applyFont="1">
      <alignment horizontal="center" readingOrder="0" vertical="bottom"/>
    </xf>
    <xf borderId="1" fillId="4" fontId="6" numFmtId="0" xfId="0" applyAlignment="1" applyBorder="1" applyFon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1" fillId="6" fontId="6" numFmtId="0" xfId="0" applyAlignment="1" applyBorder="1" applyFill="1" applyFont="1">
      <alignment horizontal="center" readingOrder="0" vertical="bottom"/>
    </xf>
    <xf borderId="1" fillId="7" fontId="9" numFmtId="0" xfId="0" applyAlignment="1" applyBorder="1" applyFill="1" applyFont="1">
      <alignment horizontal="center" readingOrder="0"/>
    </xf>
    <xf borderId="1" fillId="0" fontId="10" numFmtId="0" xfId="0" applyAlignment="1" applyBorder="1" applyFont="1">
      <alignment readingOrder="0" vertical="bottom"/>
    </xf>
    <xf borderId="1" fillId="8" fontId="6" numFmtId="0" xfId="0" applyAlignment="1" applyBorder="1" applyFill="1" applyFont="1">
      <alignment horizontal="center" vertical="bottom"/>
    </xf>
    <xf borderId="1" fillId="8" fontId="9" numFmtId="165" xfId="0" applyAlignment="1" applyBorder="1" applyFont="1" applyNumberFormat="1">
      <alignment readingOrder="0"/>
    </xf>
    <xf borderId="1" fillId="8" fontId="10" numFmtId="0" xfId="0" applyAlignment="1" applyBorder="1" applyFon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1" fillId="7" fontId="10" numFmtId="0" xfId="0" applyAlignment="1" applyBorder="1" applyFont="1">
      <alignment horizontal="center" readingOrder="0" vertical="bottom"/>
    </xf>
    <xf borderId="1" fillId="8" fontId="10" numFmtId="0" xfId="0" applyAlignment="1" applyBorder="1" applyFont="1">
      <alignment horizontal="center" readingOrder="0"/>
    </xf>
    <xf borderId="1" fillId="8" fontId="6" numFmtId="0" xfId="0" applyAlignment="1" applyBorder="1" applyFont="1">
      <alignment horizontal="center" readingOrder="0" vertical="bottom"/>
    </xf>
    <xf borderId="5" fillId="8" fontId="6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readingOrder="0"/>
    </xf>
    <xf borderId="1" fillId="0" fontId="9" numFmtId="165" xfId="0" applyAlignment="1" applyBorder="1" applyFont="1" applyNumberFormat="1">
      <alignment readingOrder="0"/>
    </xf>
    <xf borderId="5" fillId="0" fontId="4" numFmtId="0" xfId="0" applyAlignment="1" applyBorder="1" applyFont="1">
      <alignment horizontal="center" vertical="bottom"/>
    </xf>
    <xf borderId="1" fillId="8" fontId="4" numFmtId="0" xfId="0" applyAlignment="1" applyBorder="1" applyFont="1">
      <alignment horizontal="center" readingOrder="0"/>
    </xf>
    <xf borderId="0" fillId="0" fontId="10" numFmtId="0" xfId="0" applyAlignment="1" applyFont="1">
      <alignment horizontal="left" readingOrder="0" vertical="bottom"/>
    </xf>
    <xf borderId="1" fillId="9" fontId="10" numFmtId="0" xfId="0" applyAlignment="1" applyBorder="1" applyFill="1" applyFont="1">
      <alignment horizontal="center" readingOrder="0" vertical="bottom"/>
    </xf>
    <xf borderId="1" fillId="10" fontId="10" numFmtId="0" xfId="0" applyAlignment="1" applyBorder="1" applyFill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1" fillId="0" fontId="4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readingOrder="0" vertical="bottom"/>
    </xf>
    <xf borderId="1" fillId="0" fontId="4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 vertical="bottom"/>
    </xf>
    <xf borderId="1" fillId="8" fontId="6" numFmtId="0" xfId="0" applyAlignment="1" applyBorder="1" applyFont="1">
      <alignment horizontal="center" readingOrder="0"/>
    </xf>
    <xf borderId="1" fillId="8" fontId="6" numFmtId="0" xfId="0" applyAlignment="1" applyBorder="1" applyFont="1">
      <alignment horizontal="center" vertical="bottom"/>
    </xf>
    <xf borderId="1" fillId="2" fontId="6" numFmtId="0" xfId="0" applyAlignment="1" applyBorder="1" applyFont="1">
      <alignment horizontal="center" readingOrder="0" vertical="bottom"/>
    </xf>
    <xf borderId="1" fillId="0" fontId="11" numFmtId="0" xfId="0" applyAlignment="1" applyBorder="1" applyFont="1">
      <alignment readingOrder="0"/>
    </xf>
    <xf borderId="1" fillId="0" fontId="10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left" readingOrder="0" vertical="bottom"/>
    </xf>
    <xf borderId="5" fillId="8" fontId="4" numFmtId="0" xfId="0" applyAlignment="1" applyBorder="1" applyFont="1">
      <alignment horizontal="center" vertical="bottom"/>
    </xf>
    <xf borderId="0" fillId="0" fontId="11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2" numFmtId="0" xfId="0" applyAlignment="1" applyFont="1">
      <alignment horizontal="center" readingOrder="0" vertical="bottom"/>
    </xf>
    <xf borderId="0" fillId="0" fontId="1" numFmtId="0" xfId="0" applyAlignment="1" applyFont="1">
      <alignment readingOrder="0" vertical="bottom"/>
    </xf>
    <xf borderId="0" fillId="0" fontId="9" numFmtId="165" xfId="0" applyAlignment="1" applyFont="1" applyNumberFormat="1">
      <alignment readingOrder="0"/>
    </xf>
    <xf borderId="0" fillId="0" fontId="6" numFmtId="0" xfId="0" applyAlignment="1" applyFont="1">
      <alignment horizontal="center" readingOrder="0"/>
    </xf>
    <xf borderId="0" fillId="0" fontId="11" numFmtId="0" xfId="0" applyFont="1"/>
    <xf borderId="0" fillId="0" fontId="5" numFmtId="0" xfId="0" applyAlignment="1" applyFont="1">
      <alignment horizontal="center" readingOrder="0" vertical="bottom"/>
    </xf>
    <xf borderId="0" fillId="0" fontId="4" numFmtId="0" xfId="0" applyAlignment="1" applyFont="1">
      <alignment readingOrder="0" vertical="bottom"/>
    </xf>
    <xf borderId="8" fillId="11" fontId="6" numFmtId="0" xfId="0" applyAlignment="1" applyBorder="1" applyFill="1" applyFont="1">
      <alignment readingOrder="0" vertical="bottom"/>
    </xf>
    <xf borderId="8" fillId="9" fontId="10" numFmtId="0" xfId="0" applyAlignment="1" applyBorder="1" applyFont="1">
      <alignment horizontal="center" readingOrder="0" vertical="bottom"/>
    </xf>
    <xf borderId="8" fillId="0" fontId="10" numFmtId="0" xfId="0" applyAlignment="1" applyBorder="1" applyFont="1">
      <alignment horizontal="center" readingOrder="0" vertical="bottom"/>
    </xf>
    <xf borderId="8" fillId="10" fontId="10" numFmtId="0" xfId="0" applyAlignment="1" applyBorder="1" applyFont="1">
      <alignment horizontal="center" readingOrder="0" vertical="bottom"/>
    </xf>
    <xf borderId="9" fillId="3" fontId="2" numFmtId="0" xfId="0" applyAlignment="1" applyBorder="1" applyFont="1">
      <alignment horizontal="center" readingOrder="0" vertical="bottom"/>
    </xf>
    <xf borderId="5" fillId="0" fontId="3" numFmtId="0" xfId="0" applyBorder="1" applyFont="1"/>
    <xf borderId="9" fillId="3" fontId="5" numFmtId="0" xfId="0" applyAlignment="1" applyBorder="1" applyFont="1">
      <alignment horizontal="center" readingOrder="0" vertical="bottom"/>
    </xf>
    <xf borderId="8" fillId="0" fontId="6" numFmtId="0" xfId="0" applyAlignment="1" applyBorder="1" applyFont="1">
      <alignment horizontal="center" readingOrder="0" vertical="bottom"/>
    </xf>
    <xf borderId="8" fillId="0" fontId="9" numFmtId="165" xfId="0" applyAlignment="1" applyBorder="1" applyFont="1" applyNumberFormat="1">
      <alignment readingOrder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1" fillId="2" fontId="8" numFmtId="0" xfId="0" applyAlignment="1" applyBorder="1" applyFont="1">
      <alignment horizontal="center" vertical="bottom"/>
    </xf>
    <xf borderId="1" fillId="0" fontId="4" numFmtId="164" xfId="0" applyAlignment="1" applyBorder="1" applyFont="1" applyNumberFormat="1">
      <alignment vertical="bottom"/>
    </xf>
    <xf borderId="1" fillId="2" fontId="4" numFmtId="0" xfId="0" applyAlignment="1" applyBorder="1" applyFont="1">
      <alignment vertical="bottom"/>
    </xf>
    <xf borderId="1" fillId="2" fontId="6" numFmtId="0" xfId="0" applyAlignment="1" applyBorder="1" applyFont="1">
      <alignment vertical="bottom"/>
    </xf>
    <xf borderId="1" fillId="2" fontId="8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readingOrder="0" vertical="bottom"/>
    </xf>
    <xf borderId="1" fillId="0" fontId="9" numFmtId="0" xfId="0" applyAlignment="1" applyBorder="1" applyFont="1">
      <alignment horizontal="center"/>
    </xf>
    <xf borderId="1" fillId="0" fontId="6" numFmtId="0" xfId="0" applyAlignment="1" applyBorder="1" applyFont="1">
      <alignment readingOrder="0" vertical="bottom"/>
    </xf>
    <xf borderId="5" fillId="8" fontId="6" numFmtId="0" xfId="0" applyAlignment="1" applyBorder="1" applyFont="1">
      <alignment horizontal="center" readingOrder="0" vertical="bottom"/>
    </xf>
    <xf borderId="1" fillId="8" fontId="6" numFmtId="0" xfId="0" applyAlignment="1" applyBorder="1" applyFont="1">
      <alignment horizontal="center" readingOrder="0" vertical="bottom"/>
    </xf>
    <xf borderId="1" fillId="0" fontId="6" numFmtId="0" xfId="0" applyAlignment="1" applyBorder="1" applyFont="1">
      <alignment vertical="bottom"/>
    </xf>
    <xf borderId="5" fillId="0" fontId="6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vertical="bottom"/>
    </xf>
    <xf borderId="0" fillId="0" fontId="10" numFmtId="0" xfId="0" applyAlignment="1" applyFont="1">
      <alignment horizontal="center" vertical="bottom"/>
    </xf>
    <xf borderId="0" fillId="5" fontId="10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2" fontId="6" numFmtId="0" xfId="0" applyAlignment="1" applyFont="1">
      <alignment horizontal="center" vertical="bottom"/>
    </xf>
    <xf borderId="0" fillId="5" fontId="6" numFmtId="164" xfId="0" applyAlignment="1" applyFont="1" applyNumberFormat="1">
      <alignment horizontal="center" readingOrder="0" vertical="bottom"/>
    </xf>
    <xf borderId="0" fillId="0" fontId="6" numFmtId="164" xfId="0" applyAlignment="1" applyFont="1" applyNumberFormat="1">
      <alignment horizontal="center" readingOrder="0" vertical="bottom"/>
    </xf>
    <xf borderId="1" fillId="5" fontId="10" numFmtId="0" xfId="0" applyAlignment="1" applyBorder="1" applyFont="1">
      <alignment vertical="bottom"/>
    </xf>
    <xf borderId="1" fillId="5" fontId="10" numFmtId="0" xfId="0" applyAlignment="1" applyBorder="1" applyFont="1">
      <alignment horizontal="center" readingOrder="0" vertical="bottom"/>
    </xf>
    <xf borderId="1" fillId="5" fontId="10" numFmtId="0" xfId="0" applyAlignment="1" applyBorder="1" applyFont="1">
      <alignment readingOrder="0" vertical="bottom"/>
    </xf>
    <xf borderId="1" fillId="5" fontId="6" numFmtId="0" xfId="0" applyAlignment="1" applyBorder="1" applyFont="1">
      <alignment horizontal="center" readingOrder="0" vertical="bottom"/>
    </xf>
    <xf borderId="1" fillId="0" fontId="4" numFmtId="0" xfId="0" applyAlignment="1" applyBorder="1" applyFont="1">
      <alignment horizontal="center" readingOrder="0" vertical="bottom"/>
    </xf>
    <xf borderId="1" fillId="0" fontId="6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0" fillId="8" fontId="6" numFmtId="0" xfId="0" applyAlignment="1" applyFont="1">
      <alignment horizontal="center" readingOrder="0"/>
    </xf>
    <xf borderId="1" fillId="0" fontId="5" numFmtId="0" xfId="0" applyAlignment="1" applyBorder="1" applyFont="1">
      <alignment horizontal="center" readingOrder="0" vertical="bottom"/>
    </xf>
    <xf borderId="0" fillId="0" fontId="10" numFmtId="0" xfId="0" applyAlignment="1" applyFont="1">
      <alignment readingOrder="0" vertical="bottom"/>
    </xf>
    <xf borderId="0" fillId="0" fontId="6" numFmtId="0" xfId="0" applyAlignment="1" applyFont="1">
      <alignment horizontal="center" vertical="bottom"/>
    </xf>
    <xf borderId="0" fillId="0" fontId="4" numFmtId="165" xfId="0" applyAlignment="1" applyFont="1" applyNumberFormat="1">
      <alignment horizontal="right" readingOrder="0" vertical="bottom"/>
    </xf>
    <xf borderId="0" fillId="0" fontId="6" numFmtId="0" xfId="0" applyAlignment="1" applyFont="1">
      <alignment vertical="bottom"/>
    </xf>
    <xf borderId="8" fillId="0" fontId="10" numFmtId="0" xfId="0" applyAlignment="1" applyBorder="1" applyFont="1">
      <alignment vertical="bottom"/>
    </xf>
    <xf borderId="5" fillId="0" fontId="10" numFmtId="0" xfId="0" applyAlignment="1" applyBorder="1" applyFont="1">
      <alignment horizontal="center" vertical="bottom"/>
    </xf>
    <xf borderId="9" fillId="0" fontId="2" numFmtId="0" xfId="0" applyAlignment="1" applyBorder="1" applyFont="1">
      <alignment horizontal="center" readingOrder="0" vertical="bottom"/>
    </xf>
    <xf borderId="0" fillId="5" fontId="10" numFmtId="0" xfId="0" applyAlignment="1" applyFont="1">
      <alignment vertical="bottom"/>
    </xf>
    <xf borderId="0" fillId="5" fontId="1" numFmtId="0" xfId="0" applyAlignment="1" applyFont="1">
      <alignment vertical="bottom"/>
    </xf>
    <xf borderId="9" fillId="0" fontId="5" numFmtId="0" xfId="0" applyAlignment="1" applyBorder="1" applyFont="1">
      <alignment horizontal="center" readingOrder="0" vertical="bottom"/>
    </xf>
    <xf borderId="0" fillId="5" fontId="4" numFmtId="0" xfId="0" applyAlignment="1" applyFont="1">
      <alignment vertical="bottom"/>
    </xf>
    <xf borderId="2" fillId="0" fontId="6" numFmtId="0" xfId="0" applyAlignment="1" applyBorder="1" applyFont="1">
      <alignment horizontal="center" vertical="bottom"/>
    </xf>
    <xf borderId="2" fillId="7" fontId="6" numFmtId="0" xfId="0" applyAlignment="1" applyBorder="1" applyFont="1">
      <alignment horizontal="center" readingOrder="0" vertical="bottom"/>
    </xf>
    <xf borderId="2" fillId="7" fontId="6" numFmtId="0" xfId="0" applyAlignment="1" applyBorder="1" applyFont="1">
      <alignment horizontal="center" vertical="bottom"/>
    </xf>
    <xf borderId="2" fillId="0" fontId="6" numFmtId="0" xfId="0" applyAlignment="1" applyBorder="1" applyFont="1">
      <alignment horizontal="center" readingOrder="0" vertical="bottom"/>
    </xf>
    <xf borderId="1" fillId="8" fontId="4" numFmtId="0" xfId="0" applyAlignment="1" applyBorder="1" applyFont="1">
      <alignment horizontal="center" readingOrder="0" vertical="bottom"/>
    </xf>
    <xf borderId="2" fillId="0" fontId="6" numFmtId="164" xfId="0" applyAlignment="1" applyBorder="1" applyFont="1" applyNumberFormat="1">
      <alignment horizontal="center" vertical="bottom"/>
    </xf>
    <xf borderId="2" fillId="0" fontId="4" numFmtId="16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6" numFmtId="0" xfId="0" applyAlignment="1" applyFont="1">
      <alignment horizontal="center" readingOrder="0" vertical="bottom"/>
    </xf>
    <xf borderId="10" fillId="3" fontId="5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 readingOrder="0"/>
    </xf>
    <xf borderId="0" fillId="3" fontId="2" numFmtId="0" xfId="0" applyAlignment="1" applyFont="1">
      <alignment horizontal="center" readingOrder="0" vertical="bottom"/>
    </xf>
    <xf borderId="1" fillId="3" fontId="2" numFmtId="0" xfId="0" applyAlignment="1" applyBorder="1" applyFont="1">
      <alignment horizontal="center" readingOrder="0" vertical="bottom"/>
    </xf>
    <xf borderId="0" fillId="3" fontId="5" numFmtId="0" xfId="0" applyAlignment="1" applyFont="1">
      <alignment horizontal="center" readingOrder="0" vertical="bottom"/>
    </xf>
    <xf borderId="1" fillId="3" fontId="5" numFmtId="0" xfId="0" applyAlignment="1" applyBorder="1" applyFont="1">
      <alignment horizontal="center" readingOrder="0" vertical="bottom"/>
    </xf>
    <xf borderId="1" fillId="0" fontId="4" numFmtId="165" xfId="0" applyAlignment="1" applyBorder="1" applyFont="1" applyNumberFormat="1">
      <alignment horizontal="right" readingOrder="0" vertical="bottom"/>
    </xf>
    <xf borderId="1" fillId="0" fontId="9" numFmtId="0" xfId="0" applyBorder="1" applyFont="1"/>
    <xf borderId="1" fillId="7" fontId="6" numFmtId="0" xfId="0" applyAlignment="1" applyBorder="1" applyFont="1">
      <alignment horizontal="center" readingOrder="0" vertical="bottom"/>
    </xf>
    <xf borderId="1" fillId="7" fontId="9" numFmtId="165" xfId="0" applyAlignment="1" applyBorder="1" applyFont="1" applyNumberFormat="1">
      <alignment readingOrder="0"/>
    </xf>
    <xf borderId="1" fillId="7" fontId="4" numFmtId="0" xfId="0" applyAlignment="1" applyBorder="1" applyFont="1">
      <alignment horizontal="center" readingOrder="0" vertical="bottom"/>
    </xf>
    <xf borderId="1" fillId="7" fontId="6" numFmtId="0" xfId="0" applyAlignment="1" applyBorder="1" applyFont="1">
      <alignment horizontal="center" readingOrder="0" vertical="bottom"/>
    </xf>
    <xf borderId="1" fillId="0" fontId="4" numFmtId="0" xfId="0" applyAlignment="1" applyBorder="1" applyFont="1">
      <alignment horizontal="center" vertical="bottom"/>
    </xf>
    <xf borderId="2" fillId="0" fontId="4" numFmtId="0" xfId="0" applyAlignment="1" applyBorder="1" applyFont="1">
      <alignment horizontal="center" vertical="bottom"/>
    </xf>
    <xf borderId="1" fillId="7" fontId="4" numFmtId="0" xfId="0" applyAlignment="1" applyBorder="1" applyFont="1">
      <alignment horizontal="center"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center" vertical="bottom"/>
    </xf>
    <xf borderId="0" fillId="0" fontId="4" numFmtId="0" xfId="0" applyAlignment="1" applyFont="1">
      <alignment vertical="bottom"/>
    </xf>
    <xf borderId="0" fillId="0" fontId="4" numFmtId="165" xfId="0" applyAlignment="1" applyFont="1" applyNumberFormat="1">
      <alignment vertical="bottom"/>
    </xf>
    <xf borderId="0" fillId="0" fontId="6" numFmtId="0" xfId="0" applyAlignment="1" applyFont="1">
      <alignment vertical="bottom"/>
    </xf>
    <xf borderId="1" fillId="8" fontId="4" numFmtId="0" xfId="0" applyAlignment="1" applyBorder="1" applyFont="1">
      <alignment horizontal="center" readingOrder="0" vertical="bottom"/>
    </xf>
    <xf borderId="0" fillId="0" fontId="12" numFmtId="0" xfId="0" applyFont="1"/>
    <xf borderId="0" fillId="0" fontId="12" numFmtId="0" xfId="0" applyAlignment="1" applyFont="1">
      <alignment readingOrder="0"/>
    </xf>
    <xf borderId="0" fillId="0" fontId="13" numFmtId="0" xfId="0" applyFont="1"/>
    <xf borderId="0" fillId="0" fontId="14" numFmtId="0" xfId="0" applyAlignment="1" applyFont="1">
      <alignment horizontal="center" readingOrder="0" vertical="bottom"/>
    </xf>
    <xf borderId="1" fillId="7" fontId="6" numFmtId="0" xfId="0" applyAlignment="1" applyBorder="1" applyFont="1">
      <alignment horizontal="center" vertical="bottom"/>
    </xf>
    <xf borderId="1" fillId="0" fontId="4" numFmtId="165" xfId="0" applyAlignment="1" applyBorder="1" applyFont="1" applyNumberFormat="1">
      <alignment horizontal="right" vertical="bottom"/>
    </xf>
    <xf borderId="7" fillId="0" fontId="4" numFmtId="0" xfId="0" applyAlignment="1" applyBorder="1" applyFont="1">
      <alignment vertical="bottom"/>
    </xf>
    <xf borderId="5" fillId="9" fontId="6" numFmtId="0" xfId="0" applyAlignment="1" applyBorder="1" applyFont="1">
      <alignment horizontal="center" vertical="bottom"/>
    </xf>
    <xf borderId="5" fillId="10" fontId="6" numFmtId="0" xfId="0" applyAlignment="1" applyBorder="1" applyFont="1">
      <alignment horizontal="center" vertical="bottom"/>
    </xf>
    <xf borderId="1" fillId="7" fontId="6" numFmtId="0" xfId="0" applyAlignment="1" applyBorder="1" applyFont="1">
      <alignment horizontal="center" vertical="bottom"/>
    </xf>
    <xf borderId="1" fillId="9" fontId="6" numFmtId="0" xfId="0" applyAlignment="1" applyBorder="1" applyFont="1">
      <alignment horizontal="center" vertical="bottom"/>
    </xf>
    <xf borderId="1" fillId="10" fontId="6" numFmtId="0" xfId="0" applyAlignment="1" applyBorder="1" applyFont="1">
      <alignment horizontal="center" vertical="bottom"/>
    </xf>
    <xf borderId="7" fillId="0" fontId="4" numFmtId="0" xfId="0" applyAlignment="1" applyBorder="1" applyFont="1">
      <alignment vertical="bottom"/>
    </xf>
    <xf borderId="6" fillId="3" fontId="5" numFmtId="0" xfId="0" applyAlignment="1" applyBorder="1" applyFont="1">
      <alignment horizontal="center" readingOrder="0" vertical="bottom"/>
    </xf>
    <xf borderId="7" fillId="0" fontId="4" numFmtId="165" xfId="0" applyAlignment="1" applyBorder="1" applyFont="1" applyNumberFormat="1">
      <alignment vertical="bottom"/>
    </xf>
    <xf borderId="11" fillId="0" fontId="4" numFmtId="0" xfId="0" applyAlignment="1" applyBorder="1" applyFont="1">
      <alignment vertical="bottom"/>
    </xf>
    <xf borderId="6" fillId="0" fontId="4" numFmtId="0" xfId="0" applyAlignment="1" applyBorder="1" applyFont="1">
      <alignment vertical="bottom"/>
    </xf>
    <xf borderId="8" fillId="2" fontId="4" numFmtId="0" xfId="0" applyAlignment="1" applyBorder="1" applyFont="1">
      <alignment vertical="bottom"/>
    </xf>
    <xf borderId="5" fillId="2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5" fillId="2" fontId="4" numFmtId="165" xfId="0" applyAlignment="1" applyBorder="1" applyFont="1" applyNumberFormat="1">
      <alignment vertical="bottom"/>
    </xf>
    <xf borderId="7" fillId="2" fontId="4" numFmtId="0" xfId="0" applyAlignment="1" applyBorder="1" applyFont="1">
      <alignment vertical="bottom"/>
    </xf>
    <xf borderId="5" fillId="4" fontId="6" numFmtId="0" xfId="0" applyAlignment="1" applyBorder="1" applyFont="1">
      <alignment horizontal="center" vertical="bottom"/>
    </xf>
    <xf borderId="5" fillId="6" fontId="6" numFmtId="0" xfId="0" applyAlignment="1" applyBorder="1" applyFont="1">
      <alignment horizontal="center" vertical="bottom"/>
    </xf>
    <xf borderId="1" fillId="8" fontId="4" numFmtId="0" xfId="0" applyAlignment="1" applyBorder="1" applyFont="1">
      <alignment vertical="bottom"/>
    </xf>
    <xf borderId="8" fillId="0" fontId="6" numFmtId="0" xfId="0" applyAlignment="1" applyBorder="1" applyFont="1">
      <alignment readingOrder="0" vertical="bottom"/>
    </xf>
    <xf borderId="1" fillId="8" fontId="4" numFmtId="0" xfId="0" applyAlignment="1" applyBorder="1" applyFont="1">
      <alignment readingOrder="0" vertical="bottom"/>
    </xf>
    <xf borderId="0" fillId="0" fontId="11" numFmtId="0" xfId="0" applyAlignment="1" applyFont="1">
      <alignment horizontal="center" readingOrder="0"/>
    </xf>
    <xf borderId="5" fillId="8" fontId="8" numFmtId="0" xfId="0" applyAlignment="1" applyBorder="1" applyFont="1">
      <alignment horizontal="center" readingOrder="0" vertical="bottom"/>
    </xf>
    <xf borderId="3" fillId="0" fontId="4" numFmtId="0" xfId="0" applyAlignment="1" applyBorder="1" applyFont="1">
      <alignment vertical="bottom"/>
    </xf>
    <xf borderId="6" fillId="0" fontId="4" numFmtId="0" xfId="0" applyAlignment="1" applyBorder="1" applyFont="1">
      <alignment vertical="bottom"/>
    </xf>
    <xf borderId="1" fillId="7" fontId="8" numFmtId="0" xfId="0" applyAlignment="1" applyBorder="1" applyFont="1">
      <alignment horizontal="center" readingOrder="0" vertical="bottom"/>
    </xf>
    <xf borderId="5" fillId="7" fontId="8" numFmtId="0" xfId="0" applyAlignment="1" applyBorder="1" applyFont="1">
      <alignment horizontal="center" readingOrder="0" vertical="bottom"/>
    </xf>
    <xf borderId="5" fillId="0" fontId="8" numFmtId="0" xfId="0" applyAlignment="1" applyBorder="1" applyFon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horizontal="center" readingOrder="0" vertical="bottom"/>
    </xf>
    <xf borderId="2" fillId="8" fontId="8" numFmtId="0" xfId="0" applyAlignment="1" applyBorder="1" applyFont="1">
      <alignment horizontal="center" vertical="bottom"/>
    </xf>
    <xf borderId="0" fillId="0" fontId="8" numFmtId="0" xfId="0" applyAlignment="1" applyFont="1">
      <alignment horizontal="center" readingOrder="0" vertical="bottom"/>
    </xf>
    <xf borderId="5" fillId="0" fontId="10" numFmtId="0" xfId="0" applyAlignment="1" applyBorder="1" applyFont="1">
      <alignment horizontal="center" readingOrder="0" vertical="bottom"/>
    </xf>
    <xf borderId="5" fillId="0" fontId="8" numFmtId="0" xfId="0" applyAlignment="1" applyBorder="1" applyFont="1">
      <alignment horizontal="center" readingOrder="0" vertical="bottom"/>
    </xf>
    <xf borderId="2" fillId="0" fontId="8" numFmtId="0" xfId="0" applyAlignment="1" applyBorder="1" applyFont="1">
      <alignment horizontal="center" vertical="bottom"/>
    </xf>
    <xf borderId="5" fillId="0" fontId="4" numFmtId="165" xfId="0" applyAlignment="1" applyBorder="1" applyFont="1" applyNumberFormat="1">
      <alignment horizontal="right" readingOrder="0" vertical="bottom"/>
    </xf>
    <xf borderId="5" fillId="0" fontId="6" numFmtId="0" xfId="0" applyAlignment="1" applyBorder="1" applyFont="1">
      <alignment horizontal="center" readingOrder="0"/>
    </xf>
    <xf borderId="5" fillId="0" fontId="9" numFmtId="165" xfId="0" applyAlignment="1" applyBorder="1" applyFont="1" applyNumberFormat="1">
      <alignment readingOrder="0"/>
    </xf>
    <xf borderId="0" fillId="0" fontId="6" numFmtId="0" xfId="0" applyAlignment="1" applyFont="1">
      <alignment horizontal="center" vertical="bottom"/>
    </xf>
    <xf borderId="0" fillId="0" fontId="10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2" fillId="8" fontId="4" numFmtId="165" xfId="0" applyAlignment="1" applyBorder="1" applyFont="1" applyNumberFormat="1">
      <alignment horizontal="right" vertical="bottom"/>
    </xf>
    <xf borderId="2" fillId="8" fontId="6" numFmtId="0" xfId="0" applyAlignment="1" applyBorder="1" applyFont="1">
      <alignment horizontal="center" vertical="bottom"/>
    </xf>
    <xf borderId="2" fillId="8" fontId="4" numFmtId="0" xfId="0" applyAlignment="1" applyBorder="1" applyFont="1">
      <alignment vertical="bottom"/>
    </xf>
    <xf borderId="3" fillId="0" fontId="10" numFmtId="0" xfId="0" applyAlignment="1" applyBorder="1" applyFont="1">
      <alignment readingOrder="0" vertical="bottom"/>
    </xf>
    <xf borderId="0" fillId="0" fontId="4" numFmtId="165" xfId="0" applyAlignment="1" applyFont="1" applyNumberFormat="1">
      <alignment horizontal="right" vertical="bottom"/>
    </xf>
    <xf borderId="4" fillId="0" fontId="6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10" fillId="9" fontId="10" numFmtId="0" xfId="0" applyAlignment="1" applyBorder="1" applyFont="1">
      <alignment horizontal="center" readingOrder="0" vertical="bottom"/>
    </xf>
    <xf borderId="10" fillId="0" fontId="10" numFmtId="0" xfId="0" applyAlignment="1" applyBorder="1" applyFont="1">
      <alignment horizontal="center" readingOrder="0" vertical="bottom"/>
    </xf>
    <xf borderId="10" fillId="10" fontId="10" numFmtId="0" xfId="0" applyAlignment="1" applyBorder="1" applyFont="1">
      <alignment horizontal="center" readingOrder="0" vertical="bottom"/>
    </xf>
    <xf borderId="10" fillId="6" fontId="10" numFmtId="0" xfId="0" applyAlignment="1" applyBorder="1" applyFont="1">
      <alignment horizontal="center" readingOrder="0" vertical="bottom"/>
    </xf>
    <xf borderId="12" fillId="0" fontId="10" numFmtId="0" xfId="0" applyAlignment="1" applyBorder="1" applyFont="1">
      <alignment readingOrder="0" vertical="bottom"/>
    </xf>
    <xf borderId="0" fillId="0" fontId="7" numFmtId="0" xfId="0" applyAlignment="1" applyFont="1">
      <alignment horizontal="center" readingOrder="0" vertical="bottom"/>
    </xf>
    <xf borderId="9" fillId="0" fontId="10" numFmtId="0" xfId="0" applyAlignment="1" applyBorder="1" applyFont="1">
      <alignment readingOrder="0" vertical="bottom"/>
    </xf>
    <xf borderId="10" fillId="0" fontId="10" numFmtId="0" xfId="0" applyAlignment="1" applyBorder="1" applyFont="1">
      <alignment readingOrder="0" vertical="bottom"/>
    </xf>
    <xf borderId="1" fillId="6" fontId="10" numFmtId="0" xfId="0" applyAlignment="1" applyBorder="1" applyFont="1">
      <alignment horizontal="center" readingOrder="0" vertical="bottom"/>
    </xf>
    <xf borderId="8" fillId="0" fontId="10" numFmtId="0" xfId="0" applyAlignment="1" applyBorder="1" applyFont="1">
      <alignment readingOrder="0" vertical="bottom"/>
    </xf>
    <xf borderId="0" fillId="0" fontId="9" numFmtId="0" xfId="0" applyFont="1"/>
    <xf borderId="0" fillId="7" fontId="11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2" fontId="6" numFmtId="0" xfId="0" applyAlignment="1" applyFont="1">
      <alignment horizontal="center" readingOrder="0" vertical="bottom"/>
    </xf>
    <xf borderId="0" fillId="7" fontId="9" numFmtId="0" xfId="0" applyAlignment="1" applyFont="1">
      <alignment readingOrder="0"/>
    </xf>
    <xf borderId="1" fillId="2" fontId="6" numFmtId="0" xfId="0" applyAlignment="1" applyBorder="1" applyFont="1">
      <alignment horizontal="center" readingOrder="0" vertical="bottom"/>
    </xf>
    <xf borderId="0" fillId="7" fontId="6" numFmtId="0" xfId="0" applyAlignment="1" applyFont="1">
      <alignment readingOrder="0" vertical="bottom"/>
    </xf>
    <xf borderId="1" fillId="8" fontId="4" numFmtId="165" xfId="0" applyAlignment="1" applyBorder="1" applyFont="1" applyNumberFormat="1">
      <alignment horizontal="right" vertical="bottom"/>
    </xf>
    <xf borderId="0" fillId="0" fontId="15" numFmtId="0" xfId="0" applyAlignment="1" applyFont="1">
      <alignment readingOrder="0" shrinkToFit="0" vertical="bottom" wrapText="0"/>
    </xf>
    <xf borderId="0" fillId="0" fontId="15" numFmtId="0" xfId="0" applyAlignment="1" applyFont="1">
      <alignment horizontal="left" readingOrder="0" shrinkToFit="0" vertical="bottom" wrapText="0"/>
    </xf>
    <xf borderId="0" fillId="0" fontId="16" numFmtId="166" xfId="0" applyAlignment="1" applyFont="1" applyNumberFormat="1">
      <alignment horizontal="right" readingOrder="0" vertical="bottom"/>
    </xf>
    <xf borderId="0" fillId="0" fontId="16" numFmtId="0" xfId="0" applyAlignment="1" applyFont="1">
      <alignment horizontal="right" readingOrder="0"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4" numFmtId="167" xfId="0" applyAlignment="1" applyFont="1" applyNumberFormat="1">
      <alignment horizontal="right" readingOrder="0" vertical="bottom"/>
    </xf>
    <xf borderId="0" fillId="0" fontId="4" numFmtId="167" xfId="0" applyAlignment="1" applyFont="1" applyNumberFormat="1">
      <alignment horizontal="right" vertical="bottom"/>
    </xf>
    <xf borderId="0" fillId="0" fontId="1" numFmtId="168" xfId="0" applyAlignment="1" applyFont="1" applyNumberForma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1" numFmtId="0" xfId="0" applyAlignment="1" applyFont="1">
      <alignment readingOrder="0" vertical="bottom"/>
    </xf>
    <xf borderId="0" fillId="0" fontId="1" numFmtId="167" xfId="0" applyAlignment="1" applyFont="1" applyNumberFormat="1">
      <alignment horizontal="right" readingOrder="0" vertical="bottom"/>
    </xf>
    <xf borderId="0" fillId="0" fontId="17" numFmtId="0" xfId="0" applyAlignment="1" applyFont="1">
      <alignment horizontal="right" readingOrder="0" vertical="bottom"/>
    </xf>
    <xf borderId="0" fillId="0" fontId="1" numFmtId="0" xfId="0" applyAlignment="1" applyFont="1">
      <alignment horizontal="right" vertical="bottom"/>
    </xf>
    <xf borderId="0" fillId="4" fontId="16" numFmtId="166" xfId="0" applyAlignment="1" applyFont="1" applyNumberFormat="1">
      <alignment horizontal="right" readingOrder="0" vertical="bottom"/>
    </xf>
    <xf borderId="0" fillId="4" fontId="4" numFmtId="0" xfId="0" applyAlignment="1" applyFont="1">
      <alignment vertical="bottom"/>
    </xf>
    <xf borderId="0" fillId="4" fontId="16" numFmtId="0" xfId="0" applyAlignment="1" applyFont="1">
      <alignment horizontal="right" readingOrder="0" vertical="bottom"/>
    </xf>
    <xf borderId="0" fillId="4" fontId="4" numFmtId="167" xfId="0" applyAlignment="1" applyFont="1" applyNumberFormat="1">
      <alignment horizontal="right" readingOrder="0" vertical="bottom"/>
    </xf>
    <xf borderId="0" fillId="4" fontId="4" numFmtId="0" xfId="0" applyAlignment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4" numFmtId="0" xfId="0" applyAlignment="1" applyFont="1">
      <alignment readingOrder="0" vertical="bottom"/>
    </xf>
    <xf borderId="0" fillId="4" fontId="4" numFmtId="0" xfId="0" applyAlignment="1" applyFont="1">
      <alignment vertical="bottom"/>
    </xf>
    <xf borderId="0" fillId="4" fontId="9" numFmtId="0" xfId="0" applyAlignment="1" applyFont="1">
      <alignment readingOrder="0"/>
    </xf>
    <xf borderId="0" fillId="4" fontId="9" numFmtId="0" xfId="0" applyFont="1"/>
    <xf borderId="0" fillId="4" fontId="4" numFmtId="167" xfId="0" applyAlignment="1" applyFont="1" applyNumberFormat="1">
      <alignment horizontal="right" vertical="bottom"/>
    </xf>
    <xf borderId="0" fillId="4" fontId="1" numFmtId="167" xfId="0" applyAlignment="1" applyFont="1" applyNumberFormat="1">
      <alignment horizontal="right" readingOrder="0" vertical="bottom"/>
    </xf>
    <xf borderId="0" fillId="4" fontId="1" numFmtId="0" xfId="0" applyAlignment="1" applyFont="1">
      <alignment horizontal="right" readingOrder="0" vertical="bottom"/>
    </xf>
    <xf borderId="0" fillId="0" fontId="16" numFmtId="166" xfId="0" applyAlignment="1" applyFont="1" applyNumberFormat="1">
      <alignment horizontal="right" vertical="bottom"/>
    </xf>
    <xf borderId="0" fillId="0" fontId="16" numFmtId="0" xfId="0" applyAlignment="1" applyFont="1">
      <alignment horizontal="right" vertical="bottom"/>
    </xf>
    <xf borderId="5" fillId="0" fontId="7" numFmtId="0" xfId="0" applyAlignment="1" applyBorder="1" applyFont="1">
      <alignment horizontal="center" readingOrder="0" vertical="bottom"/>
    </xf>
    <xf borderId="0" fillId="0" fontId="18" numFmtId="0" xfId="0" applyAlignment="1" applyFont="1">
      <alignment readingOrder="0"/>
    </xf>
    <xf borderId="0" fillId="12" fontId="4" numFmtId="167" xfId="0" applyAlignment="1" applyFill="1" applyFont="1" applyNumberFormat="1">
      <alignment horizontal="right" readingOrder="0" vertical="bottom"/>
    </xf>
    <xf borderId="2" fillId="8" fontId="4" numFmtId="165" xfId="0" applyAlignment="1" applyBorder="1" applyFont="1" applyNumberFormat="1">
      <alignment horizontal="right" readingOrder="0" vertical="bottom"/>
    </xf>
    <xf borderId="2" fillId="8" fontId="6" numFmtId="0" xfId="0" applyAlignment="1" applyBorder="1" applyFont="1">
      <alignment horizontal="center" readingOrder="0" vertical="bottom"/>
    </xf>
    <xf borderId="0" fillId="6" fontId="16" numFmtId="166" xfId="0" applyAlignment="1" applyFont="1" applyNumberFormat="1">
      <alignment horizontal="right" readingOrder="0" vertical="bottom"/>
    </xf>
    <xf borderId="0" fillId="6" fontId="4" numFmtId="0" xfId="0" applyAlignment="1" applyFont="1">
      <alignment readingOrder="0" vertical="bottom"/>
    </xf>
    <xf borderId="0" fillId="6" fontId="16" numFmtId="0" xfId="0" applyAlignment="1" applyFont="1">
      <alignment horizontal="right" readingOrder="0" vertical="bottom"/>
    </xf>
    <xf borderId="0" fillId="6" fontId="4" numFmtId="167" xfId="0" applyAlignment="1" applyFont="1" applyNumberFormat="1">
      <alignment horizontal="right" readingOrder="0" vertical="bottom"/>
    </xf>
    <xf borderId="0" fillId="6" fontId="4" numFmtId="0" xfId="0" applyAlignment="1" applyFont="1">
      <alignment horizontal="right" readingOrder="0" vertical="bottom"/>
    </xf>
    <xf borderId="0" fillId="6" fontId="4" numFmtId="0" xfId="0" applyAlignment="1" applyFont="1">
      <alignment horizontal="right" vertical="bottom"/>
    </xf>
    <xf borderId="0" fillId="6" fontId="9" numFmtId="0" xfId="0" applyAlignment="1" applyFont="1">
      <alignment readingOrder="0"/>
    </xf>
    <xf borderId="0" fillId="6" fontId="4" numFmtId="0" xfId="0" applyAlignment="1" applyFont="1">
      <alignment vertical="bottom"/>
    </xf>
    <xf borderId="0" fillId="6" fontId="4" numFmtId="0" xfId="0" applyAlignment="1" applyFont="1">
      <alignment vertical="bottom"/>
    </xf>
    <xf borderId="0" fillId="6" fontId="4" numFmtId="167" xfId="0" applyAlignment="1" applyFont="1" applyNumberFormat="1">
      <alignment horizontal="right" vertical="bottom"/>
    </xf>
    <xf borderId="1" fillId="8" fontId="1" numFmtId="0" xfId="0" applyAlignment="1" applyBorder="1" applyFont="1">
      <alignment horizontal="center" readingOrder="0"/>
    </xf>
    <xf borderId="1" fillId="13" fontId="6" numFmtId="0" xfId="0" applyAlignment="1" applyBorder="1" applyFill="1" applyFont="1">
      <alignment horizontal="center" readingOrder="0"/>
    </xf>
    <xf borderId="1" fillId="13" fontId="9" numFmtId="165" xfId="0" applyAlignment="1" applyBorder="1" applyFont="1" applyNumberFormat="1">
      <alignment readingOrder="0"/>
    </xf>
    <xf borderId="1" fillId="13" fontId="6" numFmtId="0" xfId="0" applyAlignment="1" applyBorder="1" applyFont="1">
      <alignment horizontal="center" readingOrder="0" vertical="bottom"/>
    </xf>
    <xf borderId="1" fillId="13" fontId="10" numFmtId="0" xfId="0" applyAlignment="1" applyBorder="1" applyFont="1">
      <alignment horizontal="center" readingOrder="0" vertical="bottom"/>
    </xf>
    <xf borderId="5" fillId="13" fontId="6" numFmtId="0" xfId="0" applyAlignment="1" applyBorder="1" applyFont="1">
      <alignment horizontal="center" readingOrder="0" vertical="bottom"/>
    </xf>
    <xf borderId="0" fillId="0" fontId="1" numFmtId="167" xfId="0" applyAlignment="1" applyFont="1" applyNumberFormat="1">
      <alignment horizontal="right" vertical="bottom"/>
    </xf>
    <xf borderId="0" fillId="0" fontId="1" numFmtId="168" xfId="0" applyAlignment="1" applyFont="1" applyNumberFormat="1">
      <alignment vertical="bottom"/>
    </xf>
    <xf borderId="0" fillId="0" fontId="4" numFmtId="0" xfId="0" applyAlignment="1" applyFont="1">
      <alignment horizontal="right" vertical="bottom"/>
    </xf>
    <xf borderId="1" fillId="8" fontId="4" numFmtId="0" xfId="0" applyAlignment="1" applyBorder="1" applyFont="1">
      <alignment horizontal="center" vertical="bottom"/>
    </xf>
    <xf borderId="2" fillId="7" fontId="4" numFmtId="0" xfId="0" applyAlignment="1" applyBorder="1" applyFont="1">
      <alignment horizontal="center" readingOrder="0" vertical="bottom"/>
    </xf>
    <xf borderId="1" fillId="12" fontId="10" numFmtId="0" xfId="0" applyAlignment="1" applyBorder="1" applyFont="1">
      <alignment horizontal="center" readingOrder="0" vertical="bottom"/>
    </xf>
    <xf borderId="1" fillId="8" fontId="4" numFmtId="0" xfId="0" applyAlignment="1" applyBorder="1" applyFont="1">
      <alignment horizontal="center" vertical="bottom"/>
    </xf>
    <xf borderId="1" fillId="8" fontId="8" numFmtId="0" xfId="0" applyAlignment="1" applyBorder="1" applyFont="1">
      <alignment horizontal="center" readingOrder="0" vertical="bottom"/>
    </xf>
    <xf borderId="2" fillId="7" fontId="4" numFmtId="0" xfId="0" applyAlignment="1" applyBorder="1" applyFont="1">
      <alignment horizontal="center" vertical="bottom"/>
    </xf>
    <xf borderId="2" fillId="2" fontId="6" numFmtId="0" xfId="0" applyAlignment="1" applyBorder="1" applyFont="1">
      <alignment horizontal="center" readingOrder="0" vertical="bottom"/>
    </xf>
    <xf borderId="2" fillId="2" fontId="6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center" vertical="bottom"/>
    </xf>
    <xf borderId="4" fillId="3" fontId="5" numFmtId="0" xfId="0" applyAlignment="1" applyBorder="1" applyFont="1">
      <alignment horizontal="center" readingOrder="0" vertical="bottom"/>
    </xf>
    <xf borderId="2" fillId="8" fontId="8" numFmtId="0" xfId="0" applyAlignment="1" applyBorder="1" applyFont="1">
      <alignment horizontal="center" readingOrder="0" vertical="bottom"/>
    </xf>
    <xf borderId="0" fillId="6" fontId="16" numFmtId="166" xfId="0" applyAlignment="1" applyFont="1" applyNumberFormat="1">
      <alignment horizontal="right" vertical="bottom"/>
    </xf>
    <xf borderId="0" fillId="6" fontId="9" numFmtId="0" xfId="0" applyFont="1"/>
    <xf borderId="1" fillId="0" fontId="4" numFmtId="0" xfId="0" applyAlignment="1" applyBorder="1" applyFont="1">
      <alignment readingOrder="0" vertical="bottom"/>
    </xf>
    <xf borderId="5" fillId="4" fontId="8" numFmtId="0" xfId="0" applyAlignment="1" applyBorder="1" applyFont="1">
      <alignment horizontal="center" readingOrder="0" vertical="bottom"/>
    </xf>
    <xf borderId="1" fillId="4" fontId="6" numFmtId="0" xfId="0" applyAlignment="1" applyBorder="1" applyFont="1">
      <alignment horizontal="center" readingOrder="0" vertical="bottom"/>
    </xf>
    <xf borderId="5" fillId="7" fontId="6" numFmtId="0" xfId="0" applyAlignment="1" applyBorder="1" applyFont="1">
      <alignment horizontal="center" readingOrder="0" vertical="bottom"/>
    </xf>
    <xf borderId="2" fillId="0" fontId="4" numFmtId="165" xfId="0" applyAlignment="1" applyBorder="1" applyFont="1" applyNumberFormat="1">
      <alignment horizontal="right" readingOrder="0" vertical="bottom"/>
    </xf>
    <xf borderId="0" fillId="0" fontId="9" numFmtId="169" xfId="0" applyAlignment="1" applyFont="1" applyNumberFormat="1">
      <alignment readingOrder="0"/>
    </xf>
    <xf borderId="0" fillId="0" fontId="19" numFmtId="0" xfId="0" applyFont="1"/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 vertical="bottom"/>
    </xf>
    <xf borderId="0" fillId="0" fontId="9" numFmtId="0" xfId="0" applyAlignment="1" applyFont="1">
      <alignment horizontal="left" readingOrder="0"/>
    </xf>
    <xf borderId="0" fillId="0" fontId="9" numFmtId="170" xfId="0" applyAlignment="1" applyFont="1" applyNumberFormat="1">
      <alignment readingOrder="0"/>
    </xf>
    <xf borderId="0" fillId="0" fontId="9" numFmtId="171" xfId="0" applyAlignment="1" applyFont="1" applyNumberFormat="1">
      <alignment readingOrder="0"/>
    </xf>
    <xf borderId="0" fillId="0" fontId="9" numFmtId="0" xfId="0" applyFont="1"/>
    <xf borderId="0" fillId="0" fontId="9" numFmtId="0" xfId="0" applyAlignment="1" applyFont="1">
      <alignment readingOrder="0"/>
    </xf>
    <xf borderId="0" fillId="6" fontId="4" numFmtId="168" xfId="0" applyAlignment="1" applyFont="1" applyNumberFormat="1">
      <alignment vertical="bottom"/>
    </xf>
    <xf borderId="0" fillId="6" fontId="16" numFmtId="0" xfId="0" applyAlignment="1" applyFont="1">
      <alignment horizontal="right" vertical="bottom"/>
    </xf>
    <xf borderId="0" fillId="6" fontId="4" numFmtId="0" xfId="0" applyAlignment="1" applyFont="1">
      <alignment horizontal="right" vertical="bottom"/>
    </xf>
    <xf borderId="0" fillId="6" fontId="4" numFmtId="168" xfId="0" applyAlignment="1" applyFont="1" applyNumberFormat="1">
      <alignment readingOrder="0" vertical="bottom"/>
    </xf>
    <xf borderId="0" fillId="0" fontId="17" numFmtId="166" xfId="0" applyAlignment="1" applyFont="1" applyNumberFormat="1">
      <alignment horizontal="right" vertical="bottom"/>
    </xf>
    <xf borderId="1" fillId="12" fontId="9" numFmtId="0" xfId="0" applyAlignment="1" applyBorder="1" applyFont="1">
      <alignment horizontal="center"/>
    </xf>
    <xf borderId="5" fillId="7" fontId="6" numFmtId="0" xfId="0" applyAlignment="1" applyBorder="1" applyFont="1">
      <alignment horizontal="center" vertical="bottom"/>
    </xf>
    <xf borderId="12" fillId="3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2" fillId="4" fontId="8" numFmtId="0" xfId="0" applyAlignment="1" applyBorder="1" applyFont="1">
      <alignment horizontal="center" vertical="bottom"/>
    </xf>
    <xf borderId="5" fillId="4" fontId="6" numFmtId="0" xfId="0" applyAlignment="1" applyBorder="1" applyFont="1">
      <alignment horizontal="center" readingOrder="0" vertical="bottom"/>
    </xf>
    <xf borderId="0" fillId="5" fontId="22" numFmtId="0" xfId="0" applyAlignment="1" applyFont="1">
      <alignment readingOrder="0"/>
    </xf>
    <xf borderId="0" fillId="0" fontId="22" numFmtId="0" xfId="0" applyAlignment="1" applyFont="1">
      <alignment readingOrder="0"/>
    </xf>
    <xf borderId="0" fillId="14" fontId="9" numFmtId="0" xfId="0" applyAlignment="1" applyFill="1" applyFont="1">
      <alignment horizontal="center" readingOrder="0"/>
    </xf>
    <xf borderId="0" fillId="5" fontId="9" numFmtId="0" xfId="0" applyAlignment="1" applyFont="1">
      <alignment horizontal="center" readingOrder="0"/>
    </xf>
    <xf borderId="0" fillId="14" fontId="1" numFmtId="0" xfId="0" applyAlignment="1" applyFont="1">
      <alignment horizontal="center" readingOrder="0"/>
    </xf>
    <xf borderId="0" fillId="14" fontId="9" numFmtId="0" xfId="0" applyAlignment="1" applyFont="1">
      <alignment readingOrder="0"/>
    </xf>
    <xf borderId="0" fillId="5" fontId="9" numFmtId="0" xfId="0" applyAlignment="1" applyFont="1">
      <alignment readingOrder="0"/>
    </xf>
    <xf borderId="0" fillId="15" fontId="9" numFmtId="0" xfId="0" applyAlignment="1" applyFill="1" applyFont="1">
      <alignment horizontal="center" readingOrder="0"/>
    </xf>
    <xf borderId="0" fillId="15" fontId="9" numFmtId="0" xfId="0" applyAlignment="1" applyFont="1">
      <alignment readingOrder="0"/>
    </xf>
    <xf borderId="0" fillId="14" fontId="9" numFmtId="0" xfId="0" applyFont="1"/>
    <xf borderId="0" fillId="15" fontId="9" numFmtId="0" xfId="0" applyFont="1"/>
    <xf borderId="0" fillId="16" fontId="9" numFmtId="0" xfId="0" applyAlignment="1" applyFill="1" applyFont="1">
      <alignment readingOrder="0"/>
    </xf>
    <xf borderId="0" fillId="16" fontId="9" numFmtId="0" xfId="0" applyFont="1"/>
    <xf borderId="0" fillId="5" fontId="9" numFmtId="0" xfId="0" applyFont="1"/>
    <xf borderId="0" fillId="6" fontId="15" numFmtId="0" xfId="0" applyAlignment="1" applyFont="1">
      <alignment readingOrder="0" shrinkToFit="0" vertical="bottom" wrapText="0"/>
    </xf>
    <xf borderId="0" fillId="0" fontId="17" numFmtId="166" xfId="0" applyAlignment="1" applyFont="1" applyNumberFormat="1">
      <alignment horizontal="right" readingOrder="0" shrinkToFit="0" vertical="bottom" wrapText="0"/>
    </xf>
    <xf borderId="0" fillId="0" fontId="9" numFmtId="167" xfId="0" applyAlignment="1" applyFont="1" applyNumberFormat="1">
      <alignment readingOrder="0"/>
    </xf>
    <xf borderId="0" fillId="0" fontId="16" numFmtId="0" xfId="0" applyAlignment="1" applyFont="1">
      <alignment horizontal="right" vertical="bottom"/>
    </xf>
    <xf borderId="0" fillId="0" fontId="17" numFmtId="0" xfId="0" applyAlignment="1" applyFont="1">
      <alignment horizontal="right" readingOrder="0" shrinkToFit="0" vertical="bottom" wrapText="0"/>
    </xf>
    <xf borderId="0" fillId="12" fontId="17" numFmtId="166" xfId="0" applyAlignment="1" applyFont="1" applyNumberFormat="1">
      <alignment horizontal="right" readingOrder="0" shrinkToFit="0" vertical="bottom" wrapText="0"/>
    </xf>
    <xf borderId="0" fillId="12" fontId="9" numFmtId="0" xfId="0" applyAlignment="1" applyFont="1">
      <alignment readingOrder="0"/>
    </xf>
    <xf borderId="0" fillId="12" fontId="16" numFmtId="0" xfId="0" applyAlignment="1" applyFont="1">
      <alignment horizontal="right" readingOrder="0" vertical="bottom"/>
    </xf>
    <xf borderId="0" fillId="12" fontId="9" numFmtId="167" xfId="0" applyAlignment="1" applyFont="1" applyNumberFormat="1">
      <alignment readingOrder="0"/>
    </xf>
    <xf borderId="0" fillId="5" fontId="17" numFmtId="0" xfId="0" applyAlignment="1" applyFont="1">
      <alignment horizontal="right" readingOrder="0" shrinkToFit="0" vertical="bottom" wrapText="0"/>
    </xf>
    <xf borderId="0" fillId="5" fontId="16" numFmtId="0" xfId="0" applyAlignment="1" applyFont="1">
      <alignment horizontal="right" readingOrder="0" vertical="bottom"/>
    </xf>
    <xf borderId="0" fillId="5" fontId="16" numFmtId="0" xfId="0" applyAlignment="1" applyFont="1">
      <alignment horizontal="right" vertical="bottom"/>
    </xf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horizontal="center" vertical="bottom"/>
    </xf>
    <xf borderId="1" fillId="4" fontId="10" numFmtId="164" xfId="0" applyAlignment="1" applyBorder="1" applyFont="1" applyNumberFormat="1">
      <alignment horizontal="center" readingOrder="0" vertical="bottom"/>
    </xf>
    <xf borderId="1" fillId="8" fontId="1" numFmtId="0" xfId="0" applyAlignment="1" applyBorder="1" applyFont="1">
      <alignment horizontal="center" readingOrder="0" vertical="bottom"/>
    </xf>
    <xf borderId="1" fillId="5" fontId="1" numFmtId="0" xfId="0" applyAlignment="1" applyBorder="1" applyFont="1">
      <alignment horizontal="center" readingOrder="0" vertical="bottom"/>
    </xf>
    <xf borderId="1" fillId="5" fontId="1" numFmtId="0" xfId="0" applyAlignment="1" applyBorder="1" applyFont="1">
      <alignment readingOrder="0" vertical="bottom"/>
    </xf>
    <xf borderId="7" fillId="0" fontId="10" numFmtId="0" xfId="0" applyAlignment="1" applyBorder="1" applyFont="1">
      <alignment readingOrder="0" vertical="bottom"/>
    </xf>
    <xf borderId="7" fillId="0" fontId="10" numFmtId="0" xfId="0" applyAlignment="1" applyBorder="1" applyFont="1">
      <alignment vertical="bottom"/>
    </xf>
    <xf borderId="7" fillId="0" fontId="10" numFmtId="0" xfId="0" applyAlignment="1" applyBorder="1" applyFont="1">
      <alignment horizontal="center" vertical="bottom"/>
    </xf>
    <xf borderId="0" fillId="5" fontId="10" numFmtId="0" xfId="0" applyAlignment="1" applyFont="1">
      <alignment horizontal="center" readingOrder="0" vertical="bottom"/>
    </xf>
    <xf borderId="0" fillId="2" fontId="10" numFmtId="0" xfId="0" applyAlignment="1" applyFont="1">
      <alignment horizontal="center" vertical="bottom"/>
    </xf>
    <xf borderId="0" fillId="5" fontId="10" numFmtId="164" xfId="0" applyAlignment="1" applyFont="1" applyNumberFormat="1">
      <alignment horizontal="center" readingOrder="0" vertical="bottom"/>
    </xf>
    <xf borderId="2" fillId="0" fontId="10" numFmtId="0" xfId="0" applyAlignment="1" applyBorder="1" applyFont="1">
      <alignment horizontal="center" vertical="bottom"/>
    </xf>
    <xf borderId="1" fillId="5" fontId="2" numFmtId="0" xfId="0" applyAlignment="1" applyBorder="1" applyFont="1">
      <alignment horizontal="center" readingOrder="0" vertical="bottom"/>
    </xf>
    <xf borderId="1" fillId="7" fontId="1" numFmtId="0" xfId="0" applyAlignment="1" applyBorder="1" applyFont="1">
      <alignment horizontal="center" readingOrder="0"/>
    </xf>
    <xf borderId="1" fillId="5" fontId="9" numFmtId="165" xfId="0" applyAlignment="1" applyBorder="1" applyFont="1" applyNumberFormat="1">
      <alignment readingOrder="0"/>
    </xf>
    <xf borderId="0" fillId="5" fontId="1" numFmtId="0" xfId="0" applyAlignment="1" applyFont="1">
      <alignment readingOrder="0" vertical="bottom"/>
    </xf>
    <xf borderId="0" fillId="5" fontId="9" numFmtId="165" xfId="0" applyAlignment="1" applyFont="1" applyNumberFormat="1">
      <alignment readingOrder="0"/>
    </xf>
    <xf borderId="0" fillId="5" fontId="2" numFmtId="0" xfId="0" applyAlignment="1" applyFont="1">
      <alignment horizontal="center" readingOrder="0" vertical="bottom"/>
    </xf>
    <xf borderId="1" fillId="0" fontId="10" numFmtId="0" xfId="0" applyAlignment="1" applyBorder="1" applyFont="1">
      <alignment vertical="bottom"/>
    </xf>
    <xf borderId="1" fillId="8" fontId="1" numFmtId="0" xfId="0" applyAlignment="1" applyBorder="1" applyFont="1">
      <alignment readingOrder="0" vertical="bottom"/>
    </xf>
    <xf borderId="10" fillId="8" fontId="10" numFmtId="0" xfId="0" applyAlignment="1" applyBorder="1" applyFont="1">
      <alignment horizontal="center" readingOrder="0" vertical="bottom"/>
    </xf>
    <xf borderId="1" fillId="7" fontId="1" numFmtId="0" xfId="0" applyAlignment="1" applyBorder="1" applyFont="1">
      <alignment readingOrder="0" vertical="bottom"/>
    </xf>
    <xf borderId="0" fillId="0" fontId="23" numFmtId="0" xfId="0" applyFont="1"/>
    <xf borderId="1" fillId="2" fontId="10" numFmtId="0" xfId="0" applyAlignment="1" applyBorder="1" applyFont="1">
      <alignment horizontal="center" readingOrder="0" vertical="bottom"/>
    </xf>
    <xf borderId="1" fillId="7" fontId="1" numFmtId="0" xfId="0" applyAlignment="1" applyBorder="1" applyFont="1">
      <alignment horizontal="center" readingOrder="0" vertical="bottom"/>
    </xf>
    <xf borderId="1" fillId="2" fontId="9" numFmtId="165" xfId="0" applyAlignment="1" applyBorder="1" applyFont="1" applyNumberFormat="1">
      <alignment readingOrder="0"/>
    </xf>
    <xf borderId="1" fillId="2" fontId="1" numFmtId="0" xfId="0" applyAlignment="1" applyBorder="1" applyFont="1">
      <alignment readingOrder="0" vertical="bottom"/>
    </xf>
    <xf borderId="0" fillId="2" fontId="1" numFmtId="0" xfId="0" applyAlignment="1" applyFont="1">
      <alignment readingOrder="0" vertical="bottom"/>
    </xf>
    <xf borderId="1" fillId="4" fontId="10" numFmtId="0" xfId="0" applyAlignment="1" applyBorder="1" applyFont="1">
      <alignment horizontal="center" readingOrder="0" vertical="bottom"/>
    </xf>
    <xf borderId="0" fillId="7" fontId="9" numFmtId="0" xfId="0" applyFont="1"/>
    <xf borderId="0" fillId="0" fontId="4" numFmtId="0" xfId="0" applyAlignment="1" applyFont="1">
      <alignment horizontal="center" readingOrder="0" vertical="bottom"/>
    </xf>
    <xf borderId="1" fillId="0" fontId="1" numFmtId="0" xfId="0" applyAlignment="1" applyBorder="1" applyFont="1">
      <alignment horizontal="center" readingOrder="0" vertical="bottom"/>
    </xf>
    <xf borderId="1" fillId="0" fontId="2" numFmtId="0" xfId="0" applyAlignment="1" applyBorder="1" applyFont="1">
      <alignment horizontal="center" readingOrder="0" vertical="bottom"/>
    </xf>
    <xf borderId="1" fillId="7" fontId="4" numFmtId="0" xfId="0" applyAlignment="1" applyBorder="1" applyFont="1">
      <alignment readingOrder="0" vertical="bottom"/>
    </xf>
    <xf borderId="2" fillId="7" fontId="4" numFmtId="165" xfId="0" applyAlignment="1" applyBorder="1" applyFont="1" applyNumberFormat="1">
      <alignment horizontal="right" vertical="bottom"/>
    </xf>
    <xf borderId="10" fillId="7" fontId="10" numFmtId="0" xfId="0" applyAlignment="1" applyBorder="1" applyFont="1">
      <alignment horizontal="center" readingOrder="0" vertical="bottom"/>
    </xf>
    <xf borderId="0" fillId="6" fontId="15" numFmtId="0" xfId="0" applyAlignment="1" applyFont="1">
      <alignment horizontal="left" readingOrder="0" shrinkToFit="0" vertical="bottom" wrapText="0"/>
    </xf>
    <xf borderId="1" fillId="0" fontId="10" numFmtId="164" xfId="0" applyAlignment="1" applyBorder="1" applyFont="1" applyNumberFormat="1">
      <alignment horizontal="center" readingOrder="0" vertical="bottom"/>
    </xf>
    <xf borderId="0" fillId="2" fontId="1" numFmtId="0" xfId="0" applyAlignment="1" applyFont="1">
      <alignment horizontal="center" readingOrder="0"/>
    </xf>
    <xf borderId="2" fillId="7" fontId="6" numFmtId="0" xfId="0" applyAlignment="1" applyBorder="1" applyFont="1">
      <alignment horizontal="center" vertical="bottom"/>
    </xf>
    <xf borderId="1" fillId="7" fontId="10" numFmtId="0" xfId="0" applyAlignment="1" applyBorder="1" applyFont="1">
      <alignment horizontal="center" readingOrder="0"/>
    </xf>
    <xf borderId="0" fillId="7" fontId="1" numFmtId="0" xfId="0" applyAlignment="1" applyFont="1">
      <alignment horizontal="center" readingOrder="0"/>
    </xf>
    <xf borderId="0" fillId="8" fontId="10" numFmtId="0" xfId="0" applyAlignment="1" applyFont="1">
      <alignment horizontal="center" readingOrder="0"/>
    </xf>
    <xf borderId="3" fillId="2" fontId="11" numFmtId="0" xfId="0" applyAlignment="1" applyBorder="1" applyFont="1">
      <alignment readingOrder="0"/>
    </xf>
    <xf borderId="6" fillId="0" fontId="9" numFmtId="0" xfId="0" applyBorder="1" applyFont="1"/>
    <xf borderId="6" fillId="0" fontId="1" numFmtId="0" xfId="0" applyAlignment="1" applyBorder="1" applyFont="1">
      <alignment readingOrder="0" vertical="bottom"/>
    </xf>
    <xf borderId="6" fillId="0" fontId="9" numFmtId="0" xfId="0" applyAlignment="1" applyBorder="1" applyFont="1">
      <alignment readingOrder="0"/>
    </xf>
    <xf borderId="6" fillId="0" fontId="10" numFmtId="0" xfId="0" applyAlignment="1" applyBorder="1" applyFont="1">
      <alignment horizontal="center" readingOrder="0" vertical="bottom"/>
    </xf>
    <xf borderId="2" fillId="0" fontId="9" numFmtId="0" xfId="0" applyBorder="1" applyFont="1"/>
    <xf borderId="0" fillId="2" fontId="11" numFmtId="0" xfId="0" applyAlignment="1" applyFont="1">
      <alignment readingOrder="0"/>
    </xf>
    <xf borderId="0" fillId="7" fontId="1" numFmtId="0" xfId="0" applyAlignment="1" applyFont="1">
      <alignment readingOrder="0" vertical="bottom"/>
    </xf>
    <xf borderId="1" fillId="13" fontId="1" numFmtId="0" xfId="0" applyAlignment="1" applyBorder="1" applyFont="1">
      <alignment readingOrder="0" vertical="bottom"/>
    </xf>
    <xf borderId="1" fillId="13" fontId="1" numFmtId="0" xfId="0" applyAlignment="1" applyBorder="1" applyFont="1">
      <alignment horizontal="center" readingOrder="0"/>
    </xf>
    <xf borderId="1" fillId="7" fontId="9" numFmtId="165" xfId="0" applyAlignment="1" applyBorder="1" applyFont="1" applyNumberFormat="1">
      <alignment horizontal="center" readingOrder="0"/>
    </xf>
    <xf borderId="0" fillId="7" fontId="4" numFmtId="0" xfId="0" applyAlignment="1" applyFont="1">
      <alignment vertical="bottom"/>
    </xf>
    <xf borderId="1" fillId="4" fontId="6" numFmtId="164" xfId="0" applyAlignment="1" applyBorder="1" applyFont="1" applyNumberFormat="1">
      <alignment horizontal="center" readingOrder="0" vertical="bottom"/>
    </xf>
    <xf borderId="1" fillId="7" fontId="4" numFmtId="0" xfId="0" applyAlignment="1" applyBorder="1" applyFont="1">
      <alignment horizontal="center" readingOrder="0"/>
    </xf>
    <xf borderId="1" fillId="5" fontId="4" numFmtId="0" xfId="0" applyAlignment="1" applyBorder="1" applyFont="1">
      <alignment readingOrder="0" vertical="bottom"/>
    </xf>
    <xf borderId="0" fillId="2" fontId="4" numFmtId="0" xfId="0" applyAlignment="1" applyFont="1">
      <alignment horizontal="center" readingOrder="0"/>
    </xf>
    <xf borderId="0" fillId="7" fontId="6" numFmtId="0" xfId="0" applyAlignment="1" applyFont="1">
      <alignment horizontal="center" readingOrder="0"/>
    </xf>
    <xf borderId="0" fillId="5" fontId="4" numFmtId="0" xfId="0" applyAlignment="1" applyFont="1">
      <alignment readingOrder="0" vertical="bottom"/>
    </xf>
    <xf borderId="0" fillId="7" fontId="4" numFmtId="0" xfId="0" applyAlignment="1" applyFont="1">
      <alignment horizontal="center" readingOrder="0"/>
    </xf>
    <xf borderId="0" fillId="7" fontId="4" numFmtId="0" xfId="0" applyAlignment="1" applyFont="1">
      <alignment readingOrder="0" vertical="bottom"/>
    </xf>
    <xf borderId="2" fillId="2" fontId="8" numFmtId="0" xfId="0" applyAlignment="1" applyBorder="1" applyFont="1">
      <alignment horizontal="center" vertical="bottom"/>
    </xf>
    <xf borderId="4" fillId="7" fontId="4" numFmtId="0" xfId="0" applyAlignment="1" applyBorder="1" applyFont="1">
      <alignment vertical="bottom"/>
    </xf>
    <xf borderId="7" fillId="0" fontId="6" numFmtId="0" xfId="0" applyAlignment="1" applyBorder="1" applyFont="1">
      <alignment vertical="bottom"/>
    </xf>
    <xf borderId="5" fillId="8" fontId="4" numFmtId="165" xfId="0" applyAlignment="1" applyBorder="1" applyFont="1" applyNumberFormat="1">
      <alignment horizontal="right" vertical="bottom"/>
    </xf>
    <xf borderId="5" fillId="2" fontId="6" numFmtId="0" xfId="0" applyAlignment="1" applyBorder="1" applyFont="1">
      <alignment horizontal="center" vertical="bottom"/>
    </xf>
    <xf borderId="5" fillId="2" fontId="6" numFmtId="0" xfId="0" applyAlignment="1" applyBorder="1" applyFont="1">
      <alignment horizontal="center" readingOrder="0" vertical="bottom"/>
    </xf>
    <xf borderId="7" fillId="0" fontId="6" numFmtId="0" xfId="0" applyAlignment="1" applyBorder="1" applyFont="1">
      <alignment readingOrder="0" vertical="bottom"/>
    </xf>
    <xf borderId="5" fillId="8" fontId="6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7" fontId="6" numFmtId="0" xfId="0" applyAlignment="1" applyBorder="1" applyFont="1">
      <alignment horizontal="center" vertical="bottom"/>
    </xf>
    <xf borderId="7" fillId="0" fontId="6" numFmtId="0" xfId="0" applyAlignment="1" applyBorder="1" applyFont="1">
      <alignment vertical="bottom"/>
    </xf>
    <xf borderId="5" fillId="0" fontId="2" numFmtId="0" xfId="0" applyAlignment="1" applyBorder="1" applyFont="1">
      <alignment horizontal="center" readingOrder="0" vertical="bottom"/>
    </xf>
    <xf borderId="5" fillId="3" fontId="2" numFmtId="0" xfId="0" applyAlignment="1" applyBorder="1" applyFont="1">
      <alignment horizontal="center" readingOrder="0" vertical="bottom"/>
    </xf>
    <xf borderId="0" fillId="7" fontId="6" numFmtId="0" xfId="0" applyAlignment="1" applyFon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5" fillId="7" fontId="4" numFmtId="0" xfId="0" applyAlignment="1" applyBorder="1" applyFont="1">
      <alignment horizontal="center" vertical="bottom"/>
    </xf>
    <xf borderId="5" fillId="7" fontId="4" numFmtId="165" xfId="0" applyAlignment="1" applyBorder="1" applyFont="1" applyNumberFormat="1">
      <alignment horizontal="right" vertical="bottom"/>
    </xf>
    <xf borderId="5" fillId="3" fontId="5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horizontal="center" readingOrder="0" vertical="bottom"/>
    </xf>
    <xf borderId="1" fillId="7" fontId="4" numFmtId="0" xfId="0" applyAlignment="1" applyBorder="1" applyFont="1">
      <alignment readingOrder="0" vertical="bottom"/>
    </xf>
    <xf borderId="1" fillId="5" fontId="4" numFmtId="0" xfId="0" applyAlignment="1" applyBorder="1" applyFont="1">
      <alignment horizontal="center" readingOrder="0" vertical="bottom"/>
    </xf>
    <xf borderId="1" fillId="8" fontId="4" numFmtId="0" xfId="0" applyAlignment="1" applyBorder="1" applyFont="1">
      <alignment readingOrder="0" vertical="bottom"/>
    </xf>
    <xf borderId="10" fillId="8" fontId="6" numFmtId="0" xfId="0" applyAlignment="1" applyBorder="1" applyFont="1">
      <alignment horizontal="center" readingOrder="0" vertical="bottom"/>
    </xf>
    <xf borderId="10" fillId="7" fontId="6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readingOrder="0"/>
    </xf>
    <xf borderId="4" fillId="2" fontId="4" numFmtId="0" xfId="0" applyAlignment="1" applyBorder="1" applyFont="1">
      <alignment vertical="bottom"/>
    </xf>
    <xf borderId="7" fillId="2" fontId="4" numFmtId="0" xfId="0" applyAlignment="1" applyBorder="1" applyFont="1">
      <alignment vertical="bottom"/>
    </xf>
    <xf borderId="6" fillId="3" fontId="5" numFmtId="0" xfId="0" applyAlignment="1" applyBorder="1" applyFont="1">
      <alignment horizontal="center" vertical="bottom"/>
    </xf>
    <xf borderId="0" fillId="2" fontId="4" numFmtId="0" xfId="0" applyAlignment="1" applyFont="1">
      <alignment vertical="bottom"/>
    </xf>
    <xf borderId="0" fillId="2" fontId="4" numFmtId="165" xfId="0" applyAlignment="1" applyFont="1" applyNumberFormat="1">
      <alignment vertical="bottom"/>
    </xf>
    <xf borderId="0" fillId="7" fontId="4" numFmtId="0" xfId="0" applyAlignment="1" applyFont="1">
      <alignment vertical="bottom"/>
    </xf>
    <xf borderId="11" fillId="0" fontId="4" numFmtId="0" xfId="0" applyAlignment="1" applyBorder="1" applyFont="1">
      <alignment vertical="bottom"/>
    </xf>
    <xf borderId="5" fillId="4" fontId="6" numFmtId="164" xfId="0" applyAlignment="1" applyBorder="1" applyFont="1" applyNumberFormat="1">
      <alignment horizontal="center" vertical="bottom"/>
    </xf>
    <xf borderId="4" fillId="2" fontId="4" numFmtId="165" xfId="0" applyAlignment="1" applyBorder="1" applyFont="1" applyNumberFormat="1">
      <alignment vertical="bottom"/>
    </xf>
    <xf borderId="5" fillId="2" fontId="8" numFmtId="0" xfId="0" applyAlignment="1" applyBorder="1" applyFont="1">
      <alignment horizontal="center" vertical="bottom"/>
    </xf>
    <xf borderId="5" fillId="2" fontId="8" numFmtId="0" xfId="0" applyAlignment="1" applyBorder="1" applyFont="1">
      <alignment horizontal="center" vertical="bottom"/>
    </xf>
    <xf borderId="5" fillId="2" fontId="8" numFmtId="165" xfId="0" applyAlignment="1" applyBorder="1" applyFont="1" applyNumberFormat="1">
      <alignment horizontal="center" vertical="bottom"/>
    </xf>
    <xf borderId="5" fillId="7" fontId="8" numFmtId="0" xfId="0" applyAlignment="1" applyBorder="1" applyFont="1">
      <alignment horizontal="center" vertical="bottom"/>
    </xf>
    <xf borderId="8" fillId="13" fontId="6" numFmtId="0" xfId="0" applyAlignment="1" applyBorder="1" applyFont="1">
      <alignment vertical="bottom"/>
    </xf>
    <xf borderId="5" fillId="13" fontId="4" numFmtId="0" xfId="0" applyAlignment="1" applyBorder="1" applyFont="1">
      <alignment horizontal="center" vertical="bottom"/>
    </xf>
    <xf borderId="5" fillId="13" fontId="4" numFmtId="165" xfId="0" applyAlignment="1" applyBorder="1" applyFont="1" applyNumberFormat="1">
      <alignment horizontal="right" vertical="bottom"/>
    </xf>
    <xf borderId="5" fillId="13" fontId="6" numFmtId="0" xfId="0" applyAlignment="1" applyBorder="1" applyFont="1">
      <alignment horizontal="center" vertical="bottom"/>
    </xf>
    <xf borderId="5" fillId="13" fontId="6" numFmtId="0" xfId="0" applyAlignment="1" applyBorder="1" applyFont="1">
      <alignment horizontal="center" vertical="bottom"/>
    </xf>
    <xf borderId="5" fillId="13" fontId="4" numFmtId="0" xfId="0" applyAlignment="1" applyBorder="1" applyFont="1">
      <alignment vertical="bottom"/>
    </xf>
    <xf borderId="5" fillId="7" fontId="4" numFmtId="0" xfId="0" applyAlignment="1" applyBorder="1" applyFont="1">
      <alignment horizontal="center" vertical="bottom"/>
    </xf>
    <xf borderId="8" fillId="8" fontId="6" numFmtId="0" xfId="0" applyAlignment="1" applyBorder="1" applyFont="1">
      <alignment horizontal="center" vertical="bottom"/>
    </xf>
    <xf borderId="2" fillId="7" fontId="4" numFmtId="165" xfId="0" applyAlignment="1" applyBorder="1" applyFont="1" applyNumberFormat="1">
      <alignment horizontal="right" readingOrder="0" vertical="bottom"/>
    </xf>
    <xf borderId="1" fillId="17" fontId="10" numFmtId="0" xfId="0" applyAlignment="1" applyBorder="1" applyFill="1" applyFont="1">
      <alignment horizontal="center" readingOrder="0" vertical="bottom"/>
    </xf>
    <xf borderId="2" fillId="0" fontId="4" numFmtId="165" xfId="0" applyAlignment="1" applyBorder="1" applyFont="1" applyNumberFormat="1">
      <alignment horizontal="right" vertical="bottom"/>
    </xf>
    <xf borderId="0" fillId="8" fontId="11" numFmtId="0" xfId="0" applyFont="1"/>
    <xf borderId="0" fillId="8" fontId="9" numFmtId="0" xfId="0" applyFont="1"/>
    <xf borderId="0" fillId="0" fontId="13" numFmtId="0" xfId="0" applyAlignment="1" applyFont="1">
      <alignment readingOrder="0"/>
    </xf>
    <xf borderId="2" fillId="4" fontId="6" numFmtId="164" xfId="0" applyAlignment="1" applyBorder="1" applyFont="1" applyNumberFormat="1">
      <alignment horizontal="center" vertical="bottom"/>
    </xf>
    <xf borderId="1" fillId="18" fontId="10" numFmtId="0" xfId="0" applyAlignment="1" applyBorder="1" applyFill="1" applyFont="1">
      <alignment horizontal="center" readingOrder="0" vertical="bottom"/>
    </xf>
    <xf borderId="0" fillId="18" fontId="10" numFmtId="0" xfId="0" applyAlignment="1" applyFont="1">
      <alignment horizontal="center" readingOrder="0" vertical="bottom"/>
    </xf>
    <xf borderId="1" fillId="7" fontId="7" numFmtId="0" xfId="0" applyAlignment="1" applyBorder="1" applyFont="1">
      <alignment horizontal="center" readingOrder="0" vertical="bottom"/>
    </xf>
    <xf borderId="0" fillId="7" fontId="16" numFmtId="166" xfId="0" applyAlignment="1" applyFont="1" applyNumberFormat="1">
      <alignment horizontal="right" readingOrder="0" vertical="bottom"/>
    </xf>
    <xf borderId="0" fillId="7" fontId="4" numFmtId="0" xfId="0" applyAlignment="1" applyFont="1">
      <alignment readingOrder="0" vertical="bottom"/>
    </xf>
    <xf borderId="0" fillId="7" fontId="16" numFmtId="0" xfId="0" applyAlignment="1" applyFont="1">
      <alignment horizontal="right" vertical="bottom"/>
    </xf>
    <xf borderId="0" fillId="7" fontId="4" numFmtId="167" xfId="0" applyAlignment="1" applyFont="1" applyNumberFormat="1">
      <alignment horizontal="right" readingOrder="0" vertical="bottom"/>
    </xf>
    <xf borderId="0" fillId="7" fontId="4" numFmtId="167" xfId="0" applyAlignment="1" applyFont="1" applyNumberFormat="1">
      <alignment horizontal="right" vertical="bottom"/>
    </xf>
    <xf borderId="0" fillId="7" fontId="4" numFmtId="0" xfId="0" applyAlignment="1" applyFont="1">
      <alignment horizontal="right" readingOrder="0" vertical="bottom"/>
    </xf>
    <xf borderId="0" fillId="7" fontId="4" numFmtId="0" xfId="0" applyAlignment="1" applyFont="1">
      <alignment horizontal="right" vertical="bottom"/>
    </xf>
    <xf borderId="0" fillId="7" fontId="4" numFmtId="0" xfId="0" applyAlignment="1" applyFont="1">
      <alignment vertical="bottom"/>
    </xf>
    <xf borderId="1" fillId="0" fontId="9" numFmtId="0" xfId="0" applyAlignment="1" applyBorder="1" applyFont="1">
      <alignment readingOrder="0"/>
    </xf>
    <xf borderId="1" fillId="0" fontId="4" numFmtId="0" xfId="0" applyAlignment="1" applyBorder="1" applyFont="1">
      <alignment readingOrder="0" vertical="bottom"/>
    </xf>
    <xf borderId="1" fillId="8" fontId="4" numFmtId="0" xfId="0" applyAlignment="1" applyBorder="1" applyFont="1">
      <alignment vertical="bottom"/>
    </xf>
    <xf borderId="6" fillId="0" fontId="5" numFmtId="0" xfId="0" applyAlignment="1" applyBorder="1" applyFont="1">
      <alignment horizontal="center" vertical="bottom"/>
    </xf>
    <xf borderId="0" fillId="7" fontId="10" numFmtId="0" xfId="0" applyAlignment="1" applyFont="1">
      <alignment horizontal="center" readingOrder="0" vertical="bottom"/>
    </xf>
    <xf borderId="0" fillId="9" fontId="10" numFmtId="0" xfId="0" applyAlignment="1" applyFont="1">
      <alignment horizontal="center" readingOrder="0" vertical="bottom"/>
    </xf>
    <xf borderId="0" fillId="10" fontId="10" numFmtId="0" xfId="0" applyAlignment="1" applyFont="1">
      <alignment horizontal="center" readingOrder="0" vertical="bottom"/>
    </xf>
    <xf borderId="0" fillId="13" fontId="16" numFmtId="0" xfId="0" applyAlignment="1" applyFont="1">
      <alignment horizontal="center" readingOrder="0" vertical="bottom"/>
    </xf>
    <xf borderId="1" fillId="8" fontId="4" numFmtId="165" xfId="0" applyAlignment="1" applyBorder="1" applyFont="1" applyNumberFormat="1">
      <alignment horizontal="right" readingOrder="0" vertical="bottom"/>
    </xf>
    <xf borderId="4" fillId="2" fontId="4" numFmtId="164" xfId="0" applyAlignment="1" applyBorder="1" applyFont="1" applyNumberFormat="1">
      <alignment vertical="bottom"/>
    </xf>
    <xf borderId="2" fillId="0" fontId="4" numFmtId="0" xfId="0" applyAlignment="1" applyBorder="1" applyFont="1">
      <alignment horizontal="center" vertical="bottom"/>
    </xf>
    <xf borderId="1" fillId="0" fontId="6" numFmtId="164" xfId="0" applyAlignment="1" applyBorder="1" applyFont="1" applyNumberFormat="1">
      <alignment horizontal="center" readingOrder="0" vertical="bottom"/>
    </xf>
    <xf borderId="2" fillId="2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6" fillId="3" fontId="5" numFmtId="164" xfId="0" applyAlignment="1" applyBorder="1" applyFont="1" applyNumberFormat="1">
      <alignment horizontal="center" vertical="bottom"/>
    </xf>
    <xf borderId="0" fillId="0" fontId="6" numFmtId="164" xfId="0" applyAlignment="1" applyFont="1" applyNumberFormat="1">
      <alignment horizontal="center" vertical="bottom"/>
    </xf>
    <xf borderId="0" fillId="0" fontId="4" numFmtId="164" xfId="0" applyAlignment="1" applyFont="1" applyNumberFormat="1">
      <alignment horizontal="center" vertical="bottom"/>
    </xf>
    <xf borderId="1" fillId="8" fontId="9" numFmtId="0" xfId="0" applyBorder="1" applyFont="1"/>
    <xf borderId="5" fillId="8" fontId="4" numFmtId="165" xfId="0" applyAlignment="1" applyBorder="1" applyFont="1" applyNumberFormat="1">
      <alignment horizontal="right" readingOrder="0" vertical="bottom"/>
    </xf>
    <xf borderId="0" fillId="0" fontId="9" numFmtId="0" xfId="0" applyAlignment="1" applyFont="1">
      <alignment horizontal="center"/>
    </xf>
    <xf borderId="1" fillId="0" fontId="11" numFmtId="0" xfId="0" applyAlignment="1" applyBorder="1" applyFont="1">
      <alignment horizontal="center" readingOrder="0"/>
    </xf>
    <xf borderId="5" fillId="7" fontId="4" numFmtId="165" xfId="0" applyAlignment="1" applyBorder="1" applyFont="1" applyNumberFormat="1">
      <alignment horizontal="right" readingOrder="0" vertical="bottom"/>
    </xf>
    <xf borderId="5" fillId="8" fontId="4" numFmtId="0" xfId="0" applyAlignment="1" applyBorder="1" applyFont="1">
      <alignment vertical="bottom"/>
    </xf>
    <xf borderId="5" fillId="8" fontId="4" numFmtId="0" xfId="0" applyAlignment="1" applyBorder="1" applyFont="1">
      <alignment vertical="bottom"/>
    </xf>
    <xf borderId="5" fillId="8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readingOrder="0" vertical="bottom"/>
    </xf>
    <xf borderId="1" fillId="8" fontId="11" numFmtId="165" xfId="0" applyAlignment="1" applyBorder="1" applyFont="1" applyNumberFormat="1">
      <alignment readingOrder="0"/>
    </xf>
    <xf borderId="1" fillId="7" fontId="4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vertical="bottom"/>
    </xf>
    <xf borderId="1" fillId="3" fontId="9" numFmtId="165" xfId="0" applyAlignment="1" applyBorder="1" applyFont="1" applyNumberFormat="1">
      <alignment readingOrder="0"/>
    </xf>
    <xf borderId="1" fillId="3" fontId="10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vertical="bottom"/>
    </xf>
    <xf borderId="5" fillId="3" fontId="6" numFmtId="0" xfId="0" applyAlignment="1" applyBorder="1" applyFont="1">
      <alignment horizontal="center" vertical="bottom"/>
    </xf>
    <xf borderId="1" fillId="3" fontId="6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vertical="bottom"/>
    </xf>
    <xf borderId="0" fillId="3" fontId="9" numFmtId="0" xfId="0" applyFont="1"/>
    <xf borderId="1" fillId="3" fontId="9" numFmtId="0" xfId="0" applyBorder="1" applyFont="1"/>
    <xf borderId="1" fillId="7" fontId="6" numFmtId="0" xfId="0" applyAlignment="1" applyBorder="1" applyFont="1">
      <alignment horizontal="center" readingOrder="0"/>
    </xf>
    <xf borderId="5" fillId="3" fontId="6" numFmtId="0" xfId="0" applyAlignment="1" applyBorder="1" applyFont="1">
      <alignment horizontal="center" vertical="bottom"/>
    </xf>
    <xf borderId="5" fillId="3" fontId="4" numFmtId="165" xfId="0" applyAlignment="1" applyBorder="1" applyFont="1" applyNumberFormat="1">
      <alignment horizontal="right" vertical="bottom"/>
    </xf>
    <xf borderId="5" fillId="3" fontId="4" numFmtId="0" xfId="0" applyAlignment="1" applyBorder="1" applyFont="1">
      <alignment vertical="bottom"/>
    </xf>
    <xf borderId="1" fillId="3" fontId="4" numFmtId="0" xfId="0" applyAlignment="1" applyBorder="1" applyFont="1">
      <alignment vertical="bottom"/>
    </xf>
    <xf borderId="0" fillId="4" fontId="6" numFmtId="164" xfId="0" applyAlignment="1" applyFont="1" applyNumberFormat="1">
      <alignment horizontal="center" readingOrder="0" vertical="bottom"/>
    </xf>
    <xf borderId="1" fillId="19" fontId="10" numFmtId="0" xfId="0" applyAlignment="1" applyBorder="1" applyFill="1" applyFont="1">
      <alignment horizontal="center" readingOrder="0" vertical="bottom"/>
    </xf>
    <xf borderId="1" fillId="0" fontId="11" numFmtId="0" xfId="0" applyBorder="1" applyFont="1"/>
    <xf borderId="8" fillId="0" fontId="4" numFmtId="0" xfId="0" applyAlignment="1" applyBorder="1" applyFont="1">
      <alignment readingOrder="0" vertical="bottom"/>
    </xf>
    <xf borderId="1" fillId="0" fontId="1" numFmtId="0" xfId="0" applyAlignment="1" applyBorder="1" applyFont="1">
      <alignment horizontal="center" vertical="bottom"/>
    </xf>
    <xf borderId="1" fillId="5" fontId="1" numFmtId="0" xfId="0" applyAlignment="1" applyBorder="1" applyFont="1">
      <alignment vertical="bottom"/>
    </xf>
    <xf borderId="1" fillId="5" fontId="4" numFmtId="0" xfId="0" applyAlignment="1" applyBorder="1" applyFont="1">
      <alignment vertical="bottom"/>
    </xf>
    <xf borderId="1" fillId="6" fontId="9" numFmtId="0" xfId="0" applyAlignment="1" applyBorder="1" applyFont="1">
      <alignment horizontal="center"/>
    </xf>
    <xf borderId="1" fillId="0" fontId="6" numFmtId="0" xfId="0" applyAlignment="1" applyBorder="1" applyFont="1">
      <alignment vertical="bottom"/>
    </xf>
    <xf borderId="1" fillId="19" fontId="9" numFmtId="0" xfId="0" applyAlignment="1" applyBorder="1" applyFont="1">
      <alignment horizontal="center"/>
    </xf>
    <xf borderId="1" fillId="4" fontId="9" numFmtId="0" xfId="0" applyAlignment="1" applyBorder="1" applyFont="1">
      <alignment horizontal="center"/>
    </xf>
    <xf borderId="1" fillId="20" fontId="9" numFmtId="0" xfId="0" applyAlignment="1" applyBorder="1" applyFill="1" applyFont="1">
      <alignment horizontal="center"/>
    </xf>
    <xf borderId="1" fillId="10" fontId="9" numFmtId="0" xfId="0" applyAlignment="1" applyBorder="1" applyFont="1">
      <alignment horizontal="center"/>
    </xf>
    <xf borderId="1" fillId="20" fontId="10" numFmtId="0" xfId="0" applyAlignment="1" applyBorder="1" applyFont="1">
      <alignment horizontal="center" readingOrder="0" vertical="bottom"/>
    </xf>
    <xf borderId="1" fillId="13" fontId="9" numFmtId="0" xfId="0" applyAlignment="1" applyBorder="1" applyFont="1">
      <alignment horizontal="center"/>
    </xf>
    <xf borderId="3" fillId="6" fontId="10" numFmtId="0" xfId="0" applyAlignment="1" applyBorder="1" applyFont="1">
      <alignment horizontal="center" readingOrder="0" vertical="bottom"/>
    </xf>
    <xf borderId="1" fillId="0" fontId="5" numFmtId="0" xfId="0" applyAlignment="1" applyBorder="1" applyFont="1">
      <alignment horizontal="center" vertical="bottom"/>
    </xf>
    <xf borderId="1" fillId="7" fontId="4" numFmtId="165" xfId="0" applyAlignment="1" applyBorder="1" applyFont="1" applyNumberFormat="1">
      <alignment horizontal="right" readingOrder="0" vertical="bottom"/>
    </xf>
    <xf borderId="0" fillId="0" fontId="5" numFmtId="0" xfId="0" applyAlignment="1" applyFont="1">
      <alignment horizontal="center" readingOrder="0" vertical="bottom"/>
    </xf>
    <xf borderId="0" fillId="21" fontId="13" numFmtId="0" xfId="0" applyAlignment="1" applyFill="1" applyFont="1">
      <alignment readingOrder="0"/>
    </xf>
    <xf borderId="0" fillId="21" fontId="12" numFmtId="0" xfId="0" applyFont="1"/>
    <xf borderId="0" fillId="21" fontId="12" numFmtId="0" xfId="0" applyAlignment="1" applyFont="1">
      <alignment readingOrder="0"/>
    </xf>
    <xf borderId="0" fillId="21" fontId="13" numFmtId="0" xfId="0" applyFont="1"/>
    <xf borderId="0" fillId="21" fontId="14" numFmtId="0" xfId="0" applyAlignment="1" applyFont="1">
      <alignment horizontal="center" readingOrder="0" vertical="bottom"/>
    </xf>
    <xf borderId="7" fillId="8" fontId="6" numFmtId="0" xfId="0" applyAlignment="1" applyBorder="1" applyFont="1">
      <alignment horizontal="center" readingOrder="0" vertical="bottom"/>
    </xf>
    <xf borderId="10" fillId="8" fontId="9" numFmtId="165" xfId="0" applyAlignment="1" applyBorder="1" applyFont="1" applyNumberFormat="1">
      <alignment readingOrder="0"/>
    </xf>
    <xf borderId="7" fillId="8" fontId="6" numFmtId="0" xfId="0" applyAlignment="1" applyBorder="1" applyFont="1">
      <alignment horizontal="center" vertical="bottom"/>
    </xf>
    <xf borderId="10" fillId="8" fontId="6" numFmtId="0" xfId="0" applyAlignment="1" applyBorder="1" applyFont="1">
      <alignment horizontal="center" readingOrder="0"/>
    </xf>
    <xf borderId="10" fillId="5" fontId="6" numFmtId="0" xfId="0" applyAlignment="1" applyBorder="1" applyFont="1">
      <alignment horizontal="center" readingOrder="0" vertical="bottom"/>
    </xf>
    <xf borderId="10" fillId="8" fontId="6" numFmtId="0" xfId="0" applyAlignment="1" applyBorder="1" applyFont="1">
      <alignment horizontal="center" readingOrder="0" vertical="bottom"/>
    </xf>
    <xf borderId="10" fillId="0" fontId="6" numFmtId="0" xfId="0" applyAlignment="1" applyBorder="1" applyFont="1">
      <alignment horizontal="center" readingOrder="0"/>
    </xf>
    <xf borderId="7" fillId="8" fontId="4" numFmtId="165" xfId="0" applyAlignment="1" applyBorder="1" applyFont="1" applyNumberFormat="1">
      <alignment horizontal="right" readingOrder="0" vertical="bottom"/>
    </xf>
    <xf borderId="7" fillId="0" fontId="6" numFmtId="0" xfId="0" applyAlignment="1" applyBorder="1" applyFont="1">
      <alignment horizontal="center" readingOrder="0" vertical="bottom"/>
    </xf>
    <xf borderId="8" fillId="8" fontId="9" numFmtId="165" xfId="0" applyAlignment="1" applyBorder="1" applyFont="1" applyNumberFormat="1">
      <alignment readingOrder="0"/>
    </xf>
    <xf borderId="8" fillId="8" fontId="6" numFmtId="0" xfId="0" applyAlignment="1" applyBorder="1" applyFont="1">
      <alignment horizontal="center" readingOrder="0"/>
    </xf>
    <xf borderId="8" fillId="5" fontId="6" numFmtId="0" xfId="0" applyAlignment="1" applyBorder="1" applyFont="1">
      <alignment horizontal="center" readingOrder="0" vertical="bottom"/>
    </xf>
    <xf borderId="8" fillId="8" fontId="6" numFmtId="0" xfId="0" applyAlignment="1" applyBorder="1" applyFont="1">
      <alignment horizontal="center" readingOrder="0" vertical="bottom"/>
    </xf>
    <xf borderId="8" fillId="8" fontId="6" numFmtId="0" xfId="0" applyAlignment="1" applyBorder="1" applyFont="1">
      <alignment horizontal="center" readingOrder="0" vertical="bottom"/>
    </xf>
    <xf borderId="8" fillId="0" fontId="6" numFmtId="0" xfId="0" applyAlignment="1" applyBorder="1" applyFont="1">
      <alignment horizontal="center" readingOrder="0"/>
    </xf>
    <xf borderId="5" fillId="0" fontId="10" numFmtId="0" xfId="0" applyAlignment="1" applyBorder="1" applyFont="1">
      <alignment horizontal="center" readingOrder="0"/>
    </xf>
    <xf borderId="6" fillId="3" fontId="2" numFmtId="0" xfId="0" applyAlignment="1" applyBorder="1" applyFont="1">
      <alignment horizontal="center" readingOrder="0" vertical="bottom"/>
    </xf>
    <xf borderId="1" fillId="13" fontId="11" numFmtId="0" xfId="0" applyAlignment="1" applyBorder="1" applyFont="1">
      <alignment readingOrder="0"/>
    </xf>
    <xf borderId="1" fillId="13" fontId="11" numFmtId="0" xfId="0" applyBorder="1" applyFont="1"/>
    <xf borderId="1" fillId="13" fontId="6" numFmtId="0" xfId="0" applyAlignment="1" applyBorder="1" applyFont="1">
      <alignment horizontal="center" vertical="bottom"/>
    </xf>
    <xf borderId="5" fillId="7" fontId="10" numFmtId="0" xfId="0" applyAlignment="1" applyBorder="1" applyFont="1">
      <alignment horizontal="center" readingOrder="0" vertical="bottom"/>
    </xf>
    <xf borderId="1" fillId="3" fontId="10" numFmtId="0" xfId="0" applyAlignment="1" applyBorder="1" applyFont="1">
      <alignment horizontal="center" readingOrder="0"/>
    </xf>
    <xf borderId="1" fillId="3" fontId="6" numFmtId="0" xfId="0" applyAlignment="1" applyBorder="1" applyFont="1">
      <alignment horizontal="center" vertical="bottom"/>
    </xf>
    <xf borderId="5" fillId="3" fontId="6" numFmtId="0" xfId="0" applyAlignment="1" applyBorder="1" applyFont="1">
      <alignment horizontal="center" readingOrder="0" vertical="bottom"/>
    </xf>
    <xf borderId="1" fillId="2" fontId="6" numFmtId="0" xfId="0" applyAlignment="1" applyBorder="1" applyFont="1">
      <alignment horizontal="center" vertical="bottom"/>
    </xf>
    <xf borderId="1" fillId="5" fontId="6" numFmtId="164" xfId="0" applyAlignment="1" applyBorder="1" applyFont="1" applyNumberFormat="1">
      <alignment horizontal="center" readingOrder="0" vertical="bottom"/>
    </xf>
    <xf borderId="1" fillId="3" fontId="1" numFmtId="0" xfId="0" applyAlignment="1" applyBorder="1" applyFont="1">
      <alignment horizontal="center" readingOrder="0"/>
    </xf>
    <xf borderId="0" fillId="3" fontId="1" numFmtId="0" xfId="0" applyAlignment="1" applyFont="1">
      <alignment horizontal="center" readingOrder="0"/>
    </xf>
    <xf borderId="0" fillId="3" fontId="9" numFmtId="165" xfId="0" applyAlignment="1" applyFont="1" applyNumberFormat="1">
      <alignment readingOrder="0"/>
    </xf>
    <xf borderId="0" fillId="3" fontId="4" numFmtId="0" xfId="0" applyAlignment="1" applyFont="1">
      <alignment horizontal="center" readingOrder="0" vertical="bottom"/>
    </xf>
    <xf borderId="0" fillId="3" fontId="10" numFmtId="0" xfId="0" applyAlignment="1" applyFont="1">
      <alignment horizontal="center" readingOrder="0" vertical="bottom"/>
    </xf>
    <xf borderId="5" fillId="13" fontId="10" numFmtId="0" xfId="0" applyAlignment="1" applyBorder="1" applyFont="1">
      <alignment horizontal="center" readingOrder="0" vertical="bottom"/>
    </xf>
    <xf borderId="5" fillId="3" fontId="10" numFmtId="0" xfId="0" applyAlignment="1" applyBorder="1" applyFont="1">
      <alignment horizontal="center" readingOrder="0" vertical="bottom"/>
    </xf>
    <xf borderId="5" fillId="8" fontId="10" numFmtId="0" xfId="0" applyAlignment="1" applyBorder="1" applyFont="1">
      <alignment horizontal="center" readingOrder="0"/>
    </xf>
    <xf borderId="5" fillId="8" fontId="10" numFmtId="0" xfId="0" applyAlignment="1" applyBorder="1" applyFont="1">
      <alignment horizontal="center" readingOrder="0" vertical="bottom"/>
    </xf>
    <xf borderId="0" fillId="5" fontId="7" numFmtId="0" xfId="0" applyAlignment="1" applyFont="1">
      <alignment horizontal="center" readingOrder="0" vertical="bottom"/>
    </xf>
    <xf borderId="0" fillId="8" fontId="4" numFmtId="0" xfId="0" applyAlignment="1" applyFont="1">
      <alignment horizontal="right" readingOrder="0" vertical="bottom"/>
    </xf>
    <xf borderId="0" fillId="8" fontId="4" numFmtId="0" xfId="0" applyAlignment="1" applyFont="1">
      <alignment horizontal="right" vertical="bottom"/>
    </xf>
    <xf borderId="0" fillId="20" fontId="9" numFmtId="0" xfId="0" applyAlignment="1" applyFont="1">
      <alignment readingOrder="0"/>
    </xf>
    <xf borderId="4" fillId="2" fontId="6" numFmtId="0" xfId="0" applyAlignment="1" applyBorder="1" applyFont="1">
      <alignment vertical="bottom"/>
    </xf>
    <xf borderId="1" fillId="0" fontId="6" numFmtId="0" xfId="0" applyAlignment="1" applyBorder="1" applyFont="1">
      <alignment horizontal="center" vertical="bottom"/>
    </xf>
    <xf borderId="1" fillId="6" fontId="6" numFmtId="0" xfId="0" applyAlignment="1" applyBorder="1" applyFont="1">
      <alignment horizontal="center" readingOrder="0" vertical="bottom"/>
    </xf>
    <xf borderId="1" fillId="6" fontId="4" numFmtId="0" xfId="0" applyAlignment="1" applyBorder="1" applyFont="1">
      <alignment vertical="bottom"/>
    </xf>
    <xf borderId="0" fillId="3" fontId="5" numFmtId="0" xfId="0" applyAlignment="1" applyFont="1">
      <alignment horizontal="center" readingOrder="0" vertical="bottom"/>
    </xf>
    <xf borderId="0" fillId="0" fontId="24" numFmtId="0" xfId="0" applyAlignment="1" applyFont="1">
      <alignment readingOrder="0"/>
    </xf>
    <xf borderId="1" fillId="6" fontId="12" numFmtId="0" xfId="0" applyAlignment="1" applyBorder="1" applyFont="1">
      <alignment readingOrder="0"/>
    </xf>
    <xf borderId="1" fillId="6" fontId="12" numFmtId="0" xfId="0" applyBorder="1" applyFont="1"/>
    <xf borderId="0" fillId="7" fontId="8" numFmtId="0" xfId="0" applyAlignment="1" applyFont="1">
      <alignment horizontal="center" readingOrder="0" vertical="bottom"/>
    </xf>
    <xf borderId="0" fillId="7" fontId="4" numFmtId="0" xfId="0" applyAlignment="1" applyFont="1">
      <alignment horizontal="center" readingOrder="0" vertical="bottom"/>
    </xf>
    <xf borderId="1" fillId="8" fontId="7" numFmtId="0" xfId="0" applyAlignment="1" applyBorder="1" applyFont="1">
      <alignment horizontal="center" readingOrder="0" vertical="bottom"/>
    </xf>
    <xf borderId="0" fillId="8" fontId="8" numFmtId="0" xfId="0" applyAlignment="1" applyFont="1">
      <alignment horizontal="center" readingOrder="0" vertical="bottom"/>
    </xf>
    <xf borderId="0" fillId="8" fontId="10" numFmtId="0" xfId="0" applyAlignment="1" applyFont="1">
      <alignment horizontal="center" readingOrder="0" vertical="bottom"/>
    </xf>
    <xf borderId="0" fillId="2" fontId="4" numFmtId="0" xfId="0" applyAlignment="1" applyFont="1">
      <alignment vertical="bottom"/>
    </xf>
    <xf borderId="0" fillId="2" fontId="6" numFmtId="164" xfId="0" applyAlignment="1" applyFont="1" applyNumberFormat="1">
      <alignment horizontal="center" readingOrder="0" vertical="bottom"/>
    </xf>
    <xf borderId="0" fillId="2" fontId="10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8" fillId="4" fontId="6" numFmtId="164" xfId="0" applyAlignment="1" applyBorder="1" applyFont="1" applyNumberFormat="1">
      <alignment horizontal="center" readingOrder="0" vertical="bottom"/>
    </xf>
    <xf borderId="1" fillId="2" fontId="6" numFmtId="164" xfId="0" applyAlignment="1" applyBorder="1" applyFont="1" applyNumberFormat="1">
      <alignment horizontal="center" readingOrder="0" vertical="bottom"/>
    </xf>
    <xf borderId="0" fillId="2" fontId="9" numFmtId="0" xfId="0" applyFont="1"/>
    <xf borderId="1" fillId="6" fontId="9" numFmtId="0" xfId="0" applyBorder="1" applyFont="1"/>
    <xf borderId="1" fillId="0" fontId="10" numFmtId="0" xfId="0" applyAlignment="1" applyBorder="1" applyFont="1">
      <alignment horizontal="center" vertical="bottom"/>
    </xf>
    <xf borderId="1" fillId="6" fontId="4" numFmtId="0" xfId="0" applyAlignment="1" applyBorder="1" applyFont="1">
      <alignment vertical="bottom"/>
    </xf>
    <xf borderId="0" fillId="2" fontId="6" numFmtId="0" xfId="0" applyAlignment="1" applyFont="1">
      <alignment horizontal="center" readingOrder="0" vertical="bottom"/>
    </xf>
    <xf borderId="10" fillId="7" fontId="6" numFmtId="0" xfId="0" applyAlignment="1" applyBorder="1" applyFont="1">
      <alignment horizontal="center" readingOrder="0"/>
    </xf>
    <xf borderId="10" fillId="7" fontId="9" numFmtId="165" xfId="0" applyAlignment="1" applyBorder="1" applyFont="1" applyNumberFormat="1">
      <alignment readingOrder="0"/>
    </xf>
    <xf borderId="10" fillId="7" fontId="4" numFmtId="0" xfId="0" applyAlignment="1" applyBorder="1" applyFont="1">
      <alignment horizontal="center" readingOrder="0"/>
    </xf>
    <xf borderId="5" fillId="0" fontId="11" numFmtId="0" xfId="0" applyAlignment="1" applyBorder="1" applyFont="1">
      <alignment readingOrder="0"/>
    </xf>
    <xf borderId="0" fillId="2" fontId="4" numFmtId="0" xfId="0" applyAlignment="1" applyFont="1">
      <alignment vertical="bottom"/>
    </xf>
    <xf borderId="0" fillId="3" fontId="5" numFmtId="0" xfId="0" applyAlignment="1" applyFont="1">
      <alignment horizontal="center" vertical="bottom"/>
    </xf>
    <xf borderId="0" fillId="2" fontId="12" numFmtId="0" xfId="0" applyFont="1"/>
    <xf borderId="0" fillId="2" fontId="24" numFmtId="0" xfId="0" applyAlignment="1" applyFont="1">
      <alignment readingOrder="0"/>
    </xf>
    <xf borderId="1" fillId="6" fontId="24" numFmtId="0" xfId="0" applyAlignment="1" applyBorder="1" applyFont="1">
      <alignment readingOrder="0"/>
    </xf>
    <xf borderId="0" fillId="13" fontId="9" numFmtId="0" xfId="0" applyAlignment="1" applyFont="1">
      <alignment readingOrder="0"/>
    </xf>
    <xf borderId="0" fillId="2" fontId="8" numFmtId="0" xfId="0" applyAlignment="1" applyFont="1">
      <alignment horizontal="center" readingOrder="0" vertical="bottom"/>
    </xf>
    <xf borderId="5" fillId="8" fontId="4" numFmtId="0" xfId="0" applyAlignment="1" applyBorder="1" applyFont="1">
      <alignment horizontal="center" readingOrder="0"/>
    </xf>
    <xf borderId="0" fillId="2" fontId="8" numFmtId="0" xfId="0" applyAlignment="1" applyFont="1">
      <alignment horizontal="center" readingOrder="0" vertical="bottom"/>
    </xf>
    <xf borderId="0" fillId="2" fontId="4" numFmtId="0" xfId="0" applyAlignment="1" applyFont="1">
      <alignment horizontal="center" readingOrder="0" vertical="bottom"/>
    </xf>
    <xf borderId="8" fillId="2" fontId="6" numFmtId="0" xfId="0" applyAlignment="1" applyBorder="1" applyFont="1">
      <alignment horizontal="center" readingOrder="0" vertical="bottom"/>
    </xf>
    <xf borderId="8" fillId="4" fontId="6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center" readingOrder="0" vertical="bottom"/>
    </xf>
    <xf borderId="3" fillId="5" fontId="7" numFmtId="0" xfId="0" applyAlignment="1" applyBorder="1" applyFont="1">
      <alignment horizontal="center" readingOrder="0" vertical="bottom"/>
    </xf>
    <xf borderId="3" fillId="7" fontId="10" numFmtId="0" xfId="0" applyAlignment="1" applyBorder="1" applyFont="1">
      <alignment horizontal="center" readingOrder="0" vertical="bottom"/>
    </xf>
    <xf borderId="3" fillId="0" fontId="10" numFmtId="0" xfId="0" applyAlignment="1" applyBorder="1" applyFont="1">
      <alignment horizontal="center" readingOrder="0" vertical="bottom"/>
    </xf>
    <xf borderId="1" fillId="11" fontId="6" numFmtId="0" xfId="0" applyAlignment="1" applyBorder="1" applyFont="1">
      <alignment readingOrder="0" vertical="bottom"/>
    </xf>
    <xf borderId="1" fillId="11" fontId="6" numFmtId="0" xfId="0" applyAlignment="1" applyBorder="1" applyFont="1">
      <alignment horizontal="center" readingOrder="0" vertical="bottom"/>
    </xf>
    <xf borderId="3" fillId="0" fontId="4" numFmtId="0" xfId="0" applyAlignment="1" applyBorder="1" applyFont="1">
      <alignment readingOrder="0" vertical="bottom"/>
    </xf>
    <xf borderId="0" fillId="0" fontId="6" numFmtId="0" xfId="0" applyAlignment="1" applyFont="1">
      <alignment horizontal="left" readingOrder="0" vertical="bottom"/>
    </xf>
    <xf borderId="2" fillId="0" fontId="6" numFmtId="0" xfId="0" applyAlignment="1" applyBorder="1" applyFont="1">
      <alignment horizontal="center" readingOrder="0" vertical="bottom"/>
    </xf>
    <xf borderId="3" fillId="0" fontId="6" numFmtId="164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readingOrder="0" vertical="bottom"/>
    </xf>
    <xf borderId="2" fillId="0" fontId="10" numFmtId="0" xfId="0" applyAlignment="1" applyBorder="1" applyFont="1">
      <alignment horizontal="center" readingOrder="0" vertical="bottom"/>
    </xf>
    <xf borderId="10" fillId="11" fontId="6" numFmtId="0" xfId="0" applyAlignment="1" applyBorder="1" applyFont="1">
      <alignment readingOrder="0" vertical="bottom"/>
    </xf>
    <xf borderId="10" fillId="11" fontId="6" numFmtId="0" xfId="0" applyAlignment="1" applyBorder="1" applyFont="1">
      <alignment horizontal="center" readingOrder="0" vertical="bottom"/>
    </xf>
    <xf borderId="2" fillId="0" fontId="5" numFmtId="0" xfId="0" applyAlignment="1" applyBorder="1" applyFont="1">
      <alignment horizontal="center" vertical="bottom"/>
    </xf>
    <xf borderId="2" fillId="3" fontId="5" numFmtId="0" xfId="0" applyAlignment="1" applyBorder="1" applyFont="1">
      <alignment horizontal="center" vertical="bottom"/>
    </xf>
    <xf borderId="1" fillId="2" fontId="4" numFmtId="0" xfId="0" applyAlignment="1" applyBorder="1" applyFont="1">
      <alignment vertical="bottom"/>
    </xf>
    <xf borderId="3" fillId="7" fontId="8" numFmtId="0" xfId="0" applyAlignment="1" applyBorder="1" applyFont="1">
      <alignment horizontal="center" readingOrder="0" vertical="bottom"/>
    </xf>
    <xf borderId="3" fillId="7" fontId="4" numFmtId="0" xfId="0" applyAlignment="1" applyBorder="1" applyFont="1">
      <alignment horizontal="center" readingOrder="0" vertical="bottom"/>
    </xf>
    <xf borderId="4" fillId="8" fontId="8" numFmtId="0" xfId="0" applyAlignment="1" applyBorder="1" applyFont="1">
      <alignment horizontal="center" readingOrder="0" vertical="bottom"/>
    </xf>
    <xf borderId="5" fillId="8" fontId="6" numFmtId="0" xfId="0" applyAlignment="1" applyBorder="1" applyFont="1">
      <alignment horizontal="center" readingOrder="0"/>
    </xf>
    <xf borderId="4" fillId="8" fontId="6" numFmtId="0" xfId="0" applyAlignment="1" applyBorder="1" applyFont="1">
      <alignment horizontal="center" readingOrder="0" vertical="bottom"/>
    </xf>
    <xf borderId="8" fillId="5" fontId="7" numFmtId="0" xfId="0" applyAlignment="1" applyBorder="1" applyFont="1">
      <alignment horizontal="center" readingOrder="0" vertical="bottom"/>
    </xf>
    <xf borderId="9" fillId="5" fontId="7" numFmtId="0" xfId="0" applyAlignment="1" applyBorder="1" applyFont="1">
      <alignment horizontal="center" readingOrder="0" vertical="bottom"/>
    </xf>
    <xf borderId="0" fillId="4" fontId="6" numFmtId="0" xfId="0" applyAlignment="1" applyFont="1">
      <alignment horizontal="center" readingOrder="0" vertical="bottom"/>
    </xf>
    <xf borderId="10" fillId="0" fontId="6" numFmtId="0" xfId="0" applyAlignment="1" applyBorder="1" applyFont="1">
      <alignment readingOrder="0" vertical="bottom"/>
    </xf>
    <xf borderId="1" fillId="6" fontId="9" numFmtId="0" xfId="0" applyAlignment="1" applyBorder="1" applyFont="1">
      <alignment readingOrder="0"/>
    </xf>
    <xf borderId="0" fillId="0" fontId="4" numFmtId="0" xfId="0" applyAlignment="1" applyFont="1">
      <alignment horizontal="center" vertical="bottom"/>
    </xf>
    <xf borderId="1" fillId="6" fontId="8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readingOrder="0" vertical="bottom"/>
    </xf>
    <xf borderId="1" fillId="0" fontId="6" numFmtId="0" xfId="0" applyAlignment="1" applyBorder="1" applyFont="1">
      <alignment horizontal="left" readingOrder="0" vertical="bottom"/>
    </xf>
    <xf borderId="1" fillId="9" fontId="6" numFmtId="0" xfId="0" applyAlignment="1" applyBorder="1" applyFont="1">
      <alignment horizontal="center" readingOrder="0" vertical="bottom"/>
    </xf>
    <xf borderId="1" fillId="10" fontId="6" numFmtId="0" xfId="0" applyAlignment="1" applyBorder="1" applyFont="1">
      <alignment horizontal="center" readingOrder="0" vertical="bottom"/>
    </xf>
    <xf borderId="2" fillId="11" fontId="6" numFmtId="0" xfId="0" applyAlignment="1" applyBorder="1" applyFont="1">
      <alignment readingOrder="0" vertical="bottom"/>
    </xf>
    <xf borderId="5" fillId="9" fontId="6" numFmtId="0" xfId="0" applyAlignment="1" applyBorder="1" applyFont="1">
      <alignment horizontal="center" readingOrder="0" vertical="bottom"/>
    </xf>
    <xf borderId="1" fillId="9" fontId="6" numFmtId="0" xfId="0" applyAlignment="1" applyBorder="1" applyFont="1">
      <alignment horizontal="center" readingOrder="0" vertical="bottom"/>
    </xf>
    <xf borderId="1" fillId="10" fontId="6" numFmtId="0" xfId="0" applyAlignment="1" applyBorder="1" applyFont="1">
      <alignment horizontal="center" readingOrder="0" vertical="bottom"/>
    </xf>
    <xf borderId="0" fillId="9" fontId="4" numFmtId="0" xfId="0" applyAlignment="1" applyFont="1">
      <alignment vertical="bottom"/>
    </xf>
    <xf borderId="0" fillId="9" fontId="4" numFmtId="0" xfId="0" applyAlignment="1" applyFont="1">
      <alignment horizontal="center" vertical="bottom"/>
    </xf>
    <xf borderId="0" fillId="5" fontId="4" numFmtId="0" xfId="0" applyAlignment="1" applyFont="1">
      <alignment horizontal="center" vertical="bottom"/>
    </xf>
    <xf borderId="2" fillId="11" fontId="4" numFmtId="0" xfId="0" applyAlignment="1" applyBorder="1" applyFont="1">
      <alignment horizontal="center" vertical="bottom"/>
    </xf>
    <xf borderId="1" fillId="6" fontId="4" numFmtId="0" xfId="0" applyAlignment="1" applyBorder="1" applyFont="1">
      <alignment horizontal="center" vertical="bottom"/>
    </xf>
    <xf borderId="5" fillId="11" fontId="6" numFmtId="0" xfId="0" applyAlignment="1" applyBorder="1" applyFont="1">
      <alignment horizontal="center" vertical="bottom"/>
    </xf>
    <xf borderId="5" fillId="11" fontId="4" numFmtId="0" xfId="0" applyAlignment="1" applyBorder="1" applyFont="1">
      <alignment horizontal="center" vertical="bottom"/>
    </xf>
    <xf borderId="1" fillId="9" fontId="4" numFmtId="0" xfId="0" applyAlignment="1" applyBorder="1" applyFont="1">
      <alignment horizontal="center" readingOrder="0" vertical="bottom"/>
    </xf>
    <xf borderId="1" fillId="10" fontId="4" numFmtId="0" xfId="0" applyAlignment="1" applyBorder="1" applyFont="1">
      <alignment horizontal="center" readingOrder="0" vertical="bottom"/>
    </xf>
    <xf borderId="0" fillId="9" fontId="9" numFmtId="0" xfId="0" applyFont="1"/>
    <xf borderId="1" fillId="9" fontId="9" numFmtId="0" xfId="0" applyAlignment="1" applyBorder="1" applyFont="1">
      <alignment horizontal="center"/>
    </xf>
    <xf borderId="0" fillId="2" fontId="4" numFmtId="0" xfId="0" applyAlignment="1" applyFont="1">
      <alignment horizontal="center" vertical="bottom"/>
    </xf>
    <xf borderId="0" fillId="21" fontId="12" numFmtId="0" xfId="0" applyAlignment="1" applyFont="1">
      <alignment horizontal="center"/>
    </xf>
    <xf borderId="1" fillId="6" fontId="12" numFmtId="0" xfId="0" applyAlignment="1" applyBorder="1" applyFont="1">
      <alignment horizontal="center" readingOrder="0"/>
    </xf>
    <xf borderId="1" fillId="6" fontId="13" numFmtId="0" xfId="0" applyAlignment="1" applyBorder="1" applyFont="1">
      <alignment horizontal="center"/>
    </xf>
    <xf borderId="1" fillId="8" fontId="5" numFmtId="0" xfId="0" applyAlignment="1" applyBorder="1" applyFont="1">
      <alignment horizontal="center" readingOrder="0" vertical="bottom"/>
    </xf>
    <xf borderId="0" fillId="8" fontId="6" numFmtId="0" xfId="0" applyAlignment="1" applyFont="1">
      <alignment horizontal="center" vertical="bottom"/>
    </xf>
    <xf borderId="7" fillId="8" fontId="6" numFmtId="0" xfId="0" applyAlignment="1" applyBorder="1" applyFont="1">
      <alignment horizontal="center" vertical="bottom"/>
    </xf>
    <xf borderId="7" fillId="2" fontId="6" numFmtId="0" xfId="0" applyAlignment="1" applyBorder="1" applyFont="1">
      <alignment horizontal="center" readingOrder="0" vertical="bottom"/>
    </xf>
    <xf borderId="7" fillId="9" fontId="6" numFmtId="0" xfId="0" applyAlignment="1" applyBorder="1" applyFont="1">
      <alignment horizontal="left" readingOrder="0" vertical="bottom"/>
    </xf>
    <xf borderId="10" fillId="9" fontId="6" numFmtId="0" xfId="0" applyAlignment="1" applyBorder="1" applyFont="1">
      <alignment horizontal="center" readingOrder="0" vertical="bottom"/>
    </xf>
    <xf borderId="10" fillId="2" fontId="6" numFmtId="0" xfId="0" applyAlignment="1" applyBorder="1" applyFont="1">
      <alignment horizontal="center" readingOrder="0" vertical="bottom"/>
    </xf>
    <xf borderId="10" fillId="10" fontId="6" numFmtId="0" xfId="0" applyAlignment="1" applyBorder="1" applyFont="1">
      <alignment horizontal="center" readingOrder="0" vertical="bottom"/>
    </xf>
    <xf borderId="0" fillId="10" fontId="6" numFmtId="0" xfId="0" applyAlignment="1" applyFont="1">
      <alignment horizontal="center" readingOrder="0" vertical="bottom"/>
    </xf>
    <xf borderId="0" fillId="6" fontId="6" numFmtId="0" xfId="0" applyAlignment="1" applyFont="1">
      <alignment horizontal="center" readingOrder="0" vertical="bottom"/>
    </xf>
    <xf borderId="8" fillId="7" fontId="6" numFmtId="0" xfId="0" applyAlignment="1" applyBorder="1" applyFont="1">
      <alignment readingOrder="0" vertical="bottom"/>
    </xf>
    <xf borderId="0" fillId="2" fontId="4" numFmtId="0" xfId="0" applyAlignment="1" applyFont="1">
      <alignment horizontal="center" vertical="bottom"/>
    </xf>
    <xf borderId="1" fillId="5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6" numFmtId="0" xfId="0" applyAlignment="1" applyBorder="1" applyFont="1">
      <alignment horizontal="center" readingOrder="0" vertical="bottom"/>
    </xf>
    <xf borderId="1" fillId="2" fontId="4" numFmtId="0" xfId="0" applyAlignment="1" applyBorder="1" applyFont="1">
      <alignment horizontal="center" readingOrder="0" vertical="bottom"/>
    </xf>
    <xf borderId="1" fillId="6" fontId="4" numFmtId="0" xfId="0" applyAlignment="1" applyBorder="1" applyFont="1">
      <alignment horizontal="center" readingOrder="0" vertical="bottom"/>
    </xf>
    <xf borderId="0" fillId="8" fontId="1" numFmtId="0" xfId="0" applyAlignment="1" applyFont="1">
      <alignment horizontal="center" readingOrder="0"/>
    </xf>
    <xf borderId="1" fillId="2" fontId="9" numFmtId="0" xfId="0" applyAlignment="1" applyBorder="1" applyFont="1">
      <alignment horizontal="center" readingOrder="0"/>
    </xf>
    <xf borderId="1" fillId="7" fontId="10" numFmtId="0" xfId="0" applyAlignment="1" applyBorder="1" applyFont="1">
      <alignment readingOrder="0" vertical="bottom"/>
    </xf>
    <xf borderId="0" fillId="2" fontId="9" numFmtId="0" xfId="0" applyAlignment="1" applyFont="1">
      <alignment readingOrder="0"/>
    </xf>
    <xf borderId="0" fillId="2" fontId="4" numFmtId="0" xfId="0" applyAlignment="1" applyFont="1">
      <alignment readingOrder="0" vertical="bottom"/>
    </xf>
    <xf borderId="0" fillId="22" fontId="6" numFmtId="0" xfId="0" applyAlignment="1" applyFill="1" applyFont="1">
      <alignment horizontal="center" readingOrder="0" vertical="bottom"/>
    </xf>
    <xf borderId="0" fillId="2" fontId="9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2" fontId="12" numFmtId="0" xfId="0" applyAlignment="1" applyFont="1">
      <alignment horizontal="center"/>
    </xf>
    <xf borderId="0" fillId="23" fontId="9" numFmtId="0" xfId="0" applyAlignment="1" applyFill="1" applyFont="1">
      <alignment readingOrder="0"/>
    </xf>
    <xf borderId="0" fillId="23" fontId="9" numFmtId="0" xfId="0" applyFont="1"/>
    <xf borderId="0" fillId="8" fontId="6" numFmtId="0" xfId="0" applyAlignment="1" applyFont="1">
      <alignment horizontal="center" vertical="bottom"/>
    </xf>
    <xf borderId="0" fillId="8" fontId="4" numFmtId="0" xfId="0" applyAlignment="1" applyFont="1">
      <alignment horizontal="center" readingOrder="0"/>
    </xf>
    <xf borderId="0" fillId="0" fontId="10" numFmtId="164" xfId="0" applyAlignment="1" applyFont="1" applyNumberFormat="1">
      <alignment horizontal="center" readingOrder="0" vertical="bottom"/>
    </xf>
    <xf borderId="8" fillId="0" fontId="6" numFmtId="164" xfId="0" applyAlignment="1" applyBorder="1" applyFont="1" applyNumberFormat="1">
      <alignment horizontal="center" readingOrder="0" vertical="bottom"/>
    </xf>
    <xf borderId="5" fillId="6" fontId="6" numFmtId="0" xfId="0" applyAlignment="1" applyBorder="1" applyFont="1">
      <alignment horizontal="center" readingOrder="0" vertical="bottom"/>
    </xf>
    <xf borderId="8" fillId="6" fontId="6" numFmtId="0" xfId="0" applyAlignment="1" applyBorder="1" applyFont="1">
      <alignment horizontal="center" readingOrder="0" vertical="bottom"/>
    </xf>
    <xf borderId="9" fillId="6" fontId="6" numFmtId="0" xfId="0" applyAlignment="1" applyBorder="1" applyFont="1">
      <alignment horizontal="center" readingOrder="0" vertical="bottom"/>
    </xf>
    <xf borderId="1" fillId="0" fontId="4" numFmtId="0" xfId="0" applyAlignment="1" applyBorder="1" applyFont="1">
      <alignment horizontal="center" vertical="bottom"/>
    </xf>
    <xf borderId="2" fillId="6" fontId="6" numFmtId="0" xfId="0" applyAlignment="1" applyBorder="1" applyFont="1">
      <alignment horizontal="center" readingOrder="0" vertical="bottom"/>
    </xf>
    <xf borderId="3" fillId="6" fontId="6" numFmtId="0" xfId="0" applyAlignment="1" applyBorder="1" applyFont="1">
      <alignment horizontal="center" readingOrder="0" vertical="bottom"/>
    </xf>
    <xf borderId="13" fillId="6" fontId="6" numFmtId="0" xfId="0" applyAlignment="1" applyBorder="1" applyFont="1">
      <alignment horizontal="center" readingOrder="0" vertical="bottom"/>
    </xf>
    <xf borderId="10" fillId="6" fontId="6" numFmtId="0" xfId="0" applyAlignment="1" applyBorder="1" applyFont="1">
      <alignment horizontal="center" readingOrder="0" vertical="bottom"/>
    </xf>
    <xf borderId="12" fillId="6" fontId="6" numFmtId="0" xfId="0" applyAlignment="1" applyBorder="1" applyFont="1">
      <alignment horizontal="center" readingOrder="0" vertical="bottom"/>
    </xf>
    <xf borderId="5" fillId="8" fontId="4" numFmtId="0" xfId="0" applyAlignment="1" applyBorder="1" applyFont="1">
      <alignment readingOrder="0" vertical="bottom"/>
    </xf>
    <xf borderId="8" fillId="7" fontId="6" numFmtId="0" xfId="0" applyAlignment="1" applyBorder="1" applyFont="1">
      <alignment vertical="bottom"/>
    </xf>
    <xf borderId="0" fillId="8" fontId="25" numFmtId="0" xfId="0" applyFont="1"/>
    <xf borderId="1" fillId="8" fontId="26" numFmtId="0" xfId="0" applyAlignment="1" applyBorder="1" applyFont="1">
      <alignment horizontal="center" readingOrder="0" vertical="bottom"/>
    </xf>
    <xf borderId="1" fillId="8" fontId="10" numFmtId="0" xfId="0" applyAlignment="1" applyBorder="1" applyFont="1">
      <alignment readingOrder="0" vertical="bottom"/>
    </xf>
    <xf borderId="1" fillId="8" fontId="6" numFmtId="0" xfId="0" applyAlignment="1" applyBorder="1" applyFont="1">
      <alignment readingOrder="0" vertical="bottom"/>
    </xf>
    <xf borderId="10" fillId="0" fontId="6" numFmtId="0" xfId="0" applyAlignment="1" applyBorder="1" applyFont="1">
      <alignment horizontal="center" readingOrder="0" vertical="bottom"/>
    </xf>
    <xf borderId="8" fillId="8" fontId="6" numFmtId="0" xfId="0" applyAlignment="1" applyBorder="1" applyFont="1">
      <alignment vertical="bottom"/>
    </xf>
    <xf borderId="0" fillId="8" fontId="9" numFmtId="165" xfId="0" applyAlignment="1" applyFont="1" applyNumberFormat="1">
      <alignment readingOrder="0"/>
    </xf>
    <xf borderId="0" fillId="5" fontId="6" numFmtId="0" xfId="0" applyAlignment="1" applyFont="1">
      <alignment vertical="bottom"/>
    </xf>
    <xf borderId="0" fillId="7" fontId="11" numFmtId="0" xfId="0" applyAlignment="1" applyFont="1">
      <alignment horizontal="center" readingOrder="0"/>
    </xf>
    <xf borderId="8" fillId="8" fontId="4" numFmtId="0" xfId="0" applyAlignment="1" applyBorder="1" applyFont="1">
      <alignment vertical="bottom"/>
    </xf>
    <xf borderId="0" fillId="5" fontId="6" numFmtId="0" xfId="0" applyAlignment="1" applyFont="1">
      <alignment horizontal="center" readingOrder="0" vertical="bottom"/>
    </xf>
    <xf borderId="0" fillId="24" fontId="16" numFmtId="166" xfId="0" applyAlignment="1" applyFill="1" applyFont="1" applyNumberFormat="1">
      <alignment horizontal="right" readingOrder="0" vertical="bottom"/>
    </xf>
    <xf borderId="0" fillId="24" fontId="9" numFmtId="0" xfId="0" applyAlignment="1" applyFont="1">
      <alignment readingOrder="0"/>
    </xf>
    <xf borderId="0" fillId="24" fontId="16" numFmtId="0" xfId="0" applyAlignment="1" applyFont="1">
      <alignment horizontal="right" readingOrder="0" vertical="bottom"/>
    </xf>
    <xf borderId="0" fillId="24" fontId="4" numFmtId="167" xfId="0" applyAlignment="1" applyFont="1" applyNumberFormat="1">
      <alignment horizontal="right" readingOrder="0" vertical="bottom"/>
    </xf>
    <xf borderId="5" fillId="0" fontId="4" numFmtId="0" xfId="0" applyAlignment="1" applyBorder="1" applyFont="1">
      <alignment horizontal="center" vertical="bottom"/>
    </xf>
    <xf borderId="5" fillId="0" fontId="8" numFmtId="0" xfId="0" applyAlignment="1" applyBorder="1" applyFont="1">
      <alignment horizontal="center" vertical="bottom"/>
    </xf>
    <xf borderId="0" fillId="7" fontId="10" numFmtId="0" xfId="0" applyAlignment="1" applyFont="1">
      <alignment horizontal="center" readingOrder="0"/>
    </xf>
    <xf borderId="1" fillId="7" fontId="11" numFmtId="165" xfId="0" applyAlignment="1" applyBorder="1" applyFont="1" applyNumberFormat="1">
      <alignment horizontal="center" readingOrder="0"/>
    </xf>
    <xf borderId="1" fillId="7" fontId="11" numFmtId="165" xfId="0" applyAlignment="1" applyBorder="1" applyFont="1" applyNumberFormat="1">
      <alignment readingOrder="0"/>
    </xf>
    <xf borderId="7" fillId="0" fontId="11" numFmtId="165" xfId="0" applyAlignment="1" applyBorder="1" applyFont="1" applyNumberFormat="1">
      <alignment horizontal="center" readingOrder="0"/>
    </xf>
    <xf borderId="5" fillId="2" fontId="8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0" fillId="7" fontId="6" numFmtId="0" xfId="0" applyAlignment="1" applyFont="1">
      <alignment horizontal="center" readingOrder="0" vertical="bottom"/>
    </xf>
    <xf borderId="5" fillId="0" fontId="8" numFmtId="0" xfId="0" applyAlignment="1" applyBorder="1" applyFont="1">
      <alignment horizontal="center" vertical="bottom"/>
    </xf>
    <xf borderId="5" fillId="7" fontId="4" numFmtId="0" xfId="0" applyAlignment="1" applyBorder="1" applyFont="1">
      <alignment horizontal="center" readingOrder="0" vertical="bottom"/>
    </xf>
    <xf borderId="5" fillId="0" fontId="4" numFmtId="165" xfId="0" applyAlignment="1" applyBorder="1" applyFont="1" applyNumberFormat="1">
      <alignment horizontal="right" vertical="bottom"/>
    </xf>
    <xf borderId="0" fillId="12" fontId="16" numFmtId="0" xfId="0" applyAlignment="1" applyFont="1">
      <alignment horizontal="right" vertical="bottom"/>
    </xf>
    <xf borderId="0" fillId="12" fontId="16" numFmtId="166" xfId="0" applyAlignment="1" applyFont="1" applyNumberFormat="1">
      <alignment horizontal="right" vertical="bottom"/>
    </xf>
    <xf borderId="0" fillId="12" fontId="4" numFmtId="0" xfId="0" applyAlignment="1" applyFont="1">
      <alignment horizontal="right" readingOrder="0" vertical="bottom"/>
    </xf>
    <xf borderId="0" fillId="12" fontId="4" numFmtId="0" xfId="0" applyAlignment="1" applyFont="1">
      <alignment horizontal="right" vertical="bottom"/>
    </xf>
    <xf borderId="0" fillId="12" fontId="4" numFmtId="0" xfId="0" applyAlignment="1" applyFont="1">
      <alignment vertical="bottom"/>
    </xf>
    <xf borderId="0" fillId="4" fontId="16" numFmtId="166" xfId="0" applyAlignment="1" applyFont="1" applyNumberFormat="1">
      <alignment horizontal="right" vertical="bottom"/>
    </xf>
    <xf borderId="0" fillId="4" fontId="16" numFmtId="0" xfId="0" applyAlignment="1" applyFont="1">
      <alignment horizontal="right" vertical="bottom"/>
    </xf>
    <xf borderId="5" fillId="8" fontId="4" numFmtId="165" xfId="0" applyAlignment="1" applyBorder="1" applyFont="1" applyNumberFormat="1">
      <alignment horizontal="center" readingOrder="0" vertical="bottom"/>
    </xf>
    <xf borderId="5" fillId="8" fontId="4" numFmtId="0" xfId="0" applyAlignment="1" applyBorder="1" applyFont="1">
      <alignment readingOrder="0" vertical="bottom"/>
    </xf>
    <xf borderId="0" fillId="12" fontId="17" numFmtId="0" xfId="0" applyAlignment="1" applyFont="1">
      <alignment horizontal="right" readingOrder="0" shrinkToFit="0" vertical="bottom" wrapText="0"/>
    </xf>
    <xf borderId="0" fillId="12" fontId="9" numFmtId="0" xfId="0" applyFont="1"/>
    <xf borderId="1" fillId="12" fontId="1" numFmtId="0" xfId="0" applyAlignment="1" applyBorder="1" applyFont="1">
      <alignment readingOrder="0" vertical="bottom"/>
    </xf>
    <xf borderId="1" fillId="12" fontId="9" numFmtId="165" xfId="0" applyAlignment="1" applyBorder="1" applyFont="1" applyNumberFormat="1">
      <alignment readingOrder="0"/>
    </xf>
    <xf borderId="1" fillId="12" fontId="1" numFmtId="0" xfId="0" applyAlignment="1" applyBorder="1" applyFont="1">
      <alignment horizontal="center" readingOrder="0" vertical="bottom"/>
    </xf>
    <xf borderId="1" fillId="12" fontId="9" numFmtId="165" xfId="0" applyAlignment="1" applyBorder="1" applyFont="1" applyNumberFormat="1">
      <alignment horizontal="center" readingOrder="0"/>
    </xf>
    <xf borderId="3" fillId="0" fontId="9" numFmtId="0" xfId="0" applyAlignment="1" applyBorder="1" applyFont="1">
      <alignment readingOrder="0"/>
    </xf>
    <xf borderId="0" fillId="8" fontId="1" numFmtId="165" xfId="0" applyAlignment="1" applyFont="1" applyNumberFormat="1">
      <alignment readingOrder="0" vertical="bottom"/>
    </xf>
    <xf borderId="1" fillId="5" fontId="1" numFmtId="0" xfId="0" applyAlignment="1" applyBorder="1" applyFont="1">
      <alignment horizontal="center" readingOrder="0"/>
    </xf>
    <xf borderId="0" fillId="8" fontId="1" numFmtId="0" xfId="0" applyAlignment="1" applyFont="1">
      <alignment readingOrder="0" vertical="bottom"/>
    </xf>
    <xf borderId="0" fillId="8" fontId="1" numFmtId="0" xfId="0" applyAlignment="1" applyFont="1">
      <alignment horizontal="center" readingOrder="0" vertical="bottom"/>
    </xf>
    <xf borderId="0" fillId="5" fontId="1" numFmtId="0" xfId="0" applyAlignment="1" applyFont="1">
      <alignment horizontal="center" readingOrder="0" vertical="bottom"/>
    </xf>
    <xf borderId="0" fillId="5" fontId="27" numFmtId="0" xfId="0" applyAlignment="1" applyFont="1">
      <alignment vertical="bottom"/>
    </xf>
    <xf borderId="7" fillId="0" fontId="28" numFmtId="0" xfId="0" applyAlignment="1" applyBorder="1" applyFont="1">
      <alignment horizontal="center" vertical="bottom"/>
    </xf>
    <xf borderId="1" fillId="5" fontId="29" numFmtId="20" xfId="0" applyAlignment="1" applyBorder="1" applyFont="1" applyNumberFormat="1">
      <alignment horizontal="center" readingOrder="0" vertical="bottom"/>
    </xf>
    <xf borderId="1" fillId="5" fontId="30" numFmtId="0" xfId="0" applyAlignment="1" applyBorder="1" applyFont="1">
      <alignment horizontal="center" readingOrder="0" vertical="bottom"/>
    </xf>
    <xf borderId="10" fillId="5" fontId="2" numFmtId="0" xfId="0" applyAlignment="1" applyBorder="1" applyFont="1">
      <alignment horizontal="center" readingOrder="0" vertical="bottom"/>
    </xf>
    <xf borderId="1" fillId="5" fontId="4" numFmtId="0" xfId="0" applyAlignment="1" applyBorder="1" applyFont="1">
      <alignment horizontal="center" vertical="bottom"/>
    </xf>
    <xf borderId="2" fillId="5" fontId="4" numFmtId="165" xfId="0" applyAlignment="1" applyBorder="1" applyFont="1" applyNumberFormat="1">
      <alignment horizontal="right" vertical="bottom"/>
    </xf>
    <xf borderId="1" fillId="0" fontId="15" numFmtId="0" xfId="0" applyAlignment="1" applyBorder="1" applyFont="1">
      <alignment readingOrder="0" shrinkToFit="0" vertical="bottom" wrapText="0"/>
    </xf>
    <xf borderId="10" fillId="8" fontId="1" numFmtId="0" xfId="0" applyAlignment="1" applyBorder="1" applyFont="1">
      <alignment horizontal="center" readingOrder="0" vertical="bottom"/>
    </xf>
    <xf borderId="10" fillId="5" fontId="1" numFmtId="0" xfId="0" applyAlignment="1" applyBorder="1" applyFont="1">
      <alignment horizontal="center" readingOrder="0" vertical="bottom"/>
    </xf>
    <xf borderId="10" fillId="5" fontId="10" numFmtId="0" xfId="0" applyAlignment="1" applyBorder="1" applyFont="1">
      <alignment horizontal="center" readingOrder="0" vertical="bottom"/>
    </xf>
    <xf borderId="1" fillId="5" fontId="10" numFmtId="0" xfId="0" applyAlignment="1" applyBorder="1" applyFont="1">
      <alignment horizontal="center" readingOrder="0"/>
    </xf>
    <xf borderId="10" fillId="8" fontId="1" numFmtId="0" xfId="0" applyAlignment="1" applyBorder="1" applyFont="1">
      <alignment readingOrder="0" vertical="bottom"/>
    </xf>
    <xf borderId="10" fillId="5" fontId="1" numFmtId="0" xfId="0" applyAlignment="1" applyBorder="1" applyFont="1">
      <alignment readingOrder="0" vertical="bottom"/>
    </xf>
    <xf borderId="3" fillId="0" fontId="11" numFmtId="0" xfId="0" applyAlignment="1" applyBorder="1" applyFont="1">
      <alignment readingOrder="0"/>
    </xf>
    <xf borderId="1" fillId="25" fontId="9" numFmtId="165" xfId="0" applyAlignment="1" applyBorder="1" applyFill="1" applyFont="1" applyNumberFormat="1">
      <alignment readingOrder="0"/>
    </xf>
    <xf borderId="10" fillId="3" fontId="2" numFmtId="0" xfId="0" applyAlignment="1" applyBorder="1" applyFont="1">
      <alignment horizontal="center" readingOrder="0" vertical="bottom"/>
    </xf>
    <xf borderId="0" fillId="5" fontId="1" numFmtId="0" xfId="0" applyAlignment="1" applyFont="1">
      <alignment horizontal="center" vertical="bottom"/>
    </xf>
    <xf borderId="1" fillId="5" fontId="15" numFmtId="0" xfId="0" applyAlignment="1" applyBorder="1" applyFont="1">
      <alignment readingOrder="0" shrinkToFit="0" vertical="bottom" wrapText="0"/>
    </xf>
    <xf borderId="0" fillId="0" fontId="17" numFmtId="0" xfId="0" applyAlignment="1" applyFont="1">
      <alignment shrinkToFit="0" vertical="bottom" wrapText="0"/>
    </xf>
    <xf borderId="0" fillId="5" fontId="17" numFmtId="0" xfId="0" applyAlignment="1" applyFont="1">
      <alignment shrinkToFit="0" vertical="bottom" wrapText="0"/>
    </xf>
    <xf borderId="4" fillId="5" fontId="1" numFmtId="0" xfId="0" applyAlignment="1" applyBorder="1" applyFont="1">
      <alignment vertical="bottom"/>
    </xf>
    <xf borderId="1" fillId="7" fontId="10" numFmtId="164" xfId="0" applyAlignment="1" applyBorder="1" applyFont="1" applyNumberFormat="1">
      <alignment horizontal="center" readingOrder="0" vertical="bottom"/>
    </xf>
    <xf borderId="1" fillId="2" fontId="1" numFmtId="0" xfId="0" applyAlignment="1" applyBorder="1" applyFont="1">
      <alignment horizontal="center" readingOrder="0" vertical="bottom"/>
    </xf>
    <xf borderId="0" fillId="5" fontId="1" numFmtId="164" xfId="0" applyAlignment="1" applyFont="1" applyNumberFormat="1">
      <alignment horizontal="center" readingOrder="0" vertical="bottom"/>
    </xf>
    <xf borderId="0" fillId="5" fontId="9" numFmtId="0" xfId="0" applyAlignment="1" applyFont="1">
      <alignment horizontal="right" readingOrder="0"/>
    </xf>
    <xf borderId="0" fillId="5" fontId="10" numFmtId="0" xfId="0" applyAlignment="1" applyFont="1">
      <alignment readingOrder="0" vertical="bottom"/>
    </xf>
    <xf borderId="0" fillId="5" fontId="1" numFmtId="0" xfId="0" applyAlignment="1" applyFont="1">
      <alignment horizontal="center" readingOrder="0"/>
    </xf>
    <xf borderId="0" fillId="4" fontId="10" numFmtId="164" xfId="0" applyAlignment="1" applyFont="1" applyNumberFormat="1">
      <alignment horizontal="center" readingOrder="0" vertical="bottom"/>
    </xf>
    <xf borderId="3" fillId="5" fontId="9" numFmtId="0" xfId="0" applyBorder="1" applyFont="1"/>
    <xf borderId="2" fillId="5" fontId="9" numFmtId="0" xfId="0" applyBorder="1" applyFont="1"/>
    <xf borderId="1" fillId="5" fontId="9" numFmtId="0" xfId="0" applyBorder="1" applyFont="1"/>
    <xf borderId="6" fillId="26" fontId="2" numFmtId="0" xfId="0" applyAlignment="1" applyBorder="1" applyFill="1" applyFont="1">
      <alignment horizontal="center" readingOrder="0" vertical="bottom"/>
    </xf>
    <xf borderId="0" fillId="2" fontId="10" numFmtId="164" xfId="0" applyAlignment="1" applyFont="1" applyNumberFormat="1">
      <alignment horizontal="center" readingOrder="0" vertical="bottom"/>
    </xf>
    <xf borderId="7" fillId="0" fontId="1" numFmtId="0" xfId="0" applyAlignment="1" applyBorder="1" applyFont="1">
      <alignment vertical="bottom"/>
    </xf>
    <xf borderId="5" fillId="14" fontId="7" numFmtId="0" xfId="0" applyAlignment="1" applyBorder="1" applyFont="1">
      <alignment horizontal="center" readingOrder="0" vertical="bottom"/>
    </xf>
    <xf borderId="5" fillId="23" fontId="7" numFmtId="0" xfId="0" applyAlignment="1" applyBorder="1" applyFont="1">
      <alignment horizontal="center" readingOrder="0" vertical="bottom"/>
    </xf>
    <xf borderId="5" fillId="23" fontId="7" numFmtId="0" xfId="0" applyAlignment="1" applyBorder="1" applyFont="1">
      <alignment readingOrder="0" vertical="bottom"/>
    </xf>
    <xf borderId="0" fillId="14" fontId="1" numFmtId="0" xfId="0" applyAlignment="1" applyFont="1">
      <alignment readingOrder="0" vertical="bottom"/>
    </xf>
    <xf borderId="0" fillId="27" fontId="10" numFmtId="0" xfId="0" applyAlignment="1" applyFill="1" applyFont="1">
      <alignment horizontal="center" readingOrder="0" vertical="bottom"/>
    </xf>
    <xf borderId="0" fillId="14" fontId="1" numFmtId="0" xfId="0" applyAlignment="1" applyFont="1">
      <alignment vertical="bottom"/>
    </xf>
    <xf borderId="0" fillId="14" fontId="7" numFmtId="0" xfId="0" applyAlignment="1" applyFont="1">
      <alignment horizontal="center" readingOrder="0" vertical="bottom"/>
    </xf>
    <xf borderId="0" fillId="23" fontId="7" numFmtId="0" xfId="0" applyAlignment="1" applyFont="1">
      <alignment horizontal="center" readingOrder="0" vertical="bottom"/>
    </xf>
    <xf borderId="0" fillId="23" fontId="7" numFmtId="0" xfId="0" applyAlignment="1" applyFont="1">
      <alignment readingOrder="0" vertical="bottom"/>
    </xf>
    <xf borderId="0" fillId="14" fontId="1" numFmtId="0" xfId="0" applyAlignment="1" applyFont="1">
      <alignment horizontal="center" readingOrder="0" vertical="bottom"/>
    </xf>
    <xf borderId="0" fillId="14" fontId="10" numFmtId="0" xfId="0" applyAlignment="1" applyFont="1">
      <alignment horizontal="center" readingOrder="0" vertical="bottom"/>
    </xf>
    <xf borderId="4" fillId="2" fontId="1" numFmtId="0" xfId="0" applyAlignment="1" applyBorder="1" applyFont="1">
      <alignment vertical="bottom"/>
    </xf>
    <xf borderId="0" fillId="14" fontId="1" numFmtId="0" xfId="0" applyAlignment="1" applyFont="1">
      <alignment horizontal="center" vertical="bottom"/>
    </xf>
    <xf borderId="0" fillId="2" fontId="1" numFmtId="0" xfId="0" applyAlignment="1" applyFont="1">
      <alignment horizontal="center" vertical="bottom"/>
    </xf>
    <xf borderId="6" fillId="0" fontId="3" numFmtId="0" xfId="0" applyBorder="1" applyFont="1"/>
    <xf borderId="0" fillId="2" fontId="1" numFmtId="0" xfId="0" applyAlignment="1" applyFont="1">
      <alignment horizontal="center" readingOrder="0" vertical="bottom"/>
    </xf>
    <xf borderId="0" fillId="28" fontId="10" numFmtId="0" xfId="0" applyAlignment="1" applyFill="1" applyFont="1">
      <alignment horizontal="center" readingOrder="0" vertical="bottom"/>
    </xf>
    <xf borderId="0" fillId="0" fontId="1" numFmtId="0" xfId="0" applyAlignment="1" applyFont="1">
      <alignment horizontal="center" readingOrder="0" vertical="bottom"/>
    </xf>
    <xf borderId="0" fillId="14" fontId="10" numFmtId="0" xfId="0" applyAlignment="1" applyFont="1">
      <alignment readingOrder="0" vertical="bottom"/>
    </xf>
    <xf borderId="0" fillId="26" fontId="1" numFmtId="0" xfId="0" applyAlignment="1" applyFont="1">
      <alignment readingOrder="0" vertical="bottom"/>
    </xf>
    <xf borderId="7" fillId="26" fontId="1" numFmtId="0" xfId="0" applyAlignment="1" applyBorder="1" applyFont="1">
      <alignment readingOrder="0" vertical="bottom"/>
    </xf>
    <xf borderId="0" fillId="27" fontId="1" numFmtId="0" xfId="0" applyAlignment="1" applyFont="1">
      <alignment vertical="bottom"/>
    </xf>
    <xf borderId="4" fillId="2" fontId="1" numFmtId="0" xfId="0" applyAlignment="1" applyBorder="1" applyFont="1">
      <alignment readingOrder="0" vertical="bottom"/>
    </xf>
    <xf borderId="0" fillId="2" fontId="1" numFmtId="0" xfId="0" applyAlignment="1" applyFont="1">
      <alignment horizontal="left" readingOrder="0" vertical="bottom"/>
    </xf>
    <xf borderId="0" fillId="27" fontId="1" numFmtId="0" xfId="0" applyAlignment="1" applyFont="1">
      <alignment horizontal="center" readingOrder="0" vertical="bottom"/>
    </xf>
    <xf borderId="0" fillId="20" fontId="10" numFmtId="0" xfId="0" applyAlignment="1" applyFont="1">
      <alignment horizontal="center" readingOrder="0" vertical="bottom"/>
    </xf>
    <xf borderId="3" fillId="26" fontId="22" numFmtId="0" xfId="0" applyAlignment="1" applyBorder="1" applyFont="1">
      <alignment horizontal="center" readingOrder="0"/>
    </xf>
    <xf borderId="0" fillId="0" fontId="9" numFmtId="0" xfId="0" applyAlignment="1" applyFont="1">
      <alignment horizontal="left"/>
    </xf>
    <xf borderId="11" fillId="2" fontId="21" numFmtId="0" xfId="0" applyAlignment="1" applyBorder="1" applyFont="1">
      <alignment horizontal="center" vertical="bottom"/>
    </xf>
    <xf borderId="11" fillId="0" fontId="3" numFmtId="0" xfId="0" applyBorder="1" applyFont="1"/>
    <xf borderId="0" fillId="2" fontId="21" numFmtId="0" xfId="0" applyAlignment="1" applyFont="1">
      <alignment horizontal="center" vertical="bottom"/>
    </xf>
    <xf borderId="0" fillId="0" fontId="21" numFmtId="0" xfId="0" applyAlignment="1" applyFont="1">
      <alignment horizontal="center" vertical="bottom"/>
    </xf>
    <xf borderId="1" fillId="14" fontId="31" numFmtId="0" xfId="0" applyAlignment="1" applyBorder="1" applyFont="1">
      <alignment horizontal="center" readingOrder="0"/>
    </xf>
    <xf borderId="1" fillId="23" fontId="31" numFmtId="0" xfId="0" applyAlignment="1" applyBorder="1" applyFont="1">
      <alignment horizontal="center" readingOrder="0"/>
    </xf>
    <xf borderId="1" fillId="14" fontId="7" numFmtId="0" xfId="0" applyAlignment="1" applyBorder="1" applyFont="1">
      <alignment horizontal="center" readingOrder="0"/>
    </xf>
    <xf borderId="1" fillId="23" fontId="31" numFmtId="0" xfId="0" applyAlignment="1" applyBorder="1" applyFont="1">
      <alignment horizontal="left" readingOrder="0"/>
    </xf>
    <xf borderId="0" fillId="5" fontId="9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25" fontId="9" numFmtId="0" xfId="0" applyFont="1"/>
    <xf borderId="0" fillId="25" fontId="22" numFmtId="0" xfId="0" applyAlignment="1" applyFont="1">
      <alignment horizontal="center" readingOrder="0"/>
    </xf>
    <xf borderId="0" fillId="5" fontId="22" numFmtId="0" xfId="0" applyAlignment="1" applyFont="1">
      <alignment horizontal="center" readingOrder="0"/>
    </xf>
    <xf borderId="0" fillId="14" fontId="31" numFmtId="0" xfId="0" applyAlignment="1" applyFont="1">
      <alignment horizontal="center" readingOrder="0"/>
    </xf>
    <xf borderId="0" fillId="23" fontId="31" numFmtId="0" xfId="0" applyAlignment="1" applyFont="1">
      <alignment horizontal="center" readingOrder="0"/>
    </xf>
    <xf borderId="0" fillId="14" fontId="7" numFmtId="0" xfId="0" applyAlignment="1" applyFont="1">
      <alignment horizontal="center" readingOrder="0"/>
    </xf>
    <xf borderId="0" fillId="23" fontId="31" numFmtId="0" xfId="0" applyAlignment="1" applyFont="1">
      <alignment horizontal="left" readingOrder="0"/>
    </xf>
    <xf borderId="0" fillId="14" fontId="4" numFmtId="0" xfId="0" applyAlignment="1" applyFont="1">
      <alignment vertical="bottom"/>
    </xf>
    <xf borderId="0" fillId="5" fontId="9" numFmtId="0" xfId="0" applyAlignment="1" applyFont="1">
      <alignment horizontal="left"/>
    </xf>
    <xf borderId="0" fillId="25" fontId="9" numFmtId="0" xfId="0" applyAlignment="1" applyFont="1">
      <alignment horizontal="center" readingOrder="0"/>
    </xf>
    <xf borderId="0" fillId="25" fontId="31" numFmtId="0" xfId="0" applyAlignment="1" applyFont="1">
      <alignment horizontal="center" readingOrder="0"/>
    </xf>
    <xf borderId="0" fillId="25" fontId="9" numFmtId="0" xfId="0" applyAlignment="1" applyFont="1">
      <alignment horizontal="left" readingOrder="0"/>
    </xf>
    <xf borderId="0" fillId="14" fontId="32" numFmtId="0" xfId="0" applyAlignment="1" applyFont="1">
      <alignment horizontal="center" readingOrder="0"/>
    </xf>
    <xf borderId="0" fillId="5" fontId="32" numFmtId="0" xfId="0" applyAlignment="1" applyFont="1">
      <alignment horizontal="center" readingOrder="0"/>
    </xf>
    <xf borderId="0" fillId="14" fontId="32" numFmtId="0" xfId="0" applyAlignment="1" applyFont="1">
      <alignment horizontal="left" readingOrder="0"/>
    </xf>
    <xf borderId="0" fillId="5" fontId="32" numFmtId="0" xfId="0" applyAlignment="1" applyFont="1">
      <alignment horizontal="left" readingOrder="0"/>
    </xf>
    <xf borderId="0" fillId="6" fontId="9" numFmtId="167" xfId="0" applyAlignment="1" applyFont="1" applyNumberFormat="1">
      <alignment readingOrder="0"/>
    </xf>
    <xf borderId="0" fillId="0" fontId="33" numFmtId="0" xfId="0" applyAlignment="1" applyFont="1">
      <alignment readingOrder="0"/>
    </xf>
    <xf borderId="0" fillId="0" fontId="9" numFmtId="172" xfId="0" applyAlignment="1" applyFont="1" applyNumberFormat="1">
      <alignment readingOrder="0"/>
    </xf>
    <xf borderId="0" fillId="0" fontId="34" numFmtId="0" xfId="0" applyAlignment="1" applyFont="1">
      <alignment readingOrder="0"/>
    </xf>
    <xf borderId="0" fillId="0" fontId="9" numFmtId="168" xfId="0" applyAlignment="1" applyFont="1" applyNumberFormat="1">
      <alignment readingOrder="0"/>
    </xf>
    <xf borderId="0" fillId="0" fontId="9" numFmtId="0" xfId="0" applyAlignment="1" applyFont="1">
      <alignment readingOrder="0"/>
    </xf>
    <xf borderId="1" fillId="14" fontId="9" numFmtId="0" xfId="0" applyAlignment="1" applyBorder="1" applyFont="1">
      <alignment readingOrder="0"/>
    </xf>
    <xf borderId="1" fillId="5" fontId="9" numFmtId="0" xfId="0" applyAlignment="1" applyBorder="1" applyFont="1">
      <alignment readingOrder="0"/>
    </xf>
    <xf borderId="1" fillId="23" fontId="9" numFmtId="0" xfId="0" applyAlignment="1" applyBorder="1" applyFont="1">
      <alignment horizontal="left" readingOrder="0"/>
    </xf>
    <xf borderId="1" fillId="23" fontId="9" numFmtId="0" xfId="0" applyAlignment="1" applyBorder="1" applyFont="1">
      <alignment readingOrder="0"/>
    </xf>
    <xf borderId="0" fillId="24" fontId="9" numFmtId="0" xfId="0" applyAlignment="1" applyFont="1">
      <alignment horizontal="center" readingOrder="0"/>
    </xf>
    <xf borderId="0" fillId="5" fontId="9" numFmtId="0" xfId="0" applyAlignment="1" applyFont="1">
      <alignment horizontal="center"/>
    </xf>
    <xf borderId="0" fillId="24" fontId="9" numFmtId="0" xfId="0" applyFont="1"/>
    <xf borderId="0" fillId="24" fontId="9" numFmtId="0" xfId="0" applyAlignment="1" applyFont="1">
      <alignment horizontal="center"/>
    </xf>
    <xf borderId="0" fillId="29" fontId="9" numFmtId="0" xfId="0" applyAlignment="1" applyFill="1" applyFont="1">
      <alignment readingOrder="0"/>
    </xf>
    <xf borderId="0" fillId="0" fontId="9" numFmtId="20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_rels/drawing9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61</xdr:row>
      <xdr:rowOff>-85725</xdr:rowOff>
    </xdr:from>
    <xdr:ext cx="16002000" cy="100012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1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5.xml"/><Relationship Id="rId3" Type="http://schemas.openxmlformats.org/officeDocument/2006/relationships/vmlDrawing" Target="../drawings/vmlDrawing3.v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0.xml"/><Relationship Id="rId3" Type="http://schemas.openxmlformats.org/officeDocument/2006/relationships/vmlDrawing" Target="../drawings/vmlDrawing4.v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7.xml"/><Relationship Id="rId3" Type="http://schemas.openxmlformats.org/officeDocument/2006/relationships/vmlDrawing" Target="../drawings/vmlDrawing5.v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8.xml"/><Relationship Id="rId3" Type="http://schemas.openxmlformats.org/officeDocument/2006/relationships/vmlDrawing" Target="../drawings/vmlDrawing6.v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6.xml"/><Relationship Id="rId3" Type="http://schemas.openxmlformats.org/officeDocument/2006/relationships/vmlDrawing" Target="../drawings/vmlDrawing7.v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7.xml"/><Relationship Id="rId3" Type="http://schemas.openxmlformats.org/officeDocument/2006/relationships/vmlDrawing" Target="../drawings/vmlDrawing8.v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88.xml"/><Relationship Id="rId3" Type="http://schemas.openxmlformats.org/officeDocument/2006/relationships/vmlDrawing" Target="../drawings/vmlDrawing9.v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94.xml"/><Relationship Id="rId3" Type="http://schemas.openxmlformats.org/officeDocument/2006/relationships/vmlDrawing" Target="../drawings/vmlDrawing10.v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0.xml"/><Relationship Id="rId3" Type="http://schemas.openxmlformats.org/officeDocument/2006/relationships/vmlDrawing" Target="../drawings/vmlDrawing11.v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11.xml"/><Relationship Id="rId3" Type="http://schemas.openxmlformats.org/officeDocument/2006/relationships/vmlDrawing" Target="../drawings/vmlDrawing12.v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19.xml"/><Relationship Id="rId3" Type="http://schemas.openxmlformats.org/officeDocument/2006/relationships/vmlDrawing" Target="../drawings/vmlDrawing13.v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 t="s">
        <v>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45278.0</v>
      </c>
      <c r="F3" s="14"/>
      <c r="G3" s="14"/>
      <c r="H3" s="14"/>
      <c r="I3" s="15"/>
      <c r="J3" s="15"/>
      <c r="K3" s="16"/>
      <c r="L3" s="13">
        <v>45279.0</v>
      </c>
      <c r="M3" s="15"/>
      <c r="N3" s="15"/>
      <c r="O3" s="15"/>
      <c r="P3" s="15"/>
      <c r="Q3" s="11"/>
      <c r="R3" s="17"/>
      <c r="S3" s="13">
        <v>45280.0</v>
      </c>
      <c r="T3" s="11"/>
      <c r="U3" s="15"/>
      <c r="V3" s="15"/>
      <c r="W3" s="11"/>
      <c r="X3" s="18"/>
      <c r="Y3" s="14"/>
      <c r="Z3" s="13">
        <v>45281.0</v>
      </c>
      <c r="AA3" s="15"/>
      <c r="AB3" s="15"/>
      <c r="AC3" s="11"/>
      <c r="AD3" s="15"/>
      <c r="AE3" s="15"/>
      <c r="AF3" s="12"/>
      <c r="AG3" s="13">
        <v>45282.0</v>
      </c>
      <c r="AH3" s="15"/>
      <c r="AI3" s="11"/>
      <c r="AJ3" s="15"/>
      <c r="AK3" s="15"/>
      <c r="AL3" s="15"/>
      <c r="AM3" s="18"/>
      <c r="AN3" s="13">
        <v>45283.0</v>
      </c>
      <c r="AO3" s="11"/>
      <c r="AP3" s="19"/>
      <c r="AQ3" s="19"/>
      <c r="AR3" s="19"/>
      <c r="AS3" s="19"/>
      <c r="AT3" s="14"/>
      <c r="AU3" s="13">
        <v>45284.0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7"/>
      <c r="Q4" s="27"/>
      <c r="R4" s="27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45278.0</v>
      </c>
      <c r="D5" s="38" t="s">
        <v>20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45279.0</v>
      </c>
      <c r="K5" s="38" t="s">
        <v>23</v>
      </c>
      <c r="L5" s="39" t="s">
        <v>23</v>
      </c>
      <c r="M5" s="40">
        <v>0.0</v>
      </c>
      <c r="N5" s="40">
        <v>0.0</v>
      </c>
      <c r="O5" s="40">
        <v>0.0</v>
      </c>
      <c r="P5" s="42" t="s">
        <v>24</v>
      </c>
      <c r="Q5" s="37">
        <v>45280.0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45281.0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44"/>
      <c r="AE5" s="45"/>
      <c r="AF5" s="39"/>
      <c r="AG5" s="39"/>
      <c r="AH5" s="40">
        <v>0.0</v>
      </c>
      <c r="AI5" s="40">
        <v>0.0</v>
      </c>
      <c r="AJ5" s="40">
        <v>0.0</v>
      </c>
      <c r="AK5" s="46"/>
      <c r="AL5" s="45"/>
      <c r="AM5" s="39"/>
      <c r="AN5" s="39"/>
      <c r="AO5" s="40">
        <v>0.0</v>
      </c>
      <c r="AP5" s="40">
        <v>0.0</v>
      </c>
      <c r="AQ5" s="40">
        <v>0.0</v>
      </c>
      <c r="AR5" s="47" t="s">
        <v>27</v>
      </c>
      <c r="AS5" s="37">
        <v>45285.0</v>
      </c>
      <c r="AT5" s="38" t="s">
        <v>28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11.5</v>
      </c>
      <c r="BB5" s="39">
        <f t="shared" si="1"/>
        <v>0</v>
      </c>
      <c r="BC5" s="50">
        <f t="shared" ref="BC5:BC12" si="3">SUM(AZ5,BA5,BB5)</f>
        <v>11.5</v>
      </c>
      <c r="BD5" s="51"/>
      <c r="BE5" s="39">
        <f t="shared" ref="BE5:BE12" si="4">AZ5*80</f>
        <v>0</v>
      </c>
      <c r="BF5" s="39">
        <f t="shared" ref="BF5:BF12" si="5">BA5*88</f>
        <v>1012</v>
      </c>
      <c r="BG5" s="39">
        <f t="shared" ref="BG5:BG12" si="6">BB5*80</f>
        <v>0</v>
      </c>
      <c r="BH5" s="39">
        <f t="shared" ref="BH5:BH12" si="7">SUM(BE5,BF5,BG5)</f>
        <v>1012</v>
      </c>
      <c r="BI5" s="51"/>
      <c r="BJ5" s="52" t="s">
        <v>1</v>
      </c>
      <c r="BK5" s="53">
        <f>BC14</f>
        <v>116.5</v>
      </c>
      <c r="BL5" s="51"/>
      <c r="BM5" s="51"/>
    </row>
    <row r="6">
      <c r="A6" s="35" t="s">
        <v>30</v>
      </c>
      <c r="D6" s="54"/>
      <c r="E6" s="45"/>
      <c r="F6" s="40">
        <v>0.0</v>
      </c>
      <c r="G6" s="40">
        <v>0.0</v>
      </c>
      <c r="H6" s="40">
        <v>0.0</v>
      </c>
      <c r="K6" s="54"/>
      <c r="L6" s="45"/>
      <c r="M6" s="40">
        <v>0.0</v>
      </c>
      <c r="N6" s="40">
        <v>0.0</v>
      </c>
      <c r="O6" s="40">
        <v>0.0</v>
      </c>
      <c r="R6" s="54"/>
      <c r="S6" s="45"/>
      <c r="T6" s="40">
        <v>0.0</v>
      </c>
      <c r="U6" s="40">
        <v>0.0</v>
      </c>
      <c r="V6" s="40">
        <v>0.0</v>
      </c>
      <c r="Y6" s="54"/>
      <c r="Z6" s="45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M6" s="54"/>
      <c r="AN6" s="45"/>
      <c r="AO6" s="40">
        <v>0.0</v>
      </c>
      <c r="AP6" s="40">
        <v>0.0</v>
      </c>
      <c r="AQ6" s="40">
        <v>0.0</v>
      </c>
      <c r="AT6" s="54"/>
      <c r="AU6" s="45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0</v>
      </c>
      <c r="BB6" s="39">
        <f t="shared" si="2"/>
        <v>0</v>
      </c>
      <c r="BC6" s="50">
        <f t="shared" si="3"/>
        <v>0</v>
      </c>
      <c r="BD6" s="51"/>
      <c r="BE6" s="39">
        <f t="shared" si="4"/>
        <v>0</v>
      </c>
      <c r="BF6" s="39">
        <f t="shared" si="5"/>
        <v>0</v>
      </c>
      <c r="BG6" s="39">
        <f t="shared" si="6"/>
        <v>0</v>
      </c>
      <c r="BH6" s="39">
        <f t="shared" si="7"/>
        <v>0</v>
      </c>
      <c r="BI6" s="51"/>
      <c r="BJ6" s="52" t="s">
        <v>31</v>
      </c>
      <c r="BK6" s="55">
        <f>BC40</f>
        <v>161</v>
      </c>
      <c r="BL6" s="51"/>
      <c r="BM6" s="51"/>
    </row>
    <row r="7">
      <c r="A7" s="35" t="s">
        <v>32</v>
      </c>
      <c r="B7" s="41" t="s">
        <v>33</v>
      </c>
      <c r="C7" s="37">
        <v>45279.0</v>
      </c>
      <c r="D7" s="38" t="s">
        <v>34</v>
      </c>
      <c r="E7" s="39" t="s">
        <v>35</v>
      </c>
      <c r="F7" s="40">
        <v>2.5</v>
      </c>
      <c r="G7" s="40">
        <v>0.0</v>
      </c>
      <c r="H7" s="40">
        <v>0.0</v>
      </c>
      <c r="I7" s="41" t="s">
        <v>22</v>
      </c>
      <c r="J7" s="37">
        <v>45279.0</v>
      </c>
      <c r="K7" s="38" t="s">
        <v>20</v>
      </c>
      <c r="L7" s="39" t="s">
        <v>21</v>
      </c>
      <c r="M7" s="40">
        <v>0.0</v>
      </c>
      <c r="N7" s="40">
        <v>6.5</v>
      </c>
      <c r="O7" s="40">
        <v>0.0</v>
      </c>
      <c r="P7" s="38" t="s">
        <v>36</v>
      </c>
      <c r="Q7" s="37">
        <v>45281.0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45282.0</v>
      </c>
      <c r="Y7" s="38" t="s">
        <v>38</v>
      </c>
      <c r="Z7" s="39" t="s">
        <v>39</v>
      </c>
      <c r="AA7" s="40">
        <v>6.5</v>
      </c>
      <c r="AB7" s="40">
        <v>0.0</v>
      </c>
      <c r="AC7" s="40">
        <v>0.0</v>
      </c>
      <c r="AD7" s="56" t="s">
        <v>40</v>
      </c>
      <c r="AE7" s="37">
        <v>45283.0</v>
      </c>
      <c r="AF7" s="38" t="s">
        <v>41</v>
      </c>
      <c r="AG7" s="39" t="s">
        <v>42</v>
      </c>
      <c r="AH7" s="40">
        <v>8.0</v>
      </c>
      <c r="AI7" s="40">
        <v>0.0</v>
      </c>
      <c r="AJ7" s="40">
        <v>0.5</v>
      </c>
      <c r="AK7" s="47" t="s">
        <v>43</v>
      </c>
      <c r="AL7" s="37">
        <v>45284.0</v>
      </c>
      <c r="AM7" s="38" t="s">
        <v>41</v>
      </c>
      <c r="AN7" s="39" t="s">
        <v>42</v>
      </c>
      <c r="AO7" s="40">
        <v>8.0</v>
      </c>
      <c r="AP7" s="40">
        <v>0.0</v>
      </c>
      <c r="AQ7" s="40">
        <v>0.5</v>
      </c>
      <c r="AR7" s="47" t="s">
        <v>44</v>
      </c>
      <c r="AS7" s="37">
        <v>45278.0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25</v>
      </c>
      <c r="BA7" s="39">
        <f t="shared" si="8"/>
        <v>6.5</v>
      </c>
      <c r="BB7" s="39">
        <f t="shared" si="8"/>
        <v>1</v>
      </c>
      <c r="BC7" s="50">
        <f t="shared" si="3"/>
        <v>32.5</v>
      </c>
      <c r="BD7" s="51"/>
      <c r="BE7" s="39">
        <f t="shared" si="4"/>
        <v>2000</v>
      </c>
      <c r="BF7" s="39">
        <f t="shared" si="5"/>
        <v>572</v>
      </c>
      <c r="BG7" s="39">
        <f t="shared" si="6"/>
        <v>80</v>
      </c>
      <c r="BH7" s="39">
        <f t="shared" si="7"/>
        <v>2652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45279.0</v>
      </c>
      <c r="D8" s="38" t="s">
        <v>38</v>
      </c>
      <c r="E8" s="39" t="s">
        <v>39</v>
      </c>
      <c r="F8" s="40">
        <v>6.5</v>
      </c>
      <c r="G8" s="40">
        <v>0.0</v>
      </c>
      <c r="H8" s="40">
        <v>0.0</v>
      </c>
      <c r="I8" s="57" t="s">
        <v>46</v>
      </c>
      <c r="J8" s="37">
        <v>45280.0</v>
      </c>
      <c r="K8" s="38" t="s">
        <v>41</v>
      </c>
      <c r="L8" s="39" t="s">
        <v>42</v>
      </c>
      <c r="M8" s="40">
        <v>8.5</v>
      </c>
      <c r="N8" s="40">
        <v>0.0</v>
      </c>
      <c r="O8" s="40">
        <v>0.0</v>
      </c>
      <c r="P8" s="38" t="s">
        <v>36</v>
      </c>
      <c r="Q8" s="37">
        <v>45281.0</v>
      </c>
      <c r="R8" s="38" t="s">
        <v>41</v>
      </c>
      <c r="S8" s="39" t="s">
        <v>42</v>
      </c>
      <c r="T8" s="40">
        <v>8.5</v>
      </c>
      <c r="U8" s="40">
        <v>0.0</v>
      </c>
      <c r="V8" s="40">
        <v>0.0</v>
      </c>
      <c r="W8" s="56" t="s">
        <v>37</v>
      </c>
      <c r="X8" s="37">
        <v>45282.0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45283.0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45284.0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45278.0</v>
      </c>
      <c r="AT8" s="38" t="s">
        <v>38</v>
      </c>
      <c r="AU8" s="39" t="s">
        <v>39</v>
      </c>
      <c r="AV8" s="40">
        <v>6.5</v>
      </c>
      <c r="AW8" s="40">
        <v>0.0</v>
      </c>
      <c r="AX8" s="40">
        <v>0.0</v>
      </c>
      <c r="AY8" s="48"/>
      <c r="AZ8" s="49">
        <f t="shared" ref="AZ8:BB8" si="9">SUM(F8,M8,T8,AA8,AH8,AO8,AV8)</f>
        <v>44</v>
      </c>
      <c r="BA8" s="39">
        <f t="shared" si="9"/>
        <v>2</v>
      </c>
      <c r="BB8" s="39">
        <f t="shared" si="9"/>
        <v>0</v>
      </c>
      <c r="BC8" s="50">
        <f t="shared" si="3"/>
        <v>46</v>
      </c>
      <c r="BD8" s="51"/>
      <c r="BE8" s="39">
        <f t="shared" si="4"/>
        <v>3520</v>
      </c>
      <c r="BF8" s="39">
        <f t="shared" si="5"/>
        <v>176</v>
      </c>
      <c r="BG8" s="39">
        <f t="shared" si="6"/>
        <v>0</v>
      </c>
      <c r="BH8" s="39">
        <f t="shared" si="7"/>
        <v>3696</v>
      </c>
      <c r="BI8" s="51"/>
      <c r="BJ8" s="55" t="s">
        <v>49</v>
      </c>
      <c r="BK8" s="55">
        <f>BC61</f>
        <v>23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150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88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42" t="s">
        <v>24</v>
      </c>
      <c r="Q11" s="37">
        <v>45280.0</v>
      </c>
      <c r="R11" s="38" t="s">
        <v>20</v>
      </c>
      <c r="S11" s="39" t="s">
        <v>21</v>
      </c>
      <c r="T11" s="40">
        <v>0.0</v>
      </c>
      <c r="U11" s="40">
        <v>6.5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6.5</v>
      </c>
      <c r="BB11" s="39">
        <f t="shared" si="12"/>
        <v>0</v>
      </c>
      <c r="BC11" s="50">
        <f t="shared" si="3"/>
        <v>6.5</v>
      </c>
      <c r="BD11" s="51"/>
      <c r="BE11" s="39">
        <f t="shared" si="4"/>
        <v>0</v>
      </c>
      <c r="BF11" s="39">
        <f t="shared" si="5"/>
        <v>572</v>
      </c>
      <c r="BG11" s="39">
        <f t="shared" si="6"/>
        <v>0</v>
      </c>
      <c r="BH11" s="39">
        <f t="shared" si="7"/>
        <v>572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60"/>
      <c r="J12" s="45"/>
      <c r="K12" s="39"/>
      <c r="L12" s="39"/>
      <c r="M12" s="40">
        <v>0.0</v>
      </c>
      <c r="N12" s="40">
        <v>0.0</v>
      </c>
      <c r="O12" s="40">
        <v>0.0</v>
      </c>
      <c r="P12" s="53"/>
      <c r="Q12" s="45"/>
      <c r="R12" s="39"/>
      <c r="S12" s="39"/>
      <c r="T12" s="40">
        <v>0.0</v>
      </c>
      <c r="U12" s="40">
        <v>0.0</v>
      </c>
      <c r="V12" s="40">
        <v>0.0</v>
      </c>
      <c r="W12" s="43" t="s">
        <v>26</v>
      </c>
      <c r="X12" s="37">
        <v>45281.0</v>
      </c>
      <c r="Y12" s="38" t="s">
        <v>20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45282.0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0.5</v>
      </c>
      <c r="AK12" s="66" t="s">
        <v>57</v>
      </c>
      <c r="AL12" s="37">
        <v>45283.0</v>
      </c>
      <c r="AM12" s="38" t="s">
        <v>20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45278.0</v>
      </c>
      <c r="AT12" s="38" t="s">
        <v>51</v>
      </c>
      <c r="AU12" s="39" t="s">
        <v>51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19.5</v>
      </c>
      <c r="BB12" s="39">
        <f t="shared" si="13"/>
        <v>0.5</v>
      </c>
      <c r="BC12" s="50">
        <f t="shared" si="3"/>
        <v>20</v>
      </c>
      <c r="BD12" s="51"/>
      <c r="BE12" s="39">
        <f t="shared" si="4"/>
        <v>0</v>
      </c>
      <c r="BF12" s="39">
        <f t="shared" si="5"/>
        <v>1716</v>
      </c>
      <c r="BG12" s="39">
        <f t="shared" si="6"/>
        <v>40</v>
      </c>
      <c r="BH12" s="39">
        <f t="shared" si="7"/>
        <v>1756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69</v>
      </c>
      <c r="BA14" s="78">
        <f t="shared" si="14"/>
        <v>46</v>
      </c>
      <c r="BB14" s="78">
        <f t="shared" si="14"/>
        <v>1.5</v>
      </c>
      <c r="BC14" s="79">
        <f t="shared" si="14"/>
        <v>116.5</v>
      </c>
      <c r="BD14" s="51"/>
      <c r="BE14" s="40">
        <f t="shared" ref="BE14:BG14" si="15">sum(BE5,BE6,BE7,BE8,BE9,BE10)</f>
        <v>5520</v>
      </c>
      <c r="BF14" s="40">
        <f t="shared" si="15"/>
        <v>1760</v>
      </c>
      <c r="BG14" s="40">
        <f t="shared" si="15"/>
        <v>80</v>
      </c>
      <c r="BH14" s="40">
        <f>sum(BH5,BH6,BH7,BH8,BH9,BH10,BH11,BH12)</f>
        <v>9688</v>
      </c>
      <c r="BI14" s="51"/>
      <c r="BJ14" s="62" t="s">
        <v>59</v>
      </c>
      <c r="BK14" s="62">
        <f>BC94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SUM(BC138,BC142)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45278.0</v>
      </c>
      <c r="F18" s="14"/>
      <c r="G18" s="14"/>
      <c r="H18" s="14"/>
      <c r="I18" s="15"/>
      <c r="J18" s="15"/>
      <c r="K18" s="16"/>
      <c r="L18" s="13">
        <v>45279.0</v>
      </c>
      <c r="M18" s="15"/>
      <c r="N18" s="15"/>
      <c r="O18" s="15"/>
      <c r="P18" s="15"/>
      <c r="Q18" s="11"/>
      <c r="R18" s="17"/>
      <c r="S18" s="13">
        <v>45280.0</v>
      </c>
      <c r="T18" s="11"/>
      <c r="U18" s="15"/>
      <c r="V18" s="15"/>
      <c r="W18" s="11"/>
      <c r="X18" s="18"/>
      <c r="Y18" s="14"/>
      <c r="Z18" s="13">
        <v>45281.0</v>
      </c>
      <c r="AA18" s="15"/>
      <c r="AB18" s="15"/>
      <c r="AC18" s="11"/>
      <c r="AD18" s="15"/>
      <c r="AE18" s="15"/>
      <c r="AF18" s="12"/>
      <c r="AG18" s="13">
        <v>45282.0</v>
      </c>
      <c r="AH18" s="15"/>
      <c r="AI18" s="11"/>
      <c r="AJ18" s="15"/>
      <c r="AK18" s="15"/>
      <c r="AL18" s="15"/>
      <c r="AM18" s="18"/>
      <c r="AN18" s="13">
        <v>45283.0</v>
      </c>
      <c r="AO18" s="11"/>
      <c r="AP18" s="19"/>
      <c r="AQ18" s="19"/>
      <c r="AR18" s="19"/>
      <c r="AS18" s="19"/>
      <c r="AT18" s="14"/>
      <c r="AU18" s="13">
        <v>45284.0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1672</v>
      </c>
      <c r="BL19" s="32"/>
      <c r="BM19" s="32"/>
    </row>
    <row r="20">
      <c r="A20" s="94" t="s">
        <v>52</v>
      </c>
      <c r="B20" s="41" t="s">
        <v>62</v>
      </c>
      <c r="C20" s="37">
        <v>45279.0</v>
      </c>
      <c r="D20" s="42" t="s">
        <v>63</v>
      </c>
      <c r="E20" s="58" t="s">
        <v>63</v>
      </c>
      <c r="F20" s="40">
        <v>0.0</v>
      </c>
      <c r="G20" s="40">
        <v>0.0</v>
      </c>
      <c r="H20" s="40">
        <v>0.0</v>
      </c>
      <c r="I20" s="57" t="s">
        <v>46</v>
      </c>
      <c r="J20" s="37">
        <v>45280.0</v>
      </c>
      <c r="K20" s="42" t="s">
        <v>25</v>
      </c>
      <c r="L20" s="58" t="s">
        <v>25</v>
      </c>
      <c r="M20" s="40">
        <v>0.0</v>
      </c>
      <c r="N20" s="40">
        <v>0.0</v>
      </c>
      <c r="O20" s="40">
        <v>0.0</v>
      </c>
      <c r="P20" s="38" t="s">
        <v>64</v>
      </c>
      <c r="Q20" s="37">
        <v>45281.0</v>
      </c>
      <c r="R20" s="42" t="s">
        <v>65</v>
      </c>
      <c r="S20" s="58" t="s">
        <v>66</v>
      </c>
      <c r="T20" s="40">
        <v>0.0</v>
      </c>
      <c r="U20" s="40">
        <v>6.0</v>
      </c>
      <c r="V20" s="40">
        <v>0.0</v>
      </c>
      <c r="W20" s="95" t="s">
        <v>67</v>
      </c>
      <c r="X20" s="37">
        <v>45282.0</v>
      </c>
      <c r="Y20" s="42" t="s">
        <v>65</v>
      </c>
      <c r="Z20" s="58" t="s">
        <v>66</v>
      </c>
      <c r="AA20" s="40">
        <v>0.0</v>
      </c>
      <c r="AB20" s="40">
        <v>6.0</v>
      </c>
      <c r="AC20" s="40">
        <v>0.0</v>
      </c>
      <c r="AD20" s="56"/>
      <c r="AE20" s="37"/>
      <c r="AF20" s="42"/>
      <c r="AG20" s="58"/>
      <c r="AH20" s="40">
        <v>0.0</v>
      </c>
      <c r="AI20" s="40">
        <v>0.0</v>
      </c>
      <c r="AJ20" s="40">
        <v>0.0</v>
      </c>
      <c r="AK20" s="96"/>
      <c r="AL20" s="37"/>
      <c r="AM20" s="42"/>
      <c r="AN20" s="58"/>
      <c r="AO20" s="40">
        <v>0.0</v>
      </c>
      <c r="AP20" s="40">
        <v>0.0</v>
      </c>
      <c r="AQ20" s="40">
        <v>0.0</v>
      </c>
      <c r="AR20" s="42" t="s">
        <v>27</v>
      </c>
      <c r="AS20" s="37">
        <v>45285.0</v>
      </c>
      <c r="AT20" s="42" t="s">
        <v>65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18</v>
      </c>
      <c r="BB20" s="39">
        <f t="shared" si="16"/>
        <v>0</v>
      </c>
      <c r="BC20" s="50">
        <f t="shared" ref="BC20:BC27" si="18">SUM(AZ20,BA20,BB20)</f>
        <v>18</v>
      </c>
      <c r="BD20" s="51"/>
      <c r="BE20" s="39">
        <f>AZ20*67.31</f>
        <v>0</v>
      </c>
      <c r="BF20" s="39">
        <f>BA20*74</f>
        <v>1332</v>
      </c>
      <c r="BG20" s="39">
        <f>BB20*84</f>
        <v>0</v>
      </c>
      <c r="BH20" s="39">
        <f t="shared" ref="BH20:BH27" si="19">sum(BE20,BF20,BG20)</f>
        <v>1332</v>
      </c>
      <c r="BI20" s="51"/>
      <c r="BJ20" s="39" t="s">
        <v>68</v>
      </c>
      <c r="BK20" s="93">
        <f>SUM(BH6,BH27,BH81)</f>
        <v>0</v>
      </c>
      <c r="BL20" s="51"/>
      <c r="BM20" s="51"/>
    </row>
    <row r="21">
      <c r="A21" s="97" t="s">
        <v>69</v>
      </c>
      <c r="B21" s="41" t="s">
        <v>33</v>
      </c>
      <c r="C21" s="37">
        <v>45279.0</v>
      </c>
      <c r="D21" s="42" t="s">
        <v>70</v>
      </c>
      <c r="E21" s="58" t="s">
        <v>71</v>
      </c>
      <c r="F21" s="40">
        <v>7.5</v>
      </c>
      <c r="G21" s="40">
        <v>0.0</v>
      </c>
      <c r="H21" s="40">
        <v>0.0</v>
      </c>
      <c r="I21" s="57" t="s">
        <v>46</v>
      </c>
      <c r="J21" s="37">
        <v>45280.0</v>
      </c>
      <c r="K21" s="42" t="s">
        <v>25</v>
      </c>
      <c r="L21" s="58" t="s">
        <v>25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45281.0</v>
      </c>
      <c r="R21" s="42" t="s">
        <v>70</v>
      </c>
      <c r="S21" s="58" t="s">
        <v>71</v>
      </c>
      <c r="T21" s="40">
        <v>7.5</v>
      </c>
      <c r="U21" s="40">
        <v>0.0</v>
      </c>
      <c r="V21" s="40">
        <v>0.0</v>
      </c>
      <c r="W21" s="56" t="s">
        <v>37</v>
      </c>
      <c r="X21" s="37">
        <v>45282.0</v>
      </c>
      <c r="Y21" s="42" t="s">
        <v>47</v>
      </c>
      <c r="Z21" s="58" t="s">
        <v>48</v>
      </c>
      <c r="AA21" s="40">
        <v>7.0</v>
      </c>
      <c r="AB21" s="40">
        <v>1.0</v>
      </c>
      <c r="AC21" s="40">
        <v>0.0</v>
      </c>
      <c r="AD21" s="56" t="s">
        <v>40</v>
      </c>
      <c r="AE21" s="37">
        <v>45276.0</v>
      </c>
      <c r="AF21" s="42" t="s">
        <v>47</v>
      </c>
      <c r="AG21" s="58" t="s">
        <v>48</v>
      </c>
      <c r="AH21" s="40">
        <v>7.0</v>
      </c>
      <c r="AI21" s="40">
        <v>1.0</v>
      </c>
      <c r="AJ21" s="40">
        <v>0.0</v>
      </c>
      <c r="AK21" s="96" t="s">
        <v>43</v>
      </c>
      <c r="AL21" s="37">
        <v>45277.0</v>
      </c>
      <c r="AM21" s="42" t="s">
        <v>47</v>
      </c>
      <c r="AN21" s="58" t="s">
        <v>48</v>
      </c>
      <c r="AO21" s="40">
        <v>7.0</v>
      </c>
      <c r="AP21" s="40">
        <v>1.0</v>
      </c>
      <c r="AQ21" s="40">
        <v>0.0</v>
      </c>
      <c r="AR21" s="57" t="s">
        <v>44</v>
      </c>
      <c r="AS21" s="37">
        <v>45285.0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43</v>
      </c>
      <c r="BA21" s="39">
        <f t="shared" si="17"/>
        <v>4</v>
      </c>
      <c r="BB21" s="39">
        <f t="shared" si="17"/>
        <v>0</v>
      </c>
      <c r="BC21" s="50">
        <f t="shared" si="18"/>
        <v>47</v>
      </c>
      <c r="BD21" s="51"/>
      <c r="BE21" s="39">
        <f t="shared" ref="BE21:BE27" si="21">AZ21*80</f>
        <v>3440</v>
      </c>
      <c r="BF21" s="39">
        <f t="shared" ref="BF21:BF27" si="22">BA21*88</f>
        <v>352</v>
      </c>
      <c r="BG21" s="39">
        <f t="shared" ref="BG21:BG27" si="23">BB21*80</f>
        <v>0</v>
      </c>
      <c r="BH21" s="39">
        <f t="shared" si="19"/>
        <v>3792</v>
      </c>
      <c r="BI21" s="51"/>
      <c r="BJ21" s="39" t="s">
        <v>72</v>
      </c>
      <c r="BK21" s="93">
        <f>sum(BH7,BH69)</f>
        <v>3660</v>
      </c>
      <c r="BL21" s="51"/>
      <c r="BM21" s="51"/>
    </row>
    <row r="22">
      <c r="A22" s="35" t="s">
        <v>73</v>
      </c>
      <c r="B22" s="41" t="s">
        <v>33</v>
      </c>
      <c r="C22" s="37">
        <v>45279.0</v>
      </c>
      <c r="D22" s="42" t="s">
        <v>74</v>
      </c>
      <c r="E22" s="58" t="s">
        <v>75</v>
      </c>
      <c r="F22" s="40">
        <v>7.0</v>
      </c>
      <c r="G22" s="40">
        <v>0.5</v>
      </c>
      <c r="H22" s="40">
        <v>0.0</v>
      </c>
      <c r="I22" s="57" t="s">
        <v>46</v>
      </c>
      <c r="J22" s="37">
        <v>45280.0</v>
      </c>
      <c r="K22" s="42" t="s">
        <v>47</v>
      </c>
      <c r="L22" s="58" t="s">
        <v>48</v>
      </c>
      <c r="M22" s="40">
        <v>7.0</v>
      </c>
      <c r="N22" s="40">
        <v>1.0</v>
      </c>
      <c r="O22" s="40">
        <v>0.0</v>
      </c>
      <c r="P22" s="38" t="s">
        <v>36</v>
      </c>
      <c r="Q22" s="37">
        <v>45281.0</v>
      </c>
      <c r="R22" s="42" t="s">
        <v>47</v>
      </c>
      <c r="S22" s="58" t="s">
        <v>48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45282.0</v>
      </c>
      <c r="Y22" s="42" t="s">
        <v>70</v>
      </c>
      <c r="Z22" s="58" t="s">
        <v>71</v>
      </c>
      <c r="AA22" s="40">
        <v>7.5</v>
      </c>
      <c r="AB22" s="40">
        <v>0.0</v>
      </c>
      <c r="AC22" s="40">
        <v>0.0</v>
      </c>
      <c r="AD22" s="56" t="s">
        <v>40</v>
      </c>
      <c r="AE22" s="37">
        <v>45276.0</v>
      </c>
      <c r="AF22" s="42" t="s">
        <v>70</v>
      </c>
      <c r="AG22" s="58" t="s">
        <v>71</v>
      </c>
      <c r="AH22" s="40">
        <v>7.5</v>
      </c>
      <c r="AI22" s="40">
        <v>0.0</v>
      </c>
      <c r="AJ22" s="40">
        <v>0.0</v>
      </c>
      <c r="AK22" s="96" t="s">
        <v>43</v>
      </c>
      <c r="AL22" s="37">
        <v>45277.0</v>
      </c>
      <c r="AM22" s="42" t="s">
        <v>70</v>
      </c>
      <c r="AN22" s="58" t="s">
        <v>71</v>
      </c>
      <c r="AO22" s="40">
        <v>7.5</v>
      </c>
      <c r="AP22" s="40">
        <v>0.0</v>
      </c>
      <c r="AQ22" s="40">
        <v>0.0</v>
      </c>
      <c r="AR22" s="57" t="s">
        <v>44</v>
      </c>
      <c r="AS22" s="37">
        <v>45285.0</v>
      </c>
      <c r="AT22" s="42" t="s">
        <v>25</v>
      </c>
      <c r="AU22" s="58" t="s">
        <v>25</v>
      </c>
      <c r="AV22" s="40">
        <v>0.0</v>
      </c>
      <c r="AW22" s="40">
        <v>0.0</v>
      </c>
      <c r="AX22" s="40">
        <v>0.0</v>
      </c>
      <c r="AY22" s="48"/>
      <c r="AZ22" s="49">
        <f t="shared" ref="AZ22:BB22" si="20">SUM(F22,M22,T22,AA22,AH22,AO22,AV22)</f>
        <v>43.5</v>
      </c>
      <c r="BA22" s="39">
        <f t="shared" si="20"/>
        <v>2.5</v>
      </c>
      <c r="BB22" s="39">
        <f t="shared" si="20"/>
        <v>0</v>
      </c>
      <c r="BC22" s="50">
        <f t="shared" si="18"/>
        <v>46</v>
      </c>
      <c r="BD22" s="51"/>
      <c r="BE22" s="39">
        <f t="shared" si="21"/>
        <v>3480</v>
      </c>
      <c r="BF22" s="39">
        <f t="shared" si="22"/>
        <v>220</v>
      </c>
      <c r="BG22" s="39">
        <f t="shared" si="23"/>
        <v>0</v>
      </c>
      <c r="BH22" s="39">
        <f t="shared" si="19"/>
        <v>3700</v>
      </c>
      <c r="BI22" s="51"/>
      <c r="BJ22" s="39" t="s">
        <v>76</v>
      </c>
      <c r="BK22" s="93">
        <f>SUM(BH8,BH49)</f>
        <v>3696</v>
      </c>
      <c r="BL22" s="51"/>
      <c r="BM22" s="51"/>
    </row>
    <row r="23">
      <c r="A23" s="35" t="s">
        <v>55</v>
      </c>
      <c r="B23" s="41" t="s">
        <v>33</v>
      </c>
      <c r="C23" s="37">
        <v>45279.0</v>
      </c>
      <c r="D23" s="42" t="s">
        <v>25</v>
      </c>
      <c r="E23" s="58" t="s">
        <v>25</v>
      </c>
      <c r="F23" s="40">
        <v>0.0</v>
      </c>
      <c r="G23" s="40">
        <v>0.0</v>
      </c>
      <c r="H23" s="40">
        <v>0.0</v>
      </c>
      <c r="I23" s="57" t="s">
        <v>46</v>
      </c>
      <c r="J23" s="37">
        <v>45280.0</v>
      </c>
      <c r="K23" s="42" t="s">
        <v>70</v>
      </c>
      <c r="L23" s="58" t="s">
        <v>71</v>
      </c>
      <c r="M23" s="40">
        <v>7.5</v>
      </c>
      <c r="N23" s="40">
        <v>0.0</v>
      </c>
      <c r="O23" s="40">
        <v>0.0</v>
      </c>
      <c r="P23" s="38" t="s">
        <v>36</v>
      </c>
      <c r="Q23" s="37">
        <v>45281.0</v>
      </c>
      <c r="R23" s="42" t="s">
        <v>25</v>
      </c>
      <c r="S23" s="58" t="s">
        <v>25</v>
      </c>
      <c r="T23" s="40">
        <v>0.0</v>
      </c>
      <c r="U23" s="40">
        <v>0.0</v>
      </c>
      <c r="V23" s="40">
        <v>0.0</v>
      </c>
      <c r="W23" s="43" t="s">
        <v>26</v>
      </c>
      <c r="X23" s="37">
        <v>45281.0</v>
      </c>
      <c r="Y23" s="38" t="s">
        <v>1</v>
      </c>
      <c r="Z23" s="58" t="s">
        <v>1</v>
      </c>
      <c r="AA23" s="40">
        <v>0.0</v>
      </c>
      <c r="AB23" s="40">
        <v>0.0</v>
      </c>
      <c r="AC23" s="40">
        <v>0.0</v>
      </c>
      <c r="AD23" s="56" t="s">
        <v>56</v>
      </c>
      <c r="AE23" s="37">
        <v>45282.0</v>
      </c>
      <c r="AF23" s="38" t="s">
        <v>1</v>
      </c>
      <c r="AG23" s="58" t="s">
        <v>1</v>
      </c>
      <c r="AH23" s="40">
        <v>0.0</v>
      </c>
      <c r="AI23" s="40">
        <v>0.0</v>
      </c>
      <c r="AJ23" s="40">
        <v>0.0</v>
      </c>
      <c r="AK23" s="66" t="s">
        <v>57</v>
      </c>
      <c r="AL23" s="37">
        <v>45283.0</v>
      </c>
      <c r="AM23" s="38" t="s">
        <v>1</v>
      </c>
      <c r="AN23" s="58" t="s">
        <v>1</v>
      </c>
      <c r="AO23" s="40">
        <v>0.0</v>
      </c>
      <c r="AP23" s="40">
        <v>0.0</v>
      </c>
      <c r="AQ23" s="40">
        <v>0.0</v>
      </c>
      <c r="AR23" s="57" t="s">
        <v>44</v>
      </c>
      <c r="AS23" s="37">
        <v>45285.0</v>
      </c>
      <c r="AT23" s="42" t="s">
        <v>70</v>
      </c>
      <c r="AU23" s="58" t="s">
        <v>71</v>
      </c>
      <c r="AV23" s="40">
        <v>7.5</v>
      </c>
      <c r="AW23" s="40">
        <v>0.0</v>
      </c>
      <c r="AX23" s="40">
        <v>0.0</v>
      </c>
      <c r="AY23" s="48"/>
      <c r="AZ23" s="49">
        <f t="shared" ref="AZ23:BB23" si="24">SUM(F23,M23,T23,AA23,AH23,AO23,AV23)</f>
        <v>15</v>
      </c>
      <c r="BA23" s="39">
        <f t="shared" si="24"/>
        <v>0</v>
      </c>
      <c r="BB23" s="39">
        <f t="shared" si="24"/>
        <v>0</v>
      </c>
      <c r="BC23" s="50">
        <f t="shared" si="18"/>
        <v>15</v>
      </c>
      <c r="BD23" s="51"/>
      <c r="BE23" s="39">
        <f t="shared" si="21"/>
        <v>1200</v>
      </c>
      <c r="BF23" s="39">
        <f t="shared" si="22"/>
        <v>0</v>
      </c>
      <c r="BG23" s="39">
        <f t="shared" si="23"/>
        <v>0</v>
      </c>
      <c r="BH23" s="39">
        <f t="shared" si="19"/>
        <v>1200</v>
      </c>
      <c r="BI23" s="51"/>
      <c r="BJ23" s="39" t="s">
        <v>77</v>
      </c>
      <c r="BK23" s="93">
        <f t="shared" ref="BK23:BK25" si="26">BH20</f>
        <v>1332</v>
      </c>
      <c r="BL23" s="51"/>
      <c r="BM23" s="51"/>
    </row>
    <row r="24">
      <c r="A24" s="35" t="s">
        <v>54</v>
      </c>
      <c r="B24" s="60"/>
      <c r="C24" s="45"/>
      <c r="D24" s="53"/>
      <c r="E24" s="53"/>
      <c r="F24" s="40">
        <v>0.0</v>
      </c>
      <c r="G24" s="40">
        <v>0.0</v>
      </c>
      <c r="H24" s="40">
        <v>0.0</v>
      </c>
      <c r="I24" s="57" t="s">
        <v>46</v>
      </c>
      <c r="J24" s="37">
        <v>45280.0</v>
      </c>
      <c r="K24" s="42" t="s">
        <v>65</v>
      </c>
      <c r="L24" s="58" t="s">
        <v>66</v>
      </c>
      <c r="M24" s="40">
        <v>0.0</v>
      </c>
      <c r="N24" s="40">
        <v>6.0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98"/>
      <c r="X24" s="45"/>
      <c r="Y24" s="53"/>
      <c r="Z24" s="58"/>
      <c r="AA24" s="40">
        <v>0.0</v>
      </c>
      <c r="AB24" s="40">
        <v>0.0</v>
      </c>
      <c r="AC24" s="40">
        <v>0.0</v>
      </c>
      <c r="AD24" s="56" t="s">
        <v>78</v>
      </c>
      <c r="AE24" s="37">
        <v>45276.0</v>
      </c>
      <c r="AF24" s="42" t="s">
        <v>65</v>
      </c>
      <c r="AG24" s="58" t="s">
        <v>66</v>
      </c>
      <c r="AH24" s="40">
        <v>0.0</v>
      </c>
      <c r="AI24" s="40">
        <v>6.0</v>
      </c>
      <c r="AJ24" s="40">
        <v>0.0</v>
      </c>
      <c r="AK24" s="96" t="s">
        <v>79</v>
      </c>
      <c r="AL24" s="37">
        <v>45277.0</v>
      </c>
      <c r="AM24" s="42" t="s">
        <v>65</v>
      </c>
      <c r="AN24" s="58" t="s">
        <v>66</v>
      </c>
      <c r="AO24" s="40">
        <v>0.0</v>
      </c>
      <c r="AP24" s="40">
        <v>6.0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0</v>
      </c>
      <c r="BA24" s="39">
        <f t="shared" si="25"/>
        <v>18</v>
      </c>
      <c r="BB24" s="39">
        <f t="shared" si="25"/>
        <v>0</v>
      </c>
      <c r="BC24" s="50">
        <f t="shared" si="18"/>
        <v>18</v>
      </c>
      <c r="BD24" s="51"/>
      <c r="BE24" s="39">
        <f t="shared" si="21"/>
        <v>0</v>
      </c>
      <c r="BF24" s="39">
        <f t="shared" si="22"/>
        <v>1584</v>
      </c>
      <c r="BG24" s="39">
        <f t="shared" si="23"/>
        <v>0</v>
      </c>
      <c r="BH24" s="39">
        <f t="shared" si="19"/>
        <v>1584</v>
      </c>
      <c r="BI24" s="51"/>
      <c r="BJ24" s="39" t="s">
        <v>80</v>
      </c>
      <c r="BK24" s="93">
        <f t="shared" si="26"/>
        <v>3792</v>
      </c>
      <c r="BL24" s="51"/>
      <c r="BM24" s="51"/>
    </row>
    <row r="25">
      <c r="A25" s="59" t="s">
        <v>50</v>
      </c>
      <c r="B25" s="41" t="s">
        <v>62</v>
      </c>
      <c r="C25" s="37">
        <v>45279.0</v>
      </c>
      <c r="D25" s="42" t="s">
        <v>65</v>
      </c>
      <c r="E25" s="58" t="s">
        <v>66</v>
      </c>
      <c r="F25" s="40">
        <v>0.0</v>
      </c>
      <c r="G25" s="40">
        <v>6.0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3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6</v>
      </c>
      <c r="BB25" s="39">
        <f t="shared" si="27"/>
        <v>0</v>
      </c>
      <c r="BC25" s="50">
        <f t="shared" si="18"/>
        <v>6</v>
      </c>
      <c r="BD25" s="51"/>
      <c r="BE25" s="39">
        <f t="shared" si="21"/>
        <v>0</v>
      </c>
      <c r="BF25" s="39">
        <f t="shared" si="22"/>
        <v>528</v>
      </c>
      <c r="BG25" s="39">
        <f t="shared" si="23"/>
        <v>0</v>
      </c>
      <c r="BH25" s="39">
        <f t="shared" si="19"/>
        <v>528</v>
      </c>
      <c r="BI25" s="51"/>
      <c r="BJ25" s="39" t="s">
        <v>81</v>
      </c>
      <c r="BK25" s="93">
        <f t="shared" si="26"/>
        <v>3700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8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 t="shared" si="21"/>
        <v>0</v>
      </c>
      <c r="BF26" s="39">
        <f t="shared" si="22"/>
        <v>0</v>
      </c>
      <c r="BG26" s="39">
        <f t="shared" si="23"/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30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60"/>
      <c r="J27" s="45"/>
      <c r="K27" s="53"/>
      <c r="L27" s="58"/>
      <c r="M27" s="40">
        <v>0.0</v>
      </c>
      <c r="N27" s="40">
        <v>0.0</v>
      </c>
      <c r="O27" s="40">
        <v>0.0</v>
      </c>
      <c r="P27" s="60"/>
      <c r="Q27" s="45"/>
      <c r="R27" s="53"/>
      <c r="S27" s="58"/>
      <c r="T27" s="40">
        <v>0.0</v>
      </c>
      <c r="U27" s="40">
        <v>0.0</v>
      </c>
      <c r="V27" s="40">
        <v>0.0</v>
      </c>
      <c r="W27" s="60"/>
      <c r="X27" s="45"/>
      <c r="Y27" s="53"/>
      <c r="Z27" s="58"/>
      <c r="AA27" s="40">
        <v>0.0</v>
      </c>
      <c r="AB27" s="40">
        <v>0.0</v>
      </c>
      <c r="AC27" s="40">
        <v>0.0</v>
      </c>
      <c r="AD27" s="60"/>
      <c r="AE27" s="45"/>
      <c r="AF27" s="53"/>
      <c r="AG27" s="58"/>
      <c r="AH27" s="40">
        <v>0.0</v>
      </c>
      <c r="AI27" s="40">
        <v>0.0</v>
      </c>
      <c r="AJ27" s="40">
        <v>0.0</v>
      </c>
      <c r="AK27" s="60"/>
      <c r="AL27" s="45"/>
      <c r="AM27" s="53"/>
      <c r="AN27" s="58"/>
      <c r="AO27" s="40">
        <v>0.0</v>
      </c>
      <c r="AP27" s="40">
        <v>0.0</v>
      </c>
      <c r="AQ27" s="40">
        <v>0.0</v>
      </c>
      <c r="AR27" s="60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 t="shared" si="21"/>
        <v>0</v>
      </c>
      <c r="BF27" s="39">
        <f t="shared" si="22"/>
        <v>0</v>
      </c>
      <c r="BG27" s="39">
        <f t="shared" si="23"/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3892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101.5</v>
      </c>
      <c r="BA28" s="78">
        <f t="shared" si="30"/>
        <v>48.5</v>
      </c>
      <c r="BB28" s="78">
        <f>SUM(BB20,BB21,BB22,BB23,BB24,BB25)</f>
        <v>0</v>
      </c>
      <c r="BC28" s="79">
        <f>SUM(BC20,BC21,BC22,BC23,BC24,BC25,BC26)</f>
        <v>150</v>
      </c>
      <c r="BD28" s="51"/>
      <c r="BE28" s="40">
        <f>sum(BE20,BE21,BE22,BE23,BE24,BE25)</f>
        <v>8120</v>
      </c>
      <c r="BF28" s="40">
        <f>sum(BF20,BF21,BF22,BF23,BF24,BF261)</f>
        <v>3488</v>
      </c>
      <c r="BG28" s="40">
        <f>sum(BG20,BG21,BG22,BG23,BG24,BG25)</f>
        <v>0</v>
      </c>
      <c r="BH28" s="40">
        <f>sum(BH20,BH21,BH22,BH23,BH24,BH25,BH26,BH27)</f>
        <v>12136</v>
      </c>
      <c r="BI28" s="51"/>
      <c r="BJ28" s="39" t="s">
        <v>84</v>
      </c>
      <c r="BK28" s="93">
        <f t="shared" si="31"/>
        <v>3080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2852</v>
      </c>
      <c r="BL29" s="106"/>
      <c r="BM29" s="106"/>
    </row>
    <row r="30">
      <c r="A30" s="10"/>
      <c r="B30" s="11"/>
      <c r="C30" s="11"/>
      <c r="D30" s="12"/>
      <c r="E30" s="13">
        <v>45278.0</v>
      </c>
      <c r="F30" s="14"/>
      <c r="G30" s="14"/>
      <c r="H30" s="14"/>
      <c r="I30" s="15"/>
      <c r="J30" s="15"/>
      <c r="K30" s="16"/>
      <c r="L30" s="13">
        <v>45279.0</v>
      </c>
      <c r="M30" s="15"/>
      <c r="N30" s="15"/>
      <c r="O30" s="15"/>
      <c r="P30" s="15"/>
      <c r="Q30" s="11"/>
      <c r="R30" s="17"/>
      <c r="S30" s="13">
        <v>45280.0</v>
      </c>
      <c r="T30" s="11"/>
      <c r="U30" s="15"/>
      <c r="V30" s="15"/>
      <c r="W30" s="11"/>
      <c r="X30" s="18"/>
      <c r="Y30" s="14"/>
      <c r="Z30" s="13">
        <v>45281.0</v>
      </c>
      <c r="AA30" s="15"/>
      <c r="AB30" s="15"/>
      <c r="AC30" s="11"/>
      <c r="AD30" s="15"/>
      <c r="AE30" s="15"/>
      <c r="AF30" s="12"/>
      <c r="AG30" s="13">
        <v>45282.0</v>
      </c>
      <c r="AH30" s="15"/>
      <c r="AI30" s="11"/>
      <c r="AJ30" s="15"/>
      <c r="AK30" s="15"/>
      <c r="AL30" s="15"/>
      <c r="AM30" s="18"/>
      <c r="AN30" s="13">
        <v>45283.0</v>
      </c>
      <c r="AO30" s="11"/>
      <c r="AP30" s="19"/>
      <c r="AQ30" s="19"/>
      <c r="AR30" s="19"/>
      <c r="AS30" s="19"/>
      <c r="AT30" s="14"/>
      <c r="AU30" s="13">
        <v>45284.0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3208</v>
      </c>
      <c r="BL31" s="32"/>
      <c r="BM31" s="32"/>
    </row>
    <row r="32">
      <c r="A32" s="35" t="s">
        <v>88</v>
      </c>
      <c r="B32" s="36" t="s">
        <v>19</v>
      </c>
      <c r="C32" s="37">
        <v>45278.0</v>
      </c>
      <c r="D32" s="42" t="s">
        <v>89</v>
      </c>
      <c r="E32" s="39" t="s">
        <v>90</v>
      </c>
      <c r="F32" s="40">
        <v>0.5</v>
      </c>
      <c r="G32" s="40">
        <v>7.0</v>
      </c>
      <c r="H32" s="40">
        <v>0.0</v>
      </c>
      <c r="I32" s="41" t="s">
        <v>22</v>
      </c>
      <c r="J32" s="37">
        <v>45279.0</v>
      </c>
      <c r="K32" s="42" t="s">
        <v>89</v>
      </c>
      <c r="L32" s="39" t="s">
        <v>90</v>
      </c>
      <c r="M32" s="40">
        <v>0.5</v>
      </c>
      <c r="N32" s="40">
        <v>7.0</v>
      </c>
      <c r="O32" s="40">
        <v>0.0</v>
      </c>
      <c r="P32" s="43" t="s">
        <v>24</v>
      </c>
      <c r="Q32" s="37">
        <v>45280.0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37">
        <v>45281.0</v>
      </c>
      <c r="Y32" s="42" t="s">
        <v>89</v>
      </c>
      <c r="Z32" s="39" t="s">
        <v>90</v>
      </c>
      <c r="AA32" s="40">
        <v>0.5</v>
      </c>
      <c r="AB32" s="40">
        <v>7.0</v>
      </c>
      <c r="AC32" s="40">
        <v>0.0</v>
      </c>
      <c r="AD32" s="56" t="s">
        <v>56</v>
      </c>
      <c r="AE32" s="37">
        <v>45282.0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45283.0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37">
        <v>45284.0</v>
      </c>
      <c r="AT32" s="42" t="s">
        <v>94</v>
      </c>
      <c r="AU32" s="39" t="s">
        <v>95</v>
      </c>
      <c r="AV32" s="40">
        <v>0.0</v>
      </c>
      <c r="AW32" s="40">
        <v>6.5</v>
      </c>
      <c r="AX32" s="40">
        <v>0.0</v>
      </c>
      <c r="AY32" s="48"/>
      <c r="AZ32" s="49">
        <f t="shared" ref="AZ32:BB32" si="32">SUM(F32,M32,T32,AA32,AH32,AO32,AV32)</f>
        <v>3</v>
      </c>
      <c r="BA32" s="39">
        <f t="shared" si="32"/>
        <v>41.5</v>
      </c>
      <c r="BB32" s="39">
        <f t="shared" si="32"/>
        <v>0</v>
      </c>
      <c r="BC32" s="50">
        <f t="shared" ref="BC32:BC39" si="34">SUM(AZ32,BA32,BB32)</f>
        <v>44.5</v>
      </c>
      <c r="BD32" s="51"/>
      <c r="BE32" s="39">
        <f t="shared" ref="BE32:BE37" si="35">AZ32*80</f>
        <v>240</v>
      </c>
      <c r="BF32" s="39">
        <f t="shared" ref="BF32:BF37" si="36">BA32*88</f>
        <v>3652</v>
      </c>
      <c r="BG32" s="39">
        <f t="shared" ref="BG32:BG37" si="37">BB32*80</f>
        <v>0</v>
      </c>
      <c r="BH32" s="39">
        <f t="shared" ref="BH32:BH36" si="38">sum(BE32,BF32,BG32)</f>
        <v>3892</v>
      </c>
      <c r="BI32" s="51"/>
      <c r="BJ32" s="39" t="s">
        <v>96</v>
      </c>
      <c r="BK32" s="93">
        <f>SUM(BH12,BH23)</f>
        <v>2956</v>
      </c>
      <c r="BL32" s="51"/>
      <c r="BM32" s="51"/>
    </row>
    <row r="33">
      <c r="A33" s="109" t="s">
        <v>97</v>
      </c>
      <c r="B33" s="41" t="s">
        <v>33</v>
      </c>
      <c r="C33" s="37">
        <v>45279.0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45280.0</v>
      </c>
      <c r="K33" s="96" t="s">
        <v>25</v>
      </c>
      <c r="L33" s="110" t="s">
        <v>25</v>
      </c>
      <c r="M33" s="40">
        <v>0.0</v>
      </c>
      <c r="N33" s="40">
        <v>0.0</v>
      </c>
      <c r="O33" s="40">
        <v>0.0</v>
      </c>
      <c r="P33" s="38" t="s">
        <v>36</v>
      </c>
      <c r="Q33" s="37">
        <v>45281.0</v>
      </c>
      <c r="R33" s="96" t="s">
        <v>98</v>
      </c>
      <c r="S33" s="110" t="s">
        <v>99</v>
      </c>
      <c r="T33" s="40">
        <v>7.5</v>
      </c>
      <c r="U33" s="40">
        <v>0.0</v>
      </c>
      <c r="V33" s="40">
        <v>0.0</v>
      </c>
      <c r="W33" s="56" t="s">
        <v>37</v>
      </c>
      <c r="X33" s="37">
        <v>45282.0</v>
      </c>
      <c r="Y33" s="96" t="s">
        <v>98</v>
      </c>
      <c r="Z33" s="110" t="s">
        <v>99</v>
      </c>
      <c r="AA33" s="40">
        <v>7.5</v>
      </c>
      <c r="AB33" s="40">
        <v>0.0</v>
      </c>
      <c r="AC33" s="40">
        <v>0.0</v>
      </c>
      <c r="AD33" s="56" t="s">
        <v>40</v>
      </c>
      <c r="AE33" s="37">
        <v>45283.0</v>
      </c>
      <c r="AF33" s="56" t="s">
        <v>100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45284.0</v>
      </c>
      <c r="AM33" s="56" t="s">
        <v>100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45285.0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38.5</v>
      </c>
      <c r="BA33" s="39">
        <f t="shared" si="33"/>
        <v>0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3080</v>
      </c>
      <c r="BF33" s="39">
        <f t="shared" si="36"/>
        <v>0</v>
      </c>
      <c r="BG33" s="39">
        <f t="shared" si="37"/>
        <v>0</v>
      </c>
      <c r="BH33" s="39">
        <f t="shared" si="38"/>
        <v>3080</v>
      </c>
      <c r="BI33" s="51"/>
      <c r="BJ33" s="39" t="s">
        <v>102</v>
      </c>
      <c r="BK33" s="62">
        <f>sum(BH11,BH24,BH35,BH47,BH59,BH78)</f>
        <v>2632</v>
      </c>
      <c r="BL33" s="51"/>
      <c r="BM33" s="51"/>
    </row>
    <row r="34">
      <c r="A34" s="35" t="s">
        <v>103</v>
      </c>
      <c r="B34" s="41" t="s">
        <v>33</v>
      </c>
      <c r="C34" s="37">
        <v>45279.0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45280.0</v>
      </c>
      <c r="K34" s="96" t="s">
        <v>98</v>
      </c>
      <c r="L34" s="110" t="s">
        <v>99</v>
      </c>
      <c r="M34" s="40">
        <v>7.5</v>
      </c>
      <c r="N34" s="40">
        <v>0.0</v>
      </c>
      <c r="O34" s="40">
        <v>0.0</v>
      </c>
      <c r="P34" s="38" t="s">
        <v>36</v>
      </c>
      <c r="Q34" s="37">
        <v>45281.0</v>
      </c>
      <c r="R34" s="96" t="s">
        <v>25</v>
      </c>
      <c r="S34" s="110" t="s">
        <v>25</v>
      </c>
      <c r="T34" s="40">
        <v>0.0</v>
      </c>
      <c r="U34" s="40">
        <v>0.0</v>
      </c>
      <c r="V34" s="40">
        <v>0.0</v>
      </c>
      <c r="W34" s="56" t="s">
        <v>37</v>
      </c>
      <c r="X34" s="37">
        <v>45282.0</v>
      </c>
      <c r="Y34" s="96" t="s">
        <v>70</v>
      </c>
      <c r="Z34" s="110" t="s">
        <v>71</v>
      </c>
      <c r="AA34" s="40">
        <v>7.5</v>
      </c>
      <c r="AB34" s="40">
        <v>0.0</v>
      </c>
      <c r="AC34" s="40">
        <v>0.0</v>
      </c>
      <c r="AD34" s="56" t="s">
        <v>40</v>
      </c>
      <c r="AE34" s="37">
        <v>45283.0</v>
      </c>
      <c r="AF34" s="96" t="s">
        <v>104</v>
      </c>
      <c r="AG34" s="92" t="s">
        <v>42</v>
      </c>
      <c r="AH34" s="40">
        <v>8.0</v>
      </c>
      <c r="AI34" s="40">
        <v>0.0</v>
      </c>
      <c r="AJ34" s="40">
        <v>0.0</v>
      </c>
      <c r="AK34" s="96" t="s">
        <v>43</v>
      </c>
      <c r="AL34" s="37">
        <v>45284.0</v>
      </c>
      <c r="AM34" s="96" t="s">
        <v>105</v>
      </c>
      <c r="AN34" s="92" t="s">
        <v>106</v>
      </c>
      <c r="AO34" s="40">
        <v>4.0</v>
      </c>
      <c r="AP34" s="40">
        <v>1.0</v>
      </c>
      <c r="AQ34" s="40">
        <v>0.0</v>
      </c>
      <c r="AR34" s="57" t="s">
        <v>44</v>
      </c>
      <c r="AS34" s="37">
        <v>45285.0</v>
      </c>
      <c r="AT34" s="95" t="s">
        <v>74</v>
      </c>
      <c r="AU34" s="98" t="s">
        <v>75</v>
      </c>
      <c r="AV34" s="40">
        <v>7.0</v>
      </c>
      <c r="AW34" s="40">
        <v>0.5</v>
      </c>
      <c r="AX34" s="40">
        <v>0.0</v>
      </c>
      <c r="AY34" s="48"/>
      <c r="AZ34" s="49">
        <f t="shared" ref="AZ34:BB34" si="39">SUM(F34,M34,T34,AA34,AH34,AO34,AV34)</f>
        <v>34</v>
      </c>
      <c r="BA34" s="39">
        <f t="shared" si="39"/>
        <v>1.5</v>
      </c>
      <c r="BB34" s="39">
        <f t="shared" si="39"/>
        <v>0</v>
      </c>
      <c r="BC34" s="50">
        <f t="shared" si="34"/>
        <v>35.5</v>
      </c>
      <c r="BD34" s="51"/>
      <c r="BE34" s="39">
        <f t="shared" si="35"/>
        <v>2720</v>
      </c>
      <c r="BF34" s="39">
        <f t="shared" si="36"/>
        <v>132</v>
      </c>
      <c r="BG34" s="39">
        <f t="shared" si="37"/>
        <v>0</v>
      </c>
      <c r="BH34" s="39">
        <f t="shared" si="38"/>
        <v>2852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92"/>
      <c r="AN35" s="92"/>
      <c r="AO35" s="40">
        <v>0.0</v>
      </c>
      <c r="AP35" s="40">
        <v>0.0</v>
      </c>
      <c r="AQ35" s="40">
        <v>0.0</v>
      </c>
      <c r="AR35" s="63"/>
      <c r="AS35" s="45"/>
      <c r="AT35" s="53"/>
      <c r="AU35" s="39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2880</v>
      </c>
      <c r="BL35" s="51"/>
      <c r="BM35" s="51"/>
    </row>
    <row r="36">
      <c r="A36" s="35" t="s">
        <v>50</v>
      </c>
      <c r="B36" s="60"/>
      <c r="C36" s="45"/>
      <c r="D36" s="39"/>
      <c r="E36" s="39"/>
      <c r="F36" s="40">
        <v>0.0</v>
      </c>
      <c r="G36" s="40">
        <v>0.0</v>
      </c>
      <c r="H36" s="40">
        <v>0.0</v>
      </c>
      <c r="I36" s="61"/>
      <c r="J36" s="45"/>
      <c r="K36" s="92"/>
      <c r="L36" s="110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45282.0</v>
      </c>
      <c r="AF36" s="42" t="s">
        <v>89</v>
      </c>
      <c r="AG36" s="39" t="s">
        <v>90</v>
      </c>
      <c r="AH36" s="40">
        <v>0.5</v>
      </c>
      <c r="AI36" s="40">
        <v>7.0</v>
      </c>
      <c r="AJ36" s="40">
        <v>0.0</v>
      </c>
      <c r="AK36" s="92"/>
      <c r="AL36" s="45"/>
      <c r="AM36" s="44"/>
      <c r="AN36" s="110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0.5</v>
      </c>
      <c r="BA36" s="39">
        <f t="shared" si="41"/>
        <v>7</v>
      </c>
      <c r="BB36" s="39">
        <f>SUM(H36,O36,V36,AC36,AJ36,AQ37,AX36)</f>
        <v>0</v>
      </c>
      <c r="BC36" s="50">
        <f t="shared" si="34"/>
        <v>7.5</v>
      </c>
      <c r="BD36" s="51"/>
      <c r="BE36" s="39">
        <f t="shared" si="35"/>
        <v>40</v>
      </c>
      <c r="BF36" s="39">
        <f t="shared" si="36"/>
        <v>616</v>
      </c>
      <c r="BG36" s="39">
        <f t="shared" si="37"/>
        <v>0</v>
      </c>
      <c r="BH36" s="39">
        <f t="shared" si="38"/>
        <v>656</v>
      </c>
      <c r="BI36" s="51"/>
      <c r="BJ36" s="39" t="s">
        <v>52</v>
      </c>
      <c r="BK36" s="39">
        <f>SUM(BH10,BH20,BH39,BH46,BH57,BH67)</f>
        <v>2456</v>
      </c>
      <c r="BL36" s="51"/>
      <c r="BM36" s="51"/>
    </row>
    <row r="37">
      <c r="A37" s="35" t="s">
        <v>82</v>
      </c>
      <c r="B37" s="60"/>
      <c r="C37" s="45"/>
      <c r="D37" s="92"/>
      <c r="E37" s="92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72"/>
      <c r="AG37" s="110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2912</v>
      </c>
      <c r="BL37" s="51"/>
      <c r="BM37" s="51"/>
    </row>
    <row r="38">
      <c r="A38" s="35" t="s">
        <v>109</v>
      </c>
      <c r="B38" s="41" t="s">
        <v>33</v>
      </c>
      <c r="C38" s="37">
        <v>45279.0</v>
      </c>
      <c r="D38" s="96" t="s">
        <v>70</v>
      </c>
      <c r="E38" s="110" t="s">
        <v>71</v>
      </c>
      <c r="F38" s="40">
        <v>7.5</v>
      </c>
      <c r="G38" s="40">
        <v>0.0</v>
      </c>
      <c r="H38" s="40">
        <v>0.0</v>
      </c>
      <c r="I38" s="57" t="s">
        <v>46</v>
      </c>
      <c r="J38" s="37">
        <v>45280.0</v>
      </c>
      <c r="K38" s="96" t="s">
        <v>70</v>
      </c>
      <c r="L38" s="110" t="s">
        <v>71</v>
      </c>
      <c r="M38" s="40">
        <v>7.5</v>
      </c>
      <c r="N38" s="40">
        <v>0.0</v>
      </c>
      <c r="O38" s="40">
        <v>0.0</v>
      </c>
      <c r="P38" s="38" t="s">
        <v>36</v>
      </c>
      <c r="Q38" s="37">
        <v>45281.0</v>
      </c>
      <c r="R38" s="96" t="s">
        <v>70</v>
      </c>
      <c r="S38" s="110" t="s">
        <v>71</v>
      </c>
      <c r="T38" s="40">
        <v>7.5</v>
      </c>
      <c r="U38" s="40">
        <v>0.0</v>
      </c>
      <c r="V38" s="40">
        <v>0.0</v>
      </c>
      <c r="W38" s="56" t="s">
        <v>37</v>
      </c>
      <c r="X38" s="37">
        <v>45282.0</v>
      </c>
      <c r="Y38" s="96" t="s">
        <v>25</v>
      </c>
      <c r="Z38" s="110" t="s">
        <v>25</v>
      </c>
      <c r="AA38" s="40">
        <v>0.0</v>
      </c>
      <c r="AB38" s="40">
        <v>0.0</v>
      </c>
      <c r="AC38" s="40">
        <v>0.0</v>
      </c>
      <c r="AD38" s="56" t="s">
        <v>40</v>
      </c>
      <c r="AE38" s="37">
        <v>45283.0</v>
      </c>
      <c r="AF38" s="114" t="s">
        <v>25</v>
      </c>
      <c r="AG38" s="110" t="s">
        <v>25</v>
      </c>
      <c r="AH38" s="40">
        <v>0.0</v>
      </c>
      <c r="AI38" s="40">
        <v>0.0</v>
      </c>
      <c r="AJ38" s="40">
        <v>0.0</v>
      </c>
      <c r="AK38" s="96" t="s">
        <v>43</v>
      </c>
      <c r="AL38" s="37">
        <v>45284.0</v>
      </c>
      <c r="AM38" s="114" t="s">
        <v>110</v>
      </c>
      <c r="AN38" s="110" t="s">
        <v>111</v>
      </c>
      <c r="AO38" s="40">
        <v>5.0</v>
      </c>
      <c r="AP38" s="40">
        <v>0.0</v>
      </c>
      <c r="AQ38" s="40">
        <v>0.0</v>
      </c>
      <c r="AR38" s="57" t="s">
        <v>44</v>
      </c>
      <c r="AS38" s="37">
        <v>45285.0</v>
      </c>
      <c r="AT38" s="95" t="s">
        <v>112</v>
      </c>
      <c r="AU38" s="98" t="s">
        <v>113</v>
      </c>
      <c r="AV38" s="40">
        <v>7.5</v>
      </c>
      <c r="AW38" s="40">
        <v>0.0</v>
      </c>
      <c r="AX38" s="40">
        <v>0.0</v>
      </c>
      <c r="AY38" s="48"/>
      <c r="AZ38" s="49">
        <f t="shared" ref="AZ38:BA38" si="43">SUM(F38,M38,T38,AA38,AH38,AO38,AV38)</f>
        <v>35</v>
      </c>
      <c r="BA38" s="39">
        <f t="shared" si="43"/>
        <v>0</v>
      </c>
      <c r="BB38" s="39">
        <f t="shared" si="44"/>
        <v>0</v>
      </c>
      <c r="BC38" s="50">
        <f t="shared" si="34"/>
        <v>35</v>
      </c>
      <c r="BD38" s="51"/>
      <c r="BE38" s="39">
        <f>AZ38*67.31</f>
        <v>2355.85</v>
      </c>
      <c r="BF38" s="39">
        <f>BA38*74</f>
        <v>0</v>
      </c>
      <c r="BG38" s="39">
        <f>BB38*84</f>
        <v>0</v>
      </c>
      <c r="BH38" s="39">
        <f t="shared" si="45"/>
        <v>2355.85</v>
      </c>
      <c r="BI38" s="51"/>
      <c r="BJ38" s="39"/>
      <c r="BK38" s="39"/>
      <c r="BL38" s="51"/>
      <c r="BM38" s="51"/>
    </row>
    <row r="39">
      <c r="A39" s="35" t="s">
        <v>52</v>
      </c>
      <c r="B39" s="63"/>
      <c r="C39" s="45"/>
      <c r="D39" s="53"/>
      <c r="E39" s="39"/>
      <c r="F39" s="40">
        <v>0.0</v>
      </c>
      <c r="G39" s="40">
        <v>0.0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92"/>
      <c r="AL39" s="45"/>
      <c r="AM39" s="44"/>
      <c r="AN39" s="110"/>
      <c r="AO39" s="40">
        <v>0.0</v>
      </c>
      <c r="AP39" s="40">
        <v>0.0</v>
      </c>
      <c r="AQ39" s="40">
        <v>0.0</v>
      </c>
      <c r="AR39" s="36"/>
      <c r="AS39" s="37"/>
      <c r="AT39" s="42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0</v>
      </c>
      <c r="BB39" s="39">
        <f t="shared" si="44"/>
        <v>0</v>
      </c>
      <c r="BC39" s="50">
        <f t="shared" si="34"/>
        <v>0</v>
      </c>
      <c r="BD39" s="51"/>
      <c r="BE39" s="39">
        <f>AZ39*80</f>
        <v>0</v>
      </c>
      <c r="BF39" s="39">
        <f>BA39*88</f>
        <v>0</v>
      </c>
      <c r="BG39" s="39">
        <f>BB39*80</f>
        <v>0</v>
      </c>
      <c r="BH39" s="39">
        <f t="shared" si="45"/>
        <v>0</v>
      </c>
      <c r="BI39" s="51"/>
      <c r="BJ39" s="39" t="s">
        <v>114</v>
      </c>
      <c r="BK39" s="39">
        <f>SUM(BH9,BH25,BH36,BH44,BH58,BH70,BH79)</f>
        <v>4356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111</v>
      </c>
      <c r="BA40" s="78">
        <f t="shared" si="47"/>
        <v>50</v>
      </c>
      <c r="BB40" s="78">
        <f>SUM(BB32,BB33,BB34,BB35,BB36,BB37)</f>
        <v>0</v>
      </c>
      <c r="BC40" s="79">
        <f>SUM(BC32,BC33,BC34,BC35,BC36,BC37,BC38)</f>
        <v>161</v>
      </c>
      <c r="BD40" s="51"/>
      <c r="BE40" s="40">
        <f>SUM(BE32,BE33,BE34,BE36,BE35,BE37,BE38)</f>
        <v>8435.85</v>
      </c>
      <c r="BF40" s="40">
        <f>SUM(BF32,BF33,BF34,BF35,BF36,BF37,BF38)</f>
        <v>4400</v>
      </c>
      <c r="BG40" s="40">
        <f>SUM(BG32,BG33,BG34,BG34,BG35,BG36,BG37,BG38)</f>
        <v>0</v>
      </c>
      <c r="BH40" s="40">
        <f>sum(BH32,BH33,BH34,BH35,BH36,BH37,BH38,BH39)</f>
        <v>12835.85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2355.85</v>
      </c>
      <c r="BL41" s="8"/>
      <c r="BM41" s="8"/>
    </row>
    <row r="42">
      <c r="A42" s="10"/>
      <c r="B42" s="11"/>
      <c r="C42" s="11"/>
      <c r="D42" s="12"/>
      <c r="E42" s="13">
        <v>45278.0</v>
      </c>
      <c r="F42" s="14"/>
      <c r="G42" s="14"/>
      <c r="H42" s="14"/>
      <c r="I42" s="15"/>
      <c r="J42" s="15"/>
      <c r="K42" s="16"/>
      <c r="L42" s="13">
        <v>45279.0</v>
      </c>
      <c r="M42" s="15"/>
      <c r="N42" s="15"/>
      <c r="O42" s="15"/>
      <c r="P42" s="15"/>
      <c r="Q42" s="11"/>
      <c r="R42" s="17"/>
      <c r="S42" s="13">
        <v>45280.0</v>
      </c>
      <c r="T42" s="11"/>
      <c r="U42" s="15"/>
      <c r="V42" s="15"/>
      <c r="W42" s="11"/>
      <c r="X42" s="18"/>
      <c r="Y42" s="14"/>
      <c r="Z42" s="13">
        <v>45281.0</v>
      </c>
      <c r="AA42" s="15"/>
      <c r="AB42" s="15"/>
      <c r="AC42" s="11"/>
      <c r="AD42" s="15"/>
      <c r="AE42" s="15"/>
      <c r="AF42" s="12"/>
      <c r="AG42" s="13">
        <v>45282.0</v>
      </c>
      <c r="AH42" s="15"/>
      <c r="AI42" s="11"/>
      <c r="AJ42" s="15"/>
      <c r="AK42" s="15"/>
      <c r="AL42" s="15"/>
      <c r="AM42" s="18"/>
      <c r="AN42" s="13">
        <v>45283.0</v>
      </c>
      <c r="AO42" s="11"/>
      <c r="AP42" s="19"/>
      <c r="AQ42" s="19"/>
      <c r="AR42" s="19"/>
      <c r="AS42" s="19"/>
      <c r="AT42" s="14"/>
      <c r="AU42" s="13">
        <v>45284.0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60"/>
      <c r="C44" s="45"/>
      <c r="D44" s="53"/>
      <c r="E44" s="127"/>
      <c r="F44" s="128">
        <v>0.0</v>
      </c>
      <c r="G44" s="129">
        <v>0.0</v>
      </c>
      <c r="H44" s="129">
        <v>0.0</v>
      </c>
      <c r="I44" s="42" t="s">
        <v>46</v>
      </c>
      <c r="J44" s="37">
        <v>45280.0</v>
      </c>
      <c r="K44" s="42" t="s">
        <v>115</v>
      </c>
      <c r="L44" s="130" t="s">
        <v>116</v>
      </c>
      <c r="M44" s="128">
        <v>6.0</v>
      </c>
      <c r="N44" s="128">
        <v>1.5</v>
      </c>
      <c r="O44" s="129">
        <v>0.0</v>
      </c>
      <c r="P44" s="38" t="s">
        <v>64</v>
      </c>
      <c r="Q44" s="37">
        <v>45281.0</v>
      </c>
      <c r="R44" s="42" t="s">
        <v>117</v>
      </c>
      <c r="S44" s="53" t="s">
        <v>118</v>
      </c>
      <c r="T44" s="40">
        <v>1.0</v>
      </c>
      <c r="U44" s="40">
        <v>4.5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45284.0</v>
      </c>
      <c r="AM44" s="42" t="s">
        <v>119</v>
      </c>
      <c r="AN44" s="53" t="s">
        <v>120</v>
      </c>
      <c r="AO44" s="40">
        <v>0.0</v>
      </c>
      <c r="AP44" s="40">
        <v>4.5</v>
      </c>
      <c r="AQ44" s="40">
        <v>0.0</v>
      </c>
      <c r="AR44" s="42" t="s">
        <v>27</v>
      </c>
      <c r="AS44" s="37">
        <v>45285.0</v>
      </c>
      <c r="AT44" s="42" t="s">
        <v>121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8">SUM(F44,M44,T44,AA44,AH44,AO44,AV44)</f>
        <v>7</v>
      </c>
      <c r="BA44" s="39">
        <f t="shared" si="48"/>
        <v>14</v>
      </c>
      <c r="BB44" s="39">
        <f t="shared" si="48"/>
        <v>0</v>
      </c>
      <c r="BC44" s="50">
        <f t="shared" ref="BC44:BC49" si="50">SUM(AZ44,BA44,BB44)</f>
        <v>21</v>
      </c>
      <c r="BD44" s="51"/>
      <c r="BE44" s="39">
        <f t="shared" ref="BE44:BE49" si="51">AZ44*80</f>
        <v>560</v>
      </c>
      <c r="BF44" s="39">
        <f t="shared" ref="BF44:BF49" si="52">BA44*88</f>
        <v>1232</v>
      </c>
      <c r="BG44" s="39">
        <f t="shared" ref="BG44:BG49" si="53">BB44*80</f>
        <v>0</v>
      </c>
      <c r="BH44" s="39">
        <f t="shared" ref="BH44:BH49" si="54">sum(BE44,BF44,BG44)</f>
        <v>1792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45279.0</v>
      </c>
      <c r="D45" s="42" t="s">
        <v>124</v>
      </c>
      <c r="E45" s="127" t="s">
        <v>125</v>
      </c>
      <c r="F45" s="129">
        <v>5.0</v>
      </c>
      <c r="G45" s="129">
        <v>0.0</v>
      </c>
      <c r="H45" s="129">
        <v>0.0</v>
      </c>
      <c r="I45" s="42" t="s">
        <v>46</v>
      </c>
      <c r="J45" s="37">
        <v>45280.0</v>
      </c>
      <c r="K45" s="96" t="s">
        <v>25</v>
      </c>
      <c r="L45" s="110" t="s">
        <v>25</v>
      </c>
      <c r="M45" s="128">
        <v>0.0</v>
      </c>
      <c r="N45" s="129">
        <v>0.0</v>
      </c>
      <c r="O45" s="129">
        <v>0.0</v>
      </c>
      <c r="P45" s="38" t="s">
        <v>36</v>
      </c>
      <c r="Q45" s="37">
        <v>45281.0</v>
      </c>
      <c r="R45" s="42" t="s">
        <v>124</v>
      </c>
      <c r="S45" s="127" t="s">
        <v>125</v>
      </c>
      <c r="T45" s="129">
        <v>5.0</v>
      </c>
      <c r="U45" s="129">
        <v>0.0</v>
      </c>
      <c r="V45" s="129">
        <v>0.0</v>
      </c>
      <c r="W45" s="42" t="s">
        <v>37</v>
      </c>
      <c r="X45" s="37">
        <v>45282.0</v>
      </c>
      <c r="Y45" s="42" t="s">
        <v>126</v>
      </c>
      <c r="Z45" s="130" t="s">
        <v>127</v>
      </c>
      <c r="AA45" s="128">
        <v>6.0</v>
      </c>
      <c r="AB45" s="129">
        <v>0.0</v>
      </c>
      <c r="AC45" s="129">
        <v>0.0</v>
      </c>
      <c r="AD45" s="42" t="s">
        <v>40</v>
      </c>
      <c r="AE45" s="37">
        <v>45283.0</v>
      </c>
      <c r="AF45" s="131" t="s">
        <v>128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45284.0</v>
      </c>
      <c r="AM45" s="42" t="s">
        <v>126</v>
      </c>
      <c r="AN45" s="130" t="s">
        <v>127</v>
      </c>
      <c r="AO45" s="128">
        <v>6.0</v>
      </c>
      <c r="AP45" s="129">
        <v>0.0</v>
      </c>
      <c r="AQ45" s="129">
        <v>0.0</v>
      </c>
      <c r="AR45" s="42" t="s">
        <v>44</v>
      </c>
      <c r="AS45" s="37">
        <v>45285.0</v>
      </c>
      <c r="AT45" s="131" t="s">
        <v>128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9">SUM(F45,M45,T45,AA45,AH45,AO45,AV45)</f>
        <v>32</v>
      </c>
      <c r="BA45" s="39">
        <f t="shared" si="49"/>
        <v>4</v>
      </c>
      <c r="BB45" s="39">
        <f t="shared" si="49"/>
        <v>0</v>
      </c>
      <c r="BC45" s="50">
        <f t="shared" si="50"/>
        <v>36</v>
      </c>
      <c r="BD45" s="51"/>
      <c r="BE45" s="39">
        <f t="shared" si="51"/>
        <v>2560</v>
      </c>
      <c r="BF45" s="39">
        <f t="shared" si="52"/>
        <v>352</v>
      </c>
      <c r="BG45" s="39">
        <f t="shared" si="53"/>
        <v>0</v>
      </c>
      <c r="BH45" s="39">
        <f t="shared" si="54"/>
        <v>2912</v>
      </c>
      <c r="BI45" s="51"/>
      <c r="BJ45" s="51"/>
      <c r="BK45" s="51"/>
      <c r="BL45" s="51"/>
      <c r="BM45" s="51"/>
    </row>
    <row r="46">
      <c r="A46" s="59" t="s">
        <v>52</v>
      </c>
      <c r="B46" s="60"/>
      <c r="C46" s="45"/>
      <c r="D46" s="53"/>
      <c r="E46" s="127"/>
      <c r="F46" s="128">
        <v>0.0</v>
      </c>
      <c r="G46" s="129">
        <v>0.0</v>
      </c>
      <c r="H46" s="129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/>
      <c r="X46" s="37"/>
      <c r="Y46" s="42"/>
      <c r="Z46" s="53"/>
      <c r="AA46" s="40">
        <v>0.0</v>
      </c>
      <c r="AB46" s="40">
        <v>0.0</v>
      </c>
      <c r="AC46" s="40">
        <v>0.0</v>
      </c>
      <c r="AD46" s="42" t="s">
        <v>78</v>
      </c>
      <c r="AE46" s="37">
        <v>45283.0</v>
      </c>
      <c r="AF46" s="42" t="s">
        <v>121</v>
      </c>
      <c r="AG46" s="53" t="s">
        <v>122</v>
      </c>
      <c r="AH46" s="40">
        <v>0.0</v>
      </c>
      <c r="AI46" s="40">
        <v>3.5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3.5</v>
      </c>
      <c r="BB46" s="39">
        <f t="shared" si="55"/>
        <v>0</v>
      </c>
      <c r="BC46" s="50">
        <f t="shared" si="50"/>
        <v>3.5</v>
      </c>
      <c r="BD46" s="51"/>
      <c r="BE46" s="39">
        <f t="shared" si="51"/>
        <v>0</v>
      </c>
      <c r="BF46" s="39">
        <f t="shared" si="52"/>
        <v>308</v>
      </c>
      <c r="BG46" s="39">
        <f t="shared" si="53"/>
        <v>0</v>
      </c>
      <c r="BH46" s="39">
        <f t="shared" si="54"/>
        <v>308</v>
      </c>
      <c r="BI46" s="51"/>
      <c r="BJ46" s="132"/>
      <c r="BK46" s="133"/>
      <c r="BL46" s="51"/>
      <c r="BM46" s="51"/>
    </row>
    <row r="47">
      <c r="A47" s="59" t="s">
        <v>54</v>
      </c>
      <c r="B47" s="42" t="s">
        <v>62</v>
      </c>
      <c r="C47" s="37">
        <v>45279.0</v>
      </c>
      <c r="D47" s="42" t="s">
        <v>117</v>
      </c>
      <c r="E47" s="53" t="s">
        <v>118</v>
      </c>
      <c r="F47" s="40">
        <v>1.0</v>
      </c>
      <c r="G47" s="40">
        <v>4.5</v>
      </c>
      <c r="H47" s="40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39"/>
      <c r="X47" s="45"/>
      <c r="Y47" s="39"/>
      <c r="Z47" s="39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130"/>
      <c r="AO47" s="128">
        <v>0.0</v>
      </c>
      <c r="AP47" s="128">
        <v>0.0</v>
      </c>
      <c r="AQ47" s="129">
        <v>0.0</v>
      </c>
      <c r="AR47" s="53"/>
      <c r="AS47" s="45"/>
      <c r="AT47" s="53"/>
      <c r="AU47" s="53"/>
      <c r="AV47" s="40"/>
      <c r="AW47" s="40"/>
      <c r="AX47" s="40">
        <v>0.0</v>
      </c>
      <c r="AY47" s="48"/>
      <c r="AZ47" s="49">
        <f t="shared" ref="AZ47:BB47" si="56">SUM(F47,M47,T47,AA47,AH47,AO47,AV47)</f>
        <v>1</v>
      </c>
      <c r="BA47" s="39">
        <f t="shared" si="56"/>
        <v>4.5</v>
      </c>
      <c r="BB47" s="39">
        <f t="shared" si="56"/>
        <v>0</v>
      </c>
      <c r="BC47" s="50">
        <f t="shared" si="50"/>
        <v>5.5</v>
      </c>
      <c r="BD47" s="51"/>
      <c r="BE47" s="39">
        <f t="shared" si="51"/>
        <v>80</v>
      </c>
      <c r="BF47" s="39">
        <f t="shared" si="52"/>
        <v>396</v>
      </c>
      <c r="BG47" s="39">
        <f t="shared" si="53"/>
        <v>0</v>
      </c>
      <c r="BH47" s="39">
        <f t="shared" si="54"/>
        <v>476</v>
      </c>
      <c r="BI47" s="51"/>
      <c r="BJ47" s="39" t="s">
        <v>130</v>
      </c>
      <c r="BK47" s="92">
        <f>sum(BH14,BH28,BH40,BH51,BH61,BH72,BH83)</f>
        <v>50099.85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42" t="s">
        <v>131</v>
      </c>
      <c r="J48" s="37">
        <v>45280.0</v>
      </c>
      <c r="K48" s="42" t="s">
        <v>132</v>
      </c>
      <c r="L48" s="53" t="s">
        <v>133</v>
      </c>
      <c r="M48" s="40">
        <v>0.0</v>
      </c>
      <c r="N48" s="40">
        <v>3.0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8" t="s">
        <v>67</v>
      </c>
      <c r="X48" s="37">
        <v>45282.0</v>
      </c>
      <c r="Y48" s="42" t="s">
        <v>119</v>
      </c>
      <c r="Z48" s="53" t="s">
        <v>120</v>
      </c>
      <c r="AA48" s="40">
        <v>0.0</v>
      </c>
      <c r="AB48" s="40">
        <v>4.5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7.5</v>
      </c>
      <c r="BB48" s="39">
        <f t="shared" si="57"/>
        <v>0</v>
      </c>
      <c r="BC48" s="50">
        <f t="shared" si="50"/>
        <v>7.5</v>
      </c>
      <c r="BD48" s="51"/>
      <c r="BE48" s="39">
        <f t="shared" si="51"/>
        <v>0</v>
      </c>
      <c r="BF48" s="39">
        <f t="shared" si="52"/>
        <v>660</v>
      </c>
      <c r="BG48" s="39">
        <f t="shared" si="53"/>
        <v>0</v>
      </c>
      <c r="BH48" s="39">
        <f t="shared" si="54"/>
        <v>660</v>
      </c>
      <c r="BI48" s="51"/>
      <c r="BJ48" s="39"/>
      <c r="BK48" s="92"/>
      <c r="BL48" s="51"/>
      <c r="BM48" s="51"/>
    </row>
    <row r="49">
      <c r="A49" s="59" t="s">
        <v>45</v>
      </c>
      <c r="B49" s="60"/>
      <c r="C49" s="45"/>
      <c r="D49" s="53"/>
      <c r="E49" s="127"/>
      <c r="F49" s="128">
        <v>0.0</v>
      </c>
      <c r="G49" s="129">
        <v>0.0</v>
      </c>
      <c r="H49" s="129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53"/>
      <c r="S49" s="130"/>
      <c r="T49" s="128">
        <v>0.0</v>
      </c>
      <c r="U49" s="129">
        <v>0.0</v>
      </c>
      <c r="V49" s="129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51431.85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40</v>
      </c>
      <c r="BA51" s="78">
        <f t="shared" si="59"/>
        <v>33.5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3200</v>
      </c>
      <c r="BF51" s="40">
        <f t="shared" si="60"/>
        <v>2288</v>
      </c>
      <c r="BG51" s="40">
        <f>BB51*80</f>
        <v>0</v>
      </c>
      <c r="BH51" s="40">
        <f>SUM(BH44,BH45,BH46,BH47,BH48,BH49)</f>
        <v>6148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45278.0</v>
      </c>
      <c r="F55" s="14"/>
      <c r="G55" s="14"/>
      <c r="H55" s="14"/>
      <c r="I55" s="15"/>
      <c r="J55" s="15"/>
      <c r="K55" s="16"/>
      <c r="L55" s="13">
        <v>45279.0</v>
      </c>
      <c r="M55" s="15"/>
      <c r="N55" s="15"/>
      <c r="O55" s="15"/>
      <c r="P55" s="15"/>
      <c r="Q55" s="11"/>
      <c r="R55" s="17"/>
      <c r="S55" s="13">
        <v>45280.0</v>
      </c>
      <c r="T55" s="11"/>
      <c r="U55" s="15"/>
      <c r="V55" s="15"/>
      <c r="W55" s="11"/>
      <c r="X55" s="18"/>
      <c r="Y55" s="14"/>
      <c r="Z55" s="13">
        <v>45281.0</v>
      </c>
      <c r="AA55" s="15"/>
      <c r="AB55" s="15"/>
      <c r="AC55" s="11"/>
      <c r="AD55" s="15"/>
      <c r="AE55" s="15"/>
      <c r="AF55" s="12"/>
      <c r="AG55" s="13">
        <v>45282.0</v>
      </c>
      <c r="AH55" s="15"/>
      <c r="AI55" s="11"/>
      <c r="AJ55" s="15"/>
      <c r="AK55" s="15"/>
      <c r="AL55" s="15"/>
      <c r="AM55" s="18"/>
      <c r="AN55" s="13">
        <v>45283.0</v>
      </c>
      <c r="AO55" s="11"/>
      <c r="AP55" s="19"/>
      <c r="AQ55" s="19"/>
      <c r="AR55" s="19"/>
      <c r="AS55" s="19"/>
      <c r="AT55" s="14"/>
      <c r="AU55" s="13">
        <v>45284.0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145" t="s">
        <v>40</v>
      </c>
      <c r="AE57" s="146">
        <v>45283.0</v>
      </c>
      <c r="AF57" s="147" t="s">
        <v>105</v>
      </c>
      <c r="AG57" s="39" t="s">
        <v>106</v>
      </c>
      <c r="AH57" s="40">
        <v>4.0</v>
      </c>
      <c r="AI57" s="40">
        <v>1.0</v>
      </c>
      <c r="AJ57" s="40">
        <v>0.0</v>
      </c>
      <c r="AK57" s="148" t="s">
        <v>43</v>
      </c>
      <c r="AL57" s="146">
        <v>45284.0</v>
      </c>
      <c r="AM57" s="148" t="s">
        <v>105</v>
      </c>
      <c r="AN57" s="39" t="s">
        <v>106</v>
      </c>
      <c r="AO57" s="40">
        <v>4.0</v>
      </c>
      <c r="AP57" s="40">
        <v>1.0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8</v>
      </c>
      <c r="BA57" s="39">
        <f t="shared" si="61"/>
        <v>2</v>
      </c>
      <c r="BB57" s="39">
        <f t="shared" si="61"/>
        <v>0</v>
      </c>
      <c r="BC57" s="50">
        <f t="shared" ref="BC57:BC59" si="63">SUM(AZ57,BA57,BB57)</f>
        <v>10</v>
      </c>
      <c r="BD57" s="51"/>
      <c r="BE57" s="39">
        <f t="shared" ref="BE57:BE59" si="64">AZ57*80</f>
        <v>640</v>
      </c>
      <c r="BF57" s="39">
        <f t="shared" ref="BF57:BF59" si="65">BA57*88</f>
        <v>176</v>
      </c>
      <c r="BG57" s="39">
        <f t="shared" ref="BG57:BG59" si="66">BB57*80</f>
        <v>0</v>
      </c>
      <c r="BH57" s="39">
        <f t="shared" ref="BH57:BH59" si="67">sum(BE57,BF57,BG57)</f>
        <v>816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45275.0</v>
      </c>
      <c r="Y58" s="40" t="s">
        <v>135</v>
      </c>
      <c r="Z58" s="39" t="s">
        <v>136</v>
      </c>
      <c r="AA58" s="40">
        <v>2.0</v>
      </c>
      <c r="AB58" s="40">
        <v>6.0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92"/>
      <c r="AL58" s="45"/>
      <c r="AM58" s="92"/>
      <c r="AN58" s="39"/>
      <c r="AO58" s="40">
        <v>0.0</v>
      </c>
      <c r="AP58" s="40">
        <v>0.0</v>
      </c>
      <c r="AQ58" s="40">
        <v>0.0</v>
      </c>
      <c r="AR58" s="151" t="s">
        <v>44</v>
      </c>
      <c r="AS58" s="146">
        <v>45285.0</v>
      </c>
      <c r="AT58" s="147" t="s">
        <v>137</v>
      </c>
      <c r="AU58" s="39" t="s">
        <v>138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2">SUM(F58,M58,T58,AA58,AH58,AO58,AV58)</f>
        <v>5</v>
      </c>
      <c r="BA58" s="39">
        <f t="shared" si="62"/>
        <v>7</v>
      </c>
      <c r="BB58" s="39">
        <f t="shared" si="62"/>
        <v>1</v>
      </c>
      <c r="BC58" s="50">
        <f t="shared" si="63"/>
        <v>13</v>
      </c>
      <c r="BD58" s="51"/>
      <c r="BE58" s="39">
        <f t="shared" si="64"/>
        <v>400</v>
      </c>
      <c r="BF58" s="39">
        <f t="shared" si="65"/>
        <v>616</v>
      </c>
      <c r="BG58" s="39">
        <f t="shared" si="66"/>
        <v>80</v>
      </c>
      <c r="BH58" s="39">
        <f t="shared" si="67"/>
        <v>1096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0</v>
      </c>
      <c r="BA59" s="39">
        <f t="shared" si="68"/>
        <v>0</v>
      </c>
      <c r="BB59" s="39">
        <f t="shared" si="68"/>
        <v>0</v>
      </c>
      <c r="BC59" s="50">
        <f t="shared" si="63"/>
        <v>0</v>
      </c>
      <c r="BD59" s="51"/>
      <c r="BE59" s="39">
        <f t="shared" si="64"/>
        <v>0</v>
      </c>
      <c r="BF59" s="39">
        <f t="shared" si="65"/>
        <v>0</v>
      </c>
      <c r="BG59" s="39">
        <f t="shared" si="66"/>
        <v>0</v>
      </c>
      <c r="BH59" s="39">
        <f t="shared" si="67"/>
        <v>0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13</v>
      </c>
      <c r="BA61" s="78">
        <f t="shared" si="69"/>
        <v>9</v>
      </c>
      <c r="BB61" s="78">
        <f t="shared" si="69"/>
        <v>1</v>
      </c>
      <c r="BC61" s="79">
        <f t="shared" si="69"/>
        <v>23</v>
      </c>
      <c r="BD61" s="51"/>
      <c r="BE61" s="40">
        <f t="shared" ref="BE61:BG61" si="70">sum(BE57,BE58)</f>
        <v>1040</v>
      </c>
      <c r="BF61" s="40">
        <f t="shared" si="70"/>
        <v>792</v>
      </c>
      <c r="BG61" s="40">
        <f t="shared" si="70"/>
        <v>80</v>
      </c>
      <c r="BH61" s="40">
        <f>sum(BH57,BH58,BH59)</f>
        <v>1912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45278.0</v>
      </c>
      <c r="F64" s="14"/>
      <c r="G64" s="14"/>
      <c r="H64" s="14"/>
      <c r="I64" s="15"/>
      <c r="J64" s="15"/>
      <c r="K64" s="16"/>
      <c r="L64" s="13">
        <v>45279.0</v>
      </c>
      <c r="M64" s="15"/>
      <c r="N64" s="15"/>
      <c r="O64" s="15"/>
      <c r="P64" s="15"/>
      <c r="Q64" s="11"/>
      <c r="R64" s="17"/>
      <c r="S64" s="13">
        <v>45280.0</v>
      </c>
      <c r="T64" s="11"/>
      <c r="U64" s="15"/>
      <c r="V64" s="15"/>
      <c r="W64" s="11"/>
      <c r="X64" s="18"/>
      <c r="Y64" s="14"/>
      <c r="Z64" s="13">
        <v>45281.0</v>
      </c>
      <c r="AA64" s="15"/>
      <c r="AB64" s="15"/>
      <c r="AC64" s="11"/>
      <c r="AD64" s="15"/>
      <c r="AE64" s="15"/>
      <c r="AF64" s="12"/>
      <c r="AG64" s="13">
        <v>45282.0</v>
      </c>
      <c r="AH64" s="15"/>
      <c r="AI64" s="11"/>
      <c r="AJ64" s="15"/>
      <c r="AK64" s="15"/>
      <c r="AL64" s="15"/>
      <c r="AM64" s="18"/>
      <c r="AN64" s="13">
        <v>45283.0</v>
      </c>
      <c r="AO64" s="11"/>
      <c r="AP64" s="19"/>
      <c r="AQ64" s="19"/>
      <c r="AR64" s="19"/>
      <c r="AS64" s="19"/>
      <c r="AT64" s="14"/>
      <c r="AU64" s="13">
        <v>45284.0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45279.0</v>
      </c>
      <c r="D66" s="42" t="s">
        <v>65</v>
      </c>
      <c r="E66" s="58" t="s">
        <v>66</v>
      </c>
      <c r="F66" s="40">
        <v>0.0</v>
      </c>
      <c r="G66" s="40">
        <v>6.0</v>
      </c>
      <c r="H66" s="40">
        <v>0.0</v>
      </c>
      <c r="I66" s="42" t="s">
        <v>131</v>
      </c>
      <c r="J66" s="37">
        <v>45280.0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45281.0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37">
        <v>45282.0</v>
      </c>
      <c r="Y66" s="42" t="s">
        <v>65</v>
      </c>
      <c r="Z66" s="58" t="s">
        <v>66</v>
      </c>
      <c r="AA66" s="40">
        <v>0.0</v>
      </c>
      <c r="AB66" s="40">
        <v>6.0</v>
      </c>
      <c r="AC66" s="40">
        <v>0.0</v>
      </c>
      <c r="AD66" s="42" t="s">
        <v>78</v>
      </c>
      <c r="AE66" s="37">
        <v>45283.0</v>
      </c>
      <c r="AF66" s="42" t="s">
        <v>140</v>
      </c>
      <c r="AG66" s="58" t="s">
        <v>141</v>
      </c>
      <c r="AH66" s="40">
        <v>0.0</v>
      </c>
      <c r="AI66" s="40">
        <v>6.0</v>
      </c>
      <c r="AJ66" s="40">
        <v>0.5</v>
      </c>
      <c r="AK66" s="158" t="s">
        <v>79</v>
      </c>
      <c r="AL66" s="37">
        <v>45284.0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37">
        <v>45285.0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36</v>
      </c>
      <c r="BB66" s="39">
        <f t="shared" si="71"/>
        <v>0.5</v>
      </c>
      <c r="BC66" s="50">
        <f t="shared" ref="BC66:BC70" si="73">SUM(AZ66,BA66,BB66)</f>
        <v>36.5</v>
      </c>
      <c r="BD66" s="51"/>
      <c r="BE66" s="39">
        <f t="shared" ref="BE66:BE70" si="74">AZ66*80</f>
        <v>0</v>
      </c>
      <c r="BF66" s="39">
        <f t="shared" ref="BF66:BF70" si="75">BA66*88</f>
        <v>3168</v>
      </c>
      <c r="BG66" s="39">
        <f t="shared" ref="BG66:BG70" si="76">BB66*80</f>
        <v>40</v>
      </c>
      <c r="BH66" s="39">
        <f t="shared" ref="BH66:BH70" si="77">sum(BE66,BF66,BG66)</f>
        <v>3208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53"/>
      <c r="Z67" s="53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53"/>
      <c r="AL67" s="45"/>
      <c r="AM67" s="39"/>
      <c r="AN67" s="39"/>
      <c r="AO67" s="40">
        <v>0.0</v>
      </c>
      <c r="AP67" s="40">
        <v>0.0</v>
      </c>
      <c r="AQ67" s="40">
        <v>0.0</v>
      </c>
      <c r="AR67" s="92"/>
      <c r="AS67" s="45"/>
      <c r="AT67" s="53"/>
      <c r="AU67" s="58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0</v>
      </c>
      <c r="BB67" s="39">
        <f t="shared" si="72"/>
        <v>0</v>
      </c>
      <c r="BC67" s="50">
        <f t="shared" si="73"/>
        <v>0</v>
      </c>
      <c r="BD67" s="51"/>
      <c r="BE67" s="39">
        <f t="shared" si="74"/>
        <v>0</v>
      </c>
      <c r="BF67" s="39">
        <f t="shared" si="75"/>
        <v>0</v>
      </c>
      <c r="BG67" s="39">
        <f t="shared" si="76"/>
        <v>0</v>
      </c>
      <c r="BH67" s="39">
        <f t="shared" si="77"/>
        <v>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45279.0</v>
      </c>
      <c r="D68" s="38" t="s">
        <v>25</v>
      </c>
      <c r="E68" s="39" t="s">
        <v>25</v>
      </c>
      <c r="F68" s="40">
        <v>0.0</v>
      </c>
      <c r="G68" s="40">
        <v>0.0</v>
      </c>
      <c r="H68" s="40">
        <v>0.0</v>
      </c>
      <c r="I68" s="42" t="s">
        <v>46</v>
      </c>
      <c r="J68" s="37">
        <v>45280.0</v>
      </c>
      <c r="K68" s="38" t="s">
        <v>126</v>
      </c>
      <c r="L68" s="39" t="s">
        <v>127</v>
      </c>
      <c r="M68" s="40">
        <v>6.0</v>
      </c>
      <c r="N68" s="40">
        <v>0.0</v>
      </c>
      <c r="O68" s="40">
        <v>0.0</v>
      </c>
      <c r="P68" s="38" t="s">
        <v>36</v>
      </c>
      <c r="Q68" s="37">
        <v>45281.0</v>
      </c>
      <c r="R68" s="38" t="s">
        <v>126</v>
      </c>
      <c r="S68" s="39" t="s">
        <v>127</v>
      </c>
      <c r="T68" s="40">
        <v>6.0</v>
      </c>
      <c r="U68" s="40">
        <v>0.0</v>
      </c>
      <c r="V68" s="40">
        <v>0.0</v>
      </c>
      <c r="W68" s="42" t="s">
        <v>37</v>
      </c>
      <c r="X68" s="37">
        <v>45282.0</v>
      </c>
      <c r="Y68" s="38" t="s">
        <v>126</v>
      </c>
      <c r="Z68" s="39" t="s">
        <v>127</v>
      </c>
      <c r="AA68" s="40">
        <v>6.0</v>
      </c>
      <c r="AB68" s="40">
        <v>0.0</v>
      </c>
      <c r="AC68" s="40">
        <v>0.0</v>
      </c>
      <c r="AD68" s="56" t="s">
        <v>40</v>
      </c>
      <c r="AE68" s="37">
        <v>45283.0</v>
      </c>
      <c r="AF68" s="38" t="s">
        <v>126</v>
      </c>
      <c r="AG68" s="39" t="s">
        <v>127</v>
      </c>
      <c r="AH68" s="40">
        <v>6.0</v>
      </c>
      <c r="AI68" s="40">
        <v>0.0</v>
      </c>
      <c r="AJ68" s="40">
        <v>0.0</v>
      </c>
      <c r="AK68" s="42" t="s">
        <v>43</v>
      </c>
      <c r="AL68" s="37">
        <v>45284.0</v>
      </c>
      <c r="AM68" s="38" t="s">
        <v>126</v>
      </c>
      <c r="AN68" s="39" t="s">
        <v>127</v>
      </c>
      <c r="AO68" s="40">
        <v>6.0</v>
      </c>
      <c r="AP68" s="40">
        <v>0.0</v>
      </c>
      <c r="AQ68" s="40">
        <v>0.0</v>
      </c>
      <c r="AR68" s="96" t="s">
        <v>142</v>
      </c>
      <c r="AS68" s="37">
        <v>45285.0</v>
      </c>
      <c r="AT68" s="38" t="s">
        <v>126</v>
      </c>
      <c r="AU68" s="39" t="s">
        <v>127</v>
      </c>
      <c r="AV68" s="40">
        <v>6.0</v>
      </c>
      <c r="AW68" s="40">
        <v>0.0</v>
      </c>
      <c r="AX68" s="40">
        <v>0.0</v>
      </c>
      <c r="AY68" s="48"/>
      <c r="AZ68" s="49">
        <f t="shared" ref="AZ68:BB68" si="78">SUM(F68,M68,T68,AA68,AH68,AO68,AV68)</f>
        <v>36</v>
      </c>
      <c r="BA68" s="39">
        <f t="shared" si="78"/>
        <v>0</v>
      </c>
      <c r="BB68" s="39">
        <f t="shared" si="78"/>
        <v>0</v>
      </c>
      <c r="BC68" s="50">
        <f t="shared" si="73"/>
        <v>36</v>
      </c>
      <c r="BD68" s="51"/>
      <c r="BE68" s="39">
        <f t="shared" si="74"/>
        <v>2880</v>
      </c>
      <c r="BF68" s="39">
        <f t="shared" si="75"/>
        <v>0</v>
      </c>
      <c r="BG68" s="39">
        <f t="shared" si="76"/>
        <v>0</v>
      </c>
      <c r="BH68" s="39">
        <f t="shared" si="77"/>
        <v>2880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41" t="s">
        <v>33</v>
      </c>
      <c r="C69" s="37">
        <v>45279.0</v>
      </c>
      <c r="D69" s="38" t="s">
        <v>126</v>
      </c>
      <c r="E69" s="39" t="s">
        <v>127</v>
      </c>
      <c r="F69" s="40">
        <v>6.0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27</v>
      </c>
      <c r="AS69" s="37">
        <v>45285.0</v>
      </c>
      <c r="AT69" s="42" t="s">
        <v>65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6</v>
      </c>
      <c r="BA69" s="39">
        <f t="shared" si="79"/>
        <v>6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480</v>
      </c>
      <c r="BF69" s="39">
        <f t="shared" si="75"/>
        <v>528</v>
      </c>
      <c r="BG69" s="39">
        <f t="shared" si="76"/>
        <v>0</v>
      </c>
      <c r="BH69" s="39">
        <f t="shared" si="77"/>
        <v>1008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45283.0</v>
      </c>
      <c r="AF70" s="96" t="s">
        <v>143</v>
      </c>
      <c r="AG70" s="92" t="s">
        <v>144</v>
      </c>
      <c r="AH70" s="40">
        <v>3.0</v>
      </c>
      <c r="AI70" s="40">
        <v>0.5</v>
      </c>
      <c r="AJ70" s="40">
        <v>0.0</v>
      </c>
      <c r="AK70" s="53"/>
      <c r="AL70" s="45"/>
      <c r="AM70" s="39"/>
      <c r="AN70" s="39"/>
      <c r="AO70" s="40">
        <v>0.0</v>
      </c>
      <c r="AP70" s="40">
        <v>0.0</v>
      </c>
      <c r="AQ70" s="40">
        <v>0.0</v>
      </c>
      <c r="AR70" s="92"/>
      <c r="AS70" s="45"/>
      <c r="AT70" s="53"/>
      <c r="AU70" s="53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0.5</v>
      </c>
      <c r="BB70" s="39">
        <f t="shared" si="80"/>
        <v>0</v>
      </c>
      <c r="BC70" s="50">
        <f t="shared" si="73"/>
        <v>3.5</v>
      </c>
      <c r="BD70" s="51"/>
      <c r="BE70" s="39">
        <f t="shared" si="74"/>
        <v>240</v>
      </c>
      <c r="BF70" s="39">
        <f t="shared" si="75"/>
        <v>44</v>
      </c>
      <c r="BG70" s="39">
        <f t="shared" si="76"/>
        <v>0</v>
      </c>
      <c r="BH70" s="39">
        <f t="shared" si="77"/>
        <v>284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45</v>
      </c>
      <c r="BA72" s="78">
        <f t="shared" si="81"/>
        <v>42.5</v>
      </c>
      <c r="BB72" s="78">
        <f t="shared" si="81"/>
        <v>0.5</v>
      </c>
      <c r="BC72" s="79">
        <f t="shared" si="81"/>
        <v>88</v>
      </c>
      <c r="BD72" s="51"/>
      <c r="BE72" s="40">
        <f>sum(BE67,BE66,BE68,BE69,BE70)</f>
        <v>3600</v>
      </c>
      <c r="BF72" s="40">
        <f t="shared" ref="BF72:BH72" si="82">sum(BF66,BF67,BF68,BF69,BF70)</f>
        <v>3740</v>
      </c>
      <c r="BG72" s="40">
        <f t="shared" si="82"/>
        <v>40</v>
      </c>
      <c r="BH72" s="40">
        <f t="shared" si="82"/>
        <v>7380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45278.0</v>
      </c>
      <c r="F75" s="14"/>
      <c r="G75" s="14"/>
      <c r="H75" s="14"/>
      <c r="I75" s="15"/>
      <c r="J75" s="15"/>
      <c r="K75" s="16"/>
      <c r="L75" s="13">
        <v>45279.0</v>
      </c>
      <c r="M75" s="15"/>
      <c r="N75" s="15"/>
      <c r="O75" s="15"/>
      <c r="P75" s="15"/>
      <c r="Q75" s="11"/>
      <c r="R75" s="17"/>
      <c r="S75" s="13">
        <v>45280.0</v>
      </c>
      <c r="T75" s="11"/>
      <c r="U75" s="15"/>
      <c r="V75" s="15"/>
      <c r="W75" s="11"/>
      <c r="X75" s="18"/>
      <c r="Y75" s="14"/>
      <c r="Z75" s="13">
        <v>45281.0</v>
      </c>
      <c r="AA75" s="15"/>
      <c r="AB75" s="15"/>
      <c r="AC75" s="11"/>
      <c r="AD75" s="15"/>
      <c r="AE75" s="15"/>
      <c r="AF75" s="12"/>
      <c r="AG75" s="13">
        <v>45282.0</v>
      </c>
      <c r="AH75" s="15"/>
      <c r="AI75" s="11"/>
      <c r="AJ75" s="15"/>
      <c r="AK75" s="15"/>
      <c r="AL75" s="15"/>
      <c r="AM75" s="18"/>
      <c r="AN75" s="13">
        <v>45283.0</v>
      </c>
      <c r="AO75" s="11"/>
      <c r="AP75" s="19"/>
      <c r="AQ75" s="19"/>
      <c r="AR75" s="19"/>
      <c r="AS75" s="19"/>
      <c r="AT75" s="14"/>
      <c r="AU75" s="13">
        <v>45284.0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1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1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45252.0</v>
      </c>
      <c r="K79" s="38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45251.0</v>
      </c>
      <c r="D81" s="38"/>
      <c r="E81" s="39"/>
      <c r="F81" s="40">
        <v>0.0</v>
      </c>
      <c r="G81" s="40">
        <v>0.0</v>
      </c>
      <c r="H81" s="40">
        <v>0.0</v>
      </c>
      <c r="I81" s="42" t="s">
        <v>46</v>
      </c>
      <c r="J81" s="37">
        <v>45252.0</v>
      </c>
      <c r="K81" s="38"/>
      <c r="L81" s="39"/>
      <c r="M81" s="40">
        <v>0.0</v>
      </c>
      <c r="N81" s="40">
        <v>0.0</v>
      </c>
      <c r="O81" s="40">
        <v>0.0</v>
      </c>
      <c r="P81" s="38" t="s">
        <v>36</v>
      </c>
      <c r="Q81" s="37">
        <v>45253.0</v>
      </c>
      <c r="R81" s="38"/>
      <c r="S81" s="39"/>
      <c r="T81" s="40">
        <v>0.0</v>
      </c>
      <c r="U81" s="40">
        <v>0.0</v>
      </c>
      <c r="V81" s="40">
        <v>0.0</v>
      </c>
      <c r="W81" s="42" t="s">
        <v>37</v>
      </c>
      <c r="X81" s="37">
        <v>45254.0</v>
      </c>
      <c r="Y81" s="38"/>
      <c r="Z81" s="39"/>
      <c r="AA81" s="40">
        <v>0.0</v>
      </c>
      <c r="AB81" s="40">
        <v>0.0</v>
      </c>
      <c r="AC81" s="40">
        <v>0.0</v>
      </c>
      <c r="AD81" s="56" t="s">
        <v>40</v>
      </c>
      <c r="AE81" s="37">
        <v>45255.0</v>
      </c>
      <c r="AF81" s="38"/>
      <c r="AG81" s="39"/>
      <c r="AH81" s="40">
        <v>0.0</v>
      </c>
      <c r="AI81" s="40">
        <v>0.0</v>
      </c>
      <c r="AJ81" s="40">
        <v>0.0</v>
      </c>
      <c r="AK81" s="42" t="s">
        <v>43</v>
      </c>
      <c r="AL81" s="37">
        <v>45256.0</v>
      </c>
      <c r="AM81" s="38"/>
      <c r="AN81" s="39"/>
      <c r="AO81" s="40">
        <v>0.0</v>
      </c>
      <c r="AP81" s="40">
        <v>0.0</v>
      </c>
      <c r="AQ81" s="40">
        <v>0.0</v>
      </c>
      <c r="AR81" s="96" t="s">
        <v>142</v>
      </c>
      <c r="AS81" s="37">
        <v>45257.0</v>
      </c>
      <c r="AT81" s="38"/>
      <c r="AU81" s="39"/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0</v>
      </c>
      <c r="BA81" s="149">
        <f t="shared" si="92"/>
        <v>0</v>
      </c>
      <c r="BB81" s="149">
        <f t="shared" si="92"/>
        <v>0</v>
      </c>
      <c r="BC81" s="170">
        <f t="shared" si="85"/>
        <v>0</v>
      </c>
      <c r="BD81" s="155"/>
      <c r="BE81" s="39">
        <f t="shared" si="86"/>
        <v>0</v>
      </c>
      <c r="BF81" s="39">
        <f t="shared" si="89"/>
        <v>0</v>
      </c>
      <c r="BG81" s="39">
        <f>BB81*84</f>
        <v>0</v>
      </c>
      <c r="BH81" s="39">
        <f>SUM(BE81,BF81,BG81)</f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0</v>
      </c>
      <c r="BA83" s="78">
        <f t="shared" si="93"/>
        <v>0</v>
      </c>
      <c r="BB83" s="78">
        <f t="shared" si="93"/>
        <v>0</v>
      </c>
      <c r="BC83" s="79">
        <f t="shared" si="93"/>
        <v>0</v>
      </c>
      <c r="BD83" s="136"/>
      <c r="BE83" s="40">
        <f t="shared" ref="BE83:BG83" si="94">SUM(BE77,BE78,BE79,BE80)</f>
        <v>0</v>
      </c>
      <c r="BF83" s="40">
        <f t="shared" si="94"/>
        <v>0</v>
      </c>
      <c r="BG83" s="40">
        <f t="shared" si="94"/>
        <v>0</v>
      </c>
      <c r="BH83" s="40">
        <f>sum(BH77,BH78,BH79,BH80,BH81)</f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45278.0</v>
      </c>
      <c r="F87" s="14"/>
      <c r="G87" s="14"/>
      <c r="H87" s="14"/>
      <c r="I87" s="15"/>
      <c r="J87" s="15"/>
      <c r="K87" s="16"/>
      <c r="L87" s="13">
        <v>45279.0</v>
      </c>
      <c r="M87" s="15"/>
      <c r="N87" s="15"/>
      <c r="O87" s="15"/>
      <c r="P87" s="15"/>
      <c r="Q87" s="11"/>
      <c r="R87" s="17"/>
      <c r="S87" s="13">
        <v>45280.0</v>
      </c>
      <c r="T87" s="11"/>
      <c r="U87" s="15"/>
      <c r="V87" s="15"/>
      <c r="W87" s="11"/>
      <c r="X87" s="18"/>
      <c r="Y87" s="14"/>
      <c r="Z87" s="13">
        <v>45281.0</v>
      </c>
      <c r="AA87" s="15"/>
      <c r="AB87" s="15"/>
      <c r="AC87" s="11"/>
      <c r="AD87" s="15"/>
      <c r="AE87" s="15"/>
      <c r="AF87" s="12"/>
      <c r="AG87" s="13">
        <v>45282.0</v>
      </c>
      <c r="AH87" s="15"/>
      <c r="AI87" s="11"/>
      <c r="AJ87" s="15"/>
      <c r="AK87" s="15"/>
      <c r="AL87" s="15"/>
      <c r="AM87" s="18"/>
      <c r="AN87" s="13">
        <v>45283.0</v>
      </c>
      <c r="AO87" s="11"/>
      <c r="AP87" s="19"/>
      <c r="AQ87" s="19"/>
      <c r="AR87" s="19"/>
      <c r="AS87" s="19"/>
      <c r="AT87" s="14"/>
      <c r="AU87" s="13">
        <v>45284.0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45243.0</v>
      </c>
      <c r="D89" s="42"/>
      <c r="E89" s="39"/>
      <c r="F89" s="145">
        <v>0.0</v>
      </c>
      <c r="G89" s="145">
        <v>0.0</v>
      </c>
      <c r="H89" s="163">
        <v>0.0</v>
      </c>
      <c r="I89" s="41" t="s">
        <v>22</v>
      </c>
      <c r="J89" s="37">
        <v>45244.0</v>
      </c>
      <c r="K89" s="42"/>
      <c r="L89" s="39"/>
      <c r="M89" s="145">
        <v>0.0</v>
      </c>
      <c r="N89" s="145">
        <v>0.0</v>
      </c>
      <c r="O89" s="163">
        <v>0.0</v>
      </c>
      <c r="P89" s="43" t="s">
        <v>24</v>
      </c>
      <c r="Q89" s="37">
        <v>45245.0</v>
      </c>
      <c r="R89" s="42"/>
      <c r="S89" s="39"/>
      <c r="T89" s="145">
        <v>0.0</v>
      </c>
      <c r="U89" s="145">
        <v>0.0</v>
      </c>
      <c r="V89" s="163">
        <v>0.0</v>
      </c>
      <c r="W89" s="43" t="s">
        <v>26</v>
      </c>
      <c r="X89" s="37">
        <v>45246.0</v>
      </c>
      <c r="Y89" s="42"/>
      <c r="Z89" s="39"/>
      <c r="AA89" s="40">
        <v>0.0</v>
      </c>
      <c r="AB89" s="40">
        <v>0.0</v>
      </c>
      <c r="AC89" s="40">
        <v>0.0</v>
      </c>
      <c r="AD89" s="56" t="s">
        <v>56</v>
      </c>
      <c r="AE89" s="37">
        <v>45247.0</v>
      </c>
      <c r="AF89" s="42"/>
      <c r="AG89" s="39"/>
      <c r="AH89" s="145">
        <v>0.0</v>
      </c>
      <c r="AI89" s="145">
        <v>0.0</v>
      </c>
      <c r="AJ89" s="163">
        <v>0.0</v>
      </c>
      <c r="AK89" s="66" t="s">
        <v>57</v>
      </c>
      <c r="AL89" s="37">
        <v>45248.0</v>
      </c>
      <c r="AM89" s="42"/>
      <c r="AN89" s="39"/>
      <c r="AO89" s="145">
        <v>0.0</v>
      </c>
      <c r="AP89" s="145">
        <v>0.0</v>
      </c>
      <c r="AQ89" s="163">
        <v>0.0</v>
      </c>
      <c r="AR89" s="36" t="s">
        <v>93</v>
      </c>
      <c r="AS89" s="37">
        <v>45249.0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2" si="97">SUM(AZ89,BA89,BB89)</f>
        <v>0</v>
      </c>
      <c r="BD89" s="165"/>
      <c r="BE89" s="86">
        <f t="shared" ref="BE89:BE92" si="98">AZ89*80</f>
        <v>0</v>
      </c>
      <c r="BF89" s="17">
        <f t="shared" ref="BF89:BF92" si="99">BA89*88</f>
        <v>0</v>
      </c>
      <c r="BG89" s="17">
        <f t="shared" ref="BG89:BG92" si="100">BB89*80</f>
        <v>0</v>
      </c>
      <c r="BH89" s="17">
        <f t="shared" ref="BH89:BH92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94" t="s">
        <v>32</v>
      </c>
      <c r="B92" s="57"/>
      <c r="C92" s="37"/>
      <c r="D92" s="183"/>
      <c r="E92" s="85"/>
      <c r="F92" s="163">
        <v>0.0</v>
      </c>
      <c r="G92" s="163">
        <v>0.0</v>
      </c>
      <c r="H92" s="163">
        <v>0.0</v>
      </c>
      <c r="I92" s="57"/>
      <c r="J92" s="37"/>
      <c r="K92" s="183"/>
      <c r="L92" s="85"/>
      <c r="M92" s="163">
        <v>0.0</v>
      </c>
      <c r="N92" s="163">
        <v>0.0</v>
      </c>
      <c r="O92" s="163">
        <v>0.0</v>
      </c>
      <c r="P92" s="57"/>
      <c r="Q92" s="37"/>
      <c r="R92" s="183"/>
      <c r="S92" s="85"/>
      <c r="T92" s="163">
        <v>0.0</v>
      </c>
      <c r="U92" s="163">
        <v>0.0</v>
      </c>
      <c r="V92" s="163">
        <v>0.0</v>
      </c>
      <c r="W92" s="43" t="s">
        <v>26</v>
      </c>
      <c r="X92" s="37">
        <v>45246.0</v>
      </c>
      <c r="Y92" s="42"/>
      <c r="Z92" s="39"/>
      <c r="AA92" s="145">
        <v>0.0</v>
      </c>
      <c r="AB92" s="145">
        <v>0.0</v>
      </c>
      <c r="AC92" s="163">
        <v>0.0</v>
      </c>
      <c r="AD92" s="57"/>
      <c r="AE92" s="37"/>
      <c r="AF92" s="183"/>
      <c r="AG92" s="85"/>
      <c r="AH92" s="163">
        <v>0.0</v>
      </c>
      <c r="AI92" s="163">
        <v>0.0</v>
      </c>
      <c r="AJ92" s="163">
        <v>0.0</v>
      </c>
      <c r="AK92" s="57"/>
      <c r="AL92" s="37"/>
      <c r="AM92" s="183"/>
      <c r="AN92" s="85"/>
      <c r="AO92" s="163">
        <v>0.0</v>
      </c>
      <c r="AP92" s="163">
        <v>0.0</v>
      </c>
      <c r="AQ92" s="163">
        <v>0.0</v>
      </c>
      <c r="AR92" s="57"/>
      <c r="AS92" s="37"/>
      <c r="AT92" s="183"/>
      <c r="AU92" s="85"/>
      <c r="AV92" s="163">
        <v>0.0</v>
      </c>
      <c r="AW92" s="163">
        <v>0.0</v>
      </c>
      <c r="AX92" s="163">
        <v>0.0</v>
      </c>
      <c r="AY92" s="155"/>
      <c r="AZ92" s="169">
        <f t="shared" ref="AZ92:BB92" si="103">SUM(F92,M92,T92,AA92,AH92,AO92,AV92)</f>
        <v>0</v>
      </c>
      <c r="BA92" s="86">
        <f t="shared" si="103"/>
        <v>0</v>
      </c>
      <c r="BB92" s="86">
        <f t="shared" si="103"/>
        <v>0</v>
      </c>
      <c r="BC92" s="170">
        <f t="shared" si="97"/>
        <v>0</v>
      </c>
      <c r="BD92" s="155"/>
      <c r="BE92" s="86">
        <f t="shared" si="98"/>
        <v>0</v>
      </c>
      <c r="BF92" s="17">
        <f t="shared" si="99"/>
        <v>0</v>
      </c>
      <c r="BG92" s="17">
        <f t="shared" si="100"/>
        <v>0</v>
      </c>
      <c r="BH92" s="17">
        <f t="shared" si="101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76" t="s">
        <v>14</v>
      </c>
      <c r="AZ94" s="77">
        <f t="shared" ref="AZ94:BC94" si="104">SUM(AZ89,AZ90,AZ91)</f>
        <v>0</v>
      </c>
      <c r="BA94" s="78">
        <f t="shared" si="104"/>
        <v>0</v>
      </c>
      <c r="BB94" s="78">
        <f t="shared" si="104"/>
        <v>0</v>
      </c>
      <c r="BC94" s="79">
        <f t="shared" si="104"/>
        <v>0</v>
      </c>
      <c r="BD94" s="136"/>
      <c r="BE94" s="40">
        <f>SUM(BE90,BE89)</f>
        <v>0</v>
      </c>
      <c r="BF94" s="40">
        <f t="shared" ref="BF94:BG94" si="105">SUM(BF89,BF90)</f>
        <v>0</v>
      </c>
      <c r="BG94" s="40">
        <f t="shared" si="105"/>
        <v>0</v>
      </c>
      <c r="BH94" s="40">
        <f>SUM(BH89,BH90,BH91)</f>
        <v>0</v>
      </c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6" t="s">
        <v>147</v>
      </c>
      <c r="L95" s="4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6" t="s">
        <v>147</v>
      </c>
      <c r="AG95" s="4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6" t="s">
        <v>147</v>
      </c>
      <c r="AU95" s="4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6" t="s">
        <v>145</v>
      </c>
      <c r="BG95" s="4"/>
      <c r="BH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0"/>
      <c r="B97" s="11"/>
      <c r="C97" s="11"/>
      <c r="D97" s="12"/>
      <c r="E97" s="13">
        <v>45278.0</v>
      </c>
      <c r="F97" s="14"/>
      <c r="G97" s="14"/>
      <c r="H97" s="14"/>
      <c r="I97" s="15"/>
      <c r="J97" s="15"/>
      <c r="K97" s="16"/>
      <c r="L97" s="13">
        <v>45279.0</v>
      </c>
      <c r="M97" s="15"/>
      <c r="N97" s="15"/>
      <c r="O97" s="15"/>
      <c r="P97" s="15"/>
      <c r="Q97" s="11"/>
      <c r="R97" s="17"/>
      <c r="S97" s="13">
        <v>45280.0</v>
      </c>
      <c r="T97" s="11"/>
      <c r="U97" s="15"/>
      <c r="V97" s="15"/>
      <c r="W97" s="11"/>
      <c r="X97" s="18"/>
      <c r="Y97" s="14"/>
      <c r="Z97" s="13">
        <v>45281.0</v>
      </c>
      <c r="AA97" s="15"/>
      <c r="AB97" s="15"/>
      <c r="AC97" s="11"/>
      <c r="AD97" s="15"/>
      <c r="AE97" s="15"/>
      <c r="AF97" s="12"/>
      <c r="AG97" s="13">
        <v>45282.0</v>
      </c>
      <c r="AH97" s="15"/>
      <c r="AI97" s="11"/>
      <c r="AJ97" s="15"/>
      <c r="AK97" s="15"/>
      <c r="AL97" s="15"/>
      <c r="AM97" s="18"/>
      <c r="AN97" s="13">
        <v>45283.0</v>
      </c>
      <c r="AO97" s="11"/>
      <c r="AP97" s="19"/>
      <c r="AQ97" s="19"/>
      <c r="AR97" s="19"/>
      <c r="AS97" s="19"/>
      <c r="AT97" s="14"/>
      <c r="AU97" s="13">
        <v>45284.0</v>
      </c>
      <c r="AV97" s="19"/>
      <c r="AW97" s="19"/>
      <c r="AX97" s="19"/>
      <c r="AY97" s="20"/>
      <c r="AZ97" s="19"/>
      <c r="BA97" s="19"/>
      <c r="BB97" s="19"/>
      <c r="BC97" s="19"/>
      <c r="BD97" s="20"/>
      <c r="BE97" s="21"/>
      <c r="BF97" s="22"/>
      <c r="BG97" s="4"/>
      <c r="BH97" s="19"/>
      <c r="BI97" s="23"/>
      <c r="BJ97" s="16"/>
      <c r="BK97" s="16"/>
      <c r="BL97" s="20"/>
      <c r="BM97" s="20"/>
    </row>
    <row r="98">
      <c r="A98" s="107"/>
      <c r="B98" s="26"/>
      <c r="C98" s="26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 t="s">
        <v>6</v>
      </c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184" t="s">
        <v>148</v>
      </c>
      <c r="B99" s="36" t="s">
        <v>19</v>
      </c>
      <c r="C99" s="37"/>
      <c r="D99" s="42"/>
      <c r="E99" s="58"/>
      <c r="F99" s="40">
        <v>0.0</v>
      </c>
      <c r="G99" s="40">
        <v>0.0</v>
      </c>
      <c r="H99" s="40">
        <v>0.0</v>
      </c>
      <c r="I99" s="36" t="s">
        <v>22</v>
      </c>
      <c r="J99" s="37"/>
      <c r="K99" s="42"/>
      <c r="L99" s="58"/>
      <c r="M99" s="40">
        <v>0.0</v>
      </c>
      <c r="N99" s="40">
        <v>0.0</v>
      </c>
      <c r="O99" s="40">
        <v>0.0</v>
      </c>
      <c r="P99" s="36" t="s">
        <v>24</v>
      </c>
      <c r="Q99" s="37"/>
      <c r="R99" s="42"/>
      <c r="S99" s="58"/>
      <c r="T99" s="40">
        <v>0.0</v>
      </c>
      <c r="U99" s="40">
        <v>0.0</v>
      </c>
      <c r="V99" s="40">
        <v>0.0</v>
      </c>
      <c r="W99" s="36" t="s">
        <v>26</v>
      </c>
      <c r="X99" s="37"/>
      <c r="Y99" s="53"/>
      <c r="Z99" s="58"/>
      <c r="AA99" s="40">
        <v>0.0</v>
      </c>
      <c r="AB99" s="40">
        <v>0.0</v>
      </c>
      <c r="AC99" s="40">
        <v>0.0</v>
      </c>
      <c r="AD99" s="36" t="s">
        <v>56</v>
      </c>
      <c r="AE99" s="37"/>
      <c r="AF99" s="42"/>
      <c r="AG99" s="58"/>
      <c r="AH99" s="40">
        <v>0.0</v>
      </c>
      <c r="AI99" s="40">
        <v>0.0</v>
      </c>
      <c r="AJ99" s="40">
        <v>0.0</v>
      </c>
      <c r="AK99" s="47" t="s">
        <v>57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149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ref="BC99:BC100" si="108">SUM(AZ99,BA99,BB99)</f>
        <v>0</v>
      </c>
      <c r="BD99" s="51"/>
      <c r="BE99" s="39">
        <f>AZ99*67.31</f>
        <v>0</v>
      </c>
      <c r="BF99" s="39">
        <f>BA99*74</f>
        <v>0</v>
      </c>
      <c r="BG99" s="39">
        <f>BB99*84</f>
        <v>0</v>
      </c>
      <c r="BH99" s="39">
        <f t="shared" ref="BH99:BH100" si="109">sum(BE99,BF99,BG99)</f>
        <v>0</v>
      </c>
      <c r="BI99" s="51"/>
      <c r="BJ99" s="51"/>
      <c r="BK99" s="51"/>
      <c r="BL99" s="51"/>
      <c r="BM99" s="51"/>
    </row>
    <row r="100">
      <c r="A100" s="184" t="s">
        <v>150</v>
      </c>
      <c r="B100" s="41" t="s">
        <v>33</v>
      </c>
      <c r="C100" s="37"/>
      <c r="D100" s="53"/>
      <c r="E100" s="53"/>
      <c r="F100" s="40">
        <v>0.0</v>
      </c>
      <c r="G100" s="40">
        <v>0.0</v>
      </c>
      <c r="H100" s="40">
        <v>0.0</v>
      </c>
      <c r="I100" s="42" t="s">
        <v>46</v>
      </c>
      <c r="J100" s="37"/>
      <c r="K100" s="38"/>
      <c r="L100" s="39"/>
      <c r="M100" s="40">
        <v>0.0</v>
      </c>
      <c r="N100" s="40">
        <v>0.0</v>
      </c>
      <c r="O100" s="40">
        <v>0.0</v>
      </c>
      <c r="P100" s="38" t="s">
        <v>36</v>
      </c>
      <c r="Q100" s="37"/>
      <c r="R100" s="53"/>
      <c r="S100" s="53"/>
      <c r="T100" s="40">
        <v>0.0</v>
      </c>
      <c r="U100" s="40">
        <v>0.0</v>
      </c>
      <c r="V100" s="40">
        <v>0.0</v>
      </c>
      <c r="W100" s="56" t="s">
        <v>37</v>
      </c>
      <c r="X100" s="37"/>
      <c r="Y100" s="39"/>
      <c r="Z100" s="39"/>
      <c r="AA100" s="40">
        <v>0.0</v>
      </c>
      <c r="AB100" s="40">
        <v>0.0</v>
      </c>
      <c r="AC100" s="40">
        <v>0.0</v>
      </c>
      <c r="AD100" s="56" t="s">
        <v>40</v>
      </c>
      <c r="AE100" s="37"/>
      <c r="AF100" s="38"/>
      <c r="AG100" s="39"/>
      <c r="AH100" s="40">
        <v>0.0</v>
      </c>
      <c r="AI100" s="40">
        <v>0.0</v>
      </c>
      <c r="AJ100" s="40">
        <v>0.0</v>
      </c>
      <c r="AK100" s="185" t="s">
        <v>43</v>
      </c>
      <c r="AL100" s="37"/>
      <c r="AM100" s="42"/>
      <c r="AN100" s="58"/>
      <c r="AO100" s="40">
        <v>0.0</v>
      </c>
      <c r="AP100" s="40">
        <v>0.0</v>
      </c>
      <c r="AQ100" s="40">
        <v>0.0</v>
      </c>
      <c r="AR100" s="96" t="s">
        <v>142</v>
      </c>
      <c r="AS100" s="37"/>
      <c r="AT100" s="42"/>
      <c r="AU100" s="58"/>
      <c r="AV100" s="40">
        <v>0.0</v>
      </c>
      <c r="AW100" s="40">
        <v>0.0</v>
      </c>
      <c r="AX100" s="40">
        <v>0.0</v>
      </c>
      <c r="AY100" s="48"/>
      <c r="AZ100" s="49">
        <f t="shared" ref="AZ100:BB100" si="107">SUM(F100,M100,T100,AA100,AH100,AO100,AV100)</f>
        <v>0</v>
      </c>
      <c r="BA100" s="39">
        <f t="shared" si="107"/>
        <v>0</v>
      </c>
      <c r="BB100" s="39">
        <f t="shared" si="107"/>
        <v>0</v>
      </c>
      <c r="BC100" s="50">
        <f t="shared" si="108"/>
        <v>0</v>
      </c>
      <c r="BD100" s="51"/>
      <c r="BE100" s="39">
        <f>AZ100*80</f>
        <v>0</v>
      </c>
      <c r="BF100" s="39">
        <f>BA100*88</f>
        <v>0</v>
      </c>
      <c r="BG100" s="39">
        <f>BB100*80</f>
        <v>0</v>
      </c>
      <c r="BH100" s="39">
        <f t="shared" si="109"/>
        <v>0</v>
      </c>
      <c r="BI100" s="51"/>
      <c r="BJ100" s="51"/>
      <c r="BK100" s="51"/>
      <c r="BL100" s="51"/>
      <c r="BM100" s="51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76" t="s">
        <v>14</v>
      </c>
      <c r="AZ102" s="77"/>
      <c r="BA102" s="78"/>
      <c r="BB102" s="78"/>
      <c r="BC102" s="79"/>
      <c r="BD102" s="136"/>
      <c r="BE102" s="145">
        <f t="shared" ref="BE102:BH102" si="110">sum(BE99,BE100)</f>
        <v>0</v>
      </c>
      <c r="BF102" s="145">
        <f t="shared" si="110"/>
        <v>0</v>
      </c>
      <c r="BG102" s="145">
        <f t="shared" si="110"/>
        <v>0</v>
      </c>
      <c r="BH102" s="145">
        <f t="shared" si="110"/>
        <v>0</v>
      </c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67"/>
      <c r="E104" s="68"/>
      <c r="G104" s="73"/>
      <c r="H104" s="73"/>
      <c r="I104" s="73"/>
      <c r="K104" s="6" t="s">
        <v>151</v>
      </c>
      <c r="L104" s="4"/>
      <c r="Q104" s="186"/>
      <c r="R104" s="186"/>
      <c r="Y104" s="73"/>
      <c r="Z104" s="73"/>
      <c r="AA104" s="73"/>
      <c r="AC104" s="28"/>
      <c r="AF104" s="6" t="s">
        <v>151</v>
      </c>
      <c r="AG104" s="4"/>
      <c r="AT104" s="6" t="s">
        <v>151</v>
      </c>
      <c r="AU104" s="4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16"/>
      <c r="B105" s="159"/>
      <c r="C105" s="159"/>
      <c r="D105" s="160"/>
      <c r="E105" s="159"/>
      <c r="F105" s="161"/>
      <c r="G105" s="161"/>
      <c r="H105" s="161"/>
      <c r="I105" s="161"/>
      <c r="J105" s="159"/>
      <c r="K105" s="162"/>
      <c r="L105" s="162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1"/>
      <c r="AB105" s="161"/>
      <c r="AC105" s="161"/>
      <c r="AD105" s="161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38"/>
      <c r="AP105" s="138"/>
      <c r="AQ105" s="138"/>
      <c r="AR105" s="138"/>
      <c r="AS105" s="118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</row>
    <row r="106">
      <c r="A106" s="10"/>
      <c r="B106" s="11"/>
      <c r="C106" s="11"/>
      <c r="D106" s="12"/>
      <c r="E106" s="13">
        <v>45278.0</v>
      </c>
      <c r="F106" s="14"/>
      <c r="G106" s="14"/>
      <c r="H106" s="14"/>
      <c r="I106" s="15"/>
      <c r="J106" s="15"/>
      <c r="K106" s="16"/>
      <c r="L106" s="13">
        <v>45279.0</v>
      </c>
      <c r="M106" s="15"/>
      <c r="N106" s="15"/>
      <c r="O106" s="15"/>
      <c r="P106" s="15"/>
      <c r="Q106" s="11"/>
      <c r="R106" s="17"/>
      <c r="S106" s="13">
        <v>45280.0</v>
      </c>
      <c r="T106" s="11"/>
      <c r="U106" s="15"/>
      <c r="V106" s="15"/>
      <c r="W106" s="11"/>
      <c r="X106" s="18"/>
      <c r="Y106" s="14"/>
      <c r="Z106" s="13">
        <v>45281.0</v>
      </c>
      <c r="AA106" s="15"/>
      <c r="AB106" s="15"/>
      <c r="AC106" s="11"/>
      <c r="AD106" s="15"/>
      <c r="AE106" s="15"/>
      <c r="AF106" s="12"/>
      <c r="AG106" s="13">
        <v>45282.0</v>
      </c>
      <c r="AH106" s="15"/>
      <c r="AI106" s="11"/>
      <c r="AJ106" s="15"/>
      <c r="AK106" s="15"/>
      <c r="AL106" s="15"/>
      <c r="AM106" s="18"/>
      <c r="AN106" s="13">
        <v>45283.0</v>
      </c>
      <c r="AO106" s="11"/>
      <c r="AP106" s="19"/>
      <c r="AQ106" s="19"/>
      <c r="AR106" s="19"/>
      <c r="AS106" s="19"/>
      <c r="AT106" s="14"/>
      <c r="AU106" s="13">
        <v>45284.0</v>
      </c>
      <c r="AV106" s="19"/>
      <c r="AW106" s="19"/>
      <c r="AX106" s="19"/>
      <c r="AY106" s="20"/>
      <c r="AZ106" s="19"/>
      <c r="BA106" s="19"/>
      <c r="BB106" s="19"/>
      <c r="BC106" s="19"/>
      <c r="BD106" s="20"/>
      <c r="BE106" s="21"/>
      <c r="BF106" s="22"/>
      <c r="BG106" s="4"/>
      <c r="BH106" s="19"/>
      <c r="BI106" s="23"/>
      <c r="BJ106" s="16"/>
      <c r="BK106" s="16"/>
      <c r="BL106" s="20"/>
      <c r="BM106" s="20"/>
    </row>
    <row r="107">
      <c r="A107" s="67"/>
      <c r="B107" s="25"/>
      <c r="C107" s="25"/>
      <c r="D107" s="187" t="s">
        <v>152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152</v>
      </c>
      <c r="L107" s="26" t="s">
        <v>7</v>
      </c>
      <c r="M107" s="26" t="s">
        <v>4</v>
      </c>
      <c r="N107" s="26" t="s">
        <v>5</v>
      </c>
      <c r="O107" s="26" t="s">
        <v>6</v>
      </c>
      <c r="P107" s="26"/>
      <c r="Q107" s="26"/>
      <c r="R107" s="187" t="s">
        <v>152</v>
      </c>
      <c r="S107" s="26" t="s">
        <v>7</v>
      </c>
      <c r="T107" s="26" t="s">
        <v>4</v>
      </c>
      <c r="U107" s="26" t="s">
        <v>5</v>
      </c>
      <c r="V107" s="26" t="s">
        <v>6</v>
      </c>
      <c r="W107" s="28"/>
      <c r="X107" s="28"/>
      <c r="Y107" s="187" t="s">
        <v>152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188"/>
      <c r="AE107" s="189"/>
      <c r="AF107" s="187" t="s">
        <v>153</v>
      </c>
      <c r="AG107" s="190" t="s">
        <v>154</v>
      </c>
      <c r="AH107" s="26" t="s">
        <v>4</v>
      </c>
      <c r="AI107" s="26" t="s">
        <v>5</v>
      </c>
      <c r="AJ107" s="26" t="s">
        <v>6</v>
      </c>
      <c r="AM107" s="191" t="s">
        <v>155</v>
      </c>
      <c r="AN107" s="192" t="s">
        <v>155</v>
      </c>
      <c r="AO107" s="26" t="s">
        <v>4</v>
      </c>
      <c r="AP107" s="26" t="s">
        <v>5</v>
      </c>
      <c r="AQ107" s="26" t="s">
        <v>6</v>
      </c>
      <c r="AT107" s="187" t="s">
        <v>152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3"/>
      <c r="AZ107" s="31" t="s">
        <v>4</v>
      </c>
      <c r="BA107" s="31" t="s">
        <v>13</v>
      </c>
      <c r="BB107" s="31" t="s">
        <v>6</v>
      </c>
      <c r="BC107" s="31" t="s">
        <v>14</v>
      </c>
      <c r="BE107" s="33" t="s">
        <v>4</v>
      </c>
      <c r="BF107" s="33" t="s">
        <v>13</v>
      </c>
      <c r="BG107" s="33" t="s">
        <v>6</v>
      </c>
      <c r="BH107" s="33" t="s">
        <v>15</v>
      </c>
      <c r="BI107" s="193"/>
      <c r="BJ107" s="193"/>
      <c r="BK107" s="193"/>
      <c r="BL107" s="193"/>
      <c r="BM107" s="193"/>
    </row>
    <row r="108">
      <c r="A108" s="59" t="s">
        <v>52</v>
      </c>
      <c r="B108" s="41" t="s">
        <v>62</v>
      </c>
      <c r="C108" s="37">
        <v>45279.0</v>
      </c>
      <c r="D108" s="42" t="s">
        <v>63</v>
      </c>
      <c r="E108" s="58" t="s">
        <v>63</v>
      </c>
      <c r="F108" s="40">
        <v>0.0</v>
      </c>
      <c r="G108" s="40">
        <v>0.0</v>
      </c>
      <c r="H108" s="40">
        <v>0.0</v>
      </c>
      <c r="I108" s="42" t="s">
        <v>131</v>
      </c>
      <c r="J108" s="37">
        <v>45280.0</v>
      </c>
      <c r="K108" s="42" t="s">
        <v>25</v>
      </c>
      <c r="L108" s="53" t="s">
        <v>25</v>
      </c>
      <c r="M108" s="40">
        <v>0.0</v>
      </c>
      <c r="N108" s="40">
        <v>0.0</v>
      </c>
      <c r="O108" s="40">
        <v>0.0</v>
      </c>
      <c r="P108" s="38" t="s">
        <v>64</v>
      </c>
      <c r="Q108" s="37">
        <v>45281.0</v>
      </c>
      <c r="R108" s="42" t="s">
        <v>65</v>
      </c>
      <c r="S108" s="58" t="s">
        <v>66</v>
      </c>
      <c r="T108" s="40">
        <v>0.0</v>
      </c>
      <c r="U108" s="40">
        <v>6.0</v>
      </c>
      <c r="V108" s="40">
        <v>0.0</v>
      </c>
      <c r="W108" s="95" t="s">
        <v>67</v>
      </c>
      <c r="X108" s="37">
        <v>45282.0</v>
      </c>
      <c r="Y108" s="42" t="s">
        <v>65</v>
      </c>
      <c r="Z108" s="58" t="s">
        <v>66</v>
      </c>
      <c r="AA108" s="40">
        <v>0.0</v>
      </c>
      <c r="AB108" s="40">
        <v>6.0</v>
      </c>
      <c r="AC108" s="40">
        <v>0.0</v>
      </c>
      <c r="AD108" s="42" t="s">
        <v>78</v>
      </c>
      <c r="AE108" s="37">
        <v>45283.0</v>
      </c>
      <c r="AF108" s="42" t="s">
        <v>121</v>
      </c>
      <c r="AG108" s="147" t="s">
        <v>105</v>
      </c>
      <c r="AH108" s="40">
        <v>4.0</v>
      </c>
      <c r="AI108" s="40">
        <v>4.5</v>
      </c>
      <c r="AJ108" s="40">
        <v>0.0</v>
      </c>
      <c r="AK108" s="148" t="s">
        <v>43</v>
      </c>
      <c r="AL108" s="146">
        <v>45284.0</v>
      </c>
      <c r="AM108" s="148" t="s">
        <v>105</v>
      </c>
      <c r="AN108" s="39" t="s">
        <v>106</v>
      </c>
      <c r="AO108" s="40">
        <v>4.0</v>
      </c>
      <c r="AP108" s="40">
        <v>1.0</v>
      </c>
      <c r="AQ108" s="40">
        <v>0.0</v>
      </c>
      <c r="AR108" s="47" t="s">
        <v>27</v>
      </c>
      <c r="AS108" s="37">
        <v>45285.0</v>
      </c>
      <c r="AT108" s="42" t="s">
        <v>65</v>
      </c>
      <c r="AU108" s="58" t="s">
        <v>66</v>
      </c>
      <c r="AV108" s="40">
        <v>0.0</v>
      </c>
      <c r="AW108" s="40">
        <v>6.0</v>
      </c>
      <c r="AX108" s="40">
        <v>0.0</v>
      </c>
      <c r="AY108" s="194"/>
      <c r="AZ108" s="49">
        <f t="shared" ref="AZ108:BB108" si="111">SUM(F108,M108,T108,AA108,AH108,AO108,AV108)</f>
        <v>8</v>
      </c>
      <c r="BA108" s="39">
        <f t="shared" si="111"/>
        <v>23.5</v>
      </c>
      <c r="BB108" s="39">
        <f t="shared" si="111"/>
        <v>0</v>
      </c>
      <c r="BC108" s="50">
        <f>SUM(AZ108,BA108,BB108)</f>
        <v>31.5</v>
      </c>
      <c r="BE108" s="39">
        <f>AZ108*80</f>
        <v>640</v>
      </c>
      <c r="BF108" s="39">
        <f>BA108*88</f>
        <v>2068</v>
      </c>
      <c r="BG108" s="39">
        <f>BB108*80</f>
        <v>0</v>
      </c>
      <c r="BH108" s="39">
        <f>SUM(BE108,BF108,BG108)</f>
        <v>2708</v>
      </c>
      <c r="BI108" s="194"/>
      <c r="BJ108" s="194"/>
      <c r="BK108" s="194"/>
      <c r="BL108" s="194"/>
      <c r="BM108" s="194"/>
    </row>
    <row r="109">
      <c r="A109" s="67"/>
      <c r="F109" s="73"/>
      <c r="G109" s="73"/>
      <c r="H109" s="73"/>
      <c r="Y109" s="192"/>
      <c r="Z109" s="39"/>
      <c r="AA109" s="39"/>
      <c r="AB109" s="39"/>
      <c r="AC109" s="39"/>
      <c r="AV109" s="193"/>
      <c r="AW109" s="193"/>
      <c r="AX109" s="193"/>
      <c r="AY109" s="193"/>
      <c r="AZ109" s="193"/>
      <c r="BA109" s="193"/>
      <c r="BB109" s="193"/>
      <c r="BC109" s="193"/>
      <c r="BF109" s="193"/>
      <c r="BI109" s="193"/>
      <c r="BJ109" s="193"/>
      <c r="BK109" s="193"/>
      <c r="BL109" s="193"/>
      <c r="BM109" s="193"/>
    </row>
    <row r="110">
      <c r="A110" s="67"/>
      <c r="D110" s="187" t="s">
        <v>156</v>
      </c>
      <c r="E110" s="26" t="s">
        <v>3</v>
      </c>
      <c r="F110" s="26" t="s">
        <v>4</v>
      </c>
      <c r="G110" s="26" t="s">
        <v>5</v>
      </c>
      <c r="H110" s="26" t="s">
        <v>6</v>
      </c>
      <c r="I110" s="73"/>
      <c r="K110" s="187" t="s">
        <v>156</v>
      </c>
      <c r="L110" s="26" t="s">
        <v>7</v>
      </c>
      <c r="M110" s="26" t="s">
        <v>4</v>
      </c>
      <c r="N110" s="26" t="s">
        <v>5</v>
      </c>
      <c r="O110" s="26" t="s">
        <v>6</v>
      </c>
      <c r="R110" s="187" t="s">
        <v>156</v>
      </c>
      <c r="S110" s="26" t="s">
        <v>8</v>
      </c>
      <c r="T110" s="26" t="s">
        <v>4</v>
      </c>
      <c r="U110" s="26" t="s">
        <v>5</v>
      </c>
      <c r="V110" s="26" t="s">
        <v>6</v>
      </c>
      <c r="Y110" s="187" t="s">
        <v>156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73"/>
      <c r="AF110" s="187" t="s">
        <v>156</v>
      </c>
      <c r="AG110" s="29" t="s">
        <v>10</v>
      </c>
      <c r="AH110" s="26" t="s">
        <v>4</v>
      </c>
      <c r="AI110" s="26" t="s">
        <v>5</v>
      </c>
      <c r="AJ110" s="26" t="s">
        <v>6</v>
      </c>
      <c r="AM110" s="187" t="s">
        <v>156</v>
      </c>
      <c r="AN110" s="29" t="s">
        <v>11</v>
      </c>
      <c r="AO110" s="26" t="s">
        <v>4</v>
      </c>
      <c r="AP110" s="26" t="s">
        <v>5</v>
      </c>
      <c r="AQ110" s="26" t="s">
        <v>6</v>
      </c>
      <c r="AT110" s="187" t="s">
        <v>156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193"/>
      <c r="AZ110" s="31" t="s">
        <v>4</v>
      </c>
      <c r="BA110" s="31" t="s">
        <v>13</v>
      </c>
      <c r="BB110" s="31" t="s">
        <v>6</v>
      </c>
      <c r="BC110" s="31" t="s">
        <v>14</v>
      </c>
      <c r="BE110" s="33" t="s">
        <v>4</v>
      </c>
      <c r="BF110" s="33" t="s">
        <v>13</v>
      </c>
      <c r="BG110" s="33" t="s">
        <v>6</v>
      </c>
      <c r="BH110" s="33" t="s">
        <v>15</v>
      </c>
      <c r="BI110" s="193"/>
      <c r="BJ110" s="193"/>
      <c r="BK110" s="193"/>
      <c r="BL110" s="193"/>
      <c r="BM110" s="193"/>
    </row>
    <row r="111">
      <c r="A111" s="35" t="s">
        <v>82</v>
      </c>
      <c r="B111" s="41" t="s">
        <v>33</v>
      </c>
      <c r="C111" s="37">
        <v>45279.0</v>
      </c>
      <c r="D111" s="38" t="s">
        <v>25</v>
      </c>
      <c r="E111" s="39" t="s">
        <v>25</v>
      </c>
      <c r="F111" s="40">
        <v>0.0</v>
      </c>
      <c r="G111" s="40">
        <v>0.0</v>
      </c>
      <c r="H111" s="40">
        <v>0.0</v>
      </c>
      <c r="I111" s="42" t="s">
        <v>46</v>
      </c>
      <c r="J111" s="37">
        <v>45280.0</v>
      </c>
      <c r="K111" s="38" t="s">
        <v>126</v>
      </c>
      <c r="L111" s="39" t="s">
        <v>127</v>
      </c>
      <c r="M111" s="40">
        <v>6.0</v>
      </c>
      <c r="N111" s="40">
        <v>0.0</v>
      </c>
      <c r="O111" s="40">
        <v>0.0</v>
      </c>
      <c r="P111" s="38" t="s">
        <v>36</v>
      </c>
      <c r="Q111" s="37">
        <v>45281.0</v>
      </c>
      <c r="R111" s="38" t="s">
        <v>126</v>
      </c>
      <c r="S111" s="39" t="s">
        <v>127</v>
      </c>
      <c r="T111" s="40">
        <v>6.0</v>
      </c>
      <c r="U111" s="40">
        <v>0.0</v>
      </c>
      <c r="V111" s="40">
        <v>0.0</v>
      </c>
      <c r="W111" s="42" t="s">
        <v>37</v>
      </c>
      <c r="X111" s="37">
        <v>45282.0</v>
      </c>
      <c r="Y111" s="38" t="s">
        <v>126</v>
      </c>
      <c r="Z111" s="39" t="s">
        <v>127</v>
      </c>
      <c r="AA111" s="40">
        <v>6.0</v>
      </c>
      <c r="AB111" s="40">
        <v>0.0</v>
      </c>
      <c r="AC111" s="40">
        <v>0.0</v>
      </c>
      <c r="AD111" s="56" t="s">
        <v>40</v>
      </c>
      <c r="AE111" s="37">
        <v>45283.0</v>
      </c>
      <c r="AF111" s="38" t="s">
        <v>126</v>
      </c>
      <c r="AG111" s="39" t="s">
        <v>127</v>
      </c>
      <c r="AH111" s="40">
        <v>6.0</v>
      </c>
      <c r="AI111" s="40">
        <v>0.0</v>
      </c>
      <c r="AJ111" s="40">
        <v>0.0</v>
      </c>
      <c r="AK111" s="42" t="s">
        <v>43</v>
      </c>
      <c r="AL111" s="37">
        <v>45284.0</v>
      </c>
      <c r="AM111" s="38" t="s">
        <v>126</v>
      </c>
      <c r="AN111" s="39" t="s">
        <v>127</v>
      </c>
      <c r="AO111" s="40">
        <v>6.0</v>
      </c>
      <c r="AP111" s="40">
        <v>0.0</v>
      </c>
      <c r="AQ111" s="40">
        <v>0.0</v>
      </c>
      <c r="AR111" s="96" t="s">
        <v>142</v>
      </c>
      <c r="AS111" s="37">
        <v>45285.0</v>
      </c>
      <c r="AT111" s="38" t="s">
        <v>126</v>
      </c>
      <c r="AU111" s="39" t="s">
        <v>127</v>
      </c>
      <c r="AV111" s="40">
        <v>6.0</v>
      </c>
      <c r="AW111" s="40">
        <v>0.0</v>
      </c>
      <c r="AX111" s="40">
        <v>0.0</v>
      </c>
      <c r="AY111" s="194"/>
      <c r="AZ111" s="49">
        <f t="shared" ref="AZ111:BB111" si="112">SUM(F111,M111,T111,AA111,AH111,AO111,AV111)</f>
        <v>36</v>
      </c>
      <c r="BA111" s="39">
        <f t="shared" si="112"/>
        <v>0</v>
      </c>
      <c r="BB111" s="39">
        <f t="shared" si="112"/>
        <v>0</v>
      </c>
      <c r="BC111" s="50">
        <f>SUM(AZ111,BA111,BB111)</f>
        <v>36</v>
      </c>
      <c r="BE111" s="39">
        <f>AZ111*80</f>
        <v>2880</v>
      </c>
      <c r="BF111" s="39">
        <f>BA111*88</f>
        <v>0</v>
      </c>
      <c r="BG111" s="39">
        <f>BB111*80</f>
        <v>0</v>
      </c>
      <c r="BH111" s="39">
        <f>SUM(BE111,BF111,BG111)</f>
        <v>2880</v>
      </c>
      <c r="BI111" s="194"/>
      <c r="BJ111" s="194"/>
      <c r="BK111" s="194"/>
      <c r="BL111" s="194"/>
      <c r="BM111" s="194"/>
    </row>
    <row r="112">
      <c r="A112" s="67"/>
      <c r="B112" s="68"/>
      <c r="C112" s="68"/>
    </row>
    <row r="113">
      <c r="A113" s="67"/>
      <c r="D113" s="187" t="s">
        <v>152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153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8"/>
      <c r="Y113" s="187" t="s">
        <v>155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95" t="s">
        <v>157</v>
      </c>
      <c r="AG113" s="191" t="s">
        <v>156</v>
      </c>
      <c r="AH113" s="26" t="s">
        <v>4</v>
      </c>
      <c r="AI113" s="26" t="s">
        <v>5</v>
      </c>
      <c r="AJ113" s="26" t="s">
        <v>6</v>
      </c>
      <c r="AM113" s="187" t="s">
        <v>153</v>
      </c>
      <c r="AN113" s="192" t="s">
        <v>155</v>
      </c>
      <c r="AO113" s="26" t="s">
        <v>4</v>
      </c>
      <c r="AP113" s="26" t="s">
        <v>5</v>
      </c>
      <c r="AQ113" s="26" t="s">
        <v>6</v>
      </c>
      <c r="AT113" s="187" t="s">
        <v>153</v>
      </c>
      <c r="AU113" s="191" t="s">
        <v>155</v>
      </c>
      <c r="AV113" s="26" t="s">
        <v>4</v>
      </c>
      <c r="AW113" s="26" t="s">
        <v>5</v>
      </c>
      <c r="AX113" s="26" t="s">
        <v>6</v>
      </c>
      <c r="AY113" s="196"/>
      <c r="AZ113" s="31" t="s">
        <v>4</v>
      </c>
      <c r="BA113" s="31" t="s">
        <v>13</v>
      </c>
      <c r="BB113" s="31" t="s">
        <v>6</v>
      </c>
      <c r="BC113" s="31" t="s">
        <v>14</v>
      </c>
      <c r="BD113" s="196"/>
      <c r="BE113" s="33" t="s">
        <v>4</v>
      </c>
      <c r="BF113" s="33" t="s">
        <v>13</v>
      </c>
      <c r="BG113" s="33" t="s">
        <v>6</v>
      </c>
      <c r="BH113" s="33" t="s">
        <v>15</v>
      </c>
      <c r="BI113" s="196"/>
      <c r="BJ113" s="196"/>
      <c r="BK113" s="196"/>
      <c r="BL113" s="196"/>
      <c r="BM113" s="196"/>
    </row>
    <row r="114">
      <c r="A114" s="35" t="s">
        <v>50</v>
      </c>
      <c r="B114" s="41" t="s">
        <v>62</v>
      </c>
      <c r="C114" s="37">
        <v>45279.0</v>
      </c>
      <c r="D114" s="42" t="s">
        <v>65</v>
      </c>
      <c r="E114" s="58" t="s">
        <v>158</v>
      </c>
      <c r="F114" s="40">
        <v>0.0</v>
      </c>
      <c r="G114" s="40">
        <v>6.0</v>
      </c>
      <c r="H114" s="40">
        <v>0.0</v>
      </c>
      <c r="I114" s="42" t="s">
        <v>46</v>
      </c>
      <c r="J114" s="37">
        <v>45280.0</v>
      </c>
      <c r="K114" s="42" t="s">
        <v>115</v>
      </c>
      <c r="L114" s="130" t="s">
        <v>116</v>
      </c>
      <c r="M114" s="128">
        <v>6.0</v>
      </c>
      <c r="N114" s="128">
        <v>1.5</v>
      </c>
      <c r="O114" s="129">
        <v>0.0</v>
      </c>
      <c r="P114" s="38" t="s">
        <v>64</v>
      </c>
      <c r="Q114" s="37">
        <v>45281.0</v>
      </c>
      <c r="R114" s="42" t="s">
        <v>117</v>
      </c>
      <c r="S114" s="53" t="s">
        <v>118</v>
      </c>
      <c r="T114" s="40">
        <v>1.0</v>
      </c>
      <c r="U114" s="40">
        <v>4.5</v>
      </c>
      <c r="V114" s="40">
        <v>0.0</v>
      </c>
      <c r="W114" s="42" t="s">
        <v>67</v>
      </c>
      <c r="X114" s="37">
        <v>45275.0</v>
      </c>
      <c r="Y114" s="38" t="s">
        <v>135</v>
      </c>
      <c r="Z114" s="39" t="s">
        <v>136</v>
      </c>
      <c r="AA114" s="40">
        <v>2.0</v>
      </c>
      <c r="AB114" s="40">
        <v>6.0</v>
      </c>
      <c r="AC114" s="40">
        <v>1.0</v>
      </c>
      <c r="AD114" s="56" t="s">
        <v>56</v>
      </c>
      <c r="AE114" s="37">
        <v>45275.0</v>
      </c>
      <c r="AF114" s="42" t="s">
        <v>89</v>
      </c>
      <c r="AG114" s="148" t="s">
        <v>143</v>
      </c>
      <c r="AH114" s="40">
        <v>1.0</v>
      </c>
      <c r="AI114" s="40">
        <v>7.0</v>
      </c>
      <c r="AJ114" s="40">
        <v>3.0</v>
      </c>
      <c r="AK114" s="42" t="s">
        <v>79</v>
      </c>
      <c r="AL114" s="37">
        <v>45277.0</v>
      </c>
      <c r="AM114" s="42" t="s">
        <v>119</v>
      </c>
      <c r="AN114" s="53" t="s">
        <v>120</v>
      </c>
      <c r="AO114" s="40">
        <v>0.0</v>
      </c>
      <c r="AP114" s="40">
        <v>4.5</v>
      </c>
      <c r="AQ114" s="40">
        <v>0.0</v>
      </c>
      <c r="AR114" s="42" t="s">
        <v>27</v>
      </c>
      <c r="AS114" s="37">
        <v>45285.0</v>
      </c>
      <c r="AT114" s="42" t="s">
        <v>121</v>
      </c>
      <c r="AU114" s="147" t="s">
        <v>137</v>
      </c>
      <c r="AV114" s="40">
        <v>3.0</v>
      </c>
      <c r="AW114" s="40">
        <v>4.5</v>
      </c>
      <c r="AX114" s="40">
        <v>0.0</v>
      </c>
      <c r="AY114" s="51"/>
      <c r="AZ114" s="49">
        <f t="shared" ref="AZ114:BB114" si="113">SUM(F114,M114,T114,AA114,AH114,AO114,AV114)</f>
        <v>13</v>
      </c>
      <c r="BA114" s="39">
        <f t="shared" si="113"/>
        <v>34</v>
      </c>
      <c r="BB114" s="39">
        <f t="shared" si="113"/>
        <v>4</v>
      </c>
      <c r="BC114" s="50">
        <f>SUM(AZ114,BA114,BB114)</f>
        <v>51</v>
      </c>
      <c r="BD114" s="51"/>
      <c r="BE114" s="39">
        <f>AZ114*80</f>
        <v>1040</v>
      </c>
      <c r="BF114" s="39">
        <f>BA114*88</f>
        <v>2992</v>
      </c>
      <c r="BG114" s="39">
        <f>BB114*80</f>
        <v>320</v>
      </c>
      <c r="BH114" s="39">
        <f>SUM(BE114,BF114,BG114)</f>
        <v>4352</v>
      </c>
      <c r="BI114" s="51"/>
      <c r="BJ114" s="51"/>
      <c r="BK114" s="51"/>
      <c r="BL114" s="51"/>
      <c r="BM114" s="51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199"/>
    </row>
    <row r="116">
      <c r="A116" s="67"/>
      <c r="B116" s="68"/>
      <c r="C116" s="68"/>
      <c r="L116" s="92"/>
      <c r="R116" s="98"/>
      <c r="S116" s="192"/>
      <c r="Z116" s="39"/>
      <c r="AA116" s="197"/>
      <c r="AB116" s="197"/>
      <c r="AC116" s="197"/>
      <c r="AD116" s="197"/>
      <c r="AN116" s="198"/>
      <c r="AT116" s="98"/>
    </row>
    <row r="117">
      <c r="A117" s="24"/>
      <c r="B117" s="25"/>
      <c r="C117" s="25"/>
      <c r="D117" s="187" t="s">
        <v>159</v>
      </c>
      <c r="E117" s="26" t="s">
        <v>3</v>
      </c>
      <c r="F117" s="26" t="s">
        <v>4</v>
      </c>
      <c r="G117" s="26" t="s">
        <v>5</v>
      </c>
      <c r="H117" s="26" t="s">
        <v>6</v>
      </c>
      <c r="I117" s="26"/>
      <c r="J117" s="26"/>
      <c r="K117" s="187" t="s">
        <v>153</v>
      </c>
      <c r="L117" s="26" t="s">
        <v>7</v>
      </c>
      <c r="M117" s="26" t="s">
        <v>4</v>
      </c>
      <c r="N117" s="26" t="s">
        <v>5</v>
      </c>
      <c r="O117" s="26" t="s">
        <v>6</v>
      </c>
      <c r="P117" s="26"/>
      <c r="Q117" s="26"/>
      <c r="R117" s="187" t="s">
        <v>159</v>
      </c>
      <c r="S117" s="26" t="s">
        <v>8</v>
      </c>
      <c r="T117" s="26" t="s">
        <v>4</v>
      </c>
      <c r="U117" s="26" t="s">
        <v>5</v>
      </c>
      <c r="V117" s="26" t="s">
        <v>6</v>
      </c>
      <c r="W117" s="28"/>
      <c r="X117" s="29"/>
      <c r="Y117" s="187" t="s">
        <v>153</v>
      </c>
      <c r="Z117" s="29" t="s">
        <v>9</v>
      </c>
      <c r="AA117" s="26" t="s">
        <v>4</v>
      </c>
      <c r="AB117" s="26" t="s">
        <v>5</v>
      </c>
      <c r="AC117" s="26" t="s">
        <v>6</v>
      </c>
      <c r="AD117" s="29"/>
      <c r="AE117" s="29"/>
      <c r="AF117" s="187" t="s">
        <v>153</v>
      </c>
      <c r="AG117" s="29" t="s">
        <v>10</v>
      </c>
      <c r="AH117" s="26" t="s">
        <v>4</v>
      </c>
      <c r="AI117" s="26" t="s">
        <v>5</v>
      </c>
      <c r="AJ117" s="26" t="s">
        <v>6</v>
      </c>
      <c r="AK117" s="29"/>
      <c r="AL117" s="29"/>
      <c r="AM117" s="187" t="s">
        <v>153</v>
      </c>
      <c r="AN117" s="29" t="s">
        <v>11</v>
      </c>
      <c r="AO117" s="26" t="s">
        <v>4</v>
      </c>
      <c r="AP117" s="26" t="s">
        <v>5</v>
      </c>
      <c r="AQ117" s="26" t="s">
        <v>6</v>
      </c>
      <c r="AR117" s="29"/>
      <c r="AS117" s="29"/>
      <c r="AT117" s="187" t="s">
        <v>159</v>
      </c>
      <c r="AU117" s="29" t="s">
        <v>12</v>
      </c>
      <c r="AV117" s="26" t="s">
        <v>4</v>
      </c>
      <c r="AW117" s="26" t="s">
        <v>5</v>
      </c>
      <c r="AX117" s="26" t="s">
        <v>6</v>
      </c>
      <c r="AY117" s="30"/>
      <c r="AZ117" s="31" t="s">
        <v>4</v>
      </c>
      <c r="BA117" s="31" t="s">
        <v>13</v>
      </c>
      <c r="BB117" s="31" t="s">
        <v>6</v>
      </c>
      <c r="BC117" s="31" t="s">
        <v>14</v>
      </c>
      <c r="BD117" s="32"/>
      <c r="BE117" s="33" t="s">
        <v>4</v>
      </c>
      <c r="BF117" s="33" t="s">
        <v>13</v>
      </c>
      <c r="BG117" s="33" t="s">
        <v>6</v>
      </c>
      <c r="BH117" s="33" t="s">
        <v>15</v>
      </c>
      <c r="BI117" s="32"/>
      <c r="BJ117" s="32"/>
      <c r="BK117" s="32"/>
      <c r="BL117" s="32"/>
      <c r="BM117" s="32"/>
    </row>
    <row r="118">
      <c r="A118" s="35" t="s">
        <v>18</v>
      </c>
      <c r="B118" s="36" t="s">
        <v>19</v>
      </c>
      <c r="C118" s="37">
        <v>45278.0</v>
      </c>
      <c r="D118" s="38" t="s">
        <v>20</v>
      </c>
      <c r="E118" s="39" t="s">
        <v>21</v>
      </c>
      <c r="F118" s="40">
        <v>0.0</v>
      </c>
      <c r="G118" s="40">
        <v>6.5</v>
      </c>
      <c r="H118" s="40">
        <v>0.0</v>
      </c>
      <c r="I118" s="42" t="s">
        <v>131</v>
      </c>
      <c r="J118" s="37">
        <v>45280.0</v>
      </c>
      <c r="K118" s="42" t="s">
        <v>132</v>
      </c>
      <c r="L118" s="53" t="s">
        <v>133</v>
      </c>
      <c r="M118" s="40">
        <v>0.0</v>
      </c>
      <c r="N118" s="40">
        <v>3.0</v>
      </c>
      <c r="O118" s="40">
        <v>0.0</v>
      </c>
      <c r="P118" s="42" t="s">
        <v>24</v>
      </c>
      <c r="Q118" s="37">
        <v>45280.0</v>
      </c>
      <c r="R118" s="38" t="s">
        <v>25</v>
      </c>
      <c r="S118" s="39" t="s">
        <v>25</v>
      </c>
      <c r="T118" s="40">
        <v>0.0</v>
      </c>
      <c r="U118" s="40">
        <v>0.0</v>
      </c>
      <c r="V118" s="40">
        <v>0.0</v>
      </c>
      <c r="W118" s="38" t="s">
        <v>67</v>
      </c>
      <c r="X118" s="37">
        <v>45282.0</v>
      </c>
      <c r="Y118" s="42" t="s">
        <v>119</v>
      </c>
      <c r="Z118" s="53" t="s">
        <v>120</v>
      </c>
      <c r="AA118" s="40">
        <v>0.0</v>
      </c>
      <c r="AB118" s="40">
        <v>4.5</v>
      </c>
      <c r="AC118" s="40">
        <v>0.0</v>
      </c>
      <c r="AD118" s="42" t="s">
        <v>78</v>
      </c>
      <c r="AE118" s="37">
        <v>45276.0</v>
      </c>
      <c r="AF118" s="38" t="s">
        <v>25</v>
      </c>
      <c r="AG118" s="39" t="s">
        <v>25</v>
      </c>
      <c r="AH118" s="40">
        <v>0.0</v>
      </c>
      <c r="AI118" s="40">
        <v>0.0</v>
      </c>
      <c r="AJ118" s="40">
        <v>0.0</v>
      </c>
      <c r="AK118" s="42" t="s">
        <v>79</v>
      </c>
      <c r="AL118" s="37">
        <v>45277.0</v>
      </c>
      <c r="AM118" s="42" t="s">
        <v>25</v>
      </c>
      <c r="AN118" s="53" t="s">
        <v>25</v>
      </c>
      <c r="AO118" s="40">
        <v>0.0</v>
      </c>
      <c r="AP118" s="40">
        <v>0.0</v>
      </c>
      <c r="AQ118" s="40">
        <v>0.0</v>
      </c>
      <c r="AR118" s="47" t="s">
        <v>27</v>
      </c>
      <c r="AS118" s="37">
        <v>45285.0</v>
      </c>
      <c r="AT118" s="38" t="s">
        <v>28</v>
      </c>
      <c r="AU118" s="39" t="s">
        <v>29</v>
      </c>
      <c r="AV118" s="40">
        <v>0.0</v>
      </c>
      <c r="AW118" s="40">
        <v>5.0</v>
      </c>
      <c r="AX118" s="40">
        <v>0.0</v>
      </c>
      <c r="AY118" s="48"/>
      <c r="AZ118" s="49">
        <f t="shared" ref="AZ118:BB118" si="114">SUM(F118,M118,T118,AA118,AH118,AO118,AV118)</f>
        <v>0</v>
      </c>
      <c r="BA118" s="39">
        <f t="shared" si="114"/>
        <v>19</v>
      </c>
      <c r="BB118" s="39">
        <f t="shared" si="114"/>
        <v>0</v>
      </c>
      <c r="BC118" s="50">
        <f>SUM(AZ118,BA118,BB118)</f>
        <v>19</v>
      </c>
      <c r="BD118" s="51"/>
      <c r="BE118" s="39">
        <f>AZ118*80</f>
        <v>0</v>
      </c>
      <c r="BF118" s="39">
        <f>BA118*88</f>
        <v>1672</v>
      </c>
      <c r="BG118" s="39">
        <f>BB118*80</f>
        <v>0</v>
      </c>
      <c r="BH118" s="39">
        <f>SUM(BE118,BF118,BG118)</f>
        <v>1672</v>
      </c>
      <c r="BI118" s="51"/>
      <c r="BJ118" s="51"/>
      <c r="BK118" s="51"/>
      <c r="BL118" s="51"/>
      <c r="BM118" s="51"/>
    </row>
    <row r="119">
      <c r="A119" s="35"/>
      <c r="B119" s="64"/>
      <c r="C119" s="45"/>
      <c r="D119" s="39"/>
      <c r="E119" s="39"/>
      <c r="F119" s="60"/>
      <c r="G119" s="60"/>
      <c r="H119" s="60"/>
      <c r="I119" s="60"/>
      <c r="J119" s="45"/>
      <c r="K119" s="39"/>
      <c r="L119" s="39"/>
      <c r="M119" s="98"/>
      <c r="N119" s="98"/>
      <c r="O119" s="98"/>
      <c r="P119" s="98"/>
      <c r="Q119" s="200"/>
      <c r="R119" s="39"/>
      <c r="S119" s="39"/>
      <c r="T119" s="64"/>
      <c r="U119" s="64"/>
      <c r="V119" s="64"/>
      <c r="W119" s="64"/>
      <c r="X119" s="45"/>
      <c r="Y119" s="39"/>
      <c r="Z119" s="39"/>
      <c r="AA119" s="44"/>
      <c r="AB119" s="44"/>
      <c r="AC119" s="44"/>
      <c r="AD119" s="201"/>
      <c r="AE119" s="45"/>
      <c r="AF119" s="39"/>
      <c r="AG119" s="39"/>
      <c r="AH119" s="46"/>
      <c r="AI119" s="46"/>
      <c r="AJ119" s="46"/>
      <c r="AK119" s="46"/>
      <c r="AL119" s="45"/>
      <c r="AM119" s="39"/>
      <c r="AN119" s="39"/>
      <c r="AO119" s="98"/>
      <c r="AP119" s="98"/>
      <c r="AQ119" s="98"/>
      <c r="AS119" s="202"/>
      <c r="AT119" s="39"/>
      <c r="AU119" s="39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>
      <c r="A120" s="24"/>
      <c r="D120" s="187" t="s">
        <v>153</v>
      </c>
      <c r="E120" s="26" t="s">
        <v>3</v>
      </c>
      <c r="F120" s="26" t="s">
        <v>4</v>
      </c>
      <c r="G120" s="26" t="s">
        <v>5</v>
      </c>
      <c r="H120" s="26" t="s">
        <v>6</v>
      </c>
      <c r="I120" s="26"/>
      <c r="J120" s="26"/>
      <c r="K120" s="187" t="s">
        <v>152</v>
      </c>
      <c r="L120" s="26" t="s">
        <v>7</v>
      </c>
      <c r="M120" s="26" t="s">
        <v>4</v>
      </c>
      <c r="N120" s="26" t="s">
        <v>5</v>
      </c>
      <c r="O120" s="26" t="s">
        <v>6</v>
      </c>
      <c r="P120" s="26"/>
      <c r="Q120" s="26"/>
      <c r="R120" s="187" t="s">
        <v>159</v>
      </c>
      <c r="S120" s="26" t="s">
        <v>8</v>
      </c>
      <c r="T120" s="26" t="s">
        <v>4</v>
      </c>
      <c r="U120" s="26" t="s">
        <v>5</v>
      </c>
      <c r="V120" s="26" t="s">
        <v>6</v>
      </c>
      <c r="W120" s="28"/>
      <c r="X120" s="29"/>
      <c r="Y120" s="187" t="s">
        <v>159</v>
      </c>
      <c r="Z120" s="29" t="s">
        <v>9</v>
      </c>
      <c r="AA120" s="26" t="s">
        <v>4</v>
      </c>
      <c r="AB120" s="26" t="s">
        <v>5</v>
      </c>
      <c r="AC120" s="26" t="s">
        <v>6</v>
      </c>
      <c r="AD120" s="188"/>
      <c r="AE120" s="189"/>
      <c r="AF120" s="187" t="s">
        <v>152</v>
      </c>
      <c r="AG120" s="29" t="s">
        <v>10</v>
      </c>
      <c r="AH120" s="26" t="s">
        <v>4</v>
      </c>
      <c r="AI120" s="26" t="s">
        <v>5</v>
      </c>
      <c r="AJ120" s="26" t="s">
        <v>6</v>
      </c>
      <c r="AM120" s="187" t="s">
        <v>152</v>
      </c>
      <c r="AN120" s="29" t="s">
        <v>11</v>
      </c>
      <c r="AO120" s="26" t="s">
        <v>4</v>
      </c>
      <c r="AP120" s="26" t="s">
        <v>5</v>
      </c>
      <c r="AQ120" s="26" t="s">
        <v>6</v>
      </c>
      <c r="AT120" s="187" t="s">
        <v>153</v>
      </c>
      <c r="AU120" s="29" t="s">
        <v>12</v>
      </c>
      <c r="AV120" s="26" t="s">
        <v>4</v>
      </c>
      <c r="AW120" s="26" t="s">
        <v>5</v>
      </c>
      <c r="AX120" s="26" t="s">
        <v>6</v>
      </c>
      <c r="AY120" s="30"/>
      <c r="AZ120" s="31" t="s">
        <v>4</v>
      </c>
      <c r="BA120" s="31" t="s">
        <v>13</v>
      </c>
      <c r="BB120" s="31" t="s">
        <v>6</v>
      </c>
      <c r="BC120" s="31" t="s">
        <v>14</v>
      </c>
      <c r="BD120" s="32"/>
      <c r="BE120" s="33" t="s">
        <v>4</v>
      </c>
      <c r="BF120" s="33" t="s">
        <v>13</v>
      </c>
      <c r="BG120" s="33" t="s">
        <v>6</v>
      </c>
      <c r="BH120" s="33" t="s">
        <v>15</v>
      </c>
      <c r="BI120" s="32"/>
      <c r="BJ120" s="32"/>
      <c r="BK120" s="32"/>
      <c r="BL120" s="32"/>
      <c r="BM120" s="32"/>
    </row>
    <row r="121">
      <c r="A121" s="94" t="s">
        <v>54</v>
      </c>
      <c r="B121" s="42" t="s">
        <v>62</v>
      </c>
      <c r="C121" s="37">
        <v>45279.0</v>
      </c>
      <c r="D121" s="42" t="s">
        <v>117</v>
      </c>
      <c r="E121" s="53" t="s">
        <v>118</v>
      </c>
      <c r="F121" s="40">
        <v>1.0</v>
      </c>
      <c r="G121" s="40">
        <v>4.5</v>
      </c>
      <c r="H121" s="40">
        <v>0.0</v>
      </c>
      <c r="I121" s="57" t="s">
        <v>46</v>
      </c>
      <c r="J121" s="37">
        <v>45280.0</v>
      </c>
      <c r="K121" s="42" t="s">
        <v>65</v>
      </c>
      <c r="L121" s="58" t="s">
        <v>66</v>
      </c>
      <c r="M121" s="40">
        <v>0.0</v>
      </c>
      <c r="N121" s="40">
        <v>6.0</v>
      </c>
      <c r="O121" s="40">
        <v>0.0</v>
      </c>
      <c r="P121" s="42" t="s">
        <v>24</v>
      </c>
      <c r="Q121" s="37">
        <v>45280.0</v>
      </c>
      <c r="R121" s="38" t="s">
        <v>20</v>
      </c>
      <c r="S121" s="39" t="s">
        <v>21</v>
      </c>
      <c r="T121" s="40">
        <v>0.0</v>
      </c>
      <c r="U121" s="40">
        <v>6.5</v>
      </c>
      <c r="V121" s="40">
        <v>0.0</v>
      </c>
      <c r="W121" s="43" t="s">
        <v>26</v>
      </c>
      <c r="X121" s="37">
        <v>45281.0</v>
      </c>
      <c r="Y121" s="42" t="s">
        <v>25</v>
      </c>
      <c r="Z121" s="58" t="s">
        <v>25</v>
      </c>
      <c r="AA121" s="40">
        <v>0.0</v>
      </c>
      <c r="AB121" s="40">
        <v>0.0</v>
      </c>
      <c r="AC121" s="40">
        <v>0.0</v>
      </c>
      <c r="AD121" s="56" t="s">
        <v>78</v>
      </c>
      <c r="AE121" s="37">
        <v>45283.0</v>
      </c>
      <c r="AF121" s="42" t="s">
        <v>65</v>
      </c>
      <c r="AG121" s="58" t="s">
        <v>66</v>
      </c>
      <c r="AH121" s="40">
        <v>0.0</v>
      </c>
      <c r="AI121" s="40">
        <v>6.0</v>
      </c>
      <c r="AJ121" s="40">
        <v>0.0</v>
      </c>
      <c r="AK121" s="96" t="s">
        <v>79</v>
      </c>
      <c r="AL121" s="37">
        <v>45284.0</v>
      </c>
      <c r="AM121" s="42" t="s">
        <v>65</v>
      </c>
      <c r="AN121" s="58" t="s">
        <v>66</v>
      </c>
      <c r="AO121" s="40">
        <v>0.0</v>
      </c>
      <c r="AP121" s="40">
        <v>6.0</v>
      </c>
      <c r="AQ121" s="40">
        <v>0.0</v>
      </c>
      <c r="AR121" s="42" t="s">
        <v>27</v>
      </c>
      <c r="AS121" s="37">
        <v>45285.0</v>
      </c>
      <c r="AT121" s="42" t="s">
        <v>25</v>
      </c>
      <c r="AU121" s="53" t="s">
        <v>25</v>
      </c>
      <c r="AV121" s="40">
        <v>0.0</v>
      </c>
      <c r="AW121" s="40">
        <v>0.0</v>
      </c>
      <c r="AX121" s="40">
        <v>0.0</v>
      </c>
      <c r="AY121" s="48"/>
      <c r="AZ121" s="49">
        <f t="shared" ref="AZ121:BB121" si="115">SUM(F121,M121,T121,AA121,AH121,AO121,AV121)</f>
        <v>1</v>
      </c>
      <c r="BA121" s="39">
        <f t="shared" si="115"/>
        <v>29</v>
      </c>
      <c r="BB121" s="39">
        <f t="shared" si="115"/>
        <v>0</v>
      </c>
      <c r="BC121" s="50">
        <f>SUM(AZ121,BA121,BB121)</f>
        <v>30</v>
      </c>
      <c r="BD121" s="51"/>
      <c r="BE121" s="39">
        <f>AZ121*80</f>
        <v>80</v>
      </c>
      <c r="BF121" s="39">
        <f>BA121*88</f>
        <v>2552</v>
      </c>
      <c r="BG121" s="39">
        <f>BB121*80</f>
        <v>0</v>
      </c>
      <c r="BH121" s="39">
        <f>SUM(BE121,BF121,BG121)</f>
        <v>2632</v>
      </c>
      <c r="BI121" s="51"/>
      <c r="BJ121" s="51"/>
      <c r="BK121" s="51"/>
      <c r="BL121" s="51"/>
      <c r="BM121" s="51"/>
    </row>
    <row r="122">
      <c r="A122" s="116"/>
      <c r="B122" s="203"/>
      <c r="C122" s="71"/>
      <c r="D122" s="136"/>
      <c r="E122" s="51"/>
      <c r="F122" s="51"/>
      <c r="G122" s="51"/>
      <c r="H122" s="51"/>
      <c r="I122" s="204"/>
      <c r="J122" s="71"/>
      <c r="K122" s="39"/>
      <c r="L122" s="39"/>
      <c r="M122" s="51"/>
      <c r="N122" s="51"/>
      <c r="O122" s="51"/>
      <c r="P122" s="203"/>
      <c r="Q122" s="71"/>
      <c r="R122" s="136"/>
      <c r="S122" s="51"/>
      <c r="T122" s="51"/>
      <c r="U122" s="51"/>
      <c r="V122" s="51"/>
      <c r="W122" s="136"/>
      <c r="X122" s="71"/>
      <c r="Y122" s="53"/>
      <c r="Z122" s="53"/>
      <c r="AA122" s="51"/>
      <c r="AB122" s="51"/>
      <c r="AC122" s="51"/>
      <c r="AD122" s="136"/>
      <c r="AE122" s="71"/>
      <c r="AF122" s="136"/>
      <c r="AG122" s="192"/>
      <c r="AH122" s="51"/>
      <c r="AI122" s="51"/>
      <c r="AJ122" s="51"/>
      <c r="AK122" s="205"/>
      <c r="AL122" s="71"/>
      <c r="AM122" s="39"/>
      <c r="AN122" s="39"/>
      <c r="AO122" s="51"/>
      <c r="AP122" s="51"/>
      <c r="AQ122" s="51"/>
      <c r="AR122" s="138"/>
      <c r="AS122" s="71"/>
      <c r="AT122" s="51"/>
      <c r="AU122" s="51"/>
      <c r="AV122" s="51"/>
      <c r="AW122" s="51"/>
      <c r="AX122" s="51"/>
      <c r="AY122" s="48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4"/>
      <c r="D123" s="187" t="s">
        <v>152</v>
      </c>
      <c r="E123" s="26" t="s">
        <v>3</v>
      </c>
      <c r="F123" s="26" t="s">
        <v>4</v>
      </c>
      <c r="G123" s="26" t="s">
        <v>5</v>
      </c>
      <c r="H123" s="26" t="s">
        <v>6</v>
      </c>
      <c r="I123" s="26"/>
      <c r="J123" s="26"/>
      <c r="K123" s="187" t="s">
        <v>152</v>
      </c>
      <c r="L123" s="26" t="s">
        <v>3</v>
      </c>
      <c r="M123" s="26" t="s">
        <v>4</v>
      </c>
      <c r="N123" s="26" t="s">
        <v>5</v>
      </c>
      <c r="O123" s="26" t="s">
        <v>6</v>
      </c>
      <c r="P123" s="26"/>
      <c r="Q123" s="26"/>
      <c r="R123" s="187" t="s">
        <v>152</v>
      </c>
      <c r="S123" s="26" t="s">
        <v>8</v>
      </c>
      <c r="T123" s="26" t="s">
        <v>4</v>
      </c>
      <c r="U123" s="26" t="s">
        <v>5</v>
      </c>
      <c r="V123" s="26" t="s">
        <v>6</v>
      </c>
      <c r="W123" s="28"/>
      <c r="X123" s="29"/>
      <c r="Y123" s="187" t="s">
        <v>159</v>
      </c>
      <c r="Z123" s="29" t="s">
        <v>9</v>
      </c>
      <c r="AA123" s="26" t="s">
        <v>4</v>
      </c>
      <c r="AB123" s="26" t="s">
        <v>5</v>
      </c>
      <c r="AC123" s="26" t="s">
        <v>6</v>
      </c>
      <c r="AF123" s="187" t="s">
        <v>159</v>
      </c>
      <c r="AG123" s="29" t="s">
        <v>10</v>
      </c>
      <c r="AH123" s="26" t="s">
        <v>4</v>
      </c>
      <c r="AI123" s="26" t="s">
        <v>5</v>
      </c>
      <c r="AJ123" s="26" t="s">
        <v>6</v>
      </c>
      <c r="AM123" s="187" t="s">
        <v>159</v>
      </c>
      <c r="AN123" s="29" t="s">
        <v>11</v>
      </c>
      <c r="AO123" s="26" t="s">
        <v>4</v>
      </c>
      <c r="AP123" s="26" t="s">
        <v>5</v>
      </c>
      <c r="AQ123" s="26" t="s">
        <v>6</v>
      </c>
      <c r="AT123" s="187" t="s">
        <v>152</v>
      </c>
      <c r="AU123" s="29" t="s">
        <v>12</v>
      </c>
      <c r="AV123" s="26" t="s">
        <v>4</v>
      </c>
      <c r="AW123" s="26" t="s">
        <v>5</v>
      </c>
      <c r="AX123" s="26" t="s">
        <v>6</v>
      </c>
      <c r="AY123" s="30"/>
      <c r="AZ123" s="31" t="s">
        <v>4</v>
      </c>
      <c r="BA123" s="31" t="s">
        <v>13</v>
      </c>
      <c r="BB123" s="31" t="s">
        <v>6</v>
      </c>
      <c r="BC123" s="31" t="s">
        <v>14</v>
      </c>
      <c r="BD123" s="32"/>
      <c r="BE123" s="33" t="s">
        <v>4</v>
      </c>
      <c r="BF123" s="33" t="s">
        <v>13</v>
      </c>
      <c r="BG123" s="33" t="s">
        <v>6</v>
      </c>
      <c r="BH123" s="33" t="s">
        <v>15</v>
      </c>
      <c r="BI123" s="51"/>
      <c r="BJ123" s="51"/>
      <c r="BK123" s="51"/>
      <c r="BL123" s="51"/>
      <c r="BM123" s="51"/>
    </row>
    <row r="124">
      <c r="A124" s="94" t="s">
        <v>55</v>
      </c>
      <c r="B124" s="41" t="s">
        <v>33</v>
      </c>
      <c r="C124" s="37">
        <v>45279.0</v>
      </c>
      <c r="D124" s="42" t="s">
        <v>25</v>
      </c>
      <c r="E124" s="58" t="s">
        <v>25</v>
      </c>
      <c r="F124" s="40">
        <v>0.0</v>
      </c>
      <c r="G124" s="40">
        <v>0.0</v>
      </c>
      <c r="H124" s="40">
        <v>0.0</v>
      </c>
      <c r="I124" s="57" t="s">
        <v>46</v>
      </c>
      <c r="J124" s="37">
        <v>45280.0</v>
      </c>
      <c r="K124" s="42" t="s">
        <v>70</v>
      </c>
      <c r="L124" s="58" t="s">
        <v>71</v>
      </c>
      <c r="M124" s="40">
        <v>7.5</v>
      </c>
      <c r="N124" s="40">
        <v>0.0</v>
      </c>
      <c r="O124" s="40">
        <v>0.0</v>
      </c>
      <c r="P124" s="38" t="s">
        <v>36</v>
      </c>
      <c r="Q124" s="37">
        <v>45281.0</v>
      </c>
      <c r="R124" s="42" t="s">
        <v>25</v>
      </c>
      <c r="S124" s="58" t="s">
        <v>25</v>
      </c>
      <c r="T124" s="40">
        <v>0.0</v>
      </c>
      <c r="U124" s="40">
        <v>0.0</v>
      </c>
      <c r="V124" s="40">
        <v>0.0</v>
      </c>
      <c r="W124" s="43" t="s">
        <v>26</v>
      </c>
      <c r="X124" s="37">
        <v>45281.0</v>
      </c>
      <c r="Y124" s="38" t="s">
        <v>20</v>
      </c>
      <c r="Z124" s="39" t="s">
        <v>21</v>
      </c>
      <c r="AA124" s="40">
        <v>0.0</v>
      </c>
      <c r="AB124" s="40">
        <v>6.5</v>
      </c>
      <c r="AC124" s="40">
        <v>0.0</v>
      </c>
      <c r="AD124" s="56" t="s">
        <v>56</v>
      </c>
      <c r="AE124" s="37">
        <v>45282.0</v>
      </c>
      <c r="AF124" s="38" t="s">
        <v>20</v>
      </c>
      <c r="AG124" s="39" t="s">
        <v>21</v>
      </c>
      <c r="AH124" s="40">
        <v>0.0</v>
      </c>
      <c r="AI124" s="40">
        <v>6.5</v>
      </c>
      <c r="AJ124" s="40">
        <v>0.5</v>
      </c>
      <c r="AK124" s="66" t="s">
        <v>57</v>
      </c>
      <c r="AL124" s="37">
        <v>45283.0</v>
      </c>
      <c r="AM124" s="38" t="s">
        <v>20</v>
      </c>
      <c r="AN124" s="39" t="s">
        <v>21</v>
      </c>
      <c r="AO124" s="40">
        <v>0.0</v>
      </c>
      <c r="AP124" s="40">
        <v>6.5</v>
      </c>
      <c r="AQ124" s="40">
        <v>0.0</v>
      </c>
      <c r="AR124" s="57" t="s">
        <v>44</v>
      </c>
      <c r="AS124" s="37">
        <v>45285.0</v>
      </c>
      <c r="AT124" s="42" t="s">
        <v>70</v>
      </c>
      <c r="AU124" s="58" t="s">
        <v>71</v>
      </c>
      <c r="AV124" s="40">
        <v>7.5</v>
      </c>
      <c r="AW124" s="40">
        <v>0.0</v>
      </c>
      <c r="AX124" s="40">
        <v>0.0</v>
      </c>
      <c r="AY124" s="48"/>
      <c r="AZ124" s="49">
        <f t="shared" ref="AZ124:BB124" si="116">SUM(F124,M124,T124,AA124,AH124,AO124,AV124)</f>
        <v>15</v>
      </c>
      <c r="BA124" s="39">
        <f t="shared" si="116"/>
        <v>19.5</v>
      </c>
      <c r="BB124" s="39">
        <f t="shared" si="116"/>
        <v>0.5</v>
      </c>
      <c r="BC124" s="50">
        <f>SUM(AZ124,BA124,BB124)</f>
        <v>35</v>
      </c>
      <c r="BD124" s="51"/>
      <c r="BE124" s="39">
        <f>AZ124*67.31</f>
        <v>1009.65</v>
      </c>
      <c r="BF124" s="39">
        <f>BA124*74</f>
        <v>1443</v>
      </c>
      <c r="BG124" s="39">
        <f>BB124*84</f>
        <v>42</v>
      </c>
      <c r="BH124" s="39">
        <f>SUM(BE124,BF124,BG124)</f>
        <v>2494.65</v>
      </c>
      <c r="BI124" s="51"/>
      <c r="BJ124" s="51"/>
      <c r="BK124" s="51"/>
      <c r="BL124" s="51"/>
      <c r="BM124" s="51"/>
    </row>
    <row r="125">
      <c r="A125" s="67"/>
      <c r="B125" s="68"/>
      <c r="C125" s="68"/>
      <c r="K125" s="6"/>
      <c r="L125" s="4"/>
      <c r="Y125" s="6"/>
      <c r="Z125" s="4"/>
      <c r="AG125" s="39"/>
      <c r="AM125" s="6"/>
      <c r="AN125" s="4"/>
      <c r="AT125" s="39"/>
      <c r="AU125" s="39"/>
    </row>
    <row r="126">
      <c r="A126" s="24"/>
      <c r="B126" s="25"/>
      <c r="C126" s="25"/>
      <c r="D126" s="187" t="s">
        <v>156</v>
      </c>
      <c r="E126" s="191" t="s">
        <v>159</v>
      </c>
      <c r="F126" s="26" t="s">
        <v>4</v>
      </c>
      <c r="G126" s="26" t="s">
        <v>5</v>
      </c>
      <c r="H126" s="26" t="s">
        <v>6</v>
      </c>
      <c r="I126" s="26"/>
      <c r="J126" s="26"/>
      <c r="K126" s="187" t="s">
        <v>159</v>
      </c>
      <c r="L126" s="26" t="s">
        <v>7</v>
      </c>
      <c r="M126" s="26" t="s">
        <v>4</v>
      </c>
      <c r="N126" s="26" t="s">
        <v>5</v>
      </c>
      <c r="O126" s="26" t="s">
        <v>6</v>
      </c>
      <c r="P126" s="26"/>
      <c r="Q126" s="26"/>
      <c r="R126" s="187" t="s">
        <v>159</v>
      </c>
      <c r="S126" s="26" t="s">
        <v>8</v>
      </c>
      <c r="T126" s="26" t="s">
        <v>4</v>
      </c>
      <c r="U126" s="26" t="s">
        <v>5</v>
      </c>
      <c r="V126" s="26" t="s">
        <v>6</v>
      </c>
      <c r="W126" s="28"/>
      <c r="X126" s="29"/>
      <c r="Y126" s="187" t="s">
        <v>159</v>
      </c>
      <c r="Z126" s="29" t="s">
        <v>9</v>
      </c>
      <c r="AA126" s="26" t="s">
        <v>4</v>
      </c>
      <c r="AB126" s="26" t="s">
        <v>5</v>
      </c>
      <c r="AC126" s="26" t="s">
        <v>6</v>
      </c>
      <c r="AD126" s="29"/>
      <c r="AE126" s="29"/>
      <c r="AF126" s="187" t="s">
        <v>159</v>
      </c>
      <c r="AG126" s="29" t="s">
        <v>10</v>
      </c>
      <c r="AH126" s="26" t="s">
        <v>4</v>
      </c>
      <c r="AI126" s="26" t="s">
        <v>5</v>
      </c>
      <c r="AJ126" s="26" t="s">
        <v>6</v>
      </c>
      <c r="AK126" s="29"/>
      <c r="AL126" s="29"/>
      <c r="AM126" s="187" t="s">
        <v>159</v>
      </c>
      <c r="AN126" s="29" t="s">
        <v>11</v>
      </c>
      <c r="AO126" s="26" t="s">
        <v>4</v>
      </c>
      <c r="AP126" s="26" t="s">
        <v>5</v>
      </c>
      <c r="AQ126" s="26" t="s">
        <v>6</v>
      </c>
      <c r="AR126" s="29"/>
      <c r="AS126" s="29"/>
      <c r="AT126" s="187" t="s">
        <v>156</v>
      </c>
      <c r="AU126" s="29" t="s">
        <v>12</v>
      </c>
      <c r="AV126" s="26" t="s">
        <v>4</v>
      </c>
      <c r="AW126" s="26" t="s">
        <v>5</v>
      </c>
      <c r="AX126" s="26" t="s">
        <v>6</v>
      </c>
      <c r="AY126" s="30"/>
      <c r="AZ126" s="31" t="s">
        <v>4</v>
      </c>
      <c r="BA126" s="31" t="s">
        <v>13</v>
      </c>
      <c r="BB126" s="31" t="s">
        <v>6</v>
      </c>
      <c r="BC126" s="31" t="s">
        <v>14</v>
      </c>
      <c r="BD126" s="32"/>
      <c r="BE126" s="33" t="s">
        <v>4</v>
      </c>
      <c r="BF126" s="33" t="s">
        <v>13</v>
      </c>
      <c r="BG126" s="33" t="s">
        <v>6</v>
      </c>
      <c r="BH126" s="33" t="s">
        <v>15</v>
      </c>
    </row>
    <row r="127">
      <c r="A127" s="35" t="s">
        <v>32</v>
      </c>
      <c r="B127" s="41" t="s">
        <v>33</v>
      </c>
      <c r="C127" s="37">
        <v>45279.0</v>
      </c>
      <c r="D127" s="38" t="s">
        <v>126</v>
      </c>
      <c r="E127" s="40" t="s">
        <v>34</v>
      </c>
      <c r="F127" s="40">
        <v>8.5</v>
      </c>
      <c r="G127" s="40">
        <v>0.0</v>
      </c>
      <c r="H127" s="40">
        <v>0.0</v>
      </c>
      <c r="I127" s="41" t="s">
        <v>22</v>
      </c>
      <c r="J127" s="37">
        <v>45279.0</v>
      </c>
      <c r="K127" s="38" t="s">
        <v>20</v>
      </c>
      <c r="L127" s="39" t="s">
        <v>21</v>
      </c>
      <c r="M127" s="40">
        <v>0.0</v>
      </c>
      <c r="N127" s="40">
        <v>6.5</v>
      </c>
      <c r="O127" s="40">
        <v>0.0</v>
      </c>
      <c r="P127" s="38" t="s">
        <v>36</v>
      </c>
      <c r="Q127" s="37">
        <v>45281.0</v>
      </c>
      <c r="R127" s="38" t="s">
        <v>25</v>
      </c>
      <c r="S127" s="39" t="s">
        <v>25</v>
      </c>
      <c r="T127" s="40">
        <v>0.0</v>
      </c>
      <c r="U127" s="40">
        <v>0.0</v>
      </c>
      <c r="V127" s="40">
        <v>0.0</v>
      </c>
      <c r="W127" s="56" t="s">
        <v>37</v>
      </c>
      <c r="X127" s="37">
        <v>45282.0</v>
      </c>
      <c r="Y127" s="38" t="s">
        <v>38</v>
      </c>
      <c r="Z127" s="39" t="s">
        <v>39</v>
      </c>
      <c r="AA127" s="40">
        <v>6.5</v>
      </c>
      <c r="AB127" s="40">
        <v>0.0</v>
      </c>
      <c r="AC127" s="40">
        <v>0.0</v>
      </c>
      <c r="AD127" s="56" t="s">
        <v>40</v>
      </c>
      <c r="AE127" s="37">
        <v>45283.0</v>
      </c>
      <c r="AF127" s="38" t="s">
        <v>41</v>
      </c>
      <c r="AG127" s="39" t="s">
        <v>42</v>
      </c>
      <c r="AH127" s="40">
        <v>8.0</v>
      </c>
      <c r="AI127" s="40">
        <v>0.0</v>
      </c>
      <c r="AJ127" s="40">
        <v>0.5</v>
      </c>
      <c r="AK127" s="47" t="s">
        <v>43</v>
      </c>
      <c r="AL127" s="37">
        <v>45284.0</v>
      </c>
      <c r="AM127" s="38" t="s">
        <v>41</v>
      </c>
      <c r="AN127" s="39" t="s">
        <v>42</v>
      </c>
      <c r="AO127" s="40">
        <v>8.0</v>
      </c>
      <c r="AP127" s="40">
        <v>0.0</v>
      </c>
      <c r="AQ127" s="40">
        <v>0.5</v>
      </c>
      <c r="AR127" s="96" t="s">
        <v>27</v>
      </c>
      <c r="AS127" s="37">
        <v>45285.0</v>
      </c>
      <c r="AT127" s="42" t="s">
        <v>65</v>
      </c>
      <c r="AU127" s="58" t="s">
        <v>66</v>
      </c>
      <c r="AV127" s="40">
        <v>0.0</v>
      </c>
      <c r="AW127" s="40">
        <v>6.0</v>
      </c>
      <c r="AX127" s="40">
        <v>0.0</v>
      </c>
      <c r="AY127" s="48"/>
      <c r="AZ127" s="49">
        <f t="shared" ref="AZ127:BB127" si="117">SUM(F127,M127,T127,AA127,AH127,AO127,AV127)</f>
        <v>31</v>
      </c>
      <c r="BA127" s="39">
        <f t="shared" si="117"/>
        <v>12.5</v>
      </c>
      <c r="BB127" s="39">
        <f t="shared" si="117"/>
        <v>1</v>
      </c>
      <c r="BC127" s="50">
        <f>SUM(AZ127,BA127,BB127)</f>
        <v>44.5</v>
      </c>
      <c r="BD127" s="51"/>
      <c r="BE127" s="39">
        <f>AZ127*80</f>
        <v>2480</v>
      </c>
      <c r="BF127" s="39">
        <f>BA127*88</f>
        <v>1100</v>
      </c>
      <c r="BG127" s="39">
        <f>BB127*80</f>
        <v>80</v>
      </c>
      <c r="BH127" s="39">
        <f>SUM(BE127,BF127,BG127)</f>
        <v>3660</v>
      </c>
    </row>
    <row r="128">
      <c r="A128" s="67"/>
      <c r="B128" s="68"/>
      <c r="C128" s="68"/>
      <c r="AT128" s="192"/>
      <c r="AU128" s="28"/>
    </row>
    <row r="129">
      <c r="A129" s="67"/>
      <c r="B129" s="68"/>
      <c r="C129" s="68"/>
      <c r="K129" s="6" t="s">
        <v>160</v>
      </c>
      <c r="L129" s="4"/>
      <c r="Y129" s="6" t="s">
        <v>161</v>
      </c>
      <c r="Z129" s="4"/>
      <c r="AM129" s="6" t="s">
        <v>161</v>
      </c>
      <c r="AN129" s="4"/>
      <c r="AT129" s="53"/>
      <c r="AU129" s="39"/>
    </row>
    <row r="130">
      <c r="A130" s="10"/>
      <c r="B130" s="11"/>
      <c r="C130" s="11"/>
      <c r="D130" s="12"/>
      <c r="E130" s="13">
        <v>45278.0</v>
      </c>
      <c r="F130" s="14"/>
      <c r="G130" s="14"/>
      <c r="H130" s="14"/>
      <c r="I130" s="15"/>
      <c r="J130" s="15"/>
      <c r="K130" s="16"/>
      <c r="L130" s="13">
        <v>45279.0</v>
      </c>
      <c r="M130" s="15"/>
      <c r="N130" s="15"/>
      <c r="O130" s="15"/>
      <c r="P130" s="15"/>
      <c r="Q130" s="11"/>
      <c r="R130" s="17"/>
      <c r="S130" s="13">
        <v>45280.0</v>
      </c>
      <c r="T130" s="11"/>
      <c r="U130" s="15"/>
      <c r="V130" s="15"/>
      <c r="W130" s="11"/>
      <c r="X130" s="18"/>
      <c r="Y130" s="14"/>
      <c r="Z130" s="13">
        <v>45281.0</v>
      </c>
      <c r="AA130" s="15"/>
      <c r="AB130" s="15"/>
      <c r="AC130" s="11"/>
      <c r="AD130" s="15"/>
      <c r="AE130" s="15"/>
      <c r="AF130" s="12"/>
      <c r="AG130" s="13">
        <v>45282.0</v>
      </c>
      <c r="AH130" s="15"/>
      <c r="AI130" s="11"/>
      <c r="AJ130" s="15"/>
      <c r="AK130" s="15"/>
      <c r="AL130" s="15"/>
      <c r="AM130" s="18"/>
      <c r="AN130" s="13">
        <v>45283.0</v>
      </c>
      <c r="AO130" s="11"/>
      <c r="AP130" s="19"/>
      <c r="AQ130" s="19"/>
      <c r="AR130" s="19"/>
      <c r="AS130" s="19"/>
      <c r="AT130" s="14"/>
      <c r="AU130" s="13">
        <v>45284.0</v>
      </c>
      <c r="AV130" s="19"/>
      <c r="AW130" s="19"/>
      <c r="AX130" s="19"/>
      <c r="AY130" s="20"/>
      <c r="AZ130" s="19"/>
      <c r="BA130" s="19"/>
      <c r="BB130" s="19"/>
      <c r="BC130" s="19"/>
      <c r="BD130" s="20"/>
      <c r="BE130" s="21"/>
      <c r="BF130" s="22"/>
      <c r="BG130" s="4"/>
      <c r="BH130" s="19"/>
      <c r="BI130" s="23"/>
      <c r="BJ130" s="16"/>
      <c r="BK130" s="16"/>
      <c r="BL130" s="20"/>
      <c r="BM130" s="20"/>
    </row>
    <row r="131">
      <c r="A131" s="67"/>
      <c r="B131" s="68"/>
      <c r="C131" s="68"/>
      <c r="F131" s="26" t="s">
        <v>4</v>
      </c>
      <c r="G131" s="26" t="s">
        <v>5</v>
      </c>
      <c r="H131" s="26" t="s">
        <v>6</v>
      </c>
      <c r="K131" s="99"/>
      <c r="L131" s="99"/>
      <c r="M131" s="26" t="s">
        <v>4</v>
      </c>
      <c r="N131" s="26" t="s">
        <v>5</v>
      </c>
      <c r="O131" s="26" t="s">
        <v>6</v>
      </c>
      <c r="T131" s="26" t="s">
        <v>4</v>
      </c>
      <c r="U131" s="26" t="s">
        <v>5</v>
      </c>
      <c r="V131" s="26" t="s">
        <v>6</v>
      </c>
      <c r="AA131" s="26" t="s">
        <v>4</v>
      </c>
      <c r="AB131" s="26" t="s">
        <v>5</v>
      </c>
      <c r="AC131" s="26" t="s">
        <v>6</v>
      </c>
      <c r="AH131" s="26" t="s">
        <v>4</v>
      </c>
      <c r="AI131" s="26" t="s">
        <v>5</v>
      </c>
      <c r="AJ131" s="26" t="s">
        <v>6</v>
      </c>
      <c r="AO131" s="26" t="s">
        <v>4</v>
      </c>
      <c r="AP131" s="26" t="s">
        <v>5</v>
      </c>
      <c r="AQ131" s="26" t="s">
        <v>6</v>
      </c>
      <c r="AV131" s="26" t="s">
        <v>4</v>
      </c>
      <c r="AW131" s="26" t="s">
        <v>5</v>
      </c>
      <c r="AX131" s="26" t="s">
        <v>6</v>
      </c>
      <c r="AZ131" s="31" t="s">
        <v>4</v>
      </c>
      <c r="BA131" s="31" t="s">
        <v>13</v>
      </c>
      <c r="BB131" s="31" t="s">
        <v>6</v>
      </c>
      <c r="BC131" s="31" t="s">
        <v>14</v>
      </c>
      <c r="BE131" s="33" t="s">
        <v>4</v>
      </c>
      <c r="BF131" s="33" t="s">
        <v>13</v>
      </c>
      <c r="BG131" s="33" t="s">
        <v>6</v>
      </c>
      <c r="BH131" s="33" t="s">
        <v>15</v>
      </c>
    </row>
    <row r="132">
      <c r="A132" s="35" t="s">
        <v>18</v>
      </c>
      <c r="B132" s="36"/>
      <c r="C132" s="37"/>
      <c r="D132" s="42"/>
      <c r="E132" s="39"/>
      <c r="F132" s="128">
        <v>0.0</v>
      </c>
      <c r="G132" s="129">
        <v>0.0</v>
      </c>
      <c r="H132" s="129">
        <v>0.0</v>
      </c>
      <c r="I132" s="41"/>
      <c r="J132" s="37"/>
      <c r="K132" s="42"/>
      <c r="L132" s="39"/>
      <c r="M132" s="128">
        <v>0.0</v>
      </c>
      <c r="N132" s="129">
        <v>0.0</v>
      </c>
      <c r="O132" s="129">
        <v>0.0</v>
      </c>
      <c r="P132" s="42"/>
      <c r="Q132" s="37"/>
      <c r="R132" s="42"/>
      <c r="S132" s="39"/>
      <c r="T132" s="128">
        <v>0.0</v>
      </c>
      <c r="U132" s="129">
        <v>0.0</v>
      </c>
      <c r="V132" s="129">
        <v>0.0</v>
      </c>
      <c r="W132" s="43"/>
      <c r="X132" s="37"/>
      <c r="Y132" s="42"/>
      <c r="Z132" s="39"/>
      <c r="AA132" s="128">
        <v>0.0</v>
      </c>
      <c r="AB132" s="129">
        <v>0.0</v>
      </c>
      <c r="AC132" s="129">
        <v>0.0</v>
      </c>
      <c r="AD132" s="56"/>
      <c r="AE132" s="37"/>
      <c r="AF132" s="42"/>
      <c r="AG132" s="39"/>
      <c r="AH132" s="128">
        <v>0.0</v>
      </c>
      <c r="AI132" s="129">
        <v>0.0</v>
      </c>
      <c r="AJ132" s="129">
        <v>0.0</v>
      </c>
      <c r="AK132" s="66"/>
      <c r="AL132" s="37"/>
      <c r="AM132" s="42"/>
      <c r="AN132" s="39"/>
      <c r="AO132" s="128">
        <v>0.0</v>
      </c>
      <c r="AP132" s="129">
        <v>0.0</v>
      </c>
      <c r="AQ132" s="129">
        <v>0.0</v>
      </c>
      <c r="AR132" s="47"/>
      <c r="AS132" s="37"/>
      <c r="AT132" s="42"/>
      <c r="AU132" s="39"/>
      <c r="AV132" s="128">
        <v>0.0</v>
      </c>
      <c r="AW132" s="129">
        <v>0.0</v>
      </c>
      <c r="AX132" s="129">
        <v>0.0</v>
      </c>
      <c r="AY132" s="48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ref="BC132:BC133" si="120">SUM(AZ132,BA132,BB132)</f>
        <v>0</v>
      </c>
      <c r="BD132" s="51"/>
      <c r="BE132" s="39">
        <f>AZ132*80</f>
        <v>0</v>
      </c>
      <c r="BF132" s="39">
        <f>BA132*88</f>
        <v>0</v>
      </c>
      <c r="BG132" s="39">
        <f>BB132*80</f>
        <v>0</v>
      </c>
      <c r="BH132" s="39">
        <f>SUM(BE132,BF132,BG132)</f>
        <v>0</v>
      </c>
      <c r="BI132" s="51"/>
      <c r="BJ132" s="51"/>
      <c r="BK132" s="51"/>
      <c r="BL132" s="51"/>
      <c r="BM132" s="51"/>
    </row>
    <row r="133">
      <c r="A133" s="35" t="s">
        <v>150</v>
      </c>
      <c r="B133" s="36"/>
      <c r="C133" s="206"/>
      <c r="D133" s="42"/>
      <c r="E133" s="58"/>
      <c r="F133" s="128">
        <v>0.0</v>
      </c>
      <c r="G133" s="129">
        <v>0.0</v>
      </c>
      <c r="H133" s="129">
        <v>0.0</v>
      </c>
      <c r="I133" s="207"/>
      <c r="J133" s="206"/>
      <c r="K133" s="42"/>
      <c r="L133" s="58"/>
      <c r="M133" s="40">
        <v>0.0</v>
      </c>
      <c r="N133" s="129">
        <v>0.0</v>
      </c>
      <c r="O133" s="129">
        <v>0.0</v>
      </c>
      <c r="P133" s="208"/>
      <c r="Q133" s="206"/>
      <c r="R133" s="42"/>
      <c r="S133" s="58"/>
      <c r="T133" s="40">
        <v>0.0</v>
      </c>
      <c r="U133" s="129">
        <v>0.0</v>
      </c>
      <c r="V133" s="129">
        <v>0.0</v>
      </c>
      <c r="W133" s="207"/>
      <c r="X133" s="206"/>
      <c r="Y133" s="42"/>
      <c r="Z133" s="58"/>
      <c r="AA133" s="40">
        <v>0.0</v>
      </c>
      <c r="AB133" s="129">
        <v>0.0</v>
      </c>
      <c r="AC133" s="129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9">SUM(F133,M133,T133,AA133,AH133,AO133,AV133)</f>
        <v>0</v>
      </c>
      <c r="BA133" s="39">
        <f t="shared" si="119"/>
        <v>0</v>
      </c>
      <c r="BB133" s="39">
        <f t="shared" si="119"/>
        <v>0</v>
      </c>
      <c r="BC133" s="50">
        <f t="shared" si="120"/>
        <v>0</v>
      </c>
      <c r="BD133" s="51"/>
      <c r="BE133" s="39">
        <f>67.31*AZ133</f>
        <v>0</v>
      </c>
      <c r="BF133" s="39">
        <f>BA133*74</f>
        <v>0</v>
      </c>
      <c r="BG133" s="39">
        <f>BB133*84</f>
        <v>0</v>
      </c>
      <c r="BH133" s="39">
        <f>SUM(BF133,BE133,BG133)</f>
        <v>0</v>
      </c>
      <c r="BI133" s="51"/>
      <c r="BJ133" s="51"/>
      <c r="BK133" s="51"/>
      <c r="BL133" s="51"/>
      <c r="BM133" s="51"/>
    </row>
    <row r="134">
      <c r="A134" s="209"/>
      <c r="B134" s="203"/>
      <c r="C134" s="210"/>
      <c r="D134" s="136"/>
      <c r="E134" s="136"/>
      <c r="F134" s="136"/>
      <c r="G134" s="203"/>
      <c r="H134" s="203"/>
      <c r="I134" s="203"/>
      <c r="J134" s="210"/>
      <c r="K134" s="98"/>
      <c r="L134" s="211"/>
      <c r="M134" s="51"/>
      <c r="N134" s="203"/>
      <c r="O134" s="203"/>
      <c r="P134" s="155"/>
      <c r="Q134" s="210"/>
      <c r="R134" s="136"/>
      <c r="S134" s="136"/>
      <c r="T134" s="51"/>
      <c r="U134" s="203"/>
      <c r="V134" s="203"/>
      <c r="W134" s="203"/>
      <c r="X134" s="210"/>
      <c r="Y134" s="136"/>
      <c r="Z134" s="136"/>
      <c r="AA134" s="51"/>
      <c r="AB134" s="203"/>
      <c r="AC134" s="203"/>
      <c r="AD134" s="32"/>
      <c r="AE134" s="71"/>
      <c r="AF134" s="136"/>
      <c r="AG134" s="72"/>
      <c r="AH134" s="51"/>
      <c r="AI134" s="51"/>
      <c r="AJ134" s="51"/>
      <c r="AK134" s="32"/>
      <c r="AL134" s="71"/>
      <c r="AM134" s="136"/>
      <c r="AN134" s="72"/>
      <c r="AO134" s="51"/>
      <c r="AP134" s="51"/>
      <c r="AQ134" s="51"/>
      <c r="AR134" s="32"/>
      <c r="AS134" s="71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98"/>
      <c r="L135" s="211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39">
        <f t="shared" ref="AZ135:BC135" si="121">SUM(AZ132,AZ133)</f>
        <v>0</v>
      </c>
      <c r="BA135" s="39">
        <f t="shared" si="121"/>
        <v>0</v>
      </c>
      <c r="BB135" s="39">
        <f t="shared" si="121"/>
        <v>0</v>
      </c>
      <c r="BC135" s="39">
        <f t="shared" si="121"/>
        <v>0</v>
      </c>
      <c r="BD135" s="51"/>
      <c r="BE135" s="40">
        <f t="shared" ref="BE135:BH135" si="122">SUM(BE132,BE133)</f>
        <v>0</v>
      </c>
      <c r="BF135" s="40">
        <f t="shared" si="122"/>
        <v>0</v>
      </c>
      <c r="BG135" s="40">
        <f t="shared" si="122"/>
        <v>0</v>
      </c>
      <c r="BH135" s="40">
        <f t="shared" si="122"/>
        <v>0</v>
      </c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162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162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162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 ht="15.0" customHeight="1">
      <c r="A137" s="20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6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35"/>
      <c r="B138" s="42"/>
      <c r="C138" s="37"/>
      <c r="D138" s="38"/>
      <c r="E138" s="39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213">
        <f t="shared" ref="AZ138:BB138" si="123">SUM(F138,M138,T138,AA138,AH138,AO138,AV138)</f>
        <v>0</v>
      </c>
      <c r="BA138" s="214">
        <f t="shared" si="123"/>
        <v>0</v>
      </c>
      <c r="BB138" s="214">
        <f t="shared" si="123"/>
        <v>0</v>
      </c>
      <c r="BC138" s="215">
        <f>SUM(AZ138,BA138,BB138)</f>
        <v>0</v>
      </c>
      <c r="BD138" s="51"/>
      <c r="BE138" s="216">
        <f>AZ138*67.31</f>
        <v>0</v>
      </c>
      <c r="BF138" s="216">
        <f>74*BA138</f>
        <v>0</v>
      </c>
      <c r="BG138" s="216">
        <f>84*BB138</f>
        <v>0</v>
      </c>
      <c r="BH138" s="216">
        <f>SUM(BE138,BF138,BG138)</f>
        <v>0</v>
      </c>
      <c r="BI138" s="51"/>
      <c r="BJ138" s="51"/>
      <c r="BK138" s="51"/>
      <c r="BL138" s="51"/>
      <c r="BM138" s="51"/>
    </row>
    <row r="139">
      <c r="A139" s="217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218"/>
      <c r="N139" s="218"/>
      <c r="O139" s="218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09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164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164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164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219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191" t="s">
        <v>163</v>
      </c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91" t="s">
        <v>163</v>
      </c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91" t="s">
        <v>163</v>
      </c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191" t="s">
        <v>163</v>
      </c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220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57" t="s">
        <v>46</v>
      </c>
      <c r="J142" s="37"/>
      <c r="K142" s="38"/>
      <c r="L142" s="39"/>
      <c r="M142" s="40">
        <v>0.0</v>
      </c>
      <c r="N142" s="40">
        <v>0.0</v>
      </c>
      <c r="O142" s="40">
        <v>0.0</v>
      </c>
      <c r="P142" s="38" t="s">
        <v>36</v>
      </c>
      <c r="Q142" s="37"/>
      <c r="R142" s="38"/>
      <c r="S142" s="39"/>
      <c r="T142" s="40">
        <v>0.0</v>
      </c>
      <c r="U142" s="40">
        <v>0.0</v>
      </c>
      <c r="V142" s="40">
        <v>0.0</v>
      </c>
      <c r="W142" s="42" t="s">
        <v>37</v>
      </c>
      <c r="X142" s="37"/>
      <c r="Y142" s="38"/>
      <c r="Z142" s="39"/>
      <c r="AA142" s="40">
        <v>0.0</v>
      </c>
      <c r="AB142" s="40">
        <v>0.0</v>
      </c>
      <c r="AC142" s="40">
        <v>0.0</v>
      </c>
      <c r="AD142" s="56" t="s">
        <v>40</v>
      </c>
      <c r="AE142" s="37"/>
      <c r="AF142" s="38"/>
      <c r="AG142" s="39"/>
      <c r="AH142" s="40">
        <v>0.0</v>
      </c>
      <c r="AI142" s="40">
        <v>0.0</v>
      </c>
      <c r="AJ142" s="40">
        <v>0.0</v>
      </c>
      <c r="AK142" s="42" t="s">
        <v>43</v>
      </c>
      <c r="AL142" s="37">
        <v>45193.0</v>
      </c>
      <c r="AM142" s="53"/>
      <c r="AN142" s="44"/>
      <c r="AO142" s="40">
        <v>0.0</v>
      </c>
      <c r="AP142" s="40">
        <v>0.0</v>
      </c>
      <c r="AQ142" s="40">
        <v>0.0</v>
      </c>
      <c r="AR142" s="96" t="s">
        <v>142</v>
      </c>
      <c r="AS142" s="37">
        <v>45194.0</v>
      </c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4">SUM(F142,M142,T142,AA142,AH142,AO142,AV142)</f>
        <v>0</v>
      </c>
      <c r="BA142" s="39">
        <f t="shared" si="124"/>
        <v>0</v>
      </c>
      <c r="BB142" s="39">
        <f t="shared" si="124"/>
        <v>0</v>
      </c>
      <c r="BC142" s="50">
        <f>SUM(AZ142,BA142,BB142)</f>
        <v>0</v>
      </c>
      <c r="BD142" s="51"/>
      <c r="BE142" s="221">
        <f>AZ142*67.31</f>
        <v>0</v>
      </c>
      <c r="BF142" s="221">
        <f>74*BA142</f>
        <v>0</v>
      </c>
      <c r="BG142" s="221">
        <f>84*BB142</f>
        <v>0</v>
      </c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136"/>
      <c r="L143" s="136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Y143" s="136"/>
      <c r="Z143" s="136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136"/>
      <c r="AN143" s="72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04"/>
      <c r="G144" s="204"/>
      <c r="H144" s="204"/>
      <c r="I144" s="136"/>
      <c r="J144" s="71"/>
      <c r="K144" s="6" t="s">
        <v>165</v>
      </c>
      <c r="L144" s="4"/>
      <c r="M144" s="51"/>
      <c r="N144" s="51"/>
      <c r="O144" s="51"/>
      <c r="P144" s="51"/>
      <c r="Q144" s="71"/>
      <c r="R144" s="136"/>
      <c r="S144" s="136"/>
      <c r="T144" s="203"/>
      <c r="U144" s="203"/>
      <c r="V144" s="203"/>
      <c r="W144" s="136"/>
      <c r="X144" s="71"/>
      <c r="Y144" s="6" t="s">
        <v>31</v>
      </c>
      <c r="Z144" s="4"/>
      <c r="AA144" s="136"/>
      <c r="AB144" s="136"/>
      <c r="AC144" s="136"/>
      <c r="AD144" s="117"/>
      <c r="AE144" s="71"/>
      <c r="AF144" s="72"/>
      <c r="AG144" s="32"/>
      <c r="AH144" s="212"/>
      <c r="AI144" s="212"/>
      <c r="AJ144" s="212"/>
      <c r="AK144" s="32"/>
      <c r="AL144" s="71"/>
      <c r="AM144" s="6" t="s">
        <v>31</v>
      </c>
      <c r="AN144" s="4"/>
      <c r="AO144" s="136"/>
      <c r="AP144" s="136"/>
      <c r="AQ144" s="136"/>
      <c r="AR144" s="117"/>
      <c r="AS144" s="118"/>
      <c r="AT144" s="136"/>
      <c r="AU144" s="72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</row>
    <row r="145">
      <c r="A145" s="116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Y145" s="51"/>
      <c r="AZ145" s="31" t="s">
        <v>4</v>
      </c>
      <c r="BA145" s="31" t="s">
        <v>13</v>
      </c>
      <c r="BB145" s="31" t="s">
        <v>6</v>
      </c>
      <c r="BC145" s="31" t="s">
        <v>14</v>
      </c>
      <c r="BD145" s="51"/>
      <c r="BE145" s="33" t="s">
        <v>4</v>
      </c>
      <c r="BF145" s="33" t="s">
        <v>13</v>
      </c>
      <c r="BG145" s="33" t="s">
        <v>6</v>
      </c>
      <c r="BH145" s="33" t="s">
        <v>15</v>
      </c>
      <c r="BI145" s="51"/>
      <c r="BJ145" s="51"/>
      <c r="BK145" s="51"/>
      <c r="BL145" s="51"/>
      <c r="BM145" s="51"/>
    </row>
    <row r="146">
      <c r="A146" s="35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5">SUM(F146,M146,T146,AA146,AH146,AO146,AV146)</f>
        <v>0</v>
      </c>
      <c r="BA146" s="39">
        <f t="shared" si="125"/>
        <v>0</v>
      </c>
      <c r="BB146" s="39">
        <f t="shared" si="125"/>
        <v>0</v>
      </c>
      <c r="BC146" s="50">
        <f>SUM(AZ146,BA146,BB146)</f>
        <v>0</v>
      </c>
      <c r="BD146" s="51"/>
      <c r="BE146" s="221">
        <f>AZ146*67.31</f>
        <v>0</v>
      </c>
      <c r="BF146" s="221"/>
      <c r="BG146" s="221"/>
      <c r="BH146" s="221">
        <f>SUM(BE146,BF146,BG146)</f>
        <v>0</v>
      </c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>
      <c r="A148" s="67"/>
      <c r="B148" s="68"/>
      <c r="C148" s="68"/>
      <c r="F148" s="204"/>
      <c r="G148" s="204"/>
      <c r="H148" s="204"/>
      <c r="I148" s="204"/>
      <c r="J148" s="118"/>
      <c r="K148" s="6" t="s">
        <v>165</v>
      </c>
      <c r="L148" s="4"/>
      <c r="Y148" s="6" t="s">
        <v>145</v>
      </c>
      <c r="Z148" s="4"/>
      <c r="AM148" s="6" t="s">
        <v>145</v>
      </c>
      <c r="AN148" s="4"/>
    </row>
    <row r="149">
      <c r="A149" s="67"/>
      <c r="B149" s="136"/>
      <c r="C149" s="71"/>
      <c r="D149" s="136"/>
      <c r="E149" s="136"/>
      <c r="F149" s="26" t="s">
        <v>4</v>
      </c>
      <c r="G149" s="26" t="s">
        <v>5</v>
      </c>
      <c r="H149" s="26" t="s">
        <v>6</v>
      </c>
      <c r="I149" s="136"/>
      <c r="J149" s="71"/>
      <c r="K149" s="98"/>
      <c r="L149" s="211"/>
      <c r="M149" s="26" t="s">
        <v>4</v>
      </c>
      <c r="N149" s="26" t="s">
        <v>5</v>
      </c>
      <c r="O149" s="26" t="s">
        <v>6</v>
      </c>
      <c r="P149" s="51"/>
      <c r="Q149" s="71"/>
      <c r="R149" s="136"/>
      <c r="S149" s="136"/>
      <c r="T149" s="26" t="s">
        <v>4</v>
      </c>
      <c r="U149" s="26" t="s">
        <v>5</v>
      </c>
      <c r="V149" s="26" t="s">
        <v>6</v>
      </c>
      <c r="W149" s="136"/>
      <c r="X149" s="71"/>
      <c r="Y149" s="136"/>
      <c r="Z149" s="136"/>
      <c r="AA149" s="26" t="s">
        <v>4</v>
      </c>
      <c r="AB149" s="26" t="s">
        <v>5</v>
      </c>
      <c r="AC149" s="26" t="s">
        <v>6</v>
      </c>
      <c r="AD149" s="117"/>
      <c r="AE149" s="71"/>
      <c r="AF149" s="72"/>
      <c r="AG149" s="32"/>
      <c r="AH149" s="26" t="s">
        <v>4</v>
      </c>
      <c r="AI149" s="26" t="s">
        <v>5</v>
      </c>
      <c r="AJ149" s="26" t="s">
        <v>6</v>
      </c>
      <c r="AK149" s="32"/>
      <c r="AL149" s="71"/>
      <c r="AM149" s="136"/>
      <c r="AN149" s="72"/>
      <c r="AO149" s="26" t="s">
        <v>4</v>
      </c>
      <c r="AP149" s="26" t="s">
        <v>5</v>
      </c>
      <c r="AQ149" s="26" t="s">
        <v>6</v>
      </c>
      <c r="AR149" s="117"/>
      <c r="AS149" s="118"/>
      <c r="AT149" s="136"/>
      <c r="AU149" s="72"/>
      <c r="AV149" s="26" t="s">
        <v>4</v>
      </c>
      <c r="AW149" s="26" t="s">
        <v>5</v>
      </c>
      <c r="AX149" s="26" t="s">
        <v>6</v>
      </c>
      <c r="AZ149" s="31" t="s">
        <v>4</v>
      </c>
      <c r="BA149" s="31" t="s">
        <v>13</v>
      </c>
      <c r="BB149" s="31" t="s">
        <v>6</v>
      </c>
      <c r="BC149" s="31" t="s">
        <v>14</v>
      </c>
      <c r="BE149" s="33" t="s">
        <v>4</v>
      </c>
      <c r="BF149" s="33" t="s">
        <v>13</v>
      </c>
      <c r="BG149" s="33" t="s">
        <v>6</v>
      </c>
      <c r="BH149" s="33" t="s">
        <v>15</v>
      </c>
    </row>
    <row r="150">
      <c r="A150" s="222"/>
      <c r="B150" s="92"/>
      <c r="C150" s="45"/>
      <c r="D150" s="53"/>
      <c r="E150" s="44"/>
      <c r="F150" s="40">
        <v>0.0</v>
      </c>
      <c r="G150" s="40">
        <v>0.0</v>
      </c>
      <c r="H150" s="40">
        <v>0.0</v>
      </c>
      <c r="I150" s="92"/>
      <c r="J150" s="45"/>
      <c r="K150" s="53"/>
      <c r="L150" s="44"/>
      <c r="M150" s="40">
        <v>0.0</v>
      </c>
      <c r="N150" s="40">
        <v>0.0</v>
      </c>
      <c r="O150" s="40">
        <v>0.0</v>
      </c>
      <c r="P150" s="92"/>
      <c r="Q150" s="45"/>
      <c r="R150" s="53"/>
      <c r="S150" s="44"/>
      <c r="T150" s="40">
        <v>0.0</v>
      </c>
      <c r="U150" s="40">
        <v>0.0</v>
      </c>
      <c r="V150" s="40">
        <v>0.0</v>
      </c>
      <c r="W150" s="92"/>
      <c r="X150" s="45"/>
      <c r="Y150" s="53"/>
      <c r="Z150" s="44"/>
      <c r="AA150" s="40">
        <v>0.0</v>
      </c>
      <c r="AB150" s="40">
        <v>0.0</v>
      </c>
      <c r="AC150" s="40">
        <v>0.0</v>
      </c>
      <c r="AD150" s="92"/>
      <c r="AE150" s="45"/>
      <c r="AF150" s="53"/>
      <c r="AG150" s="44"/>
      <c r="AH150" s="40">
        <v>0.0</v>
      </c>
      <c r="AI150" s="40">
        <v>0.0</v>
      </c>
      <c r="AJ150" s="40">
        <v>0.0</v>
      </c>
      <c r="AK150" s="92"/>
      <c r="AL150" s="45"/>
      <c r="AM150" s="53"/>
      <c r="AN150" s="44"/>
      <c r="AO150" s="40">
        <v>0.0</v>
      </c>
      <c r="AP150" s="40">
        <v>0.0</v>
      </c>
      <c r="AQ150" s="40">
        <v>0.0</v>
      </c>
      <c r="AR150" s="92"/>
      <c r="AS150" s="45"/>
      <c r="AT150" s="53"/>
      <c r="AU150" s="44"/>
      <c r="AV150" s="40">
        <v>0.0</v>
      </c>
      <c r="AW150" s="40">
        <v>0.0</v>
      </c>
      <c r="AX150" s="40">
        <v>0.0</v>
      </c>
      <c r="AY150" s="51"/>
      <c r="AZ150" s="49">
        <f t="shared" ref="AZ150:BB150" si="126">SUM(F150,M150,T150,AA150,AH150,AO150,AV150)</f>
        <v>0</v>
      </c>
      <c r="BA150" s="39">
        <f t="shared" si="126"/>
        <v>0</v>
      </c>
      <c r="BB150" s="39">
        <f t="shared" si="126"/>
        <v>0</v>
      </c>
      <c r="BC150" s="50">
        <f>SUM(AZ150,BA150,BB150)</f>
        <v>0</v>
      </c>
      <c r="BD150" s="51"/>
      <c r="BE150" s="39"/>
      <c r="BF150" s="39"/>
      <c r="BG150" s="39"/>
      <c r="BH150" s="39"/>
      <c r="BI150" s="51"/>
      <c r="BJ150" s="51"/>
      <c r="BK150" s="51"/>
      <c r="BL150" s="51"/>
      <c r="BM150" s="51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  <c r="BG151" s="68" t="s">
        <v>15</v>
      </c>
      <c r="BH151" s="223">
        <f>SUM(BH132,BH138,BH142,BH146)</f>
        <v>0</v>
      </c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>
      <c r="A153" s="67"/>
      <c r="B153" s="68"/>
      <c r="C153" s="68"/>
      <c r="F153" s="204"/>
      <c r="G153" s="204"/>
      <c r="H153" s="204"/>
      <c r="I153" s="204"/>
      <c r="J153" s="118"/>
      <c r="K153" s="136"/>
      <c r="L153" s="136"/>
    </row>
    <row r="154" ht="17.25" customHeight="1">
      <c r="A154" s="67"/>
      <c r="B154" s="68" t="s">
        <v>25</v>
      </c>
      <c r="D154" s="68" t="s">
        <v>166</v>
      </c>
      <c r="E154" s="68" t="s">
        <v>167</v>
      </c>
    </row>
    <row r="155">
      <c r="A155" s="224" t="s">
        <v>1</v>
      </c>
      <c r="B155" s="68"/>
    </row>
    <row r="156">
      <c r="A156" s="225" t="s">
        <v>45</v>
      </c>
      <c r="B156" s="68" t="s">
        <v>168</v>
      </c>
      <c r="C156" s="67"/>
      <c r="D156" s="152"/>
    </row>
    <row r="157">
      <c r="A157" s="225" t="s">
        <v>32</v>
      </c>
      <c r="B157" s="68" t="s">
        <v>169</v>
      </c>
      <c r="C157" s="67"/>
      <c r="D157" s="153"/>
      <c r="E157" s="136"/>
      <c r="F157" s="117"/>
      <c r="G157" s="117"/>
      <c r="H157" s="117"/>
      <c r="I157" s="117"/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/>
    </row>
    <row r="161">
      <c r="A161" s="225" t="s">
        <v>69</v>
      </c>
      <c r="B161" s="68" t="s">
        <v>171</v>
      </c>
      <c r="C161" s="152"/>
    </row>
    <row r="162">
      <c r="A162" s="225" t="s">
        <v>73</v>
      </c>
      <c r="B162" s="68" t="s">
        <v>172</v>
      </c>
      <c r="C162" s="152"/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168</v>
      </c>
      <c r="C164" s="67"/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171</v>
      </c>
      <c r="C165" s="68" t="s">
        <v>174</v>
      </c>
    </row>
    <row r="166">
      <c r="A166" s="225" t="s">
        <v>109</v>
      </c>
      <c r="B166" s="68" t="s">
        <v>168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5" t="s">
        <v>103</v>
      </c>
      <c r="B167" s="68" t="s">
        <v>175</v>
      </c>
      <c r="C167" s="152" t="s">
        <v>169</v>
      </c>
      <c r="D167" s="152"/>
      <c r="E167" s="152"/>
      <c r="F167" s="153"/>
      <c r="G167" s="153"/>
      <c r="H167" s="153"/>
      <c r="I167" s="153"/>
    </row>
    <row r="168">
      <c r="A168" s="229" t="s">
        <v>35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139</v>
      </c>
      <c r="B169" s="68" t="s">
        <v>172</v>
      </c>
      <c r="C169" s="152"/>
      <c r="D169" s="152"/>
      <c r="E169" s="152"/>
      <c r="F169" s="153"/>
      <c r="G169" s="153"/>
      <c r="H169" s="153"/>
      <c r="I169" s="153"/>
    </row>
    <row r="170">
      <c r="A170" s="225" t="s">
        <v>82</v>
      </c>
      <c r="B170" s="68" t="s">
        <v>175</v>
      </c>
      <c r="C170" s="152"/>
      <c r="D170" s="152"/>
      <c r="E170" s="153"/>
      <c r="F170" s="153"/>
      <c r="G170" s="153"/>
      <c r="H170" s="153"/>
      <c r="I170" s="153"/>
    </row>
    <row r="171">
      <c r="A171" s="229" t="s">
        <v>23</v>
      </c>
      <c r="C171" s="152"/>
      <c r="D171" s="152"/>
      <c r="E171" s="153"/>
      <c r="F171" s="153"/>
      <c r="G171" s="153"/>
      <c r="H171" s="153"/>
      <c r="I171" s="153"/>
    </row>
    <row r="172">
      <c r="A172" s="225" t="s">
        <v>123</v>
      </c>
      <c r="B172" s="68" t="s">
        <v>171</v>
      </c>
      <c r="C172" s="152"/>
      <c r="D172" s="152"/>
      <c r="E172" s="153"/>
      <c r="F172" s="153"/>
      <c r="G172" s="153"/>
      <c r="H172" s="153"/>
      <c r="I172" s="153"/>
    </row>
    <row r="173">
      <c r="A173" s="227" t="s">
        <v>151</v>
      </c>
      <c r="B173" s="68"/>
      <c r="C173" s="152"/>
      <c r="D173" s="152"/>
      <c r="E173" s="153"/>
      <c r="F173" s="153"/>
      <c r="G173" s="153"/>
      <c r="H173" s="153"/>
      <c r="I173" s="153"/>
    </row>
    <row r="174">
      <c r="A174" s="225" t="s">
        <v>30</v>
      </c>
      <c r="C174" s="152"/>
      <c r="D174" s="152"/>
      <c r="E174" s="153"/>
      <c r="F174" s="153"/>
      <c r="G174" s="153"/>
      <c r="H174" s="153"/>
      <c r="I174" s="153"/>
    </row>
    <row r="175">
      <c r="A175" s="227" t="s">
        <v>151</v>
      </c>
    </row>
    <row r="176">
      <c r="A176" s="67" t="s">
        <v>176</v>
      </c>
      <c r="B176" s="68" t="s">
        <v>175</v>
      </c>
      <c r="C176" s="67"/>
      <c r="D176" s="152"/>
    </row>
    <row r="177">
      <c r="A177" s="152" t="s">
        <v>52</v>
      </c>
      <c r="B177" s="68" t="s">
        <v>171</v>
      </c>
      <c r="C177" s="67"/>
      <c r="D177" s="152"/>
    </row>
    <row r="178">
      <c r="A178" s="152" t="s">
        <v>54</v>
      </c>
      <c r="B178" s="68" t="s">
        <v>177</v>
      </c>
      <c r="C178" s="152" t="s">
        <v>172</v>
      </c>
    </row>
    <row r="179">
      <c r="A179" s="227" t="s">
        <v>178</v>
      </c>
      <c r="B179" s="153"/>
      <c r="C179" s="153"/>
    </row>
    <row r="180">
      <c r="A180" s="67" t="s">
        <v>55</v>
      </c>
      <c r="B180" s="68" t="s">
        <v>175</v>
      </c>
      <c r="C180" s="152" t="s">
        <v>169</v>
      </c>
    </row>
    <row r="184">
      <c r="F184" s="136"/>
      <c r="G184" s="136"/>
      <c r="H184" s="136"/>
      <c r="I184" s="136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8">
      <c r="F188" s="153"/>
      <c r="G188" s="153"/>
      <c r="H188" s="153"/>
      <c r="I188" s="153"/>
    </row>
    <row r="190">
      <c r="D190" s="75"/>
      <c r="E190" s="75"/>
    </row>
    <row r="191">
      <c r="D191" s="75"/>
      <c r="E191" s="75"/>
    </row>
    <row r="192">
      <c r="D192" s="106"/>
      <c r="E192" s="106"/>
    </row>
    <row r="193">
      <c r="E193" s="32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51"/>
    </row>
    <row r="203">
      <c r="E203" s="106"/>
    </row>
    <row r="204">
      <c r="E204" s="106"/>
    </row>
    <row r="205">
      <c r="E205" s="32"/>
    </row>
    <row r="206">
      <c r="E206" s="51"/>
    </row>
    <row r="207">
      <c r="E207" s="51"/>
    </row>
  </sheetData>
  <mergeCells count="74">
    <mergeCell ref="K73:L73"/>
    <mergeCell ref="K85:L85"/>
    <mergeCell ref="AF85:AG85"/>
    <mergeCell ref="AT85:AU85"/>
    <mergeCell ref="BF86:BG86"/>
    <mergeCell ref="BF87:BG87"/>
    <mergeCell ref="K95:L95"/>
    <mergeCell ref="BF95:BG95"/>
    <mergeCell ref="AF95:AG95"/>
    <mergeCell ref="AT95:AU95"/>
    <mergeCell ref="BF97:BG97"/>
    <mergeCell ref="K104:L104"/>
    <mergeCell ref="AF104:AG104"/>
    <mergeCell ref="AT104:AU104"/>
    <mergeCell ref="BF106:BG106"/>
    <mergeCell ref="AM140:AN140"/>
    <mergeCell ref="AM144:AN144"/>
    <mergeCell ref="Y144:Z144"/>
    <mergeCell ref="Y148:Z148"/>
    <mergeCell ref="K136:L136"/>
    <mergeCell ref="Y136:Z136"/>
    <mergeCell ref="AM136:AN136"/>
    <mergeCell ref="K140:L140"/>
    <mergeCell ref="Y140:Z140"/>
    <mergeCell ref="K144:L144"/>
    <mergeCell ref="K148:L148"/>
    <mergeCell ref="AM148:AN148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5:L125"/>
    <mergeCell ref="Y125:Z125"/>
    <mergeCell ref="AM125:AN125"/>
    <mergeCell ref="K129:L129"/>
    <mergeCell ref="Y129:Z129"/>
    <mergeCell ref="AM129:AN129"/>
    <mergeCell ref="BF130:BG13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 t="s">
        <v>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45285.0</v>
      </c>
      <c r="F3" s="14"/>
      <c r="G3" s="14"/>
      <c r="H3" s="14"/>
      <c r="I3" s="15"/>
      <c r="J3" s="15"/>
      <c r="K3" s="16"/>
      <c r="L3" s="13">
        <v>45286.0</v>
      </c>
      <c r="M3" s="15"/>
      <c r="N3" s="15"/>
      <c r="O3" s="15"/>
      <c r="P3" s="15"/>
      <c r="Q3" s="11"/>
      <c r="R3" s="17"/>
      <c r="S3" s="13">
        <v>45287.0</v>
      </c>
      <c r="T3" s="11"/>
      <c r="U3" s="15"/>
      <c r="V3" s="15"/>
      <c r="W3" s="11"/>
      <c r="X3" s="18"/>
      <c r="Y3" s="14"/>
      <c r="Z3" s="13">
        <v>45288.0</v>
      </c>
      <c r="AA3" s="15"/>
      <c r="AB3" s="15"/>
      <c r="AC3" s="11"/>
      <c r="AD3" s="15"/>
      <c r="AE3" s="15"/>
      <c r="AF3" s="12"/>
      <c r="AG3" s="13">
        <v>45289.0</v>
      </c>
      <c r="AH3" s="15"/>
      <c r="AI3" s="11"/>
      <c r="AJ3" s="15"/>
      <c r="AK3" s="15"/>
      <c r="AL3" s="15"/>
      <c r="AM3" s="18"/>
      <c r="AN3" s="13">
        <v>45290.0</v>
      </c>
      <c r="AO3" s="11"/>
      <c r="AP3" s="19"/>
      <c r="AQ3" s="19"/>
      <c r="AR3" s="19"/>
      <c r="AS3" s="19"/>
      <c r="AT3" s="14"/>
      <c r="AU3" s="13">
        <v>45291.0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7"/>
      <c r="Q4" s="27"/>
      <c r="R4" s="27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45285.0</v>
      </c>
      <c r="D5" s="38" t="s">
        <v>20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45286.0</v>
      </c>
      <c r="K5" s="38" t="s">
        <v>23</v>
      </c>
      <c r="L5" s="39" t="s">
        <v>23</v>
      </c>
      <c r="M5" s="40">
        <v>0.0</v>
      </c>
      <c r="N5" s="40">
        <v>0.0</v>
      </c>
      <c r="O5" s="40">
        <v>0.0</v>
      </c>
      <c r="P5" s="42" t="s">
        <v>24</v>
      </c>
      <c r="Q5" s="37">
        <v>45287.0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45288.0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44"/>
      <c r="AE5" s="45"/>
      <c r="AF5" s="39"/>
      <c r="AG5" s="39"/>
      <c r="AH5" s="40">
        <v>0.0</v>
      </c>
      <c r="AI5" s="40">
        <v>0.0</v>
      </c>
      <c r="AJ5" s="40">
        <v>0.0</v>
      </c>
      <c r="AK5" s="46"/>
      <c r="AL5" s="45"/>
      <c r="AM5" s="39"/>
      <c r="AN5" s="39"/>
      <c r="AO5" s="40">
        <v>0.0</v>
      </c>
      <c r="AP5" s="40">
        <v>0.0</v>
      </c>
      <c r="AQ5" s="40">
        <v>0.0</v>
      </c>
      <c r="AR5" s="47" t="s">
        <v>27</v>
      </c>
      <c r="AS5" s="37">
        <v>45292.0</v>
      </c>
      <c r="AT5" s="38" t="s">
        <v>28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11.5</v>
      </c>
      <c r="BB5" s="39">
        <f t="shared" si="1"/>
        <v>0</v>
      </c>
      <c r="BC5" s="50">
        <f t="shared" ref="BC5:BC12" si="3">SUM(AZ5,BA5,BB5)</f>
        <v>11.5</v>
      </c>
      <c r="BD5" s="51"/>
      <c r="BE5" s="39">
        <f t="shared" ref="BE5:BE12" si="4">AZ5*80</f>
        <v>0</v>
      </c>
      <c r="BF5" s="39">
        <f t="shared" ref="BF5:BF12" si="5">BA5*88</f>
        <v>1012</v>
      </c>
      <c r="BG5" s="39">
        <f t="shared" ref="BG5:BG12" si="6">BB5*80</f>
        <v>0</v>
      </c>
      <c r="BH5" s="39">
        <f t="shared" ref="BH5:BH12" si="7">SUM(BE5,BF5,BG5)</f>
        <v>1012</v>
      </c>
      <c r="BI5" s="51"/>
      <c r="BJ5" s="52" t="s">
        <v>1</v>
      </c>
      <c r="BK5" s="53">
        <f>BC14</f>
        <v>118</v>
      </c>
      <c r="BL5" s="51"/>
      <c r="BM5" s="51"/>
    </row>
    <row r="6">
      <c r="A6" s="35" t="s">
        <v>30</v>
      </c>
      <c r="D6" s="54"/>
      <c r="E6" s="45"/>
      <c r="F6" s="40">
        <v>0.0</v>
      </c>
      <c r="G6" s="40">
        <v>0.0</v>
      </c>
      <c r="H6" s="40">
        <v>0.0</v>
      </c>
      <c r="K6" s="54"/>
      <c r="L6" s="45"/>
      <c r="M6" s="40">
        <v>0.0</v>
      </c>
      <c r="N6" s="40">
        <v>0.0</v>
      </c>
      <c r="O6" s="40">
        <v>0.0</v>
      </c>
      <c r="R6" s="54"/>
      <c r="S6" s="45"/>
      <c r="T6" s="40">
        <v>0.0</v>
      </c>
      <c r="U6" s="40">
        <v>0.0</v>
      </c>
      <c r="V6" s="40">
        <v>0.0</v>
      </c>
      <c r="Y6" s="54"/>
      <c r="Z6" s="45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M6" s="54"/>
      <c r="AN6" s="45"/>
      <c r="AO6" s="40">
        <v>0.0</v>
      </c>
      <c r="AP6" s="40">
        <v>0.0</v>
      </c>
      <c r="AQ6" s="40">
        <v>0.0</v>
      </c>
      <c r="AT6" s="54"/>
      <c r="AU6" s="45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0</v>
      </c>
      <c r="BB6" s="39">
        <f t="shared" si="2"/>
        <v>0</v>
      </c>
      <c r="BC6" s="50">
        <f t="shared" si="3"/>
        <v>0</v>
      </c>
      <c r="BD6" s="51"/>
      <c r="BE6" s="39">
        <f t="shared" si="4"/>
        <v>0</v>
      </c>
      <c r="BF6" s="39">
        <f t="shared" si="5"/>
        <v>0</v>
      </c>
      <c r="BG6" s="39">
        <f t="shared" si="6"/>
        <v>0</v>
      </c>
      <c r="BH6" s="39">
        <f t="shared" si="7"/>
        <v>0</v>
      </c>
      <c r="BI6" s="51"/>
      <c r="BJ6" s="52" t="s">
        <v>31</v>
      </c>
      <c r="BK6" s="55">
        <f>BC40</f>
        <v>161</v>
      </c>
      <c r="BL6" s="51"/>
      <c r="BM6" s="51"/>
    </row>
    <row r="7">
      <c r="A7" s="35" t="s">
        <v>32</v>
      </c>
      <c r="B7" s="41" t="s">
        <v>33</v>
      </c>
      <c r="C7" s="37">
        <v>45286.0</v>
      </c>
      <c r="D7" s="42" t="s">
        <v>35</v>
      </c>
      <c r="E7" s="58" t="s">
        <v>35</v>
      </c>
      <c r="F7" s="40">
        <v>0.0</v>
      </c>
      <c r="G7" s="40">
        <v>0.0</v>
      </c>
      <c r="H7" s="40">
        <v>0.0</v>
      </c>
      <c r="I7" s="57" t="s">
        <v>46</v>
      </c>
      <c r="J7" s="37">
        <v>45287.0</v>
      </c>
      <c r="K7" s="42" t="s">
        <v>35</v>
      </c>
      <c r="L7" s="58" t="s">
        <v>35</v>
      </c>
      <c r="M7" s="40">
        <v>0.0</v>
      </c>
      <c r="N7" s="40">
        <v>0.0</v>
      </c>
      <c r="O7" s="40">
        <v>0.0</v>
      </c>
      <c r="P7" s="38" t="s">
        <v>36</v>
      </c>
      <c r="Q7" s="37">
        <v>45288.0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45289.0</v>
      </c>
      <c r="Y7" s="38" t="s">
        <v>41</v>
      </c>
      <c r="Z7" s="39" t="s">
        <v>42</v>
      </c>
      <c r="AA7" s="40">
        <v>8.5</v>
      </c>
      <c r="AB7" s="40">
        <v>0.0</v>
      </c>
      <c r="AC7" s="40">
        <v>0.0</v>
      </c>
      <c r="AD7" s="56" t="s">
        <v>40</v>
      </c>
      <c r="AE7" s="37">
        <v>45290.0</v>
      </c>
      <c r="AF7" s="38" t="s">
        <v>41</v>
      </c>
      <c r="AG7" s="39" t="s">
        <v>42</v>
      </c>
      <c r="AH7" s="40">
        <v>8.0</v>
      </c>
      <c r="AI7" s="40">
        <v>0.0</v>
      </c>
      <c r="AJ7" s="40">
        <v>0.5</v>
      </c>
      <c r="AK7" s="47" t="s">
        <v>43</v>
      </c>
      <c r="AL7" s="37">
        <v>45291.0</v>
      </c>
      <c r="AM7" s="38" t="s">
        <v>41</v>
      </c>
      <c r="AN7" s="39" t="s">
        <v>42</v>
      </c>
      <c r="AO7" s="40">
        <v>8.0</v>
      </c>
      <c r="AP7" s="40">
        <v>0.0</v>
      </c>
      <c r="AQ7" s="40">
        <v>0.5</v>
      </c>
      <c r="AR7" s="47" t="s">
        <v>44</v>
      </c>
      <c r="AS7" s="37">
        <v>45292.0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24.5</v>
      </c>
      <c r="BA7" s="39">
        <f t="shared" si="8"/>
        <v>0</v>
      </c>
      <c r="BB7" s="39">
        <f t="shared" si="8"/>
        <v>1</v>
      </c>
      <c r="BC7" s="50">
        <f t="shared" si="3"/>
        <v>25.5</v>
      </c>
      <c r="BD7" s="51"/>
      <c r="BE7" s="39">
        <f t="shared" si="4"/>
        <v>1960</v>
      </c>
      <c r="BF7" s="39">
        <f t="shared" si="5"/>
        <v>0</v>
      </c>
      <c r="BG7" s="39">
        <f t="shared" si="6"/>
        <v>80</v>
      </c>
      <c r="BH7" s="39">
        <f t="shared" si="7"/>
        <v>2040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45286.0</v>
      </c>
      <c r="D8" s="38" t="s">
        <v>41</v>
      </c>
      <c r="E8" s="39" t="s">
        <v>42</v>
      </c>
      <c r="F8" s="40">
        <v>8.5</v>
      </c>
      <c r="G8" s="40">
        <v>0.0</v>
      </c>
      <c r="H8" s="40">
        <v>0.0</v>
      </c>
      <c r="I8" s="57" t="s">
        <v>46</v>
      </c>
      <c r="J8" s="37">
        <v>45287.0</v>
      </c>
      <c r="K8" s="38" t="s">
        <v>41</v>
      </c>
      <c r="L8" s="39" t="s">
        <v>42</v>
      </c>
      <c r="M8" s="40">
        <v>8.5</v>
      </c>
      <c r="N8" s="40">
        <v>0.0</v>
      </c>
      <c r="O8" s="40">
        <v>0.0</v>
      </c>
      <c r="P8" s="38" t="s">
        <v>36</v>
      </c>
      <c r="Q8" s="37">
        <v>45288.0</v>
      </c>
      <c r="R8" s="38" t="s">
        <v>41</v>
      </c>
      <c r="S8" s="39" t="s">
        <v>42</v>
      </c>
      <c r="T8" s="40">
        <v>8.5</v>
      </c>
      <c r="U8" s="40">
        <v>0.0</v>
      </c>
      <c r="V8" s="40">
        <v>0.0</v>
      </c>
      <c r="W8" s="56" t="s">
        <v>37</v>
      </c>
      <c r="X8" s="37">
        <v>45289.0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45290.0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45291.0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45292.0</v>
      </c>
      <c r="AT8" s="38" t="s">
        <v>38</v>
      </c>
      <c r="AU8" s="39" t="s">
        <v>39</v>
      </c>
      <c r="AV8" s="40">
        <v>6.5</v>
      </c>
      <c r="AW8" s="40">
        <v>0.0</v>
      </c>
      <c r="AX8" s="40">
        <v>0.0</v>
      </c>
      <c r="AY8" s="48"/>
      <c r="AZ8" s="49">
        <f t="shared" ref="AZ8:BB8" si="9">SUM(F8,M8,T8,AA8,AH8,AO8,AV8)</f>
        <v>46</v>
      </c>
      <c r="BA8" s="39">
        <f t="shared" si="9"/>
        <v>2</v>
      </c>
      <c r="BB8" s="39">
        <f t="shared" si="9"/>
        <v>0</v>
      </c>
      <c r="BC8" s="50">
        <f t="shared" si="3"/>
        <v>48</v>
      </c>
      <c r="BD8" s="51"/>
      <c r="BE8" s="39">
        <f t="shared" si="4"/>
        <v>3680</v>
      </c>
      <c r="BF8" s="39">
        <f t="shared" si="5"/>
        <v>176</v>
      </c>
      <c r="BG8" s="39">
        <f t="shared" si="6"/>
        <v>0</v>
      </c>
      <c r="BH8" s="39">
        <f t="shared" si="7"/>
        <v>3856</v>
      </c>
      <c r="BI8" s="51"/>
      <c r="BJ8" s="55" t="s">
        <v>49</v>
      </c>
      <c r="BK8" s="55">
        <f>BC61</f>
        <v>23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149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88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45285.0</v>
      </c>
      <c r="D12" s="42" t="s">
        <v>25</v>
      </c>
      <c r="E12" s="58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45286.0</v>
      </c>
      <c r="K12" s="38" t="s">
        <v>20</v>
      </c>
      <c r="L12" s="39" t="s">
        <v>21</v>
      </c>
      <c r="M12" s="40">
        <v>0.0</v>
      </c>
      <c r="N12" s="40">
        <v>6.5</v>
      </c>
      <c r="O12" s="40">
        <v>0.0</v>
      </c>
      <c r="P12" s="42" t="s">
        <v>24</v>
      </c>
      <c r="Q12" s="37">
        <v>45287.0</v>
      </c>
      <c r="R12" s="38" t="s">
        <v>20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45288.0</v>
      </c>
      <c r="Y12" s="38" t="s">
        <v>20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45289.0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0.5</v>
      </c>
      <c r="AK12" s="66" t="s">
        <v>57</v>
      </c>
      <c r="AL12" s="37">
        <v>45290.0</v>
      </c>
      <c r="AM12" s="38" t="s">
        <v>20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45292.0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32.5</v>
      </c>
      <c r="BB12" s="39">
        <f t="shared" si="13"/>
        <v>0.5</v>
      </c>
      <c r="BC12" s="50">
        <f t="shared" si="3"/>
        <v>33</v>
      </c>
      <c r="BD12" s="51"/>
      <c r="BE12" s="39">
        <f t="shared" si="4"/>
        <v>0</v>
      </c>
      <c r="BF12" s="39">
        <f t="shared" si="5"/>
        <v>2860</v>
      </c>
      <c r="BG12" s="39">
        <f t="shared" si="6"/>
        <v>40</v>
      </c>
      <c r="BH12" s="39">
        <f t="shared" si="7"/>
        <v>2900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70.5</v>
      </c>
      <c r="BA14" s="78">
        <f t="shared" si="14"/>
        <v>46</v>
      </c>
      <c r="BB14" s="78">
        <f t="shared" si="14"/>
        <v>1.5</v>
      </c>
      <c r="BC14" s="79">
        <f t="shared" si="14"/>
        <v>118</v>
      </c>
      <c r="BD14" s="51"/>
      <c r="BE14" s="40">
        <f t="shared" ref="BE14:BG14" si="15">sum(BE5,BE6,BE7,BE8,BE9,BE10)</f>
        <v>5640</v>
      </c>
      <c r="BF14" s="40">
        <f t="shared" si="15"/>
        <v>1188</v>
      </c>
      <c r="BG14" s="40">
        <f t="shared" si="15"/>
        <v>80</v>
      </c>
      <c r="BH14" s="40">
        <f>sum(BH5,BH6,BH7,BH8,BH9,BH10,BH11,BH12)</f>
        <v>9808</v>
      </c>
      <c r="BI14" s="51"/>
      <c r="BJ14" s="62" t="s">
        <v>59</v>
      </c>
      <c r="BK14" s="62">
        <f>BC94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SUM(BC138,BC142)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45285.0</v>
      </c>
      <c r="F18" s="14"/>
      <c r="G18" s="14"/>
      <c r="H18" s="14"/>
      <c r="I18" s="15"/>
      <c r="J18" s="15"/>
      <c r="K18" s="16"/>
      <c r="L18" s="13">
        <v>45286.0</v>
      </c>
      <c r="M18" s="15"/>
      <c r="N18" s="15"/>
      <c r="O18" s="15"/>
      <c r="P18" s="15"/>
      <c r="Q18" s="11"/>
      <c r="R18" s="17"/>
      <c r="S18" s="13">
        <v>45287.0</v>
      </c>
      <c r="T18" s="11"/>
      <c r="U18" s="15"/>
      <c r="V18" s="15"/>
      <c r="W18" s="11"/>
      <c r="X18" s="18"/>
      <c r="Y18" s="14"/>
      <c r="Z18" s="13">
        <v>45288.0</v>
      </c>
      <c r="AA18" s="15"/>
      <c r="AB18" s="15"/>
      <c r="AC18" s="11"/>
      <c r="AD18" s="15"/>
      <c r="AE18" s="15"/>
      <c r="AF18" s="12"/>
      <c r="AG18" s="13">
        <v>45289.0</v>
      </c>
      <c r="AH18" s="15"/>
      <c r="AI18" s="11"/>
      <c r="AJ18" s="15"/>
      <c r="AK18" s="15"/>
      <c r="AL18" s="15"/>
      <c r="AM18" s="18"/>
      <c r="AN18" s="13">
        <v>45290.0</v>
      </c>
      <c r="AO18" s="11"/>
      <c r="AP18" s="19"/>
      <c r="AQ18" s="19"/>
      <c r="AR18" s="19"/>
      <c r="AS18" s="19"/>
      <c r="AT18" s="14"/>
      <c r="AU18" s="13">
        <v>45291.0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2112</v>
      </c>
      <c r="BL19" s="32"/>
      <c r="BM19" s="32"/>
    </row>
    <row r="20">
      <c r="A20" s="94" t="s">
        <v>52</v>
      </c>
      <c r="B20" s="41" t="s">
        <v>62</v>
      </c>
      <c r="C20" s="37">
        <v>45286.0</v>
      </c>
      <c r="D20" s="42" t="s">
        <v>65</v>
      </c>
      <c r="E20" s="58" t="s">
        <v>66</v>
      </c>
      <c r="F20" s="40">
        <v>0.0</v>
      </c>
      <c r="G20" s="40">
        <v>6.0</v>
      </c>
      <c r="H20" s="40">
        <v>0.0</v>
      </c>
      <c r="I20" s="57" t="s">
        <v>46</v>
      </c>
      <c r="J20" s="37">
        <v>45287.0</v>
      </c>
      <c r="K20" s="42" t="s">
        <v>65</v>
      </c>
      <c r="L20" s="58" t="s">
        <v>66</v>
      </c>
      <c r="M20" s="40">
        <v>0.0</v>
      </c>
      <c r="N20" s="40">
        <v>6.0</v>
      </c>
      <c r="O20" s="40">
        <v>0.0</v>
      </c>
      <c r="P20" s="38" t="s">
        <v>64</v>
      </c>
      <c r="Q20" s="37">
        <v>45288.0</v>
      </c>
      <c r="R20" s="42" t="s">
        <v>25</v>
      </c>
      <c r="S20" s="58" t="s">
        <v>25</v>
      </c>
      <c r="T20" s="40">
        <v>0.0</v>
      </c>
      <c r="U20" s="40">
        <v>0.0</v>
      </c>
      <c r="V20" s="40">
        <v>0.0</v>
      </c>
      <c r="W20" s="95" t="s">
        <v>67</v>
      </c>
      <c r="X20" s="37">
        <v>45289.0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78</v>
      </c>
      <c r="AE20" s="37">
        <v>45290.0</v>
      </c>
      <c r="AF20" s="42" t="s">
        <v>179</v>
      </c>
      <c r="AG20" s="58" t="s">
        <v>180</v>
      </c>
      <c r="AH20" s="40">
        <v>0.0</v>
      </c>
      <c r="AI20" s="40">
        <v>5.0</v>
      </c>
      <c r="AJ20" s="40">
        <v>0.0</v>
      </c>
      <c r="AK20" s="96" t="s">
        <v>79</v>
      </c>
      <c r="AL20" s="37">
        <v>45291.0</v>
      </c>
      <c r="AM20" s="42" t="s">
        <v>65</v>
      </c>
      <c r="AN20" s="58" t="s">
        <v>66</v>
      </c>
      <c r="AO20" s="40">
        <v>0.0</v>
      </c>
      <c r="AP20" s="40">
        <v>6.0</v>
      </c>
      <c r="AQ20" s="40">
        <v>0.0</v>
      </c>
      <c r="AR20" s="42" t="s">
        <v>27</v>
      </c>
      <c r="AS20" s="37">
        <v>45292.0</v>
      </c>
      <c r="AT20" s="42" t="s">
        <v>65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29</v>
      </c>
      <c r="BB20" s="39">
        <f t="shared" si="16"/>
        <v>0</v>
      </c>
      <c r="BC20" s="50">
        <f t="shared" ref="BC20:BC27" si="18">SUM(AZ20,BA20,BB20)</f>
        <v>29</v>
      </c>
      <c r="BD20" s="51"/>
      <c r="BE20" s="39">
        <f>AZ20*67.31</f>
        <v>0</v>
      </c>
      <c r="BF20" s="39">
        <f>BA20*74</f>
        <v>2146</v>
      </c>
      <c r="BG20" s="39">
        <f>BB20*84</f>
        <v>0</v>
      </c>
      <c r="BH20" s="39">
        <f t="shared" ref="BH20:BH27" si="19">sum(BE20,BF20,BG20)</f>
        <v>2146</v>
      </c>
      <c r="BI20" s="51"/>
      <c r="BJ20" s="39" t="s">
        <v>68</v>
      </c>
      <c r="BK20" s="93">
        <f>SUM(BH6,BH27,BH81)</f>
        <v>0</v>
      </c>
      <c r="BL20" s="51"/>
      <c r="BM20" s="51"/>
    </row>
    <row r="21">
      <c r="A21" s="97" t="s">
        <v>69</v>
      </c>
      <c r="B21" s="41" t="s">
        <v>33</v>
      </c>
      <c r="C21" s="37">
        <v>45286.0</v>
      </c>
      <c r="D21" s="42" t="s">
        <v>70</v>
      </c>
      <c r="E21" s="58" t="s">
        <v>71</v>
      </c>
      <c r="F21" s="40">
        <v>7.5</v>
      </c>
      <c r="G21" s="40">
        <v>0.0</v>
      </c>
      <c r="H21" s="40">
        <v>0.0</v>
      </c>
      <c r="I21" s="57" t="s">
        <v>46</v>
      </c>
      <c r="J21" s="37">
        <v>45287.0</v>
      </c>
      <c r="K21" s="42" t="s">
        <v>25</v>
      </c>
      <c r="L21" s="58" t="s">
        <v>25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45288.0</v>
      </c>
      <c r="R21" s="42" t="s">
        <v>70</v>
      </c>
      <c r="S21" s="58" t="s">
        <v>71</v>
      </c>
      <c r="T21" s="40">
        <v>7.5</v>
      </c>
      <c r="U21" s="40">
        <v>0.0</v>
      </c>
      <c r="V21" s="40">
        <v>0.0</v>
      </c>
      <c r="W21" s="56" t="s">
        <v>37</v>
      </c>
      <c r="X21" s="37">
        <v>45289.0</v>
      </c>
      <c r="Y21" s="42" t="s">
        <v>47</v>
      </c>
      <c r="Z21" s="58" t="s">
        <v>48</v>
      </c>
      <c r="AA21" s="40">
        <v>7.0</v>
      </c>
      <c r="AB21" s="40">
        <v>1.0</v>
      </c>
      <c r="AC21" s="40">
        <v>0.0</v>
      </c>
      <c r="AD21" s="56" t="s">
        <v>40</v>
      </c>
      <c r="AE21" s="37">
        <v>45290.0</v>
      </c>
      <c r="AF21" s="42" t="s">
        <v>47</v>
      </c>
      <c r="AG21" s="58" t="s">
        <v>48</v>
      </c>
      <c r="AH21" s="40">
        <v>7.0</v>
      </c>
      <c r="AI21" s="40">
        <v>1.0</v>
      </c>
      <c r="AJ21" s="40">
        <v>0.0</v>
      </c>
      <c r="AK21" s="96" t="s">
        <v>43</v>
      </c>
      <c r="AL21" s="37">
        <v>45291.0</v>
      </c>
      <c r="AM21" s="42" t="s">
        <v>47</v>
      </c>
      <c r="AN21" s="58" t="s">
        <v>48</v>
      </c>
      <c r="AO21" s="40">
        <v>7.0</v>
      </c>
      <c r="AP21" s="40">
        <v>1.0</v>
      </c>
      <c r="AQ21" s="40">
        <v>0.0</v>
      </c>
      <c r="AR21" s="57" t="s">
        <v>44</v>
      </c>
      <c r="AS21" s="37">
        <v>45292.0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43</v>
      </c>
      <c r="BA21" s="39">
        <f t="shared" si="17"/>
        <v>4</v>
      </c>
      <c r="BB21" s="39">
        <f t="shared" si="17"/>
        <v>0</v>
      </c>
      <c r="BC21" s="50">
        <f t="shared" si="18"/>
        <v>47</v>
      </c>
      <c r="BD21" s="51"/>
      <c r="BE21" s="39">
        <f t="shared" ref="BE21:BE27" si="21">AZ21*80</f>
        <v>3440</v>
      </c>
      <c r="BF21" s="39">
        <f t="shared" ref="BF21:BF27" si="22">BA21*88</f>
        <v>352</v>
      </c>
      <c r="BG21" s="39">
        <f t="shared" ref="BG21:BG27" si="23">BB21*80</f>
        <v>0</v>
      </c>
      <c r="BH21" s="39">
        <f t="shared" si="19"/>
        <v>3792</v>
      </c>
      <c r="BI21" s="51"/>
      <c r="BJ21" s="39" t="s">
        <v>72</v>
      </c>
      <c r="BK21" s="93">
        <f>sum(BH7,BH69)</f>
        <v>3528</v>
      </c>
      <c r="BL21" s="51"/>
      <c r="BM21" s="51"/>
    </row>
    <row r="22">
      <c r="A22" s="35" t="s">
        <v>73</v>
      </c>
      <c r="B22" s="41" t="s">
        <v>33</v>
      </c>
      <c r="C22" s="37">
        <v>45286.0</v>
      </c>
      <c r="D22" s="42" t="s">
        <v>74</v>
      </c>
      <c r="E22" s="58" t="s">
        <v>75</v>
      </c>
      <c r="F22" s="40">
        <v>7.0</v>
      </c>
      <c r="G22" s="40">
        <v>0.5</v>
      </c>
      <c r="H22" s="40">
        <v>0.0</v>
      </c>
      <c r="I22" s="57" t="s">
        <v>46</v>
      </c>
      <c r="J22" s="37">
        <v>45287.0</v>
      </c>
      <c r="K22" s="42" t="s">
        <v>47</v>
      </c>
      <c r="L22" s="58" t="s">
        <v>48</v>
      </c>
      <c r="M22" s="40">
        <v>7.0</v>
      </c>
      <c r="N22" s="40">
        <v>1.0</v>
      </c>
      <c r="O22" s="40">
        <v>0.0</v>
      </c>
      <c r="P22" s="38" t="s">
        <v>36</v>
      </c>
      <c r="Q22" s="37">
        <v>45288.0</v>
      </c>
      <c r="R22" s="42" t="s">
        <v>47</v>
      </c>
      <c r="S22" s="58" t="s">
        <v>48</v>
      </c>
      <c r="T22" s="40">
        <v>7.0</v>
      </c>
      <c r="U22" s="40">
        <v>1.0</v>
      </c>
      <c r="V22" s="40">
        <v>0.0</v>
      </c>
      <c r="W22" s="56" t="s">
        <v>67</v>
      </c>
      <c r="X22" s="37">
        <v>45289.0</v>
      </c>
      <c r="Y22" s="42" t="s">
        <v>65</v>
      </c>
      <c r="Z22" s="58" t="s">
        <v>66</v>
      </c>
      <c r="AA22" s="40">
        <v>0.0</v>
      </c>
      <c r="AB22" s="40">
        <v>6.0</v>
      </c>
      <c r="AC22" s="40">
        <v>0.0</v>
      </c>
      <c r="AD22" s="56" t="s">
        <v>40</v>
      </c>
      <c r="AE22" s="37">
        <v>45290.0</v>
      </c>
      <c r="AF22" s="42" t="s">
        <v>25</v>
      </c>
      <c r="AG22" s="58" t="s">
        <v>25</v>
      </c>
      <c r="AH22" s="40">
        <v>0.0</v>
      </c>
      <c r="AI22" s="40">
        <v>0.0</v>
      </c>
      <c r="AJ22" s="40">
        <v>0.0</v>
      </c>
      <c r="AK22" s="96" t="s">
        <v>43</v>
      </c>
      <c r="AL22" s="37">
        <v>45291.0</v>
      </c>
      <c r="AM22" s="42" t="s">
        <v>70</v>
      </c>
      <c r="AN22" s="58" t="s">
        <v>71</v>
      </c>
      <c r="AO22" s="40">
        <v>7.5</v>
      </c>
      <c r="AP22" s="40">
        <v>0.0</v>
      </c>
      <c r="AQ22" s="40">
        <v>0.0</v>
      </c>
      <c r="AR22" s="57" t="s">
        <v>44</v>
      </c>
      <c r="AS22" s="37">
        <v>45292.0</v>
      </c>
      <c r="AT22" s="42" t="s">
        <v>25</v>
      </c>
      <c r="AU22" s="58" t="s">
        <v>25</v>
      </c>
      <c r="AV22" s="40">
        <v>0.0</v>
      </c>
      <c r="AW22" s="40">
        <v>0.0</v>
      </c>
      <c r="AX22" s="40">
        <v>0.0</v>
      </c>
      <c r="AY22" s="48"/>
      <c r="AZ22" s="49">
        <f t="shared" ref="AZ22:BB22" si="20">SUM(F22,M22,T22,AA22,AH22,AO22,AV22)</f>
        <v>28.5</v>
      </c>
      <c r="BA22" s="39">
        <f t="shared" si="20"/>
        <v>8.5</v>
      </c>
      <c r="BB22" s="39">
        <f t="shared" si="20"/>
        <v>0</v>
      </c>
      <c r="BC22" s="50">
        <f t="shared" si="18"/>
        <v>37</v>
      </c>
      <c r="BD22" s="51"/>
      <c r="BE22" s="39">
        <f t="shared" si="21"/>
        <v>2280</v>
      </c>
      <c r="BF22" s="39">
        <f t="shared" si="22"/>
        <v>748</v>
      </c>
      <c r="BG22" s="39">
        <f t="shared" si="23"/>
        <v>0</v>
      </c>
      <c r="BH22" s="39">
        <f t="shared" si="19"/>
        <v>3028</v>
      </c>
      <c r="BI22" s="51"/>
      <c r="BJ22" s="39" t="s">
        <v>76</v>
      </c>
      <c r="BK22" s="93">
        <f>SUM(BH8,BH49)</f>
        <v>3856</v>
      </c>
      <c r="BL22" s="51"/>
      <c r="BM22" s="51"/>
    </row>
    <row r="23">
      <c r="A23" s="35" t="s">
        <v>55</v>
      </c>
      <c r="B23" s="60"/>
      <c r="C23" s="45"/>
      <c r="D23" s="53"/>
      <c r="E23" s="53"/>
      <c r="F23" s="40">
        <v>0.0</v>
      </c>
      <c r="G23" s="40">
        <v>0.0</v>
      </c>
      <c r="H23" s="40">
        <v>0.0</v>
      </c>
      <c r="I23" s="61"/>
      <c r="J23" s="45"/>
      <c r="K23" s="53"/>
      <c r="L23" s="53"/>
      <c r="M23" s="40">
        <v>0.0</v>
      </c>
      <c r="N23" s="40">
        <v>0.0</v>
      </c>
      <c r="O23" s="40">
        <v>0.0</v>
      </c>
      <c r="P23" s="39"/>
      <c r="Q23" s="45"/>
      <c r="R23" s="53"/>
      <c r="S23" s="53"/>
      <c r="T23" s="40">
        <v>0.0</v>
      </c>
      <c r="U23" s="40">
        <v>0.0</v>
      </c>
      <c r="V23" s="40">
        <v>0.0</v>
      </c>
      <c r="W23" s="64"/>
      <c r="X23" s="45"/>
      <c r="Y23" s="39"/>
      <c r="Z23" s="53"/>
      <c r="AA23" s="40">
        <v>0.0</v>
      </c>
      <c r="AB23" s="40">
        <v>0.0</v>
      </c>
      <c r="AC23" s="40">
        <v>0.0</v>
      </c>
      <c r="AD23" s="64"/>
      <c r="AE23" s="45"/>
      <c r="AF23" s="39"/>
      <c r="AG23" s="53"/>
      <c r="AH23" s="40">
        <v>0.0</v>
      </c>
      <c r="AI23" s="40">
        <v>0.0</v>
      </c>
      <c r="AJ23" s="40">
        <v>0.0</v>
      </c>
      <c r="AK23" s="64"/>
      <c r="AL23" s="45"/>
      <c r="AM23" s="39"/>
      <c r="AN23" s="53"/>
      <c r="AO23" s="40">
        <v>0.0</v>
      </c>
      <c r="AP23" s="40">
        <v>0.0</v>
      </c>
      <c r="AQ23" s="40">
        <v>0.0</v>
      </c>
      <c r="AR23" s="61"/>
      <c r="AS23" s="45"/>
      <c r="AT23" s="53"/>
      <c r="AU23" s="58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0</v>
      </c>
      <c r="BB23" s="39">
        <f t="shared" si="24"/>
        <v>0</v>
      </c>
      <c r="BC23" s="50">
        <f t="shared" si="18"/>
        <v>0</v>
      </c>
      <c r="BD23" s="51"/>
      <c r="BE23" s="39">
        <f t="shared" si="21"/>
        <v>0</v>
      </c>
      <c r="BF23" s="39">
        <f t="shared" si="22"/>
        <v>0</v>
      </c>
      <c r="BG23" s="39">
        <f t="shared" si="23"/>
        <v>0</v>
      </c>
      <c r="BH23" s="39">
        <f t="shared" si="19"/>
        <v>0</v>
      </c>
      <c r="BI23" s="51"/>
      <c r="BJ23" s="39" t="s">
        <v>77</v>
      </c>
      <c r="BK23" s="93">
        <f t="shared" ref="BK23:BK25" si="26">BH20</f>
        <v>2146</v>
      </c>
      <c r="BL23" s="51"/>
      <c r="BM23" s="51"/>
    </row>
    <row r="24">
      <c r="A24" s="35" t="s">
        <v>54</v>
      </c>
      <c r="B24" s="60"/>
      <c r="C24" s="45"/>
      <c r="D24" s="53"/>
      <c r="E24" s="53"/>
      <c r="F24" s="40">
        <v>0.0</v>
      </c>
      <c r="G24" s="40">
        <v>0.0</v>
      </c>
      <c r="H24" s="40">
        <v>0.0</v>
      </c>
      <c r="I24" s="61"/>
      <c r="J24" s="45"/>
      <c r="K24" s="53"/>
      <c r="L24" s="58"/>
      <c r="M24" s="40">
        <v>0.0</v>
      </c>
      <c r="N24" s="40">
        <v>0.0</v>
      </c>
      <c r="O24" s="40">
        <v>0.0</v>
      </c>
      <c r="P24" s="38" t="s">
        <v>64</v>
      </c>
      <c r="Q24" s="37">
        <v>45288.0</v>
      </c>
      <c r="R24" s="42" t="s">
        <v>65</v>
      </c>
      <c r="S24" s="58" t="s">
        <v>66</v>
      </c>
      <c r="T24" s="40">
        <v>0.0</v>
      </c>
      <c r="U24" s="40">
        <v>6.0</v>
      </c>
      <c r="V24" s="40">
        <v>0.0</v>
      </c>
      <c r="W24" s="56" t="s">
        <v>37</v>
      </c>
      <c r="X24" s="37">
        <v>45289.0</v>
      </c>
      <c r="Y24" s="42" t="s">
        <v>70</v>
      </c>
      <c r="Z24" s="58" t="s">
        <v>71</v>
      </c>
      <c r="AA24" s="40">
        <v>7.5</v>
      </c>
      <c r="AB24" s="40">
        <v>0.0</v>
      </c>
      <c r="AC24" s="40">
        <v>0.0</v>
      </c>
      <c r="AD24" s="56" t="s">
        <v>78</v>
      </c>
      <c r="AE24" s="37">
        <v>45290.0</v>
      </c>
      <c r="AF24" s="42" t="s">
        <v>70</v>
      </c>
      <c r="AG24" s="58" t="s">
        <v>71</v>
      </c>
      <c r="AH24" s="40">
        <v>7.5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57" t="s">
        <v>44</v>
      </c>
      <c r="AS24" s="37">
        <v>45292.0</v>
      </c>
      <c r="AT24" s="42" t="s">
        <v>70</v>
      </c>
      <c r="AU24" s="58" t="s">
        <v>71</v>
      </c>
      <c r="AV24" s="40">
        <v>7.5</v>
      </c>
      <c r="AW24" s="40">
        <v>0.0</v>
      </c>
      <c r="AX24" s="40">
        <v>0.0</v>
      </c>
      <c r="AY24" s="48"/>
      <c r="AZ24" s="49">
        <f t="shared" ref="AZ24:BB24" si="25">SUM(F24,M24,T24,AA24,AH24,AO24,AV24)</f>
        <v>22.5</v>
      </c>
      <c r="BA24" s="39">
        <f t="shared" si="25"/>
        <v>6</v>
      </c>
      <c r="BB24" s="39">
        <f t="shared" si="25"/>
        <v>0</v>
      </c>
      <c r="BC24" s="50">
        <f t="shared" si="18"/>
        <v>28.5</v>
      </c>
      <c r="BD24" s="51"/>
      <c r="BE24" s="39">
        <f t="shared" si="21"/>
        <v>1800</v>
      </c>
      <c r="BF24" s="39">
        <f t="shared" si="22"/>
        <v>528</v>
      </c>
      <c r="BG24" s="39">
        <f t="shared" si="23"/>
        <v>0</v>
      </c>
      <c r="BH24" s="39">
        <f t="shared" si="19"/>
        <v>2328</v>
      </c>
      <c r="BI24" s="51"/>
      <c r="BJ24" s="39" t="s">
        <v>80</v>
      </c>
      <c r="BK24" s="93">
        <f t="shared" si="26"/>
        <v>3792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3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3028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57" t="s">
        <v>46</v>
      </c>
      <c r="J26" s="37">
        <v>45287.0</v>
      </c>
      <c r="K26" s="42" t="s">
        <v>70</v>
      </c>
      <c r="L26" s="58" t="s">
        <v>71</v>
      </c>
      <c r="M26" s="40">
        <v>7.5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8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7.5</v>
      </c>
      <c r="BA26" s="39">
        <f t="shared" si="28"/>
        <v>0</v>
      </c>
      <c r="BB26" s="39">
        <f t="shared" si="28"/>
        <v>0</v>
      </c>
      <c r="BC26" s="50">
        <f t="shared" si="18"/>
        <v>7.5</v>
      </c>
      <c r="BD26" s="51"/>
      <c r="BE26" s="39">
        <f t="shared" si="21"/>
        <v>600</v>
      </c>
      <c r="BF26" s="39">
        <f t="shared" si="22"/>
        <v>0</v>
      </c>
      <c r="BG26" s="39">
        <f t="shared" si="23"/>
        <v>0</v>
      </c>
      <c r="BH26" s="39">
        <f t="shared" si="19"/>
        <v>600</v>
      </c>
      <c r="BI26" s="51"/>
      <c r="BJ26" s="39"/>
      <c r="BK26" s="93"/>
      <c r="BL26" s="99"/>
      <c r="BM26" s="51"/>
    </row>
    <row r="27">
      <c r="A27" s="59" t="s">
        <v>30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60"/>
      <c r="J27" s="45"/>
      <c r="K27" s="53"/>
      <c r="L27" s="58"/>
      <c r="M27" s="40">
        <v>0.0</v>
      </c>
      <c r="N27" s="40">
        <v>0.0</v>
      </c>
      <c r="O27" s="40">
        <v>0.0</v>
      </c>
      <c r="P27" s="60"/>
      <c r="Q27" s="45"/>
      <c r="R27" s="53"/>
      <c r="S27" s="58"/>
      <c r="T27" s="40">
        <v>0.0</v>
      </c>
      <c r="U27" s="40">
        <v>0.0</v>
      </c>
      <c r="V27" s="40">
        <v>0.0</v>
      </c>
      <c r="W27" s="60"/>
      <c r="X27" s="45"/>
      <c r="Y27" s="53"/>
      <c r="Z27" s="58"/>
      <c r="AA27" s="40">
        <v>0.0</v>
      </c>
      <c r="AB27" s="40">
        <v>0.0</v>
      </c>
      <c r="AC27" s="40">
        <v>0.0</v>
      </c>
      <c r="AD27" s="60"/>
      <c r="AE27" s="45"/>
      <c r="AF27" s="53"/>
      <c r="AG27" s="58"/>
      <c r="AH27" s="40">
        <v>0.0</v>
      </c>
      <c r="AI27" s="40">
        <v>0.0</v>
      </c>
      <c r="AJ27" s="40">
        <v>0.0</v>
      </c>
      <c r="AK27" s="60"/>
      <c r="AL27" s="45"/>
      <c r="AM27" s="53"/>
      <c r="AN27" s="58"/>
      <c r="AO27" s="40">
        <v>0.0</v>
      </c>
      <c r="AP27" s="40">
        <v>0.0</v>
      </c>
      <c r="AQ27" s="40">
        <v>0.0</v>
      </c>
      <c r="AR27" s="60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 t="shared" si="21"/>
        <v>0</v>
      </c>
      <c r="BF27" s="39">
        <f t="shared" si="22"/>
        <v>0</v>
      </c>
      <c r="BG27" s="39">
        <f t="shared" si="23"/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3892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101.5</v>
      </c>
      <c r="BA28" s="78">
        <f t="shared" si="30"/>
        <v>47.5</v>
      </c>
      <c r="BB28" s="78">
        <f>SUM(BB20,BB21,BB22,BB23,BB24,BB25)</f>
        <v>0</v>
      </c>
      <c r="BC28" s="79">
        <f>SUM(BC20,BC21,BC22,BC23,BC24,BC25,BC26)</f>
        <v>149</v>
      </c>
      <c r="BD28" s="51"/>
      <c r="BE28" s="40">
        <f>sum(BE20,BE21,BE22,BE23,BE24,BE25)</f>
        <v>7520</v>
      </c>
      <c r="BF28" s="40">
        <f>sum(BF20,BF21,BF22,BF23,BF24,BF261)</f>
        <v>3774</v>
      </c>
      <c r="BG28" s="40">
        <f>sum(BG20,BG21,BG22,BG23,BG24,BG25)</f>
        <v>0</v>
      </c>
      <c r="BH28" s="40">
        <f>sum(BH20,BH21,BH22,BH23,BH24,BH25,BH26,BH27)</f>
        <v>11894</v>
      </c>
      <c r="BI28" s="51"/>
      <c r="BJ28" s="39" t="s">
        <v>84</v>
      </c>
      <c r="BK28" s="93">
        <f t="shared" si="31"/>
        <v>3080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2852</v>
      </c>
      <c r="BL29" s="106"/>
      <c r="BM29" s="106"/>
    </row>
    <row r="30">
      <c r="A30" s="10"/>
      <c r="B30" s="11"/>
      <c r="C30" s="11"/>
      <c r="D30" s="12"/>
      <c r="E30" s="13">
        <v>45285.0</v>
      </c>
      <c r="F30" s="14"/>
      <c r="G30" s="14"/>
      <c r="H30" s="14"/>
      <c r="I30" s="15"/>
      <c r="J30" s="15"/>
      <c r="K30" s="16"/>
      <c r="L30" s="13">
        <v>45286.0</v>
      </c>
      <c r="M30" s="15"/>
      <c r="N30" s="15"/>
      <c r="O30" s="15"/>
      <c r="P30" s="15"/>
      <c r="Q30" s="11"/>
      <c r="R30" s="17"/>
      <c r="S30" s="13">
        <v>45287.0</v>
      </c>
      <c r="T30" s="11"/>
      <c r="U30" s="15"/>
      <c r="V30" s="15"/>
      <c r="W30" s="11"/>
      <c r="X30" s="18"/>
      <c r="Y30" s="14"/>
      <c r="Z30" s="13">
        <v>45288.0</v>
      </c>
      <c r="AA30" s="15"/>
      <c r="AB30" s="15"/>
      <c r="AC30" s="11"/>
      <c r="AD30" s="15"/>
      <c r="AE30" s="15"/>
      <c r="AF30" s="12"/>
      <c r="AG30" s="13">
        <v>45289.0</v>
      </c>
      <c r="AH30" s="15"/>
      <c r="AI30" s="11"/>
      <c r="AJ30" s="15"/>
      <c r="AK30" s="15"/>
      <c r="AL30" s="15"/>
      <c r="AM30" s="18"/>
      <c r="AN30" s="13">
        <v>45290.0</v>
      </c>
      <c r="AO30" s="11"/>
      <c r="AP30" s="19"/>
      <c r="AQ30" s="19"/>
      <c r="AR30" s="19"/>
      <c r="AS30" s="19"/>
      <c r="AT30" s="14"/>
      <c r="AU30" s="13">
        <v>45291.0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3208</v>
      </c>
      <c r="BL31" s="32"/>
      <c r="BM31" s="32"/>
    </row>
    <row r="32">
      <c r="A32" s="35" t="s">
        <v>88</v>
      </c>
      <c r="B32" s="36" t="s">
        <v>19</v>
      </c>
      <c r="C32" s="37">
        <v>45285.0</v>
      </c>
      <c r="D32" s="42" t="s">
        <v>89</v>
      </c>
      <c r="E32" s="39" t="s">
        <v>90</v>
      </c>
      <c r="F32" s="40">
        <v>0.5</v>
      </c>
      <c r="G32" s="40">
        <v>7.0</v>
      </c>
      <c r="H32" s="40">
        <v>0.0</v>
      </c>
      <c r="I32" s="41" t="s">
        <v>22</v>
      </c>
      <c r="J32" s="37">
        <v>45286.0</v>
      </c>
      <c r="K32" s="42" t="s">
        <v>89</v>
      </c>
      <c r="L32" s="39" t="s">
        <v>90</v>
      </c>
      <c r="M32" s="40">
        <v>0.5</v>
      </c>
      <c r="N32" s="40">
        <v>7.0</v>
      </c>
      <c r="O32" s="40">
        <v>0.0</v>
      </c>
      <c r="P32" s="43" t="s">
        <v>24</v>
      </c>
      <c r="Q32" s="37">
        <v>45287.0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230">
        <v>45288.0</v>
      </c>
      <c r="Y32" s="42" t="s">
        <v>89</v>
      </c>
      <c r="Z32" s="39" t="s">
        <v>90</v>
      </c>
      <c r="AA32" s="40">
        <v>0.5</v>
      </c>
      <c r="AB32" s="40">
        <v>7.0</v>
      </c>
      <c r="AC32" s="40">
        <v>0.0</v>
      </c>
      <c r="AD32" s="56" t="s">
        <v>56</v>
      </c>
      <c r="AE32" s="230">
        <v>45289.0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230">
        <v>45290.0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230">
        <v>45291.0</v>
      </c>
      <c r="AT32" s="42" t="s">
        <v>94</v>
      </c>
      <c r="AU32" s="39" t="s">
        <v>95</v>
      </c>
      <c r="AV32" s="40">
        <v>0.0</v>
      </c>
      <c r="AW32" s="40">
        <v>6.5</v>
      </c>
      <c r="AX32" s="40">
        <v>0.0</v>
      </c>
      <c r="AY32" s="48"/>
      <c r="AZ32" s="49">
        <f t="shared" ref="AZ32:BB32" si="32">SUM(F32,M32,T32,AA32,AH32,AO32,AV32)</f>
        <v>3</v>
      </c>
      <c r="BA32" s="39">
        <f t="shared" si="32"/>
        <v>41.5</v>
      </c>
      <c r="BB32" s="39">
        <f t="shared" si="32"/>
        <v>0</v>
      </c>
      <c r="BC32" s="50">
        <f t="shared" ref="BC32:BC39" si="34">SUM(AZ32,BA32,BB32)</f>
        <v>44.5</v>
      </c>
      <c r="BD32" s="51"/>
      <c r="BE32" s="39">
        <f t="shared" ref="BE32:BE37" si="35">AZ32*80</f>
        <v>240</v>
      </c>
      <c r="BF32" s="39">
        <f t="shared" ref="BF32:BF37" si="36">BA32*88</f>
        <v>3652</v>
      </c>
      <c r="BG32" s="39">
        <f t="shared" ref="BG32:BG37" si="37">BB32*80</f>
        <v>0</v>
      </c>
      <c r="BH32" s="39">
        <f t="shared" ref="BH32:BH36" si="38">sum(BE32,BF32,BG32)</f>
        <v>3892</v>
      </c>
      <c r="BI32" s="51"/>
      <c r="BJ32" s="39" t="s">
        <v>96</v>
      </c>
      <c r="BK32" s="93">
        <f>SUM(BH12,BH23)</f>
        <v>2900</v>
      </c>
      <c r="BL32" s="51"/>
      <c r="BM32" s="51"/>
    </row>
    <row r="33">
      <c r="A33" s="109" t="s">
        <v>97</v>
      </c>
      <c r="B33" s="41" t="s">
        <v>33</v>
      </c>
      <c r="C33" s="37">
        <v>45286.0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45287.0</v>
      </c>
      <c r="K33" s="96" t="s">
        <v>98</v>
      </c>
      <c r="L33" s="110" t="s">
        <v>99</v>
      </c>
      <c r="M33" s="40">
        <v>7.5</v>
      </c>
      <c r="N33" s="40">
        <v>0.0</v>
      </c>
      <c r="O33" s="40">
        <v>0.0</v>
      </c>
      <c r="P33" s="38" t="s">
        <v>36</v>
      </c>
      <c r="Q33" s="37">
        <v>45288.0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230">
        <v>45289.0</v>
      </c>
      <c r="Y33" s="96" t="s">
        <v>98</v>
      </c>
      <c r="Z33" s="110" t="s">
        <v>99</v>
      </c>
      <c r="AA33" s="40">
        <v>7.5</v>
      </c>
      <c r="AB33" s="40">
        <v>0.0</v>
      </c>
      <c r="AC33" s="40">
        <v>0.0</v>
      </c>
      <c r="AD33" s="56" t="s">
        <v>40</v>
      </c>
      <c r="AE33" s="230">
        <v>45290.0</v>
      </c>
      <c r="AF33" s="56" t="s">
        <v>100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230">
        <v>45291.0</v>
      </c>
      <c r="AM33" s="56" t="s">
        <v>100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230">
        <v>45292.0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38.5</v>
      </c>
      <c r="BA33" s="39">
        <f t="shared" si="33"/>
        <v>0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3080</v>
      </c>
      <c r="BF33" s="39">
        <f t="shared" si="36"/>
        <v>0</v>
      </c>
      <c r="BG33" s="39">
        <f t="shared" si="37"/>
        <v>0</v>
      </c>
      <c r="BH33" s="39">
        <f t="shared" si="38"/>
        <v>3080</v>
      </c>
      <c r="BI33" s="51"/>
      <c r="BJ33" s="39" t="s">
        <v>102</v>
      </c>
      <c r="BK33" s="62">
        <f>sum(BH11,BH24,BH35,BH47,BH59,BH78)</f>
        <v>3212</v>
      </c>
      <c r="BL33" s="51"/>
      <c r="BM33" s="51"/>
    </row>
    <row r="34">
      <c r="A34" s="35" t="s">
        <v>103</v>
      </c>
      <c r="B34" s="41" t="s">
        <v>33</v>
      </c>
      <c r="C34" s="37">
        <v>45286.0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45287.0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45288.0</v>
      </c>
      <c r="R34" s="96" t="s">
        <v>98</v>
      </c>
      <c r="S34" s="110" t="s">
        <v>99</v>
      </c>
      <c r="T34" s="40">
        <v>7.5</v>
      </c>
      <c r="U34" s="40">
        <v>0.0</v>
      </c>
      <c r="V34" s="40">
        <v>0.0</v>
      </c>
      <c r="W34" s="56" t="s">
        <v>37</v>
      </c>
      <c r="X34" s="230">
        <v>45289.0</v>
      </c>
      <c r="Y34" s="96" t="s">
        <v>70</v>
      </c>
      <c r="Z34" s="110" t="s">
        <v>71</v>
      </c>
      <c r="AA34" s="40">
        <v>7.5</v>
      </c>
      <c r="AB34" s="40">
        <v>0.0</v>
      </c>
      <c r="AC34" s="40">
        <v>0.0</v>
      </c>
      <c r="AD34" s="56" t="s">
        <v>40</v>
      </c>
      <c r="AE34" s="230">
        <v>45290.0</v>
      </c>
      <c r="AF34" s="96" t="s">
        <v>104</v>
      </c>
      <c r="AG34" s="92" t="s">
        <v>42</v>
      </c>
      <c r="AH34" s="40">
        <v>8.0</v>
      </c>
      <c r="AI34" s="40">
        <v>0.0</v>
      </c>
      <c r="AJ34" s="40">
        <v>0.0</v>
      </c>
      <c r="AK34" s="96" t="s">
        <v>43</v>
      </c>
      <c r="AL34" s="230">
        <v>45291.0</v>
      </c>
      <c r="AM34" s="96" t="s">
        <v>105</v>
      </c>
      <c r="AN34" s="92" t="s">
        <v>106</v>
      </c>
      <c r="AO34" s="40">
        <v>4.0</v>
      </c>
      <c r="AP34" s="40">
        <v>1.0</v>
      </c>
      <c r="AQ34" s="40">
        <v>0.0</v>
      </c>
      <c r="AR34" s="57" t="s">
        <v>44</v>
      </c>
      <c r="AS34" s="230">
        <v>45292.0</v>
      </c>
      <c r="AT34" s="95" t="s">
        <v>74</v>
      </c>
      <c r="AU34" s="98" t="s">
        <v>75</v>
      </c>
      <c r="AV34" s="40">
        <v>7.0</v>
      </c>
      <c r="AW34" s="40">
        <v>0.5</v>
      </c>
      <c r="AX34" s="40">
        <v>0.0</v>
      </c>
      <c r="AY34" s="48"/>
      <c r="AZ34" s="49">
        <f t="shared" ref="AZ34:BB34" si="39">SUM(F34,M34,T34,AA34,AH34,AO34,AV34)</f>
        <v>34</v>
      </c>
      <c r="BA34" s="39">
        <f t="shared" si="39"/>
        <v>1.5</v>
      </c>
      <c r="BB34" s="39">
        <f t="shared" si="39"/>
        <v>0</v>
      </c>
      <c r="BC34" s="50">
        <f t="shared" si="34"/>
        <v>35.5</v>
      </c>
      <c r="BD34" s="51"/>
      <c r="BE34" s="39">
        <f t="shared" si="35"/>
        <v>2720</v>
      </c>
      <c r="BF34" s="39">
        <f t="shared" si="36"/>
        <v>132</v>
      </c>
      <c r="BG34" s="39">
        <f t="shared" si="37"/>
        <v>0</v>
      </c>
      <c r="BH34" s="39">
        <f t="shared" si="38"/>
        <v>2852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92"/>
      <c r="AN35" s="92"/>
      <c r="AO35" s="40">
        <v>0.0</v>
      </c>
      <c r="AP35" s="40">
        <v>0.0</v>
      </c>
      <c r="AQ35" s="40">
        <v>0.0</v>
      </c>
      <c r="AR35" s="63"/>
      <c r="AS35" s="45"/>
      <c r="AT35" s="53"/>
      <c r="AU35" s="39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3000</v>
      </c>
      <c r="BL35" s="51"/>
      <c r="BM35" s="51"/>
    </row>
    <row r="36">
      <c r="A36" s="35" t="s">
        <v>50</v>
      </c>
      <c r="B36" s="60"/>
      <c r="C36" s="45"/>
      <c r="D36" s="39"/>
      <c r="E36" s="39"/>
      <c r="F36" s="40">
        <v>0.0</v>
      </c>
      <c r="G36" s="40">
        <v>0.0</v>
      </c>
      <c r="H36" s="40">
        <v>0.0</v>
      </c>
      <c r="I36" s="61"/>
      <c r="J36" s="45"/>
      <c r="K36" s="92"/>
      <c r="L36" s="92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230">
        <v>45289.0</v>
      </c>
      <c r="AF36" s="42" t="s">
        <v>89</v>
      </c>
      <c r="AG36" s="39" t="s">
        <v>90</v>
      </c>
      <c r="AH36" s="40">
        <v>0.5</v>
      </c>
      <c r="AI36" s="40">
        <v>7.0</v>
      </c>
      <c r="AJ36" s="40">
        <v>0.0</v>
      </c>
      <c r="AK36" s="92"/>
      <c r="AL36" s="45"/>
      <c r="AM36" s="44"/>
      <c r="AN36" s="110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0.5</v>
      </c>
      <c r="BA36" s="39">
        <f t="shared" si="41"/>
        <v>7</v>
      </c>
      <c r="BB36" s="39">
        <f>SUM(H36,O36,V36,AC36,AJ36,AQ37,AX36)</f>
        <v>0</v>
      </c>
      <c r="BC36" s="50">
        <f t="shared" si="34"/>
        <v>7.5</v>
      </c>
      <c r="BD36" s="51"/>
      <c r="BE36" s="39">
        <f t="shared" si="35"/>
        <v>40</v>
      </c>
      <c r="BF36" s="39">
        <f t="shared" si="36"/>
        <v>616</v>
      </c>
      <c r="BG36" s="39">
        <f t="shared" si="37"/>
        <v>0</v>
      </c>
      <c r="BH36" s="39">
        <f t="shared" si="38"/>
        <v>656</v>
      </c>
      <c r="BI36" s="51"/>
      <c r="BJ36" s="39" t="s">
        <v>52</v>
      </c>
      <c r="BK36" s="39">
        <f>SUM(BH10,BH20,BH39,BH46,BH57,BH67)</f>
        <v>2554</v>
      </c>
      <c r="BL36" s="51"/>
      <c r="BM36" s="51"/>
    </row>
    <row r="37">
      <c r="A37" s="35" t="s">
        <v>82</v>
      </c>
      <c r="B37" s="60"/>
      <c r="C37" s="45"/>
      <c r="D37" s="92"/>
      <c r="E37" s="92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72"/>
      <c r="AG37" s="110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2912</v>
      </c>
      <c r="BL37" s="51"/>
      <c r="BM37" s="51"/>
    </row>
    <row r="38">
      <c r="A38" s="35" t="s">
        <v>109</v>
      </c>
      <c r="B38" s="41" t="s">
        <v>33</v>
      </c>
      <c r="C38" s="37">
        <v>45286.0</v>
      </c>
      <c r="D38" s="96" t="s">
        <v>70</v>
      </c>
      <c r="E38" s="110" t="s">
        <v>71</v>
      </c>
      <c r="F38" s="40">
        <v>7.5</v>
      </c>
      <c r="G38" s="40">
        <v>0.0</v>
      </c>
      <c r="H38" s="40">
        <v>0.0</v>
      </c>
      <c r="I38" s="57" t="s">
        <v>46</v>
      </c>
      <c r="J38" s="37">
        <v>45287.0</v>
      </c>
      <c r="K38" s="96" t="s">
        <v>70</v>
      </c>
      <c r="L38" s="110" t="s">
        <v>71</v>
      </c>
      <c r="M38" s="40">
        <v>7.5</v>
      </c>
      <c r="N38" s="40">
        <v>0.0</v>
      </c>
      <c r="O38" s="40">
        <v>0.0</v>
      </c>
      <c r="P38" s="38" t="s">
        <v>36</v>
      </c>
      <c r="Q38" s="37">
        <v>45288.0</v>
      </c>
      <c r="R38" s="96" t="s">
        <v>70</v>
      </c>
      <c r="S38" s="110" t="s">
        <v>71</v>
      </c>
      <c r="T38" s="40">
        <v>7.5</v>
      </c>
      <c r="U38" s="40">
        <v>0.0</v>
      </c>
      <c r="V38" s="40">
        <v>0.0</v>
      </c>
      <c r="W38" s="56" t="s">
        <v>37</v>
      </c>
      <c r="X38" s="230">
        <v>45289.0</v>
      </c>
      <c r="Y38" s="96" t="s">
        <v>25</v>
      </c>
      <c r="Z38" s="110" t="s">
        <v>25</v>
      </c>
      <c r="AA38" s="40">
        <v>0.0</v>
      </c>
      <c r="AB38" s="40">
        <v>0.0</v>
      </c>
      <c r="AC38" s="40">
        <v>0.0</v>
      </c>
      <c r="AD38" s="56" t="s">
        <v>40</v>
      </c>
      <c r="AE38" s="230">
        <v>45290.0</v>
      </c>
      <c r="AF38" s="114" t="s">
        <v>25</v>
      </c>
      <c r="AG38" s="110" t="s">
        <v>25</v>
      </c>
      <c r="AH38" s="40">
        <v>0.0</v>
      </c>
      <c r="AI38" s="40">
        <v>0.0</v>
      </c>
      <c r="AJ38" s="40">
        <v>0.0</v>
      </c>
      <c r="AK38" s="96" t="s">
        <v>43</v>
      </c>
      <c r="AL38" s="230">
        <v>45291.0</v>
      </c>
      <c r="AM38" s="114" t="s">
        <v>110</v>
      </c>
      <c r="AN38" s="110" t="s">
        <v>111</v>
      </c>
      <c r="AO38" s="40">
        <v>5.0</v>
      </c>
      <c r="AP38" s="40">
        <v>0.0</v>
      </c>
      <c r="AQ38" s="40">
        <v>0.0</v>
      </c>
      <c r="AR38" s="57" t="s">
        <v>44</v>
      </c>
      <c r="AS38" s="230">
        <v>45292.0</v>
      </c>
      <c r="AT38" s="95" t="s">
        <v>112</v>
      </c>
      <c r="AU38" s="98" t="s">
        <v>113</v>
      </c>
      <c r="AV38" s="40">
        <v>7.5</v>
      </c>
      <c r="AW38" s="40">
        <v>0.0</v>
      </c>
      <c r="AX38" s="40">
        <v>0.0</v>
      </c>
      <c r="AY38" s="48"/>
      <c r="AZ38" s="49">
        <f t="shared" ref="AZ38:BA38" si="43">SUM(F38,M38,T38,AA38,AH38,AO38,AV38)</f>
        <v>35</v>
      </c>
      <c r="BA38" s="39">
        <f t="shared" si="43"/>
        <v>0</v>
      </c>
      <c r="BB38" s="39">
        <f t="shared" si="44"/>
        <v>0</v>
      </c>
      <c r="BC38" s="50">
        <f t="shared" si="34"/>
        <v>35</v>
      </c>
      <c r="BD38" s="51"/>
      <c r="BE38" s="39">
        <f>AZ38*67.31</f>
        <v>2355.85</v>
      </c>
      <c r="BF38" s="39">
        <f>BA38*74</f>
        <v>0</v>
      </c>
      <c r="BG38" s="39">
        <f>BB38*84</f>
        <v>0</v>
      </c>
      <c r="BH38" s="39">
        <f t="shared" si="45"/>
        <v>2355.85</v>
      </c>
      <c r="BI38" s="51"/>
      <c r="BJ38" s="39"/>
      <c r="BK38" s="39"/>
      <c r="BL38" s="51"/>
      <c r="BM38" s="51"/>
    </row>
    <row r="39">
      <c r="A39" s="35" t="s">
        <v>52</v>
      </c>
      <c r="B39" s="63"/>
      <c r="C39" s="45"/>
      <c r="D39" s="53"/>
      <c r="E39" s="39"/>
      <c r="F39" s="40">
        <v>0.0</v>
      </c>
      <c r="G39" s="40">
        <v>0.0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92"/>
      <c r="AL39" s="45"/>
      <c r="AM39" s="44"/>
      <c r="AN39" s="110"/>
      <c r="AO39" s="40">
        <v>0.0</v>
      </c>
      <c r="AP39" s="40">
        <v>0.0</v>
      </c>
      <c r="AQ39" s="40">
        <v>0.0</v>
      </c>
      <c r="AR39" s="36"/>
      <c r="AS39" s="37"/>
      <c r="AT39" s="42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0</v>
      </c>
      <c r="BB39" s="39">
        <f t="shared" si="44"/>
        <v>0</v>
      </c>
      <c r="BC39" s="50">
        <f t="shared" si="34"/>
        <v>0</v>
      </c>
      <c r="BD39" s="51"/>
      <c r="BE39" s="39">
        <f>AZ39*80</f>
        <v>0</v>
      </c>
      <c r="BF39" s="39">
        <f>BA39*88</f>
        <v>0</v>
      </c>
      <c r="BG39" s="39">
        <f>BB39*80</f>
        <v>0</v>
      </c>
      <c r="BH39" s="39">
        <f t="shared" si="45"/>
        <v>0</v>
      </c>
      <c r="BI39" s="51"/>
      <c r="BJ39" s="39" t="s">
        <v>114</v>
      </c>
      <c r="BK39" s="39">
        <f>SUM(BH9,BH25,BH36,BH44,BH58,BH70,BH79)</f>
        <v>3696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111</v>
      </c>
      <c r="BA40" s="78">
        <f t="shared" si="47"/>
        <v>50</v>
      </c>
      <c r="BB40" s="78">
        <f>SUM(BB32,BB33,BB34,BB35,BB36,BB37)</f>
        <v>0</v>
      </c>
      <c r="BC40" s="79">
        <f>SUM(BC32,BC33,BC34,BC35,BC36,BC37,BC38)</f>
        <v>161</v>
      </c>
      <c r="BD40" s="51"/>
      <c r="BE40" s="40">
        <f>SUM(BE32,BE33,BE34,BE36,BE35,BE37,BE38)</f>
        <v>8435.85</v>
      </c>
      <c r="BF40" s="40">
        <f>SUM(BF32,BF33,BF34,BF35,BF36,BF37,BF38)</f>
        <v>4400</v>
      </c>
      <c r="BG40" s="40">
        <f>SUM(BG32,BG33,BG34,BG34,BG35,BG36,BG37,BG38)</f>
        <v>0</v>
      </c>
      <c r="BH40" s="40">
        <f>sum(BH32,BH33,BH34,BH35,BH36,BH37,BH38,BH39)</f>
        <v>12835.85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2355.85</v>
      </c>
      <c r="BL41" s="8"/>
      <c r="BM41" s="8"/>
    </row>
    <row r="42">
      <c r="A42" s="10"/>
      <c r="B42" s="11"/>
      <c r="C42" s="11"/>
      <c r="D42" s="12"/>
      <c r="E42" s="13">
        <v>45285.0</v>
      </c>
      <c r="F42" s="14"/>
      <c r="G42" s="14"/>
      <c r="H42" s="14"/>
      <c r="I42" s="15"/>
      <c r="J42" s="15"/>
      <c r="K42" s="16"/>
      <c r="L42" s="13">
        <v>45286.0</v>
      </c>
      <c r="M42" s="15"/>
      <c r="N42" s="15"/>
      <c r="O42" s="15"/>
      <c r="P42" s="15"/>
      <c r="Q42" s="11"/>
      <c r="R42" s="17"/>
      <c r="S42" s="13">
        <v>45287.0</v>
      </c>
      <c r="T42" s="11"/>
      <c r="U42" s="15"/>
      <c r="V42" s="15"/>
      <c r="W42" s="11"/>
      <c r="X42" s="18"/>
      <c r="Y42" s="14"/>
      <c r="Z42" s="13">
        <v>45288.0</v>
      </c>
      <c r="AA42" s="15"/>
      <c r="AB42" s="15"/>
      <c r="AC42" s="11"/>
      <c r="AD42" s="15"/>
      <c r="AE42" s="15"/>
      <c r="AF42" s="12"/>
      <c r="AG42" s="13">
        <v>45289.0</v>
      </c>
      <c r="AH42" s="15"/>
      <c r="AI42" s="11"/>
      <c r="AJ42" s="15"/>
      <c r="AK42" s="15"/>
      <c r="AL42" s="15"/>
      <c r="AM42" s="18"/>
      <c r="AN42" s="13">
        <v>45290.0</v>
      </c>
      <c r="AO42" s="11"/>
      <c r="AP42" s="19"/>
      <c r="AQ42" s="19"/>
      <c r="AR42" s="19"/>
      <c r="AS42" s="19"/>
      <c r="AT42" s="14"/>
      <c r="AU42" s="13">
        <v>45291.0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60"/>
      <c r="C44" s="45"/>
      <c r="D44" s="53"/>
      <c r="E44" s="127"/>
      <c r="F44" s="128">
        <v>0.0</v>
      </c>
      <c r="G44" s="129">
        <v>0.0</v>
      </c>
      <c r="H44" s="129">
        <v>0.0</v>
      </c>
      <c r="I44" s="42" t="s">
        <v>46</v>
      </c>
      <c r="J44" s="37">
        <v>45287.0</v>
      </c>
      <c r="K44" s="42" t="s">
        <v>126</v>
      </c>
      <c r="L44" s="130" t="s">
        <v>127</v>
      </c>
      <c r="M44" s="128">
        <v>6.0</v>
      </c>
      <c r="N44" s="129">
        <v>0.0</v>
      </c>
      <c r="O44" s="129">
        <v>0.0</v>
      </c>
      <c r="P44" s="38" t="s">
        <v>64</v>
      </c>
      <c r="Q44" s="37">
        <v>45288.0</v>
      </c>
      <c r="R44" s="42" t="s">
        <v>117</v>
      </c>
      <c r="S44" s="53" t="s">
        <v>118</v>
      </c>
      <c r="T44" s="40">
        <v>1.0</v>
      </c>
      <c r="U44" s="40">
        <v>4.5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230">
        <v>45291.0</v>
      </c>
      <c r="AM44" s="42" t="s">
        <v>119</v>
      </c>
      <c r="AN44" s="53" t="s">
        <v>120</v>
      </c>
      <c r="AO44" s="40">
        <v>0.0</v>
      </c>
      <c r="AP44" s="40">
        <v>4.5</v>
      </c>
      <c r="AQ44" s="40">
        <v>0.0</v>
      </c>
      <c r="AR44" s="42" t="s">
        <v>27</v>
      </c>
      <c r="AS44" s="230">
        <v>45292.0</v>
      </c>
      <c r="AT44" s="42" t="s">
        <v>121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8">SUM(F44,M44,T44,AA44,AH44,AO44,AV44)</f>
        <v>7</v>
      </c>
      <c r="BA44" s="39">
        <f t="shared" si="48"/>
        <v>12.5</v>
      </c>
      <c r="BB44" s="39">
        <f t="shared" si="48"/>
        <v>0</v>
      </c>
      <c r="BC44" s="50">
        <f t="shared" ref="BC44:BC49" si="50">SUM(AZ44,BA44,BB44)</f>
        <v>19.5</v>
      </c>
      <c r="BD44" s="51"/>
      <c r="BE44" s="39">
        <f t="shared" ref="BE44:BE49" si="51">AZ44*80</f>
        <v>560</v>
      </c>
      <c r="BF44" s="39">
        <f t="shared" ref="BF44:BF49" si="52">BA44*88</f>
        <v>1100</v>
      </c>
      <c r="BG44" s="39">
        <f t="shared" ref="BG44:BG49" si="53">BB44*80</f>
        <v>0</v>
      </c>
      <c r="BH44" s="39">
        <f t="shared" ref="BH44:BH49" si="54">sum(BE44,BF44,BG44)</f>
        <v>1660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45286.0</v>
      </c>
      <c r="D45" s="42" t="s">
        <v>124</v>
      </c>
      <c r="E45" s="127" t="s">
        <v>125</v>
      </c>
      <c r="F45" s="129">
        <v>5.0</v>
      </c>
      <c r="G45" s="129">
        <v>0.0</v>
      </c>
      <c r="H45" s="129">
        <v>0.0</v>
      </c>
      <c r="I45" s="42" t="s">
        <v>46</v>
      </c>
      <c r="J45" s="37">
        <v>45287.0</v>
      </c>
      <c r="K45" s="96" t="s">
        <v>25</v>
      </c>
      <c r="L45" s="110" t="s">
        <v>25</v>
      </c>
      <c r="M45" s="128">
        <v>0.0</v>
      </c>
      <c r="N45" s="129">
        <v>0.0</v>
      </c>
      <c r="O45" s="129">
        <v>0.0</v>
      </c>
      <c r="P45" s="38" t="s">
        <v>36</v>
      </c>
      <c r="Q45" s="37">
        <v>45288.0</v>
      </c>
      <c r="R45" s="42" t="s">
        <v>124</v>
      </c>
      <c r="S45" s="127" t="s">
        <v>125</v>
      </c>
      <c r="T45" s="129">
        <v>5.0</v>
      </c>
      <c r="U45" s="129">
        <v>0.0</v>
      </c>
      <c r="V45" s="129">
        <v>0.0</v>
      </c>
      <c r="W45" s="42" t="s">
        <v>37</v>
      </c>
      <c r="X45" s="230">
        <v>45289.0</v>
      </c>
      <c r="Y45" s="42" t="s">
        <v>126</v>
      </c>
      <c r="Z45" s="130" t="s">
        <v>127</v>
      </c>
      <c r="AA45" s="128">
        <v>6.0</v>
      </c>
      <c r="AB45" s="129">
        <v>0.0</v>
      </c>
      <c r="AC45" s="129">
        <v>0.0</v>
      </c>
      <c r="AD45" s="42" t="s">
        <v>40</v>
      </c>
      <c r="AE45" s="230">
        <v>45290.0</v>
      </c>
      <c r="AF45" s="131" t="s">
        <v>128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230">
        <v>45291.0</v>
      </c>
      <c r="AM45" s="42" t="s">
        <v>126</v>
      </c>
      <c r="AN45" s="130" t="s">
        <v>127</v>
      </c>
      <c r="AO45" s="128">
        <v>6.0</v>
      </c>
      <c r="AP45" s="129">
        <v>0.0</v>
      </c>
      <c r="AQ45" s="129">
        <v>0.0</v>
      </c>
      <c r="AR45" s="42" t="s">
        <v>44</v>
      </c>
      <c r="AS45" s="230">
        <v>45292.0</v>
      </c>
      <c r="AT45" s="131" t="s">
        <v>128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9">SUM(F45,M45,T45,AA45,AH45,AO45,AV45)</f>
        <v>32</v>
      </c>
      <c r="BA45" s="39">
        <f t="shared" si="49"/>
        <v>4</v>
      </c>
      <c r="BB45" s="39">
        <f t="shared" si="49"/>
        <v>0</v>
      </c>
      <c r="BC45" s="50">
        <f t="shared" si="50"/>
        <v>36</v>
      </c>
      <c r="BD45" s="51"/>
      <c r="BE45" s="39">
        <f t="shared" si="51"/>
        <v>2560</v>
      </c>
      <c r="BF45" s="39">
        <f t="shared" si="52"/>
        <v>352</v>
      </c>
      <c r="BG45" s="39">
        <f t="shared" si="53"/>
        <v>0</v>
      </c>
      <c r="BH45" s="39">
        <f t="shared" si="54"/>
        <v>2912</v>
      </c>
      <c r="BI45" s="51"/>
      <c r="BJ45" s="51"/>
      <c r="BK45" s="51"/>
      <c r="BL45" s="51"/>
      <c r="BM45" s="51"/>
    </row>
    <row r="46">
      <c r="A46" s="59" t="s">
        <v>52</v>
      </c>
      <c r="B46" s="60"/>
      <c r="C46" s="45"/>
      <c r="D46" s="53"/>
      <c r="E46" s="127"/>
      <c r="F46" s="128">
        <v>0.0</v>
      </c>
      <c r="G46" s="129">
        <v>0.0</v>
      </c>
      <c r="H46" s="129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/>
      <c r="X46" s="37"/>
      <c r="Y46" s="42"/>
      <c r="Z46" s="53"/>
      <c r="AA46" s="40">
        <v>0.0</v>
      </c>
      <c r="AB46" s="40">
        <v>0.0</v>
      </c>
      <c r="AC46" s="40">
        <v>0.0</v>
      </c>
      <c r="AD46" s="53"/>
      <c r="AE46" s="164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0</v>
      </c>
      <c r="BB46" s="39">
        <f t="shared" si="55"/>
        <v>0</v>
      </c>
      <c r="BC46" s="50">
        <f t="shared" si="50"/>
        <v>0</v>
      </c>
      <c r="BD46" s="51"/>
      <c r="BE46" s="39">
        <f t="shared" si="51"/>
        <v>0</v>
      </c>
      <c r="BF46" s="39">
        <f t="shared" si="52"/>
        <v>0</v>
      </c>
      <c r="BG46" s="39">
        <f t="shared" si="53"/>
        <v>0</v>
      </c>
      <c r="BH46" s="39">
        <f t="shared" si="54"/>
        <v>0</v>
      </c>
      <c r="BI46" s="51"/>
      <c r="BJ46" s="132"/>
      <c r="BK46" s="133"/>
      <c r="BL46" s="51"/>
      <c r="BM46" s="51"/>
    </row>
    <row r="47">
      <c r="A47" s="59" t="s">
        <v>54</v>
      </c>
      <c r="B47" s="42" t="s">
        <v>62</v>
      </c>
      <c r="C47" s="37">
        <v>45286.0</v>
      </c>
      <c r="D47" s="42" t="s">
        <v>117</v>
      </c>
      <c r="E47" s="53" t="s">
        <v>118</v>
      </c>
      <c r="F47" s="40">
        <v>1.0</v>
      </c>
      <c r="G47" s="40">
        <v>4.5</v>
      </c>
      <c r="H47" s="40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39"/>
      <c r="X47" s="45"/>
      <c r="Y47" s="39"/>
      <c r="Z47" s="39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130"/>
      <c r="AO47" s="128">
        <v>0.0</v>
      </c>
      <c r="AP47" s="128">
        <v>0.0</v>
      </c>
      <c r="AQ47" s="129">
        <v>0.0</v>
      </c>
      <c r="AR47" s="53"/>
      <c r="AS47" s="45"/>
      <c r="AT47" s="53"/>
      <c r="AU47" s="53"/>
      <c r="AV47" s="40"/>
      <c r="AW47" s="40"/>
      <c r="AX47" s="40">
        <v>0.0</v>
      </c>
      <c r="AY47" s="48"/>
      <c r="AZ47" s="49">
        <f t="shared" ref="AZ47:BB47" si="56">SUM(F47,M47,T47,AA47,AH47,AO47,AV47)</f>
        <v>1</v>
      </c>
      <c r="BA47" s="39">
        <f t="shared" si="56"/>
        <v>4.5</v>
      </c>
      <c r="BB47" s="39">
        <f t="shared" si="56"/>
        <v>0</v>
      </c>
      <c r="BC47" s="50">
        <f t="shared" si="50"/>
        <v>5.5</v>
      </c>
      <c r="BD47" s="51"/>
      <c r="BE47" s="39">
        <f t="shared" si="51"/>
        <v>80</v>
      </c>
      <c r="BF47" s="39">
        <f t="shared" si="52"/>
        <v>396</v>
      </c>
      <c r="BG47" s="39">
        <f t="shared" si="53"/>
        <v>0</v>
      </c>
      <c r="BH47" s="39">
        <f t="shared" si="54"/>
        <v>476</v>
      </c>
      <c r="BI47" s="51"/>
      <c r="BJ47" s="39" t="s">
        <v>130</v>
      </c>
      <c r="BK47" s="92">
        <f>sum(BH14,BH28,BH40,BH51,BH61,BH72,BH83)</f>
        <v>49977.85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42" t="s">
        <v>131</v>
      </c>
      <c r="J48" s="37">
        <v>45287.0</v>
      </c>
      <c r="K48" s="42" t="s">
        <v>119</v>
      </c>
      <c r="L48" s="53" t="s">
        <v>120</v>
      </c>
      <c r="M48" s="40">
        <v>0.0</v>
      </c>
      <c r="N48" s="40">
        <v>4.5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8" t="s">
        <v>67</v>
      </c>
      <c r="X48" s="230">
        <v>45289.0</v>
      </c>
      <c r="Y48" s="42" t="s">
        <v>119</v>
      </c>
      <c r="Z48" s="53" t="s">
        <v>120</v>
      </c>
      <c r="AA48" s="40">
        <v>0.0</v>
      </c>
      <c r="AB48" s="40">
        <v>4.5</v>
      </c>
      <c r="AC48" s="40">
        <v>0.0</v>
      </c>
      <c r="AD48" s="42" t="s">
        <v>78</v>
      </c>
      <c r="AE48" s="230">
        <v>45290.0</v>
      </c>
      <c r="AF48" s="42" t="s">
        <v>121</v>
      </c>
      <c r="AG48" s="53" t="s">
        <v>122</v>
      </c>
      <c r="AH48" s="40">
        <v>0.0</v>
      </c>
      <c r="AI48" s="40">
        <v>3.5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12.5</v>
      </c>
      <c r="BB48" s="39">
        <f t="shared" si="57"/>
        <v>0</v>
      </c>
      <c r="BC48" s="50">
        <f t="shared" si="50"/>
        <v>12.5</v>
      </c>
      <c r="BD48" s="51"/>
      <c r="BE48" s="39">
        <f t="shared" si="51"/>
        <v>0</v>
      </c>
      <c r="BF48" s="39">
        <f t="shared" si="52"/>
        <v>1100</v>
      </c>
      <c r="BG48" s="39">
        <f t="shared" si="53"/>
        <v>0</v>
      </c>
      <c r="BH48" s="39">
        <f t="shared" si="54"/>
        <v>1100</v>
      </c>
      <c r="BI48" s="51"/>
      <c r="BJ48" s="39"/>
      <c r="BK48" s="92"/>
      <c r="BL48" s="51"/>
      <c r="BM48" s="51"/>
    </row>
    <row r="49">
      <c r="A49" s="59" t="s">
        <v>45</v>
      </c>
      <c r="B49" s="60"/>
      <c r="C49" s="45"/>
      <c r="D49" s="53"/>
      <c r="E49" s="127"/>
      <c r="F49" s="128">
        <v>0.0</v>
      </c>
      <c r="G49" s="129">
        <v>0.0</v>
      </c>
      <c r="H49" s="129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53"/>
      <c r="S49" s="130"/>
      <c r="T49" s="128">
        <v>0.0</v>
      </c>
      <c r="U49" s="129">
        <v>0.0</v>
      </c>
      <c r="V49" s="129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52123.85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40</v>
      </c>
      <c r="BA51" s="78">
        <f t="shared" si="59"/>
        <v>33.5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3200</v>
      </c>
      <c r="BF51" s="40">
        <f t="shared" si="60"/>
        <v>1848</v>
      </c>
      <c r="BG51" s="40">
        <f>BB51*80</f>
        <v>0</v>
      </c>
      <c r="BH51" s="40">
        <f>SUM(BH44,BH45,BH46,BH47,BH48,BH49)</f>
        <v>6148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45285.0</v>
      </c>
      <c r="F55" s="14"/>
      <c r="G55" s="14"/>
      <c r="H55" s="14"/>
      <c r="I55" s="15"/>
      <c r="J55" s="15"/>
      <c r="K55" s="16"/>
      <c r="L55" s="13">
        <v>45286.0</v>
      </c>
      <c r="M55" s="15"/>
      <c r="N55" s="15"/>
      <c r="O55" s="15"/>
      <c r="P55" s="15"/>
      <c r="Q55" s="11"/>
      <c r="R55" s="17"/>
      <c r="S55" s="13">
        <v>45287.0</v>
      </c>
      <c r="T55" s="11"/>
      <c r="U55" s="15"/>
      <c r="V55" s="15"/>
      <c r="W55" s="11"/>
      <c r="X55" s="18"/>
      <c r="Y55" s="14"/>
      <c r="Z55" s="13">
        <v>45288.0</v>
      </c>
      <c r="AA55" s="15"/>
      <c r="AB55" s="15"/>
      <c r="AC55" s="11"/>
      <c r="AD55" s="15"/>
      <c r="AE55" s="15"/>
      <c r="AF55" s="12"/>
      <c r="AG55" s="13">
        <v>45289.0</v>
      </c>
      <c r="AH55" s="15"/>
      <c r="AI55" s="11"/>
      <c r="AJ55" s="15"/>
      <c r="AK55" s="15"/>
      <c r="AL55" s="15"/>
      <c r="AM55" s="18"/>
      <c r="AN55" s="13">
        <v>45290.0</v>
      </c>
      <c r="AO55" s="11"/>
      <c r="AP55" s="19"/>
      <c r="AQ55" s="19"/>
      <c r="AR55" s="19"/>
      <c r="AS55" s="19"/>
      <c r="AT55" s="14"/>
      <c r="AU55" s="13">
        <v>45291.0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145" t="s">
        <v>40</v>
      </c>
      <c r="AE57" s="146">
        <v>45283.0</v>
      </c>
      <c r="AF57" s="147" t="s">
        <v>105</v>
      </c>
      <c r="AG57" s="39" t="s">
        <v>106</v>
      </c>
      <c r="AH57" s="40">
        <v>4.0</v>
      </c>
      <c r="AI57" s="40">
        <v>1.0</v>
      </c>
      <c r="AJ57" s="40">
        <v>0.0</v>
      </c>
      <c r="AK57" s="92"/>
      <c r="AL57" s="45"/>
      <c r="AM57" s="92"/>
      <c r="AN57" s="39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4</v>
      </c>
      <c r="BA57" s="39">
        <f t="shared" si="61"/>
        <v>1</v>
      </c>
      <c r="BB57" s="39">
        <f t="shared" si="61"/>
        <v>0</v>
      </c>
      <c r="BC57" s="50">
        <f t="shared" ref="BC57:BC59" si="63">SUM(AZ57,BA57,BB57)</f>
        <v>5</v>
      </c>
      <c r="BD57" s="51"/>
      <c r="BE57" s="39">
        <f t="shared" ref="BE57:BE59" si="64">AZ57*80</f>
        <v>320</v>
      </c>
      <c r="BF57" s="39">
        <f t="shared" ref="BF57:BF59" si="65">BA57*88</f>
        <v>88</v>
      </c>
      <c r="BG57" s="39">
        <f t="shared" ref="BG57:BG59" si="66">BB57*80</f>
        <v>0</v>
      </c>
      <c r="BH57" s="39">
        <f t="shared" ref="BH57:BH59" si="67">sum(BE57,BF57,BG57)</f>
        <v>408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45275.0</v>
      </c>
      <c r="Y58" s="40" t="s">
        <v>135</v>
      </c>
      <c r="Z58" s="39" t="s">
        <v>136</v>
      </c>
      <c r="AA58" s="40">
        <v>2.0</v>
      </c>
      <c r="AB58" s="40">
        <v>6.0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92"/>
      <c r="AL58" s="45"/>
      <c r="AM58" s="92"/>
      <c r="AN58" s="39"/>
      <c r="AO58" s="40">
        <v>0.0</v>
      </c>
      <c r="AP58" s="40">
        <v>0.0</v>
      </c>
      <c r="AQ58" s="40">
        <v>0.0</v>
      </c>
      <c r="AR58" s="151" t="s">
        <v>44</v>
      </c>
      <c r="AS58" s="146">
        <v>45285.0</v>
      </c>
      <c r="AT58" s="147" t="s">
        <v>137</v>
      </c>
      <c r="AU58" s="39" t="s">
        <v>138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2">SUM(F58,M58,T58,AA58,AH58,AO58,AV58)</f>
        <v>5</v>
      </c>
      <c r="BA58" s="39">
        <f t="shared" si="62"/>
        <v>7</v>
      </c>
      <c r="BB58" s="39">
        <f t="shared" si="62"/>
        <v>1</v>
      </c>
      <c r="BC58" s="50">
        <f t="shared" si="63"/>
        <v>13</v>
      </c>
      <c r="BD58" s="51"/>
      <c r="BE58" s="39">
        <f t="shared" si="64"/>
        <v>400</v>
      </c>
      <c r="BF58" s="39">
        <f t="shared" si="65"/>
        <v>616</v>
      </c>
      <c r="BG58" s="39">
        <f t="shared" si="66"/>
        <v>80</v>
      </c>
      <c r="BH58" s="39">
        <f t="shared" si="67"/>
        <v>1096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148" t="s">
        <v>43</v>
      </c>
      <c r="AL59" s="146">
        <v>45284.0</v>
      </c>
      <c r="AM59" s="148" t="s">
        <v>105</v>
      </c>
      <c r="AN59" s="39" t="s">
        <v>106</v>
      </c>
      <c r="AO59" s="40">
        <v>4.0</v>
      </c>
      <c r="AP59" s="40">
        <v>1.0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4</v>
      </c>
      <c r="BA59" s="39">
        <f t="shared" si="68"/>
        <v>1</v>
      </c>
      <c r="BB59" s="39">
        <f t="shared" si="68"/>
        <v>0</v>
      </c>
      <c r="BC59" s="50">
        <f t="shared" si="63"/>
        <v>5</v>
      </c>
      <c r="BD59" s="51"/>
      <c r="BE59" s="39">
        <f t="shared" si="64"/>
        <v>320</v>
      </c>
      <c r="BF59" s="39">
        <f t="shared" si="65"/>
        <v>88</v>
      </c>
      <c r="BG59" s="39">
        <f t="shared" si="66"/>
        <v>0</v>
      </c>
      <c r="BH59" s="39">
        <f t="shared" si="67"/>
        <v>408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13</v>
      </c>
      <c r="BA61" s="78">
        <f t="shared" si="69"/>
        <v>9</v>
      </c>
      <c r="BB61" s="78">
        <f t="shared" si="69"/>
        <v>1</v>
      </c>
      <c r="BC61" s="79">
        <f t="shared" si="69"/>
        <v>23</v>
      </c>
      <c r="BD61" s="51"/>
      <c r="BE61" s="40">
        <f t="shared" ref="BE61:BG61" si="70">sum(BE57,BE58)</f>
        <v>720</v>
      </c>
      <c r="BF61" s="40">
        <f t="shared" si="70"/>
        <v>704</v>
      </c>
      <c r="BG61" s="40">
        <f t="shared" si="70"/>
        <v>80</v>
      </c>
      <c r="BH61" s="40">
        <f>sum(BH57,BH58,BH59)</f>
        <v>1912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45285.0</v>
      </c>
      <c r="F64" s="14"/>
      <c r="G64" s="14"/>
      <c r="H64" s="14"/>
      <c r="I64" s="15"/>
      <c r="J64" s="15"/>
      <c r="K64" s="16"/>
      <c r="L64" s="13">
        <v>45286.0</v>
      </c>
      <c r="M64" s="15"/>
      <c r="N64" s="15"/>
      <c r="O64" s="15"/>
      <c r="P64" s="15"/>
      <c r="Q64" s="11"/>
      <c r="R64" s="17"/>
      <c r="S64" s="13">
        <v>45287.0</v>
      </c>
      <c r="T64" s="11"/>
      <c r="U64" s="15"/>
      <c r="V64" s="15"/>
      <c r="W64" s="11"/>
      <c r="X64" s="18"/>
      <c r="Y64" s="14"/>
      <c r="Z64" s="13">
        <v>45288.0</v>
      </c>
      <c r="AA64" s="15"/>
      <c r="AB64" s="15"/>
      <c r="AC64" s="11"/>
      <c r="AD64" s="15"/>
      <c r="AE64" s="15"/>
      <c r="AF64" s="12"/>
      <c r="AG64" s="13">
        <v>45289.0</v>
      </c>
      <c r="AH64" s="15"/>
      <c r="AI64" s="11"/>
      <c r="AJ64" s="15"/>
      <c r="AK64" s="15"/>
      <c r="AL64" s="15"/>
      <c r="AM64" s="18"/>
      <c r="AN64" s="13">
        <v>45290.0</v>
      </c>
      <c r="AO64" s="11"/>
      <c r="AP64" s="19"/>
      <c r="AQ64" s="19"/>
      <c r="AR64" s="19"/>
      <c r="AS64" s="19"/>
      <c r="AT64" s="14"/>
      <c r="AU64" s="13">
        <v>45291.0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45286.0</v>
      </c>
      <c r="D66" s="42" t="s">
        <v>65</v>
      </c>
      <c r="E66" s="58" t="s">
        <v>66</v>
      </c>
      <c r="F66" s="40">
        <v>0.0</v>
      </c>
      <c r="G66" s="40">
        <v>6.0</v>
      </c>
      <c r="H66" s="40">
        <v>0.0</v>
      </c>
      <c r="I66" s="42" t="s">
        <v>131</v>
      </c>
      <c r="J66" s="37">
        <v>45287.0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45288.0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230">
        <v>45289.0</v>
      </c>
      <c r="Y66" s="42" t="s">
        <v>65</v>
      </c>
      <c r="Z66" s="58" t="s">
        <v>66</v>
      </c>
      <c r="AA66" s="40">
        <v>0.0</v>
      </c>
      <c r="AB66" s="40">
        <v>6.0</v>
      </c>
      <c r="AC66" s="40">
        <v>0.0</v>
      </c>
      <c r="AD66" s="42" t="s">
        <v>78</v>
      </c>
      <c r="AE66" s="230">
        <v>45290.0</v>
      </c>
      <c r="AF66" s="42" t="s">
        <v>140</v>
      </c>
      <c r="AG66" s="58" t="s">
        <v>141</v>
      </c>
      <c r="AH66" s="40">
        <v>0.0</v>
      </c>
      <c r="AI66" s="40">
        <v>6.0</v>
      </c>
      <c r="AJ66" s="40">
        <v>0.5</v>
      </c>
      <c r="AK66" s="158" t="s">
        <v>79</v>
      </c>
      <c r="AL66" s="230">
        <v>45291.0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230">
        <v>45292.0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36</v>
      </c>
      <c r="BB66" s="39">
        <f t="shared" si="71"/>
        <v>0.5</v>
      </c>
      <c r="BC66" s="50">
        <f t="shared" ref="BC66:BC70" si="73">SUM(AZ66,BA66,BB66)</f>
        <v>36.5</v>
      </c>
      <c r="BD66" s="51"/>
      <c r="BE66" s="39">
        <f t="shared" ref="BE66:BE70" si="74">AZ66*80</f>
        <v>0</v>
      </c>
      <c r="BF66" s="39">
        <f t="shared" ref="BF66:BF70" si="75">BA66*88</f>
        <v>3168</v>
      </c>
      <c r="BG66" s="39">
        <f t="shared" ref="BG66:BG70" si="76">BB66*80</f>
        <v>40</v>
      </c>
      <c r="BH66" s="39">
        <f t="shared" ref="BH66:BH70" si="77">sum(BE66,BF66,BG66)</f>
        <v>3208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53"/>
      <c r="Z67" s="53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53"/>
      <c r="AL67" s="45"/>
      <c r="AM67" s="39"/>
      <c r="AN67" s="39"/>
      <c r="AO67" s="40">
        <v>0.0</v>
      </c>
      <c r="AP67" s="40">
        <v>0.0</v>
      </c>
      <c r="AQ67" s="40">
        <v>0.0</v>
      </c>
      <c r="AR67" s="92"/>
      <c r="AS67" s="45"/>
      <c r="AT67" s="53"/>
      <c r="AU67" s="58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0</v>
      </c>
      <c r="BB67" s="39">
        <f t="shared" si="72"/>
        <v>0</v>
      </c>
      <c r="BC67" s="50">
        <f t="shared" si="73"/>
        <v>0</v>
      </c>
      <c r="BD67" s="51"/>
      <c r="BE67" s="39">
        <f t="shared" si="74"/>
        <v>0</v>
      </c>
      <c r="BF67" s="39">
        <f t="shared" si="75"/>
        <v>0</v>
      </c>
      <c r="BG67" s="39">
        <f t="shared" si="76"/>
        <v>0</v>
      </c>
      <c r="BH67" s="39">
        <f t="shared" si="77"/>
        <v>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45286.0</v>
      </c>
      <c r="D68" s="38" t="s">
        <v>25</v>
      </c>
      <c r="E68" s="39" t="s">
        <v>25</v>
      </c>
      <c r="F68" s="40">
        <v>0.0</v>
      </c>
      <c r="G68" s="40">
        <v>0.0</v>
      </c>
      <c r="H68" s="40">
        <v>0.0</v>
      </c>
      <c r="I68" s="42" t="s">
        <v>46</v>
      </c>
      <c r="J68" s="37">
        <v>45287.0</v>
      </c>
      <c r="K68" s="38" t="s">
        <v>51</v>
      </c>
      <c r="L68" s="39" t="s">
        <v>51</v>
      </c>
      <c r="M68" s="40">
        <v>0.0</v>
      </c>
      <c r="N68" s="40">
        <v>0.0</v>
      </c>
      <c r="O68" s="40">
        <v>0.0</v>
      </c>
      <c r="P68" s="38" t="s">
        <v>36</v>
      </c>
      <c r="Q68" s="37">
        <v>45288.0</v>
      </c>
      <c r="R68" s="38" t="s">
        <v>126</v>
      </c>
      <c r="S68" s="39" t="s">
        <v>127</v>
      </c>
      <c r="T68" s="40">
        <v>6.0</v>
      </c>
      <c r="U68" s="40">
        <v>0.0</v>
      </c>
      <c r="V68" s="40">
        <v>0.0</v>
      </c>
      <c r="W68" s="42" t="s">
        <v>37</v>
      </c>
      <c r="X68" s="230">
        <v>45289.0</v>
      </c>
      <c r="Y68" s="38" t="s">
        <v>126</v>
      </c>
      <c r="Z68" s="39" t="s">
        <v>127</v>
      </c>
      <c r="AA68" s="40">
        <v>6.0</v>
      </c>
      <c r="AB68" s="40">
        <v>0.0</v>
      </c>
      <c r="AC68" s="40">
        <v>0.0</v>
      </c>
      <c r="AD68" s="56" t="s">
        <v>40</v>
      </c>
      <c r="AE68" s="230">
        <v>45290.0</v>
      </c>
      <c r="AF68" s="38" t="s">
        <v>126</v>
      </c>
      <c r="AG68" s="39" t="s">
        <v>127</v>
      </c>
      <c r="AH68" s="40">
        <v>6.0</v>
      </c>
      <c r="AI68" s="40">
        <v>0.0</v>
      </c>
      <c r="AJ68" s="40">
        <v>0.0</v>
      </c>
      <c r="AK68" s="42" t="s">
        <v>43</v>
      </c>
      <c r="AL68" s="230">
        <v>45291.0</v>
      </c>
      <c r="AM68" s="38" t="s">
        <v>126</v>
      </c>
      <c r="AN68" s="39" t="s">
        <v>127</v>
      </c>
      <c r="AO68" s="40">
        <v>6.0</v>
      </c>
      <c r="AP68" s="40">
        <v>0.0</v>
      </c>
      <c r="AQ68" s="40">
        <v>0.0</v>
      </c>
      <c r="AR68" s="96" t="s">
        <v>142</v>
      </c>
      <c r="AS68" s="230">
        <v>45292.0</v>
      </c>
      <c r="AT68" s="38" t="s">
        <v>126</v>
      </c>
      <c r="AU68" s="39" t="s">
        <v>127</v>
      </c>
      <c r="AV68" s="40">
        <v>6.0</v>
      </c>
      <c r="AW68" s="40">
        <v>0.0</v>
      </c>
      <c r="AX68" s="40">
        <v>0.0</v>
      </c>
      <c r="AY68" s="48"/>
      <c r="AZ68" s="49">
        <f t="shared" ref="AZ68:BB68" si="78">SUM(F68,M68,T68,AA68,AH68,AO68,AV68)</f>
        <v>30</v>
      </c>
      <c r="BA68" s="39">
        <f t="shared" si="78"/>
        <v>0</v>
      </c>
      <c r="BB68" s="39">
        <f t="shared" si="78"/>
        <v>0</v>
      </c>
      <c r="BC68" s="50">
        <f t="shared" si="73"/>
        <v>30</v>
      </c>
      <c r="BD68" s="51"/>
      <c r="BE68" s="39">
        <f t="shared" si="74"/>
        <v>2400</v>
      </c>
      <c r="BF68" s="39">
        <f t="shared" si="75"/>
        <v>0</v>
      </c>
      <c r="BG68" s="39">
        <f t="shared" si="76"/>
        <v>0</v>
      </c>
      <c r="BH68" s="39">
        <f t="shared" si="77"/>
        <v>2400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41" t="s">
        <v>33</v>
      </c>
      <c r="C69" s="37">
        <v>45286.0</v>
      </c>
      <c r="D69" s="38" t="s">
        <v>126</v>
      </c>
      <c r="E69" s="39" t="s">
        <v>127</v>
      </c>
      <c r="F69" s="40">
        <v>6.0</v>
      </c>
      <c r="G69" s="40">
        <v>0.0</v>
      </c>
      <c r="H69" s="40">
        <v>0.0</v>
      </c>
      <c r="I69" s="42" t="s">
        <v>46</v>
      </c>
      <c r="J69" s="37">
        <v>45287.0</v>
      </c>
      <c r="K69" s="38" t="s">
        <v>126</v>
      </c>
      <c r="L69" s="39" t="s">
        <v>127</v>
      </c>
      <c r="M69" s="40">
        <v>6.0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27</v>
      </c>
      <c r="AS69" s="230">
        <v>45292.0</v>
      </c>
      <c r="AT69" s="42" t="s">
        <v>65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12</v>
      </c>
      <c r="BA69" s="39">
        <f t="shared" si="79"/>
        <v>6</v>
      </c>
      <c r="BB69" s="39">
        <f t="shared" si="79"/>
        <v>0</v>
      </c>
      <c r="BC69" s="50">
        <f t="shared" si="73"/>
        <v>18</v>
      </c>
      <c r="BD69" s="51"/>
      <c r="BE69" s="39">
        <f t="shared" si="74"/>
        <v>960</v>
      </c>
      <c r="BF69" s="39">
        <f t="shared" si="75"/>
        <v>528</v>
      </c>
      <c r="BG69" s="39">
        <f t="shared" si="76"/>
        <v>0</v>
      </c>
      <c r="BH69" s="39">
        <f t="shared" si="77"/>
        <v>1488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230">
        <v>45290.0</v>
      </c>
      <c r="AF70" s="96" t="s">
        <v>143</v>
      </c>
      <c r="AG70" s="92" t="s">
        <v>144</v>
      </c>
      <c r="AH70" s="40">
        <v>3.0</v>
      </c>
      <c r="AI70" s="40">
        <v>0.5</v>
      </c>
      <c r="AJ70" s="40">
        <v>0.0</v>
      </c>
      <c r="AK70" s="53"/>
      <c r="AL70" s="45"/>
      <c r="AM70" s="39"/>
      <c r="AN70" s="39"/>
      <c r="AO70" s="40">
        <v>0.0</v>
      </c>
      <c r="AP70" s="40">
        <v>0.0</v>
      </c>
      <c r="AQ70" s="40">
        <v>0.0</v>
      </c>
      <c r="AR70" s="92"/>
      <c r="AS70" s="45"/>
      <c r="AT70" s="53"/>
      <c r="AU70" s="53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0.5</v>
      </c>
      <c r="BB70" s="39">
        <f t="shared" si="80"/>
        <v>0</v>
      </c>
      <c r="BC70" s="50">
        <f t="shared" si="73"/>
        <v>3.5</v>
      </c>
      <c r="BD70" s="51"/>
      <c r="BE70" s="39">
        <f t="shared" si="74"/>
        <v>240</v>
      </c>
      <c r="BF70" s="39">
        <f t="shared" si="75"/>
        <v>44</v>
      </c>
      <c r="BG70" s="39">
        <f t="shared" si="76"/>
        <v>0</v>
      </c>
      <c r="BH70" s="39">
        <f t="shared" si="77"/>
        <v>284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45</v>
      </c>
      <c r="BA72" s="78">
        <f t="shared" si="81"/>
        <v>42.5</v>
      </c>
      <c r="BB72" s="78">
        <f t="shared" si="81"/>
        <v>0.5</v>
      </c>
      <c r="BC72" s="79">
        <f t="shared" si="81"/>
        <v>88</v>
      </c>
      <c r="BD72" s="51"/>
      <c r="BE72" s="40">
        <f>sum(BE67,BE66,BE68,BE69,BE70)</f>
        <v>3600</v>
      </c>
      <c r="BF72" s="40">
        <f t="shared" ref="BF72:BH72" si="82">sum(BF66,BF67,BF68,BF69,BF70)</f>
        <v>3740</v>
      </c>
      <c r="BG72" s="40">
        <f t="shared" si="82"/>
        <v>40</v>
      </c>
      <c r="BH72" s="40">
        <f t="shared" si="82"/>
        <v>7380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45285.0</v>
      </c>
      <c r="F75" s="14"/>
      <c r="G75" s="14"/>
      <c r="H75" s="14"/>
      <c r="I75" s="15"/>
      <c r="J75" s="15"/>
      <c r="K75" s="16"/>
      <c r="L75" s="13">
        <v>45286.0</v>
      </c>
      <c r="M75" s="15"/>
      <c r="N75" s="15"/>
      <c r="O75" s="15"/>
      <c r="P75" s="15"/>
      <c r="Q75" s="11"/>
      <c r="R75" s="17"/>
      <c r="S75" s="13">
        <v>45287.0</v>
      </c>
      <c r="T75" s="11"/>
      <c r="U75" s="15"/>
      <c r="V75" s="15"/>
      <c r="W75" s="11"/>
      <c r="X75" s="18"/>
      <c r="Y75" s="14"/>
      <c r="Z75" s="13">
        <v>45288.0</v>
      </c>
      <c r="AA75" s="15"/>
      <c r="AB75" s="15"/>
      <c r="AC75" s="11"/>
      <c r="AD75" s="15"/>
      <c r="AE75" s="15"/>
      <c r="AF75" s="12"/>
      <c r="AG75" s="13">
        <v>45289.0</v>
      </c>
      <c r="AH75" s="15"/>
      <c r="AI75" s="11"/>
      <c r="AJ75" s="15"/>
      <c r="AK75" s="15"/>
      <c r="AL75" s="15"/>
      <c r="AM75" s="18"/>
      <c r="AN75" s="13">
        <v>45290.0</v>
      </c>
      <c r="AO75" s="11"/>
      <c r="AP75" s="19"/>
      <c r="AQ75" s="19"/>
      <c r="AR75" s="19"/>
      <c r="AS75" s="19"/>
      <c r="AT75" s="14"/>
      <c r="AU75" s="13">
        <v>45291.0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1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1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45252.0</v>
      </c>
      <c r="K79" s="38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45251.0</v>
      </c>
      <c r="D81" s="38"/>
      <c r="E81" s="39"/>
      <c r="F81" s="40">
        <v>0.0</v>
      </c>
      <c r="G81" s="40">
        <v>0.0</v>
      </c>
      <c r="H81" s="40">
        <v>0.0</v>
      </c>
      <c r="I81" s="42" t="s">
        <v>46</v>
      </c>
      <c r="J81" s="37">
        <v>45252.0</v>
      </c>
      <c r="K81" s="38"/>
      <c r="L81" s="39"/>
      <c r="M81" s="40">
        <v>0.0</v>
      </c>
      <c r="N81" s="40">
        <v>0.0</v>
      </c>
      <c r="O81" s="40">
        <v>0.0</v>
      </c>
      <c r="P81" s="38" t="s">
        <v>36</v>
      </c>
      <c r="Q81" s="37">
        <v>45253.0</v>
      </c>
      <c r="R81" s="38"/>
      <c r="S81" s="39"/>
      <c r="T81" s="40">
        <v>0.0</v>
      </c>
      <c r="U81" s="40">
        <v>0.0</v>
      </c>
      <c r="V81" s="40">
        <v>0.0</v>
      </c>
      <c r="W81" s="42" t="s">
        <v>37</v>
      </c>
      <c r="X81" s="37">
        <v>45254.0</v>
      </c>
      <c r="Y81" s="38"/>
      <c r="Z81" s="39"/>
      <c r="AA81" s="40">
        <v>0.0</v>
      </c>
      <c r="AB81" s="40">
        <v>0.0</v>
      </c>
      <c r="AC81" s="40">
        <v>0.0</v>
      </c>
      <c r="AD81" s="56" t="s">
        <v>40</v>
      </c>
      <c r="AE81" s="37">
        <v>45255.0</v>
      </c>
      <c r="AF81" s="38"/>
      <c r="AG81" s="39"/>
      <c r="AH81" s="40">
        <v>0.0</v>
      </c>
      <c r="AI81" s="40">
        <v>0.0</v>
      </c>
      <c r="AJ81" s="40">
        <v>0.0</v>
      </c>
      <c r="AK81" s="42" t="s">
        <v>43</v>
      </c>
      <c r="AL81" s="37">
        <v>45256.0</v>
      </c>
      <c r="AM81" s="38"/>
      <c r="AN81" s="39"/>
      <c r="AO81" s="40">
        <v>0.0</v>
      </c>
      <c r="AP81" s="40">
        <v>0.0</v>
      </c>
      <c r="AQ81" s="40">
        <v>0.0</v>
      </c>
      <c r="AR81" s="96" t="s">
        <v>142</v>
      </c>
      <c r="AS81" s="37">
        <v>45257.0</v>
      </c>
      <c r="AT81" s="38"/>
      <c r="AU81" s="39"/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0</v>
      </c>
      <c r="BA81" s="149">
        <f t="shared" si="92"/>
        <v>0</v>
      </c>
      <c r="BB81" s="149">
        <f t="shared" si="92"/>
        <v>0</v>
      </c>
      <c r="BC81" s="170">
        <f t="shared" si="85"/>
        <v>0</v>
      </c>
      <c r="BD81" s="155"/>
      <c r="BE81" s="39">
        <f t="shared" si="86"/>
        <v>0</v>
      </c>
      <c r="BF81" s="39">
        <f t="shared" si="89"/>
        <v>0</v>
      </c>
      <c r="BG81" s="39">
        <f>BB81*84</f>
        <v>0</v>
      </c>
      <c r="BH81" s="39">
        <f>SUM(BE81,BF81,BG81)</f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0</v>
      </c>
      <c r="BA83" s="78">
        <f t="shared" si="93"/>
        <v>0</v>
      </c>
      <c r="BB83" s="78">
        <f t="shared" si="93"/>
        <v>0</v>
      </c>
      <c r="BC83" s="79">
        <f t="shared" si="93"/>
        <v>0</v>
      </c>
      <c r="BD83" s="136"/>
      <c r="BE83" s="40">
        <f t="shared" ref="BE83:BG83" si="94">SUM(BE77,BE78,BE79,BE80)</f>
        <v>0</v>
      </c>
      <c r="BF83" s="40">
        <f t="shared" si="94"/>
        <v>0</v>
      </c>
      <c r="BG83" s="40">
        <f t="shared" si="94"/>
        <v>0</v>
      </c>
      <c r="BH83" s="40">
        <f>sum(BH77,BH78,BH79,BH80,BH81)</f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45285.0</v>
      </c>
      <c r="F87" s="14"/>
      <c r="G87" s="14"/>
      <c r="H87" s="14"/>
      <c r="I87" s="15"/>
      <c r="J87" s="15"/>
      <c r="K87" s="16"/>
      <c r="L87" s="13">
        <v>45286.0</v>
      </c>
      <c r="M87" s="15"/>
      <c r="N87" s="15"/>
      <c r="O87" s="15"/>
      <c r="P87" s="15"/>
      <c r="Q87" s="11"/>
      <c r="R87" s="17"/>
      <c r="S87" s="13">
        <v>45287.0</v>
      </c>
      <c r="T87" s="11"/>
      <c r="U87" s="15"/>
      <c r="V87" s="15"/>
      <c r="W87" s="11"/>
      <c r="X87" s="18"/>
      <c r="Y87" s="14"/>
      <c r="Z87" s="13">
        <v>45288.0</v>
      </c>
      <c r="AA87" s="15"/>
      <c r="AB87" s="15"/>
      <c r="AC87" s="11"/>
      <c r="AD87" s="15"/>
      <c r="AE87" s="15"/>
      <c r="AF87" s="12"/>
      <c r="AG87" s="13">
        <v>45289.0</v>
      </c>
      <c r="AH87" s="15"/>
      <c r="AI87" s="11"/>
      <c r="AJ87" s="15"/>
      <c r="AK87" s="15"/>
      <c r="AL87" s="15"/>
      <c r="AM87" s="18"/>
      <c r="AN87" s="13">
        <v>45290.0</v>
      </c>
      <c r="AO87" s="11"/>
      <c r="AP87" s="19"/>
      <c r="AQ87" s="19"/>
      <c r="AR87" s="19"/>
      <c r="AS87" s="19"/>
      <c r="AT87" s="14"/>
      <c r="AU87" s="13">
        <v>45291.0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45243.0</v>
      </c>
      <c r="D89" s="42"/>
      <c r="E89" s="39"/>
      <c r="F89" s="145">
        <v>0.0</v>
      </c>
      <c r="G89" s="145">
        <v>0.0</v>
      </c>
      <c r="H89" s="163">
        <v>0.0</v>
      </c>
      <c r="I89" s="41" t="s">
        <v>22</v>
      </c>
      <c r="J89" s="37">
        <v>45244.0</v>
      </c>
      <c r="K89" s="42"/>
      <c r="L89" s="39"/>
      <c r="M89" s="145">
        <v>0.0</v>
      </c>
      <c r="N89" s="145">
        <v>0.0</v>
      </c>
      <c r="O89" s="163">
        <v>0.0</v>
      </c>
      <c r="P89" s="43" t="s">
        <v>24</v>
      </c>
      <c r="Q89" s="37">
        <v>45245.0</v>
      </c>
      <c r="R89" s="42"/>
      <c r="S89" s="39"/>
      <c r="T89" s="145">
        <v>0.0</v>
      </c>
      <c r="U89" s="145">
        <v>0.0</v>
      </c>
      <c r="V89" s="163">
        <v>0.0</v>
      </c>
      <c r="W89" s="43" t="s">
        <v>26</v>
      </c>
      <c r="X89" s="37">
        <v>45246.0</v>
      </c>
      <c r="Y89" s="42"/>
      <c r="Z89" s="39"/>
      <c r="AA89" s="40">
        <v>0.0</v>
      </c>
      <c r="AB89" s="40">
        <v>0.0</v>
      </c>
      <c r="AC89" s="40">
        <v>0.0</v>
      </c>
      <c r="AD89" s="56" t="s">
        <v>56</v>
      </c>
      <c r="AE89" s="37">
        <v>45247.0</v>
      </c>
      <c r="AF89" s="42"/>
      <c r="AG89" s="39"/>
      <c r="AH89" s="145">
        <v>0.0</v>
      </c>
      <c r="AI89" s="145">
        <v>0.0</v>
      </c>
      <c r="AJ89" s="163">
        <v>0.0</v>
      </c>
      <c r="AK89" s="66" t="s">
        <v>57</v>
      </c>
      <c r="AL89" s="37">
        <v>45248.0</v>
      </c>
      <c r="AM89" s="42"/>
      <c r="AN89" s="39"/>
      <c r="AO89" s="145">
        <v>0.0</v>
      </c>
      <c r="AP89" s="145">
        <v>0.0</v>
      </c>
      <c r="AQ89" s="163">
        <v>0.0</v>
      </c>
      <c r="AR89" s="36" t="s">
        <v>93</v>
      </c>
      <c r="AS89" s="37">
        <v>45249.0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2" si="97">SUM(AZ89,BA89,BB89)</f>
        <v>0</v>
      </c>
      <c r="BD89" s="165"/>
      <c r="BE89" s="86">
        <f t="shared" ref="BE89:BE92" si="98">AZ89*80</f>
        <v>0</v>
      </c>
      <c r="BF89" s="17">
        <f t="shared" ref="BF89:BF92" si="99">BA89*88</f>
        <v>0</v>
      </c>
      <c r="BG89" s="17">
        <f t="shared" ref="BG89:BG92" si="100">BB89*80</f>
        <v>0</v>
      </c>
      <c r="BH89" s="17">
        <f t="shared" ref="BH89:BH92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94" t="s">
        <v>32</v>
      </c>
      <c r="B92" s="57"/>
      <c r="C92" s="37"/>
      <c r="D92" s="183"/>
      <c r="E92" s="85"/>
      <c r="F92" s="163">
        <v>0.0</v>
      </c>
      <c r="G92" s="163">
        <v>0.0</v>
      </c>
      <c r="H92" s="163">
        <v>0.0</v>
      </c>
      <c r="I92" s="57"/>
      <c r="J92" s="37"/>
      <c r="K92" s="183"/>
      <c r="L92" s="85"/>
      <c r="M92" s="163">
        <v>0.0</v>
      </c>
      <c r="N92" s="163">
        <v>0.0</v>
      </c>
      <c r="O92" s="163">
        <v>0.0</v>
      </c>
      <c r="P92" s="57"/>
      <c r="Q92" s="37"/>
      <c r="R92" s="183"/>
      <c r="S92" s="85"/>
      <c r="T92" s="163">
        <v>0.0</v>
      </c>
      <c r="U92" s="163">
        <v>0.0</v>
      </c>
      <c r="V92" s="163">
        <v>0.0</v>
      </c>
      <c r="W92" s="43" t="s">
        <v>26</v>
      </c>
      <c r="X92" s="37">
        <v>45246.0</v>
      </c>
      <c r="Y92" s="42"/>
      <c r="Z92" s="39"/>
      <c r="AA92" s="145">
        <v>0.0</v>
      </c>
      <c r="AB92" s="145">
        <v>0.0</v>
      </c>
      <c r="AC92" s="163">
        <v>0.0</v>
      </c>
      <c r="AD92" s="57"/>
      <c r="AE92" s="37"/>
      <c r="AF92" s="183"/>
      <c r="AG92" s="85"/>
      <c r="AH92" s="163">
        <v>0.0</v>
      </c>
      <c r="AI92" s="163">
        <v>0.0</v>
      </c>
      <c r="AJ92" s="163">
        <v>0.0</v>
      </c>
      <c r="AK92" s="57"/>
      <c r="AL92" s="37"/>
      <c r="AM92" s="183"/>
      <c r="AN92" s="85"/>
      <c r="AO92" s="163">
        <v>0.0</v>
      </c>
      <c r="AP92" s="163">
        <v>0.0</v>
      </c>
      <c r="AQ92" s="163">
        <v>0.0</v>
      </c>
      <c r="AR92" s="57"/>
      <c r="AS92" s="37"/>
      <c r="AT92" s="183"/>
      <c r="AU92" s="85"/>
      <c r="AV92" s="163">
        <v>0.0</v>
      </c>
      <c r="AW92" s="163">
        <v>0.0</v>
      </c>
      <c r="AX92" s="163">
        <v>0.0</v>
      </c>
      <c r="AY92" s="155"/>
      <c r="AZ92" s="169">
        <f t="shared" ref="AZ92:BB92" si="103">SUM(F92,M92,T92,AA92,AH92,AO92,AV92)</f>
        <v>0</v>
      </c>
      <c r="BA92" s="86">
        <f t="shared" si="103"/>
        <v>0</v>
      </c>
      <c r="BB92" s="86">
        <f t="shared" si="103"/>
        <v>0</v>
      </c>
      <c r="BC92" s="170">
        <f t="shared" si="97"/>
        <v>0</v>
      </c>
      <c r="BD92" s="155"/>
      <c r="BE92" s="86">
        <f t="shared" si="98"/>
        <v>0</v>
      </c>
      <c r="BF92" s="17">
        <f t="shared" si="99"/>
        <v>0</v>
      </c>
      <c r="BG92" s="17">
        <f t="shared" si="100"/>
        <v>0</v>
      </c>
      <c r="BH92" s="17">
        <f t="shared" si="101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76" t="s">
        <v>14</v>
      </c>
      <c r="AZ94" s="77">
        <f t="shared" ref="AZ94:BC94" si="104">SUM(AZ89,AZ90,AZ91)</f>
        <v>0</v>
      </c>
      <c r="BA94" s="78">
        <f t="shared" si="104"/>
        <v>0</v>
      </c>
      <c r="BB94" s="78">
        <f t="shared" si="104"/>
        <v>0</v>
      </c>
      <c r="BC94" s="79">
        <f t="shared" si="104"/>
        <v>0</v>
      </c>
      <c r="BD94" s="136"/>
      <c r="BE94" s="40">
        <f>SUM(BE90,BE89)</f>
        <v>0</v>
      </c>
      <c r="BF94" s="40">
        <f t="shared" ref="BF94:BG94" si="105">SUM(BF89,BF90)</f>
        <v>0</v>
      </c>
      <c r="BG94" s="40">
        <f t="shared" si="105"/>
        <v>0</v>
      </c>
      <c r="BH94" s="40">
        <f>SUM(BH89,BH90,BH91)</f>
        <v>0</v>
      </c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6" t="s">
        <v>147</v>
      </c>
      <c r="L95" s="4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6" t="s">
        <v>147</v>
      </c>
      <c r="AG95" s="4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6" t="s">
        <v>147</v>
      </c>
      <c r="AU95" s="4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6" t="s">
        <v>145</v>
      </c>
      <c r="BG95" s="4"/>
      <c r="BH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0"/>
      <c r="B97" s="11"/>
      <c r="C97" s="11"/>
      <c r="D97" s="12"/>
      <c r="E97" s="13">
        <v>45285.0</v>
      </c>
      <c r="F97" s="14"/>
      <c r="G97" s="14"/>
      <c r="H97" s="14"/>
      <c r="I97" s="15"/>
      <c r="J97" s="15"/>
      <c r="K97" s="16"/>
      <c r="L97" s="13">
        <v>45286.0</v>
      </c>
      <c r="M97" s="15"/>
      <c r="N97" s="15"/>
      <c r="O97" s="15"/>
      <c r="P97" s="15"/>
      <c r="Q97" s="11"/>
      <c r="R97" s="17"/>
      <c r="S97" s="13">
        <v>45287.0</v>
      </c>
      <c r="T97" s="11"/>
      <c r="U97" s="15"/>
      <c r="V97" s="15"/>
      <c r="W97" s="11"/>
      <c r="X97" s="18"/>
      <c r="Y97" s="14"/>
      <c r="Z97" s="13">
        <v>45288.0</v>
      </c>
      <c r="AA97" s="15"/>
      <c r="AB97" s="15"/>
      <c r="AC97" s="11"/>
      <c r="AD97" s="15"/>
      <c r="AE97" s="15"/>
      <c r="AF97" s="12"/>
      <c r="AG97" s="13">
        <v>45289.0</v>
      </c>
      <c r="AH97" s="15"/>
      <c r="AI97" s="11"/>
      <c r="AJ97" s="15"/>
      <c r="AK97" s="15"/>
      <c r="AL97" s="15"/>
      <c r="AM97" s="18"/>
      <c r="AN97" s="13">
        <v>45290.0</v>
      </c>
      <c r="AO97" s="11"/>
      <c r="AP97" s="19"/>
      <c r="AQ97" s="19"/>
      <c r="AR97" s="19"/>
      <c r="AS97" s="19"/>
      <c r="AT97" s="14"/>
      <c r="AU97" s="13">
        <v>45291.0</v>
      </c>
      <c r="AV97" s="19"/>
      <c r="AW97" s="19"/>
      <c r="AX97" s="19"/>
      <c r="AY97" s="20"/>
      <c r="AZ97" s="19"/>
      <c r="BA97" s="19"/>
      <c r="BB97" s="19"/>
      <c r="BC97" s="19"/>
      <c r="BD97" s="20"/>
      <c r="BE97" s="21"/>
      <c r="BF97" s="22"/>
      <c r="BG97" s="4"/>
      <c r="BH97" s="19"/>
      <c r="BI97" s="23"/>
      <c r="BJ97" s="16"/>
      <c r="BK97" s="16"/>
      <c r="BL97" s="20"/>
      <c r="BM97" s="20"/>
    </row>
    <row r="98">
      <c r="A98" s="107"/>
      <c r="B98" s="26"/>
      <c r="C98" s="26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 t="s">
        <v>6</v>
      </c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184" t="s">
        <v>148</v>
      </c>
      <c r="B99" s="36" t="s">
        <v>19</v>
      </c>
      <c r="C99" s="37"/>
      <c r="D99" s="42"/>
      <c r="E99" s="58"/>
      <c r="F99" s="40">
        <v>0.0</v>
      </c>
      <c r="G99" s="40">
        <v>0.0</v>
      </c>
      <c r="H99" s="40">
        <v>0.0</v>
      </c>
      <c r="I99" s="36" t="s">
        <v>22</v>
      </c>
      <c r="J99" s="37"/>
      <c r="K99" s="42"/>
      <c r="L99" s="58"/>
      <c r="M99" s="40">
        <v>0.0</v>
      </c>
      <c r="N99" s="40">
        <v>0.0</v>
      </c>
      <c r="O99" s="40">
        <v>0.0</v>
      </c>
      <c r="P99" s="36" t="s">
        <v>24</v>
      </c>
      <c r="Q99" s="37"/>
      <c r="R99" s="42"/>
      <c r="S99" s="58"/>
      <c r="T99" s="40">
        <v>0.0</v>
      </c>
      <c r="U99" s="40">
        <v>0.0</v>
      </c>
      <c r="V99" s="40">
        <v>0.0</v>
      </c>
      <c r="W99" s="36" t="s">
        <v>26</v>
      </c>
      <c r="X99" s="37"/>
      <c r="Y99" s="53"/>
      <c r="Z99" s="58"/>
      <c r="AA99" s="40">
        <v>0.0</v>
      </c>
      <c r="AB99" s="40">
        <v>0.0</v>
      </c>
      <c r="AC99" s="40">
        <v>0.0</v>
      </c>
      <c r="AD99" s="36" t="s">
        <v>56</v>
      </c>
      <c r="AE99" s="37"/>
      <c r="AF99" s="42"/>
      <c r="AG99" s="58"/>
      <c r="AH99" s="40">
        <v>0.0</v>
      </c>
      <c r="AI99" s="40">
        <v>0.0</v>
      </c>
      <c r="AJ99" s="40">
        <v>0.0</v>
      </c>
      <c r="AK99" s="47" t="s">
        <v>57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149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ref="BC99:BC100" si="108">SUM(AZ99,BA99,BB99)</f>
        <v>0</v>
      </c>
      <c r="BD99" s="51"/>
      <c r="BE99" s="39">
        <f>AZ99*67.31</f>
        <v>0</v>
      </c>
      <c r="BF99" s="39">
        <f>BA99*74</f>
        <v>0</v>
      </c>
      <c r="BG99" s="39">
        <f>BB99*84</f>
        <v>0</v>
      </c>
      <c r="BH99" s="39">
        <f t="shared" ref="BH99:BH100" si="109">sum(BE99,BF99,BG99)</f>
        <v>0</v>
      </c>
      <c r="BI99" s="51"/>
      <c r="BJ99" s="51"/>
      <c r="BK99" s="51"/>
      <c r="BL99" s="51"/>
      <c r="BM99" s="51"/>
    </row>
    <row r="100">
      <c r="A100" s="184" t="s">
        <v>150</v>
      </c>
      <c r="B100" s="41" t="s">
        <v>33</v>
      </c>
      <c r="C100" s="37"/>
      <c r="D100" s="53"/>
      <c r="E100" s="53"/>
      <c r="F100" s="40">
        <v>0.0</v>
      </c>
      <c r="G100" s="40">
        <v>0.0</v>
      </c>
      <c r="H100" s="40">
        <v>0.0</v>
      </c>
      <c r="I100" s="42" t="s">
        <v>46</v>
      </c>
      <c r="J100" s="37"/>
      <c r="K100" s="38"/>
      <c r="L100" s="39"/>
      <c r="M100" s="40">
        <v>0.0</v>
      </c>
      <c r="N100" s="40">
        <v>0.0</v>
      </c>
      <c r="O100" s="40">
        <v>0.0</v>
      </c>
      <c r="P100" s="38" t="s">
        <v>36</v>
      </c>
      <c r="Q100" s="37"/>
      <c r="R100" s="53"/>
      <c r="S100" s="53"/>
      <c r="T100" s="40">
        <v>0.0</v>
      </c>
      <c r="U100" s="40">
        <v>0.0</v>
      </c>
      <c r="V100" s="40">
        <v>0.0</v>
      </c>
      <c r="W100" s="56" t="s">
        <v>37</v>
      </c>
      <c r="X100" s="37"/>
      <c r="Y100" s="39"/>
      <c r="Z100" s="39"/>
      <c r="AA100" s="40">
        <v>0.0</v>
      </c>
      <c r="AB100" s="40">
        <v>0.0</v>
      </c>
      <c r="AC100" s="40">
        <v>0.0</v>
      </c>
      <c r="AD100" s="56" t="s">
        <v>40</v>
      </c>
      <c r="AE100" s="37"/>
      <c r="AF100" s="38"/>
      <c r="AG100" s="39"/>
      <c r="AH100" s="40">
        <v>0.0</v>
      </c>
      <c r="AI100" s="40">
        <v>0.0</v>
      </c>
      <c r="AJ100" s="40">
        <v>0.0</v>
      </c>
      <c r="AK100" s="185" t="s">
        <v>43</v>
      </c>
      <c r="AL100" s="37"/>
      <c r="AM100" s="42"/>
      <c r="AN100" s="58"/>
      <c r="AO100" s="40">
        <v>0.0</v>
      </c>
      <c r="AP100" s="40">
        <v>0.0</v>
      </c>
      <c r="AQ100" s="40">
        <v>0.0</v>
      </c>
      <c r="AR100" s="96" t="s">
        <v>142</v>
      </c>
      <c r="AS100" s="37"/>
      <c r="AT100" s="42"/>
      <c r="AU100" s="58"/>
      <c r="AV100" s="40">
        <v>0.0</v>
      </c>
      <c r="AW100" s="40">
        <v>0.0</v>
      </c>
      <c r="AX100" s="40">
        <v>0.0</v>
      </c>
      <c r="AY100" s="48"/>
      <c r="AZ100" s="49">
        <f t="shared" ref="AZ100:BB100" si="107">SUM(F100,M100,T100,AA100,AH100,AO100,AV100)</f>
        <v>0</v>
      </c>
      <c r="BA100" s="39">
        <f t="shared" si="107"/>
        <v>0</v>
      </c>
      <c r="BB100" s="39">
        <f t="shared" si="107"/>
        <v>0</v>
      </c>
      <c r="BC100" s="50">
        <f t="shared" si="108"/>
        <v>0</v>
      </c>
      <c r="BD100" s="51"/>
      <c r="BE100" s="39">
        <f>AZ100*80</f>
        <v>0</v>
      </c>
      <c r="BF100" s="39">
        <f>BA100*88</f>
        <v>0</v>
      </c>
      <c r="BG100" s="39">
        <f>BB100*80</f>
        <v>0</v>
      </c>
      <c r="BH100" s="39">
        <f t="shared" si="109"/>
        <v>0</v>
      </c>
      <c r="BI100" s="51"/>
      <c r="BJ100" s="51"/>
      <c r="BK100" s="51"/>
      <c r="BL100" s="51"/>
      <c r="BM100" s="51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76" t="s">
        <v>14</v>
      </c>
      <c r="AZ102" s="77"/>
      <c r="BA102" s="78"/>
      <c r="BB102" s="78"/>
      <c r="BC102" s="79"/>
      <c r="BD102" s="136"/>
      <c r="BE102" s="145">
        <f t="shared" ref="BE102:BH102" si="110">sum(BE99,BE100)</f>
        <v>0</v>
      </c>
      <c r="BF102" s="145">
        <f t="shared" si="110"/>
        <v>0</v>
      </c>
      <c r="BG102" s="145">
        <f t="shared" si="110"/>
        <v>0</v>
      </c>
      <c r="BH102" s="145">
        <f t="shared" si="110"/>
        <v>0</v>
      </c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67"/>
      <c r="E104" s="68"/>
      <c r="G104" s="73"/>
      <c r="H104" s="73"/>
      <c r="I104" s="73"/>
      <c r="K104" s="6" t="s">
        <v>151</v>
      </c>
      <c r="L104" s="4"/>
      <c r="Q104" s="186"/>
      <c r="R104" s="186"/>
      <c r="Y104" s="73"/>
      <c r="Z104" s="73"/>
      <c r="AA104" s="73"/>
      <c r="AC104" s="28"/>
      <c r="AF104" s="6" t="s">
        <v>151</v>
      </c>
      <c r="AG104" s="4"/>
      <c r="AT104" s="6" t="s">
        <v>151</v>
      </c>
      <c r="AU104" s="4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16"/>
      <c r="B105" s="159"/>
      <c r="C105" s="159"/>
      <c r="D105" s="160"/>
      <c r="E105" s="159"/>
      <c r="F105" s="161"/>
      <c r="G105" s="161"/>
      <c r="H105" s="161"/>
      <c r="I105" s="161"/>
      <c r="J105" s="159"/>
      <c r="K105" s="162"/>
      <c r="L105" s="162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1"/>
      <c r="AB105" s="161"/>
      <c r="AC105" s="161"/>
      <c r="AD105" s="161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38"/>
      <c r="AP105" s="138"/>
      <c r="AQ105" s="138"/>
      <c r="AR105" s="138"/>
      <c r="AS105" s="118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</row>
    <row r="106">
      <c r="A106" s="10"/>
      <c r="B106" s="11"/>
      <c r="C106" s="11"/>
      <c r="D106" s="12"/>
      <c r="E106" s="13">
        <v>45285.0</v>
      </c>
      <c r="F106" s="14"/>
      <c r="G106" s="14"/>
      <c r="H106" s="14"/>
      <c r="I106" s="15"/>
      <c r="J106" s="15"/>
      <c r="K106" s="16"/>
      <c r="L106" s="13">
        <v>45286.0</v>
      </c>
      <c r="M106" s="15"/>
      <c r="N106" s="15"/>
      <c r="O106" s="15"/>
      <c r="P106" s="15"/>
      <c r="Q106" s="11"/>
      <c r="R106" s="17"/>
      <c r="S106" s="13">
        <v>45287.0</v>
      </c>
      <c r="T106" s="11"/>
      <c r="U106" s="15"/>
      <c r="V106" s="15"/>
      <c r="W106" s="11"/>
      <c r="X106" s="18"/>
      <c r="Y106" s="14"/>
      <c r="Z106" s="13">
        <v>45288.0</v>
      </c>
      <c r="AA106" s="15"/>
      <c r="AB106" s="15"/>
      <c r="AC106" s="11"/>
      <c r="AD106" s="15"/>
      <c r="AE106" s="15"/>
      <c r="AF106" s="12"/>
      <c r="AG106" s="13">
        <v>45289.0</v>
      </c>
      <c r="AH106" s="15"/>
      <c r="AI106" s="11"/>
      <c r="AJ106" s="15"/>
      <c r="AK106" s="15"/>
      <c r="AL106" s="15"/>
      <c r="AM106" s="18"/>
      <c r="AN106" s="13">
        <v>45290.0</v>
      </c>
      <c r="AO106" s="11"/>
      <c r="AP106" s="19"/>
      <c r="AQ106" s="19"/>
      <c r="AR106" s="19"/>
      <c r="AS106" s="19"/>
      <c r="AT106" s="14"/>
      <c r="AU106" s="13">
        <v>45291.0</v>
      </c>
      <c r="AV106" s="19"/>
      <c r="AW106" s="19"/>
      <c r="AX106" s="19"/>
      <c r="AY106" s="20"/>
      <c r="AZ106" s="19"/>
      <c r="BA106" s="19"/>
      <c r="BB106" s="19"/>
      <c r="BC106" s="19"/>
      <c r="BD106" s="20"/>
      <c r="BE106" s="21"/>
      <c r="BF106" s="22"/>
      <c r="BG106" s="4"/>
      <c r="BH106" s="19"/>
      <c r="BI106" s="23"/>
      <c r="BJ106" s="16"/>
      <c r="BK106" s="16"/>
      <c r="BL106" s="20"/>
      <c r="BM106" s="20"/>
    </row>
    <row r="107">
      <c r="A107" s="67"/>
      <c r="B107" s="25"/>
      <c r="C107" s="25"/>
      <c r="D107" s="187" t="s">
        <v>152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152</v>
      </c>
      <c r="L107" s="26" t="s">
        <v>7</v>
      </c>
      <c r="M107" s="26" t="s">
        <v>4</v>
      </c>
      <c r="N107" s="26" t="s">
        <v>5</v>
      </c>
      <c r="O107" s="26" t="s">
        <v>6</v>
      </c>
      <c r="P107" s="26"/>
      <c r="Q107" s="26"/>
      <c r="R107" s="187" t="s">
        <v>152</v>
      </c>
      <c r="S107" s="26" t="s">
        <v>7</v>
      </c>
      <c r="T107" s="26" t="s">
        <v>4</v>
      </c>
      <c r="U107" s="26" t="s">
        <v>5</v>
      </c>
      <c r="V107" s="26" t="s">
        <v>6</v>
      </c>
      <c r="W107" s="28"/>
      <c r="X107" s="28"/>
      <c r="Y107" s="187" t="s">
        <v>152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188"/>
      <c r="AE107" s="189"/>
      <c r="AF107" s="187" t="s">
        <v>152</v>
      </c>
      <c r="AG107" s="190" t="s">
        <v>154</v>
      </c>
      <c r="AH107" s="26" t="s">
        <v>4</v>
      </c>
      <c r="AI107" s="26" t="s">
        <v>5</v>
      </c>
      <c r="AJ107" s="26" t="s">
        <v>6</v>
      </c>
      <c r="AM107" s="187" t="s">
        <v>152</v>
      </c>
      <c r="AN107" s="192" t="s">
        <v>155</v>
      </c>
      <c r="AO107" s="26" t="s">
        <v>4</v>
      </c>
      <c r="AP107" s="26" t="s">
        <v>5</v>
      </c>
      <c r="AQ107" s="26" t="s">
        <v>6</v>
      </c>
      <c r="AT107" s="187" t="s">
        <v>152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3"/>
      <c r="AZ107" s="31" t="s">
        <v>4</v>
      </c>
      <c r="BA107" s="31" t="s">
        <v>13</v>
      </c>
      <c r="BB107" s="31" t="s">
        <v>6</v>
      </c>
      <c r="BC107" s="31" t="s">
        <v>14</v>
      </c>
      <c r="BE107" s="33" t="s">
        <v>4</v>
      </c>
      <c r="BF107" s="33" t="s">
        <v>13</v>
      </c>
      <c r="BG107" s="33" t="s">
        <v>6</v>
      </c>
      <c r="BH107" s="33" t="s">
        <v>15</v>
      </c>
      <c r="BI107" s="193"/>
      <c r="BJ107" s="193"/>
      <c r="BK107" s="193"/>
      <c r="BL107" s="193"/>
      <c r="BM107" s="193"/>
    </row>
    <row r="108">
      <c r="A108" s="59" t="s">
        <v>52</v>
      </c>
      <c r="B108" s="41" t="s">
        <v>62</v>
      </c>
      <c r="C108" s="37">
        <v>45286.0</v>
      </c>
      <c r="D108" s="42" t="s">
        <v>65</v>
      </c>
      <c r="E108" s="58" t="s">
        <v>66</v>
      </c>
      <c r="F108" s="40">
        <v>0.0</v>
      </c>
      <c r="G108" s="40">
        <v>6.0</v>
      </c>
      <c r="H108" s="40">
        <v>0.0</v>
      </c>
      <c r="I108" s="57" t="s">
        <v>46</v>
      </c>
      <c r="J108" s="37">
        <v>45287.0</v>
      </c>
      <c r="K108" s="42" t="s">
        <v>65</v>
      </c>
      <c r="L108" s="58" t="s">
        <v>66</v>
      </c>
      <c r="M108" s="40">
        <v>0.0</v>
      </c>
      <c r="N108" s="40">
        <v>6.0</v>
      </c>
      <c r="O108" s="40">
        <v>0.0</v>
      </c>
      <c r="P108" s="38" t="s">
        <v>64</v>
      </c>
      <c r="Q108" s="37">
        <v>45288.0</v>
      </c>
      <c r="R108" s="42" t="s">
        <v>25</v>
      </c>
      <c r="S108" s="58" t="s">
        <v>25</v>
      </c>
      <c r="T108" s="40">
        <v>0.0</v>
      </c>
      <c r="U108" s="40">
        <v>0.0</v>
      </c>
      <c r="V108" s="40">
        <v>0.0</v>
      </c>
      <c r="W108" s="95" t="s">
        <v>67</v>
      </c>
      <c r="X108" s="37">
        <v>45289.0</v>
      </c>
      <c r="Y108" s="42" t="s">
        <v>25</v>
      </c>
      <c r="Z108" s="58" t="s">
        <v>25</v>
      </c>
      <c r="AA108" s="40">
        <v>0.0</v>
      </c>
      <c r="AB108" s="40">
        <v>0.0</v>
      </c>
      <c r="AC108" s="40">
        <v>0.0</v>
      </c>
      <c r="AD108" s="42" t="s">
        <v>78</v>
      </c>
      <c r="AE108" s="37">
        <v>45290.0</v>
      </c>
      <c r="AF108" s="42" t="s">
        <v>179</v>
      </c>
      <c r="AG108" s="147" t="s">
        <v>105</v>
      </c>
      <c r="AH108" s="40">
        <v>4.0</v>
      </c>
      <c r="AI108" s="40">
        <v>6.0</v>
      </c>
      <c r="AJ108" s="40">
        <v>0.0</v>
      </c>
      <c r="AK108" s="96" t="s">
        <v>79</v>
      </c>
      <c r="AL108" s="37">
        <v>45291.0</v>
      </c>
      <c r="AM108" s="42" t="s">
        <v>65</v>
      </c>
      <c r="AN108" s="58" t="s">
        <v>66</v>
      </c>
      <c r="AO108" s="40">
        <v>0.0</v>
      </c>
      <c r="AP108" s="40">
        <v>6.0</v>
      </c>
      <c r="AQ108" s="40">
        <v>0.0</v>
      </c>
      <c r="AR108" s="47" t="s">
        <v>27</v>
      </c>
      <c r="AS108" s="37">
        <v>45292.0</v>
      </c>
      <c r="AT108" s="42" t="s">
        <v>65</v>
      </c>
      <c r="AU108" s="58" t="s">
        <v>66</v>
      </c>
      <c r="AV108" s="40">
        <v>0.0</v>
      </c>
      <c r="AW108" s="40">
        <v>6.0</v>
      </c>
      <c r="AX108" s="40">
        <v>0.0</v>
      </c>
      <c r="AY108" s="194"/>
      <c r="AZ108" s="49">
        <f t="shared" ref="AZ108:BB108" si="111">SUM(F108,M108,T108,AA108,AH108,AO108,AV108)</f>
        <v>4</v>
      </c>
      <c r="BA108" s="39">
        <f t="shared" si="111"/>
        <v>30</v>
      </c>
      <c r="BB108" s="39">
        <f t="shared" si="111"/>
        <v>0</v>
      </c>
      <c r="BC108" s="50">
        <f>SUM(AZ108,BA108,BB108)</f>
        <v>34</v>
      </c>
      <c r="BE108" s="39">
        <f>AZ108*80</f>
        <v>320</v>
      </c>
      <c r="BF108" s="39">
        <f>BA108*88</f>
        <v>2640</v>
      </c>
      <c r="BG108" s="39">
        <f>BB108*80</f>
        <v>0</v>
      </c>
      <c r="BH108" s="39">
        <f>SUM(BE108,BF108,BG108)</f>
        <v>2960</v>
      </c>
      <c r="BI108" s="194"/>
      <c r="BJ108" s="194"/>
      <c r="BK108" s="194"/>
      <c r="BL108" s="194"/>
      <c r="BM108" s="194"/>
    </row>
    <row r="109">
      <c r="A109" s="67"/>
      <c r="F109" s="73"/>
      <c r="G109" s="73"/>
      <c r="H109" s="73"/>
      <c r="Y109" s="192"/>
      <c r="Z109" s="39"/>
      <c r="AA109" s="39"/>
      <c r="AB109" s="39"/>
      <c r="AC109" s="39"/>
      <c r="AV109" s="193"/>
      <c r="AW109" s="193"/>
      <c r="AX109" s="193"/>
      <c r="AY109" s="193"/>
      <c r="AZ109" s="193"/>
      <c r="BA109" s="193"/>
      <c r="BB109" s="193"/>
      <c r="BC109" s="193"/>
      <c r="BF109" s="193"/>
      <c r="BI109" s="193"/>
      <c r="BJ109" s="193"/>
      <c r="BK109" s="193"/>
      <c r="BL109" s="193"/>
      <c r="BM109" s="193"/>
    </row>
    <row r="110">
      <c r="A110" s="67"/>
      <c r="D110" s="187" t="s">
        <v>156</v>
      </c>
      <c r="E110" s="26" t="s">
        <v>3</v>
      </c>
      <c r="F110" s="26" t="s">
        <v>4</v>
      </c>
      <c r="G110" s="26" t="s">
        <v>5</v>
      </c>
      <c r="H110" s="26" t="s">
        <v>6</v>
      </c>
      <c r="I110" s="73"/>
      <c r="K110" s="187" t="s">
        <v>152</v>
      </c>
      <c r="L110" s="26" t="s">
        <v>7</v>
      </c>
      <c r="M110" s="26" t="s">
        <v>4</v>
      </c>
      <c r="N110" s="26" t="s">
        <v>5</v>
      </c>
      <c r="O110" s="26" t="s">
        <v>6</v>
      </c>
      <c r="R110" s="187" t="s">
        <v>156</v>
      </c>
      <c r="S110" s="26" t="s">
        <v>8</v>
      </c>
      <c r="T110" s="26" t="s">
        <v>4</v>
      </c>
      <c r="U110" s="26" t="s">
        <v>5</v>
      </c>
      <c r="V110" s="26" t="s">
        <v>6</v>
      </c>
      <c r="Y110" s="187" t="s">
        <v>156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73"/>
      <c r="AF110" s="187" t="s">
        <v>156</v>
      </c>
      <c r="AG110" s="29" t="s">
        <v>10</v>
      </c>
      <c r="AH110" s="26" t="s">
        <v>4</v>
      </c>
      <c r="AI110" s="26" t="s">
        <v>5</v>
      </c>
      <c r="AJ110" s="26" t="s">
        <v>6</v>
      </c>
      <c r="AM110" s="187" t="s">
        <v>156</v>
      </c>
      <c r="AN110" s="29" t="s">
        <v>11</v>
      </c>
      <c r="AO110" s="26" t="s">
        <v>4</v>
      </c>
      <c r="AP110" s="26" t="s">
        <v>5</v>
      </c>
      <c r="AQ110" s="26" t="s">
        <v>6</v>
      </c>
      <c r="AT110" s="187" t="s">
        <v>156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193"/>
      <c r="AZ110" s="31" t="s">
        <v>4</v>
      </c>
      <c r="BA110" s="31" t="s">
        <v>13</v>
      </c>
      <c r="BB110" s="31" t="s">
        <v>6</v>
      </c>
      <c r="BC110" s="31" t="s">
        <v>14</v>
      </c>
      <c r="BE110" s="33" t="s">
        <v>4</v>
      </c>
      <c r="BF110" s="33" t="s">
        <v>13</v>
      </c>
      <c r="BG110" s="33" t="s">
        <v>6</v>
      </c>
      <c r="BH110" s="33" t="s">
        <v>15</v>
      </c>
      <c r="BI110" s="193"/>
      <c r="BJ110" s="193"/>
      <c r="BK110" s="193"/>
      <c r="BL110" s="193"/>
      <c r="BM110" s="193"/>
    </row>
    <row r="111">
      <c r="A111" s="35" t="s">
        <v>82</v>
      </c>
      <c r="B111" s="41" t="s">
        <v>33</v>
      </c>
      <c r="C111" s="37">
        <v>45286.0</v>
      </c>
      <c r="D111" s="38" t="s">
        <v>25</v>
      </c>
      <c r="E111" s="39" t="s">
        <v>25</v>
      </c>
      <c r="F111" s="40">
        <v>0.0</v>
      </c>
      <c r="G111" s="40">
        <v>0.0</v>
      </c>
      <c r="H111" s="40">
        <v>0.0</v>
      </c>
      <c r="I111" s="57" t="s">
        <v>46</v>
      </c>
      <c r="J111" s="37">
        <v>45287.0</v>
      </c>
      <c r="K111" s="42" t="s">
        <v>70</v>
      </c>
      <c r="L111" s="58" t="s">
        <v>71</v>
      </c>
      <c r="M111" s="40">
        <v>7.5</v>
      </c>
      <c r="N111" s="40">
        <v>0.0</v>
      </c>
      <c r="O111" s="40">
        <v>0.0</v>
      </c>
      <c r="P111" s="38" t="s">
        <v>36</v>
      </c>
      <c r="Q111" s="37">
        <v>45288.0</v>
      </c>
      <c r="R111" s="38" t="s">
        <v>126</v>
      </c>
      <c r="S111" s="39" t="s">
        <v>127</v>
      </c>
      <c r="T111" s="40">
        <v>6.0</v>
      </c>
      <c r="U111" s="40">
        <v>0.0</v>
      </c>
      <c r="V111" s="40">
        <v>0.0</v>
      </c>
      <c r="W111" s="42" t="s">
        <v>37</v>
      </c>
      <c r="X111" s="230">
        <v>45289.0</v>
      </c>
      <c r="Y111" s="38" t="s">
        <v>126</v>
      </c>
      <c r="Z111" s="39" t="s">
        <v>127</v>
      </c>
      <c r="AA111" s="40">
        <v>6.0</v>
      </c>
      <c r="AB111" s="40">
        <v>0.0</v>
      </c>
      <c r="AC111" s="40">
        <v>0.0</v>
      </c>
      <c r="AD111" s="56" t="s">
        <v>40</v>
      </c>
      <c r="AE111" s="230">
        <v>45290.0</v>
      </c>
      <c r="AF111" s="38" t="s">
        <v>126</v>
      </c>
      <c r="AG111" s="39" t="s">
        <v>127</v>
      </c>
      <c r="AH111" s="40">
        <v>6.0</v>
      </c>
      <c r="AI111" s="40">
        <v>0.0</v>
      </c>
      <c r="AJ111" s="40">
        <v>0.0</v>
      </c>
      <c r="AK111" s="42" t="s">
        <v>43</v>
      </c>
      <c r="AL111" s="230">
        <v>45291.0</v>
      </c>
      <c r="AM111" s="38" t="s">
        <v>126</v>
      </c>
      <c r="AN111" s="39" t="s">
        <v>127</v>
      </c>
      <c r="AO111" s="40">
        <v>6.0</v>
      </c>
      <c r="AP111" s="40">
        <v>0.0</v>
      </c>
      <c r="AQ111" s="40">
        <v>0.0</v>
      </c>
      <c r="AR111" s="96" t="s">
        <v>142</v>
      </c>
      <c r="AS111" s="230">
        <v>45292.0</v>
      </c>
      <c r="AT111" s="38" t="s">
        <v>126</v>
      </c>
      <c r="AU111" s="39" t="s">
        <v>127</v>
      </c>
      <c r="AV111" s="40">
        <v>6.0</v>
      </c>
      <c r="AW111" s="40">
        <v>0.0</v>
      </c>
      <c r="AX111" s="40">
        <v>0.0</v>
      </c>
      <c r="AY111" s="194"/>
      <c r="AZ111" s="49">
        <f t="shared" ref="AZ111:BB111" si="112">SUM(F111,M111,T111,AA111,AH111,AO111,AV111)</f>
        <v>37.5</v>
      </c>
      <c r="BA111" s="39">
        <f t="shared" si="112"/>
        <v>0</v>
      </c>
      <c r="BB111" s="39">
        <f t="shared" si="112"/>
        <v>0</v>
      </c>
      <c r="BC111" s="50">
        <f>SUM(AZ111,BA111,BB111)</f>
        <v>37.5</v>
      </c>
      <c r="BE111" s="39">
        <f>AZ111*80</f>
        <v>3000</v>
      </c>
      <c r="BF111" s="39">
        <f>BA111*88</f>
        <v>0</v>
      </c>
      <c r="BG111" s="39">
        <f>BB111*80</f>
        <v>0</v>
      </c>
      <c r="BH111" s="39">
        <f>SUM(BE111,BF111,BG111)</f>
        <v>3000</v>
      </c>
      <c r="BI111" s="194"/>
      <c r="BJ111" s="194"/>
      <c r="BK111" s="194"/>
      <c r="BL111" s="194"/>
      <c r="BM111" s="194"/>
    </row>
    <row r="112">
      <c r="A112" s="67"/>
      <c r="B112" s="68"/>
      <c r="C112" s="68"/>
    </row>
    <row r="113">
      <c r="A113" s="67"/>
      <c r="D113" s="187" t="s">
        <v>152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153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8"/>
      <c r="Y113" s="187" t="s">
        <v>155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95" t="s">
        <v>157</v>
      </c>
      <c r="AG113" s="191" t="s">
        <v>156</v>
      </c>
      <c r="AH113" s="26" t="s">
        <v>4</v>
      </c>
      <c r="AI113" s="26" t="s">
        <v>5</v>
      </c>
      <c r="AJ113" s="26" t="s">
        <v>6</v>
      </c>
      <c r="AM113" s="187" t="s">
        <v>153</v>
      </c>
      <c r="AN113" s="192" t="s">
        <v>155</v>
      </c>
      <c r="AO113" s="26" t="s">
        <v>4</v>
      </c>
      <c r="AP113" s="26" t="s">
        <v>5</v>
      </c>
      <c r="AQ113" s="26" t="s">
        <v>6</v>
      </c>
      <c r="AT113" s="187" t="s">
        <v>153</v>
      </c>
      <c r="AU113" s="191" t="s">
        <v>155</v>
      </c>
      <c r="AV113" s="26" t="s">
        <v>4</v>
      </c>
      <c r="AW113" s="26" t="s">
        <v>5</v>
      </c>
      <c r="AX113" s="26" t="s">
        <v>6</v>
      </c>
      <c r="AY113" s="196"/>
      <c r="AZ113" s="31" t="s">
        <v>4</v>
      </c>
      <c r="BA113" s="31" t="s">
        <v>13</v>
      </c>
      <c r="BB113" s="31" t="s">
        <v>6</v>
      </c>
      <c r="BC113" s="31" t="s">
        <v>14</v>
      </c>
      <c r="BD113" s="196"/>
      <c r="BE113" s="33" t="s">
        <v>4</v>
      </c>
      <c r="BF113" s="33" t="s">
        <v>13</v>
      </c>
      <c r="BG113" s="33" t="s">
        <v>6</v>
      </c>
      <c r="BH113" s="33" t="s">
        <v>15</v>
      </c>
      <c r="BI113" s="196"/>
      <c r="BJ113" s="196"/>
      <c r="BK113" s="196"/>
      <c r="BL113" s="196"/>
      <c r="BM113" s="196"/>
    </row>
    <row r="114">
      <c r="A114" s="35" t="s">
        <v>50</v>
      </c>
      <c r="B114" s="41" t="s">
        <v>62</v>
      </c>
      <c r="C114" s="37">
        <v>45286.0</v>
      </c>
      <c r="D114" s="38" t="s">
        <v>25</v>
      </c>
      <c r="E114" s="39" t="s">
        <v>25</v>
      </c>
      <c r="F114" s="40">
        <v>0.0</v>
      </c>
      <c r="G114" s="40">
        <v>0.0</v>
      </c>
      <c r="H114" s="40">
        <v>0.0</v>
      </c>
      <c r="I114" s="42" t="s">
        <v>46</v>
      </c>
      <c r="J114" s="37">
        <v>45287.0</v>
      </c>
      <c r="K114" s="42" t="s">
        <v>126</v>
      </c>
      <c r="L114" s="130" t="s">
        <v>127</v>
      </c>
      <c r="M114" s="128">
        <v>6.0</v>
      </c>
      <c r="N114" s="129">
        <v>0.0</v>
      </c>
      <c r="O114" s="129">
        <v>0.0</v>
      </c>
      <c r="P114" s="38" t="s">
        <v>64</v>
      </c>
      <c r="Q114" s="37">
        <v>45288.0</v>
      </c>
      <c r="R114" s="42" t="s">
        <v>117</v>
      </c>
      <c r="S114" s="53" t="s">
        <v>118</v>
      </c>
      <c r="T114" s="40">
        <v>1.0</v>
      </c>
      <c r="U114" s="40">
        <v>4.5</v>
      </c>
      <c r="V114" s="40">
        <v>0.0</v>
      </c>
      <c r="W114" s="42" t="s">
        <v>67</v>
      </c>
      <c r="X114" s="230">
        <v>45289.0</v>
      </c>
      <c r="Y114" s="38" t="s">
        <v>135</v>
      </c>
      <c r="Z114" s="39" t="s">
        <v>136</v>
      </c>
      <c r="AA114" s="40">
        <v>2.0</v>
      </c>
      <c r="AB114" s="40">
        <v>6.0</v>
      </c>
      <c r="AC114" s="40">
        <v>1.0</v>
      </c>
      <c r="AD114" s="56" t="s">
        <v>56</v>
      </c>
      <c r="AE114" s="37">
        <v>45289.0</v>
      </c>
      <c r="AF114" s="42" t="s">
        <v>89</v>
      </c>
      <c r="AG114" s="148" t="s">
        <v>143</v>
      </c>
      <c r="AH114" s="40">
        <v>1.0</v>
      </c>
      <c r="AI114" s="40">
        <v>7.0</v>
      </c>
      <c r="AJ114" s="40">
        <v>3.0</v>
      </c>
      <c r="AK114" s="42" t="s">
        <v>79</v>
      </c>
      <c r="AL114" s="230">
        <v>45291.0</v>
      </c>
      <c r="AM114" s="42" t="s">
        <v>119</v>
      </c>
      <c r="AN114" s="53" t="s">
        <v>120</v>
      </c>
      <c r="AO114" s="40">
        <v>0.0</v>
      </c>
      <c r="AP114" s="40">
        <v>4.5</v>
      </c>
      <c r="AQ114" s="40">
        <v>0.0</v>
      </c>
      <c r="AR114" s="42" t="s">
        <v>27</v>
      </c>
      <c r="AS114" s="230">
        <v>45292.0</v>
      </c>
      <c r="AT114" s="42" t="s">
        <v>121</v>
      </c>
      <c r="AU114" s="147" t="s">
        <v>137</v>
      </c>
      <c r="AV114" s="40">
        <v>3.0</v>
      </c>
      <c r="AW114" s="40">
        <v>4.5</v>
      </c>
      <c r="AX114" s="40">
        <v>0.0</v>
      </c>
      <c r="AY114" s="51"/>
      <c r="AZ114" s="49">
        <f t="shared" ref="AZ114:BB114" si="113">SUM(F114,M114,T114,AA114,AH114,AO114,AV114)</f>
        <v>13</v>
      </c>
      <c r="BA114" s="39">
        <f t="shared" si="113"/>
        <v>26.5</v>
      </c>
      <c r="BB114" s="39">
        <f t="shared" si="113"/>
        <v>4</v>
      </c>
      <c r="BC114" s="50">
        <f>SUM(AZ114,BA114,BB114)</f>
        <v>43.5</v>
      </c>
      <c r="BD114" s="51"/>
      <c r="BE114" s="39">
        <f>AZ114*80</f>
        <v>1040</v>
      </c>
      <c r="BF114" s="39">
        <f>BA114*88</f>
        <v>2332</v>
      </c>
      <c r="BG114" s="39">
        <f>BB114*80</f>
        <v>320</v>
      </c>
      <c r="BH114" s="39">
        <f>SUM(BE114,BF114,BG114)</f>
        <v>3692</v>
      </c>
      <c r="BI114" s="51"/>
      <c r="BJ114" s="51"/>
      <c r="BK114" s="51"/>
      <c r="BL114" s="51"/>
      <c r="BM114" s="51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199"/>
    </row>
    <row r="116">
      <c r="A116" s="67"/>
      <c r="B116" s="68"/>
      <c r="C116" s="68"/>
      <c r="L116" s="92"/>
      <c r="R116" s="98"/>
      <c r="S116" s="192"/>
      <c r="Z116" s="39"/>
      <c r="AA116" s="197"/>
      <c r="AB116" s="197"/>
      <c r="AC116" s="197"/>
      <c r="AD116" s="197"/>
      <c r="AN116" s="198"/>
      <c r="AT116" s="98"/>
    </row>
    <row r="117">
      <c r="A117" s="24"/>
      <c r="B117" s="25"/>
      <c r="C117" s="25"/>
      <c r="D117" s="187" t="s">
        <v>159</v>
      </c>
      <c r="E117" s="26" t="s">
        <v>3</v>
      </c>
      <c r="F117" s="26" t="s">
        <v>4</v>
      </c>
      <c r="G117" s="26" t="s">
        <v>5</v>
      </c>
      <c r="H117" s="26" t="s">
        <v>6</v>
      </c>
      <c r="I117" s="26"/>
      <c r="J117" s="26"/>
      <c r="K117" s="187" t="s">
        <v>153</v>
      </c>
      <c r="L117" s="26" t="s">
        <v>7</v>
      </c>
      <c r="M117" s="26" t="s">
        <v>4</v>
      </c>
      <c r="N117" s="26" t="s">
        <v>5</v>
      </c>
      <c r="O117" s="26" t="s">
        <v>6</v>
      </c>
      <c r="P117" s="26"/>
      <c r="Q117" s="26"/>
      <c r="R117" s="187" t="s">
        <v>159</v>
      </c>
      <c r="S117" s="26" t="s">
        <v>8</v>
      </c>
      <c r="T117" s="26" t="s">
        <v>4</v>
      </c>
      <c r="U117" s="26" t="s">
        <v>5</v>
      </c>
      <c r="V117" s="26" t="s">
        <v>6</v>
      </c>
      <c r="W117" s="28"/>
      <c r="X117" s="29"/>
      <c r="Y117" s="187" t="s">
        <v>153</v>
      </c>
      <c r="Z117" s="29" t="s">
        <v>9</v>
      </c>
      <c r="AA117" s="26" t="s">
        <v>4</v>
      </c>
      <c r="AB117" s="26" t="s">
        <v>5</v>
      </c>
      <c r="AC117" s="26" t="s">
        <v>6</v>
      </c>
      <c r="AD117" s="29"/>
      <c r="AE117" s="29"/>
      <c r="AF117" s="187" t="s">
        <v>153</v>
      </c>
      <c r="AG117" s="29" t="s">
        <v>10</v>
      </c>
      <c r="AH117" s="26" t="s">
        <v>4</v>
      </c>
      <c r="AI117" s="26" t="s">
        <v>5</v>
      </c>
      <c r="AJ117" s="26" t="s">
        <v>6</v>
      </c>
      <c r="AK117" s="29"/>
      <c r="AL117" s="29"/>
      <c r="AM117" s="187" t="s">
        <v>153</v>
      </c>
      <c r="AN117" s="29" t="s">
        <v>11</v>
      </c>
      <c r="AO117" s="26" t="s">
        <v>4</v>
      </c>
      <c r="AP117" s="26" t="s">
        <v>5</v>
      </c>
      <c r="AQ117" s="26" t="s">
        <v>6</v>
      </c>
      <c r="AR117" s="29"/>
      <c r="AS117" s="29"/>
      <c r="AT117" s="187" t="s">
        <v>159</v>
      </c>
      <c r="AU117" s="29" t="s">
        <v>12</v>
      </c>
      <c r="AV117" s="26" t="s">
        <v>4</v>
      </c>
      <c r="AW117" s="26" t="s">
        <v>5</v>
      </c>
      <c r="AX117" s="26" t="s">
        <v>6</v>
      </c>
      <c r="AY117" s="30"/>
      <c r="AZ117" s="31" t="s">
        <v>4</v>
      </c>
      <c r="BA117" s="31" t="s">
        <v>13</v>
      </c>
      <c r="BB117" s="31" t="s">
        <v>6</v>
      </c>
      <c r="BC117" s="31" t="s">
        <v>14</v>
      </c>
      <c r="BD117" s="32"/>
      <c r="BE117" s="33" t="s">
        <v>4</v>
      </c>
      <c r="BF117" s="33" t="s">
        <v>13</v>
      </c>
      <c r="BG117" s="33" t="s">
        <v>6</v>
      </c>
      <c r="BH117" s="33" t="s">
        <v>15</v>
      </c>
      <c r="BI117" s="32"/>
      <c r="BJ117" s="32"/>
      <c r="BK117" s="32"/>
      <c r="BL117" s="32"/>
      <c r="BM117" s="32"/>
    </row>
    <row r="118">
      <c r="A118" s="35" t="s">
        <v>18</v>
      </c>
      <c r="B118" s="36" t="s">
        <v>19</v>
      </c>
      <c r="C118" s="37">
        <v>45278.0</v>
      </c>
      <c r="D118" s="38" t="s">
        <v>20</v>
      </c>
      <c r="E118" s="39" t="s">
        <v>21</v>
      </c>
      <c r="F118" s="40">
        <v>0.0</v>
      </c>
      <c r="G118" s="40">
        <v>6.5</v>
      </c>
      <c r="H118" s="40">
        <v>0.0</v>
      </c>
      <c r="I118" s="42" t="s">
        <v>131</v>
      </c>
      <c r="J118" s="37">
        <v>45287.0</v>
      </c>
      <c r="K118" s="42" t="s">
        <v>119</v>
      </c>
      <c r="L118" s="53" t="s">
        <v>120</v>
      </c>
      <c r="M118" s="40">
        <v>0.0</v>
      </c>
      <c r="N118" s="40">
        <v>4.5</v>
      </c>
      <c r="O118" s="40">
        <v>0.0</v>
      </c>
      <c r="P118" s="42" t="s">
        <v>24</v>
      </c>
      <c r="Q118" s="37">
        <v>45280.0</v>
      </c>
      <c r="R118" s="38" t="s">
        <v>25</v>
      </c>
      <c r="S118" s="39" t="s">
        <v>25</v>
      </c>
      <c r="T118" s="40">
        <v>0.0</v>
      </c>
      <c r="U118" s="40">
        <v>0.0</v>
      </c>
      <c r="V118" s="40">
        <v>0.0</v>
      </c>
      <c r="W118" s="38" t="s">
        <v>67</v>
      </c>
      <c r="X118" s="37">
        <v>45282.0</v>
      </c>
      <c r="Y118" s="42" t="s">
        <v>119</v>
      </c>
      <c r="Z118" s="53" t="s">
        <v>120</v>
      </c>
      <c r="AA118" s="40">
        <v>0.0</v>
      </c>
      <c r="AB118" s="40">
        <v>4.5</v>
      </c>
      <c r="AC118" s="40">
        <v>0.0</v>
      </c>
      <c r="AD118" s="42" t="s">
        <v>78</v>
      </c>
      <c r="AE118" s="230">
        <v>45290.0</v>
      </c>
      <c r="AF118" s="42" t="s">
        <v>121</v>
      </c>
      <c r="AG118" s="53" t="s">
        <v>122</v>
      </c>
      <c r="AH118" s="40">
        <v>0.0</v>
      </c>
      <c r="AI118" s="40">
        <v>3.5</v>
      </c>
      <c r="AJ118" s="40">
        <v>0.0</v>
      </c>
      <c r="AK118" s="42" t="s">
        <v>79</v>
      </c>
      <c r="AL118" s="37">
        <v>45277.0</v>
      </c>
      <c r="AM118" s="42" t="s">
        <v>25</v>
      </c>
      <c r="AN118" s="53" t="s">
        <v>25</v>
      </c>
      <c r="AO118" s="40">
        <v>0.0</v>
      </c>
      <c r="AP118" s="40">
        <v>0.0</v>
      </c>
      <c r="AQ118" s="40">
        <v>0.0</v>
      </c>
      <c r="AR118" s="47" t="s">
        <v>27</v>
      </c>
      <c r="AS118" s="37">
        <v>45285.0</v>
      </c>
      <c r="AT118" s="38" t="s">
        <v>28</v>
      </c>
      <c r="AU118" s="39" t="s">
        <v>29</v>
      </c>
      <c r="AV118" s="40">
        <v>0.0</v>
      </c>
      <c r="AW118" s="40">
        <v>5.0</v>
      </c>
      <c r="AX118" s="40">
        <v>0.0</v>
      </c>
      <c r="AY118" s="48"/>
      <c r="AZ118" s="49">
        <f t="shared" ref="AZ118:BB118" si="114">SUM(F118,M118,T118,AA118,AH118,AO118,AV118)</f>
        <v>0</v>
      </c>
      <c r="BA118" s="39">
        <f t="shared" si="114"/>
        <v>24</v>
      </c>
      <c r="BB118" s="39">
        <f t="shared" si="114"/>
        <v>0</v>
      </c>
      <c r="BC118" s="50">
        <f>SUM(AZ118,BA118,BB118)</f>
        <v>24</v>
      </c>
      <c r="BD118" s="51"/>
      <c r="BE118" s="39">
        <f>AZ118*80</f>
        <v>0</v>
      </c>
      <c r="BF118" s="39">
        <f>BA118*88</f>
        <v>2112</v>
      </c>
      <c r="BG118" s="39">
        <f>BB118*80</f>
        <v>0</v>
      </c>
      <c r="BH118" s="39">
        <f>SUM(BE118,BF118,BG118)</f>
        <v>2112</v>
      </c>
      <c r="BI118" s="51"/>
      <c r="BJ118" s="51"/>
      <c r="BK118" s="51"/>
      <c r="BL118" s="51"/>
      <c r="BM118" s="51"/>
    </row>
    <row r="119">
      <c r="A119" s="35"/>
      <c r="B119" s="64"/>
      <c r="C119" s="45"/>
      <c r="D119" s="39"/>
      <c r="E119" s="39"/>
      <c r="F119" s="60"/>
      <c r="G119" s="60"/>
      <c r="H119" s="60"/>
      <c r="I119" s="60"/>
      <c r="J119" s="45"/>
      <c r="K119" s="39"/>
      <c r="L119" s="39"/>
      <c r="M119" s="98"/>
      <c r="N119" s="98"/>
      <c r="O119" s="98"/>
      <c r="P119" s="98"/>
      <c r="Q119" s="200"/>
      <c r="R119" s="39"/>
      <c r="S119" s="39"/>
      <c r="T119" s="64"/>
      <c r="U119" s="64"/>
      <c r="V119" s="64"/>
      <c r="W119" s="64"/>
      <c r="X119" s="45"/>
      <c r="Y119" s="39"/>
      <c r="Z119" s="39"/>
      <c r="AA119" s="44"/>
      <c r="AB119" s="44"/>
      <c r="AC119" s="44"/>
      <c r="AD119" s="201"/>
      <c r="AE119" s="45"/>
      <c r="AF119" s="39"/>
      <c r="AG119" s="39"/>
      <c r="AH119" s="46"/>
      <c r="AI119" s="46"/>
      <c r="AJ119" s="46"/>
      <c r="AK119" s="46"/>
      <c r="AL119" s="45"/>
      <c r="AM119" s="39"/>
      <c r="AN119" s="39"/>
      <c r="AO119" s="98"/>
      <c r="AP119" s="98"/>
      <c r="AQ119" s="98"/>
      <c r="AS119" s="202"/>
      <c r="AT119" s="39"/>
      <c r="AU119" s="39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>
      <c r="A120" s="24"/>
      <c r="D120" s="187" t="s">
        <v>153</v>
      </c>
      <c r="E120" s="26" t="s">
        <v>3</v>
      </c>
      <c r="F120" s="26" t="s">
        <v>4</v>
      </c>
      <c r="G120" s="26" t="s">
        <v>5</v>
      </c>
      <c r="H120" s="26" t="s">
        <v>6</v>
      </c>
      <c r="I120" s="26"/>
      <c r="J120" s="26"/>
      <c r="K120" s="187" t="s">
        <v>152</v>
      </c>
      <c r="L120" s="26" t="s">
        <v>7</v>
      </c>
      <c r="M120" s="26" t="s">
        <v>4</v>
      </c>
      <c r="N120" s="26" t="s">
        <v>5</v>
      </c>
      <c r="O120" s="26" t="s">
        <v>6</v>
      </c>
      <c r="P120" s="26"/>
      <c r="Q120" s="26"/>
      <c r="R120" s="187" t="s">
        <v>152</v>
      </c>
      <c r="S120" s="26" t="s">
        <v>8</v>
      </c>
      <c r="T120" s="26" t="s">
        <v>4</v>
      </c>
      <c r="U120" s="26" t="s">
        <v>5</v>
      </c>
      <c r="V120" s="26" t="s">
        <v>6</v>
      </c>
      <c r="W120" s="28"/>
      <c r="X120" s="29"/>
      <c r="Y120" s="187" t="s">
        <v>152</v>
      </c>
      <c r="Z120" s="29" t="s">
        <v>9</v>
      </c>
      <c r="AA120" s="26" t="s">
        <v>4</v>
      </c>
      <c r="AB120" s="26" t="s">
        <v>5</v>
      </c>
      <c r="AC120" s="26" t="s">
        <v>6</v>
      </c>
      <c r="AD120" s="188"/>
      <c r="AE120" s="189"/>
      <c r="AF120" s="187" t="s">
        <v>152</v>
      </c>
      <c r="AG120" s="29" t="s">
        <v>10</v>
      </c>
      <c r="AH120" s="26" t="s">
        <v>4</v>
      </c>
      <c r="AI120" s="26" t="s">
        <v>5</v>
      </c>
      <c r="AJ120" s="26" t="s">
        <v>6</v>
      </c>
      <c r="AM120" s="191" t="s">
        <v>155</v>
      </c>
      <c r="AN120" s="29" t="s">
        <v>11</v>
      </c>
      <c r="AO120" s="26" t="s">
        <v>4</v>
      </c>
      <c r="AP120" s="26" t="s">
        <v>5</v>
      </c>
      <c r="AQ120" s="26" t="s">
        <v>6</v>
      </c>
      <c r="AT120" s="187" t="s">
        <v>152</v>
      </c>
      <c r="AU120" s="29" t="s">
        <v>12</v>
      </c>
      <c r="AV120" s="26" t="s">
        <v>4</v>
      </c>
      <c r="AW120" s="26" t="s">
        <v>5</v>
      </c>
      <c r="AX120" s="26" t="s">
        <v>6</v>
      </c>
      <c r="AY120" s="30"/>
      <c r="AZ120" s="31" t="s">
        <v>4</v>
      </c>
      <c r="BA120" s="31" t="s">
        <v>13</v>
      </c>
      <c r="BB120" s="31" t="s">
        <v>6</v>
      </c>
      <c r="BC120" s="31" t="s">
        <v>14</v>
      </c>
      <c r="BD120" s="32"/>
      <c r="BE120" s="33" t="s">
        <v>4</v>
      </c>
      <c r="BF120" s="33" t="s">
        <v>13</v>
      </c>
      <c r="BG120" s="33" t="s">
        <v>6</v>
      </c>
      <c r="BH120" s="33" t="s">
        <v>15</v>
      </c>
      <c r="BI120" s="32"/>
      <c r="BJ120" s="32"/>
      <c r="BK120" s="32"/>
      <c r="BL120" s="32"/>
      <c r="BM120" s="32"/>
    </row>
    <row r="121">
      <c r="A121" s="94" t="s">
        <v>54</v>
      </c>
      <c r="B121" s="42" t="s">
        <v>62</v>
      </c>
      <c r="C121" s="37">
        <v>45286.0</v>
      </c>
      <c r="D121" s="42" t="s">
        <v>117</v>
      </c>
      <c r="E121" s="53" t="s">
        <v>118</v>
      </c>
      <c r="F121" s="40">
        <v>1.0</v>
      </c>
      <c r="G121" s="40">
        <v>4.5</v>
      </c>
      <c r="H121" s="40">
        <v>0.0</v>
      </c>
      <c r="I121" s="57" t="s">
        <v>46</v>
      </c>
      <c r="J121" s="37">
        <v>45287.0</v>
      </c>
      <c r="K121" s="42" t="s">
        <v>25</v>
      </c>
      <c r="L121" s="58" t="s">
        <v>25</v>
      </c>
      <c r="M121" s="40">
        <v>0.0</v>
      </c>
      <c r="N121" s="40">
        <v>0.0</v>
      </c>
      <c r="O121" s="40">
        <v>0.0</v>
      </c>
      <c r="P121" s="38" t="s">
        <v>64</v>
      </c>
      <c r="Q121" s="37">
        <v>45288.0</v>
      </c>
      <c r="R121" s="42" t="s">
        <v>65</v>
      </c>
      <c r="S121" s="58" t="s">
        <v>66</v>
      </c>
      <c r="T121" s="40">
        <v>0.0</v>
      </c>
      <c r="U121" s="40">
        <v>6.0</v>
      </c>
      <c r="V121" s="40">
        <v>0.0</v>
      </c>
      <c r="W121" s="56" t="s">
        <v>37</v>
      </c>
      <c r="X121" s="37">
        <v>45289.0</v>
      </c>
      <c r="Y121" s="42" t="s">
        <v>70</v>
      </c>
      <c r="Z121" s="58" t="s">
        <v>71</v>
      </c>
      <c r="AA121" s="40">
        <v>7.5</v>
      </c>
      <c r="AB121" s="40">
        <v>0.0</v>
      </c>
      <c r="AC121" s="40">
        <v>0.0</v>
      </c>
      <c r="AD121" s="56" t="s">
        <v>78</v>
      </c>
      <c r="AE121" s="37">
        <v>45290.0</v>
      </c>
      <c r="AF121" s="42" t="s">
        <v>70</v>
      </c>
      <c r="AG121" s="58" t="s">
        <v>71</v>
      </c>
      <c r="AH121" s="40">
        <v>7.5</v>
      </c>
      <c r="AI121" s="40">
        <v>0.0</v>
      </c>
      <c r="AJ121" s="40">
        <v>0.0</v>
      </c>
      <c r="AK121" s="148" t="s">
        <v>43</v>
      </c>
      <c r="AL121" s="146">
        <v>45284.0</v>
      </c>
      <c r="AM121" s="148" t="s">
        <v>105</v>
      </c>
      <c r="AN121" s="39" t="s">
        <v>106</v>
      </c>
      <c r="AO121" s="40">
        <v>4.0</v>
      </c>
      <c r="AP121" s="40">
        <v>1.0</v>
      </c>
      <c r="AQ121" s="40">
        <v>0.0</v>
      </c>
      <c r="AR121" s="57" t="s">
        <v>44</v>
      </c>
      <c r="AS121" s="37">
        <v>45292.0</v>
      </c>
      <c r="AT121" s="42" t="s">
        <v>70</v>
      </c>
      <c r="AU121" s="58" t="s">
        <v>71</v>
      </c>
      <c r="AV121" s="40">
        <v>7.5</v>
      </c>
      <c r="AW121" s="40">
        <v>0.0</v>
      </c>
      <c r="AX121" s="40">
        <v>0.0</v>
      </c>
      <c r="AY121" s="48"/>
      <c r="AZ121" s="49">
        <f t="shared" ref="AZ121:BB121" si="115">SUM(F121,M121,T121,AA121,AH121,AO121,AV121)</f>
        <v>27.5</v>
      </c>
      <c r="BA121" s="39">
        <f t="shared" si="115"/>
        <v>11.5</v>
      </c>
      <c r="BB121" s="39">
        <f t="shared" si="115"/>
        <v>0</v>
      </c>
      <c r="BC121" s="50">
        <f>SUM(AZ121,BA121,BB121)</f>
        <v>39</v>
      </c>
      <c r="BD121" s="51"/>
      <c r="BE121" s="39">
        <f>AZ121*80</f>
        <v>2200</v>
      </c>
      <c r="BF121" s="39">
        <f>BA121*88</f>
        <v>1012</v>
      </c>
      <c r="BG121" s="39">
        <f>BB121*80</f>
        <v>0</v>
      </c>
      <c r="BH121" s="39">
        <f>SUM(BE121,BF121,BG121)</f>
        <v>3212</v>
      </c>
      <c r="BI121" s="51"/>
      <c r="BJ121" s="51"/>
      <c r="BK121" s="51"/>
      <c r="BL121" s="51"/>
      <c r="BM121" s="51"/>
    </row>
    <row r="122">
      <c r="A122" s="116"/>
      <c r="B122" s="203"/>
      <c r="C122" s="71"/>
      <c r="D122" s="136"/>
      <c r="E122" s="51"/>
      <c r="F122" s="51"/>
      <c r="G122" s="51"/>
      <c r="H122" s="51"/>
      <c r="I122" s="204"/>
      <c r="J122" s="71"/>
      <c r="K122" s="39"/>
      <c r="L122" s="39"/>
      <c r="M122" s="51"/>
      <c r="N122" s="51"/>
      <c r="O122" s="51"/>
      <c r="P122" s="203"/>
      <c r="Q122" s="71"/>
      <c r="R122" s="136"/>
      <c r="S122" s="51"/>
      <c r="T122" s="51"/>
      <c r="U122" s="51"/>
      <c r="V122" s="51"/>
      <c r="W122" s="136"/>
      <c r="X122" s="71"/>
      <c r="Y122" s="53"/>
      <c r="Z122" s="53"/>
      <c r="AA122" s="51"/>
      <c r="AB122" s="51"/>
      <c r="AC122" s="51"/>
      <c r="AD122" s="136"/>
      <c r="AE122" s="71"/>
      <c r="AF122" s="136"/>
      <c r="AG122" s="192"/>
      <c r="AH122" s="51"/>
      <c r="AI122" s="51"/>
      <c r="AJ122" s="51"/>
      <c r="AK122" s="205"/>
      <c r="AL122" s="71"/>
      <c r="AM122" s="39"/>
      <c r="AN122" s="39"/>
      <c r="AO122" s="51"/>
      <c r="AP122" s="51"/>
      <c r="AQ122" s="51"/>
      <c r="AR122" s="138"/>
      <c r="AS122" s="71"/>
      <c r="AT122" s="51"/>
      <c r="AU122" s="51"/>
      <c r="AV122" s="51"/>
      <c r="AW122" s="51"/>
      <c r="AX122" s="51"/>
      <c r="AY122" s="48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4"/>
      <c r="D123" s="187" t="s">
        <v>159</v>
      </c>
      <c r="E123" s="26" t="s">
        <v>3</v>
      </c>
      <c r="F123" s="26" t="s">
        <v>4</v>
      </c>
      <c r="G123" s="26" t="s">
        <v>5</v>
      </c>
      <c r="H123" s="26" t="s">
        <v>6</v>
      </c>
      <c r="I123" s="26"/>
      <c r="J123" s="26"/>
      <c r="K123" s="187" t="s">
        <v>159</v>
      </c>
      <c r="L123" s="26" t="s">
        <v>3</v>
      </c>
      <c r="M123" s="26" t="s">
        <v>4</v>
      </c>
      <c r="N123" s="26" t="s">
        <v>5</v>
      </c>
      <c r="O123" s="26" t="s">
        <v>6</v>
      </c>
      <c r="P123" s="26"/>
      <c r="Q123" s="26"/>
      <c r="R123" s="187" t="s">
        <v>159</v>
      </c>
      <c r="S123" s="26" t="s">
        <v>8</v>
      </c>
      <c r="T123" s="26" t="s">
        <v>4</v>
      </c>
      <c r="U123" s="26" t="s">
        <v>5</v>
      </c>
      <c r="V123" s="26" t="s">
        <v>6</v>
      </c>
      <c r="W123" s="28"/>
      <c r="X123" s="29"/>
      <c r="Y123" s="187" t="s">
        <v>159</v>
      </c>
      <c r="Z123" s="29" t="s">
        <v>9</v>
      </c>
      <c r="AA123" s="26" t="s">
        <v>4</v>
      </c>
      <c r="AB123" s="26" t="s">
        <v>5</v>
      </c>
      <c r="AC123" s="26" t="s">
        <v>6</v>
      </c>
      <c r="AF123" s="187" t="s">
        <v>159</v>
      </c>
      <c r="AG123" s="29" t="s">
        <v>10</v>
      </c>
      <c r="AH123" s="26" t="s">
        <v>4</v>
      </c>
      <c r="AI123" s="26" t="s">
        <v>5</v>
      </c>
      <c r="AJ123" s="26" t="s">
        <v>6</v>
      </c>
      <c r="AM123" s="187" t="s">
        <v>159</v>
      </c>
      <c r="AN123" s="29" t="s">
        <v>11</v>
      </c>
      <c r="AO123" s="26" t="s">
        <v>4</v>
      </c>
      <c r="AP123" s="26" t="s">
        <v>5</v>
      </c>
      <c r="AQ123" s="26" t="s">
        <v>6</v>
      </c>
      <c r="AT123" s="187" t="s">
        <v>152</v>
      </c>
      <c r="AU123" s="29" t="s">
        <v>12</v>
      </c>
      <c r="AV123" s="26" t="s">
        <v>4</v>
      </c>
      <c r="AW123" s="26" t="s">
        <v>5</v>
      </c>
      <c r="AX123" s="26" t="s">
        <v>6</v>
      </c>
      <c r="AY123" s="30"/>
      <c r="AZ123" s="31" t="s">
        <v>4</v>
      </c>
      <c r="BA123" s="31" t="s">
        <v>13</v>
      </c>
      <c r="BB123" s="31" t="s">
        <v>6</v>
      </c>
      <c r="BC123" s="31" t="s">
        <v>14</v>
      </c>
      <c r="BD123" s="32"/>
      <c r="BE123" s="33" t="s">
        <v>4</v>
      </c>
      <c r="BF123" s="33" t="s">
        <v>13</v>
      </c>
      <c r="BG123" s="33" t="s">
        <v>6</v>
      </c>
      <c r="BH123" s="33" t="s">
        <v>15</v>
      </c>
      <c r="BI123" s="51"/>
      <c r="BJ123" s="51"/>
      <c r="BK123" s="51"/>
      <c r="BL123" s="51"/>
      <c r="BM123" s="51"/>
    </row>
    <row r="124">
      <c r="A124" s="94" t="s">
        <v>55</v>
      </c>
      <c r="B124" s="36" t="s">
        <v>19</v>
      </c>
      <c r="C124" s="37">
        <v>45285.0</v>
      </c>
      <c r="D124" s="42" t="s">
        <v>25</v>
      </c>
      <c r="E124" s="58" t="s">
        <v>25</v>
      </c>
      <c r="F124" s="40">
        <v>0.0</v>
      </c>
      <c r="G124" s="40">
        <v>0.0</v>
      </c>
      <c r="H124" s="40">
        <v>0.0</v>
      </c>
      <c r="I124" s="41" t="s">
        <v>22</v>
      </c>
      <c r="J124" s="37">
        <v>45286.0</v>
      </c>
      <c r="K124" s="38" t="s">
        <v>20</v>
      </c>
      <c r="L124" s="39" t="s">
        <v>21</v>
      </c>
      <c r="M124" s="40">
        <v>0.0</v>
      </c>
      <c r="N124" s="40">
        <v>6.5</v>
      </c>
      <c r="O124" s="40">
        <v>0.0</v>
      </c>
      <c r="P124" s="42" t="s">
        <v>24</v>
      </c>
      <c r="Q124" s="37">
        <v>45287.0</v>
      </c>
      <c r="R124" s="38" t="s">
        <v>20</v>
      </c>
      <c r="S124" s="39" t="s">
        <v>21</v>
      </c>
      <c r="T124" s="40">
        <v>0.0</v>
      </c>
      <c r="U124" s="40">
        <v>6.5</v>
      </c>
      <c r="V124" s="40">
        <v>0.0</v>
      </c>
      <c r="W124" s="43" t="s">
        <v>26</v>
      </c>
      <c r="X124" s="37">
        <v>45288.0</v>
      </c>
      <c r="Y124" s="38" t="s">
        <v>20</v>
      </c>
      <c r="Z124" s="39" t="s">
        <v>21</v>
      </c>
      <c r="AA124" s="40">
        <v>0.0</v>
      </c>
      <c r="AB124" s="40">
        <v>6.5</v>
      </c>
      <c r="AC124" s="40">
        <v>0.0</v>
      </c>
      <c r="AD124" s="56" t="s">
        <v>56</v>
      </c>
      <c r="AE124" s="37">
        <v>45289.0</v>
      </c>
      <c r="AF124" s="38" t="s">
        <v>20</v>
      </c>
      <c r="AG124" s="39" t="s">
        <v>21</v>
      </c>
      <c r="AH124" s="40">
        <v>0.0</v>
      </c>
      <c r="AI124" s="40">
        <v>6.5</v>
      </c>
      <c r="AJ124" s="40">
        <v>0.5</v>
      </c>
      <c r="AK124" s="66" t="s">
        <v>57</v>
      </c>
      <c r="AL124" s="37">
        <v>45290.0</v>
      </c>
      <c r="AM124" s="38" t="s">
        <v>20</v>
      </c>
      <c r="AN124" s="39" t="s">
        <v>21</v>
      </c>
      <c r="AO124" s="40">
        <v>0.0</v>
      </c>
      <c r="AP124" s="40">
        <v>6.5</v>
      </c>
      <c r="AQ124" s="40">
        <v>0.0</v>
      </c>
      <c r="AR124" s="47" t="s">
        <v>27</v>
      </c>
      <c r="AS124" s="37">
        <v>45292.0</v>
      </c>
      <c r="AT124" s="38" t="s">
        <v>25</v>
      </c>
      <c r="AU124" s="39" t="s">
        <v>25</v>
      </c>
      <c r="AV124" s="40">
        <v>0.0</v>
      </c>
      <c r="AW124" s="40">
        <v>0.0</v>
      </c>
      <c r="AX124" s="40">
        <v>0.0</v>
      </c>
      <c r="AY124" s="48"/>
      <c r="AZ124" s="49">
        <f t="shared" ref="AZ124:BB124" si="116">SUM(F124,M124,T124,AA124,AH124,AO124,AV124)</f>
        <v>0</v>
      </c>
      <c r="BA124" s="39">
        <f t="shared" si="116"/>
        <v>32.5</v>
      </c>
      <c r="BB124" s="39">
        <f t="shared" si="116"/>
        <v>0.5</v>
      </c>
      <c r="BC124" s="50">
        <f>SUM(AZ124,BA124,BB124)</f>
        <v>33</v>
      </c>
      <c r="BD124" s="51"/>
      <c r="BE124" s="39">
        <f>AZ124*67.31</f>
        <v>0</v>
      </c>
      <c r="BF124" s="39">
        <f>BA124*74</f>
        <v>2405</v>
      </c>
      <c r="BG124" s="39">
        <f>BB124*84</f>
        <v>42</v>
      </c>
      <c r="BH124" s="39">
        <f>SUM(BE124,BF124,BG124)</f>
        <v>2447</v>
      </c>
      <c r="BI124" s="51"/>
      <c r="BJ124" s="51"/>
      <c r="BK124" s="51"/>
      <c r="BL124" s="51"/>
      <c r="BM124" s="51"/>
    </row>
    <row r="125">
      <c r="A125" s="67"/>
      <c r="B125" s="68"/>
      <c r="C125" s="68"/>
      <c r="K125" s="6"/>
      <c r="L125" s="4"/>
      <c r="Y125" s="6"/>
      <c r="Z125" s="4"/>
      <c r="AG125" s="39"/>
      <c r="AM125" s="6"/>
      <c r="AN125" s="4"/>
      <c r="AT125" s="39"/>
      <c r="AU125" s="39"/>
    </row>
    <row r="126">
      <c r="A126" s="24"/>
      <c r="B126" s="25"/>
      <c r="C126" s="25"/>
      <c r="D126" s="187" t="s">
        <v>156</v>
      </c>
      <c r="E126" s="26" t="s">
        <v>3</v>
      </c>
      <c r="F126" s="26" t="s">
        <v>4</v>
      </c>
      <c r="G126" s="26" t="s">
        <v>5</v>
      </c>
      <c r="H126" s="26" t="s">
        <v>6</v>
      </c>
      <c r="I126" s="26"/>
      <c r="J126" s="26"/>
      <c r="K126" s="187" t="s">
        <v>156</v>
      </c>
      <c r="L126" s="26" t="s">
        <v>7</v>
      </c>
      <c r="M126" s="26" t="s">
        <v>4</v>
      </c>
      <c r="N126" s="26" t="s">
        <v>5</v>
      </c>
      <c r="O126" s="26" t="s">
        <v>6</v>
      </c>
      <c r="P126" s="26"/>
      <c r="Q126" s="26"/>
      <c r="R126" s="187" t="s">
        <v>159</v>
      </c>
      <c r="S126" s="26" t="s">
        <v>8</v>
      </c>
      <c r="T126" s="26" t="s">
        <v>4</v>
      </c>
      <c r="U126" s="26" t="s">
        <v>5</v>
      </c>
      <c r="V126" s="26" t="s">
        <v>6</v>
      </c>
      <c r="W126" s="28"/>
      <c r="X126" s="29"/>
      <c r="Y126" s="187" t="s">
        <v>159</v>
      </c>
      <c r="Z126" s="29" t="s">
        <v>9</v>
      </c>
      <c r="AA126" s="26" t="s">
        <v>4</v>
      </c>
      <c r="AB126" s="26" t="s">
        <v>5</v>
      </c>
      <c r="AC126" s="26" t="s">
        <v>6</v>
      </c>
      <c r="AD126" s="29"/>
      <c r="AE126" s="29"/>
      <c r="AF126" s="187" t="s">
        <v>159</v>
      </c>
      <c r="AG126" s="29" t="s">
        <v>10</v>
      </c>
      <c r="AH126" s="26" t="s">
        <v>4</v>
      </c>
      <c r="AI126" s="26" t="s">
        <v>5</v>
      </c>
      <c r="AJ126" s="26" t="s">
        <v>6</v>
      </c>
      <c r="AK126" s="29"/>
      <c r="AL126" s="29"/>
      <c r="AM126" s="187" t="s">
        <v>159</v>
      </c>
      <c r="AN126" s="29" t="s">
        <v>11</v>
      </c>
      <c r="AO126" s="26" t="s">
        <v>4</v>
      </c>
      <c r="AP126" s="26" t="s">
        <v>5</v>
      </c>
      <c r="AQ126" s="26" t="s">
        <v>6</v>
      </c>
      <c r="AR126" s="29"/>
      <c r="AS126" s="29"/>
      <c r="AT126" s="187" t="s">
        <v>156</v>
      </c>
      <c r="AU126" s="29" t="s">
        <v>12</v>
      </c>
      <c r="AV126" s="26" t="s">
        <v>4</v>
      </c>
      <c r="AW126" s="26" t="s">
        <v>5</v>
      </c>
      <c r="AX126" s="26" t="s">
        <v>6</v>
      </c>
      <c r="AY126" s="30"/>
      <c r="AZ126" s="31" t="s">
        <v>4</v>
      </c>
      <c r="BA126" s="31" t="s">
        <v>13</v>
      </c>
      <c r="BB126" s="31" t="s">
        <v>6</v>
      </c>
      <c r="BC126" s="31" t="s">
        <v>14</v>
      </c>
      <c r="BD126" s="32"/>
      <c r="BE126" s="33" t="s">
        <v>4</v>
      </c>
      <c r="BF126" s="33" t="s">
        <v>13</v>
      </c>
      <c r="BG126" s="33" t="s">
        <v>6</v>
      </c>
      <c r="BH126" s="33" t="s">
        <v>15</v>
      </c>
    </row>
    <row r="127">
      <c r="A127" s="35" t="s">
        <v>32</v>
      </c>
      <c r="B127" s="41" t="s">
        <v>33</v>
      </c>
      <c r="C127" s="37">
        <v>45286.0</v>
      </c>
      <c r="D127" s="38" t="s">
        <v>126</v>
      </c>
      <c r="E127" s="39" t="s">
        <v>127</v>
      </c>
      <c r="F127" s="40">
        <v>6.0</v>
      </c>
      <c r="G127" s="40">
        <v>0.0</v>
      </c>
      <c r="H127" s="40">
        <v>0.0</v>
      </c>
      <c r="I127" s="41" t="s">
        <v>22</v>
      </c>
      <c r="J127" s="37">
        <v>45279.0</v>
      </c>
      <c r="K127" s="38" t="s">
        <v>126</v>
      </c>
      <c r="L127" s="39" t="s">
        <v>127</v>
      </c>
      <c r="M127" s="40">
        <v>6.0</v>
      </c>
      <c r="N127" s="40">
        <v>0.0</v>
      </c>
      <c r="O127" s="40">
        <v>0.0</v>
      </c>
      <c r="P127" s="38" t="s">
        <v>36</v>
      </c>
      <c r="Q127" s="37">
        <v>45288.0</v>
      </c>
      <c r="R127" s="38" t="s">
        <v>25</v>
      </c>
      <c r="S127" s="39" t="s">
        <v>25</v>
      </c>
      <c r="T127" s="40">
        <v>0.0</v>
      </c>
      <c r="U127" s="40">
        <v>0.0</v>
      </c>
      <c r="V127" s="40">
        <v>0.0</v>
      </c>
      <c r="W127" s="56" t="s">
        <v>37</v>
      </c>
      <c r="X127" s="37">
        <v>45289.0</v>
      </c>
      <c r="Y127" s="38" t="s">
        <v>41</v>
      </c>
      <c r="Z127" s="39" t="s">
        <v>42</v>
      </c>
      <c r="AA127" s="40">
        <v>8.5</v>
      </c>
      <c r="AB127" s="40">
        <v>0.0</v>
      </c>
      <c r="AC127" s="40">
        <v>0.0</v>
      </c>
      <c r="AD127" s="56" t="s">
        <v>40</v>
      </c>
      <c r="AE127" s="37">
        <v>45290.0</v>
      </c>
      <c r="AF127" s="38" t="s">
        <v>41</v>
      </c>
      <c r="AG127" s="39" t="s">
        <v>42</v>
      </c>
      <c r="AH127" s="40">
        <v>8.0</v>
      </c>
      <c r="AI127" s="40">
        <v>0.0</v>
      </c>
      <c r="AJ127" s="40">
        <v>0.5</v>
      </c>
      <c r="AK127" s="47" t="s">
        <v>43</v>
      </c>
      <c r="AL127" s="37">
        <v>45291.0</v>
      </c>
      <c r="AM127" s="38" t="s">
        <v>41</v>
      </c>
      <c r="AN127" s="39" t="s">
        <v>42</v>
      </c>
      <c r="AO127" s="40">
        <v>8.0</v>
      </c>
      <c r="AP127" s="40">
        <v>0.0</v>
      </c>
      <c r="AQ127" s="40">
        <v>0.5</v>
      </c>
      <c r="AR127" s="96" t="s">
        <v>27</v>
      </c>
      <c r="AS127" s="37">
        <v>45285.0</v>
      </c>
      <c r="AT127" s="42" t="s">
        <v>65</v>
      </c>
      <c r="AU127" s="58" t="s">
        <v>66</v>
      </c>
      <c r="AV127" s="40">
        <v>0.0</v>
      </c>
      <c r="AW127" s="40">
        <v>6.0</v>
      </c>
      <c r="AX127" s="40">
        <v>0.0</v>
      </c>
      <c r="AY127" s="48"/>
      <c r="AZ127" s="49">
        <f t="shared" ref="AZ127:BB127" si="117">SUM(F127,M127,T127,AA127,AH127,AO127,AV127)</f>
        <v>36.5</v>
      </c>
      <c r="BA127" s="39">
        <f t="shared" si="117"/>
        <v>6</v>
      </c>
      <c r="BB127" s="39">
        <f t="shared" si="117"/>
        <v>1</v>
      </c>
      <c r="BC127" s="50">
        <f>SUM(AZ127,BA127,BB127)</f>
        <v>43.5</v>
      </c>
      <c r="BD127" s="51"/>
      <c r="BE127" s="39">
        <f>AZ127*80</f>
        <v>2920</v>
      </c>
      <c r="BF127" s="39">
        <f>BA127*88</f>
        <v>528</v>
      </c>
      <c r="BG127" s="39">
        <f>BB127*80</f>
        <v>80</v>
      </c>
      <c r="BH127" s="39">
        <f>SUM(BE127,BF127,BG127)</f>
        <v>3528</v>
      </c>
    </row>
    <row r="128">
      <c r="A128" s="67"/>
      <c r="B128" s="68"/>
      <c r="C128" s="68"/>
      <c r="AT128" s="192"/>
      <c r="AU128" s="28"/>
    </row>
    <row r="129">
      <c r="A129" s="67"/>
      <c r="B129" s="68"/>
      <c r="C129" s="68"/>
      <c r="K129" s="6" t="s">
        <v>160</v>
      </c>
      <c r="L129" s="4"/>
      <c r="Y129" s="6" t="s">
        <v>161</v>
      </c>
      <c r="Z129" s="4"/>
      <c r="AM129" s="6" t="s">
        <v>161</v>
      </c>
      <c r="AN129" s="4"/>
      <c r="AT129" s="53"/>
      <c r="AU129" s="39"/>
    </row>
    <row r="130">
      <c r="A130" s="10"/>
      <c r="B130" s="11"/>
      <c r="C130" s="11"/>
      <c r="D130" s="12"/>
      <c r="E130" s="13">
        <v>45285.0</v>
      </c>
      <c r="F130" s="14"/>
      <c r="G130" s="14"/>
      <c r="H130" s="14"/>
      <c r="I130" s="15"/>
      <c r="J130" s="15"/>
      <c r="K130" s="16"/>
      <c r="L130" s="13">
        <v>45286.0</v>
      </c>
      <c r="M130" s="15"/>
      <c r="N130" s="15"/>
      <c r="O130" s="15"/>
      <c r="P130" s="15"/>
      <c r="Q130" s="11"/>
      <c r="R130" s="17"/>
      <c r="S130" s="13">
        <v>45287.0</v>
      </c>
      <c r="T130" s="11"/>
      <c r="U130" s="15"/>
      <c r="V130" s="15"/>
      <c r="W130" s="11"/>
      <c r="X130" s="18"/>
      <c r="Y130" s="14"/>
      <c r="Z130" s="13">
        <v>45288.0</v>
      </c>
      <c r="AA130" s="15"/>
      <c r="AB130" s="15"/>
      <c r="AC130" s="11"/>
      <c r="AD130" s="15"/>
      <c r="AE130" s="15"/>
      <c r="AF130" s="12"/>
      <c r="AG130" s="13">
        <v>45289.0</v>
      </c>
      <c r="AH130" s="15"/>
      <c r="AI130" s="11"/>
      <c r="AJ130" s="15"/>
      <c r="AK130" s="15"/>
      <c r="AL130" s="15"/>
      <c r="AM130" s="18"/>
      <c r="AN130" s="13">
        <v>45290.0</v>
      </c>
      <c r="AO130" s="11"/>
      <c r="AP130" s="19"/>
      <c r="AQ130" s="19"/>
      <c r="AR130" s="19"/>
      <c r="AS130" s="19"/>
      <c r="AT130" s="14"/>
      <c r="AU130" s="13">
        <v>45291.0</v>
      </c>
      <c r="AV130" s="19"/>
      <c r="AW130" s="19"/>
      <c r="AX130" s="19"/>
      <c r="AY130" s="20"/>
      <c r="AZ130" s="19"/>
      <c r="BA130" s="19"/>
      <c r="BB130" s="19"/>
      <c r="BC130" s="19"/>
      <c r="BD130" s="20"/>
      <c r="BE130" s="21"/>
      <c r="BF130" s="22"/>
      <c r="BG130" s="4"/>
      <c r="BH130" s="19"/>
      <c r="BI130" s="23"/>
      <c r="BJ130" s="16"/>
      <c r="BK130" s="16"/>
      <c r="BL130" s="20"/>
      <c r="BM130" s="20"/>
    </row>
    <row r="131">
      <c r="A131" s="67"/>
      <c r="B131" s="68"/>
      <c r="C131" s="68"/>
      <c r="F131" s="26" t="s">
        <v>4</v>
      </c>
      <c r="G131" s="26" t="s">
        <v>5</v>
      </c>
      <c r="H131" s="26" t="s">
        <v>6</v>
      </c>
      <c r="K131" s="99"/>
      <c r="L131" s="99"/>
      <c r="M131" s="26" t="s">
        <v>4</v>
      </c>
      <c r="N131" s="26" t="s">
        <v>5</v>
      </c>
      <c r="O131" s="26" t="s">
        <v>6</v>
      </c>
      <c r="T131" s="26" t="s">
        <v>4</v>
      </c>
      <c r="U131" s="26" t="s">
        <v>5</v>
      </c>
      <c r="V131" s="26" t="s">
        <v>6</v>
      </c>
      <c r="AA131" s="26" t="s">
        <v>4</v>
      </c>
      <c r="AB131" s="26" t="s">
        <v>5</v>
      </c>
      <c r="AC131" s="26" t="s">
        <v>6</v>
      </c>
      <c r="AH131" s="26" t="s">
        <v>4</v>
      </c>
      <c r="AI131" s="26" t="s">
        <v>5</v>
      </c>
      <c r="AJ131" s="26" t="s">
        <v>6</v>
      </c>
      <c r="AO131" s="26" t="s">
        <v>4</v>
      </c>
      <c r="AP131" s="26" t="s">
        <v>5</v>
      </c>
      <c r="AQ131" s="26" t="s">
        <v>6</v>
      </c>
      <c r="AV131" s="26" t="s">
        <v>4</v>
      </c>
      <c r="AW131" s="26" t="s">
        <v>5</v>
      </c>
      <c r="AX131" s="26" t="s">
        <v>6</v>
      </c>
      <c r="AZ131" s="31" t="s">
        <v>4</v>
      </c>
      <c r="BA131" s="31" t="s">
        <v>13</v>
      </c>
      <c r="BB131" s="31" t="s">
        <v>6</v>
      </c>
      <c r="BC131" s="31" t="s">
        <v>14</v>
      </c>
      <c r="BE131" s="33" t="s">
        <v>4</v>
      </c>
      <c r="BF131" s="33" t="s">
        <v>13</v>
      </c>
      <c r="BG131" s="33" t="s">
        <v>6</v>
      </c>
      <c r="BH131" s="33" t="s">
        <v>15</v>
      </c>
    </row>
    <row r="132">
      <c r="A132" s="35" t="s">
        <v>18</v>
      </c>
      <c r="B132" s="36"/>
      <c r="C132" s="37"/>
      <c r="D132" s="42"/>
      <c r="E132" s="39"/>
      <c r="F132" s="128">
        <v>0.0</v>
      </c>
      <c r="G132" s="129">
        <v>0.0</v>
      </c>
      <c r="H132" s="129">
        <v>0.0</v>
      </c>
      <c r="I132" s="41"/>
      <c r="J132" s="37"/>
      <c r="K132" s="42"/>
      <c r="L132" s="39"/>
      <c r="M132" s="128">
        <v>0.0</v>
      </c>
      <c r="N132" s="129">
        <v>0.0</v>
      </c>
      <c r="O132" s="129">
        <v>0.0</v>
      </c>
      <c r="P132" s="42"/>
      <c r="Q132" s="37"/>
      <c r="R132" s="42"/>
      <c r="S132" s="39"/>
      <c r="T132" s="128">
        <v>0.0</v>
      </c>
      <c r="U132" s="129">
        <v>0.0</v>
      </c>
      <c r="V132" s="129">
        <v>0.0</v>
      </c>
      <c r="W132" s="43"/>
      <c r="X132" s="37"/>
      <c r="Y132" s="42"/>
      <c r="Z132" s="39"/>
      <c r="AA132" s="128">
        <v>0.0</v>
      </c>
      <c r="AB132" s="129">
        <v>0.0</v>
      </c>
      <c r="AC132" s="129">
        <v>0.0</v>
      </c>
      <c r="AD132" s="56"/>
      <c r="AE132" s="37"/>
      <c r="AF132" s="42"/>
      <c r="AG132" s="39"/>
      <c r="AH132" s="128">
        <v>0.0</v>
      </c>
      <c r="AI132" s="129">
        <v>0.0</v>
      </c>
      <c r="AJ132" s="129">
        <v>0.0</v>
      </c>
      <c r="AK132" s="66"/>
      <c r="AL132" s="37"/>
      <c r="AM132" s="42"/>
      <c r="AN132" s="39"/>
      <c r="AO132" s="128">
        <v>0.0</v>
      </c>
      <c r="AP132" s="129">
        <v>0.0</v>
      </c>
      <c r="AQ132" s="129">
        <v>0.0</v>
      </c>
      <c r="AR132" s="47"/>
      <c r="AS132" s="37"/>
      <c r="AT132" s="42"/>
      <c r="AU132" s="39"/>
      <c r="AV132" s="128">
        <v>0.0</v>
      </c>
      <c r="AW132" s="129">
        <v>0.0</v>
      </c>
      <c r="AX132" s="129">
        <v>0.0</v>
      </c>
      <c r="AY132" s="48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ref="BC132:BC133" si="120">SUM(AZ132,BA132,BB132)</f>
        <v>0</v>
      </c>
      <c r="BD132" s="51"/>
      <c r="BE132" s="39">
        <f>AZ132*80</f>
        <v>0</v>
      </c>
      <c r="BF132" s="39">
        <f>BA132*88</f>
        <v>0</v>
      </c>
      <c r="BG132" s="39">
        <f>BB132*80</f>
        <v>0</v>
      </c>
      <c r="BH132" s="39">
        <f>SUM(BE132,BF132,BG132)</f>
        <v>0</v>
      </c>
      <c r="BI132" s="51"/>
      <c r="BJ132" s="51"/>
      <c r="BK132" s="51"/>
      <c r="BL132" s="51"/>
      <c r="BM132" s="51"/>
    </row>
    <row r="133">
      <c r="A133" s="35" t="s">
        <v>150</v>
      </c>
      <c r="B133" s="36"/>
      <c r="C133" s="206"/>
      <c r="D133" s="42"/>
      <c r="E133" s="58"/>
      <c r="F133" s="128">
        <v>0.0</v>
      </c>
      <c r="G133" s="129">
        <v>0.0</v>
      </c>
      <c r="H133" s="129">
        <v>0.0</v>
      </c>
      <c r="I133" s="207"/>
      <c r="J133" s="206"/>
      <c r="K133" s="42"/>
      <c r="L133" s="58"/>
      <c r="M133" s="40">
        <v>0.0</v>
      </c>
      <c r="N133" s="129">
        <v>0.0</v>
      </c>
      <c r="O133" s="129">
        <v>0.0</v>
      </c>
      <c r="P133" s="208"/>
      <c r="Q133" s="206"/>
      <c r="R133" s="42"/>
      <c r="S133" s="58"/>
      <c r="T133" s="40">
        <v>0.0</v>
      </c>
      <c r="U133" s="129">
        <v>0.0</v>
      </c>
      <c r="V133" s="129">
        <v>0.0</v>
      </c>
      <c r="W133" s="207"/>
      <c r="X133" s="206"/>
      <c r="Y133" s="42"/>
      <c r="Z133" s="58"/>
      <c r="AA133" s="40">
        <v>0.0</v>
      </c>
      <c r="AB133" s="129">
        <v>0.0</v>
      </c>
      <c r="AC133" s="129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9">SUM(F133,M133,T133,AA133,AH133,AO133,AV133)</f>
        <v>0</v>
      </c>
      <c r="BA133" s="39">
        <f t="shared" si="119"/>
        <v>0</v>
      </c>
      <c r="BB133" s="39">
        <f t="shared" si="119"/>
        <v>0</v>
      </c>
      <c r="BC133" s="50">
        <f t="shared" si="120"/>
        <v>0</v>
      </c>
      <c r="BD133" s="51"/>
      <c r="BE133" s="39">
        <f>67.31*AZ133</f>
        <v>0</v>
      </c>
      <c r="BF133" s="39">
        <f>BA133*74</f>
        <v>0</v>
      </c>
      <c r="BG133" s="39">
        <f>BB133*84</f>
        <v>0</v>
      </c>
      <c r="BH133" s="39">
        <f>SUM(BF133,BE133,BG133)</f>
        <v>0</v>
      </c>
      <c r="BI133" s="51"/>
      <c r="BJ133" s="51"/>
      <c r="BK133" s="51"/>
      <c r="BL133" s="51"/>
      <c r="BM133" s="51"/>
    </row>
    <row r="134">
      <c r="A134" s="209"/>
      <c r="B134" s="203"/>
      <c r="C134" s="210"/>
      <c r="D134" s="136"/>
      <c r="E134" s="136"/>
      <c r="F134" s="136"/>
      <c r="G134" s="203"/>
      <c r="H134" s="203"/>
      <c r="I134" s="203"/>
      <c r="J134" s="210"/>
      <c r="K134" s="98"/>
      <c r="L134" s="211"/>
      <c r="M134" s="51"/>
      <c r="N134" s="203"/>
      <c r="O134" s="203"/>
      <c r="P134" s="155"/>
      <c r="Q134" s="210"/>
      <c r="R134" s="136"/>
      <c r="S134" s="136"/>
      <c r="T134" s="51"/>
      <c r="U134" s="203"/>
      <c r="V134" s="203"/>
      <c r="W134" s="203"/>
      <c r="X134" s="210"/>
      <c r="Y134" s="136"/>
      <c r="Z134" s="136"/>
      <c r="AA134" s="51"/>
      <c r="AB134" s="203"/>
      <c r="AC134" s="203"/>
      <c r="AD134" s="32"/>
      <c r="AE134" s="71"/>
      <c r="AF134" s="136"/>
      <c r="AG134" s="72"/>
      <c r="AH134" s="51"/>
      <c r="AI134" s="51"/>
      <c r="AJ134" s="51"/>
      <c r="AK134" s="32"/>
      <c r="AL134" s="71"/>
      <c r="AM134" s="136"/>
      <c r="AN134" s="72"/>
      <c r="AO134" s="51"/>
      <c r="AP134" s="51"/>
      <c r="AQ134" s="51"/>
      <c r="AR134" s="32"/>
      <c r="AS134" s="71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98"/>
      <c r="L135" s="211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39">
        <f t="shared" ref="AZ135:BC135" si="121">SUM(AZ132,AZ133)</f>
        <v>0</v>
      </c>
      <c r="BA135" s="39">
        <f t="shared" si="121"/>
        <v>0</v>
      </c>
      <c r="BB135" s="39">
        <f t="shared" si="121"/>
        <v>0</v>
      </c>
      <c r="BC135" s="39">
        <f t="shared" si="121"/>
        <v>0</v>
      </c>
      <c r="BD135" s="51"/>
      <c r="BE135" s="40">
        <f t="shared" ref="BE135:BH135" si="122">SUM(BE132,BE133)</f>
        <v>0</v>
      </c>
      <c r="BF135" s="40">
        <f t="shared" si="122"/>
        <v>0</v>
      </c>
      <c r="BG135" s="40">
        <f t="shared" si="122"/>
        <v>0</v>
      </c>
      <c r="BH135" s="40">
        <f t="shared" si="122"/>
        <v>0</v>
      </c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162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162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162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 ht="15.0" customHeight="1">
      <c r="A137" s="20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6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35"/>
      <c r="B138" s="42"/>
      <c r="C138" s="37"/>
      <c r="D138" s="38"/>
      <c r="E138" s="39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213">
        <f t="shared" ref="AZ138:BB138" si="123">SUM(F138,M138,T138,AA138,AH138,AO138,AV138)</f>
        <v>0</v>
      </c>
      <c r="BA138" s="214">
        <f t="shared" si="123"/>
        <v>0</v>
      </c>
      <c r="BB138" s="214">
        <f t="shared" si="123"/>
        <v>0</v>
      </c>
      <c r="BC138" s="215">
        <f>SUM(AZ138,BA138,BB138)</f>
        <v>0</v>
      </c>
      <c r="BD138" s="51"/>
      <c r="BE138" s="216">
        <f>AZ138*67.31</f>
        <v>0</v>
      </c>
      <c r="BF138" s="216">
        <f>74*BA138</f>
        <v>0</v>
      </c>
      <c r="BG138" s="216">
        <f>84*BB138</f>
        <v>0</v>
      </c>
      <c r="BH138" s="216">
        <f>SUM(BE138,BF138,BG138)</f>
        <v>0</v>
      </c>
      <c r="BI138" s="51"/>
      <c r="BJ138" s="51"/>
      <c r="BK138" s="51"/>
      <c r="BL138" s="51"/>
      <c r="BM138" s="51"/>
    </row>
    <row r="139">
      <c r="A139" s="217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218"/>
      <c r="N139" s="218"/>
      <c r="O139" s="218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09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164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164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164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219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191" t="s">
        <v>163</v>
      </c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91" t="s">
        <v>163</v>
      </c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91" t="s">
        <v>163</v>
      </c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191" t="s">
        <v>163</v>
      </c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220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57" t="s">
        <v>46</v>
      </c>
      <c r="J142" s="37"/>
      <c r="K142" s="38"/>
      <c r="L142" s="39"/>
      <c r="M142" s="40">
        <v>0.0</v>
      </c>
      <c r="N142" s="40">
        <v>0.0</v>
      </c>
      <c r="O142" s="40">
        <v>0.0</v>
      </c>
      <c r="P142" s="38" t="s">
        <v>36</v>
      </c>
      <c r="Q142" s="37"/>
      <c r="R142" s="38"/>
      <c r="S142" s="39"/>
      <c r="T142" s="40">
        <v>0.0</v>
      </c>
      <c r="U142" s="40">
        <v>0.0</v>
      </c>
      <c r="V142" s="40">
        <v>0.0</v>
      </c>
      <c r="W142" s="42" t="s">
        <v>37</v>
      </c>
      <c r="X142" s="37"/>
      <c r="Y142" s="38"/>
      <c r="Z142" s="39"/>
      <c r="AA142" s="40">
        <v>0.0</v>
      </c>
      <c r="AB142" s="40">
        <v>0.0</v>
      </c>
      <c r="AC142" s="40">
        <v>0.0</v>
      </c>
      <c r="AD142" s="56" t="s">
        <v>40</v>
      </c>
      <c r="AE142" s="37"/>
      <c r="AF142" s="38"/>
      <c r="AG142" s="39"/>
      <c r="AH142" s="40">
        <v>0.0</v>
      </c>
      <c r="AI142" s="40">
        <v>0.0</v>
      </c>
      <c r="AJ142" s="40">
        <v>0.0</v>
      </c>
      <c r="AK142" s="42" t="s">
        <v>43</v>
      </c>
      <c r="AL142" s="37">
        <v>45193.0</v>
      </c>
      <c r="AM142" s="53"/>
      <c r="AN142" s="44"/>
      <c r="AO142" s="40">
        <v>0.0</v>
      </c>
      <c r="AP142" s="40">
        <v>0.0</v>
      </c>
      <c r="AQ142" s="40">
        <v>0.0</v>
      </c>
      <c r="AR142" s="96" t="s">
        <v>142</v>
      </c>
      <c r="AS142" s="37">
        <v>45194.0</v>
      </c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4">SUM(F142,M142,T142,AA142,AH142,AO142,AV142)</f>
        <v>0</v>
      </c>
      <c r="BA142" s="39">
        <f t="shared" si="124"/>
        <v>0</v>
      </c>
      <c r="BB142" s="39">
        <f t="shared" si="124"/>
        <v>0</v>
      </c>
      <c r="BC142" s="50">
        <f>SUM(AZ142,BA142,BB142)</f>
        <v>0</v>
      </c>
      <c r="BD142" s="51"/>
      <c r="BE142" s="221">
        <f>AZ142*67.31</f>
        <v>0</v>
      </c>
      <c r="BF142" s="221">
        <f>74*BA142</f>
        <v>0</v>
      </c>
      <c r="BG142" s="221">
        <f>84*BB142</f>
        <v>0</v>
      </c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136"/>
      <c r="L143" s="136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Y143" s="136"/>
      <c r="Z143" s="136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136"/>
      <c r="AN143" s="72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04"/>
      <c r="G144" s="204"/>
      <c r="H144" s="204"/>
      <c r="I144" s="136"/>
      <c r="J144" s="71"/>
      <c r="K144" s="6" t="s">
        <v>165</v>
      </c>
      <c r="L144" s="4"/>
      <c r="M144" s="51"/>
      <c r="N144" s="51"/>
      <c r="O144" s="51"/>
      <c r="P144" s="51"/>
      <c r="Q144" s="71"/>
      <c r="R144" s="136"/>
      <c r="S144" s="136"/>
      <c r="T144" s="203"/>
      <c r="U144" s="203"/>
      <c r="V144" s="203"/>
      <c r="W144" s="136"/>
      <c r="X144" s="71"/>
      <c r="Y144" s="6" t="s">
        <v>31</v>
      </c>
      <c r="Z144" s="4"/>
      <c r="AA144" s="136"/>
      <c r="AB144" s="136"/>
      <c r="AC144" s="136"/>
      <c r="AD144" s="117"/>
      <c r="AE144" s="71"/>
      <c r="AF144" s="72"/>
      <c r="AG144" s="32"/>
      <c r="AH144" s="212"/>
      <c r="AI144" s="212"/>
      <c r="AJ144" s="212"/>
      <c r="AK144" s="32"/>
      <c r="AL144" s="71"/>
      <c r="AM144" s="6" t="s">
        <v>31</v>
      </c>
      <c r="AN144" s="4"/>
      <c r="AO144" s="136"/>
      <c r="AP144" s="136"/>
      <c r="AQ144" s="136"/>
      <c r="AR144" s="117"/>
      <c r="AS144" s="118"/>
      <c r="AT144" s="136"/>
      <c r="AU144" s="72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</row>
    <row r="145">
      <c r="A145" s="116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Y145" s="51"/>
      <c r="AZ145" s="31" t="s">
        <v>4</v>
      </c>
      <c r="BA145" s="31" t="s">
        <v>13</v>
      </c>
      <c r="BB145" s="31" t="s">
        <v>6</v>
      </c>
      <c r="BC145" s="31" t="s">
        <v>14</v>
      </c>
      <c r="BD145" s="51"/>
      <c r="BE145" s="33" t="s">
        <v>4</v>
      </c>
      <c r="BF145" s="33" t="s">
        <v>13</v>
      </c>
      <c r="BG145" s="33" t="s">
        <v>6</v>
      </c>
      <c r="BH145" s="33" t="s">
        <v>15</v>
      </c>
      <c r="BI145" s="51"/>
      <c r="BJ145" s="51"/>
      <c r="BK145" s="51"/>
      <c r="BL145" s="51"/>
      <c r="BM145" s="51"/>
    </row>
    <row r="146">
      <c r="A146" s="35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5">SUM(F146,M146,T146,AA146,AH146,AO146,AV146)</f>
        <v>0</v>
      </c>
      <c r="BA146" s="39">
        <f t="shared" si="125"/>
        <v>0</v>
      </c>
      <c r="BB146" s="39">
        <f t="shared" si="125"/>
        <v>0</v>
      </c>
      <c r="BC146" s="50">
        <f>SUM(AZ146,BA146,BB146)</f>
        <v>0</v>
      </c>
      <c r="BD146" s="51"/>
      <c r="BE146" s="221">
        <f>AZ146*67.31</f>
        <v>0</v>
      </c>
      <c r="BF146" s="221"/>
      <c r="BG146" s="221"/>
      <c r="BH146" s="221">
        <f>SUM(BE146,BF146,BG146)</f>
        <v>0</v>
      </c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>
      <c r="A148" s="67"/>
      <c r="B148" s="68"/>
      <c r="C148" s="68"/>
      <c r="F148" s="204"/>
      <c r="G148" s="204"/>
      <c r="H148" s="204"/>
      <c r="I148" s="204"/>
      <c r="J148" s="118"/>
      <c r="K148" s="6" t="s">
        <v>165</v>
      </c>
      <c r="L148" s="4"/>
      <c r="Y148" s="6" t="s">
        <v>145</v>
      </c>
      <c r="Z148" s="4"/>
      <c r="AM148" s="6" t="s">
        <v>145</v>
      </c>
      <c r="AN148" s="4"/>
    </row>
    <row r="149">
      <c r="A149" s="67"/>
      <c r="B149" s="136"/>
      <c r="C149" s="71"/>
      <c r="D149" s="136"/>
      <c r="E149" s="136"/>
      <c r="F149" s="26" t="s">
        <v>4</v>
      </c>
      <c r="G149" s="26" t="s">
        <v>5</v>
      </c>
      <c r="H149" s="26" t="s">
        <v>6</v>
      </c>
      <c r="I149" s="136"/>
      <c r="J149" s="71"/>
      <c r="K149" s="98"/>
      <c r="L149" s="211"/>
      <c r="M149" s="26" t="s">
        <v>4</v>
      </c>
      <c r="N149" s="26" t="s">
        <v>5</v>
      </c>
      <c r="O149" s="26" t="s">
        <v>6</v>
      </c>
      <c r="P149" s="51"/>
      <c r="Q149" s="71"/>
      <c r="R149" s="136"/>
      <c r="S149" s="136"/>
      <c r="T149" s="26" t="s">
        <v>4</v>
      </c>
      <c r="U149" s="26" t="s">
        <v>5</v>
      </c>
      <c r="V149" s="26" t="s">
        <v>6</v>
      </c>
      <c r="W149" s="136"/>
      <c r="X149" s="71"/>
      <c r="Y149" s="136"/>
      <c r="Z149" s="136"/>
      <c r="AA149" s="26" t="s">
        <v>4</v>
      </c>
      <c r="AB149" s="26" t="s">
        <v>5</v>
      </c>
      <c r="AC149" s="26" t="s">
        <v>6</v>
      </c>
      <c r="AD149" s="117"/>
      <c r="AE149" s="71"/>
      <c r="AF149" s="72"/>
      <c r="AG149" s="32"/>
      <c r="AH149" s="26" t="s">
        <v>4</v>
      </c>
      <c r="AI149" s="26" t="s">
        <v>5</v>
      </c>
      <c r="AJ149" s="26" t="s">
        <v>6</v>
      </c>
      <c r="AK149" s="32"/>
      <c r="AL149" s="71"/>
      <c r="AM149" s="136"/>
      <c r="AN149" s="72"/>
      <c r="AO149" s="26" t="s">
        <v>4</v>
      </c>
      <c r="AP149" s="26" t="s">
        <v>5</v>
      </c>
      <c r="AQ149" s="26" t="s">
        <v>6</v>
      </c>
      <c r="AR149" s="117"/>
      <c r="AS149" s="118"/>
      <c r="AT149" s="136"/>
      <c r="AU149" s="72"/>
      <c r="AV149" s="26" t="s">
        <v>4</v>
      </c>
      <c r="AW149" s="26" t="s">
        <v>5</v>
      </c>
      <c r="AX149" s="26" t="s">
        <v>6</v>
      </c>
      <c r="AZ149" s="31" t="s">
        <v>4</v>
      </c>
      <c r="BA149" s="31" t="s">
        <v>13</v>
      </c>
      <c r="BB149" s="31" t="s">
        <v>6</v>
      </c>
      <c r="BC149" s="31" t="s">
        <v>14</v>
      </c>
      <c r="BE149" s="33" t="s">
        <v>4</v>
      </c>
      <c r="BF149" s="33" t="s">
        <v>13</v>
      </c>
      <c r="BG149" s="33" t="s">
        <v>6</v>
      </c>
      <c r="BH149" s="33" t="s">
        <v>15</v>
      </c>
    </row>
    <row r="150">
      <c r="A150" s="222"/>
      <c r="B150" s="92"/>
      <c r="C150" s="45"/>
      <c r="D150" s="53"/>
      <c r="E150" s="44"/>
      <c r="F150" s="40">
        <v>0.0</v>
      </c>
      <c r="G150" s="40">
        <v>0.0</v>
      </c>
      <c r="H150" s="40">
        <v>0.0</v>
      </c>
      <c r="I150" s="92"/>
      <c r="J150" s="45"/>
      <c r="K150" s="53"/>
      <c r="L150" s="44"/>
      <c r="M150" s="40">
        <v>0.0</v>
      </c>
      <c r="N150" s="40">
        <v>0.0</v>
      </c>
      <c r="O150" s="40">
        <v>0.0</v>
      </c>
      <c r="P150" s="92"/>
      <c r="Q150" s="45"/>
      <c r="R150" s="53"/>
      <c r="S150" s="44"/>
      <c r="T150" s="40">
        <v>0.0</v>
      </c>
      <c r="U150" s="40">
        <v>0.0</v>
      </c>
      <c r="V150" s="40">
        <v>0.0</v>
      </c>
      <c r="W150" s="92"/>
      <c r="X150" s="45"/>
      <c r="Y150" s="53"/>
      <c r="Z150" s="44"/>
      <c r="AA150" s="40">
        <v>0.0</v>
      </c>
      <c r="AB150" s="40">
        <v>0.0</v>
      </c>
      <c r="AC150" s="40">
        <v>0.0</v>
      </c>
      <c r="AD150" s="92"/>
      <c r="AE150" s="45"/>
      <c r="AF150" s="53"/>
      <c r="AG150" s="44"/>
      <c r="AH150" s="40">
        <v>0.0</v>
      </c>
      <c r="AI150" s="40">
        <v>0.0</v>
      </c>
      <c r="AJ150" s="40">
        <v>0.0</v>
      </c>
      <c r="AK150" s="92"/>
      <c r="AL150" s="45"/>
      <c r="AM150" s="53"/>
      <c r="AN150" s="44"/>
      <c r="AO150" s="40">
        <v>0.0</v>
      </c>
      <c r="AP150" s="40">
        <v>0.0</v>
      </c>
      <c r="AQ150" s="40">
        <v>0.0</v>
      </c>
      <c r="AR150" s="92"/>
      <c r="AS150" s="45"/>
      <c r="AT150" s="53"/>
      <c r="AU150" s="44"/>
      <c r="AV150" s="40">
        <v>0.0</v>
      </c>
      <c r="AW150" s="40">
        <v>0.0</v>
      </c>
      <c r="AX150" s="40">
        <v>0.0</v>
      </c>
      <c r="AY150" s="51"/>
      <c r="AZ150" s="49">
        <f t="shared" ref="AZ150:BB150" si="126">SUM(F150,M150,T150,AA150,AH150,AO150,AV150)</f>
        <v>0</v>
      </c>
      <c r="BA150" s="39">
        <f t="shared" si="126"/>
        <v>0</v>
      </c>
      <c r="BB150" s="39">
        <f t="shared" si="126"/>
        <v>0</v>
      </c>
      <c r="BC150" s="50">
        <f>SUM(AZ150,BA150,BB150)</f>
        <v>0</v>
      </c>
      <c r="BD150" s="51"/>
      <c r="BE150" s="39"/>
      <c r="BF150" s="39"/>
      <c r="BG150" s="39"/>
      <c r="BH150" s="39"/>
      <c r="BI150" s="51"/>
      <c r="BJ150" s="51"/>
      <c r="BK150" s="51"/>
      <c r="BL150" s="51"/>
      <c r="BM150" s="51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  <c r="BG151" s="68" t="s">
        <v>15</v>
      </c>
      <c r="BH151" s="223">
        <f>SUM(BH132,BH138,BH142,BH146)</f>
        <v>0</v>
      </c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>
      <c r="A153" s="67"/>
      <c r="B153" s="68"/>
      <c r="C153" s="68"/>
      <c r="F153" s="204"/>
      <c r="G153" s="204"/>
      <c r="H153" s="204"/>
      <c r="I153" s="204"/>
      <c r="J153" s="118"/>
      <c r="K153" s="136"/>
      <c r="L153" s="136"/>
    </row>
    <row r="154" ht="17.25" customHeight="1">
      <c r="A154" s="67"/>
      <c r="B154" s="68" t="s">
        <v>25</v>
      </c>
      <c r="D154" s="68" t="s">
        <v>166</v>
      </c>
      <c r="E154" s="68" t="s">
        <v>167</v>
      </c>
    </row>
    <row r="155">
      <c r="A155" s="224" t="s">
        <v>1</v>
      </c>
      <c r="B155" s="68"/>
    </row>
    <row r="156">
      <c r="A156" s="225" t="s">
        <v>45</v>
      </c>
      <c r="B156" s="68" t="s">
        <v>168</v>
      </c>
      <c r="C156" s="67"/>
      <c r="D156" s="152"/>
    </row>
    <row r="157">
      <c r="A157" s="225" t="s">
        <v>32</v>
      </c>
      <c r="B157" s="68" t="s">
        <v>169</v>
      </c>
      <c r="C157" s="67"/>
      <c r="D157" s="153"/>
      <c r="E157" s="136"/>
      <c r="F157" s="117"/>
      <c r="G157" s="117"/>
      <c r="H157" s="117"/>
      <c r="I157" s="117"/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/>
    </row>
    <row r="161">
      <c r="A161" s="225" t="s">
        <v>69</v>
      </c>
      <c r="B161" s="68" t="s">
        <v>171</v>
      </c>
      <c r="C161" s="152"/>
    </row>
    <row r="162">
      <c r="A162" s="225" t="s">
        <v>73</v>
      </c>
      <c r="B162" s="68" t="s">
        <v>174</v>
      </c>
      <c r="C162" s="152"/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168</v>
      </c>
      <c r="C164" s="67"/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169</v>
      </c>
      <c r="C165" s="68" t="s">
        <v>174</v>
      </c>
    </row>
    <row r="166">
      <c r="A166" s="225" t="s">
        <v>109</v>
      </c>
      <c r="B166" s="68" t="s">
        <v>168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5" t="s">
        <v>103</v>
      </c>
      <c r="B167" s="68" t="s">
        <v>175</v>
      </c>
      <c r="C167" s="152" t="s">
        <v>171</v>
      </c>
      <c r="D167" s="152"/>
      <c r="E167" s="152"/>
      <c r="F167" s="153"/>
      <c r="G167" s="153"/>
      <c r="H167" s="153"/>
      <c r="I167" s="153"/>
    </row>
    <row r="168">
      <c r="A168" s="229" t="s">
        <v>35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139</v>
      </c>
      <c r="B169" s="68" t="s">
        <v>172</v>
      </c>
      <c r="C169" s="152"/>
      <c r="D169" s="152"/>
      <c r="E169" s="152"/>
      <c r="F169" s="153"/>
      <c r="G169" s="153"/>
      <c r="H169" s="153"/>
      <c r="I169" s="153"/>
    </row>
    <row r="170">
      <c r="A170" s="225" t="s">
        <v>82</v>
      </c>
      <c r="B170" s="68" t="s">
        <v>175</v>
      </c>
      <c r="C170" s="152"/>
      <c r="D170" s="152"/>
      <c r="E170" s="153"/>
      <c r="F170" s="153"/>
      <c r="G170" s="153"/>
      <c r="H170" s="153"/>
      <c r="I170" s="153"/>
    </row>
    <row r="171">
      <c r="A171" s="229" t="s">
        <v>23</v>
      </c>
      <c r="C171" s="152"/>
      <c r="D171" s="152"/>
      <c r="E171" s="153"/>
      <c r="F171" s="153"/>
      <c r="G171" s="153"/>
      <c r="H171" s="153"/>
      <c r="I171" s="153"/>
    </row>
    <row r="172">
      <c r="A172" s="225" t="s">
        <v>123</v>
      </c>
      <c r="B172" s="68" t="s">
        <v>171</v>
      </c>
      <c r="C172" s="152"/>
      <c r="D172" s="152"/>
      <c r="E172" s="153"/>
      <c r="F172" s="153"/>
      <c r="G172" s="153"/>
      <c r="H172" s="153"/>
      <c r="I172" s="153"/>
    </row>
    <row r="173">
      <c r="A173" s="227" t="s">
        <v>151</v>
      </c>
      <c r="B173" s="68"/>
      <c r="C173" s="152"/>
      <c r="D173" s="152"/>
      <c r="E173" s="153"/>
      <c r="F173" s="153"/>
      <c r="G173" s="153"/>
      <c r="H173" s="153"/>
      <c r="I173" s="153"/>
    </row>
    <row r="174">
      <c r="A174" s="225" t="s">
        <v>30</v>
      </c>
      <c r="C174" s="152"/>
      <c r="D174" s="152"/>
      <c r="E174" s="153"/>
      <c r="F174" s="153"/>
      <c r="G174" s="153"/>
      <c r="H174" s="153"/>
      <c r="I174" s="153"/>
    </row>
    <row r="175">
      <c r="A175" s="227" t="s">
        <v>151</v>
      </c>
    </row>
    <row r="176">
      <c r="A176" s="67" t="s">
        <v>176</v>
      </c>
      <c r="B176" s="68" t="s">
        <v>175</v>
      </c>
      <c r="C176" s="67"/>
      <c r="D176" s="152"/>
    </row>
    <row r="177">
      <c r="A177" s="152" t="s">
        <v>52</v>
      </c>
      <c r="B177" s="68" t="s">
        <v>169</v>
      </c>
      <c r="C177" s="67" t="s">
        <v>168</v>
      </c>
      <c r="D177" s="152"/>
    </row>
    <row r="178">
      <c r="A178" s="152" t="s">
        <v>54</v>
      </c>
      <c r="B178" s="68" t="s">
        <v>171</v>
      </c>
      <c r="C178" s="152"/>
    </row>
    <row r="179">
      <c r="A179" s="227" t="s">
        <v>178</v>
      </c>
      <c r="B179" s="153"/>
      <c r="C179" s="153"/>
    </row>
    <row r="180">
      <c r="A180" s="67" t="s">
        <v>55</v>
      </c>
      <c r="B180" s="68" t="s">
        <v>175</v>
      </c>
      <c r="C180" s="152" t="s">
        <v>169</v>
      </c>
    </row>
    <row r="184">
      <c r="F184" s="136"/>
      <c r="G184" s="136"/>
      <c r="H184" s="136"/>
      <c r="I184" s="136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8">
      <c r="F188" s="153"/>
      <c r="G188" s="153"/>
      <c r="H188" s="153"/>
      <c r="I188" s="153"/>
    </row>
    <row r="190">
      <c r="D190" s="75"/>
      <c r="E190" s="75"/>
    </row>
    <row r="191">
      <c r="D191" s="75"/>
      <c r="E191" s="75"/>
    </row>
    <row r="192">
      <c r="D192" s="106"/>
      <c r="E192" s="106"/>
    </row>
    <row r="193">
      <c r="E193" s="32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51"/>
    </row>
    <row r="203">
      <c r="E203" s="106"/>
    </row>
    <row r="204">
      <c r="E204" s="106"/>
    </row>
    <row r="205">
      <c r="E205" s="32"/>
    </row>
    <row r="206">
      <c r="E206" s="51"/>
    </row>
    <row r="207">
      <c r="E207" s="51"/>
    </row>
  </sheetData>
  <mergeCells count="74">
    <mergeCell ref="K73:L73"/>
    <mergeCell ref="K85:L85"/>
    <mergeCell ref="AF85:AG85"/>
    <mergeCell ref="AT85:AU85"/>
    <mergeCell ref="BF86:BG86"/>
    <mergeCell ref="BF87:BG87"/>
    <mergeCell ref="K95:L95"/>
    <mergeCell ref="BF95:BG95"/>
    <mergeCell ref="AF95:AG95"/>
    <mergeCell ref="AT95:AU95"/>
    <mergeCell ref="BF97:BG97"/>
    <mergeCell ref="K104:L104"/>
    <mergeCell ref="AF104:AG104"/>
    <mergeCell ref="AT104:AU104"/>
    <mergeCell ref="BF106:BG106"/>
    <mergeCell ref="AM140:AN140"/>
    <mergeCell ref="AM144:AN144"/>
    <mergeCell ref="Y144:Z144"/>
    <mergeCell ref="Y148:Z148"/>
    <mergeCell ref="K136:L136"/>
    <mergeCell ref="Y136:Z136"/>
    <mergeCell ref="AM136:AN136"/>
    <mergeCell ref="K140:L140"/>
    <mergeCell ref="Y140:Z140"/>
    <mergeCell ref="K144:L144"/>
    <mergeCell ref="K148:L148"/>
    <mergeCell ref="AM148:AN148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5:L125"/>
    <mergeCell ref="Y125:Z125"/>
    <mergeCell ref="AM125:AN125"/>
    <mergeCell ref="K129:L129"/>
    <mergeCell ref="Y129:Z129"/>
    <mergeCell ref="AM129:AN129"/>
    <mergeCell ref="BF130:BG13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12.88"/>
    <col customWidth="1" min="13" max="13" width="23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45271.0</v>
      </c>
      <c r="B2" s="153" t="s">
        <v>88</v>
      </c>
      <c r="C2" s="153" t="s">
        <v>31</v>
      </c>
      <c r="D2" s="234" t="s">
        <v>174</v>
      </c>
      <c r="E2" s="233">
        <v>45272.0</v>
      </c>
      <c r="F2" s="235">
        <v>0.0</v>
      </c>
      <c r="G2" s="235">
        <v>0.0</v>
      </c>
      <c r="H2" s="235">
        <v>0.0</v>
      </c>
      <c r="I2" s="236">
        <v>0.0</v>
      </c>
      <c r="J2" s="235">
        <v>0.0</v>
      </c>
      <c r="K2" s="235">
        <v>0.0</v>
      </c>
      <c r="L2" s="152" t="s">
        <v>25</v>
      </c>
    </row>
    <row r="3">
      <c r="A3" s="233">
        <v>45271.0</v>
      </c>
      <c r="B3" s="152" t="s">
        <v>52</v>
      </c>
      <c r="C3" s="153" t="s">
        <v>31</v>
      </c>
      <c r="D3" s="234" t="s">
        <v>174</v>
      </c>
      <c r="E3" s="233">
        <v>45271.0</v>
      </c>
      <c r="F3" s="237">
        <v>0.9583333333333334</v>
      </c>
      <c r="G3" s="237">
        <v>0.2708333333333333</v>
      </c>
      <c r="H3" s="235">
        <v>7.5</v>
      </c>
      <c r="I3" s="236">
        <v>0.0</v>
      </c>
      <c r="J3" s="235">
        <v>1.0</v>
      </c>
      <c r="K3" s="235">
        <v>6.5</v>
      </c>
      <c r="L3" s="152"/>
    </row>
    <row r="4">
      <c r="A4" s="233">
        <v>45271.0</v>
      </c>
      <c r="B4" s="152" t="s">
        <v>55</v>
      </c>
      <c r="C4" s="153" t="s">
        <v>1</v>
      </c>
      <c r="D4" s="234" t="s">
        <v>174</v>
      </c>
      <c r="E4" s="233">
        <v>45271.0</v>
      </c>
      <c r="F4" s="235">
        <v>0.0</v>
      </c>
      <c r="G4" s="235">
        <v>0.0</v>
      </c>
      <c r="H4" s="235">
        <v>0.0</v>
      </c>
      <c r="I4" s="236">
        <v>0.0</v>
      </c>
      <c r="J4" s="235">
        <v>0.0</v>
      </c>
      <c r="K4" s="235">
        <v>0.0</v>
      </c>
      <c r="L4" s="152" t="s">
        <v>25</v>
      </c>
    </row>
    <row r="5">
      <c r="A5" s="233">
        <v>45271.0</v>
      </c>
      <c r="B5" s="152" t="s">
        <v>32</v>
      </c>
      <c r="C5" s="153" t="s">
        <v>1</v>
      </c>
      <c r="D5" s="234" t="s">
        <v>174</v>
      </c>
      <c r="E5" s="233">
        <v>45271.0</v>
      </c>
      <c r="F5" s="237">
        <v>0.9791666666666666</v>
      </c>
      <c r="G5" s="237">
        <v>0.25</v>
      </c>
      <c r="H5" s="235">
        <v>6.5</v>
      </c>
      <c r="I5" s="236">
        <v>0.0</v>
      </c>
      <c r="J5" s="236">
        <v>0.0</v>
      </c>
      <c r="K5" s="235">
        <v>6.5</v>
      </c>
      <c r="L5" s="152"/>
    </row>
    <row r="6">
      <c r="A6" s="233">
        <v>45271.0</v>
      </c>
      <c r="B6" s="152" t="s">
        <v>189</v>
      </c>
      <c r="C6" s="152" t="s">
        <v>51</v>
      </c>
      <c r="D6" s="234" t="s">
        <v>175</v>
      </c>
      <c r="E6" s="233">
        <v>45272.0</v>
      </c>
      <c r="F6" s="237">
        <v>0.0</v>
      </c>
      <c r="G6" s="237">
        <v>0.25</v>
      </c>
      <c r="H6" s="235">
        <v>6.0</v>
      </c>
      <c r="I6" s="236">
        <v>0.0</v>
      </c>
      <c r="J6" s="236">
        <v>0.0</v>
      </c>
      <c r="K6" s="235">
        <v>6.0</v>
      </c>
      <c r="L6" s="152"/>
    </row>
    <row r="7">
      <c r="A7" s="233">
        <v>45271.0</v>
      </c>
      <c r="B7" s="153" t="s">
        <v>139</v>
      </c>
      <c r="C7" s="153" t="s">
        <v>35</v>
      </c>
      <c r="D7" s="234" t="s">
        <v>175</v>
      </c>
      <c r="E7" s="233">
        <v>45272.0</v>
      </c>
      <c r="F7" s="237">
        <v>0.0</v>
      </c>
      <c r="G7" s="237">
        <v>0.25</v>
      </c>
      <c r="H7" s="235">
        <v>6.0</v>
      </c>
      <c r="I7" s="236">
        <v>0.0</v>
      </c>
      <c r="J7" s="236">
        <v>0.0</v>
      </c>
      <c r="K7" s="235">
        <v>6.0</v>
      </c>
      <c r="L7" s="152"/>
    </row>
    <row r="8">
      <c r="A8" s="233">
        <v>45271.0</v>
      </c>
      <c r="B8" s="152" t="s">
        <v>18</v>
      </c>
      <c r="C8" s="152" t="s">
        <v>23</v>
      </c>
      <c r="D8" s="234" t="s">
        <v>175</v>
      </c>
      <c r="E8" s="233">
        <v>45272.0</v>
      </c>
      <c r="F8" s="235">
        <v>0.0</v>
      </c>
      <c r="G8" s="235">
        <v>0.0</v>
      </c>
      <c r="H8" s="68">
        <v>0.0</v>
      </c>
      <c r="I8" s="68">
        <v>0.0</v>
      </c>
      <c r="J8" s="68">
        <v>0.0</v>
      </c>
      <c r="K8" s="68">
        <v>0.0</v>
      </c>
      <c r="L8" s="152"/>
    </row>
    <row r="9">
      <c r="A9" s="233">
        <v>45271.0</v>
      </c>
      <c r="B9" s="152" t="s">
        <v>54</v>
      </c>
      <c r="C9" s="152" t="s">
        <v>23</v>
      </c>
      <c r="D9" s="234" t="s">
        <v>175</v>
      </c>
      <c r="E9" s="233">
        <v>45272.0</v>
      </c>
      <c r="F9" s="237">
        <v>0.08333333333333333</v>
      </c>
      <c r="G9" s="237">
        <v>0.2916666666666667</v>
      </c>
      <c r="H9" s="68">
        <v>5.0</v>
      </c>
      <c r="I9" s="68">
        <v>0.0</v>
      </c>
      <c r="J9" s="68">
        <v>1.0</v>
      </c>
      <c r="K9" s="68">
        <v>4.0</v>
      </c>
      <c r="L9" s="152"/>
    </row>
    <row r="10">
      <c r="A10" s="233">
        <v>45271.0</v>
      </c>
      <c r="B10" s="152" t="s">
        <v>50</v>
      </c>
      <c r="C10" s="152" t="s">
        <v>23</v>
      </c>
      <c r="D10" s="234" t="s">
        <v>175</v>
      </c>
      <c r="E10" s="233">
        <v>45272.0</v>
      </c>
      <c r="F10" s="237">
        <v>0.2916666666666667</v>
      </c>
      <c r="G10" s="237">
        <v>0.5</v>
      </c>
      <c r="H10" s="235">
        <v>5.0</v>
      </c>
      <c r="I10" s="236">
        <v>0.0</v>
      </c>
      <c r="J10" s="235">
        <v>5.0</v>
      </c>
      <c r="K10" s="235">
        <v>0.0</v>
      </c>
      <c r="L10" s="152"/>
    </row>
    <row r="11">
      <c r="A11" s="233">
        <v>45271.0</v>
      </c>
      <c r="B11" s="153" t="s">
        <v>88</v>
      </c>
      <c r="C11" s="153" t="s">
        <v>31</v>
      </c>
      <c r="D11" s="234" t="s">
        <v>175</v>
      </c>
      <c r="E11" s="233">
        <v>45272.0</v>
      </c>
      <c r="F11" s="237">
        <v>0.375</v>
      </c>
      <c r="G11" s="237">
        <v>0.5</v>
      </c>
      <c r="H11" s="235">
        <v>3.0</v>
      </c>
      <c r="I11" s="236">
        <v>0.0</v>
      </c>
      <c r="J11" s="235">
        <v>3.0</v>
      </c>
      <c r="K11" s="235">
        <v>0.0</v>
      </c>
      <c r="L11" s="152"/>
    </row>
    <row r="12">
      <c r="A12" s="233">
        <v>45271.0</v>
      </c>
      <c r="B12" s="153" t="s">
        <v>123</v>
      </c>
      <c r="C12" s="153" t="s">
        <v>23</v>
      </c>
      <c r="D12" s="234" t="s">
        <v>175</v>
      </c>
      <c r="E12" s="233">
        <v>45272.0</v>
      </c>
      <c r="F12" s="235">
        <v>0.0</v>
      </c>
      <c r="G12" s="235">
        <v>0.0</v>
      </c>
      <c r="H12" s="68">
        <v>0.0</v>
      </c>
      <c r="I12" s="68">
        <v>0.0</v>
      </c>
      <c r="J12" s="68">
        <v>0.0</v>
      </c>
      <c r="K12" s="68">
        <v>0.0</v>
      </c>
      <c r="L12" s="152" t="s">
        <v>25</v>
      </c>
    </row>
    <row r="13">
      <c r="A13" s="233">
        <v>45271.0</v>
      </c>
      <c r="B13" s="152" t="s">
        <v>30</v>
      </c>
      <c r="C13" s="152" t="s">
        <v>1</v>
      </c>
      <c r="D13" s="234" t="s">
        <v>175</v>
      </c>
      <c r="E13" s="233">
        <v>45272.0</v>
      </c>
      <c r="F13" s="235">
        <v>0.0</v>
      </c>
      <c r="G13" s="235">
        <v>0.0</v>
      </c>
      <c r="H13" s="235">
        <v>0.0</v>
      </c>
      <c r="I13" s="235">
        <v>0.0</v>
      </c>
      <c r="J13" s="235">
        <v>0.0</v>
      </c>
      <c r="K13" s="235">
        <v>0.0</v>
      </c>
      <c r="L13" s="152"/>
    </row>
    <row r="14">
      <c r="A14" s="233">
        <v>45271.0</v>
      </c>
      <c r="B14" s="153" t="s">
        <v>45</v>
      </c>
      <c r="C14" s="153" t="s">
        <v>1</v>
      </c>
      <c r="D14" s="234" t="s">
        <v>175</v>
      </c>
      <c r="E14" s="233">
        <v>45272.0</v>
      </c>
      <c r="F14" s="237">
        <v>0.25</v>
      </c>
      <c r="G14" s="237">
        <v>0.5208333333333334</v>
      </c>
      <c r="H14" s="235">
        <v>6.5</v>
      </c>
      <c r="I14" s="236">
        <v>0.0</v>
      </c>
      <c r="J14" s="235">
        <v>6.5</v>
      </c>
      <c r="K14" s="235">
        <v>0.0</v>
      </c>
      <c r="L14" s="152"/>
    </row>
    <row r="15">
      <c r="A15" s="233">
        <v>45271.0</v>
      </c>
      <c r="B15" s="152" t="s">
        <v>32</v>
      </c>
      <c r="C15" s="153" t="s">
        <v>1</v>
      </c>
      <c r="D15" s="234" t="s">
        <v>175</v>
      </c>
      <c r="E15" s="233">
        <v>45272.0</v>
      </c>
      <c r="F15" s="237">
        <v>0.20833333333333334</v>
      </c>
      <c r="G15" s="237">
        <v>0.5208333333333334</v>
      </c>
      <c r="H15" s="235">
        <v>7.5</v>
      </c>
      <c r="I15" s="236">
        <v>0.0</v>
      </c>
      <c r="J15" s="235">
        <v>6.5</v>
      </c>
      <c r="K15" s="235">
        <v>1.0</v>
      </c>
      <c r="L15" s="152"/>
    </row>
    <row r="16">
      <c r="A16" s="233">
        <v>45271.0</v>
      </c>
      <c r="B16" s="153" t="s">
        <v>69</v>
      </c>
      <c r="C16" s="153" t="s">
        <v>51</v>
      </c>
      <c r="D16" s="234" t="s">
        <v>175</v>
      </c>
      <c r="E16" s="233">
        <v>45272.0</v>
      </c>
      <c r="F16" s="238">
        <v>0.20833333333333334</v>
      </c>
      <c r="G16" s="237">
        <v>0.5416666666666666</v>
      </c>
      <c r="H16" s="235">
        <v>8.0</v>
      </c>
      <c r="I16" s="236">
        <v>0.0</v>
      </c>
      <c r="J16" s="235">
        <v>7.0</v>
      </c>
      <c r="K16" s="236">
        <v>1.0</v>
      </c>
      <c r="L16" s="152"/>
    </row>
    <row r="17">
      <c r="A17" s="233">
        <v>45271.0</v>
      </c>
      <c r="B17" s="155" t="s">
        <v>190</v>
      </c>
      <c r="C17" s="153" t="s">
        <v>51</v>
      </c>
      <c r="D17" s="234" t="s">
        <v>175</v>
      </c>
      <c r="E17" s="233">
        <v>45272.0</v>
      </c>
      <c r="F17" s="237">
        <v>0.25</v>
      </c>
      <c r="G17" s="237">
        <v>0.5625</v>
      </c>
      <c r="H17" s="235">
        <v>7.5</v>
      </c>
      <c r="I17" s="235">
        <v>0.0</v>
      </c>
      <c r="J17" s="235">
        <v>7.5</v>
      </c>
      <c r="K17" s="235">
        <v>0.0</v>
      </c>
      <c r="L17" s="152"/>
    </row>
    <row r="18">
      <c r="A18" s="233">
        <v>45271.0</v>
      </c>
      <c r="B18" s="155" t="s">
        <v>82</v>
      </c>
      <c r="C18" s="152" t="s">
        <v>35</v>
      </c>
      <c r="D18" s="234" t="s">
        <v>175</v>
      </c>
      <c r="E18" s="233">
        <v>45272.0</v>
      </c>
      <c r="F18" s="237">
        <v>0.25</v>
      </c>
      <c r="G18" s="237">
        <v>0.5</v>
      </c>
      <c r="H18" s="236">
        <v>6.0</v>
      </c>
      <c r="I18" s="236">
        <v>0.0</v>
      </c>
      <c r="J18" s="235">
        <v>6.0</v>
      </c>
      <c r="K18" s="235">
        <v>0.0</v>
      </c>
      <c r="L18" s="152"/>
    </row>
    <row r="19">
      <c r="A19" s="233">
        <v>45271.0</v>
      </c>
      <c r="B19" s="153" t="s">
        <v>103</v>
      </c>
      <c r="C19" s="153" t="s">
        <v>31</v>
      </c>
      <c r="D19" s="234" t="s">
        <v>175</v>
      </c>
      <c r="E19" s="233">
        <v>45272.0</v>
      </c>
      <c r="F19" s="235">
        <v>0.0</v>
      </c>
      <c r="G19" s="235">
        <v>0.0</v>
      </c>
      <c r="H19" s="235">
        <v>0.0</v>
      </c>
      <c r="I19" s="236">
        <v>0.0</v>
      </c>
      <c r="J19" s="235">
        <v>0.0</v>
      </c>
      <c r="K19" s="235">
        <v>0.0</v>
      </c>
      <c r="L19" s="152" t="s">
        <v>25</v>
      </c>
    </row>
    <row r="20">
      <c r="A20" s="233">
        <v>45271.0</v>
      </c>
      <c r="B20" s="153" t="s">
        <v>97</v>
      </c>
      <c r="C20" s="153" t="s">
        <v>31</v>
      </c>
      <c r="D20" s="234" t="s">
        <v>175</v>
      </c>
      <c r="E20" s="233">
        <v>45272.0</v>
      </c>
      <c r="F20" s="237">
        <v>0.2708333333333333</v>
      </c>
      <c r="G20" s="237">
        <v>0.5833333333333334</v>
      </c>
      <c r="H20" s="235">
        <v>7.5</v>
      </c>
      <c r="I20" s="235">
        <v>0.0</v>
      </c>
      <c r="J20" s="235">
        <v>7.5</v>
      </c>
      <c r="K20" s="235">
        <v>0.0</v>
      </c>
      <c r="L20" s="152"/>
    </row>
    <row r="21">
      <c r="A21" s="233">
        <v>45271.0</v>
      </c>
      <c r="B21" s="152" t="s">
        <v>109</v>
      </c>
      <c r="C21" s="153" t="s">
        <v>31</v>
      </c>
      <c r="D21" s="234" t="s">
        <v>175</v>
      </c>
      <c r="E21" s="233">
        <v>45272.0</v>
      </c>
      <c r="F21" s="237">
        <v>0.25</v>
      </c>
      <c r="G21" s="237">
        <v>0.5625</v>
      </c>
      <c r="H21" s="236">
        <v>7.5</v>
      </c>
      <c r="I21" s="236">
        <v>0.0</v>
      </c>
      <c r="J21" s="235">
        <v>7.5</v>
      </c>
      <c r="K21" s="235">
        <v>0.0</v>
      </c>
      <c r="L21" s="152"/>
    </row>
    <row r="22">
      <c r="A22" s="233">
        <v>45272.0</v>
      </c>
      <c r="B22" s="152" t="s">
        <v>88</v>
      </c>
      <c r="C22" s="153" t="s">
        <v>31</v>
      </c>
      <c r="D22" s="234" t="s">
        <v>175</v>
      </c>
      <c r="E22" s="233">
        <v>45272.0</v>
      </c>
      <c r="F22" s="237">
        <v>0.9583333333333334</v>
      </c>
      <c r="G22" s="237">
        <v>0.2708333333333333</v>
      </c>
      <c r="H22" s="235">
        <v>7.5</v>
      </c>
      <c r="I22" s="236">
        <v>0.0</v>
      </c>
      <c r="J22" s="235">
        <v>1.0</v>
      </c>
      <c r="K22" s="235">
        <v>6.5</v>
      </c>
      <c r="L22" s="152"/>
    </row>
    <row r="23">
      <c r="A23" s="233">
        <v>45272.0</v>
      </c>
      <c r="B23" s="152" t="s">
        <v>52</v>
      </c>
      <c r="C23" s="153" t="s">
        <v>31</v>
      </c>
      <c r="D23" s="234" t="s">
        <v>175</v>
      </c>
      <c r="E23" s="233">
        <v>45272.0</v>
      </c>
      <c r="F23" s="235">
        <v>0.0</v>
      </c>
      <c r="G23" s="235">
        <v>0.0</v>
      </c>
      <c r="H23" s="235">
        <v>0.0</v>
      </c>
      <c r="I23" s="236">
        <v>0.0</v>
      </c>
      <c r="J23" s="235">
        <v>0.0</v>
      </c>
      <c r="K23" s="235">
        <v>0.0</v>
      </c>
      <c r="L23" s="152" t="s">
        <v>25</v>
      </c>
    </row>
    <row r="24">
      <c r="A24" s="233">
        <v>45272.0</v>
      </c>
      <c r="B24" s="152" t="s">
        <v>55</v>
      </c>
      <c r="C24" s="152" t="s">
        <v>1</v>
      </c>
      <c r="D24" s="234" t="s">
        <v>175</v>
      </c>
      <c r="E24" s="233">
        <v>45272.0</v>
      </c>
      <c r="F24" s="237">
        <v>0.9791666666666666</v>
      </c>
      <c r="G24" s="237">
        <v>0.25</v>
      </c>
      <c r="H24" s="235">
        <v>6.5</v>
      </c>
      <c r="I24" s="236">
        <v>0.0</v>
      </c>
      <c r="J24" s="236">
        <v>0.0</v>
      </c>
      <c r="K24" s="235">
        <v>6.5</v>
      </c>
      <c r="L24" s="152"/>
    </row>
    <row r="25">
      <c r="A25" s="233">
        <v>45272.0</v>
      </c>
      <c r="B25" s="152" t="s">
        <v>189</v>
      </c>
      <c r="C25" s="153" t="s">
        <v>51</v>
      </c>
      <c r="D25" s="234" t="s">
        <v>171</v>
      </c>
      <c r="E25" s="233">
        <v>45273.0</v>
      </c>
      <c r="F25" s="237">
        <v>0.0</v>
      </c>
      <c r="G25" s="237">
        <v>0.25</v>
      </c>
      <c r="H25" s="235">
        <v>6.0</v>
      </c>
      <c r="I25" s="236">
        <v>0.0</v>
      </c>
      <c r="J25" s="236">
        <v>0.0</v>
      </c>
      <c r="K25" s="235">
        <v>6.0</v>
      </c>
      <c r="L25" s="152"/>
    </row>
    <row r="26">
      <c r="A26" s="233">
        <v>45272.0</v>
      </c>
      <c r="B26" s="153" t="s">
        <v>139</v>
      </c>
      <c r="C26" s="153" t="s">
        <v>35</v>
      </c>
      <c r="D26" s="234" t="s">
        <v>171</v>
      </c>
      <c r="E26" s="233">
        <v>45273.0</v>
      </c>
      <c r="F26" s="237">
        <v>0.0</v>
      </c>
      <c r="G26" s="237">
        <v>0.25</v>
      </c>
      <c r="H26" s="235">
        <v>6.0</v>
      </c>
      <c r="I26" s="236">
        <v>0.0</v>
      </c>
      <c r="J26" s="236">
        <v>0.0</v>
      </c>
      <c r="K26" s="235">
        <v>6.0</v>
      </c>
      <c r="L26" s="155"/>
    </row>
    <row r="27">
      <c r="A27" s="233">
        <v>45272.0</v>
      </c>
      <c r="B27" s="152" t="s">
        <v>50</v>
      </c>
      <c r="C27" s="152" t="s">
        <v>23</v>
      </c>
      <c r="D27" s="234" t="s">
        <v>171</v>
      </c>
      <c r="E27" s="233">
        <v>45273.0</v>
      </c>
      <c r="F27" s="237">
        <v>0.0625</v>
      </c>
      <c r="G27" s="237">
        <v>0.25</v>
      </c>
      <c r="H27" s="68">
        <v>4.5</v>
      </c>
      <c r="I27" s="68">
        <v>0.0</v>
      </c>
      <c r="J27" s="68">
        <v>0.0</v>
      </c>
      <c r="K27" s="68">
        <v>4.5</v>
      </c>
      <c r="L27" s="152"/>
    </row>
    <row r="28">
      <c r="A28" s="233">
        <v>45272.0</v>
      </c>
      <c r="B28" s="152" t="s">
        <v>123</v>
      </c>
      <c r="C28" s="239" t="s">
        <v>23</v>
      </c>
      <c r="D28" s="234" t="s">
        <v>171</v>
      </c>
      <c r="E28" s="233">
        <v>45273.0</v>
      </c>
      <c r="F28" s="237">
        <v>0.25</v>
      </c>
      <c r="G28" s="237">
        <v>0.5</v>
      </c>
      <c r="H28" s="235">
        <v>6.0</v>
      </c>
      <c r="I28" s="235">
        <v>0.0</v>
      </c>
      <c r="J28" s="235">
        <v>6.0</v>
      </c>
      <c r="K28" s="235">
        <v>0.0</v>
      </c>
      <c r="L28" s="152"/>
    </row>
    <row r="29">
      <c r="A29" s="233">
        <v>45272.0</v>
      </c>
      <c r="B29" s="152" t="s">
        <v>18</v>
      </c>
      <c r="C29" s="239" t="s">
        <v>23</v>
      </c>
      <c r="D29" s="234" t="s">
        <v>171</v>
      </c>
      <c r="E29" s="233">
        <v>45273.0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45272.0</v>
      </c>
      <c r="B30" s="152" t="s">
        <v>54</v>
      </c>
      <c r="C30" s="239" t="s">
        <v>23</v>
      </c>
      <c r="D30" s="234" t="s">
        <v>171</v>
      </c>
      <c r="E30" s="233">
        <v>45273.0</v>
      </c>
      <c r="F30" s="235">
        <v>0.0</v>
      </c>
      <c r="G30" s="235">
        <v>0.0</v>
      </c>
      <c r="H30" s="235">
        <v>0.0</v>
      </c>
      <c r="I30" s="236">
        <v>0.0</v>
      </c>
      <c r="J30" s="235">
        <v>0.0</v>
      </c>
      <c r="K30" s="235">
        <v>0.0</v>
      </c>
      <c r="L30" s="152" t="s">
        <v>25</v>
      </c>
    </row>
    <row r="31">
      <c r="A31" s="233">
        <v>45272.0</v>
      </c>
      <c r="B31" s="153" t="s">
        <v>45</v>
      </c>
      <c r="C31" s="153" t="s">
        <v>1</v>
      </c>
      <c r="D31" s="234" t="s">
        <v>171</v>
      </c>
      <c r="E31" s="233">
        <v>45273.0</v>
      </c>
      <c r="F31" s="235">
        <v>0.0</v>
      </c>
      <c r="G31" s="235">
        <v>0.0</v>
      </c>
      <c r="H31" s="235">
        <v>0.0</v>
      </c>
      <c r="I31" s="236">
        <v>0.0</v>
      </c>
      <c r="J31" s="235">
        <v>0.0</v>
      </c>
      <c r="K31" s="235">
        <v>0.0</v>
      </c>
      <c r="L31" s="152" t="s">
        <v>25</v>
      </c>
    </row>
    <row r="32">
      <c r="A32" s="233">
        <v>45272.0</v>
      </c>
      <c r="B32" s="152" t="s">
        <v>32</v>
      </c>
      <c r="C32" s="153" t="s">
        <v>1</v>
      </c>
      <c r="D32" s="234" t="s">
        <v>171</v>
      </c>
      <c r="E32" s="233">
        <v>45273.0</v>
      </c>
      <c r="F32" s="237">
        <v>0.25</v>
      </c>
      <c r="G32" s="237">
        <v>0.5208333333333334</v>
      </c>
      <c r="H32" s="235">
        <v>6.5</v>
      </c>
      <c r="I32" s="236">
        <v>0.0</v>
      </c>
      <c r="J32" s="235">
        <v>6.5</v>
      </c>
      <c r="K32" s="235">
        <v>0.0</v>
      </c>
      <c r="L32" s="153"/>
    </row>
    <row r="33">
      <c r="A33" s="233">
        <v>45272.0</v>
      </c>
      <c r="B33" s="152" t="s">
        <v>30</v>
      </c>
      <c r="C33" s="153" t="s">
        <v>51</v>
      </c>
      <c r="D33" s="234" t="s">
        <v>171</v>
      </c>
      <c r="E33" s="233">
        <v>45273.0</v>
      </c>
      <c r="F33" s="235">
        <v>0.0</v>
      </c>
      <c r="G33" s="235">
        <v>0.0</v>
      </c>
      <c r="H33" s="235">
        <v>0.0</v>
      </c>
      <c r="I33" s="236">
        <v>0.0</v>
      </c>
      <c r="J33" s="235">
        <v>0.0</v>
      </c>
      <c r="K33" s="235">
        <v>0.0</v>
      </c>
      <c r="L33" s="152"/>
    </row>
    <row r="34">
      <c r="A34" s="233">
        <v>45272.0</v>
      </c>
      <c r="B34" s="153" t="s">
        <v>69</v>
      </c>
      <c r="C34" s="153" t="s">
        <v>51</v>
      </c>
      <c r="D34" s="234" t="s">
        <v>171</v>
      </c>
      <c r="E34" s="233">
        <v>45273.0</v>
      </c>
      <c r="F34" s="238">
        <v>0.20833333333333334</v>
      </c>
      <c r="G34" s="237">
        <v>0.5416666666666666</v>
      </c>
      <c r="H34" s="235">
        <v>8.0</v>
      </c>
      <c r="I34" s="236">
        <v>0.0</v>
      </c>
      <c r="J34" s="235">
        <v>7.0</v>
      </c>
      <c r="K34" s="236">
        <v>1.0</v>
      </c>
      <c r="L34" s="152" t="s">
        <v>25</v>
      </c>
    </row>
    <row r="35">
      <c r="A35" s="233">
        <v>45272.0</v>
      </c>
      <c r="B35" s="155" t="s">
        <v>190</v>
      </c>
      <c r="C35" s="153" t="s">
        <v>51</v>
      </c>
      <c r="D35" s="234" t="s">
        <v>171</v>
      </c>
      <c r="E35" s="233">
        <v>45273.0</v>
      </c>
      <c r="F35" s="237">
        <v>0.25</v>
      </c>
      <c r="G35" s="237">
        <v>0.5625</v>
      </c>
      <c r="H35" s="236">
        <v>7.5</v>
      </c>
      <c r="I35" s="236">
        <v>0.0</v>
      </c>
      <c r="J35" s="235">
        <v>7.5</v>
      </c>
      <c r="K35" s="235">
        <v>0.0</v>
      </c>
      <c r="L35" s="152"/>
    </row>
    <row r="36">
      <c r="A36" s="233">
        <v>45272.0</v>
      </c>
      <c r="B36" s="155" t="s">
        <v>82</v>
      </c>
      <c r="C36" s="152" t="s">
        <v>35</v>
      </c>
      <c r="D36" s="234" t="s">
        <v>171</v>
      </c>
      <c r="E36" s="233">
        <v>45273.0</v>
      </c>
      <c r="F36" s="237">
        <v>0.25</v>
      </c>
      <c r="G36" s="237">
        <v>0.5</v>
      </c>
      <c r="H36" s="236">
        <v>6.0</v>
      </c>
      <c r="I36" s="236">
        <v>0.0</v>
      </c>
      <c r="J36" s="235">
        <v>6.0</v>
      </c>
      <c r="K36" s="235">
        <v>0.0</v>
      </c>
      <c r="L36" s="152"/>
    </row>
    <row r="37">
      <c r="A37" s="233">
        <v>45272.0</v>
      </c>
      <c r="B37" s="153" t="s">
        <v>103</v>
      </c>
      <c r="C37" s="153" t="s">
        <v>31</v>
      </c>
      <c r="D37" s="234" t="s">
        <v>171</v>
      </c>
      <c r="E37" s="233">
        <v>45273.0</v>
      </c>
      <c r="F37" s="235">
        <v>0.0</v>
      </c>
      <c r="G37" s="235">
        <v>0.0</v>
      </c>
      <c r="H37" s="235">
        <v>0.0</v>
      </c>
      <c r="I37" s="236">
        <v>0.0</v>
      </c>
      <c r="J37" s="235">
        <v>0.0</v>
      </c>
      <c r="K37" s="235">
        <v>0.0</v>
      </c>
      <c r="L37" s="152" t="s">
        <v>25</v>
      </c>
    </row>
    <row r="38">
      <c r="A38" s="233">
        <v>45272.0</v>
      </c>
      <c r="B38" s="153" t="s">
        <v>97</v>
      </c>
      <c r="C38" s="153" t="s">
        <v>31</v>
      </c>
      <c r="D38" s="234" t="s">
        <v>171</v>
      </c>
      <c r="E38" s="233">
        <v>45273.0</v>
      </c>
      <c r="F38" s="237">
        <v>0.2708333333333333</v>
      </c>
      <c r="G38" s="237">
        <v>0.5833333333333334</v>
      </c>
      <c r="H38" s="235">
        <v>7.5</v>
      </c>
      <c r="I38" s="235">
        <v>0.0</v>
      </c>
      <c r="J38" s="235">
        <v>7.5</v>
      </c>
      <c r="K38" s="235">
        <v>0.0</v>
      </c>
      <c r="L38" s="152"/>
    </row>
    <row r="39">
      <c r="A39" s="233">
        <v>45272.0</v>
      </c>
      <c r="B39" s="152" t="s">
        <v>109</v>
      </c>
      <c r="C39" s="153" t="s">
        <v>31</v>
      </c>
      <c r="D39" s="234" t="s">
        <v>171</v>
      </c>
      <c r="E39" s="233">
        <v>45273.0</v>
      </c>
      <c r="F39" s="237">
        <v>0.25</v>
      </c>
      <c r="G39" s="237">
        <v>0.5625</v>
      </c>
      <c r="H39" s="236">
        <v>7.5</v>
      </c>
      <c r="I39" s="236">
        <v>0.0</v>
      </c>
      <c r="J39" s="235">
        <v>7.5</v>
      </c>
      <c r="K39" s="235">
        <v>0.0</v>
      </c>
      <c r="L39" s="152"/>
    </row>
    <row r="40">
      <c r="A40" s="233">
        <v>45273.0</v>
      </c>
      <c r="B40" s="153" t="s">
        <v>88</v>
      </c>
      <c r="C40" s="153" t="s">
        <v>31</v>
      </c>
      <c r="D40" s="234" t="s">
        <v>171</v>
      </c>
      <c r="E40" s="233">
        <v>45273.0</v>
      </c>
      <c r="F40" s="237">
        <v>0.9583333333333334</v>
      </c>
      <c r="G40" s="237">
        <v>0.2708333333333333</v>
      </c>
      <c r="H40" s="235">
        <v>7.5</v>
      </c>
      <c r="I40" s="236">
        <v>0.0</v>
      </c>
      <c r="J40" s="235">
        <v>1.0</v>
      </c>
      <c r="K40" s="235">
        <v>6.5</v>
      </c>
      <c r="L40" s="152"/>
    </row>
    <row r="41">
      <c r="A41" s="233">
        <v>45273.0</v>
      </c>
      <c r="B41" s="152" t="s">
        <v>52</v>
      </c>
      <c r="C41" s="153" t="s">
        <v>31</v>
      </c>
      <c r="D41" s="234" t="s">
        <v>171</v>
      </c>
      <c r="E41" s="233">
        <v>45273.0</v>
      </c>
      <c r="F41" s="235">
        <v>0.0</v>
      </c>
      <c r="G41" s="235">
        <v>0.0</v>
      </c>
      <c r="H41" s="235">
        <v>0.0</v>
      </c>
      <c r="I41" s="236">
        <v>0.0</v>
      </c>
      <c r="J41" s="235">
        <v>0.0</v>
      </c>
      <c r="K41" s="235">
        <v>0.0</v>
      </c>
      <c r="L41" s="152" t="s">
        <v>25</v>
      </c>
    </row>
    <row r="42">
      <c r="A42" s="233">
        <v>45273.0</v>
      </c>
      <c r="B42" s="152" t="s">
        <v>55</v>
      </c>
      <c r="C42" s="152" t="s">
        <v>1</v>
      </c>
      <c r="D42" s="234" t="s">
        <v>171</v>
      </c>
      <c r="E42" s="233">
        <v>45273.0</v>
      </c>
      <c r="F42" s="237">
        <v>0.9791666666666666</v>
      </c>
      <c r="G42" s="237">
        <v>0.25</v>
      </c>
      <c r="H42" s="235">
        <v>6.5</v>
      </c>
      <c r="I42" s="236">
        <v>0.0</v>
      </c>
      <c r="J42" s="236">
        <v>0.0</v>
      </c>
      <c r="K42" s="235">
        <v>6.5</v>
      </c>
      <c r="L42" s="152"/>
    </row>
    <row r="43">
      <c r="A43" s="233">
        <v>45273.0</v>
      </c>
      <c r="B43" s="152" t="s">
        <v>54</v>
      </c>
      <c r="C43" s="152" t="s">
        <v>51</v>
      </c>
      <c r="D43" s="234" t="s">
        <v>169</v>
      </c>
      <c r="E43" s="233">
        <v>45274.0</v>
      </c>
      <c r="F43" s="237">
        <v>0.0</v>
      </c>
      <c r="G43" s="237">
        <v>0.25</v>
      </c>
      <c r="H43" s="235">
        <v>6.0</v>
      </c>
      <c r="I43" s="236">
        <v>0.0</v>
      </c>
      <c r="J43" s="236">
        <v>0.0</v>
      </c>
      <c r="K43" s="235">
        <v>6.0</v>
      </c>
      <c r="L43" s="152"/>
    </row>
    <row r="44">
      <c r="A44" s="233">
        <v>45273.0</v>
      </c>
      <c r="B44" s="152" t="s">
        <v>139</v>
      </c>
      <c r="C44" s="152" t="s">
        <v>35</v>
      </c>
      <c r="D44" s="234" t="s">
        <v>169</v>
      </c>
      <c r="E44" s="233">
        <v>45274.0</v>
      </c>
      <c r="F44" s="237">
        <v>0.0</v>
      </c>
      <c r="G44" s="237">
        <v>0.25</v>
      </c>
      <c r="H44" s="235">
        <v>6.0</v>
      </c>
      <c r="I44" s="236">
        <v>0.0</v>
      </c>
      <c r="J44" s="236">
        <v>0.0</v>
      </c>
      <c r="K44" s="235">
        <v>6.0</v>
      </c>
      <c r="L44" s="152"/>
    </row>
    <row r="45">
      <c r="A45" s="233">
        <v>45273.0</v>
      </c>
      <c r="B45" s="152" t="s">
        <v>18</v>
      </c>
      <c r="C45" s="152" t="s">
        <v>23</v>
      </c>
      <c r="D45" s="234" t="s">
        <v>169</v>
      </c>
      <c r="E45" s="233">
        <v>45274.0</v>
      </c>
      <c r="F45" s="237">
        <v>0.0625</v>
      </c>
      <c r="G45" s="237">
        <v>0.25</v>
      </c>
      <c r="H45" s="68">
        <v>4.5</v>
      </c>
      <c r="I45" s="68">
        <v>0.0</v>
      </c>
      <c r="J45" s="68">
        <v>0.0</v>
      </c>
      <c r="K45" s="68">
        <v>4.5</v>
      </c>
      <c r="L45" s="152"/>
    </row>
    <row r="46">
      <c r="A46" s="233">
        <v>45273.0</v>
      </c>
      <c r="B46" s="152" t="s">
        <v>123</v>
      </c>
      <c r="C46" s="153" t="s">
        <v>23</v>
      </c>
      <c r="D46" s="234" t="s">
        <v>169</v>
      </c>
      <c r="E46" s="233">
        <v>45274.0</v>
      </c>
      <c r="F46" s="237">
        <v>0.25</v>
      </c>
      <c r="G46" s="237">
        <v>0.5</v>
      </c>
      <c r="H46" s="235">
        <v>6.0</v>
      </c>
      <c r="I46" s="235">
        <v>0.0</v>
      </c>
      <c r="J46" s="235">
        <v>6.0</v>
      </c>
      <c r="K46" s="235">
        <v>0.0</v>
      </c>
      <c r="L46" s="152"/>
    </row>
    <row r="47">
      <c r="A47" s="233">
        <v>45273.0</v>
      </c>
      <c r="B47" s="152" t="s">
        <v>50</v>
      </c>
      <c r="C47" s="239" t="s">
        <v>1</v>
      </c>
      <c r="D47" s="234" t="s">
        <v>169</v>
      </c>
      <c r="E47" s="233">
        <v>45274.0</v>
      </c>
      <c r="F47" s="237">
        <v>0.25</v>
      </c>
      <c r="G47" s="237">
        <v>0.5208333333333334</v>
      </c>
      <c r="H47" s="235">
        <v>6.5</v>
      </c>
      <c r="I47" s="236">
        <v>0.0</v>
      </c>
      <c r="J47" s="235">
        <v>6.5</v>
      </c>
      <c r="K47" s="235">
        <v>0.0</v>
      </c>
      <c r="L47" s="152"/>
    </row>
    <row r="48">
      <c r="A48" s="233">
        <v>45273.0</v>
      </c>
      <c r="B48" s="152" t="s">
        <v>45</v>
      </c>
      <c r="C48" s="153" t="s">
        <v>1</v>
      </c>
      <c r="D48" s="234" t="s">
        <v>169</v>
      </c>
      <c r="E48" s="233">
        <v>45274.0</v>
      </c>
      <c r="F48" s="235">
        <v>0.0</v>
      </c>
      <c r="G48" s="235">
        <v>0.0</v>
      </c>
      <c r="H48" s="235">
        <v>0.0</v>
      </c>
      <c r="I48" s="236">
        <v>0.0</v>
      </c>
      <c r="J48" s="235">
        <v>0.0</v>
      </c>
      <c r="K48" s="235">
        <v>0.0</v>
      </c>
      <c r="L48" s="152" t="s">
        <v>25</v>
      </c>
    </row>
    <row r="49">
      <c r="A49" s="233">
        <v>45273.0</v>
      </c>
      <c r="B49" s="153" t="s">
        <v>69</v>
      </c>
      <c r="C49" s="153" t="s">
        <v>51</v>
      </c>
      <c r="D49" s="234" t="s">
        <v>169</v>
      </c>
      <c r="E49" s="233">
        <v>45274.0</v>
      </c>
      <c r="F49" s="240">
        <v>0.0</v>
      </c>
      <c r="G49" s="240">
        <v>0.0</v>
      </c>
      <c r="H49" s="240">
        <v>0.0</v>
      </c>
      <c r="I49" s="240">
        <v>0.0</v>
      </c>
      <c r="J49" s="240">
        <v>0.0</v>
      </c>
      <c r="K49" s="240">
        <v>0.0</v>
      </c>
      <c r="L49" s="68" t="s">
        <v>25</v>
      </c>
    </row>
    <row r="50">
      <c r="A50" s="233">
        <v>45273.0</v>
      </c>
      <c r="B50" s="155" t="s">
        <v>190</v>
      </c>
      <c r="C50" s="153" t="s">
        <v>51</v>
      </c>
      <c r="D50" s="234" t="s">
        <v>169</v>
      </c>
      <c r="E50" s="233">
        <v>45274.0</v>
      </c>
      <c r="F50" s="238">
        <v>0.20833333333333334</v>
      </c>
      <c r="G50" s="237">
        <v>0.5416666666666666</v>
      </c>
      <c r="H50" s="235">
        <v>8.0</v>
      </c>
      <c r="I50" s="236">
        <v>0.0</v>
      </c>
      <c r="J50" s="235">
        <v>7.0</v>
      </c>
      <c r="K50" s="236">
        <v>1.0</v>
      </c>
      <c r="L50" s="152"/>
    </row>
    <row r="51">
      <c r="A51" s="233">
        <v>45273.0</v>
      </c>
      <c r="B51" s="152" t="s">
        <v>189</v>
      </c>
      <c r="C51" s="153" t="s">
        <v>51</v>
      </c>
      <c r="D51" s="234" t="s">
        <v>169</v>
      </c>
      <c r="E51" s="233">
        <v>45274.0</v>
      </c>
      <c r="F51" s="237">
        <v>0.25</v>
      </c>
      <c r="G51" s="237">
        <v>0.5625</v>
      </c>
      <c r="H51" s="236">
        <v>7.5</v>
      </c>
      <c r="I51" s="236">
        <v>0.0</v>
      </c>
      <c r="J51" s="235">
        <v>7.5</v>
      </c>
      <c r="K51" s="235">
        <v>0.0</v>
      </c>
      <c r="L51" s="152"/>
    </row>
    <row r="52">
      <c r="A52" s="233">
        <v>45273.0</v>
      </c>
      <c r="B52" s="152" t="s">
        <v>32</v>
      </c>
      <c r="C52" s="152" t="s">
        <v>35</v>
      </c>
      <c r="D52" s="234" t="s">
        <v>169</v>
      </c>
      <c r="E52" s="233">
        <v>45274.0</v>
      </c>
      <c r="F52" s="237">
        <v>0.25</v>
      </c>
      <c r="G52" s="237">
        <v>0.5</v>
      </c>
      <c r="H52" s="236">
        <v>6.0</v>
      </c>
      <c r="I52" s="236">
        <v>0.0</v>
      </c>
      <c r="J52" s="235">
        <v>6.0</v>
      </c>
      <c r="K52" s="235">
        <v>0.0</v>
      </c>
      <c r="L52" s="152"/>
    </row>
    <row r="53">
      <c r="A53" s="233">
        <v>45273.0</v>
      </c>
      <c r="B53" s="155" t="s">
        <v>82</v>
      </c>
      <c r="C53" s="152" t="s">
        <v>35</v>
      </c>
      <c r="D53" s="234" t="s">
        <v>169</v>
      </c>
      <c r="E53" s="233">
        <v>45274.0</v>
      </c>
      <c r="F53" s="235">
        <v>0.0</v>
      </c>
      <c r="G53" s="235">
        <v>0.0</v>
      </c>
      <c r="H53" s="235">
        <v>0.0</v>
      </c>
      <c r="I53" s="236">
        <v>0.0</v>
      </c>
      <c r="J53" s="235">
        <v>0.0</v>
      </c>
      <c r="K53" s="235">
        <v>0.0</v>
      </c>
      <c r="L53" s="152" t="s">
        <v>25</v>
      </c>
    </row>
    <row r="54">
      <c r="A54" s="233">
        <v>45273.0</v>
      </c>
      <c r="B54" s="153" t="s">
        <v>103</v>
      </c>
      <c r="C54" s="153" t="s">
        <v>31</v>
      </c>
      <c r="D54" s="234" t="s">
        <v>169</v>
      </c>
      <c r="E54" s="233">
        <v>45274.0</v>
      </c>
      <c r="F54" s="237">
        <v>0.2708333333333333</v>
      </c>
      <c r="G54" s="237">
        <v>0.5833333333333334</v>
      </c>
      <c r="H54" s="235">
        <v>7.5</v>
      </c>
      <c r="I54" s="235">
        <v>0.0</v>
      </c>
      <c r="J54" s="235">
        <v>7.5</v>
      </c>
      <c r="K54" s="235">
        <v>0.0</v>
      </c>
      <c r="L54" s="152"/>
    </row>
    <row r="55">
      <c r="A55" s="233">
        <v>45273.0</v>
      </c>
      <c r="B55" s="153" t="s">
        <v>97</v>
      </c>
      <c r="C55" s="153" t="s">
        <v>31</v>
      </c>
      <c r="D55" s="234" t="s">
        <v>169</v>
      </c>
      <c r="E55" s="233">
        <v>45274.0</v>
      </c>
      <c r="F55" s="235">
        <v>0.0</v>
      </c>
      <c r="G55" s="235">
        <v>0.0</v>
      </c>
      <c r="H55" s="235">
        <v>0.0</v>
      </c>
      <c r="I55" s="235">
        <v>0.0</v>
      </c>
      <c r="J55" s="235">
        <v>0.0</v>
      </c>
      <c r="K55" s="235">
        <v>0.0</v>
      </c>
      <c r="L55" s="68" t="s">
        <v>25</v>
      </c>
    </row>
    <row r="56">
      <c r="A56" s="233">
        <v>45273.0</v>
      </c>
      <c r="B56" s="152" t="s">
        <v>109</v>
      </c>
      <c r="C56" s="153" t="s">
        <v>31</v>
      </c>
      <c r="D56" s="234" t="s">
        <v>169</v>
      </c>
      <c r="E56" s="233">
        <v>45274.0</v>
      </c>
      <c r="F56" s="237">
        <v>0.25</v>
      </c>
      <c r="G56" s="237">
        <v>0.5625</v>
      </c>
      <c r="H56" s="236">
        <v>7.5</v>
      </c>
      <c r="I56" s="236">
        <v>0.0</v>
      </c>
      <c r="J56" s="235">
        <v>7.5</v>
      </c>
      <c r="K56" s="235">
        <v>0.0</v>
      </c>
      <c r="L56" s="152"/>
    </row>
    <row r="57">
      <c r="A57" s="233">
        <v>45274.0</v>
      </c>
      <c r="B57" s="153" t="s">
        <v>88</v>
      </c>
      <c r="C57" s="153" t="s">
        <v>31</v>
      </c>
      <c r="D57" s="234" t="s">
        <v>169</v>
      </c>
      <c r="E57" s="233">
        <v>45274.0</v>
      </c>
      <c r="F57" s="237">
        <v>0.9583333333333334</v>
      </c>
      <c r="G57" s="237">
        <v>0.2708333333333333</v>
      </c>
      <c r="H57" s="235">
        <v>7.5</v>
      </c>
      <c r="I57" s="236">
        <v>0.0</v>
      </c>
      <c r="J57" s="235">
        <v>1.0</v>
      </c>
      <c r="K57" s="235">
        <v>6.5</v>
      </c>
      <c r="L57" s="152"/>
    </row>
    <row r="58">
      <c r="A58" s="233">
        <v>45274.0</v>
      </c>
      <c r="B58" s="152" t="s">
        <v>55</v>
      </c>
      <c r="C58" s="152" t="s">
        <v>1</v>
      </c>
      <c r="D58" s="234" t="s">
        <v>169</v>
      </c>
      <c r="E58" s="233">
        <v>45274.0</v>
      </c>
      <c r="F58" s="237">
        <v>0.9791666666666666</v>
      </c>
      <c r="G58" s="237">
        <v>0.25</v>
      </c>
      <c r="H58" s="235">
        <v>6.5</v>
      </c>
      <c r="I58" s="236">
        <v>0.0</v>
      </c>
      <c r="J58" s="236">
        <v>0.0</v>
      </c>
      <c r="K58" s="235">
        <v>6.5</v>
      </c>
      <c r="L58" s="152"/>
    </row>
    <row r="59">
      <c r="A59" s="233">
        <v>45274.0</v>
      </c>
      <c r="B59" s="152" t="s">
        <v>50</v>
      </c>
      <c r="C59" s="152" t="s">
        <v>49</v>
      </c>
      <c r="D59" s="234" t="s">
        <v>168</v>
      </c>
      <c r="E59" s="233">
        <v>45275.0</v>
      </c>
      <c r="F59" s="237">
        <v>0.5</v>
      </c>
      <c r="G59" s="237">
        <v>0.375</v>
      </c>
      <c r="H59" s="235">
        <v>9.0</v>
      </c>
      <c r="I59" s="235">
        <v>1.0</v>
      </c>
      <c r="J59" s="235">
        <v>2.0</v>
      </c>
      <c r="K59" s="235">
        <v>6.0</v>
      </c>
      <c r="L59" s="68" t="s">
        <v>191</v>
      </c>
    </row>
    <row r="60">
      <c r="A60" s="233">
        <v>45274.0</v>
      </c>
      <c r="B60" s="152" t="s">
        <v>54</v>
      </c>
      <c r="C60" s="153" t="s">
        <v>51</v>
      </c>
      <c r="D60" s="234" t="s">
        <v>168</v>
      </c>
      <c r="E60" s="233">
        <v>45275.0</v>
      </c>
      <c r="F60" s="237">
        <v>0.0</v>
      </c>
      <c r="G60" s="237">
        <v>0.25</v>
      </c>
      <c r="H60" s="235">
        <v>6.0</v>
      </c>
      <c r="I60" s="236">
        <v>0.0</v>
      </c>
      <c r="J60" s="236">
        <v>0.0</v>
      </c>
      <c r="K60" s="235">
        <v>6.0</v>
      </c>
      <c r="L60" s="241"/>
    </row>
    <row r="61">
      <c r="A61" s="233">
        <v>45274.0</v>
      </c>
      <c r="B61" s="152" t="s">
        <v>52</v>
      </c>
      <c r="C61" s="153" t="s">
        <v>35</v>
      </c>
      <c r="D61" s="234" t="s">
        <v>168</v>
      </c>
      <c r="E61" s="233">
        <v>45275.0</v>
      </c>
      <c r="F61" s="237">
        <v>0.0</v>
      </c>
      <c r="G61" s="237">
        <v>0.25</v>
      </c>
      <c r="H61" s="235">
        <v>6.0</v>
      </c>
      <c r="I61" s="236">
        <v>0.0</v>
      </c>
      <c r="J61" s="236">
        <v>0.0</v>
      </c>
      <c r="K61" s="235">
        <v>6.0</v>
      </c>
      <c r="L61" s="155"/>
    </row>
    <row r="62">
      <c r="A62" s="233">
        <v>45274.0</v>
      </c>
      <c r="B62" s="153" t="s">
        <v>139</v>
      </c>
      <c r="C62" s="153" t="s">
        <v>35</v>
      </c>
      <c r="D62" s="234" t="s">
        <v>168</v>
      </c>
      <c r="E62" s="233">
        <v>45275.0</v>
      </c>
      <c r="F62" s="235">
        <v>0.0</v>
      </c>
      <c r="G62" s="235">
        <v>0.0</v>
      </c>
      <c r="H62" s="235">
        <v>0.0</v>
      </c>
      <c r="I62" s="236">
        <v>0.0</v>
      </c>
      <c r="J62" s="236">
        <v>0.0</v>
      </c>
      <c r="K62" s="235">
        <v>0.0</v>
      </c>
      <c r="L62" s="152" t="s">
        <v>25</v>
      </c>
    </row>
    <row r="63">
      <c r="A63" s="233">
        <v>45274.0</v>
      </c>
      <c r="B63" s="152" t="s">
        <v>18</v>
      </c>
      <c r="C63" s="153" t="s">
        <v>23</v>
      </c>
      <c r="D63" s="234" t="s">
        <v>168</v>
      </c>
      <c r="E63" s="233">
        <v>45275.0</v>
      </c>
      <c r="F63" s="237">
        <v>0.0625</v>
      </c>
      <c r="G63" s="237">
        <v>0.25</v>
      </c>
      <c r="H63" s="68">
        <v>4.5</v>
      </c>
      <c r="I63" s="68">
        <v>0.0</v>
      </c>
      <c r="J63" s="68">
        <v>0.0</v>
      </c>
      <c r="K63" s="68">
        <v>4.5</v>
      </c>
      <c r="L63" s="152"/>
    </row>
    <row r="64">
      <c r="A64" s="233">
        <v>45274.0</v>
      </c>
      <c r="B64" s="152" t="s">
        <v>123</v>
      </c>
      <c r="C64" s="152" t="s">
        <v>23</v>
      </c>
      <c r="D64" s="234" t="s">
        <v>168</v>
      </c>
      <c r="E64" s="233">
        <v>45275.0</v>
      </c>
      <c r="F64" s="237">
        <v>0.25</v>
      </c>
      <c r="G64" s="237">
        <v>0.5</v>
      </c>
      <c r="H64" s="235">
        <v>6.0</v>
      </c>
      <c r="I64" s="235">
        <v>0.0</v>
      </c>
      <c r="J64" s="235">
        <v>6.0</v>
      </c>
      <c r="K64" s="235">
        <v>0.0</v>
      </c>
      <c r="L64" s="68"/>
    </row>
    <row r="65">
      <c r="A65" s="233">
        <v>45274.0</v>
      </c>
      <c r="B65" s="153" t="s">
        <v>45</v>
      </c>
      <c r="C65" s="153" t="s">
        <v>1</v>
      </c>
      <c r="D65" s="234" t="s">
        <v>168</v>
      </c>
      <c r="E65" s="233">
        <v>45275.0</v>
      </c>
      <c r="F65" s="237">
        <v>0.25</v>
      </c>
      <c r="G65" s="237">
        <v>0.5208333333333334</v>
      </c>
      <c r="H65" s="235">
        <v>6.5</v>
      </c>
      <c r="I65" s="236">
        <v>0.0</v>
      </c>
      <c r="J65" s="235">
        <v>6.5</v>
      </c>
      <c r="K65" s="235">
        <v>0.0</v>
      </c>
    </row>
    <row r="66">
      <c r="A66" s="233">
        <v>45274.0</v>
      </c>
      <c r="B66" s="152" t="s">
        <v>32</v>
      </c>
      <c r="C66" s="153" t="s">
        <v>1</v>
      </c>
      <c r="D66" s="234" t="s">
        <v>168</v>
      </c>
      <c r="E66" s="233">
        <v>45275.0</v>
      </c>
      <c r="F66" s="235">
        <v>0.0</v>
      </c>
      <c r="G66" s="235">
        <v>0.0</v>
      </c>
      <c r="H66" s="235">
        <v>0.0</v>
      </c>
      <c r="I66" s="236">
        <v>0.0</v>
      </c>
      <c r="J66" s="235">
        <v>0.0</v>
      </c>
      <c r="K66" s="235">
        <v>0.0</v>
      </c>
      <c r="L66" s="152" t="s">
        <v>25</v>
      </c>
    </row>
    <row r="67">
      <c r="A67" s="233">
        <v>45274.0</v>
      </c>
      <c r="B67" s="152" t="s">
        <v>30</v>
      </c>
      <c r="C67" s="152" t="s">
        <v>51</v>
      </c>
      <c r="D67" s="234" t="s">
        <v>168</v>
      </c>
      <c r="E67" s="233">
        <v>45275.0</v>
      </c>
      <c r="F67" s="240">
        <v>0.0</v>
      </c>
      <c r="G67" s="240">
        <v>0.0</v>
      </c>
      <c r="H67" s="240">
        <v>0.0</v>
      </c>
      <c r="I67" s="240">
        <v>0.0</v>
      </c>
      <c r="J67" s="240">
        <v>0.0</v>
      </c>
      <c r="K67" s="240">
        <v>0.0</v>
      </c>
      <c r="L67" s="241"/>
    </row>
    <row r="68">
      <c r="A68" s="233">
        <v>45274.0</v>
      </c>
      <c r="B68" s="152" t="s">
        <v>189</v>
      </c>
      <c r="C68" s="152" t="s">
        <v>51</v>
      </c>
      <c r="D68" s="234" t="s">
        <v>168</v>
      </c>
      <c r="E68" s="233">
        <v>45275.0</v>
      </c>
      <c r="F68" s="237">
        <v>0.25</v>
      </c>
      <c r="G68" s="237">
        <v>0.5625</v>
      </c>
      <c r="H68" s="236">
        <v>7.5</v>
      </c>
      <c r="I68" s="236">
        <v>0.0</v>
      </c>
      <c r="J68" s="235">
        <v>7.5</v>
      </c>
      <c r="K68" s="235">
        <v>0.0</v>
      </c>
      <c r="L68" s="241"/>
    </row>
    <row r="69">
      <c r="A69" s="233">
        <v>45274.0</v>
      </c>
      <c r="B69" s="153" t="s">
        <v>69</v>
      </c>
      <c r="C69" s="153" t="s">
        <v>51</v>
      </c>
      <c r="D69" s="234" t="s">
        <v>168</v>
      </c>
      <c r="E69" s="233">
        <v>45275.0</v>
      </c>
      <c r="F69" s="238">
        <v>0.20833333333333334</v>
      </c>
      <c r="G69" s="237">
        <v>0.5416666666666666</v>
      </c>
      <c r="H69" s="235">
        <v>8.0</v>
      </c>
      <c r="I69" s="236">
        <v>0.0</v>
      </c>
      <c r="J69" s="235">
        <v>7.0</v>
      </c>
      <c r="K69" s="236">
        <v>1.0</v>
      </c>
      <c r="L69" s="152"/>
    </row>
    <row r="70">
      <c r="A70" s="233">
        <v>45274.0</v>
      </c>
      <c r="B70" s="155" t="s">
        <v>190</v>
      </c>
      <c r="C70" s="153" t="s">
        <v>51</v>
      </c>
      <c r="D70" s="234" t="s">
        <v>168</v>
      </c>
      <c r="E70" s="233">
        <v>45275.0</v>
      </c>
      <c r="F70" s="235">
        <v>0.0</v>
      </c>
      <c r="G70" s="235">
        <v>0.0</v>
      </c>
      <c r="H70" s="235">
        <v>0.0</v>
      </c>
      <c r="I70" s="236">
        <v>0.0</v>
      </c>
      <c r="J70" s="235">
        <v>0.0</v>
      </c>
      <c r="K70" s="235">
        <v>0.0</v>
      </c>
      <c r="L70" s="152" t="s">
        <v>25</v>
      </c>
    </row>
    <row r="71">
      <c r="A71" s="233">
        <v>45274.0</v>
      </c>
      <c r="B71" s="155" t="s">
        <v>82</v>
      </c>
      <c r="C71" s="152" t="s">
        <v>35</v>
      </c>
      <c r="D71" s="234" t="s">
        <v>168</v>
      </c>
      <c r="E71" s="233">
        <v>45275.0</v>
      </c>
      <c r="F71" s="237">
        <v>0.25</v>
      </c>
      <c r="G71" s="237">
        <v>0.5</v>
      </c>
      <c r="H71" s="236">
        <v>6.0</v>
      </c>
      <c r="I71" s="236">
        <v>0.0</v>
      </c>
      <c r="J71" s="235">
        <v>6.0</v>
      </c>
      <c r="K71" s="235">
        <v>0.0</v>
      </c>
    </row>
    <row r="72">
      <c r="A72" s="233">
        <v>45274.0</v>
      </c>
      <c r="B72" s="153" t="s">
        <v>103</v>
      </c>
      <c r="C72" s="153" t="s">
        <v>31</v>
      </c>
      <c r="D72" s="234" t="s">
        <v>168</v>
      </c>
      <c r="E72" s="233">
        <v>45275.0</v>
      </c>
      <c r="F72" s="237">
        <v>0.25</v>
      </c>
      <c r="G72" s="237">
        <v>0.5625</v>
      </c>
      <c r="H72" s="236">
        <v>7.5</v>
      </c>
      <c r="I72" s="236">
        <v>0.0</v>
      </c>
      <c r="J72" s="235">
        <v>7.5</v>
      </c>
      <c r="K72" s="235">
        <v>0.0</v>
      </c>
      <c r="L72" s="152"/>
    </row>
    <row r="73">
      <c r="A73" s="233">
        <v>45274.0</v>
      </c>
      <c r="B73" s="153" t="s">
        <v>97</v>
      </c>
      <c r="C73" s="153" t="s">
        <v>31</v>
      </c>
      <c r="D73" s="234" t="s">
        <v>168</v>
      </c>
      <c r="E73" s="233">
        <v>45275.0</v>
      </c>
      <c r="F73" s="237">
        <v>0.2708333333333333</v>
      </c>
      <c r="G73" s="237">
        <v>0.5833333333333334</v>
      </c>
      <c r="H73" s="235">
        <v>7.5</v>
      </c>
      <c r="I73" s="235">
        <v>0.0</v>
      </c>
      <c r="J73" s="235">
        <v>7.5</v>
      </c>
      <c r="K73" s="235">
        <v>0.0</v>
      </c>
    </row>
    <row r="74">
      <c r="A74" s="233">
        <v>45274.0</v>
      </c>
      <c r="B74" s="152" t="s">
        <v>109</v>
      </c>
      <c r="C74" s="153" t="s">
        <v>31</v>
      </c>
      <c r="D74" s="234" t="s">
        <v>168</v>
      </c>
      <c r="E74" s="233">
        <v>45275.0</v>
      </c>
      <c r="F74" s="235">
        <v>0.0</v>
      </c>
      <c r="G74" s="235">
        <v>0.0</v>
      </c>
      <c r="H74" s="235">
        <v>0.0</v>
      </c>
      <c r="I74" s="236">
        <v>0.0</v>
      </c>
      <c r="J74" s="235">
        <v>0.0</v>
      </c>
      <c r="K74" s="235">
        <v>0.0</v>
      </c>
      <c r="L74" s="152" t="s">
        <v>25</v>
      </c>
    </row>
    <row r="75">
      <c r="A75" s="233">
        <v>45275.0</v>
      </c>
      <c r="B75" s="152" t="s">
        <v>55</v>
      </c>
      <c r="C75" s="153" t="s">
        <v>1</v>
      </c>
      <c r="D75" s="234" t="s">
        <v>168</v>
      </c>
      <c r="E75" s="233">
        <v>45275.0</v>
      </c>
      <c r="F75" s="237">
        <v>0.9791666666666666</v>
      </c>
      <c r="G75" s="237">
        <v>0.25</v>
      </c>
      <c r="H75" s="235">
        <v>6.5</v>
      </c>
      <c r="I75" s="236">
        <v>0.0</v>
      </c>
      <c r="J75" s="236">
        <v>0.0</v>
      </c>
      <c r="K75" s="235">
        <v>6.5</v>
      </c>
      <c r="L75" s="152"/>
    </row>
    <row r="76">
      <c r="A76" s="233">
        <v>45275.0</v>
      </c>
      <c r="B76" s="153" t="s">
        <v>88</v>
      </c>
      <c r="C76" s="153" t="s">
        <v>31</v>
      </c>
      <c r="D76" s="234" t="s">
        <v>168</v>
      </c>
      <c r="E76" s="233">
        <v>45275.0</v>
      </c>
      <c r="F76" s="235">
        <v>0.0</v>
      </c>
      <c r="G76" s="235">
        <v>0.0</v>
      </c>
      <c r="H76" s="235">
        <v>0.0</v>
      </c>
      <c r="I76" s="236">
        <v>0.0</v>
      </c>
      <c r="J76" s="235">
        <v>0.0</v>
      </c>
      <c r="K76" s="235">
        <v>0.0</v>
      </c>
      <c r="L76" s="152"/>
    </row>
    <row r="77">
      <c r="A77" s="233">
        <v>45275.0</v>
      </c>
      <c r="B77" s="152" t="s">
        <v>50</v>
      </c>
      <c r="C77" s="153" t="s">
        <v>31</v>
      </c>
      <c r="D77" s="234" t="s">
        <v>168</v>
      </c>
      <c r="E77" s="233">
        <v>45275.0</v>
      </c>
      <c r="F77" s="237">
        <v>0.9583333333333334</v>
      </c>
      <c r="G77" s="237">
        <v>0.2708333333333333</v>
      </c>
      <c r="H77" s="235">
        <v>7.5</v>
      </c>
      <c r="I77" s="236">
        <v>0.0</v>
      </c>
      <c r="J77" s="235">
        <v>1.0</v>
      </c>
      <c r="K77" s="235">
        <v>6.5</v>
      </c>
      <c r="L77" s="152"/>
    </row>
    <row r="78">
      <c r="A78" s="233">
        <v>45275.0</v>
      </c>
      <c r="B78" s="152" t="s">
        <v>50</v>
      </c>
      <c r="C78" s="152" t="s">
        <v>35</v>
      </c>
      <c r="D78" s="234" t="s">
        <v>170</v>
      </c>
      <c r="E78" s="233">
        <v>45276.0</v>
      </c>
      <c r="F78" s="237">
        <v>0.2708333333333333</v>
      </c>
      <c r="G78" s="237">
        <v>0.4166666666666667</v>
      </c>
      <c r="H78" s="235">
        <v>3.5</v>
      </c>
      <c r="I78" s="235">
        <v>0.0</v>
      </c>
      <c r="J78" s="235">
        <v>3.5</v>
      </c>
      <c r="K78" s="235">
        <v>0.0</v>
      </c>
      <c r="L78" s="241"/>
    </row>
    <row r="79">
      <c r="A79" s="233">
        <v>45275.0</v>
      </c>
      <c r="B79" s="152" t="s">
        <v>54</v>
      </c>
      <c r="C79" s="152" t="s">
        <v>51</v>
      </c>
      <c r="D79" s="234" t="s">
        <v>170</v>
      </c>
      <c r="E79" s="233">
        <v>45276.0</v>
      </c>
      <c r="F79" s="237">
        <v>0.0</v>
      </c>
      <c r="G79" s="237">
        <v>0.25</v>
      </c>
      <c r="H79" s="235">
        <v>6.0</v>
      </c>
      <c r="I79" s="236">
        <v>0.0</v>
      </c>
      <c r="J79" s="236">
        <v>0.0</v>
      </c>
      <c r="K79" s="235">
        <v>6.0</v>
      </c>
      <c r="L79" s="241"/>
    </row>
    <row r="80">
      <c r="A80" s="233">
        <v>45275.0</v>
      </c>
      <c r="B80" s="153" t="s">
        <v>139</v>
      </c>
      <c r="C80" s="153" t="s">
        <v>35</v>
      </c>
      <c r="D80" s="234" t="s">
        <v>170</v>
      </c>
      <c r="E80" s="233">
        <v>45276.0</v>
      </c>
      <c r="F80" s="237">
        <v>0.0</v>
      </c>
      <c r="G80" s="237">
        <v>0.2708333333333333</v>
      </c>
      <c r="H80" s="235">
        <v>6.5</v>
      </c>
      <c r="I80" s="236">
        <v>0.0</v>
      </c>
      <c r="J80" s="235">
        <v>0.5</v>
      </c>
      <c r="K80" s="235">
        <v>6.0</v>
      </c>
      <c r="L80" s="152"/>
    </row>
    <row r="81">
      <c r="A81" s="233">
        <v>45275.0</v>
      </c>
      <c r="B81" s="152" t="s">
        <v>18</v>
      </c>
      <c r="C81" s="152" t="s">
        <v>23</v>
      </c>
      <c r="D81" s="234" t="s">
        <v>170</v>
      </c>
      <c r="E81" s="233">
        <v>45276.0</v>
      </c>
      <c r="F81" s="235">
        <v>0.0</v>
      </c>
      <c r="G81" s="235">
        <v>0.0</v>
      </c>
      <c r="H81" s="235">
        <v>0.0</v>
      </c>
      <c r="I81" s="236">
        <v>0.0</v>
      </c>
      <c r="J81" s="236">
        <v>0.0</v>
      </c>
      <c r="K81" s="235">
        <v>0.0</v>
      </c>
      <c r="L81" s="152" t="s">
        <v>25</v>
      </c>
    </row>
    <row r="82">
      <c r="A82" s="233">
        <v>45275.0</v>
      </c>
      <c r="B82" s="152" t="s">
        <v>52</v>
      </c>
      <c r="C82" s="152" t="s">
        <v>23</v>
      </c>
      <c r="D82" s="234" t="s">
        <v>170</v>
      </c>
      <c r="E82" s="233">
        <v>45276.0</v>
      </c>
      <c r="F82" s="237">
        <v>0.0625</v>
      </c>
      <c r="G82" s="237">
        <v>0.20833333333333334</v>
      </c>
      <c r="H82" s="68">
        <v>3.5</v>
      </c>
      <c r="I82" s="68">
        <v>0.0</v>
      </c>
      <c r="J82" s="68">
        <v>0.0</v>
      </c>
      <c r="K82" s="68">
        <v>3.5</v>
      </c>
      <c r="L82" s="152"/>
    </row>
    <row r="83">
      <c r="A83" s="233">
        <v>45275.0</v>
      </c>
      <c r="B83" s="152" t="s">
        <v>52</v>
      </c>
      <c r="C83" s="152" t="s">
        <v>49</v>
      </c>
      <c r="D83" s="234" t="s">
        <v>170</v>
      </c>
      <c r="E83" s="233">
        <v>45276.0</v>
      </c>
      <c r="F83" s="237">
        <v>0.20833333333333334</v>
      </c>
      <c r="G83" s="237">
        <v>0.4166666666666667</v>
      </c>
      <c r="H83" s="235">
        <v>5.0</v>
      </c>
      <c r="I83" s="236">
        <v>0.0</v>
      </c>
      <c r="J83" s="235">
        <v>4.0</v>
      </c>
      <c r="K83" s="235">
        <v>1.0</v>
      </c>
      <c r="L83" s="152"/>
    </row>
    <row r="84">
      <c r="A84" s="233">
        <v>45275.0</v>
      </c>
      <c r="B84" s="153" t="s">
        <v>123</v>
      </c>
      <c r="C84" s="153" t="s">
        <v>23</v>
      </c>
      <c r="D84" s="234" t="s">
        <v>170</v>
      </c>
      <c r="E84" s="233">
        <v>45276.0</v>
      </c>
      <c r="F84" s="237">
        <v>0.20833333333333334</v>
      </c>
      <c r="G84" s="237">
        <v>0.0</v>
      </c>
      <c r="H84" s="235">
        <v>7.0</v>
      </c>
      <c r="I84" s="236">
        <v>0.0</v>
      </c>
      <c r="J84" s="235">
        <v>6.0</v>
      </c>
      <c r="K84" s="235">
        <v>1.0</v>
      </c>
    </row>
    <row r="85">
      <c r="A85" s="233">
        <v>45275.0</v>
      </c>
      <c r="B85" s="153" t="s">
        <v>45</v>
      </c>
      <c r="C85" s="153" t="s">
        <v>1</v>
      </c>
      <c r="D85" s="234" t="s">
        <v>170</v>
      </c>
      <c r="E85" s="233">
        <v>45276.0</v>
      </c>
      <c r="F85" s="242">
        <v>0.20833333333333334</v>
      </c>
      <c r="G85" s="242">
        <v>0.5416666666666666</v>
      </c>
      <c r="H85" s="240">
        <v>8.0</v>
      </c>
      <c r="I85" s="240">
        <v>0.0</v>
      </c>
      <c r="J85" s="240">
        <v>7.0</v>
      </c>
      <c r="K85" s="240">
        <v>1.0</v>
      </c>
    </row>
    <row r="86">
      <c r="A86" s="233">
        <v>45275.0</v>
      </c>
      <c r="B86" s="152" t="s">
        <v>32</v>
      </c>
      <c r="C86" s="153" t="s">
        <v>1</v>
      </c>
      <c r="D86" s="234" t="s">
        <v>170</v>
      </c>
      <c r="E86" s="233">
        <v>45276.0</v>
      </c>
      <c r="F86" s="235">
        <v>0.0</v>
      </c>
      <c r="G86" s="235">
        <v>0.0</v>
      </c>
      <c r="H86" s="235">
        <v>0.0</v>
      </c>
      <c r="I86" s="235">
        <v>0.0</v>
      </c>
      <c r="J86" s="235">
        <v>0.0</v>
      </c>
      <c r="K86" s="235">
        <v>0.0</v>
      </c>
      <c r="L86" s="68" t="s">
        <v>25</v>
      </c>
    </row>
    <row r="87">
      <c r="A87" s="233">
        <v>45275.0</v>
      </c>
      <c r="B87" s="152" t="s">
        <v>30</v>
      </c>
      <c r="C87" s="153" t="s">
        <v>1</v>
      </c>
      <c r="D87" s="234" t="s">
        <v>170</v>
      </c>
      <c r="E87" s="233">
        <v>45276.0</v>
      </c>
      <c r="F87" s="235">
        <v>0.0</v>
      </c>
      <c r="G87" s="235">
        <v>0.0</v>
      </c>
      <c r="H87" s="235">
        <v>0.0</v>
      </c>
      <c r="I87" s="235">
        <v>0.0</v>
      </c>
      <c r="J87" s="235">
        <v>0.0</v>
      </c>
      <c r="K87" s="235">
        <v>0.0</v>
      </c>
      <c r="L87" s="68" t="s">
        <v>25</v>
      </c>
    </row>
    <row r="88">
      <c r="A88" s="233">
        <v>45275.0</v>
      </c>
      <c r="B88" s="152" t="s">
        <v>18</v>
      </c>
      <c r="C88" s="153" t="s">
        <v>1</v>
      </c>
      <c r="D88" s="234" t="s">
        <v>170</v>
      </c>
      <c r="E88" s="233">
        <v>45276.0</v>
      </c>
      <c r="F88" s="237">
        <v>0.25</v>
      </c>
      <c r="G88" s="237">
        <v>0.6041666666666666</v>
      </c>
      <c r="H88" s="235">
        <v>8.5</v>
      </c>
      <c r="I88" s="235">
        <v>0.5</v>
      </c>
      <c r="J88" s="235">
        <v>8.0</v>
      </c>
      <c r="K88" s="235">
        <v>0.0</v>
      </c>
      <c r="L88" s="68" t="s">
        <v>192</v>
      </c>
    </row>
    <row r="89">
      <c r="A89" s="233">
        <v>45275.0</v>
      </c>
      <c r="B89" s="152" t="s">
        <v>190</v>
      </c>
      <c r="C89" s="153" t="s">
        <v>51</v>
      </c>
      <c r="D89" s="234" t="s">
        <v>170</v>
      </c>
      <c r="E89" s="233">
        <v>45276.0</v>
      </c>
      <c r="F89" s="237">
        <v>0.25</v>
      </c>
      <c r="G89" s="237">
        <v>0.5625</v>
      </c>
      <c r="H89" s="236">
        <v>7.5</v>
      </c>
      <c r="I89" s="236">
        <v>0.0</v>
      </c>
      <c r="J89" s="235">
        <v>7.5</v>
      </c>
      <c r="K89" s="235">
        <v>0.0</v>
      </c>
      <c r="L89" s="68"/>
    </row>
    <row r="90">
      <c r="A90" s="233">
        <v>45275.0</v>
      </c>
      <c r="B90" s="153" t="s">
        <v>69</v>
      </c>
      <c r="C90" s="153" t="s">
        <v>51</v>
      </c>
      <c r="D90" s="234" t="s">
        <v>170</v>
      </c>
      <c r="E90" s="233">
        <v>45276.0</v>
      </c>
      <c r="F90" s="238">
        <v>0.20833333333333334</v>
      </c>
      <c r="G90" s="237">
        <v>0.5416666666666666</v>
      </c>
      <c r="H90" s="235">
        <v>8.0</v>
      </c>
      <c r="I90" s="236">
        <v>0.0</v>
      </c>
      <c r="J90" s="235">
        <v>7.0</v>
      </c>
      <c r="K90" s="236">
        <v>1.0</v>
      </c>
    </row>
    <row r="91">
      <c r="A91" s="233">
        <v>45275.0</v>
      </c>
      <c r="B91" s="155" t="s">
        <v>82</v>
      </c>
      <c r="C91" s="152" t="s">
        <v>35</v>
      </c>
      <c r="D91" s="234" t="s">
        <v>170</v>
      </c>
      <c r="E91" s="233">
        <v>45276.0</v>
      </c>
      <c r="F91" s="237">
        <v>0.20833333333333334</v>
      </c>
      <c r="G91" s="237">
        <v>0.0</v>
      </c>
      <c r="H91" s="235">
        <v>7.0</v>
      </c>
      <c r="I91" s="236">
        <v>0.0</v>
      </c>
      <c r="J91" s="235">
        <v>6.0</v>
      </c>
      <c r="K91" s="235">
        <v>1.0</v>
      </c>
    </row>
    <row r="92">
      <c r="A92" s="233">
        <v>45275.0</v>
      </c>
      <c r="B92" s="152" t="s">
        <v>109</v>
      </c>
      <c r="C92" s="153" t="s">
        <v>31</v>
      </c>
      <c r="D92" s="234" t="s">
        <v>170</v>
      </c>
      <c r="E92" s="233">
        <v>45276.0</v>
      </c>
      <c r="F92" s="235">
        <v>0.0</v>
      </c>
      <c r="G92" s="235">
        <v>0.0</v>
      </c>
      <c r="H92" s="235">
        <v>0.0</v>
      </c>
      <c r="I92" s="235">
        <v>0.0</v>
      </c>
      <c r="J92" s="235">
        <v>0.0</v>
      </c>
      <c r="K92" s="235">
        <v>0.0</v>
      </c>
      <c r="L92" s="68" t="s">
        <v>25</v>
      </c>
    </row>
    <row r="93">
      <c r="A93" s="233">
        <v>45275.0</v>
      </c>
      <c r="B93" s="153" t="s">
        <v>97</v>
      </c>
      <c r="C93" s="153" t="s">
        <v>31</v>
      </c>
      <c r="D93" s="234" t="s">
        <v>170</v>
      </c>
      <c r="E93" s="233">
        <v>45276.0</v>
      </c>
      <c r="F93" s="237">
        <v>0.2916666666666667</v>
      </c>
      <c r="G93" s="237">
        <v>0.625</v>
      </c>
      <c r="H93" s="235">
        <v>8.0</v>
      </c>
      <c r="I93" s="235">
        <v>0.0</v>
      </c>
      <c r="J93" s="235">
        <v>8.0</v>
      </c>
      <c r="K93" s="235">
        <v>0.0</v>
      </c>
    </row>
    <row r="94">
      <c r="A94" s="233">
        <v>45275.0</v>
      </c>
      <c r="B94" s="152" t="s">
        <v>103</v>
      </c>
      <c r="C94" s="153" t="s">
        <v>31</v>
      </c>
      <c r="D94" s="234" t="s">
        <v>170</v>
      </c>
      <c r="E94" s="233">
        <v>45276.0</v>
      </c>
      <c r="F94" s="237">
        <v>0.2708333333333333</v>
      </c>
      <c r="G94" s="237">
        <v>0.6041666666666666</v>
      </c>
      <c r="H94" s="235">
        <v>8.0</v>
      </c>
      <c r="I94" s="236">
        <v>0.0</v>
      </c>
      <c r="J94" s="235">
        <v>8.0</v>
      </c>
      <c r="K94" s="235">
        <v>0.0</v>
      </c>
      <c r="L94" s="152"/>
    </row>
    <row r="95">
      <c r="A95" s="233">
        <v>45276.0</v>
      </c>
      <c r="B95" s="153" t="s">
        <v>88</v>
      </c>
      <c r="C95" s="153" t="s">
        <v>31</v>
      </c>
      <c r="D95" s="234" t="s">
        <v>170</v>
      </c>
      <c r="E95" s="233">
        <v>45276.0</v>
      </c>
      <c r="F95" s="237">
        <v>0.9583333333333334</v>
      </c>
      <c r="G95" s="237">
        <v>0.2916666666666667</v>
      </c>
      <c r="H95" s="235">
        <v>8.0</v>
      </c>
      <c r="I95" s="236">
        <v>0.0</v>
      </c>
      <c r="J95" s="235">
        <v>1.0</v>
      </c>
      <c r="K95" s="235">
        <v>7.0</v>
      </c>
    </row>
    <row r="96">
      <c r="A96" s="233">
        <v>45276.0</v>
      </c>
      <c r="B96" s="152" t="s">
        <v>55</v>
      </c>
      <c r="C96" s="153" t="s">
        <v>1</v>
      </c>
      <c r="D96" s="234" t="s">
        <v>170</v>
      </c>
      <c r="E96" s="233">
        <v>45276.0</v>
      </c>
      <c r="F96" s="237">
        <v>0.9791666666666666</v>
      </c>
      <c r="G96" s="237">
        <v>0.25</v>
      </c>
      <c r="H96" s="235">
        <v>6.5</v>
      </c>
      <c r="I96" s="236">
        <v>0.0</v>
      </c>
      <c r="J96" s="236">
        <v>0.0</v>
      </c>
      <c r="K96" s="235">
        <v>6.5</v>
      </c>
      <c r="L96" s="152"/>
    </row>
    <row r="97">
      <c r="A97" s="233">
        <v>45276.0</v>
      </c>
      <c r="B97" s="152" t="s">
        <v>189</v>
      </c>
      <c r="C97" s="152" t="s">
        <v>51</v>
      </c>
      <c r="D97" s="234" t="s">
        <v>172</v>
      </c>
      <c r="E97" s="233">
        <v>45277.0</v>
      </c>
      <c r="F97" s="235">
        <v>0.0</v>
      </c>
      <c r="G97" s="235">
        <v>0.0</v>
      </c>
      <c r="H97" s="235">
        <v>0.0</v>
      </c>
      <c r="I97" s="236">
        <v>0.0</v>
      </c>
      <c r="J97" s="236">
        <v>0.0</v>
      </c>
      <c r="K97" s="235">
        <v>0.0</v>
      </c>
      <c r="L97" s="152" t="s">
        <v>25</v>
      </c>
    </row>
    <row r="98">
      <c r="A98" s="233">
        <v>45276.0</v>
      </c>
      <c r="B98" s="152" t="s">
        <v>54</v>
      </c>
      <c r="C98" s="152" t="s">
        <v>51</v>
      </c>
      <c r="D98" s="234" t="s">
        <v>172</v>
      </c>
      <c r="E98" s="233">
        <v>45277.0</v>
      </c>
      <c r="F98" s="237">
        <v>0.0</v>
      </c>
      <c r="G98" s="237">
        <v>0.25</v>
      </c>
      <c r="H98" s="235">
        <v>6.0</v>
      </c>
      <c r="I98" s="236">
        <v>0.0</v>
      </c>
      <c r="J98" s="236">
        <v>0.0</v>
      </c>
      <c r="K98" s="235">
        <v>6.0</v>
      </c>
      <c r="L98" s="152"/>
    </row>
    <row r="99">
      <c r="A99" s="233">
        <v>45276.0</v>
      </c>
      <c r="B99" s="153" t="s">
        <v>139</v>
      </c>
      <c r="C99" s="153" t="s">
        <v>35</v>
      </c>
      <c r="D99" s="234" t="s">
        <v>172</v>
      </c>
      <c r="E99" s="233">
        <v>45277.0</v>
      </c>
      <c r="F99" s="237">
        <v>0.0</v>
      </c>
      <c r="G99" s="237">
        <v>0.25</v>
      </c>
      <c r="H99" s="235">
        <v>6.0</v>
      </c>
      <c r="I99" s="236">
        <v>0.0</v>
      </c>
      <c r="J99" s="236">
        <v>0.0</v>
      </c>
      <c r="K99" s="235">
        <v>6.0</v>
      </c>
      <c r="L99" s="152"/>
    </row>
    <row r="100">
      <c r="A100" s="233">
        <v>45276.0</v>
      </c>
      <c r="B100" s="152" t="s">
        <v>18</v>
      </c>
      <c r="C100" s="153" t="s">
        <v>1</v>
      </c>
      <c r="D100" s="234" t="s">
        <v>172</v>
      </c>
      <c r="E100" s="233">
        <v>45277.0</v>
      </c>
      <c r="F100" s="235">
        <v>0.0</v>
      </c>
      <c r="G100" s="235">
        <v>0.0</v>
      </c>
      <c r="H100" s="235">
        <v>0.0</v>
      </c>
      <c r="I100" s="236">
        <v>0.0</v>
      </c>
      <c r="J100" s="236">
        <v>0.0</v>
      </c>
      <c r="K100" s="235">
        <v>0.0</v>
      </c>
      <c r="L100" s="152" t="s">
        <v>25</v>
      </c>
    </row>
    <row r="101">
      <c r="A101" s="233">
        <v>45276.0</v>
      </c>
      <c r="B101" s="152" t="s">
        <v>123</v>
      </c>
      <c r="C101" s="152" t="s">
        <v>23</v>
      </c>
      <c r="D101" s="234" t="s">
        <v>172</v>
      </c>
      <c r="E101" s="233">
        <v>45277.0</v>
      </c>
      <c r="F101" s="237">
        <v>0.20833333333333334</v>
      </c>
      <c r="G101" s="237">
        <v>0.5</v>
      </c>
      <c r="H101" s="235">
        <v>7.0</v>
      </c>
      <c r="I101" s="236">
        <v>0.0</v>
      </c>
      <c r="J101" s="235">
        <v>6.0</v>
      </c>
      <c r="K101" s="235">
        <v>1.0</v>
      </c>
    </row>
    <row r="102">
      <c r="A102" s="233">
        <v>45276.0</v>
      </c>
      <c r="B102" s="152" t="s">
        <v>50</v>
      </c>
      <c r="C102" s="152" t="s">
        <v>23</v>
      </c>
      <c r="D102" s="234" t="s">
        <v>172</v>
      </c>
      <c r="E102" s="233">
        <v>45277.0</v>
      </c>
      <c r="F102" s="237">
        <v>0.0625</v>
      </c>
      <c r="G102" s="237">
        <v>0.20833333333333334</v>
      </c>
      <c r="H102" s="68">
        <v>3.5</v>
      </c>
      <c r="I102" s="68">
        <v>0.0</v>
      </c>
      <c r="J102" s="68">
        <v>0.0</v>
      </c>
      <c r="K102" s="68">
        <v>3.5</v>
      </c>
    </row>
    <row r="103">
      <c r="A103" s="233">
        <v>45276.0</v>
      </c>
      <c r="B103" s="152" t="s">
        <v>50</v>
      </c>
      <c r="C103" s="152" t="s">
        <v>49</v>
      </c>
      <c r="D103" s="234" t="s">
        <v>172</v>
      </c>
      <c r="E103" s="233">
        <v>45277.0</v>
      </c>
      <c r="F103" s="237">
        <v>0.20833333333333334</v>
      </c>
      <c r="G103" s="237">
        <v>0.4166666666666667</v>
      </c>
      <c r="H103" s="235">
        <v>5.0</v>
      </c>
      <c r="I103" s="236">
        <v>0.0</v>
      </c>
      <c r="J103" s="235">
        <v>4.0</v>
      </c>
      <c r="K103" s="235">
        <v>1.0</v>
      </c>
    </row>
    <row r="104">
      <c r="A104" s="233">
        <v>45276.0</v>
      </c>
      <c r="B104" s="153" t="s">
        <v>45</v>
      </c>
      <c r="C104" s="153" t="s">
        <v>1</v>
      </c>
      <c r="D104" s="234" t="s">
        <v>172</v>
      </c>
      <c r="E104" s="233">
        <v>45277.0</v>
      </c>
      <c r="F104" s="242">
        <v>0.20833333333333334</v>
      </c>
      <c r="G104" s="242">
        <v>0.5416666666666666</v>
      </c>
      <c r="H104" s="240">
        <v>8.0</v>
      </c>
      <c r="I104" s="240">
        <v>0.0</v>
      </c>
      <c r="J104" s="240">
        <v>7.0</v>
      </c>
      <c r="K104" s="240">
        <v>1.0</v>
      </c>
    </row>
    <row r="105">
      <c r="A105" s="233">
        <v>45276.0</v>
      </c>
      <c r="B105" s="152" t="s">
        <v>32</v>
      </c>
      <c r="C105" s="153" t="s">
        <v>1</v>
      </c>
      <c r="D105" s="234" t="s">
        <v>172</v>
      </c>
      <c r="E105" s="233">
        <v>45277.0</v>
      </c>
      <c r="F105" s="237">
        <v>0.25</v>
      </c>
      <c r="G105" s="237">
        <v>0.6041666666666666</v>
      </c>
      <c r="H105" s="235">
        <v>8.5</v>
      </c>
      <c r="I105" s="235">
        <v>0.5</v>
      </c>
      <c r="J105" s="235">
        <v>8.0</v>
      </c>
      <c r="K105" s="235">
        <v>0.0</v>
      </c>
      <c r="L105" s="68" t="s">
        <v>192</v>
      </c>
    </row>
    <row r="106">
      <c r="A106" s="233">
        <v>45276.0</v>
      </c>
      <c r="B106" s="152" t="s">
        <v>30</v>
      </c>
      <c r="C106" s="153" t="s">
        <v>51</v>
      </c>
      <c r="D106" s="243" t="s">
        <v>172</v>
      </c>
      <c r="E106" s="233">
        <v>45277.0</v>
      </c>
      <c r="F106" s="240">
        <v>0.0</v>
      </c>
      <c r="G106" s="240">
        <v>0.0</v>
      </c>
      <c r="H106" s="240">
        <v>0.0</v>
      </c>
      <c r="I106" s="244">
        <v>0.0</v>
      </c>
      <c r="J106" s="240">
        <v>0.0</v>
      </c>
      <c r="K106" s="240">
        <v>0.0</v>
      </c>
      <c r="L106" s="68"/>
    </row>
    <row r="107">
      <c r="A107" s="233">
        <v>45276.0</v>
      </c>
      <c r="B107" s="152" t="s">
        <v>190</v>
      </c>
      <c r="C107" s="153" t="s">
        <v>51</v>
      </c>
      <c r="D107" s="243" t="s">
        <v>172</v>
      </c>
      <c r="E107" s="233">
        <v>45277.0</v>
      </c>
      <c r="F107" s="240">
        <v>0.0</v>
      </c>
      <c r="G107" s="240">
        <v>0.0</v>
      </c>
      <c r="H107" s="240">
        <v>0.0</v>
      </c>
      <c r="I107" s="244">
        <v>0.0</v>
      </c>
      <c r="J107" s="240">
        <v>0.0</v>
      </c>
      <c r="K107" s="240">
        <v>0.0</v>
      </c>
      <c r="L107" s="68" t="s">
        <v>25</v>
      </c>
    </row>
    <row r="108">
      <c r="A108" s="233">
        <v>45276.0</v>
      </c>
      <c r="B108" s="153" t="s">
        <v>69</v>
      </c>
      <c r="C108" s="153" t="s">
        <v>51</v>
      </c>
      <c r="D108" s="243" t="s">
        <v>172</v>
      </c>
      <c r="E108" s="233">
        <v>45277.0</v>
      </c>
      <c r="F108" s="238">
        <v>0.20833333333333334</v>
      </c>
      <c r="G108" s="237">
        <v>0.5625</v>
      </c>
      <c r="H108" s="235">
        <v>8.5</v>
      </c>
      <c r="I108" s="235">
        <v>0.5</v>
      </c>
      <c r="J108" s="235">
        <v>7.0</v>
      </c>
      <c r="K108" s="236">
        <v>1.0</v>
      </c>
      <c r="L108" s="68" t="s">
        <v>193</v>
      </c>
    </row>
    <row r="109">
      <c r="A109" s="233">
        <v>45276.0</v>
      </c>
      <c r="B109" s="152" t="s">
        <v>52</v>
      </c>
      <c r="C109" s="153" t="s">
        <v>51</v>
      </c>
      <c r="D109" s="234" t="s">
        <v>172</v>
      </c>
      <c r="E109" s="233">
        <v>45277.0</v>
      </c>
      <c r="F109" s="237">
        <v>0.25</v>
      </c>
      <c r="G109" s="242">
        <v>0.5416666666666666</v>
      </c>
      <c r="H109" s="235">
        <v>7.0</v>
      </c>
      <c r="I109" s="236">
        <v>0.0</v>
      </c>
      <c r="J109" s="235">
        <v>7.0</v>
      </c>
      <c r="K109" s="235">
        <v>0.0</v>
      </c>
      <c r="L109" s="152"/>
      <c r="M109" s="233"/>
      <c r="N109" s="152"/>
      <c r="O109" s="152"/>
      <c r="P109" s="234"/>
      <c r="Q109" s="233"/>
      <c r="R109" s="237"/>
      <c r="S109" s="242"/>
      <c r="T109" s="235"/>
      <c r="U109" s="235"/>
      <c r="V109" s="235">
        <v>6.0</v>
      </c>
      <c r="W109" s="235">
        <v>1.0</v>
      </c>
      <c r="X109" s="152" t="s">
        <v>25</v>
      </c>
    </row>
    <row r="110">
      <c r="A110" s="233">
        <v>45276.0</v>
      </c>
      <c r="B110" s="152" t="s">
        <v>82</v>
      </c>
      <c r="C110" s="152" t="s">
        <v>35</v>
      </c>
      <c r="D110" s="234" t="s">
        <v>172</v>
      </c>
      <c r="E110" s="233">
        <v>45277.0</v>
      </c>
      <c r="F110" s="237">
        <v>0.25</v>
      </c>
      <c r="G110" s="237">
        <v>0.5</v>
      </c>
      <c r="H110" s="236">
        <v>6.0</v>
      </c>
      <c r="I110" s="236">
        <v>0.0</v>
      </c>
      <c r="J110" s="235">
        <v>6.0</v>
      </c>
      <c r="K110" s="235">
        <v>0.0</v>
      </c>
    </row>
    <row r="111">
      <c r="A111" s="233">
        <v>45276.0</v>
      </c>
      <c r="B111" s="152" t="s">
        <v>109</v>
      </c>
      <c r="C111" s="153" t="s">
        <v>31</v>
      </c>
      <c r="D111" s="234" t="s">
        <v>172</v>
      </c>
      <c r="E111" s="233">
        <v>45277.0</v>
      </c>
      <c r="F111" s="237">
        <v>0.4166666666666667</v>
      </c>
      <c r="G111" s="237">
        <v>0.625</v>
      </c>
      <c r="H111" s="235">
        <v>5.0</v>
      </c>
      <c r="I111" s="235">
        <v>0.0</v>
      </c>
      <c r="J111" s="235">
        <v>5.0</v>
      </c>
      <c r="K111" s="235">
        <v>0.0</v>
      </c>
    </row>
    <row r="112">
      <c r="A112" s="233">
        <v>45276.0</v>
      </c>
      <c r="B112" s="153" t="s">
        <v>103</v>
      </c>
      <c r="C112" s="153" t="s">
        <v>31</v>
      </c>
      <c r="D112" s="234" t="s">
        <v>172</v>
      </c>
      <c r="E112" s="233">
        <v>45277.0</v>
      </c>
      <c r="F112" s="237">
        <v>0.2916666666666667</v>
      </c>
      <c r="G112" s="237">
        <v>0.625</v>
      </c>
      <c r="H112" s="235">
        <v>8.0</v>
      </c>
      <c r="I112" s="235">
        <v>0.0</v>
      </c>
      <c r="J112" s="235">
        <v>8.0</v>
      </c>
      <c r="K112" s="235">
        <v>0.0</v>
      </c>
    </row>
    <row r="113">
      <c r="A113" s="233">
        <v>45276.0</v>
      </c>
      <c r="B113" s="153" t="s">
        <v>97</v>
      </c>
      <c r="C113" s="153" t="s">
        <v>31</v>
      </c>
      <c r="D113" s="234" t="s">
        <v>172</v>
      </c>
      <c r="E113" s="233">
        <v>45277.0</v>
      </c>
      <c r="F113" s="237">
        <v>0.20833333333333334</v>
      </c>
      <c r="G113" s="237">
        <v>0.4166666666666667</v>
      </c>
      <c r="H113" s="235">
        <v>5.0</v>
      </c>
      <c r="I113" s="236">
        <v>0.0</v>
      </c>
      <c r="J113" s="235">
        <v>4.0</v>
      </c>
      <c r="K113" s="235">
        <v>1.0</v>
      </c>
      <c r="L113" s="152"/>
    </row>
    <row r="114">
      <c r="A114" s="233">
        <v>45277.0</v>
      </c>
      <c r="B114" s="153" t="s">
        <v>88</v>
      </c>
      <c r="C114" s="153" t="s">
        <v>31</v>
      </c>
      <c r="D114" s="234" t="s">
        <v>172</v>
      </c>
      <c r="E114" s="233">
        <v>45277.0</v>
      </c>
      <c r="F114" s="237">
        <v>0.9583333333333334</v>
      </c>
      <c r="G114" s="237">
        <v>0.22916666666666666</v>
      </c>
      <c r="H114" s="235">
        <v>6.5</v>
      </c>
      <c r="I114" s="235">
        <v>0.0</v>
      </c>
      <c r="J114" s="235">
        <v>0.0</v>
      </c>
      <c r="K114" s="235">
        <v>6.5</v>
      </c>
    </row>
    <row r="115">
      <c r="A115" s="233">
        <v>45277.0</v>
      </c>
      <c r="B115" s="152" t="s">
        <v>189</v>
      </c>
      <c r="C115" s="153" t="s">
        <v>51</v>
      </c>
      <c r="D115" s="234" t="s">
        <v>174</v>
      </c>
      <c r="E115" s="233">
        <v>45278.0</v>
      </c>
      <c r="F115" s="237">
        <v>0.5</v>
      </c>
      <c r="G115" s="237">
        <v>0.25</v>
      </c>
      <c r="H115" s="235">
        <v>6.0</v>
      </c>
      <c r="I115" s="236">
        <v>0.0</v>
      </c>
      <c r="J115" s="236">
        <v>0.0</v>
      </c>
      <c r="K115" s="235">
        <v>6.0</v>
      </c>
      <c r="L115" s="152"/>
    </row>
    <row r="116">
      <c r="A116" s="233">
        <v>45277.0</v>
      </c>
      <c r="B116" s="152" t="s">
        <v>32</v>
      </c>
      <c r="C116" s="153" t="s">
        <v>35</v>
      </c>
      <c r="D116" s="234" t="s">
        <v>174</v>
      </c>
      <c r="E116" s="233">
        <v>45278.0</v>
      </c>
      <c r="F116" s="237">
        <v>0.5</v>
      </c>
      <c r="G116" s="237">
        <v>0.25</v>
      </c>
      <c r="H116" s="235">
        <v>6.0</v>
      </c>
      <c r="I116" s="236">
        <v>0.0</v>
      </c>
      <c r="J116" s="236">
        <v>0.0</v>
      </c>
      <c r="K116" s="235">
        <v>6.0</v>
      </c>
      <c r="L116" s="152"/>
    </row>
    <row r="117">
      <c r="A117" s="233">
        <v>45277.0</v>
      </c>
      <c r="B117" s="152" t="s">
        <v>50</v>
      </c>
      <c r="C117" s="152" t="s">
        <v>49</v>
      </c>
      <c r="D117" s="234" t="s">
        <v>174</v>
      </c>
      <c r="E117" s="233">
        <v>45278.0</v>
      </c>
      <c r="F117" s="235">
        <v>0.0</v>
      </c>
      <c r="G117" s="235">
        <v>0.0</v>
      </c>
      <c r="H117" s="235">
        <v>0.0</v>
      </c>
      <c r="I117" s="236">
        <v>0.0</v>
      </c>
      <c r="J117" s="235">
        <v>0.0</v>
      </c>
      <c r="K117" s="235">
        <v>0.0</v>
      </c>
      <c r="L117" s="152" t="s">
        <v>25</v>
      </c>
    </row>
    <row r="118">
      <c r="A118" s="233">
        <v>45277.0</v>
      </c>
      <c r="B118" s="153" t="s">
        <v>139</v>
      </c>
      <c r="C118" s="153" t="s">
        <v>35</v>
      </c>
      <c r="D118" s="234" t="s">
        <v>174</v>
      </c>
      <c r="E118" s="233">
        <v>45278.0</v>
      </c>
      <c r="F118" s="235">
        <v>0.0</v>
      </c>
      <c r="G118" s="235">
        <v>0.0</v>
      </c>
      <c r="H118" s="235">
        <v>0.0</v>
      </c>
      <c r="I118" s="235">
        <v>0.0</v>
      </c>
      <c r="J118" s="235">
        <v>0.0</v>
      </c>
      <c r="K118" s="235">
        <v>0.0</v>
      </c>
      <c r="L118" s="152" t="s">
        <v>25</v>
      </c>
    </row>
    <row r="119">
      <c r="A119" s="233">
        <v>45277.0</v>
      </c>
      <c r="B119" s="152" t="s">
        <v>18</v>
      </c>
      <c r="C119" s="153" t="s">
        <v>1</v>
      </c>
      <c r="D119" s="234" t="s">
        <v>174</v>
      </c>
      <c r="E119" s="233">
        <v>45278.0</v>
      </c>
      <c r="F119" s="235">
        <v>0.0</v>
      </c>
      <c r="G119" s="235">
        <v>0.0</v>
      </c>
      <c r="H119" s="68">
        <v>0.0</v>
      </c>
      <c r="I119" s="68">
        <v>0.0</v>
      </c>
      <c r="J119" s="68">
        <v>0.0</v>
      </c>
      <c r="K119" s="68">
        <v>0.0</v>
      </c>
      <c r="L119" s="152" t="s">
        <v>25</v>
      </c>
    </row>
    <row r="120">
      <c r="A120" s="233">
        <v>45277.0</v>
      </c>
      <c r="B120" s="152" t="s">
        <v>55</v>
      </c>
      <c r="C120" s="153" t="s">
        <v>1</v>
      </c>
      <c r="D120" s="234" t="s">
        <v>174</v>
      </c>
      <c r="E120" s="233">
        <v>45278.0</v>
      </c>
      <c r="F120" s="235">
        <v>0.0</v>
      </c>
      <c r="G120" s="235">
        <v>0.0</v>
      </c>
      <c r="H120" s="68">
        <v>0.0</v>
      </c>
      <c r="I120" s="68">
        <v>0.0</v>
      </c>
      <c r="J120" s="68">
        <v>0.0</v>
      </c>
      <c r="K120" s="68">
        <v>0.0</v>
      </c>
      <c r="L120" s="152"/>
    </row>
    <row r="121">
      <c r="A121" s="233">
        <v>45277.0</v>
      </c>
      <c r="B121" s="152" t="s">
        <v>54</v>
      </c>
      <c r="C121" s="153" t="s">
        <v>1</v>
      </c>
      <c r="D121" s="234" t="s">
        <v>174</v>
      </c>
      <c r="E121" s="233">
        <v>45278.0</v>
      </c>
      <c r="F121" s="237">
        <v>0.041666666666666664</v>
      </c>
      <c r="G121" s="237">
        <v>0.20833333333333334</v>
      </c>
      <c r="H121" s="68">
        <v>4.0</v>
      </c>
      <c r="I121" s="68">
        <v>0.0</v>
      </c>
      <c r="J121" s="68">
        <v>0.0</v>
      </c>
      <c r="K121" s="68">
        <v>4.0</v>
      </c>
      <c r="L121" s="152"/>
    </row>
    <row r="122">
      <c r="A122" s="233">
        <v>45277.0</v>
      </c>
      <c r="B122" s="152" t="s">
        <v>54</v>
      </c>
      <c r="C122" s="152" t="s">
        <v>49</v>
      </c>
      <c r="D122" s="234" t="s">
        <v>174</v>
      </c>
      <c r="E122" s="233">
        <v>45278.0</v>
      </c>
      <c r="F122" s="237">
        <v>0.20833333333333334</v>
      </c>
      <c r="G122" s="237">
        <v>0.375</v>
      </c>
      <c r="H122" s="235">
        <v>4.0</v>
      </c>
      <c r="I122" s="236">
        <v>0.0</v>
      </c>
      <c r="J122" s="235">
        <v>3.0</v>
      </c>
      <c r="K122" s="235">
        <v>1.0</v>
      </c>
      <c r="L122" s="152"/>
    </row>
    <row r="123">
      <c r="A123" s="233">
        <v>45277.0</v>
      </c>
      <c r="B123" s="152" t="s">
        <v>52</v>
      </c>
      <c r="C123" s="152" t="s">
        <v>23</v>
      </c>
      <c r="D123" s="234" t="s">
        <v>174</v>
      </c>
      <c r="E123" s="233">
        <v>45278.0</v>
      </c>
      <c r="F123" s="237">
        <v>0.0625</v>
      </c>
      <c r="G123" s="237">
        <v>0.2916666666666667</v>
      </c>
      <c r="H123" s="68">
        <v>5.5</v>
      </c>
      <c r="I123" s="68">
        <v>0.0</v>
      </c>
      <c r="J123" s="68">
        <v>1.0</v>
      </c>
      <c r="K123" s="68">
        <v>4.5</v>
      </c>
      <c r="L123" s="152"/>
    </row>
    <row r="124">
      <c r="A124" s="233">
        <v>45277.0</v>
      </c>
      <c r="B124" s="152" t="s">
        <v>123</v>
      </c>
      <c r="C124" s="152" t="s">
        <v>23</v>
      </c>
      <c r="D124" s="234" t="s">
        <v>174</v>
      </c>
      <c r="E124" s="233">
        <v>45278.0</v>
      </c>
      <c r="F124" s="237">
        <v>0.2916666666666667</v>
      </c>
      <c r="G124" s="237">
        <v>0.5</v>
      </c>
      <c r="H124" s="235">
        <v>5.0</v>
      </c>
      <c r="I124" s="236">
        <v>0.0</v>
      </c>
      <c r="J124" s="235">
        <v>5.0</v>
      </c>
      <c r="K124" s="235">
        <v>0.0</v>
      </c>
      <c r="L124" s="152"/>
    </row>
    <row r="125">
      <c r="A125" s="233">
        <v>45277.0</v>
      </c>
      <c r="B125" s="153" t="s">
        <v>45</v>
      </c>
      <c r="C125" s="153" t="s">
        <v>1</v>
      </c>
      <c r="D125" s="234" t="s">
        <v>174</v>
      </c>
      <c r="E125" s="233">
        <v>45278.0</v>
      </c>
      <c r="F125" s="237">
        <v>0.20833333333333334</v>
      </c>
      <c r="G125" s="237">
        <v>0.5208333333333334</v>
      </c>
      <c r="H125" s="235">
        <v>7.5</v>
      </c>
      <c r="I125" s="235">
        <v>0.0</v>
      </c>
      <c r="J125" s="235">
        <v>6.5</v>
      </c>
      <c r="K125" s="235">
        <v>1.0</v>
      </c>
      <c r="L125" s="152"/>
    </row>
    <row r="126">
      <c r="A126" s="233">
        <v>45277.0</v>
      </c>
      <c r="B126" s="153" t="s">
        <v>69</v>
      </c>
      <c r="C126" s="153" t="s">
        <v>51</v>
      </c>
      <c r="D126" s="234" t="s">
        <v>174</v>
      </c>
      <c r="E126" s="233">
        <v>45278.0</v>
      </c>
      <c r="F126" s="237">
        <v>0.20833333333333334</v>
      </c>
      <c r="G126" s="237">
        <v>0.5416666666666666</v>
      </c>
      <c r="H126" s="235">
        <v>8.0</v>
      </c>
      <c r="I126" s="235">
        <v>0.0</v>
      </c>
      <c r="J126" s="235">
        <v>7.0</v>
      </c>
      <c r="K126" s="235">
        <v>1.0</v>
      </c>
      <c r="L126" s="152"/>
    </row>
    <row r="127" ht="16.5" customHeight="1">
      <c r="A127" s="233">
        <v>45277.0</v>
      </c>
      <c r="B127" s="155" t="s">
        <v>190</v>
      </c>
      <c r="C127" s="153" t="s">
        <v>51</v>
      </c>
      <c r="D127" s="234" t="s">
        <v>174</v>
      </c>
      <c r="E127" s="233">
        <v>45278.0</v>
      </c>
      <c r="F127" s="242">
        <v>0.25</v>
      </c>
      <c r="G127" s="242">
        <v>0.5625</v>
      </c>
      <c r="H127" s="240">
        <v>7.5</v>
      </c>
      <c r="I127" s="244">
        <v>0.0</v>
      </c>
      <c r="J127" s="240">
        <v>7.5</v>
      </c>
      <c r="K127" s="240">
        <v>0.0</v>
      </c>
      <c r="L127" s="68" t="s">
        <v>25</v>
      </c>
    </row>
    <row r="128">
      <c r="A128" s="233">
        <v>45277.0</v>
      </c>
      <c r="B128" s="152" t="s">
        <v>30</v>
      </c>
      <c r="C128" s="153" t="s">
        <v>51</v>
      </c>
      <c r="D128" s="234" t="s">
        <v>174</v>
      </c>
      <c r="E128" s="233">
        <v>45278.0</v>
      </c>
      <c r="F128" s="240">
        <v>0.0</v>
      </c>
      <c r="G128" s="240">
        <v>0.0</v>
      </c>
      <c r="H128" s="240">
        <v>0.0</v>
      </c>
      <c r="I128" s="244">
        <v>0.0</v>
      </c>
      <c r="J128" s="240">
        <v>0.0</v>
      </c>
      <c r="K128" s="240">
        <v>0.0</v>
      </c>
      <c r="M128" s="153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</row>
    <row r="129">
      <c r="A129" s="233">
        <v>45277.0</v>
      </c>
      <c r="B129" s="152" t="s">
        <v>82</v>
      </c>
      <c r="C129" s="152" t="s">
        <v>35</v>
      </c>
      <c r="D129" s="234" t="s">
        <v>174</v>
      </c>
      <c r="E129" s="233">
        <v>45278.0</v>
      </c>
      <c r="F129" s="242">
        <v>0.25</v>
      </c>
      <c r="G129" s="237">
        <v>0.0</v>
      </c>
      <c r="H129" s="235">
        <v>7.0</v>
      </c>
      <c r="I129" s="236">
        <v>0.0</v>
      </c>
      <c r="J129" s="235">
        <v>6.0</v>
      </c>
      <c r="K129" s="235">
        <v>1.0</v>
      </c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</row>
    <row r="130">
      <c r="A130" s="233">
        <v>45277.0</v>
      </c>
      <c r="B130" s="153" t="s">
        <v>103</v>
      </c>
      <c r="C130" s="153" t="s">
        <v>31</v>
      </c>
      <c r="D130" s="234" t="s">
        <v>174</v>
      </c>
      <c r="E130" s="233">
        <v>45278.0</v>
      </c>
      <c r="F130" s="237">
        <v>0.22916666666666666</v>
      </c>
      <c r="G130" s="237">
        <v>0.5416666666666666</v>
      </c>
      <c r="H130" s="235">
        <v>7.5</v>
      </c>
      <c r="I130" s="235">
        <v>0.0</v>
      </c>
      <c r="J130" s="235">
        <v>7.0</v>
      </c>
      <c r="K130" s="235">
        <v>0.5</v>
      </c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</row>
    <row r="131">
      <c r="A131" s="233">
        <v>45277.0</v>
      </c>
      <c r="B131" s="152" t="s">
        <v>109</v>
      </c>
      <c r="C131" s="153" t="s">
        <v>31</v>
      </c>
      <c r="D131" s="234" t="s">
        <v>174</v>
      </c>
      <c r="E131" s="233">
        <v>45278.0</v>
      </c>
      <c r="F131" s="237">
        <v>0.20833333333333334</v>
      </c>
      <c r="G131" s="237">
        <v>0.5208333333333334</v>
      </c>
      <c r="H131" s="235">
        <v>7.5</v>
      </c>
      <c r="I131" s="235">
        <v>0.0</v>
      </c>
      <c r="J131" s="235">
        <v>6.5</v>
      </c>
      <c r="K131" s="235">
        <v>1.0</v>
      </c>
      <c r="L131" s="152"/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</row>
    <row r="132">
      <c r="A132" s="233">
        <v>45277.0</v>
      </c>
      <c r="B132" s="153" t="s">
        <v>97</v>
      </c>
      <c r="C132" s="153" t="s">
        <v>31</v>
      </c>
      <c r="D132" s="234" t="s">
        <v>174</v>
      </c>
      <c r="E132" s="233">
        <v>45278.0</v>
      </c>
      <c r="F132" s="235">
        <v>0.0</v>
      </c>
      <c r="G132" s="235">
        <v>0.0</v>
      </c>
      <c r="H132" s="68">
        <v>0.0</v>
      </c>
      <c r="I132" s="68">
        <v>0.0</v>
      </c>
      <c r="J132" s="68">
        <v>0.0</v>
      </c>
      <c r="K132" s="68">
        <v>0.0</v>
      </c>
      <c r="L132" s="152" t="s">
        <v>25</v>
      </c>
      <c r="M132" s="153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</row>
    <row r="133">
      <c r="A133" s="233">
        <v>45278.0</v>
      </c>
      <c r="B133" s="153" t="s">
        <v>88</v>
      </c>
      <c r="C133" s="153" t="s">
        <v>31</v>
      </c>
      <c r="D133" s="234" t="s">
        <v>174</v>
      </c>
      <c r="E133" s="233">
        <v>45278.0</v>
      </c>
      <c r="F133" s="237">
        <v>0.9583333333333334</v>
      </c>
      <c r="G133" s="237">
        <v>0.2708333333333333</v>
      </c>
      <c r="H133" s="235">
        <v>7.5</v>
      </c>
      <c r="I133" s="236">
        <v>0.0</v>
      </c>
      <c r="J133" s="235">
        <v>1.0</v>
      </c>
      <c r="K133" s="235">
        <v>6.5</v>
      </c>
      <c r="L133" s="152"/>
    </row>
    <row r="134">
      <c r="A134" s="233">
        <v>45278.0</v>
      </c>
      <c r="B134" s="152" t="s">
        <v>18</v>
      </c>
      <c r="C134" s="153" t="s">
        <v>1</v>
      </c>
      <c r="D134" s="234" t="s">
        <v>174</v>
      </c>
      <c r="E134" s="233">
        <v>45278.0</v>
      </c>
      <c r="F134" s="237">
        <v>0.9791666666666666</v>
      </c>
      <c r="G134" s="237">
        <v>0.20833333333333334</v>
      </c>
      <c r="H134" s="235">
        <v>5.5</v>
      </c>
      <c r="I134" s="236">
        <v>0.0</v>
      </c>
      <c r="J134" s="236">
        <v>0.0</v>
      </c>
      <c r="K134" s="235">
        <v>5.5</v>
      </c>
      <c r="L134" s="152"/>
    </row>
    <row r="135">
      <c r="A135" s="233">
        <v>45278.0</v>
      </c>
      <c r="B135" s="152" t="s">
        <v>55</v>
      </c>
      <c r="C135" s="153" t="s">
        <v>1</v>
      </c>
      <c r="D135" s="234" t="s">
        <v>174</v>
      </c>
      <c r="E135" s="233">
        <v>45278.0</v>
      </c>
      <c r="F135" s="235">
        <v>0.0</v>
      </c>
      <c r="G135" s="235">
        <v>0.0</v>
      </c>
      <c r="H135" s="235">
        <v>0.0</v>
      </c>
      <c r="I135" s="236">
        <v>0.0</v>
      </c>
      <c r="J135" s="236">
        <v>0.0</v>
      </c>
      <c r="K135" s="235">
        <v>0.0</v>
      </c>
      <c r="L135" s="152" t="s">
        <v>25</v>
      </c>
    </row>
    <row r="136">
      <c r="A136" s="233">
        <v>45278.0</v>
      </c>
      <c r="B136" s="152" t="s">
        <v>52</v>
      </c>
      <c r="C136" s="153" t="s">
        <v>51</v>
      </c>
      <c r="D136" s="234" t="s">
        <v>175</v>
      </c>
      <c r="E136" s="233">
        <v>45279.0</v>
      </c>
      <c r="F136" s="235">
        <v>0.0</v>
      </c>
      <c r="G136" s="235">
        <v>0.0</v>
      </c>
      <c r="H136" s="235">
        <v>0.0</v>
      </c>
      <c r="I136" s="236">
        <v>0.0</v>
      </c>
      <c r="J136" s="236">
        <v>0.0</v>
      </c>
      <c r="K136" s="235">
        <v>0.0</v>
      </c>
      <c r="L136" s="152" t="s">
        <v>63</v>
      </c>
    </row>
    <row r="137">
      <c r="A137" s="233">
        <v>45278.0</v>
      </c>
      <c r="B137" s="152" t="s">
        <v>50</v>
      </c>
      <c r="C137" s="153" t="s">
        <v>51</v>
      </c>
      <c r="D137" s="234" t="s">
        <v>175</v>
      </c>
      <c r="E137" s="233">
        <v>45279.0</v>
      </c>
      <c r="F137" s="237">
        <v>0.5</v>
      </c>
      <c r="G137" s="237">
        <v>0.25</v>
      </c>
      <c r="H137" s="235">
        <v>6.0</v>
      </c>
      <c r="I137" s="236">
        <v>0.0</v>
      </c>
      <c r="J137" s="236">
        <v>0.0</v>
      </c>
      <c r="K137" s="235">
        <v>6.0</v>
      </c>
      <c r="L137" s="152"/>
    </row>
    <row r="138">
      <c r="A138" s="233">
        <v>45278.0</v>
      </c>
      <c r="B138" s="153" t="s">
        <v>139</v>
      </c>
      <c r="C138" s="153" t="s">
        <v>35</v>
      </c>
      <c r="D138" s="234" t="s">
        <v>175</v>
      </c>
      <c r="E138" s="233">
        <v>45279.0</v>
      </c>
      <c r="F138" s="237">
        <v>0.5</v>
      </c>
      <c r="G138" s="237">
        <v>0.25</v>
      </c>
      <c r="H138" s="235">
        <v>6.0</v>
      </c>
      <c r="I138" s="236">
        <v>0.0</v>
      </c>
      <c r="J138" s="236">
        <v>0.0</v>
      </c>
      <c r="K138" s="235">
        <v>6.0</v>
      </c>
      <c r="L138" s="152"/>
    </row>
    <row r="139">
      <c r="A139" s="233">
        <v>45278.0</v>
      </c>
      <c r="B139" s="152" t="s">
        <v>30</v>
      </c>
      <c r="C139" s="152" t="s">
        <v>1</v>
      </c>
      <c r="D139" s="234" t="s">
        <v>175</v>
      </c>
      <c r="E139" s="233">
        <v>45279.0</v>
      </c>
      <c r="F139" s="235">
        <v>0.0</v>
      </c>
      <c r="G139" s="235">
        <v>0.0</v>
      </c>
      <c r="H139" s="235">
        <v>0.0</v>
      </c>
      <c r="I139" s="235">
        <v>0.0</v>
      </c>
      <c r="J139" s="235">
        <v>0.0</v>
      </c>
      <c r="K139" s="235">
        <v>0.0</v>
      </c>
      <c r="L139" s="152"/>
    </row>
    <row r="140">
      <c r="A140" s="233">
        <v>45278.0</v>
      </c>
      <c r="B140" s="152" t="s">
        <v>54</v>
      </c>
      <c r="C140" s="153" t="s">
        <v>23</v>
      </c>
      <c r="D140" s="234" t="s">
        <v>175</v>
      </c>
      <c r="E140" s="233">
        <v>45279.0</v>
      </c>
      <c r="F140" s="237">
        <v>0.0625</v>
      </c>
      <c r="G140" s="237">
        <v>0.2916666666666667</v>
      </c>
      <c r="H140" s="68">
        <v>5.5</v>
      </c>
      <c r="I140" s="68">
        <v>0.0</v>
      </c>
      <c r="J140" s="68">
        <v>1.5</v>
      </c>
      <c r="K140" s="68">
        <v>4.5</v>
      </c>
      <c r="L140" s="152"/>
    </row>
    <row r="141">
      <c r="A141" s="233">
        <v>45278.0</v>
      </c>
      <c r="B141" s="153" t="s">
        <v>123</v>
      </c>
      <c r="C141" s="153" t="s">
        <v>23</v>
      </c>
      <c r="D141" s="234" t="s">
        <v>175</v>
      </c>
      <c r="E141" s="233">
        <v>45279.0</v>
      </c>
      <c r="F141" s="237">
        <v>0.2916666666666667</v>
      </c>
      <c r="G141" s="237">
        <v>0.5</v>
      </c>
      <c r="H141" s="235">
        <v>5.0</v>
      </c>
      <c r="I141" s="235">
        <v>0.0</v>
      </c>
      <c r="J141" s="235">
        <v>5.0</v>
      </c>
      <c r="K141" s="235">
        <v>0.0</v>
      </c>
      <c r="L141" s="152"/>
    </row>
    <row r="142">
      <c r="A142" s="233">
        <v>45278.0</v>
      </c>
      <c r="B142" s="153" t="s">
        <v>45</v>
      </c>
      <c r="C142" s="153" t="s">
        <v>1</v>
      </c>
      <c r="D142" s="234" t="s">
        <v>175</v>
      </c>
      <c r="E142" s="233">
        <v>45279.0</v>
      </c>
      <c r="F142" s="237">
        <v>0.25</v>
      </c>
      <c r="G142" s="237">
        <v>0.5208333333333334</v>
      </c>
      <c r="H142" s="235">
        <v>7.5</v>
      </c>
      <c r="I142" s="236">
        <v>0.0</v>
      </c>
      <c r="J142" s="235">
        <v>6.5</v>
      </c>
      <c r="K142" s="235">
        <v>1.0</v>
      </c>
      <c r="L142" s="152"/>
    </row>
    <row r="143">
      <c r="A143" s="233">
        <v>45278.0</v>
      </c>
      <c r="B143" s="153" t="s">
        <v>69</v>
      </c>
      <c r="C143" s="153" t="s">
        <v>51</v>
      </c>
      <c r="D143" s="234" t="s">
        <v>175</v>
      </c>
      <c r="E143" s="233">
        <v>45279.0</v>
      </c>
      <c r="F143" s="237">
        <v>0.25</v>
      </c>
      <c r="G143" s="237">
        <v>0.5625</v>
      </c>
      <c r="H143" s="235">
        <v>7.5</v>
      </c>
      <c r="I143" s="235">
        <v>0.0</v>
      </c>
      <c r="J143" s="235">
        <v>7.5</v>
      </c>
      <c r="K143" s="235">
        <v>0.0</v>
      </c>
      <c r="L143" s="152"/>
    </row>
    <row r="144">
      <c r="A144" s="233">
        <v>45278.0</v>
      </c>
      <c r="B144" s="155" t="s">
        <v>190</v>
      </c>
      <c r="C144" s="153" t="s">
        <v>51</v>
      </c>
      <c r="D144" s="234" t="s">
        <v>175</v>
      </c>
      <c r="E144" s="233">
        <v>45279.0</v>
      </c>
      <c r="F144" s="237">
        <v>0.22916666666666666</v>
      </c>
      <c r="G144" s="237">
        <v>0.5416666666666666</v>
      </c>
      <c r="H144" s="235">
        <v>7.5</v>
      </c>
      <c r="I144" s="235">
        <v>0.0</v>
      </c>
      <c r="J144" s="235">
        <v>7.0</v>
      </c>
      <c r="K144" s="235">
        <v>0.5</v>
      </c>
      <c r="L144" s="152"/>
    </row>
    <row r="145">
      <c r="A145" s="233">
        <v>45278.0</v>
      </c>
      <c r="B145" s="152" t="s">
        <v>32</v>
      </c>
      <c r="C145" s="152" t="s">
        <v>35</v>
      </c>
      <c r="D145" s="234" t="s">
        <v>175</v>
      </c>
      <c r="E145" s="233">
        <v>45279.0</v>
      </c>
      <c r="F145" s="237">
        <v>0.25</v>
      </c>
      <c r="G145" s="237">
        <v>0.5</v>
      </c>
      <c r="H145" s="236">
        <v>6.0</v>
      </c>
      <c r="I145" s="236">
        <v>0.0</v>
      </c>
      <c r="J145" s="235">
        <v>6.0</v>
      </c>
      <c r="K145" s="235">
        <v>0.0</v>
      </c>
      <c r="L145" s="152"/>
    </row>
    <row r="146">
      <c r="A146" s="233">
        <v>45278.0</v>
      </c>
      <c r="B146" s="152" t="s">
        <v>32</v>
      </c>
      <c r="C146" s="153" t="s">
        <v>1</v>
      </c>
      <c r="D146" s="234" t="s">
        <v>175</v>
      </c>
      <c r="E146" s="233">
        <v>45279.0</v>
      </c>
      <c r="F146" s="237">
        <v>0.5</v>
      </c>
      <c r="G146" s="237">
        <v>0.6041666666666666</v>
      </c>
      <c r="H146" s="235">
        <v>8.5</v>
      </c>
      <c r="I146" s="236">
        <v>0.0</v>
      </c>
      <c r="J146" s="235">
        <v>8.5</v>
      </c>
      <c r="K146" s="235">
        <v>0.0</v>
      </c>
      <c r="L146" s="152"/>
    </row>
    <row r="147">
      <c r="A147" s="233">
        <v>45278.0</v>
      </c>
      <c r="B147" s="152" t="s">
        <v>82</v>
      </c>
      <c r="C147" s="152" t="s">
        <v>35</v>
      </c>
      <c r="D147" s="234" t="s">
        <v>175</v>
      </c>
      <c r="E147" s="233">
        <v>45279.0</v>
      </c>
      <c r="F147" s="235">
        <v>0.0</v>
      </c>
      <c r="G147" s="235">
        <v>0.0</v>
      </c>
      <c r="H147" s="235">
        <v>0.0</v>
      </c>
      <c r="I147" s="236">
        <v>0.0</v>
      </c>
      <c r="J147" s="235">
        <v>0.0</v>
      </c>
      <c r="K147" s="235">
        <v>0.0</v>
      </c>
      <c r="L147" s="152" t="s">
        <v>25</v>
      </c>
    </row>
    <row r="148">
      <c r="A148" s="233">
        <v>45278.0</v>
      </c>
      <c r="B148" s="153" t="s">
        <v>103</v>
      </c>
      <c r="C148" s="153" t="s">
        <v>31</v>
      </c>
      <c r="D148" s="234" t="s">
        <v>175</v>
      </c>
      <c r="E148" s="233">
        <v>45279.0</v>
      </c>
      <c r="F148" s="235">
        <v>0.0</v>
      </c>
      <c r="G148" s="235">
        <v>0.0</v>
      </c>
      <c r="H148" s="235">
        <v>0.0</v>
      </c>
      <c r="I148" s="236">
        <v>0.0</v>
      </c>
      <c r="J148" s="235">
        <v>0.0</v>
      </c>
      <c r="K148" s="235">
        <v>0.0</v>
      </c>
      <c r="L148" s="152" t="s">
        <v>25</v>
      </c>
    </row>
    <row r="149">
      <c r="A149" s="233">
        <v>45278.0</v>
      </c>
      <c r="B149" s="153" t="s">
        <v>97</v>
      </c>
      <c r="C149" s="153" t="s">
        <v>31</v>
      </c>
      <c r="D149" s="234" t="s">
        <v>175</v>
      </c>
      <c r="E149" s="233">
        <v>45279.0</v>
      </c>
      <c r="F149" s="237">
        <v>0.2708333333333333</v>
      </c>
      <c r="G149" s="237">
        <v>0.5833333333333334</v>
      </c>
      <c r="H149" s="235">
        <v>7.5</v>
      </c>
      <c r="I149" s="235">
        <v>0.0</v>
      </c>
      <c r="J149" s="235">
        <v>7.5</v>
      </c>
      <c r="K149" s="235">
        <v>0.0</v>
      </c>
      <c r="L149" s="153"/>
    </row>
    <row r="150">
      <c r="A150" s="233">
        <v>45278.0</v>
      </c>
      <c r="B150" s="152" t="s">
        <v>109</v>
      </c>
      <c r="C150" s="153" t="s">
        <v>31</v>
      </c>
      <c r="D150" s="234" t="s">
        <v>175</v>
      </c>
      <c r="E150" s="233">
        <v>45279.0</v>
      </c>
      <c r="F150" s="237">
        <v>0.25</v>
      </c>
      <c r="G150" s="237">
        <v>0.5625</v>
      </c>
      <c r="H150" s="235">
        <v>7.5</v>
      </c>
      <c r="I150" s="235">
        <v>0.0</v>
      </c>
      <c r="J150" s="235">
        <v>7.5</v>
      </c>
      <c r="K150" s="235">
        <v>0.0</v>
      </c>
      <c r="L150" s="152"/>
    </row>
    <row r="151">
      <c r="A151" s="233">
        <v>45279.0</v>
      </c>
      <c r="B151" s="152" t="s">
        <v>88</v>
      </c>
      <c r="C151" s="153" t="s">
        <v>31</v>
      </c>
      <c r="D151" s="234" t="s">
        <v>175</v>
      </c>
      <c r="E151" s="233">
        <v>45279.0</v>
      </c>
      <c r="F151" s="237">
        <v>0.9583333333333334</v>
      </c>
      <c r="G151" s="237">
        <v>0.2708333333333333</v>
      </c>
      <c r="H151" s="235">
        <v>7.5</v>
      </c>
      <c r="I151" s="236">
        <v>0.0</v>
      </c>
      <c r="J151" s="235">
        <v>1.0</v>
      </c>
      <c r="K151" s="235">
        <v>6.5</v>
      </c>
      <c r="L151" s="152"/>
    </row>
    <row r="152">
      <c r="A152" s="233">
        <v>45279.0</v>
      </c>
      <c r="B152" s="152" t="s">
        <v>32</v>
      </c>
      <c r="C152" s="153" t="s">
        <v>1</v>
      </c>
      <c r="D152" s="234" t="s">
        <v>175</v>
      </c>
      <c r="E152" s="233">
        <v>45279.0</v>
      </c>
      <c r="F152" s="237">
        <v>0.9791666666666666</v>
      </c>
      <c r="G152" s="237">
        <v>0.25</v>
      </c>
      <c r="H152" s="235">
        <v>6.5</v>
      </c>
      <c r="I152" s="236">
        <v>0.0</v>
      </c>
      <c r="J152" s="236">
        <v>0.0</v>
      </c>
      <c r="K152" s="235">
        <v>6.5</v>
      </c>
      <c r="L152" s="152"/>
    </row>
    <row r="153">
      <c r="A153" s="233">
        <v>45279.0</v>
      </c>
      <c r="B153" s="152" t="s">
        <v>54</v>
      </c>
      <c r="C153" s="153" t="s">
        <v>51</v>
      </c>
      <c r="D153" s="234" t="s">
        <v>171</v>
      </c>
      <c r="E153" s="233">
        <v>45280.0</v>
      </c>
      <c r="F153" s="237">
        <v>0.0</v>
      </c>
      <c r="G153" s="237">
        <v>0.25</v>
      </c>
      <c r="H153" s="235">
        <v>6.0</v>
      </c>
      <c r="I153" s="236">
        <v>0.0</v>
      </c>
      <c r="J153" s="236">
        <v>0.0</v>
      </c>
      <c r="K153" s="235">
        <v>6.0</v>
      </c>
      <c r="L153" s="152"/>
    </row>
    <row r="154">
      <c r="A154" s="233">
        <v>45279.0</v>
      </c>
      <c r="B154" s="153" t="s">
        <v>139</v>
      </c>
      <c r="C154" s="153" t="s">
        <v>35</v>
      </c>
      <c r="D154" s="234" t="s">
        <v>171</v>
      </c>
      <c r="E154" s="233">
        <v>45280.0</v>
      </c>
      <c r="F154" s="237">
        <v>0.0</v>
      </c>
      <c r="G154" s="237">
        <v>0.25</v>
      </c>
      <c r="H154" s="235">
        <v>6.0</v>
      </c>
      <c r="I154" s="236">
        <v>0.0</v>
      </c>
      <c r="J154" s="236">
        <v>0.0</v>
      </c>
      <c r="K154" s="235">
        <v>6.0</v>
      </c>
      <c r="L154" s="155"/>
    </row>
    <row r="155">
      <c r="A155" s="233">
        <v>45279.0</v>
      </c>
      <c r="B155" s="152" t="s">
        <v>52</v>
      </c>
      <c r="C155" s="152" t="s">
        <v>23</v>
      </c>
      <c r="D155" s="234" t="s">
        <v>171</v>
      </c>
      <c r="E155" s="233">
        <v>45280.0</v>
      </c>
      <c r="F155" s="235">
        <v>0.0</v>
      </c>
      <c r="G155" s="235">
        <v>0.0</v>
      </c>
      <c r="H155" s="68">
        <v>0.0</v>
      </c>
      <c r="I155" s="68">
        <v>0.0</v>
      </c>
      <c r="J155" s="68">
        <v>0.0</v>
      </c>
      <c r="K155" s="68">
        <v>0.0</v>
      </c>
      <c r="L155" s="152" t="s">
        <v>25</v>
      </c>
    </row>
    <row r="156">
      <c r="A156" s="233">
        <v>45279.0</v>
      </c>
      <c r="B156" s="152" t="s">
        <v>18</v>
      </c>
      <c r="C156" s="152" t="s">
        <v>23</v>
      </c>
      <c r="D156" s="234" t="s">
        <v>171</v>
      </c>
      <c r="E156" s="233">
        <v>45280.0</v>
      </c>
      <c r="F156" s="237">
        <v>0.0625</v>
      </c>
      <c r="G156" s="237">
        <v>0.1875</v>
      </c>
      <c r="H156" s="68">
        <v>3.0</v>
      </c>
      <c r="I156" s="68">
        <v>0.0</v>
      </c>
      <c r="J156" s="68">
        <v>0.0</v>
      </c>
      <c r="K156" s="68">
        <v>3.0</v>
      </c>
      <c r="L156" s="152"/>
    </row>
    <row r="157">
      <c r="A157" s="233">
        <v>45279.0</v>
      </c>
      <c r="B157" s="152" t="s">
        <v>50</v>
      </c>
      <c r="C157" s="152" t="s">
        <v>23</v>
      </c>
      <c r="D157" s="234" t="s">
        <v>171</v>
      </c>
      <c r="E157" s="233">
        <v>45280.0</v>
      </c>
      <c r="F157" s="237">
        <v>0.1875</v>
      </c>
      <c r="G157" s="237">
        <v>0.5</v>
      </c>
      <c r="H157" s="235">
        <v>7.5</v>
      </c>
      <c r="I157" s="235">
        <v>0.0</v>
      </c>
      <c r="J157" s="235">
        <v>6.0</v>
      </c>
      <c r="K157" s="235">
        <v>1.5</v>
      </c>
      <c r="L157" s="152"/>
    </row>
    <row r="158">
      <c r="A158" s="233">
        <v>45279.0</v>
      </c>
      <c r="B158" s="152" t="s">
        <v>123</v>
      </c>
      <c r="C158" s="152" t="s">
        <v>23</v>
      </c>
      <c r="D158" s="234" t="s">
        <v>171</v>
      </c>
      <c r="E158" s="233">
        <v>45280.0</v>
      </c>
      <c r="F158" s="237">
        <v>0.25</v>
      </c>
      <c r="G158" s="237">
        <v>0.5</v>
      </c>
      <c r="H158" s="235">
        <v>6.0</v>
      </c>
      <c r="I158" s="235">
        <v>0.0</v>
      </c>
      <c r="J158" s="235">
        <v>6.0</v>
      </c>
      <c r="K158" s="235">
        <v>0.0</v>
      </c>
      <c r="L158" s="152"/>
    </row>
    <row r="159">
      <c r="A159" s="233">
        <v>45279.0</v>
      </c>
      <c r="B159" s="153" t="s">
        <v>45</v>
      </c>
      <c r="C159" s="153" t="s">
        <v>1</v>
      </c>
      <c r="D159" s="234" t="s">
        <v>171</v>
      </c>
      <c r="E159" s="233">
        <v>45280.0</v>
      </c>
      <c r="F159" s="237">
        <v>0.25</v>
      </c>
      <c r="G159" s="237">
        <v>0.6041666666666666</v>
      </c>
      <c r="H159" s="235">
        <v>8.5</v>
      </c>
      <c r="I159" s="236">
        <v>0.0</v>
      </c>
      <c r="J159" s="235">
        <v>8.5</v>
      </c>
      <c r="K159" s="235">
        <v>0.0</v>
      </c>
      <c r="L159" s="152"/>
    </row>
    <row r="160">
      <c r="A160" s="233">
        <v>45279.0</v>
      </c>
      <c r="B160" s="152" t="s">
        <v>30</v>
      </c>
      <c r="C160" s="152" t="s">
        <v>51</v>
      </c>
      <c r="D160" s="234" t="s">
        <v>171</v>
      </c>
      <c r="E160" s="233">
        <v>45280.0</v>
      </c>
      <c r="F160" s="235">
        <v>0.0</v>
      </c>
      <c r="G160" s="235">
        <v>0.0</v>
      </c>
      <c r="H160" s="235">
        <v>0.0</v>
      </c>
      <c r="I160" s="236">
        <v>0.0</v>
      </c>
      <c r="J160" s="235">
        <v>0.0</v>
      </c>
      <c r="K160" s="235">
        <v>0.0</v>
      </c>
      <c r="L160" s="152"/>
    </row>
    <row r="161">
      <c r="A161" s="233">
        <v>45279.0</v>
      </c>
      <c r="B161" s="152" t="s">
        <v>55</v>
      </c>
      <c r="C161" s="152" t="s">
        <v>51</v>
      </c>
      <c r="D161" s="234" t="s">
        <v>171</v>
      </c>
      <c r="E161" s="233">
        <v>45280.0</v>
      </c>
      <c r="F161" s="237">
        <v>0.25</v>
      </c>
      <c r="G161" s="237">
        <v>0.5625</v>
      </c>
      <c r="H161" s="235">
        <v>7.5</v>
      </c>
      <c r="I161" s="235">
        <v>0.0</v>
      </c>
      <c r="J161" s="235">
        <v>7.5</v>
      </c>
      <c r="K161" s="235">
        <v>0.0</v>
      </c>
      <c r="L161" s="152"/>
    </row>
    <row r="162">
      <c r="A162" s="233">
        <v>45279.0</v>
      </c>
      <c r="B162" s="153" t="s">
        <v>69</v>
      </c>
      <c r="C162" s="153" t="s">
        <v>51</v>
      </c>
      <c r="D162" s="234" t="s">
        <v>171</v>
      </c>
      <c r="E162" s="233">
        <v>45280.0</v>
      </c>
      <c r="F162" s="235">
        <v>0.0</v>
      </c>
      <c r="G162" s="235">
        <v>0.0</v>
      </c>
      <c r="H162" s="235">
        <v>0.0</v>
      </c>
      <c r="I162" s="236">
        <v>0.0</v>
      </c>
      <c r="J162" s="235">
        <v>0.0</v>
      </c>
      <c r="K162" s="235">
        <v>0.0</v>
      </c>
      <c r="L162" s="152" t="s">
        <v>25</v>
      </c>
    </row>
    <row r="163">
      <c r="A163" s="233">
        <v>45279.0</v>
      </c>
      <c r="B163" s="152" t="s">
        <v>190</v>
      </c>
      <c r="C163" s="153" t="s">
        <v>51</v>
      </c>
      <c r="D163" s="234" t="s">
        <v>171</v>
      </c>
      <c r="E163" s="233">
        <v>45280.0</v>
      </c>
      <c r="F163" s="238">
        <v>0.20833333333333334</v>
      </c>
      <c r="G163" s="237">
        <v>0.5416666666666666</v>
      </c>
      <c r="H163" s="235">
        <v>8.0</v>
      </c>
      <c r="I163" s="236">
        <v>0.0</v>
      </c>
      <c r="J163" s="235">
        <v>7.0</v>
      </c>
      <c r="K163" s="236">
        <v>1.0</v>
      </c>
      <c r="L163" s="152"/>
    </row>
    <row r="164">
      <c r="A164" s="233">
        <v>45279.0</v>
      </c>
      <c r="B164" s="155" t="s">
        <v>82</v>
      </c>
      <c r="C164" s="152" t="s">
        <v>35</v>
      </c>
      <c r="D164" s="234" t="s">
        <v>171</v>
      </c>
      <c r="E164" s="233">
        <v>45280.0</v>
      </c>
      <c r="F164" s="237">
        <v>0.25</v>
      </c>
      <c r="G164" s="237">
        <v>0.5</v>
      </c>
      <c r="H164" s="236">
        <v>6.0</v>
      </c>
      <c r="I164" s="236">
        <v>0.0</v>
      </c>
      <c r="J164" s="235">
        <v>6.0</v>
      </c>
      <c r="K164" s="235">
        <v>0.0</v>
      </c>
      <c r="L164" s="152"/>
    </row>
    <row r="165">
      <c r="A165" s="233">
        <v>45279.0</v>
      </c>
      <c r="B165" s="153" t="s">
        <v>103</v>
      </c>
      <c r="C165" s="153" t="s">
        <v>31</v>
      </c>
      <c r="D165" s="234" t="s">
        <v>171</v>
      </c>
      <c r="E165" s="233">
        <v>45280.0</v>
      </c>
      <c r="F165" s="237">
        <v>0.2708333333333333</v>
      </c>
      <c r="G165" s="237">
        <v>0.5833333333333334</v>
      </c>
      <c r="H165" s="235">
        <v>7.5</v>
      </c>
      <c r="I165" s="235">
        <v>0.0</v>
      </c>
      <c r="J165" s="235">
        <v>7.5</v>
      </c>
      <c r="K165" s="235">
        <v>0.0</v>
      </c>
      <c r="L165" s="152"/>
    </row>
    <row r="166">
      <c r="A166" s="233">
        <v>45279.0</v>
      </c>
      <c r="B166" s="153" t="s">
        <v>97</v>
      </c>
      <c r="C166" s="153" t="s">
        <v>31</v>
      </c>
      <c r="D166" s="234" t="s">
        <v>171</v>
      </c>
      <c r="E166" s="233">
        <v>45280.0</v>
      </c>
      <c r="F166" s="235">
        <v>0.0</v>
      </c>
      <c r="G166" s="235">
        <v>0.0</v>
      </c>
      <c r="H166" s="235">
        <v>0.0</v>
      </c>
      <c r="I166" s="235">
        <v>0.0</v>
      </c>
      <c r="J166" s="235">
        <v>0.0</v>
      </c>
      <c r="K166" s="235">
        <v>0.0</v>
      </c>
      <c r="L166" s="152" t="s">
        <v>25</v>
      </c>
    </row>
    <row r="167">
      <c r="A167" s="233">
        <v>45279.0</v>
      </c>
      <c r="B167" s="152" t="s">
        <v>109</v>
      </c>
      <c r="C167" s="153" t="s">
        <v>31</v>
      </c>
      <c r="D167" s="234" t="s">
        <v>171</v>
      </c>
      <c r="E167" s="233">
        <v>45280.0</v>
      </c>
      <c r="F167" s="237">
        <v>0.25</v>
      </c>
      <c r="G167" s="237">
        <v>0.5625</v>
      </c>
      <c r="H167" s="236">
        <v>7.5</v>
      </c>
      <c r="I167" s="236">
        <v>0.0</v>
      </c>
      <c r="J167" s="235">
        <v>7.5</v>
      </c>
      <c r="K167" s="235">
        <v>0.0</v>
      </c>
      <c r="L167" s="152"/>
    </row>
    <row r="168">
      <c r="A168" s="245">
        <v>45280.0</v>
      </c>
      <c r="B168" s="246" t="s">
        <v>88</v>
      </c>
      <c r="C168" s="246" t="s">
        <v>31</v>
      </c>
      <c r="D168" s="247" t="s">
        <v>171</v>
      </c>
      <c r="E168" s="245">
        <v>45280.0</v>
      </c>
      <c r="F168" s="248">
        <v>0.9583333333333334</v>
      </c>
      <c r="G168" s="248">
        <v>0.2708333333333333</v>
      </c>
      <c r="H168" s="249">
        <v>7.5</v>
      </c>
      <c r="I168" s="250">
        <v>0.0</v>
      </c>
      <c r="J168" s="249">
        <v>1.0</v>
      </c>
      <c r="K168" s="249">
        <v>6.5</v>
      </c>
      <c r="L168" s="251"/>
    </row>
    <row r="169">
      <c r="A169" s="245">
        <v>45280.0</v>
      </c>
      <c r="B169" s="251" t="s">
        <v>54</v>
      </c>
      <c r="C169" s="251" t="s">
        <v>1</v>
      </c>
      <c r="D169" s="247" t="s">
        <v>171</v>
      </c>
      <c r="E169" s="245">
        <v>45280.0</v>
      </c>
      <c r="F169" s="248">
        <v>0.9791666666666666</v>
      </c>
      <c r="G169" s="248">
        <v>0.25</v>
      </c>
      <c r="H169" s="249">
        <v>6.5</v>
      </c>
      <c r="I169" s="250">
        <v>0.0</v>
      </c>
      <c r="J169" s="250">
        <v>0.0</v>
      </c>
      <c r="K169" s="249">
        <v>6.5</v>
      </c>
      <c r="L169" s="252"/>
    </row>
    <row r="170">
      <c r="A170" s="245">
        <v>45280.0</v>
      </c>
      <c r="B170" s="251" t="s">
        <v>18</v>
      </c>
      <c r="C170" s="251" t="s">
        <v>1</v>
      </c>
      <c r="D170" s="247" t="s">
        <v>171</v>
      </c>
      <c r="E170" s="245">
        <v>45280.0</v>
      </c>
      <c r="F170" s="249">
        <v>0.0</v>
      </c>
      <c r="G170" s="249">
        <v>0.0</v>
      </c>
      <c r="H170" s="249">
        <v>0.0</v>
      </c>
      <c r="I170" s="250">
        <v>0.0</v>
      </c>
      <c r="J170" s="250">
        <v>0.0</v>
      </c>
      <c r="K170" s="249">
        <v>0.0</v>
      </c>
      <c r="L170" s="251" t="s">
        <v>25</v>
      </c>
    </row>
    <row r="171">
      <c r="A171" s="245">
        <v>45280.0</v>
      </c>
      <c r="B171" s="246" t="s">
        <v>139</v>
      </c>
      <c r="C171" s="246" t="s">
        <v>35</v>
      </c>
      <c r="D171" s="247" t="s">
        <v>169</v>
      </c>
      <c r="E171" s="245">
        <v>45281.0</v>
      </c>
      <c r="F171" s="248">
        <v>0.0</v>
      </c>
      <c r="G171" s="248">
        <v>0.25</v>
      </c>
      <c r="H171" s="249">
        <v>6.0</v>
      </c>
      <c r="I171" s="250">
        <v>0.0</v>
      </c>
      <c r="J171" s="250">
        <v>0.0</v>
      </c>
      <c r="K171" s="249">
        <v>6.0</v>
      </c>
      <c r="L171" s="251"/>
    </row>
    <row r="172">
      <c r="A172" s="245">
        <v>45280.0</v>
      </c>
      <c r="B172" s="253" t="s">
        <v>52</v>
      </c>
      <c r="C172" s="251" t="s">
        <v>51</v>
      </c>
      <c r="D172" s="247" t="s">
        <v>169</v>
      </c>
      <c r="E172" s="245">
        <v>45281.0</v>
      </c>
      <c r="F172" s="248">
        <v>0.0</v>
      </c>
      <c r="G172" s="248">
        <v>0.25</v>
      </c>
      <c r="H172" s="249">
        <v>6.0</v>
      </c>
      <c r="I172" s="250">
        <v>0.0</v>
      </c>
      <c r="J172" s="250">
        <v>0.0</v>
      </c>
      <c r="K172" s="249">
        <v>6.0</v>
      </c>
      <c r="L172" s="251"/>
    </row>
    <row r="173">
      <c r="A173" s="245">
        <v>45280.0</v>
      </c>
      <c r="B173" s="251" t="s">
        <v>50</v>
      </c>
      <c r="C173" s="251" t="s">
        <v>23</v>
      </c>
      <c r="D173" s="247" t="s">
        <v>169</v>
      </c>
      <c r="E173" s="245">
        <v>45281.0</v>
      </c>
      <c r="F173" s="248">
        <v>0.0625</v>
      </c>
      <c r="G173" s="248">
        <v>0.2916666666666667</v>
      </c>
      <c r="H173" s="253">
        <v>5.5</v>
      </c>
      <c r="I173" s="253">
        <v>0.0</v>
      </c>
      <c r="J173" s="253">
        <v>1.5</v>
      </c>
      <c r="K173" s="253">
        <v>4.5</v>
      </c>
      <c r="L173" s="251"/>
    </row>
    <row r="174">
      <c r="A174" s="245">
        <v>45280.0</v>
      </c>
      <c r="B174" s="246" t="s">
        <v>123</v>
      </c>
      <c r="C174" s="246" t="s">
        <v>23</v>
      </c>
      <c r="D174" s="247" t="s">
        <v>169</v>
      </c>
      <c r="E174" s="245">
        <v>45281.0</v>
      </c>
      <c r="F174" s="248">
        <v>0.2916666666666667</v>
      </c>
      <c r="G174" s="248">
        <v>0.5</v>
      </c>
      <c r="H174" s="249">
        <v>5.0</v>
      </c>
      <c r="I174" s="249">
        <v>0.0</v>
      </c>
      <c r="J174" s="249">
        <v>5.0</v>
      </c>
      <c r="K174" s="249">
        <v>0.0</v>
      </c>
      <c r="L174" s="251"/>
    </row>
    <row r="175">
      <c r="A175" s="245">
        <v>45280.0</v>
      </c>
      <c r="B175" s="251" t="s">
        <v>45</v>
      </c>
      <c r="C175" s="251" t="s">
        <v>1</v>
      </c>
      <c r="D175" s="247" t="s">
        <v>169</v>
      </c>
      <c r="E175" s="245">
        <v>45281.0</v>
      </c>
      <c r="F175" s="248">
        <v>0.25</v>
      </c>
      <c r="G175" s="248">
        <v>0.6041666666666666</v>
      </c>
      <c r="H175" s="249">
        <v>8.5</v>
      </c>
      <c r="I175" s="250">
        <v>0.0</v>
      </c>
      <c r="J175" s="249">
        <v>6.5</v>
      </c>
      <c r="K175" s="249">
        <v>0.0</v>
      </c>
      <c r="L175" s="247"/>
      <c r="M175" s="152"/>
      <c r="N175" s="152"/>
      <c r="O175" s="234" t="s">
        <v>169</v>
      </c>
      <c r="P175" s="233"/>
      <c r="Q175" s="237">
        <v>0.25</v>
      </c>
      <c r="R175" s="237">
        <v>0.5208333333333334</v>
      </c>
      <c r="S175" s="235">
        <v>6.5</v>
      </c>
      <c r="T175" s="236">
        <v>0.0</v>
      </c>
      <c r="U175" s="235">
        <v>6.5</v>
      </c>
      <c r="V175" s="235">
        <v>0.0</v>
      </c>
    </row>
    <row r="176">
      <c r="A176" s="245">
        <v>45280.0</v>
      </c>
      <c r="B176" s="251" t="s">
        <v>32</v>
      </c>
      <c r="C176" s="251" t="s">
        <v>1</v>
      </c>
      <c r="D176" s="247" t="s">
        <v>169</v>
      </c>
      <c r="E176" s="245">
        <v>45281.0</v>
      </c>
      <c r="F176" s="249">
        <v>0.0</v>
      </c>
      <c r="G176" s="249">
        <v>0.0</v>
      </c>
      <c r="H176" s="249">
        <v>0.0</v>
      </c>
      <c r="I176" s="250">
        <v>0.0</v>
      </c>
      <c r="J176" s="249">
        <v>0.0</v>
      </c>
      <c r="K176" s="249">
        <v>0.0</v>
      </c>
      <c r="L176" s="253" t="s">
        <v>25</v>
      </c>
    </row>
    <row r="177">
      <c r="A177" s="245">
        <v>45280.0</v>
      </c>
      <c r="B177" s="251" t="s">
        <v>30</v>
      </c>
      <c r="C177" s="251" t="s">
        <v>1</v>
      </c>
      <c r="D177" s="247" t="s">
        <v>169</v>
      </c>
      <c r="E177" s="245">
        <v>45281.0</v>
      </c>
      <c r="F177" s="249">
        <v>0.0</v>
      </c>
      <c r="G177" s="249">
        <v>0.0</v>
      </c>
      <c r="H177" s="249">
        <v>0.0</v>
      </c>
      <c r="I177" s="250">
        <v>0.0</v>
      </c>
      <c r="J177" s="249">
        <v>0.0</v>
      </c>
      <c r="K177" s="249">
        <v>0.0</v>
      </c>
      <c r="L177" s="254"/>
    </row>
    <row r="178">
      <c r="A178" s="245">
        <v>45280.0</v>
      </c>
      <c r="B178" s="246" t="s">
        <v>69</v>
      </c>
      <c r="C178" s="246" t="s">
        <v>51</v>
      </c>
      <c r="D178" s="247" t="s">
        <v>169</v>
      </c>
      <c r="E178" s="245">
        <v>45281.0</v>
      </c>
      <c r="F178" s="248">
        <v>0.25</v>
      </c>
      <c r="G178" s="248">
        <v>0.5625</v>
      </c>
      <c r="H178" s="249">
        <v>7.5</v>
      </c>
      <c r="I178" s="249">
        <v>0.0</v>
      </c>
      <c r="J178" s="249">
        <v>7.5</v>
      </c>
      <c r="K178" s="249">
        <v>0.0</v>
      </c>
      <c r="L178" s="254"/>
    </row>
    <row r="179">
      <c r="A179" s="245">
        <v>45280.0</v>
      </c>
      <c r="B179" s="251" t="s">
        <v>190</v>
      </c>
      <c r="C179" s="246" t="s">
        <v>51</v>
      </c>
      <c r="D179" s="247" t="s">
        <v>169</v>
      </c>
      <c r="E179" s="245">
        <v>45281.0</v>
      </c>
      <c r="F179" s="255">
        <v>0.20833333333333334</v>
      </c>
      <c r="G179" s="248">
        <v>0.5416666666666666</v>
      </c>
      <c r="H179" s="249">
        <v>8.0</v>
      </c>
      <c r="I179" s="250">
        <v>0.0</v>
      </c>
      <c r="J179" s="249">
        <v>7.0</v>
      </c>
      <c r="K179" s="250">
        <v>1.0</v>
      </c>
      <c r="L179" s="251"/>
    </row>
    <row r="180">
      <c r="A180" s="245">
        <v>45280.0</v>
      </c>
      <c r="B180" s="252" t="s">
        <v>82</v>
      </c>
      <c r="C180" s="251" t="s">
        <v>35</v>
      </c>
      <c r="D180" s="247" t="s">
        <v>169</v>
      </c>
      <c r="E180" s="245">
        <v>45281.0</v>
      </c>
      <c r="F180" s="248">
        <v>0.25</v>
      </c>
      <c r="G180" s="248">
        <v>0.5</v>
      </c>
      <c r="H180" s="250">
        <v>6.0</v>
      </c>
      <c r="I180" s="250">
        <v>0.0</v>
      </c>
      <c r="J180" s="249">
        <v>6.0</v>
      </c>
      <c r="K180" s="249">
        <v>0.0</v>
      </c>
      <c r="L180" s="251"/>
    </row>
    <row r="181">
      <c r="A181" s="245">
        <v>45280.0</v>
      </c>
      <c r="B181" s="246" t="s">
        <v>103</v>
      </c>
      <c r="C181" s="246" t="s">
        <v>31</v>
      </c>
      <c r="D181" s="247" t="s">
        <v>169</v>
      </c>
      <c r="E181" s="245">
        <v>45281.0</v>
      </c>
      <c r="F181" s="249">
        <v>0.0</v>
      </c>
      <c r="G181" s="249">
        <v>0.0</v>
      </c>
      <c r="H181" s="249">
        <v>0.0</v>
      </c>
      <c r="I181" s="249">
        <v>0.0</v>
      </c>
      <c r="J181" s="249">
        <v>0.0</v>
      </c>
      <c r="K181" s="249">
        <v>0.0</v>
      </c>
      <c r="L181" s="254"/>
    </row>
    <row r="182">
      <c r="A182" s="245">
        <v>45280.0</v>
      </c>
      <c r="B182" s="246" t="s">
        <v>97</v>
      </c>
      <c r="C182" s="246" t="s">
        <v>31</v>
      </c>
      <c r="D182" s="247" t="s">
        <v>169</v>
      </c>
      <c r="E182" s="245">
        <v>45281.0</v>
      </c>
      <c r="F182" s="248">
        <v>0.2708333333333333</v>
      </c>
      <c r="G182" s="248">
        <v>0.5833333333333334</v>
      </c>
      <c r="H182" s="249">
        <v>7.5</v>
      </c>
      <c r="I182" s="249">
        <v>0.0</v>
      </c>
      <c r="J182" s="249">
        <v>7.5</v>
      </c>
      <c r="K182" s="249">
        <v>0.0</v>
      </c>
      <c r="L182" s="251"/>
    </row>
    <row r="183">
      <c r="A183" s="245">
        <v>45280.0</v>
      </c>
      <c r="B183" s="251" t="s">
        <v>109</v>
      </c>
      <c r="C183" s="246" t="s">
        <v>31</v>
      </c>
      <c r="D183" s="247" t="s">
        <v>169</v>
      </c>
      <c r="E183" s="245">
        <v>45281.0</v>
      </c>
      <c r="F183" s="248">
        <v>0.25</v>
      </c>
      <c r="G183" s="248">
        <v>0.5625</v>
      </c>
      <c r="H183" s="250">
        <v>7.5</v>
      </c>
      <c r="I183" s="250">
        <v>0.0</v>
      </c>
      <c r="J183" s="249">
        <v>7.5</v>
      </c>
      <c r="K183" s="249">
        <v>0.0</v>
      </c>
      <c r="L183" s="251"/>
    </row>
    <row r="184">
      <c r="A184" s="245">
        <v>45281.0</v>
      </c>
      <c r="B184" s="246" t="s">
        <v>88</v>
      </c>
      <c r="C184" s="246" t="s">
        <v>31</v>
      </c>
      <c r="D184" s="247" t="s">
        <v>169</v>
      </c>
      <c r="E184" s="245">
        <v>45281.0</v>
      </c>
      <c r="F184" s="248">
        <v>0.9583333333333334</v>
      </c>
      <c r="G184" s="248">
        <v>0.2708333333333333</v>
      </c>
      <c r="H184" s="249">
        <v>7.5</v>
      </c>
      <c r="I184" s="250">
        <v>0.0</v>
      </c>
      <c r="J184" s="249">
        <v>1.0</v>
      </c>
      <c r="K184" s="249">
        <v>6.5</v>
      </c>
      <c r="L184" s="254"/>
    </row>
    <row r="185">
      <c r="A185" s="245">
        <v>45281.0</v>
      </c>
      <c r="B185" s="251" t="s">
        <v>55</v>
      </c>
      <c r="C185" s="251" t="s">
        <v>1</v>
      </c>
      <c r="D185" s="247" t="s">
        <v>169</v>
      </c>
      <c r="E185" s="245">
        <v>45281.0</v>
      </c>
      <c r="F185" s="248">
        <v>0.9791666666666666</v>
      </c>
      <c r="G185" s="248">
        <v>0.25</v>
      </c>
      <c r="H185" s="249">
        <v>6.5</v>
      </c>
      <c r="I185" s="250">
        <v>0.0</v>
      </c>
      <c r="J185" s="250">
        <v>0.0</v>
      </c>
      <c r="K185" s="249">
        <v>6.5</v>
      </c>
      <c r="L185" s="252"/>
    </row>
    <row r="186">
      <c r="A186" s="245">
        <v>45281.0</v>
      </c>
      <c r="B186" s="251" t="s">
        <v>52</v>
      </c>
      <c r="C186" s="251" t="s">
        <v>51</v>
      </c>
      <c r="D186" s="247" t="s">
        <v>168</v>
      </c>
      <c r="E186" s="245">
        <v>45282.0</v>
      </c>
      <c r="F186" s="248">
        <v>0.0</v>
      </c>
      <c r="G186" s="248">
        <v>0.25</v>
      </c>
      <c r="H186" s="249">
        <v>6.0</v>
      </c>
      <c r="I186" s="250">
        <v>0.0</v>
      </c>
      <c r="J186" s="250">
        <v>0.0</v>
      </c>
      <c r="K186" s="249">
        <v>6.0</v>
      </c>
      <c r="L186" s="254"/>
    </row>
    <row r="187">
      <c r="A187" s="245">
        <v>45281.0</v>
      </c>
      <c r="B187" s="246" t="s">
        <v>139</v>
      </c>
      <c r="C187" s="246" t="s">
        <v>35</v>
      </c>
      <c r="D187" s="247" t="s">
        <v>168</v>
      </c>
      <c r="E187" s="245">
        <v>45282.0</v>
      </c>
      <c r="F187" s="248">
        <v>0.0</v>
      </c>
      <c r="G187" s="248">
        <v>0.25</v>
      </c>
      <c r="H187" s="249">
        <v>6.0</v>
      </c>
      <c r="I187" s="250">
        <v>0.0</v>
      </c>
      <c r="J187" s="250">
        <v>0.0</v>
      </c>
      <c r="K187" s="249">
        <v>6.0</v>
      </c>
      <c r="L187" s="254"/>
    </row>
    <row r="188">
      <c r="A188" s="245">
        <v>45281.0</v>
      </c>
      <c r="B188" s="251" t="s">
        <v>50</v>
      </c>
      <c r="C188" s="251" t="s">
        <v>49</v>
      </c>
      <c r="D188" s="247" t="s">
        <v>168</v>
      </c>
      <c r="E188" s="245">
        <v>45282.0</v>
      </c>
      <c r="F188" s="248">
        <v>0.0</v>
      </c>
      <c r="G188" s="248">
        <v>0.375</v>
      </c>
      <c r="H188" s="249">
        <v>9.0</v>
      </c>
      <c r="I188" s="249">
        <v>1.0</v>
      </c>
      <c r="J188" s="249">
        <v>2.0</v>
      </c>
      <c r="K188" s="249">
        <v>6.0</v>
      </c>
      <c r="L188" s="253" t="s">
        <v>191</v>
      </c>
    </row>
    <row r="189">
      <c r="A189" s="245">
        <v>45281.0</v>
      </c>
      <c r="B189" s="251" t="s">
        <v>54</v>
      </c>
      <c r="C189" s="251" t="s">
        <v>51</v>
      </c>
      <c r="D189" s="247" t="s">
        <v>168</v>
      </c>
      <c r="E189" s="245">
        <v>45282.0</v>
      </c>
      <c r="F189" s="249">
        <v>0.0</v>
      </c>
      <c r="G189" s="249">
        <v>0.0</v>
      </c>
      <c r="H189" s="249">
        <v>0.0</v>
      </c>
      <c r="I189" s="250">
        <v>0.0</v>
      </c>
      <c r="J189" s="250">
        <v>0.0</v>
      </c>
      <c r="K189" s="249">
        <v>0.0</v>
      </c>
      <c r="L189" s="253" t="s">
        <v>25</v>
      </c>
    </row>
    <row r="190">
      <c r="A190" s="245">
        <v>45281.0</v>
      </c>
      <c r="B190" s="251" t="s">
        <v>18</v>
      </c>
      <c r="C190" s="251" t="s">
        <v>23</v>
      </c>
      <c r="D190" s="247" t="s">
        <v>168</v>
      </c>
      <c r="E190" s="245">
        <v>45282.0</v>
      </c>
      <c r="F190" s="248">
        <v>0.0625</v>
      </c>
      <c r="G190" s="248">
        <v>0.25</v>
      </c>
      <c r="H190" s="253">
        <v>4.5</v>
      </c>
      <c r="I190" s="253">
        <v>0.0</v>
      </c>
      <c r="J190" s="253">
        <v>0.0</v>
      </c>
      <c r="K190" s="253">
        <v>4.5</v>
      </c>
      <c r="L190" s="254"/>
    </row>
    <row r="191">
      <c r="A191" s="245">
        <v>45281.0</v>
      </c>
      <c r="B191" s="251" t="s">
        <v>123</v>
      </c>
      <c r="C191" s="251" t="s">
        <v>23</v>
      </c>
      <c r="D191" s="247" t="s">
        <v>168</v>
      </c>
      <c r="E191" s="245">
        <v>45282.0</v>
      </c>
      <c r="F191" s="248">
        <v>0.25</v>
      </c>
      <c r="G191" s="248">
        <v>0.5</v>
      </c>
      <c r="H191" s="249">
        <v>6.0</v>
      </c>
      <c r="I191" s="249">
        <v>0.0</v>
      </c>
      <c r="J191" s="249">
        <v>6.0</v>
      </c>
      <c r="K191" s="249">
        <v>0.0</v>
      </c>
      <c r="L191" s="254"/>
    </row>
    <row r="192">
      <c r="A192" s="245">
        <v>45281.0</v>
      </c>
      <c r="B192" s="246" t="s">
        <v>45</v>
      </c>
      <c r="C192" s="246" t="s">
        <v>1</v>
      </c>
      <c r="D192" s="247" t="s">
        <v>168</v>
      </c>
      <c r="E192" s="245">
        <v>45282.0</v>
      </c>
      <c r="F192" s="249">
        <v>0.0</v>
      </c>
      <c r="G192" s="249">
        <v>0.0</v>
      </c>
      <c r="H192" s="249">
        <v>0.0</v>
      </c>
      <c r="I192" s="250">
        <v>0.0</v>
      </c>
      <c r="J192" s="249">
        <v>0.0</v>
      </c>
      <c r="K192" s="249">
        <v>0.0</v>
      </c>
      <c r="L192" s="253" t="s">
        <v>25</v>
      </c>
    </row>
    <row r="193">
      <c r="A193" s="245">
        <v>45281.0</v>
      </c>
      <c r="B193" s="251" t="s">
        <v>32</v>
      </c>
      <c r="C193" s="246" t="s">
        <v>1</v>
      </c>
      <c r="D193" s="247" t="s">
        <v>168</v>
      </c>
      <c r="E193" s="245">
        <v>45282.0</v>
      </c>
      <c r="F193" s="248">
        <v>0.25</v>
      </c>
      <c r="G193" s="248">
        <v>0.5208333333333334</v>
      </c>
      <c r="H193" s="249">
        <v>6.5</v>
      </c>
      <c r="I193" s="250">
        <v>0.0</v>
      </c>
      <c r="J193" s="249">
        <v>6.5</v>
      </c>
      <c r="K193" s="249">
        <v>0.0</v>
      </c>
      <c r="L193" s="254"/>
    </row>
    <row r="194">
      <c r="A194" s="245">
        <v>45281.0</v>
      </c>
      <c r="B194" s="246" t="s">
        <v>69</v>
      </c>
      <c r="C194" s="246" t="s">
        <v>51</v>
      </c>
      <c r="D194" s="247" t="s">
        <v>168</v>
      </c>
      <c r="E194" s="245">
        <v>45282.0</v>
      </c>
      <c r="F194" s="255">
        <v>0.20833333333333334</v>
      </c>
      <c r="G194" s="248">
        <v>0.5416666666666666</v>
      </c>
      <c r="H194" s="249">
        <v>8.0</v>
      </c>
      <c r="I194" s="249">
        <v>8.0</v>
      </c>
      <c r="J194" s="249">
        <v>7.0</v>
      </c>
      <c r="K194" s="250">
        <v>1.0</v>
      </c>
      <c r="L194" s="253"/>
    </row>
    <row r="195">
      <c r="A195" s="245">
        <v>45281.0</v>
      </c>
      <c r="B195" s="252" t="s">
        <v>190</v>
      </c>
      <c r="C195" s="246" t="s">
        <v>51</v>
      </c>
      <c r="D195" s="247" t="s">
        <v>168</v>
      </c>
      <c r="E195" s="245">
        <v>45282.0</v>
      </c>
      <c r="F195" s="248">
        <v>0.25</v>
      </c>
      <c r="G195" s="248">
        <v>0.5625</v>
      </c>
      <c r="H195" s="250">
        <v>7.5</v>
      </c>
      <c r="I195" s="250">
        <v>0.0</v>
      </c>
      <c r="J195" s="249">
        <v>7.5</v>
      </c>
      <c r="K195" s="249">
        <v>0.0</v>
      </c>
      <c r="L195" s="253"/>
    </row>
    <row r="196">
      <c r="A196" s="245">
        <v>45281.0</v>
      </c>
      <c r="B196" s="252" t="s">
        <v>82</v>
      </c>
      <c r="C196" s="251" t="s">
        <v>51</v>
      </c>
      <c r="D196" s="247" t="s">
        <v>168</v>
      </c>
      <c r="E196" s="245">
        <v>45282.0</v>
      </c>
      <c r="F196" s="248">
        <v>0.25</v>
      </c>
      <c r="G196" s="248">
        <v>0.5</v>
      </c>
      <c r="H196" s="250">
        <v>6.0</v>
      </c>
      <c r="I196" s="250">
        <v>0.0</v>
      </c>
      <c r="J196" s="249">
        <v>6.0</v>
      </c>
      <c r="K196" s="249">
        <v>0.0</v>
      </c>
      <c r="L196" s="251"/>
    </row>
    <row r="197">
      <c r="A197" s="245">
        <v>45281.0</v>
      </c>
      <c r="B197" s="246" t="s">
        <v>103</v>
      </c>
      <c r="C197" s="246" t="s">
        <v>31</v>
      </c>
      <c r="D197" s="247" t="s">
        <v>168</v>
      </c>
      <c r="E197" s="245">
        <v>45282.0</v>
      </c>
      <c r="F197" s="248">
        <v>0.25</v>
      </c>
      <c r="G197" s="248">
        <v>0.5625</v>
      </c>
      <c r="H197" s="250">
        <v>7.5</v>
      </c>
      <c r="I197" s="250">
        <v>0.0</v>
      </c>
      <c r="J197" s="249">
        <v>7.5</v>
      </c>
      <c r="K197" s="249">
        <v>0.0</v>
      </c>
      <c r="L197" s="254"/>
    </row>
    <row r="198">
      <c r="A198" s="245">
        <v>45281.0</v>
      </c>
      <c r="B198" s="246" t="s">
        <v>97</v>
      </c>
      <c r="C198" s="246" t="s">
        <v>31</v>
      </c>
      <c r="D198" s="247" t="s">
        <v>168</v>
      </c>
      <c r="E198" s="245">
        <v>45282.0</v>
      </c>
      <c r="F198" s="248">
        <v>0.2708333333333333</v>
      </c>
      <c r="G198" s="248">
        <v>0.5833333333333334</v>
      </c>
      <c r="H198" s="249">
        <v>7.5</v>
      </c>
      <c r="I198" s="249">
        <v>0.0</v>
      </c>
      <c r="J198" s="249">
        <v>7.5</v>
      </c>
      <c r="K198" s="249">
        <v>0.0</v>
      </c>
      <c r="L198" s="254"/>
    </row>
    <row r="199">
      <c r="A199" s="245">
        <v>45281.0</v>
      </c>
      <c r="B199" s="251" t="s">
        <v>109</v>
      </c>
      <c r="C199" s="246" t="s">
        <v>31</v>
      </c>
      <c r="D199" s="247" t="s">
        <v>168</v>
      </c>
      <c r="E199" s="245">
        <v>45282.0</v>
      </c>
      <c r="F199" s="249">
        <v>0.0</v>
      </c>
      <c r="G199" s="249">
        <v>0.0</v>
      </c>
      <c r="H199" s="249">
        <v>0.0</v>
      </c>
      <c r="I199" s="250">
        <v>0.0</v>
      </c>
      <c r="J199" s="249">
        <v>0.0</v>
      </c>
      <c r="K199" s="249">
        <v>0.0</v>
      </c>
      <c r="L199" s="253" t="s">
        <v>25</v>
      </c>
    </row>
    <row r="200">
      <c r="A200" s="245">
        <v>45282.0</v>
      </c>
      <c r="B200" s="251" t="s">
        <v>55</v>
      </c>
      <c r="C200" s="251" t="s">
        <v>1</v>
      </c>
      <c r="D200" s="247" t="s">
        <v>168</v>
      </c>
      <c r="E200" s="245">
        <v>45282.0</v>
      </c>
      <c r="F200" s="248">
        <v>0.9791666666666666</v>
      </c>
      <c r="G200" s="248">
        <v>0.25</v>
      </c>
      <c r="H200" s="249">
        <v>6.5</v>
      </c>
      <c r="I200" s="250">
        <v>0.0</v>
      </c>
      <c r="J200" s="250">
        <v>0.0</v>
      </c>
      <c r="K200" s="249">
        <v>6.5</v>
      </c>
      <c r="L200" s="251"/>
    </row>
    <row r="201">
      <c r="A201" s="245">
        <v>45282.0</v>
      </c>
      <c r="B201" s="246" t="s">
        <v>88</v>
      </c>
      <c r="C201" s="246" t="s">
        <v>31</v>
      </c>
      <c r="D201" s="247" t="s">
        <v>168</v>
      </c>
      <c r="E201" s="245">
        <v>45282.0</v>
      </c>
      <c r="F201" s="249">
        <v>0.0</v>
      </c>
      <c r="G201" s="249">
        <v>0.0</v>
      </c>
      <c r="H201" s="249">
        <v>0.0</v>
      </c>
      <c r="I201" s="250">
        <v>0.0</v>
      </c>
      <c r="J201" s="250">
        <v>0.0</v>
      </c>
      <c r="K201" s="249">
        <v>0.0</v>
      </c>
      <c r="L201" s="251" t="s">
        <v>25</v>
      </c>
    </row>
    <row r="202">
      <c r="A202" s="245">
        <v>45282.0</v>
      </c>
      <c r="B202" s="251" t="s">
        <v>50</v>
      </c>
      <c r="C202" s="246" t="s">
        <v>31</v>
      </c>
      <c r="D202" s="247" t="s">
        <v>168</v>
      </c>
      <c r="E202" s="245">
        <v>45282.0</v>
      </c>
      <c r="F202" s="248">
        <v>0.9583333333333334</v>
      </c>
      <c r="G202" s="248">
        <v>0.2708333333333333</v>
      </c>
      <c r="H202" s="249">
        <v>7.5</v>
      </c>
      <c r="I202" s="250">
        <v>0.0</v>
      </c>
      <c r="J202" s="249">
        <v>0.5</v>
      </c>
      <c r="K202" s="249">
        <v>7.0</v>
      </c>
      <c r="L202" s="251"/>
    </row>
    <row r="203">
      <c r="A203" s="245">
        <v>45282.0</v>
      </c>
      <c r="B203" s="251" t="s">
        <v>50</v>
      </c>
      <c r="C203" s="251" t="s">
        <v>35</v>
      </c>
      <c r="D203" s="247" t="s">
        <v>170</v>
      </c>
      <c r="E203" s="245">
        <v>45283.0</v>
      </c>
      <c r="F203" s="248">
        <v>0.2708333333333333</v>
      </c>
      <c r="G203" s="248">
        <v>0.4166666666666667</v>
      </c>
      <c r="H203" s="249">
        <v>3.5</v>
      </c>
      <c r="I203" s="249">
        <v>0.0</v>
      </c>
      <c r="J203" s="249">
        <v>3.5</v>
      </c>
      <c r="K203" s="249">
        <v>0.0</v>
      </c>
      <c r="L203" s="251"/>
    </row>
    <row r="204">
      <c r="A204" s="245">
        <v>45282.0</v>
      </c>
      <c r="B204" s="251" t="s">
        <v>54</v>
      </c>
      <c r="C204" s="251" t="s">
        <v>51</v>
      </c>
      <c r="D204" s="247" t="s">
        <v>170</v>
      </c>
      <c r="E204" s="245">
        <v>45283.0</v>
      </c>
      <c r="F204" s="248">
        <v>0.0</v>
      </c>
      <c r="G204" s="248">
        <v>0.25</v>
      </c>
      <c r="H204" s="249">
        <v>6.0</v>
      </c>
      <c r="I204" s="250">
        <v>0.0</v>
      </c>
      <c r="J204" s="250">
        <v>0.0</v>
      </c>
      <c r="K204" s="249">
        <v>6.0</v>
      </c>
      <c r="L204" s="251"/>
    </row>
    <row r="205">
      <c r="A205" s="245">
        <v>45282.0</v>
      </c>
      <c r="B205" s="246" t="s">
        <v>139</v>
      </c>
      <c r="C205" s="246" t="s">
        <v>35</v>
      </c>
      <c r="D205" s="247" t="s">
        <v>170</v>
      </c>
      <c r="E205" s="245">
        <v>45283.0</v>
      </c>
      <c r="F205" s="248">
        <v>0.0</v>
      </c>
      <c r="G205" s="248">
        <v>0.2708333333333333</v>
      </c>
      <c r="H205" s="249">
        <v>6.5</v>
      </c>
      <c r="I205" s="250">
        <v>0.0</v>
      </c>
      <c r="J205" s="249">
        <v>0.5</v>
      </c>
      <c r="K205" s="249">
        <v>6.0</v>
      </c>
      <c r="L205" s="251"/>
    </row>
    <row r="206">
      <c r="A206" s="245">
        <v>45282.0</v>
      </c>
      <c r="B206" s="251" t="s">
        <v>18</v>
      </c>
      <c r="C206" s="251" t="s">
        <v>23</v>
      </c>
      <c r="D206" s="247" t="s">
        <v>170</v>
      </c>
      <c r="E206" s="245">
        <v>45283.0</v>
      </c>
      <c r="F206" s="249">
        <v>0.0</v>
      </c>
      <c r="G206" s="249">
        <v>0.0</v>
      </c>
      <c r="H206" s="249">
        <v>0.0</v>
      </c>
      <c r="I206" s="249">
        <v>0.0</v>
      </c>
      <c r="J206" s="249">
        <v>0.0</v>
      </c>
      <c r="K206" s="249">
        <v>0.0</v>
      </c>
      <c r="L206" s="253" t="s">
        <v>25</v>
      </c>
    </row>
    <row r="207">
      <c r="A207" s="245">
        <v>45282.0</v>
      </c>
      <c r="B207" s="251" t="s">
        <v>52</v>
      </c>
      <c r="C207" s="251" t="s">
        <v>23</v>
      </c>
      <c r="D207" s="247" t="s">
        <v>170</v>
      </c>
      <c r="E207" s="245">
        <v>45283.0</v>
      </c>
      <c r="F207" s="248">
        <v>0.0625</v>
      </c>
      <c r="G207" s="248">
        <v>0.20833333333333334</v>
      </c>
      <c r="H207" s="253">
        <v>3.5</v>
      </c>
      <c r="I207" s="253">
        <v>0.0</v>
      </c>
      <c r="J207" s="253">
        <v>0.0</v>
      </c>
      <c r="K207" s="253">
        <v>3.5</v>
      </c>
      <c r="L207" s="251"/>
    </row>
    <row r="208">
      <c r="A208" s="245">
        <v>45282.0</v>
      </c>
      <c r="B208" s="251" t="s">
        <v>52</v>
      </c>
      <c r="C208" s="251" t="s">
        <v>49</v>
      </c>
      <c r="D208" s="247" t="s">
        <v>170</v>
      </c>
      <c r="E208" s="245">
        <v>45283.0</v>
      </c>
      <c r="F208" s="248">
        <v>0.20833333333333334</v>
      </c>
      <c r="G208" s="248">
        <v>0.4166666666666667</v>
      </c>
      <c r="H208" s="249">
        <v>5.0</v>
      </c>
      <c r="I208" s="250">
        <v>0.0</v>
      </c>
      <c r="J208" s="249">
        <v>4.0</v>
      </c>
      <c r="K208" s="249">
        <v>1.0</v>
      </c>
      <c r="L208" s="251"/>
    </row>
    <row r="209">
      <c r="A209" s="245">
        <v>45282.0</v>
      </c>
      <c r="B209" s="246" t="s">
        <v>123</v>
      </c>
      <c r="C209" s="246" t="s">
        <v>23</v>
      </c>
      <c r="D209" s="247" t="s">
        <v>170</v>
      </c>
      <c r="E209" s="245">
        <v>45283.0</v>
      </c>
      <c r="F209" s="248">
        <v>0.20833333333333334</v>
      </c>
      <c r="G209" s="256">
        <v>0.5</v>
      </c>
      <c r="H209" s="249">
        <v>7.0</v>
      </c>
      <c r="I209" s="250">
        <v>0.0</v>
      </c>
      <c r="J209" s="249">
        <v>6.0</v>
      </c>
      <c r="K209" s="249">
        <v>1.0</v>
      </c>
      <c r="L209" s="254"/>
    </row>
    <row r="210">
      <c r="A210" s="245">
        <v>45282.0</v>
      </c>
      <c r="B210" s="246" t="s">
        <v>45</v>
      </c>
      <c r="C210" s="246" t="s">
        <v>1</v>
      </c>
      <c r="D210" s="247" t="s">
        <v>170</v>
      </c>
      <c r="E210" s="245">
        <v>45283.0</v>
      </c>
      <c r="F210" s="256">
        <v>0.20833333333333334</v>
      </c>
      <c r="G210" s="256">
        <v>0.5416666666666666</v>
      </c>
      <c r="H210" s="257">
        <v>8.0</v>
      </c>
      <c r="I210" s="257">
        <v>0.0</v>
      </c>
      <c r="J210" s="257">
        <v>7.0</v>
      </c>
      <c r="K210" s="257">
        <v>1.0</v>
      </c>
      <c r="L210" s="254"/>
    </row>
    <row r="211">
      <c r="A211" s="245">
        <v>45282.0</v>
      </c>
      <c r="B211" s="251" t="s">
        <v>32</v>
      </c>
      <c r="C211" s="246" t="s">
        <v>1</v>
      </c>
      <c r="D211" s="247" t="s">
        <v>170</v>
      </c>
      <c r="E211" s="245">
        <v>45283.0</v>
      </c>
      <c r="F211" s="248">
        <v>0.25</v>
      </c>
      <c r="G211" s="248">
        <v>0.6041666666666666</v>
      </c>
      <c r="H211" s="249">
        <v>8.5</v>
      </c>
      <c r="I211" s="249">
        <v>0.5</v>
      </c>
      <c r="J211" s="249">
        <v>8.0</v>
      </c>
      <c r="K211" s="249">
        <v>0.0</v>
      </c>
      <c r="L211" s="253" t="s">
        <v>192</v>
      </c>
    </row>
    <row r="212">
      <c r="A212" s="245">
        <v>45282.0</v>
      </c>
      <c r="B212" s="251" t="s">
        <v>30</v>
      </c>
      <c r="C212" s="246" t="s">
        <v>51</v>
      </c>
      <c r="D212" s="247" t="s">
        <v>170</v>
      </c>
      <c r="E212" s="245">
        <v>45283.0</v>
      </c>
      <c r="F212" s="249">
        <v>0.0</v>
      </c>
      <c r="G212" s="249">
        <v>0.0</v>
      </c>
      <c r="H212" s="249">
        <v>0.0</v>
      </c>
      <c r="I212" s="250">
        <v>0.0</v>
      </c>
      <c r="J212" s="249">
        <v>0.0</v>
      </c>
      <c r="K212" s="249">
        <v>0.0</v>
      </c>
      <c r="L212" s="254"/>
    </row>
    <row r="213">
      <c r="A213" s="245">
        <v>45282.0</v>
      </c>
      <c r="B213" s="251" t="s">
        <v>190</v>
      </c>
      <c r="C213" s="246" t="s">
        <v>51</v>
      </c>
      <c r="D213" s="247" t="s">
        <v>170</v>
      </c>
      <c r="E213" s="245">
        <v>45283.0</v>
      </c>
      <c r="F213" s="248">
        <v>0.25</v>
      </c>
      <c r="G213" s="248">
        <v>0.5625</v>
      </c>
      <c r="H213" s="249">
        <v>7.5</v>
      </c>
      <c r="I213" s="249">
        <v>7.5</v>
      </c>
      <c r="J213" s="249">
        <v>7.5</v>
      </c>
      <c r="K213" s="249">
        <v>0.0</v>
      </c>
      <c r="L213" s="254"/>
    </row>
    <row r="214">
      <c r="A214" s="245">
        <v>45282.0</v>
      </c>
      <c r="B214" s="251" t="s">
        <v>69</v>
      </c>
      <c r="C214" s="246" t="s">
        <v>51</v>
      </c>
      <c r="D214" s="247" t="s">
        <v>170</v>
      </c>
      <c r="E214" s="245">
        <v>45283.0</v>
      </c>
      <c r="F214" s="255">
        <v>0.20833333333333334</v>
      </c>
      <c r="G214" s="248">
        <v>0.5416666666666666</v>
      </c>
      <c r="H214" s="249">
        <v>8.0</v>
      </c>
      <c r="I214" s="250">
        <v>0.0</v>
      </c>
      <c r="J214" s="249">
        <v>7.0</v>
      </c>
      <c r="K214" s="250">
        <v>1.0</v>
      </c>
      <c r="L214" s="254"/>
    </row>
    <row r="215">
      <c r="A215" s="245">
        <v>45282.0</v>
      </c>
      <c r="B215" s="252" t="s">
        <v>82</v>
      </c>
      <c r="C215" s="251" t="s">
        <v>35</v>
      </c>
      <c r="D215" s="247" t="s">
        <v>170</v>
      </c>
      <c r="E215" s="245">
        <v>45283.0</v>
      </c>
      <c r="F215" s="248">
        <v>0.20833333333333334</v>
      </c>
      <c r="G215" s="248">
        <v>0.0</v>
      </c>
      <c r="H215" s="249">
        <v>7.0</v>
      </c>
      <c r="I215" s="250">
        <v>0.0</v>
      </c>
      <c r="J215" s="249">
        <v>6.0</v>
      </c>
      <c r="K215" s="249">
        <v>1.0</v>
      </c>
      <c r="L215" s="254"/>
    </row>
    <row r="216">
      <c r="A216" s="245">
        <v>45282.0</v>
      </c>
      <c r="B216" s="246" t="s">
        <v>103</v>
      </c>
      <c r="C216" s="246" t="s">
        <v>31</v>
      </c>
      <c r="D216" s="247" t="s">
        <v>170</v>
      </c>
      <c r="E216" s="245">
        <v>45283.0</v>
      </c>
      <c r="F216" s="248">
        <v>0.2708333333333333</v>
      </c>
      <c r="G216" s="248">
        <v>0.6041666666666666</v>
      </c>
      <c r="H216" s="249">
        <v>8.0</v>
      </c>
      <c r="I216" s="250">
        <v>0.0</v>
      </c>
      <c r="J216" s="249">
        <v>8.0</v>
      </c>
      <c r="K216" s="249">
        <v>0.0</v>
      </c>
      <c r="L216" s="254"/>
    </row>
    <row r="217">
      <c r="A217" s="245">
        <v>45282.0</v>
      </c>
      <c r="B217" s="246" t="s">
        <v>97</v>
      </c>
      <c r="C217" s="246" t="s">
        <v>31</v>
      </c>
      <c r="D217" s="247" t="s">
        <v>170</v>
      </c>
      <c r="E217" s="245">
        <v>45283.0</v>
      </c>
      <c r="F217" s="248">
        <v>0.2916666666666667</v>
      </c>
      <c r="G217" s="248">
        <v>0.625</v>
      </c>
      <c r="H217" s="249">
        <v>8.0</v>
      </c>
      <c r="I217" s="249">
        <v>0.0</v>
      </c>
      <c r="J217" s="249">
        <v>8.0</v>
      </c>
      <c r="K217" s="249">
        <v>0.0</v>
      </c>
      <c r="L217" s="254"/>
    </row>
    <row r="218">
      <c r="A218" s="245">
        <v>45282.0</v>
      </c>
      <c r="B218" s="251" t="s">
        <v>109</v>
      </c>
      <c r="C218" s="246" t="s">
        <v>31</v>
      </c>
      <c r="D218" s="247" t="s">
        <v>170</v>
      </c>
      <c r="E218" s="245">
        <v>45283.0</v>
      </c>
      <c r="F218" s="249">
        <v>0.0</v>
      </c>
      <c r="G218" s="249">
        <v>0.0</v>
      </c>
      <c r="H218" s="249">
        <v>0.0</v>
      </c>
      <c r="I218" s="249">
        <v>0.0</v>
      </c>
      <c r="J218" s="249">
        <v>0.0</v>
      </c>
      <c r="K218" s="249">
        <v>0.0</v>
      </c>
      <c r="L218" s="253" t="s">
        <v>25</v>
      </c>
    </row>
    <row r="219">
      <c r="A219" s="245">
        <v>45283.0</v>
      </c>
      <c r="B219" s="246" t="s">
        <v>88</v>
      </c>
      <c r="C219" s="246" t="s">
        <v>31</v>
      </c>
      <c r="D219" s="247" t="s">
        <v>170</v>
      </c>
      <c r="E219" s="245">
        <v>45283.0</v>
      </c>
      <c r="F219" s="248">
        <v>0.9583333333333334</v>
      </c>
      <c r="G219" s="248">
        <v>0.2916666666666667</v>
      </c>
      <c r="H219" s="249">
        <v>8.0</v>
      </c>
      <c r="I219" s="250">
        <v>0.0</v>
      </c>
      <c r="J219" s="249">
        <v>1.0</v>
      </c>
      <c r="K219" s="249">
        <v>7.0</v>
      </c>
      <c r="L219" s="254"/>
    </row>
    <row r="220">
      <c r="A220" s="245">
        <v>45283.0</v>
      </c>
      <c r="B220" s="251" t="s">
        <v>55</v>
      </c>
      <c r="C220" s="251" t="s">
        <v>1</v>
      </c>
      <c r="D220" s="247" t="s">
        <v>170</v>
      </c>
      <c r="E220" s="245">
        <v>45283.0</v>
      </c>
      <c r="F220" s="248">
        <v>0.9791666666666666</v>
      </c>
      <c r="G220" s="248">
        <v>0.25</v>
      </c>
      <c r="H220" s="249">
        <v>6.5</v>
      </c>
      <c r="I220" s="250">
        <v>0.0</v>
      </c>
      <c r="J220" s="250">
        <v>0.0</v>
      </c>
      <c r="K220" s="249">
        <v>6.5</v>
      </c>
      <c r="L220" s="251"/>
    </row>
    <row r="221">
      <c r="A221" s="245">
        <v>45283.0</v>
      </c>
      <c r="B221" s="251" t="s">
        <v>54</v>
      </c>
      <c r="C221" s="251" t="s">
        <v>51</v>
      </c>
      <c r="D221" s="247" t="s">
        <v>172</v>
      </c>
      <c r="E221" s="245">
        <v>45284.0</v>
      </c>
      <c r="F221" s="248">
        <v>0.0</v>
      </c>
      <c r="G221" s="248">
        <v>0.25</v>
      </c>
      <c r="H221" s="249">
        <v>6.0</v>
      </c>
      <c r="I221" s="250">
        <v>0.0</v>
      </c>
      <c r="J221" s="250">
        <v>0.0</v>
      </c>
      <c r="K221" s="249">
        <v>6.0</v>
      </c>
      <c r="L221" s="251"/>
    </row>
    <row r="222">
      <c r="A222" s="245">
        <v>45283.0</v>
      </c>
      <c r="B222" s="246" t="s">
        <v>139</v>
      </c>
      <c r="C222" s="246" t="s">
        <v>35</v>
      </c>
      <c r="D222" s="247" t="s">
        <v>172</v>
      </c>
      <c r="E222" s="245">
        <v>45284.0</v>
      </c>
      <c r="F222" s="248">
        <v>0.0</v>
      </c>
      <c r="G222" s="248">
        <v>0.25</v>
      </c>
      <c r="H222" s="249">
        <v>6.0</v>
      </c>
      <c r="I222" s="250">
        <v>0.0</v>
      </c>
      <c r="J222" s="250">
        <v>0.0</v>
      </c>
      <c r="K222" s="249">
        <v>6.0</v>
      </c>
      <c r="L222" s="251"/>
    </row>
    <row r="223">
      <c r="A223" s="245">
        <v>45283.0</v>
      </c>
      <c r="B223" s="251" t="s">
        <v>50</v>
      </c>
      <c r="C223" s="251" t="s">
        <v>23</v>
      </c>
      <c r="D223" s="247" t="s">
        <v>172</v>
      </c>
      <c r="E223" s="245">
        <v>45284.0</v>
      </c>
      <c r="F223" s="248">
        <v>0.0625</v>
      </c>
      <c r="G223" s="248">
        <v>0.25</v>
      </c>
      <c r="H223" s="253">
        <v>4.5</v>
      </c>
      <c r="I223" s="253">
        <v>0.0</v>
      </c>
      <c r="J223" s="253">
        <v>0.0</v>
      </c>
      <c r="K223" s="253">
        <v>4.5</v>
      </c>
      <c r="L223" s="251"/>
    </row>
    <row r="224">
      <c r="A224" s="245">
        <v>45283.0</v>
      </c>
      <c r="B224" s="251" t="s">
        <v>123</v>
      </c>
      <c r="C224" s="251" t="s">
        <v>23</v>
      </c>
      <c r="D224" s="247" t="s">
        <v>172</v>
      </c>
      <c r="E224" s="245">
        <v>45284.0</v>
      </c>
      <c r="F224" s="248">
        <v>0.25</v>
      </c>
      <c r="G224" s="248">
        <v>0.5</v>
      </c>
      <c r="H224" s="249">
        <v>6.0</v>
      </c>
      <c r="I224" s="249">
        <v>0.0</v>
      </c>
      <c r="J224" s="249">
        <v>6.0</v>
      </c>
      <c r="K224" s="249">
        <v>0.0</v>
      </c>
      <c r="L224" s="251"/>
    </row>
    <row r="225">
      <c r="A225" s="245">
        <v>45283.0</v>
      </c>
      <c r="B225" s="251" t="s">
        <v>18</v>
      </c>
      <c r="C225" s="246" t="s">
        <v>23</v>
      </c>
      <c r="D225" s="247" t="s">
        <v>172</v>
      </c>
      <c r="E225" s="245">
        <v>45284.0</v>
      </c>
      <c r="F225" s="249">
        <v>0.0</v>
      </c>
      <c r="G225" s="249">
        <v>0.0</v>
      </c>
      <c r="H225" s="249">
        <v>0.0</v>
      </c>
      <c r="I225" s="250">
        <v>0.0</v>
      </c>
      <c r="J225" s="249">
        <v>0.0</v>
      </c>
      <c r="K225" s="249">
        <v>0.0</v>
      </c>
      <c r="L225" s="253" t="s">
        <v>25</v>
      </c>
    </row>
    <row r="226">
      <c r="A226" s="245">
        <v>45283.0</v>
      </c>
      <c r="B226" s="251" t="s">
        <v>52</v>
      </c>
      <c r="C226" s="251" t="s">
        <v>49</v>
      </c>
      <c r="D226" s="247" t="s">
        <v>172</v>
      </c>
      <c r="E226" s="245">
        <v>45284.0</v>
      </c>
      <c r="F226" s="248">
        <v>0.20833333333333334</v>
      </c>
      <c r="G226" s="248">
        <v>0.4166666666666667</v>
      </c>
      <c r="H226" s="249">
        <v>5.0</v>
      </c>
      <c r="I226" s="250">
        <v>0.0</v>
      </c>
      <c r="J226" s="249">
        <v>4.0</v>
      </c>
      <c r="K226" s="249">
        <v>1.0</v>
      </c>
      <c r="L226" s="253"/>
    </row>
    <row r="227">
      <c r="A227" s="245">
        <v>45283.0</v>
      </c>
      <c r="B227" s="251" t="s">
        <v>30</v>
      </c>
      <c r="C227" s="251" t="s">
        <v>1</v>
      </c>
      <c r="D227" s="247" t="s">
        <v>172</v>
      </c>
      <c r="E227" s="245">
        <v>45284.0</v>
      </c>
      <c r="F227" s="249">
        <v>0.0</v>
      </c>
      <c r="G227" s="257">
        <v>0.0</v>
      </c>
      <c r="H227" s="249">
        <v>0.0</v>
      </c>
      <c r="I227" s="249">
        <v>0.0</v>
      </c>
      <c r="J227" s="249">
        <v>0.0</v>
      </c>
      <c r="K227" s="249">
        <v>0.0</v>
      </c>
      <c r="L227" s="253"/>
    </row>
    <row r="228">
      <c r="A228" s="245">
        <v>45283.0</v>
      </c>
      <c r="B228" s="246" t="s">
        <v>45</v>
      </c>
      <c r="C228" s="246" t="s">
        <v>1</v>
      </c>
      <c r="D228" s="247" t="s">
        <v>172</v>
      </c>
      <c r="E228" s="245">
        <v>45284.0</v>
      </c>
      <c r="F228" s="256">
        <v>0.20833333333333334</v>
      </c>
      <c r="G228" s="256">
        <v>0.5416666666666666</v>
      </c>
      <c r="H228" s="257">
        <v>8.0</v>
      </c>
      <c r="I228" s="257">
        <v>0.0</v>
      </c>
      <c r="J228" s="257">
        <v>7.0</v>
      </c>
      <c r="K228" s="257">
        <v>1.0</v>
      </c>
      <c r="L228" s="254"/>
    </row>
    <row r="229">
      <c r="A229" s="245">
        <v>45283.0</v>
      </c>
      <c r="B229" s="251" t="s">
        <v>32</v>
      </c>
      <c r="C229" s="246" t="s">
        <v>1</v>
      </c>
      <c r="D229" s="247" t="s">
        <v>172</v>
      </c>
      <c r="E229" s="245">
        <v>45284.0</v>
      </c>
      <c r="F229" s="248">
        <v>0.25</v>
      </c>
      <c r="G229" s="248">
        <v>0.6041666666666666</v>
      </c>
      <c r="H229" s="249">
        <v>8.5</v>
      </c>
      <c r="I229" s="249">
        <v>0.5</v>
      </c>
      <c r="J229" s="249">
        <v>8.0</v>
      </c>
      <c r="K229" s="249">
        <v>0.0</v>
      </c>
      <c r="L229" s="253" t="s">
        <v>192</v>
      </c>
    </row>
    <row r="230">
      <c r="A230" s="245">
        <v>45283.0</v>
      </c>
      <c r="B230" s="251" t="s">
        <v>190</v>
      </c>
      <c r="C230" s="246" t="s">
        <v>51</v>
      </c>
      <c r="D230" s="247" t="s">
        <v>172</v>
      </c>
      <c r="E230" s="245">
        <v>45284.0</v>
      </c>
      <c r="F230" s="248">
        <v>0.25</v>
      </c>
      <c r="G230" s="248">
        <v>0.5625</v>
      </c>
      <c r="H230" s="249">
        <v>7.5</v>
      </c>
      <c r="I230" s="249">
        <v>0.0</v>
      </c>
      <c r="J230" s="249">
        <v>7.5</v>
      </c>
      <c r="K230" s="249">
        <v>0.0</v>
      </c>
      <c r="L230" s="254"/>
    </row>
    <row r="231">
      <c r="A231" s="245">
        <v>45283.0</v>
      </c>
      <c r="B231" s="251" t="s">
        <v>69</v>
      </c>
      <c r="C231" s="246" t="s">
        <v>51</v>
      </c>
      <c r="D231" s="247" t="s">
        <v>172</v>
      </c>
      <c r="E231" s="245">
        <v>45284.0</v>
      </c>
      <c r="F231" s="256">
        <v>0.20833333333333334</v>
      </c>
      <c r="G231" s="256">
        <v>0.5416666666666666</v>
      </c>
      <c r="H231" s="257">
        <v>8.0</v>
      </c>
      <c r="I231" s="257">
        <v>0.0</v>
      </c>
      <c r="J231" s="257">
        <v>7.0</v>
      </c>
      <c r="K231" s="257">
        <v>1.0</v>
      </c>
      <c r="L231" s="253" t="s">
        <v>25</v>
      </c>
    </row>
    <row r="232" ht="15.0" customHeight="1">
      <c r="A232" s="245">
        <v>45283.0</v>
      </c>
      <c r="B232" s="252" t="s">
        <v>82</v>
      </c>
      <c r="C232" s="251" t="s">
        <v>35</v>
      </c>
      <c r="D232" s="247" t="s">
        <v>172</v>
      </c>
      <c r="E232" s="245">
        <v>45284.0</v>
      </c>
      <c r="F232" s="248">
        <v>0.25</v>
      </c>
      <c r="G232" s="248">
        <v>0.5</v>
      </c>
      <c r="H232" s="249">
        <v>6.0</v>
      </c>
      <c r="I232" s="249">
        <v>0.0</v>
      </c>
      <c r="J232" s="249">
        <v>0.0</v>
      </c>
      <c r="K232" s="249">
        <v>6.0</v>
      </c>
      <c r="L232" s="254"/>
    </row>
    <row r="233" ht="15.0" customHeight="1">
      <c r="A233" s="245">
        <v>45283.0</v>
      </c>
      <c r="B233" s="246" t="s">
        <v>103</v>
      </c>
      <c r="C233" s="246" t="s">
        <v>31</v>
      </c>
      <c r="D233" s="247" t="s">
        <v>172</v>
      </c>
      <c r="E233" s="245">
        <v>45284.0</v>
      </c>
      <c r="F233" s="248">
        <v>0.20833333333333334</v>
      </c>
      <c r="G233" s="248">
        <v>0.4166666666666667</v>
      </c>
      <c r="H233" s="249">
        <v>5.0</v>
      </c>
      <c r="I233" s="250">
        <v>0.0</v>
      </c>
      <c r="J233" s="249">
        <v>4.0</v>
      </c>
      <c r="K233" s="249">
        <v>1.0</v>
      </c>
      <c r="L233" s="254"/>
    </row>
    <row r="234">
      <c r="A234" s="245">
        <v>45283.0</v>
      </c>
      <c r="B234" s="246" t="s">
        <v>97</v>
      </c>
      <c r="C234" s="246" t="s">
        <v>31</v>
      </c>
      <c r="D234" s="247" t="s">
        <v>172</v>
      </c>
      <c r="E234" s="245">
        <v>45284.0</v>
      </c>
      <c r="F234" s="248">
        <v>0.2916666666666667</v>
      </c>
      <c r="G234" s="248">
        <v>0.625</v>
      </c>
      <c r="H234" s="249">
        <v>8.0</v>
      </c>
      <c r="I234" s="249">
        <v>0.0</v>
      </c>
      <c r="J234" s="249">
        <v>8.0</v>
      </c>
      <c r="K234" s="249">
        <v>0.0</v>
      </c>
      <c r="L234" s="251"/>
    </row>
    <row r="235">
      <c r="A235" s="245">
        <v>45283.0</v>
      </c>
      <c r="B235" s="251" t="s">
        <v>109</v>
      </c>
      <c r="C235" s="246" t="s">
        <v>31</v>
      </c>
      <c r="D235" s="247" t="s">
        <v>172</v>
      </c>
      <c r="E235" s="245">
        <v>45284.0</v>
      </c>
      <c r="F235" s="248">
        <v>0.4166666666666667</v>
      </c>
      <c r="G235" s="248">
        <v>0.625</v>
      </c>
      <c r="H235" s="249">
        <v>5.0</v>
      </c>
      <c r="I235" s="249">
        <v>0.0</v>
      </c>
      <c r="J235" s="249">
        <v>5.0</v>
      </c>
      <c r="K235" s="249">
        <v>0.0</v>
      </c>
      <c r="L235" s="254"/>
    </row>
    <row r="236">
      <c r="A236" s="245">
        <v>45284.0</v>
      </c>
      <c r="B236" s="251" t="s">
        <v>88</v>
      </c>
      <c r="C236" s="246" t="s">
        <v>31</v>
      </c>
      <c r="D236" s="247" t="s">
        <v>172</v>
      </c>
      <c r="E236" s="245">
        <v>45284.0</v>
      </c>
      <c r="F236" s="248">
        <v>0.9583333333333334</v>
      </c>
      <c r="G236" s="248">
        <v>0.20833333333333334</v>
      </c>
      <c r="H236" s="249">
        <v>6.0</v>
      </c>
      <c r="I236" s="249">
        <v>0.0</v>
      </c>
      <c r="J236" s="249">
        <v>0.0</v>
      </c>
      <c r="K236" s="249">
        <v>6.0</v>
      </c>
      <c r="L236" s="254"/>
    </row>
    <row r="237">
      <c r="A237" s="245">
        <v>45284.0</v>
      </c>
      <c r="B237" s="251" t="s">
        <v>52</v>
      </c>
      <c r="C237" s="246" t="s">
        <v>51</v>
      </c>
      <c r="D237" s="247" t="s">
        <v>174</v>
      </c>
      <c r="E237" s="245">
        <v>45285.0</v>
      </c>
      <c r="F237" s="248">
        <v>0.0</v>
      </c>
      <c r="G237" s="248">
        <v>0.25</v>
      </c>
      <c r="H237" s="249">
        <v>6.0</v>
      </c>
      <c r="I237" s="250">
        <v>0.0</v>
      </c>
      <c r="J237" s="250">
        <v>0.0</v>
      </c>
      <c r="K237" s="249">
        <v>6.0</v>
      </c>
      <c r="L237" s="251"/>
      <c r="M237" s="68"/>
    </row>
    <row r="238">
      <c r="A238" s="245">
        <v>45284.0</v>
      </c>
      <c r="B238" s="251" t="s">
        <v>54</v>
      </c>
      <c r="C238" s="246" t="s">
        <v>51</v>
      </c>
      <c r="D238" s="247" t="s">
        <v>174</v>
      </c>
      <c r="E238" s="245">
        <v>45285.0</v>
      </c>
      <c r="F238" s="249">
        <v>0.0</v>
      </c>
      <c r="G238" s="249">
        <v>0.0</v>
      </c>
      <c r="H238" s="249">
        <v>0.0</v>
      </c>
      <c r="I238" s="250">
        <v>0.0</v>
      </c>
      <c r="J238" s="250">
        <v>0.0</v>
      </c>
      <c r="K238" s="249">
        <v>0.0</v>
      </c>
      <c r="L238" s="251" t="s">
        <v>25</v>
      </c>
      <c r="M238" s="68"/>
    </row>
    <row r="239">
      <c r="A239" s="245">
        <v>45284.0</v>
      </c>
      <c r="B239" s="251" t="s">
        <v>18</v>
      </c>
      <c r="C239" s="251" t="s">
        <v>1</v>
      </c>
      <c r="D239" s="247" t="s">
        <v>174</v>
      </c>
      <c r="E239" s="245">
        <v>45285.0</v>
      </c>
      <c r="F239" s="248">
        <v>0.041666666666666664</v>
      </c>
      <c r="G239" s="248">
        <v>0.25</v>
      </c>
      <c r="H239" s="249">
        <v>5.0</v>
      </c>
      <c r="I239" s="250">
        <v>0.0</v>
      </c>
      <c r="J239" s="250">
        <v>0.0</v>
      </c>
      <c r="K239" s="249">
        <v>5.0</v>
      </c>
      <c r="L239" s="251"/>
      <c r="M239" s="68"/>
    </row>
    <row r="240">
      <c r="A240" s="245">
        <v>45284.0</v>
      </c>
      <c r="B240" s="251" t="s">
        <v>32</v>
      </c>
      <c r="C240" s="251" t="s">
        <v>35</v>
      </c>
      <c r="D240" s="247" t="s">
        <v>174</v>
      </c>
      <c r="E240" s="245">
        <v>45285.0</v>
      </c>
      <c r="F240" s="248">
        <v>0.0</v>
      </c>
      <c r="G240" s="248">
        <v>0.25</v>
      </c>
      <c r="H240" s="249">
        <v>6.0</v>
      </c>
      <c r="I240" s="250">
        <v>0.0</v>
      </c>
      <c r="J240" s="250">
        <v>0.0</v>
      </c>
      <c r="K240" s="249">
        <v>6.0</v>
      </c>
      <c r="L240" s="253"/>
      <c r="M240" s="68"/>
    </row>
    <row r="241">
      <c r="A241" s="245">
        <v>45284.0</v>
      </c>
      <c r="B241" s="251" t="s">
        <v>139</v>
      </c>
      <c r="C241" s="251" t="s">
        <v>35</v>
      </c>
      <c r="D241" s="247" t="s">
        <v>174</v>
      </c>
      <c r="E241" s="245">
        <v>45285.0</v>
      </c>
      <c r="F241" s="249">
        <v>0.0</v>
      </c>
      <c r="G241" s="249">
        <v>0.0</v>
      </c>
      <c r="H241" s="249">
        <v>0.0</v>
      </c>
      <c r="I241" s="249">
        <v>0.0</v>
      </c>
      <c r="J241" s="249">
        <v>0.0</v>
      </c>
      <c r="K241" s="249">
        <v>0.0</v>
      </c>
      <c r="L241" s="253" t="s">
        <v>25</v>
      </c>
      <c r="M241" s="68"/>
    </row>
    <row r="242">
      <c r="A242" s="245">
        <v>45284.0</v>
      </c>
      <c r="B242" s="251" t="s">
        <v>123</v>
      </c>
      <c r="C242" s="251" t="s">
        <v>23</v>
      </c>
      <c r="D242" s="247" t="s">
        <v>174</v>
      </c>
      <c r="E242" s="245">
        <v>45285.0</v>
      </c>
      <c r="F242" s="248">
        <v>0.20833333333333334</v>
      </c>
      <c r="G242" s="248">
        <v>0.5</v>
      </c>
      <c r="H242" s="249">
        <v>7.0</v>
      </c>
      <c r="I242" s="250">
        <v>0.0</v>
      </c>
      <c r="J242" s="249">
        <v>6.0</v>
      </c>
      <c r="K242" s="249">
        <v>1.0</v>
      </c>
      <c r="L242" s="253"/>
      <c r="M242" s="68"/>
    </row>
    <row r="243">
      <c r="A243" s="245">
        <v>45284.0</v>
      </c>
      <c r="B243" s="251" t="s">
        <v>50</v>
      </c>
      <c r="C243" s="251" t="s">
        <v>23</v>
      </c>
      <c r="D243" s="247" t="s">
        <v>174</v>
      </c>
      <c r="E243" s="245">
        <v>45285.0</v>
      </c>
      <c r="F243" s="248">
        <v>0.0625</v>
      </c>
      <c r="G243" s="248">
        <v>0.20833333333333334</v>
      </c>
      <c r="H243" s="253">
        <v>3.5</v>
      </c>
      <c r="I243" s="253">
        <v>0.0</v>
      </c>
      <c r="J243" s="253">
        <v>0.0</v>
      </c>
      <c r="K243" s="253">
        <v>3.5</v>
      </c>
      <c r="L243" s="253"/>
      <c r="M243" s="68"/>
    </row>
    <row r="244">
      <c r="A244" s="245">
        <v>45284.0</v>
      </c>
      <c r="B244" s="251" t="s">
        <v>50</v>
      </c>
      <c r="C244" s="251" t="s">
        <v>49</v>
      </c>
      <c r="D244" s="247" t="s">
        <v>174</v>
      </c>
      <c r="E244" s="245">
        <v>45285.0</v>
      </c>
      <c r="F244" s="248">
        <v>0.20833333333333334</v>
      </c>
      <c r="G244" s="248">
        <v>0.375</v>
      </c>
      <c r="H244" s="253">
        <v>4.0</v>
      </c>
      <c r="I244" s="253">
        <v>0.0</v>
      </c>
      <c r="J244" s="253">
        <v>3.0</v>
      </c>
      <c r="K244" s="253">
        <v>1.0</v>
      </c>
      <c r="L244" s="253"/>
      <c r="M244" s="68"/>
    </row>
    <row r="245">
      <c r="A245" s="245">
        <v>45284.0</v>
      </c>
      <c r="B245" s="251" t="s">
        <v>30</v>
      </c>
      <c r="C245" s="251" t="s">
        <v>1</v>
      </c>
      <c r="D245" s="247" t="s">
        <v>174</v>
      </c>
      <c r="E245" s="245">
        <v>45285.0</v>
      </c>
      <c r="F245" s="249">
        <v>0.0</v>
      </c>
      <c r="G245" s="249">
        <v>0.0</v>
      </c>
      <c r="H245" s="253">
        <v>0.0</v>
      </c>
      <c r="I245" s="253">
        <v>0.0</v>
      </c>
      <c r="J245" s="253">
        <v>0.0</v>
      </c>
      <c r="K245" s="253">
        <v>0.0</v>
      </c>
      <c r="L245" s="254"/>
      <c r="M245" s="68"/>
    </row>
    <row r="246">
      <c r="A246" s="245">
        <v>45284.0</v>
      </c>
      <c r="B246" s="251" t="s">
        <v>45</v>
      </c>
      <c r="C246" s="251" t="s">
        <v>1</v>
      </c>
      <c r="D246" s="247" t="s">
        <v>174</v>
      </c>
      <c r="E246" s="245">
        <v>45285.0</v>
      </c>
      <c r="F246" s="248">
        <v>0.25</v>
      </c>
      <c r="G246" s="248">
        <v>0.5208333333333334</v>
      </c>
      <c r="H246" s="249">
        <v>6.5</v>
      </c>
      <c r="I246" s="250">
        <v>0.0</v>
      </c>
      <c r="J246" s="249">
        <v>6.5</v>
      </c>
      <c r="K246" s="249">
        <v>0.0</v>
      </c>
      <c r="L246" s="253"/>
      <c r="M246" s="68"/>
    </row>
    <row r="247">
      <c r="A247" s="245">
        <v>45284.0</v>
      </c>
      <c r="B247" s="251" t="s">
        <v>82</v>
      </c>
      <c r="C247" s="251" t="s">
        <v>35</v>
      </c>
      <c r="D247" s="247" t="s">
        <v>174</v>
      </c>
      <c r="E247" s="245">
        <v>45285.0</v>
      </c>
      <c r="F247" s="248">
        <v>0.25</v>
      </c>
      <c r="G247" s="248">
        <v>0.5</v>
      </c>
      <c r="H247" s="249">
        <v>6.0</v>
      </c>
      <c r="I247" s="249">
        <v>0.0</v>
      </c>
      <c r="J247" s="249">
        <v>0.0</v>
      </c>
      <c r="K247" s="249">
        <v>6.0</v>
      </c>
      <c r="L247" s="253"/>
      <c r="M247" s="68"/>
    </row>
    <row r="248">
      <c r="A248" s="245">
        <v>45284.0</v>
      </c>
      <c r="B248" s="251" t="s">
        <v>55</v>
      </c>
      <c r="C248" s="251" t="s">
        <v>51</v>
      </c>
      <c r="D248" s="247" t="s">
        <v>174</v>
      </c>
      <c r="E248" s="245">
        <v>45285.0</v>
      </c>
      <c r="F248" s="248">
        <v>0.25</v>
      </c>
      <c r="G248" s="248">
        <v>0.5625</v>
      </c>
      <c r="H248" s="249">
        <v>7.5</v>
      </c>
      <c r="I248" s="249">
        <v>0.0</v>
      </c>
      <c r="J248" s="249">
        <v>7.5</v>
      </c>
      <c r="K248" s="249">
        <v>0.0</v>
      </c>
      <c r="L248" s="253"/>
      <c r="M248" s="68"/>
    </row>
    <row r="249">
      <c r="A249" s="245">
        <v>45284.0</v>
      </c>
      <c r="B249" s="251" t="s">
        <v>69</v>
      </c>
      <c r="C249" s="251" t="s">
        <v>51</v>
      </c>
      <c r="D249" s="247" t="s">
        <v>174</v>
      </c>
      <c r="E249" s="245">
        <v>45285.0</v>
      </c>
      <c r="F249" s="255">
        <v>0.20833333333333334</v>
      </c>
      <c r="G249" s="248">
        <v>0.5416666666666666</v>
      </c>
      <c r="H249" s="249">
        <v>8.0</v>
      </c>
      <c r="I249" s="250">
        <v>0.0</v>
      </c>
      <c r="J249" s="249">
        <v>7.0</v>
      </c>
      <c r="K249" s="250">
        <v>1.0</v>
      </c>
      <c r="L249" s="253"/>
      <c r="M249" s="68"/>
    </row>
    <row r="250">
      <c r="A250" s="245">
        <v>45284.0</v>
      </c>
      <c r="B250" s="251" t="s">
        <v>190</v>
      </c>
      <c r="C250" s="251" t="s">
        <v>51</v>
      </c>
      <c r="D250" s="247" t="s">
        <v>174</v>
      </c>
      <c r="E250" s="245">
        <v>45285.0</v>
      </c>
      <c r="F250" s="249">
        <v>0.0</v>
      </c>
      <c r="G250" s="249">
        <v>0.0</v>
      </c>
      <c r="H250" s="249">
        <v>0.0</v>
      </c>
      <c r="I250" s="249">
        <v>0.0</v>
      </c>
      <c r="J250" s="249">
        <v>0.0</v>
      </c>
      <c r="K250" s="249">
        <v>0.0</v>
      </c>
      <c r="L250" s="253" t="s">
        <v>25</v>
      </c>
      <c r="M250" s="68"/>
    </row>
    <row r="251">
      <c r="A251" s="245">
        <v>45284.0</v>
      </c>
      <c r="B251" s="251" t="s">
        <v>103</v>
      </c>
      <c r="C251" s="251" t="s">
        <v>31</v>
      </c>
      <c r="D251" s="247" t="s">
        <v>174</v>
      </c>
      <c r="E251" s="245">
        <v>45285.0</v>
      </c>
      <c r="F251" s="248">
        <v>0.22916666666666666</v>
      </c>
      <c r="G251" s="248">
        <v>0.5416666666666666</v>
      </c>
      <c r="H251" s="249">
        <v>7.5</v>
      </c>
      <c r="I251" s="250">
        <v>0.0</v>
      </c>
      <c r="J251" s="249">
        <v>7.0</v>
      </c>
      <c r="K251" s="249">
        <v>0.5</v>
      </c>
      <c r="L251" s="253"/>
      <c r="M251" s="68"/>
    </row>
    <row r="252">
      <c r="A252" s="245">
        <v>45284.0</v>
      </c>
      <c r="B252" s="251" t="s">
        <v>97</v>
      </c>
      <c r="C252" s="251" t="s">
        <v>31</v>
      </c>
      <c r="D252" s="247" t="s">
        <v>174</v>
      </c>
      <c r="E252" s="245">
        <v>45285.0</v>
      </c>
      <c r="F252" s="249">
        <v>0.0</v>
      </c>
      <c r="G252" s="249">
        <v>0.0</v>
      </c>
      <c r="H252" s="253">
        <v>0.0</v>
      </c>
      <c r="I252" s="253">
        <v>0.0</v>
      </c>
      <c r="J252" s="253">
        <v>0.0</v>
      </c>
      <c r="K252" s="253">
        <v>0.0</v>
      </c>
      <c r="L252" s="253" t="s">
        <v>25</v>
      </c>
      <c r="M252" s="68"/>
    </row>
    <row r="253">
      <c r="A253" s="245">
        <v>45284.0</v>
      </c>
      <c r="B253" s="251" t="s">
        <v>109</v>
      </c>
      <c r="C253" s="246" t="s">
        <v>31</v>
      </c>
      <c r="D253" s="247" t="s">
        <v>174</v>
      </c>
      <c r="E253" s="245">
        <v>45285.0</v>
      </c>
      <c r="F253" s="248">
        <v>0.20833333333333334</v>
      </c>
      <c r="G253" s="248">
        <v>0.5208333333333334</v>
      </c>
      <c r="H253" s="249">
        <v>7.5</v>
      </c>
      <c r="I253" s="250">
        <v>0.0</v>
      </c>
      <c r="J253" s="249">
        <v>6.5</v>
      </c>
      <c r="K253" s="249">
        <v>1.0</v>
      </c>
      <c r="L253" s="253"/>
      <c r="M253" s="68"/>
    </row>
    <row r="254">
      <c r="A254" s="258"/>
      <c r="B254" s="152"/>
      <c r="C254" s="153"/>
      <c r="D254" s="234"/>
      <c r="E254" s="233"/>
      <c r="F254" s="238"/>
      <c r="G254" s="237"/>
      <c r="H254" s="235"/>
      <c r="I254" s="235"/>
      <c r="J254" s="235"/>
      <c r="K254" s="235"/>
    </row>
    <row r="255">
      <c r="A255" s="233"/>
      <c r="B255" s="152"/>
      <c r="C255" s="153"/>
      <c r="D255" s="259"/>
      <c r="E255" s="233"/>
      <c r="F255" s="237"/>
      <c r="G255" s="237"/>
      <c r="H255" s="235"/>
      <c r="I255" s="236"/>
      <c r="J255" s="236"/>
      <c r="K255" s="235"/>
      <c r="L255" s="153"/>
    </row>
    <row r="256">
      <c r="A256" s="233"/>
      <c r="B256" s="153"/>
      <c r="C256" s="68"/>
      <c r="D256" s="259"/>
      <c r="E256" s="233"/>
      <c r="F256" s="238"/>
      <c r="G256" s="238"/>
      <c r="H256" s="236"/>
      <c r="I256" s="236"/>
      <c r="J256" s="236"/>
      <c r="K256" s="236"/>
    </row>
    <row r="257">
      <c r="A257" s="233"/>
      <c r="B257" s="152"/>
      <c r="C257" s="68"/>
      <c r="D257" s="259"/>
      <c r="E257" s="233"/>
      <c r="F257" s="235"/>
      <c r="G257" s="235"/>
      <c r="H257" s="236"/>
      <c r="I257" s="236"/>
      <c r="J257" s="236"/>
      <c r="K257" s="236"/>
      <c r="L257" s="68"/>
    </row>
    <row r="271">
      <c r="A271" s="233"/>
      <c r="B271" s="152"/>
      <c r="D271" s="234"/>
      <c r="E271" s="233"/>
      <c r="F271" s="237"/>
      <c r="G271" s="237"/>
      <c r="H271" s="235"/>
      <c r="I271" s="235"/>
      <c r="J271" s="235"/>
      <c r="K271" s="235"/>
    </row>
    <row r="272">
      <c r="A272" s="233"/>
      <c r="B272" s="152"/>
      <c r="D272" s="234"/>
      <c r="E272" s="233"/>
    </row>
    <row r="273">
      <c r="A273" s="233"/>
      <c r="D273" s="234"/>
      <c r="E273" s="233"/>
      <c r="F273" s="237"/>
      <c r="G273" s="237"/>
    </row>
    <row r="274">
      <c r="A274" s="233"/>
      <c r="D274" s="234"/>
      <c r="E274" s="233"/>
    </row>
    <row r="275">
      <c r="A275" s="233"/>
      <c r="D275" s="234"/>
      <c r="E275" s="233"/>
      <c r="F275" s="237"/>
      <c r="G275" s="237"/>
    </row>
    <row r="276">
      <c r="A276" s="233"/>
      <c r="D276" s="234"/>
      <c r="E276" s="233"/>
      <c r="F276" s="237"/>
      <c r="G276" s="237"/>
    </row>
    <row r="277">
      <c r="A277" s="233"/>
      <c r="D277" s="234"/>
      <c r="E277" s="233"/>
      <c r="F277" s="237"/>
      <c r="G277" s="237"/>
    </row>
    <row r="278">
      <c r="A278" s="233"/>
      <c r="D278" s="234"/>
      <c r="E278" s="233"/>
      <c r="F278" s="237"/>
      <c r="G278" s="237"/>
    </row>
    <row r="279">
      <c r="A279" s="233"/>
      <c r="D279" s="234"/>
      <c r="E279" s="233"/>
      <c r="F279" s="237"/>
      <c r="G279" s="237"/>
      <c r="L279" s="152"/>
    </row>
    <row r="456">
      <c r="A456" s="233"/>
      <c r="D456" s="234"/>
      <c r="E456" s="233"/>
      <c r="F456" s="237"/>
      <c r="G456" s="237"/>
      <c r="H456" s="235"/>
      <c r="I456" s="236"/>
      <c r="J456" s="236"/>
      <c r="K456" s="235"/>
    </row>
    <row r="457">
      <c r="A457" s="233"/>
      <c r="D457" s="234"/>
      <c r="E457" s="233"/>
      <c r="F457" s="237"/>
      <c r="G457" s="237"/>
      <c r="H457" s="235"/>
      <c r="I457" s="236"/>
      <c r="J457" s="236"/>
      <c r="K457" s="235"/>
    </row>
    <row r="458">
      <c r="A458" s="233"/>
      <c r="D458" s="234"/>
      <c r="E458" s="233"/>
      <c r="F458" s="237"/>
      <c r="G458" s="237"/>
      <c r="H458" s="235"/>
      <c r="I458" s="236"/>
      <c r="J458" s="236"/>
      <c r="K458" s="235"/>
      <c r="L458" s="152"/>
    </row>
  </sheetData>
  <autoFilter ref="$A$1:$AC$291"/>
  <customSheetViews>
    <customSheetView guid="{6F7B0752-2D34-424D-B3B4-CA21D0151CF6}" filter="1" showAutoFilter="1">
      <autoFilter ref="$A$1:$L$457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E03E75B9-18D3-4F9C-8E98-9CFDBAC1C039}" filter="1" showAutoFilter="1">
      <autoFilter ref="$A$1:$AC$256"/>
    </customSheetView>
    <customSheetView guid="{15494CB8-74BA-41CD-979C-0A1F98FA7AD5}" filter="1" showAutoFilter="1">
      <autoFilter ref="$A$1:$L$457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6AFCB687-A5B1-4A43-94F3-0C0C9622126F}" filter="1" showAutoFilter="1">
      <autoFilter ref="$A$1:$L$457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JC"/>
            <filter val="CASSANDRA"/>
            <filter val="KJ"/>
          </filters>
        </filterColumn>
      </autoFilter>
    </customSheetView>
    <customSheetView guid="{482CA3F1-235E-4CBB-838F-2B51A4768B5C}" filter="1" showAutoFilter="1">
      <autoFilter ref="$A$1:$AC$256"/>
    </customSheetView>
  </customSheetViews>
  <conditionalFormatting sqref="F2:K270 L66:L68 L82:L90 L96:L109 R109:X109 L116:L119 L123:L124 L126 L131:L132 Q175:V175 L200:L211 L220:L230 L239:L245">
    <cfRule type="expression" dxfId="0" priority="1">
      <formula>MOD</formula>
    </cfRule>
  </conditionalFormatting>
  <conditionalFormatting sqref="F2:K268 L82:L90 L96:L100 L104:L109 R109:X109 L116:L119 L123:L124 L126 L131:L132 Q175:V175 L200:L211 L220:L224 L228:L230 L239:L245">
    <cfRule type="expression" dxfId="0" priority="2">
      <formula>MOD</formula>
    </cfRule>
  </conditionalFormatting>
  <conditionalFormatting sqref="F2:K2 F11:K11 F13:K13 F15:K16 F18:K18 F21:K21 F28:K28 F33:K39 F46:K47 F50:K257 L82:L90 L96:L100 L104:L109 R109:X109 L116:L119 L123:L124 L126 L131:L132 Q175:V175 L200:L211 L220:L224 L228:L230 L239:L245 F271:K271 F273:K273 F275:K283 F285:K288 F290:K291 F378:K458">
    <cfRule type="expression" dxfId="0" priority="3">
      <formula>MOD</formula>
    </cfRule>
  </conditionalFormatting>
  <conditionalFormatting sqref="F2:K2 F11:K11 F13:K13 F15:K16 F18:K18 F21:K21 F28:K28 F33:K39 F46:K47 F50:K257 L82:L90 L96:L100 L104:L109 R109:X109 L116:L119 L123:L124 L126 L131:L132 Q175:V175 L200:L211 L220:L224 L228:L230 L239:L245 F271:K271 F273:K273 F275:K283 F285:K288 F290:K291 F378:F381 G378:G458 H378:K381 F383 H383:K383 F385:F458 H385:K458">
    <cfRule type="expression" dxfId="0" priority="4">
      <formula>MOD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 t="s">
        <v>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45271.0</v>
      </c>
      <c r="F3" s="14"/>
      <c r="G3" s="14"/>
      <c r="H3" s="14"/>
      <c r="I3" s="15"/>
      <c r="J3" s="15"/>
      <c r="K3" s="16"/>
      <c r="L3" s="13">
        <v>45272.0</v>
      </c>
      <c r="M3" s="15"/>
      <c r="N3" s="15"/>
      <c r="O3" s="15"/>
      <c r="P3" s="15"/>
      <c r="Q3" s="11"/>
      <c r="R3" s="17"/>
      <c r="S3" s="13">
        <v>45273.0</v>
      </c>
      <c r="T3" s="11"/>
      <c r="U3" s="15"/>
      <c r="V3" s="15"/>
      <c r="W3" s="11"/>
      <c r="X3" s="18"/>
      <c r="Y3" s="14"/>
      <c r="Z3" s="13">
        <v>45274.0</v>
      </c>
      <c r="AA3" s="15"/>
      <c r="AB3" s="15"/>
      <c r="AC3" s="11"/>
      <c r="AD3" s="15"/>
      <c r="AE3" s="15"/>
      <c r="AF3" s="12"/>
      <c r="AG3" s="13">
        <v>45275.0</v>
      </c>
      <c r="AH3" s="15"/>
      <c r="AI3" s="11"/>
      <c r="AJ3" s="15"/>
      <c r="AK3" s="15"/>
      <c r="AL3" s="15"/>
      <c r="AM3" s="18"/>
      <c r="AN3" s="13">
        <v>45276.0</v>
      </c>
      <c r="AO3" s="11"/>
      <c r="AP3" s="19"/>
      <c r="AQ3" s="19"/>
      <c r="AR3" s="19"/>
      <c r="AS3" s="19"/>
      <c r="AT3" s="14"/>
      <c r="AU3" s="13">
        <v>45277.0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60"/>
      <c r="C4" s="260"/>
      <c r="D4" s="27" t="s">
        <v>2</v>
      </c>
      <c r="E4" s="27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7"/>
      <c r="Q4" s="27"/>
      <c r="R4" s="27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63"/>
      <c r="C5" s="45"/>
      <c r="D5" s="39"/>
      <c r="E5" s="39"/>
      <c r="F5" s="40">
        <v>0.0</v>
      </c>
      <c r="G5" s="40">
        <v>0.0</v>
      </c>
      <c r="H5" s="40">
        <v>0.0</v>
      </c>
      <c r="I5" s="60"/>
      <c r="J5" s="45"/>
      <c r="K5" s="53"/>
      <c r="L5" s="39"/>
      <c r="M5" s="40">
        <v>0.0</v>
      </c>
      <c r="N5" s="40">
        <v>0.0</v>
      </c>
      <c r="O5" s="40">
        <v>0.0</v>
      </c>
      <c r="P5" s="53"/>
      <c r="Q5" s="45"/>
      <c r="R5" s="39"/>
      <c r="S5" s="39"/>
      <c r="T5" s="40">
        <v>0.0</v>
      </c>
      <c r="U5" s="40">
        <v>0.0</v>
      </c>
      <c r="V5" s="40">
        <v>0.0</v>
      </c>
      <c r="W5" s="64"/>
      <c r="X5" s="45"/>
      <c r="Y5" s="39"/>
      <c r="Z5" s="39"/>
      <c r="AA5" s="40">
        <v>0.0</v>
      </c>
      <c r="AB5" s="40">
        <v>0.0</v>
      </c>
      <c r="AC5" s="40">
        <v>0.0</v>
      </c>
      <c r="AD5" s="44"/>
      <c r="AE5" s="45"/>
      <c r="AF5" s="39"/>
      <c r="AG5" s="39"/>
      <c r="AH5" s="40">
        <v>0.0</v>
      </c>
      <c r="AI5" s="40">
        <v>0.0</v>
      </c>
      <c r="AJ5" s="40">
        <v>0.0</v>
      </c>
      <c r="AK5" s="46"/>
      <c r="AL5" s="45"/>
      <c r="AM5" s="39"/>
      <c r="AN5" s="39"/>
      <c r="AO5" s="40">
        <v>0.0</v>
      </c>
      <c r="AP5" s="40">
        <v>0.0</v>
      </c>
      <c r="AQ5" s="40">
        <v>0.0</v>
      </c>
      <c r="AR5" s="47" t="s">
        <v>27</v>
      </c>
      <c r="AS5" s="37">
        <v>45278.0</v>
      </c>
      <c r="AT5" s="38"/>
      <c r="AU5" s="39"/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0</v>
      </c>
      <c r="BB5" s="39">
        <f t="shared" si="1"/>
        <v>0</v>
      </c>
      <c r="BC5" s="50">
        <f t="shared" ref="BC5:BC12" si="3">SUM(AZ5,BA5,BB5)</f>
        <v>0</v>
      </c>
      <c r="BD5" s="51"/>
      <c r="BE5" s="39">
        <f t="shared" ref="BE5:BE12" si="4">AZ5*80</f>
        <v>0</v>
      </c>
      <c r="BF5" s="39">
        <f t="shared" ref="BF5:BF12" si="5">BA5*88</f>
        <v>0</v>
      </c>
      <c r="BG5" s="39">
        <f t="shared" ref="BG5:BG12" si="6">BB5*80</f>
        <v>0</v>
      </c>
      <c r="BH5" s="39">
        <f t="shared" ref="BH5:BH12" si="7">SUM(BE5,BF5,BG5)</f>
        <v>0</v>
      </c>
      <c r="BI5" s="51"/>
      <c r="BJ5" s="52" t="s">
        <v>1</v>
      </c>
      <c r="BK5" s="53">
        <f>BC14</f>
        <v>109.5</v>
      </c>
      <c r="BL5" s="51"/>
      <c r="BM5" s="51"/>
    </row>
    <row r="6">
      <c r="A6" s="35" t="s">
        <v>30</v>
      </c>
      <c r="D6" s="54"/>
      <c r="E6" s="45"/>
      <c r="F6" s="40">
        <v>0.0</v>
      </c>
      <c r="G6" s="40">
        <v>0.0</v>
      </c>
      <c r="H6" s="40">
        <v>0.0</v>
      </c>
      <c r="K6" s="54"/>
      <c r="L6" s="45"/>
      <c r="M6" s="40">
        <v>0.0</v>
      </c>
      <c r="N6" s="40">
        <v>0.0</v>
      </c>
      <c r="O6" s="40">
        <v>0.0</v>
      </c>
      <c r="R6" s="54"/>
      <c r="S6" s="45"/>
      <c r="T6" s="40">
        <v>0.0</v>
      </c>
      <c r="U6" s="40">
        <v>0.0</v>
      </c>
      <c r="V6" s="40">
        <v>0.0</v>
      </c>
      <c r="Y6" s="54"/>
      <c r="Z6" s="45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M6" s="54"/>
      <c r="AN6" s="45"/>
      <c r="AO6" s="40">
        <v>0.0</v>
      </c>
      <c r="AP6" s="40">
        <v>0.0</v>
      </c>
      <c r="AQ6" s="40">
        <v>0.0</v>
      </c>
      <c r="AT6" s="54"/>
      <c r="AU6" s="45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0</v>
      </c>
      <c r="BB6" s="39">
        <f t="shared" si="2"/>
        <v>0</v>
      </c>
      <c r="BC6" s="50">
        <f t="shared" si="3"/>
        <v>0</v>
      </c>
      <c r="BD6" s="51"/>
      <c r="BE6" s="39">
        <f t="shared" si="4"/>
        <v>0</v>
      </c>
      <c r="BF6" s="39">
        <f t="shared" si="5"/>
        <v>0</v>
      </c>
      <c r="BG6" s="39">
        <f t="shared" si="6"/>
        <v>0</v>
      </c>
      <c r="BH6" s="39">
        <f t="shared" si="7"/>
        <v>0</v>
      </c>
      <c r="BI6" s="51"/>
      <c r="BJ6" s="52" t="s">
        <v>31</v>
      </c>
      <c r="BK6" s="55">
        <f>BC40</f>
        <v>153.5</v>
      </c>
      <c r="BL6" s="51"/>
      <c r="BM6" s="51"/>
    </row>
    <row r="7">
      <c r="A7" s="35" t="s">
        <v>32</v>
      </c>
      <c r="B7" s="36" t="s">
        <v>19</v>
      </c>
      <c r="C7" s="37">
        <v>45271.0</v>
      </c>
      <c r="D7" s="38" t="s">
        <v>20</v>
      </c>
      <c r="E7" s="39" t="s">
        <v>21</v>
      </c>
      <c r="F7" s="40">
        <v>0.0</v>
      </c>
      <c r="G7" s="40">
        <v>6.5</v>
      </c>
      <c r="H7" s="40">
        <v>0.0</v>
      </c>
      <c r="I7" s="57" t="s">
        <v>46</v>
      </c>
      <c r="J7" s="37">
        <v>45273.0</v>
      </c>
      <c r="K7" s="38" t="s">
        <v>38</v>
      </c>
      <c r="L7" s="39" t="s">
        <v>39</v>
      </c>
      <c r="M7" s="40">
        <v>6.5</v>
      </c>
      <c r="N7" s="40">
        <v>0.0</v>
      </c>
      <c r="O7" s="40">
        <v>0.0</v>
      </c>
      <c r="P7" s="38" t="s">
        <v>36</v>
      </c>
      <c r="Q7" s="37">
        <v>45274.0</v>
      </c>
      <c r="R7" s="38" t="s">
        <v>35</v>
      </c>
      <c r="S7" s="39" t="s">
        <v>35</v>
      </c>
      <c r="T7" s="40">
        <v>0.0</v>
      </c>
      <c r="U7" s="40">
        <v>0.0</v>
      </c>
      <c r="V7" s="40">
        <v>0.0</v>
      </c>
      <c r="W7" s="56" t="s">
        <v>37</v>
      </c>
      <c r="X7" s="37">
        <v>45275.0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45276.0</v>
      </c>
      <c r="AF7" s="38" t="s">
        <v>25</v>
      </c>
      <c r="AG7" s="39" t="s">
        <v>25</v>
      </c>
      <c r="AH7" s="40">
        <v>0.0</v>
      </c>
      <c r="AI7" s="40">
        <v>0.0</v>
      </c>
      <c r="AJ7" s="40">
        <v>0.0</v>
      </c>
      <c r="AK7" s="47" t="s">
        <v>43</v>
      </c>
      <c r="AL7" s="37">
        <v>45277.0</v>
      </c>
      <c r="AM7" s="38" t="s">
        <v>41</v>
      </c>
      <c r="AN7" s="39" t="s">
        <v>42</v>
      </c>
      <c r="AO7" s="40">
        <v>8.0</v>
      </c>
      <c r="AP7" s="40">
        <v>0.0</v>
      </c>
      <c r="AQ7" s="40">
        <v>0.5</v>
      </c>
      <c r="AR7" s="47" t="s">
        <v>44</v>
      </c>
      <c r="AS7" s="37">
        <v>45278.0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14.5</v>
      </c>
      <c r="BA7" s="39">
        <f t="shared" si="8"/>
        <v>6.5</v>
      </c>
      <c r="BB7" s="39">
        <f t="shared" si="8"/>
        <v>0.5</v>
      </c>
      <c r="BC7" s="50">
        <f t="shared" si="3"/>
        <v>21.5</v>
      </c>
      <c r="BD7" s="51"/>
      <c r="BE7" s="39">
        <f t="shared" si="4"/>
        <v>1160</v>
      </c>
      <c r="BF7" s="39">
        <f t="shared" si="5"/>
        <v>572</v>
      </c>
      <c r="BG7" s="39">
        <f t="shared" si="6"/>
        <v>40</v>
      </c>
      <c r="BH7" s="39">
        <f t="shared" si="7"/>
        <v>1772</v>
      </c>
      <c r="BI7" s="51"/>
      <c r="BJ7" s="52" t="s">
        <v>23</v>
      </c>
      <c r="BK7" s="53">
        <f>BC51</f>
        <v>73</v>
      </c>
      <c r="BL7" s="51"/>
      <c r="BM7" s="51"/>
    </row>
    <row r="8">
      <c r="A8" s="35" t="s">
        <v>45</v>
      </c>
      <c r="B8" s="41" t="s">
        <v>33</v>
      </c>
      <c r="C8" s="37">
        <v>45272.0</v>
      </c>
      <c r="D8" s="38" t="s">
        <v>38</v>
      </c>
      <c r="E8" s="39" t="s">
        <v>39</v>
      </c>
      <c r="F8" s="40">
        <v>6.5</v>
      </c>
      <c r="G8" s="40">
        <v>0.0</v>
      </c>
      <c r="H8" s="40">
        <v>0.0</v>
      </c>
      <c r="I8" s="57" t="s">
        <v>46</v>
      </c>
      <c r="J8" s="37">
        <v>45273.0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45274.0</v>
      </c>
      <c r="R8" s="38" t="s">
        <v>25</v>
      </c>
      <c r="S8" s="39" t="s">
        <v>25</v>
      </c>
      <c r="T8" s="40">
        <v>0.0</v>
      </c>
      <c r="U8" s="40">
        <v>0.0</v>
      </c>
      <c r="V8" s="40">
        <v>0.0</v>
      </c>
      <c r="W8" s="56" t="s">
        <v>37</v>
      </c>
      <c r="X8" s="37">
        <v>45275.0</v>
      </c>
      <c r="Y8" s="38" t="s">
        <v>38</v>
      </c>
      <c r="Z8" s="39" t="s">
        <v>39</v>
      </c>
      <c r="AA8" s="40">
        <v>6.5</v>
      </c>
      <c r="AB8" s="40">
        <v>0.0</v>
      </c>
      <c r="AC8" s="40">
        <v>0.0</v>
      </c>
      <c r="AD8" s="56" t="s">
        <v>40</v>
      </c>
      <c r="AE8" s="37">
        <v>45276.0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45277.0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45278.0</v>
      </c>
      <c r="AT8" s="38" t="s">
        <v>194</v>
      </c>
      <c r="AU8" s="39" t="s">
        <v>195</v>
      </c>
      <c r="AV8" s="40">
        <v>6.5</v>
      </c>
      <c r="AW8" s="40">
        <v>1.0</v>
      </c>
      <c r="AX8" s="40">
        <v>0.0</v>
      </c>
      <c r="AY8" s="48"/>
      <c r="AZ8" s="49">
        <f t="shared" ref="AZ8:BB8" si="9">SUM(F8,M8,T8,AA8,AH8,AO8,AV8)</f>
        <v>33.5</v>
      </c>
      <c r="BA8" s="39">
        <f t="shared" si="9"/>
        <v>3</v>
      </c>
      <c r="BB8" s="39">
        <f t="shared" si="9"/>
        <v>0</v>
      </c>
      <c r="BC8" s="50">
        <f t="shared" si="3"/>
        <v>36.5</v>
      </c>
      <c r="BD8" s="51"/>
      <c r="BE8" s="39">
        <f t="shared" si="4"/>
        <v>2680</v>
      </c>
      <c r="BF8" s="39">
        <f t="shared" si="5"/>
        <v>264</v>
      </c>
      <c r="BG8" s="39">
        <f t="shared" si="6"/>
        <v>0</v>
      </c>
      <c r="BH8" s="39">
        <f t="shared" si="7"/>
        <v>2944</v>
      </c>
      <c r="BI8" s="51"/>
      <c r="BJ8" s="55" t="s">
        <v>49</v>
      </c>
      <c r="BK8" s="55">
        <f>BC61</f>
        <v>23</v>
      </c>
      <c r="BL8" s="51"/>
      <c r="BM8" s="51"/>
    </row>
    <row r="9">
      <c r="A9" s="59" t="s">
        <v>50</v>
      </c>
      <c r="B9" s="63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8" t="s">
        <v>36</v>
      </c>
      <c r="Q9" s="37">
        <v>45274.0</v>
      </c>
      <c r="R9" s="38" t="s">
        <v>38</v>
      </c>
      <c r="S9" s="39" t="s">
        <v>39</v>
      </c>
      <c r="T9" s="40">
        <v>6.5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6.5</v>
      </c>
      <c r="BA9" s="39">
        <f t="shared" si="10"/>
        <v>0</v>
      </c>
      <c r="BB9" s="39">
        <f t="shared" si="10"/>
        <v>0</v>
      </c>
      <c r="BC9" s="50">
        <f t="shared" si="3"/>
        <v>6.5</v>
      </c>
      <c r="BD9" s="51"/>
      <c r="BE9" s="39">
        <f t="shared" si="4"/>
        <v>520</v>
      </c>
      <c r="BF9" s="39">
        <f t="shared" si="5"/>
        <v>0</v>
      </c>
      <c r="BG9" s="39">
        <f t="shared" si="6"/>
        <v>0</v>
      </c>
      <c r="BH9" s="39">
        <f t="shared" si="7"/>
        <v>520</v>
      </c>
      <c r="BI9" s="51"/>
      <c r="BJ9" s="62" t="s">
        <v>51</v>
      </c>
      <c r="BK9" s="62">
        <f>BC28</f>
        <v>156.5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87.5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56" t="s">
        <v>40</v>
      </c>
      <c r="AE11" s="37">
        <v>45276.0</v>
      </c>
      <c r="AF11" s="38" t="s">
        <v>41</v>
      </c>
      <c r="AG11" s="39" t="s">
        <v>42</v>
      </c>
      <c r="AH11" s="40">
        <v>8.0</v>
      </c>
      <c r="AI11" s="40">
        <v>0.0</v>
      </c>
      <c r="AJ11" s="40">
        <v>0.5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47" t="s">
        <v>27</v>
      </c>
      <c r="AS11" s="37">
        <v>45278.0</v>
      </c>
      <c r="AT11" s="38" t="s">
        <v>196</v>
      </c>
      <c r="AU11" s="39" t="s">
        <v>197</v>
      </c>
      <c r="AV11" s="40">
        <v>0.0</v>
      </c>
      <c r="AW11" s="40">
        <v>4.0</v>
      </c>
      <c r="AX11" s="40">
        <v>0.0</v>
      </c>
      <c r="AY11" s="48"/>
      <c r="AZ11" s="49">
        <f t="shared" ref="AZ11:BB11" si="12">SUM(F11,M11,T11,AA11,AH11,AO11,AV11)</f>
        <v>8</v>
      </c>
      <c r="BA11" s="39">
        <f t="shared" si="12"/>
        <v>4</v>
      </c>
      <c r="BB11" s="39">
        <f t="shared" si="12"/>
        <v>0.5</v>
      </c>
      <c r="BC11" s="50">
        <f t="shared" si="3"/>
        <v>12.5</v>
      </c>
      <c r="BD11" s="51"/>
      <c r="BE11" s="39">
        <f t="shared" si="4"/>
        <v>640</v>
      </c>
      <c r="BF11" s="39">
        <f t="shared" si="5"/>
        <v>352</v>
      </c>
      <c r="BG11" s="39">
        <f t="shared" si="6"/>
        <v>40</v>
      </c>
      <c r="BH11" s="39">
        <f t="shared" si="7"/>
        <v>1032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45271.0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45272.0</v>
      </c>
      <c r="K12" s="38" t="s">
        <v>20</v>
      </c>
      <c r="L12" s="39" t="s">
        <v>21</v>
      </c>
      <c r="M12" s="40">
        <v>0.0</v>
      </c>
      <c r="N12" s="40">
        <v>6.5</v>
      </c>
      <c r="O12" s="40">
        <v>0.0</v>
      </c>
      <c r="P12" s="42" t="s">
        <v>24</v>
      </c>
      <c r="Q12" s="37">
        <v>45273.0</v>
      </c>
      <c r="R12" s="38" t="s">
        <v>20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45274.0</v>
      </c>
      <c r="Y12" s="38" t="s">
        <v>20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45275.0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45276.0</v>
      </c>
      <c r="AM12" s="38" t="s">
        <v>20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45278.0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32.5</v>
      </c>
      <c r="BB12" s="39">
        <f t="shared" si="13"/>
        <v>0</v>
      </c>
      <c r="BC12" s="50">
        <f t="shared" si="3"/>
        <v>32.5</v>
      </c>
      <c r="BD12" s="51"/>
      <c r="BE12" s="39">
        <f t="shared" si="4"/>
        <v>0</v>
      </c>
      <c r="BF12" s="39">
        <f t="shared" si="5"/>
        <v>2860</v>
      </c>
      <c r="BG12" s="39">
        <f t="shared" si="6"/>
        <v>0</v>
      </c>
      <c r="BH12" s="39">
        <f t="shared" si="7"/>
        <v>2860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62.5</v>
      </c>
      <c r="BA14" s="78">
        <f t="shared" si="14"/>
        <v>46</v>
      </c>
      <c r="BB14" s="78">
        <f t="shared" si="14"/>
        <v>1</v>
      </c>
      <c r="BC14" s="79">
        <f t="shared" si="14"/>
        <v>109.5</v>
      </c>
      <c r="BD14" s="51"/>
      <c r="BE14" s="40">
        <f t="shared" ref="BE14:BG14" si="15">sum(BE5,BE6,BE7,BE8,BE9,BE10)</f>
        <v>4360</v>
      </c>
      <c r="BF14" s="40">
        <f t="shared" si="15"/>
        <v>836</v>
      </c>
      <c r="BG14" s="40">
        <f t="shared" si="15"/>
        <v>40</v>
      </c>
      <c r="BH14" s="40">
        <f>sum(BH5,BH6,BH7,BH8,BH9,BH10,BH11,BH12)</f>
        <v>9128</v>
      </c>
      <c r="BI14" s="51"/>
      <c r="BJ14" s="62" t="s">
        <v>59</v>
      </c>
      <c r="BK14" s="62">
        <f>BC94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SUM(BC138,BC142)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45271.0</v>
      </c>
      <c r="F18" s="14"/>
      <c r="G18" s="14"/>
      <c r="H18" s="14"/>
      <c r="I18" s="15"/>
      <c r="J18" s="15"/>
      <c r="K18" s="16"/>
      <c r="L18" s="13">
        <v>45272.0</v>
      </c>
      <c r="M18" s="15"/>
      <c r="N18" s="15"/>
      <c r="O18" s="15"/>
      <c r="P18" s="15"/>
      <c r="Q18" s="11"/>
      <c r="R18" s="17"/>
      <c r="S18" s="13">
        <v>45273.0</v>
      </c>
      <c r="T18" s="11"/>
      <c r="U18" s="15"/>
      <c r="V18" s="15"/>
      <c r="W18" s="11"/>
      <c r="X18" s="18"/>
      <c r="Y18" s="14"/>
      <c r="Z18" s="13">
        <v>45274.0</v>
      </c>
      <c r="AA18" s="15"/>
      <c r="AB18" s="15"/>
      <c r="AC18" s="11"/>
      <c r="AD18" s="15"/>
      <c r="AE18" s="15"/>
      <c r="AF18" s="12"/>
      <c r="AG18" s="13">
        <v>45275.0</v>
      </c>
      <c r="AH18" s="15"/>
      <c r="AI18" s="11"/>
      <c r="AJ18" s="15"/>
      <c r="AK18" s="15"/>
      <c r="AL18" s="15"/>
      <c r="AM18" s="18"/>
      <c r="AN18" s="13">
        <v>45276.0</v>
      </c>
      <c r="AO18" s="11"/>
      <c r="AP18" s="19"/>
      <c r="AQ18" s="19"/>
      <c r="AR18" s="19"/>
      <c r="AS18" s="19"/>
      <c r="AT18" s="14"/>
      <c r="AU18" s="13">
        <v>45277.0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792</v>
      </c>
      <c r="BL19" s="32"/>
      <c r="BM19" s="32"/>
    </row>
    <row r="20">
      <c r="A20" s="94" t="s">
        <v>198</v>
      </c>
      <c r="B20" s="41" t="s">
        <v>62</v>
      </c>
      <c r="C20" s="37">
        <v>45272.0</v>
      </c>
      <c r="D20" s="42" t="s">
        <v>65</v>
      </c>
      <c r="E20" s="58" t="s">
        <v>66</v>
      </c>
      <c r="F20" s="40">
        <v>0.0</v>
      </c>
      <c r="G20" s="40">
        <v>6.0</v>
      </c>
      <c r="H20" s="40">
        <v>0.0</v>
      </c>
      <c r="I20" s="57" t="s">
        <v>46</v>
      </c>
      <c r="J20" s="37">
        <v>45273.0</v>
      </c>
      <c r="K20" s="42" t="s">
        <v>65</v>
      </c>
      <c r="L20" s="58" t="s">
        <v>66</v>
      </c>
      <c r="M20" s="40">
        <v>0.0</v>
      </c>
      <c r="N20" s="40">
        <v>6.0</v>
      </c>
      <c r="O20" s="40">
        <v>0.0</v>
      </c>
      <c r="P20" s="38" t="s">
        <v>64</v>
      </c>
      <c r="Q20" s="37">
        <v>45274.0</v>
      </c>
      <c r="R20" s="42" t="s">
        <v>70</v>
      </c>
      <c r="S20" s="58" t="s">
        <v>71</v>
      </c>
      <c r="T20" s="40">
        <v>7.5</v>
      </c>
      <c r="U20" s="40">
        <v>0.0</v>
      </c>
      <c r="V20" s="40">
        <v>0.0</v>
      </c>
      <c r="W20" s="56" t="s">
        <v>37</v>
      </c>
      <c r="X20" s="37">
        <v>45275.0</v>
      </c>
      <c r="Y20" s="42" t="s">
        <v>70</v>
      </c>
      <c r="Z20" s="58" t="s">
        <v>71</v>
      </c>
      <c r="AA20" s="40">
        <v>7.5</v>
      </c>
      <c r="AB20" s="40">
        <v>0.0</v>
      </c>
      <c r="AC20" s="40">
        <v>0.0</v>
      </c>
      <c r="AD20" s="56" t="s">
        <v>78</v>
      </c>
      <c r="AE20" s="37">
        <v>45276.0</v>
      </c>
      <c r="AF20" s="42" t="s">
        <v>65</v>
      </c>
      <c r="AG20" s="58" t="s">
        <v>66</v>
      </c>
      <c r="AH20" s="40">
        <v>0.0</v>
      </c>
      <c r="AI20" s="40">
        <v>6.0</v>
      </c>
      <c r="AJ20" s="40">
        <v>0.0</v>
      </c>
      <c r="AK20" s="96" t="s">
        <v>79</v>
      </c>
      <c r="AL20" s="37">
        <v>45277.0</v>
      </c>
      <c r="AM20" s="42" t="s">
        <v>25</v>
      </c>
      <c r="AN20" s="58" t="s">
        <v>25</v>
      </c>
      <c r="AO20" s="40">
        <v>0.0</v>
      </c>
      <c r="AP20" s="40">
        <v>0.0</v>
      </c>
      <c r="AQ20" s="40">
        <v>0.0</v>
      </c>
      <c r="AR20" s="42" t="s">
        <v>27</v>
      </c>
      <c r="AS20" s="37">
        <v>45278.0</v>
      </c>
      <c r="AT20" s="42" t="s">
        <v>65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15</v>
      </c>
      <c r="BA20" s="39">
        <f t="shared" si="16"/>
        <v>24</v>
      </c>
      <c r="BB20" s="39">
        <f t="shared" si="16"/>
        <v>0</v>
      </c>
      <c r="BC20" s="50">
        <f t="shared" ref="BC20:BC27" si="18">SUM(AZ20,BA20,BB20)</f>
        <v>39</v>
      </c>
      <c r="BD20" s="51"/>
      <c r="BE20" s="39">
        <f>AZ20*67.31</f>
        <v>1009.65</v>
      </c>
      <c r="BF20" s="39">
        <f>BA20*74</f>
        <v>1776</v>
      </c>
      <c r="BG20" s="39">
        <f>BB20*84</f>
        <v>0</v>
      </c>
      <c r="BH20" s="39">
        <f t="shared" ref="BH20:BH27" si="19">sum(BE20,BF20,BG20)</f>
        <v>2785.65</v>
      </c>
      <c r="BI20" s="51"/>
      <c r="BJ20" s="39" t="s">
        <v>68</v>
      </c>
      <c r="BK20" s="93">
        <f>SUM(BH6,BH27,BH81)</f>
        <v>0</v>
      </c>
      <c r="BL20" s="51"/>
      <c r="BM20" s="51"/>
    </row>
    <row r="21">
      <c r="A21" s="97" t="s">
        <v>69</v>
      </c>
      <c r="B21" s="41" t="s">
        <v>33</v>
      </c>
      <c r="C21" s="37">
        <v>45272.0</v>
      </c>
      <c r="D21" s="42" t="s">
        <v>47</v>
      </c>
      <c r="E21" s="58" t="s">
        <v>48</v>
      </c>
      <c r="F21" s="40">
        <v>7.0</v>
      </c>
      <c r="G21" s="40">
        <v>1.0</v>
      </c>
      <c r="H21" s="40">
        <v>0.0</v>
      </c>
      <c r="I21" s="57" t="s">
        <v>46</v>
      </c>
      <c r="J21" s="37">
        <v>45273.0</v>
      </c>
      <c r="K21" s="42" t="s">
        <v>47</v>
      </c>
      <c r="L21" s="58" t="s">
        <v>48</v>
      </c>
      <c r="M21" s="40">
        <v>7.0</v>
      </c>
      <c r="N21" s="40">
        <v>1.0</v>
      </c>
      <c r="O21" s="40">
        <v>0.0</v>
      </c>
      <c r="P21" s="38" t="s">
        <v>36</v>
      </c>
      <c r="Q21" s="37">
        <v>45274.0</v>
      </c>
      <c r="R21" s="42" t="s">
        <v>25</v>
      </c>
      <c r="S21" s="58" t="s">
        <v>25</v>
      </c>
      <c r="T21" s="40">
        <v>0.0</v>
      </c>
      <c r="U21" s="40">
        <v>0.0</v>
      </c>
      <c r="V21" s="40">
        <v>0.0</v>
      </c>
      <c r="W21" s="56" t="s">
        <v>37</v>
      </c>
      <c r="X21" s="37">
        <v>45275.0</v>
      </c>
      <c r="Y21" s="42" t="s">
        <v>47</v>
      </c>
      <c r="Z21" s="58" t="s">
        <v>48</v>
      </c>
      <c r="AA21" s="40">
        <v>7.0</v>
      </c>
      <c r="AB21" s="40">
        <v>1.0</v>
      </c>
      <c r="AC21" s="40">
        <v>0.0</v>
      </c>
      <c r="AD21" s="56" t="s">
        <v>40</v>
      </c>
      <c r="AE21" s="37">
        <v>45276.0</v>
      </c>
      <c r="AF21" s="42" t="s">
        <v>70</v>
      </c>
      <c r="AG21" s="58" t="s">
        <v>71</v>
      </c>
      <c r="AH21" s="40">
        <v>7.5</v>
      </c>
      <c r="AI21" s="40">
        <v>0.0</v>
      </c>
      <c r="AJ21" s="40">
        <v>0.0</v>
      </c>
      <c r="AK21" s="96" t="s">
        <v>43</v>
      </c>
      <c r="AL21" s="37">
        <v>45277.0</v>
      </c>
      <c r="AM21" s="42" t="s">
        <v>199</v>
      </c>
      <c r="AN21" s="58" t="s">
        <v>200</v>
      </c>
      <c r="AO21" s="40">
        <v>7.0</v>
      </c>
      <c r="AP21" s="40">
        <v>1.0</v>
      </c>
      <c r="AQ21" s="40">
        <v>0.5</v>
      </c>
      <c r="AR21" s="57" t="s">
        <v>44</v>
      </c>
      <c r="AS21" s="37">
        <v>45278.0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42.5</v>
      </c>
      <c r="BA21" s="39">
        <f t="shared" si="17"/>
        <v>5</v>
      </c>
      <c r="BB21" s="39">
        <f t="shared" si="17"/>
        <v>0.5</v>
      </c>
      <c r="BC21" s="50">
        <f t="shared" si="18"/>
        <v>48</v>
      </c>
      <c r="BD21" s="51"/>
      <c r="BE21" s="39">
        <f t="shared" ref="BE21:BE27" si="21">AZ21*80</f>
        <v>3400</v>
      </c>
      <c r="BF21" s="39">
        <f t="shared" ref="BF21:BF27" si="22">BA21*88</f>
        <v>440</v>
      </c>
      <c r="BG21" s="39">
        <f t="shared" ref="BG21:BG27" si="23">BB21*80</f>
        <v>40</v>
      </c>
      <c r="BH21" s="39">
        <f t="shared" si="19"/>
        <v>3880</v>
      </c>
      <c r="BI21" s="51"/>
      <c r="BJ21" s="39" t="s">
        <v>72</v>
      </c>
      <c r="BK21" s="93">
        <f>sum(BH7,BH69)</f>
        <v>2780</v>
      </c>
      <c r="BL21" s="51"/>
      <c r="BM21" s="51"/>
    </row>
    <row r="22">
      <c r="A22" s="35" t="s">
        <v>73</v>
      </c>
      <c r="B22" s="41" t="s">
        <v>33</v>
      </c>
      <c r="C22" s="37">
        <v>45272.0</v>
      </c>
      <c r="D22" s="42" t="s">
        <v>70</v>
      </c>
      <c r="E22" s="58" t="s">
        <v>71</v>
      </c>
      <c r="F22" s="40">
        <v>7.5</v>
      </c>
      <c r="G22" s="40">
        <v>0.0</v>
      </c>
      <c r="H22" s="40">
        <v>0.0</v>
      </c>
      <c r="I22" s="57" t="s">
        <v>46</v>
      </c>
      <c r="J22" s="37">
        <v>45273.0</v>
      </c>
      <c r="K22" s="42" t="s">
        <v>70</v>
      </c>
      <c r="L22" s="58" t="s">
        <v>71</v>
      </c>
      <c r="M22" s="40">
        <v>7.5</v>
      </c>
      <c r="N22" s="40">
        <v>0.0</v>
      </c>
      <c r="O22" s="40">
        <v>0.0</v>
      </c>
      <c r="P22" s="38" t="s">
        <v>36</v>
      </c>
      <c r="Q22" s="37">
        <v>45274.0</v>
      </c>
      <c r="R22" s="42" t="s">
        <v>47</v>
      </c>
      <c r="S22" s="58" t="s">
        <v>48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45275.0</v>
      </c>
      <c r="Y22" s="42" t="s">
        <v>25</v>
      </c>
      <c r="Z22" s="58" t="s">
        <v>25</v>
      </c>
      <c r="AA22" s="40">
        <v>0.0</v>
      </c>
      <c r="AB22" s="40">
        <v>0.0</v>
      </c>
      <c r="AC22" s="40">
        <v>0.0</v>
      </c>
      <c r="AD22" s="56" t="s">
        <v>40</v>
      </c>
      <c r="AE22" s="37">
        <v>45276.0</v>
      </c>
      <c r="AF22" s="42" t="s">
        <v>47</v>
      </c>
      <c r="AG22" s="58" t="s">
        <v>48</v>
      </c>
      <c r="AH22" s="40">
        <v>7.0</v>
      </c>
      <c r="AI22" s="40">
        <v>1.0</v>
      </c>
      <c r="AJ22" s="40">
        <v>0.0</v>
      </c>
      <c r="AK22" s="96" t="s">
        <v>43</v>
      </c>
      <c r="AL22" s="37">
        <v>45277.0</v>
      </c>
      <c r="AM22" s="42" t="s">
        <v>25</v>
      </c>
      <c r="AN22" s="58" t="s">
        <v>25</v>
      </c>
      <c r="AO22" s="40">
        <v>0.0</v>
      </c>
      <c r="AP22" s="40">
        <v>0.0</v>
      </c>
      <c r="AQ22" s="40">
        <v>0.0</v>
      </c>
      <c r="AR22" s="57" t="s">
        <v>44</v>
      </c>
      <c r="AS22" s="37">
        <v>45278.0</v>
      </c>
      <c r="AT22" s="42" t="s">
        <v>70</v>
      </c>
      <c r="AU22" s="58" t="s">
        <v>71</v>
      </c>
      <c r="AV22" s="40">
        <v>7.5</v>
      </c>
      <c r="AW22" s="40">
        <v>0.0</v>
      </c>
      <c r="AX22" s="40">
        <v>0.0</v>
      </c>
      <c r="AY22" s="48"/>
      <c r="AZ22" s="49">
        <f t="shared" ref="AZ22:BB22" si="20">SUM(F22,M22,T22,AA22,AH22,AO22,AV22)</f>
        <v>36.5</v>
      </c>
      <c r="BA22" s="39">
        <f t="shared" si="20"/>
        <v>2</v>
      </c>
      <c r="BB22" s="39">
        <f t="shared" si="20"/>
        <v>0</v>
      </c>
      <c r="BC22" s="50">
        <f t="shared" si="18"/>
        <v>38.5</v>
      </c>
      <c r="BD22" s="51"/>
      <c r="BE22" s="39">
        <f t="shared" si="21"/>
        <v>2920</v>
      </c>
      <c r="BF22" s="39">
        <f t="shared" si="22"/>
        <v>176</v>
      </c>
      <c r="BG22" s="39">
        <f t="shared" si="23"/>
        <v>0</v>
      </c>
      <c r="BH22" s="39">
        <f t="shared" si="19"/>
        <v>3096</v>
      </c>
      <c r="BI22" s="51"/>
      <c r="BJ22" s="39" t="s">
        <v>76</v>
      </c>
      <c r="BK22" s="93">
        <f>SUM(BH8,BH49)</f>
        <v>2944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1"/>
      <c r="J23" s="45"/>
      <c r="K23" s="53"/>
      <c r="L23" s="53"/>
      <c r="M23" s="40">
        <v>0.0</v>
      </c>
      <c r="N23" s="40">
        <v>0.0</v>
      </c>
      <c r="O23" s="40">
        <v>0.0</v>
      </c>
      <c r="P23" s="39"/>
      <c r="Q23" s="45"/>
      <c r="R23" s="53"/>
      <c r="S23" s="58"/>
      <c r="T23" s="40">
        <v>0.0</v>
      </c>
      <c r="U23" s="40">
        <v>6.0</v>
      </c>
      <c r="V23" s="40">
        <v>0.0</v>
      </c>
      <c r="W23" s="98"/>
      <c r="X23" s="45"/>
      <c r="Y23" s="53"/>
      <c r="Z23" s="58"/>
      <c r="AA23" s="40">
        <v>0.0</v>
      </c>
      <c r="AB23" s="40">
        <v>0.0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96" t="s">
        <v>43</v>
      </c>
      <c r="AL23" s="37">
        <v>45277.0</v>
      </c>
      <c r="AM23" s="42" t="s">
        <v>201</v>
      </c>
      <c r="AN23" s="58" t="s">
        <v>202</v>
      </c>
      <c r="AO23" s="40">
        <v>7.0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7</v>
      </c>
      <c r="BA23" s="39">
        <f t="shared" si="24"/>
        <v>6</v>
      </c>
      <c r="BB23" s="39">
        <f t="shared" si="24"/>
        <v>0</v>
      </c>
      <c r="BC23" s="50">
        <f t="shared" si="18"/>
        <v>13</v>
      </c>
      <c r="BD23" s="51"/>
      <c r="BE23" s="39">
        <f t="shared" si="21"/>
        <v>560</v>
      </c>
      <c r="BF23" s="39">
        <f t="shared" si="22"/>
        <v>528</v>
      </c>
      <c r="BG23" s="39">
        <f t="shared" si="23"/>
        <v>0</v>
      </c>
      <c r="BH23" s="39">
        <f t="shared" si="19"/>
        <v>1088</v>
      </c>
      <c r="BI23" s="51"/>
      <c r="BJ23" s="39" t="s">
        <v>77</v>
      </c>
      <c r="BK23" s="93">
        <f t="shared" ref="BK23:BK25" si="26">BH20</f>
        <v>2785.65</v>
      </c>
      <c r="BL23" s="51"/>
      <c r="BM23" s="51"/>
    </row>
    <row r="24">
      <c r="A24" s="35" t="s">
        <v>54</v>
      </c>
      <c r="B24" s="60"/>
      <c r="C24" s="45"/>
      <c r="D24" s="53"/>
      <c r="E24" s="53"/>
      <c r="F24" s="40">
        <v>0.0</v>
      </c>
      <c r="G24" s="40">
        <v>0.0</v>
      </c>
      <c r="H24" s="40">
        <v>0.0</v>
      </c>
      <c r="I24" s="53"/>
      <c r="J24" s="45"/>
      <c r="K24" s="53"/>
      <c r="L24" s="53"/>
      <c r="M24" s="40">
        <v>0.0</v>
      </c>
      <c r="N24" s="40">
        <v>0.0</v>
      </c>
      <c r="O24" s="40">
        <v>0.0</v>
      </c>
      <c r="P24" s="38" t="s">
        <v>64</v>
      </c>
      <c r="Q24" s="37">
        <v>45274.0</v>
      </c>
      <c r="R24" s="42" t="s">
        <v>65</v>
      </c>
      <c r="S24" s="58" t="s">
        <v>66</v>
      </c>
      <c r="T24" s="40">
        <v>0.0</v>
      </c>
      <c r="U24" s="40">
        <v>6.0</v>
      </c>
      <c r="V24" s="40">
        <v>0.0</v>
      </c>
      <c r="W24" s="95" t="s">
        <v>67</v>
      </c>
      <c r="X24" s="37">
        <v>45275.0</v>
      </c>
      <c r="Y24" s="42" t="s">
        <v>65</v>
      </c>
      <c r="Z24" s="58" t="s">
        <v>66</v>
      </c>
      <c r="AA24" s="40">
        <v>0.0</v>
      </c>
      <c r="AB24" s="40">
        <v>6.0</v>
      </c>
      <c r="AC24" s="40">
        <v>0.0</v>
      </c>
      <c r="AD24" s="44"/>
      <c r="AE24" s="45"/>
      <c r="AF24" s="53"/>
      <c r="AG24" s="58"/>
      <c r="AH24" s="40">
        <v>0.0</v>
      </c>
      <c r="AI24" s="40">
        <v>0.0</v>
      </c>
      <c r="AJ24" s="40">
        <v>0.0</v>
      </c>
      <c r="AK24" s="96" t="s">
        <v>79</v>
      </c>
      <c r="AL24" s="37">
        <v>45277.0</v>
      </c>
      <c r="AM24" s="42" t="s">
        <v>65</v>
      </c>
      <c r="AN24" s="58" t="s">
        <v>66</v>
      </c>
      <c r="AO24" s="40">
        <v>0.0</v>
      </c>
      <c r="AP24" s="40">
        <v>6.0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0</v>
      </c>
      <c r="BA24" s="39">
        <f t="shared" si="25"/>
        <v>18</v>
      </c>
      <c r="BB24" s="39">
        <f t="shared" si="25"/>
        <v>0</v>
      </c>
      <c r="BC24" s="50">
        <f t="shared" si="18"/>
        <v>18</v>
      </c>
      <c r="BD24" s="51"/>
      <c r="BE24" s="39">
        <f t="shared" si="21"/>
        <v>0</v>
      </c>
      <c r="BF24" s="39">
        <f t="shared" si="22"/>
        <v>1584</v>
      </c>
      <c r="BG24" s="39">
        <f t="shared" si="23"/>
        <v>0</v>
      </c>
      <c r="BH24" s="39">
        <f t="shared" si="19"/>
        <v>1584</v>
      </c>
      <c r="BI24" s="51"/>
      <c r="BJ24" s="39" t="s">
        <v>80</v>
      </c>
      <c r="BK24" s="93">
        <f t="shared" si="26"/>
        <v>3880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3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3096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8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 t="shared" si="21"/>
        <v>0</v>
      </c>
      <c r="BF26" s="39">
        <f t="shared" si="22"/>
        <v>0</v>
      </c>
      <c r="BG26" s="39">
        <f t="shared" si="23"/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30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60"/>
      <c r="J27" s="45"/>
      <c r="K27" s="53"/>
      <c r="L27" s="58"/>
      <c r="M27" s="40">
        <v>0.0</v>
      </c>
      <c r="N27" s="40">
        <v>0.0</v>
      </c>
      <c r="O27" s="40">
        <v>0.0</v>
      </c>
      <c r="P27" s="60"/>
      <c r="Q27" s="45"/>
      <c r="R27" s="53"/>
      <c r="S27" s="58"/>
      <c r="T27" s="40">
        <v>0.0</v>
      </c>
      <c r="U27" s="40">
        <v>0.0</v>
      </c>
      <c r="V27" s="40">
        <v>0.0</v>
      </c>
      <c r="W27" s="60"/>
      <c r="X27" s="45"/>
      <c r="Y27" s="53"/>
      <c r="Z27" s="58"/>
      <c r="AA27" s="40">
        <v>0.0</v>
      </c>
      <c r="AB27" s="40">
        <v>0.0</v>
      </c>
      <c r="AC27" s="40">
        <v>0.0</v>
      </c>
      <c r="AD27" s="60"/>
      <c r="AE27" s="45"/>
      <c r="AF27" s="53"/>
      <c r="AG27" s="58"/>
      <c r="AH27" s="40">
        <v>0.0</v>
      </c>
      <c r="AI27" s="40">
        <v>0.0</v>
      </c>
      <c r="AJ27" s="40">
        <v>0.0</v>
      </c>
      <c r="AK27" s="60"/>
      <c r="AL27" s="45"/>
      <c r="AM27" s="53"/>
      <c r="AN27" s="58"/>
      <c r="AO27" s="40">
        <v>0.0</v>
      </c>
      <c r="AP27" s="40">
        <v>0.0</v>
      </c>
      <c r="AQ27" s="40">
        <v>0.0</v>
      </c>
      <c r="AR27" s="60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 t="shared" si="21"/>
        <v>0</v>
      </c>
      <c r="BF27" s="39">
        <f t="shared" si="22"/>
        <v>0</v>
      </c>
      <c r="BG27" s="39">
        <f t="shared" si="23"/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3236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101</v>
      </c>
      <c r="BA28" s="78">
        <f t="shared" si="30"/>
        <v>55</v>
      </c>
      <c r="BB28" s="78">
        <f>SUM(BB20,BB21,BB22,BB23,BB24,BB25)</f>
        <v>0.5</v>
      </c>
      <c r="BC28" s="79">
        <f>SUM(BC20,BC21,BC22,BC23,BC24,BC25,BC26)</f>
        <v>156.5</v>
      </c>
      <c r="BD28" s="51"/>
      <c r="BE28" s="40">
        <f>sum(BE20,BE21,BE22,BE23,BE24,BE25)</f>
        <v>7889.65</v>
      </c>
      <c r="BF28" s="40">
        <f>sum(BF20,BF21,BF22,BF23,BF24,BF261)</f>
        <v>4504</v>
      </c>
      <c r="BG28" s="40">
        <f>sum(BG20,BG21,BG22,BG23,BG24,BG25)</f>
        <v>40</v>
      </c>
      <c r="BH28" s="40">
        <f>sum(BH20,BH21,BH22,BH23,BH24,BH25,BH26,BH27)</f>
        <v>12433.65</v>
      </c>
      <c r="BI28" s="51"/>
      <c r="BJ28" s="39" t="s">
        <v>84</v>
      </c>
      <c r="BK28" s="93">
        <f t="shared" si="31"/>
        <v>2848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3084</v>
      </c>
      <c r="BL29" s="106"/>
      <c r="BM29" s="106"/>
    </row>
    <row r="30">
      <c r="A30" s="10"/>
      <c r="B30" s="11"/>
      <c r="C30" s="11"/>
      <c r="D30" s="12"/>
      <c r="E30" s="13">
        <v>45271.0</v>
      </c>
      <c r="F30" s="14"/>
      <c r="G30" s="14"/>
      <c r="H30" s="14"/>
      <c r="I30" s="15"/>
      <c r="J30" s="15"/>
      <c r="K30" s="16"/>
      <c r="L30" s="13">
        <v>45272.0</v>
      </c>
      <c r="M30" s="15"/>
      <c r="N30" s="15"/>
      <c r="O30" s="15"/>
      <c r="P30" s="15"/>
      <c r="Q30" s="11"/>
      <c r="R30" s="17"/>
      <c r="S30" s="13">
        <v>45273.0</v>
      </c>
      <c r="T30" s="11"/>
      <c r="U30" s="15"/>
      <c r="V30" s="15"/>
      <c r="W30" s="11"/>
      <c r="X30" s="18"/>
      <c r="Y30" s="14"/>
      <c r="Z30" s="13">
        <v>45274.0</v>
      </c>
      <c r="AA30" s="15"/>
      <c r="AB30" s="15"/>
      <c r="AC30" s="11"/>
      <c r="AD30" s="15"/>
      <c r="AE30" s="15"/>
      <c r="AF30" s="12"/>
      <c r="AG30" s="13">
        <v>45275.0</v>
      </c>
      <c r="AH30" s="15"/>
      <c r="AI30" s="11"/>
      <c r="AJ30" s="15"/>
      <c r="AK30" s="15"/>
      <c r="AL30" s="15"/>
      <c r="AM30" s="18"/>
      <c r="AN30" s="13">
        <v>45276.0</v>
      </c>
      <c r="AO30" s="11"/>
      <c r="AP30" s="19"/>
      <c r="AQ30" s="19"/>
      <c r="AR30" s="19"/>
      <c r="AS30" s="19"/>
      <c r="AT30" s="14"/>
      <c r="AU30" s="13">
        <v>45277.0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2640</v>
      </c>
      <c r="BL31" s="32"/>
      <c r="BM31" s="32"/>
    </row>
    <row r="32">
      <c r="A32" s="35" t="s">
        <v>88</v>
      </c>
      <c r="B32" s="36" t="s">
        <v>19</v>
      </c>
      <c r="C32" s="37">
        <v>45271.0</v>
      </c>
      <c r="D32" s="42" t="s">
        <v>25</v>
      </c>
      <c r="E32" s="39" t="s">
        <v>25</v>
      </c>
      <c r="F32" s="40">
        <v>0.0</v>
      </c>
      <c r="G32" s="40">
        <v>0.0</v>
      </c>
      <c r="H32" s="40">
        <v>0.0</v>
      </c>
      <c r="I32" s="41" t="s">
        <v>22</v>
      </c>
      <c r="J32" s="37">
        <v>45272.0</v>
      </c>
      <c r="K32" s="42" t="s">
        <v>89</v>
      </c>
      <c r="L32" s="39" t="s">
        <v>90</v>
      </c>
      <c r="M32" s="40">
        <v>0.5</v>
      </c>
      <c r="N32" s="40">
        <v>7.0</v>
      </c>
      <c r="O32" s="40">
        <v>0.0</v>
      </c>
      <c r="P32" s="43" t="s">
        <v>24</v>
      </c>
      <c r="Q32" s="37">
        <v>45273.0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37">
        <v>45274.0</v>
      </c>
      <c r="Y32" s="42" t="s">
        <v>89</v>
      </c>
      <c r="Z32" s="39" t="s">
        <v>90</v>
      </c>
      <c r="AA32" s="40">
        <v>0.5</v>
      </c>
      <c r="AB32" s="40">
        <v>7.0</v>
      </c>
      <c r="AC32" s="40">
        <v>0.0</v>
      </c>
      <c r="AD32" s="56" t="s">
        <v>56</v>
      </c>
      <c r="AE32" s="37">
        <v>45275.0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45276.0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37">
        <v>45277.0</v>
      </c>
      <c r="AT32" s="42" t="s">
        <v>94</v>
      </c>
      <c r="AU32" s="39" t="s">
        <v>95</v>
      </c>
      <c r="AV32" s="40">
        <v>0.0</v>
      </c>
      <c r="AW32" s="40">
        <v>6.5</v>
      </c>
      <c r="AX32" s="40">
        <v>0.0</v>
      </c>
      <c r="AY32" s="48"/>
      <c r="AZ32" s="49">
        <f t="shared" ref="AZ32:BB32" si="32">SUM(F32,M32,T32,AA32,AH32,AO32,AV32)</f>
        <v>2.5</v>
      </c>
      <c r="BA32" s="39">
        <f t="shared" si="32"/>
        <v>34.5</v>
      </c>
      <c r="BB32" s="39">
        <f t="shared" si="32"/>
        <v>0</v>
      </c>
      <c r="BC32" s="50">
        <f t="shared" ref="BC32:BC39" si="34">SUM(AZ32,BA32,BB32)</f>
        <v>37</v>
      </c>
      <c r="BD32" s="51"/>
      <c r="BE32" s="39">
        <f t="shared" ref="BE32:BE37" si="35">AZ32*80</f>
        <v>200</v>
      </c>
      <c r="BF32" s="39">
        <f t="shared" ref="BF32:BF37" si="36">BA32*88</f>
        <v>3036</v>
      </c>
      <c r="BG32" s="39">
        <f t="shared" ref="BG32:BG37" si="37">BB32*80</f>
        <v>0</v>
      </c>
      <c r="BH32" s="39">
        <f t="shared" ref="BH32:BH36" si="38">sum(BE32,BF32,BG32)</f>
        <v>3236</v>
      </c>
      <c r="BI32" s="51"/>
      <c r="BJ32" s="39" t="s">
        <v>96</v>
      </c>
      <c r="BK32" s="93">
        <f>SUM(BH12,BH27,BH77,BH89)</f>
        <v>2860</v>
      </c>
      <c r="BL32" s="51"/>
      <c r="BM32" s="51"/>
    </row>
    <row r="33">
      <c r="A33" s="109" t="s">
        <v>97</v>
      </c>
      <c r="B33" s="41" t="s">
        <v>33</v>
      </c>
      <c r="C33" s="37">
        <v>45272.0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45273.0</v>
      </c>
      <c r="K33" s="96" t="s">
        <v>98</v>
      </c>
      <c r="L33" s="110" t="s">
        <v>99</v>
      </c>
      <c r="M33" s="40">
        <v>7.5</v>
      </c>
      <c r="N33" s="40">
        <v>0.0</v>
      </c>
      <c r="O33" s="40">
        <v>0.0</v>
      </c>
      <c r="P33" s="38" t="s">
        <v>36</v>
      </c>
      <c r="Q33" s="37">
        <v>45274.0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45275.0</v>
      </c>
      <c r="Y33" s="96" t="s">
        <v>98</v>
      </c>
      <c r="Z33" s="110" t="s">
        <v>99</v>
      </c>
      <c r="AA33" s="40">
        <v>7.5</v>
      </c>
      <c r="AB33" s="40">
        <v>0.0</v>
      </c>
      <c r="AC33" s="40">
        <v>0.0</v>
      </c>
      <c r="AD33" s="56" t="s">
        <v>40</v>
      </c>
      <c r="AE33" s="37">
        <v>45276.0</v>
      </c>
      <c r="AF33" s="56" t="s">
        <v>100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45277.0</v>
      </c>
      <c r="AM33" s="96" t="s">
        <v>105</v>
      </c>
      <c r="AN33" s="92" t="s">
        <v>106</v>
      </c>
      <c r="AO33" s="40">
        <v>4.0</v>
      </c>
      <c r="AP33" s="40">
        <v>1.0</v>
      </c>
      <c r="AQ33" s="40">
        <v>0.0</v>
      </c>
      <c r="AR33" s="57" t="s">
        <v>44</v>
      </c>
      <c r="AS33" s="37">
        <v>45278.0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34.5</v>
      </c>
      <c r="BA33" s="39">
        <f t="shared" si="33"/>
        <v>1</v>
      </c>
      <c r="BB33" s="39">
        <f t="shared" si="33"/>
        <v>0</v>
      </c>
      <c r="BC33" s="50">
        <f t="shared" si="34"/>
        <v>35.5</v>
      </c>
      <c r="BD33" s="51"/>
      <c r="BE33" s="39">
        <f t="shared" si="35"/>
        <v>2760</v>
      </c>
      <c r="BF33" s="39">
        <f t="shared" si="36"/>
        <v>88</v>
      </c>
      <c r="BG33" s="39">
        <f t="shared" si="37"/>
        <v>0</v>
      </c>
      <c r="BH33" s="39">
        <f t="shared" si="38"/>
        <v>2848</v>
      </c>
      <c r="BI33" s="51"/>
      <c r="BJ33" s="39" t="s">
        <v>102</v>
      </c>
      <c r="BK33" s="62">
        <f>sum(BH11,BH24,BH35,BH47,BH59,BH78)</f>
        <v>3376</v>
      </c>
      <c r="BL33" s="51"/>
      <c r="BM33" s="51"/>
    </row>
    <row r="34">
      <c r="A34" s="35" t="s">
        <v>103</v>
      </c>
      <c r="B34" s="41" t="s">
        <v>33</v>
      </c>
      <c r="C34" s="37">
        <v>45272.0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45273.0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45274.0</v>
      </c>
      <c r="R34" s="96" t="s">
        <v>98</v>
      </c>
      <c r="S34" s="110" t="s">
        <v>99</v>
      </c>
      <c r="T34" s="40">
        <v>7.5</v>
      </c>
      <c r="U34" s="40">
        <v>0.0</v>
      </c>
      <c r="V34" s="40">
        <v>0.0</v>
      </c>
      <c r="W34" s="56" t="s">
        <v>37</v>
      </c>
      <c r="X34" s="37">
        <v>45275.0</v>
      </c>
      <c r="Y34" s="96" t="s">
        <v>70</v>
      </c>
      <c r="Z34" s="110" t="s">
        <v>71</v>
      </c>
      <c r="AA34" s="40">
        <v>7.5</v>
      </c>
      <c r="AB34" s="40">
        <v>0.0</v>
      </c>
      <c r="AC34" s="40">
        <v>0.0</v>
      </c>
      <c r="AD34" s="56" t="s">
        <v>40</v>
      </c>
      <c r="AE34" s="37">
        <v>45276.0</v>
      </c>
      <c r="AF34" s="96" t="s">
        <v>104</v>
      </c>
      <c r="AG34" s="92" t="s">
        <v>42</v>
      </c>
      <c r="AH34" s="40">
        <v>8.0</v>
      </c>
      <c r="AI34" s="40">
        <v>0.0</v>
      </c>
      <c r="AJ34" s="40">
        <v>0.0</v>
      </c>
      <c r="AK34" s="96" t="s">
        <v>43</v>
      </c>
      <c r="AL34" s="37">
        <v>45277.0</v>
      </c>
      <c r="AM34" s="56" t="s">
        <v>100</v>
      </c>
      <c r="AN34" s="110" t="s">
        <v>101</v>
      </c>
      <c r="AO34" s="40">
        <v>8.0</v>
      </c>
      <c r="AP34" s="40">
        <v>0.0</v>
      </c>
      <c r="AQ34" s="40">
        <v>0.0</v>
      </c>
      <c r="AR34" s="57" t="s">
        <v>44</v>
      </c>
      <c r="AS34" s="37">
        <v>45278.0</v>
      </c>
      <c r="AT34" s="95" t="s">
        <v>74</v>
      </c>
      <c r="AU34" s="98" t="s">
        <v>75</v>
      </c>
      <c r="AV34" s="40">
        <v>7.0</v>
      </c>
      <c r="AW34" s="40">
        <v>0.5</v>
      </c>
      <c r="AX34" s="40">
        <v>0.0</v>
      </c>
      <c r="AY34" s="48"/>
      <c r="AZ34" s="49">
        <f t="shared" ref="AZ34:BB34" si="39">SUM(F34,M34,T34,AA34,AH34,AO34,AV34)</f>
        <v>38</v>
      </c>
      <c r="BA34" s="39">
        <f t="shared" si="39"/>
        <v>0.5</v>
      </c>
      <c r="BB34" s="39">
        <f t="shared" si="39"/>
        <v>0</v>
      </c>
      <c r="BC34" s="50">
        <f t="shared" si="34"/>
        <v>38.5</v>
      </c>
      <c r="BD34" s="51"/>
      <c r="BE34" s="39">
        <f t="shared" si="35"/>
        <v>3040</v>
      </c>
      <c r="BF34" s="39">
        <f t="shared" si="36"/>
        <v>44</v>
      </c>
      <c r="BG34" s="39">
        <f t="shared" si="37"/>
        <v>0</v>
      </c>
      <c r="BH34" s="39">
        <f t="shared" si="38"/>
        <v>3084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63"/>
      <c r="AS35" s="45"/>
      <c r="AT35" s="53"/>
      <c r="AU35" s="39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2880</v>
      </c>
      <c r="BL35" s="51"/>
      <c r="BM35" s="51"/>
    </row>
    <row r="36">
      <c r="A36" s="35" t="s">
        <v>50</v>
      </c>
      <c r="B36" s="60"/>
      <c r="C36" s="45"/>
      <c r="D36" s="39"/>
      <c r="E36" s="39"/>
      <c r="F36" s="40">
        <v>0.0</v>
      </c>
      <c r="G36" s="40">
        <v>0.0</v>
      </c>
      <c r="H36" s="40">
        <v>0.0</v>
      </c>
      <c r="I36" s="61"/>
      <c r="J36" s="45"/>
      <c r="K36" s="92"/>
      <c r="L36" s="110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45275.0</v>
      </c>
      <c r="AF36" s="42" t="s">
        <v>89</v>
      </c>
      <c r="AG36" s="39" t="s">
        <v>90</v>
      </c>
      <c r="AH36" s="40">
        <v>0.5</v>
      </c>
      <c r="AI36" s="40">
        <v>7.0</v>
      </c>
      <c r="AJ36" s="40">
        <v>0.0</v>
      </c>
      <c r="AK36" s="92"/>
      <c r="AL36" s="45"/>
      <c r="AM36" s="44"/>
      <c r="AN36" s="110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0.5</v>
      </c>
      <c r="BA36" s="39">
        <f t="shared" si="41"/>
        <v>7</v>
      </c>
      <c r="BB36" s="39">
        <f>SUM(H36,O36,V36,AC36,AJ36,AQ37,AX36)</f>
        <v>0</v>
      </c>
      <c r="BC36" s="50">
        <f t="shared" si="34"/>
        <v>7.5</v>
      </c>
      <c r="BD36" s="51"/>
      <c r="BE36" s="39">
        <f t="shared" si="35"/>
        <v>40</v>
      </c>
      <c r="BF36" s="39">
        <f t="shared" si="36"/>
        <v>616</v>
      </c>
      <c r="BG36" s="39">
        <f t="shared" si="37"/>
        <v>0</v>
      </c>
      <c r="BH36" s="39">
        <f t="shared" si="38"/>
        <v>656</v>
      </c>
      <c r="BI36" s="51"/>
      <c r="BJ36" s="39" t="s">
        <v>52</v>
      </c>
      <c r="BK36" s="39">
        <f>SUM(BH10,BH23,BH39,BH46,BH57,BH67,BH80)</f>
        <v>3464</v>
      </c>
      <c r="BL36" s="51"/>
      <c r="BM36" s="51"/>
    </row>
    <row r="37">
      <c r="A37" s="35" t="s">
        <v>82</v>
      </c>
      <c r="B37" s="60"/>
      <c r="C37" s="45"/>
      <c r="D37" s="92"/>
      <c r="E37" s="92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72"/>
      <c r="AG37" s="110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2992</v>
      </c>
      <c r="BL37" s="51"/>
      <c r="BM37" s="51"/>
    </row>
    <row r="38">
      <c r="A38" s="35" t="s">
        <v>109</v>
      </c>
      <c r="B38" s="41" t="s">
        <v>33</v>
      </c>
      <c r="C38" s="37">
        <v>45272.0</v>
      </c>
      <c r="D38" s="96" t="s">
        <v>70</v>
      </c>
      <c r="E38" s="110" t="s">
        <v>71</v>
      </c>
      <c r="F38" s="40">
        <v>7.5</v>
      </c>
      <c r="G38" s="40">
        <v>0.0</v>
      </c>
      <c r="H38" s="40">
        <v>0.0</v>
      </c>
      <c r="I38" s="57" t="s">
        <v>46</v>
      </c>
      <c r="J38" s="37">
        <v>45273.0</v>
      </c>
      <c r="K38" s="96" t="s">
        <v>70</v>
      </c>
      <c r="L38" s="110" t="s">
        <v>71</v>
      </c>
      <c r="M38" s="40">
        <v>7.5</v>
      </c>
      <c r="N38" s="40">
        <v>0.0</v>
      </c>
      <c r="O38" s="40">
        <v>0.0</v>
      </c>
      <c r="P38" s="38" t="s">
        <v>36</v>
      </c>
      <c r="Q38" s="37">
        <v>45274.0</v>
      </c>
      <c r="R38" s="96" t="s">
        <v>70</v>
      </c>
      <c r="S38" s="110" t="s">
        <v>71</v>
      </c>
      <c r="T38" s="40">
        <v>7.5</v>
      </c>
      <c r="U38" s="40">
        <v>0.0</v>
      </c>
      <c r="V38" s="40">
        <v>0.0</v>
      </c>
      <c r="W38" s="56" t="s">
        <v>37</v>
      </c>
      <c r="X38" s="37">
        <v>45275.0</v>
      </c>
      <c r="Y38" s="96" t="s">
        <v>25</v>
      </c>
      <c r="Z38" s="110" t="s">
        <v>25</v>
      </c>
      <c r="AA38" s="40">
        <v>0.0</v>
      </c>
      <c r="AB38" s="40">
        <v>0.0</v>
      </c>
      <c r="AC38" s="40">
        <v>0.0</v>
      </c>
      <c r="AD38" s="56" t="s">
        <v>40</v>
      </c>
      <c r="AE38" s="37">
        <v>45276.0</v>
      </c>
      <c r="AF38" s="114" t="s">
        <v>25</v>
      </c>
      <c r="AG38" s="110" t="s">
        <v>25</v>
      </c>
      <c r="AH38" s="40">
        <v>0.0</v>
      </c>
      <c r="AI38" s="40">
        <v>0.0</v>
      </c>
      <c r="AJ38" s="40">
        <v>0.0</v>
      </c>
      <c r="AK38" s="96" t="s">
        <v>43</v>
      </c>
      <c r="AL38" s="37">
        <v>45277.0</v>
      </c>
      <c r="AM38" s="114" t="s">
        <v>110</v>
      </c>
      <c r="AN38" s="110" t="s">
        <v>111</v>
      </c>
      <c r="AO38" s="40">
        <v>5.0</v>
      </c>
      <c r="AP38" s="40">
        <v>0.0</v>
      </c>
      <c r="AQ38" s="40">
        <v>0.0</v>
      </c>
      <c r="AR38" s="57" t="s">
        <v>44</v>
      </c>
      <c r="AS38" s="37">
        <v>45278.0</v>
      </c>
      <c r="AT38" s="95" t="s">
        <v>112</v>
      </c>
      <c r="AU38" s="98" t="s">
        <v>113</v>
      </c>
      <c r="AV38" s="40">
        <v>7.5</v>
      </c>
      <c r="AW38" s="40">
        <v>0.0</v>
      </c>
      <c r="AX38" s="40">
        <v>0.0</v>
      </c>
      <c r="AY38" s="48"/>
      <c r="AZ38" s="49">
        <f t="shared" ref="AZ38:BA38" si="43">SUM(F38,M38,T38,AA38,AH38,AO38,AV38)</f>
        <v>35</v>
      </c>
      <c r="BA38" s="39">
        <f t="shared" si="43"/>
        <v>0</v>
      </c>
      <c r="BB38" s="39">
        <f t="shared" si="44"/>
        <v>0</v>
      </c>
      <c r="BC38" s="50">
        <f t="shared" si="34"/>
        <v>35</v>
      </c>
      <c r="BD38" s="51"/>
      <c r="BE38" s="39">
        <f>AZ38*67.31</f>
        <v>2355.85</v>
      </c>
      <c r="BF38" s="39">
        <f>BA38*74</f>
        <v>0</v>
      </c>
      <c r="BG38" s="39">
        <f>BB38*84</f>
        <v>0</v>
      </c>
      <c r="BH38" s="39">
        <f t="shared" si="45"/>
        <v>2355.85</v>
      </c>
      <c r="BI38" s="51"/>
      <c r="BJ38" s="39"/>
      <c r="BK38" s="39"/>
      <c r="BL38" s="51"/>
      <c r="BM38" s="51"/>
    </row>
    <row r="39">
      <c r="A39" s="35" t="s">
        <v>52</v>
      </c>
      <c r="B39" s="36" t="s">
        <v>19</v>
      </c>
      <c r="C39" s="37">
        <v>45271.0</v>
      </c>
      <c r="D39" s="42" t="s">
        <v>89</v>
      </c>
      <c r="E39" s="39" t="s">
        <v>90</v>
      </c>
      <c r="F39" s="40">
        <v>0.5</v>
      </c>
      <c r="G39" s="40">
        <v>7.0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92"/>
      <c r="AL39" s="45"/>
      <c r="AM39" s="44"/>
      <c r="AN39" s="110"/>
      <c r="AO39" s="40">
        <v>0.0</v>
      </c>
      <c r="AP39" s="40">
        <v>0.0</v>
      </c>
      <c r="AQ39" s="40">
        <v>0.0</v>
      </c>
      <c r="AR39" s="36"/>
      <c r="AS39" s="37"/>
      <c r="AT39" s="42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0.5</v>
      </c>
      <c r="BA39" s="39">
        <f t="shared" si="46"/>
        <v>7</v>
      </c>
      <c r="BB39" s="39">
        <f t="shared" si="44"/>
        <v>0</v>
      </c>
      <c r="BC39" s="50">
        <f t="shared" si="34"/>
        <v>7.5</v>
      </c>
      <c r="BD39" s="51"/>
      <c r="BE39" s="39">
        <f>AZ39*80</f>
        <v>40</v>
      </c>
      <c r="BF39" s="39">
        <f>BA39*88</f>
        <v>616</v>
      </c>
      <c r="BG39" s="39">
        <f>BB39*80</f>
        <v>0</v>
      </c>
      <c r="BH39" s="39">
        <f t="shared" si="45"/>
        <v>656</v>
      </c>
      <c r="BI39" s="51"/>
      <c r="BJ39" s="39" t="s">
        <v>114</v>
      </c>
      <c r="BK39" s="39">
        <f>SUM(BH9,BH25,BH36,BH44,BH58,BH70,BH79)</f>
        <v>3740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110.5</v>
      </c>
      <c r="BA40" s="78">
        <f t="shared" si="47"/>
        <v>43</v>
      </c>
      <c r="BB40" s="78">
        <f>SUM(BB32,BB33,BB34,BB35,BB36,BB37)</f>
        <v>0</v>
      </c>
      <c r="BC40" s="79">
        <f>SUM(BC32,BC33,BC34,BC35,BC36,BC37,BC38)</f>
        <v>153.5</v>
      </c>
      <c r="BD40" s="51"/>
      <c r="BE40" s="40">
        <f>SUM(BE32,BE33,BE34,BE36,BE35,BE37,BE38)</f>
        <v>8395.85</v>
      </c>
      <c r="BF40" s="40">
        <f>SUM(BF32,BF33,BF34,BF35,BF36,BF37,BF38)</f>
        <v>3784</v>
      </c>
      <c r="BG40" s="40">
        <f>SUM(BG32,BG33,BG34,BG34,BG35,BG36,BG37,BG38)</f>
        <v>0</v>
      </c>
      <c r="BH40" s="40">
        <f>sum(BH32,BH33,BH34,BH35,BH36,BH37,BH38,BH39)</f>
        <v>12835.85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2355.85</v>
      </c>
      <c r="BL41" s="8"/>
      <c r="BM41" s="8"/>
    </row>
    <row r="42">
      <c r="A42" s="10"/>
      <c r="B42" s="11"/>
      <c r="C42" s="11"/>
      <c r="D42" s="12"/>
      <c r="E42" s="13">
        <v>45271.0</v>
      </c>
      <c r="F42" s="14"/>
      <c r="G42" s="14"/>
      <c r="H42" s="14"/>
      <c r="I42" s="15"/>
      <c r="J42" s="15"/>
      <c r="K42" s="16"/>
      <c r="L42" s="13">
        <v>45272.0</v>
      </c>
      <c r="M42" s="15"/>
      <c r="N42" s="15"/>
      <c r="O42" s="15"/>
      <c r="P42" s="15"/>
      <c r="Q42" s="11"/>
      <c r="R42" s="17"/>
      <c r="S42" s="13">
        <v>45273.0</v>
      </c>
      <c r="T42" s="11"/>
      <c r="U42" s="15"/>
      <c r="V42" s="15"/>
      <c r="W42" s="11"/>
      <c r="X42" s="18"/>
      <c r="Y42" s="14"/>
      <c r="Z42" s="13">
        <v>45274.0</v>
      </c>
      <c r="AA42" s="15"/>
      <c r="AB42" s="15"/>
      <c r="AC42" s="11"/>
      <c r="AD42" s="15"/>
      <c r="AE42" s="15"/>
      <c r="AF42" s="12"/>
      <c r="AG42" s="13">
        <v>45275.0</v>
      </c>
      <c r="AH42" s="15"/>
      <c r="AI42" s="11"/>
      <c r="AJ42" s="15"/>
      <c r="AK42" s="15"/>
      <c r="AL42" s="15"/>
      <c r="AM42" s="18"/>
      <c r="AN42" s="13">
        <v>45276.0</v>
      </c>
      <c r="AO42" s="11"/>
      <c r="AP42" s="19"/>
      <c r="AQ42" s="19"/>
      <c r="AR42" s="19"/>
      <c r="AS42" s="19"/>
      <c r="AT42" s="14"/>
      <c r="AU42" s="13">
        <v>45277.0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45272.0</v>
      </c>
      <c r="D44" s="42" t="s">
        <v>124</v>
      </c>
      <c r="E44" s="127" t="s">
        <v>125</v>
      </c>
      <c r="F44" s="129">
        <v>5.0</v>
      </c>
      <c r="G44" s="129">
        <v>0.0</v>
      </c>
      <c r="H44" s="129">
        <v>0.0</v>
      </c>
      <c r="I44" s="42" t="s">
        <v>131</v>
      </c>
      <c r="J44" s="37">
        <v>45273.0</v>
      </c>
      <c r="K44" s="42" t="s">
        <v>119</v>
      </c>
      <c r="L44" s="53" t="s">
        <v>120</v>
      </c>
      <c r="M44" s="40">
        <v>0.0</v>
      </c>
      <c r="N44" s="40">
        <v>4.5</v>
      </c>
      <c r="O44" s="40">
        <v>0.0</v>
      </c>
      <c r="P44" s="38"/>
      <c r="Q44" s="37"/>
      <c r="R44" s="42"/>
      <c r="S44" s="53"/>
      <c r="T44" s="40">
        <v>0.0</v>
      </c>
      <c r="U44" s="40">
        <v>0.0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45277.0</v>
      </c>
      <c r="AM44" s="42" t="s">
        <v>121</v>
      </c>
      <c r="AN44" s="53" t="s">
        <v>122</v>
      </c>
      <c r="AO44" s="40">
        <v>0.0</v>
      </c>
      <c r="AP44" s="40">
        <v>3.5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48">SUM(F44,M44,T44,AA44,AH44,AO44,AV44)</f>
        <v>5</v>
      </c>
      <c r="BA44" s="39">
        <f t="shared" si="48"/>
        <v>8</v>
      </c>
      <c r="BB44" s="39">
        <f t="shared" si="48"/>
        <v>0</v>
      </c>
      <c r="BC44" s="50">
        <f t="shared" ref="BC44:BC49" si="50">SUM(AZ44,BA44,BB44)</f>
        <v>13</v>
      </c>
      <c r="BD44" s="51"/>
      <c r="BE44" s="39">
        <f t="shared" ref="BE44:BE49" si="51">AZ44*80</f>
        <v>400</v>
      </c>
      <c r="BF44" s="39">
        <f t="shared" ref="BF44:BF49" si="52">BA44*88</f>
        <v>704</v>
      </c>
      <c r="BG44" s="39">
        <f t="shared" ref="BG44:BG49" si="53">BB44*80</f>
        <v>0</v>
      </c>
      <c r="BH44" s="39">
        <f t="shared" ref="BH44:BH49" si="54">sum(BE44,BF44,BG44)</f>
        <v>1104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45272.0</v>
      </c>
      <c r="D45" s="42" t="s">
        <v>25</v>
      </c>
      <c r="E45" s="130" t="s">
        <v>25</v>
      </c>
      <c r="F45" s="128">
        <v>0.0</v>
      </c>
      <c r="G45" s="129">
        <v>0.0</v>
      </c>
      <c r="H45" s="129">
        <v>0.0</v>
      </c>
      <c r="I45" s="42" t="s">
        <v>46</v>
      </c>
      <c r="J45" s="37">
        <v>45273.0</v>
      </c>
      <c r="K45" s="42" t="s">
        <v>126</v>
      </c>
      <c r="L45" s="130" t="s">
        <v>127</v>
      </c>
      <c r="M45" s="128">
        <v>6.0</v>
      </c>
      <c r="N45" s="129">
        <v>0.0</v>
      </c>
      <c r="O45" s="129">
        <v>0.0</v>
      </c>
      <c r="P45" s="38" t="s">
        <v>36</v>
      </c>
      <c r="Q45" s="37">
        <v>45274.0</v>
      </c>
      <c r="R45" s="42" t="s">
        <v>126</v>
      </c>
      <c r="S45" s="130" t="s">
        <v>127</v>
      </c>
      <c r="T45" s="128">
        <v>6.0</v>
      </c>
      <c r="U45" s="129">
        <v>0.0</v>
      </c>
      <c r="V45" s="129">
        <v>0.0</v>
      </c>
      <c r="W45" s="42" t="s">
        <v>37</v>
      </c>
      <c r="X45" s="37">
        <v>45275.0</v>
      </c>
      <c r="Y45" s="42" t="s">
        <v>126</v>
      </c>
      <c r="Z45" s="130" t="s">
        <v>127</v>
      </c>
      <c r="AA45" s="128">
        <v>6.0</v>
      </c>
      <c r="AB45" s="129">
        <v>0.0</v>
      </c>
      <c r="AC45" s="129">
        <v>0.0</v>
      </c>
      <c r="AD45" s="42" t="s">
        <v>40</v>
      </c>
      <c r="AE45" s="37">
        <v>45276.0</v>
      </c>
      <c r="AF45" s="131" t="s">
        <v>128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45277.0</v>
      </c>
      <c r="AM45" s="131" t="s">
        <v>128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45278.0</v>
      </c>
      <c r="AT45" s="42" t="s">
        <v>124</v>
      </c>
      <c r="AU45" s="130" t="s">
        <v>125</v>
      </c>
      <c r="AV45" s="128">
        <v>5.0</v>
      </c>
      <c r="AW45" s="129">
        <v>0.0</v>
      </c>
      <c r="AX45" s="129">
        <v>0.0</v>
      </c>
      <c r="AY45" s="48"/>
      <c r="AZ45" s="49">
        <f t="shared" ref="AZ45:BB45" si="49">SUM(F45,M45,T45,AA45,AH45,AO45,AV45)</f>
        <v>33</v>
      </c>
      <c r="BA45" s="39">
        <f t="shared" si="49"/>
        <v>4</v>
      </c>
      <c r="BB45" s="39">
        <f t="shared" si="49"/>
        <v>0</v>
      </c>
      <c r="BC45" s="50">
        <f t="shared" si="50"/>
        <v>37</v>
      </c>
      <c r="BD45" s="51"/>
      <c r="BE45" s="39">
        <f t="shared" si="51"/>
        <v>2640</v>
      </c>
      <c r="BF45" s="39">
        <f t="shared" si="52"/>
        <v>352</v>
      </c>
      <c r="BG45" s="39">
        <f t="shared" si="53"/>
        <v>0</v>
      </c>
      <c r="BH45" s="39">
        <f t="shared" si="54"/>
        <v>2992</v>
      </c>
      <c r="BI45" s="51"/>
      <c r="BJ45" s="51"/>
      <c r="BK45" s="51"/>
      <c r="BL45" s="51"/>
      <c r="BM45" s="51"/>
    </row>
    <row r="46">
      <c r="A46" s="59" t="s">
        <v>52</v>
      </c>
      <c r="B46" s="60"/>
      <c r="C46" s="45"/>
      <c r="D46" s="53"/>
      <c r="E46" s="127"/>
      <c r="F46" s="128">
        <v>0.0</v>
      </c>
      <c r="G46" s="129">
        <v>0.0</v>
      </c>
      <c r="H46" s="129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/>
      <c r="X46" s="37"/>
      <c r="Y46" s="42"/>
      <c r="Z46" s="53"/>
      <c r="AA46" s="40">
        <v>0.0</v>
      </c>
      <c r="AB46" s="40">
        <v>0.0</v>
      </c>
      <c r="AC46" s="40">
        <v>0.0</v>
      </c>
      <c r="AD46" s="42" t="s">
        <v>78</v>
      </c>
      <c r="AE46" s="37">
        <v>45276.0</v>
      </c>
      <c r="AF46" s="42" t="s">
        <v>121</v>
      </c>
      <c r="AG46" s="53" t="s">
        <v>122</v>
      </c>
      <c r="AH46" s="40">
        <v>0.0</v>
      </c>
      <c r="AI46" s="40">
        <v>3.5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42" t="s">
        <v>27</v>
      </c>
      <c r="AS46" s="37">
        <v>45278.0</v>
      </c>
      <c r="AT46" s="42" t="s">
        <v>117</v>
      </c>
      <c r="AU46" s="53" t="s">
        <v>118</v>
      </c>
      <c r="AV46" s="40">
        <v>1.0</v>
      </c>
      <c r="AW46" s="40">
        <v>4.5</v>
      </c>
      <c r="AX46" s="40">
        <v>0.0</v>
      </c>
      <c r="AY46" s="48"/>
      <c r="AZ46" s="49">
        <f t="shared" ref="AZ46:BB46" si="55">SUM(F46,M46,T46,AA46,AH46,AO46,AV46)</f>
        <v>1</v>
      </c>
      <c r="BA46" s="39">
        <f t="shared" si="55"/>
        <v>8</v>
      </c>
      <c r="BB46" s="39">
        <f t="shared" si="55"/>
        <v>0</v>
      </c>
      <c r="BC46" s="50">
        <f t="shared" si="50"/>
        <v>9</v>
      </c>
      <c r="BD46" s="51"/>
      <c r="BE46" s="39">
        <f t="shared" si="51"/>
        <v>80</v>
      </c>
      <c r="BF46" s="39">
        <f t="shared" si="52"/>
        <v>704</v>
      </c>
      <c r="BG46" s="39">
        <f t="shared" si="53"/>
        <v>0</v>
      </c>
      <c r="BH46" s="39">
        <f t="shared" si="54"/>
        <v>784</v>
      </c>
      <c r="BI46" s="51"/>
      <c r="BJ46" s="132"/>
      <c r="BK46" s="133"/>
      <c r="BL46" s="51"/>
      <c r="BM46" s="51"/>
    </row>
    <row r="47">
      <c r="A47" s="59" t="s">
        <v>54</v>
      </c>
      <c r="B47" s="42" t="s">
        <v>62</v>
      </c>
      <c r="C47" s="37">
        <v>45272.0</v>
      </c>
      <c r="D47" s="42" t="s">
        <v>203</v>
      </c>
      <c r="E47" s="53" t="s">
        <v>118</v>
      </c>
      <c r="F47" s="40">
        <v>1.0</v>
      </c>
      <c r="G47" s="40">
        <v>4.0</v>
      </c>
      <c r="H47" s="40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39"/>
      <c r="X47" s="45"/>
      <c r="Y47" s="39"/>
      <c r="Z47" s="39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130"/>
      <c r="AO47" s="128">
        <v>0.0</v>
      </c>
      <c r="AP47" s="128">
        <v>0.0</v>
      </c>
      <c r="AQ47" s="129">
        <v>0.0</v>
      </c>
      <c r="AR47" s="53"/>
      <c r="AS47" s="45"/>
      <c r="AT47" s="53"/>
      <c r="AU47" s="53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1</v>
      </c>
      <c r="BA47" s="39">
        <f t="shared" si="56"/>
        <v>4</v>
      </c>
      <c r="BB47" s="39">
        <f t="shared" si="56"/>
        <v>0</v>
      </c>
      <c r="BC47" s="50">
        <f t="shared" si="50"/>
        <v>5</v>
      </c>
      <c r="BD47" s="51"/>
      <c r="BE47" s="39">
        <f t="shared" si="51"/>
        <v>80</v>
      </c>
      <c r="BF47" s="39">
        <f t="shared" si="52"/>
        <v>352</v>
      </c>
      <c r="BG47" s="39">
        <f t="shared" si="53"/>
        <v>0</v>
      </c>
      <c r="BH47" s="39">
        <f t="shared" si="54"/>
        <v>432</v>
      </c>
      <c r="BI47" s="51"/>
      <c r="BJ47" s="39" t="s">
        <v>130</v>
      </c>
      <c r="BK47" s="92">
        <f>sum(BH14,BH28,BH40,BH51,BH61,BH72,BH83)</f>
        <v>49753.5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42"/>
      <c r="J48" s="37"/>
      <c r="K48" s="42"/>
      <c r="L48" s="53"/>
      <c r="M48" s="40">
        <v>0.0</v>
      </c>
      <c r="N48" s="40">
        <v>0.0</v>
      </c>
      <c r="O48" s="40">
        <v>0.0</v>
      </c>
      <c r="P48" s="38" t="s">
        <v>64</v>
      </c>
      <c r="Q48" s="37">
        <v>45274.0</v>
      </c>
      <c r="R48" s="42" t="s">
        <v>119</v>
      </c>
      <c r="S48" s="53" t="s">
        <v>120</v>
      </c>
      <c r="T48" s="40">
        <v>0.0</v>
      </c>
      <c r="U48" s="40">
        <v>4.5</v>
      </c>
      <c r="V48" s="40">
        <v>0.0</v>
      </c>
      <c r="W48" s="38" t="s">
        <v>67</v>
      </c>
      <c r="X48" s="37">
        <v>45275.0</v>
      </c>
      <c r="Y48" s="42" t="s">
        <v>119</v>
      </c>
      <c r="Z48" s="53" t="s">
        <v>120</v>
      </c>
      <c r="AA48" s="40">
        <v>0.0</v>
      </c>
      <c r="AB48" s="40">
        <v>4.5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9</v>
      </c>
      <c r="BB48" s="39">
        <f t="shared" si="57"/>
        <v>0</v>
      </c>
      <c r="BC48" s="50">
        <f t="shared" si="50"/>
        <v>9</v>
      </c>
      <c r="BD48" s="51"/>
      <c r="BE48" s="39">
        <f t="shared" si="51"/>
        <v>0</v>
      </c>
      <c r="BF48" s="39">
        <f t="shared" si="52"/>
        <v>792</v>
      </c>
      <c r="BG48" s="39">
        <f t="shared" si="53"/>
        <v>0</v>
      </c>
      <c r="BH48" s="39">
        <f t="shared" si="54"/>
        <v>792</v>
      </c>
      <c r="BI48" s="51"/>
      <c r="BJ48" s="39"/>
      <c r="BK48" s="92"/>
      <c r="BL48" s="51"/>
      <c r="BM48" s="51"/>
    </row>
    <row r="49">
      <c r="A49" s="59" t="s">
        <v>45</v>
      </c>
      <c r="B49" s="60"/>
      <c r="C49" s="45"/>
      <c r="D49" s="53"/>
      <c r="E49" s="127"/>
      <c r="F49" s="128">
        <v>0.0</v>
      </c>
      <c r="G49" s="129">
        <v>0.0</v>
      </c>
      <c r="H49" s="129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53"/>
      <c r="S49" s="130"/>
      <c r="T49" s="128">
        <v>0.0</v>
      </c>
      <c r="U49" s="129">
        <v>0.0</v>
      </c>
      <c r="V49" s="129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49753.5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40</v>
      </c>
      <c r="BA51" s="78">
        <f t="shared" si="59"/>
        <v>33</v>
      </c>
      <c r="BB51" s="78">
        <f>SUM(BB44,BB45,BB46,BB47)</f>
        <v>0</v>
      </c>
      <c r="BC51" s="79">
        <f>SUM(BC44,BC45,BC46,BC47,BC48,BC49)</f>
        <v>73</v>
      </c>
      <c r="BD51" s="51"/>
      <c r="BE51" s="40">
        <f t="shared" ref="BE51:BF51" si="60">SUM(BE44:BE47)</f>
        <v>3200</v>
      </c>
      <c r="BF51" s="40">
        <f t="shared" si="60"/>
        <v>2112</v>
      </c>
      <c r="BG51" s="40">
        <f>BB51*80</f>
        <v>0</v>
      </c>
      <c r="BH51" s="40">
        <f>SUM(BH44,BH45,BH46,BH47,BH48,BH49)</f>
        <v>6104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45271.0</v>
      </c>
      <c r="F55" s="14"/>
      <c r="G55" s="14"/>
      <c r="H55" s="14"/>
      <c r="I55" s="15"/>
      <c r="J55" s="15"/>
      <c r="K55" s="16"/>
      <c r="L55" s="13">
        <v>45272.0</v>
      </c>
      <c r="M55" s="15"/>
      <c r="N55" s="15"/>
      <c r="O55" s="15"/>
      <c r="P55" s="15"/>
      <c r="Q55" s="11"/>
      <c r="R55" s="17"/>
      <c r="S55" s="13">
        <v>45273.0</v>
      </c>
      <c r="T55" s="11"/>
      <c r="U55" s="15"/>
      <c r="V55" s="15"/>
      <c r="W55" s="11"/>
      <c r="X55" s="18"/>
      <c r="Y55" s="14"/>
      <c r="Z55" s="13">
        <v>45274.0</v>
      </c>
      <c r="AA55" s="15"/>
      <c r="AB55" s="15"/>
      <c r="AC55" s="11"/>
      <c r="AD55" s="15"/>
      <c r="AE55" s="15"/>
      <c r="AF55" s="12"/>
      <c r="AG55" s="13">
        <v>45275.0</v>
      </c>
      <c r="AH55" s="15"/>
      <c r="AI55" s="11"/>
      <c r="AJ55" s="15"/>
      <c r="AK55" s="15"/>
      <c r="AL55" s="15"/>
      <c r="AM55" s="18"/>
      <c r="AN55" s="13">
        <v>45276.0</v>
      </c>
      <c r="AO55" s="11"/>
      <c r="AP55" s="19"/>
      <c r="AQ55" s="19"/>
      <c r="AR55" s="19"/>
      <c r="AS55" s="19"/>
      <c r="AT55" s="14"/>
      <c r="AU55" s="13">
        <v>45277.0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145" t="s">
        <v>40</v>
      </c>
      <c r="AE57" s="146">
        <v>45276.0</v>
      </c>
      <c r="AF57" s="147" t="s">
        <v>105</v>
      </c>
      <c r="AG57" s="39" t="s">
        <v>106</v>
      </c>
      <c r="AH57" s="40">
        <v>4.0</v>
      </c>
      <c r="AI57" s="40">
        <v>1.0</v>
      </c>
      <c r="AJ57" s="40">
        <v>0.0</v>
      </c>
      <c r="AK57" s="92"/>
      <c r="AL57" s="45"/>
      <c r="AM57" s="92"/>
      <c r="AN57" s="39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4</v>
      </c>
      <c r="BA57" s="39">
        <f t="shared" si="61"/>
        <v>1</v>
      </c>
      <c r="BB57" s="39">
        <f t="shared" si="61"/>
        <v>0</v>
      </c>
      <c r="BC57" s="50">
        <f t="shared" ref="BC57:BC59" si="63">SUM(AZ57,BA57,BB57)</f>
        <v>5</v>
      </c>
      <c r="BD57" s="51"/>
      <c r="BE57" s="39">
        <f t="shared" ref="BE57:BE59" si="64">AZ57*80</f>
        <v>320</v>
      </c>
      <c r="BF57" s="39">
        <f t="shared" ref="BF57:BF59" si="65">BA57*88</f>
        <v>88</v>
      </c>
      <c r="BG57" s="39">
        <f t="shared" ref="BG57:BG59" si="66">BB57*80</f>
        <v>0</v>
      </c>
      <c r="BH57" s="39">
        <f t="shared" ref="BH57:BH59" si="67">sum(BE57,BF57,BG57)</f>
        <v>408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45275.0</v>
      </c>
      <c r="Y58" s="40" t="s">
        <v>135</v>
      </c>
      <c r="Z58" s="39" t="s">
        <v>136</v>
      </c>
      <c r="AA58" s="40">
        <v>2.0</v>
      </c>
      <c r="AB58" s="40">
        <v>6.0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45277.0</v>
      </c>
      <c r="AM58" s="148" t="s">
        <v>105</v>
      </c>
      <c r="AN58" s="39" t="s">
        <v>106</v>
      </c>
      <c r="AO58" s="40">
        <v>4.0</v>
      </c>
      <c r="AP58" s="40">
        <v>1.0</v>
      </c>
      <c r="AQ58" s="40">
        <v>0.0</v>
      </c>
      <c r="AR58" s="149"/>
      <c r="AS58" s="45"/>
      <c r="AT58" s="111"/>
      <c r="AU58" s="39"/>
      <c r="AV58" s="40">
        <v>0.0</v>
      </c>
      <c r="AW58" s="40">
        <v>0.0</v>
      </c>
      <c r="AX58" s="40">
        <v>0.0</v>
      </c>
      <c r="AY58" s="48"/>
      <c r="AZ58" s="49">
        <f t="shared" ref="AZ58:BB58" si="62">SUM(F58,M58,T58,AA58,AH58,AO58,AV58)</f>
        <v>6</v>
      </c>
      <c r="BA58" s="39">
        <f t="shared" si="62"/>
        <v>7</v>
      </c>
      <c r="BB58" s="39">
        <f t="shared" si="62"/>
        <v>1</v>
      </c>
      <c r="BC58" s="50">
        <f t="shared" si="63"/>
        <v>14</v>
      </c>
      <c r="BD58" s="51"/>
      <c r="BE58" s="39">
        <f t="shared" si="64"/>
        <v>480</v>
      </c>
      <c r="BF58" s="39">
        <f t="shared" si="65"/>
        <v>616</v>
      </c>
      <c r="BG58" s="39">
        <f t="shared" si="66"/>
        <v>80</v>
      </c>
      <c r="BH58" s="39">
        <f t="shared" si="67"/>
        <v>1176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148"/>
      <c r="AL59" s="146"/>
      <c r="AM59" s="148"/>
      <c r="AN59" s="39"/>
      <c r="AO59" s="40">
        <v>0.0</v>
      </c>
      <c r="AP59" s="40">
        <v>0.0</v>
      </c>
      <c r="AQ59" s="40">
        <v>0.0</v>
      </c>
      <c r="AR59" s="151" t="s">
        <v>44</v>
      </c>
      <c r="AS59" s="146">
        <v>45278.0</v>
      </c>
      <c r="AT59" s="147" t="s">
        <v>137</v>
      </c>
      <c r="AU59" s="39" t="s">
        <v>138</v>
      </c>
      <c r="AV59" s="40">
        <v>3.0</v>
      </c>
      <c r="AW59" s="40">
        <v>1.0</v>
      </c>
      <c r="AX59" s="40">
        <v>0.0</v>
      </c>
      <c r="AY59" s="48"/>
      <c r="AZ59" s="49">
        <f t="shared" ref="AZ59:BB59" si="68">SUM(F59,M59,T59,AA59,AH59,AO59,AV59)</f>
        <v>3</v>
      </c>
      <c r="BA59" s="39">
        <f t="shared" si="68"/>
        <v>1</v>
      </c>
      <c r="BB59" s="39">
        <f t="shared" si="68"/>
        <v>0</v>
      </c>
      <c r="BC59" s="50">
        <f t="shared" si="63"/>
        <v>4</v>
      </c>
      <c r="BD59" s="51"/>
      <c r="BE59" s="39">
        <f t="shared" si="64"/>
        <v>240</v>
      </c>
      <c r="BF59" s="39">
        <f t="shared" si="65"/>
        <v>88</v>
      </c>
      <c r="BG59" s="39">
        <f t="shared" si="66"/>
        <v>0</v>
      </c>
      <c r="BH59" s="39">
        <f t="shared" si="67"/>
        <v>328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13</v>
      </c>
      <c r="BA61" s="78">
        <f t="shared" si="69"/>
        <v>9</v>
      </c>
      <c r="BB61" s="78">
        <f t="shared" si="69"/>
        <v>1</v>
      </c>
      <c r="BC61" s="79">
        <f t="shared" si="69"/>
        <v>23</v>
      </c>
      <c r="BD61" s="51"/>
      <c r="BE61" s="40">
        <f t="shared" ref="BE61:BG61" si="70">sum(BE57,BE58)</f>
        <v>800</v>
      </c>
      <c r="BF61" s="40">
        <f t="shared" si="70"/>
        <v>704</v>
      </c>
      <c r="BG61" s="40">
        <f t="shared" si="70"/>
        <v>80</v>
      </c>
      <c r="BH61" s="40">
        <f>sum(BH57,BH58,BH59)</f>
        <v>1912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45271.0</v>
      </c>
      <c r="F64" s="14"/>
      <c r="G64" s="14"/>
      <c r="H64" s="14"/>
      <c r="I64" s="15"/>
      <c r="J64" s="15"/>
      <c r="K64" s="16"/>
      <c r="L64" s="13">
        <v>45272.0</v>
      </c>
      <c r="M64" s="15"/>
      <c r="N64" s="15"/>
      <c r="O64" s="15"/>
      <c r="P64" s="15"/>
      <c r="Q64" s="11"/>
      <c r="R64" s="17"/>
      <c r="S64" s="13">
        <v>45273.0</v>
      </c>
      <c r="T64" s="11"/>
      <c r="U64" s="15"/>
      <c r="V64" s="15"/>
      <c r="W64" s="11"/>
      <c r="X64" s="18"/>
      <c r="Y64" s="14"/>
      <c r="Z64" s="13">
        <v>45274.0</v>
      </c>
      <c r="AA64" s="15"/>
      <c r="AB64" s="15"/>
      <c r="AC64" s="11"/>
      <c r="AD64" s="15"/>
      <c r="AE64" s="15"/>
      <c r="AF64" s="12"/>
      <c r="AG64" s="13">
        <v>45275.0</v>
      </c>
      <c r="AH64" s="15"/>
      <c r="AI64" s="11"/>
      <c r="AJ64" s="15"/>
      <c r="AK64" s="15"/>
      <c r="AL64" s="15"/>
      <c r="AM64" s="18"/>
      <c r="AN64" s="13">
        <v>45276.0</v>
      </c>
      <c r="AO64" s="11"/>
      <c r="AP64" s="19"/>
      <c r="AQ64" s="19"/>
      <c r="AR64" s="19"/>
      <c r="AS64" s="19"/>
      <c r="AT64" s="14"/>
      <c r="AU64" s="13">
        <v>45277.0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45272.0</v>
      </c>
      <c r="D66" s="42" t="s">
        <v>65</v>
      </c>
      <c r="E66" s="58" t="s">
        <v>66</v>
      </c>
      <c r="F66" s="40">
        <v>0.0</v>
      </c>
      <c r="G66" s="40">
        <v>6.0</v>
      </c>
      <c r="H66" s="40">
        <v>0.0</v>
      </c>
      <c r="I66" s="42" t="s">
        <v>131</v>
      </c>
      <c r="J66" s="37">
        <v>45273.0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45274.0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37">
        <v>45275.0</v>
      </c>
      <c r="Y66" s="42" t="s">
        <v>25</v>
      </c>
      <c r="Z66" s="58" t="s">
        <v>25</v>
      </c>
      <c r="AA66" s="40">
        <v>0.0</v>
      </c>
      <c r="AB66" s="40">
        <v>0.0</v>
      </c>
      <c r="AC66" s="40">
        <v>0.0</v>
      </c>
      <c r="AD66" s="42" t="s">
        <v>78</v>
      </c>
      <c r="AE66" s="37">
        <v>45276.0</v>
      </c>
      <c r="AF66" s="42" t="s">
        <v>65</v>
      </c>
      <c r="AG66" s="58" t="s">
        <v>66</v>
      </c>
      <c r="AH66" s="40">
        <v>0.0</v>
      </c>
      <c r="AI66" s="40">
        <v>6.0</v>
      </c>
      <c r="AJ66" s="40">
        <v>0.0</v>
      </c>
      <c r="AK66" s="158" t="s">
        <v>79</v>
      </c>
      <c r="AL66" s="37">
        <v>45277.0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37">
        <v>45278.0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30</v>
      </c>
      <c r="BB66" s="39">
        <f t="shared" si="71"/>
        <v>0</v>
      </c>
      <c r="BC66" s="50">
        <f t="shared" ref="BC66:BC70" si="73">SUM(AZ66,BA66,BB66)</f>
        <v>30</v>
      </c>
      <c r="BD66" s="51"/>
      <c r="BE66" s="39">
        <f t="shared" ref="BE66:BE70" si="74">AZ66*80</f>
        <v>0</v>
      </c>
      <c r="BF66" s="39">
        <f t="shared" ref="BF66:BF70" si="75">BA66*88</f>
        <v>2640</v>
      </c>
      <c r="BG66" s="39">
        <f t="shared" ref="BG66:BG70" si="76">BB66*80</f>
        <v>0</v>
      </c>
      <c r="BH66" s="39">
        <f t="shared" ref="BH66:BH70" si="77">sum(BE66,BF66,BG66)</f>
        <v>2640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42" t="s">
        <v>67</v>
      </c>
      <c r="X67" s="37">
        <v>45275.0</v>
      </c>
      <c r="Y67" s="42" t="s">
        <v>65</v>
      </c>
      <c r="Z67" s="58" t="s">
        <v>66</v>
      </c>
      <c r="AA67" s="40">
        <v>0.0</v>
      </c>
      <c r="AB67" s="40">
        <v>6.0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53"/>
      <c r="AL67" s="45"/>
      <c r="AM67" s="39"/>
      <c r="AN67" s="39"/>
      <c r="AO67" s="40">
        <v>0.0</v>
      </c>
      <c r="AP67" s="40">
        <v>0.0</v>
      </c>
      <c r="AQ67" s="40">
        <v>0.0</v>
      </c>
      <c r="AR67" s="92"/>
      <c r="AS67" s="45"/>
      <c r="AT67" s="53"/>
      <c r="AU67" s="58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6</v>
      </c>
      <c r="BB67" s="39">
        <f t="shared" si="72"/>
        <v>0</v>
      </c>
      <c r="BC67" s="50">
        <f t="shared" si="73"/>
        <v>6</v>
      </c>
      <c r="BD67" s="51"/>
      <c r="BE67" s="39">
        <f t="shared" si="74"/>
        <v>0</v>
      </c>
      <c r="BF67" s="39">
        <f t="shared" si="75"/>
        <v>528</v>
      </c>
      <c r="BG67" s="39">
        <f t="shared" si="76"/>
        <v>0</v>
      </c>
      <c r="BH67" s="39">
        <f t="shared" si="77"/>
        <v>528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45272.0</v>
      </c>
      <c r="D68" s="38" t="s">
        <v>126</v>
      </c>
      <c r="E68" s="39" t="s">
        <v>127</v>
      </c>
      <c r="F68" s="40">
        <v>6.0</v>
      </c>
      <c r="G68" s="40">
        <v>0.0</v>
      </c>
      <c r="H68" s="40">
        <v>0.0</v>
      </c>
      <c r="I68" s="42" t="s">
        <v>46</v>
      </c>
      <c r="J68" s="37">
        <v>45273.0</v>
      </c>
      <c r="K68" s="38" t="s">
        <v>126</v>
      </c>
      <c r="L68" s="39" t="s">
        <v>127</v>
      </c>
      <c r="M68" s="40">
        <v>6.0</v>
      </c>
      <c r="N68" s="40">
        <v>0.0</v>
      </c>
      <c r="O68" s="40">
        <v>0.0</v>
      </c>
      <c r="P68" s="38" t="s">
        <v>36</v>
      </c>
      <c r="Q68" s="37">
        <v>45274.0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45275.0</v>
      </c>
      <c r="Y68" s="38" t="s">
        <v>126</v>
      </c>
      <c r="Z68" s="39" t="s">
        <v>127</v>
      </c>
      <c r="AA68" s="40">
        <v>6.0</v>
      </c>
      <c r="AB68" s="40">
        <v>0.0</v>
      </c>
      <c r="AC68" s="40">
        <v>0.0</v>
      </c>
      <c r="AD68" s="56" t="s">
        <v>40</v>
      </c>
      <c r="AE68" s="37">
        <v>45276.0</v>
      </c>
      <c r="AF68" s="38" t="s">
        <v>126</v>
      </c>
      <c r="AG68" s="39" t="s">
        <v>127</v>
      </c>
      <c r="AH68" s="40">
        <v>6.0</v>
      </c>
      <c r="AI68" s="40">
        <v>0.0</v>
      </c>
      <c r="AJ68" s="40">
        <v>0.0</v>
      </c>
      <c r="AK68" s="42" t="s">
        <v>43</v>
      </c>
      <c r="AL68" s="37">
        <v>45277.0</v>
      </c>
      <c r="AM68" s="38" t="s">
        <v>126</v>
      </c>
      <c r="AN68" s="39" t="s">
        <v>127</v>
      </c>
      <c r="AO68" s="40">
        <v>6.0</v>
      </c>
      <c r="AP68" s="40">
        <v>0.0</v>
      </c>
      <c r="AQ68" s="40">
        <v>0.0</v>
      </c>
      <c r="AR68" s="96" t="s">
        <v>142</v>
      </c>
      <c r="AS68" s="37">
        <v>45278.0</v>
      </c>
      <c r="AT68" s="38" t="s">
        <v>126</v>
      </c>
      <c r="AU68" s="39" t="s">
        <v>127</v>
      </c>
      <c r="AV68" s="40">
        <v>6.0</v>
      </c>
      <c r="AW68" s="40">
        <v>0.0</v>
      </c>
      <c r="AX68" s="40">
        <v>0.0</v>
      </c>
      <c r="AY68" s="48"/>
      <c r="AZ68" s="49">
        <f t="shared" ref="AZ68:BB68" si="78">SUM(F68,M68,T68,AA68,AH68,AO68,AV68)</f>
        <v>36</v>
      </c>
      <c r="BA68" s="39">
        <f t="shared" si="78"/>
        <v>0</v>
      </c>
      <c r="BB68" s="39">
        <f t="shared" si="78"/>
        <v>0</v>
      </c>
      <c r="BC68" s="50">
        <f t="shared" si="73"/>
        <v>36</v>
      </c>
      <c r="BD68" s="51"/>
      <c r="BE68" s="39">
        <f t="shared" si="74"/>
        <v>2880</v>
      </c>
      <c r="BF68" s="39">
        <f t="shared" si="75"/>
        <v>0</v>
      </c>
      <c r="BG68" s="39">
        <f t="shared" si="76"/>
        <v>0</v>
      </c>
      <c r="BH68" s="39">
        <f t="shared" si="77"/>
        <v>2880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8" t="s">
        <v>36</v>
      </c>
      <c r="Q69" s="37">
        <v>45274.0</v>
      </c>
      <c r="R69" s="38" t="s">
        <v>126</v>
      </c>
      <c r="S69" s="39" t="s">
        <v>127</v>
      </c>
      <c r="T69" s="40">
        <v>6.0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27</v>
      </c>
      <c r="AS69" s="37">
        <v>45278.0</v>
      </c>
      <c r="AT69" s="42" t="s">
        <v>65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6</v>
      </c>
      <c r="BA69" s="39">
        <f t="shared" si="79"/>
        <v>6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480</v>
      </c>
      <c r="BF69" s="39">
        <f t="shared" si="75"/>
        <v>528</v>
      </c>
      <c r="BG69" s="39">
        <f t="shared" si="76"/>
        <v>0</v>
      </c>
      <c r="BH69" s="39">
        <f t="shared" si="77"/>
        <v>1008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45276.0</v>
      </c>
      <c r="AF70" s="96" t="s">
        <v>143</v>
      </c>
      <c r="AG70" s="92" t="s">
        <v>144</v>
      </c>
      <c r="AH70" s="40">
        <v>3.0</v>
      </c>
      <c r="AI70" s="40">
        <v>0.5</v>
      </c>
      <c r="AJ70" s="40">
        <v>0.0</v>
      </c>
      <c r="AK70" s="53"/>
      <c r="AL70" s="45"/>
      <c r="AM70" s="39"/>
      <c r="AN70" s="39"/>
      <c r="AO70" s="40">
        <v>0.0</v>
      </c>
      <c r="AP70" s="40">
        <v>0.0</v>
      </c>
      <c r="AQ70" s="40">
        <v>0.0</v>
      </c>
      <c r="AR70" s="92"/>
      <c r="AS70" s="45"/>
      <c r="AT70" s="53"/>
      <c r="AU70" s="53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0.5</v>
      </c>
      <c r="BB70" s="39">
        <f t="shared" si="80"/>
        <v>0</v>
      </c>
      <c r="BC70" s="50">
        <f t="shared" si="73"/>
        <v>3.5</v>
      </c>
      <c r="BD70" s="51"/>
      <c r="BE70" s="39">
        <f t="shared" si="74"/>
        <v>240</v>
      </c>
      <c r="BF70" s="39">
        <f t="shared" si="75"/>
        <v>44</v>
      </c>
      <c r="BG70" s="39">
        <f t="shared" si="76"/>
        <v>0</v>
      </c>
      <c r="BH70" s="39">
        <f t="shared" si="77"/>
        <v>284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45</v>
      </c>
      <c r="BA72" s="78">
        <f t="shared" si="81"/>
        <v>42.5</v>
      </c>
      <c r="BB72" s="78">
        <f t="shared" si="81"/>
        <v>0</v>
      </c>
      <c r="BC72" s="79">
        <f t="shared" si="81"/>
        <v>87.5</v>
      </c>
      <c r="BD72" s="51"/>
      <c r="BE72" s="40">
        <f>sum(BE67,BE66,BE68,BE69,BE70)</f>
        <v>3600</v>
      </c>
      <c r="BF72" s="40">
        <f t="shared" ref="BF72:BH72" si="82">sum(BF66,BF67,BF68,BF69,BF70)</f>
        <v>3740</v>
      </c>
      <c r="BG72" s="40">
        <f t="shared" si="82"/>
        <v>0</v>
      </c>
      <c r="BH72" s="40">
        <f t="shared" si="82"/>
        <v>7340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45271.0</v>
      </c>
      <c r="F75" s="14"/>
      <c r="G75" s="14"/>
      <c r="H75" s="14"/>
      <c r="I75" s="15"/>
      <c r="J75" s="15"/>
      <c r="K75" s="16"/>
      <c r="L75" s="13">
        <v>45272.0</v>
      </c>
      <c r="M75" s="15"/>
      <c r="N75" s="15"/>
      <c r="O75" s="15"/>
      <c r="P75" s="15"/>
      <c r="Q75" s="11"/>
      <c r="R75" s="17"/>
      <c r="S75" s="13">
        <v>45273.0</v>
      </c>
      <c r="T75" s="11"/>
      <c r="U75" s="15"/>
      <c r="V75" s="15"/>
      <c r="W75" s="11"/>
      <c r="X75" s="18"/>
      <c r="Y75" s="14"/>
      <c r="Z75" s="13">
        <v>45274.0</v>
      </c>
      <c r="AA75" s="15"/>
      <c r="AB75" s="15"/>
      <c r="AC75" s="11"/>
      <c r="AD75" s="15"/>
      <c r="AE75" s="15"/>
      <c r="AF75" s="12"/>
      <c r="AG75" s="13">
        <v>45275.0</v>
      </c>
      <c r="AH75" s="15"/>
      <c r="AI75" s="11"/>
      <c r="AJ75" s="15"/>
      <c r="AK75" s="15"/>
      <c r="AL75" s="15"/>
      <c r="AM75" s="18"/>
      <c r="AN75" s="13">
        <v>45276.0</v>
      </c>
      <c r="AO75" s="11"/>
      <c r="AP75" s="19"/>
      <c r="AQ75" s="19"/>
      <c r="AR75" s="19"/>
      <c r="AS75" s="19"/>
      <c r="AT75" s="14"/>
      <c r="AU75" s="13">
        <v>45277.0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1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1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45252.0</v>
      </c>
      <c r="K79" s="38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45251.0</v>
      </c>
      <c r="D81" s="38"/>
      <c r="E81" s="39"/>
      <c r="F81" s="40">
        <v>0.0</v>
      </c>
      <c r="G81" s="40">
        <v>0.0</v>
      </c>
      <c r="H81" s="40">
        <v>0.0</v>
      </c>
      <c r="I81" s="42" t="s">
        <v>46</v>
      </c>
      <c r="J81" s="37">
        <v>45252.0</v>
      </c>
      <c r="K81" s="38"/>
      <c r="L81" s="39"/>
      <c r="M81" s="40">
        <v>0.0</v>
      </c>
      <c r="N81" s="40">
        <v>0.0</v>
      </c>
      <c r="O81" s="40">
        <v>0.0</v>
      </c>
      <c r="P81" s="38" t="s">
        <v>36</v>
      </c>
      <c r="Q81" s="37">
        <v>45253.0</v>
      </c>
      <c r="R81" s="38"/>
      <c r="S81" s="39"/>
      <c r="T81" s="40">
        <v>0.0</v>
      </c>
      <c r="U81" s="40">
        <v>0.0</v>
      </c>
      <c r="V81" s="40">
        <v>0.0</v>
      </c>
      <c r="W81" s="42" t="s">
        <v>37</v>
      </c>
      <c r="X81" s="37">
        <v>45254.0</v>
      </c>
      <c r="Y81" s="38"/>
      <c r="Z81" s="39"/>
      <c r="AA81" s="40">
        <v>0.0</v>
      </c>
      <c r="AB81" s="40">
        <v>0.0</v>
      </c>
      <c r="AC81" s="40">
        <v>0.0</v>
      </c>
      <c r="AD81" s="56" t="s">
        <v>40</v>
      </c>
      <c r="AE81" s="37">
        <v>45255.0</v>
      </c>
      <c r="AF81" s="38"/>
      <c r="AG81" s="39"/>
      <c r="AH81" s="40">
        <v>0.0</v>
      </c>
      <c r="AI81" s="40">
        <v>0.0</v>
      </c>
      <c r="AJ81" s="40">
        <v>0.0</v>
      </c>
      <c r="AK81" s="42" t="s">
        <v>43</v>
      </c>
      <c r="AL81" s="37">
        <v>45256.0</v>
      </c>
      <c r="AM81" s="38"/>
      <c r="AN81" s="39"/>
      <c r="AO81" s="40">
        <v>0.0</v>
      </c>
      <c r="AP81" s="40">
        <v>0.0</v>
      </c>
      <c r="AQ81" s="40">
        <v>0.0</v>
      </c>
      <c r="AR81" s="96" t="s">
        <v>142</v>
      </c>
      <c r="AS81" s="37">
        <v>45257.0</v>
      </c>
      <c r="AT81" s="38"/>
      <c r="AU81" s="39"/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0</v>
      </c>
      <c r="BA81" s="149">
        <f t="shared" si="92"/>
        <v>0</v>
      </c>
      <c r="BB81" s="149">
        <f t="shared" si="92"/>
        <v>0</v>
      </c>
      <c r="BC81" s="170">
        <f t="shared" si="85"/>
        <v>0</v>
      </c>
      <c r="BD81" s="155"/>
      <c r="BE81" s="39">
        <f t="shared" si="86"/>
        <v>0</v>
      </c>
      <c r="BF81" s="39">
        <f t="shared" si="89"/>
        <v>0</v>
      </c>
      <c r="BG81" s="39">
        <f>BB81*84</f>
        <v>0</v>
      </c>
      <c r="BH81" s="39">
        <f>SUM(BE81,BF81,BG81)</f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0</v>
      </c>
      <c r="BA83" s="78">
        <f t="shared" si="93"/>
        <v>0</v>
      </c>
      <c r="BB83" s="78">
        <f t="shared" si="93"/>
        <v>0</v>
      </c>
      <c r="BC83" s="79">
        <f t="shared" si="93"/>
        <v>0</v>
      </c>
      <c r="BD83" s="136"/>
      <c r="BE83" s="40">
        <f t="shared" ref="BE83:BG83" si="94">SUM(BE77,BE78,BE79,BE80)</f>
        <v>0</v>
      </c>
      <c r="BF83" s="40">
        <f t="shared" si="94"/>
        <v>0</v>
      </c>
      <c r="BG83" s="40">
        <f t="shared" si="94"/>
        <v>0</v>
      </c>
      <c r="BH83" s="40">
        <f>sum(BH77,BH78,BH79,BH80,BH81)</f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45271.0</v>
      </c>
      <c r="F87" s="14"/>
      <c r="G87" s="14"/>
      <c r="H87" s="14"/>
      <c r="I87" s="15"/>
      <c r="J87" s="15"/>
      <c r="K87" s="16"/>
      <c r="L87" s="13">
        <v>45272.0</v>
      </c>
      <c r="M87" s="15"/>
      <c r="N87" s="15"/>
      <c r="O87" s="15"/>
      <c r="P87" s="15"/>
      <c r="Q87" s="11"/>
      <c r="R87" s="17"/>
      <c r="S87" s="13">
        <v>45273.0</v>
      </c>
      <c r="T87" s="11"/>
      <c r="U87" s="15"/>
      <c r="V87" s="15"/>
      <c r="W87" s="11"/>
      <c r="X87" s="18"/>
      <c r="Y87" s="14"/>
      <c r="Z87" s="13">
        <v>45274.0</v>
      </c>
      <c r="AA87" s="15"/>
      <c r="AB87" s="15"/>
      <c r="AC87" s="11"/>
      <c r="AD87" s="15"/>
      <c r="AE87" s="15"/>
      <c r="AF87" s="12"/>
      <c r="AG87" s="13">
        <v>45275.0</v>
      </c>
      <c r="AH87" s="15"/>
      <c r="AI87" s="11"/>
      <c r="AJ87" s="15"/>
      <c r="AK87" s="15"/>
      <c r="AL87" s="15"/>
      <c r="AM87" s="18"/>
      <c r="AN87" s="13">
        <v>45276.0</v>
      </c>
      <c r="AO87" s="11"/>
      <c r="AP87" s="19"/>
      <c r="AQ87" s="19"/>
      <c r="AR87" s="19"/>
      <c r="AS87" s="19"/>
      <c r="AT87" s="14"/>
      <c r="AU87" s="13">
        <v>45277.0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45243.0</v>
      </c>
      <c r="D89" s="42"/>
      <c r="E89" s="39"/>
      <c r="F89" s="145">
        <v>0.0</v>
      </c>
      <c r="G89" s="145">
        <v>0.0</v>
      </c>
      <c r="H89" s="163">
        <v>0.0</v>
      </c>
      <c r="I89" s="41" t="s">
        <v>22</v>
      </c>
      <c r="J89" s="37">
        <v>45244.0</v>
      </c>
      <c r="K89" s="42"/>
      <c r="L89" s="39"/>
      <c r="M89" s="145">
        <v>0.0</v>
      </c>
      <c r="N89" s="145">
        <v>0.0</v>
      </c>
      <c r="O89" s="163">
        <v>0.0</v>
      </c>
      <c r="P89" s="43" t="s">
        <v>24</v>
      </c>
      <c r="Q89" s="37">
        <v>45245.0</v>
      </c>
      <c r="R89" s="42"/>
      <c r="S89" s="39"/>
      <c r="T89" s="145">
        <v>0.0</v>
      </c>
      <c r="U89" s="145">
        <v>0.0</v>
      </c>
      <c r="V89" s="163">
        <v>0.0</v>
      </c>
      <c r="W89" s="43" t="s">
        <v>26</v>
      </c>
      <c r="X89" s="37">
        <v>45246.0</v>
      </c>
      <c r="Y89" s="42"/>
      <c r="Z89" s="39"/>
      <c r="AA89" s="40">
        <v>0.0</v>
      </c>
      <c r="AB89" s="40">
        <v>0.0</v>
      </c>
      <c r="AC89" s="40">
        <v>0.0</v>
      </c>
      <c r="AD89" s="56" t="s">
        <v>56</v>
      </c>
      <c r="AE89" s="37">
        <v>45247.0</v>
      </c>
      <c r="AF89" s="42"/>
      <c r="AG89" s="39"/>
      <c r="AH89" s="145">
        <v>0.0</v>
      </c>
      <c r="AI89" s="145">
        <v>0.0</v>
      </c>
      <c r="AJ89" s="163">
        <v>0.0</v>
      </c>
      <c r="AK89" s="66" t="s">
        <v>57</v>
      </c>
      <c r="AL89" s="37">
        <v>45248.0</v>
      </c>
      <c r="AM89" s="42"/>
      <c r="AN89" s="39"/>
      <c r="AO89" s="145">
        <v>0.0</v>
      </c>
      <c r="AP89" s="145">
        <v>0.0</v>
      </c>
      <c r="AQ89" s="163">
        <v>0.0</v>
      </c>
      <c r="AR89" s="36" t="s">
        <v>93</v>
      </c>
      <c r="AS89" s="37">
        <v>45249.0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2" si="97">SUM(AZ89,BA89,BB89)</f>
        <v>0</v>
      </c>
      <c r="BD89" s="165"/>
      <c r="BE89" s="86">
        <f t="shared" ref="BE89:BE92" si="98">AZ89*80</f>
        <v>0</v>
      </c>
      <c r="BF89" s="17">
        <f t="shared" ref="BF89:BF92" si="99">BA89*88</f>
        <v>0</v>
      </c>
      <c r="BG89" s="17">
        <f t="shared" ref="BG89:BG92" si="100">BB89*80</f>
        <v>0</v>
      </c>
      <c r="BH89" s="17">
        <f t="shared" ref="BH89:BH92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94" t="s">
        <v>32</v>
      </c>
      <c r="B92" s="57"/>
      <c r="C92" s="37"/>
      <c r="D92" s="183"/>
      <c r="E92" s="85"/>
      <c r="F92" s="163">
        <v>0.0</v>
      </c>
      <c r="G92" s="163">
        <v>0.0</v>
      </c>
      <c r="H92" s="163">
        <v>0.0</v>
      </c>
      <c r="I92" s="57"/>
      <c r="J92" s="37"/>
      <c r="K92" s="183"/>
      <c r="L92" s="85"/>
      <c r="M92" s="163">
        <v>0.0</v>
      </c>
      <c r="N92" s="163">
        <v>0.0</v>
      </c>
      <c r="O92" s="163">
        <v>0.0</v>
      </c>
      <c r="P92" s="57"/>
      <c r="Q92" s="37"/>
      <c r="R92" s="183"/>
      <c r="S92" s="85"/>
      <c r="T92" s="163">
        <v>0.0</v>
      </c>
      <c r="U92" s="163">
        <v>0.0</v>
      </c>
      <c r="V92" s="163">
        <v>0.0</v>
      </c>
      <c r="W92" s="43" t="s">
        <v>26</v>
      </c>
      <c r="X92" s="37">
        <v>45246.0</v>
      </c>
      <c r="Y92" s="42"/>
      <c r="Z92" s="39"/>
      <c r="AA92" s="145">
        <v>0.0</v>
      </c>
      <c r="AB92" s="145">
        <v>0.0</v>
      </c>
      <c r="AC92" s="163">
        <v>0.0</v>
      </c>
      <c r="AD92" s="57"/>
      <c r="AE92" s="37"/>
      <c r="AF92" s="183"/>
      <c r="AG92" s="85"/>
      <c r="AH92" s="163">
        <v>0.0</v>
      </c>
      <c r="AI92" s="163">
        <v>0.0</v>
      </c>
      <c r="AJ92" s="163">
        <v>0.0</v>
      </c>
      <c r="AK92" s="57"/>
      <c r="AL92" s="37"/>
      <c r="AM92" s="183"/>
      <c r="AN92" s="85"/>
      <c r="AO92" s="163">
        <v>0.0</v>
      </c>
      <c r="AP92" s="163">
        <v>0.0</v>
      </c>
      <c r="AQ92" s="163">
        <v>0.0</v>
      </c>
      <c r="AR92" s="57"/>
      <c r="AS92" s="37"/>
      <c r="AT92" s="183"/>
      <c r="AU92" s="85"/>
      <c r="AV92" s="163">
        <v>0.0</v>
      </c>
      <c r="AW92" s="163">
        <v>0.0</v>
      </c>
      <c r="AX92" s="163">
        <v>0.0</v>
      </c>
      <c r="AY92" s="155"/>
      <c r="AZ92" s="169">
        <f t="shared" ref="AZ92:BB92" si="103">SUM(F92,M92,T92,AA92,AH92,AO92,AV92)</f>
        <v>0</v>
      </c>
      <c r="BA92" s="86">
        <f t="shared" si="103"/>
        <v>0</v>
      </c>
      <c r="BB92" s="86">
        <f t="shared" si="103"/>
        <v>0</v>
      </c>
      <c r="BC92" s="170">
        <f t="shared" si="97"/>
        <v>0</v>
      </c>
      <c r="BD92" s="155"/>
      <c r="BE92" s="86">
        <f t="shared" si="98"/>
        <v>0</v>
      </c>
      <c r="BF92" s="17">
        <f t="shared" si="99"/>
        <v>0</v>
      </c>
      <c r="BG92" s="17">
        <f t="shared" si="100"/>
        <v>0</v>
      </c>
      <c r="BH92" s="17">
        <f t="shared" si="101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76" t="s">
        <v>14</v>
      </c>
      <c r="AZ94" s="77">
        <f t="shared" ref="AZ94:BC94" si="104">SUM(AZ89,AZ90,AZ91)</f>
        <v>0</v>
      </c>
      <c r="BA94" s="78">
        <f t="shared" si="104"/>
        <v>0</v>
      </c>
      <c r="BB94" s="78">
        <f t="shared" si="104"/>
        <v>0</v>
      </c>
      <c r="BC94" s="79">
        <f t="shared" si="104"/>
        <v>0</v>
      </c>
      <c r="BD94" s="136"/>
      <c r="BE94" s="40">
        <f>SUM(BE90,BE89)</f>
        <v>0</v>
      </c>
      <c r="BF94" s="40">
        <f t="shared" ref="BF94:BG94" si="105">SUM(BF89,BF90)</f>
        <v>0</v>
      </c>
      <c r="BG94" s="40">
        <f t="shared" si="105"/>
        <v>0</v>
      </c>
      <c r="BH94" s="40">
        <f>SUM(BH89,BH90,BH91)</f>
        <v>0</v>
      </c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6" t="s">
        <v>147</v>
      </c>
      <c r="L95" s="4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6" t="s">
        <v>147</v>
      </c>
      <c r="AG95" s="4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6" t="s">
        <v>147</v>
      </c>
      <c r="AU95" s="4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6" t="s">
        <v>145</v>
      </c>
      <c r="BG95" s="4"/>
      <c r="BH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0"/>
      <c r="B97" s="11"/>
      <c r="C97" s="11"/>
      <c r="D97" s="12"/>
      <c r="E97" s="13">
        <v>45271.0</v>
      </c>
      <c r="F97" s="14"/>
      <c r="G97" s="14"/>
      <c r="H97" s="14"/>
      <c r="I97" s="15"/>
      <c r="J97" s="15"/>
      <c r="K97" s="16"/>
      <c r="L97" s="13">
        <v>45272.0</v>
      </c>
      <c r="M97" s="15"/>
      <c r="N97" s="15"/>
      <c r="O97" s="15"/>
      <c r="P97" s="15"/>
      <c r="Q97" s="11"/>
      <c r="R97" s="17"/>
      <c r="S97" s="13">
        <v>45273.0</v>
      </c>
      <c r="T97" s="11"/>
      <c r="U97" s="15"/>
      <c r="V97" s="15"/>
      <c r="W97" s="11"/>
      <c r="X97" s="18"/>
      <c r="Y97" s="14"/>
      <c r="Z97" s="13">
        <v>45274.0</v>
      </c>
      <c r="AA97" s="15"/>
      <c r="AB97" s="15"/>
      <c r="AC97" s="11"/>
      <c r="AD97" s="15"/>
      <c r="AE97" s="15"/>
      <c r="AF97" s="12"/>
      <c r="AG97" s="13">
        <v>45275.0</v>
      </c>
      <c r="AH97" s="15"/>
      <c r="AI97" s="11"/>
      <c r="AJ97" s="15"/>
      <c r="AK97" s="15"/>
      <c r="AL97" s="15"/>
      <c r="AM97" s="18"/>
      <c r="AN97" s="13">
        <v>45276.0</v>
      </c>
      <c r="AO97" s="11"/>
      <c r="AP97" s="19"/>
      <c r="AQ97" s="19"/>
      <c r="AR97" s="19"/>
      <c r="AS97" s="19"/>
      <c r="AT97" s="14"/>
      <c r="AU97" s="13">
        <v>45277.0</v>
      </c>
      <c r="AV97" s="19"/>
      <c r="AW97" s="19"/>
      <c r="AX97" s="19"/>
      <c r="AY97" s="20"/>
      <c r="AZ97" s="19"/>
      <c r="BA97" s="19"/>
      <c r="BB97" s="19"/>
      <c r="BC97" s="19"/>
      <c r="BD97" s="20"/>
      <c r="BE97" s="21"/>
      <c r="BF97" s="22"/>
      <c r="BG97" s="4"/>
      <c r="BH97" s="19"/>
      <c r="BI97" s="23"/>
      <c r="BJ97" s="16"/>
      <c r="BK97" s="16"/>
      <c r="BL97" s="20"/>
      <c r="BM97" s="20"/>
    </row>
    <row r="98">
      <c r="A98" s="107"/>
      <c r="B98" s="26"/>
      <c r="C98" s="26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 t="s">
        <v>6</v>
      </c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184" t="s">
        <v>148</v>
      </c>
      <c r="B99" s="36" t="s">
        <v>19</v>
      </c>
      <c r="C99" s="37"/>
      <c r="D99" s="42"/>
      <c r="E99" s="58"/>
      <c r="F99" s="40">
        <v>0.0</v>
      </c>
      <c r="G99" s="40">
        <v>0.0</v>
      </c>
      <c r="H99" s="40">
        <v>0.0</v>
      </c>
      <c r="I99" s="36" t="s">
        <v>22</v>
      </c>
      <c r="J99" s="37"/>
      <c r="K99" s="42"/>
      <c r="L99" s="58"/>
      <c r="M99" s="40">
        <v>0.0</v>
      </c>
      <c r="N99" s="40">
        <v>0.0</v>
      </c>
      <c r="O99" s="40">
        <v>0.0</v>
      </c>
      <c r="P99" s="36" t="s">
        <v>24</v>
      </c>
      <c r="Q99" s="37"/>
      <c r="R99" s="42"/>
      <c r="S99" s="58"/>
      <c r="T99" s="40">
        <v>0.0</v>
      </c>
      <c r="U99" s="40">
        <v>0.0</v>
      </c>
      <c r="V99" s="40">
        <v>0.0</v>
      </c>
      <c r="W99" s="36" t="s">
        <v>26</v>
      </c>
      <c r="X99" s="37"/>
      <c r="Y99" s="53"/>
      <c r="Z99" s="58"/>
      <c r="AA99" s="40">
        <v>0.0</v>
      </c>
      <c r="AB99" s="40">
        <v>0.0</v>
      </c>
      <c r="AC99" s="40">
        <v>0.0</v>
      </c>
      <c r="AD99" s="36" t="s">
        <v>56</v>
      </c>
      <c r="AE99" s="37"/>
      <c r="AF99" s="42"/>
      <c r="AG99" s="58"/>
      <c r="AH99" s="40">
        <v>0.0</v>
      </c>
      <c r="AI99" s="40">
        <v>0.0</v>
      </c>
      <c r="AJ99" s="40">
        <v>0.0</v>
      </c>
      <c r="AK99" s="47" t="s">
        <v>57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149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ref="BC99:BC100" si="108">SUM(AZ99,BA99,BB99)</f>
        <v>0</v>
      </c>
      <c r="BD99" s="51"/>
      <c r="BE99" s="39">
        <f>AZ99*67.31</f>
        <v>0</v>
      </c>
      <c r="BF99" s="39">
        <f>BA99*74</f>
        <v>0</v>
      </c>
      <c r="BG99" s="39">
        <f>BB99*84</f>
        <v>0</v>
      </c>
      <c r="BH99" s="39">
        <f t="shared" ref="BH99:BH100" si="109">sum(BE99,BF99,BG99)</f>
        <v>0</v>
      </c>
      <c r="BI99" s="51"/>
      <c r="BJ99" s="51"/>
      <c r="BK99" s="51"/>
      <c r="BL99" s="51"/>
      <c r="BM99" s="51"/>
    </row>
    <row r="100">
      <c r="A100" s="184" t="s">
        <v>150</v>
      </c>
      <c r="B100" s="41" t="s">
        <v>33</v>
      </c>
      <c r="C100" s="37"/>
      <c r="D100" s="53"/>
      <c r="E100" s="53"/>
      <c r="F100" s="40">
        <v>0.0</v>
      </c>
      <c r="G100" s="40">
        <v>0.0</v>
      </c>
      <c r="H100" s="40">
        <v>0.0</v>
      </c>
      <c r="I100" s="42" t="s">
        <v>46</v>
      </c>
      <c r="J100" s="37"/>
      <c r="K100" s="38"/>
      <c r="L100" s="39"/>
      <c r="M100" s="40">
        <v>0.0</v>
      </c>
      <c r="N100" s="40">
        <v>0.0</v>
      </c>
      <c r="O100" s="40">
        <v>0.0</v>
      </c>
      <c r="P100" s="38" t="s">
        <v>36</v>
      </c>
      <c r="Q100" s="37"/>
      <c r="R100" s="53"/>
      <c r="S100" s="53"/>
      <c r="T100" s="40">
        <v>0.0</v>
      </c>
      <c r="U100" s="40">
        <v>0.0</v>
      </c>
      <c r="V100" s="40">
        <v>0.0</v>
      </c>
      <c r="W100" s="56" t="s">
        <v>37</v>
      </c>
      <c r="X100" s="37"/>
      <c r="Y100" s="39"/>
      <c r="Z100" s="39"/>
      <c r="AA100" s="40">
        <v>0.0</v>
      </c>
      <c r="AB100" s="40">
        <v>0.0</v>
      </c>
      <c r="AC100" s="40">
        <v>0.0</v>
      </c>
      <c r="AD100" s="56" t="s">
        <v>40</v>
      </c>
      <c r="AE100" s="37"/>
      <c r="AF100" s="38"/>
      <c r="AG100" s="39"/>
      <c r="AH100" s="40">
        <v>0.0</v>
      </c>
      <c r="AI100" s="40">
        <v>0.0</v>
      </c>
      <c r="AJ100" s="40">
        <v>0.0</v>
      </c>
      <c r="AK100" s="185" t="s">
        <v>43</v>
      </c>
      <c r="AL100" s="37"/>
      <c r="AM100" s="42"/>
      <c r="AN100" s="58"/>
      <c r="AO100" s="40">
        <v>0.0</v>
      </c>
      <c r="AP100" s="40">
        <v>0.0</v>
      </c>
      <c r="AQ100" s="40">
        <v>0.0</v>
      </c>
      <c r="AR100" s="96" t="s">
        <v>142</v>
      </c>
      <c r="AS100" s="37"/>
      <c r="AT100" s="42"/>
      <c r="AU100" s="58"/>
      <c r="AV100" s="40">
        <v>0.0</v>
      </c>
      <c r="AW100" s="40">
        <v>0.0</v>
      </c>
      <c r="AX100" s="40">
        <v>0.0</v>
      </c>
      <c r="AY100" s="48"/>
      <c r="AZ100" s="49">
        <f t="shared" ref="AZ100:BB100" si="107">SUM(F100,M100,T100,AA100,AH100,AO100,AV100)</f>
        <v>0</v>
      </c>
      <c r="BA100" s="39">
        <f t="shared" si="107"/>
        <v>0</v>
      </c>
      <c r="BB100" s="39">
        <f t="shared" si="107"/>
        <v>0</v>
      </c>
      <c r="BC100" s="50">
        <f t="shared" si="108"/>
        <v>0</v>
      </c>
      <c r="BD100" s="51"/>
      <c r="BE100" s="39">
        <f>AZ100*80</f>
        <v>0</v>
      </c>
      <c r="BF100" s="39">
        <f>BA100*88</f>
        <v>0</v>
      </c>
      <c r="BG100" s="39">
        <f>BB100*80</f>
        <v>0</v>
      </c>
      <c r="BH100" s="39">
        <f t="shared" si="109"/>
        <v>0</v>
      </c>
      <c r="BI100" s="51"/>
      <c r="BJ100" s="51"/>
      <c r="BK100" s="51"/>
      <c r="BL100" s="51"/>
      <c r="BM100" s="51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76" t="s">
        <v>14</v>
      </c>
      <c r="AZ102" s="77"/>
      <c r="BA102" s="78"/>
      <c r="BB102" s="78"/>
      <c r="BC102" s="79"/>
      <c r="BD102" s="136"/>
      <c r="BE102" s="145">
        <f t="shared" ref="BE102:BH102" si="110">sum(BE99,BE100)</f>
        <v>0</v>
      </c>
      <c r="BF102" s="145">
        <f t="shared" si="110"/>
        <v>0</v>
      </c>
      <c r="BG102" s="145">
        <f t="shared" si="110"/>
        <v>0</v>
      </c>
      <c r="BH102" s="145">
        <f t="shared" si="110"/>
        <v>0</v>
      </c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67"/>
      <c r="E104" s="68"/>
      <c r="G104" s="73"/>
      <c r="H104" s="73"/>
      <c r="I104" s="73"/>
      <c r="K104" s="6" t="s">
        <v>151</v>
      </c>
      <c r="L104" s="4"/>
      <c r="Q104" s="186"/>
      <c r="R104" s="186"/>
      <c r="Y104" s="73"/>
      <c r="Z104" s="73"/>
      <c r="AA104" s="73"/>
      <c r="AC104" s="28"/>
      <c r="AF104" s="6" t="s">
        <v>151</v>
      </c>
      <c r="AG104" s="4"/>
      <c r="AT104" s="6" t="s">
        <v>151</v>
      </c>
      <c r="AU104" s="4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16"/>
      <c r="B105" s="159"/>
      <c r="C105" s="159"/>
      <c r="D105" s="160"/>
      <c r="E105" s="159"/>
      <c r="F105" s="161"/>
      <c r="G105" s="161"/>
      <c r="H105" s="161"/>
      <c r="I105" s="161"/>
      <c r="J105" s="159"/>
      <c r="K105" s="162"/>
      <c r="L105" s="162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1"/>
      <c r="AB105" s="161"/>
      <c r="AC105" s="161"/>
      <c r="AD105" s="161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38"/>
      <c r="AP105" s="138"/>
      <c r="AQ105" s="138"/>
      <c r="AR105" s="138"/>
      <c r="AS105" s="118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</row>
    <row r="106">
      <c r="A106" s="10"/>
      <c r="B106" s="11"/>
      <c r="C106" s="11"/>
      <c r="D106" s="12"/>
      <c r="E106" s="13">
        <v>45271.0</v>
      </c>
      <c r="F106" s="14"/>
      <c r="G106" s="14"/>
      <c r="H106" s="14"/>
      <c r="I106" s="15"/>
      <c r="J106" s="15"/>
      <c r="K106" s="16"/>
      <c r="L106" s="13">
        <v>45272.0</v>
      </c>
      <c r="M106" s="15"/>
      <c r="N106" s="15"/>
      <c r="O106" s="15"/>
      <c r="P106" s="15"/>
      <c r="Q106" s="11"/>
      <c r="R106" s="17"/>
      <c r="S106" s="13">
        <v>45273.0</v>
      </c>
      <c r="T106" s="11"/>
      <c r="U106" s="15"/>
      <c r="V106" s="15"/>
      <c r="W106" s="11"/>
      <c r="X106" s="18"/>
      <c r="Y106" s="14"/>
      <c r="Z106" s="13">
        <v>45274.0</v>
      </c>
      <c r="AA106" s="15"/>
      <c r="AB106" s="15"/>
      <c r="AC106" s="11"/>
      <c r="AD106" s="15"/>
      <c r="AE106" s="15"/>
      <c r="AF106" s="12"/>
      <c r="AG106" s="13">
        <v>45275.0</v>
      </c>
      <c r="AH106" s="15"/>
      <c r="AI106" s="11"/>
      <c r="AJ106" s="15"/>
      <c r="AK106" s="15"/>
      <c r="AL106" s="15"/>
      <c r="AM106" s="18"/>
      <c r="AN106" s="13">
        <v>45276.0</v>
      </c>
      <c r="AO106" s="11"/>
      <c r="AP106" s="19"/>
      <c r="AQ106" s="19"/>
      <c r="AR106" s="19"/>
      <c r="AS106" s="19"/>
      <c r="AT106" s="14"/>
      <c r="AU106" s="13">
        <v>45277.0</v>
      </c>
      <c r="AV106" s="19"/>
      <c r="AW106" s="19"/>
      <c r="AX106" s="19"/>
      <c r="AY106" s="20"/>
      <c r="AZ106" s="19"/>
      <c r="BA106" s="19"/>
      <c r="BB106" s="19"/>
      <c r="BC106" s="19"/>
      <c r="BD106" s="20"/>
      <c r="BE106" s="21"/>
      <c r="BF106" s="22"/>
      <c r="BG106" s="4"/>
      <c r="BH106" s="19"/>
      <c r="BI106" s="23"/>
      <c r="BJ106" s="16"/>
      <c r="BK106" s="16"/>
      <c r="BL106" s="20"/>
      <c r="BM106" s="20"/>
    </row>
    <row r="107">
      <c r="A107" s="67"/>
      <c r="B107" s="25"/>
      <c r="C107" s="25"/>
      <c r="D107" s="187" t="s">
        <v>157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153</v>
      </c>
      <c r="L107" s="26" t="s">
        <v>7</v>
      </c>
      <c r="M107" s="26" t="s">
        <v>4</v>
      </c>
      <c r="N107" s="26" t="s">
        <v>5</v>
      </c>
      <c r="O107" s="26" t="s">
        <v>6</v>
      </c>
      <c r="P107" s="26"/>
      <c r="Q107" s="26"/>
      <c r="R107" s="187" t="s">
        <v>152</v>
      </c>
      <c r="S107" s="26" t="s">
        <v>7</v>
      </c>
      <c r="T107" s="26" t="s">
        <v>4</v>
      </c>
      <c r="U107" s="26" t="s">
        <v>5</v>
      </c>
      <c r="V107" s="26" t="s">
        <v>6</v>
      </c>
      <c r="W107" s="28"/>
      <c r="X107" s="28"/>
      <c r="Y107" s="187" t="s">
        <v>156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188"/>
      <c r="AE107" s="189"/>
      <c r="AF107" s="187" t="s">
        <v>153</v>
      </c>
      <c r="AG107" s="190" t="s">
        <v>154</v>
      </c>
      <c r="AH107" s="26" t="s">
        <v>4</v>
      </c>
      <c r="AI107" s="26" t="s">
        <v>5</v>
      </c>
      <c r="AJ107" s="26" t="s">
        <v>6</v>
      </c>
      <c r="AM107" s="187" t="s">
        <v>152</v>
      </c>
      <c r="AN107" s="192" t="s">
        <v>155</v>
      </c>
      <c r="AO107" s="26" t="s">
        <v>4</v>
      </c>
      <c r="AP107" s="26" t="s">
        <v>5</v>
      </c>
      <c r="AQ107" s="26" t="s">
        <v>6</v>
      </c>
      <c r="AT107" s="187" t="s">
        <v>153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3"/>
      <c r="AZ107" s="31" t="s">
        <v>4</v>
      </c>
      <c r="BA107" s="31" t="s">
        <v>13</v>
      </c>
      <c r="BB107" s="31" t="s">
        <v>6</v>
      </c>
      <c r="BC107" s="31" t="s">
        <v>14</v>
      </c>
      <c r="BE107" s="33" t="s">
        <v>4</v>
      </c>
      <c r="BF107" s="33" t="s">
        <v>13</v>
      </c>
      <c r="BG107" s="33" t="s">
        <v>6</v>
      </c>
      <c r="BH107" s="33" t="s">
        <v>15</v>
      </c>
      <c r="BI107" s="193"/>
      <c r="BJ107" s="193"/>
      <c r="BK107" s="193"/>
      <c r="BL107" s="193"/>
      <c r="BM107" s="193"/>
    </row>
    <row r="108">
      <c r="A108" s="59" t="s">
        <v>52</v>
      </c>
      <c r="B108" s="36" t="s">
        <v>19</v>
      </c>
      <c r="C108" s="37">
        <v>45264.0</v>
      </c>
      <c r="D108" s="42" t="s">
        <v>89</v>
      </c>
      <c r="E108" s="39" t="s">
        <v>90</v>
      </c>
      <c r="F108" s="40">
        <v>0.5</v>
      </c>
      <c r="G108" s="40">
        <v>7.0</v>
      </c>
      <c r="H108" s="40">
        <v>0.0</v>
      </c>
      <c r="I108" s="42" t="s">
        <v>131</v>
      </c>
      <c r="J108" s="37">
        <v>45273.0</v>
      </c>
      <c r="K108" s="42" t="s">
        <v>25</v>
      </c>
      <c r="L108" s="53" t="s">
        <v>25</v>
      </c>
      <c r="M108" s="40">
        <v>0.0</v>
      </c>
      <c r="N108" s="40">
        <v>0.0</v>
      </c>
      <c r="O108" s="40">
        <v>0.0</v>
      </c>
      <c r="P108" s="36" t="s">
        <v>64</v>
      </c>
      <c r="Q108" s="37">
        <v>45274.0</v>
      </c>
      <c r="R108" s="42" t="s">
        <v>25</v>
      </c>
      <c r="S108" s="39" t="s">
        <v>25</v>
      </c>
      <c r="T108" s="40">
        <v>0.0</v>
      </c>
      <c r="U108" s="40">
        <v>0.0</v>
      </c>
      <c r="V108" s="40">
        <v>0.0</v>
      </c>
      <c r="W108" s="42" t="s">
        <v>67</v>
      </c>
      <c r="X108" s="37">
        <v>45275.0</v>
      </c>
      <c r="Y108" s="42" t="s">
        <v>65</v>
      </c>
      <c r="Z108" s="58" t="s">
        <v>66</v>
      </c>
      <c r="AA108" s="40">
        <v>0.0</v>
      </c>
      <c r="AB108" s="40">
        <v>6.0</v>
      </c>
      <c r="AC108" s="40">
        <v>0.0</v>
      </c>
      <c r="AD108" s="42" t="s">
        <v>78</v>
      </c>
      <c r="AE108" s="37">
        <v>45276.0</v>
      </c>
      <c r="AF108" s="42" t="s">
        <v>121</v>
      </c>
      <c r="AG108" s="147" t="s">
        <v>105</v>
      </c>
      <c r="AH108" s="40">
        <v>4.0</v>
      </c>
      <c r="AI108" s="40">
        <v>4.5</v>
      </c>
      <c r="AJ108" s="40">
        <v>0.0</v>
      </c>
      <c r="AK108" s="96" t="s">
        <v>43</v>
      </c>
      <c r="AL108" s="37">
        <v>45277.0</v>
      </c>
      <c r="AM108" s="42" t="s">
        <v>70</v>
      </c>
      <c r="AN108" s="58" t="s">
        <v>71</v>
      </c>
      <c r="AO108" s="40">
        <v>7.5</v>
      </c>
      <c r="AP108" s="40">
        <v>0.0</v>
      </c>
      <c r="AQ108" s="40">
        <v>0.0</v>
      </c>
      <c r="AR108" s="42" t="s">
        <v>27</v>
      </c>
      <c r="AS108" s="37">
        <v>45278.0</v>
      </c>
      <c r="AT108" s="42" t="s">
        <v>117</v>
      </c>
      <c r="AU108" s="53" t="s">
        <v>118</v>
      </c>
      <c r="AV108" s="40">
        <v>1.0</v>
      </c>
      <c r="AW108" s="40">
        <v>4.5</v>
      </c>
      <c r="AX108" s="40">
        <v>0.0</v>
      </c>
      <c r="AY108" s="194"/>
      <c r="AZ108" s="49">
        <f t="shared" ref="AZ108:BB108" si="111">SUM(F108,M108,T108,AA108,AH108,AO108,AV108)</f>
        <v>13</v>
      </c>
      <c r="BA108" s="39">
        <f t="shared" si="111"/>
        <v>22</v>
      </c>
      <c r="BB108" s="39">
        <f t="shared" si="111"/>
        <v>0</v>
      </c>
      <c r="BC108" s="50">
        <f>SUM(AZ108,BA108,BB108)</f>
        <v>35</v>
      </c>
      <c r="BE108" s="39">
        <f>AZ108*80</f>
        <v>1040</v>
      </c>
      <c r="BF108" s="39">
        <f>BA108*88</f>
        <v>1936</v>
      </c>
      <c r="BG108" s="39">
        <f>BB108*80</f>
        <v>0</v>
      </c>
      <c r="BH108" s="39">
        <f>SUM(BE108,BF108,BG108)</f>
        <v>2976</v>
      </c>
      <c r="BI108" s="194"/>
      <c r="BJ108" s="194"/>
      <c r="BK108" s="194"/>
      <c r="BL108" s="194"/>
      <c r="BM108" s="194"/>
    </row>
    <row r="109">
      <c r="A109" s="67"/>
      <c r="F109" s="73"/>
      <c r="G109" s="73"/>
      <c r="H109" s="73"/>
      <c r="Y109" s="192"/>
      <c r="Z109" s="39"/>
      <c r="AA109" s="39"/>
      <c r="AB109" s="39"/>
      <c r="AC109" s="39"/>
      <c r="AV109" s="193"/>
      <c r="AW109" s="193"/>
      <c r="AX109" s="193"/>
      <c r="AY109" s="193"/>
      <c r="AZ109" s="193"/>
      <c r="BA109" s="193"/>
      <c r="BB109" s="193"/>
      <c r="BC109" s="193"/>
      <c r="BF109" s="193"/>
      <c r="BI109" s="193"/>
      <c r="BJ109" s="193"/>
      <c r="BK109" s="193"/>
      <c r="BL109" s="193"/>
      <c r="BM109" s="193"/>
    </row>
    <row r="110">
      <c r="A110" s="67"/>
      <c r="D110" s="187" t="s">
        <v>156</v>
      </c>
      <c r="E110" s="26" t="s">
        <v>3</v>
      </c>
      <c r="F110" s="26" t="s">
        <v>4</v>
      </c>
      <c r="G110" s="26" t="s">
        <v>5</v>
      </c>
      <c r="H110" s="26" t="s">
        <v>6</v>
      </c>
      <c r="I110" s="73"/>
      <c r="K110" s="187" t="s">
        <v>156</v>
      </c>
      <c r="L110" s="26" t="s">
        <v>7</v>
      </c>
      <c r="M110" s="26" t="s">
        <v>4</v>
      </c>
      <c r="N110" s="26" t="s">
        <v>5</v>
      </c>
      <c r="O110" s="26" t="s">
        <v>6</v>
      </c>
      <c r="R110" s="187" t="s">
        <v>156</v>
      </c>
      <c r="S110" s="26" t="s">
        <v>8</v>
      </c>
      <c r="T110" s="26" t="s">
        <v>4</v>
      </c>
      <c r="U110" s="26" t="s">
        <v>5</v>
      </c>
      <c r="V110" s="26" t="s">
        <v>6</v>
      </c>
      <c r="Y110" s="187" t="s">
        <v>156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73"/>
      <c r="AF110" s="187" t="s">
        <v>156</v>
      </c>
      <c r="AG110" s="29" t="s">
        <v>10</v>
      </c>
      <c r="AH110" s="26" t="s">
        <v>4</v>
      </c>
      <c r="AI110" s="26" t="s">
        <v>5</v>
      </c>
      <c r="AJ110" s="26" t="s">
        <v>6</v>
      </c>
      <c r="AM110" s="187" t="s">
        <v>156</v>
      </c>
      <c r="AN110" s="29" t="s">
        <v>11</v>
      </c>
      <c r="AO110" s="26" t="s">
        <v>4</v>
      </c>
      <c r="AP110" s="26" t="s">
        <v>5</v>
      </c>
      <c r="AQ110" s="26" t="s">
        <v>6</v>
      </c>
      <c r="AT110" s="187" t="s">
        <v>156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193"/>
      <c r="AZ110" s="31" t="s">
        <v>4</v>
      </c>
      <c r="BA110" s="31" t="s">
        <v>13</v>
      </c>
      <c r="BB110" s="31" t="s">
        <v>6</v>
      </c>
      <c r="BC110" s="31" t="s">
        <v>14</v>
      </c>
      <c r="BE110" s="33" t="s">
        <v>4</v>
      </c>
      <c r="BF110" s="33" t="s">
        <v>13</v>
      </c>
      <c r="BG110" s="33" t="s">
        <v>6</v>
      </c>
      <c r="BH110" s="33" t="s">
        <v>15</v>
      </c>
      <c r="BI110" s="193"/>
      <c r="BJ110" s="193"/>
      <c r="BK110" s="193"/>
      <c r="BL110" s="193"/>
      <c r="BM110" s="193"/>
    </row>
    <row r="111">
      <c r="A111" s="35" t="s">
        <v>82</v>
      </c>
      <c r="B111" s="41" t="s">
        <v>33</v>
      </c>
      <c r="C111" s="37">
        <v>45272.0</v>
      </c>
      <c r="D111" s="38" t="s">
        <v>126</v>
      </c>
      <c r="E111" s="39" t="s">
        <v>127</v>
      </c>
      <c r="F111" s="40">
        <v>6.0</v>
      </c>
      <c r="G111" s="40">
        <v>0.0</v>
      </c>
      <c r="H111" s="40">
        <v>0.0</v>
      </c>
      <c r="I111" s="42" t="s">
        <v>46</v>
      </c>
      <c r="J111" s="37">
        <v>45273.0</v>
      </c>
      <c r="K111" s="38" t="s">
        <v>126</v>
      </c>
      <c r="L111" s="39" t="s">
        <v>127</v>
      </c>
      <c r="M111" s="40">
        <v>6.0</v>
      </c>
      <c r="N111" s="40">
        <v>0.0</v>
      </c>
      <c r="O111" s="40">
        <v>0.0</v>
      </c>
      <c r="P111" s="38" t="s">
        <v>36</v>
      </c>
      <c r="Q111" s="37">
        <v>45274.0</v>
      </c>
      <c r="R111" s="38" t="s">
        <v>25</v>
      </c>
      <c r="S111" s="39" t="s">
        <v>25</v>
      </c>
      <c r="T111" s="40">
        <v>0.0</v>
      </c>
      <c r="U111" s="40">
        <v>0.0</v>
      </c>
      <c r="V111" s="40">
        <v>0.0</v>
      </c>
      <c r="W111" s="42" t="s">
        <v>37</v>
      </c>
      <c r="X111" s="37">
        <v>45275.0</v>
      </c>
      <c r="Y111" s="38" t="s">
        <v>126</v>
      </c>
      <c r="Z111" s="39" t="s">
        <v>127</v>
      </c>
      <c r="AA111" s="40">
        <v>6.0</v>
      </c>
      <c r="AB111" s="40">
        <v>0.0</v>
      </c>
      <c r="AC111" s="40">
        <v>0.0</v>
      </c>
      <c r="AD111" s="56" t="s">
        <v>40</v>
      </c>
      <c r="AE111" s="37">
        <v>45276.0</v>
      </c>
      <c r="AF111" s="38" t="s">
        <v>126</v>
      </c>
      <c r="AG111" s="39" t="s">
        <v>127</v>
      </c>
      <c r="AH111" s="40">
        <v>6.0</v>
      </c>
      <c r="AI111" s="40">
        <v>0.0</v>
      </c>
      <c r="AJ111" s="40">
        <v>0.0</v>
      </c>
      <c r="AK111" s="42" t="s">
        <v>43</v>
      </c>
      <c r="AL111" s="37">
        <v>45277.0</v>
      </c>
      <c r="AM111" s="38" t="s">
        <v>126</v>
      </c>
      <c r="AN111" s="39" t="s">
        <v>127</v>
      </c>
      <c r="AO111" s="40">
        <v>6.0</v>
      </c>
      <c r="AP111" s="40">
        <v>0.0</v>
      </c>
      <c r="AQ111" s="40">
        <v>0.0</v>
      </c>
      <c r="AR111" s="96" t="s">
        <v>142</v>
      </c>
      <c r="AS111" s="37">
        <v>45278.0</v>
      </c>
      <c r="AT111" s="38" t="s">
        <v>126</v>
      </c>
      <c r="AU111" s="39" t="s">
        <v>127</v>
      </c>
      <c r="AV111" s="40">
        <v>6.0</v>
      </c>
      <c r="AW111" s="40">
        <v>0.0</v>
      </c>
      <c r="AX111" s="40">
        <v>0.0</v>
      </c>
      <c r="AY111" s="194"/>
      <c r="AZ111" s="49">
        <f t="shared" ref="AZ111:BB111" si="112">SUM(F111,M111,T111,AA111,AH111,AO111,AV111)</f>
        <v>36</v>
      </c>
      <c r="BA111" s="39">
        <f t="shared" si="112"/>
        <v>0</v>
      </c>
      <c r="BB111" s="39">
        <f t="shared" si="112"/>
        <v>0</v>
      </c>
      <c r="BC111" s="50">
        <f>SUM(AZ111,BA111,BB111)</f>
        <v>36</v>
      </c>
      <c r="BE111" s="39">
        <f>AZ111*80</f>
        <v>2880</v>
      </c>
      <c r="BF111" s="39">
        <f>BA111*88</f>
        <v>0</v>
      </c>
      <c r="BG111" s="39">
        <f>BB111*80</f>
        <v>0</v>
      </c>
      <c r="BH111" s="39">
        <f>SUM(BE111,BF111,BG111)</f>
        <v>2880</v>
      </c>
      <c r="BI111" s="194"/>
      <c r="BJ111" s="194"/>
      <c r="BK111" s="194"/>
      <c r="BL111" s="194"/>
      <c r="BM111" s="194"/>
    </row>
    <row r="112">
      <c r="A112" s="67"/>
      <c r="B112" s="68"/>
      <c r="C112" s="68"/>
    </row>
    <row r="113">
      <c r="A113" s="67"/>
      <c r="D113" s="187" t="s">
        <v>153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159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8"/>
      <c r="Y113" s="187" t="s">
        <v>155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95" t="s">
        <v>157</v>
      </c>
      <c r="AG113" s="191" t="s">
        <v>156</v>
      </c>
      <c r="AH113" s="26" t="s">
        <v>4</v>
      </c>
      <c r="AI113" s="26" t="s">
        <v>5</v>
      </c>
      <c r="AJ113" s="26" t="s">
        <v>6</v>
      </c>
      <c r="AM113" s="187" t="s">
        <v>153</v>
      </c>
      <c r="AN113" s="190" t="s">
        <v>154</v>
      </c>
      <c r="AO113" s="26" t="s">
        <v>4</v>
      </c>
      <c r="AP113" s="26" t="s">
        <v>5</v>
      </c>
      <c r="AQ113" s="26" t="s">
        <v>6</v>
      </c>
      <c r="AT113" s="191" t="s">
        <v>155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196"/>
      <c r="AZ113" s="31" t="s">
        <v>4</v>
      </c>
      <c r="BA113" s="31" t="s">
        <v>13</v>
      </c>
      <c r="BB113" s="31" t="s">
        <v>6</v>
      </c>
      <c r="BC113" s="31" t="s">
        <v>14</v>
      </c>
      <c r="BD113" s="196"/>
      <c r="BE113" s="33" t="s">
        <v>4</v>
      </c>
      <c r="BF113" s="33" t="s">
        <v>13</v>
      </c>
      <c r="BG113" s="33" t="s">
        <v>6</v>
      </c>
      <c r="BH113" s="33" t="s">
        <v>15</v>
      </c>
      <c r="BI113" s="196"/>
      <c r="BJ113" s="196"/>
      <c r="BK113" s="196"/>
      <c r="BL113" s="196"/>
      <c r="BM113" s="196"/>
    </row>
    <row r="114">
      <c r="A114" s="35" t="s">
        <v>50</v>
      </c>
      <c r="B114" s="41" t="s">
        <v>33</v>
      </c>
      <c r="C114" s="37">
        <v>45272.0</v>
      </c>
      <c r="D114" s="42" t="s">
        <v>124</v>
      </c>
      <c r="E114" s="127" t="s">
        <v>125</v>
      </c>
      <c r="F114" s="129">
        <v>5.0</v>
      </c>
      <c r="G114" s="129">
        <v>0.0</v>
      </c>
      <c r="H114" s="129">
        <v>0.0</v>
      </c>
      <c r="I114" s="42" t="s">
        <v>131</v>
      </c>
      <c r="J114" s="37">
        <v>45273.0</v>
      </c>
      <c r="K114" s="42" t="s">
        <v>119</v>
      </c>
      <c r="L114" s="53" t="s">
        <v>120</v>
      </c>
      <c r="M114" s="40">
        <v>0.0</v>
      </c>
      <c r="N114" s="40">
        <v>4.5</v>
      </c>
      <c r="O114" s="40">
        <v>0.0</v>
      </c>
      <c r="P114" s="38" t="s">
        <v>36</v>
      </c>
      <c r="Q114" s="37">
        <v>45274.0</v>
      </c>
      <c r="R114" s="38" t="s">
        <v>38</v>
      </c>
      <c r="S114" s="39" t="s">
        <v>39</v>
      </c>
      <c r="T114" s="40">
        <v>6.5</v>
      </c>
      <c r="U114" s="40">
        <v>0.0</v>
      </c>
      <c r="V114" s="40">
        <v>0.0</v>
      </c>
      <c r="W114" s="42" t="s">
        <v>67</v>
      </c>
      <c r="X114" s="37">
        <v>45275.0</v>
      </c>
      <c r="Y114" s="38" t="s">
        <v>135</v>
      </c>
      <c r="Z114" s="39" t="s">
        <v>136</v>
      </c>
      <c r="AA114" s="40">
        <v>2.0</v>
      </c>
      <c r="AB114" s="40">
        <v>6.0</v>
      </c>
      <c r="AC114" s="40">
        <v>1.0</v>
      </c>
      <c r="AD114" s="56" t="s">
        <v>56</v>
      </c>
      <c r="AE114" s="37">
        <v>45275.0</v>
      </c>
      <c r="AF114" s="42" t="s">
        <v>89</v>
      </c>
      <c r="AG114" s="148" t="s">
        <v>143</v>
      </c>
      <c r="AH114" s="40">
        <v>1.0</v>
      </c>
      <c r="AI114" s="40">
        <v>7.0</v>
      </c>
      <c r="AJ114" s="40">
        <v>3.0</v>
      </c>
      <c r="AK114" s="42" t="s">
        <v>79</v>
      </c>
      <c r="AL114" s="37">
        <v>45277.0</v>
      </c>
      <c r="AM114" s="42" t="s">
        <v>121</v>
      </c>
      <c r="AN114" s="148" t="s">
        <v>105</v>
      </c>
      <c r="AO114" s="40">
        <v>4.0</v>
      </c>
      <c r="AP114" s="40">
        <v>4.5</v>
      </c>
      <c r="AQ114" s="40">
        <v>0.0</v>
      </c>
      <c r="AR114" s="151" t="s">
        <v>44</v>
      </c>
      <c r="AS114" s="146">
        <v>45278.0</v>
      </c>
      <c r="AT114" s="147" t="s">
        <v>25</v>
      </c>
      <c r="AU114" s="39" t="s">
        <v>25</v>
      </c>
      <c r="AV114" s="40">
        <v>0.0</v>
      </c>
      <c r="AW114" s="40">
        <v>0.0</v>
      </c>
      <c r="AX114" s="40">
        <v>0.0</v>
      </c>
      <c r="AY114" s="51"/>
      <c r="AZ114" s="49">
        <f t="shared" ref="AZ114:BB114" si="113">SUM(F114,M114,T114,AA114,AH114,AO114,AV114)</f>
        <v>18.5</v>
      </c>
      <c r="BA114" s="39">
        <f t="shared" si="113"/>
        <v>22</v>
      </c>
      <c r="BB114" s="39">
        <f t="shared" si="113"/>
        <v>4</v>
      </c>
      <c r="BC114" s="50">
        <f>SUM(AZ114,BA114,BB114)</f>
        <v>44.5</v>
      </c>
      <c r="BD114" s="51"/>
      <c r="BE114" s="39">
        <f>AZ114*80</f>
        <v>1480</v>
      </c>
      <c r="BF114" s="39">
        <f>BA114*88</f>
        <v>1936</v>
      </c>
      <c r="BG114" s="39">
        <f>BB114*80</f>
        <v>320</v>
      </c>
      <c r="BH114" s="39">
        <f>SUM(BE114,BF114,BG114)</f>
        <v>3736</v>
      </c>
      <c r="BI114" s="51"/>
      <c r="BJ114" s="51"/>
      <c r="BK114" s="51"/>
      <c r="BL114" s="51"/>
      <c r="BM114" s="51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199"/>
    </row>
    <row r="116">
      <c r="A116" s="67"/>
      <c r="B116" s="68"/>
      <c r="C116" s="68"/>
      <c r="L116" s="92"/>
      <c r="R116" s="98"/>
      <c r="S116" s="192"/>
      <c r="Z116" s="39"/>
      <c r="AA116" s="197"/>
      <c r="AB116" s="197"/>
      <c r="AC116" s="197"/>
      <c r="AD116" s="197"/>
      <c r="AN116" s="198"/>
      <c r="AT116" s="98"/>
    </row>
    <row r="117">
      <c r="A117" s="24"/>
      <c r="B117" s="25"/>
      <c r="C117" s="25"/>
      <c r="D117" s="187" t="s">
        <v>159</v>
      </c>
      <c r="E117" s="26" t="s">
        <v>3</v>
      </c>
      <c r="F117" s="26" t="s">
        <v>4</v>
      </c>
      <c r="G117" s="26" t="s">
        <v>5</v>
      </c>
      <c r="H117" s="26" t="s">
        <v>6</v>
      </c>
      <c r="I117" s="26"/>
      <c r="J117" s="26"/>
      <c r="K117" s="187" t="s">
        <v>153</v>
      </c>
      <c r="L117" s="26" t="s">
        <v>7</v>
      </c>
      <c r="M117" s="26" t="s">
        <v>4</v>
      </c>
      <c r="N117" s="26" t="s">
        <v>5</v>
      </c>
      <c r="O117" s="26" t="s">
        <v>6</v>
      </c>
      <c r="P117" s="26"/>
      <c r="Q117" s="26"/>
      <c r="R117" s="187" t="s">
        <v>153</v>
      </c>
      <c r="S117" s="26" t="s">
        <v>8</v>
      </c>
      <c r="T117" s="26" t="s">
        <v>4</v>
      </c>
      <c r="U117" s="26" t="s">
        <v>5</v>
      </c>
      <c r="V117" s="26" t="s">
        <v>6</v>
      </c>
      <c r="W117" s="28"/>
      <c r="X117" s="29"/>
      <c r="Y117" s="187" t="s">
        <v>153</v>
      </c>
      <c r="Z117" s="29" t="s">
        <v>9</v>
      </c>
      <c r="AA117" s="26" t="s">
        <v>4</v>
      </c>
      <c r="AB117" s="26" t="s">
        <v>5</v>
      </c>
      <c r="AC117" s="26" t="s">
        <v>6</v>
      </c>
      <c r="AD117" s="29"/>
      <c r="AE117" s="29"/>
      <c r="AF117" s="187" t="s">
        <v>159</v>
      </c>
      <c r="AG117" s="29" t="s">
        <v>10</v>
      </c>
      <c r="AH117" s="26" t="s">
        <v>4</v>
      </c>
      <c r="AI117" s="26" t="s">
        <v>5</v>
      </c>
      <c r="AJ117" s="26" t="s">
        <v>6</v>
      </c>
      <c r="AK117" s="29"/>
      <c r="AL117" s="29"/>
      <c r="AM117" s="187" t="s">
        <v>153</v>
      </c>
      <c r="AN117" s="29" t="s">
        <v>11</v>
      </c>
      <c r="AO117" s="26" t="s">
        <v>4</v>
      </c>
      <c r="AP117" s="26" t="s">
        <v>5</v>
      </c>
      <c r="AQ117" s="26" t="s">
        <v>6</v>
      </c>
      <c r="AR117" s="29"/>
      <c r="AS117" s="29"/>
      <c r="AT117" s="187" t="s">
        <v>159</v>
      </c>
      <c r="AU117" s="29" t="s">
        <v>12</v>
      </c>
      <c r="AV117" s="26" t="s">
        <v>4</v>
      </c>
      <c r="AW117" s="26" t="s">
        <v>5</v>
      </c>
      <c r="AX117" s="26" t="s">
        <v>6</v>
      </c>
      <c r="AY117" s="30"/>
      <c r="AZ117" s="31" t="s">
        <v>4</v>
      </c>
      <c r="BA117" s="31" t="s">
        <v>13</v>
      </c>
      <c r="BB117" s="31" t="s">
        <v>6</v>
      </c>
      <c r="BC117" s="31" t="s">
        <v>14</v>
      </c>
      <c r="BD117" s="32"/>
      <c r="BE117" s="33" t="s">
        <v>4</v>
      </c>
      <c r="BF117" s="33" t="s">
        <v>13</v>
      </c>
      <c r="BG117" s="33" t="s">
        <v>6</v>
      </c>
      <c r="BH117" s="33" t="s">
        <v>15</v>
      </c>
      <c r="BI117" s="32"/>
      <c r="BJ117" s="32"/>
      <c r="BK117" s="32"/>
      <c r="BL117" s="32"/>
      <c r="BM117" s="32"/>
    </row>
    <row r="118">
      <c r="A118" s="35" t="s">
        <v>18</v>
      </c>
      <c r="B118" s="36"/>
      <c r="C118" s="37"/>
      <c r="D118" s="38"/>
      <c r="E118" s="39"/>
      <c r="F118" s="40">
        <v>0.0</v>
      </c>
      <c r="G118" s="40">
        <v>0.0</v>
      </c>
      <c r="H118" s="40">
        <v>0.0</v>
      </c>
      <c r="I118" s="42"/>
      <c r="J118" s="37"/>
      <c r="K118" s="42"/>
      <c r="L118" s="53"/>
      <c r="M118" s="40">
        <v>0.0</v>
      </c>
      <c r="N118" s="40">
        <v>0.0</v>
      </c>
      <c r="O118" s="40">
        <v>0.0</v>
      </c>
      <c r="P118" s="38" t="s">
        <v>64</v>
      </c>
      <c r="Q118" s="37">
        <v>45274.0</v>
      </c>
      <c r="R118" s="42" t="s">
        <v>119</v>
      </c>
      <c r="S118" s="53" t="s">
        <v>120</v>
      </c>
      <c r="T118" s="40">
        <v>0.0</v>
      </c>
      <c r="U118" s="40">
        <v>4.5</v>
      </c>
      <c r="V118" s="40">
        <v>0.0</v>
      </c>
      <c r="W118" s="38" t="s">
        <v>67</v>
      </c>
      <c r="X118" s="37">
        <v>45275.0</v>
      </c>
      <c r="Y118" s="42" t="s">
        <v>119</v>
      </c>
      <c r="Z118" s="53" t="s">
        <v>120</v>
      </c>
      <c r="AA118" s="40">
        <v>0.0</v>
      </c>
      <c r="AB118" s="40">
        <v>4.5</v>
      </c>
      <c r="AC118" s="40">
        <v>0.0</v>
      </c>
      <c r="AD118" s="56" t="s">
        <v>40</v>
      </c>
      <c r="AE118" s="37">
        <v>45276.0</v>
      </c>
      <c r="AF118" s="42" t="s">
        <v>25</v>
      </c>
      <c r="AG118" s="53" t="s">
        <v>25</v>
      </c>
      <c r="AH118" s="40">
        <v>0.0</v>
      </c>
      <c r="AI118" s="40">
        <v>0.0</v>
      </c>
      <c r="AJ118" s="40">
        <v>0.0</v>
      </c>
      <c r="AK118" s="42" t="s">
        <v>79</v>
      </c>
      <c r="AL118" s="37">
        <v>45277.0</v>
      </c>
      <c r="AM118" s="42" t="s">
        <v>25</v>
      </c>
      <c r="AN118" s="53" t="s">
        <v>25</v>
      </c>
      <c r="AO118" s="40">
        <v>0.0</v>
      </c>
      <c r="AP118" s="40">
        <v>0.0</v>
      </c>
      <c r="AQ118" s="40">
        <v>0.0</v>
      </c>
      <c r="AR118" s="47" t="s">
        <v>27</v>
      </c>
      <c r="AS118" s="37">
        <v>45278.0</v>
      </c>
      <c r="AT118" s="42" t="s">
        <v>25</v>
      </c>
      <c r="AU118" s="53" t="s">
        <v>25</v>
      </c>
      <c r="AV118" s="40">
        <v>0.0</v>
      </c>
      <c r="AW118" s="40">
        <v>0.0</v>
      </c>
      <c r="AX118" s="40">
        <v>0.0</v>
      </c>
      <c r="AY118" s="48"/>
      <c r="AZ118" s="49">
        <f t="shared" ref="AZ118:BB118" si="114">SUM(F118,M118,T118,AA118,AH118,AO118,AV118)</f>
        <v>0</v>
      </c>
      <c r="BA118" s="39">
        <f t="shared" si="114"/>
        <v>9</v>
      </c>
      <c r="BB118" s="39">
        <f t="shared" si="114"/>
        <v>0</v>
      </c>
      <c r="BC118" s="50">
        <f>SUM(AZ118,BA118,BB118)</f>
        <v>9</v>
      </c>
      <c r="BD118" s="51"/>
      <c r="BE118" s="39">
        <f>AZ118*80</f>
        <v>0</v>
      </c>
      <c r="BF118" s="39">
        <f>BA118*88</f>
        <v>792</v>
      </c>
      <c r="BG118" s="39">
        <f>BB118*80</f>
        <v>0</v>
      </c>
      <c r="BH118" s="39">
        <f>SUM(BE118,BF118,BG118)</f>
        <v>792</v>
      </c>
      <c r="BI118" s="51"/>
      <c r="BJ118" s="51"/>
      <c r="BK118" s="51"/>
      <c r="BL118" s="51"/>
      <c r="BM118" s="51"/>
    </row>
    <row r="119">
      <c r="A119" s="35"/>
      <c r="B119" s="64"/>
      <c r="C119" s="45"/>
      <c r="D119" s="39"/>
      <c r="E119" s="39"/>
      <c r="F119" s="60"/>
      <c r="G119" s="60"/>
      <c r="H119" s="60"/>
      <c r="I119" s="60"/>
      <c r="J119" s="45"/>
      <c r="K119" s="39"/>
      <c r="L119" s="39"/>
      <c r="M119" s="98"/>
      <c r="N119" s="98"/>
      <c r="O119" s="98"/>
      <c r="P119" s="98"/>
      <c r="Q119" s="200"/>
      <c r="R119" s="39"/>
      <c r="S119" s="39"/>
      <c r="T119" s="64"/>
      <c r="U119" s="64"/>
      <c r="V119" s="64"/>
      <c r="W119" s="64"/>
      <c r="X119" s="45"/>
      <c r="Y119" s="39"/>
      <c r="Z119" s="39"/>
      <c r="AA119" s="44"/>
      <c r="AB119" s="44"/>
      <c r="AC119" s="44"/>
      <c r="AD119" s="201"/>
      <c r="AE119" s="45"/>
      <c r="AF119" s="39"/>
      <c r="AG119" s="39"/>
      <c r="AH119" s="46"/>
      <c r="AI119" s="46"/>
      <c r="AJ119" s="46"/>
      <c r="AK119" s="46"/>
      <c r="AL119" s="45"/>
      <c r="AM119" s="39"/>
      <c r="AN119" s="39"/>
      <c r="AO119" s="98"/>
      <c r="AP119" s="98"/>
      <c r="AQ119" s="98"/>
      <c r="AS119" s="202"/>
      <c r="AT119" s="39"/>
      <c r="AU119" s="39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>
      <c r="A120" s="24"/>
      <c r="D120" s="187" t="s">
        <v>153</v>
      </c>
      <c r="E120" s="26" t="s">
        <v>3</v>
      </c>
      <c r="F120" s="26" t="s">
        <v>4</v>
      </c>
      <c r="G120" s="26" t="s">
        <v>5</v>
      </c>
      <c r="H120" s="26" t="s">
        <v>6</v>
      </c>
      <c r="I120" s="26"/>
      <c r="J120" s="26"/>
      <c r="K120" s="187" t="s">
        <v>152</v>
      </c>
      <c r="L120" s="26" t="s">
        <v>7</v>
      </c>
      <c r="M120" s="26" t="s">
        <v>4</v>
      </c>
      <c r="N120" s="26" t="s">
        <v>5</v>
      </c>
      <c r="O120" s="26" t="s">
        <v>6</v>
      </c>
      <c r="P120" s="26"/>
      <c r="Q120" s="26"/>
      <c r="R120" s="187" t="s">
        <v>152</v>
      </c>
      <c r="S120" s="26" t="s">
        <v>8</v>
      </c>
      <c r="T120" s="26" t="s">
        <v>4</v>
      </c>
      <c r="U120" s="26" t="s">
        <v>5</v>
      </c>
      <c r="V120" s="26" t="s">
        <v>6</v>
      </c>
      <c r="W120" s="28"/>
      <c r="X120" s="29"/>
      <c r="Y120" s="187" t="s">
        <v>152</v>
      </c>
      <c r="Z120" s="29" t="s">
        <v>9</v>
      </c>
      <c r="AA120" s="26" t="s">
        <v>4</v>
      </c>
      <c r="AB120" s="26" t="s">
        <v>5</v>
      </c>
      <c r="AC120" s="26" t="s">
        <v>6</v>
      </c>
      <c r="AD120" s="188"/>
      <c r="AE120" s="189"/>
      <c r="AF120" s="187" t="s">
        <v>159</v>
      </c>
      <c r="AG120" s="29" t="s">
        <v>10</v>
      </c>
      <c r="AH120" s="26" t="s">
        <v>4</v>
      </c>
      <c r="AI120" s="26" t="s">
        <v>5</v>
      </c>
      <c r="AJ120" s="26" t="s">
        <v>6</v>
      </c>
      <c r="AM120" s="187" t="s">
        <v>152</v>
      </c>
      <c r="AN120" s="29" t="s">
        <v>11</v>
      </c>
      <c r="AO120" s="26" t="s">
        <v>4</v>
      </c>
      <c r="AP120" s="26" t="s">
        <v>5</v>
      </c>
      <c r="AQ120" s="26" t="s">
        <v>6</v>
      </c>
      <c r="AT120" s="187" t="s">
        <v>159</v>
      </c>
      <c r="AU120" s="29" t="s">
        <v>12</v>
      </c>
      <c r="AV120" s="26" t="s">
        <v>4</v>
      </c>
      <c r="AW120" s="26" t="s">
        <v>5</v>
      </c>
      <c r="AX120" s="26" t="s">
        <v>6</v>
      </c>
      <c r="AY120" s="30"/>
      <c r="AZ120" s="31" t="s">
        <v>4</v>
      </c>
      <c r="BA120" s="31" t="s">
        <v>13</v>
      </c>
      <c r="BB120" s="31" t="s">
        <v>6</v>
      </c>
      <c r="BC120" s="31" t="s">
        <v>14</v>
      </c>
      <c r="BD120" s="32"/>
      <c r="BE120" s="33" t="s">
        <v>4</v>
      </c>
      <c r="BF120" s="33" t="s">
        <v>13</v>
      </c>
      <c r="BG120" s="33" t="s">
        <v>6</v>
      </c>
      <c r="BH120" s="33" t="s">
        <v>15</v>
      </c>
      <c r="BI120" s="32"/>
      <c r="BJ120" s="32"/>
      <c r="BK120" s="32"/>
      <c r="BL120" s="32"/>
      <c r="BM120" s="32"/>
    </row>
    <row r="121">
      <c r="A121" s="94" t="s">
        <v>54</v>
      </c>
      <c r="B121" s="42" t="s">
        <v>62</v>
      </c>
      <c r="C121" s="37">
        <v>45272.0</v>
      </c>
      <c r="D121" s="42" t="s">
        <v>117</v>
      </c>
      <c r="E121" s="53" t="s">
        <v>118</v>
      </c>
      <c r="F121" s="40">
        <v>1.0</v>
      </c>
      <c r="G121" s="40">
        <v>4.5</v>
      </c>
      <c r="H121" s="40">
        <v>0.0</v>
      </c>
      <c r="I121" s="42" t="s">
        <v>131</v>
      </c>
      <c r="J121" s="37">
        <v>45273.0</v>
      </c>
      <c r="K121" s="42" t="s">
        <v>25</v>
      </c>
      <c r="L121" s="58" t="s">
        <v>25</v>
      </c>
      <c r="M121" s="40">
        <v>0.0</v>
      </c>
      <c r="N121" s="40">
        <v>0.0</v>
      </c>
      <c r="O121" s="40">
        <v>0.0</v>
      </c>
      <c r="P121" s="38" t="s">
        <v>64</v>
      </c>
      <c r="Q121" s="37">
        <v>45274.0</v>
      </c>
      <c r="R121" s="42" t="s">
        <v>65</v>
      </c>
      <c r="S121" s="58" t="s">
        <v>66</v>
      </c>
      <c r="T121" s="40">
        <v>0.0</v>
      </c>
      <c r="U121" s="40">
        <v>6.0</v>
      </c>
      <c r="V121" s="40">
        <v>0.0</v>
      </c>
      <c r="W121" s="95" t="s">
        <v>67</v>
      </c>
      <c r="X121" s="37">
        <v>45275.0</v>
      </c>
      <c r="Y121" s="42" t="s">
        <v>65</v>
      </c>
      <c r="Z121" s="58" t="s">
        <v>66</v>
      </c>
      <c r="AA121" s="40">
        <v>0.0</v>
      </c>
      <c r="AB121" s="40">
        <v>6.0</v>
      </c>
      <c r="AC121" s="40">
        <v>0.0</v>
      </c>
      <c r="AD121" s="56" t="s">
        <v>40</v>
      </c>
      <c r="AE121" s="37">
        <v>45276.0</v>
      </c>
      <c r="AF121" s="38" t="s">
        <v>41</v>
      </c>
      <c r="AG121" s="39" t="s">
        <v>42</v>
      </c>
      <c r="AH121" s="40">
        <v>8.0</v>
      </c>
      <c r="AI121" s="40">
        <v>0.0</v>
      </c>
      <c r="AJ121" s="40">
        <v>0.5</v>
      </c>
      <c r="AK121" s="96" t="s">
        <v>79</v>
      </c>
      <c r="AL121" s="37">
        <v>45277.0</v>
      </c>
      <c r="AM121" s="42" t="s">
        <v>65</v>
      </c>
      <c r="AN121" s="58" t="s">
        <v>66</v>
      </c>
      <c r="AO121" s="40">
        <v>0.0</v>
      </c>
      <c r="AP121" s="40">
        <v>6.0</v>
      </c>
      <c r="AQ121" s="40">
        <v>0.0</v>
      </c>
      <c r="AR121" s="47" t="s">
        <v>27</v>
      </c>
      <c r="AS121" s="37">
        <v>45278.0</v>
      </c>
      <c r="AT121" s="38" t="s">
        <v>196</v>
      </c>
      <c r="AU121" s="147" t="s">
        <v>137</v>
      </c>
      <c r="AV121" s="40">
        <v>3.0</v>
      </c>
      <c r="AW121" s="40">
        <v>5.0</v>
      </c>
      <c r="AX121" s="40">
        <v>0.0</v>
      </c>
      <c r="AY121" s="48"/>
      <c r="AZ121" s="49">
        <f t="shared" ref="AZ121:BB121" si="115">SUM(F121,M121,T121,AA121,AH121,AO121,AV121)</f>
        <v>12</v>
      </c>
      <c r="BA121" s="39">
        <f t="shared" si="115"/>
        <v>27.5</v>
      </c>
      <c r="BB121" s="39">
        <f t="shared" si="115"/>
        <v>0.5</v>
      </c>
      <c r="BC121" s="50">
        <f>SUM(AZ121,BA121,BB121)</f>
        <v>40</v>
      </c>
      <c r="BD121" s="51"/>
      <c r="BE121" s="39">
        <f>AZ121*80</f>
        <v>960</v>
      </c>
      <c r="BF121" s="39">
        <f>BA121*88</f>
        <v>2420</v>
      </c>
      <c r="BG121" s="39">
        <f>BB121*80</f>
        <v>40</v>
      </c>
      <c r="BH121" s="39">
        <f>SUM(BE121,BF121,BG121)</f>
        <v>3420</v>
      </c>
      <c r="BI121" s="51"/>
      <c r="BJ121" s="51"/>
      <c r="BK121" s="51"/>
      <c r="BL121" s="51"/>
      <c r="BM121" s="51"/>
    </row>
    <row r="122">
      <c r="A122" s="116"/>
      <c r="B122" s="203"/>
      <c r="C122" s="71"/>
      <c r="D122" s="136"/>
      <c r="E122" s="51"/>
      <c r="F122" s="51"/>
      <c r="G122" s="51"/>
      <c r="H122" s="51"/>
      <c r="I122" s="204"/>
      <c r="J122" s="71"/>
      <c r="K122" s="39"/>
      <c r="L122" s="39"/>
      <c r="M122" s="51"/>
      <c r="N122" s="51"/>
      <c r="O122" s="51"/>
      <c r="P122" s="203"/>
      <c r="Q122" s="71"/>
      <c r="R122" s="136"/>
      <c r="S122" s="51"/>
      <c r="T122" s="51"/>
      <c r="U122" s="51"/>
      <c r="V122" s="51"/>
      <c r="W122" s="136"/>
      <c r="X122" s="71"/>
      <c r="Y122" s="53"/>
      <c r="Z122" s="53"/>
      <c r="AA122" s="51"/>
      <c r="AB122" s="51"/>
      <c r="AC122" s="51"/>
      <c r="AD122" s="136"/>
      <c r="AE122" s="71"/>
      <c r="AF122" s="136"/>
      <c r="AG122" s="192"/>
      <c r="AH122" s="51"/>
      <c r="AI122" s="51"/>
      <c r="AJ122" s="51"/>
      <c r="AK122" s="205"/>
      <c r="AL122" s="71"/>
      <c r="AM122" s="39"/>
      <c r="AN122" s="39"/>
      <c r="AO122" s="51"/>
      <c r="AP122" s="51"/>
      <c r="AQ122" s="51"/>
      <c r="AR122" s="138"/>
      <c r="AS122" s="71"/>
      <c r="AT122" s="51"/>
      <c r="AU122" s="51"/>
      <c r="AV122" s="51"/>
      <c r="AW122" s="51"/>
      <c r="AX122" s="51"/>
      <c r="AY122" s="48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4"/>
      <c r="D123" s="187" t="s">
        <v>152</v>
      </c>
      <c r="E123" s="26" t="s">
        <v>3</v>
      </c>
      <c r="F123" s="26" t="s">
        <v>4</v>
      </c>
      <c r="G123" s="26" t="s">
        <v>5</v>
      </c>
      <c r="H123" s="26" t="s">
        <v>6</v>
      </c>
      <c r="I123" s="26"/>
      <c r="J123" s="26"/>
      <c r="K123" s="187" t="s">
        <v>152</v>
      </c>
      <c r="L123" s="26" t="s">
        <v>3</v>
      </c>
      <c r="M123" s="26" t="s">
        <v>4</v>
      </c>
      <c r="N123" s="26" t="s">
        <v>5</v>
      </c>
      <c r="O123" s="26" t="s">
        <v>6</v>
      </c>
      <c r="P123" s="26"/>
      <c r="Q123" s="26"/>
      <c r="R123" s="187" t="s">
        <v>152</v>
      </c>
      <c r="S123" s="26" t="s">
        <v>8</v>
      </c>
      <c r="T123" s="26" t="s">
        <v>4</v>
      </c>
      <c r="U123" s="26" t="s">
        <v>5</v>
      </c>
      <c r="V123" s="26" t="s">
        <v>6</v>
      </c>
      <c r="W123" s="28"/>
      <c r="X123" s="29"/>
      <c r="Y123" s="187" t="s">
        <v>159</v>
      </c>
      <c r="Z123" s="29" t="s">
        <v>9</v>
      </c>
      <c r="AA123" s="26" t="s">
        <v>4</v>
      </c>
      <c r="AB123" s="26" t="s">
        <v>5</v>
      </c>
      <c r="AC123" s="26" t="s">
        <v>6</v>
      </c>
      <c r="AF123" s="187" t="s">
        <v>159</v>
      </c>
      <c r="AG123" s="29" t="s">
        <v>10</v>
      </c>
      <c r="AH123" s="26" t="s">
        <v>4</v>
      </c>
      <c r="AI123" s="26" t="s">
        <v>5</v>
      </c>
      <c r="AJ123" s="26" t="s">
        <v>6</v>
      </c>
      <c r="AM123" s="187" t="s">
        <v>152</v>
      </c>
      <c r="AN123" s="29" t="s">
        <v>11</v>
      </c>
      <c r="AO123" s="26" t="s">
        <v>4</v>
      </c>
      <c r="AP123" s="26" t="s">
        <v>5</v>
      </c>
      <c r="AQ123" s="26" t="s">
        <v>6</v>
      </c>
      <c r="AT123" s="187" t="s">
        <v>152</v>
      </c>
      <c r="AU123" s="29" t="s">
        <v>12</v>
      </c>
      <c r="AV123" s="26" t="s">
        <v>4</v>
      </c>
      <c r="AW123" s="26" t="s">
        <v>5</v>
      </c>
      <c r="AX123" s="26" t="s">
        <v>6</v>
      </c>
      <c r="AY123" s="30"/>
      <c r="AZ123" s="31" t="s">
        <v>4</v>
      </c>
      <c r="BA123" s="31" t="s">
        <v>13</v>
      </c>
      <c r="BB123" s="31" t="s">
        <v>6</v>
      </c>
      <c r="BC123" s="31" t="s">
        <v>14</v>
      </c>
      <c r="BD123" s="32"/>
      <c r="BE123" s="33" t="s">
        <v>4</v>
      </c>
      <c r="BF123" s="33" t="s">
        <v>13</v>
      </c>
      <c r="BG123" s="33" t="s">
        <v>6</v>
      </c>
      <c r="BH123" s="33" t="s">
        <v>15</v>
      </c>
      <c r="BI123" s="51"/>
      <c r="BJ123" s="51"/>
      <c r="BK123" s="51"/>
      <c r="BL123" s="51"/>
      <c r="BM123" s="51"/>
    </row>
    <row r="124">
      <c r="A124" s="94" t="s">
        <v>30</v>
      </c>
      <c r="B124" s="41" t="s">
        <v>33</v>
      </c>
      <c r="C124" s="37">
        <v>45265.0</v>
      </c>
      <c r="D124" s="42"/>
      <c r="E124" s="58"/>
      <c r="F124" s="40">
        <v>0.0</v>
      </c>
      <c r="G124" s="40">
        <v>0.0</v>
      </c>
      <c r="H124" s="40">
        <v>0.0</v>
      </c>
      <c r="I124" s="57" t="s">
        <v>46</v>
      </c>
      <c r="J124" s="37">
        <v>45266.0</v>
      </c>
      <c r="K124" s="42"/>
      <c r="L124" s="58"/>
      <c r="M124" s="40">
        <v>0.0</v>
      </c>
      <c r="N124" s="40">
        <v>0.0</v>
      </c>
      <c r="O124" s="40">
        <v>0.0</v>
      </c>
      <c r="P124" s="38" t="s">
        <v>36</v>
      </c>
      <c r="Q124" s="37">
        <v>45267.0</v>
      </c>
      <c r="R124" s="42"/>
      <c r="S124" s="58"/>
      <c r="T124" s="40">
        <v>0.0</v>
      </c>
      <c r="U124" s="40">
        <v>0.0</v>
      </c>
      <c r="V124" s="40">
        <v>0.0</v>
      </c>
      <c r="W124" s="56" t="s">
        <v>37</v>
      </c>
      <c r="X124" s="37">
        <v>45268.0</v>
      </c>
      <c r="Y124" s="42"/>
      <c r="Z124" s="58"/>
      <c r="AA124" s="40">
        <v>0.0</v>
      </c>
      <c r="AB124" s="40">
        <v>0.0</v>
      </c>
      <c r="AC124" s="40">
        <v>0.0</v>
      </c>
      <c r="AD124" s="56" t="s">
        <v>40</v>
      </c>
      <c r="AE124" s="37">
        <v>45262.0</v>
      </c>
      <c r="AF124" s="42"/>
      <c r="AG124" s="58"/>
      <c r="AH124" s="40">
        <v>0.0</v>
      </c>
      <c r="AI124" s="40">
        <v>0.0</v>
      </c>
      <c r="AJ124" s="40">
        <v>0.0</v>
      </c>
      <c r="AK124" s="96" t="s">
        <v>43</v>
      </c>
      <c r="AL124" s="37">
        <v>45270.0</v>
      </c>
      <c r="AM124" s="42"/>
      <c r="AN124" s="58"/>
      <c r="AO124" s="40">
        <v>0.0</v>
      </c>
      <c r="AP124" s="40">
        <v>0.0</v>
      </c>
      <c r="AQ124" s="40">
        <v>0.0</v>
      </c>
      <c r="AR124" s="57" t="s">
        <v>44</v>
      </c>
      <c r="AS124" s="37">
        <v>45271.0</v>
      </c>
      <c r="AT124" s="42"/>
      <c r="AU124" s="58"/>
      <c r="AV124" s="40">
        <v>0.0</v>
      </c>
      <c r="AW124" s="40">
        <v>0.0</v>
      </c>
      <c r="AX124" s="40">
        <v>0.0</v>
      </c>
      <c r="AY124" s="48"/>
      <c r="AZ124" s="49">
        <f t="shared" ref="AZ124:BB124" si="116">SUM(F124,M124,T124,AA124,AH124,AO124,AV124)</f>
        <v>0</v>
      </c>
      <c r="BA124" s="39">
        <f t="shared" si="116"/>
        <v>0</v>
      </c>
      <c r="BB124" s="39">
        <f t="shared" si="116"/>
        <v>0</v>
      </c>
      <c r="BC124" s="50">
        <f>SUM(AZ124,BA124,BB124)</f>
        <v>0</v>
      </c>
      <c r="BD124" s="51"/>
      <c r="BE124" s="39">
        <f>AZ124*67.31</f>
        <v>0</v>
      </c>
      <c r="BF124" s="39">
        <f>BA124*74</f>
        <v>0</v>
      </c>
      <c r="BG124" s="39">
        <f>BB124*84</f>
        <v>0</v>
      </c>
      <c r="BH124" s="39">
        <f>SUM(BE124,BF124,BG124)</f>
        <v>0</v>
      </c>
      <c r="BI124" s="51"/>
      <c r="BJ124" s="51"/>
      <c r="BK124" s="51"/>
      <c r="BL124" s="51"/>
      <c r="BM124" s="51"/>
    </row>
    <row r="125">
      <c r="A125" s="67"/>
      <c r="B125" s="68"/>
      <c r="C125" s="68"/>
      <c r="K125" s="6"/>
      <c r="L125" s="4"/>
      <c r="Y125" s="6"/>
      <c r="Z125" s="4"/>
      <c r="AG125" s="39"/>
      <c r="AM125" s="6"/>
      <c r="AN125" s="4"/>
      <c r="AT125" s="39"/>
      <c r="AU125" s="39"/>
    </row>
    <row r="126">
      <c r="A126" s="24"/>
      <c r="B126" s="25"/>
      <c r="C126" s="25"/>
      <c r="D126" s="187" t="s">
        <v>159</v>
      </c>
      <c r="E126" s="26" t="s">
        <v>3</v>
      </c>
      <c r="F126" s="26" t="s">
        <v>4</v>
      </c>
      <c r="G126" s="26" t="s">
        <v>5</v>
      </c>
      <c r="H126" s="26" t="s">
        <v>6</v>
      </c>
      <c r="I126" s="26"/>
      <c r="J126" s="26"/>
      <c r="K126" s="187" t="s">
        <v>159</v>
      </c>
      <c r="L126" s="26" t="s">
        <v>7</v>
      </c>
      <c r="M126" s="26" t="s">
        <v>4</v>
      </c>
      <c r="N126" s="26" t="s">
        <v>5</v>
      </c>
      <c r="O126" s="26" t="s">
        <v>6</v>
      </c>
      <c r="P126" s="26"/>
      <c r="Q126" s="26"/>
      <c r="R126" s="187" t="s">
        <v>156</v>
      </c>
      <c r="S126" s="26" t="s">
        <v>8</v>
      </c>
      <c r="T126" s="26" t="s">
        <v>4</v>
      </c>
      <c r="U126" s="26" t="s">
        <v>5</v>
      </c>
      <c r="V126" s="26" t="s">
        <v>6</v>
      </c>
      <c r="W126" s="28"/>
      <c r="X126" s="29"/>
      <c r="Y126" s="187" t="s">
        <v>159</v>
      </c>
      <c r="Z126" s="29" t="s">
        <v>9</v>
      </c>
      <c r="AA126" s="26" t="s">
        <v>4</v>
      </c>
      <c r="AB126" s="26" t="s">
        <v>5</v>
      </c>
      <c r="AC126" s="26" t="s">
        <v>6</v>
      </c>
      <c r="AD126" s="29"/>
      <c r="AE126" s="29"/>
      <c r="AF126" s="187" t="s">
        <v>159</v>
      </c>
      <c r="AG126" s="29" t="s">
        <v>10</v>
      </c>
      <c r="AH126" s="26" t="s">
        <v>4</v>
      </c>
      <c r="AI126" s="26" t="s">
        <v>5</v>
      </c>
      <c r="AJ126" s="26" t="s">
        <v>6</v>
      </c>
      <c r="AK126" s="29"/>
      <c r="AL126" s="29"/>
      <c r="AM126" s="187" t="s">
        <v>159</v>
      </c>
      <c r="AN126" s="29" t="s">
        <v>11</v>
      </c>
      <c r="AO126" s="26" t="s">
        <v>4</v>
      </c>
      <c r="AP126" s="26" t="s">
        <v>5</v>
      </c>
      <c r="AQ126" s="26" t="s">
        <v>6</v>
      </c>
      <c r="AR126" s="29"/>
      <c r="AS126" s="29"/>
      <c r="AT126" s="187" t="s">
        <v>156</v>
      </c>
      <c r="AU126" s="29" t="s">
        <v>12</v>
      </c>
      <c r="AV126" s="26" t="s">
        <v>4</v>
      </c>
      <c r="AW126" s="26" t="s">
        <v>5</v>
      </c>
      <c r="AX126" s="26" t="s">
        <v>6</v>
      </c>
      <c r="AY126" s="30"/>
      <c r="AZ126" s="31" t="s">
        <v>4</v>
      </c>
      <c r="BA126" s="31" t="s">
        <v>13</v>
      </c>
      <c r="BB126" s="31" t="s">
        <v>6</v>
      </c>
      <c r="BC126" s="31" t="s">
        <v>14</v>
      </c>
      <c r="BD126" s="32"/>
      <c r="BE126" s="33" t="s">
        <v>4</v>
      </c>
      <c r="BF126" s="33" t="s">
        <v>13</v>
      </c>
      <c r="BG126" s="33" t="s">
        <v>6</v>
      </c>
      <c r="BH126" s="33" t="s">
        <v>15</v>
      </c>
    </row>
    <row r="127">
      <c r="A127" s="35" t="s">
        <v>32</v>
      </c>
      <c r="B127" s="41" t="s">
        <v>19</v>
      </c>
      <c r="C127" s="37">
        <v>45272.0</v>
      </c>
      <c r="D127" s="38" t="s">
        <v>20</v>
      </c>
      <c r="E127" s="39" t="s">
        <v>21</v>
      </c>
      <c r="F127" s="40">
        <v>0.0</v>
      </c>
      <c r="G127" s="40">
        <v>6.5</v>
      </c>
      <c r="H127" s="40">
        <v>0.0</v>
      </c>
      <c r="I127" s="57" t="s">
        <v>46</v>
      </c>
      <c r="J127" s="37">
        <v>45273.0</v>
      </c>
      <c r="K127" s="38" t="s">
        <v>38</v>
      </c>
      <c r="L127" s="39" t="s">
        <v>39</v>
      </c>
      <c r="M127" s="40">
        <v>6.5</v>
      </c>
      <c r="N127" s="40">
        <v>0.0</v>
      </c>
      <c r="O127" s="40">
        <v>0.0</v>
      </c>
      <c r="P127" s="38" t="s">
        <v>36</v>
      </c>
      <c r="Q127" s="37">
        <v>45274.0</v>
      </c>
      <c r="R127" s="38" t="s">
        <v>126</v>
      </c>
      <c r="S127" s="39" t="s">
        <v>127</v>
      </c>
      <c r="T127" s="40">
        <v>6.0</v>
      </c>
      <c r="U127" s="40">
        <v>0.0</v>
      </c>
      <c r="V127" s="40">
        <v>0.0</v>
      </c>
      <c r="W127" s="56" t="s">
        <v>37</v>
      </c>
      <c r="X127" s="37">
        <v>45275.0</v>
      </c>
      <c r="Y127" s="38" t="s">
        <v>25</v>
      </c>
      <c r="Z127" s="39" t="s">
        <v>25</v>
      </c>
      <c r="AA127" s="40">
        <v>0.0</v>
      </c>
      <c r="AB127" s="40">
        <v>0.0</v>
      </c>
      <c r="AC127" s="40">
        <v>0.0</v>
      </c>
      <c r="AD127" s="56" t="s">
        <v>40</v>
      </c>
      <c r="AE127" s="37">
        <v>45276.0</v>
      </c>
      <c r="AF127" s="38" t="s">
        <v>25</v>
      </c>
      <c r="AG127" s="39" t="s">
        <v>25</v>
      </c>
      <c r="AH127" s="40">
        <v>0.0</v>
      </c>
      <c r="AI127" s="40">
        <v>0.0</v>
      </c>
      <c r="AJ127" s="40">
        <v>0.0</v>
      </c>
      <c r="AK127" s="47" t="s">
        <v>43</v>
      </c>
      <c r="AL127" s="37">
        <v>45277.0</v>
      </c>
      <c r="AM127" s="38" t="s">
        <v>41</v>
      </c>
      <c r="AN127" s="39" t="s">
        <v>42</v>
      </c>
      <c r="AO127" s="40">
        <v>8.0</v>
      </c>
      <c r="AP127" s="40">
        <v>0.0</v>
      </c>
      <c r="AQ127" s="40">
        <v>0.5</v>
      </c>
      <c r="AR127" s="96" t="s">
        <v>27</v>
      </c>
      <c r="AS127" s="37">
        <v>45278.0</v>
      </c>
      <c r="AT127" s="42" t="s">
        <v>65</v>
      </c>
      <c r="AU127" s="58" t="s">
        <v>66</v>
      </c>
      <c r="AV127" s="40">
        <v>0.0</v>
      </c>
      <c r="AW127" s="40">
        <v>6.0</v>
      </c>
      <c r="AX127" s="40">
        <v>0.0</v>
      </c>
      <c r="AY127" s="48"/>
      <c r="AZ127" s="49">
        <f t="shared" ref="AZ127:BB127" si="117">SUM(F127,M127,T127,AA127,AH127,AO127,AV127)</f>
        <v>20.5</v>
      </c>
      <c r="BA127" s="39">
        <f t="shared" si="117"/>
        <v>12.5</v>
      </c>
      <c r="BB127" s="39">
        <f t="shared" si="117"/>
        <v>0.5</v>
      </c>
      <c r="BC127" s="50">
        <f>SUM(AZ127,BA127,BB127)</f>
        <v>33.5</v>
      </c>
      <c r="BD127" s="51"/>
      <c r="BE127" s="39">
        <f>AZ127*80</f>
        <v>1640</v>
      </c>
      <c r="BF127" s="39">
        <f>BA127*88</f>
        <v>1100</v>
      </c>
      <c r="BG127" s="39">
        <f>BB127*80</f>
        <v>40</v>
      </c>
      <c r="BH127" s="39">
        <f>SUM(BE127,BF127,BG127)</f>
        <v>2780</v>
      </c>
    </row>
    <row r="128">
      <c r="A128" s="67"/>
      <c r="B128" s="68"/>
      <c r="C128" s="68"/>
      <c r="AT128" s="192"/>
      <c r="AU128" s="28"/>
    </row>
    <row r="129">
      <c r="A129" s="67"/>
      <c r="B129" s="68"/>
      <c r="C129" s="68"/>
      <c r="K129" s="6" t="s">
        <v>160</v>
      </c>
      <c r="L129" s="4"/>
      <c r="Y129" s="6" t="s">
        <v>161</v>
      </c>
      <c r="Z129" s="4"/>
      <c r="AM129" s="6" t="s">
        <v>161</v>
      </c>
      <c r="AN129" s="4"/>
      <c r="AT129" s="53"/>
      <c r="AU129" s="39"/>
    </row>
    <row r="130">
      <c r="A130" s="10"/>
      <c r="B130" s="11"/>
      <c r="C130" s="11"/>
      <c r="D130" s="12"/>
      <c r="E130" s="13">
        <v>45271.0</v>
      </c>
      <c r="F130" s="14"/>
      <c r="G130" s="14"/>
      <c r="H130" s="14"/>
      <c r="I130" s="15"/>
      <c r="J130" s="15"/>
      <c r="K130" s="16"/>
      <c r="L130" s="13">
        <v>45272.0</v>
      </c>
      <c r="M130" s="15"/>
      <c r="N130" s="15"/>
      <c r="O130" s="15"/>
      <c r="P130" s="15"/>
      <c r="Q130" s="11"/>
      <c r="R130" s="17"/>
      <c r="S130" s="13">
        <v>45273.0</v>
      </c>
      <c r="T130" s="11"/>
      <c r="U130" s="15"/>
      <c r="V130" s="15"/>
      <c r="W130" s="11"/>
      <c r="X130" s="18"/>
      <c r="Y130" s="14"/>
      <c r="Z130" s="13">
        <v>45274.0</v>
      </c>
      <c r="AA130" s="15"/>
      <c r="AB130" s="15"/>
      <c r="AC130" s="11"/>
      <c r="AD130" s="15"/>
      <c r="AE130" s="15"/>
      <c r="AF130" s="12"/>
      <c r="AG130" s="13">
        <v>45275.0</v>
      </c>
      <c r="AH130" s="15"/>
      <c r="AI130" s="11"/>
      <c r="AJ130" s="15"/>
      <c r="AK130" s="15"/>
      <c r="AL130" s="15"/>
      <c r="AM130" s="18"/>
      <c r="AN130" s="13">
        <v>45276.0</v>
      </c>
      <c r="AO130" s="11"/>
      <c r="AP130" s="19"/>
      <c r="AQ130" s="19"/>
      <c r="AR130" s="19"/>
      <c r="AS130" s="19"/>
      <c r="AT130" s="14"/>
      <c r="AU130" s="13">
        <v>45277.0</v>
      </c>
      <c r="AV130" s="19"/>
      <c r="AW130" s="19"/>
      <c r="AX130" s="19"/>
      <c r="AY130" s="20"/>
      <c r="AZ130" s="19"/>
      <c r="BA130" s="19"/>
      <c r="BB130" s="19"/>
      <c r="BC130" s="19"/>
      <c r="BD130" s="20"/>
      <c r="BE130" s="21"/>
      <c r="BF130" s="22"/>
      <c r="BG130" s="4"/>
      <c r="BH130" s="19"/>
      <c r="BI130" s="23"/>
      <c r="BJ130" s="16"/>
      <c r="BK130" s="16"/>
      <c r="BL130" s="20"/>
      <c r="BM130" s="20"/>
    </row>
    <row r="131">
      <c r="A131" s="67"/>
      <c r="B131" s="68"/>
      <c r="C131" s="68"/>
      <c r="F131" s="26" t="s">
        <v>4</v>
      </c>
      <c r="G131" s="26" t="s">
        <v>5</v>
      </c>
      <c r="H131" s="26" t="s">
        <v>6</v>
      </c>
      <c r="K131" s="99"/>
      <c r="L131" s="99"/>
      <c r="M131" s="26" t="s">
        <v>4</v>
      </c>
      <c r="N131" s="26" t="s">
        <v>5</v>
      </c>
      <c r="O131" s="26" t="s">
        <v>6</v>
      </c>
      <c r="T131" s="26" t="s">
        <v>4</v>
      </c>
      <c r="U131" s="26" t="s">
        <v>5</v>
      </c>
      <c r="V131" s="26" t="s">
        <v>6</v>
      </c>
      <c r="AA131" s="26" t="s">
        <v>4</v>
      </c>
      <c r="AB131" s="26" t="s">
        <v>5</v>
      </c>
      <c r="AC131" s="26" t="s">
        <v>6</v>
      </c>
      <c r="AH131" s="26" t="s">
        <v>4</v>
      </c>
      <c r="AI131" s="26" t="s">
        <v>5</v>
      </c>
      <c r="AJ131" s="26" t="s">
        <v>6</v>
      </c>
      <c r="AO131" s="26" t="s">
        <v>4</v>
      </c>
      <c r="AP131" s="26" t="s">
        <v>5</v>
      </c>
      <c r="AQ131" s="26" t="s">
        <v>6</v>
      </c>
      <c r="AV131" s="26" t="s">
        <v>4</v>
      </c>
      <c r="AW131" s="26" t="s">
        <v>5</v>
      </c>
      <c r="AX131" s="26" t="s">
        <v>6</v>
      </c>
      <c r="AZ131" s="31" t="s">
        <v>4</v>
      </c>
      <c r="BA131" s="31" t="s">
        <v>13</v>
      </c>
      <c r="BB131" s="31" t="s">
        <v>6</v>
      </c>
      <c r="BC131" s="31" t="s">
        <v>14</v>
      </c>
      <c r="BE131" s="33" t="s">
        <v>4</v>
      </c>
      <c r="BF131" s="33" t="s">
        <v>13</v>
      </c>
      <c r="BG131" s="33" t="s">
        <v>6</v>
      </c>
      <c r="BH131" s="33" t="s">
        <v>15</v>
      </c>
    </row>
    <row r="132">
      <c r="A132" s="35" t="s">
        <v>18</v>
      </c>
      <c r="B132" s="36"/>
      <c r="C132" s="37"/>
      <c r="D132" s="42"/>
      <c r="E132" s="39"/>
      <c r="F132" s="128">
        <v>0.0</v>
      </c>
      <c r="G132" s="129">
        <v>0.0</v>
      </c>
      <c r="H132" s="129">
        <v>0.0</v>
      </c>
      <c r="I132" s="41"/>
      <c r="J132" s="37"/>
      <c r="K132" s="42"/>
      <c r="L132" s="39"/>
      <c r="M132" s="128">
        <v>0.0</v>
      </c>
      <c r="N132" s="129">
        <v>0.0</v>
      </c>
      <c r="O132" s="129">
        <v>0.0</v>
      </c>
      <c r="P132" s="42"/>
      <c r="Q132" s="37"/>
      <c r="R132" s="42"/>
      <c r="S132" s="39"/>
      <c r="T132" s="128">
        <v>0.0</v>
      </c>
      <c r="U132" s="129">
        <v>0.0</v>
      </c>
      <c r="V132" s="129">
        <v>0.0</v>
      </c>
      <c r="W132" s="43"/>
      <c r="X132" s="37"/>
      <c r="Y132" s="42"/>
      <c r="Z132" s="39"/>
      <c r="AA132" s="128">
        <v>0.0</v>
      </c>
      <c r="AB132" s="129">
        <v>0.0</v>
      </c>
      <c r="AC132" s="129">
        <v>0.0</v>
      </c>
      <c r="AD132" s="56"/>
      <c r="AE132" s="37"/>
      <c r="AF132" s="42"/>
      <c r="AG132" s="39"/>
      <c r="AH132" s="128">
        <v>0.0</v>
      </c>
      <c r="AI132" s="129">
        <v>0.0</v>
      </c>
      <c r="AJ132" s="129">
        <v>0.0</v>
      </c>
      <c r="AK132" s="66"/>
      <c r="AL132" s="37"/>
      <c r="AM132" s="42"/>
      <c r="AN132" s="39"/>
      <c r="AO132" s="128">
        <v>0.0</v>
      </c>
      <c r="AP132" s="129">
        <v>0.0</v>
      </c>
      <c r="AQ132" s="129">
        <v>0.0</v>
      </c>
      <c r="AR132" s="47"/>
      <c r="AS132" s="37"/>
      <c r="AT132" s="42"/>
      <c r="AU132" s="39"/>
      <c r="AV132" s="128">
        <v>0.0</v>
      </c>
      <c r="AW132" s="129">
        <v>0.0</v>
      </c>
      <c r="AX132" s="129">
        <v>0.0</v>
      </c>
      <c r="AY132" s="48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ref="BC132:BC133" si="120">SUM(AZ132,BA132,BB132)</f>
        <v>0</v>
      </c>
      <c r="BD132" s="51"/>
      <c r="BE132" s="39">
        <f>AZ132*80</f>
        <v>0</v>
      </c>
      <c r="BF132" s="39">
        <f>BA132*88</f>
        <v>0</v>
      </c>
      <c r="BG132" s="39">
        <f>BB132*80</f>
        <v>0</v>
      </c>
      <c r="BH132" s="39">
        <f>SUM(BE132,BF132,BG132)</f>
        <v>0</v>
      </c>
      <c r="BI132" s="51"/>
      <c r="BJ132" s="51"/>
      <c r="BK132" s="51"/>
      <c r="BL132" s="51"/>
      <c r="BM132" s="51"/>
    </row>
    <row r="133">
      <c r="A133" s="35" t="s">
        <v>150</v>
      </c>
      <c r="B133" s="36"/>
      <c r="C133" s="206"/>
      <c r="D133" s="42"/>
      <c r="E133" s="58"/>
      <c r="F133" s="128">
        <v>0.0</v>
      </c>
      <c r="G133" s="129">
        <v>0.0</v>
      </c>
      <c r="H133" s="129">
        <v>0.0</v>
      </c>
      <c r="I133" s="207"/>
      <c r="J133" s="206"/>
      <c r="K133" s="42"/>
      <c r="L133" s="58"/>
      <c r="M133" s="40">
        <v>0.0</v>
      </c>
      <c r="N133" s="129">
        <v>0.0</v>
      </c>
      <c r="O133" s="129">
        <v>0.0</v>
      </c>
      <c r="P133" s="208"/>
      <c r="Q133" s="206"/>
      <c r="R133" s="42"/>
      <c r="S133" s="58"/>
      <c r="T133" s="40">
        <v>0.0</v>
      </c>
      <c r="U133" s="129">
        <v>0.0</v>
      </c>
      <c r="V133" s="129">
        <v>0.0</v>
      </c>
      <c r="W133" s="207"/>
      <c r="X133" s="206"/>
      <c r="Y133" s="42"/>
      <c r="Z133" s="58"/>
      <c r="AA133" s="40">
        <v>0.0</v>
      </c>
      <c r="AB133" s="129">
        <v>0.0</v>
      </c>
      <c r="AC133" s="129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9">SUM(F133,M133,T133,AA133,AH133,AO133,AV133)</f>
        <v>0</v>
      </c>
      <c r="BA133" s="39">
        <f t="shared" si="119"/>
        <v>0</v>
      </c>
      <c r="BB133" s="39">
        <f t="shared" si="119"/>
        <v>0</v>
      </c>
      <c r="BC133" s="50">
        <f t="shared" si="120"/>
        <v>0</v>
      </c>
      <c r="BD133" s="51"/>
      <c r="BE133" s="39">
        <f>67.31*AZ133</f>
        <v>0</v>
      </c>
      <c r="BF133" s="39">
        <f>BA133*74</f>
        <v>0</v>
      </c>
      <c r="BG133" s="39">
        <f>BB133*84</f>
        <v>0</v>
      </c>
      <c r="BH133" s="39">
        <f>SUM(BF133,BE133,BG133)</f>
        <v>0</v>
      </c>
      <c r="BI133" s="51"/>
      <c r="BJ133" s="51"/>
      <c r="BK133" s="51"/>
      <c r="BL133" s="51"/>
      <c r="BM133" s="51"/>
    </row>
    <row r="134">
      <c r="A134" s="209"/>
      <c r="B134" s="203"/>
      <c r="C134" s="210"/>
      <c r="D134" s="136"/>
      <c r="E134" s="136"/>
      <c r="F134" s="136"/>
      <c r="G134" s="203"/>
      <c r="H134" s="203"/>
      <c r="I134" s="203"/>
      <c r="J134" s="210"/>
      <c r="K134" s="98"/>
      <c r="L134" s="211"/>
      <c r="M134" s="51"/>
      <c r="N134" s="203"/>
      <c r="O134" s="203"/>
      <c r="P134" s="155"/>
      <c r="Q134" s="210"/>
      <c r="R134" s="136"/>
      <c r="S134" s="136"/>
      <c r="T134" s="51"/>
      <c r="U134" s="203"/>
      <c r="V134" s="203"/>
      <c r="W134" s="203"/>
      <c r="X134" s="210"/>
      <c r="Y134" s="136"/>
      <c r="Z134" s="136"/>
      <c r="AA134" s="51"/>
      <c r="AB134" s="203"/>
      <c r="AC134" s="203"/>
      <c r="AD134" s="32"/>
      <c r="AE134" s="71"/>
      <c r="AF134" s="136"/>
      <c r="AG134" s="72"/>
      <c r="AH134" s="51"/>
      <c r="AI134" s="51"/>
      <c r="AJ134" s="51"/>
      <c r="AK134" s="32"/>
      <c r="AL134" s="71"/>
      <c r="AM134" s="136"/>
      <c r="AN134" s="72"/>
      <c r="AO134" s="51"/>
      <c r="AP134" s="51"/>
      <c r="AQ134" s="51"/>
      <c r="AR134" s="32"/>
      <c r="AS134" s="71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98"/>
      <c r="L135" s="211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39">
        <f t="shared" ref="AZ135:BC135" si="121">SUM(AZ132,AZ133)</f>
        <v>0</v>
      </c>
      <c r="BA135" s="39">
        <f t="shared" si="121"/>
        <v>0</v>
      </c>
      <c r="BB135" s="39">
        <f t="shared" si="121"/>
        <v>0</v>
      </c>
      <c r="BC135" s="39">
        <f t="shared" si="121"/>
        <v>0</v>
      </c>
      <c r="BD135" s="51"/>
      <c r="BE135" s="40">
        <f t="shared" ref="BE135:BH135" si="122">SUM(BE132,BE133)</f>
        <v>0</v>
      </c>
      <c r="BF135" s="40">
        <f t="shared" si="122"/>
        <v>0</v>
      </c>
      <c r="BG135" s="40">
        <f t="shared" si="122"/>
        <v>0</v>
      </c>
      <c r="BH135" s="40">
        <f t="shared" si="122"/>
        <v>0</v>
      </c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162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162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162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 ht="15.0" customHeight="1">
      <c r="A137" s="20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6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35"/>
      <c r="B138" s="42"/>
      <c r="C138" s="37"/>
      <c r="D138" s="38"/>
      <c r="E138" s="39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213">
        <f t="shared" ref="AZ138:BB138" si="123">SUM(F138,M138,T138,AA138,AH138,AO138,AV138)</f>
        <v>0</v>
      </c>
      <c r="BA138" s="214">
        <f t="shared" si="123"/>
        <v>0</v>
      </c>
      <c r="BB138" s="214">
        <f t="shared" si="123"/>
        <v>0</v>
      </c>
      <c r="BC138" s="215">
        <f>SUM(AZ138,BA138,BB138)</f>
        <v>0</v>
      </c>
      <c r="BD138" s="51"/>
      <c r="BE138" s="216">
        <f>AZ138*67.31</f>
        <v>0</v>
      </c>
      <c r="BF138" s="216">
        <f>74*BA138</f>
        <v>0</v>
      </c>
      <c r="BG138" s="216">
        <f>84*BB138</f>
        <v>0</v>
      </c>
      <c r="BH138" s="216">
        <f>SUM(BE138,BF138,BG138)</f>
        <v>0</v>
      </c>
      <c r="BI138" s="51"/>
      <c r="BJ138" s="51"/>
      <c r="BK138" s="51"/>
      <c r="BL138" s="51"/>
      <c r="BM138" s="51"/>
    </row>
    <row r="139">
      <c r="A139" s="217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218"/>
      <c r="N139" s="218"/>
      <c r="O139" s="218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09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164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164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164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219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191" t="s">
        <v>163</v>
      </c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91" t="s">
        <v>163</v>
      </c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91" t="s">
        <v>163</v>
      </c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191" t="s">
        <v>163</v>
      </c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220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57" t="s">
        <v>46</v>
      </c>
      <c r="J142" s="37"/>
      <c r="K142" s="38"/>
      <c r="L142" s="39"/>
      <c r="M142" s="40">
        <v>0.0</v>
      </c>
      <c r="N142" s="40">
        <v>0.0</v>
      </c>
      <c r="O142" s="40">
        <v>0.0</v>
      </c>
      <c r="P142" s="38" t="s">
        <v>36</v>
      </c>
      <c r="Q142" s="37"/>
      <c r="R142" s="38"/>
      <c r="S142" s="39"/>
      <c r="T142" s="40">
        <v>0.0</v>
      </c>
      <c r="U142" s="40">
        <v>0.0</v>
      </c>
      <c r="V142" s="40">
        <v>0.0</v>
      </c>
      <c r="W142" s="42" t="s">
        <v>37</v>
      </c>
      <c r="X142" s="37"/>
      <c r="Y142" s="38"/>
      <c r="Z142" s="39"/>
      <c r="AA142" s="40">
        <v>0.0</v>
      </c>
      <c r="AB142" s="40">
        <v>0.0</v>
      </c>
      <c r="AC142" s="40">
        <v>0.0</v>
      </c>
      <c r="AD142" s="56" t="s">
        <v>40</v>
      </c>
      <c r="AE142" s="37"/>
      <c r="AF142" s="38"/>
      <c r="AG142" s="39"/>
      <c r="AH142" s="40">
        <v>0.0</v>
      </c>
      <c r="AI142" s="40">
        <v>0.0</v>
      </c>
      <c r="AJ142" s="40">
        <v>0.0</v>
      </c>
      <c r="AK142" s="42" t="s">
        <v>43</v>
      </c>
      <c r="AL142" s="37">
        <v>45193.0</v>
      </c>
      <c r="AM142" s="53"/>
      <c r="AN142" s="44"/>
      <c r="AO142" s="40">
        <v>0.0</v>
      </c>
      <c r="AP142" s="40">
        <v>0.0</v>
      </c>
      <c r="AQ142" s="40">
        <v>0.0</v>
      </c>
      <c r="AR142" s="96" t="s">
        <v>142</v>
      </c>
      <c r="AS142" s="37">
        <v>45194.0</v>
      </c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4">SUM(F142,M142,T142,AA142,AH142,AO142,AV142)</f>
        <v>0</v>
      </c>
      <c r="BA142" s="39">
        <f t="shared" si="124"/>
        <v>0</v>
      </c>
      <c r="BB142" s="39">
        <f t="shared" si="124"/>
        <v>0</v>
      </c>
      <c r="BC142" s="50">
        <f>SUM(AZ142,BA142,BB142)</f>
        <v>0</v>
      </c>
      <c r="BD142" s="51"/>
      <c r="BE142" s="221">
        <f>AZ142*67.31</f>
        <v>0</v>
      </c>
      <c r="BF142" s="221">
        <f>74*BA142</f>
        <v>0</v>
      </c>
      <c r="BG142" s="221">
        <f>84*BB142</f>
        <v>0</v>
      </c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136"/>
      <c r="L143" s="136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Y143" s="136"/>
      <c r="Z143" s="136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136"/>
      <c r="AN143" s="72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04"/>
      <c r="G144" s="204"/>
      <c r="H144" s="204"/>
      <c r="I144" s="136"/>
      <c r="J144" s="71"/>
      <c r="K144" s="6" t="s">
        <v>165</v>
      </c>
      <c r="L144" s="4"/>
      <c r="M144" s="51"/>
      <c r="N144" s="51"/>
      <c r="O144" s="51"/>
      <c r="P144" s="51"/>
      <c r="Q144" s="71"/>
      <c r="R144" s="136"/>
      <c r="S144" s="136"/>
      <c r="T144" s="203"/>
      <c r="U144" s="203"/>
      <c r="V144" s="203"/>
      <c r="W144" s="136"/>
      <c r="X144" s="71"/>
      <c r="Y144" s="6" t="s">
        <v>31</v>
      </c>
      <c r="Z144" s="4"/>
      <c r="AA144" s="136"/>
      <c r="AB144" s="136"/>
      <c r="AC144" s="136"/>
      <c r="AD144" s="117"/>
      <c r="AE144" s="71"/>
      <c r="AF144" s="72"/>
      <c r="AG144" s="32"/>
      <c r="AH144" s="212"/>
      <c r="AI144" s="212"/>
      <c r="AJ144" s="212"/>
      <c r="AK144" s="32"/>
      <c r="AL144" s="71"/>
      <c r="AM144" s="6" t="s">
        <v>31</v>
      </c>
      <c r="AN144" s="4"/>
      <c r="AO144" s="136"/>
      <c r="AP144" s="136"/>
      <c r="AQ144" s="136"/>
      <c r="AR144" s="117"/>
      <c r="AS144" s="118"/>
      <c r="AT144" s="136"/>
      <c r="AU144" s="72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</row>
    <row r="145">
      <c r="A145" s="116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Y145" s="51"/>
      <c r="AZ145" s="31" t="s">
        <v>4</v>
      </c>
      <c r="BA145" s="31" t="s">
        <v>13</v>
      </c>
      <c r="BB145" s="31" t="s">
        <v>6</v>
      </c>
      <c r="BC145" s="31" t="s">
        <v>14</v>
      </c>
      <c r="BD145" s="51"/>
      <c r="BE145" s="33" t="s">
        <v>4</v>
      </c>
      <c r="BF145" s="33" t="s">
        <v>13</v>
      </c>
      <c r="BG145" s="33" t="s">
        <v>6</v>
      </c>
      <c r="BH145" s="33" t="s">
        <v>15</v>
      </c>
      <c r="BI145" s="51"/>
      <c r="BJ145" s="51"/>
      <c r="BK145" s="51"/>
      <c r="BL145" s="51"/>
      <c r="BM145" s="51"/>
    </row>
    <row r="146">
      <c r="A146" s="35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5">SUM(F146,M146,T146,AA146,AH146,AO146,AV146)</f>
        <v>0</v>
      </c>
      <c r="BA146" s="39">
        <f t="shared" si="125"/>
        <v>0</v>
      </c>
      <c r="BB146" s="39">
        <f t="shared" si="125"/>
        <v>0</v>
      </c>
      <c r="BC146" s="50">
        <f>SUM(AZ146,BA146,BB146)</f>
        <v>0</v>
      </c>
      <c r="BD146" s="51"/>
      <c r="BE146" s="221">
        <f>AZ146*67.31</f>
        <v>0</v>
      </c>
      <c r="BF146" s="221"/>
      <c r="BG146" s="221"/>
      <c r="BH146" s="221">
        <f>SUM(BE146,BF146,BG146)</f>
        <v>0</v>
      </c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>
      <c r="A148" s="67"/>
      <c r="B148" s="68"/>
      <c r="C148" s="68"/>
      <c r="F148" s="204"/>
      <c r="G148" s="204"/>
      <c r="H148" s="204"/>
      <c r="I148" s="204"/>
      <c r="J148" s="118"/>
      <c r="K148" s="6" t="s">
        <v>165</v>
      </c>
      <c r="L148" s="4"/>
      <c r="Y148" s="6" t="s">
        <v>145</v>
      </c>
      <c r="Z148" s="4"/>
      <c r="AM148" s="6" t="s">
        <v>145</v>
      </c>
      <c r="AN148" s="4"/>
    </row>
    <row r="149">
      <c r="A149" s="67"/>
      <c r="B149" s="136"/>
      <c r="C149" s="71"/>
      <c r="D149" s="136"/>
      <c r="E149" s="136"/>
      <c r="F149" s="26" t="s">
        <v>4</v>
      </c>
      <c r="G149" s="26" t="s">
        <v>5</v>
      </c>
      <c r="H149" s="26" t="s">
        <v>6</v>
      </c>
      <c r="I149" s="136"/>
      <c r="J149" s="71"/>
      <c r="K149" s="98"/>
      <c r="L149" s="211"/>
      <c r="M149" s="26" t="s">
        <v>4</v>
      </c>
      <c r="N149" s="26" t="s">
        <v>5</v>
      </c>
      <c r="O149" s="26" t="s">
        <v>6</v>
      </c>
      <c r="P149" s="51"/>
      <c r="Q149" s="71"/>
      <c r="R149" s="136"/>
      <c r="S149" s="136"/>
      <c r="T149" s="26" t="s">
        <v>4</v>
      </c>
      <c r="U149" s="26" t="s">
        <v>5</v>
      </c>
      <c r="V149" s="26" t="s">
        <v>6</v>
      </c>
      <c r="W149" s="136"/>
      <c r="X149" s="71"/>
      <c r="Y149" s="136"/>
      <c r="Z149" s="136"/>
      <c r="AA149" s="26" t="s">
        <v>4</v>
      </c>
      <c r="AB149" s="26" t="s">
        <v>5</v>
      </c>
      <c r="AC149" s="26" t="s">
        <v>6</v>
      </c>
      <c r="AD149" s="117"/>
      <c r="AE149" s="71"/>
      <c r="AF149" s="72"/>
      <c r="AG149" s="32"/>
      <c r="AH149" s="26" t="s">
        <v>4</v>
      </c>
      <c r="AI149" s="26" t="s">
        <v>5</v>
      </c>
      <c r="AJ149" s="26" t="s">
        <v>6</v>
      </c>
      <c r="AK149" s="32"/>
      <c r="AL149" s="71"/>
      <c r="AM149" s="136"/>
      <c r="AN149" s="72"/>
      <c r="AO149" s="26" t="s">
        <v>4</v>
      </c>
      <c r="AP149" s="26" t="s">
        <v>5</v>
      </c>
      <c r="AQ149" s="26" t="s">
        <v>6</v>
      </c>
      <c r="AR149" s="117"/>
      <c r="AS149" s="118"/>
      <c r="AT149" s="136"/>
      <c r="AU149" s="72"/>
      <c r="AV149" s="26" t="s">
        <v>4</v>
      </c>
      <c r="AW149" s="26" t="s">
        <v>5</v>
      </c>
      <c r="AX149" s="26" t="s">
        <v>6</v>
      </c>
      <c r="AZ149" s="31" t="s">
        <v>4</v>
      </c>
      <c r="BA149" s="31" t="s">
        <v>13</v>
      </c>
      <c r="BB149" s="31" t="s">
        <v>6</v>
      </c>
      <c r="BC149" s="31" t="s">
        <v>14</v>
      </c>
      <c r="BE149" s="33" t="s">
        <v>4</v>
      </c>
      <c r="BF149" s="33" t="s">
        <v>13</v>
      </c>
      <c r="BG149" s="33" t="s">
        <v>6</v>
      </c>
      <c r="BH149" s="33" t="s">
        <v>15</v>
      </c>
    </row>
    <row r="150">
      <c r="A150" s="222"/>
      <c r="B150" s="92"/>
      <c r="C150" s="45"/>
      <c r="D150" s="53"/>
      <c r="E150" s="44"/>
      <c r="F150" s="40">
        <v>0.0</v>
      </c>
      <c r="G150" s="40">
        <v>0.0</v>
      </c>
      <c r="H150" s="40">
        <v>0.0</v>
      </c>
      <c r="I150" s="92"/>
      <c r="J150" s="45"/>
      <c r="K150" s="53"/>
      <c r="L150" s="44"/>
      <c r="M150" s="40">
        <v>0.0</v>
      </c>
      <c r="N150" s="40">
        <v>0.0</v>
      </c>
      <c r="O150" s="40">
        <v>0.0</v>
      </c>
      <c r="P150" s="92"/>
      <c r="Q150" s="45"/>
      <c r="R150" s="53"/>
      <c r="S150" s="44"/>
      <c r="T150" s="40">
        <v>0.0</v>
      </c>
      <c r="U150" s="40">
        <v>0.0</v>
      </c>
      <c r="V150" s="40">
        <v>0.0</v>
      </c>
      <c r="W150" s="92"/>
      <c r="X150" s="45"/>
      <c r="Y150" s="53"/>
      <c r="Z150" s="44"/>
      <c r="AA150" s="40">
        <v>0.0</v>
      </c>
      <c r="AB150" s="40">
        <v>0.0</v>
      </c>
      <c r="AC150" s="40">
        <v>0.0</v>
      </c>
      <c r="AD150" s="92"/>
      <c r="AE150" s="45"/>
      <c r="AF150" s="53"/>
      <c r="AG150" s="44"/>
      <c r="AH150" s="40">
        <v>0.0</v>
      </c>
      <c r="AI150" s="40">
        <v>0.0</v>
      </c>
      <c r="AJ150" s="40">
        <v>0.0</v>
      </c>
      <c r="AK150" s="92"/>
      <c r="AL150" s="45"/>
      <c r="AM150" s="53"/>
      <c r="AN150" s="44"/>
      <c r="AO150" s="40">
        <v>0.0</v>
      </c>
      <c r="AP150" s="40">
        <v>0.0</v>
      </c>
      <c r="AQ150" s="40">
        <v>0.0</v>
      </c>
      <c r="AR150" s="92"/>
      <c r="AS150" s="45"/>
      <c r="AT150" s="53"/>
      <c r="AU150" s="44"/>
      <c r="AV150" s="40">
        <v>0.0</v>
      </c>
      <c r="AW150" s="40">
        <v>0.0</v>
      </c>
      <c r="AX150" s="40">
        <v>0.0</v>
      </c>
      <c r="AY150" s="51"/>
      <c r="AZ150" s="49">
        <f t="shared" ref="AZ150:BB150" si="126">SUM(F150,M150,T150,AA150,AH150,AO150,AV150)</f>
        <v>0</v>
      </c>
      <c r="BA150" s="39">
        <f t="shared" si="126"/>
        <v>0</v>
      </c>
      <c r="BB150" s="39">
        <f t="shared" si="126"/>
        <v>0</v>
      </c>
      <c r="BC150" s="50">
        <f>SUM(AZ150,BA150,BB150)</f>
        <v>0</v>
      </c>
      <c r="BD150" s="51"/>
      <c r="BE150" s="39"/>
      <c r="BF150" s="39"/>
      <c r="BG150" s="39"/>
      <c r="BH150" s="39"/>
      <c r="BI150" s="51"/>
      <c r="BJ150" s="51"/>
      <c r="BK150" s="51"/>
      <c r="BL150" s="51"/>
      <c r="BM150" s="51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  <c r="BG151" s="68" t="s">
        <v>15</v>
      </c>
      <c r="BH151" s="223">
        <f>SUM(BH132,BH138,BH142,BH146)</f>
        <v>0</v>
      </c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>
      <c r="A153" s="67"/>
      <c r="B153" s="68"/>
      <c r="C153" s="68"/>
      <c r="F153" s="204"/>
      <c r="G153" s="204"/>
      <c r="H153" s="204"/>
      <c r="I153" s="204"/>
      <c r="J153" s="118"/>
      <c r="K153" s="136"/>
      <c r="L153" s="136"/>
    </row>
    <row r="154" ht="17.25" customHeight="1">
      <c r="A154" s="67"/>
      <c r="B154" s="68" t="s">
        <v>25</v>
      </c>
      <c r="D154" s="68" t="s">
        <v>166</v>
      </c>
      <c r="E154" s="68" t="s">
        <v>167</v>
      </c>
    </row>
    <row r="155">
      <c r="A155" s="224" t="s">
        <v>1</v>
      </c>
      <c r="B155" s="68"/>
    </row>
    <row r="156">
      <c r="A156" s="225" t="s">
        <v>45</v>
      </c>
      <c r="B156" s="68" t="s">
        <v>171</v>
      </c>
      <c r="C156" s="67" t="s">
        <v>169</v>
      </c>
      <c r="D156" s="152"/>
    </row>
    <row r="157">
      <c r="A157" s="225" t="s">
        <v>32</v>
      </c>
      <c r="B157" s="68" t="s">
        <v>168</v>
      </c>
      <c r="C157" s="67" t="s">
        <v>170</v>
      </c>
      <c r="D157" s="153"/>
      <c r="E157" s="136"/>
      <c r="F157" s="117"/>
      <c r="G157" s="117"/>
      <c r="H157" s="117"/>
      <c r="I157" s="117"/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 t="s">
        <v>198</v>
      </c>
    </row>
    <row r="161">
      <c r="A161" s="225" t="s">
        <v>69</v>
      </c>
      <c r="B161" s="68" t="s">
        <v>169</v>
      </c>
      <c r="C161" s="152"/>
    </row>
    <row r="162">
      <c r="A162" s="225" t="s">
        <v>73</v>
      </c>
      <c r="B162" s="68" t="s">
        <v>175</v>
      </c>
      <c r="C162" s="152" t="s">
        <v>171</v>
      </c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174</v>
      </c>
      <c r="C164" s="67" t="s">
        <v>168</v>
      </c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169</v>
      </c>
      <c r="C165" s="68" t="s">
        <v>174</v>
      </c>
    </row>
    <row r="166">
      <c r="A166" s="225" t="s">
        <v>109</v>
      </c>
      <c r="B166" s="68" t="s">
        <v>168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5" t="s">
        <v>103</v>
      </c>
      <c r="B167" s="68" t="s">
        <v>175</v>
      </c>
      <c r="C167" s="152" t="s">
        <v>171</v>
      </c>
      <c r="D167" s="152"/>
      <c r="E167" s="152"/>
      <c r="F167" s="153"/>
      <c r="G167" s="153"/>
      <c r="H167" s="153"/>
      <c r="I167" s="153"/>
    </row>
    <row r="168">
      <c r="A168" s="229" t="s">
        <v>35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139</v>
      </c>
      <c r="B169" s="68" t="s">
        <v>169</v>
      </c>
      <c r="C169" s="152" t="s">
        <v>172</v>
      </c>
      <c r="D169" s="152"/>
      <c r="E169" s="152"/>
      <c r="F169" s="153"/>
      <c r="G169" s="153"/>
      <c r="H169" s="153"/>
      <c r="I169" s="153"/>
    </row>
    <row r="170">
      <c r="A170" s="225" t="s">
        <v>82</v>
      </c>
      <c r="B170" s="68" t="s">
        <v>169</v>
      </c>
      <c r="C170" s="152"/>
      <c r="D170" s="152"/>
      <c r="E170" s="153"/>
      <c r="F170" s="153"/>
      <c r="G170" s="153"/>
      <c r="H170" s="153"/>
      <c r="I170" s="153"/>
    </row>
    <row r="171">
      <c r="A171" s="229" t="s">
        <v>23</v>
      </c>
      <c r="C171" s="152"/>
      <c r="D171" s="152"/>
      <c r="E171" s="153"/>
      <c r="F171" s="153"/>
      <c r="G171" s="153"/>
      <c r="H171" s="153"/>
      <c r="I171" s="153"/>
    </row>
    <row r="172">
      <c r="A172" s="225" t="s">
        <v>123</v>
      </c>
      <c r="B172" s="68" t="s">
        <v>175</v>
      </c>
      <c r="C172" s="152" t="s">
        <v>171</v>
      </c>
      <c r="D172" s="152"/>
      <c r="E172" s="153"/>
      <c r="F172" s="153"/>
      <c r="G172" s="153"/>
      <c r="H172" s="153"/>
      <c r="I172" s="153"/>
    </row>
    <row r="173">
      <c r="A173" s="227" t="s">
        <v>151</v>
      </c>
      <c r="B173" s="68"/>
      <c r="C173" s="152"/>
      <c r="D173" s="152"/>
      <c r="E173" s="153"/>
      <c r="F173" s="153"/>
      <c r="G173" s="153"/>
      <c r="H173" s="153"/>
      <c r="I173" s="153"/>
    </row>
    <row r="174">
      <c r="A174" s="225" t="s">
        <v>30</v>
      </c>
      <c r="C174" s="152"/>
      <c r="D174" s="152"/>
      <c r="E174" s="153"/>
      <c r="F174" s="153"/>
      <c r="G174" s="153"/>
      <c r="H174" s="153"/>
      <c r="I174" s="153"/>
    </row>
    <row r="175">
      <c r="A175" s="227" t="s">
        <v>151</v>
      </c>
    </row>
    <row r="176">
      <c r="A176" s="67" t="s">
        <v>176</v>
      </c>
      <c r="B176" s="68" t="s">
        <v>175</v>
      </c>
      <c r="C176" s="67"/>
      <c r="D176" s="152"/>
    </row>
    <row r="177">
      <c r="A177" s="152" t="s">
        <v>52</v>
      </c>
      <c r="B177" s="68" t="s">
        <v>175</v>
      </c>
      <c r="C177" s="67" t="s">
        <v>171</v>
      </c>
      <c r="D177" s="152"/>
    </row>
    <row r="178">
      <c r="A178" s="152" t="s">
        <v>54</v>
      </c>
      <c r="B178" s="68" t="s">
        <v>175</v>
      </c>
      <c r="C178" s="152"/>
    </row>
    <row r="179">
      <c r="A179" s="227" t="s">
        <v>178</v>
      </c>
      <c r="B179" s="153"/>
      <c r="C179" s="153"/>
    </row>
    <row r="180">
      <c r="A180" s="67" t="s">
        <v>55</v>
      </c>
      <c r="B180" s="68" t="s">
        <v>174</v>
      </c>
      <c r="C180" s="152" t="s">
        <v>172</v>
      </c>
    </row>
    <row r="184">
      <c r="F184" s="136"/>
      <c r="G184" s="136"/>
      <c r="H184" s="136"/>
      <c r="I184" s="136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8">
      <c r="F188" s="153"/>
      <c r="G188" s="153"/>
      <c r="H188" s="153"/>
      <c r="I188" s="153"/>
    </row>
    <row r="190">
      <c r="D190" s="75"/>
      <c r="E190" s="75"/>
    </row>
    <row r="191">
      <c r="D191" s="75"/>
      <c r="E191" s="75"/>
    </row>
    <row r="192">
      <c r="D192" s="106"/>
      <c r="E192" s="106"/>
    </row>
    <row r="193">
      <c r="E193" s="32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51"/>
    </row>
    <row r="203">
      <c r="E203" s="106"/>
    </row>
    <row r="204">
      <c r="E204" s="106"/>
    </row>
    <row r="205">
      <c r="E205" s="32"/>
    </row>
    <row r="206">
      <c r="E206" s="51"/>
    </row>
    <row r="207">
      <c r="E207" s="51"/>
    </row>
  </sheetData>
  <mergeCells count="74">
    <mergeCell ref="K73:L73"/>
    <mergeCell ref="K85:L85"/>
    <mergeCell ref="AF85:AG85"/>
    <mergeCell ref="AT85:AU85"/>
    <mergeCell ref="BF86:BG86"/>
    <mergeCell ref="BF87:BG87"/>
    <mergeCell ref="K95:L95"/>
    <mergeCell ref="BF95:BG95"/>
    <mergeCell ref="AF95:AG95"/>
    <mergeCell ref="AT95:AU95"/>
    <mergeCell ref="BF97:BG97"/>
    <mergeCell ref="K104:L104"/>
    <mergeCell ref="AF104:AG104"/>
    <mergeCell ref="AT104:AU104"/>
    <mergeCell ref="BF106:BG106"/>
    <mergeCell ref="AM140:AN140"/>
    <mergeCell ref="AM144:AN144"/>
    <mergeCell ref="Y144:Z144"/>
    <mergeCell ref="Y148:Z148"/>
    <mergeCell ref="K136:L136"/>
    <mergeCell ref="Y136:Z136"/>
    <mergeCell ref="AM136:AN136"/>
    <mergeCell ref="K140:L140"/>
    <mergeCell ref="Y140:Z140"/>
    <mergeCell ref="K144:L144"/>
    <mergeCell ref="K148:L148"/>
    <mergeCell ref="AM148:AN148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5:L125"/>
    <mergeCell ref="Y125:Z125"/>
    <mergeCell ref="AM125:AN125"/>
    <mergeCell ref="K129:L129"/>
    <mergeCell ref="Y129:Z129"/>
    <mergeCell ref="AM129:AN129"/>
    <mergeCell ref="BF130:BG13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12.88"/>
    <col customWidth="1" min="13" max="13" width="23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45257.0</v>
      </c>
      <c r="B2" s="152" t="s">
        <v>52</v>
      </c>
      <c r="C2" s="153" t="s">
        <v>31</v>
      </c>
      <c r="D2" s="234" t="s">
        <v>174</v>
      </c>
      <c r="E2" s="233">
        <v>45257.0</v>
      </c>
      <c r="F2" s="237">
        <v>0.9583333333333334</v>
      </c>
      <c r="G2" s="237">
        <v>0.2708333333333333</v>
      </c>
      <c r="H2" s="235">
        <v>7.5</v>
      </c>
      <c r="I2" s="236">
        <v>0.0</v>
      </c>
      <c r="J2" s="235">
        <v>1.0</v>
      </c>
      <c r="K2" s="235">
        <v>6.5</v>
      </c>
      <c r="L2" s="152"/>
    </row>
    <row r="3">
      <c r="A3" s="233">
        <v>45257.0</v>
      </c>
      <c r="B3" s="152" t="s">
        <v>55</v>
      </c>
      <c r="C3" s="153" t="s">
        <v>1</v>
      </c>
      <c r="D3" s="234" t="s">
        <v>174</v>
      </c>
      <c r="E3" s="233">
        <v>45257.0</v>
      </c>
      <c r="F3" s="235">
        <v>0.0</v>
      </c>
      <c r="G3" s="235">
        <v>0.0</v>
      </c>
      <c r="H3" s="235">
        <v>0.0</v>
      </c>
      <c r="I3" s="236">
        <v>0.0</v>
      </c>
      <c r="J3" s="235">
        <v>0.0</v>
      </c>
      <c r="K3" s="235">
        <v>0.0</v>
      </c>
      <c r="L3" s="152" t="s">
        <v>25</v>
      </c>
    </row>
    <row r="4">
      <c r="A4" s="233">
        <v>45257.0</v>
      </c>
      <c r="B4" s="152" t="s">
        <v>18</v>
      </c>
      <c r="C4" s="153" t="s">
        <v>1</v>
      </c>
      <c r="D4" s="234" t="s">
        <v>174</v>
      </c>
      <c r="E4" s="233">
        <v>45257.0</v>
      </c>
      <c r="F4" s="237">
        <v>0.9791666666666666</v>
      </c>
      <c r="G4" s="237">
        <v>0.20833333333333334</v>
      </c>
      <c r="H4" s="235">
        <v>5.5</v>
      </c>
      <c r="I4" s="236">
        <v>0.0</v>
      </c>
      <c r="J4" s="236">
        <v>0.0</v>
      </c>
      <c r="K4" s="235">
        <v>5.5</v>
      </c>
      <c r="L4" s="152"/>
    </row>
    <row r="5">
      <c r="A5" s="233">
        <v>45257.0</v>
      </c>
      <c r="B5" s="152" t="s">
        <v>189</v>
      </c>
      <c r="C5" s="152" t="s">
        <v>51</v>
      </c>
      <c r="D5" s="234" t="s">
        <v>175</v>
      </c>
      <c r="E5" s="233">
        <v>45258.0</v>
      </c>
      <c r="F5" s="237">
        <v>0.0</v>
      </c>
      <c r="G5" s="237">
        <v>0.25</v>
      </c>
      <c r="H5" s="235">
        <v>6.0</v>
      </c>
      <c r="I5" s="236">
        <v>0.0</v>
      </c>
      <c r="J5" s="236">
        <v>0.0</v>
      </c>
      <c r="K5" s="235">
        <v>6.0</v>
      </c>
      <c r="L5" s="152"/>
    </row>
    <row r="6">
      <c r="A6" s="233">
        <v>45257.0</v>
      </c>
      <c r="B6" s="153" t="s">
        <v>139</v>
      </c>
      <c r="C6" s="153" t="s">
        <v>35</v>
      </c>
      <c r="D6" s="234" t="s">
        <v>175</v>
      </c>
      <c r="E6" s="233">
        <v>45258.0</v>
      </c>
      <c r="F6" s="237">
        <v>0.0</v>
      </c>
      <c r="G6" s="237">
        <v>0.375</v>
      </c>
      <c r="H6" s="235">
        <v>8.0</v>
      </c>
      <c r="I6" s="235">
        <v>1.0</v>
      </c>
      <c r="J6" s="235">
        <v>2.0</v>
      </c>
      <c r="K6" s="235">
        <v>6.0</v>
      </c>
      <c r="L6" s="152" t="s">
        <v>191</v>
      </c>
    </row>
    <row r="7">
      <c r="A7" s="233">
        <v>45257.0</v>
      </c>
      <c r="B7" s="152" t="s">
        <v>54</v>
      </c>
      <c r="C7" s="152" t="s">
        <v>23</v>
      </c>
      <c r="D7" s="234" t="s">
        <v>175</v>
      </c>
      <c r="E7" s="233">
        <v>45258.0</v>
      </c>
      <c r="F7" s="237">
        <v>0.0625</v>
      </c>
      <c r="G7" s="237">
        <v>0.2916666666666667</v>
      </c>
      <c r="H7" s="68">
        <v>5.5</v>
      </c>
      <c r="I7" s="68">
        <v>0.0</v>
      </c>
      <c r="J7" s="68">
        <v>0.0</v>
      </c>
      <c r="K7" s="68">
        <v>5.5</v>
      </c>
      <c r="L7" s="152"/>
    </row>
    <row r="8">
      <c r="A8" s="233">
        <v>45257.0</v>
      </c>
      <c r="B8" s="152" t="s">
        <v>50</v>
      </c>
      <c r="C8" s="152" t="s">
        <v>23</v>
      </c>
      <c r="D8" s="234" t="s">
        <v>175</v>
      </c>
      <c r="E8" s="233">
        <v>45258.0</v>
      </c>
      <c r="F8" s="237">
        <v>0.2916666666666667</v>
      </c>
      <c r="G8" s="237">
        <v>0.5</v>
      </c>
      <c r="H8" s="235">
        <v>5.0</v>
      </c>
      <c r="I8" s="236">
        <v>0.0</v>
      </c>
      <c r="J8" s="235">
        <v>5.0</v>
      </c>
      <c r="K8" s="235">
        <v>0.0</v>
      </c>
      <c r="L8" s="152"/>
    </row>
    <row r="9">
      <c r="A9" s="233">
        <v>45257.0</v>
      </c>
      <c r="B9" s="152" t="s">
        <v>50</v>
      </c>
      <c r="C9" s="152" t="s">
        <v>31</v>
      </c>
      <c r="D9" s="234" t="s">
        <v>175</v>
      </c>
      <c r="E9" s="233">
        <v>45258.0</v>
      </c>
      <c r="F9" s="237">
        <v>0.5</v>
      </c>
      <c r="G9" s="237">
        <v>0.5625</v>
      </c>
      <c r="H9" s="68">
        <v>1.5</v>
      </c>
      <c r="I9" s="68">
        <v>0.0</v>
      </c>
      <c r="J9" s="68">
        <v>1.5</v>
      </c>
      <c r="K9" s="68">
        <v>0.0</v>
      </c>
      <c r="L9" s="152"/>
    </row>
    <row r="10">
      <c r="A10" s="233">
        <v>45257.0</v>
      </c>
      <c r="B10" s="153" t="s">
        <v>88</v>
      </c>
      <c r="C10" s="153" t="s">
        <v>31</v>
      </c>
      <c r="D10" s="234" t="s">
        <v>175</v>
      </c>
      <c r="E10" s="233">
        <v>45257.0</v>
      </c>
      <c r="F10" s="237">
        <v>0.375</v>
      </c>
      <c r="G10" s="237">
        <v>0.5</v>
      </c>
      <c r="H10" s="235">
        <v>3.0</v>
      </c>
      <c r="I10" s="236">
        <v>0.0</v>
      </c>
      <c r="J10" s="235">
        <v>3.0</v>
      </c>
      <c r="K10" s="235">
        <v>0.0</v>
      </c>
      <c r="L10" s="152"/>
    </row>
    <row r="11">
      <c r="A11" s="233">
        <v>45257.0</v>
      </c>
      <c r="B11" s="153" t="s">
        <v>123</v>
      </c>
      <c r="C11" s="153" t="s">
        <v>23</v>
      </c>
      <c r="D11" s="234" t="s">
        <v>175</v>
      </c>
      <c r="E11" s="233">
        <v>45258.0</v>
      </c>
      <c r="F11" s="235">
        <v>0.0</v>
      </c>
      <c r="G11" s="235">
        <v>0.0</v>
      </c>
      <c r="H11" s="68">
        <v>0.0</v>
      </c>
      <c r="I11" s="68">
        <v>0.0</v>
      </c>
      <c r="J11" s="68">
        <v>0.0</v>
      </c>
      <c r="K11" s="68">
        <v>0.0</v>
      </c>
      <c r="L11" s="152" t="s">
        <v>25</v>
      </c>
    </row>
    <row r="12">
      <c r="A12" s="233">
        <v>45257.0</v>
      </c>
      <c r="B12" s="152" t="s">
        <v>30</v>
      </c>
      <c r="C12" s="152" t="s">
        <v>1</v>
      </c>
      <c r="D12" s="234" t="s">
        <v>175</v>
      </c>
      <c r="E12" s="233">
        <v>45258.0</v>
      </c>
      <c r="F12" s="235">
        <v>0.0</v>
      </c>
      <c r="G12" s="235">
        <v>0.0</v>
      </c>
      <c r="H12" s="235">
        <v>0.0</v>
      </c>
      <c r="I12" s="235">
        <v>0.0</v>
      </c>
      <c r="J12" s="235">
        <v>0.0</v>
      </c>
      <c r="K12" s="235">
        <v>0.0</v>
      </c>
      <c r="L12" s="152" t="s">
        <v>25</v>
      </c>
    </row>
    <row r="13">
      <c r="A13" s="233">
        <v>45257.0</v>
      </c>
      <c r="B13" s="153" t="s">
        <v>45</v>
      </c>
      <c r="C13" s="153" t="s">
        <v>1</v>
      </c>
      <c r="D13" s="234" t="s">
        <v>175</v>
      </c>
      <c r="E13" s="233">
        <v>45258.0</v>
      </c>
      <c r="F13" s="235">
        <v>0.0</v>
      </c>
      <c r="G13" s="235">
        <v>0.0</v>
      </c>
      <c r="H13" s="235">
        <v>0.0</v>
      </c>
      <c r="I13" s="236">
        <v>0.0</v>
      </c>
      <c r="J13" s="235">
        <v>0.0</v>
      </c>
      <c r="K13" s="235">
        <v>0.0</v>
      </c>
      <c r="L13" s="152" t="s">
        <v>25</v>
      </c>
    </row>
    <row r="14">
      <c r="A14" s="233">
        <v>45257.0</v>
      </c>
      <c r="B14" s="152" t="s">
        <v>32</v>
      </c>
      <c r="C14" s="153" t="s">
        <v>1</v>
      </c>
      <c r="D14" s="234" t="s">
        <v>175</v>
      </c>
      <c r="E14" s="233">
        <v>45258.0</v>
      </c>
      <c r="F14" s="237">
        <v>0.20833333333333334</v>
      </c>
      <c r="G14" s="237">
        <v>0.5208333333333334</v>
      </c>
      <c r="H14" s="235">
        <v>7.5</v>
      </c>
      <c r="I14" s="236">
        <v>0.0</v>
      </c>
      <c r="J14" s="235">
        <v>6.5</v>
      </c>
      <c r="K14" s="235">
        <v>1.0</v>
      </c>
      <c r="L14" s="152"/>
    </row>
    <row r="15">
      <c r="A15" s="233">
        <v>45257.0</v>
      </c>
      <c r="B15" s="153" t="s">
        <v>69</v>
      </c>
      <c r="C15" s="153" t="s">
        <v>51</v>
      </c>
      <c r="D15" s="234" t="s">
        <v>175</v>
      </c>
      <c r="E15" s="233">
        <v>45258.0</v>
      </c>
      <c r="F15" s="238">
        <v>0.20833333333333334</v>
      </c>
      <c r="G15" s="237">
        <v>0.5416666666666666</v>
      </c>
      <c r="H15" s="235">
        <v>8.0</v>
      </c>
      <c r="I15" s="236">
        <v>0.0</v>
      </c>
      <c r="J15" s="235">
        <v>7.0</v>
      </c>
      <c r="K15" s="236">
        <v>1.0</v>
      </c>
      <c r="L15" s="152"/>
    </row>
    <row r="16">
      <c r="A16" s="233">
        <v>45257.0</v>
      </c>
      <c r="B16" s="155" t="s">
        <v>190</v>
      </c>
      <c r="C16" s="153" t="s">
        <v>51</v>
      </c>
      <c r="D16" s="234" t="s">
        <v>175</v>
      </c>
      <c r="E16" s="233">
        <v>45258.0</v>
      </c>
      <c r="F16" s="237">
        <v>0.25</v>
      </c>
      <c r="G16" s="237">
        <v>0.5625</v>
      </c>
      <c r="H16" s="235">
        <v>7.5</v>
      </c>
      <c r="I16" s="235">
        <v>0.0</v>
      </c>
      <c r="J16" s="235">
        <v>7.5</v>
      </c>
      <c r="K16" s="235">
        <v>0.0</v>
      </c>
      <c r="L16" s="152"/>
    </row>
    <row r="17">
      <c r="A17" s="233">
        <v>45257.0</v>
      </c>
      <c r="B17" s="155" t="s">
        <v>82</v>
      </c>
      <c r="C17" s="152" t="s">
        <v>31</v>
      </c>
      <c r="D17" s="234" t="s">
        <v>175</v>
      </c>
      <c r="E17" s="233">
        <v>45258.0</v>
      </c>
      <c r="F17" s="237">
        <v>0.25</v>
      </c>
      <c r="G17" s="237">
        <v>0.375</v>
      </c>
      <c r="H17" s="235">
        <v>3.0</v>
      </c>
      <c r="I17" s="236">
        <v>0.0</v>
      </c>
      <c r="J17" s="235">
        <v>3.0</v>
      </c>
      <c r="K17" s="235">
        <v>0.0</v>
      </c>
      <c r="L17" s="152"/>
    </row>
    <row r="18">
      <c r="A18" s="233">
        <v>45257.0</v>
      </c>
      <c r="B18" s="155" t="s">
        <v>82</v>
      </c>
      <c r="C18" s="152" t="s">
        <v>35</v>
      </c>
      <c r="D18" s="234" t="s">
        <v>175</v>
      </c>
      <c r="E18" s="233">
        <v>45258.0</v>
      </c>
      <c r="F18" s="237">
        <v>0.375</v>
      </c>
      <c r="G18" s="237">
        <v>0.5</v>
      </c>
      <c r="H18" s="235">
        <v>3.0</v>
      </c>
      <c r="I18" s="236">
        <v>0.0</v>
      </c>
      <c r="J18" s="235">
        <v>3.0</v>
      </c>
      <c r="K18" s="235">
        <v>0.0</v>
      </c>
      <c r="L18" s="152"/>
    </row>
    <row r="19">
      <c r="A19" s="233">
        <v>45257.0</v>
      </c>
      <c r="B19" s="153" t="s">
        <v>103</v>
      </c>
      <c r="C19" s="153" t="s">
        <v>31</v>
      </c>
      <c r="D19" s="234" t="s">
        <v>175</v>
      </c>
      <c r="E19" s="233">
        <v>45258.0</v>
      </c>
      <c r="F19" s="235">
        <v>0.0</v>
      </c>
      <c r="G19" s="235">
        <v>0.0</v>
      </c>
      <c r="H19" s="235">
        <v>0.0</v>
      </c>
      <c r="I19" s="236">
        <v>0.0</v>
      </c>
      <c r="J19" s="235">
        <v>0.0</v>
      </c>
      <c r="K19" s="235">
        <v>0.0</v>
      </c>
      <c r="L19" s="152" t="s">
        <v>25</v>
      </c>
    </row>
    <row r="20">
      <c r="A20" s="233">
        <v>45257.0</v>
      </c>
      <c r="B20" s="153" t="s">
        <v>97</v>
      </c>
      <c r="C20" s="153" t="s">
        <v>31</v>
      </c>
      <c r="D20" s="234" t="s">
        <v>175</v>
      </c>
      <c r="E20" s="233">
        <v>45258.0</v>
      </c>
      <c r="F20" s="237">
        <v>0.2708333333333333</v>
      </c>
      <c r="G20" s="237">
        <v>0.5833333333333334</v>
      </c>
      <c r="H20" s="235">
        <v>7.5</v>
      </c>
      <c r="I20" s="235">
        <v>0.0</v>
      </c>
      <c r="J20" s="235">
        <v>7.5</v>
      </c>
      <c r="K20" s="235">
        <v>0.0</v>
      </c>
      <c r="L20" s="152"/>
    </row>
    <row r="21">
      <c r="A21" s="233">
        <v>45257.0</v>
      </c>
      <c r="B21" s="152" t="s">
        <v>109</v>
      </c>
      <c r="C21" s="153" t="s">
        <v>31</v>
      </c>
      <c r="D21" s="234" t="s">
        <v>175</v>
      </c>
      <c r="E21" s="233">
        <v>45258.0</v>
      </c>
      <c r="F21" s="235">
        <v>0.0</v>
      </c>
      <c r="G21" s="235">
        <v>0.0</v>
      </c>
      <c r="H21" s="235">
        <v>0.0</v>
      </c>
      <c r="I21" s="235">
        <v>0.0</v>
      </c>
      <c r="J21" s="235">
        <v>0.0</v>
      </c>
      <c r="K21" s="235">
        <v>0.0</v>
      </c>
      <c r="L21" s="152" t="s">
        <v>204</v>
      </c>
    </row>
    <row r="22">
      <c r="A22" s="233">
        <v>45258.0</v>
      </c>
      <c r="B22" s="152" t="s">
        <v>88</v>
      </c>
      <c r="C22" s="153" t="s">
        <v>31</v>
      </c>
      <c r="D22" s="234" t="s">
        <v>175</v>
      </c>
      <c r="E22" s="233">
        <v>45258.0</v>
      </c>
      <c r="F22" s="237">
        <v>0.9583333333333334</v>
      </c>
      <c r="G22" s="237">
        <v>0.2708333333333333</v>
      </c>
      <c r="H22" s="235">
        <v>7.5</v>
      </c>
      <c r="I22" s="236">
        <v>0.0</v>
      </c>
      <c r="J22" s="235">
        <v>1.0</v>
      </c>
      <c r="K22" s="235">
        <v>6.5</v>
      </c>
      <c r="L22" s="152"/>
    </row>
    <row r="23">
      <c r="A23" s="233">
        <v>45258.0</v>
      </c>
      <c r="B23" s="152" t="s">
        <v>52</v>
      </c>
      <c r="C23" s="153" t="s">
        <v>31</v>
      </c>
      <c r="D23" s="234" t="s">
        <v>175</v>
      </c>
      <c r="E23" s="233">
        <v>45258.0</v>
      </c>
      <c r="F23" s="235">
        <v>0.0</v>
      </c>
      <c r="G23" s="235">
        <v>0.0</v>
      </c>
      <c r="H23" s="235">
        <v>0.0</v>
      </c>
      <c r="I23" s="236">
        <v>0.0</v>
      </c>
      <c r="J23" s="235">
        <v>0.0</v>
      </c>
      <c r="K23" s="235">
        <v>0.0</v>
      </c>
      <c r="L23" s="152" t="s">
        <v>25</v>
      </c>
    </row>
    <row r="24">
      <c r="A24" s="233">
        <v>45258.0</v>
      </c>
      <c r="B24" s="152" t="s">
        <v>55</v>
      </c>
      <c r="C24" s="152" t="s">
        <v>1</v>
      </c>
      <c r="D24" s="234" t="s">
        <v>175</v>
      </c>
      <c r="E24" s="233">
        <v>45258.0</v>
      </c>
      <c r="F24" s="237">
        <v>0.9791666666666666</v>
      </c>
      <c r="G24" s="237">
        <v>0.25</v>
      </c>
      <c r="H24" s="235">
        <v>6.5</v>
      </c>
      <c r="I24" s="236">
        <v>0.0</v>
      </c>
      <c r="J24" s="236">
        <v>0.0</v>
      </c>
      <c r="K24" s="235">
        <v>6.5</v>
      </c>
      <c r="L24" s="152"/>
    </row>
    <row r="25">
      <c r="A25" s="233">
        <v>45258.0</v>
      </c>
      <c r="B25" s="152" t="s">
        <v>189</v>
      </c>
      <c r="C25" s="153" t="s">
        <v>51</v>
      </c>
      <c r="D25" s="234" t="s">
        <v>171</v>
      </c>
      <c r="E25" s="233">
        <v>45259.0</v>
      </c>
      <c r="F25" s="237">
        <v>0.0</v>
      </c>
      <c r="G25" s="237">
        <v>0.2916666666666667</v>
      </c>
      <c r="H25" s="235">
        <v>7.0</v>
      </c>
      <c r="I25" s="236">
        <v>0.0</v>
      </c>
      <c r="J25" s="235">
        <v>1.0</v>
      </c>
      <c r="K25" s="235">
        <v>6.0</v>
      </c>
      <c r="L25" s="152"/>
    </row>
    <row r="26">
      <c r="A26" s="233">
        <v>45258.0</v>
      </c>
      <c r="B26" s="153" t="s">
        <v>139</v>
      </c>
      <c r="C26" s="153" t="s">
        <v>35</v>
      </c>
      <c r="D26" s="234" t="s">
        <v>171</v>
      </c>
      <c r="E26" s="233">
        <v>45259.0</v>
      </c>
      <c r="F26" s="237">
        <v>0.0</v>
      </c>
      <c r="G26" s="237">
        <v>0.25</v>
      </c>
      <c r="H26" s="235">
        <v>6.0</v>
      </c>
      <c r="I26" s="236">
        <v>0.0</v>
      </c>
      <c r="J26" s="236">
        <v>0.0</v>
      </c>
      <c r="K26" s="235">
        <v>6.0</v>
      </c>
      <c r="L26" s="155"/>
    </row>
    <row r="27">
      <c r="A27" s="233">
        <v>45258.0</v>
      </c>
      <c r="B27" s="152" t="s">
        <v>50</v>
      </c>
      <c r="C27" s="152" t="s">
        <v>23</v>
      </c>
      <c r="D27" s="234" t="s">
        <v>171</v>
      </c>
      <c r="E27" s="233">
        <v>45259.0</v>
      </c>
      <c r="F27" s="237">
        <v>0.0625</v>
      </c>
      <c r="G27" s="237">
        <v>0.25</v>
      </c>
      <c r="H27" s="68">
        <v>4.5</v>
      </c>
      <c r="I27" s="68">
        <v>0.0</v>
      </c>
      <c r="J27" s="68">
        <v>0.0</v>
      </c>
      <c r="K27" s="68">
        <v>4.5</v>
      </c>
      <c r="L27" s="152"/>
    </row>
    <row r="28">
      <c r="A28" s="233">
        <v>45258.0</v>
      </c>
      <c r="B28" s="152" t="s">
        <v>123</v>
      </c>
      <c r="C28" s="239" t="s">
        <v>23</v>
      </c>
      <c r="D28" s="234" t="s">
        <v>171</v>
      </c>
      <c r="E28" s="233">
        <v>45259.0</v>
      </c>
      <c r="F28" s="237">
        <v>0.25</v>
      </c>
      <c r="G28" s="237">
        <v>0.5</v>
      </c>
      <c r="H28" s="235">
        <v>6.0</v>
      </c>
      <c r="I28" s="235">
        <v>0.0</v>
      </c>
      <c r="J28" s="235">
        <v>6.0</v>
      </c>
      <c r="K28" s="235">
        <v>0.0</v>
      </c>
      <c r="L28" s="152"/>
    </row>
    <row r="29">
      <c r="A29" s="233">
        <v>45258.0</v>
      </c>
      <c r="B29" s="152" t="s">
        <v>18</v>
      </c>
      <c r="C29" s="239" t="s">
        <v>23</v>
      </c>
      <c r="D29" s="234" t="s">
        <v>171</v>
      </c>
      <c r="E29" s="233">
        <v>45259.0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45258.0</v>
      </c>
      <c r="B30" s="152" t="s">
        <v>54</v>
      </c>
      <c r="C30" s="239" t="s">
        <v>23</v>
      </c>
      <c r="D30" s="234" t="s">
        <v>171</v>
      </c>
      <c r="E30" s="233">
        <v>45259.0</v>
      </c>
      <c r="F30" s="235">
        <v>0.0</v>
      </c>
      <c r="G30" s="235">
        <v>0.0</v>
      </c>
      <c r="H30" s="235">
        <v>0.0</v>
      </c>
      <c r="I30" s="236">
        <v>0.0</v>
      </c>
      <c r="J30" s="235">
        <v>0.0</v>
      </c>
      <c r="K30" s="235">
        <v>0.0</v>
      </c>
      <c r="L30" s="152" t="s">
        <v>25</v>
      </c>
    </row>
    <row r="31">
      <c r="A31" s="233">
        <v>45258.0</v>
      </c>
      <c r="B31" s="153" t="s">
        <v>45</v>
      </c>
      <c r="C31" s="153" t="s">
        <v>1</v>
      </c>
      <c r="D31" s="234" t="s">
        <v>171</v>
      </c>
      <c r="E31" s="233">
        <v>45259.0</v>
      </c>
      <c r="F31" s="235">
        <v>0.0</v>
      </c>
      <c r="G31" s="235">
        <v>0.0</v>
      </c>
      <c r="H31" s="235">
        <v>0.0</v>
      </c>
      <c r="I31" s="236">
        <v>0.0</v>
      </c>
      <c r="J31" s="235">
        <v>0.0</v>
      </c>
      <c r="K31" s="235">
        <v>0.0</v>
      </c>
      <c r="L31" s="152" t="s">
        <v>25</v>
      </c>
    </row>
    <row r="32">
      <c r="A32" s="233">
        <v>45258.0</v>
      </c>
      <c r="B32" s="152" t="s">
        <v>32</v>
      </c>
      <c r="C32" s="153" t="s">
        <v>1</v>
      </c>
      <c r="D32" s="234" t="s">
        <v>171</v>
      </c>
      <c r="E32" s="233">
        <v>45259.0</v>
      </c>
      <c r="F32" s="237">
        <v>0.25</v>
      </c>
      <c r="G32" s="237">
        <v>0.5208333333333334</v>
      </c>
      <c r="H32" s="235">
        <v>6.5</v>
      </c>
      <c r="I32" s="236">
        <v>0.0</v>
      </c>
      <c r="J32" s="235">
        <v>6.5</v>
      </c>
      <c r="K32" s="235">
        <v>0.0</v>
      </c>
      <c r="L32" s="153"/>
    </row>
    <row r="33">
      <c r="A33" s="233">
        <v>45258.0</v>
      </c>
      <c r="B33" s="152" t="s">
        <v>30</v>
      </c>
      <c r="C33" s="153" t="s">
        <v>51</v>
      </c>
      <c r="D33" s="234" t="s">
        <v>171</v>
      </c>
      <c r="E33" s="233">
        <v>45259.0</v>
      </c>
      <c r="F33" s="237">
        <v>0.2916666666666667</v>
      </c>
      <c r="G33" s="237">
        <v>0.5625</v>
      </c>
      <c r="H33" s="235">
        <v>6.5</v>
      </c>
      <c r="I33" s="236">
        <v>0.0</v>
      </c>
      <c r="J33" s="235">
        <v>6.5</v>
      </c>
      <c r="K33" s="235">
        <v>0.0</v>
      </c>
      <c r="L33" s="152"/>
    </row>
    <row r="34">
      <c r="A34" s="233">
        <v>45258.0</v>
      </c>
      <c r="B34" s="153" t="s">
        <v>69</v>
      </c>
      <c r="C34" s="153" t="s">
        <v>51</v>
      </c>
      <c r="D34" s="234" t="s">
        <v>171</v>
      </c>
      <c r="E34" s="233">
        <v>45259.0</v>
      </c>
      <c r="F34" s="235">
        <v>0.0</v>
      </c>
      <c r="G34" s="235">
        <v>0.0</v>
      </c>
      <c r="H34" s="235">
        <v>0.0</v>
      </c>
      <c r="I34" s="236">
        <v>0.0</v>
      </c>
      <c r="J34" s="235">
        <v>0.0</v>
      </c>
      <c r="K34" s="235">
        <v>0.0</v>
      </c>
      <c r="L34" s="152" t="s">
        <v>25</v>
      </c>
    </row>
    <row r="35">
      <c r="A35" s="233">
        <v>45258.0</v>
      </c>
      <c r="B35" s="155" t="s">
        <v>190</v>
      </c>
      <c r="C35" s="153" t="s">
        <v>51</v>
      </c>
      <c r="D35" s="234" t="s">
        <v>171</v>
      </c>
      <c r="E35" s="233">
        <v>45259.0</v>
      </c>
      <c r="F35" s="238">
        <v>0.20833333333333334</v>
      </c>
      <c r="G35" s="237">
        <v>0.5416666666666666</v>
      </c>
      <c r="H35" s="235">
        <v>8.0</v>
      </c>
      <c r="I35" s="236">
        <v>0.0</v>
      </c>
      <c r="J35" s="235">
        <v>7.0</v>
      </c>
      <c r="K35" s="236">
        <v>1.0</v>
      </c>
      <c r="L35" s="152"/>
    </row>
    <row r="36">
      <c r="A36" s="233">
        <v>45258.0</v>
      </c>
      <c r="B36" s="155" t="s">
        <v>82</v>
      </c>
      <c r="C36" s="152" t="s">
        <v>35</v>
      </c>
      <c r="D36" s="234" t="s">
        <v>171</v>
      </c>
      <c r="E36" s="233">
        <v>45259.0</v>
      </c>
      <c r="F36" s="237">
        <v>0.25</v>
      </c>
      <c r="G36" s="237">
        <v>0.5</v>
      </c>
      <c r="H36" s="236">
        <v>6.0</v>
      </c>
      <c r="I36" s="236">
        <v>0.0</v>
      </c>
      <c r="J36" s="235">
        <v>6.0</v>
      </c>
      <c r="K36" s="235">
        <v>0.0</v>
      </c>
      <c r="L36" s="152"/>
    </row>
    <row r="37">
      <c r="A37" s="233">
        <v>45258.0</v>
      </c>
      <c r="B37" s="153" t="s">
        <v>103</v>
      </c>
      <c r="C37" s="153" t="s">
        <v>31</v>
      </c>
      <c r="D37" s="234" t="s">
        <v>171</v>
      </c>
      <c r="E37" s="233">
        <v>45259.0</v>
      </c>
      <c r="F37" s="235">
        <v>0.0</v>
      </c>
      <c r="G37" s="235">
        <v>0.0</v>
      </c>
      <c r="H37" s="235">
        <v>0.0</v>
      </c>
      <c r="I37" s="236">
        <v>0.0</v>
      </c>
      <c r="J37" s="235">
        <v>0.0</v>
      </c>
      <c r="K37" s="235">
        <v>0.0</v>
      </c>
      <c r="L37" s="152" t="s">
        <v>25</v>
      </c>
    </row>
    <row r="38">
      <c r="A38" s="233">
        <v>45258.0</v>
      </c>
      <c r="B38" s="153" t="s">
        <v>97</v>
      </c>
      <c r="C38" s="153" t="s">
        <v>31</v>
      </c>
      <c r="D38" s="234" t="s">
        <v>171</v>
      </c>
      <c r="E38" s="233">
        <v>45259.0</v>
      </c>
      <c r="F38" s="237">
        <v>0.2708333333333333</v>
      </c>
      <c r="G38" s="237">
        <v>0.5833333333333334</v>
      </c>
      <c r="H38" s="235">
        <v>7.5</v>
      </c>
      <c r="I38" s="235">
        <v>0.0</v>
      </c>
      <c r="J38" s="235">
        <v>7.5</v>
      </c>
      <c r="K38" s="235">
        <v>0.0</v>
      </c>
      <c r="L38" s="152"/>
    </row>
    <row r="39">
      <c r="A39" s="233">
        <v>45258.0</v>
      </c>
      <c r="B39" s="152" t="s">
        <v>109</v>
      </c>
      <c r="C39" s="153" t="s">
        <v>31</v>
      </c>
      <c r="D39" s="234" t="s">
        <v>171</v>
      </c>
      <c r="E39" s="233">
        <v>45259.0</v>
      </c>
      <c r="F39" s="237">
        <v>0.25</v>
      </c>
      <c r="G39" s="237">
        <v>0.5625</v>
      </c>
      <c r="H39" s="236">
        <v>7.5</v>
      </c>
      <c r="I39" s="236">
        <v>0.0</v>
      </c>
      <c r="J39" s="235">
        <v>7.5</v>
      </c>
      <c r="K39" s="235">
        <v>0.0</v>
      </c>
      <c r="L39" s="152"/>
    </row>
    <row r="40">
      <c r="A40" s="233">
        <v>45259.0</v>
      </c>
      <c r="B40" s="153" t="s">
        <v>88</v>
      </c>
      <c r="C40" s="153" t="s">
        <v>31</v>
      </c>
      <c r="D40" s="234" t="s">
        <v>171</v>
      </c>
      <c r="E40" s="233">
        <v>45259.0</v>
      </c>
      <c r="F40" s="237">
        <v>0.9583333333333334</v>
      </c>
      <c r="G40" s="237">
        <v>0.2708333333333333</v>
      </c>
      <c r="H40" s="235">
        <v>7.5</v>
      </c>
      <c r="I40" s="236">
        <v>0.0</v>
      </c>
      <c r="J40" s="235">
        <v>1.0</v>
      </c>
      <c r="K40" s="235">
        <v>6.5</v>
      </c>
      <c r="L40" s="152"/>
    </row>
    <row r="41">
      <c r="A41" s="233">
        <v>45258.0</v>
      </c>
      <c r="B41" s="152" t="s">
        <v>52</v>
      </c>
      <c r="C41" s="153" t="s">
        <v>31</v>
      </c>
      <c r="D41" s="234" t="s">
        <v>171</v>
      </c>
      <c r="E41" s="233">
        <v>45259.0</v>
      </c>
      <c r="F41" s="235">
        <v>0.0</v>
      </c>
      <c r="G41" s="235">
        <v>0.0</v>
      </c>
      <c r="H41" s="235">
        <v>0.0</v>
      </c>
      <c r="I41" s="236">
        <v>0.0</v>
      </c>
      <c r="J41" s="235">
        <v>0.0</v>
      </c>
      <c r="K41" s="235">
        <v>0.0</v>
      </c>
      <c r="L41" s="152" t="s">
        <v>25</v>
      </c>
    </row>
    <row r="42">
      <c r="A42" s="233">
        <v>45259.0</v>
      </c>
      <c r="B42" s="152" t="s">
        <v>55</v>
      </c>
      <c r="C42" s="152" t="s">
        <v>1</v>
      </c>
      <c r="D42" s="234" t="s">
        <v>171</v>
      </c>
      <c r="E42" s="233">
        <v>45259.0</v>
      </c>
      <c r="F42" s="237">
        <v>0.9791666666666666</v>
      </c>
      <c r="G42" s="237">
        <v>0.25</v>
      </c>
      <c r="H42" s="235">
        <v>6.5</v>
      </c>
      <c r="I42" s="236">
        <v>0.0</v>
      </c>
      <c r="J42" s="236">
        <v>0.0</v>
      </c>
      <c r="K42" s="235">
        <v>6.5</v>
      </c>
      <c r="L42" s="152"/>
    </row>
    <row r="43">
      <c r="A43" s="233">
        <v>45259.0</v>
      </c>
      <c r="B43" s="152" t="s">
        <v>189</v>
      </c>
      <c r="C43" s="152" t="s">
        <v>51</v>
      </c>
      <c r="D43" s="234" t="s">
        <v>169</v>
      </c>
      <c r="E43" s="233">
        <v>45260.0</v>
      </c>
      <c r="F43" s="237">
        <v>0.0</v>
      </c>
      <c r="G43" s="237">
        <v>0.2916666666666667</v>
      </c>
      <c r="H43" s="235">
        <v>7.0</v>
      </c>
      <c r="I43" s="236">
        <v>0.0</v>
      </c>
      <c r="J43" s="235">
        <v>1.0</v>
      </c>
      <c r="K43" s="235">
        <v>6.0</v>
      </c>
      <c r="L43" s="152"/>
    </row>
    <row r="44">
      <c r="A44" s="233">
        <v>45259.0</v>
      </c>
      <c r="B44" s="152" t="s">
        <v>139</v>
      </c>
      <c r="C44" s="152" t="s">
        <v>35</v>
      </c>
      <c r="D44" s="234" t="s">
        <v>169</v>
      </c>
      <c r="E44" s="233">
        <v>45260.0</v>
      </c>
      <c r="F44" s="237">
        <v>0.0</v>
      </c>
      <c r="G44" s="237">
        <v>0.25</v>
      </c>
      <c r="H44" s="235">
        <v>6.0</v>
      </c>
      <c r="I44" s="236">
        <v>0.0</v>
      </c>
      <c r="J44" s="236">
        <v>0.0</v>
      </c>
      <c r="K44" s="235">
        <v>6.0</v>
      </c>
      <c r="L44" s="152"/>
    </row>
    <row r="45">
      <c r="A45" s="233">
        <v>45259.0</v>
      </c>
      <c r="B45" s="152" t="s">
        <v>18</v>
      </c>
      <c r="C45" s="152" t="s">
        <v>23</v>
      </c>
      <c r="D45" s="234" t="s">
        <v>169</v>
      </c>
      <c r="E45" s="233">
        <v>45260.0</v>
      </c>
      <c r="F45" s="237">
        <v>0.0625</v>
      </c>
      <c r="G45" s="237">
        <v>0.25</v>
      </c>
      <c r="H45" s="68">
        <v>4.5</v>
      </c>
      <c r="I45" s="68">
        <v>0.0</v>
      </c>
      <c r="J45" s="68">
        <v>0.0</v>
      </c>
      <c r="K45" s="68">
        <v>4.5</v>
      </c>
      <c r="L45" s="152"/>
    </row>
    <row r="46">
      <c r="A46" s="233">
        <v>45259.0</v>
      </c>
      <c r="B46" s="152" t="s">
        <v>123</v>
      </c>
      <c r="C46" s="153" t="s">
        <v>23</v>
      </c>
      <c r="D46" s="234" t="s">
        <v>169</v>
      </c>
      <c r="E46" s="233">
        <v>45260.0</v>
      </c>
      <c r="F46" s="237">
        <v>0.25</v>
      </c>
      <c r="G46" s="237">
        <v>0.5</v>
      </c>
      <c r="H46" s="235">
        <v>6.0</v>
      </c>
      <c r="I46" s="235">
        <v>0.0</v>
      </c>
      <c r="J46" s="235">
        <v>6.0</v>
      </c>
      <c r="K46" s="235">
        <v>0.0</v>
      </c>
      <c r="L46" s="152"/>
    </row>
    <row r="47">
      <c r="A47" s="233">
        <v>45259.0</v>
      </c>
      <c r="B47" s="152" t="s">
        <v>50</v>
      </c>
      <c r="C47" s="239" t="s">
        <v>23</v>
      </c>
      <c r="D47" s="234" t="s">
        <v>169</v>
      </c>
      <c r="E47" s="233">
        <v>45260.0</v>
      </c>
      <c r="F47" s="235">
        <v>0.0</v>
      </c>
      <c r="G47" s="235">
        <v>0.0</v>
      </c>
      <c r="H47" s="235">
        <v>0.0</v>
      </c>
      <c r="I47" s="236">
        <v>0.0</v>
      </c>
      <c r="J47" s="235">
        <v>0.0</v>
      </c>
      <c r="K47" s="235">
        <v>0.0</v>
      </c>
      <c r="L47" s="152" t="s">
        <v>25</v>
      </c>
    </row>
    <row r="48">
      <c r="A48" s="233">
        <v>45259.0</v>
      </c>
      <c r="B48" s="152" t="s">
        <v>54</v>
      </c>
      <c r="C48" s="239" t="s">
        <v>23</v>
      </c>
      <c r="D48" s="234" t="s">
        <v>169</v>
      </c>
      <c r="E48" s="233">
        <v>45260.0</v>
      </c>
      <c r="F48" s="235">
        <v>0.0</v>
      </c>
      <c r="G48" s="235">
        <v>0.0</v>
      </c>
      <c r="H48" s="235">
        <v>0.0</v>
      </c>
      <c r="I48" s="236">
        <v>0.0</v>
      </c>
      <c r="J48" s="235">
        <v>0.0</v>
      </c>
      <c r="K48" s="235">
        <v>0.0</v>
      </c>
      <c r="L48" s="152" t="s">
        <v>25</v>
      </c>
    </row>
    <row r="49">
      <c r="A49" s="233">
        <v>45259.0</v>
      </c>
      <c r="B49" s="152" t="s">
        <v>45</v>
      </c>
      <c r="C49" s="153" t="s">
        <v>1</v>
      </c>
      <c r="D49" s="234" t="s">
        <v>169</v>
      </c>
      <c r="E49" s="233">
        <v>45260.0</v>
      </c>
      <c r="F49" s="237">
        <v>0.25</v>
      </c>
      <c r="G49" s="237">
        <v>0.5208333333333334</v>
      </c>
      <c r="H49" s="235">
        <v>6.5</v>
      </c>
      <c r="I49" s="236">
        <v>0.0</v>
      </c>
      <c r="J49" s="235">
        <v>6.5</v>
      </c>
      <c r="K49" s="235">
        <v>0.0</v>
      </c>
      <c r="L49" s="152"/>
    </row>
    <row r="50">
      <c r="A50" s="233">
        <v>45259.0</v>
      </c>
      <c r="B50" s="153" t="s">
        <v>69</v>
      </c>
      <c r="C50" s="153" t="s">
        <v>51</v>
      </c>
      <c r="D50" s="234" t="s">
        <v>169</v>
      </c>
      <c r="E50" s="233">
        <v>45260.0</v>
      </c>
      <c r="F50" s="240">
        <v>0.0</v>
      </c>
      <c r="G50" s="240">
        <v>0.0</v>
      </c>
      <c r="H50" s="240">
        <v>0.0</v>
      </c>
      <c r="I50" s="240">
        <v>0.0</v>
      </c>
      <c r="J50" s="240">
        <v>0.0</v>
      </c>
      <c r="K50" s="240">
        <v>0.0</v>
      </c>
      <c r="L50" s="68" t="s">
        <v>25</v>
      </c>
    </row>
    <row r="51">
      <c r="A51" s="233">
        <v>45259.0</v>
      </c>
      <c r="B51" s="155" t="s">
        <v>190</v>
      </c>
      <c r="C51" s="153" t="s">
        <v>51</v>
      </c>
      <c r="D51" s="234" t="s">
        <v>169</v>
      </c>
      <c r="E51" s="233">
        <v>45260.0</v>
      </c>
      <c r="F51" s="238">
        <v>0.20833333333333334</v>
      </c>
      <c r="G51" s="237">
        <v>0.5416666666666666</v>
      </c>
      <c r="H51" s="235">
        <v>8.0</v>
      </c>
      <c r="I51" s="236">
        <v>0.0</v>
      </c>
      <c r="J51" s="235">
        <v>7.0</v>
      </c>
      <c r="K51" s="236">
        <v>1.0</v>
      </c>
      <c r="L51" s="152"/>
    </row>
    <row r="52">
      <c r="A52" s="233">
        <v>45259.0</v>
      </c>
      <c r="B52" s="152" t="s">
        <v>30</v>
      </c>
      <c r="C52" s="153" t="s">
        <v>51</v>
      </c>
      <c r="D52" s="234" t="s">
        <v>169</v>
      </c>
      <c r="E52" s="233">
        <v>45260.0</v>
      </c>
      <c r="F52" s="237">
        <v>0.2916666666666667</v>
      </c>
      <c r="G52" s="237">
        <v>0.5625</v>
      </c>
      <c r="H52" s="235">
        <v>6.5</v>
      </c>
      <c r="I52" s="236">
        <v>0.0</v>
      </c>
      <c r="J52" s="235">
        <v>6.5</v>
      </c>
      <c r="K52" s="235">
        <v>0.0</v>
      </c>
      <c r="L52" s="152"/>
    </row>
    <row r="53">
      <c r="A53" s="233">
        <v>45259.0</v>
      </c>
      <c r="B53" s="152" t="s">
        <v>32</v>
      </c>
      <c r="C53" s="152" t="s">
        <v>35</v>
      </c>
      <c r="D53" s="234" t="s">
        <v>169</v>
      </c>
      <c r="E53" s="233">
        <v>45260.0</v>
      </c>
      <c r="F53" s="237">
        <v>0.25</v>
      </c>
      <c r="G53" s="237">
        <v>0.5</v>
      </c>
      <c r="H53" s="236">
        <v>6.0</v>
      </c>
      <c r="I53" s="236">
        <v>0.0</v>
      </c>
      <c r="J53" s="235">
        <v>6.0</v>
      </c>
      <c r="K53" s="235">
        <v>0.0</v>
      </c>
      <c r="L53" s="152"/>
    </row>
    <row r="54">
      <c r="A54" s="233">
        <v>45259.0</v>
      </c>
      <c r="B54" s="155" t="s">
        <v>82</v>
      </c>
      <c r="C54" s="152" t="s">
        <v>35</v>
      </c>
      <c r="D54" s="234" t="s">
        <v>169</v>
      </c>
      <c r="E54" s="233">
        <v>45260.0</v>
      </c>
      <c r="F54" s="235">
        <v>0.0</v>
      </c>
      <c r="G54" s="235">
        <v>0.0</v>
      </c>
      <c r="H54" s="235">
        <v>0.0</v>
      </c>
      <c r="I54" s="236">
        <v>0.0</v>
      </c>
      <c r="J54" s="235">
        <v>0.0</v>
      </c>
      <c r="K54" s="235">
        <v>0.0</v>
      </c>
      <c r="L54" s="152" t="s">
        <v>25</v>
      </c>
    </row>
    <row r="55">
      <c r="A55" s="233">
        <v>45259.0</v>
      </c>
      <c r="B55" s="153" t="s">
        <v>103</v>
      </c>
      <c r="C55" s="153" t="s">
        <v>31</v>
      </c>
      <c r="D55" s="234" t="s">
        <v>169</v>
      </c>
      <c r="E55" s="233">
        <v>45260.0</v>
      </c>
      <c r="F55" s="237">
        <v>0.25</v>
      </c>
      <c r="G55" s="237">
        <v>0.5625</v>
      </c>
      <c r="H55" s="236">
        <v>7.5</v>
      </c>
      <c r="I55" s="236">
        <v>0.0</v>
      </c>
      <c r="J55" s="235">
        <v>7.5</v>
      </c>
      <c r="K55" s="235">
        <v>0.0</v>
      </c>
      <c r="L55" s="152"/>
    </row>
    <row r="56">
      <c r="A56" s="233">
        <v>45259.0</v>
      </c>
      <c r="B56" s="153" t="s">
        <v>97</v>
      </c>
      <c r="C56" s="153" t="s">
        <v>31</v>
      </c>
      <c r="D56" s="234" t="s">
        <v>169</v>
      </c>
      <c r="E56" s="233">
        <v>45260.0</v>
      </c>
      <c r="F56" s="237">
        <v>0.2708333333333333</v>
      </c>
      <c r="G56" s="237">
        <v>0.5833333333333334</v>
      </c>
      <c r="H56" s="235">
        <v>7.5</v>
      </c>
      <c r="I56" s="235">
        <v>0.0</v>
      </c>
      <c r="J56" s="235">
        <v>7.5</v>
      </c>
      <c r="K56" s="235">
        <v>0.0</v>
      </c>
    </row>
    <row r="57">
      <c r="A57" s="233">
        <v>45259.0</v>
      </c>
      <c r="B57" s="152" t="s">
        <v>109</v>
      </c>
      <c r="C57" s="153" t="s">
        <v>31</v>
      </c>
      <c r="D57" s="234" t="s">
        <v>169</v>
      </c>
      <c r="E57" s="233">
        <v>45260.0</v>
      </c>
      <c r="F57" s="235">
        <v>0.0</v>
      </c>
      <c r="G57" s="235">
        <v>0.0</v>
      </c>
      <c r="H57" s="235">
        <v>0.0</v>
      </c>
      <c r="I57" s="236">
        <v>0.0</v>
      </c>
      <c r="J57" s="235">
        <v>0.0</v>
      </c>
      <c r="K57" s="235">
        <v>0.0</v>
      </c>
      <c r="L57" s="152" t="s">
        <v>25</v>
      </c>
    </row>
    <row r="58">
      <c r="A58" s="233">
        <v>45260.0</v>
      </c>
      <c r="B58" s="153" t="s">
        <v>88</v>
      </c>
      <c r="C58" s="153" t="s">
        <v>31</v>
      </c>
      <c r="D58" s="234" t="s">
        <v>169</v>
      </c>
      <c r="E58" s="233">
        <v>45260.0</v>
      </c>
      <c r="F58" s="237">
        <v>0.9583333333333334</v>
      </c>
      <c r="G58" s="237">
        <v>0.2708333333333333</v>
      </c>
      <c r="H58" s="235">
        <v>7.5</v>
      </c>
      <c r="I58" s="236">
        <v>0.0</v>
      </c>
      <c r="J58" s="235">
        <v>1.0</v>
      </c>
      <c r="K58" s="235">
        <v>6.5</v>
      </c>
      <c r="L58" s="152"/>
    </row>
    <row r="59">
      <c r="A59" s="233">
        <v>45260.0</v>
      </c>
      <c r="B59" s="152" t="s">
        <v>55</v>
      </c>
      <c r="C59" s="152" t="s">
        <v>1</v>
      </c>
      <c r="D59" s="234" t="s">
        <v>169</v>
      </c>
      <c r="E59" s="233">
        <v>45260.0</v>
      </c>
      <c r="F59" s="237">
        <v>0.9791666666666666</v>
      </c>
      <c r="G59" s="237">
        <v>0.25</v>
      </c>
      <c r="H59" s="235">
        <v>6.5</v>
      </c>
      <c r="I59" s="236">
        <v>0.0</v>
      </c>
      <c r="J59" s="236">
        <v>0.0</v>
      </c>
      <c r="K59" s="235">
        <v>6.5</v>
      </c>
      <c r="L59" s="152"/>
    </row>
    <row r="60">
      <c r="A60" s="233">
        <v>45260.0</v>
      </c>
      <c r="B60" s="152" t="s">
        <v>50</v>
      </c>
      <c r="C60" s="152" t="s">
        <v>49</v>
      </c>
      <c r="D60" s="234" t="s">
        <v>168</v>
      </c>
      <c r="E60" s="233">
        <v>45261.0</v>
      </c>
      <c r="F60" s="237">
        <v>0.5</v>
      </c>
      <c r="G60" s="237">
        <v>0.375</v>
      </c>
      <c r="H60" s="235">
        <v>9.0</v>
      </c>
      <c r="I60" s="235">
        <v>1.0</v>
      </c>
      <c r="J60" s="235">
        <v>2.0</v>
      </c>
      <c r="K60" s="235">
        <v>6.0</v>
      </c>
      <c r="L60" s="68" t="s">
        <v>191</v>
      </c>
    </row>
    <row r="61">
      <c r="A61" s="233">
        <v>45260.0</v>
      </c>
      <c r="B61" s="152" t="s">
        <v>189</v>
      </c>
      <c r="C61" s="153" t="s">
        <v>51</v>
      </c>
      <c r="D61" s="234" t="s">
        <v>168</v>
      </c>
      <c r="E61" s="233">
        <v>45261.0</v>
      </c>
      <c r="F61" s="235">
        <v>0.0</v>
      </c>
      <c r="G61" s="235">
        <v>0.0</v>
      </c>
      <c r="H61" s="235">
        <v>0.0</v>
      </c>
      <c r="I61" s="235">
        <v>0.0</v>
      </c>
      <c r="J61" s="235">
        <v>0.0</v>
      </c>
      <c r="K61" s="235">
        <v>0.0</v>
      </c>
      <c r="L61" s="241" t="s">
        <v>25</v>
      </c>
    </row>
    <row r="62">
      <c r="A62" s="233">
        <v>45260.0</v>
      </c>
      <c r="B62" s="152" t="s">
        <v>54</v>
      </c>
      <c r="C62" s="153" t="s">
        <v>51</v>
      </c>
      <c r="D62" s="234" t="s">
        <v>168</v>
      </c>
      <c r="E62" s="233">
        <v>45261.0</v>
      </c>
      <c r="F62" s="237">
        <v>0.0</v>
      </c>
      <c r="G62" s="237">
        <v>0.25</v>
      </c>
      <c r="H62" s="235">
        <v>6.0</v>
      </c>
      <c r="I62" s="236">
        <v>0.0</v>
      </c>
      <c r="J62" s="236">
        <v>0.0</v>
      </c>
      <c r="K62" s="235">
        <v>6.0</v>
      </c>
      <c r="L62" s="241"/>
    </row>
    <row r="63">
      <c r="A63" s="233">
        <v>45260.0</v>
      </c>
      <c r="B63" s="153" t="s">
        <v>139</v>
      </c>
      <c r="C63" s="153" t="s">
        <v>35</v>
      </c>
      <c r="D63" s="234" t="s">
        <v>168</v>
      </c>
      <c r="E63" s="233">
        <v>45261.0</v>
      </c>
      <c r="F63" s="237">
        <v>0.0</v>
      </c>
      <c r="G63" s="237">
        <v>0.25</v>
      </c>
      <c r="H63" s="235">
        <v>6.0</v>
      </c>
      <c r="I63" s="236">
        <v>0.0</v>
      </c>
      <c r="J63" s="236">
        <v>0.0</v>
      </c>
      <c r="K63" s="235">
        <v>6.0</v>
      </c>
      <c r="L63" s="155"/>
    </row>
    <row r="64">
      <c r="A64" s="233">
        <v>45260.0</v>
      </c>
      <c r="B64" s="152" t="s">
        <v>18</v>
      </c>
      <c r="C64" s="153" t="s">
        <v>23</v>
      </c>
      <c r="D64" s="234" t="s">
        <v>168</v>
      </c>
      <c r="E64" s="233">
        <v>45261.0</v>
      </c>
      <c r="F64" s="240">
        <v>0.0</v>
      </c>
      <c r="G64" s="240">
        <v>0.0</v>
      </c>
      <c r="H64" s="261">
        <v>0.0</v>
      </c>
      <c r="I64" s="261">
        <v>0.0</v>
      </c>
      <c r="J64" s="261">
        <v>0.0</v>
      </c>
      <c r="K64" s="261">
        <v>0.0</v>
      </c>
      <c r="L64" s="152" t="s">
        <v>25</v>
      </c>
    </row>
    <row r="65">
      <c r="A65" s="233">
        <v>45260.0</v>
      </c>
      <c r="B65" s="152" t="s">
        <v>52</v>
      </c>
      <c r="C65" s="153" t="s">
        <v>23</v>
      </c>
      <c r="D65" s="234" t="s">
        <v>168</v>
      </c>
      <c r="E65" s="233">
        <v>45261.0</v>
      </c>
      <c r="F65" s="242">
        <v>0.0625</v>
      </c>
      <c r="G65" s="242">
        <v>0.2916666666666667</v>
      </c>
      <c r="H65" s="261">
        <v>5.5</v>
      </c>
      <c r="I65" s="261">
        <v>0.0</v>
      </c>
      <c r="J65" s="261">
        <v>1.0</v>
      </c>
      <c r="K65" s="261">
        <v>4.5</v>
      </c>
      <c r="L65" s="152"/>
    </row>
    <row r="66">
      <c r="A66" s="233">
        <v>45260.0</v>
      </c>
      <c r="B66" s="152" t="s">
        <v>123</v>
      </c>
      <c r="C66" s="152" t="s">
        <v>23</v>
      </c>
      <c r="D66" s="234" t="s">
        <v>168</v>
      </c>
      <c r="E66" s="233">
        <v>45261.0</v>
      </c>
      <c r="F66" s="242">
        <v>0.2916666666666667</v>
      </c>
      <c r="G66" s="242">
        <v>0.5</v>
      </c>
      <c r="H66" s="240">
        <v>5.0</v>
      </c>
      <c r="I66" s="244">
        <v>0.0</v>
      </c>
      <c r="J66" s="244">
        <v>5.0</v>
      </c>
      <c r="K66" s="240">
        <v>0.0</v>
      </c>
      <c r="L66" s="68"/>
    </row>
    <row r="67">
      <c r="A67" s="233">
        <v>45260.0</v>
      </c>
      <c r="B67" s="153" t="s">
        <v>45</v>
      </c>
      <c r="C67" s="153" t="s">
        <v>1</v>
      </c>
      <c r="D67" s="234" t="s">
        <v>168</v>
      </c>
      <c r="E67" s="233">
        <v>45261.0</v>
      </c>
      <c r="F67" s="237">
        <v>0.25</v>
      </c>
      <c r="G67" s="237">
        <v>0.5208333333333334</v>
      </c>
      <c r="H67" s="235">
        <v>6.5</v>
      </c>
      <c r="I67" s="236">
        <v>0.0</v>
      </c>
      <c r="J67" s="235">
        <v>6.5</v>
      </c>
      <c r="K67" s="235">
        <v>0.0</v>
      </c>
      <c r="L67" s="68" t="s">
        <v>25</v>
      </c>
    </row>
    <row r="68">
      <c r="A68" s="233">
        <v>45260.0</v>
      </c>
      <c r="B68" s="152" t="s">
        <v>32</v>
      </c>
      <c r="C68" s="153" t="s">
        <v>1</v>
      </c>
      <c r="D68" s="234" t="s">
        <v>168</v>
      </c>
      <c r="E68" s="233">
        <v>45261.0</v>
      </c>
      <c r="F68" s="235">
        <v>0.0</v>
      </c>
      <c r="G68" s="235">
        <v>0.0</v>
      </c>
      <c r="H68" s="235">
        <v>0.0</v>
      </c>
      <c r="I68" s="236">
        <v>0.0</v>
      </c>
      <c r="J68" s="235">
        <v>0.0</v>
      </c>
      <c r="K68" s="235">
        <v>0.0</v>
      </c>
      <c r="L68" s="152" t="s">
        <v>25</v>
      </c>
    </row>
    <row r="69">
      <c r="A69" s="233">
        <v>45260.0</v>
      </c>
      <c r="B69" s="152" t="s">
        <v>30</v>
      </c>
      <c r="C69" s="152" t="s">
        <v>51</v>
      </c>
      <c r="D69" s="234" t="s">
        <v>168</v>
      </c>
      <c r="E69" s="233">
        <v>45261.0</v>
      </c>
      <c r="F69" s="240">
        <v>0.0</v>
      </c>
      <c r="G69" s="240">
        <v>0.0</v>
      </c>
      <c r="H69" s="240">
        <v>0.0</v>
      </c>
      <c r="I69" s="240">
        <v>0.0</v>
      </c>
      <c r="J69" s="240">
        <v>0.0</v>
      </c>
      <c r="K69" s="240">
        <v>0.0</v>
      </c>
      <c r="L69" s="241" t="s">
        <v>25</v>
      </c>
    </row>
    <row r="70">
      <c r="A70" s="233">
        <v>45260.0</v>
      </c>
      <c r="B70" s="153" t="s">
        <v>69</v>
      </c>
      <c r="C70" s="153" t="s">
        <v>51</v>
      </c>
      <c r="D70" s="234" t="s">
        <v>168</v>
      </c>
      <c r="E70" s="233">
        <v>45261.0</v>
      </c>
      <c r="F70" s="237">
        <v>0.25</v>
      </c>
      <c r="G70" s="237">
        <v>0.5625</v>
      </c>
      <c r="H70" s="236">
        <v>7.5</v>
      </c>
      <c r="I70" s="236">
        <v>0.0</v>
      </c>
      <c r="J70" s="235">
        <v>7.5</v>
      </c>
      <c r="K70" s="235">
        <v>0.0</v>
      </c>
      <c r="L70" s="152"/>
    </row>
    <row r="71">
      <c r="A71" s="233">
        <v>45260.0</v>
      </c>
      <c r="B71" s="155" t="s">
        <v>190</v>
      </c>
      <c r="C71" s="153" t="s">
        <v>51</v>
      </c>
      <c r="D71" s="234" t="s">
        <v>168</v>
      </c>
      <c r="E71" s="233">
        <v>45261.0</v>
      </c>
      <c r="F71" s="238">
        <v>0.20833333333333334</v>
      </c>
      <c r="G71" s="237">
        <v>0.5416666666666666</v>
      </c>
      <c r="H71" s="235">
        <v>8.0</v>
      </c>
      <c r="I71" s="236">
        <v>0.0</v>
      </c>
      <c r="J71" s="235">
        <v>7.0</v>
      </c>
      <c r="K71" s="236">
        <v>1.0</v>
      </c>
      <c r="L71" s="152"/>
    </row>
    <row r="72">
      <c r="A72" s="233">
        <v>45260.0</v>
      </c>
      <c r="B72" s="155" t="s">
        <v>82</v>
      </c>
      <c r="C72" s="152" t="s">
        <v>35</v>
      </c>
      <c r="D72" s="234" t="s">
        <v>168</v>
      </c>
      <c r="E72" s="233">
        <v>45261.0</v>
      </c>
      <c r="F72" s="237">
        <v>0.25</v>
      </c>
      <c r="G72" s="237">
        <v>0.5</v>
      </c>
      <c r="H72" s="236">
        <v>6.0</v>
      </c>
      <c r="I72" s="236">
        <v>0.0</v>
      </c>
      <c r="J72" s="235">
        <v>6.0</v>
      </c>
      <c r="K72" s="235">
        <v>0.0</v>
      </c>
    </row>
    <row r="73">
      <c r="A73" s="233">
        <v>45260.0</v>
      </c>
      <c r="B73" s="153" t="s">
        <v>103</v>
      </c>
      <c r="C73" s="153" t="s">
        <v>31</v>
      </c>
      <c r="D73" s="234" t="s">
        <v>168</v>
      </c>
      <c r="E73" s="233">
        <v>45261.0</v>
      </c>
      <c r="F73" s="237">
        <v>0.2708333333333333</v>
      </c>
      <c r="G73" s="237">
        <v>0.5833333333333334</v>
      </c>
      <c r="H73" s="235">
        <v>7.5</v>
      </c>
      <c r="I73" s="235">
        <v>0.0</v>
      </c>
      <c r="J73" s="235">
        <v>7.5</v>
      </c>
      <c r="K73" s="235">
        <v>0.0</v>
      </c>
      <c r="L73" s="152"/>
    </row>
    <row r="74">
      <c r="A74" s="233">
        <v>45260.0</v>
      </c>
      <c r="B74" s="153" t="s">
        <v>97</v>
      </c>
      <c r="C74" s="153" t="s">
        <v>31</v>
      </c>
      <c r="D74" s="234" t="s">
        <v>168</v>
      </c>
      <c r="E74" s="233">
        <v>45261.0</v>
      </c>
      <c r="F74" s="235">
        <v>0.0</v>
      </c>
      <c r="G74" s="235">
        <v>0.0</v>
      </c>
      <c r="H74" s="235">
        <v>0.0</v>
      </c>
      <c r="I74" s="235">
        <v>0.0</v>
      </c>
      <c r="J74" s="235">
        <v>0.0</v>
      </c>
      <c r="K74" s="235">
        <v>0.0</v>
      </c>
      <c r="L74" s="68" t="s">
        <v>25</v>
      </c>
    </row>
    <row r="75">
      <c r="A75" s="233">
        <v>45260.0</v>
      </c>
      <c r="B75" s="152" t="s">
        <v>109</v>
      </c>
      <c r="C75" s="153" t="s">
        <v>31</v>
      </c>
      <c r="D75" s="234" t="s">
        <v>168</v>
      </c>
      <c r="E75" s="233">
        <v>45261.0</v>
      </c>
      <c r="F75" s="237">
        <v>0.25</v>
      </c>
      <c r="G75" s="237">
        <v>0.5625</v>
      </c>
      <c r="H75" s="236">
        <v>7.5</v>
      </c>
      <c r="I75" s="236">
        <v>0.0</v>
      </c>
      <c r="J75" s="235">
        <v>7.5</v>
      </c>
      <c r="K75" s="235">
        <v>0.0</v>
      </c>
      <c r="L75" s="152"/>
    </row>
    <row r="76">
      <c r="A76" s="233">
        <v>45261.0</v>
      </c>
      <c r="B76" s="152" t="s">
        <v>55</v>
      </c>
      <c r="C76" s="153" t="s">
        <v>1</v>
      </c>
      <c r="D76" s="234" t="s">
        <v>168</v>
      </c>
      <c r="E76" s="233">
        <v>45261.0</v>
      </c>
      <c r="F76" s="237">
        <v>0.9791666666666666</v>
      </c>
      <c r="G76" s="237">
        <v>0.25</v>
      </c>
      <c r="H76" s="235">
        <v>6.5</v>
      </c>
      <c r="I76" s="236">
        <v>0.0</v>
      </c>
      <c r="J76" s="236">
        <v>0.0</v>
      </c>
      <c r="K76" s="235">
        <v>6.5</v>
      </c>
      <c r="L76" s="152"/>
    </row>
    <row r="77">
      <c r="A77" s="233">
        <v>45261.0</v>
      </c>
      <c r="B77" s="153" t="s">
        <v>88</v>
      </c>
      <c r="C77" s="153" t="s">
        <v>31</v>
      </c>
      <c r="D77" s="234" t="s">
        <v>168</v>
      </c>
      <c r="E77" s="233">
        <v>45261.0</v>
      </c>
      <c r="F77" s="235">
        <v>0.0</v>
      </c>
      <c r="G77" s="235">
        <v>0.0</v>
      </c>
      <c r="H77" s="235">
        <v>0.0</v>
      </c>
      <c r="I77" s="236">
        <v>0.0</v>
      </c>
      <c r="J77" s="235">
        <v>0.0</v>
      </c>
      <c r="K77" s="235">
        <v>0.0</v>
      </c>
      <c r="L77" s="152"/>
    </row>
    <row r="78">
      <c r="A78" s="233">
        <v>45261.0</v>
      </c>
      <c r="B78" s="152" t="s">
        <v>50</v>
      </c>
      <c r="C78" s="153" t="s">
        <v>31</v>
      </c>
      <c r="D78" s="234" t="s">
        <v>168</v>
      </c>
      <c r="E78" s="233">
        <v>45261.0</v>
      </c>
      <c r="F78" s="237">
        <v>0.9583333333333334</v>
      </c>
      <c r="G78" s="237">
        <v>0.2708333333333333</v>
      </c>
      <c r="H78" s="235">
        <v>7.5</v>
      </c>
      <c r="I78" s="236">
        <v>0.0</v>
      </c>
      <c r="J78" s="235">
        <v>1.0</v>
      </c>
      <c r="K78" s="235">
        <v>6.5</v>
      </c>
      <c r="L78" s="152"/>
    </row>
    <row r="79">
      <c r="A79" s="233">
        <v>45261.0</v>
      </c>
      <c r="B79" s="152" t="s">
        <v>50</v>
      </c>
      <c r="C79" s="152" t="s">
        <v>35</v>
      </c>
      <c r="D79" s="234" t="s">
        <v>170</v>
      </c>
      <c r="E79" s="233">
        <v>45262.0</v>
      </c>
      <c r="F79" s="237">
        <v>0.2708333333333333</v>
      </c>
      <c r="G79" s="237">
        <v>0.4166666666666667</v>
      </c>
      <c r="H79" s="235">
        <v>3.5</v>
      </c>
      <c r="I79" s="235">
        <v>0.0</v>
      </c>
      <c r="J79" s="235">
        <v>3.5</v>
      </c>
      <c r="K79" s="235">
        <v>0.0</v>
      </c>
      <c r="L79" s="241"/>
    </row>
    <row r="80">
      <c r="A80" s="233">
        <v>45261.0</v>
      </c>
      <c r="B80" s="152" t="s">
        <v>189</v>
      </c>
      <c r="C80" s="152" t="s">
        <v>51</v>
      </c>
      <c r="D80" s="234" t="s">
        <v>170</v>
      </c>
      <c r="E80" s="233">
        <v>45262.0</v>
      </c>
      <c r="F80" s="235">
        <v>0.0</v>
      </c>
      <c r="G80" s="235">
        <v>0.0</v>
      </c>
      <c r="H80" s="235">
        <v>0.0</v>
      </c>
      <c r="I80" s="235">
        <v>0.0</v>
      </c>
      <c r="J80" s="235">
        <v>0.0</v>
      </c>
      <c r="K80" s="235">
        <v>0.0</v>
      </c>
      <c r="L80" s="241" t="s">
        <v>25</v>
      </c>
    </row>
    <row r="81">
      <c r="A81" s="233">
        <v>45261.0</v>
      </c>
      <c r="B81" s="152" t="s">
        <v>54</v>
      </c>
      <c r="C81" s="152" t="s">
        <v>51</v>
      </c>
      <c r="D81" s="234" t="s">
        <v>170</v>
      </c>
      <c r="E81" s="233">
        <v>45262.0</v>
      </c>
      <c r="F81" s="237">
        <v>0.0</v>
      </c>
      <c r="G81" s="237">
        <v>0.25</v>
      </c>
      <c r="H81" s="235">
        <v>6.0</v>
      </c>
      <c r="I81" s="236">
        <v>0.0</v>
      </c>
      <c r="J81" s="236">
        <v>0.0</v>
      </c>
      <c r="K81" s="235">
        <v>6.0</v>
      </c>
      <c r="L81" s="241"/>
    </row>
    <row r="82">
      <c r="A82" s="233">
        <v>45261.0</v>
      </c>
      <c r="B82" s="153" t="s">
        <v>139</v>
      </c>
      <c r="C82" s="153" t="s">
        <v>35</v>
      </c>
      <c r="D82" s="234" t="s">
        <v>170</v>
      </c>
      <c r="E82" s="233">
        <v>45262.0</v>
      </c>
      <c r="F82" s="237">
        <v>0.0</v>
      </c>
      <c r="G82" s="237">
        <v>0.2708333333333333</v>
      </c>
      <c r="H82" s="235">
        <v>6.5</v>
      </c>
      <c r="I82" s="236">
        <v>0.0</v>
      </c>
      <c r="J82" s="235">
        <v>0.5</v>
      </c>
      <c r="K82" s="235">
        <v>6.0</v>
      </c>
      <c r="L82" s="152"/>
    </row>
    <row r="83">
      <c r="A83" s="233">
        <v>45261.0</v>
      </c>
      <c r="B83" s="152" t="s">
        <v>18</v>
      </c>
      <c r="C83" s="152" t="s">
        <v>23</v>
      </c>
      <c r="D83" s="234" t="s">
        <v>170</v>
      </c>
      <c r="E83" s="233">
        <v>45262.0</v>
      </c>
      <c r="F83" s="235">
        <v>0.0</v>
      </c>
      <c r="G83" s="235">
        <v>0.0</v>
      </c>
      <c r="H83" s="235">
        <v>0.0</v>
      </c>
      <c r="I83" s="236">
        <v>0.0</v>
      </c>
      <c r="J83" s="236">
        <v>0.0</v>
      </c>
      <c r="K83" s="235">
        <v>0.0</v>
      </c>
      <c r="L83" s="152" t="s">
        <v>25</v>
      </c>
    </row>
    <row r="84">
      <c r="A84" s="233">
        <v>45261.0</v>
      </c>
      <c r="B84" s="152" t="s">
        <v>52</v>
      </c>
      <c r="C84" s="152" t="s">
        <v>23</v>
      </c>
      <c r="D84" s="234" t="s">
        <v>170</v>
      </c>
      <c r="E84" s="233">
        <v>45262.0</v>
      </c>
      <c r="F84" s="237">
        <v>0.0625</v>
      </c>
      <c r="G84" s="237">
        <v>0.20833333333333334</v>
      </c>
      <c r="H84" s="68">
        <v>3.5</v>
      </c>
      <c r="I84" s="68">
        <v>0.0</v>
      </c>
      <c r="J84" s="68">
        <v>0.0</v>
      </c>
      <c r="K84" s="68">
        <v>3.5</v>
      </c>
      <c r="L84" s="152"/>
    </row>
    <row r="85">
      <c r="A85" s="233">
        <v>45261.0</v>
      </c>
      <c r="B85" s="152" t="s">
        <v>52</v>
      </c>
      <c r="C85" s="152" t="s">
        <v>49</v>
      </c>
      <c r="D85" s="234" t="s">
        <v>170</v>
      </c>
      <c r="E85" s="233">
        <v>45262.0</v>
      </c>
      <c r="F85" s="237">
        <v>0.20833333333333334</v>
      </c>
      <c r="G85" s="237">
        <v>0.4166666666666667</v>
      </c>
      <c r="H85" s="235">
        <v>4.0</v>
      </c>
      <c r="I85" s="236">
        <v>0.0</v>
      </c>
      <c r="J85" s="235">
        <v>4.0</v>
      </c>
      <c r="K85" s="235">
        <v>1.0</v>
      </c>
      <c r="L85" s="152"/>
    </row>
    <row r="86">
      <c r="A86" s="233">
        <v>45261.0</v>
      </c>
      <c r="B86" s="153" t="s">
        <v>123</v>
      </c>
      <c r="C86" s="153" t="s">
        <v>23</v>
      </c>
      <c r="D86" s="234" t="s">
        <v>170</v>
      </c>
      <c r="E86" s="233">
        <v>45262.0</v>
      </c>
      <c r="F86" s="237">
        <v>0.20833333333333334</v>
      </c>
      <c r="G86" s="237">
        <v>0.0</v>
      </c>
      <c r="H86" s="235">
        <v>7.0</v>
      </c>
      <c r="I86" s="236">
        <v>0.0</v>
      </c>
      <c r="J86" s="235">
        <v>6.0</v>
      </c>
      <c r="K86" s="235">
        <v>1.0</v>
      </c>
    </row>
    <row r="87">
      <c r="A87" s="233">
        <v>45261.0</v>
      </c>
      <c r="B87" s="153" t="s">
        <v>45</v>
      </c>
      <c r="C87" s="153" t="s">
        <v>1</v>
      </c>
      <c r="D87" s="234" t="s">
        <v>170</v>
      </c>
      <c r="E87" s="233">
        <v>45262.0</v>
      </c>
      <c r="F87" s="242">
        <v>0.20833333333333334</v>
      </c>
      <c r="G87" s="242">
        <v>0.5416666666666666</v>
      </c>
      <c r="H87" s="240">
        <v>8.0</v>
      </c>
      <c r="I87" s="240">
        <v>0.0</v>
      </c>
      <c r="J87" s="240">
        <v>7.0</v>
      </c>
      <c r="K87" s="240">
        <v>1.0</v>
      </c>
    </row>
    <row r="88">
      <c r="A88" s="233">
        <v>45261.0</v>
      </c>
      <c r="B88" s="152" t="s">
        <v>32</v>
      </c>
      <c r="C88" s="153" t="s">
        <v>1</v>
      </c>
      <c r="D88" s="234" t="s">
        <v>170</v>
      </c>
      <c r="E88" s="233">
        <v>45262.0</v>
      </c>
      <c r="F88" s="235">
        <v>0.0</v>
      </c>
      <c r="G88" s="235">
        <v>0.0</v>
      </c>
      <c r="H88" s="235">
        <v>0.0</v>
      </c>
      <c r="I88" s="235">
        <v>0.0</v>
      </c>
      <c r="J88" s="235">
        <v>0.0</v>
      </c>
      <c r="K88" s="235">
        <v>0.0</v>
      </c>
      <c r="L88" s="68" t="s">
        <v>25</v>
      </c>
    </row>
    <row r="89">
      <c r="A89" s="233">
        <v>45261.0</v>
      </c>
      <c r="B89" s="152" t="s">
        <v>30</v>
      </c>
      <c r="C89" s="153" t="s">
        <v>1</v>
      </c>
      <c r="D89" s="234" t="s">
        <v>170</v>
      </c>
      <c r="E89" s="233">
        <v>45262.0</v>
      </c>
      <c r="F89" s="237">
        <v>0.25</v>
      </c>
      <c r="G89" s="237">
        <v>0.6041666666666666</v>
      </c>
      <c r="H89" s="235">
        <v>8.5</v>
      </c>
      <c r="I89" s="235">
        <v>0.5</v>
      </c>
      <c r="J89" s="235">
        <v>8.0</v>
      </c>
      <c r="K89" s="235">
        <v>0.0</v>
      </c>
      <c r="L89" s="68" t="s">
        <v>192</v>
      </c>
    </row>
    <row r="90">
      <c r="A90" s="233">
        <v>45261.0</v>
      </c>
      <c r="B90" s="152" t="s">
        <v>190</v>
      </c>
      <c r="C90" s="153" t="s">
        <v>51</v>
      </c>
      <c r="D90" s="234" t="s">
        <v>170</v>
      </c>
      <c r="E90" s="233">
        <v>45262.0</v>
      </c>
      <c r="F90" s="237">
        <v>0.25</v>
      </c>
      <c r="G90" s="237">
        <v>0.5625</v>
      </c>
      <c r="H90" s="236">
        <v>7.5</v>
      </c>
      <c r="I90" s="236">
        <v>0.0</v>
      </c>
      <c r="J90" s="235">
        <v>7.5</v>
      </c>
      <c r="K90" s="235">
        <v>0.0</v>
      </c>
      <c r="L90" s="68"/>
    </row>
    <row r="91">
      <c r="A91" s="233">
        <v>45261.0</v>
      </c>
      <c r="B91" s="153" t="s">
        <v>69</v>
      </c>
      <c r="C91" s="153" t="s">
        <v>51</v>
      </c>
      <c r="D91" s="234" t="s">
        <v>170</v>
      </c>
      <c r="E91" s="233">
        <v>45262.0</v>
      </c>
      <c r="F91" s="238">
        <v>0.20833333333333334</v>
      </c>
      <c r="G91" s="237">
        <v>0.5416666666666666</v>
      </c>
      <c r="H91" s="235">
        <v>8.0</v>
      </c>
      <c r="I91" s="236">
        <v>0.0</v>
      </c>
      <c r="J91" s="235">
        <v>7.0</v>
      </c>
      <c r="K91" s="236">
        <v>1.0</v>
      </c>
    </row>
    <row r="92">
      <c r="A92" s="233">
        <v>45261.0</v>
      </c>
      <c r="B92" s="155" t="s">
        <v>82</v>
      </c>
      <c r="C92" s="152" t="s">
        <v>35</v>
      </c>
      <c r="D92" s="234" t="s">
        <v>170</v>
      </c>
      <c r="E92" s="233">
        <v>45262.0</v>
      </c>
      <c r="F92" s="237">
        <v>0.20833333333333334</v>
      </c>
      <c r="G92" s="237">
        <v>0.0</v>
      </c>
      <c r="H92" s="235">
        <v>7.0</v>
      </c>
      <c r="I92" s="236">
        <v>0.0</v>
      </c>
      <c r="J92" s="235">
        <v>6.0</v>
      </c>
      <c r="K92" s="235">
        <v>1.0</v>
      </c>
    </row>
    <row r="93">
      <c r="A93" s="233">
        <v>45261.0</v>
      </c>
      <c r="B93" s="152" t="s">
        <v>109</v>
      </c>
      <c r="C93" s="153" t="s">
        <v>31</v>
      </c>
      <c r="D93" s="234" t="s">
        <v>170</v>
      </c>
      <c r="E93" s="233">
        <v>45262.0</v>
      </c>
      <c r="F93" s="237">
        <v>0.4166666666666667</v>
      </c>
      <c r="G93" s="237">
        <v>0.625</v>
      </c>
      <c r="H93" s="235">
        <v>5.0</v>
      </c>
      <c r="I93" s="235">
        <v>0.0</v>
      </c>
      <c r="J93" s="235">
        <v>5.0</v>
      </c>
      <c r="K93" s="235">
        <v>0.0</v>
      </c>
    </row>
    <row r="94">
      <c r="A94" s="233">
        <v>45261.0</v>
      </c>
      <c r="B94" s="153" t="s">
        <v>97</v>
      </c>
      <c r="C94" s="153" t="s">
        <v>31</v>
      </c>
      <c r="D94" s="234" t="s">
        <v>170</v>
      </c>
      <c r="E94" s="233">
        <v>45262.0</v>
      </c>
      <c r="F94" s="237">
        <v>0.2916666666666667</v>
      </c>
      <c r="G94" s="237">
        <v>0.625</v>
      </c>
      <c r="H94" s="235">
        <v>8.0</v>
      </c>
      <c r="I94" s="235">
        <v>0.0</v>
      </c>
      <c r="J94" s="235">
        <v>8.0</v>
      </c>
      <c r="K94" s="235">
        <v>0.0</v>
      </c>
    </row>
    <row r="95">
      <c r="A95" s="233">
        <v>45261.0</v>
      </c>
      <c r="B95" s="152" t="s">
        <v>103</v>
      </c>
      <c r="C95" s="153" t="s">
        <v>31</v>
      </c>
      <c r="D95" s="234" t="s">
        <v>170</v>
      </c>
      <c r="E95" s="233">
        <v>45262.0</v>
      </c>
      <c r="F95" s="237">
        <v>0.20833333333333334</v>
      </c>
      <c r="G95" s="237">
        <v>0.4166666666666667</v>
      </c>
      <c r="H95" s="235">
        <v>5.0</v>
      </c>
      <c r="I95" s="236">
        <v>0.0</v>
      </c>
      <c r="J95" s="235">
        <v>4.0</v>
      </c>
      <c r="K95" s="235">
        <v>1.0</v>
      </c>
      <c r="L95" s="152"/>
    </row>
    <row r="96">
      <c r="A96" s="233">
        <v>45262.0</v>
      </c>
      <c r="B96" s="153" t="s">
        <v>88</v>
      </c>
      <c r="C96" s="153" t="s">
        <v>31</v>
      </c>
      <c r="D96" s="234" t="s">
        <v>170</v>
      </c>
      <c r="E96" s="233">
        <v>45262.0</v>
      </c>
      <c r="F96" s="237">
        <v>0.9583333333333334</v>
      </c>
      <c r="G96" s="237">
        <v>0.2916666666666667</v>
      </c>
      <c r="H96" s="235">
        <v>8.0</v>
      </c>
      <c r="I96" s="236">
        <v>0.0</v>
      </c>
      <c r="J96" s="235">
        <v>1.0</v>
      </c>
      <c r="K96" s="235">
        <v>7.0</v>
      </c>
    </row>
    <row r="97">
      <c r="A97" s="233">
        <v>45262.0</v>
      </c>
      <c r="B97" s="152" t="s">
        <v>55</v>
      </c>
      <c r="C97" s="153" t="s">
        <v>1</v>
      </c>
      <c r="D97" s="234" t="s">
        <v>170</v>
      </c>
      <c r="E97" s="233">
        <v>45262.0</v>
      </c>
      <c r="F97" s="237">
        <v>0.9791666666666666</v>
      </c>
      <c r="G97" s="237">
        <v>0.25</v>
      </c>
      <c r="H97" s="235">
        <v>6.5</v>
      </c>
      <c r="I97" s="236">
        <v>0.0</v>
      </c>
      <c r="J97" s="236">
        <v>0.0</v>
      </c>
      <c r="K97" s="235">
        <v>6.5</v>
      </c>
      <c r="L97" s="152"/>
    </row>
    <row r="98">
      <c r="A98" s="233">
        <v>45262.0</v>
      </c>
      <c r="B98" s="152" t="s">
        <v>189</v>
      </c>
      <c r="C98" s="152" t="s">
        <v>51</v>
      </c>
      <c r="D98" s="234" t="s">
        <v>172</v>
      </c>
      <c r="E98" s="233">
        <v>45263.0</v>
      </c>
      <c r="F98" s="237">
        <v>0.0</v>
      </c>
      <c r="G98" s="237">
        <v>0.25</v>
      </c>
      <c r="H98" s="235">
        <v>6.0</v>
      </c>
      <c r="I98" s="236">
        <v>0.0</v>
      </c>
      <c r="J98" s="236">
        <v>0.0</v>
      </c>
      <c r="K98" s="235">
        <v>6.0</v>
      </c>
      <c r="L98" s="152"/>
    </row>
    <row r="99">
      <c r="A99" s="233">
        <v>45262.0</v>
      </c>
      <c r="B99" s="153" t="s">
        <v>139</v>
      </c>
      <c r="C99" s="153" t="s">
        <v>35</v>
      </c>
      <c r="D99" s="234" t="s">
        <v>172</v>
      </c>
      <c r="E99" s="233">
        <v>45263.0</v>
      </c>
      <c r="F99" s="237">
        <v>0.0</v>
      </c>
      <c r="G99" s="237">
        <v>0.25</v>
      </c>
      <c r="H99" s="235">
        <v>6.0</v>
      </c>
      <c r="I99" s="236">
        <v>0.0</v>
      </c>
      <c r="J99" s="236">
        <v>0.0</v>
      </c>
      <c r="K99" s="235">
        <v>6.0</v>
      </c>
      <c r="L99" s="152"/>
    </row>
    <row r="100">
      <c r="A100" s="233">
        <v>45262.0</v>
      </c>
      <c r="B100" s="152" t="s">
        <v>18</v>
      </c>
      <c r="C100" s="153" t="s">
        <v>1</v>
      </c>
      <c r="D100" s="234" t="s">
        <v>172</v>
      </c>
      <c r="E100" s="233">
        <v>45263.0</v>
      </c>
      <c r="F100" s="235">
        <v>0.0</v>
      </c>
      <c r="G100" s="235">
        <v>0.0</v>
      </c>
      <c r="H100" s="235">
        <v>0.0</v>
      </c>
      <c r="I100" s="236">
        <v>0.0</v>
      </c>
      <c r="J100" s="236">
        <v>0.0</v>
      </c>
      <c r="K100" s="235">
        <v>0.0</v>
      </c>
      <c r="L100" s="152" t="s">
        <v>25</v>
      </c>
    </row>
    <row r="101">
      <c r="A101" s="233">
        <v>45262.0</v>
      </c>
      <c r="B101" s="152" t="s">
        <v>123</v>
      </c>
      <c r="C101" s="152" t="s">
        <v>23</v>
      </c>
      <c r="D101" s="234" t="s">
        <v>172</v>
      </c>
      <c r="E101" s="233">
        <v>45263.0</v>
      </c>
      <c r="F101" s="235">
        <v>0.0</v>
      </c>
      <c r="G101" s="235">
        <v>0.0</v>
      </c>
      <c r="H101" s="235">
        <v>0.0</v>
      </c>
      <c r="I101" s="236">
        <v>0.0</v>
      </c>
      <c r="J101" s="235">
        <v>0.0</v>
      </c>
      <c r="K101" s="235">
        <v>0.0</v>
      </c>
      <c r="L101" s="68" t="s">
        <v>25</v>
      </c>
    </row>
    <row r="102">
      <c r="A102" s="233">
        <v>45262.0</v>
      </c>
      <c r="B102" s="152" t="s">
        <v>50</v>
      </c>
      <c r="C102" s="152" t="s">
        <v>23</v>
      </c>
      <c r="D102" s="234" t="s">
        <v>172</v>
      </c>
      <c r="E102" s="233">
        <v>45263.0</v>
      </c>
      <c r="F102" s="237">
        <v>0.0625</v>
      </c>
      <c r="G102" s="237">
        <v>0.20833333333333334</v>
      </c>
      <c r="H102" s="68">
        <v>3.5</v>
      </c>
      <c r="I102" s="68">
        <v>0.0</v>
      </c>
      <c r="J102" s="68">
        <v>0.0</v>
      </c>
      <c r="K102" s="68">
        <v>3.5</v>
      </c>
    </row>
    <row r="103">
      <c r="A103" s="233">
        <v>45262.0</v>
      </c>
      <c r="B103" s="152" t="s">
        <v>50</v>
      </c>
      <c r="C103" s="152" t="s">
        <v>49</v>
      </c>
      <c r="D103" s="234" t="s">
        <v>172</v>
      </c>
      <c r="E103" s="233">
        <v>45263.0</v>
      </c>
      <c r="F103" s="237">
        <v>0.20833333333333334</v>
      </c>
      <c r="G103" s="237">
        <v>0.4166666666666667</v>
      </c>
      <c r="H103" s="235">
        <v>5.0</v>
      </c>
      <c r="I103" s="236">
        <v>0.0</v>
      </c>
      <c r="J103" s="235">
        <v>4.0</v>
      </c>
      <c r="K103" s="235">
        <v>1.0</v>
      </c>
    </row>
    <row r="104">
      <c r="A104" s="233">
        <v>45262.0</v>
      </c>
      <c r="B104" s="152" t="s">
        <v>54</v>
      </c>
      <c r="C104" s="152" t="s">
        <v>23</v>
      </c>
      <c r="D104" s="234" t="s">
        <v>172</v>
      </c>
      <c r="E104" s="233">
        <v>45263.0</v>
      </c>
      <c r="F104" s="237">
        <v>0.20833333333333334</v>
      </c>
      <c r="G104" s="237">
        <v>0.5</v>
      </c>
      <c r="H104" s="235">
        <v>7.0</v>
      </c>
      <c r="I104" s="236">
        <v>0.0</v>
      </c>
      <c r="J104" s="235">
        <v>6.0</v>
      </c>
      <c r="K104" s="235">
        <v>1.0</v>
      </c>
    </row>
    <row r="105">
      <c r="A105" s="233">
        <v>45262.0</v>
      </c>
      <c r="B105" s="153" t="s">
        <v>45</v>
      </c>
      <c r="C105" s="153" t="s">
        <v>1</v>
      </c>
      <c r="D105" s="234" t="s">
        <v>172</v>
      </c>
      <c r="E105" s="233">
        <v>45263.0</v>
      </c>
      <c r="F105" s="242">
        <v>0.20833333333333334</v>
      </c>
      <c r="G105" s="242">
        <v>0.5416666666666666</v>
      </c>
      <c r="H105" s="240">
        <v>8.0</v>
      </c>
      <c r="I105" s="240">
        <v>0.0</v>
      </c>
      <c r="J105" s="240">
        <v>7.0</v>
      </c>
      <c r="K105" s="240">
        <v>1.0</v>
      </c>
    </row>
    <row r="106">
      <c r="A106" s="233">
        <v>45262.0</v>
      </c>
      <c r="B106" s="152" t="s">
        <v>32</v>
      </c>
      <c r="C106" s="153" t="s">
        <v>1</v>
      </c>
      <c r="D106" s="234" t="s">
        <v>172</v>
      </c>
      <c r="E106" s="233">
        <v>45263.0</v>
      </c>
      <c r="F106" s="237">
        <v>0.25</v>
      </c>
      <c r="G106" s="237">
        <v>0.6041666666666666</v>
      </c>
      <c r="H106" s="235">
        <v>8.5</v>
      </c>
      <c r="I106" s="235">
        <v>0.5</v>
      </c>
      <c r="J106" s="235">
        <v>8.0</v>
      </c>
      <c r="K106" s="235">
        <v>0.0</v>
      </c>
      <c r="L106" s="68" t="s">
        <v>192</v>
      </c>
    </row>
    <row r="107">
      <c r="A107" s="233">
        <v>45262.0</v>
      </c>
      <c r="B107" s="152" t="s">
        <v>190</v>
      </c>
      <c r="C107" s="153" t="s">
        <v>51</v>
      </c>
      <c r="D107" s="243" t="s">
        <v>172</v>
      </c>
      <c r="E107" s="233">
        <v>45263.0</v>
      </c>
      <c r="F107" s="240">
        <v>0.0</v>
      </c>
      <c r="G107" s="240">
        <v>0.0</v>
      </c>
      <c r="H107" s="240">
        <v>0.0</v>
      </c>
      <c r="I107" s="244">
        <v>0.0</v>
      </c>
      <c r="J107" s="240">
        <v>0.0</v>
      </c>
      <c r="K107" s="240">
        <v>0.0</v>
      </c>
      <c r="L107" s="68" t="s">
        <v>25</v>
      </c>
    </row>
    <row r="108">
      <c r="A108" s="233">
        <v>45262.0</v>
      </c>
      <c r="B108" s="153" t="s">
        <v>69</v>
      </c>
      <c r="C108" s="153" t="s">
        <v>51</v>
      </c>
      <c r="D108" s="243" t="s">
        <v>172</v>
      </c>
      <c r="E108" s="233">
        <v>45263.0</v>
      </c>
      <c r="F108" s="238">
        <v>0.20833333333333334</v>
      </c>
      <c r="G108" s="237">
        <v>0.5416666666666666</v>
      </c>
      <c r="H108" s="235">
        <v>8.0</v>
      </c>
      <c r="I108" s="236">
        <v>0.0</v>
      </c>
      <c r="J108" s="235">
        <v>7.0</v>
      </c>
      <c r="K108" s="236">
        <v>1.0</v>
      </c>
    </row>
    <row r="109">
      <c r="A109" s="233">
        <v>45262.0</v>
      </c>
      <c r="B109" s="152" t="s">
        <v>30</v>
      </c>
      <c r="C109" s="153" t="s">
        <v>51</v>
      </c>
      <c r="D109" s="234" t="s">
        <v>172</v>
      </c>
      <c r="E109" s="233">
        <v>45263.0</v>
      </c>
      <c r="F109" s="237">
        <v>0.25</v>
      </c>
      <c r="G109" s="237">
        <v>0.5625</v>
      </c>
      <c r="H109" s="236">
        <v>7.5</v>
      </c>
      <c r="I109" s="236">
        <v>0.0</v>
      </c>
      <c r="J109" s="235">
        <v>7.5</v>
      </c>
      <c r="K109" s="235">
        <v>0.0</v>
      </c>
      <c r="L109" s="152"/>
      <c r="M109" s="233"/>
      <c r="N109" s="152"/>
      <c r="O109" s="152" t="s">
        <v>145</v>
      </c>
      <c r="P109" s="234" t="s">
        <v>172</v>
      </c>
      <c r="Q109" s="233"/>
      <c r="R109" s="237">
        <v>0.20833333333333334</v>
      </c>
      <c r="S109" s="242">
        <v>0.5</v>
      </c>
      <c r="T109" s="235">
        <v>7.0</v>
      </c>
      <c r="U109" s="235">
        <v>0.0</v>
      </c>
      <c r="V109" s="235">
        <v>6.0</v>
      </c>
      <c r="W109" s="235">
        <v>1.0</v>
      </c>
      <c r="X109" s="152" t="s">
        <v>25</v>
      </c>
    </row>
    <row r="110">
      <c r="A110" s="233">
        <v>45262.0</v>
      </c>
      <c r="B110" s="152" t="s">
        <v>52</v>
      </c>
      <c r="C110" s="152" t="s">
        <v>35</v>
      </c>
      <c r="D110" s="234" t="s">
        <v>172</v>
      </c>
      <c r="E110" s="233">
        <v>45263.0</v>
      </c>
      <c r="F110" s="237">
        <v>0.25</v>
      </c>
      <c r="G110" s="237">
        <v>0.5</v>
      </c>
      <c r="H110" s="236">
        <v>6.0</v>
      </c>
      <c r="I110" s="236">
        <v>0.0</v>
      </c>
      <c r="J110" s="235">
        <v>6.0</v>
      </c>
      <c r="K110" s="235">
        <v>0.0</v>
      </c>
    </row>
    <row r="111">
      <c r="A111" s="233">
        <v>45262.0</v>
      </c>
      <c r="B111" s="152" t="s">
        <v>82</v>
      </c>
      <c r="C111" s="152" t="s">
        <v>35</v>
      </c>
      <c r="D111" s="234" t="s">
        <v>172</v>
      </c>
      <c r="E111" s="233">
        <v>45263.0</v>
      </c>
      <c r="F111" s="235">
        <v>0.0</v>
      </c>
      <c r="G111" s="235">
        <v>0.0</v>
      </c>
      <c r="H111" s="235">
        <v>0.0</v>
      </c>
      <c r="I111" s="236">
        <v>0.0</v>
      </c>
      <c r="J111" s="235">
        <v>0.0</v>
      </c>
      <c r="K111" s="235">
        <v>0.0</v>
      </c>
      <c r="L111" s="68" t="s">
        <v>25</v>
      </c>
    </row>
    <row r="112">
      <c r="A112" s="233">
        <v>45262.0</v>
      </c>
      <c r="B112" s="152" t="s">
        <v>109</v>
      </c>
      <c r="C112" s="153" t="s">
        <v>31</v>
      </c>
      <c r="D112" s="234" t="s">
        <v>172</v>
      </c>
      <c r="E112" s="233">
        <v>45263.0</v>
      </c>
      <c r="F112" s="235">
        <v>0.0</v>
      </c>
      <c r="G112" s="235">
        <v>0.0</v>
      </c>
      <c r="H112" s="235">
        <v>0.0</v>
      </c>
      <c r="I112" s="235">
        <v>0.0</v>
      </c>
      <c r="J112" s="235">
        <v>0.0</v>
      </c>
      <c r="K112" s="235">
        <v>0.0</v>
      </c>
      <c r="L112" s="68" t="s">
        <v>25</v>
      </c>
    </row>
    <row r="113">
      <c r="A113" s="233">
        <v>45262.0</v>
      </c>
      <c r="B113" s="153" t="s">
        <v>103</v>
      </c>
      <c r="C113" s="153" t="s">
        <v>31</v>
      </c>
      <c r="D113" s="234" t="s">
        <v>172</v>
      </c>
      <c r="E113" s="233">
        <v>45263.0</v>
      </c>
      <c r="F113" s="237">
        <v>0.2708333333333333</v>
      </c>
      <c r="G113" s="237">
        <v>0.6041666666666666</v>
      </c>
      <c r="H113" s="235">
        <v>8.0</v>
      </c>
      <c r="I113" s="235">
        <v>0.0</v>
      </c>
      <c r="J113" s="235">
        <v>8.0</v>
      </c>
      <c r="K113" s="235">
        <v>0.0</v>
      </c>
    </row>
    <row r="114">
      <c r="A114" s="233">
        <v>45262.0</v>
      </c>
      <c r="B114" s="153" t="s">
        <v>97</v>
      </c>
      <c r="C114" s="153" t="s">
        <v>31</v>
      </c>
      <c r="D114" s="234" t="s">
        <v>172</v>
      </c>
      <c r="E114" s="233">
        <v>45263.0</v>
      </c>
      <c r="F114" s="237">
        <v>0.2916666666666667</v>
      </c>
      <c r="G114" s="237">
        <v>0.625</v>
      </c>
      <c r="H114" s="235">
        <v>8.0</v>
      </c>
      <c r="I114" s="235">
        <v>0.0</v>
      </c>
      <c r="J114" s="235">
        <v>8.0</v>
      </c>
      <c r="K114" s="235">
        <v>0.0</v>
      </c>
      <c r="L114" s="152"/>
    </row>
    <row r="115">
      <c r="A115" s="233">
        <v>45263.0</v>
      </c>
      <c r="B115" s="153" t="s">
        <v>88</v>
      </c>
      <c r="C115" s="153" t="s">
        <v>31</v>
      </c>
      <c r="D115" s="234" t="s">
        <v>172</v>
      </c>
      <c r="E115" s="233">
        <v>45263.0</v>
      </c>
      <c r="F115" s="237">
        <v>0.9583333333333334</v>
      </c>
      <c r="G115" s="237">
        <v>0.020833333333333332</v>
      </c>
      <c r="H115" s="235">
        <v>13.5</v>
      </c>
      <c r="I115" s="235">
        <v>5.5</v>
      </c>
      <c r="J115" s="235">
        <v>1.0</v>
      </c>
      <c r="K115" s="235">
        <v>7.0</v>
      </c>
    </row>
    <row r="116">
      <c r="A116" s="233">
        <v>45263.0</v>
      </c>
      <c r="B116" s="152" t="s">
        <v>52</v>
      </c>
      <c r="C116" s="153" t="s">
        <v>31</v>
      </c>
      <c r="D116" s="234" t="s">
        <v>172</v>
      </c>
      <c r="E116" s="233">
        <v>45263.0</v>
      </c>
      <c r="F116" s="237">
        <v>0.9791666666666666</v>
      </c>
      <c r="G116" s="237">
        <v>0.20833333333333334</v>
      </c>
      <c r="H116" s="235">
        <v>5.5</v>
      </c>
      <c r="I116" s="236">
        <v>0.0</v>
      </c>
      <c r="J116" s="236">
        <v>0.0</v>
      </c>
      <c r="K116" s="235">
        <v>5.5</v>
      </c>
      <c r="L116" s="152"/>
    </row>
    <row r="117">
      <c r="A117" s="233">
        <v>45263.0</v>
      </c>
      <c r="B117" s="152" t="s">
        <v>189</v>
      </c>
      <c r="C117" s="153" t="s">
        <v>51</v>
      </c>
      <c r="D117" s="234" t="s">
        <v>174</v>
      </c>
      <c r="E117" s="233">
        <v>45264.0</v>
      </c>
      <c r="F117" s="237">
        <v>0.5</v>
      </c>
      <c r="G117" s="237">
        <v>0.25</v>
      </c>
      <c r="H117" s="235">
        <v>6.0</v>
      </c>
      <c r="I117" s="236">
        <v>0.0</v>
      </c>
      <c r="J117" s="236">
        <v>0.0</v>
      </c>
      <c r="K117" s="235">
        <v>6.0</v>
      </c>
      <c r="L117" s="152"/>
    </row>
    <row r="118">
      <c r="A118" s="233">
        <v>45263.0</v>
      </c>
      <c r="B118" s="152" t="s">
        <v>50</v>
      </c>
      <c r="C118" s="153" t="s">
        <v>35</v>
      </c>
      <c r="D118" s="234" t="s">
        <v>174</v>
      </c>
      <c r="E118" s="233">
        <v>45264.0</v>
      </c>
      <c r="F118" s="237">
        <v>0.5</v>
      </c>
      <c r="G118" s="237">
        <v>0.20833333333333334</v>
      </c>
      <c r="H118" s="235">
        <v>5.0</v>
      </c>
      <c r="I118" s="236">
        <v>0.0</v>
      </c>
      <c r="J118" s="236">
        <v>0.0</v>
      </c>
      <c r="K118" s="235">
        <v>5.0</v>
      </c>
      <c r="L118" s="152"/>
    </row>
    <row r="119">
      <c r="A119" s="233">
        <v>45263.0</v>
      </c>
      <c r="B119" s="152" t="s">
        <v>50</v>
      </c>
      <c r="C119" s="152" t="s">
        <v>49</v>
      </c>
      <c r="D119" s="234" t="s">
        <v>174</v>
      </c>
      <c r="E119" s="233">
        <v>45264.0</v>
      </c>
      <c r="F119" s="237">
        <v>0.20833333333333334</v>
      </c>
      <c r="G119" s="237">
        <v>0.375</v>
      </c>
      <c r="H119" s="235">
        <v>4.0</v>
      </c>
      <c r="I119" s="236">
        <v>0.0</v>
      </c>
      <c r="J119" s="235">
        <v>3.0</v>
      </c>
      <c r="K119" s="235">
        <v>1.0</v>
      </c>
      <c r="L119" s="152"/>
    </row>
    <row r="120">
      <c r="A120" s="233">
        <v>45263.0</v>
      </c>
      <c r="B120" s="153" t="s">
        <v>139</v>
      </c>
      <c r="C120" s="153" t="s">
        <v>35</v>
      </c>
      <c r="D120" s="234" t="s">
        <v>174</v>
      </c>
      <c r="E120" s="233">
        <v>45264.0</v>
      </c>
      <c r="F120" s="235">
        <v>0.0</v>
      </c>
      <c r="G120" s="235">
        <v>0.0</v>
      </c>
      <c r="H120" s="235">
        <v>0.0</v>
      </c>
      <c r="I120" s="235">
        <v>0.0</v>
      </c>
      <c r="J120" s="235">
        <v>0.0</v>
      </c>
      <c r="K120" s="235">
        <v>0.0</v>
      </c>
      <c r="L120" s="152" t="s">
        <v>25</v>
      </c>
    </row>
    <row r="121">
      <c r="A121" s="233">
        <v>45263.0</v>
      </c>
      <c r="B121" s="152" t="s">
        <v>18</v>
      </c>
      <c r="C121" s="153" t="s">
        <v>1</v>
      </c>
      <c r="D121" s="234" t="s">
        <v>174</v>
      </c>
      <c r="E121" s="233">
        <v>45264.0</v>
      </c>
      <c r="F121" s="235">
        <v>0.0</v>
      </c>
      <c r="G121" s="235">
        <v>0.0</v>
      </c>
      <c r="H121" s="68">
        <v>0.0</v>
      </c>
      <c r="I121" s="68">
        <v>0.0</v>
      </c>
      <c r="J121" s="68">
        <v>0.0</v>
      </c>
      <c r="K121" s="68">
        <v>0.0</v>
      </c>
      <c r="L121" s="152" t="s">
        <v>25</v>
      </c>
    </row>
    <row r="122">
      <c r="A122" s="233">
        <v>45263.0</v>
      </c>
      <c r="B122" s="152" t="s">
        <v>32</v>
      </c>
      <c r="C122" s="153" t="s">
        <v>1</v>
      </c>
      <c r="D122" s="234" t="s">
        <v>174</v>
      </c>
      <c r="E122" s="233">
        <v>45264.0</v>
      </c>
      <c r="F122" s="237">
        <v>0.041666666666666664</v>
      </c>
      <c r="G122" s="237">
        <v>0.25</v>
      </c>
      <c r="H122" s="68">
        <v>5.0</v>
      </c>
      <c r="I122" s="68">
        <v>0.0</v>
      </c>
      <c r="J122" s="68">
        <v>0.0</v>
      </c>
      <c r="K122" s="68">
        <v>5.0</v>
      </c>
      <c r="L122" s="152"/>
    </row>
    <row r="123">
      <c r="A123" s="233">
        <v>45263.0</v>
      </c>
      <c r="B123" s="152" t="s">
        <v>55</v>
      </c>
      <c r="C123" s="153" t="s">
        <v>1</v>
      </c>
      <c r="D123" s="234" t="s">
        <v>174</v>
      </c>
      <c r="E123" s="233">
        <v>45264.0</v>
      </c>
      <c r="F123" s="235">
        <v>0.0</v>
      </c>
      <c r="G123" s="235">
        <v>0.0</v>
      </c>
      <c r="H123" s="68">
        <v>0.0</v>
      </c>
      <c r="I123" s="68">
        <v>0.0</v>
      </c>
      <c r="J123" s="68">
        <v>0.0</v>
      </c>
      <c r="K123" s="68">
        <v>0.0</v>
      </c>
      <c r="L123" s="152"/>
    </row>
    <row r="124">
      <c r="A124" s="233">
        <v>45263.0</v>
      </c>
      <c r="B124" s="152" t="s">
        <v>54</v>
      </c>
      <c r="C124" s="152" t="s">
        <v>23</v>
      </c>
      <c r="D124" s="234" t="s">
        <v>174</v>
      </c>
      <c r="E124" s="233">
        <v>45264.0</v>
      </c>
      <c r="F124" s="237">
        <v>0.0625</v>
      </c>
      <c r="G124" s="237">
        <v>0.2916666666666667</v>
      </c>
      <c r="H124" s="68">
        <v>5.5</v>
      </c>
      <c r="I124" s="68">
        <v>0.0</v>
      </c>
      <c r="J124" s="68">
        <v>1.0</v>
      </c>
      <c r="K124" s="68">
        <v>4.5</v>
      </c>
      <c r="L124" s="152"/>
    </row>
    <row r="125">
      <c r="A125" s="233">
        <v>45263.0</v>
      </c>
      <c r="B125" s="152" t="s">
        <v>123</v>
      </c>
      <c r="C125" s="152" t="s">
        <v>23</v>
      </c>
      <c r="D125" s="234" t="s">
        <v>174</v>
      </c>
      <c r="E125" s="233">
        <v>45264.0</v>
      </c>
      <c r="F125" s="237">
        <v>0.2916666666666667</v>
      </c>
      <c r="G125" s="237">
        <v>0.5</v>
      </c>
      <c r="H125" s="235">
        <v>5.0</v>
      </c>
      <c r="I125" s="236">
        <v>0.0</v>
      </c>
      <c r="J125" s="235">
        <v>5.0</v>
      </c>
      <c r="K125" s="235">
        <v>0.0</v>
      </c>
      <c r="L125" s="152"/>
    </row>
    <row r="126">
      <c r="A126" s="233">
        <v>45263.0</v>
      </c>
      <c r="B126" s="153" t="s">
        <v>45</v>
      </c>
      <c r="C126" s="153" t="s">
        <v>1</v>
      </c>
      <c r="D126" s="234" t="s">
        <v>174</v>
      </c>
      <c r="E126" s="233">
        <v>45264.0</v>
      </c>
      <c r="F126" s="237">
        <v>0.25</v>
      </c>
      <c r="G126" s="237">
        <v>0.020833333333333332</v>
      </c>
      <c r="H126" s="236">
        <v>6.5</v>
      </c>
      <c r="I126" s="236">
        <v>0.0</v>
      </c>
      <c r="J126" s="235">
        <v>6.5</v>
      </c>
      <c r="K126" s="235">
        <v>0.0</v>
      </c>
      <c r="L126" s="152"/>
    </row>
    <row r="127">
      <c r="A127" s="233">
        <v>45263.0</v>
      </c>
      <c r="B127" s="153" t="s">
        <v>69</v>
      </c>
      <c r="C127" s="153" t="s">
        <v>51</v>
      </c>
      <c r="D127" s="234" t="s">
        <v>174</v>
      </c>
      <c r="E127" s="233">
        <v>45264.0</v>
      </c>
      <c r="F127" s="237">
        <v>0.20833333333333334</v>
      </c>
      <c r="G127" s="237">
        <v>0.5416666666666666</v>
      </c>
      <c r="H127" s="235">
        <v>8.0</v>
      </c>
      <c r="I127" s="235">
        <v>0.0</v>
      </c>
      <c r="J127" s="235">
        <v>7.0</v>
      </c>
      <c r="K127" s="235">
        <v>1.0</v>
      </c>
      <c r="L127" s="152"/>
    </row>
    <row r="128" ht="16.5" customHeight="1">
      <c r="A128" s="233">
        <v>45263.0</v>
      </c>
      <c r="B128" s="155" t="s">
        <v>190</v>
      </c>
      <c r="C128" s="153" t="s">
        <v>51</v>
      </c>
      <c r="D128" s="234" t="s">
        <v>174</v>
      </c>
      <c r="E128" s="233">
        <v>45264.0</v>
      </c>
      <c r="F128" s="240">
        <v>0.0</v>
      </c>
      <c r="G128" s="240">
        <v>0.0</v>
      </c>
      <c r="H128" s="240">
        <v>0.0</v>
      </c>
      <c r="I128" s="244">
        <v>0.0</v>
      </c>
      <c r="J128" s="240">
        <v>0.0</v>
      </c>
      <c r="K128" s="240">
        <v>0.0</v>
      </c>
      <c r="L128" s="68" t="s">
        <v>25</v>
      </c>
    </row>
    <row r="129">
      <c r="A129" s="233">
        <v>45263.0</v>
      </c>
      <c r="B129" s="152" t="s">
        <v>30</v>
      </c>
      <c r="C129" s="153" t="s">
        <v>51</v>
      </c>
      <c r="D129" s="234" t="s">
        <v>174</v>
      </c>
      <c r="E129" s="233">
        <v>45264.0</v>
      </c>
      <c r="F129" s="242">
        <v>0.25</v>
      </c>
      <c r="G129" s="242">
        <v>0.5625</v>
      </c>
      <c r="H129" s="240">
        <v>7.5</v>
      </c>
      <c r="I129" s="244">
        <v>0.0</v>
      </c>
      <c r="J129" s="240">
        <v>7.5</v>
      </c>
      <c r="K129" s="240">
        <v>0.0</v>
      </c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</row>
    <row r="130">
      <c r="A130" s="233">
        <v>45263.0</v>
      </c>
      <c r="B130" s="152" t="s">
        <v>82</v>
      </c>
      <c r="C130" s="152" t="s">
        <v>35</v>
      </c>
      <c r="D130" s="234" t="s">
        <v>174</v>
      </c>
      <c r="E130" s="233">
        <v>45264.0</v>
      </c>
      <c r="F130" s="262">
        <v>0.25</v>
      </c>
      <c r="G130" s="237">
        <v>0.0</v>
      </c>
      <c r="H130" s="235">
        <v>7.0</v>
      </c>
      <c r="I130" s="236">
        <v>0.0</v>
      </c>
      <c r="J130" s="235">
        <v>6.0</v>
      </c>
      <c r="K130" s="235">
        <v>1.0</v>
      </c>
      <c r="L130" s="68" t="s">
        <v>205</v>
      </c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</row>
    <row r="131">
      <c r="A131" s="233">
        <v>45263.0</v>
      </c>
      <c r="B131" s="153" t="s">
        <v>103</v>
      </c>
      <c r="C131" s="153" t="s">
        <v>31</v>
      </c>
      <c r="D131" s="234" t="s">
        <v>174</v>
      </c>
      <c r="E131" s="233">
        <v>45264.0</v>
      </c>
      <c r="F131" s="237">
        <v>0.20833333333333334</v>
      </c>
      <c r="G131" s="237">
        <v>0.5416666666666666</v>
      </c>
      <c r="H131" s="235">
        <v>8.0</v>
      </c>
      <c r="I131" s="235">
        <v>0.0</v>
      </c>
      <c r="J131" s="235">
        <v>7.0</v>
      </c>
      <c r="K131" s="235">
        <v>1.0</v>
      </c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</row>
    <row r="132">
      <c r="A132" s="233">
        <v>45263.0</v>
      </c>
      <c r="B132" s="152" t="s">
        <v>109</v>
      </c>
      <c r="C132" s="153" t="s">
        <v>31</v>
      </c>
      <c r="D132" s="234" t="s">
        <v>174</v>
      </c>
      <c r="E132" s="233">
        <v>45264.0</v>
      </c>
      <c r="F132" s="235">
        <v>0.0</v>
      </c>
      <c r="G132" s="235">
        <v>0.0</v>
      </c>
      <c r="H132" s="235">
        <v>0.0</v>
      </c>
      <c r="I132" s="235">
        <v>0.0</v>
      </c>
      <c r="J132" s="235">
        <v>0.0</v>
      </c>
      <c r="K132" s="235">
        <v>0.0</v>
      </c>
      <c r="L132" s="152"/>
      <c r="M132" s="153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</row>
    <row r="133">
      <c r="A133" s="233">
        <v>45263.0</v>
      </c>
      <c r="B133" s="153" t="s">
        <v>97</v>
      </c>
      <c r="C133" s="153" t="s">
        <v>31</v>
      </c>
      <c r="D133" s="234" t="s">
        <v>174</v>
      </c>
      <c r="E133" s="233">
        <v>45264.0</v>
      </c>
      <c r="F133" s="235">
        <v>0.0</v>
      </c>
      <c r="G133" s="235">
        <v>0.0</v>
      </c>
      <c r="H133" s="68">
        <v>0.0</v>
      </c>
      <c r="I133" s="68">
        <v>0.0</v>
      </c>
      <c r="J133" s="68">
        <v>0.0</v>
      </c>
      <c r="K133" s="68">
        <v>0.0</v>
      </c>
      <c r="L133" s="152" t="s">
        <v>25</v>
      </c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</row>
    <row r="134">
      <c r="A134" s="233">
        <v>45264.0</v>
      </c>
      <c r="B134" s="153" t="s">
        <v>88</v>
      </c>
      <c r="C134" s="153" t="s">
        <v>31</v>
      </c>
      <c r="D134" s="234" t="s">
        <v>174</v>
      </c>
      <c r="E134" s="233">
        <v>45264.0</v>
      </c>
      <c r="F134" s="235">
        <v>0.0</v>
      </c>
      <c r="G134" s="235">
        <v>0.0</v>
      </c>
      <c r="H134" s="235">
        <v>0.0</v>
      </c>
      <c r="I134" s="236">
        <v>0.0</v>
      </c>
      <c r="J134" s="235">
        <v>0.0</v>
      </c>
      <c r="K134" s="235">
        <v>0.0</v>
      </c>
      <c r="L134" s="152" t="s">
        <v>25</v>
      </c>
    </row>
    <row r="135">
      <c r="A135" s="233">
        <v>45264.0</v>
      </c>
      <c r="B135" s="152" t="s">
        <v>52</v>
      </c>
      <c r="C135" s="153" t="s">
        <v>31</v>
      </c>
      <c r="D135" s="234" t="s">
        <v>174</v>
      </c>
      <c r="E135" s="233">
        <v>45264.0</v>
      </c>
      <c r="F135" s="237">
        <v>0.9583333333333334</v>
      </c>
      <c r="G135" s="237">
        <v>0.2708333333333333</v>
      </c>
      <c r="H135" s="235">
        <v>7.5</v>
      </c>
      <c r="I135" s="236">
        <v>0.0</v>
      </c>
      <c r="J135" s="235">
        <v>1.0</v>
      </c>
      <c r="K135" s="235">
        <v>6.5</v>
      </c>
      <c r="L135" s="152"/>
    </row>
    <row r="136">
      <c r="A136" s="233">
        <v>45264.0</v>
      </c>
      <c r="B136" s="152" t="s">
        <v>18</v>
      </c>
      <c r="C136" s="153" t="s">
        <v>1</v>
      </c>
      <c r="D136" s="234" t="s">
        <v>174</v>
      </c>
      <c r="E136" s="233">
        <v>45264.0</v>
      </c>
      <c r="F136" s="237">
        <v>0.9791666666666666</v>
      </c>
      <c r="G136" s="237">
        <v>0.20833333333333334</v>
      </c>
      <c r="H136" s="235">
        <v>5.5</v>
      </c>
      <c r="I136" s="236">
        <v>0.0</v>
      </c>
      <c r="J136" s="236">
        <v>0.0</v>
      </c>
      <c r="K136" s="235">
        <v>5.5</v>
      </c>
      <c r="L136" s="152"/>
    </row>
    <row r="137">
      <c r="A137" s="233">
        <v>45264.0</v>
      </c>
      <c r="B137" s="152" t="s">
        <v>55</v>
      </c>
      <c r="C137" s="153" t="s">
        <v>1</v>
      </c>
      <c r="D137" s="234" t="s">
        <v>174</v>
      </c>
      <c r="E137" s="233">
        <v>45264.0</v>
      </c>
      <c r="F137" s="235">
        <v>0.0</v>
      </c>
      <c r="G137" s="235">
        <v>0.0</v>
      </c>
      <c r="H137" s="235">
        <v>0.0</v>
      </c>
      <c r="I137" s="236">
        <v>0.0</v>
      </c>
      <c r="J137" s="236">
        <v>0.0</v>
      </c>
      <c r="K137" s="235">
        <v>0.0</v>
      </c>
      <c r="L137" s="152" t="s">
        <v>25</v>
      </c>
    </row>
    <row r="138">
      <c r="A138" s="233">
        <v>45264.0</v>
      </c>
      <c r="B138" s="152" t="s">
        <v>189</v>
      </c>
      <c r="C138" s="153" t="s">
        <v>51</v>
      </c>
      <c r="D138" s="234" t="s">
        <v>175</v>
      </c>
      <c r="E138" s="233">
        <v>45265.0</v>
      </c>
      <c r="F138" s="237">
        <v>0.5</v>
      </c>
      <c r="G138" s="237">
        <v>0.25</v>
      </c>
      <c r="H138" s="235">
        <v>6.0</v>
      </c>
      <c r="I138" s="236">
        <v>0.0</v>
      </c>
      <c r="J138" s="236">
        <v>0.0</v>
      </c>
      <c r="K138" s="235">
        <v>6.0</v>
      </c>
      <c r="L138" s="152"/>
    </row>
    <row r="139">
      <c r="A139" s="233">
        <v>45264.0</v>
      </c>
      <c r="B139" s="153" t="s">
        <v>139</v>
      </c>
      <c r="C139" s="153" t="s">
        <v>35</v>
      </c>
      <c r="D139" s="234" t="s">
        <v>175</v>
      </c>
      <c r="E139" s="233">
        <v>45265.0</v>
      </c>
      <c r="F139" s="237">
        <v>0.5</v>
      </c>
      <c r="G139" s="237">
        <v>0.25</v>
      </c>
      <c r="H139" s="235">
        <v>6.0</v>
      </c>
      <c r="I139" s="236">
        <v>0.0</v>
      </c>
      <c r="J139" s="236">
        <v>0.0</v>
      </c>
      <c r="K139" s="235">
        <v>6.0</v>
      </c>
      <c r="L139" s="152"/>
    </row>
    <row r="140">
      <c r="A140" s="233">
        <v>45264.0</v>
      </c>
      <c r="B140" s="152" t="s">
        <v>30</v>
      </c>
      <c r="C140" s="152" t="s">
        <v>1</v>
      </c>
      <c r="D140" s="234" t="s">
        <v>175</v>
      </c>
      <c r="E140" s="233">
        <v>45265.0</v>
      </c>
      <c r="F140" s="235">
        <v>0.0</v>
      </c>
      <c r="G140" s="235">
        <v>0.0</v>
      </c>
      <c r="H140" s="235">
        <v>0.0</v>
      </c>
      <c r="I140" s="235">
        <v>0.0</v>
      </c>
      <c r="J140" s="235">
        <v>0.0</v>
      </c>
      <c r="K140" s="235">
        <v>0.0</v>
      </c>
      <c r="L140" s="152" t="s">
        <v>25</v>
      </c>
    </row>
    <row r="141">
      <c r="A141" s="233">
        <v>45264.0</v>
      </c>
      <c r="B141" s="152" t="s">
        <v>54</v>
      </c>
      <c r="C141" s="153" t="s">
        <v>23</v>
      </c>
      <c r="D141" s="234" t="s">
        <v>175</v>
      </c>
      <c r="E141" s="233">
        <v>45265.0</v>
      </c>
      <c r="F141" s="237">
        <v>0.0625</v>
      </c>
      <c r="G141" s="237">
        <v>0.2916666666666667</v>
      </c>
      <c r="H141" s="68">
        <v>5.5</v>
      </c>
      <c r="I141" s="68">
        <v>0.0</v>
      </c>
      <c r="J141" s="68">
        <v>1.5</v>
      </c>
      <c r="K141" s="68">
        <v>4.5</v>
      </c>
      <c r="L141" s="152"/>
    </row>
    <row r="142">
      <c r="A142" s="233">
        <v>45264.0</v>
      </c>
      <c r="B142" s="153" t="s">
        <v>123</v>
      </c>
      <c r="C142" s="153" t="s">
        <v>23</v>
      </c>
      <c r="D142" s="234" t="s">
        <v>175</v>
      </c>
      <c r="E142" s="233">
        <v>45265.0</v>
      </c>
      <c r="F142" s="237">
        <v>0.2916666666666667</v>
      </c>
      <c r="G142" s="237">
        <v>0.5</v>
      </c>
      <c r="H142" s="235">
        <v>5.0</v>
      </c>
      <c r="I142" s="235">
        <v>0.0</v>
      </c>
      <c r="J142" s="235">
        <v>5.0</v>
      </c>
      <c r="K142" s="235">
        <v>0.0</v>
      </c>
      <c r="L142" s="152"/>
    </row>
    <row r="143">
      <c r="A143" s="233">
        <v>45264.0</v>
      </c>
      <c r="B143" s="153" t="s">
        <v>45</v>
      </c>
      <c r="C143" s="153" t="s">
        <v>1</v>
      </c>
      <c r="D143" s="234" t="s">
        <v>175</v>
      </c>
      <c r="E143" s="233">
        <v>45265.0</v>
      </c>
      <c r="F143" s="235">
        <v>0.0</v>
      </c>
      <c r="G143" s="235">
        <v>0.0</v>
      </c>
      <c r="H143" s="235">
        <v>0.0</v>
      </c>
      <c r="I143" s="236">
        <v>0.0</v>
      </c>
      <c r="J143" s="235">
        <v>0.0</v>
      </c>
      <c r="K143" s="235">
        <v>0.0</v>
      </c>
      <c r="L143" s="152" t="s">
        <v>25</v>
      </c>
    </row>
    <row r="144">
      <c r="A144" s="233">
        <v>45264.0</v>
      </c>
      <c r="B144" s="152" t="s">
        <v>32</v>
      </c>
      <c r="C144" s="153" t="s">
        <v>1</v>
      </c>
      <c r="D144" s="234" t="s">
        <v>175</v>
      </c>
      <c r="E144" s="233">
        <v>45265.0</v>
      </c>
      <c r="F144" s="237">
        <v>0.20833333333333334</v>
      </c>
      <c r="G144" s="237">
        <v>0.5208333333333334</v>
      </c>
      <c r="H144" s="235">
        <v>7.5</v>
      </c>
      <c r="I144" s="236">
        <v>0.0</v>
      </c>
      <c r="J144" s="235">
        <v>6.5</v>
      </c>
      <c r="K144" s="235">
        <v>1.0</v>
      </c>
      <c r="L144" s="152"/>
    </row>
    <row r="145">
      <c r="A145" s="233">
        <v>45264.0</v>
      </c>
      <c r="B145" s="153" t="s">
        <v>69</v>
      </c>
      <c r="C145" s="153" t="s">
        <v>51</v>
      </c>
      <c r="D145" s="234" t="s">
        <v>175</v>
      </c>
      <c r="E145" s="233">
        <v>45265.0</v>
      </c>
      <c r="F145" s="237">
        <v>0.20833333333333334</v>
      </c>
      <c r="G145" s="237">
        <v>0.5416666666666666</v>
      </c>
      <c r="H145" s="235">
        <v>8.0</v>
      </c>
      <c r="I145" s="235">
        <v>0.0</v>
      </c>
      <c r="J145" s="235">
        <v>7.0</v>
      </c>
      <c r="K145" s="235">
        <v>1.0</v>
      </c>
      <c r="L145" s="152"/>
    </row>
    <row r="146">
      <c r="A146" s="233">
        <v>45264.0</v>
      </c>
      <c r="B146" s="155" t="s">
        <v>190</v>
      </c>
      <c r="C146" s="153" t="s">
        <v>51</v>
      </c>
      <c r="D146" s="234" t="s">
        <v>175</v>
      </c>
      <c r="E146" s="233">
        <v>45265.0</v>
      </c>
      <c r="F146" s="235">
        <v>0.0</v>
      </c>
      <c r="G146" s="235">
        <v>0.0</v>
      </c>
      <c r="H146" s="235">
        <v>0.0</v>
      </c>
      <c r="I146" s="235">
        <v>0.0</v>
      </c>
      <c r="J146" s="235">
        <v>0.0</v>
      </c>
      <c r="K146" s="235">
        <v>0.0</v>
      </c>
      <c r="L146" s="152" t="s">
        <v>25</v>
      </c>
    </row>
    <row r="147">
      <c r="A147" s="233">
        <v>45264.0</v>
      </c>
      <c r="B147" s="152" t="s">
        <v>50</v>
      </c>
      <c r="C147" s="153" t="s">
        <v>51</v>
      </c>
      <c r="D147" s="234" t="s">
        <v>175</v>
      </c>
      <c r="E147" s="233">
        <v>45265.0</v>
      </c>
      <c r="F147" s="242">
        <v>0.2708333333333333</v>
      </c>
      <c r="G147" s="242">
        <v>0.5625</v>
      </c>
      <c r="H147" s="240">
        <v>7.0</v>
      </c>
      <c r="I147" s="244">
        <v>0.0</v>
      </c>
      <c r="J147" s="240">
        <v>7.0</v>
      </c>
      <c r="K147" s="240">
        <v>0.0</v>
      </c>
      <c r="L147" s="152"/>
    </row>
    <row r="148">
      <c r="A148" s="233">
        <v>45264.0</v>
      </c>
      <c r="B148" s="152" t="s">
        <v>82</v>
      </c>
      <c r="C148" s="152" t="s">
        <v>35</v>
      </c>
      <c r="D148" s="234" t="s">
        <v>175</v>
      </c>
      <c r="E148" s="233">
        <v>45265.0</v>
      </c>
      <c r="F148" s="237">
        <v>0.25</v>
      </c>
      <c r="G148" s="237">
        <v>0.0</v>
      </c>
      <c r="H148" s="236">
        <v>6.0</v>
      </c>
      <c r="I148" s="236">
        <v>0.0</v>
      </c>
      <c r="J148" s="235">
        <v>6.0</v>
      </c>
      <c r="K148" s="235">
        <v>0.0</v>
      </c>
      <c r="L148" s="152"/>
    </row>
    <row r="149">
      <c r="A149" s="233">
        <v>45264.0</v>
      </c>
      <c r="B149" s="153" t="s">
        <v>103</v>
      </c>
      <c r="C149" s="153" t="s">
        <v>31</v>
      </c>
      <c r="D149" s="234" t="s">
        <v>175</v>
      </c>
      <c r="E149" s="233">
        <v>45265.0</v>
      </c>
      <c r="F149" s="237">
        <v>0.22916666666666666</v>
      </c>
      <c r="G149" s="237">
        <v>0.5625</v>
      </c>
      <c r="H149" s="235">
        <v>8.0</v>
      </c>
      <c r="I149" s="236">
        <v>0.0</v>
      </c>
      <c r="J149" s="235">
        <v>7.5</v>
      </c>
      <c r="K149" s="235">
        <v>0.5</v>
      </c>
      <c r="L149" s="152"/>
    </row>
    <row r="150">
      <c r="A150" s="233">
        <v>45264.0</v>
      </c>
      <c r="B150" s="153" t="s">
        <v>97</v>
      </c>
      <c r="C150" s="153" t="s">
        <v>31</v>
      </c>
      <c r="D150" s="234" t="s">
        <v>175</v>
      </c>
      <c r="E150" s="233">
        <v>45265.0</v>
      </c>
      <c r="F150" s="237">
        <v>0.2708333333333333</v>
      </c>
      <c r="G150" s="237">
        <v>0.5833333333333334</v>
      </c>
      <c r="H150" s="235">
        <v>7.5</v>
      </c>
      <c r="I150" s="235">
        <v>0.0</v>
      </c>
      <c r="J150" s="235">
        <v>7.5</v>
      </c>
      <c r="K150" s="235">
        <v>0.0</v>
      </c>
      <c r="L150" s="153"/>
    </row>
    <row r="151">
      <c r="A151" s="233">
        <v>45264.0</v>
      </c>
      <c r="B151" s="152" t="s">
        <v>109</v>
      </c>
      <c r="C151" s="153" t="s">
        <v>31</v>
      </c>
      <c r="D151" s="234" t="s">
        <v>175</v>
      </c>
      <c r="E151" s="233">
        <v>45265.0</v>
      </c>
      <c r="F151" s="235">
        <v>0.0</v>
      </c>
      <c r="G151" s="235">
        <v>0.0</v>
      </c>
      <c r="H151" s="235">
        <v>0.0</v>
      </c>
      <c r="I151" s="236">
        <v>0.0</v>
      </c>
      <c r="J151" s="235">
        <v>0.0</v>
      </c>
      <c r="K151" s="235">
        <v>0.0</v>
      </c>
      <c r="L151" s="152" t="s">
        <v>25</v>
      </c>
    </row>
    <row r="152">
      <c r="A152" s="233">
        <v>45265.0</v>
      </c>
      <c r="B152" s="152" t="s">
        <v>88</v>
      </c>
      <c r="C152" s="153" t="s">
        <v>31</v>
      </c>
      <c r="D152" s="234" t="s">
        <v>175</v>
      </c>
      <c r="E152" s="233">
        <v>45265.0</v>
      </c>
      <c r="F152" s="237">
        <v>0.9583333333333334</v>
      </c>
      <c r="G152" s="237">
        <v>0.2708333333333333</v>
      </c>
      <c r="H152" s="235">
        <v>7.5</v>
      </c>
      <c r="I152" s="236">
        <v>0.0</v>
      </c>
      <c r="J152" s="235">
        <v>1.0</v>
      </c>
      <c r="K152" s="235">
        <v>6.5</v>
      </c>
      <c r="L152" s="152"/>
    </row>
    <row r="153">
      <c r="A153" s="233">
        <v>45265.0</v>
      </c>
      <c r="B153" s="152" t="s">
        <v>55</v>
      </c>
      <c r="C153" s="153" t="s">
        <v>1</v>
      </c>
      <c r="D153" s="234" t="s">
        <v>175</v>
      </c>
      <c r="E153" s="233">
        <v>45265.0</v>
      </c>
      <c r="F153" s="237">
        <v>0.9791666666666666</v>
      </c>
      <c r="G153" s="237">
        <v>0.25</v>
      </c>
      <c r="H153" s="235">
        <v>6.5</v>
      </c>
      <c r="I153" s="236">
        <v>0.0</v>
      </c>
      <c r="J153" s="236">
        <v>0.0</v>
      </c>
      <c r="K153" s="235">
        <v>6.5</v>
      </c>
      <c r="L153" s="152"/>
    </row>
    <row r="154">
      <c r="A154" s="233">
        <v>45265.0</v>
      </c>
      <c r="B154" s="152" t="s">
        <v>18</v>
      </c>
      <c r="C154" s="152" t="s">
        <v>160</v>
      </c>
      <c r="D154" s="234" t="s">
        <v>175</v>
      </c>
      <c r="E154" s="233">
        <v>45265.0</v>
      </c>
      <c r="F154" s="237">
        <v>0.9583333333333334</v>
      </c>
      <c r="G154" s="237">
        <v>0.2916666666666667</v>
      </c>
      <c r="H154" s="235">
        <v>8.0</v>
      </c>
      <c r="I154" s="236">
        <v>0.0</v>
      </c>
      <c r="J154" s="235">
        <v>1.0</v>
      </c>
      <c r="K154" s="235">
        <v>7.0</v>
      </c>
      <c r="L154" s="152" t="s">
        <v>206</v>
      </c>
    </row>
    <row r="155">
      <c r="A155" s="233">
        <v>45265.0</v>
      </c>
      <c r="B155" s="152" t="s">
        <v>189</v>
      </c>
      <c r="C155" s="153" t="s">
        <v>51</v>
      </c>
      <c r="D155" s="234" t="s">
        <v>171</v>
      </c>
      <c r="E155" s="233">
        <v>45266.0</v>
      </c>
      <c r="F155" s="237">
        <v>0.0</v>
      </c>
      <c r="G155" s="237">
        <v>0.25</v>
      </c>
      <c r="H155" s="235">
        <v>6.0</v>
      </c>
      <c r="I155" s="236">
        <v>0.0</v>
      </c>
      <c r="J155" s="236">
        <v>0.0</v>
      </c>
      <c r="K155" s="235">
        <v>6.0</v>
      </c>
      <c r="L155" s="152"/>
    </row>
    <row r="156">
      <c r="A156" s="233">
        <v>45265.0</v>
      </c>
      <c r="B156" s="153" t="s">
        <v>139</v>
      </c>
      <c r="C156" s="153" t="s">
        <v>35</v>
      </c>
      <c r="D156" s="234" t="s">
        <v>171</v>
      </c>
      <c r="E156" s="233">
        <v>45266.0</v>
      </c>
      <c r="F156" s="237">
        <v>0.0</v>
      </c>
      <c r="G156" s="237">
        <v>0.25</v>
      </c>
      <c r="H156" s="235">
        <v>6.0</v>
      </c>
      <c r="I156" s="236">
        <v>0.0</v>
      </c>
      <c r="J156" s="236">
        <v>0.0</v>
      </c>
      <c r="K156" s="235">
        <v>6.0</v>
      </c>
      <c r="L156" s="155"/>
    </row>
    <row r="157">
      <c r="A157" s="233">
        <v>45265.0</v>
      </c>
      <c r="B157" s="152" t="s">
        <v>54</v>
      </c>
      <c r="C157" s="152" t="s">
        <v>23</v>
      </c>
      <c r="D157" s="234" t="s">
        <v>171</v>
      </c>
      <c r="E157" s="233">
        <v>45266.0</v>
      </c>
      <c r="F157" s="235">
        <v>0.0</v>
      </c>
      <c r="G157" s="235">
        <v>0.0</v>
      </c>
      <c r="H157" s="68">
        <v>0.0</v>
      </c>
      <c r="I157" s="68">
        <v>0.0</v>
      </c>
      <c r="J157" s="68">
        <v>0.0</v>
      </c>
      <c r="K157" s="68">
        <v>0.0</v>
      </c>
      <c r="L157" s="152" t="s">
        <v>25</v>
      </c>
    </row>
    <row r="158">
      <c r="A158" s="233">
        <v>45265.0</v>
      </c>
      <c r="B158" s="152" t="s">
        <v>52</v>
      </c>
      <c r="C158" s="152" t="s">
        <v>23</v>
      </c>
      <c r="D158" s="234" t="s">
        <v>171</v>
      </c>
      <c r="E158" s="233">
        <v>45266.0</v>
      </c>
      <c r="F158" s="237">
        <v>0.0625</v>
      </c>
      <c r="G158" s="237">
        <v>0.25</v>
      </c>
      <c r="H158" s="68">
        <v>4.5</v>
      </c>
      <c r="I158" s="68">
        <v>0.0</v>
      </c>
      <c r="J158" s="68">
        <v>0.0</v>
      </c>
      <c r="K158" s="68">
        <v>4.5</v>
      </c>
      <c r="L158" s="152"/>
    </row>
    <row r="159">
      <c r="A159" s="233">
        <v>45265.0</v>
      </c>
      <c r="B159" s="152" t="s">
        <v>50</v>
      </c>
      <c r="C159" s="152" t="s">
        <v>23</v>
      </c>
      <c r="D159" s="234" t="s">
        <v>171</v>
      </c>
      <c r="E159" s="233">
        <v>45266.0</v>
      </c>
      <c r="F159" s="237">
        <v>0.25</v>
      </c>
      <c r="G159" s="237">
        <v>0.5</v>
      </c>
      <c r="H159" s="235">
        <v>6.0</v>
      </c>
      <c r="I159" s="235">
        <v>0.0</v>
      </c>
      <c r="J159" s="235">
        <v>6.0</v>
      </c>
      <c r="K159" s="235">
        <v>0.0</v>
      </c>
      <c r="L159" s="152"/>
    </row>
    <row r="160">
      <c r="A160" s="233">
        <v>45265.0</v>
      </c>
      <c r="B160" s="152" t="s">
        <v>123</v>
      </c>
      <c r="C160" s="152" t="s">
        <v>23</v>
      </c>
      <c r="D160" s="234" t="s">
        <v>171</v>
      </c>
      <c r="E160" s="233">
        <v>45266.0</v>
      </c>
      <c r="F160" s="237">
        <v>0.25</v>
      </c>
      <c r="G160" s="237">
        <v>0.5</v>
      </c>
      <c r="H160" s="235">
        <v>6.0</v>
      </c>
      <c r="I160" s="235">
        <v>0.0</v>
      </c>
      <c r="J160" s="235">
        <v>6.0</v>
      </c>
      <c r="K160" s="235">
        <v>0.0</v>
      </c>
      <c r="L160" s="152"/>
    </row>
    <row r="161">
      <c r="A161" s="233">
        <v>45265.0</v>
      </c>
      <c r="B161" s="153" t="s">
        <v>45</v>
      </c>
      <c r="C161" s="153" t="s">
        <v>1</v>
      </c>
      <c r="D161" s="234" t="s">
        <v>171</v>
      </c>
      <c r="E161" s="233">
        <v>45266.0</v>
      </c>
      <c r="F161" s="235">
        <v>0.0</v>
      </c>
      <c r="G161" s="235">
        <v>0.0</v>
      </c>
      <c r="H161" s="235">
        <v>0.0</v>
      </c>
      <c r="I161" s="236">
        <v>0.0</v>
      </c>
      <c r="J161" s="235">
        <v>0.0</v>
      </c>
      <c r="K161" s="235">
        <v>0.0</v>
      </c>
      <c r="L161" s="152" t="s">
        <v>25</v>
      </c>
    </row>
    <row r="162">
      <c r="A162" s="233">
        <v>45265.0</v>
      </c>
      <c r="B162" s="152" t="s">
        <v>32</v>
      </c>
      <c r="C162" s="153" t="s">
        <v>1</v>
      </c>
      <c r="D162" s="234" t="s">
        <v>171</v>
      </c>
      <c r="E162" s="233">
        <v>45266.0</v>
      </c>
      <c r="F162" s="237">
        <v>0.25</v>
      </c>
      <c r="G162" s="237">
        <v>0.5208333333333334</v>
      </c>
      <c r="H162" s="235">
        <v>6.5</v>
      </c>
      <c r="I162" s="236">
        <v>0.0</v>
      </c>
      <c r="J162" s="235">
        <v>6.5</v>
      </c>
      <c r="K162" s="235">
        <v>0.0</v>
      </c>
      <c r="L162" s="153"/>
    </row>
    <row r="163">
      <c r="A163" s="233">
        <v>45265.0</v>
      </c>
      <c r="B163" s="152" t="s">
        <v>30</v>
      </c>
      <c r="C163" s="152" t="s">
        <v>51</v>
      </c>
      <c r="D163" s="234" t="s">
        <v>171</v>
      </c>
      <c r="E163" s="233">
        <v>45266.0</v>
      </c>
      <c r="F163" s="235">
        <v>0.0</v>
      </c>
      <c r="G163" s="235">
        <v>0.0</v>
      </c>
      <c r="H163" s="235">
        <v>0.0</v>
      </c>
      <c r="I163" s="236">
        <v>0.0</v>
      </c>
      <c r="J163" s="235">
        <v>0.0</v>
      </c>
      <c r="K163" s="235">
        <v>0.0</v>
      </c>
      <c r="L163" s="152" t="s">
        <v>25</v>
      </c>
    </row>
    <row r="164">
      <c r="A164" s="233">
        <v>45265.0</v>
      </c>
      <c r="B164" s="153" t="s">
        <v>69</v>
      </c>
      <c r="C164" s="153" t="s">
        <v>51</v>
      </c>
      <c r="D164" s="234" t="s">
        <v>171</v>
      </c>
      <c r="E164" s="233">
        <v>45266.0</v>
      </c>
      <c r="F164" s="238">
        <v>0.20833333333333334</v>
      </c>
      <c r="G164" s="237">
        <v>0.5416666666666666</v>
      </c>
      <c r="H164" s="235">
        <v>8.0</v>
      </c>
      <c r="I164" s="236">
        <v>0.0</v>
      </c>
      <c r="J164" s="235">
        <v>7.0</v>
      </c>
      <c r="K164" s="236">
        <v>1.0</v>
      </c>
      <c r="L164" s="152"/>
    </row>
    <row r="165">
      <c r="A165" s="233">
        <v>45265.0</v>
      </c>
      <c r="B165" s="152" t="s">
        <v>190</v>
      </c>
      <c r="C165" s="153" t="s">
        <v>51</v>
      </c>
      <c r="D165" s="234" t="s">
        <v>171</v>
      </c>
      <c r="E165" s="233">
        <v>45266.0</v>
      </c>
      <c r="F165" s="237">
        <v>0.25</v>
      </c>
      <c r="G165" s="237">
        <v>0.5625</v>
      </c>
      <c r="H165" s="235">
        <v>7.5</v>
      </c>
      <c r="I165" s="235">
        <v>0.0</v>
      </c>
      <c r="J165" s="235">
        <v>7.5</v>
      </c>
      <c r="K165" s="235">
        <v>0.0</v>
      </c>
      <c r="L165" s="152"/>
    </row>
    <row r="166">
      <c r="A166" s="233">
        <v>45265.0</v>
      </c>
      <c r="B166" s="155" t="s">
        <v>82</v>
      </c>
      <c r="C166" s="152" t="s">
        <v>35</v>
      </c>
      <c r="D166" s="234" t="s">
        <v>171</v>
      </c>
      <c r="E166" s="233">
        <v>45266.0</v>
      </c>
      <c r="F166" s="237">
        <v>0.25</v>
      </c>
      <c r="G166" s="237">
        <v>0.5</v>
      </c>
      <c r="H166" s="236">
        <v>6.0</v>
      </c>
      <c r="I166" s="236">
        <v>0.0</v>
      </c>
      <c r="J166" s="235">
        <v>6.0</v>
      </c>
      <c r="K166" s="235">
        <v>0.0</v>
      </c>
      <c r="L166" s="152"/>
    </row>
    <row r="167">
      <c r="A167" s="233">
        <v>45265.0</v>
      </c>
      <c r="B167" s="153" t="s">
        <v>103</v>
      </c>
      <c r="C167" s="153" t="s">
        <v>31</v>
      </c>
      <c r="D167" s="234" t="s">
        <v>171</v>
      </c>
      <c r="E167" s="233">
        <v>45266.0</v>
      </c>
      <c r="F167" s="237">
        <v>0.25</v>
      </c>
      <c r="G167" s="237">
        <v>0.5625</v>
      </c>
      <c r="H167" s="236">
        <v>7.5</v>
      </c>
      <c r="I167" s="236">
        <v>0.0</v>
      </c>
      <c r="J167" s="235">
        <v>7.5</v>
      </c>
      <c r="K167" s="235">
        <v>0.0</v>
      </c>
      <c r="L167" s="152"/>
    </row>
    <row r="168">
      <c r="A168" s="233">
        <v>45265.0</v>
      </c>
      <c r="B168" s="153" t="s">
        <v>97</v>
      </c>
      <c r="C168" s="153" t="s">
        <v>31</v>
      </c>
      <c r="D168" s="234" t="s">
        <v>171</v>
      </c>
      <c r="E168" s="233">
        <v>45266.0</v>
      </c>
      <c r="F168" s="237">
        <v>0.2708333333333333</v>
      </c>
      <c r="G168" s="237">
        <v>0.5833333333333334</v>
      </c>
      <c r="H168" s="235">
        <v>7.5</v>
      </c>
      <c r="I168" s="235">
        <v>0.0</v>
      </c>
      <c r="J168" s="235">
        <v>7.5</v>
      </c>
      <c r="K168" s="235">
        <v>0.0</v>
      </c>
      <c r="L168" s="152"/>
    </row>
    <row r="169">
      <c r="A169" s="233">
        <v>45265.0</v>
      </c>
      <c r="B169" s="152" t="s">
        <v>109</v>
      </c>
      <c r="C169" s="153" t="s">
        <v>31</v>
      </c>
      <c r="D169" s="234" t="s">
        <v>171</v>
      </c>
      <c r="E169" s="233">
        <v>45266.0</v>
      </c>
      <c r="F169" s="235">
        <v>0.0</v>
      </c>
      <c r="G169" s="235">
        <v>0.0</v>
      </c>
      <c r="H169" s="235">
        <v>0.0</v>
      </c>
      <c r="I169" s="236">
        <v>0.0</v>
      </c>
      <c r="J169" s="235">
        <v>0.0</v>
      </c>
      <c r="K169" s="235">
        <v>0.0</v>
      </c>
      <c r="L169" s="152" t="s">
        <v>63</v>
      </c>
    </row>
    <row r="170">
      <c r="A170" s="233">
        <v>45266.0</v>
      </c>
      <c r="B170" s="153" t="s">
        <v>88</v>
      </c>
      <c r="C170" s="153" t="s">
        <v>31</v>
      </c>
      <c r="D170" s="234" t="s">
        <v>171</v>
      </c>
      <c r="E170" s="233">
        <v>45266.0</v>
      </c>
      <c r="F170" s="237">
        <v>0.9583333333333334</v>
      </c>
      <c r="G170" s="237">
        <v>0.2708333333333333</v>
      </c>
      <c r="H170" s="235">
        <v>7.5</v>
      </c>
      <c r="I170" s="236">
        <v>0.0</v>
      </c>
      <c r="J170" s="235">
        <v>1.0</v>
      </c>
      <c r="K170" s="235">
        <v>6.5</v>
      </c>
      <c r="L170" s="152"/>
    </row>
    <row r="171">
      <c r="A171" s="233">
        <v>45266.0</v>
      </c>
      <c r="B171" s="152" t="s">
        <v>55</v>
      </c>
      <c r="C171" s="152" t="s">
        <v>1</v>
      </c>
      <c r="D171" s="234" t="s">
        <v>171</v>
      </c>
      <c r="E171" s="233">
        <v>45266.0</v>
      </c>
      <c r="F171" s="237">
        <v>0.9791666666666666</v>
      </c>
      <c r="G171" s="237">
        <v>0.25</v>
      </c>
      <c r="H171" s="235">
        <v>6.5</v>
      </c>
      <c r="I171" s="236">
        <v>0.0</v>
      </c>
      <c r="J171" s="236">
        <v>0.0</v>
      </c>
      <c r="K171" s="235">
        <v>6.5</v>
      </c>
      <c r="L171" s="155"/>
    </row>
    <row r="172">
      <c r="A172" s="233">
        <v>45266.0</v>
      </c>
      <c r="B172" s="153" t="s">
        <v>139</v>
      </c>
      <c r="C172" s="153" t="s">
        <v>35</v>
      </c>
      <c r="D172" s="234" t="s">
        <v>169</v>
      </c>
      <c r="E172" s="233">
        <v>45267.0</v>
      </c>
      <c r="F172" s="237">
        <v>0.0</v>
      </c>
      <c r="G172" s="237">
        <v>0.25</v>
      </c>
      <c r="H172" s="235">
        <v>6.0</v>
      </c>
      <c r="I172" s="236">
        <v>0.0</v>
      </c>
      <c r="J172" s="236">
        <v>0.0</v>
      </c>
      <c r="K172" s="235">
        <v>6.0</v>
      </c>
      <c r="L172" s="152"/>
    </row>
    <row r="173">
      <c r="A173" s="233">
        <v>45266.0</v>
      </c>
      <c r="B173" s="68" t="s">
        <v>54</v>
      </c>
      <c r="C173" s="152" t="s">
        <v>51</v>
      </c>
      <c r="D173" s="234" t="s">
        <v>169</v>
      </c>
      <c r="E173" s="233">
        <v>45267.0</v>
      </c>
      <c r="F173" s="237">
        <v>0.0</v>
      </c>
      <c r="G173" s="237">
        <v>0.25</v>
      </c>
      <c r="H173" s="235">
        <v>6.0</v>
      </c>
      <c r="I173" s="236">
        <v>0.0</v>
      </c>
      <c r="J173" s="236">
        <v>0.0</v>
      </c>
      <c r="K173" s="235">
        <v>6.0</v>
      </c>
      <c r="L173" s="152"/>
    </row>
    <row r="174">
      <c r="A174" s="233">
        <v>45266.0</v>
      </c>
      <c r="B174" s="152" t="s">
        <v>52</v>
      </c>
      <c r="C174" s="152" t="s">
        <v>51</v>
      </c>
      <c r="D174" s="234" t="s">
        <v>169</v>
      </c>
      <c r="E174" s="233">
        <v>45267.0</v>
      </c>
      <c r="F174" s="235">
        <v>0.0</v>
      </c>
      <c r="G174" s="235">
        <v>0.0</v>
      </c>
      <c r="H174" s="235">
        <v>0.0</v>
      </c>
      <c r="I174" s="236">
        <v>0.0</v>
      </c>
      <c r="J174" s="236">
        <v>0.0</v>
      </c>
      <c r="K174" s="235">
        <v>0.0</v>
      </c>
      <c r="L174" s="152" t="s">
        <v>25</v>
      </c>
    </row>
    <row r="175">
      <c r="A175" s="233">
        <v>45266.0</v>
      </c>
      <c r="B175" s="152" t="s">
        <v>18</v>
      </c>
      <c r="C175" s="152" t="s">
        <v>23</v>
      </c>
      <c r="D175" s="234" t="s">
        <v>169</v>
      </c>
      <c r="E175" s="233">
        <v>45267.0</v>
      </c>
      <c r="F175" s="235">
        <v>0.0</v>
      </c>
      <c r="G175" s="235">
        <v>0.0</v>
      </c>
      <c r="H175" s="235">
        <v>0.0</v>
      </c>
      <c r="I175" s="236">
        <v>0.0</v>
      </c>
      <c r="J175" s="236">
        <v>0.0</v>
      </c>
      <c r="K175" s="235">
        <v>0.0</v>
      </c>
      <c r="L175" s="152" t="s">
        <v>63</v>
      </c>
    </row>
    <row r="176">
      <c r="A176" s="233">
        <v>45266.0</v>
      </c>
      <c r="B176" s="152" t="s">
        <v>50</v>
      </c>
      <c r="C176" s="152" t="s">
        <v>23</v>
      </c>
      <c r="D176" s="234" t="s">
        <v>169</v>
      </c>
      <c r="E176" s="233">
        <v>45267.0</v>
      </c>
      <c r="F176" s="237">
        <v>0.0625</v>
      </c>
      <c r="G176" s="237">
        <v>0.25</v>
      </c>
      <c r="H176" s="68">
        <v>4.5</v>
      </c>
      <c r="I176" s="68">
        <v>0.0</v>
      </c>
      <c r="J176" s="68">
        <v>0.0</v>
      </c>
      <c r="K176" s="68">
        <v>4.5</v>
      </c>
      <c r="L176" s="152"/>
    </row>
    <row r="177">
      <c r="A177" s="233">
        <v>45266.0</v>
      </c>
      <c r="B177" s="153" t="s">
        <v>123</v>
      </c>
      <c r="C177" s="153" t="s">
        <v>23</v>
      </c>
      <c r="D177" s="234" t="s">
        <v>169</v>
      </c>
      <c r="E177" s="233">
        <v>45267.0</v>
      </c>
      <c r="F177" s="237">
        <v>0.25</v>
      </c>
      <c r="G177" s="237">
        <v>0.5</v>
      </c>
      <c r="H177" s="235">
        <v>6.0</v>
      </c>
      <c r="I177" s="235">
        <v>0.0</v>
      </c>
      <c r="J177" s="235">
        <v>0.0</v>
      </c>
      <c r="K177" s="235">
        <v>6.0</v>
      </c>
      <c r="L177" s="152"/>
    </row>
    <row r="178">
      <c r="A178" s="233">
        <v>45266.0</v>
      </c>
      <c r="B178" s="152" t="s">
        <v>45</v>
      </c>
      <c r="C178" s="152" t="s">
        <v>1</v>
      </c>
      <c r="D178" s="234" t="s">
        <v>169</v>
      </c>
      <c r="E178" s="233">
        <v>45267.0</v>
      </c>
      <c r="F178" s="237">
        <v>0.25</v>
      </c>
      <c r="G178" s="237">
        <v>0.5208333333333334</v>
      </c>
      <c r="H178" s="235">
        <v>6.5</v>
      </c>
      <c r="I178" s="236">
        <v>0.0</v>
      </c>
      <c r="J178" s="235">
        <v>6.5</v>
      </c>
      <c r="K178" s="235">
        <v>0.0</v>
      </c>
      <c r="L178" s="234"/>
      <c r="M178" s="152"/>
      <c r="N178" s="152"/>
      <c r="O178" s="234" t="s">
        <v>169</v>
      </c>
      <c r="P178" s="233"/>
      <c r="Q178" s="237">
        <v>0.25</v>
      </c>
      <c r="R178" s="237">
        <v>0.5208333333333334</v>
      </c>
      <c r="S178" s="235">
        <v>6.5</v>
      </c>
      <c r="T178" s="236">
        <v>0.0</v>
      </c>
      <c r="U178" s="235">
        <v>6.5</v>
      </c>
      <c r="V178" s="235">
        <v>0.0</v>
      </c>
    </row>
    <row r="179">
      <c r="A179" s="233">
        <v>45266.0</v>
      </c>
      <c r="B179" s="152" t="s">
        <v>30</v>
      </c>
      <c r="C179" s="152" t="s">
        <v>1</v>
      </c>
      <c r="D179" s="234" t="s">
        <v>169</v>
      </c>
      <c r="E179" s="233">
        <v>45267.0</v>
      </c>
      <c r="F179" s="235">
        <v>0.0</v>
      </c>
      <c r="G179" s="235">
        <v>0.0</v>
      </c>
      <c r="H179" s="235">
        <v>0.0</v>
      </c>
      <c r="I179" s="236">
        <v>0.0</v>
      </c>
      <c r="J179" s="235">
        <v>0.0</v>
      </c>
      <c r="K179" s="235">
        <v>0.0</v>
      </c>
    </row>
    <row r="180">
      <c r="A180" s="233">
        <v>45266.0</v>
      </c>
      <c r="B180" s="153" t="s">
        <v>69</v>
      </c>
      <c r="C180" s="153" t="s">
        <v>51</v>
      </c>
      <c r="D180" s="234" t="s">
        <v>169</v>
      </c>
      <c r="E180" s="233">
        <v>45267.0</v>
      </c>
      <c r="F180" s="235">
        <v>0.0</v>
      </c>
      <c r="G180" s="235">
        <v>0.0</v>
      </c>
      <c r="H180" s="235">
        <v>0.0</v>
      </c>
      <c r="I180" s="236">
        <v>0.0</v>
      </c>
      <c r="J180" s="235">
        <v>0.0</v>
      </c>
      <c r="K180" s="235">
        <v>0.0</v>
      </c>
      <c r="L180" s="68" t="s">
        <v>25</v>
      </c>
    </row>
    <row r="181">
      <c r="A181" s="233">
        <v>45266.0</v>
      </c>
      <c r="B181" s="152" t="s">
        <v>190</v>
      </c>
      <c r="C181" s="153" t="s">
        <v>51</v>
      </c>
      <c r="D181" s="234" t="s">
        <v>169</v>
      </c>
      <c r="E181" s="233">
        <v>45267.0</v>
      </c>
      <c r="F181" s="238">
        <v>0.20833333333333334</v>
      </c>
      <c r="G181" s="237">
        <v>0.5416666666666666</v>
      </c>
      <c r="H181" s="235">
        <v>8.0</v>
      </c>
      <c r="I181" s="236">
        <v>0.0</v>
      </c>
      <c r="J181" s="235">
        <v>7.0</v>
      </c>
      <c r="K181" s="236">
        <v>1.0</v>
      </c>
      <c r="L181" s="152"/>
    </row>
    <row r="182">
      <c r="A182" s="233">
        <v>45266.0</v>
      </c>
      <c r="B182" s="152" t="s">
        <v>189</v>
      </c>
      <c r="C182" s="153" t="s">
        <v>51</v>
      </c>
      <c r="D182" s="234" t="s">
        <v>169</v>
      </c>
      <c r="E182" s="233">
        <v>45267.0</v>
      </c>
      <c r="F182" s="237">
        <v>0.25</v>
      </c>
      <c r="G182" s="237">
        <v>0.5625</v>
      </c>
      <c r="H182" s="235">
        <v>7.5</v>
      </c>
      <c r="I182" s="235">
        <v>0.0</v>
      </c>
      <c r="J182" s="235">
        <v>7.5</v>
      </c>
      <c r="K182" s="235">
        <v>0.0</v>
      </c>
      <c r="L182" s="152"/>
    </row>
    <row r="183">
      <c r="A183" s="233">
        <v>45266.0</v>
      </c>
      <c r="B183" s="152" t="s">
        <v>32</v>
      </c>
      <c r="C183" s="152" t="s">
        <v>35</v>
      </c>
      <c r="D183" s="234" t="s">
        <v>169</v>
      </c>
      <c r="E183" s="233">
        <v>45267.0</v>
      </c>
      <c r="F183" s="237">
        <v>0.25</v>
      </c>
      <c r="G183" s="237">
        <v>0.5</v>
      </c>
      <c r="H183" s="236">
        <v>6.0</v>
      </c>
      <c r="I183" s="236">
        <v>0.0</v>
      </c>
      <c r="J183" s="235">
        <v>6.0</v>
      </c>
      <c r="K183" s="235">
        <v>0.0</v>
      </c>
      <c r="L183" s="152"/>
    </row>
    <row r="184">
      <c r="A184" s="233">
        <v>45266.0</v>
      </c>
      <c r="B184" s="155" t="s">
        <v>82</v>
      </c>
      <c r="C184" s="152" t="s">
        <v>35</v>
      </c>
      <c r="D184" s="234" t="s">
        <v>169</v>
      </c>
      <c r="E184" s="233">
        <v>45267.0</v>
      </c>
      <c r="F184" s="235">
        <v>0.0</v>
      </c>
      <c r="G184" s="235">
        <v>0.0</v>
      </c>
      <c r="H184" s="235">
        <v>0.0</v>
      </c>
      <c r="I184" s="236">
        <v>0.0</v>
      </c>
      <c r="J184" s="235">
        <v>0.0</v>
      </c>
      <c r="K184" s="235">
        <v>0.0</v>
      </c>
      <c r="L184" s="152" t="s">
        <v>25</v>
      </c>
    </row>
    <row r="185">
      <c r="A185" s="233">
        <v>45266.0</v>
      </c>
      <c r="B185" s="153" t="s">
        <v>103</v>
      </c>
      <c r="C185" s="153" t="s">
        <v>31</v>
      </c>
      <c r="D185" s="234" t="s">
        <v>169</v>
      </c>
      <c r="E185" s="233">
        <v>45267.0</v>
      </c>
      <c r="F185" s="235">
        <v>0.0</v>
      </c>
      <c r="G185" s="235">
        <v>0.0</v>
      </c>
      <c r="H185" s="235">
        <v>0.0</v>
      </c>
      <c r="I185" s="235">
        <v>0.0</v>
      </c>
      <c r="J185" s="235">
        <v>0.0</v>
      </c>
      <c r="K185" s="235">
        <v>0.0</v>
      </c>
    </row>
    <row r="186">
      <c r="A186" s="233">
        <v>45266.0</v>
      </c>
      <c r="B186" s="153" t="s">
        <v>97</v>
      </c>
      <c r="C186" s="153" t="s">
        <v>31</v>
      </c>
      <c r="D186" s="234" t="s">
        <v>169</v>
      </c>
      <c r="E186" s="233">
        <v>45267.0</v>
      </c>
      <c r="F186" s="237">
        <v>0.2708333333333333</v>
      </c>
      <c r="G186" s="237">
        <v>0.5833333333333334</v>
      </c>
      <c r="H186" s="235">
        <v>7.5</v>
      </c>
      <c r="I186" s="235">
        <v>0.0</v>
      </c>
      <c r="J186" s="235">
        <v>7.5</v>
      </c>
      <c r="K186" s="235">
        <v>0.0</v>
      </c>
      <c r="L186" s="152"/>
    </row>
    <row r="187">
      <c r="A187" s="233">
        <v>45266.0</v>
      </c>
      <c r="B187" s="152" t="s">
        <v>109</v>
      </c>
      <c r="C187" s="153" t="s">
        <v>31</v>
      </c>
      <c r="D187" s="234" t="s">
        <v>169</v>
      </c>
      <c r="E187" s="233">
        <v>45267.0</v>
      </c>
      <c r="F187" s="237">
        <v>0.25</v>
      </c>
      <c r="G187" s="237">
        <v>0.5625</v>
      </c>
      <c r="H187" s="236">
        <v>7.5</v>
      </c>
      <c r="I187" s="236">
        <v>0.0</v>
      </c>
      <c r="J187" s="235">
        <v>7.5</v>
      </c>
      <c r="K187" s="235">
        <v>0.0</v>
      </c>
      <c r="L187" s="152"/>
    </row>
    <row r="188">
      <c r="A188" s="233">
        <v>45267.0</v>
      </c>
      <c r="B188" s="153" t="s">
        <v>88</v>
      </c>
      <c r="C188" s="153" t="s">
        <v>31</v>
      </c>
      <c r="D188" s="234" t="s">
        <v>169</v>
      </c>
      <c r="E188" s="233">
        <v>45267.0</v>
      </c>
      <c r="F188" s="237">
        <v>0.9583333333333334</v>
      </c>
      <c r="G188" s="237">
        <v>0.2708333333333333</v>
      </c>
      <c r="H188" s="235">
        <v>7.5</v>
      </c>
      <c r="I188" s="236">
        <v>0.0</v>
      </c>
      <c r="J188" s="235">
        <v>1.0</v>
      </c>
      <c r="K188" s="235">
        <v>6.5</v>
      </c>
    </row>
    <row r="189">
      <c r="A189" s="233">
        <v>45267.0</v>
      </c>
      <c r="B189" s="152" t="s">
        <v>55</v>
      </c>
      <c r="C189" s="152" t="s">
        <v>1</v>
      </c>
      <c r="D189" s="234" t="s">
        <v>169</v>
      </c>
      <c r="E189" s="233">
        <v>45267.0</v>
      </c>
      <c r="F189" s="237">
        <v>0.9791666666666666</v>
      </c>
      <c r="G189" s="237">
        <v>0.25</v>
      </c>
      <c r="H189" s="235">
        <v>6.5</v>
      </c>
      <c r="I189" s="236">
        <v>0.0</v>
      </c>
      <c r="J189" s="236">
        <v>0.0</v>
      </c>
      <c r="K189" s="235">
        <v>6.5</v>
      </c>
      <c r="L189" s="155"/>
    </row>
    <row r="190">
      <c r="A190" s="233">
        <v>45267.0</v>
      </c>
      <c r="B190" s="152" t="s">
        <v>54</v>
      </c>
      <c r="C190" s="152" t="s">
        <v>51</v>
      </c>
      <c r="D190" s="234" t="s">
        <v>168</v>
      </c>
      <c r="E190" s="233">
        <v>45268.0</v>
      </c>
      <c r="F190" s="237">
        <v>0.0</v>
      </c>
      <c r="G190" s="237">
        <v>0.25</v>
      </c>
      <c r="H190" s="235">
        <v>6.0</v>
      </c>
      <c r="I190" s="236">
        <v>0.0</v>
      </c>
      <c r="J190" s="236">
        <v>0.0</v>
      </c>
      <c r="K190" s="235">
        <v>6.0</v>
      </c>
    </row>
    <row r="191">
      <c r="A191" s="233">
        <v>45267.0</v>
      </c>
      <c r="B191" s="153" t="s">
        <v>139</v>
      </c>
      <c r="C191" s="153" t="s">
        <v>35</v>
      </c>
      <c r="D191" s="234" t="s">
        <v>168</v>
      </c>
      <c r="E191" s="233">
        <v>45268.0</v>
      </c>
      <c r="F191" s="237">
        <v>0.0</v>
      </c>
      <c r="G191" s="237">
        <v>0.25</v>
      </c>
      <c r="H191" s="235">
        <v>6.0</v>
      </c>
      <c r="I191" s="236">
        <v>0.0</v>
      </c>
      <c r="J191" s="236">
        <v>0.0</v>
      </c>
      <c r="K191" s="235">
        <v>6.0</v>
      </c>
    </row>
    <row r="192">
      <c r="A192" s="233">
        <v>45267.0</v>
      </c>
      <c r="B192" s="152" t="s">
        <v>50</v>
      </c>
      <c r="C192" s="152" t="s">
        <v>49</v>
      </c>
      <c r="D192" s="234" t="s">
        <v>168</v>
      </c>
      <c r="E192" s="233">
        <v>45268.0</v>
      </c>
      <c r="F192" s="237">
        <v>0.0</v>
      </c>
      <c r="G192" s="237">
        <v>0.375</v>
      </c>
      <c r="H192" s="235">
        <v>9.0</v>
      </c>
      <c r="I192" s="235">
        <v>1.0</v>
      </c>
      <c r="J192" s="235">
        <v>2.0</v>
      </c>
      <c r="K192" s="235">
        <v>6.0</v>
      </c>
      <c r="L192" s="68" t="s">
        <v>191</v>
      </c>
    </row>
    <row r="193">
      <c r="A193" s="233">
        <v>45267.0</v>
      </c>
      <c r="B193" s="152" t="s">
        <v>18</v>
      </c>
      <c r="C193" s="152" t="s">
        <v>23</v>
      </c>
      <c r="D193" s="234" t="s">
        <v>168</v>
      </c>
      <c r="E193" s="233">
        <v>45268.0</v>
      </c>
      <c r="F193" s="235">
        <v>0.0</v>
      </c>
      <c r="G193" s="235">
        <v>0.0</v>
      </c>
      <c r="H193" s="235">
        <v>0.0</v>
      </c>
      <c r="I193" s="235">
        <v>0.0</v>
      </c>
      <c r="J193" s="235">
        <v>0.0</v>
      </c>
      <c r="K193" s="235">
        <v>0.0</v>
      </c>
      <c r="L193" s="68" t="s">
        <v>25</v>
      </c>
    </row>
    <row r="194">
      <c r="A194" s="233">
        <v>45267.0</v>
      </c>
      <c r="B194" s="152" t="s">
        <v>52</v>
      </c>
      <c r="C194" s="152" t="s">
        <v>23</v>
      </c>
      <c r="D194" s="234" t="s">
        <v>168</v>
      </c>
      <c r="E194" s="233">
        <v>45268.0</v>
      </c>
      <c r="F194" s="237">
        <v>0.0625</v>
      </c>
      <c r="G194" s="237">
        <v>0.2916666666666667</v>
      </c>
      <c r="H194" s="235">
        <v>5.5</v>
      </c>
      <c r="I194" s="235">
        <v>0.0</v>
      </c>
      <c r="J194" s="235">
        <v>1.0</v>
      </c>
      <c r="K194" s="235">
        <v>4.5</v>
      </c>
    </row>
    <row r="195">
      <c r="A195" s="233">
        <v>45267.0</v>
      </c>
      <c r="B195" s="152" t="s">
        <v>123</v>
      </c>
      <c r="C195" s="152" t="s">
        <v>23</v>
      </c>
      <c r="D195" s="234" t="s">
        <v>168</v>
      </c>
      <c r="E195" s="233">
        <v>45268.0</v>
      </c>
      <c r="F195" s="237">
        <v>0.2916666666666667</v>
      </c>
      <c r="G195" s="242">
        <v>0.5</v>
      </c>
      <c r="H195" s="235">
        <v>5.0</v>
      </c>
      <c r="I195" s="235">
        <v>0.0</v>
      </c>
      <c r="J195" s="235">
        <v>5.0</v>
      </c>
      <c r="K195" s="235">
        <v>0.0</v>
      </c>
    </row>
    <row r="196">
      <c r="A196" s="233">
        <v>45267.0</v>
      </c>
      <c r="B196" s="153" t="s">
        <v>45</v>
      </c>
      <c r="C196" s="153" t="s">
        <v>1</v>
      </c>
      <c r="D196" s="234" t="s">
        <v>168</v>
      </c>
      <c r="E196" s="233">
        <v>45268.0</v>
      </c>
      <c r="F196" s="237">
        <v>0.25</v>
      </c>
      <c r="G196" s="237">
        <v>0.5208333333333334</v>
      </c>
      <c r="H196" s="235">
        <v>6.5</v>
      </c>
      <c r="I196" s="236">
        <v>0.0</v>
      </c>
      <c r="J196" s="235">
        <v>6.5</v>
      </c>
      <c r="K196" s="235">
        <v>0.0</v>
      </c>
    </row>
    <row r="197">
      <c r="A197" s="233">
        <v>45267.0</v>
      </c>
      <c r="B197" s="152" t="s">
        <v>32</v>
      </c>
      <c r="C197" s="153" t="s">
        <v>1</v>
      </c>
      <c r="D197" s="234" t="s">
        <v>168</v>
      </c>
      <c r="E197" s="233">
        <v>45268.0</v>
      </c>
      <c r="F197" s="235">
        <v>0.0</v>
      </c>
      <c r="G197" s="235">
        <v>0.0</v>
      </c>
      <c r="H197" s="235">
        <v>0.0</v>
      </c>
      <c r="I197" s="235">
        <v>0.0</v>
      </c>
      <c r="J197" s="235">
        <v>0.0</v>
      </c>
      <c r="K197" s="235">
        <v>0.0</v>
      </c>
      <c r="L197" s="68" t="s">
        <v>25</v>
      </c>
    </row>
    <row r="198">
      <c r="A198" s="233">
        <v>45267.0</v>
      </c>
      <c r="B198" s="152" t="s">
        <v>189</v>
      </c>
      <c r="C198" s="152" t="s">
        <v>51</v>
      </c>
      <c r="D198" s="234" t="s">
        <v>168</v>
      </c>
      <c r="E198" s="233">
        <v>45268.0</v>
      </c>
      <c r="F198" s="235">
        <v>0.0</v>
      </c>
      <c r="G198" s="235">
        <v>0.0</v>
      </c>
      <c r="H198" s="235">
        <v>0.0</v>
      </c>
      <c r="I198" s="235">
        <v>0.0</v>
      </c>
      <c r="J198" s="236">
        <v>0.0</v>
      </c>
      <c r="K198" s="235">
        <v>0.0</v>
      </c>
      <c r="L198" s="68" t="s">
        <v>25</v>
      </c>
    </row>
    <row r="199">
      <c r="A199" s="233">
        <v>45267.0</v>
      </c>
      <c r="B199" s="153" t="s">
        <v>69</v>
      </c>
      <c r="C199" s="153" t="s">
        <v>51</v>
      </c>
      <c r="D199" s="234" t="s">
        <v>168</v>
      </c>
      <c r="E199" s="233">
        <v>45268.0</v>
      </c>
      <c r="F199" s="237">
        <v>0.25</v>
      </c>
      <c r="G199" s="237">
        <v>0.5625</v>
      </c>
      <c r="H199" s="235">
        <v>7.5</v>
      </c>
      <c r="I199" s="235">
        <v>7.5</v>
      </c>
      <c r="J199" s="235">
        <v>7.5</v>
      </c>
      <c r="K199" s="235">
        <v>0.0</v>
      </c>
      <c r="L199" s="68"/>
    </row>
    <row r="200">
      <c r="A200" s="233">
        <v>45267.0</v>
      </c>
      <c r="B200" s="155" t="s">
        <v>190</v>
      </c>
      <c r="C200" s="153" t="s">
        <v>51</v>
      </c>
      <c r="D200" s="234" t="s">
        <v>168</v>
      </c>
      <c r="E200" s="233">
        <v>45268.0</v>
      </c>
      <c r="F200" s="238">
        <v>0.20833333333333334</v>
      </c>
      <c r="G200" s="237">
        <v>0.5416666666666666</v>
      </c>
      <c r="H200" s="235">
        <v>8.0</v>
      </c>
      <c r="I200" s="235">
        <v>8.0</v>
      </c>
      <c r="J200" s="235">
        <v>7.0</v>
      </c>
      <c r="K200" s="236">
        <v>1.0</v>
      </c>
      <c r="L200" s="68"/>
    </row>
    <row r="201">
      <c r="A201" s="233">
        <v>45267.0</v>
      </c>
      <c r="B201" s="155" t="s">
        <v>82</v>
      </c>
      <c r="C201" s="152" t="s">
        <v>51</v>
      </c>
      <c r="D201" s="234" t="s">
        <v>168</v>
      </c>
      <c r="E201" s="233">
        <v>45268.0</v>
      </c>
      <c r="F201" s="237">
        <v>0.25</v>
      </c>
      <c r="G201" s="237">
        <v>0.5</v>
      </c>
      <c r="H201" s="236">
        <v>6.0</v>
      </c>
      <c r="I201" s="236">
        <v>0.0</v>
      </c>
      <c r="J201" s="235">
        <v>6.0</v>
      </c>
      <c r="K201" s="235">
        <v>0.0</v>
      </c>
      <c r="L201" s="152"/>
    </row>
    <row r="202">
      <c r="A202" s="233">
        <v>45267.0</v>
      </c>
      <c r="B202" s="153" t="s">
        <v>103</v>
      </c>
      <c r="C202" s="153" t="s">
        <v>31</v>
      </c>
      <c r="D202" s="234" t="s">
        <v>168</v>
      </c>
      <c r="E202" s="233">
        <v>45268.0</v>
      </c>
      <c r="F202" s="237">
        <v>0.2708333333333333</v>
      </c>
      <c r="G202" s="237">
        <v>0.5833333333333334</v>
      </c>
      <c r="H202" s="235">
        <v>7.5</v>
      </c>
      <c r="I202" s="235">
        <v>0.0</v>
      </c>
      <c r="J202" s="235">
        <v>7.5</v>
      </c>
      <c r="K202" s="235">
        <v>0.0</v>
      </c>
    </row>
    <row r="203">
      <c r="A203" s="233">
        <v>45267.0</v>
      </c>
      <c r="B203" s="153" t="s">
        <v>97</v>
      </c>
      <c r="C203" s="153" t="s">
        <v>31</v>
      </c>
      <c r="D203" s="234" t="s">
        <v>168</v>
      </c>
      <c r="E203" s="233">
        <v>45268.0</v>
      </c>
      <c r="F203" s="235">
        <v>0.0</v>
      </c>
      <c r="G203" s="235">
        <v>0.0</v>
      </c>
      <c r="H203" s="235">
        <v>0.0</v>
      </c>
      <c r="I203" s="235">
        <v>0.0</v>
      </c>
      <c r="J203" s="235">
        <v>0.0</v>
      </c>
      <c r="K203" s="235">
        <v>0.0</v>
      </c>
      <c r="L203" s="68" t="s">
        <v>25</v>
      </c>
    </row>
    <row r="204">
      <c r="A204" s="233">
        <v>45267.0</v>
      </c>
      <c r="B204" s="152" t="s">
        <v>109</v>
      </c>
      <c r="C204" s="153" t="s">
        <v>31</v>
      </c>
      <c r="D204" s="234" t="s">
        <v>168</v>
      </c>
      <c r="E204" s="233">
        <v>45268.0</v>
      </c>
      <c r="F204" s="237">
        <v>0.25</v>
      </c>
      <c r="G204" s="237">
        <v>0.5625</v>
      </c>
      <c r="H204" s="236">
        <v>7.5</v>
      </c>
      <c r="I204" s="236">
        <v>0.0</v>
      </c>
      <c r="J204" s="235">
        <v>7.5</v>
      </c>
      <c r="K204" s="235">
        <v>0.0</v>
      </c>
    </row>
    <row r="205">
      <c r="A205" s="233">
        <v>45268.0</v>
      </c>
      <c r="B205" s="152" t="s">
        <v>55</v>
      </c>
      <c r="C205" s="152" t="s">
        <v>1</v>
      </c>
      <c r="D205" s="234" t="s">
        <v>168</v>
      </c>
      <c r="E205" s="233">
        <v>45268.0</v>
      </c>
      <c r="F205" s="237">
        <v>0.9791666666666666</v>
      </c>
      <c r="G205" s="237">
        <v>0.25</v>
      </c>
      <c r="H205" s="235">
        <v>6.5</v>
      </c>
      <c r="I205" s="236">
        <v>0.0</v>
      </c>
      <c r="J205" s="236">
        <v>0.0</v>
      </c>
      <c r="K205" s="235">
        <v>6.5</v>
      </c>
      <c r="L205" s="152"/>
    </row>
    <row r="206">
      <c r="A206" s="233">
        <v>45268.0</v>
      </c>
      <c r="B206" s="153" t="s">
        <v>88</v>
      </c>
      <c r="C206" s="153" t="s">
        <v>31</v>
      </c>
      <c r="D206" s="234" t="s">
        <v>168</v>
      </c>
      <c r="E206" s="233">
        <v>45268.0</v>
      </c>
      <c r="F206" s="235">
        <v>0.0</v>
      </c>
      <c r="G206" s="235">
        <v>0.0</v>
      </c>
      <c r="H206" s="235">
        <v>0.0</v>
      </c>
      <c r="I206" s="236">
        <v>0.0</v>
      </c>
      <c r="J206" s="236">
        <v>0.0</v>
      </c>
      <c r="K206" s="235">
        <v>0.0</v>
      </c>
      <c r="L206" s="152" t="s">
        <v>25</v>
      </c>
    </row>
    <row r="207">
      <c r="A207" s="233">
        <v>45268.0</v>
      </c>
      <c r="B207" s="152" t="s">
        <v>50</v>
      </c>
      <c r="C207" s="153" t="s">
        <v>31</v>
      </c>
      <c r="D207" s="234" t="s">
        <v>168</v>
      </c>
      <c r="E207" s="233">
        <v>45268.0</v>
      </c>
      <c r="F207" s="237">
        <v>0.9583333333333334</v>
      </c>
      <c r="G207" s="237">
        <v>0.2708333333333333</v>
      </c>
      <c r="H207" s="235">
        <v>7.5</v>
      </c>
      <c r="I207" s="236">
        <v>0.0</v>
      </c>
      <c r="J207" s="235">
        <v>0.5</v>
      </c>
      <c r="K207" s="235">
        <v>7.0</v>
      </c>
      <c r="L207" s="152"/>
    </row>
    <row r="208">
      <c r="A208" s="233">
        <v>45268.0</v>
      </c>
      <c r="B208" s="152" t="s">
        <v>50</v>
      </c>
      <c r="C208" s="152" t="s">
        <v>35</v>
      </c>
      <c r="D208" s="234" t="s">
        <v>170</v>
      </c>
      <c r="E208" s="233">
        <v>45269.0</v>
      </c>
      <c r="F208" s="237">
        <v>0.2708333333333333</v>
      </c>
      <c r="G208" s="237">
        <v>0.4166666666666667</v>
      </c>
      <c r="H208" s="235">
        <v>3.5</v>
      </c>
      <c r="I208" s="235">
        <v>0.0</v>
      </c>
      <c r="J208" s="235">
        <v>3.5</v>
      </c>
      <c r="K208" s="235">
        <v>0.0</v>
      </c>
      <c r="L208" s="152"/>
    </row>
    <row r="209">
      <c r="A209" s="233">
        <v>45268.0</v>
      </c>
      <c r="B209" s="152" t="s">
        <v>54</v>
      </c>
      <c r="C209" s="152" t="s">
        <v>51</v>
      </c>
      <c r="D209" s="234" t="s">
        <v>170</v>
      </c>
      <c r="E209" s="233">
        <v>45269.0</v>
      </c>
      <c r="F209" s="237">
        <v>0.0</v>
      </c>
      <c r="G209" s="237">
        <v>0.25</v>
      </c>
      <c r="H209" s="235">
        <v>6.0</v>
      </c>
      <c r="I209" s="236">
        <v>0.0</v>
      </c>
      <c r="J209" s="236">
        <v>0.0</v>
      </c>
      <c r="K209" s="235">
        <v>6.0</v>
      </c>
      <c r="L209" s="152"/>
    </row>
    <row r="210">
      <c r="A210" s="233">
        <v>45268.0</v>
      </c>
      <c r="B210" s="153" t="s">
        <v>139</v>
      </c>
      <c r="C210" s="153" t="s">
        <v>35</v>
      </c>
      <c r="D210" s="234" t="s">
        <v>170</v>
      </c>
      <c r="E210" s="233">
        <v>45269.0</v>
      </c>
      <c r="F210" s="237">
        <v>0.0</v>
      </c>
      <c r="G210" s="237">
        <v>0.2708333333333333</v>
      </c>
      <c r="H210" s="235">
        <v>6.5</v>
      </c>
      <c r="I210" s="236">
        <v>0.0</v>
      </c>
      <c r="J210" s="235">
        <v>0.5</v>
      </c>
      <c r="K210" s="235">
        <v>6.0</v>
      </c>
      <c r="L210" s="152"/>
    </row>
    <row r="211">
      <c r="A211" s="233">
        <v>45268.0</v>
      </c>
      <c r="B211" s="152" t="s">
        <v>18</v>
      </c>
      <c r="C211" s="152" t="s">
        <v>23</v>
      </c>
      <c r="D211" s="234" t="s">
        <v>170</v>
      </c>
      <c r="E211" s="233">
        <v>45269.0</v>
      </c>
      <c r="F211" s="235">
        <v>0.0</v>
      </c>
      <c r="G211" s="235">
        <v>0.0</v>
      </c>
      <c r="H211" s="235">
        <v>0.0</v>
      </c>
      <c r="I211" s="235">
        <v>0.0</v>
      </c>
      <c r="J211" s="235">
        <v>0.0</v>
      </c>
      <c r="K211" s="235">
        <v>0.0</v>
      </c>
      <c r="L211" s="68" t="s">
        <v>25</v>
      </c>
    </row>
    <row r="212">
      <c r="A212" s="233">
        <v>45268.0</v>
      </c>
      <c r="B212" s="152" t="s">
        <v>52</v>
      </c>
      <c r="C212" s="152" t="s">
        <v>23</v>
      </c>
      <c r="D212" s="234" t="s">
        <v>170</v>
      </c>
      <c r="E212" s="233">
        <v>45269.0</v>
      </c>
      <c r="F212" s="237">
        <v>0.0625</v>
      </c>
      <c r="G212" s="237">
        <v>0.20833333333333334</v>
      </c>
      <c r="H212" s="68">
        <v>3.5</v>
      </c>
      <c r="I212" s="68">
        <v>0.0</v>
      </c>
      <c r="J212" s="68">
        <v>0.0</v>
      </c>
      <c r="K212" s="68">
        <v>3.5</v>
      </c>
      <c r="L212" s="152"/>
    </row>
    <row r="213">
      <c r="A213" s="233">
        <v>45268.0</v>
      </c>
      <c r="B213" s="152" t="s">
        <v>52</v>
      </c>
      <c r="C213" s="152" t="s">
        <v>49</v>
      </c>
      <c r="D213" s="234" t="s">
        <v>170</v>
      </c>
      <c r="E213" s="233">
        <v>45269.0</v>
      </c>
      <c r="F213" s="237">
        <v>0.20833333333333334</v>
      </c>
      <c r="G213" s="237">
        <v>0.4166666666666667</v>
      </c>
      <c r="H213" s="235">
        <v>5.0</v>
      </c>
      <c r="I213" s="236">
        <v>0.0</v>
      </c>
      <c r="J213" s="235">
        <v>4.0</v>
      </c>
      <c r="K213" s="235">
        <v>1.0</v>
      </c>
      <c r="L213" s="152"/>
    </row>
    <row r="214">
      <c r="A214" s="233">
        <v>45268.0</v>
      </c>
      <c r="B214" s="153" t="s">
        <v>123</v>
      </c>
      <c r="C214" s="153" t="s">
        <v>23</v>
      </c>
      <c r="D214" s="234" t="s">
        <v>170</v>
      </c>
      <c r="E214" s="233">
        <v>45269.0</v>
      </c>
      <c r="F214" s="237">
        <v>0.20833333333333334</v>
      </c>
      <c r="G214" s="242">
        <v>0.5</v>
      </c>
      <c r="H214" s="235">
        <v>7.0</v>
      </c>
      <c r="I214" s="236">
        <v>0.0</v>
      </c>
      <c r="J214" s="235">
        <v>6.0</v>
      </c>
      <c r="K214" s="235">
        <v>1.0</v>
      </c>
    </row>
    <row r="215">
      <c r="A215" s="233">
        <v>45268.0</v>
      </c>
      <c r="B215" s="153" t="s">
        <v>45</v>
      </c>
      <c r="C215" s="153" t="s">
        <v>1</v>
      </c>
      <c r="D215" s="234" t="s">
        <v>170</v>
      </c>
      <c r="E215" s="233">
        <v>45269.0</v>
      </c>
      <c r="F215" s="242">
        <v>0.20833333333333334</v>
      </c>
      <c r="G215" s="242">
        <v>0.5416666666666666</v>
      </c>
      <c r="H215" s="240">
        <v>8.0</v>
      </c>
      <c r="I215" s="240">
        <v>0.0</v>
      </c>
      <c r="J215" s="240">
        <v>7.0</v>
      </c>
      <c r="K215" s="240">
        <v>1.0</v>
      </c>
    </row>
    <row r="216">
      <c r="A216" s="233">
        <v>45268.0</v>
      </c>
      <c r="B216" s="152" t="s">
        <v>32</v>
      </c>
      <c r="C216" s="153" t="s">
        <v>1</v>
      </c>
      <c r="D216" s="234" t="s">
        <v>170</v>
      </c>
      <c r="E216" s="233">
        <v>45269.0</v>
      </c>
      <c r="F216" s="237">
        <v>0.25</v>
      </c>
      <c r="G216" s="237">
        <v>0.6041666666666666</v>
      </c>
      <c r="H216" s="235">
        <v>8.5</v>
      </c>
      <c r="I216" s="235">
        <v>0.5</v>
      </c>
      <c r="J216" s="235">
        <v>8.0</v>
      </c>
      <c r="K216" s="235">
        <v>0.0</v>
      </c>
      <c r="L216" s="68" t="s">
        <v>192</v>
      </c>
    </row>
    <row r="217">
      <c r="A217" s="233">
        <v>45268.0</v>
      </c>
      <c r="B217" s="152" t="s">
        <v>30</v>
      </c>
      <c r="C217" s="153" t="s">
        <v>51</v>
      </c>
      <c r="D217" s="234" t="s">
        <v>170</v>
      </c>
      <c r="E217" s="233">
        <v>45269.0</v>
      </c>
      <c r="F217" s="235">
        <v>0.0</v>
      </c>
      <c r="G217" s="235">
        <v>0.0</v>
      </c>
      <c r="H217" s="235">
        <v>0.0</v>
      </c>
      <c r="I217" s="236">
        <v>0.0</v>
      </c>
      <c r="J217" s="235">
        <v>0.0</v>
      </c>
      <c r="K217" s="235">
        <v>0.0</v>
      </c>
    </row>
    <row r="218">
      <c r="A218" s="233">
        <v>45268.0</v>
      </c>
      <c r="B218" s="152" t="s">
        <v>189</v>
      </c>
      <c r="C218" s="152" t="s">
        <v>51</v>
      </c>
      <c r="D218" s="234" t="s">
        <v>170</v>
      </c>
      <c r="E218" s="233">
        <v>45269.0</v>
      </c>
      <c r="F218" s="235">
        <v>0.0</v>
      </c>
      <c r="G218" s="235">
        <v>0.0</v>
      </c>
      <c r="H218" s="235">
        <v>0.0</v>
      </c>
      <c r="I218" s="236">
        <v>0.0</v>
      </c>
      <c r="J218" s="236">
        <v>0.0</v>
      </c>
      <c r="K218" s="235">
        <v>0.0</v>
      </c>
      <c r="L218" s="152" t="s">
        <v>25</v>
      </c>
    </row>
    <row r="219">
      <c r="A219" s="233">
        <v>45268.0</v>
      </c>
      <c r="B219" s="152" t="s">
        <v>190</v>
      </c>
      <c r="C219" s="153" t="s">
        <v>51</v>
      </c>
      <c r="D219" s="234" t="s">
        <v>170</v>
      </c>
      <c r="E219" s="233">
        <v>45269.0</v>
      </c>
      <c r="F219" s="237">
        <v>0.25</v>
      </c>
      <c r="G219" s="237">
        <v>0.5625</v>
      </c>
      <c r="H219" s="235">
        <v>7.5</v>
      </c>
      <c r="I219" s="235">
        <v>7.5</v>
      </c>
      <c r="J219" s="235">
        <v>7.5</v>
      </c>
      <c r="K219" s="235">
        <v>0.0</v>
      </c>
    </row>
    <row r="220">
      <c r="A220" s="233">
        <v>45268.0</v>
      </c>
      <c r="B220" s="152" t="s">
        <v>69</v>
      </c>
      <c r="C220" s="153" t="s">
        <v>51</v>
      </c>
      <c r="D220" s="234" t="s">
        <v>170</v>
      </c>
      <c r="E220" s="233">
        <v>45269.0</v>
      </c>
      <c r="F220" s="238">
        <v>0.20833333333333334</v>
      </c>
      <c r="G220" s="237">
        <v>0.5416666666666666</v>
      </c>
      <c r="H220" s="235">
        <v>8.0</v>
      </c>
      <c r="I220" s="236">
        <v>0.0</v>
      </c>
      <c r="J220" s="235">
        <v>7.0</v>
      </c>
      <c r="K220" s="236">
        <v>1.0</v>
      </c>
      <c r="L220" s="68" t="s">
        <v>25</v>
      </c>
    </row>
    <row r="221">
      <c r="A221" s="233">
        <v>45268.0</v>
      </c>
      <c r="B221" s="155" t="s">
        <v>82</v>
      </c>
      <c r="C221" s="152" t="s">
        <v>35</v>
      </c>
      <c r="D221" s="234" t="s">
        <v>170</v>
      </c>
      <c r="E221" s="233">
        <v>45269.0</v>
      </c>
      <c r="F221" s="237">
        <v>0.20833333333333334</v>
      </c>
      <c r="G221" s="237">
        <v>0.0</v>
      </c>
      <c r="H221" s="235">
        <v>7.0</v>
      </c>
      <c r="I221" s="236">
        <v>0.0</v>
      </c>
      <c r="J221" s="235">
        <v>6.0</v>
      </c>
      <c r="K221" s="235">
        <v>1.0</v>
      </c>
    </row>
    <row r="222">
      <c r="A222" s="233">
        <v>45268.0</v>
      </c>
      <c r="B222" s="153" t="s">
        <v>103</v>
      </c>
      <c r="C222" s="153" t="s">
        <v>31</v>
      </c>
      <c r="D222" s="234" t="s">
        <v>170</v>
      </c>
      <c r="E222" s="233">
        <v>45269.0</v>
      </c>
      <c r="F222" s="237">
        <v>0.20833333333333334</v>
      </c>
      <c r="G222" s="237">
        <v>0.4166666666666667</v>
      </c>
      <c r="H222" s="235">
        <v>5.0</v>
      </c>
      <c r="I222" s="236">
        <v>0.0</v>
      </c>
      <c r="J222" s="235">
        <v>4.0</v>
      </c>
      <c r="K222" s="235">
        <v>1.0</v>
      </c>
    </row>
    <row r="223">
      <c r="A223" s="233">
        <v>45268.0</v>
      </c>
      <c r="B223" s="153" t="s">
        <v>97</v>
      </c>
      <c r="C223" s="153" t="s">
        <v>31</v>
      </c>
      <c r="D223" s="234" t="s">
        <v>170</v>
      </c>
      <c r="E223" s="233">
        <v>45269.0</v>
      </c>
      <c r="F223" s="237">
        <v>0.2916666666666667</v>
      </c>
      <c r="G223" s="237">
        <v>0.625</v>
      </c>
      <c r="H223" s="235">
        <v>8.0</v>
      </c>
      <c r="I223" s="235">
        <v>0.0</v>
      </c>
      <c r="J223" s="235">
        <v>8.0</v>
      </c>
      <c r="K223" s="235">
        <v>0.0</v>
      </c>
    </row>
    <row r="224">
      <c r="A224" s="233">
        <v>45268.0</v>
      </c>
      <c r="B224" s="152" t="s">
        <v>109</v>
      </c>
      <c r="C224" s="153" t="s">
        <v>31</v>
      </c>
      <c r="D224" s="234" t="s">
        <v>170</v>
      </c>
      <c r="E224" s="233">
        <v>45269.0</v>
      </c>
      <c r="F224" s="237">
        <v>0.4166666666666667</v>
      </c>
      <c r="G224" s="237">
        <v>0.625</v>
      </c>
      <c r="H224" s="235">
        <v>5.0</v>
      </c>
      <c r="I224" s="235">
        <v>0.0</v>
      </c>
      <c r="J224" s="235">
        <v>5.0</v>
      </c>
      <c r="K224" s="235">
        <v>0.0</v>
      </c>
    </row>
    <row r="225">
      <c r="A225" s="233">
        <v>45269.0</v>
      </c>
      <c r="B225" s="153" t="s">
        <v>88</v>
      </c>
      <c r="C225" s="153" t="s">
        <v>31</v>
      </c>
      <c r="D225" s="234" t="s">
        <v>170</v>
      </c>
      <c r="E225" s="233">
        <v>45269.0</v>
      </c>
      <c r="F225" s="237">
        <v>0.9583333333333334</v>
      </c>
      <c r="G225" s="237">
        <v>0.2916666666666667</v>
      </c>
      <c r="H225" s="235">
        <v>8.0</v>
      </c>
      <c r="I225" s="236">
        <v>0.0</v>
      </c>
      <c r="J225" s="235">
        <v>1.0</v>
      </c>
      <c r="K225" s="235">
        <v>7.0</v>
      </c>
    </row>
    <row r="226">
      <c r="A226" s="233">
        <v>45269.0</v>
      </c>
      <c r="B226" s="152" t="s">
        <v>55</v>
      </c>
      <c r="C226" s="152" t="s">
        <v>1</v>
      </c>
      <c r="D226" s="234" t="s">
        <v>170</v>
      </c>
      <c r="E226" s="233">
        <v>45269.0</v>
      </c>
      <c r="F226" s="237">
        <v>0.9791666666666666</v>
      </c>
      <c r="G226" s="237">
        <v>0.25</v>
      </c>
      <c r="H226" s="235">
        <v>6.5</v>
      </c>
      <c r="I226" s="236">
        <v>0.0</v>
      </c>
      <c r="J226" s="236">
        <v>0.0</v>
      </c>
      <c r="K226" s="235">
        <v>6.5</v>
      </c>
      <c r="L226" s="152"/>
    </row>
    <row r="227">
      <c r="A227" s="233">
        <v>45269.0</v>
      </c>
      <c r="B227" s="152" t="s">
        <v>189</v>
      </c>
      <c r="C227" s="152" t="s">
        <v>51</v>
      </c>
      <c r="D227" s="234" t="s">
        <v>172</v>
      </c>
      <c r="E227" s="233">
        <v>45270.0</v>
      </c>
      <c r="F227" s="237">
        <v>0.0</v>
      </c>
      <c r="G227" s="237">
        <v>0.25</v>
      </c>
      <c r="H227" s="235">
        <v>6.0</v>
      </c>
      <c r="I227" s="236">
        <v>0.0</v>
      </c>
      <c r="J227" s="236">
        <v>0.0</v>
      </c>
      <c r="K227" s="235">
        <v>6.0</v>
      </c>
      <c r="L227" s="152"/>
    </row>
    <row r="228">
      <c r="A228" s="233">
        <v>45269.0</v>
      </c>
      <c r="B228" s="153" t="s">
        <v>139</v>
      </c>
      <c r="C228" s="153" t="s">
        <v>35</v>
      </c>
      <c r="D228" s="234" t="s">
        <v>172</v>
      </c>
      <c r="E228" s="233">
        <v>45270.0</v>
      </c>
      <c r="F228" s="237">
        <v>0.0</v>
      </c>
      <c r="G228" s="237">
        <v>0.25</v>
      </c>
      <c r="H228" s="235">
        <v>6.0</v>
      </c>
      <c r="I228" s="236">
        <v>0.0</v>
      </c>
      <c r="J228" s="236">
        <v>0.0</v>
      </c>
      <c r="K228" s="235">
        <v>6.0</v>
      </c>
      <c r="L228" s="152"/>
    </row>
    <row r="229">
      <c r="A229" s="233">
        <v>45269.0</v>
      </c>
      <c r="B229" s="152" t="s">
        <v>50</v>
      </c>
      <c r="C229" s="152" t="s">
        <v>23</v>
      </c>
      <c r="D229" s="234" t="s">
        <v>172</v>
      </c>
      <c r="E229" s="233">
        <v>45270.0</v>
      </c>
      <c r="F229" s="237">
        <v>0.0625</v>
      </c>
      <c r="G229" s="237">
        <v>0.20833333333333334</v>
      </c>
      <c r="H229" s="68">
        <v>3.5</v>
      </c>
      <c r="I229" s="68">
        <v>0.0</v>
      </c>
      <c r="J229" s="68">
        <v>0.0</v>
      </c>
      <c r="K229" s="68">
        <v>3.5</v>
      </c>
      <c r="L229" s="152"/>
    </row>
    <row r="230">
      <c r="A230" s="233">
        <v>45269.0</v>
      </c>
      <c r="B230" s="152" t="s">
        <v>54</v>
      </c>
      <c r="C230" s="152" t="s">
        <v>23</v>
      </c>
      <c r="D230" s="234" t="s">
        <v>172</v>
      </c>
      <c r="E230" s="233">
        <v>45270.0</v>
      </c>
      <c r="F230" s="237">
        <v>0.20833333333333334</v>
      </c>
      <c r="G230" s="237">
        <v>0.5</v>
      </c>
      <c r="H230" s="235">
        <v>7.0</v>
      </c>
      <c r="I230" s="235">
        <v>0.0</v>
      </c>
      <c r="J230" s="235">
        <v>6.0</v>
      </c>
      <c r="K230" s="235">
        <v>1.0</v>
      </c>
      <c r="L230" s="152"/>
    </row>
    <row r="231">
      <c r="A231" s="233">
        <v>45269.0</v>
      </c>
      <c r="B231" s="152" t="s">
        <v>18</v>
      </c>
      <c r="C231" s="153" t="s">
        <v>23</v>
      </c>
      <c r="D231" s="234" t="s">
        <v>172</v>
      </c>
      <c r="E231" s="233">
        <v>45270.0</v>
      </c>
      <c r="F231" s="235">
        <v>0.0</v>
      </c>
      <c r="G231" s="235">
        <v>0.0</v>
      </c>
      <c r="H231" s="235">
        <v>0.0</v>
      </c>
      <c r="I231" s="236">
        <v>0.0</v>
      </c>
      <c r="J231" s="235">
        <v>0.0</v>
      </c>
      <c r="K231" s="235">
        <v>0.0</v>
      </c>
      <c r="L231" s="68" t="s">
        <v>25</v>
      </c>
    </row>
    <row r="232">
      <c r="A232" s="233">
        <v>45269.0</v>
      </c>
      <c r="B232" s="152" t="s">
        <v>123</v>
      </c>
      <c r="C232" s="153" t="s">
        <v>23</v>
      </c>
      <c r="D232" s="234" t="s">
        <v>172</v>
      </c>
      <c r="E232" s="233">
        <v>45270.0</v>
      </c>
      <c r="F232" s="235">
        <v>0.0</v>
      </c>
      <c r="G232" s="235">
        <v>0.0</v>
      </c>
      <c r="H232" s="235">
        <v>0.0</v>
      </c>
      <c r="I232" s="236">
        <v>0.0</v>
      </c>
      <c r="J232" s="235">
        <v>0.0</v>
      </c>
      <c r="K232" s="235">
        <v>0.0</v>
      </c>
      <c r="L232" s="68" t="s">
        <v>25</v>
      </c>
    </row>
    <row r="233">
      <c r="A233" s="233">
        <v>45269.0</v>
      </c>
      <c r="B233" s="152" t="s">
        <v>52</v>
      </c>
      <c r="C233" s="152" t="s">
        <v>49</v>
      </c>
      <c r="D233" s="234" t="s">
        <v>172</v>
      </c>
      <c r="E233" s="233">
        <v>45270.0</v>
      </c>
      <c r="F233" s="237">
        <v>0.20833333333333334</v>
      </c>
      <c r="G233" s="237">
        <v>0.4166666666666667</v>
      </c>
      <c r="H233" s="235">
        <v>5.0</v>
      </c>
      <c r="I233" s="236">
        <v>0.0</v>
      </c>
      <c r="J233" s="235">
        <v>4.0</v>
      </c>
      <c r="K233" s="235">
        <v>1.0</v>
      </c>
      <c r="L233" s="68"/>
    </row>
    <row r="234">
      <c r="A234" s="233">
        <v>45269.0</v>
      </c>
      <c r="B234" s="152" t="s">
        <v>30</v>
      </c>
      <c r="C234" s="152" t="s">
        <v>1</v>
      </c>
      <c r="D234" s="234" t="s">
        <v>172</v>
      </c>
      <c r="E234" s="233">
        <v>45270.0</v>
      </c>
      <c r="F234" s="235">
        <v>0.0</v>
      </c>
      <c r="G234" s="240">
        <v>0.0</v>
      </c>
      <c r="H234" s="235">
        <v>0.0</v>
      </c>
      <c r="I234" s="235">
        <v>0.0</v>
      </c>
      <c r="J234" s="235">
        <v>0.0</v>
      </c>
      <c r="K234" s="235">
        <v>0.0</v>
      </c>
      <c r="L234" s="68"/>
    </row>
    <row r="235">
      <c r="A235" s="233">
        <v>45269.0</v>
      </c>
      <c r="B235" s="153" t="s">
        <v>45</v>
      </c>
      <c r="C235" s="153" t="s">
        <v>1</v>
      </c>
      <c r="D235" s="234" t="s">
        <v>172</v>
      </c>
      <c r="E235" s="233">
        <v>45270.0</v>
      </c>
      <c r="F235" s="242">
        <v>0.20833333333333334</v>
      </c>
      <c r="G235" s="242">
        <v>0.5416666666666666</v>
      </c>
      <c r="H235" s="240">
        <v>8.0</v>
      </c>
      <c r="I235" s="240">
        <v>0.0</v>
      </c>
      <c r="J235" s="240">
        <v>7.0</v>
      </c>
      <c r="K235" s="240">
        <v>1.0</v>
      </c>
    </row>
    <row r="236">
      <c r="A236" s="233">
        <v>45269.0</v>
      </c>
      <c r="B236" s="152" t="s">
        <v>32</v>
      </c>
      <c r="C236" s="153" t="s">
        <v>1</v>
      </c>
      <c r="D236" s="234" t="s">
        <v>172</v>
      </c>
      <c r="E236" s="233">
        <v>45270.0</v>
      </c>
      <c r="F236" s="237">
        <v>0.25</v>
      </c>
      <c r="G236" s="237">
        <v>0.6041666666666666</v>
      </c>
      <c r="H236" s="235">
        <v>8.5</v>
      </c>
      <c r="I236" s="235">
        <v>0.5</v>
      </c>
      <c r="J236" s="235">
        <v>8.0</v>
      </c>
      <c r="K236" s="235">
        <v>0.0</v>
      </c>
      <c r="L236" s="68" t="s">
        <v>192</v>
      </c>
    </row>
    <row r="237">
      <c r="A237" s="233">
        <v>45269.0</v>
      </c>
      <c r="B237" s="152" t="s">
        <v>190</v>
      </c>
      <c r="C237" s="153" t="s">
        <v>51</v>
      </c>
      <c r="D237" s="234" t="s">
        <v>172</v>
      </c>
      <c r="E237" s="233">
        <v>45270.0</v>
      </c>
      <c r="F237" s="237">
        <v>0.25</v>
      </c>
      <c r="G237" s="237">
        <v>0.5625</v>
      </c>
      <c r="H237" s="235">
        <v>7.5</v>
      </c>
      <c r="I237" s="235">
        <v>0.0</v>
      </c>
      <c r="J237" s="235">
        <v>7.5</v>
      </c>
      <c r="K237" s="235">
        <v>0.0</v>
      </c>
    </row>
    <row r="238">
      <c r="A238" s="233">
        <v>45269.0</v>
      </c>
      <c r="B238" s="152" t="s">
        <v>69</v>
      </c>
      <c r="C238" s="153" t="s">
        <v>51</v>
      </c>
      <c r="D238" s="234" t="s">
        <v>172</v>
      </c>
      <c r="E238" s="233">
        <v>45270.0</v>
      </c>
      <c r="F238" s="242">
        <v>0.20833333333333334</v>
      </c>
      <c r="G238" s="242">
        <v>0.5416666666666666</v>
      </c>
      <c r="H238" s="240">
        <v>8.0</v>
      </c>
      <c r="I238" s="240">
        <v>0.0</v>
      </c>
      <c r="J238" s="240">
        <v>7.0</v>
      </c>
      <c r="K238" s="240">
        <v>1.0</v>
      </c>
      <c r="L238" s="68" t="s">
        <v>25</v>
      </c>
    </row>
    <row r="239" ht="15.0" customHeight="1">
      <c r="A239" s="233">
        <v>45269.0</v>
      </c>
      <c r="B239" s="155" t="s">
        <v>82</v>
      </c>
      <c r="C239" s="152" t="s">
        <v>35</v>
      </c>
      <c r="D239" s="234" t="s">
        <v>172</v>
      </c>
      <c r="E239" s="233">
        <v>45270.0</v>
      </c>
      <c r="F239" s="237">
        <v>0.25</v>
      </c>
      <c r="G239" s="237">
        <v>0.5</v>
      </c>
      <c r="H239" s="235">
        <v>6.0</v>
      </c>
      <c r="I239" s="235">
        <v>0.0</v>
      </c>
      <c r="J239" s="235">
        <v>0.0</v>
      </c>
      <c r="K239" s="235">
        <v>6.0</v>
      </c>
    </row>
    <row r="240" ht="15.0" customHeight="1">
      <c r="A240" s="233">
        <v>45269.0</v>
      </c>
      <c r="B240" s="153" t="s">
        <v>103</v>
      </c>
      <c r="C240" s="153" t="s">
        <v>31</v>
      </c>
      <c r="D240" s="234" t="s">
        <v>172</v>
      </c>
      <c r="E240" s="233">
        <v>45270.0</v>
      </c>
      <c r="F240" s="237">
        <v>0.2916666666666667</v>
      </c>
      <c r="G240" s="237">
        <v>0.625</v>
      </c>
      <c r="H240" s="235">
        <v>8.0</v>
      </c>
      <c r="I240" s="235">
        <v>0.0</v>
      </c>
      <c r="J240" s="235">
        <v>8.0</v>
      </c>
      <c r="K240" s="235">
        <v>0.0</v>
      </c>
    </row>
    <row r="241">
      <c r="A241" s="233">
        <v>45269.0</v>
      </c>
      <c r="B241" s="153" t="s">
        <v>97</v>
      </c>
      <c r="C241" s="153" t="s">
        <v>31</v>
      </c>
      <c r="D241" s="234" t="s">
        <v>172</v>
      </c>
      <c r="E241" s="233">
        <v>45270.0</v>
      </c>
      <c r="F241" s="237">
        <v>0.20833333333333334</v>
      </c>
      <c r="G241" s="237">
        <v>0.4166666666666667</v>
      </c>
      <c r="H241" s="235">
        <v>5.0</v>
      </c>
      <c r="I241" s="236">
        <v>0.0</v>
      </c>
      <c r="J241" s="235">
        <v>4.0</v>
      </c>
      <c r="K241" s="235">
        <v>1.0</v>
      </c>
      <c r="L241" s="152"/>
    </row>
    <row r="242">
      <c r="A242" s="233">
        <v>45269.0</v>
      </c>
      <c r="B242" s="152" t="s">
        <v>109</v>
      </c>
      <c r="C242" s="153" t="s">
        <v>31</v>
      </c>
      <c r="D242" s="234" t="s">
        <v>172</v>
      </c>
      <c r="E242" s="233">
        <v>45270.0</v>
      </c>
      <c r="F242" s="237">
        <v>0.4166666666666667</v>
      </c>
      <c r="G242" s="237">
        <v>0.625</v>
      </c>
      <c r="H242" s="235">
        <v>5.0</v>
      </c>
      <c r="I242" s="235">
        <v>0.0</v>
      </c>
      <c r="J242" s="235">
        <v>5.0</v>
      </c>
      <c r="K242" s="235">
        <v>0.0</v>
      </c>
    </row>
    <row r="243">
      <c r="A243" s="233">
        <v>45270.0</v>
      </c>
      <c r="B243" s="152" t="s">
        <v>88</v>
      </c>
      <c r="C243" s="153" t="s">
        <v>31</v>
      </c>
      <c r="D243" s="234" t="s">
        <v>172</v>
      </c>
      <c r="E243" s="233">
        <v>45270.0</v>
      </c>
      <c r="F243" s="237">
        <v>0.9583333333333334</v>
      </c>
      <c r="G243" s="237">
        <v>0.20833333333333334</v>
      </c>
      <c r="H243" s="235">
        <v>6.0</v>
      </c>
      <c r="I243" s="235">
        <v>0.0</v>
      </c>
      <c r="J243" s="235">
        <v>0.0</v>
      </c>
      <c r="K243" s="235">
        <v>6.0</v>
      </c>
    </row>
    <row r="244">
      <c r="A244" s="233">
        <v>45270.0</v>
      </c>
      <c r="B244" s="152" t="s">
        <v>189</v>
      </c>
      <c r="C244" s="153" t="s">
        <v>51</v>
      </c>
      <c r="D244" s="234" t="s">
        <v>174</v>
      </c>
      <c r="E244" s="233">
        <v>45271.0</v>
      </c>
      <c r="F244" s="235">
        <v>0.0</v>
      </c>
      <c r="G244" s="235">
        <v>0.0</v>
      </c>
      <c r="H244" s="235">
        <v>0.0</v>
      </c>
      <c r="I244" s="236">
        <v>0.0</v>
      </c>
      <c r="J244" s="236">
        <v>0.0</v>
      </c>
      <c r="K244" s="235">
        <v>0.0</v>
      </c>
      <c r="L244" s="152" t="s">
        <v>63</v>
      </c>
      <c r="M244" s="68"/>
    </row>
    <row r="245">
      <c r="A245" s="233">
        <v>45270.0</v>
      </c>
      <c r="B245" s="152" t="s">
        <v>54</v>
      </c>
      <c r="C245" s="153" t="s">
        <v>51</v>
      </c>
      <c r="D245" s="234" t="s">
        <v>174</v>
      </c>
      <c r="E245" s="233">
        <v>45271.0</v>
      </c>
      <c r="F245" s="237">
        <v>0.0</v>
      </c>
      <c r="G245" s="237">
        <v>0.25</v>
      </c>
      <c r="H245" s="235">
        <v>6.0</v>
      </c>
      <c r="I245" s="236">
        <v>0.0</v>
      </c>
      <c r="J245" s="236">
        <v>0.0</v>
      </c>
      <c r="K245" s="235">
        <v>6.0</v>
      </c>
      <c r="L245" s="152"/>
      <c r="M245" s="68"/>
    </row>
    <row r="246">
      <c r="A246" s="233">
        <v>45270.0</v>
      </c>
      <c r="B246" s="152" t="s">
        <v>18</v>
      </c>
      <c r="C246" s="152" t="s">
        <v>1</v>
      </c>
      <c r="D246" s="234" t="s">
        <v>174</v>
      </c>
      <c r="E246" s="233">
        <v>45271.0</v>
      </c>
      <c r="F246" s="235">
        <v>0.0</v>
      </c>
      <c r="G246" s="235">
        <v>0.0</v>
      </c>
      <c r="H246" s="235">
        <v>0.0</v>
      </c>
      <c r="I246" s="236">
        <v>0.0</v>
      </c>
      <c r="J246" s="236">
        <v>0.0</v>
      </c>
      <c r="K246" s="235">
        <v>0.0</v>
      </c>
      <c r="L246" s="152" t="s">
        <v>25</v>
      </c>
      <c r="M246" s="68"/>
    </row>
    <row r="247">
      <c r="A247" s="233">
        <v>45270.0</v>
      </c>
      <c r="B247" s="152" t="s">
        <v>32</v>
      </c>
      <c r="C247" s="152" t="s">
        <v>1</v>
      </c>
      <c r="D247" s="234" t="s">
        <v>174</v>
      </c>
      <c r="E247" s="233">
        <v>45271.0</v>
      </c>
      <c r="F247" s="237">
        <v>0.041666666666666664</v>
      </c>
      <c r="G247" s="237">
        <v>0.25</v>
      </c>
      <c r="H247" s="235">
        <v>5.0</v>
      </c>
      <c r="I247" s="236">
        <v>0.0</v>
      </c>
      <c r="J247" s="236">
        <v>0.0</v>
      </c>
      <c r="K247" s="235">
        <v>5.0</v>
      </c>
      <c r="L247" s="68"/>
      <c r="M247" s="68"/>
    </row>
    <row r="248">
      <c r="A248" s="233">
        <v>45270.0</v>
      </c>
      <c r="B248" s="152" t="s">
        <v>139</v>
      </c>
      <c r="C248" s="152" t="s">
        <v>35</v>
      </c>
      <c r="D248" s="234" t="s">
        <v>174</v>
      </c>
      <c r="E248" s="233">
        <v>45271.0</v>
      </c>
      <c r="F248" s="235">
        <v>0.0</v>
      </c>
      <c r="G248" s="235">
        <v>0.0</v>
      </c>
      <c r="H248" s="235">
        <v>0.0</v>
      </c>
      <c r="I248" s="235">
        <v>0.0</v>
      </c>
      <c r="J248" s="235">
        <v>0.0</v>
      </c>
      <c r="K248" s="235">
        <v>0.0</v>
      </c>
      <c r="L248" s="68" t="s">
        <v>25</v>
      </c>
      <c r="M248" s="68"/>
    </row>
    <row r="249">
      <c r="A249" s="233">
        <v>45270.0</v>
      </c>
      <c r="B249" s="152" t="s">
        <v>55</v>
      </c>
      <c r="C249" s="152" t="s">
        <v>1</v>
      </c>
      <c r="D249" s="234" t="s">
        <v>174</v>
      </c>
      <c r="E249" s="233">
        <v>45271.0</v>
      </c>
      <c r="F249" s="235">
        <v>0.0</v>
      </c>
      <c r="G249" s="235">
        <v>0.0</v>
      </c>
      <c r="H249" s="68">
        <v>0.0</v>
      </c>
      <c r="I249" s="68">
        <v>0.0</v>
      </c>
      <c r="J249" s="68">
        <v>0.0</v>
      </c>
      <c r="K249" s="68">
        <v>0.0</v>
      </c>
      <c r="L249" s="68" t="s">
        <v>25</v>
      </c>
      <c r="M249" s="68"/>
    </row>
    <row r="250">
      <c r="A250" s="233">
        <v>45270.0</v>
      </c>
      <c r="B250" s="152" t="s">
        <v>52</v>
      </c>
      <c r="C250" s="152" t="s">
        <v>23</v>
      </c>
      <c r="D250" s="234" t="s">
        <v>174</v>
      </c>
      <c r="E250" s="233">
        <v>45271.0</v>
      </c>
      <c r="F250" s="237">
        <v>0.0625</v>
      </c>
      <c r="G250" s="237">
        <v>0.25</v>
      </c>
      <c r="H250" s="68">
        <v>4.5</v>
      </c>
      <c r="I250" s="68">
        <v>0.0</v>
      </c>
      <c r="J250" s="68">
        <v>0.0</v>
      </c>
      <c r="K250" s="68">
        <v>4.5</v>
      </c>
      <c r="L250" s="68"/>
      <c r="M250" s="68"/>
    </row>
    <row r="251">
      <c r="A251" s="233">
        <v>45270.0</v>
      </c>
      <c r="B251" s="152" t="s">
        <v>123</v>
      </c>
      <c r="C251" s="152" t="s">
        <v>23</v>
      </c>
      <c r="D251" s="234" t="s">
        <v>174</v>
      </c>
      <c r="E251" s="233">
        <v>45271.0</v>
      </c>
      <c r="F251" s="237">
        <v>0.25</v>
      </c>
      <c r="G251" s="237">
        <v>0.5</v>
      </c>
      <c r="H251" s="235">
        <v>6.0</v>
      </c>
      <c r="I251" s="236">
        <v>0.0</v>
      </c>
      <c r="J251" s="235">
        <v>6.0</v>
      </c>
      <c r="K251" s="235">
        <v>0.0</v>
      </c>
      <c r="L251" s="68"/>
      <c r="M251" s="68"/>
    </row>
    <row r="252">
      <c r="A252" s="233">
        <v>45270.0</v>
      </c>
      <c r="B252" s="152" t="s">
        <v>50</v>
      </c>
      <c r="C252" s="152" t="s">
        <v>35</v>
      </c>
      <c r="D252" s="234" t="s">
        <v>174</v>
      </c>
      <c r="E252" s="233">
        <v>45271.0</v>
      </c>
      <c r="F252" s="237">
        <v>0.0</v>
      </c>
      <c r="G252" s="237">
        <v>0.20833333333333334</v>
      </c>
      <c r="H252" s="68">
        <v>5.0</v>
      </c>
      <c r="I252" s="68">
        <v>0.0</v>
      </c>
      <c r="J252" s="68">
        <v>0.0</v>
      </c>
      <c r="K252" s="68">
        <v>5.0</v>
      </c>
      <c r="L252" s="68"/>
      <c r="M252" s="68"/>
    </row>
    <row r="253">
      <c r="A253" s="233">
        <v>45270.0</v>
      </c>
      <c r="B253" s="152" t="s">
        <v>50</v>
      </c>
      <c r="C253" s="152" t="s">
        <v>49</v>
      </c>
      <c r="D253" s="234" t="s">
        <v>174</v>
      </c>
      <c r="E253" s="233">
        <v>45271.0</v>
      </c>
      <c r="F253" s="237">
        <v>0.20833333333333334</v>
      </c>
      <c r="G253" s="237">
        <v>0.375</v>
      </c>
      <c r="H253" s="68">
        <v>4.0</v>
      </c>
      <c r="I253" s="68">
        <v>0.0</v>
      </c>
      <c r="J253" s="68">
        <v>3.0</v>
      </c>
      <c r="K253" s="68">
        <v>1.0</v>
      </c>
      <c r="L253" s="68"/>
      <c r="M253" s="68"/>
    </row>
    <row r="254">
      <c r="A254" s="233">
        <v>45270.0</v>
      </c>
      <c r="B254" s="152" t="s">
        <v>30</v>
      </c>
      <c r="C254" s="152" t="s">
        <v>1</v>
      </c>
      <c r="D254" s="234" t="s">
        <v>174</v>
      </c>
      <c r="E254" s="233">
        <v>45271.0</v>
      </c>
      <c r="F254" s="235">
        <v>0.0</v>
      </c>
      <c r="G254" s="235">
        <v>0.0</v>
      </c>
      <c r="H254" s="68">
        <v>0.0</v>
      </c>
      <c r="I254" s="68">
        <v>0.0</v>
      </c>
      <c r="J254" s="68">
        <v>0.0</v>
      </c>
      <c r="K254" s="68">
        <v>0.0</v>
      </c>
      <c r="M254" s="68"/>
    </row>
    <row r="255">
      <c r="A255" s="233">
        <v>45270.0</v>
      </c>
      <c r="B255" s="152" t="s">
        <v>45</v>
      </c>
      <c r="C255" s="152" t="s">
        <v>1</v>
      </c>
      <c r="D255" s="234" t="s">
        <v>174</v>
      </c>
      <c r="E255" s="233">
        <v>45271.0</v>
      </c>
      <c r="F255" s="237">
        <v>0.25</v>
      </c>
      <c r="G255" s="237">
        <v>0.5208333333333334</v>
      </c>
      <c r="H255" s="235">
        <v>6.5</v>
      </c>
      <c r="I255" s="236">
        <v>0.0</v>
      </c>
      <c r="J255" s="235">
        <v>6.5</v>
      </c>
      <c r="K255" s="235">
        <v>0.0</v>
      </c>
      <c r="L255" s="68"/>
      <c r="M255" s="68"/>
    </row>
    <row r="256">
      <c r="A256" s="233">
        <v>45270.0</v>
      </c>
      <c r="B256" s="152" t="s">
        <v>82</v>
      </c>
      <c r="C256" s="152" t="s">
        <v>35</v>
      </c>
      <c r="D256" s="234" t="s">
        <v>174</v>
      </c>
      <c r="E256" s="233">
        <v>45271.0</v>
      </c>
      <c r="F256" s="237">
        <v>0.20833333333333334</v>
      </c>
      <c r="G256" s="237">
        <v>0.5</v>
      </c>
      <c r="H256" s="235">
        <v>7.0</v>
      </c>
      <c r="I256" s="235">
        <v>0.0</v>
      </c>
      <c r="J256" s="235">
        <v>6.0</v>
      </c>
      <c r="K256" s="235">
        <v>1.0</v>
      </c>
      <c r="L256" s="68"/>
      <c r="M256" s="68"/>
    </row>
    <row r="257">
      <c r="A257" s="233">
        <v>45270.0</v>
      </c>
      <c r="B257" s="152" t="s">
        <v>69</v>
      </c>
      <c r="C257" s="152" t="s">
        <v>51</v>
      </c>
      <c r="D257" s="234" t="s">
        <v>174</v>
      </c>
      <c r="E257" s="233">
        <v>45271.0</v>
      </c>
      <c r="F257" s="238">
        <v>0.20833333333333334</v>
      </c>
      <c r="G257" s="237">
        <v>0.5416666666666666</v>
      </c>
      <c r="H257" s="235">
        <v>8.0</v>
      </c>
      <c r="I257" s="236">
        <v>0.0</v>
      </c>
      <c r="J257" s="235">
        <v>7.0</v>
      </c>
      <c r="K257" s="236">
        <v>1.0</v>
      </c>
      <c r="L257" s="68"/>
      <c r="M257" s="68"/>
    </row>
    <row r="258">
      <c r="A258" s="233">
        <v>45270.0</v>
      </c>
      <c r="B258" s="152" t="s">
        <v>190</v>
      </c>
      <c r="C258" s="152" t="s">
        <v>51</v>
      </c>
      <c r="D258" s="234" t="s">
        <v>174</v>
      </c>
      <c r="E258" s="233">
        <v>45271.0</v>
      </c>
      <c r="F258" s="237">
        <v>0.25</v>
      </c>
      <c r="G258" s="237">
        <v>0.5625</v>
      </c>
      <c r="H258" s="235">
        <v>7.5</v>
      </c>
      <c r="I258" s="235">
        <v>0.0</v>
      </c>
      <c r="J258" s="235">
        <v>7.5</v>
      </c>
      <c r="K258" s="235">
        <v>0.0</v>
      </c>
      <c r="L258" s="68"/>
      <c r="M258" s="68"/>
    </row>
    <row r="259">
      <c r="A259" s="233">
        <v>45270.0</v>
      </c>
      <c r="B259" s="152" t="s">
        <v>103</v>
      </c>
      <c r="C259" s="152" t="s">
        <v>31</v>
      </c>
      <c r="D259" s="234" t="s">
        <v>174</v>
      </c>
      <c r="E259" s="233">
        <v>45271.0</v>
      </c>
      <c r="F259" s="237">
        <v>0.22916666666666666</v>
      </c>
      <c r="G259" s="237">
        <v>0.5416666666666666</v>
      </c>
      <c r="H259" s="235">
        <v>7.5</v>
      </c>
      <c r="I259" s="236">
        <v>0.0</v>
      </c>
      <c r="J259" s="235">
        <v>7.0</v>
      </c>
      <c r="K259" s="235">
        <v>0.5</v>
      </c>
      <c r="L259" s="68"/>
      <c r="M259" s="68"/>
    </row>
    <row r="260">
      <c r="A260" s="233">
        <v>45270.0</v>
      </c>
      <c r="B260" s="152" t="s">
        <v>97</v>
      </c>
      <c r="C260" s="152" t="s">
        <v>31</v>
      </c>
      <c r="D260" s="234" t="s">
        <v>174</v>
      </c>
      <c r="E260" s="233">
        <v>45271.0</v>
      </c>
      <c r="F260" s="235">
        <v>0.0</v>
      </c>
      <c r="G260" s="235">
        <v>0.0</v>
      </c>
      <c r="H260" s="68">
        <v>0.0</v>
      </c>
      <c r="I260" s="68">
        <v>0.0</v>
      </c>
      <c r="J260" s="68">
        <v>0.0</v>
      </c>
      <c r="K260" s="68">
        <v>0.0</v>
      </c>
      <c r="L260" s="68" t="s">
        <v>25</v>
      </c>
      <c r="M260" s="68"/>
    </row>
    <row r="261">
      <c r="A261" s="233">
        <v>45270.0</v>
      </c>
      <c r="B261" s="152" t="s">
        <v>109</v>
      </c>
      <c r="C261" s="153" t="s">
        <v>31</v>
      </c>
      <c r="D261" s="234" t="s">
        <v>174</v>
      </c>
      <c r="E261" s="233">
        <v>45271.0</v>
      </c>
      <c r="F261" s="237">
        <v>0.20833333333333334</v>
      </c>
      <c r="G261" s="237">
        <v>0.5208333333333334</v>
      </c>
      <c r="H261" s="235">
        <v>7.5</v>
      </c>
      <c r="I261" s="236">
        <v>0.0</v>
      </c>
      <c r="J261" s="235">
        <v>6.5</v>
      </c>
      <c r="K261" s="235">
        <v>1.0</v>
      </c>
      <c r="L261" s="68"/>
      <c r="M261" s="68"/>
    </row>
    <row r="262">
      <c r="A262" s="258"/>
      <c r="B262" s="152"/>
      <c r="C262" s="153"/>
      <c r="D262" s="234"/>
      <c r="E262" s="233"/>
      <c r="F262" s="238"/>
      <c r="G262" s="237"/>
      <c r="H262" s="235"/>
      <c r="I262" s="235"/>
      <c r="J262" s="235"/>
      <c r="K262" s="235"/>
    </row>
    <row r="263">
      <c r="A263" s="233"/>
      <c r="B263" s="152"/>
      <c r="C263" s="153"/>
      <c r="D263" s="259"/>
      <c r="E263" s="233"/>
      <c r="F263" s="237"/>
      <c r="G263" s="237"/>
      <c r="H263" s="235"/>
      <c r="I263" s="236"/>
      <c r="J263" s="236"/>
      <c r="K263" s="235"/>
      <c r="L263" s="153"/>
    </row>
    <row r="264">
      <c r="A264" s="233"/>
      <c r="B264" s="153"/>
      <c r="C264" s="68"/>
      <c r="D264" s="259"/>
      <c r="E264" s="233"/>
      <c r="F264" s="238"/>
      <c r="G264" s="238"/>
      <c r="H264" s="236"/>
      <c r="I264" s="236"/>
      <c r="J264" s="236"/>
      <c r="K264" s="236"/>
    </row>
    <row r="265">
      <c r="A265" s="233"/>
      <c r="B265" s="152"/>
      <c r="C265" s="68"/>
      <c r="D265" s="259"/>
      <c r="E265" s="233"/>
      <c r="F265" s="235"/>
      <c r="G265" s="235"/>
      <c r="H265" s="236"/>
      <c r="I265" s="236"/>
      <c r="J265" s="236"/>
      <c r="K265" s="236"/>
      <c r="L265" s="68"/>
    </row>
    <row r="279">
      <c r="A279" s="233"/>
      <c r="B279" s="152"/>
      <c r="D279" s="234"/>
      <c r="E279" s="233"/>
      <c r="F279" s="237"/>
      <c r="G279" s="237"/>
      <c r="H279" s="235"/>
      <c r="I279" s="235"/>
      <c r="J279" s="235"/>
      <c r="K279" s="235"/>
    </row>
    <row r="280">
      <c r="A280" s="233"/>
      <c r="B280" s="152"/>
      <c r="D280" s="234"/>
      <c r="E280" s="233"/>
    </row>
    <row r="281">
      <c r="A281" s="233"/>
      <c r="D281" s="234"/>
      <c r="E281" s="233"/>
      <c r="F281" s="237"/>
      <c r="G281" s="237"/>
    </row>
    <row r="282">
      <c r="A282" s="233"/>
      <c r="D282" s="234"/>
      <c r="E282" s="233"/>
    </row>
    <row r="283">
      <c r="A283" s="233"/>
      <c r="D283" s="234"/>
      <c r="E283" s="233"/>
      <c r="F283" s="237"/>
      <c r="G283" s="237"/>
    </row>
    <row r="284">
      <c r="A284" s="233"/>
      <c r="D284" s="234"/>
      <c r="E284" s="233"/>
      <c r="F284" s="237"/>
      <c r="G284" s="237"/>
    </row>
    <row r="285">
      <c r="A285" s="233"/>
      <c r="D285" s="234"/>
      <c r="E285" s="233"/>
      <c r="F285" s="237"/>
      <c r="G285" s="237"/>
    </row>
    <row r="286">
      <c r="A286" s="233"/>
      <c r="D286" s="234"/>
      <c r="E286" s="233"/>
      <c r="F286" s="237"/>
      <c r="G286" s="237"/>
    </row>
    <row r="287">
      <c r="A287" s="233"/>
      <c r="D287" s="234"/>
      <c r="E287" s="233"/>
      <c r="F287" s="237"/>
      <c r="G287" s="237"/>
      <c r="L287" s="152"/>
    </row>
    <row r="464">
      <c r="A464" s="233"/>
      <c r="D464" s="234"/>
      <c r="E464" s="233"/>
      <c r="F464" s="237"/>
      <c r="G464" s="237"/>
      <c r="H464" s="235"/>
      <c r="I464" s="236"/>
      <c r="J464" s="236"/>
      <c r="K464" s="235"/>
    </row>
    <row r="465">
      <c r="A465" s="233"/>
      <c r="D465" s="234"/>
      <c r="E465" s="233"/>
      <c r="F465" s="237"/>
      <c r="G465" s="237"/>
      <c r="H465" s="235"/>
      <c r="I465" s="236"/>
      <c r="J465" s="236"/>
      <c r="K465" s="235"/>
    </row>
    <row r="466">
      <c r="A466" s="233"/>
      <c r="D466" s="234"/>
      <c r="E466" s="233"/>
      <c r="F466" s="237"/>
      <c r="G466" s="237"/>
      <c r="H466" s="235"/>
      <c r="I466" s="236"/>
      <c r="J466" s="236"/>
      <c r="K466" s="235"/>
      <c r="L466" s="152"/>
    </row>
  </sheetData>
  <autoFilter ref="$A$1:$AC$299"/>
  <customSheetViews>
    <customSheetView guid="{482CA3F1-235E-4CBB-838F-2B51A4768B5C}" filter="1" showAutoFilter="1">
      <autoFilter ref="$A$1:$AC$264"/>
    </customSheetView>
    <customSheetView guid="{6F7B0752-2D34-424D-B3B4-CA21D0151CF6}" filter="1" showAutoFilter="1">
      <autoFilter ref="$A$1:$L$465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15494CB8-74BA-41CD-979C-0A1F98FA7AD5}" filter="1" showAutoFilter="1">
      <autoFilter ref="$A$1:$L$465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6AFCB687-A5B1-4A43-94F3-0C0C9622126F}" filter="1" showAutoFilter="1">
      <autoFilter ref="$A$1:$L$465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JC"/>
            <filter val="CASSANDRA"/>
            <filter val="KJ"/>
          </filters>
        </filterColumn>
      </autoFilter>
    </customSheetView>
    <customSheetView guid="{E03E75B9-18D3-4F9C-8E98-9CFDBAC1C039}" filter="1" showAutoFilter="1">
      <autoFilter ref="$A$1:$AC$264"/>
    </customSheetView>
  </customSheetViews>
  <conditionalFormatting sqref="F2:K278 L68:L69 L84:L91 L97:L109 R109:X109 L118:L121 L124:L125 L127 L132:L133 Q178:V178 L205:L216 L218 L226:L237 L246:L248 L251:L254">
    <cfRule type="expression" dxfId="0" priority="1">
      <formula>MOD</formula>
    </cfRule>
  </conditionalFormatting>
  <conditionalFormatting sqref="F2:K276 L84:L91 L97:L100 L104:L109 R109:X109 L118:L121 L124:L125 L127 L132:L133 Q178:V178 L205:L216 L218 L226:L230 L235:L237 L246:L248 L251:L254">
    <cfRule type="expression" dxfId="0" priority="2">
      <formula>MOD</formula>
    </cfRule>
  </conditionalFormatting>
  <conditionalFormatting sqref="F10:K10 F12:K12 F14:K15 F17:K18 F28:K28 F33:K39 F46:K48 F51:K265 L84:L91 L97:L100 L104:L109 R109:X109 L118:L121 L124:L125 L127 L132:L133 Q178:V178 L205:L216 L218 L226:L230 L235:L237 L246:L248 L251:L254 F279:K279 F281:K281 F283:K291 F293:K296 F298:K299 F386:K466">
    <cfRule type="expression" dxfId="0" priority="3">
      <formula>MOD</formula>
    </cfRule>
  </conditionalFormatting>
  <conditionalFormatting sqref="F10:K10 F12:K12 F14:K15 F17:K18 F28:K28 F33:K39 F46:K48 F51:K265 L84:L91 L97:L100 L104:L109 R109:X109 L118:L121 L124:L125 L127 L132:L133 Q178:V178 L205:L216 L218 L226:L230 L235:L237 L246:L248 L251:L254 F279:K279 F281:K281 F283:K291 F293:K296 F298:K299 F386:F389 G386:G466 H386:K389 F391 H391:K391 F393:F466 H393:K466">
    <cfRule type="expression" dxfId="0" priority="4">
      <formula>MOD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 t="s">
        <v>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45264.0</v>
      </c>
      <c r="F3" s="14"/>
      <c r="G3" s="14"/>
      <c r="H3" s="14"/>
      <c r="I3" s="15"/>
      <c r="J3" s="15"/>
      <c r="K3" s="16"/>
      <c r="L3" s="13">
        <v>45265.0</v>
      </c>
      <c r="M3" s="15"/>
      <c r="N3" s="15"/>
      <c r="O3" s="15"/>
      <c r="P3" s="15"/>
      <c r="Q3" s="11"/>
      <c r="R3" s="17"/>
      <c r="S3" s="13">
        <v>45266.0</v>
      </c>
      <c r="T3" s="11"/>
      <c r="U3" s="15"/>
      <c r="V3" s="15"/>
      <c r="W3" s="11"/>
      <c r="X3" s="18"/>
      <c r="Y3" s="14"/>
      <c r="Z3" s="13">
        <v>45267.0</v>
      </c>
      <c r="AA3" s="15"/>
      <c r="AB3" s="15"/>
      <c r="AC3" s="11"/>
      <c r="AD3" s="15"/>
      <c r="AE3" s="15"/>
      <c r="AF3" s="12"/>
      <c r="AG3" s="13">
        <v>45268.0</v>
      </c>
      <c r="AH3" s="15"/>
      <c r="AI3" s="11"/>
      <c r="AJ3" s="15"/>
      <c r="AK3" s="15"/>
      <c r="AL3" s="15"/>
      <c r="AM3" s="18"/>
      <c r="AN3" s="13">
        <v>45269.0</v>
      </c>
      <c r="AO3" s="11"/>
      <c r="AP3" s="19"/>
      <c r="AQ3" s="19"/>
      <c r="AR3" s="19"/>
      <c r="AS3" s="19"/>
      <c r="AT3" s="14"/>
      <c r="AU3" s="13">
        <v>45270.0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7"/>
      <c r="Q4" s="27"/>
      <c r="R4" s="27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45264.0</v>
      </c>
      <c r="D5" s="38" t="s">
        <v>207</v>
      </c>
      <c r="E5" s="39" t="s">
        <v>208</v>
      </c>
      <c r="F5" s="40">
        <v>0.0</v>
      </c>
      <c r="G5" s="40">
        <v>5.5</v>
      </c>
      <c r="H5" s="40">
        <v>0.0</v>
      </c>
      <c r="I5" s="41" t="s">
        <v>22</v>
      </c>
      <c r="J5" s="37">
        <v>45265.0</v>
      </c>
      <c r="K5" s="42" t="s">
        <v>91</v>
      </c>
      <c r="L5" s="108" t="s">
        <v>160</v>
      </c>
      <c r="M5" s="40">
        <v>1.0</v>
      </c>
      <c r="N5" s="40">
        <v>7.0</v>
      </c>
      <c r="O5" s="40">
        <v>0.0</v>
      </c>
      <c r="P5" s="53"/>
      <c r="Q5" s="45"/>
      <c r="R5" s="39"/>
      <c r="S5" s="39"/>
      <c r="T5" s="40">
        <v>0.0</v>
      </c>
      <c r="U5" s="40">
        <v>0.0</v>
      </c>
      <c r="V5" s="40">
        <v>0.0</v>
      </c>
      <c r="W5" s="64"/>
      <c r="X5" s="45"/>
      <c r="Y5" s="39"/>
      <c r="Z5" s="39"/>
      <c r="AA5" s="40">
        <v>0.0</v>
      </c>
      <c r="AB5" s="40">
        <v>0.0</v>
      </c>
      <c r="AC5" s="40">
        <v>0.0</v>
      </c>
      <c r="AD5" s="44"/>
      <c r="AE5" s="45"/>
      <c r="AF5" s="39"/>
      <c r="AG5" s="39"/>
      <c r="AH5" s="40">
        <v>0.0</v>
      </c>
      <c r="AI5" s="40">
        <v>0.0</v>
      </c>
      <c r="AJ5" s="40">
        <v>0.0</v>
      </c>
      <c r="AK5" s="46"/>
      <c r="AL5" s="45"/>
      <c r="AM5" s="39"/>
      <c r="AN5" s="39"/>
      <c r="AO5" s="40">
        <v>0.0</v>
      </c>
      <c r="AP5" s="40">
        <v>0.0</v>
      </c>
      <c r="AQ5" s="40">
        <v>0.0</v>
      </c>
      <c r="AR5" s="47" t="s">
        <v>27</v>
      </c>
      <c r="AS5" s="37">
        <v>45271.0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1</v>
      </c>
      <c r="BA5" s="39">
        <f t="shared" si="1"/>
        <v>12.5</v>
      </c>
      <c r="BB5" s="39">
        <f t="shared" si="1"/>
        <v>0</v>
      </c>
      <c r="BC5" s="50">
        <f t="shared" ref="BC5:BC12" si="3">SUM(AZ5,BA5,BB5)</f>
        <v>13.5</v>
      </c>
      <c r="BD5" s="51"/>
      <c r="BE5" s="39">
        <f t="shared" ref="BE5:BE12" si="4">AZ5*80</f>
        <v>80</v>
      </c>
      <c r="BF5" s="39">
        <f t="shared" ref="BF5:BF12" si="5">BA5*88</f>
        <v>1100</v>
      </c>
      <c r="BG5" s="39">
        <f t="shared" ref="BG5:BG12" si="6">BB5*80</f>
        <v>0</v>
      </c>
      <c r="BH5" s="39">
        <f t="shared" ref="BH5:BH12" si="7">SUM(BE5,BF5,BG5)</f>
        <v>1180</v>
      </c>
      <c r="BI5" s="51"/>
      <c r="BJ5" s="52" t="s">
        <v>1</v>
      </c>
      <c r="BK5" s="53">
        <f>BC14</f>
        <v>117.5</v>
      </c>
      <c r="BL5" s="51"/>
      <c r="BM5" s="51"/>
    </row>
    <row r="6">
      <c r="A6" s="35" t="s">
        <v>30</v>
      </c>
      <c r="D6" s="54"/>
      <c r="E6" s="45"/>
      <c r="F6" s="40">
        <v>0.0</v>
      </c>
      <c r="G6" s="40">
        <v>0.0</v>
      </c>
      <c r="H6" s="40">
        <v>0.0</v>
      </c>
      <c r="K6" s="54"/>
      <c r="L6" s="45"/>
      <c r="M6" s="40">
        <v>0.0</v>
      </c>
      <c r="N6" s="40">
        <v>0.0</v>
      </c>
      <c r="O6" s="40">
        <v>0.0</v>
      </c>
      <c r="R6" s="54"/>
      <c r="S6" s="45"/>
      <c r="T6" s="40">
        <v>0.0</v>
      </c>
      <c r="U6" s="40">
        <v>0.0</v>
      </c>
      <c r="V6" s="40">
        <v>0.0</v>
      </c>
      <c r="Y6" s="54"/>
      <c r="Z6" s="45"/>
      <c r="AA6" s="40">
        <v>0.0</v>
      </c>
      <c r="AB6" s="40">
        <v>0.0</v>
      </c>
      <c r="AC6" s="40">
        <v>0.0</v>
      </c>
      <c r="AF6" s="54"/>
      <c r="AG6" s="45"/>
      <c r="AH6" s="40">
        <v>0.0</v>
      </c>
      <c r="AI6" s="40">
        <v>0.0</v>
      </c>
      <c r="AJ6" s="40">
        <v>0.0</v>
      </c>
      <c r="AM6" s="54"/>
      <c r="AN6" s="45"/>
      <c r="AO6" s="40">
        <v>0.0</v>
      </c>
      <c r="AP6" s="40">
        <v>0.0</v>
      </c>
      <c r="AQ6" s="40">
        <v>0.0</v>
      </c>
      <c r="AT6" s="54"/>
      <c r="AU6" s="45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0</v>
      </c>
      <c r="BB6" s="39">
        <f t="shared" si="2"/>
        <v>0</v>
      </c>
      <c r="BC6" s="50">
        <f t="shared" si="3"/>
        <v>0</v>
      </c>
      <c r="BD6" s="51"/>
      <c r="BE6" s="39">
        <f t="shared" si="4"/>
        <v>0</v>
      </c>
      <c r="BF6" s="39">
        <f t="shared" si="5"/>
        <v>0</v>
      </c>
      <c r="BG6" s="39">
        <f t="shared" si="6"/>
        <v>0</v>
      </c>
      <c r="BH6" s="39">
        <f t="shared" si="7"/>
        <v>0</v>
      </c>
      <c r="BI6" s="51"/>
      <c r="BJ6" s="52" t="s">
        <v>31</v>
      </c>
      <c r="BK6" s="55">
        <f>BC40</f>
        <v>155.5</v>
      </c>
      <c r="BL6" s="51"/>
      <c r="BM6" s="51"/>
    </row>
    <row r="7">
      <c r="A7" s="35" t="s">
        <v>32</v>
      </c>
      <c r="B7" s="41" t="s">
        <v>33</v>
      </c>
      <c r="C7" s="37">
        <v>45265.0</v>
      </c>
      <c r="D7" s="38" t="s">
        <v>194</v>
      </c>
      <c r="E7" s="39" t="s">
        <v>195</v>
      </c>
      <c r="F7" s="40">
        <v>6.5</v>
      </c>
      <c r="G7" s="40">
        <v>1.0</v>
      </c>
      <c r="H7" s="40">
        <v>0.0</v>
      </c>
      <c r="I7" s="57" t="s">
        <v>46</v>
      </c>
      <c r="J7" s="37">
        <v>45266.0</v>
      </c>
      <c r="K7" s="38" t="s">
        <v>38</v>
      </c>
      <c r="L7" s="39" t="s">
        <v>39</v>
      </c>
      <c r="M7" s="40">
        <v>6.5</v>
      </c>
      <c r="N7" s="40">
        <v>0.0</v>
      </c>
      <c r="O7" s="40">
        <v>0.0</v>
      </c>
      <c r="P7" s="38" t="s">
        <v>36</v>
      </c>
      <c r="Q7" s="37">
        <v>45267.0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45268.0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45269.0</v>
      </c>
      <c r="AF7" s="38" t="s">
        <v>41</v>
      </c>
      <c r="AG7" s="39" t="s">
        <v>42</v>
      </c>
      <c r="AH7" s="40">
        <v>8.0</v>
      </c>
      <c r="AI7" s="40">
        <v>0.0</v>
      </c>
      <c r="AJ7" s="40">
        <v>0.5</v>
      </c>
      <c r="AK7" s="47" t="s">
        <v>43</v>
      </c>
      <c r="AL7" s="37">
        <v>45270.0</v>
      </c>
      <c r="AM7" s="38" t="s">
        <v>41</v>
      </c>
      <c r="AN7" s="39" t="s">
        <v>42</v>
      </c>
      <c r="AO7" s="40">
        <v>8.0</v>
      </c>
      <c r="AP7" s="40">
        <v>0.0</v>
      </c>
      <c r="AQ7" s="40">
        <v>0.5</v>
      </c>
      <c r="AR7" s="47" t="s">
        <v>27</v>
      </c>
      <c r="AS7" s="37">
        <v>45271.0</v>
      </c>
      <c r="AT7" s="38" t="s">
        <v>28</v>
      </c>
      <c r="AU7" s="39" t="s">
        <v>29</v>
      </c>
      <c r="AV7" s="40">
        <v>0.0</v>
      </c>
      <c r="AW7" s="40">
        <v>5.0</v>
      </c>
      <c r="AX7" s="40">
        <v>0.0</v>
      </c>
      <c r="AY7" s="48"/>
      <c r="AZ7" s="49">
        <f t="shared" ref="AZ7:BB7" si="8">SUM(F7,M7,T7,AA7,AH7,AO7,AV7)</f>
        <v>29</v>
      </c>
      <c r="BA7" s="39">
        <f t="shared" si="8"/>
        <v>6</v>
      </c>
      <c r="BB7" s="39">
        <f t="shared" si="8"/>
        <v>1</v>
      </c>
      <c r="BC7" s="50">
        <f t="shared" si="3"/>
        <v>36</v>
      </c>
      <c r="BD7" s="51"/>
      <c r="BE7" s="39">
        <f t="shared" si="4"/>
        <v>2320</v>
      </c>
      <c r="BF7" s="39">
        <f t="shared" si="5"/>
        <v>528</v>
      </c>
      <c r="BG7" s="39">
        <f t="shared" si="6"/>
        <v>80</v>
      </c>
      <c r="BH7" s="39">
        <f t="shared" si="7"/>
        <v>2928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45265.0</v>
      </c>
      <c r="D8" s="38" t="s">
        <v>25</v>
      </c>
      <c r="E8" s="39" t="s">
        <v>25</v>
      </c>
      <c r="F8" s="40">
        <v>0.0</v>
      </c>
      <c r="G8" s="40">
        <v>0.0</v>
      </c>
      <c r="H8" s="40">
        <v>0.0</v>
      </c>
      <c r="I8" s="57" t="s">
        <v>46</v>
      </c>
      <c r="J8" s="37">
        <v>45266.0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45267.0</v>
      </c>
      <c r="R8" s="38" t="s">
        <v>38</v>
      </c>
      <c r="S8" s="39" t="s">
        <v>39</v>
      </c>
      <c r="T8" s="40">
        <v>6.5</v>
      </c>
      <c r="U8" s="40">
        <v>0.0</v>
      </c>
      <c r="V8" s="40">
        <v>0.0</v>
      </c>
      <c r="W8" s="56" t="s">
        <v>37</v>
      </c>
      <c r="X8" s="37">
        <v>45268.0</v>
      </c>
      <c r="Y8" s="38" t="s">
        <v>38</v>
      </c>
      <c r="Z8" s="39" t="s">
        <v>39</v>
      </c>
      <c r="AA8" s="40">
        <v>6.5</v>
      </c>
      <c r="AB8" s="40">
        <v>0.0</v>
      </c>
      <c r="AC8" s="40">
        <v>0.0</v>
      </c>
      <c r="AD8" s="56" t="s">
        <v>40</v>
      </c>
      <c r="AE8" s="37">
        <v>45269.0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45270.0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45271.0</v>
      </c>
      <c r="AT8" s="38" t="s">
        <v>38</v>
      </c>
      <c r="AU8" s="39" t="s">
        <v>39</v>
      </c>
      <c r="AV8" s="40">
        <v>6.5</v>
      </c>
      <c r="AW8" s="40">
        <v>0.0</v>
      </c>
      <c r="AX8" s="40">
        <v>0.0</v>
      </c>
      <c r="AY8" s="48"/>
      <c r="AZ8" s="49">
        <f t="shared" ref="AZ8:BB8" si="9">SUM(F8,M8,T8,AA8,AH8,AO8,AV8)</f>
        <v>33.5</v>
      </c>
      <c r="BA8" s="39">
        <f t="shared" si="9"/>
        <v>2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2680</v>
      </c>
      <c r="BF8" s="39">
        <f t="shared" si="5"/>
        <v>176</v>
      </c>
      <c r="BG8" s="39">
        <f t="shared" si="6"/>
        <v>0</v>
      </c>
      <c r="BH8" s="39">
        <f t="shared" si="7"/>
        <v>2856</v>
      </c>
      <c r="BI8" s="51"/>
      <c r="BJ8" s="55" t="s">
        <v>49</v>
      </c>
      <c r="BK8" s="55">
        <f>BC61</f>
        <v>23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156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87.5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45264.0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45265.0</v>
      </c>
      <c r="K12" s="38" t="s">
        <v>20</v>
      </c>
      <c r="L12" s="39" t="s">
        <v>21</v>
      </c>
      <c r="M12" s="40">
        <v>0.0</v>
      </c>
      <c r="N12" s="40">
        <v>6.5</v>
      </c>
      <c r="O12" s="40">
        <v>0.0</v>
      </c>
      <c r="P12" s="42" t="s">
        <v>24</v>
      </c>
      <c r="Q12" s="37">
        <v>45266.0</v>
      </c>
      <c r="R12" s="38" t="s">
        <v>20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45267.0</v>
      </c>
      <c r="Y12" s="38" t="s">
        <v>20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45268.0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45269.0</v>
      </c>
      <c r="AM12" s="38" t="s">
        <v>20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45271.0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32.5</v>
      </c>
      <c r="BB12" s="39">
        <f t="shared" si="13"/>
        <v>0</v>
      </c>
      <c r="BC12" s="50">
        <f t="shared" si="3"/>
        <v>32.5</v>
      </c>
      <c r="BD12" s="51"/>
      <c r="BE12" s="39">
        <f t="shared" si="4"/>
        <v>0</v>
      </c>
      <c r="BF12" s="39">
        <f t="shared" si="5"/>
        <v>2860</v>
      </c>
      <c r="BG12" s="39">
        <f t="shared" si="6"/>
        <v>0</v>
      </c>
      <c r="BH12" s="39">
        <f t="shared" si="7"/>
        <v>2860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63.5</v>
      </c>
      <c r="BA14" s="78">
        <f t="shared" si="14"/>
        <v>53</v>
      </c>
      <c r="BB14" s="78">
        <f t="shared" si="14"/>
        <v>1</v>
      </c>
      <c r="BC14" s="79">
        <f t="shared" si="14"/>
        <v>117.5</v>
      </c>
      <c r="BD14" s="51"/>
      <c r="BE14" s="40">
        <f t="shared" ref="BE14:BG14" si="15">sum(BE5,BE6,BE7,BE8,BE9,BE10)</f>
        <v>5080</v>
      </c>
      <c r="BF14" s="40">
        <f t="shared" si="15"/>
        <v>1804</v>
      </c>
      <c r="BG14" s="40">
        <f t="shared" si="15"/>
        <v>80</v>
      </c>
      <c r="BH14" s="40">
        <f>sum(BH5,BH6,BH7,BH8,BH9,BH10,BH11,BH12)</f>
        <v>9824</v>
      </c>
      <c r="BI14" s="51"/>
      <c r="BJ14" s="62" t="s">
        <v>59</v>
      </c>
      <c r="BK14" s="62">
        <f>BC94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SUM(BC138,BC142)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45264.0</v>
      </c>
      <c r="F18" s="14"/>
      <c r="G18" s="14"/>
      <c r="H18" s="14"/>
      <c r="I18" s="15"/>
      <c r="J18" s="15"/>
      <c r="K18" s="16"/>
      <c r="L18" s="13">
        <v>45265.0</v>
      </c>
      <c r="M18" s="15"/>
      <c r="N18" s="15"/>
      <c r="O18" s="15"/>
      <c r="P18" s="15"/>
      <c r="Q18" s="11"/>
      <c r="R18" s="17"/>
      <c r="S18" s="13">
        <v>45266.0</v>
      </c>
      <c r="T18" s="11"/>
      <c r="U18" s="15"/>
      <c r="V18" s="15"/>
      <c r="W18" s="11"/>
      <c r="X18" s="18"/>
      <c r="Y18" s="14"/>
      <c r="Z18" s="13">
        <v>45267.0</v>
      </c>
      <c r="AA18" s="15"/>
      <c r="AB18" s="15"/>
      <c r="AC18" s="11"/>
      <c r="AD18" s="15"/>
      <c r="AE18" s="15"/>
      <c r="AF18" s="12"/>
      <c r="AG18" s="13">
        <v>45268.0</v>
      </c>
      <c r="AH18" s="15"/>
      <c r="AI18" s="11"/>
      <c r="AJ18" s="15"/>
      <c r="AK18" s="15"/>
      <c r="AL18" s="15"/>
      <c r="AM18" s="18"/>
      <c r="AN18" s="13">
        <v>45269.0</v>
      </c>
      <c r="AO18" s="11"/>
      <c r="AP18" s="19"/>
      <c r="AQ18" s="19"/>
      <c r="AR18" s="19"/>
      <c r="AS18" s="19"/>
      <c r="AT18" s="14"/>
      <c r="AU18" s="13">
        <v>45270.0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1180</v>
      </c>
      <c r="BL19" s="32"/>
      <c r="BM19" s="32"/>
    </row>
    <row r="20">
      <c r="A20" s="94" t="s">
        <v>198</v>
      </c>
      <c r="B20" s="41" t="s">
        <v>62</v>
      </c>
      <c r="C20" s="37">
        <v>45265.0</v>
      </c>
      <c r="D20" s="42" t="s">
        <v>65</v>
      </c>
      <c r="E20" s="58" t="s">
        <v>66</v>
      </c>
      <c r="F20" s="40">
        <v>0.0</v>
      </c>
      <c r="G20" s="40">
        <v>6.0</v>
      </c>
      <c r="H20" s="40">
        <v>0.0</v>
      </c>
      <c r="I20" s="57" t="s">
        <v>46</v>
      </c>
      <c r="J20" s="37">
        <v>45266.0</v>
      </c>
      <c r="K20" s="42" t="s">
        <v>65</v>
      </c>
      <c r="L20" s="58" t="s">
        <v>66</v>
      </c>
      <c r="M20" s="40">
        <v>0.0</v>
      </c>
      <c r="N20" s="40">
        <v>6.0</v>
      </c>
      <c r="O20" s="40">
        <v>0.0</v>
      </c>
      <c r="P20" s="38" t="s">
        <v>64</v>
      </c>
      <c r="Q20" s="37">
        <v>45267.0</v>
      </c>
      <c r="R20" s="42" t="s">
        <v>70</v>
      </c>
      <c r="S20" s="58" t="s">
        <v>71</v>
      </c>
      <c r="T20" s="40">
        <v>7.5</v>
      </c>
      <c r="U20" s="40">
        <v>0.0</v>
      </c>
      <c r="V20" s="40">
        <v>0.0</v>
      </c>
      <c r="W20" s="95" t="s">
        <v>67</v>
      </c>
      <c r="X20" s="37">
        <v>45268.0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40</v>
      </c>
      <c r="AE20" s="37">
        <v>45269.0</v>
      </c>
      <c r="AF20" s="42" t="s">
        <v>25</v>
      </c>
      <c r="AG20" s="58" t="s">
        <v>25</v>
      </c>
      <c r="AH20" s="40">
        <v>0.0</v>
      </c>
      <c r="AI20" s="40">
        <v>0.0</v>
      </c>
      <c r="AJ20" s="40">
        <v>0.0</v>
      </c>
      <c r="AK20" s="96" t="s">
        <v>79</v>
      </c>
      <c r="AL20" s="37">
        <v>45270.0</v>
      </c>
      <c r="AM20" s="42" t="s">
        <v>65</v>
      </c>
      <c r="AN20" s="58" t="s">
        <v>66</v>
      </c>
      <c r="AO20" s="40">
        <v>0.0</v>
      </c>
      <c r="AP20" s="40">
        <v>6.0</v>
      </c>
      <c r="AQ20" s="40">
        <v>0.0</v>
      </c>
      <c r="AR20" s="42" t="s">
        <v>27</v>
      </c>
      <c r="AS20" s="37">
        <v>45271.0</v>
      </c>
      <c r="AT20" s="42" t="s">
        <v>63</v>
      </c>
      <c r="AU20" s="58" t="s">
        <v>63</v>
      </c>
      <c r="AV20" s="40">
        <v>0.0</v>
      </c>
      <c r="AW20" s="40">
        <v>0.0</v>
      </c>
      <c r="AX20" s="40">
        <v>0.0</v>
      </c>
      <c r="AY20" s="48"/>
      <c r="AZ20" s="49">
        <f t="shared" ref="AZ20:BB20" si="16">SUM(F20,M20,T20,AA20,AH20,AO20,AV20)</f>
        <v>7.5</v>
      </c>
      <c r="BA20" s="39">
        <f t="shared" si="16"/>
        <v>18</v>
      </c>
      <c r="BB20" s="39">
        <f t="shared" si="16"/>
        <v>0</v>
      </c>
      <c r="BC20" s="50">
        <f t="shared" ref="BC20:BC27" si="18">SUM(AZ20,BA20,BB20)</f>
        <v>25.5</v>
      </c>
      <c r="BD20" s="51"/>
      <c r="BE20" s="39">
        <f>AZ20*67.31</f>
        <v>504.825</v>
      </c>
      <c r="BF20" s="39">
        <f>BA20*74</f>
        <v>1332</v>
      </c>
      <c r="BG20" s="39">
        <f>BB20*84</f>
        <v>0</v>
      </c>
      <c r="BH20" s="39">
        <f t="shared" ref="BH20:BH27" si="19">sum(BE20,BF20,BG20)</f>
        <v>1836.825</v>
      </c>
      <c r="BI20" s="51"/>
      <c r="BJ20" s="39" t="s">
        <v>68</v>
      </c>
      <c r="BK20" s="93">
        <f>SUM(BH6,BH27,BH81)</f>
        <v>0</v>
      </c>
      <c r="BL20" s="51"/>
      <c r="BM20" s="51"/>
    </row>
    <row r="21">
      <c r="A21" s="97" t="s">
        <v>69</v>
      </c>
      <c r="B21" s="41" t="s">
        <v>33</v>
      </c>
      <c r="C21" s="37">
        <v>45265.0</v>
      </c>
      <c r="D21" s="42" t="s">
        <v>47</v>
      </c>
      <c r="E21" s="58" t="s">
        <v>48</v>
      </c>
      <c r="F21" s="40">
        <v>7.0</v>
      </c>
      <c r="G21" s="40">
        <v>1.0</v>
      </c>
      <c r="H21" s="40">
        <v>0.0</v>
      </c>
      <c r="I21" s="57" t="s">
        <v>46</v>
      </c>
      <c r="J21" s="37">
        <v>45266.0</v>
      </c>
      <c r="K21" s="42" t="s">
        <v>47</v>
      </c>
      <c r="L21" s="58" t="s">
        <v>48</v>
      </c>
      <c r="M21" s="40">
        <v>7.0</v>
      </c>
      <c r="N21" s="40">
        <v>1.0</v>
      </c>
      <c r="O21" s="40">
        <v>0.0</v>
      </c>
      <c r="P21" s="38" t="s">
        <v>36</v>
      </c>
      <c r="Q21" s="37">
        <v>45267.0</v>
      </c>
      <c r="R21" s="42" t="s">
        <v>25</v>
      </c>
      <c r="S21" s="58" t="s">
        <v>25</v>
      </c>
      <c r="T21" s="40">
        <v>0.0</v>
      </c>
      <c r="U21" s="40">
        <v>0.0</v>
      </c>
      <c r="V21" s="40">
        <v>0.0</v>
      </c>
      <c r="W21" s="56" t="s">
        <v>37</v>
      </c>
      <c r="X21" s="37">
        <v>45268.0</v>
      </c>
      <c r="Y21" s="42" t="s">
        <v>70</v>
      </c>
      <c r="Z21" s="58" t="s">
        <v>71</v>
      </c>
      <c r="AA21" s="40">
        <v>7.5</v>
      </c>
      <c r="AB21" s="40">
        <v>0.0</v>
      </c>
      <c r="AC21" s="40">
        <v>0.0</v>
      </c>
      <c r="AD21" s="56" t="s">
        <v>40</v>
      </c>
      <c r="AE21" s="37">
        <v>45269.0</v>
      </c>
      <c r="AF21" s="42" t="s">
        <v>70</v>
      </c>
      <c r="AG21" s="58" t="s">
        <v>71</v>
      </c>
      <c r="AH21" s="40">
        <v>7.5</v>
      </c>
      <c r="AI21" s="40">
        <v>0.0</v>
      </c>
      <c r="AJ21" s="40">
        <v>0.0</v>
      </c>
      <c r="AK21" s="96" t="s">
        <v>43</v>
      </c>
      <c r="AL21" s="37">
        <v>45270.0</v>
      </c>
      <c r="AM21" s="42" t="s">
        <v>47</v>
      </c>
      <c r="AN21" s="58" t="s">
        <v>48</v>
      </c>
      <c r="AO21" s="40">
        <v>7.0</v>
      </c>
      <c r="AP21" s="40">
        <v>1.0</v>
      </c>
      <c r="AQ21" s="40">
        <v>0.0</v>
      </c>
      <c r="AR21" s="57" t="s">
        <v>44</v>
      </c>
      <c r="AS21" s="37">
        <v>45271.0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43</v>
      </c>
      <c r="BA21" s="39">
        <f t="shared" si="17"/>
        <v>4</v>
      </c>
      <c r="BB21" s="39">
        <f t="shared" si="17"/>
        <v>0</v>
      </c>
      <c r="BC21" s="50">
        <f t="shared" si="18"/>
        <v>47</v>
      </c>
      <c r="BD21" s="51"/>
      <c r="BE21" s="39">
        <f t="shared" ref="BE21:BE27" si="21">AZ21*80</f>
        <v>3440</v>
      </c>
      <c r="BF21" s="39">
        <f t="shared" ref="BF21:BF27" si="22">BA21*88</f>
        <v>352</v>
      </c>
      <c r="BG21" s="39">
        <f t="shared" ref="BG21:BG27" si="23">BB21*80</f>
        <v>0</v>
      </c>
      <c r="BH21" s="39">
        <f t="shared" si="19"/>
        <v>3792</v>
      </c>
      <c r="BI21" s="51"/>
      <c r="BJ21" s="39" t="s">
        <v>72</v>
      </c>
      <c r="BK21" s="93">
        <f>sum(BH7,BH69)</f>
        <v>3408</v>
      </c>
      <c r="BL21" s="51"/>
      <c r="BM21" s="51"/>
    </row>
    <row r="22">
      <c r="A22" s="35" t="s">
        <v>73</v>
      </c>
      <c r="B22" s="41" t="s">
        <v>33</v>
      </c>
      <c r="C22" s="37">
        <v>45265.0</v>
      </c>
      <c r="D22" s="42" t="s">
        <v>25</v>
      </c>
      <c r="E22" s="58" t="s">
        <v>25</v>
      </c>
      <c r="F22" s="40">
        <v>0.0</v>
      </c>
      <c r="G22" s="40">
        <v>0.0</v>
      </c>
      <c r="H22" s="40">
        <v>0.0</v>
      </c>
      <c r="I22" s="57" t="s">
        <v>46</v>
      </c>
      <c r="J22" s="37">
        <v>45266.0</v>
      </c>
      <c r="K22" s="42" t="s">
        <v>70</v>
      </c>
      <c r="L22" s="58" t="s">
        <v>71</v>
      </c>
      <c r="M22" s="40">
        <v>7.5</v>
      </c>
      <c r="N22" s="40">
        <v>0.0</v>
      </c>
      <c r="O22" s="40">
        <v>0.0</v>
      </c>
      <c r="P22" s="38" t="s">
        <v>36</v>
      </c>
      <c r="Q22" s="37">
        <v>45267.0</v>
      </c>
      <c r="R22" s="42" t="s">
        <v>47</v>
      </c>
      <c r="S22" s="58" t="s">
        <v>48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45268.0</v>
      </c>
      <c r="Y22" s="42" t="s">
        <v>47</v>
      </c>
      <c r="Z22" s="58" t="s">
        <v>48</v>
      </c>
      <c r="AA22" s="40">
        <v>7.0</v>
      </c>
      <c r="AB22" s="40">
        <v>1.0</v>
      </c>
      <c r="AC22" s="40">
        <v>0.0</v>
      </c>
      <c r="AD22" s="56" t="s">
        <v>40</v>
      </c>
      <c r="AE22" s="37">
        <v>45269.0</v>
      </c>
      <c r="AF22" s="42" t="s">
        <v>47</v>
      </c>
      <c r="AG22" s="58" t="s">
        <v>48</v>
      </c>
      <c r="AH22" s="40">
        <v>7.0</v>
      </c>
      <c r="AI22" s="40">
        <v>1.0</v>
      </c>
      <c r="AJ22" s="40">
        <v>0.0</v>
      </c>
      <c r="AK22" s="96" t="s">
        <v>43</v>
      </c>
      <c r="AL22" s="37">
        <v>45270.0</v>
      </c>
      <c r="AM22" s="42" t="s">
        <v>70</v>
      </c>
      <c r="AN22" s="58" t="s">
        <v>71</v>
      </c>
      <c r="AO22" s="40">
        <v>7.5</v>
      </c>
      <c r="AP22" s="40">
        <v>0.0</v>
      </c>
      <c r="AQ22" s="40">
        <v>0.0</v>
      </c>
      <c r="AR22" s="57" t="s">
        <v>44</v>
      </c>
      <c r="AS22" s="37">
        <v>45271.0</v>
      </c>
      <c r="AT22" s="42" t="s">
        <v>70</v>
      </c>
      <c r="AU22" s="58" t="s">
        <v>71</v>
      </c>
      <c r="AV22" s="40">
        <v>7.5</v>
      </c>
      <c r="AW22" s="40">
        <v>0.0</v>
      </c>
      <c r="AX22" s="40">
        <v>0.0</v>
      </c>
      <c r="AY22" s="48"/>
      <c r="AZ22" s="49">
        <f t="shared" ref="AZ22:BB22" si="20">SUM(F22,M22,T22,AA22,AH22,AO22,AV22)</f>
        <v>43.5</v>
      </c>
      <c r="BA22" s="39">
        <f t="shared" si="20"/>
        <v>3</v>
      </c>
      <c r="BB22" s="39">
        <f t="shared" si="20"/>
        <v>0</v>
      </c>
      <c r="BC22" s="50">
        <f t="shared" si="18"/>
        <v>46.5</v>
      </c>
      <c r="BD22" s="51"/>
      <c r="BE22" s="39">
        <f t="shared" si="21"/>
        <v>3480</v>
      </c>
      <c r="BF22" s="39">
        <f t="shared" si="22"/>
        <v>264</v>
      </c>
      <c r="BG22" s="39">
        <f t="shared" si="23"/>
        <v>0</v>
      </c>
      <c r="BH22" s="39">
        <f t="shared" si="19"/>
        <v>3744</v>
      </c>
      <c r="BI22" s="51"/>
      <c r="BJ22" s="39" t="s">
        <v>76</v>
      </c>
      <c r="BK22" s="93">
        <f>SUM(BH8,BH49)</f>
        <v>2856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1"/>
      <c r="J23" s="45"/>
      <c r="K23" s="53"/>
      <c r="L23" s="53"/>
      <c r="M23" s="40">
        <v>0.0</v>
      </c>
      <c r="N23" s="40">
        <v>0.0</v>
      </c>
      <c r="O23" s="40">
        <v>0.0</v>
      </c>
      <c r="P23" s="39"/>
      <c r="Q23" s="45"/>
      <c r="R23" s="53"/>
      <c r="S23" s="58"/>
      <c r="T23" s="40">
        <v>0.0</v>
      </c>
      <c r="U23" s="40">
        <v>6.0</v>
      </c>
      <c r="V23" s="40">
        <v>0.0</v>
      </c>
      <c r="W23" s="98"/>
      <c r="X23" s="45"/>
      <c r="Y23" s="53"/>
      <c r="Z23" s="58"/>
      <c r="AA23" s="40">
        <v>0.0</v>
      </c>
      <c r="AB23" s="40">
        <v>0.0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92"/>
      <c r="AL23" s="45"/>
      <c r="AM23" s="53"/>
      <c r="AN23" s="53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6</v>
      </c>
      <c r="BB23" s="39">
        <f t="shared" si="24"/>
        <v>0</v>
      </c>
      <c r="BC23" s="50">
        <f t="shared" si="18"/>
        <v>6</v>
      </c>
      <c r="BD23" s="51"/>
      <c r="BE23" s="39">
        <f t="shared" si="21"/>
        <v>0</v>
      </c>
      <c r="BF23" s="39">
        <f t="shared" si="22"/>
        <v>528</v>
      </c>
      <c r="BG23" s="39">
        <f t="shared" si="23"/>
        <v>0</v>
      </c>
      <c r="BH23" s="39">
        <f t="shared" si="19"/>
        <v>528</v>
      </c>
      <c r="BI23" s="51"/>
      <c r="BJ23" s="39" t="s">
        <v>77</v>
      </c>
      <c r="BK23" s="93">
        <f t="shared" ref="BK23:BK25" si="26">BH20</f>
        <v>1836.825</v>
      </c>
      <c r="BL23" s="51"/>
      <c r="BM23" s="51"/>
    </row>
    <row r="24">
      <c r="A24" s="35" t="s">
        <v>54</v>
      </c>
      <c r="B24" s="60"/>
      <c r="C24" s="45"/>
      <c r="D24" s="53"/>
      <c r="E24" s="53"/>
      <c r="F24" s="40">
        <v>0.0</v>
      </c>
      <c r="G24" s="40">
        <v>0.0</v>
      </c>
      <c r="H24" s="40">
        <v>0.0</v>
      </c>
      <c r="I24" s="53"/>
      <c r="J24" s="45"/>
      <c r="K24" s="53"/>
      <c r="L24" s="53"/>
      <c r="M24" s="40">
        <v>0.0</v>
      </c>
      <c r="N24" s="40">
        <v>0.0</v>
      </c>
      <c r="O24" s="40">
        <v>0.0</v>
      </c>
      <c r="P24" s="38" t="s">
        <v>64</v>
      </c>
      <c r="Q24" s="37">
        <v>45267.0</v>
      </c>
      <c r="R24" s="42" t="s">
        <v>65</v>
      </c>
      <c r="S24" s="58" t="s">
        <v>66</v>
      </c>
      <c r="T24" s="40">
        <v>0.0</v>
      </c>
      <c r="U24" s="40">
        <v>6.0</v>
      </c>
      <c r="V24" s="40">
        <v>0.0</v>
      </c>
      <c r="W24" s="95" t="s">
        <v>67</v>
      </c>
      <c r="X24" s="37">
        <v>45268.0</v>
      </c>
      <c r="Y24" s="42" t="s">
        <v>65</v>
      </c>
      <c r="Z24" s="58" t="s">
        <v>66</v>
      </c>
      <c r="AA24" s="40">
        <v>0.0</v>
      </c>
      <c r="AB24" s="40">
        <v>6.0</v>
      </c>
      <c r="AC24" s="40">
        <v>0.0</v>
      </c>
      <c r="AD24" s="56" t="s">
        <v>78</v>
      </c>
      <c r="AE24" s="37">
        <v>45269.0</v>
      </c>
      <c r="AF24" s="42" t="s">
        <v>65</v>
      </c>
      <c r="AG24" s="58" t="s">
        <v>66</v>
      </c>
      <c r="AH24" s="40">
        <v>0.0</v>
      </c>
      <c r="AI24" s="40">
        <v>6.0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42" t="s">
        <v>27</v>
      </c>
      <c r="AS24" s="37">
        <v>45271.0</v>
      </c>
      <c r="AT24" s="42" t="s">
        <v>65</v>
      </c>
      <c r="AU24" s="58" t="s">
        <v>66</v>
      </c>
      <c r="AV24" s="40">
        <v>0.0</v>
      </c>
      <c r="AW24" s="40">
        <v>6.0</v>
      </c>
      <c r="AX24" s="40">
        <v>0.0</v>
      </c>
      <c r="AY24" s="48"/>
      <c r="AZ24" s="49">
        <f t="shared" ref="AZ24:BB24" si="25">SUM(F24,M24,T24,AA24,AH24,AO24,AV24)</f>
        <v>0</v>
      </c>
      <c r="BA24" s="39">
        <f t="shared" si="25"/>
        <v>24</v>
      </c>
      <c r="BB24" s="39">
        <f t="shared" si="25"/>
        <v>0</v>
      </c>
      <c r="BC24" s="50">
        <f t="shared" si="18"/>
        <v>24</v>
      </c>
      <c r="BD24" s="51"/>
      <c r="BE24" s="39">
        <f t="shared" si="21"/>
        <v>0</v>
      </c>
      <c r="BF24" s="39">
        <f t="shared" si="22"/>
        <v>2112</v>
      </c>
      <c r="BG24" s="39">
        <f t="shared" si="23"/>
        <v>0</v>
      </c>
      <c r="BH24" s="39">
        <f t="shared" si="19"/>
        <v>2112</v>
      </c>
      <c r="BI24" s="51"/>
      <c r="BJ24" s="39" t="s">
        <v>80</v>
      </c>
      <c r="BK24" s="93">
        <f t="shared" si="26"/>
        <v>3792</v>
      </c>
      <c r="BL24" s="51"/>
      <c r="BM24" s="51"/>
    </row>
    <row r="25">
      <c r="A25" s="59" t="s">
        <v>50</v>
      </c>
      <c r="B25" s="41" t="s">
        <v>33</v>
      </c>
      <c r="C25" s="37">
        <v>45265.0</v>
      </c>
      <c r="D25" s="42" t="s">
        <v>209</v>
      </c>
      <c r="E25" s="58" t="s">
        <v>210</v>
      </c>
      <c r="F25" s="40">
        <v>7.0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3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7</v>
      </c>
      <c r="BA25" s="39">
        <f t="shared" si="27"/>
        <v>0</v>
      </c>
      <c r="BB25" s="39">
        <f t="shared" si="27"/>
        <v>0</v>
      </c>
      <c r="BC25" s="50">
        <f t="shared" si="18"/>
        <v>7</v>
      </c>
      <c r="BD25" s="51"/>
      <c r="BE25" s="39">
        <f t="shared" si="21"/>
        <v>560</v>
      </c>
      <c r="BF25" s="39">
        <f t="shared" si="22"/>
        <v>0</v>
      </c>
      <c r="BG25" s="39">
        <f t="shared" si="23"/>
        <v>0</v>
      </c>
      <c r="BH25" s="39">
        <f t="shared" si="19"/>
        <v>560</v>
      </c>
      <c r="BI25" s="51"/>
      <c r="BJ25" s="39" t="s">
        <v>81</v>
      </c>
      <c r="BK25" s="93">
        <f t="shared" si="26"/>
        <v>3744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8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 t="shared" si="21"/>
        <v>0</v>
      </c>
      <c r="BF26" s="39">
        <f t="shared" si="22"/>
        <v>0</v>
      </c>
      <c r="BG26" s="39">
        <f t="shared" si="23"/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30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60"/>
      <c r="J27" s="45"/>
      <c r="K27" s="53"/>
      <c r="L27" s="58"/>
      <c r="M27" s="40">
        <v>0.0</v>
      </c>
      <c r="N27" s="40">
        <v>0.0</v>
      </c>
      <c r="O27" s="40">
        <v>0.0</v>
      </c>
      <c r="P27" s="60"/>
      <c r="Q27" s="45"/>
      <c r="R27" s="53"/>
      <c r="S27" s="58"/>
      <c r="T27" s="40">
        <v>0.0</v>
      </c>
      <c r="U27" s="40">
        <v>0.0</v>
      </c>
      <c r="V27" s="40">
        <v>0.0</v>
      </c>
      <c r="W27" s="60"/>
      <c r="X27" s="45"/>
      <c r="Y27" s="53"/>
      <c r="Z27" s="58"/>
      <c r="AA27" s="40">
        <v>0.0</v>
      </c>
      <c r="AB27" s="40">
        <v>0.0</v>
      </c>
      <c r="AC27" s="40">
        <v>0.0</v>
      </c>
      <c r="AD27" s="60"/>
      <c r="AE27" s="45"/>
      <c r="AF27" s="53"/>
      <c r="AG27" s="58"/>
      <c r="AH27" s="40">
        <v>0.0</v>
      </c>
      <c r="AI27" s="40">
        <v>0.0</v>
      </c>
      <c r="AJ27" s="40">
        <v>0.0</v>
      </c>
      <c r="AK27" s="60"/>
      <c r="AL27" s="45"/>
      <c r="AM27" s="53"/>
      <c r="AN27" s="58"/>
      <c r="AO27" s="40">
        <v>0.0</v>
      </c>
      <c r="AP27" s="40">
        <v>0.0</v>
      </c>
      <c r="AQ27" s="40">
        <v>0.0</v>
      </c>
      <c r="AR27" s="60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 t="shared" si="21"/>
        <v>0</v>
      </c>
      <c r="BF27" s="39">
        <f t="shared" si="22"/>
        <v>0</v>
      </c>
      <c r="BG27" s="39">
        <f t="shared" si="23"/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3192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101</v>
      </c>
      <c r="BA28" s="78">
        <f t="shared" si="30"/>
        <v>55</v>
      </c>
      <c r="BB28" s="78">
        <f>SUM(BB20,BB21,BB22,BB23,BB24,BB25)</f>
        <v>0</v>
      </c>
      <c r="BC28" s="79">
        <f>SUM(BC20,BC21,BC22,BC23,BC24,BC25,BC26)</f>
        <v>156</v>
      </c>
      <c r="BD28" s="51"/>
      <c r="BE28" s="40">
        <f>sum(BE20,BE21,BE22,BE23,BE24,BE25)</f>
        <v>7984.825</v>
      </c>
      <c r="BF28" s="40">
        <f>sum(BF20,BF21,BF22,BF23,BF24,BF260)</f>
        <v>4588</v>
      </c>
      <c r="BG28" s="40">
        <f>sum(BG20,BG21,BG22,BG23,BG24,BG25)</f>
        <v>0</v>
      </c>
      <c r="BH28" s="40">
        <f>sum(BH20,BH21,BH22,BH23,BH24,BH25,BH26,BH27)</f>
        <v>12572.825</v>
      </c>
      <c r="BI28" s="51"/>
      <c r="BJ28" s="39" t="s">
        <v>84</v>
      </c>
      <c r="BK28" s="93">
        <f t="shared" si="31"/>
        <v>2848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2896</v>
      </c>
      <c r="BL29" s="106"/>
      <c r="BM29" s="106"/>
    </row>
    <row r="30">
      <c r="A30" s="10"/>
      <c r="B30" s="11"/>
      <c r="C30" s="11"/>
      <c r="D30" s="12"/>
      <c r="E30" s="13">
        <v>45264.0</v>
      </c>
      <c r="F30" s="14"/>
      <c r="G30" s="14"/>
      <c r="H30" s="14"/>
      <c r="I30" s="15"/>
      <c r="J30" s="15"/>
      <c r="K30" s="16"/>
      <c r="L30" s="13">
        <v>45265.0</v>
      </c>
      <c r="M30" s="15"/>
      <c r="N30" s="15"/>
      <c r="O30" s="15"/>
      <c r="P30" s="15"/>
      <c r="Q30" s="11"/>
      <c r="R30" s="17"/>
      <c r="S30" s="13">
        <v>45266.0</v>
      </c>
      <c r="T30" s="11"/>
      <c r="U30" s="15"/>
      <c r="V30" s="15"/>
      <c r="W30" s="11"/>
      <c r="X30" s="18"/>
      <c r="Y30" s="14"/>
      <c r="Z30" s="13">
        <v>45267.0</v>
      </c>
      <c r="AA30" s="15"/>
      <c r="AB30" s="15"/>
      <c r="AC30" s="11"/>
      <c r="AD30" s="15"/>
      <c r="AE30" s="15"/>
      <c r="AF30" s="12"/>
      <c r="AG30" s="13">
        <v>45268.0</v>
      </c>
      <c r="AH30" s="15"/>
      <c r="AI30" s="11"/>
      <c r="AJ30" s="15"/>
      <c r="AK30" s="15"/>
      <c r="AL30" s="15"/>
      <c r="AM30" s="18"/>
      <c r="AN30" s="13">
        <v>45269.0</v>
      </c>
      <c r="AO30" s="11"/>
      <c r="AP30" s="19"/>
      <c r="AQ30" s="19"/>
      <c r="AR30" s="19"/>
      <c r="AS30" s="19"/>
      <c r="AT30" s="14"/>
      <c r="AU30" s="13">
        <v>45270.0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3168</v>
      </c>
      <c r="BL31" s="32"/>
      <c r="BM31" s="32"/>
    </row>
    <row r="32">
      <c r="A32" s="35" t="s">
        <v>88</v>
      </c>
      <c r="B32" s="36" t="s">
        <v>19</v>
      </c>
      <c r="C32" s="37">
        <v>45264.0</v>
      </c>
      <c r="D32" s="42" t="s">
        <v>25</v>
      </c>
      <c r="E32" s="39" t="s">
        <v>25</v>
      </c>
      <c r="F32" s="40">
        <v>0.0</v>
      </c>
      <c r="G32" s="40">
        <v>0.0</v>
      </c>
      <c r="H32" s="40">
        <v>0.0</v>
      </c>
      <c r="I32" s="41" t="s">
        <v>22</v>
      </c>
      <c r="J32" s="37">
        <v>45265.0</v>
      </c>
      <c r="K32" s="42" t="s">
        <v>89</v>
      </c>
      <c r="L32" s="39" t="s">
        <v>90</v>
      </c>
      <c r="M32" s="40">
        <v>0.5</v>
      </c>
      <c r="N32" s="40">
        <v>7.0</v>
      </c>
      <c r="O32" s="40">
        <v>0.0</v>
      </c>
      <c r="P32" s="43" t="s">
        <v>24</v>
      </c>
      <c r="Q32" s="37">
        <v>45266.0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37">
        <v>45267.0</v>
      </c>
      <c r="Y32" s="42" t="s">
        <v>89</v>
      </c>
      <c r="Z32" s="39" t="s">
        <v>90</v>
      </c>
      <c r="AA32" s="40">
        <v>0.5</v>
      </c>
      <c r="AB32" s="40">
        <v>7.0</v>
      </c>
      <c r="AC32" s="40">
        <v>0.0</v>
      </c>
      <c r="AD32" s="56" t="s">
        <v>56</v>
      </c>
      <c r="AE32" s="37">
        <v>45268.0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45269.0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37">
        <v>45270.0</v>
      </c>
      <c r="AT32" s="42" t="s">
        <v>211</v>
      </c>
      <c r="AU32" s="39" t="s">
        <v>212</v>
      </c>
      <c r="AV32" s="40">
        <v>0.0</v>
      </c>
      <c r="AW32" s="40">
        <v>6.0</v>
      </c>
      <c r="AX32" s="40">
        <v>0.0</v>
      </c>
      <c r="AY32" s="48"/>
      <c r="AZ32" s="49">
        <f t="shared" ref="AZ32:BB32" si="32">SUM(F32,M32,T32,AA32,AH32,AO32,AV32)</f>
        <v>2.5</v>
      </c>
      <c r="BA32" s="39">
        <f t="shared" si="32"/>
        <v>34</v>
      </c>
      <c r="BB32" s="39">
        <f t="shared" si="32"/>
        <v>0</v>
      </c>
      <c r="BC32" s="50">
        <f t="shared" ref="BC32:BC39" si="34">SUM(AZ32,BA32,BB32)</f>
        <v>36.5</v>
      </c>
      <c r="BD32" s="51"/>
      <c r="BE32" s="39">
        <f t="shared" ref="BE32:BE37" si="35">AZ32*80</f>
        <v>200</v>
      </c>
      <c r="BF32" s="39">
        <f t="shared" ref="BF32:BF37" si="36">BA32*88</f>
        <v>2992</v>
      </c>
      <c r="BG32" s="39">
        <f t="shared" ref="BG32:BG37" si="37">BB32*80</f>
        <v>0</v>
      </c>
      <c r="BH32" s="39">
        <f t="shared" ref="BH32:BH36" si="38">sum(BE32,BF32,BG32)</f>
        <v>3192</v>
      </c>
      <c r="BI32" s="51"/>
      <c r="BJ32" s="39" t="s">
        <v>96</v>
      </c>
      <c r="BK32" s="93">
        <f>SUM(BH12,BH27,BH77,BH89)</f>
        <v>2860</v>
      </c>
      <c r="BL32" s="51"/>
      <c r="BM32" s="51"/>
    </row>
    <row r="33">
      <c r="A33" s="109" t="s">
        <v>97</v>
      </c>
      <c r="B33" s="41" t="s">
        <v>33</v>
      </c>
      <c r="C33" s="37">
        <v>45265.0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45266.0</v>
      </c>
      <c r="K33" s="96" t="s">
        <v>98</v>
      </c>
      <c r="L33" s="110" t="s">
        <v>99</v>
      </c>
      <c r="M33" s="40">
        <v>7.5</v>
      </c>
      <c r="N33" s="40">
        <v>0.0</v>
      </c>
      <c r="O33" s="40">
        <v>0.0</v>
      </c>
      <c r="P33" s="38" t="s">
        <v>36</v>
      </c>
      <c r="Q33" s="37">
        <v>45267.0</v>
      </c>
      <c r="R33" s="96" t="s">
        <v>98</v>
      </c>
      <c r="S33" s="110" t="s">
        <v>99</v>
      </c>
      <c r="T33" s="40">
        <v>7.5</v>
      </c>
      <c r="U33" s="40">
        <v>0.0</v>
      </c>
      <c r="V33" s="40">
        <v>0.0</v>
      </c>
      <c r="W33" s="56" t="s">
        <v>37</v>
      </c>
      <c r="X33" s="37">
        <v>45268.0</v>
      </c>
      <c r="Y33" s="96" t="s">
        <v>25</v>
      </c>
      <c r="Z33" s="110" t="s">
        <v>25</v>
      </c>
      <c r="AA33" s="40">
        <v>0.0</v>
      </c>
      <c r="AB33" s="40">
        <v>0.0</v>
      </c>
      <c r="AC33" s="40">
        <v>0.0</v>
      </c>
      <c r="AD33" s="56" t="s">
        <v>40</v>
      </c>
      <c r="AE33" s="37">
        <v>45269.0</v>
      </c>
      <c r="AF33" s="56" t="s">
        <v>100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45270.0</v>
      </c>
      <c r="AM33" s="96" t="s">
        <v>105</v>
      </c>
      <c r="AN33" s="92" t="s">
        <v>106</v>
      </c>
      <c r="AO33" s="40">
        <v>4.0</v>
      </c>
      <c r="AP33" s="40">
        <v>1.0</v>
      </c>
      <c r="AQ33" s="40">
        <v>0.0</v>
      </c>
      <c r="AR33" s="57" t="s">
        <v>44</v>
      </c>
      <c r="AS33" s="37">
        <v>45271.0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34.5</v>
      </c>
      <c r="BA33" s="39">
        <f t="shared" si="33"/>
        <v>1</v>
      </c>
      <c r="BB33" s="39">
        <f t="shared" si="33"/>
        <v>0</v>
      </c>
      <c r="BC33" s="50">
        <f t="shared" si="34"/>
        <v>35.5</v>
      </c>
      <c r="BD33" s="51"/>
      <c r="BE33" s="39">
        <f t="shared" si="35"/>
        <v>2760</v>
      </c>
      <c r="BF33" s="39">
        <f t="shared" si="36"/>
        <v>88</v>
      </c>
      <c r="BG33" s="39">
        <f t="shared" si="37"/>
        <v>0</v>
      </c>
      <c r="BH33" s="39">
        <f t="shared" si="38"/>
        <v>2848</v>
      </c>
      <c r="BI33" s="51"/>
      <c r="BJ33" s="39" t="s">
        <v>102</v>
      </c>
      <c r="BK33" s="62">
        <f>sum(BH11,BH24,BH35,BH47,BH59,BH78)</f>
        <v>3156</v>
      </c>
      <c r="BL33" s="51"/>
      <c r="BM33" s="51"/>
    </row>
    <row r="34">
      <c r="A34" s="35" t="s">
        <v>103</v>
      </c>
      <c r="B34" s="41" t="s">
        <v>33</v>
      </c>
      <c r="C34" s="37">
        <v>45265.0</v>
      </c>
      <c r="D34" s="96" t="s">
        <v>213</v>
      </c>
      <c r="E34" s="110" t="s">
        <v>214</v>
      </c>
      <c r="F34" s="40">
        <v>7.5</v>
      </c>
      <c r="G34" s="40">
        <v>0.5</v>
      </c>
      <c r="H34" s="40">
        <v>0.0</v>
      </c>
      <c r="I34" s="57" t="s">
        <v>46</v>
      </c>
      <c r="J34" s="37">
        <v>45266.0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45267.0</v>
      </c>
      <c r="R34" s="96" t="s">
        <v>25</v>
      </c>
      <c r="S34" s="110" t="s">
        <v>25</v>
      </c>
      <c r="T34" s="40">
        <v>0.0</v>
      </c>
      <c r="U34" s="40">
        <v>0.0</v>
      </c>
      <c r="V34" s="40">
        <v>0.0</v>
      </c>
      <c r="W34" s="56" t="s">
        <v>37</v>
      </c>
      <c r="X34" s="37">
        <v>45268.0</v>
      </c>
      <c r="Y34" s="96" t="s">
        <v>98</v>
      </c>
      <c r="Z34" s="110" t="s">
        <v>99</v>
      </c>
      <c r="AA34" s="40">
        <v>7.5</v>
      </c>
      <c r="AB34" s="40">
        <v>0.0</v>
      </c>
      <c r="AC34" s="40">
        <v>0.0</v>
      </c>
      <c r="AD34" s="56" t="s">
        <v>40</v>
      </c>
      <c r="AE34" s="37">
        <v>45269.0</v>
      </c>
      <c r="AF34" s="96" t="s">
        <v>105</v>
      </c>
      <c r="AG34" s="92" t="s">
        <v>106</v>
      </c>
      <c r="AH34" s="40">
        <v>4.0</v>
      </c>
      <c r="AI34" s="40">
        <v>1.0</v>
      </c>
      <c r="AJ34" s="40">
        <v>0.0</v>
      </c>
      <c r="AK34" s="96" t="s">
        <v>43</v>
      </c>
      <c r="AL34" s="37">
        <v>45270.0</v>
      </c>
      <c r="AM34" s="56" t="s">
        <v>100</v>
      </c>
      <c r="AN34" s="110" t="s">
        <v>101</v>
      </c>
      <c r="AO34" s="40">
        <v>8.0</v>
      </c>
      <c r="AP34" s="40">
        <v>0.0</v>
      </c>
      <c r="AQ34" s="40">
        <v>0.0</v>
      </c>
      <c r="AR34" s="57" t="s">
        <v>44</v>
      </c>
      <c r="AS34" s="37">
        <v>45271.0</v>
      </c>
      <c r="AT34" s="95" t="s">
        <v>74</v>
      </c>
      <c r="AU34" s="98" t="s">
        <v>75</v>
      </c>
      <c r="AV34" s="40">
        <v>7.0</v>
      </c>
      <c r="AW34" s="40">
        <v>0.5</v>
      </c>
      <c r="AX34" s="40">
        <v>0.0</v>
      </c>
      <c r="AY34" s="48"/>
      <c r="AZ34" s="49">
        <f t="shared" ref="AZ34:BB34" si="39">SUM(F34,M34,T34,AA34,AH34,AO34,AV34)</f>
        <v>34</v>
      </c>
      <c r="BA34" s="39">
        <f t="shared" si="39"/>
        <v>2</v>
      </c>
      <c r="BB34" s="39">
        <f t="shared" si="39"/>
        <v>0</v>
      </c>
      <c r="BC34" s="50">
        <f t="shared" si="34"/>
        <v>36</v>
      </c>
      <c r="BD34" s="51"/>
      <c r="BE34" s="39">
        <f t="shared" si="35"/>
        <v>2720</v>
      </c>
      <c r="BF34" s="39">
        <f t="shared" si="36"/>
        <v>176</v>
      </c>
      <c r="BG34" s="39">
        <f t="shared" si="37"/>
        <v>0</v>
      </c>
      <c r="BH34" s="39">
        <f t="shared" si="38"/>
        <v>2896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63"/>
      <c r="AS35" s="45"/>
      <c r="AT35" s="53"/>
      <c r="AU35" s="39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2968</v>
      </c>
      <c r="BL35" s="51"/>
      <c r="BM35" s="51"/>
    </row>
    <row r="36">
      <c r="A36" s="35" t="s">
        <v>50</v>
      </c>
      <c r="B36" s="60"/>
      <c r="C36" s="45"/>
      <c r="D36" s="39"/>
      <c r="E36" s="39"/>
      <c r="F36" s="40">
        <v>0.0</v>
      </c>
      <c r="G36" s="40">
        <v>0.0</v>
      </c>
      <c r="H36" s="40">
        <v>0.0</v>
      </c>
      <c r="I36" s="61"/>
      <c r="J36" s="45"/>
      <c r="K36" s="92"/>
      <c r="L36" s="110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45269.0</v>
      </c>
      <c r="AF36" s="42" t="s">
        <v>89</v>
      </c>
      <c r="AG36" s="39" t="s">
        <v>90</v>
      </c>
      <c r="AH36" s="40">
        <v>0.5</v>
      </c>
      <c r="AI36" s="40">
        <v>7.0</v>
      </c>
      <c r="AJ36" s="40">
        <v>0.0</v>
      </c>
      <c r="AK36" s="92"/>
      <c r="AL36" s="45"/>
      <c r="AM36" s="44"/>
      <c r="AN36" s="110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0.5</v>
      </c>
      <c r="BA36" s="39">
        <f t="shared" si="41"/>
        <v>7</v>
      </c>
      <c r="BB36" s="39">
        <f>SUM(H36,O36,V36,AC36,AJ36,AQ37,AX36)</f>
        <v>0</v>
      </c>
      <c r="BC36" s="50">
        <f t="shared" si="34"/>
        <v>7.5</v>
      </c>
      <c r="BD36" s="51"/>
      <c r="BE36" s="39">
        <f t="shared" si="35"/>
        <v>40</v>
      </c>
      <c r="BF36" s="39">
        <f t="shared" si="36"/>
        <v>616</v>
      </c>
      <c r="BG36" s="39">
        <f t="shared" si="37"/>
        <v>0</v>
      </c>
      <c r="BH36" s="39">
        <f t="shared" si="38"/>
        <v>656</v>
      </c>
      <c r="BI36" s="51"/>
      <c r="BJ36" s="39" t="s">
        <v>52</v>
      </c>
      <c r="BK36" s="39">
        <f>SUM(BH10,BH23,BH39,BH46,BH57,BH67,BH80)</f>
        <v>4016</v>
      </c>
      <c r="BL36" s="51"/>
      <c r="BM36" s="51"/>
    </row>
    <row r="37">
      <c r="A37" s="35" t="s">
        <v>82</v>
      </c>
      <c r="B37" s="60"/>
      <c r="C37" s="45"/>
      <c r="D37" s="92"/>
      <c r="E37" s="92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72"/>
      <c r="AG37" s="110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2336</v>
      </c>
      <c r="BL37" s="51"/>
      <c r="BM37" s="51"/>
    </row>
    <row r="38">
      <c r="A38" s="35" t="s">
        <v>109</v>
      </c>
      <c r="B38" s="41" t="s">
        <v>33</v>
      </c>
      <c r="C38" s="37">
        <v>45265.0</v>
      </c>
      <c r="D38" s="36" t="s">
        <v>25</v>
      </c>
      <c r="E38" s="127" t="s">
        <v>25</v>
      </c>
      <c r="F38" s="129">
        <v>0.0</v>
      </c>
      <c r="G38" s="129">
        <v>0.0</v>
      </c>
      <c r="H38" s="129">
        <v>0.0</v>
      </c>
      <c r="I38" s="57" t="s">
        <v>46</v>
      </c>
      <c r="J38" s="37">
        <v>45266.0</v>
      </c>
      <c r="K38" s="96" t="s">
        <v>70</v>
      </c>
      <c r="L38" s="110" t="s">
        <v>71</v>
      </c>
      <c r="M38" s="40">
        <v>7.5</v>
      </c>
      <c r="N38" s="40">
        <v>0.0</v>
      </c>
      <c r="O38" s="40">
        <v>0.0</v>
      </c>
      <c r="P38" s="38" t="s">
        <v>36</v>
      </c>
      <c r="Q38" s="37">
        <v>45267.0</v>
      </c>
      <c r="R38" s="96" t="s">
        <v>70</v>
      </c>
      <c r="S38" s="110" t="s">
        <v>71</v>
      </c>
      <c r="T38" s="40">
        <v>7.5</v>
      </c>
      <c r="U38" s="40">
        <v>0.0</v>
      </c>
      <c r="V38" s="40">
        <v>0.0</v>
      </c>
      <c r="W38" s="56" t="s">
        <v>37</v>
      </c>
      <c r="X38" s="37">
        <v>45268.0</v>
      </c>
      <c r="Y38" s="96" t="s">
        <v>70</v>
      </c>
      <c r="Z38" s="110" t="s">
        <v>71</v>
      </c>
      <c r="AA38" s="40">
        <v>7.5</v>
      </c>
      <c r="AB38" s="40">
        <v>0.0</v>
      </c>
      <c r="AC38" s="40">
        <v>0.0</v>
      </c>
      <c r="AD38" s="56" t="s">
        <v>40</v>
      </c>
      <c r="AE38" s="37">
        <v>45269.0</v>
      </c>
      <c r="AF38" s="114" t="s">
        <v>110</v>
      </c>
      <c r="AG38" s="110" t="s">
        <v>111</v>
      </c>
      <c r="AH38" s="40">
        <v>5.0</v>
      </c>
      <c r="AI38" s="40">
        <v>0.0</v>
      </c>
      <c r="AJ38" s="40">
        <v>0.0</v>
      </c>
      <c r="AK38" s="96" t="s">
        <v>43</v>
      </c>
      <c r="AL38" s="37">
        <v>45270.0</v>
      </c>
      <c r="AM38" s="114" t="s">
        <v>110</v>
      </c>
      <c r="AN38" s="110" t="s">
        <v>111</v>
      </c>
      <c r="AO38" s="40">
        <v>5.0</v>
      </c>
      <c r="AP38" s="40">
        <v>0.0</v>
      </c>
      <c r="AQ38" s="40">
        <v>0.0</v>
      </c>
      <c r="AR38" s="57" t="s">
        <v>44</v>
      </c>
      <c r="AS38" s="37">
        <v>45271.0</v>
      </c>
      <c r="AT38" s="95" t="s">
        <v>112</v>
      </c>
      <c r="AU38" s="98" t="s">
        <v>113</v>
      </c>
      <c r="AV38" s="40">
        <v>7.5</v>
      </c>
      <c r="AW38" s="40">
        <v>0.0</v>
      </c>
      <c r="AX38" s="40">
        <v>0.0</v>
      </c>
      <c r="AY38" s="48"/>
      <c r="AZ38" s="49">
        <f t="shared" ref="AZ38:BA38" si="43">SUM(F38,M38,T38,AA38,AH38,AO38,AV38)</f>
        <v>40</v>
      </c>
      <c r="BA38" s="39">
        <f t="shared" si="43"/>
        <v>0</v>
      </c>
      <c r="BB38" s="39">
        <f t="shared" si="44"/>
        <v>0</v>
      </c>
      <c r="BC38" s="50">
        <f t="shared" si="34"/>
        <v>40</v>
      </c>
      <c r="BD38" s="51"/>
      <c r="BE38" s="39">
        <f>AZ38*67.31</f>
        <v>2692.4</v>
      </c>
      <c r="BF38" s="39">
        <f>BA38*74</f>
        <v>0</v>
      </c>
      <c r="BG38" s="39">
        <f>BB38*84</f>
        <v>0</v>
      </c>
      <c r="BH38" s="39">
        <f t="shared" si="45"/>
        <v>2692.4</v>
      </c>
      <c r="BI38" s="51"/>
      <c r="BJ38" s="39"/>
      <c r="BK38" s="39"/>
      <c r="BL38" s="51"/>
      <c r="BM38" s="51"/>
    </row>
    <row r="39">
      <c r="A39" s="35" t="s">
        <v>52</v>
      </c>
      <c r="B39" s="36" t="s">
        <v>19</v>
      </c>
      <c r="C39" s="37">
        <v>45264.0</v>
      </c>
      <c r="D39" s="42" t="s">
        <v>89</v>
      </c>
      <c r="E39" s="39" t="s">
        <v>90</v>
      </c>
      <c r="F39" s="40">
        <v>0.5</v>
      </c>
      <c r="G39" s="40">
        <v>7.0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92"/>
      <c r="AL39" s="45"/>
      <c r="AM39" s="44"/>
      <c r="AN39" s="110"/>
      <c r="AO39" s="40">
        <v>0.0</v>
      </c>
      <c r="AP39" s="40">
        <v>0.0</v>
      </c>
      <c r="AQ39" s="40">
        <v>0.0</v>
      </c>
      <c r="AR39" s="36"/>
      <c r="AS39" s="37"/>
      <c r="AT39" s="42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0.5</v>
      </c>
      <c r="BA39" s="39">
        <f t="shared" si="46"/>
        <v>7</v>
      </c>
      <c r="BB39" s="39">
        <f t="shared" si="44"/>
        <v>0</v>
      </c>
      <c r="BC39" s="50">
        <f t="shared" si="34"/>
        <v>7.5</v>
      </c>
      <c r="BD39" s="51"/>
      <c r="BE39" s="39">
        <f>AZ39*80</f>
        <v>40</v>
      </c>
      <c r="BF39" s="39">
        <f>BA39*88</f>
        <v>616</v>
      </c>
      <c r="BG39" s="39">
        <f>BB39*80</f>
        <v>0</v>
      </c>
      <c r="BH39" s="39">
        <f t="shared" si="45"/>
        <v>656</v>
      </c>
      <c r="BI39" s="51"/>
      <c r="BJ39" s="39" t="s">
        <v>114</v>
      </c>
      <c r="BK39" s="39">
        <f>SUM(BH9,BH25,BH36,BH44,BH58,BH70,BH79)</f>
        <v>3780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111.5</v>
      </c>
      <c r="BA40" s="78">
        <f t="shared" si="47"/>
        <v>44</v>
      </c>
      <c r="BB40" s="78">
        <f>SUM(BB32,BB33,BB34,BB35,BB36,BB37)</f>
        <v>0</v>
      </c>
      <c r="BC40" s="79">
        <f>SUM(BC32,BC33,BC34,BC35,BC36,BC37,BC38)</f>
        <v>155.5</v>
      </c>
      <c r="BD40" s="51"/>
      <c r="BE40" s="40">
        <f>SUM(BE32,BE33,BE34,BE36,BE35,BE37,BE38)</f>
        <v>8412.4</v>
      </c>
      <c r="BF40" s="40">
        <f>SUM(BF32,BF33,BF34,BF35,BF36,BF37,BF38)</f>
        <v>3872</v>
      </c>
      <c r="BG40" s="40">
        <f>SUM(BG32,BG33,BG34,BG34,BG35,BG36,BG37,BG38)</f>
        <v>0</v>
      </c>
      <c r="BH40" s="40">
        <f>sum(BH32,BH33,BH34,BH35,BH36,BH37,BH38,BH39)</f>
        <v>12940.4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2692.4</v>
      </c>
      <c r="BL41" s="8"/>
      <c r="BM41" s="8"/>
    </row>
    <row r="42">
      <c r="A42" s="10"/>
      <c r="B42" s="11"/>
      <c r="C42" s="11"/>
      <c r="D42" s="12"/>
      <c r="E42" s="13">
        <v>45264.0</v>
      </c>
      <c r="F42" s="14"/>
      <c r="G42" s="14"/>
      <c r="H42" s="14"/>
      <c r="I42" s="15"/>
      <c r="J42" s="15"/>
      <c r="K42" s="16"/>
      <c r="L42" s="13">
        <v>45265.0</v>
      </c>
      <c r="M42" s="15"/>
      <c r="N42" s="15"/>
      <c r="O42" s="15"/>
      <c r="P42" s="15"/>
      <c r="Q42" s="11"/>
      <c r="R42" s="17"/>
      <c r="S42" s="13">
        <v>45266.0</v>
      </c>
      <c r="T42" s="11"/>
      <c r="U42" s="15"/>
      <c r="V42" s="15"/>
      <c r="W42" s="11"/>
      <c r="X42" s="18"/>
      <c r="Y42" s="14"/>
      <c r="Z42" s="13">
        <v>45267.0</v>
      </c>
      <c r="AA42" s="15"/>
      <c r="AB42" s="15"/>
      <c r="AC42" s="11"/>
      <c r="AD42" s="15"/>
      <c r="AE42" s="15"/>
      <c r="AF42" s="12"/>
      <c r="AG42" s="13">
        <v>45268.0</v>
      </c>
      <c r="AH42" s="15"/>
      <c r="AI42" s="11"/>
      <c r="AJ42" s="15"/>
      <c r="AK42" s="15"/>
      <c r="AL42" s="15"/>
      <c r="AM42" s="18"/>
      <c r="AN42" s="13">
        <v>45269.0</v>
      </c>
      <c r="AO42" s="11"/>
      <c r="AP42" s="19"/>
      <c r="AQ42" s="19"/>
      <c r="AR42" s="19"/>
      <c r="AS42" s="19"/>
      <c r="AT42" s="14"/>
      <c r="AU42" s="13">
        <v>45270.0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60"/>
      <c r="C44" s="45"/>
      <c r="D44" s="53"/>
      <c r="E44" s="127"/>
      <c r="F44" s="128">
        <v>0.0</v>
      </c>
      <c r="G44" s="129">
        <v>0.0</v>
      </c>
      <c r="H44" s="129">
        <v>0.0</v>
      </c>
      <c r="I44" s="42" t="s">
        <v>46</v>
      </c>
      <c r="J44" s="37">
        <v>45266.0</v>
      </c>
      <c r="K44" s="42" t="s">
        <v>126</v>
      </c>
      <c r="L44" s="130" t="s">
        <v>127</v>
      </c>
      <c r="M44" s="128">
        <v>6.0</v>
      </c>
      <c r="N44" s="129">
        <v>0.0</v>
      </c>
      <c r="O44" s="129">
        <v>0.0</v>
      </c>
      <c r="P44" s="38" t="s">
        <v>64</v>
      </c>
      <c r="Q44" s="37">
        <v>45267.0</v>
      </c>
      <c r="R44" s="42" t="s">
        <v>119</v>
      </c>
      <c r="S44" s="53" t="s">
        <v>120</v>
      </c>
      <c r="T44" s="40">
        <v>0.0</v>
      </c>
      <c r="U44" s="40">
        <v>4.5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45270.0</v>
      </c>
      <c r="AM44" s="42" t="s">
        <v>121</v>
      </c>
      <c r="AN44" s="53" t="s">
        <v>122</v>
      </c>
      <c r="AO44" s="40">
        <v>0.0</v>
      </c>
      <c r="AP44" s="40">
        <v>3.5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48">SUM(F44,M44,T44,AA44,AH44,AO44,AV44)</f>
        <v>6</v>
      </c>
      <c r="BA44" s="39">
        <f t="shared" si="48"/>
        <v>8</v>
      </c>
      <c r="BB44" s="39">
        <f t="shared" si="48"/>
        <v>0</v>
      </c>
      <c r="BC44" s="50">
        <f t="shared" ref="BC44:BC49" si="50">SUM(AZ44,BA44,BB44)</f>
        <v>14</v>
      </c>
      <c r="BD44" s="51"/>
      <c r="BE44" s="39">
        <f t="shared" ref="BE44:BE49" si="51">AZ44*80</f>
        <v>480</v>
      </c>
      <c r="BF44" s="39">
        <f t="shared" ref="BF44:BF49" si="52">BA44*88</f>
        <v>704</v>
      </c>
      <c r="BG44" s="39">
        <f t="shared" ref="BG44:BG49" si="53">BB44*80</f>
        <v>0</v>
      </c>
      <c r="BH44" s="39">
        <f t="shared" ref="BH44:BH49" si="54">sum(BE44,BF44,BG44)</f>
        <v>1184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45265.0</v>
      </c>
      <c r="D45" s="42" t="s">
        <v>124</v>
      </c>
      <c r="E45" s="127" t="s">
        <v>125</v>
      </c>
      <c r="F45" s="129">
        <v>5.0</v>
      </c>
      <c r="G45" s="129">
        <v>0.0</v>
      </c>
      <c r="H45" s="129">
        <v>0.0</v>
      </c>
      <c r="I45" s="42" t="s">
        <v>46</v>
      </c>
      <c r="J45" s="37">
        <v>45266.0</v>
      </c>
      <c r="K45" s="96" t="s">
        <v>25</v>
      </c>
      <c r="L45" s="110" t="s">
        <v>25</v>
      </c>
      <c r="M45" s="128">
        <v>0.0</v>
      </c>
      <c r="N45" s="129">
        <v>0.0</v>
      </c>
      <c r="O45" s="129">
        <v>0.0</v>
      </c>
      <c r="P45" s="38" t="s">
        <v>36</v>
      </c>
      <c r="Q45" s="37">
        <v>45267.0</v>
      </c>
      <c r="R45" s="42" t="s">
        <v>126</v>
      </c>
      <c r="S45" s="130" t="s">
        <v>127</v>
      </c>
      <c r="T45" s="128">
        <v>6.0</v>
      </c>
      <c r="U45" s="129">
        <v>0.0</v>
      </c>
      <c r="V45" s="129">
        <v>0.0</v>
      </c>
      <c r="W45" s="42" t="s">
        <v>37</v>
      </c>
      <c r="X45" s="37">
        <v>45268.0</v>
      </c>
      <c r="Y45" s="42" t="s">
        <v>124</v>
      </c>
      <c r="Z45" s="127" t="s">
        <v>125</v>
      </c>
      <c r="AA45" s="129">
        <v>5.0</v>
      </c>
      <c r="AB45" s="129">
        <v>0.0</v>
      </c>
      <c r="AC45" s="129">
        <v>0.0</v>
      </c>
      <c r="AD45" s="42" t="s">
        <v>40</v>
      </c>
      <c r="AE45" s="37">
        <v>45269.0</v>
      </c>
      <c r="AF45" s="131" t="s">
        <v>128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45270.0</v>
      </c>
      <c r="AM45" s="42" t="s">
        <v>25</v>
      </c>
      <c r="AN45" s="130" t="s">
        <v>25</v>
      </c>
      <c r="AO45" s="128">
        <v>0.0</v>
      </c>
      <c r="AP45" s="129">
        <v>0.0</v>
      </c>
      <c r="AQ45" s="129">
        <v>0.0</v>
      </c>
      <c r="AR45" s="42" t="s">
        <v>44</v>
      </c>
      <c r="AS45" s="37">
        <v>45271.0</v>
      </c>
      <c r="AT45" s="42" t="s">
        <v>126</v>
      </c>
      <c r="AU45" s="130" t="s">
        <v>127</v>
      </c>
      <c r="AV45" s="128">
        <v>6.0</v>
      </c>
      <c r="AW45" s="129">
        <v>0.0</v>
      </c>
      <c r="AX45" s="129">
        <v>0.0</v>
      </c>
      <c r="AY45" s="48"/>
      <c r="AZ45" s="49">
        <f t="shared" ref="AZ45:BB45" si="49">SUM(F45,M45,T45,AA45,AH45,AO45,AV45)</f>
        <v>27</v>
      </c>
      <c r="BA45" s="39">
        <f t="shared" si="49"/>
        <v>2</v>
      </c>
      <c r="BB45" s="39">
        <f t="shared" si="49"/>
        <v>0</v>
      </c>
      <c r="BC45" s="50">
        <f t="shared" si="50"/>
        <v>29</v>
      </c>
      <c r="BD45" s="51"/>
      <c r="BE45" s="39">
        <f t="shared" si="51"/>
        <v>2160</v>
      </c>
      <c r="BF45" s="39">
        <f t="shared" si="52"/>
        <v>176</v>
      </c>
      <c r="BG45" s="39">
        <f t="shared" si="53"/>
        <v>0</v>
      </c>
      <c r="BH45" s="39">
        <f t="shared" si="54"/>
        <v>2336</v>
      </c>
      <c r="BI45" s="51"/>
      <c r="BJ45" s="51"/>
      <c r="BK45" s="51"/>
      <c r="BL45" s="51"/>
      <c r="BM45" s="51"/>
    </row>
    <row r="46">
      <c r="A46" s="59" t="s">
        <v>52</v>
      </c>
      <c r="B46" s="60"/>
      <c r="C46" s="45"/>
      <c r="D46" s="53"/>
      <c r="E46" s="127"/>
      <c r="F46" s="128">
        <v>0.0</v>
      </c>
      <c r="G46" s="129">
        <v>0.0</v>
      </c>
      <c r="H46" s="129">
        <v>0.0</v>
      </c>
      <c r="I46" s="42" t="s">
        <v>131</v>
      </c>
      <c r="J46" s="37">
        <v>45266.0</v>
      </c>
      <c r="K46" s="42" t="s">
        <v>119</v>
      </c>
      <c r="L46" s="53" t="s">
        <v>120</v>
      </c>
      <c r="M46" s="40">
        <v>0.0</v>
      </c>
      <c r="N46" s="40">
        <v>4.5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 t="s">
        <v>67</v>
      </c>
      <c r="X46" s="37">
        <v>45268.0</v>
      </c>
      <c r="Y46" s="42" t="s">
        <v>117</v>
      </c>
      <c r="Z46" s="53" t="s">
        <v>118</v>
      </c>
      <c r="AA46" s="40">
        <v>1.0</v>
      </c>
      <c r="AB46" s="40">
        <v>4.5</v>
      </c>
      <c r="AC46" s="40">
        <v>0.0</v>
      </c>
      <c r="AD46" s="42" t="s">
        <v>78</v>
      </c>
      <c r="AE46" s="37">
        <v>45269.0</v>
      </c>
      <c r="AF46" s="42" t="s">
        <v>121</v>
      </c>
      <c r="AG46" s="53" t="s">
        <v>122</v>
      </c>
      <c r="AH46" s="40">
        <v>0.0</v>
      </c>
      <c r="AI46" s="40">
        <v>3.5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42" t="s">
        <v>27</v>
      </c>
      <c r="AS46" s="37">
        <v>45271.0</v>
      </c>
      <c r="AT46" s="42" t="s">
        <v>119</v>
      </c>
      <c r="AU46" s="53" t="s">
        <v>120</v>
      </c>
      <c r="AV46" s="40">
        <v>0.0</v>
      </c>
      <c r="AW46" s="40">
        <v>4.5</v>
      </c>
      <c r="AX46" s="40">
        <v>0.0</v>
      </c>
      <c r="AY46" s="48"/>
      <c r="AZ46" s="49">
        <f t="shared" ref="AZ46:BB46" si="55">SUM(F46,M46,T46,AA46,AH46,AO46,AV46)</f>
        <v>1</v>
      </c>
      <c r="BA46" s="39">
        <f t="shared" si="55"/>
        <v>17</v>
      </c>
      <c r="BB46" s="39">
        <f t="shared" si="55"/>
        <v>0</v>
      </c>
      <c r="BC46" s="50">
        <f t="shared" si="50"/>
        <v>18</v>
      </c>
      <c r="BD46" s="51"/>
      <c r="BE46" s="39">
        <f t="shared" si="51"/>
        <v>80</v>
      </c>
      <c r="BF46" s="39">
        <f t="shared" si="52"/>
        <v>1496</v>
      </c>
      <c r="BG46" s="39">
        <f t="shared" si="53"/>
        <v>0</v>
      </c>
      <c r="BH46" s="39">
        <f t="shared" si="54"/>
        <v>1576</v>
      </c>
      <c r="BI46" s="51"/>
      <c r="BJ46" s="132"/>
      <c r="BK46" s="133"/>
      <c r="BL46" s="51"/>
      <c r="BM46" s="51"/>
    </row>
    <row r="47">
      <c r="A47" s="59" t="s">
        <v>54</v>
      </c>
      <c r="B47" s="42" t="s">
        <v>62</v>
      </c>
      <c r="C47" s="37">
        <v>45265.0</v>
      </c>
      <c r="D47" s="42" t="s">
        <v>117</v>
      </c>
      <c r="E47" s="53" t="s">
        <v>118</v>
      </c>
      <c r="F47" s="40">
        <v>1.0</v>
      </c>
      <c r="G47" s="40">
        <v>4.5</v>
      </c>
      <c r="H47" s="40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39"/>
      <c r="X47" s="45"/>
      <c r="Y47" s="39"/>
      <c r="Z47" s="39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42" t="s">
        <v>43</v>
      </c>
      <c r="AL47" s="37">
        <v>45270.0</v>
      </c>
      <c r="AM47" s="42" t="s">
        <v>128</v>
      </c>
      <c r="AN47" s="130" t="s">
        <v>129</v>
      </c>
      <c r="AO47" s="128">
        <v>6.0</v>
      </c>
      <c r="AP47" s="128">
        <v>1.0</v>
      </c>
      <c r="AQ47" s="129">
        <v>0.0</v>
      </c>
      <c r="AR47" s="53"/>
      <c r="AS47" s="45"/>
      <c r="AT47" s="53"/>
      <c r="AU47" s="53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7</v>
      </c>
      <c r="BA47" s="39">
        <f t="shared" si="56"/>
        <v>5.5</v>
      </c>
      <c r="BB47" s="39">
        <f t="shared" si="56"/>
        <v>0</v>
      </c>
      <c r="BC47" s="50">
        <f t="shared" si="50"/>
        <v>12.5</v>
      </c>
      <c r="BD47" s="51"/>
      <c r="BE47" s="39">
        <f t="shared" si="51"/>
        <v>560</v>
      </c>
      <c r="BF47" s="39">
        <f t="shared" si="52"/>
        <v>484</v>
      </c>
      <c r="BG47" s="39">
        <f t="shared" si="53"/>
        <v>0</v>
      </c>
      <c r="BH47" s="39">
        <f t="shared" si="54"/>
        <v>1044</v>
      </c>
      <c r="BI47" s="51"/>
      <c r="BJ47" s="39" t="s">
        <v>130</v>
      </c>
      <c r="BK47" s="92">
        <f>sum(BH14,BH28,BH40,BH51,BH61,BH72,BH83)</f>
        <v>50729.225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9"/>
      <c r="X48" s="45"/>
      <c r="Y48" s="53"/>
      <c r="Z48" s="53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0</v>
      </c>
      <c r="BB48" s="39">
        <f t="shared" si="57"/>
        <v>0</v>
      </c>
      <c r="BC48" s="50">
        <f t="shared" si="50"/>
        <v>0</v>
      </c>
      <c r="BD48" s="51"/>
      <c r="BE48" s="39">
        <f t="shared" si="51"/>
        <v>0</v>
      </c>
      <c r="BF48" s="39">
        <f t="shared" si="52"/>
        <v>0</v>
      </c>
      <c r="BG48" s="39">
        <f t="shared" si="53"/>
        <v>0</v>
      </c>
      <c r="BH48" s="39">
        <f t="shared" si="54"/>
        <v>0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53"/>
      <c r="S49" s="130"/>
      <c r="T49" s="128">
        <v>0.0</v>
      </c>
      <c r="U49" s="129">
        <v>0.0</v>
      </c>
      <c r="V49" s="129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50729.225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41</v>
      </c>
      <c r="BA51" s="78">
        <f t="shared" si="59"/>
        <v>32.5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3280</v>
      </c>
      <c r="BF51" s="40">
        <f t="shared" si="60"/>
        <v>2860</v>
      </c>
      <c r="BG51" s="40">
        <f>BB51*80</f>
        <v>0</v>
      </c>
      <c r="BH51" s="40">
        <f>SUM(BH44,BH45,BH46,BH47,BH48,BH49)</f>
        <v>6140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45264.0</v>
      </c>
      <c r="F55" s="14"/>
      <c r="G55" s="14"/>
      <c r="H55" s="14"/>
      <c r="I55" s="15"/>
      <c r="J55" s="15"/>
      <c r="K55" s="16"/>
      <c r="L55" s="13">
        <v>45265.0</v>
      </c>
      <c r="M55" s="15"/>
      <c r="N55" s="15"/>
      <c r="O55" s="15"/>
      <c r="P55" s="15"/>
      <c r="Q55" s="11"/>
      <c r="R55" s="17"/>
      <c r="S55" s="13">
        <v>45266.0</v>
      </c>
      <c r="T55" s="11"/>
      <c r="U55" s="15"/>
      <c r="V55" s="15"/>
      <c r="W55" s="11"/>
      <c r="X55" s="18"/>
      <c r="Y55" s="14"/>
      <c r="Z55" s="13">
        <v>45267.0</v>
      </c>
      <c r="AA55" s="15"/>
      <c r="AB55" s="15"/>
      <c r="AC55" s="11"/>
      <c r="AD55" s="15"/>
      <c r="AE55" s="15"/>
      <c r="AF55" s="12"/>
      <c r="AG55" s="13">
        <v>45268.0</v>
      </c>
      <c r="AH55" s="15"/>
      <c r="AI55" s="11"/>
      <c r="AJ55" s="15"/>
      <c r="AK55" s="15"/>
      <c r="AL55" s="15"/>
      <c r="AM55" s="18"/>
      <c r="AN55" s="13">
        <v>45269.0</v>
      </c>
      <c r="AO55" s="11"/>
      <c r="AP55" s="19"/>
      <c r="AQ55" s="19"/>
      <c r="AR55" s="19"/>
      <c r="AS55" s="19"/>
      <c r="AT55" s="14"/>
      <c r="AU55" s="13">
        <v>45270.0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145" t="s">
        <v>40</v>
      </c>
      <c r="AE57" s="146">
        <v>45269.0</v>
      </c>
      <c r="AF57" s="147" t="s">
        <v>105</v>
      </c>
      <c r="AG57" s="39" t="s">
        <v>106</v>
      </c>
      <c r="AH57" s="40">
        <v>4.0</v>
      </c>
      <c r="AI57" s="40">
        <v>1.0</v>
      </c>
      <c r="AJ57" s="40">
        <v>0.0</v>
      </c>
      <c r="AK57" s="148" t="s">
        <v>43</v>
      </c>
      <c r="AL57" s="146">
        <v>45270.0</v>
      </c>
      <c r="AM57" s="148" t="s">
        <v>105</v>
      </c>
      <c r="AN57" s="39" t="s">
        <v>106</v>
      </c>
      <c r="AO57" s="40">
        <v>4.0</v>
      </c>
      <c r="AP57" s="40">
        <v>1.0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8</v>
      </c>
      <c r="BA57" s="39">
        <f t="shared" si="61"/>
        <v>2</v>
      </c>
      <c r="BB57" s="39">
        <f t="shared" si="61"/>
        <v>0</v>
      </c>
      <c r="BC57" s="50">
        <f t="shared" ref="BC57:BC59" si="63">SUM(AZ57,BA57,BB57)</f>
        <v>10</v>
      </c>
      <c r="BD57" s="51"/>
      <c r="BE57" s="39">
        <f t="shared" ref="BE57:BE59" si="64">AZ57*80</f>
        <v>640</v>
      </c>
      <c r="BF57" s="39">
        <f t="shared" ref="BF57:BF59" si="65">BA57*88</f>
        <v>176</v>
      </c>
      <c r="BG57" s="39">
        <f t="shared" ref="BG57:BG59" si="66">BB57*80</f>
        <v>0</v>
      </c>
      <c r="BH57" s="39">
        <f t="shared" ref="BH57:BH59" si="67">sum(BE57,BF57,BG57)</f>
        <v>816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45268.0</v>
      </c>
      <c r="Y58" s="40" t="s">
        <v>135</v>
      </c>
      <c r="Z58" s="39" t="s">
        <v>136</v>
      </c>
      <c r="AA58" s="40">
        <v>2.0</v>
      </c>
      <c r="AB58" s="40">
        <v>6.0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92"/>
      <c r="AL58" s="45"/>
      <c r="AM58" s="92"/>
      <c r="AN58" s="39"/>
      <c r="AO58" s="40">
        <v>0.0</v>
      </c>
      <c r="AP58" s="40">
        <v>0.0</v>
      </c>
      <c r="AQ58" s="40">
        <v>0.0</v>
      </c>
      <c r="AR58" s="151" t="s">
        <v>44</v>
      </c>
      <c r="AS58" s="146">
        <v>45271.0</v>
      </c>
      <c r="AT58" s="147" t="s">
        <v>137</v>
      </c>
      <c r="AU58" s="39" t="s">
        <v>138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2">SUM(F58,M58,T58,AA58,AH58,AO58,AV58)</f>
        <v>5</v>
      </c>
      <c r="BA58" s="39">
        <f t="shared" si="62"/>
        <v>7</v>
      </c>
      <c r="BB58" s="39">
        <f t="shared" si="62"/>
        <v>1</v>
      </c>
      <c r="BC58" s="50">
        <f t="shared" si="63"/>
        <v>13</v>
      </c>
      <c r="BD58" s="51"/>
      <c r="BE58" s="39">
        <f t="shared" si="64"/>
        <v>400</v>
      </c>
      <c r="BF58" s="39">
        <f t="shared" si="65"/>
        <v>616</v>
      </c>
      <c r="BG58" s="39">
        <f t="shared" si="66"/>
        <v>80</v>
      </c>
      <c r="BH58" s="39">
        <f t="shared" si="67"/>
        <v>1096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0</v>
      </c>
      <c r="BA59" s="39">
        <f t="shared" si="68"/>
        <v>0</v>
      </c>
      <c r="BB59" s="39">
        <f t="shared" si="68"/>
        <v>0</v>
      </c>
      <c r="BC59" s="50">
        <f t="shared" si="63"/>
        <v>0</v>
      </c>
      <c r="BD59" s="51"/>
      <c r="BE59" s="39">
        <f t="shared" si="64"/>
        <v>0</v>
      </c>
      <c r="BF59" s="39">
        <f t="shared" si="65"/>
        <v>0</v>
      </c>
      <c r="BG59" s="39">
        <f t="shared" si="66"/>
        <v>0</v>
      </c>
      <c r="BH59" s="39">
        <f t="shared" si="67"/>
        <v>0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13</v>
      </c>
      <c r="BA61" s="78">
        <f t="shared" si="69"/>
        <v>9</v>
      </c>
      <c r="BB61" s="78">
        <f t="shared" si="69"/>
        <v>1</v>
      </c>
      <c r="BC61" s="79">
        <f t="shared" si="69"/>
        <v>23</v>
      </c>
      <c r="BD61" s="51"/>
      <c r="BE61" s="40">
        <f t="shared" ref="BE61:BG61" si="70">sum(BE57,BE58)</f>
        <v>1040</v>
      </c>
      <c r="BF61" s="40">
        <f t="shared" si="70"/>
        <v>792</v>
      </c>
      <c r="BG61" s="40">
        <f t="shared" si="70"/>
        <v>80</v>
      </c>
      <c r="BH61" s="40">
        <f>sum(BH57,BH58,BH59)</f>
        <v>1912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45264.0</v>
      </c>
      <c r="F64" s="14"/>
      <c r="G64" s="14"/>
      <c r="H64" s="14"/>
      <c r="I64" s="15"/>
      <c r="J64" s="15"/>
      <c r="K64" s="16"/>
      <c r="L64" s="13">
        <v>45265.0</v>
      </c>
      <c r="M64" s="15"/>
      <c r="N64" s="15"/>
      <c r="O64" s="15"/>
      <c r="P64" s="15"/>
      <c r="Q64" s="11"/>
      <c r="R64" s="17"/>
      <c r="S64" s="13">
        <v>45266.0</v>
      </c>
      <c r="T64" s="11"/>
      <c r="U64" s="15"/>
      <c r="V64" s="15"/>
      <c r="W64" s="11"/>
      <c r="X64" s="18"/>
      <c r="Y64" s="14"/>
      <c r="Z64" s="13">
        <v>45267.0</v>
      </c>
      <c r="AA64" s="15"/>
      <c r="AB64" s="15"/>
      <c r="AC64" s="11"/>
      <c r="AD64" s="15"/>
      <c r="AE64" s="15"/>
      <c r="AF64" s="12"/>
      <c r="AG64" s="13">
        <v>45268.0</v>
      </c>
      <c r="AH64" s="15"/>
      <c r="AI64" s="11"/>
      <c r="AJ64" s="15"/>
      <c r="AK64" s="15"/>
      <c r="AL64" s="15"/>
      <c r="AM64" s="18"/>
      <c r="AN64" s="13">
        <v>45269.0</v>
      </c>
      <c r="AO64" s="11"/>
      <c r="AP64" s="19"/>
      <c r="AQ64" s="19"/>
      <c r="AR64" s="19"/>
      <c r="AS64" s="19"/>
      <c r="AT64" s="14"/>
      <c r="AU64" s="13">
        <v>45270.0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45265.0</v>
      </c>
      <c r="D66" s="42" t="s">
        <v>65</v>
      </c>
      <c r="E66" s="58" t="s">
        <v>66</v>
      </c>
      <c r="F66" s="40">
        <v>0.0</v>
      </c>
      <c r="G66" s="40">
        <v>6.0</v>
      </c>
      <c r="H66" s="40">
        <v>0.0</v>
      </c>
      <c r="I66" s="42" t="s">
        <v>131</v>
      </c>
      <c r="J66" s="37">
        <v>45266.0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45267.0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37">
        <v>45268.0</v>
      </c>
      <c r="Y66" s="42" t="s">
        <v>65</v>
      </c>
      <c r="Z66" s="58" t="s">
        <v>66</v>
      </c>
      <c r="AA66" s="40">
        <v>0.0</v>
      </c>
      <c r="AB66" s="40">
        <v>6.0</v>
      </c>
      <c r="AC66" s="40">
        <v>0.0</v>
      </c>
      <c r="AD66" s="42" t="s">
        <v>78</v>
      </c>
      <c r="AE66" s="37">
        <v>45269.0</v>
      </c>
      <c r="AF66" s="42" t="s">
        <v>65</v>
      </c>
      <c r="AG66" s="58" t="s">
        <v>66</v>
      </c>
      <c r="AH66" s="40">
        <v>0.0</v>
      </c>
      <c r="AI66" s="40">
        <v>6.0</v>
      </c>
      <c r="AJ66" s="40">
        <v>0.0</v>
      </c>
      <c r="AK66" s="158" t="s">
        <v>79</v>
      </c>
      <c r="AL66" s="37">
        <v>45270.0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37">
        <v>45271.0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36</v>
      </c>
      <c r="BB66" s="39">
        <f t="shared" si="71"/>
        <v>0</v>
      </c>
      <c r="BC66" s="50">
        <f t="shared" ref="BC66:BC70" si="73">SUM(AZ66,BA66,BB66)</f>
        <v>36</v>
      </c>
      <c r="BD66" s="51"/>
      <c r="BE66" s="39">
        <f t="shared" ref="BE66:BE70" si="74">AZ66*80</f>
        <v>0</v>
      </c>
      <c r="BF66" s="39">
        <f t="shared" ref="BF66:BF70" si="75">BA66*88</f>
        <v>3168</v>
      </c>
      <c r="BG66" s="39">
        <f t="shared" ref="BG66:BG70" si="76">BB66*80</f>
        <v>0</v>
      </c>
      <c r="BH66" s="39">
        <f t="shared" ref="BH66:BH70" si="77">sum(BE66,BF66,BG66)</f>
        <v>3168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53"/>
      <c r="AL67" s="45"/>
      <c r="AM67" s="39"/>
      <c r="AN67" s="39"/>
      <c r="AO67" s="40">
        <v>0.0</v>
      </c>
      <c r="AP67" s="40">
        <v>0.0</v>
      </c>
      <c r="AQ67" s="40">
        <v>0.0</v>
      </c>
      <c r="AR67" s="96" t="s">
        <v>27</v>
      </c>
      <c r="AS67" s="37">
        <v>45271.0</v>
      </c>
      <c r="AT67" s="42" t="s">
        <v>179</v>
      </c>
      <c r="AU67" s="58" t="s">
        <v>180</v>
      </c>
      <c r="AV67" s="40">
        <v>0.0</v>
      </c>
      <c r="AW67" s="40">
        <v>5.0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5</v>
      </c>
      <c r="BB67" s="39">
        <f t="shared" si="72"/>
        <v>0</v>
      </c>
      <c r="BC67" s="50">
        <f t="shared" si="73"/>
        <v>5</v>
      </c>
      <c r="BD67" s="51"/>
      <c r="BE67" s="39">
        <f t="shared" si="74"/>
        <v>0</v>
      </c>
      <c r="BF67" s="39">
        <f t="shared" si="75"/>
        <v>440</v>
      </c>
      <c r="BG67" s="39">
        <f t="shared" si="76"/>
        <v>0</v>
      </c>
      <c r="BH67" s="39">
        <f t="shared" si="77"/>
        <v>440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45265.0</v>
      </c>
      <c r="D68" s="38" t="s">
        <v>126</v>
      </c>
      <c r="E68" s="39" t="s">
        <v>127</v>
      </c>
      <c r="F68" s="40">
        <v>6.0</v>
      </c>
      <c r="G68" s="40">
        <v>0.0</v>
      </c>
      <c r="H68" s="40">
        <v>0.0</v>
      </c>
      <c r="I68" s="42" t="s">
        <v>46</v>
      </c>
      <c r="J68" s="37">
        <v>45266.0</v>
      </c>
      <c r="K68" s="38" t="s">
        <v>126</v>
      </c>
      <c r="L68" s="39" t="s">
        <v>127</v>
      </c>
      <c r="M68" s="40">
        <v>6.0</v>
      </c>
      <c r="N68" s="40">
        <v>0.0</v>
      </c>
      <c r="O68" s="40">
        <v>0.0</v>
      </c>
      <c r="P68" s="38" t="s">
        <v>36</v>
      </c>
      <c r="Q68" s="37">
        <v>45267.0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45268.0</v>
      </c>
      <c r="Y68" s="38" t="s">
        <v>126</v>
      </c>
      <c r="Z68" s="39" t="s">
        <v>127</v>
      </c>
      <c r="AA68" s="40">
        <v>6.0</v>
      </c>
      <c r="AB68" s="40">
        <v>0.0</v>
      </c>
      <c r="AC68" s="40">
        <v>0.0</v>
      </c>
      <c r="AD68" s="56" t="s">
        <v>40</v>
      </c>
      <c r="AE68" s="37">
        <v>45269.0</v>
      </c>
      <c r="AF68" s="38" t="s">
        <v>126</v>
      </c>
      <c r="AG68" s="39" t="s">
        <v>127</v>
      </c>
      <c r="AH68" s="40">
        <v>6.0</v>
      </c>
      <c r="AI68" s="40">
        <v>0.0</v>
      </c>
      <c r="AJ68" s="40">
        <v>0.0</v>
      </c>
      <c r="AK68" s="42" t="s">
        <v>43</v>
      </c>
      <c r="AL68" s="37">
        <v>45270.0</v>
      </c>
      <c r="AM68" s="38" t="s">
        <v>126</v>
      </c>
      <c r="AN68" s="39" t="s">
        <v>127</v>
      </c>
      <c r="AO68" s="40">
        <v>6.0</v>
      </c>
      <c r="AP68" s="40">
        <v>0.0</v>
      </c>
      <c r="AQ68" s="40">
        <v>0.0</v>
      </c>
      <c r="AR68" s="96" t="s">
        <v>142</v>
      </c>
      <c r="AS68" s="37">
        <v>45271.0</v>
      </c>
      <c r="AT68" s="38" t="s">
        <v>128</v>
      </c>
      <c r="AU68" s="39" t="s">
        <v>129</v>
      </c>
      <c r="AV68" s="40">
        <v>6.0</v>
      </c>
      <c r="AW68" s="40">
        <v>1.0</v>
      </c>
      <c r="AX68" s="40">
        <v>0.0</v>
      </c>
      <c r="AY68" s="48"/>
      <c r="AZ68" s="49">
        <f t="shared" ref="AZ68:BB68" si="78">SUM(F68,M68,T68,AA68,AH68,AO68,AV68)</f>
        <v>36</v>
      </c>
      <c r="BA68" s="39">
        <f t="shared" si="78"/>
        <v>1</v>
      </c>
      <c r="BB68" s="39">
        <f t="shared" si="78"/>
        <v>0</v>
      </c>
      <c r="BC68" s="50">
        <f t="shared" si="73"/>
        <v>37</v>
      </c>
      <c r="BD68" s="51"/>
      <c r="BE68" s="39">
        <f t="shared" si="74"/>
        <v>2880</v>
      </c>
      <c r="BF68" s="39">
        <f t="shared" si="75"/>
        <v>88</v>
      </c>
      <c r="BG68" s="39">
        <f t="shared" si="76"/>
        <v>0</v>
      </c>
      <c r="BH68" s="39">
        <f t="shared" si="77"/>
        <v>2968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8" t="s">
        <v>36</v>
      </c>
      <c r="Q69" s="37">
        <v>45267.0</v>
      </c>
      <c r="R69" s="38" t="s">
        <v>126</v>
      </c>
      <c r="S69" s="39" t="s">
        <v>127</v>
      </c>
      <c r="T69" s="40">
        <v>6.0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53"/>
      <c r="AU69" s="58"/>
      <c r="AV69" s="40">
        <v>0.0</v>
      </c>
      <c r="AW69" s="40">
        <v>0.0</v>
      </c>
      <c r="AX69" s="40">
        <v>0.0</v>
      </c>
      <c r="AY69" s="48"/>
      <c r="AZ69" s="49">
        <f t="shared" ref="AZ69:BB69" si="79">SUM(F69,M69,T69,AA69,AH69,AO69,AV69)</f>
        <v>6</v>
      </c>
      <c r="BA69" s="39">
        <f t="shared" si="79"/>
        <v>0</v>
      </c>
      <c r="BB69" s="39">
        <f t="shared" si="79"/>
        <v>0</v>
      </c>
      <c r="BC69" s="50">
        <f t="shared" si="73"/>
        <v>6</v>
      </c>
      <c r="BD69" s="51"/>
      <c r="BE69" s="39">
        <f t="shared" si="74"/>
        <v>480</v>
      </c>
      <c r="BF69" s="39">
        <f t="shared" si="75"/>
        <v>0</v>
      </c>
      <c r="BG69" s="39">
        <f t="shared" si="76"/>
        <v>0</v>
      </c>
      <c r="BH69" s="39">
        <f t="shared" si="77"/>
        <v>480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45269.0</v>
      </c>
      <c r="AF70" s="96" t="s">
        <v>143</v>
      </c>
      <c r="AG70" s="92" t="s">
        <v>144</v>
      </c>
      <c r="AH70" s="40">
        <v>3.0</v>
      </c>
      <c r="AI70" s="40">
        <v>0.5</v>
      </c>
      <c r="AJ70" s="40">
        <v>0.0</v>
      </c>
      <c r="AK70" s="53"/>
      <c r="AL70" s="45"/>
      <c r="AM70" s="39"/>
      <c r="AN70" s="39"/>
      <c r="AO70" s="40">
        <v>0.0</v>
      </c>
      <c r="AP70" s="40">
        <v>0.0</v>
      </c>
      <c r="AQ70" s="40">
        <v>0.0</v>
      </c>
      <c r="AR70" s="92"/>
      <c r="AS70" s="45"/>
      <c r="AT70" s="53"/>
      <c r="AU70" s="53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0.5</v>
      </c>
      <c r="BB70" s="39">
        <f t="shared" si="80"/>
        <v>0</v>
      </c>
      <c r="BC70" s="50">
        <f t="shared" si="73"/>
        <v>3.5</v>
      </c>
      <c r="BD70" s="51"/>
      <c r="BE70" s="39">
        <f t="shared" si="74"/>
        <v>240</v>
      </c>
      <c r="BF70" s="39">
        <f t="shared" si="75"/>
        <v>44</v>
      </c>
      <c r="BG70" s="39">
        <f t="shared" si="76"/>
        <v>0</v>
      </c>
      <c r="BH70" s="39">
        <f t="shared" si="77"/>
        <v>284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45</v>
      </c>
      <c r="BA72" s="78">
        <f t="shared" si="81"/>
        <v>42.5</v>
      </c>
      <c r="BB72" s="78">
        <f t="shared" si="81"/>
        <v>0</v>
      </c>
      <c r="BC72" s="79">
        <f t="shared" si="81"/>
        <v>87.5</v>
      </c>
      <c r="BD72" s="51"/>
      <c r="BE72" s="40">
        <f>sum(BE67,BE66,BE68,BE69,BE70)</f>
        <v>3600</v>
      </c>
      <c r="BF72" s="40">
        <f t="shared" ref="BF72:BH72" si="82">sum(BF66,BF67,BF68,BF69,BF70)</f>
        <v>3740</v>
      </c>
      <c r="BG72" s="40">
        <f t="shared" si="82"/>
        <v>0</v>
      </c>
      <c r="BH72" s="40">
        <f t="shared" si="82"/>
        <v>7340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45264.0</v>
      </c>
      <c r="F75" s="14"/>
      <c r="G75" s="14"/>
      <c r="H75" s="14"/>
      <c r="I75" s="15"/>
      <c r="J75" s="15"/>
      <c r="K75" s="16"/>
      <c r="L75" s="13">
        <v>45265.0</v>
      </c>
      <c r="M75" s="15"/>
      <c r="N75" s="15"/>
      <c r="O75" s="15"/>
      <c r="P75" s="15"/>
      <c r="Q75" s="11"/>
      <c r="R75" s="17"/>
      <c r="S75" s="13">
        <v>45266.0</v>
      </c>
      <c r="T75" s="11"/>
      <c r="U75" s="15"/>
      <c r="V75" s="15"/>
      <c r="W75" s="11"/>
      <c r="X75" s="18"/>
      <c r="Y75" s="14"/>
      <c r="Z75" s="13">
        <v>45267.0</v>
      </c>
      <c r="AA75" s="15"/>
      <c r="AB75" s="15"/>
      <c r="AC75" s="11"/>
      <c r="AD75" s="15"/>
      <c r="AE75" s="15"/>
      <c r="AF75" s="12"/>
      <c r="AG75" s="13">
        <v>45268.0</v>
      </c>
      <c r="AH75" s="15"/>
      <c r="AI75" s="11"/>
      <c r="AJ75" s="15"/>
      <c r="AK75" s="15"/>
      <c r="AL75" s="15"/>
      <c r="AM75" s="18"/>
      <c r="AN75" s="13">
        <v>45269.0</v>
      </c>
      <c r="AO75" s="11"/>
      <c r="AP75" s="19"/>
      <c r="AQ75" s="19"/>
      <c r="AR75" s="19"/>
      <c r="AS75" s="19"/>
      <c r="AT75" s="14"/>
      <c r="AU75" s="13">
        <v>45270.0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1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1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45252.0</v>
      </c>
      <c r="K79" s="38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45251.0</v>
      </c>
      <c r="D81" s="38"/>
      <c r="E81" s="39"/>
      <c r="F81" s="40">
        <v>0.0</v>
      </c>
      <c r="G81" s="40">
        <v>0.0</v>
      </c>
      <c r="H81" s="40">
        <v>0.0</v>
      </c>
      <c r="I81" s="42" t="s">
        <v>46</v>
      </c>
      <c r="J81" s="37">
        <v>45252.0</v>
      </c>
      <c r="K81" s="38"/>
      <c r="L81" s="39"/>
      <c r="M81" s="40">
        <v>0.0</v>
      </c>
      <c r="N81" s="40">
        <v>0.0</v>
      </c>
      <c r="O81" s="40">
        <v>0.0</v>
      </c>
      <c r="P81" s="38" t="s">
        <v>36</v>
      </c>
      <c r="Q81" s="37">
        <v>45253.0</v>
      </c>
      <c r="R81" s="38"/>
      <c r="S81" s="39"/>
      <c r="T81" s="40">
        <v>0.0</v>
      </c>
      <c r="U81" s="40">
        <v>0.0</v>
      </c>
      <c r="V81" s="40">
        <v>0.0</v>
      </c>
      <c r="W81" s="42" t="s">
        <v>37</v>
      </c>
      <c r="X81" s="37">
        <v>45254.0</v>
      </c>
      <c r="Y81" s="38"/>
      <c r="Z81" s="39"/>
      <c r="AA81" s="40">
        <v>0.0</v>
      </c>
      <c r="AB81" s="40">
        <v>0.0</v>
      </c>
      <c r="AC81" s="40">
        <v>0.0</v>
      </c>
      <c r="AD81" s="56" t="s">
        <v>40</v>
      </c>
      <c r="AE81" s="37">
        <v>45255.0</v>
      </c>
      <c r="AF81" s="38"/>
      <c r="AG81" s="39"/>
      <c r="AH81" s="40">
        <v>0.0</v>
      </c>
      <c r="AI81" s="40">
        <v>0.0</v>
      </c>
      <c r="AJ81" s="40">
        <v>0.0</v>
      </c>
      <c r="AK81" s="42" t="s">
        <v>43</v>
      </c>
      <c r="AL81" s="37">
        <v>45256.0</v>
      </c>
      <c r="AM81" s="38"/>
      <c r="AN81" s="39"/>
      <c r="AO81" s="40">
        <v>0.0</v>
      </c>
      <c r="AP81" s="40">
        <v>0.0</v>
      </c>
      <c r="AQ81" s="40">
        <v>0.0</v>
      </c>
      <c r="AR81" s="96" t="s">
        <v>142</v>
      </c>
      <c r="AS81" s="37">
        <v>45257.0</v>
      </c>
      <c r="AT81" s="38"/>
      <c r="AU81" s="39"/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0</v>
      </c>
      <c r="BA81" s="149">
        <f t="shared" si="92"/>
        <v>0</v>
      </c>
      <c r="BB81" s="149">
        <f t="shared" si="92"/>
        <v>0</v>
      </c>
      <c r="BC81" s="170">
        <f t="shared" si="85"/>
        <v>0</v>
      </c>
      <c r="BD81" s="155"/>
      <c r="BE81" s="39">
        <f t="shared" si="86"/>
        <v>0</v>
      </c>
      <c r="BF81" s="39">
        <f t="shared" si="89"/>
        <v>0</v>
      </c>
      <c r="BG81" s="39">
        <f>BB81*84</f>
        <v>0</v>
      </c>
      <c r="BH81" s="39">
        <f>SUM(BE81,BF81,BG81)</f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0</v>
      </c>
      <c r="BA83" s="78">
        <f t="shared" si="93"/>
        <v>0</v>
      </c>
      <c r="BB83" s="78">
        <f t="shared" si="93"/>
        <v>0</v>
      </c>
      <c r="BC83" s="79">
        <f t="shared" si="93"/>
        <v>0</v>
      </c>
      <c r="BD83" s="136"/>
      <c r="BE83" s="40">
        <f t="shared" ref="BE83:BG83" si="94">SUM(BE77,BE78,BE79,BE80)</f>
        <v>0</v>
      </c>
      <c r="BF83" s="40">
        <f t="shared" si="94"/>
        <v>0</v>
      </c>
      <c r="BG83" s="40">
        <f t="shared" si="94"/>
        <v>0</v>
      </c>
      <c r="BH83" s="40">
        <f>sum(BH77,BH78,BH79,BH80,BH81)</f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45264.0</v>
      </c>
      <c r="F87" s="14"/>
      <c r="G87" s="14"/>
      <c r="H87" s="14"/>
      <c r="I87" s="15"/>
      <c r="J87" s="15"/>
      <c r="K87" s="16"/>
      <c r="L87" s="13">
        <v>45265.0</v>
      </c>
      <c r="M87" s="15"/>
      <c r="N87" s="15"/>
      <c r="O87" s="15"/>
      <c r="P87" s="15"/>
      <c r="Q87" s="11"/>
      <c r="R87" s="17"/>
      <c r="S87" s="13">
        <v>45266.0</v>
      </c>
      <c r="T87" s="11"/>
      <c r="U87" s="15"/>
      <c r="V87" s="15"/>
      <c r="W87" s="11"/>
      <c r="X87" s="18"/>
      <c r="Y87" s="14"/>
      <c r="Z87" s="13">
        <v>45267.0</v>
      </c>
      <c r="AA87" s="15"/>
      <c r="AB87" s="15"/>
      <c r="AC87" s="11"/>
      <c r="AD87" s="15"/>
      <c r="AE87" s="15"/>
      <c r="AF87" s="12"/>
      <c r="AG87" s="13">
        <v>45268.0</v>
      </c>
      <c r="AH87" s="15"/>
      <c r="AI87" s="11"/>
      <c r="AJ87" s="15"/>
      <c r="AK87" s="15"/>
      <c r="AL87" s="15"/>
      <c r="AM87" s="18"/>
      <c r="AN87" s="13">
        <v>45269.0</v>
      </c>
      <c r="AO87" s="11"/>
      <c r="AP87" s="19"/>
      <c r="AQ87" s="19"/>
      <c r="AR87" s="19"/>
      <c r="AS87" s="19"/>
      <c r="AT87" s="14"/>
      <c r="AU87" s="13">
        <v>45270.0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45243.0</v>
      </c>
      <c r="D89" s="42"/>
      <c r="E89" s="39"/>
      <c r="F89" s="145">
        <v>0.0</v>
      </c>
      <c r="G89" s="145">
        <v>0.0</v>
      </c>
      <c r="H89" s="163">
        <v>0.0</v>
      </c>
      <c r="I89" s="41" t="s">
        <v>22</v>
      </c>
      <c r="J89" s="37">
        <v>45244.0</v>
      </c>
      <c r="K89" s="42"/>
      <c r="L89" s="39"/>
      <c r="M89" s="145">
        <v>0.0</v>
      </c>
      <c r="N89" s="145">
        <v>0.0</v>
      </c>
      <c r="O89" s="163">
        <v>0.0</v>
      </c>
      <c r="P89" s="43" t="s">
        <v>24</v>
      </c>
      <c r="Q89" s="37">
        <v>45245.0</v>
      </c>
      <c r="R89" s="42"/>
      <c r="S89" s="39"/>
      <c r="T89" s="145">
        <v>0.0</v>
      </c>
      <c r="U89" s="145">
        <v>0.0</v>
      </c>
      <c r="V89" s="163">
        <v>0.0</v>
      </c>
      <c r="W89" s="43" t="s">
        <v>26</v>
      </c>
      <c r="X89" s="37">
        <v>45246.0</v>
      </c>
      <c r="Y89" s="42"/>
      <c r="Z89" s="39"/>
      <c r="AA89" s="40">
        <v>0.0</v>
      </c>
      <c r="AB89" s="40">
        <v>0.0</v>
      </c>
      <c r="AC89" s="40">
        <v>0.0</v>
      </c>
      <c r="AD89" s="56" t="s">
        <v>56</v>
      </c>
      <c r="AE89" s="37">
        <v>45247.0</v>
      </c>
      <c r="AF89" s="42"/>
      <c r="AG89" s="39"/>
      <c r="AH89" s="145">
        <v>0.0</v>
      </c>
      <c r="AI89" s="145">
        <v>0.0</v>
      </c>
      <c r="AJ89" s="163">
        <v>0.0</v>
      </c>
      <c r="AK89" s="66" t="s">
        <v>57</v>
      </c>
      <c r="AL89" s="37">
        <v>45248.0</v>
      </c>
      <c r="AM89" s="42"/>
      <c r="AN89" s="39"/>
      <c r="AO89" s="145">
        <v>0.0</v>
      </c>
      <c r="AP89" s="145">
        <v>0.0</v>
      </c>
      <c r="AQ89" s="163">
        <v>0.0</v>
      </c>
      <c r="AR89" s="36" t="s">
        <v>93</v>
      </c>
      <c r="AS89" s="37">
        <v>45249.0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2" si="97">SUM(AZ89,BA89,BB89)</f>
        <v>0</v>
      </c>
      <c r="BD89" s="165"/>
      <c r="BE89" s="86">
        <f t="shared" ref="BE89:BE92" si="98">AZ89*80</f>
        <v>0</v>
      </c>
      <c r="BF89" s="17">
        <f t="shared" ref="BF89:BF92" si="99">BA89*88</f>
        <v>0</v>
      </c>
      <c r="BG89" s="17">
        <f t="shared" ref="BG89:BG92" si="100">BB89*80</f>
        <v>0</v>
      </c>
      <c r="BH89" s="17">
        <f t="shared" ref="BH89:BH92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94" t="s">
        <v>32</v>
      </c>
      <c r="B92" s="57"/>
      <c r="C92" s="37"/>
      <c r="D92" s="183"/>
      <c r="E92" s="85"/>
      <c r="F92" s="163">
        <v>0.0</v>
      </c>
      <c r="G92" s="163">
        <v>0.0</v>
      </c>
      <c r="H92" s="163">
        <v>0.0</v>
      </c>
      <c r="I92" s="57"/>
      <c r="J92" s="37"/>
      <c r="K92" s="183"/>
      <c r="L92" s="85"/>
      <c r="M92" s="163">
        <v>0.0</v>
      </c>
      <c r="N92" s="163">
        <v>0.0</v>
      </c>
      <c r="O92" s="163">
        <v>0.0</v>
      </c>
      <c r="P92" s="57"/>
      <c r="Q92" s="37"/>
      <c r="R92" s="183"/>
      <c r="S92" s="85"/>
      <c r="T92" s="163">
        <v>0.0</v>
      </c>
      <c r="U92" s="163">
        <v>0.0</v>
      </c>
      <c r="V92" s="163">
        <v>0.0</v>
      </c>
      <c r="W92" s="43" t="s">
        <v>26</v>
      </c>
      <c r="X92" s="37">
        <v>45246.0</v>
      </c>
      <c r="Y92" s="42"/>
      <c r="Z92" s="39"/>
      <c r="AA92" s="145">
        <v>0.0</v>
      </c>
      <c r="AB92" s="145">
        <v>0.0</v>
      </c>
      <c r="AC92" s="163">
        <v>0.0</v>
      </c>
      <c r="AD92" s="57"/>
      <c r="AE92" s="37"/>
      <c r="AF92" s="183"/>
      <c r="AG92" s="85"/>
      <c r="AH92" s="163">
        <v>0.0</v>
      </c>
      <c r="AI92" s="163">
        <v>0.0</v>
      </c>
      <c r="AJ92" s="163">
        <v>0.0</v>
      </c>
      <c r="AK92" s="57"/>
      <c r="AL92" s="37"/>
      <c r="AM92" s="183"/>
      <c r="AN92" s="85"/>
      <c r="AO92" s="163">
        <v>0.0</v>
      </c>
      <c r="AP92" s="163">
        <v>0.0</v>
      </c>
      <c r="AQ92" s="163">
        <v>0.0</v>
      </c>
      <c r="AR92" s="57"/>
      <c r="AS92" s="37"/>
      <c r="AT92" s="183"/>
      <c r="AU92" s="85"/>
      <c r="AV92" s="163">
        <v>0.0</v>
      </c>
      <c r="AW92" s="163">
        <v>0.0</v>
      </c>
      <c r="AX92" s="163">
        <v>0.0</v>
      </c>
      <c r="AY92" s="155"/>
      <c r="AZ92" s="169">
        <f t="shared" ref="AZ92:BB92" si="103">SUM(F92,M92,T92,AA92,AH92,AO92,AV92)</f>
        <v>0</v>
      </c>
      <c r="BA92" s="86">
        <f t="shared" si="103"/>
        <v>0</v>
      </c>
      <c r="BB92" s="86">
        <f t="shared" si="103"/>
        <v>0</v>
      </c>
      <c r="BC92" s="170">
        <f t="shared" si="97"/>
        <v>0</v>
      </c>
      <c r="BD92" s="155"/>
      <c r="BE92" s="86">
        <f t="shared" si="98"/>
        <v>0</v>
      </c>
      <c r="BF92" s="17">
        <f t="shared" si="99"/>
        <v>0</v>
      </c>
      <c r="BG92" s="17">
        <f t="shared" si="100"/>
        <v>0</v>
      </c>
      <c r="BH92" s="17">
        <f t="shared" si="101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76" t="s">
        <v>14</v>
      </c>
      <c r="AZ94" s="77">
        <f t="shared" ref="AZ94:BC94" si="104">SUM(AZ89,AZ90,AZ91)</f>
        <v>0</v>
      </c>
      <c r="BA94" s="78">
        <f t="shared" si="104"/>
        <v>0</v>
      </c>
      <c r="BB94" s="78">
        <f t="shared" si="104"/>
        <v>0</v>
      </c>
      <c r="BC94" s="79">
        <f t="shared" si="104"/>
        <v>0</v>
      </c>
      <c r="BD94" s="136"/>
      <c r="BE94" s="40">
        <f>SUM(BE90,BE89)</f>
        <v>0</v>
      </c>
      <c r="BF94" s="40">
        <f t="shared" ref="BF94:BG94" si="105">SUM(BF89,BF90)</f>
        <v>0</v>
      </c>
      <c r="BG94" s="40">
        <f t="shared" si="105"/>
        <v>0</v>
      </c>
      <c r="BH94" s="40">
        <f>SUM(BH89,BH90,BH91)</f>
        <v>0</v>
      </c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6" t="s">
        <v>147</v>
      </c>
      <c r="L95" s="4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6" t="s">
        <v>147</v>
      </c>
      <c r="AG95" s="4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6" t="s">
        <v>147</v>
      </c>
      <c r="AU95" s="4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6" t="s">
        <v>145</v>
      </c>
      <c r="BG95" s="4"/>
      <c r="BH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0"/>
      <c r="B97" s="11"/>
      <c r="C97" s="11"/>
      <c r="D97" s="12"/>
      <c r="E97" s="13">
        <v>45264.0</v>
      </c>
      <c r="F97" s="14"/>
      <c r="G97" s="14"/>
      <c r="H97" s="14"/>
      <c r="I97" s="15"/>
      <c r="J97" s="15"/>
      <c r="K97" s="16"/>
      <c r="L97" s="13">
        <v>45265.0</v>
      </c>
      <c r="M97" s="15"/>
      <c r="N97" s="15"/>
      <c r="O97" s="15"/>
      <c r="P97" s="15"/>
      <c r="Q97" s="11"/>
      <c r="R97" s="17"/>
      <c r="S97" s="13">
        <v>45266.0</v>
      </c>
      <c r="T97" s="11"/>
      <c r="U97" s="15"/>
      <c r="V97" s="15"/>
      <c r="W97" s="11"/>
      <c r="X97" s="18"/>
      <c r="Y97" s="14"/>
      <c r="Z97" s="13">
        <v>45267.0</v>
      </c>
      <c r="AA97" s="15"/>
      <c r="AB97" s="15"/>
      <c r="AC97" s="11"/>
      <c r="AD97" s="15"/>
      <c r="AE97" s="15"/>
      <c r="AF97" s="12"/>
      <c r="AG97" s="13">
        <v>45268.0</v>
      </c>
      <c r="AH97" s="15"/>
      <c r="AI97" s="11"/>
      <c r="AJ97" s="15"/>
      <c r="AK97" s="15"/>
      <c r="AL97" s="15"/>
      <c r="AM97" s="18"/>
      <c r="AN97" s="13">
        <v>45269.0</v>
      </c>
      <c r="AO97" s="11"/>
      <c r="AP97" s="19"/>
      <c r="AQ97" s="19"/>
      <c r="AR97" s="19"/>
      <c r="AS97" s="19"/>
      <c r="AT97" s="14"/>
      <c r="AU97" s="13">
        <v>45270.0</v>
      </c>
      <c r="AV97" s="19"/>
      <c r="AW97" s="19"/>
      <c r="AX97" s="19"/>
      <c r="AY97" s="20"/>
      <c r="AZ97" s="19"/>
      <c r="BA97" s="19"/>
      <c r="BB97" s="19"/>
      <c r="BC97" s="19"/>
      <c r="BD97" s="20"/>
      <c r="BE97" s="21"/>
      <c r="BF97" s="22"/>
      <c r="BG97" s="4"/>
      <c r="BH97" s="19"/>
      <c r="BI97" s="23"/>
      <c r="BJ97" s="16"/>
      <c r="BK97" s="16"/>
      <c r="BL97" s="20"/>
      <c r="BM97" s="20"/>
    </row>
    <row r="98">
      <c r="A98" s="107"/>
      <c r="B98" s="26"/>
      <c r="C98" s="26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 t="s">
        <v>6</v>
      </c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184" t="s">
        <v>148</v>
      </c>
      <c r="B99" s="36" t="s">
        <v>19</v>
      </c>
      <c r="C99" s="37"/>
      <c r="D99" s="42"/>
      <c r="E99" s="58"/>
      <c r="F99" s="40">
        <v>0.0</v>
      </c>
      <c r="G99" s="40">
        <v>0.0</v>
      </c>
      <c r="H99" s="40">
        <v>0.0</v>
      </c>
      <c r="I99" s="36" t="s">
        <v>22</v>
      </c>
      <c r="J99" s="37"/>
      <c r="K99" s="42"/>
      <c r="L99" s="58"/>
      <c r="M99" s="40">
        <v>0.0</v>
      </c>
      <c r="N99" s="40">
        <v>0.0</v>
      </c>
      <c r="O99" s="40">
        <v>0.0</v>
      </c>
      <c r="P99" s="36" t="s">
        <v>24</v>
      </c>
      <c r="Q99" s="37"/>
      <c r="R99" s="42"/>
      <c r="S99" s="58"/>
      <c r="T99" s="40">
        <v>0.0</v>
      </c>
      <c r="U99" s="40">
        <v>0.0</v>
      </c>
      <c r="V99" s="40">
        <v>0.0</v>
      </c>
      <c r="W99" s="36" t="s">
        <v>26</v>
      </c>
      <c r="X99" s="37"/>
      <c r="Y99" s="53"/>
      <c r="Z99" s="58"/>
      <c r="AA99" s="40">
        <v>0.0</v>
      </c>
      <c r="AB99" s="40">
        <v>0.0</v>
      </c>
      <c r="AC99" s="40">
        <v>0.0</v>
      </c>
      <c r="AD99" s="36" t="s">
        <v>56</v>
      </c>
      <c r="AE99" s="37"/>
      <c r="AF99" s="42"/>
      <c r="AG99" s="58"/>
      <c r="AH99" s="40">
        <v>0.0</v>
      </c>
      <c r="AI99" s="40">
        <v>0.0</v>
      </c>
      <c r="AJ99" s="40">
        <v>0.0</v>
      </c>
      <c r="AK99" s="47" t="s">
        <v>57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149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ref="BC99:BC100" si="108">SUM(AZ99,BA99,BB99)</f>
        <v>0</v>
      </c>
      <c r="BD99" s="51"/>
      <c r="BE99" s="39">
        <f>AZ99*67.31</f>
        <v>0</v>
      </c>
      <c r="BF99" s="39">
        <f>BA99*74</f>
        <v>0</v>
      </c>
      <c r="BG99" s="39">
        <f>BB99*84</f>
        <v>0</v>
      </c>
      <c r="BH99" s="39">
        <f t="shared" ref="BH99:BH100" si="109">sum(BE99,BF99,BG99)</f>
        <v>0</v>
      </c>
      <c r="BI99" s="51"/>
      <c r="BJ99" s="51"/>
      <c r="BK99" s="51"/>
      <c r="BL99" s="51"/>
      <c r="BM99" s="51"/>
    </row>
    <row r="100">
      <c r="A100" s="184" t="s">
        <v>150</v>
      </c>
      <c r="B100" s="41" t="s">
        <v>33</v>
      </c>
      <c r="C100" s="37"/>
      <c r="D100" s="53"/>
      <c r="E100" s="53"/>
      <c r="F100" s="40">
        <v>0.0</v>
      </c>
      <c r="G100" s="40">
        <v>0.0</v>
      </c>
      <c r="H100" s="40">
        <v>0.0</v>
      </c>
      <c r="I100" s="42" t="s">
        <v>46</v>
      </c>
      <c r="J100" s="37"/>
      <c r="K100" s="38"/>
      <c r="L100" s="39"/>
      <c r="M100" s="40">
        <v>0.0</v>
      </c>
      <c r="N100" s="40">
        <v>0.0</v>
      </c>
      <c r="O100" s="40">
        <v>0.0</v>
      </c>
      <c r="P100" s="38" t="s">
        <v>36</v>
      </c>
      <c r="Q100" s="37"/>
      <c r="R100" s="53"/>
      <c r="S100" s="53"/>
      <c r="T100" s="40">
        <v>0.0</v>
      </c>
      <c r="U100" s="40">
        <v>0.0</v>
      </c>
      <c r="V100" s="40">
        <v>0.0</v>
      </c>
      <c r="W100" s="56" t="s">
        <v>37</v>
      </c>
      <c r="X100" s="37"/>
      <c r="Y100" s="39"/>
      <c r="Z100" s="39"/>
      <c r="AA100" s="40">
        <v>0.0</v>
      </c>
      <c r="AB100" s="40">
        <v>0.0</v>
      </c>
      <c r="AC100" s="40">
        <v>0.0</v>
      </c>
      <c r="AD100" s="56" t="s">
        <v>40</v>
      </c>
      <c r="AE100" s="37"/>
      <c r="AF100" s="38"/>
      <c r="AG100" s="39"/>
      <c r="AH100" s="40">
        <v>0.0</v>
      </c>
      <c r="AI100" s="40">
        <v>0.0</v>
      </c>
      <c r="AJ100" s="40">
        <v>0.0</v>
      </c>
      <c r="AK100" s="185" t="s">
        <v>43</v>
      </c>
      <c r="AL100" s="37"/>
      <c r="AM100" s="42"/>
      <c r="AN100" s="58"/>
      <c r="AO100" s="40">
        <v>0.0</v>
      </c>
      <c r="AP100" s="40">
        <v>0.0</v>
      </c>
      <c r="AQ100" s="40">
        <v>0.0</v>
      </c>
      <c r="AR100" s="96" t="s">
        <v>142</v>
      </c>
      <c r="AS100" s="37"/>
      <c r="AT100" s="42"/>
      <c r="AU100" s="58"/>
      <c r="AV100" s="40">
        <v>0.0</v>
      </c>
      <c r="AW100" s="40">
        <v>0.0</v>
      </c>
      <c r="AX100" s="40">
        <v>0.0</v>
      </c>
      <c r="AY100" s="48"/>
      <c r="AZ100" s="49">
        <f t="shared" ref="AZ100:BB100" si="107">SUM(F100,M100,T100,AA100,AH100,AO100,AV100)</f>
        <v>0</v>
      </c>
      <c r="BA100" s="39">
        <f t="shared" si="107"/>
        <v>0</v>
      </c>
      <c r="BB100" s="39">
        <f t="shared" si="107"/>
        <v>0</v>
      </c>
      <c r="BC100" s="50">
        <f t="shared" si="108"/>
        <v>0</v>
      </c>
      <c r="BD100" s="51"/>
      <c r="BE100" s="39">
        <f>AZ100*80</f>
        <v>0</v>
      </c>
      <c r="BF100" s="39">
        <f>BA100*88</f>
        <v>0</v>
      </c>
      <c r="BG100" s="39">
        <f>BB100*80</f>
        <v>0</v>
      </c>
      <c r="BH100" s="39">
        <f t="shared" si="109"/>
        <v>0</v>
      </c>
      <c r="BI100" s="51"/>
      <c r="BJ100" s="51"/>
      <c r="BK100" s="51"/>
      <c r="BL100" s="51"/>
      <c r="BM100" s="51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76" t="s">
        <v>14</v>
      </c>
      <c r="AZ102" s="77"/>
      <c r="BA102" s="78"/>
      <c r="BB102" s="78"/>
      <c r="BC102" s="79"/>
      <c r="BD102" s="136"/>
      <c r="BE102" s="145">
        <f t="shared" ref="BE102:BH102" si="110">sum(BE99,BE100)</f>
        <v>0</v>
      </c>
      <c r="BF102" s="145">
        <f t="shared" si="110"/>
        <v>0</v>
      </c>
      <c r="BG102" s="145">
        <f t="shared" si="110"/>
        <v>0</v>
      </c>
      <c r="BH102" s="145">
        <f t="shared" si="110"/>
        <v>0</v>
      </c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67"/>
      <c r="E104" s="68"/>
      <c r="G104" s="73"/>
      <c r="H104" s="73"/>
      <c r="I104" s="73"/>
      <c r="K104" s="6" t="s">
        <v>151</v>
      </c>
      <c r="L104" s="4"/>
      <c r="Q104" s="186"/>
      <c r="R104" s="186"/>
      <c r="Y104" s="73"/>
      <c r="Z104" s="73"/>
      <c r="AA104" s="73"/>
      <c r="AC104" s="28"/>
      <c r="AF104" s="6" t="s">
        <v>151</v>
      </c>
      <c r="AG104" s="4"/>
      <c r="AT104" s="6" t="s">
        <v>151</v>
      </c>
      <c r="AU104" s="4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16"/>
      <c r="B105" s="159"/>
      <c r="C105" s="159"/>
      <c r="D105" s="160"/>
      <c r="E105" s="159"/>
      <c r="F105" s="161"/>
      <c r="G105" s="161"/>
      <c r="H105" s="161"/>
      <c r="I105" s="161"/>
      <c r="J105" s="159"/>
      <c r="K105" s="162"/>
      <c r="L105" s="162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1"/>
      <c r="AB105" s="161"/>
      <c r="AC105" s="161"/>
      <c r="AD105" s="161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38"/>
      <c r="AP105" s="138"/>
      <c r="AQ105" s="138"/>
      <c r="AR105" s="138"/>
      <c r="AS105" s="118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</row>
    <row r="106">
      <c r="A106" s="10"/>
      <c r="B106" s="11"/>
      <c r="C106" s="11"/>
      <c r="D106" s="12"/>
      <c r="E106" s="13">
        <v>45264.0</v>
      </c>
      <c r="F106" s="14"/>
      <c r="G106" s="14"/>
      <c r="H106" s="14"/>
      <c r="I106" s="15"/>
      <c r="J106" s="15"/>
      <c r="K106" s="16"/>
      <c r="L106" s="13">
        <v>45265.0</v>
      </c>
      <c r="M106" s="15"/>
      <c r="N106" s="15"/>
      <c r="O106" s="15"/>
      <c r="P106" s="15"/>
      <c r="Q106" s="11"/>
      <c r="R106" s="17"/>
      <c r="S106" s="13">
        <v>45266.0</v>
      </c>
      <c r="T106" s="11"/>
      <c r="U106" s="15"/>
      <c r="V106" s="15"/>
      <c r="W106" s="11"/>
      <c r="X106" s="18"/>
      <c r="Y106" s="14"/>
      <c r="Z106" s="13">
        <v>45267.0</v>
      </c>
      <c r="AA106" s="15"/>
      <c r="AB106" s="15"/>
      <c r="AC106" s="11"/>
      <c r="AD106" s="15"/>
      <c r="AE106" s="15"/>
      <c r="AF106" s="12"/>
      <c r="AG106" s="13">
        <v>45268.0</v>
      </c>
      <c r="AH106" s="15"/>
      <c r="AI106" s="11"/>
      <c r="AJ106" s="15"/>
      <c r="AK106" s="15"/>
      <c r="AL106" s="15"/>
      <c r="AM106" s="18"/>
      <c r="AN106" s="13">
        <v>45269.0</v>
      </c>
      <c r="AO106" s="11"/>
      <c r="AP106" s="19"/>
      <c r="AQ106" s="19"/>
      <c r="AR106" s="19"/>
      <c r="AS106" s="19"/>
      <c r="AT106" s="14"/>
      <c r="AU106" s="13">
        <v>45270.0</v>
      </c>
      <c r="AV106" s="19"/>
      <c r="AW106" s="19"/>
      <c r="AX106" s="19"/>
      <c r="AY106" s="20"/>
      <c r="AZ106" s="19"/>
      <c r="BA106" s="19"/>
      <c r="BB106" s="19"/>
      <c r="BC106" s="19"/>
      <c r="BD106" s="20"/>
      <c r="BE106" s="21"/>
      <c r="BF106" s="22"/>
      <c r="BG106" s="4"/>
      <c r="BH106" s="19"/>
      <c r="BI106" s="23"/>
      <c r="BJ106" s="16"/>
      <c r="BK106" s="16"/>
      <c r="BL106" s="20"/>
      <c r="BM106" s="20"/>
    </row>
    <row r="107">
      <c r="A107" s="67"/>
      <c r="B107" s="25"/>
      <c r="C107" s="25"/>
      <c r="D107" s="187" t="s">
        <v>157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153</v>
      </c>
      <c r="L107" s="26" t="s">
        <v>7</v>
      </c>
      <c r="M107" s="26" t="s">
        <v>4</v>
      </c>
      <c r="N107" s="26" t="s">
        <v>5</v>
      </c>
      <c r="O107" s="26" t="s">
        <v>6</v>
      </c>
      <c r="P107" s="26"/>
      <c r="Q107" s="26"/>
      <c r="R107" s="187" t="s">
        <v>152</v>
      </c>
      <c r="S107" s="26" t="s">
        <v>7</v>
      </c>
      <c r="T107" s="26" t="s">
        <v>4</v>
      </c>
      <c r="U107" s="26" t="s">
        <v>5</v>
      </c>
      <c r="V107" s="26" t="s">
        <v>6</v>
      </c>
      <c r="W107" s="28"/>
      <c r="X107" s="28"/>
      <c r="Y107" s="187" t="s">
        <v>153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188"/>
      <c r="AE107" s="189"/>
      <c r="AF107" s="187" t="s">
        <v>153</v>
      </c>
      <c r="AG107" s="190" t="s">
        <v>154</v>
      </c>
      <c r="AH107" s="26" t="s">
        <v>4</v>
      </c>
      <c r="AI107" s="26" t="s">
        <v>5</v>
      </c>
      <c r="AJ107" s="26" t="s">
        <v>6</v>
      </c>
      <c r="AM107" s="191" t="s">
        <v>155</v>
      </c>
      <c r="AN107" s="192" t="s">
        <v>155</v>
      </c>
      <c r="AO107" s="26" t="s">
        <v>4</v>
      </c>
      <c r="AP107" s="26" t="s">
        <v>5</v>
      </c>
      <c r="AQ107" s="26" t="s">
        <v>6</v>
      </c>
      <c r="AT107" s="187" t="s">
        <v>153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3"/>
      <c r="AZ107" s="31" t="s">
        <v>4</v>
      </c>
      <c r="BA107" s="31" t="s">
        <v>13</v>
      </c>
      <c r="BB107" s="31" t="s">
        <v>6</v>
      </c>
      <c r="BC107" s="31" t="s">
        <v>14</v>
      </c>
      <c r="BE107" s="33" t="s">
        <v>4</v>
      </c>
      <c r="BF107" s="33" t="s">
        <v>13</v>
      </c>
      <c r="BG107" s="33" t="s">
        <v>6</v>
      </c>
      <c r="BH107" s="33" t="s">
        <v>15</v>
      </c>
      <c r="BI107" s="193"/>
      <c r="BJ107" s="193"/>
      <c r="BK107" s="193"/>
      <c r="BL107" s="193"/>
      <c r="BM107" s="193"/>
    </row>
    <row r="108">
      <c r="A108" s="59" t="s">
        <v>52</v>
      </c>
      <c r="B108" s="36" t="s">
        <v>19</v>
      </c>
      <c r="C108" s="37">
        <v>45264.0</v>
      </c>
      <c r="D108" s="42" t="s">
        <v>89</v>
      </c>
      <c r="E108" s="39" t="s">
        <v>90</v>
      </c>
      <c r="F108" s="40">
        <v>0.5</v>
      </c>
      <c r="G108" s="40">
        <v>7.0</v>
      </c>
      <c r="H108" s="40">
        <v>0.0</v>
      </c>
      <c r="I108" s="42" t="s">
        <v>131</v>
      </c>
      <c r="J108" s="37">
        <v>45266.0</v>
      </c>
      <c r="K108" s="42" t="s">
        <v>119</v>
      </c>
      <c r="L108" s="53" t="s">
        <v>120</v>
      </c>
      <c r="M108" s="40">
        <v>0.0</v>
      </c>
      <c r="N108" s="40">
        <v>4.5</v>
      </c>
      <c r="O108" s="40">
        <v>0.0</v>
      </c>
      <c r="P108" s="36" t="s">
        <v>64</v>
      </c>
      <c r="Q108" s="37">
        <v>45266.0</v>
      </c>
      <c r="R108" s="42" t="s">
        <v>25</v>
      </c>
      <c r="S108" s="39" t="s">
        <v>25</v>
      </c>
      <c r="T108" s="40">
        <v>0.0</v>
      </c>
      <c r="U108" s="40">
        <v>0.0</v>
      </c>
      <c r="V108" s="40">
        <v>0.0</v>
      </c>
      <c r="W108" s="38" t="s">
        <v>67</v>
      </c>
      <c r="X108" s="37">
        <v>45268.0</v>
      </c>
      <c r="Y108" s="42" t="s">
        <v>117</v>
      </c>
      <c r="Z108" s="53" t="s">
        <v>118</v>
      </c>
      <c r="AA108" s="40">
        <v>1.0</v>
      </c>
      <c r="AB108" s="40">
        <v>4.5</v>
      </c>
      <c r="AC108" s="40">
        <v>0.0</v>
      </c>
      <c r="AD108" s="42" t="s">
        <v>78</v>
      </c>
      <c r="AE108" s="37">
        <v>45269.0</v>
      </c>
      <c r="AF108" s="42" t="s">
        <v>121</v>
      </c>
      <c r="AG108" s="147" t="s">
        <v>105</v>
      </c>
      <c r="AH108" s="40">
        <v>4.0</v>
      </c>
      <c r="AI108" s="40">
        <v>4.5</v>
      </c>
      <c r="AJ108" s="40">
        <v>0.0</v>
      </c>
      <c r="AK108" s="148" t="s">
        <v>43</v>
      </c>
      <c r="AL108" s="146">
        <v>45270.0</v>
      </c>
      <c r="AM108" s="148" t="s">
        <v>105</v>
      </c>
      <c r="AN108" s="39" t="s">
        <v>106</v>
      </c>
      <c r="AO108" s="40">
        <v>4.0</v>
      </c>
      <c r="AP108" s="40">
        <v>1.0</v>
      </c>
      <c r="AQ108" s="40">
        <v>0.0</v>
      </c>
      <c r="AR108" s="42" t="s">
        <v>27</v>
      </c>
      <c r="AS108" s="37">
        <v>45271.0</v>
      </c>
      <c r="AT108" s="42" t="s">
        <v>119</v>
      </c>
      <c r="AU108" s="53" t="s">
        <v>120</v>
      </c>
      <c r="AV108" s="40">
        <v>0.0</v>
      </c>
      <c r="AW108" s="40">
        <v>4.5</v>
      </c>
      <c r="AX108" s="40">
        <v>0.0</v>
      </c>
      <c r="AY108" s="194"/>
      <c r="AZ108" s="49">
        <f t="shared" ref="AZ108:BB108" si="111">SUM(F108,M108,T108,AA108,AH108,AO108,AV108)</f>
        <v>9.5</v>
      </c>
      <c r="BA108" s="39">
        <f t="shared" si="111"/>
        <v>26</v>
      </c>
      <c r="BB108" s="39">
        <f t="shared" si="111"/>
        <v>0</v>
      </c>
      <c r="BC108" s="50">
        <f>SUM(AZ108,BA108,BB108)</f>
        <v>35.5</v>
      </c>
      <c r="BE108" s="39">
        <f>AZ108*80</f>
        <v>760</v>
      </c>
      <c r="BF108" s="39">
        <f>BA108*88</f>
        <v>2288</v>
      </c>
      <c r="BG108" s="39">
        <f>BB108*80</f>
        <v>0</v>
      </c>
      <c r="BH108" s="39">
        <f>SUM(BE108,BF108,BG108)</f>
        <v>3048</v>
      </c>
      <c r="BI108" s="194"/>
      <c r="BJ108" s="194"/>
      <c r="BK108" s="194"/>
      <c r="BL108" s="194"/>
      <c r="BM108" s="194"/>
    </row>
    <row r="109">
      <c r="A109" s="67"/>
      <c r="F109" s="73"/>
      <c r="G109" s="73"/>
      <c r="H109" s="73"/>
      <c r="Y109" s="192"/>
      <c r="Z109" s="39"/>
      <c r="AA109" s="39"/>
      <c r="AB109" s="39"/>
      <c r="AC109" s="39"/>
      <c r="AV109" s="193"/>
      <c r="AW109" s="193"/>
      <c r="AX109" s="193"/>
      <c r="AY109" s="193"/>
      <c r="AZ109" s="193"/>
      <c r="BA109" s="193"/>
      <c r="BB109" s="193"/>
      <c r="BC109" s="193"/>
      <c r="BF109" s="193"/>
      <c r="BI109" s="193"/>
      <c r="BJ109" s="193"/>
      <c r="BK109" s="193"/>
      <c r="BL109" s="193"/>
      <c r="BM109" s="193"/>
    </row>
    <row r="110">
      <c r="A110" s="67"/>
      <c r="D110" s="187" t="s">
        <v>156</v>
      </c>
      <c r="E110" s="26" t="s">
        <v>3</v>
      </c>
      <c r="F110" s="26" t="s">
        <v>4</v>
      </c>
      <c r="G110" s="26" t="s">
        <v>5</v>
      </c>
      <c r="H110" s="26" t="s">
        <v>6</v>
      </c>
      <c r="I110" s="73"/>
      <c r="K110" s="187" t="s">
        <v>156</v>
      </c>
      <c r="L110" s="26" t="s">
        <v>7</v>
      </c>
      <c r="M110" s="26" t="s">
        <v>4</v>
      </c>
      <c r="N110" s="26" t="s">
        <v>5</v>
      </c>
      <c r="O110" s="26" t="s">
        <v>6</v>
      </c>
      <c r="R110" s="187" t="s">
        <v>156</v>
      </c>
      <c r="S110" s="26" t="s">
        <v>8</v>
      </c>
      <c r="T110" s="26" t="s">
        <v>4</v>
      </c>
      <c r="U110" s="26" t="s">
        <v>5</v>
      </c>
      <c r="V110" s="26" t="s">
        <v>6</v>
      </c>
      <c r="Y110" s="187" t="s">
        <v>152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73"/>
      <c r="AF110" s="187" t="s">
        <v>156</v>
      </c>
      <c r="AG110" s="29" t="s">
        <v>10</v>
      </c>
      <c r="AH110" s="26" t="s">
        <v>4</v>
      </c>
      <c r="AI110" s="26" t="s">
        <v>5</v>
      </c>
      <c r="AJ110" s="26" t="s">
        <v>6</v>
      </c>
      <c r="AM110" s="187" t="s">
        <v>156</v>
      </c>
      <c r="AN110" s="29" t="s">
        <v>11</v>
      </c>
      <c r="AO110" s="26" t="s">
        <v>4</v>
      </c>
      <c r="AP110" s="26" t="s">
        <v>5</v>
      </c>
      <c r="AQ110" s="26" t="s">
        <v>6</v>
      </c>
      <c r="AT110" s="187" t="s">
        <v>156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193"/>
      <c r="AZ110" s="31" t="s">
        <v>4</v>
      </c>
      <c r="BA110" s="31" t="s">
        <v>13</v>
      </c>
      <c r="BB110" s="31" t="s">
        <v>6</v>
      </c>
      <c r="BC110" s="31" t="s">
        <v>14</v>
      </c>
      <c r="BE110" s="33" t="s">
        <v>4</v>
      </c>
      <c r="BF110" s="33" t="s">
        <v>13</v>
      </c>
      <c r="BG110" s="33" t="s">
        <v>6</v>
      </c>
      <c r="BH110" s="33" t="s">
        <v>15</v>
      </c>
      <c r="BI110" s="193"/>
      <c r="BJ110" s="193"/>
      <c r="BK110" s="193"/>
      <c r="BL110" s="193"/>
      <c r="BM110" s="193"/>
    </row>
    <row r="111">
      <c r="A111" s="35" t="s">
        <v>82</v>
      </c>
      <c r="B111" s="41" t="s">
        <v>33</v>
      </c>
      <c r="C111" s="37">
        <v>45265.0</v>
      </c>
      <c r="D111" s="38" t="s">
        <v>126</v>
      </c>
      <c r="E111" s="39" t="s">
        <v>127</v>
      </c>
      <c r="F111" s="40">
        <v>6.0</v>
      </c>
      <c r="G111" s="40">
        <v>0.0</v>
      </c>
      <c r="H111" s="40">
        <v>0.0</v>
      </c>
      <c r="I111" s="42" t="s">
        <v>46</v>
      </c>
      <c r="J111" s="37">
        <v>45266.0</v>
      </c>
      <c r="K111" s="38" t="s">
        <v>126</v>
      </c>
      <c r="L111" s="39" t="s">
        <v>127</v>
      </c>
      <c r="M111" s="40">
        <v>6.0</v>
      </c>
      <c r="N111" s="40">
        <v>0.0</v>
      </c>
      <c r="O111" s="40">
        <v>0.0</v>
      </c>
      <c r="P111" s="38" t="s">
        <v>36</v>
      </c>
      <c r="Q111" s="37">
        <v>45267.0</v>
      </c>
      <c r="R111" s="38" t="s">
        <v>25</v>
      </c>
      <c r="S111" s="39" t="s">
        <v>25</v>
      </c>
      <c r="T111" s="40">
        <v>0.0</v>
      </c>
      <c r="U111" s="40">
        <v>0.0</v>
      </c>
      <c r="V111" s="40">
        <v>0.0</v>
      </c>
      <c r="W111" s="42" t="s">
        <v>37</v>
      </c>
      <c r="X111" s="37">
        <v>45268.0</v>
      </c>
      <c r="Y111" s="38" t="s">
        <v>126</v>
      </c>
      <c r="Z111" s="39" t="s">
        <v>127</v>
      </c>
      <c r="AA111" s="40">
        <v>6.0</v>
      </c>
      <c r="AB111" s="40">
        <v>0.0</v>
      </c>
      <c r="AC111" s="40">
        <v>0.0</v>
      </c>
      <c r="AD111" s="56" t="s">
        <v>40</v>
      </c>
      <c r="AE111" s="37">
        <v>45269.0</v>
      </c>
      <c r="AF111" s="38" t="s">
        <v>215</v>
      </c>
      <c r="AG111" s="39" t="s">
        <v>129</v>
      </c>
      <c r="AH111" s="40">
        <v>6.0</v>
      </c>
      <c r="AI111" s="40">
        <v>1.0</v>
      </c>
      <c r="AJ111" s="40">
        <v>0.0</v>
      </c>
      <c r="AK111" s="42" t="s">
        <v>43</v>
      </c>
      <c r="AL111" s="37">
        <v>45270.0</v>
      </c>
      <c r="AM111" s="38" t="s">
        <v>126</v>
      </c>
      <c r="AN111" s="39" t="s">
        <v>127</v>
      </c>
      <c r="AO111" s="40">
        <v>6.0</v>
      </c>
      <c r="AP111" s="40">
        <v>0.0</v>
      </c>
      <c r="AQ111" s="40">
        <v>0.0</v>
      </c>
      <c r="AR111" s="96" t="s">
        <v>142</v>
      </c>
      <c r="AS111" s="37">
        <v>45271.0</v>
      </c>
      <c r="AT111" s="38" t="s">
        <v>128</v>
      </c>
      <c r="AU111" s="39" t="s">
        <v>129</v>
      </c>
      <c r="AV111" s="40">
        <v>6.0</v>
      </c>
      <c r="AW111" s="40">
        <v>1.0</v>
      </c>
      <c r="AX111" s="40">
        <v>0.0</v>
      </c>
      <c r="AY111" s="194"/>
      <c r="AZ111" s="49">
        <f t="shared" ref="AZ111:BB111" si="112">SUM(F111,M111,T111,AA111,AH111,AO111,AV111)</f>
        <v>36</v>
      </c>
      <c r="BA111" s="39">
        <f t="shared" si="112"/>
        <v>2</v>
      </c>
      <c r="BB111" s="39">
        <f t="shared" si="112"/>
        <v>0</v>
      </c>
      <c r="BC111" s="50">
        <f>SUM(AZ111,BA111,BB111)</f>
        <v>38</v>
      </c>
      <c r="BE111" s="39">
        <f>AZ111*80</f>
        <v>2880</v>
      </c>
      <c r="BF111" s="39">
        <f>BA111*88</f>
        <v>176</v>
      </c>
      <c r="BG111" s="39">
        <f>BB111*80</f>
        <v>0</v>
      </c>
      <c r="BH111" s="39">
        <f>SUM(BE111,BF111,BG111)</f>
        <v>3056</v>
      </c>
      <c r="BI111" s="194"/>
      <c r="BJ111" s="194"/>
      <c r="BK111" s="194"/>
      <c r="BL111" s="194"/>
      <c r="BM111" s="194"/>
    </row>
    <row r="112">
      <c r="A112" s="67"/>
      <c r="B112" s="68"/>
      <c r="C112" s="68"/>
    </row>
    <row r="113">
      <c r="A113" s="67"/>
      <c r="D113" s="187" t="s">
        <v>152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153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8"/>
      <c r="Y113" s="187" t="s">
        <v>155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95" t="s">
        <v>157</v>
      </c>
      <c r="AG113" s="191" t="s">
        <v>156</v>
      </c>
      <c r="AH113" s="26" t="s">
        <v>4</v>
      </c>
      <c r="AI113" s="26" t="s">
        <v>5</v>
      </c>
      <c r="AJ113" s="26" t="s">
        <v>6</v>
      </c>
      <c r="AM113" s="187" t="s">
        <v>153</v>
      </c>
      <c r="AN113" s="29" t="s">
        <v>11</v>
      </c>
      <c r="AO113" s="26" t="s">
        <v>4</v>
      </c>
      <c r="AP113" s="26" t="s">
        <v>5</v>
      </c>
      <c r="AQ113" s="26" t="s">
        <v>6</v>
      </c>
      <c r="AT113" s="187" t="s">
        <v>156</v>
      </c>
      <c r="AU113" s="191" t="s">
        <v>155</v>
      </c>
      <c r="AV113" s="26" t="s">
        <v>4</v>
      </c>
      <c r="AW113" s="26" t="s">
        <v>5</v>
      </c>
      <c r="AX113" s="26" t="s">
        <v>6</v>
      </c>
      <c r="AY113" s="196"/>
      <c r="AZ113" s="31" t="s">
        <v>4</v>
      </c>
      <c r="BA113" s="31" t="s">
        <v>13</v>
      </c>
      <c r="BB113" s="31" t="s">
        <v>6</v>
      </c>
      <c r="BC113" s="31" t="s">
        <v>14</v>
      </c>
      <c r="BD113" s="196"/>
      <c r="BE113" s="33" t="s">
        <v>4</v>
      </c>
      <c r="BF113" s="33" t="s">
        <v>13</v>
      </c>
      <c r="BG113" s="33" t="s">
        <v>6</v>
      </c>
      <c r="BH113" s="33" t="s">
        <v>15</v>
      </c>
      <c r="BI113" s="196"/>
      <c r="BJ113" s="196"/>
      <c r="BK113" s="196"/>
      <c r="BL113" s="196"/>
      <c r="BM113" s="196"/>
    </row>
    <row r="114">
      <c r="A114" s="35" t="s">
        <v>50</v>
      </c>
      <c r="B114" s="41" t="s">
        <v>33</v>
      </c>
      <c r="C114" s="37">
        <v>45265.0</v>
      </c>
      <c r="D114" s="42" t="s">
        <v>209</v>
      </c>
      <c r="E114" s="58" t="s">
        <v>210</v>
      </c>
      <c r="F114" s="40">
        <v>7.0</v>
      </c>
      <c r="G114" s="40">
        <v>0.0</v>
      </c>
      <c r="H114" s="40">
        <v>0.0</v>
      </c>
      <c r="I114" s="42" t="s">
        <v>46</v>
      </c>
      <c r="J114" s="37">
        <v>45266.0</v>
      </c>
      <c r="K114" s="42" t="s">
        <v>126</v>
      </c>
      <c r="L114" s="130" t="s">
        <v>127</v>
      </c>
      <c r="M114" s="128">
        <v>6.0</v>
      </c>
      <c r="N114" s="129">
        <v>0.0</v>
      </c>
      <c r="O114" s="129">
        <v>0.0</v>
      </c>
      <c r="P114" s="38" t="s">
        <v>64</v>
      </c>
      <c r="Q114" s="37">
        <v>45267.0</v>
      </c>
      <c r="R114" s="42" t="s">
        <v>119</v>
      </c>
      <c r="S114" s="53" t="s">
        <v>120</v>
      </c>
      <c r="T114" s="40">
        <v>0.0</v>
      </c>
      <c r="U114" s="40">
        <v>4.5</v>
      </c>
      <c r="V114" s="40">
        <v>0.0</v>
      </c>
      <c r="W114" s="42" t="s">
        <v>67</v>
      </c>
      <c r="X114" s="37">
        <v>45268.0</v>
      </c>
      <c r="Y114" s="38" t="s">
        <v>135</v>
      </c>
      <c r="Z114" s="39" t="s">
        <v>136</v>
      </c>
      <c r="AA114" s="40">
        <v>2.0</v>
      </c>
      <c r="AB114" s="40">
        <v>6.0</v>
      </c>
      <c r="AC114" s="40">
        <v>1.0</v>
      </c>
      <c r="AD114" s="56" t="s">
        <v>56</v>
      </c>
      <c r="AE114" s="37">
        <v>45269.0</v>
      </c>
      <c r="AF114" s="42" t="s">
        <v>89</v>
      </c>
      <c r="AG114" s="148" t="s">
        <v>143</v>
      </c>
      <c r="AH114" s="40">
        <v>1.0</v>
      </c>
      <c r="AI114" s="40">
        <v>7.0</v>
      </c>
      <c r="AJ114" s="40">
        <v>3.0</v>
      </c>
      <c r="AK114" s="42" t="s">
        <v>79</v>
      </c>
      <c r="AL114" s="37">
        <v>45270.0</v>
      </c>
      <c r="AM114" s="42" t="s">
        <v>121</v>
      </c>
      <c r="AN114" s="53" t="s">
        <v>122</v>
      </c>
      <c r="AO114" s="40">
        <v>0.0</v>
      </c>
      <c r="AP114" s="40">
        <v>3.5</v>
      </c>
      <c r="AQ114" s="40">
        <v>0.0</v>
      </c>
      <c r="AR114" s="96" t="s">
        <v>27</v>
      </c>
      <c r="AS114" s="37">
        <v>45271.0</v>
      </c>
      <c r="AT114" s="42" t="s">
        <v>179</v>
      </c>
      <c r="AU114" s="147" t="s">
        <v>137</v>
      </c>
      <c r="AV114" s="40">
        <v>3.0</v>
      </c>
      <c r="AW114" s="40">
        <v>6.0</v>
      </c>
      <c r="AX114" s="40">
        <v>0.0</v>
      </c>
      <c r="AY114" s="51"/>
      <c r="AZ114" s="49">
        <f t="shared" ref="AZ114:BB114" si="113">SUM(F114,M114,T114,AA114,AH114,AO114,AV114)</f>
        <v>19</v>
      </c>
      <c r="BA114" s="39">
        <f t="shared" si="113"/>
        <v>27</v>
      </c>
      <c r="BB114" s="39">
        <f t="shared" si="113"/>
        <v>4</v>
      </c>
      <c r="BC114" s="50">
        <f>SUM(AZ114,BA114,BB114)</f>
        <v>50</v>
      </c>
      <c r="BD114" s="51"/>
      <c r="BE114" s="39">
        <f>AZ114*80</f>
        <v>1520</v>
      </c>
      <c r="BF114" s="39">
        <f>BA114*88</f>
        <v>2376</v>
      </c>
      <c r="BG114" s="39">
        <f>BB114*80</f>
        <v>320</v>
      </c>
      <c r="BH114" s="39">
        <f>SUM(BE114,BF114,BG114)</f>
        <v>4216</v>
      </c>
      <c r="BI114" s="51"/>
      <c r="BJ114" s="51"/>
      <c r="BK114" s="51"/>
      <c r="BL114" s="51"/>
      <c r="BM114" s="51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199"/>
    </row>
    <row r="116">
      <c r="A116" s="67"/>
      <c r="B116" s="68"/>
      <c r="C116" s="68"/>
      <c r="L116" s="92"/>
      <c r="R116" s="98"/>
      <c r="S116" s="192"/>
      <c r="Z116" s="39"/>
      <c r="AA116" s="197"/>
      <c r="AB116" s="197"/>
      <c r="AC116" s="197"/>
      <c r="AD116" s="197"/>
      <c r="AN116" s="198"/>
      <c r="AT116" s="98"/>
    </row>
    <row r="117">
      <c r="A117" s="24"/>
      <c r="B117" s="25"/>
      <c r="C117" s="25"/>
      <c r="D117" s="187" t="s">
        <v>159</v>
      </c>
      <c r="E117" s="26" t="s">
        <v>3</v>
      </c>
      <c r="F117" s="26" t="s">
        <v>4</v>
      </c>
      <c r="G117" s="26" t="s">
        <v>5</v>
      </c>
      <c r="H117" s="26" t="s">
        <v>6</v>
      </c>
      <c r="I117" s="26"/>
      <c r="J117" s="26"/>
      <c r="K117" s="187" t="s">
        <v>216</v>
      </c>
      <c r="L117" s="26" t="s">
        <v>7</v>
      </c>
      <c r="M117" s="26" t="s">
        <v>4</v>
      </c>
      <c r="N117" s="26" t="s">
        <v>5</v>
      </c>
      <c r="O117" s="26" t="s">
        <v>6</v>
      </c>
      <c r="P117" s="26"/>
      <c r="Q117" s="26"/>
      <c r="R117" s="187" t="s">
        <v>153</v>
      </c>
      <c r="S117" s="26" t="s">
        <v>8</v>
      </c>
      <c r="T117" s="26" t="s">
        <v>4</v>
      </c>
      <c r="U117" s="26" t="s">
        <v>5</v>
      </c>
      <c r="V117" s="26" t="s">
        <v>6</v>
      </c>
      <c r="W117" s="28"/>
      <c r="X117" s="29"/>
      <c r="Y117" s="187" t="s">
        <v>153</v>
      </c>
      <c r="Z117" s="29" t="s">
        <v>9</v>
      </c>
      <c r="AA117" s="26" t="s">
        <v>4</v>
      </c>
      <c r="AB117" s="26" t="s">
        <v>5</v>
      </c>
      <c r="AC117" s="26" t="s">
        <v>6</v>
      </c>
      <c r="AD117" s="29"/>
      <c r="AE117" s="29"/>
      <c r="AF117" s="187" t="s">
        <v>153</v>
      </c>
      <c r="AG117" s="29" t="s">
        <v>10</v>
      </c>
      <c r="AH117" s="26" t="s">
        <v>4</v>
      </c>
      <c r="AI117" s="26" t="s">
        <v>5</v>
      </c>
      <c r="AJ117" s="26" t="s">
        <v>6</v>
      </c>
      <c r="AK117" s="29"/>
      <c r="AL117" s="29"/>
      <c r="AM117" s="187" t="s">
        <v>153</v>
      </c>
      <c r="AN117" s="29" t="s">
        <v>11</v>
      </c>
      <c r="AO117" s="26" t="s">
        <v>4</v>
      </c>
      <c r="AP117" s="26" t="s">
        <v>5</v>
      </c>
      <c r="AQ117" s="26" t="s">
        <v>6</v>
      </c>
      <c r="AR117" s="29"/>
      <c r="AS117" s="29"/>
      <c r="AT117" s="187" t="s">
        <v>153</v>
      </c>
      <c r="AU117" s="29" t="s">
        <v>12</v>
      </c>
      <c r="AV117" s="26" t="s">
        <v>4</v>
      </c>
      <c r="AW117" s="26" t="s">
        <v>5</v>
      </c>
      <c r="AX117" s="26" t="s">
        <v>6</v>
      </c>
      <c r="AY117" s="30"/>
      <c r="AZ117" s="31" t="s">
        <v>4</v>
      </c>
      <c r="BA117" s="31" t="s">
        <v>13</v>
      </c>
      <c r="BB117" s="31" t="s">
        <v>6</v>
      </c>
      <c r="BC117" s="31" t="s">
        <v>14</v>
      </c>
      <c r="BD117" s="32"/>
      <c r="BE117" s="33" t="s">
        <v>4</v>
      </c>
      <c r="BF117" s="33" t="s">
        <v>13</v>
      </c>
      <c r="BG117" s="33" t="s">
        <v>6</v>
      </c>
      <c r="BH117" s="33" t="s">
        <v>15</v>
      </c>
      <c r="BI117" s="32"/>
      <c r="BJ117" s="32"/>
      <c r="BK117" s="32"/>
      <c r="BL117" s="32"/>
      <c r="BM117" s="32"/>
    </row>
    <row r="118">
      <c r="A118" s="35" t="s">
        <v>18</v>
      </c>
      <c r="B118" s="36" t="s">
        <v>19</v>
      </c>
      <c r="C118" s="37">
        <v>45264.0</v>
      </c>
      <c r="D118" s="38" t="s">
        <v>207</v>
      </c>
      <c r="E118" s="39" t="s">
        <v>208</v>
      </c>
      <c r="F118" s="40">
        <v>0.0</v>
      </c>
      <c r="G118" s="40">
        <v>5.5</v>
      </c>
      <c r="H118" s="40">
        <v>0.0</v>
      </c>
      <c r="I118" s="41" t="s">
        <v>22</v>
      </c>
      <c r="J118" s="37">
        <v>45265.0</v>
      </c>
      <c r="K118" s="42" t="s">
        <v>91</v>
      </c>
      <c r="L118" s="108" t="s">
        <v>160</v>
      </c>
      <c r="M118" s="40">
        <v>1.0</v>
      </c>
      <c r="N118" s="40">
        <v>7.0</v>
      </c>
      <c r="O118" s="40">
        <v>0.0</v>
      </c>
      <c r="P118" s="38" t="s">
        <v>64</v>
      </c>
      <c r="Q118" s="37">
        <v>45267.0</v>
      </c>
      <c r="R118" s="42" t="s">
        <v>63</v>
      </c>
      <c r="S118" s="53" t="s">
        <v>63</v>
      </c>
      <c r="T118" s="40">
        <v>0.0</v>
      </c>
      <c r="U118" s="40">
        <v>0.0</v>
      </c>
      <c r="V118" s="40">
        <v>0.0</v>
      </c>
      <c r="W118" s="38" t="s">
        <v>67</v>
      </c>
      <c r="X118" s="37">
        <v>45268.0</v>
      </c>
      <c r="Y118" s="38" t="s">
        <v>25</v>
      </c>
      <c r="Z118" s="39" t="s">
        <v>25</v>
      </c>
      <c r="AA118" s="40">
        <v>0.0</v>
      </c>
      <c r="AB118" s="40">
        <v>0.0</v>
      </c>
      <c r="AC118" s="40">
        <v>0.0</v>
      </c>
      <c r="AD118" s="42" t="s">
        <v>78</v>
      </c>
      <c r="AE118" s="37">
        <v>45269.0</v>
      </c>
      <c r="AF118" s="38" t="s">
        <v>25</v>
      </c>
      <c r="AG118" s="39" t="s">
        <v>25</v>
      </c>
      <c r="AH118" s="40">
        <v>0.0</v>
      </c>
      <c r="AI118" s="40">
        <v>0.0</v>
      </c>
      <c r="AJ118" s="40">
        <v>0.0</v>
      </c>
      <c r="AK118" s="42" t="s">
        <v>79</v>
      </c>
      <c r="AL118" s="37">
        <v>45270.0</v>
      </c>
      <c r="AM118" s="42" t="s">
        <v>63</v>
      </c>
      <c r="AN118" s="53" t="s">
        <v>63</v>
      </c>
      <c r="AO118" s="40">
        <v>0.0</v>
      </c>
      <c r="AP118" s="40">
        <v>0.0</v>
      </c>
      <c r="AQ118" s="40">
        <v>0.0</v>
      </c>
      <c r="AR118" s="42" t="s">
        <v>27</v>
      </c>
      <c r="AS118" s="37">
        <v>45271.0</v>
      </c>
      <c r="AT118" s="42"/>
      <c r="AU118" s="53"/>
      <c r="AV118" s="40">
        <v>0.0</v>
      </c>
      <c r="AW118" s="40">
        <v>0.0</v>
      </c>
      <c r="AX118" s="40">
        <v>0.0</v>
      </c>
      <c r="AY118" s="48"/>
      <c r="AZ118" s="49">
        <f t="shared" ref="AZ118:BB118" si="114">SUM(F118,M118,T118,AA118,AH118,AO118,AV118)</f>
        <v>1</v>
      </c>
      <c r="BA118" s="39">
        <f t="shared" si="114"/>
        <v>12.5</v>
      </c>
      <c r="BB118" s="39">
        <f t="shared" si="114"/>
        <v>0</v>
      </c>
      <c r="BC118" s="50">
        <f>SUM(AZ118,BA118,BB118)</f>
        <v>13.5</v>
      </c>
      <c r="BD118" s="51"/>
      <c r="BE118" s="39">
        <f>AZ118*80</f>
        <v>80</v>
      </c>
      <c r="BF118" s="39">
        <f>BA118*88</f>
        <v>1100</v>
      </c>
      <c r="BG118" s="39">
        <f>BB118*80</f>
        <v>0</v>
      </c>
      <c r="BH118" s="39">
        <f>SUM(BE118,BF118,BG118)</f>
        <v>1180</v>
      </c>
      <c r="BI118" s="51"/>
      <c r="BJ118" s="51"/>
      <c r="BK118" s="51"/>
      <c r="BL118" s="51"/>
      <c r="BM118" s="51"/>
    </row>
    <row r="119">
      <c r="A119" s="35"/>
      <c r="B119" s="64"/>
      <c r="C119" s="45"/>
      <c r="D119" s="39"/>
      <c r="E119" s="39"/>
      <c r="F119" s="60"/>
      <c r="G119" s="60"/>
      <c r="H119" s="60"/>
      <c r="I119" s="60"/>
      <c r="J119" s="45"/>
      <c r="K119" s="39"/>
      <c r="L119" s="39"/>
      <c r="M119" s="98"/>
      <c r="N119" s="98"/>
      <c r="O119" s="98"/>
      <c r="P119" s="98"/>
      <c r="Q119" s="200"/>
      <c r="R119" s="39"/>
      <c r="S119" s="39"/>
      <c r="T119" s="64"/>
      <c r="U119" s="64"/>
      <c r="V119" s="64"/>
      <c r="W119" s="64"/>
      <c r="X119" s="45"/>
      <c r="Y119" s="39"/>
      <c r="Z119" s="39"/>
      <c r="AA119" s="44"/>
      <c r="AB119" s="44"/>
      <c r="AC119" s="44"/>
      <c r="AD119" s="201"/>
      <c r="AE119" s="45"/>
      <c r="AF119" s="39"/>
      <c r="AG119" s="39"/>
      <c r="AH119" s="46"/>
      <c r="AI119" s="46"/>
      <c r="AJ119" s="46"/>
      <c r="AK119" s="46"/>
      <c r="AL119" s="45"/>
      <c r="AM119" s="39"/>
      <c r="AN119" s="39"/>
      <c r="AO119" s="98"/>
      <c r="AP119" s="98"/>
      <c r="AQ119" s="98"/>
      <c r="AS119" s="202"/>
      <c r="AT119" s="39"/>
      <c r="AU119" s="39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>
      <c r="A120" s="24"/>
      <c r="D120" s="187" t="s">
        <v>153</v>
      </c>
      <c r="E120" s="26" t="s">
        <v>3</v>
      </c>
      <c r="F120" s="26" t="s">
        <v>4</v>
      </c>
      <c r="G120" s="26" t="s">
        <v>5</v>
      </c>
      <c r="H120" s="26" t="s">
        <v>6</v>
      </c>
      <c r="I120" s="26"/>
      <c r="J120" s="26"/>
      <c r="K120" s="187" t="s">
        <v>152</v>
      </c>
      <c r="L120" s="26" t="s">
        <v>7</v>
      </c>
      <c r="M120" s="26" t="s">
        <v>4</v>
      </c>
      <c r="N120" s="26" t="s">
        <v>5</v>
      </c>
      <c r="O120" s="26" t="s">
        <v>6</v>
      </c>
      <c r="P120" s="26"/>
      <c r="Q120" s="26"/>
      <c r="R120" s="187" t="s">
        <v>152</v>
      </c>
      <c r="S120" s="26" t="s">
        <v>8</v>
      </c>
      <c r="T120" s="26" t="s">
        <v>4</v>
      </c>
      <c r="U120" s="26" t="s">
        <v>5</v>
      </c>
      <c r="V120" s="26" t="s">
        <v>6</v>
      </c>
      <c r="W120" s="28"/>
      <c r="X120" s="29"/>
      <c r="Y120" s="187" t="s">
        <v>152</v>
      </c>
      <c r="Z120" s="29" t="s">
        <v>9</v>
      </c>
      <c r="AA120" s="26" t="s">
        <v>4</v>
      </c>
      <c r="AB120" s="26" t="s">
        <v>5</v>
      </c>
      <c r="AC120" s="26" t="s">
        <v>6</v>
      </c>
      <c r="AD120" s="188"/>
      <c r="AE120" s="189"/>
      <c r="AF120" s="187" t="s">
        <v>152</v>
      </c>
      <c r="AG120" s="29" t="s">
        <v>10</v>
      </c>
      <c r="AH120" s="26" t="s">
        <v>4</v>
      </c>
      <c r="AI120" s="26" t="s">
        <v>5</v>
      </c>
      <c r="AJ120" s="26" t="s">
        <v>6</v>
      </c>
      <c r="AM120" s="187" t="s">
        <v>153</v>
      </c>
      <c r="AN120" s="29" t="s">
        <v>11</v>
      </c>
      <c r="AO120" s="26" t="s">
        <v>4</v>
      </c>
      <c r="AP120" s="26" t="s">
        <v>5</v>
      </c>
      <c r="AQ120" s="26" t="s">
        <v>6</v>
      </c>
      <c r="AT120" s="187" t="s">
        <v>152</v>
      </c>
      <c r="AU120" s="29" t="s">
        <v>12</v>
      </c>
      <c r="AV120" s="26" t="s">
        <v>4</v>
      </c>
      <c r="AW120" s="26" t="s">
        <v>5</v>
      </c>
      <c r="AX120" s="26" t="s">
        <v>6</v>
      </c>
      <c r="AY120" s="30"/>
      <c r="AZ120" s="31" t="s">
        <v>4</v>
      </c>
      <c r="BA120" s="31" t="s">
        <v>13</v>
      </c>
      <c r="BB120" s="31" t="s">
        <v>6</v>
      </c>
      <c r="BC120" s="31" t="s">
        <v>14</v>
      </c>
      <c r="BD120" s="32"/>
      <c r="BE120" s="33" t="s">
        <v>4</v>
      </c>
      <c r="BF120" s="33" t="s">
        <v>13</v>
      </c>
      <c r="BG120" s="33" t="s">
        <v>6</v>
      </c>
      <c r="BH120" s="33" t="s">
        <v>15</v>
      </c>
      <c r="BI120" s="32"/>
      <c r="BJ120" s="32"/>
      <c r="BK120" s="32"/>
      <c r="BL120" s="32"/>
      <c r="BM120" s="32"/>
    </row>
    <row r="121">
      <c r="A121" s="94" t="s">
        <v>54</v>
      </c>
      <c r="B121" s="42" t="s">
        <v>62</v>
      </c>
      <c r="C121" s="37">
        <v>45265.0</v>
      </c>
      <c r="D121" s="42" t="s">
        <v>117</v>
      </c>
      <c r="E121" s="53" t="s">
        <v>118</v>
      </c>
      <c r="F121" s="40">
        <v>1.0</v>
      </c>
      <c r="G121" s="40">
        <v>4.5</v>
      </c>
      <c r="H121" s="40">
        <v>0.0</v>
      </c>
      <c r="I121" s="42" t="s">
        <v>131</v>
      </c>
      <c r="J121" s="37">
        <v>45266.0</v>
      </c>
      <c r="K121" s="42" t="s">
        <v>25</v>
      </c>
      <c r="L121" s="58" t="s">
        <v>25</v>
      </c>
      <c r="M121" s="40">
        <v>0.0</v>
      </c>
      <c r="N121" s="40">
        <v>0.0</v>
      </c>
      <c r="O121" s="40">
        <v>0.0</v>
      </c>
      <c r="P121" s="38" t="s">
        <v>64</v>
      </c>
      <c r="Q121" s="37">
        <v>45267.0</v>
      </c>
      <c r="R121" s="42" t="s">
        <v>65</v>
      </c>
      <c r="S121" s="58" t="s">
        <v>66</v>
      </c>
      <c r="T121" s="40">
        <v>0.0</v>
      </c>
      <c r="U121" s="40">
        <v>6.0</v>
      </c>
      <c r="V121" s="40">
        <v>0.0</v>
      </c>
      <c r="W121" s="95" t="s">
        <v>67</v>
      </c>
      <c r="X121" s="37">
        <v>45268.0</v>
      </c>
      <c r="Y121" s="42" t="s">
        <v>65</v>
      </c>
      <c r="Z121" s="58" t="s">
        <v>66</v>
      </c>
      <c r="AA121" s="40">
        <v>0.0</v>
      </c>
      <c r="AB121" s="40">
        <v>6.0</v>
      </c>
      <c r="AC121" s="40">
        <v>0.0</v>
      </c>
      <c r="AD121" s="56" t="s">
        <v>78</v>
      </c>
      <c r="AE121" s="37">
        <v>45269.0</v>
      </c>
      <c r="AF121" s="42" t="s">
        <v>65</v>
      </c>
      <c r="AG121" s="58" t="s">
        <v>66</v>
      </c>
      <c r="AH121" s="40">
        <v>0.0</v>
      </c>
      <c r="AI121" s="40">
        <v>6.0</v>
      </c>
      <c r="AJ121" s="40">
        <v>0.0</v>
      </c>
      <c r="AK121" s="42" t="s">
        <v>43</v>
      </c>
      <c r="AL121" s="37">
        <v>45270.0</v>
      </c>
      <c r="AM121" s="42" t="s">
        <v>215</v>
      </c>
      <c r="AN121" s="130" t="s">
        <v>129</v>
      </c>
      <c r="AO121" s="128">
        <v>6.0</v>
      </c>
      <c r="AP121" s="128">
        <v>1.0</v>
      </c>
      <c r="AQ121" s="129">
        <v>0.0</v>
      </c>
      <c r="AR121" s="42" t="s">
        <v>27</v>
      </c>
      <c r="AS121" s="37">
        <v>45271.0</v>
      </c>
      <c r="AT121" s="42" t="s">
        <v>65</v>
      </c>
      <c r="AU121" s="58" t="s">
        <v>66</v>
      </c>
      <c r="AV121" s="40">
        <v>0.0</v>
      </c>
      <c r="AW121" s="40">
        <v>6.0</v>
      </c>
      <c r="AX121" s="40">
        <v>0.0</v>
      </c>
      <c r="AY121" s="48"/>
      <c r="AZ121" s="49">
        <f t="shared" ref="AZ121:BB121" si="115">SUM(F121,M121,T121,AA121,AH121,AO121,AV121)</f>
        <v>7</v>
      </c>
      <c r="BA121" s="39">
        <f t="shared" si="115"/>
        <v>29.5</v>
      </c>
      <c r="BB121" s="39">
        <f t="shared" si="115"/>
        <v>0</v>
      </c>
      <c r="BC121" s="50">
        <f>SUM(AZ121,BA121,BB121)</f>
        <v>36.5</v>
      </c>
      <c r="BD121" s="51"/>
      <c r="BE121" s="39">
        <f>AZ121*80</f>
        <v>560</v>
      </c>
      <c r="BF121" s="39">
        <f>BA121*88</f>
        <v>2596</v>
      </c>
      <c r="BG121" s="39">
        <f>BB121*80</f>
        <v>0</v>
      </c>
      <c r="BH121" s="39">
        <f>SUM(BE121,BF121,BG121)</f>
        <v>3156</v>
      </c>
      <c r="BI121" s="51"/>
      <c r="BJ121" s="51"/>
      <c r="BK121" s="51"/>
      <c r="BL121" s="51"/>
      <c r="BM121" s="51"/>
    </row>
    <row r="122">
      <c r="A122" s="116"/>
      <c r="B122" s="203"/>
      <c r="C122" s="71"/>
      <c r="D122" s="136"/>
      <c r="E122" s="51"/>
      <c r="F122" s="51"/>
      <c r="G122" s="51"/>
      <c r="H122" s="51"/>
      <c r="I122" s="204"/>
      <c r="J122" s="71"/>
      <c r="K122" s="39"/>
      <c r="L122" s="39"/>
      <c r="M122" s="51"/>
      <c r="N122" s="51"/>
      <c r="O122" s="51"/>
      <c r="P122" s="203"/>
      <c r="Q122" s="71"/>
      <c r="R122" s="136"/>
      <c r="S122" s="51"/>
      <c r="T122" s="51"/>
      <c r="U122" s="51"/>
      <c r="V122" s="51"/>
      <c r="W122" s="136"/>
      <c r="X122" s="71"/>
      <c r="Y122" s="53"/>
      <c r="Z122" s="53"/>
      <c r="AA122" s="51"/>
      <c r="AB122" s="51"/>
      <c r="AC122" s="51"/>
      <c r="AD122" s="136"/>
      <c r="AE122" s="71"/>
      <c r="AF122" s="136"/>
      <c r="AG122" s="192"/>
      <c r="AH122" s="51"/>
      <c r="AI122" s="51"/>
      <c r="AJ122" s="51"/>
      <c r="AK122" s="205"/>
      <c r="AL122" s="71"/>
      <c r="AM122" s="39"/>
      <c r="AN122" s="39"/>
      <c r="AO122" s="51"/>
      <c r="AP122" s="51"/>
      <c r="AQ122" s="51"/>
      <c r="AR122" s="138"/>
      <c r="AS122" s="71"/>
      <c r="AT122" s="51"/>
      <c r="AU122" s="51"/>
      <c r="AV122" s="51"/>
      <c r="AW122" s="51"/>
      <c r="AX122" s="51"/>
      <c r="AY122" s="48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4"/>
      <c r="D123" s="187" t="s">
        <v>152</v>
      </c>
      <c r="E123" s="26" t="s">
        <v>3</v>
      </c>
      <c r="F123" s="26" t="s">
        <v>4</v>
      </c>
      <c r="G123" s="26" t="s">
        <v>5</v>
      </c>
      <c r="H123" s="26" t="s">
        <v>6</v>
      </c>
      <c r="I123" s="26"/>
      <c r="J123" s="26"/>
      <c r="K123" s="187" t="s">
        <v>152</v>
      </c>
      <c r="L123" s="26" t="s">
        <v>3</v>
      </c>
      <c r="M123" s="26" t="s">
        <v>4</v>
      </c>
      <c r="N123" s="26" t="s">
        <v>5</v>
      </c>
      <c r="O123" s="26" t="s">
        <v>6</v>
      </c>
      <c r="P123" s="26"/>
      <c r="Q123" s="26"/>
      <c r="R123" s="187" t="s">
        <v>152</v>
      </c>
      <c r="S123" s="26" t="s">
        <v>8</v>
      </c>
      <c r="T123" s="26" t="s">
        <v>4</v>
      </c>
      <c r="U123" s="26" t="s">
        <v>5</v>
      </c>
      <c r="V123" s="26" t="s">
        <v>6</v>
      </c>
      <c r="W123" s="28"/>
      <c r="X123" s="29"/>
      <c r="Y123" s="187" t="s">
        <v>159</v>
      </c>
      <c r="Z123" s="29" t="s">
        <v>9</v>
      </c>
      <c r="AA123" s="26" t="s">
        <v>4</v>
      </c>
      <c r="AB123" s="26" t="s">
        <v>5</v>
      </c>
      <c r="AC123" s="26" t="s">
        <v>6</v>
      </c>
      <c r="AF123" s="187" t="s">
        <v>159</v>
      </c>
      <c r="AG123" s="29" t="s">
        <v>10</v>
      </c>
      <c r="AH123" s="26" t="s">
        <v>4</v>
      </c>
      <c r="AI123" s="26" t="s">
        <v>5</v>
      </c>
      <c r="AJ123" s="26" t="s">
        <v>6</v>
      </c>
      <c r="AM123" s="187" t="s">
        <v>152</v>
      </c>
      <c r="AN123" s="29" t="s">
        <v>11</v>
      </c>
      <c r="AO123" s="26" t="s">
        <v>4</v>
      </c>
      <c r="AP123" s="26" t="s">
        <v>5</v>
      </c>
      <c r="AQ123" s="26" t="s">
        <v>6</v>
      </c>
      <c r="AT123" s="187" t="s">
        <v>152</v>
      </c>
      <c r="AU123" s="29" t="s">
        <v>12</v>
      </c>
      <c r="AV123" s="26" t="s">
        <v>4</v>
      </c>
      <c r="AW123" s="26" t="s">
        <v>5</v>
      </c>
      <c r="AX123" s="26" t="s">
        <v>6</v>
      </c>
      <c r="AY123" s="30"/>
      <c r="AZ123" s="31" t="s">
        <v>4</v>
      </c>
      <c r="BA123" s="31" t="s">
        <v>13</v>
      </c>
      <c r="BB123" s="31" t="s">
        <v>6</v>
      </c>
      <c r="BC123" s="31" t="s">
        <v>14</v>
      </c>
      <c r="BD123" s="32"/>
      <c r="BE123" s="33" t="s">
        <v>4</v>
      </c>
      <c r="BF123" s="33" t="s">
        <v>13</v>
      </c>
      <c r="BG123" s="33" t="s">
        <v>6</v>
      </c>
      <c r="BH123" s="33" t="s">
        <v>15</v>
      </c>
      <c r="BI123" s="51"/>
      <c r="BJ123" s="51"/>
      <c r="BK123" s="51"/>
      <c r="BL123" s="51"/>
      <c r="BM123" s="51"/>
    </row>
    <row r="124">
      <c r="A124" s="94" t="s">
        <v>30</v>
      </c>
      <c r="B124" s="41" t="s">
        <v>33</v>
      </c>
      <c r="C124" s="37">
        <v>45265.0</v>
      </c>
      <c r="D124" s="42"/>
      <c r="E124" s="58"/>
      <c r="F124" s="40">
        <v>0.0</v>
      </c>
      <c r="G124" s="40">
        <v>0.0</v>
      </c>
      <c r="H124" s="40">
        <v>0.0</v>
      </c>
      <c r="I124" s="57" t="s">
        <v>46</v>
      </c>
      <c r="J124" s="37">
        <v>45266.0</v>
      </c>
      <c r="K124" s="42"/>
      <c r="L124" s="58"/>
      <c r="M124" s="40">
        <v>0.0</v>
      </c>
      <c r="N124" s="40">
        <v>0.0</v>
      </c>
      <c r="O124" s="40">
        <v>0.0</v>
      </c>
      <c r="P124" s="38" t="s">
        <v>36</v>
      </c>
      <c r="Q124" s="37">
        <v>45267.0</v>
      </c>
      <c r="R124" s="42"/>
      <c r="S124" s="58"/>
      <c r="T124" s="40">
        <v>0.0</v>
      </c>
      <c r="U124" s="40">
        <v>0.0</v>
      </c>
      <c r="V124" s="40">
        <v>0.0</v>
      </c>
      <c r="W124" s="56" t="s">
        <v>37</v>
      </c>
      <c r="X124" s="37">
        <v>45268.0</v>
      </c>
      <c r="Y124" s="42"/>
      <c r="Z124" s="58"/>
      <c r="AA124" s="40">
        <v>0.0</v>
      </c>
      <c r="AB124" s="40">
        <v>0.0</v>
      </c>
      <c r="AC124" s="40">
        <v>0.0</v>
      </c>
      <c r="AD124" s="56" t="s">
        <v>40</v>
      </c>
      <c r="AE124" s="37">
        <v>45262.0</v>
      </c>
      <c r="AF124" s="42"/>
      <c r="AG124" s="58"/>
      <c r="AH124" s="40">
        <v>0.0</v>
      </c>
      <c r="AI124" s="40">
        <v>0.0</v>
      </c>
      <c r="AJ124" s="40">
        <v>0.0</v>
      </c>
      <c r="AK124" s="96" t="s">
        <v>43</v>
      </c>
      <c r="AL124" s="37">
        <v>45270.0</v>
      </c>
      <c r="AM124" s="42"/>
      <c r="AN124" s="58"/>
      <c r="AO124" s="40">
        <v>0.0</v>
      </c>
      <c r="AP124" s="40">
        <v>0.0</v>
      </c>
      <c r="AQ124" s="40">
        <v>0.0</v>
      </c>
      <c r="AR124" s="57" t="s">
        <v>44</v>
      </c>
      <c r="AS124" s="37">
        <v>45271.0</v>
      </c>
      <c r="AT124" s="42"/>
      <c r="AU124" s="58"/>
      <c r="AV124" s="40">
        <v>0.0</v>
      </c>
      <c r="AW124" s="40">
        <v>0.0</v>
      </c>
      <c r="AX124" s="40">
        <v>0.0</v>
      </c>
      <c r="AY124" s="48"/>
      <c r="AZ124" s="49">
        <f t="shared" ref="AZ124:BB124" si="116">SUM(F124,M124,T124,AA124,AH124,AO124,AV124)</f>
        <v>0</v>
      </c>
      <c r="BA124" s="39">
        <f t="shared" si="116"/>
        <v>0</v>
      </c>
      <c r="BB124" s="39">
        <f t="shared" si="116"/>
        <v>0</v>
      </c>
      <c r="BC124" s="50">
        <f>SUM(AZ124,BA124,BB124)</f>
        <v>0</v>
      </c>
      <c r="BD124" s="51"/>
      <c r="BE124" s="39">
        <f>AZ124*67.31</f>
        <v>0</v>
      </c>
      <c r="BF124" s="39">
        <f>BA124*74</f>
        <v>0</v>
      </c>
      <c r="BG124" s="39">
        <f>BB124*84</f>
        <v>0</v>
      </c>
      <c r="BH124" s="39">
        <f>SUM(BE124,BF124,BG124)</f>
        <v>0</v>
      </c>
      <c r="BI124" s="51"/>
      <c r="BJ124" s="51"/>
      <c r="BK124" s="51"/>
      <c r="BL124" s="51"/>
      <c r="BM124" s="51"/>
    </row>
    <row r="125">
      <c r="A125" s="67"/>
      <c r="B125" s="68"/>
      <c r="C125" s="68"/>
      <c r="K125" s="6"/>
      <c r="L125" s="4"/>
      <c r="Y125" s="6"/>
      <c r="Z125" s="4"/>
      <c r="AG125" s="39"/>
      <c r="AM125" s="6"/>
      <c r="AN125" s="4"/>
      <c r="AT125" s="39"/>
      <c r="AU125" s="39"/>
    </row>
    <row r="126">
      <c r="A126" s="24"/>
      <c r="B126" s="25"/>
      <c r="C126" s="25"/>
      <c r="D126" s="187" t="s">
        <v>159</v>
      </c>
      <c r="E126" s="26" t="s">
        <v>3</v>
      </c>
      <c r="F126" s="26" t="s">
        <v>4</v>
      </c>
      <c r="G126" s="26" t="s">
        <v>5</v>
      </c>
      <c r="H126" s="26" t="s">
        <v>6</v>
      </c>
      <c r="I126" s="26"/>
      <c r="J126" s="26"/>
      <c r="K126" s="187" t="s">
        <v>159</v>
      </c>
      <c r="L126" s="26" t="s">
        <v>7</v>
      </c>
      <c r="M126" s="26" t="s">
        <v>4</v>
      </c>
      <c r="N126" s="26" t="s">
        <v>5</v>
      </c>
      <c r="O126" s="26" t="s">
        <v>6</v>
      </c>
      <c r="P126" s="26"/>
      <c r="Q126" s="26"/>
      <c r="R126" s="187" t="s">
        <v>156</v>
      </c>
      <c r="S126" s="26" t="s">
        <v>8</v>
      </c>
      <c r="T126" s="26" t="s">
        <v>4</v>
      </c>
      <c r="U126" s="26" t="s">
        <v>5</v>
      </c>
      <c r="V126" s="26" t="s">
        <v>6</v>
      </c>
      <c r="W126" s="28"/>
      <c r="X126" s="29"/>
      <c r="Y126" s="187" t="s">
        <v>156</v>
      </c>
      <c r="Z126" s="29" t="s">
        <v>9</v>
      </c>
      <c r="AA126" s="26" t="s">
        <v>4</v>
      </c>
      <c r="AB126" s="26" t="s">
        <v>5</v>
      </c>
      <c r="AC126" s="26" t="s">
        <v>6</v>
      </c>
      <c r="AD126" s="29"/>
      <c r="AE126" s="29"/>
      <c r="AF126" s="187" t="s">
        <v>159</v>
      </c>
      <c r="AG126" s="29" t="s">
        <v>10</v>
      </c>
      <c r="AH126" s="26" t="s">
        <v>4</v>
      </c>
      <c r="AI126" s="26" t="s">
        <v>5</v>
      </c>
      <c r="AJ126" s="26" t="s">
        <v>6</v>
      </c>
      <c r="AK126" s="29"/>
      <c r="AL126" s="29"/>
      <c r="AM126" s="187" t="s">
        <v>159</v>
      </c>
      <c r="AN126" s="29" t="s">
        <v>11</v>
      </c>
      <c r="AO126" s="26" t="s">
        <v>4</v>
      </c>
      <c r="AP126" s="26" t="s">
        <v>5</v>
      </c>
      <c r="AQ126" s="26" t="s">
        <v>6</v>
      </c>
      <c r="AR126" s="29"/>
      <c r="AS126" s="29"/>
      <c r="AT126" s="187" t="s">
        <v>159</v>
      </c>
      <c r="AU126" s="29" t="s">
        <v>12</v>
      </c>
      <c r="AV126" s="26" t="s">
        <v>4</v>
      </c>
      <c r="AW126" s="26" t="s">
        <v>5</v>
      </c>
      <c r="AX126" s="26" t="s">
        <v>6</v>
      </c>
      <c r="AY126" s="30"/>
      <c r="AZ126" s="31" t="s">
        <v>4</v>
      </c>
      <c r="BA126" s="31" t="s">
        <v>13</v>
      </c>
      <c r="BB126" s="31" t="s">
        <v>6</v>
      </c>
      <c r="BC126" s="31" t="s">
        <v>14</v>
      </c>
      <c r="BD126" s="32"/>
      <c r="BE126" s="33" t="s">
        <v>4</v>
      </c>
      <c r="BF126" s="33" t="s">
        <v>13</v>
      </c>
      <c r="BG126" s="33" t="s">
        <v>6</v>
      </c>
      <c r="BH126" s="33" t="s">
        <v>15</v>
      </c>
    </row>
    <row r="127">
      <c r="A127" s="35" t="s">
        <v>32</v>
      </c>
      <c r="B127" s="41" t="s">
        <v>33</v>
      </c>
      <c r="C127" s="37">
        <v>45265.0</v>
      </c>
      <c r="D127" s="38" t="s">
        <v>194</v>
      </c>
      <c r="E127" s="39" t="s">
        <v>195</v>
      </c>
      <c r="F127" s="40">
        <v>6.5</v>
      </c>
      <c r="G127" s="40">
        <v>1.0</v>
      </c>
      <c r="H127" s="40">
        <v>0.0</v>
      </c>
      <c r="I127" s="57" t="s">
        <v>46</v>
      </c>
      <c r="J127" s="37">
        <v>45266.0</v>
      </c>
      <c r="K127" s="38" t="s">
        <v>38</v>
      </c>
      <c r="L127" s="39" t="s">
        <v>39</v>
      </c>
      <c r="M127" s="40">
        <v>6.5</v>
      </c>
      <c r="N127" s="40">
        <v>0.0</v>
      </c>
      <c r="O127" s="40">
        <v>0.0</v>
      </c>
      <c r="P127" s="38" t="s">
        <v>36</v>
      </c>
      <c r="Q127" s="37">
        <v>45267.0</v>
      </c>
      <c r="R127" s="38" t="s">
        <v>126</v>
      </c>
      <c r="S127" s="39" t="s">
        <v>127</v>
      </c>
      <c r="T127" s="40">
        <v>6.0</v>
      </c>
      <c r="U127" s="40">
        <v>0.0</v>
      </c>
      <c r="V127" s="40">
        <v>0.0</v>
      </c>
      <c r="W127" s="56" t="s">
        <v>37</v>
      </c>
      <c r="X127" s="37">
        <v>45268.0</v>
      </c>
      <c r="Y127" s="38" t="s">
        <v>25</v>
      </c>
      <c r="Z127" s="39" t="s">
        <v>25</v>
      </c>
      <c r="AA127" s="40">
        <v>0.0</v>
      </c>
      <c r="AB127" s="40">
        <v>0.0</v>
      </c>
      <c r="AC127" s="40">
        <v>0.0</v>
      </c>
      <c r="AD127" s="56" t="s">
        <v>40</v>
      </c>
      <c r="AE127" s="37">
        <v>45269.0</v>
      </c>
      <c r="AF127" s="38" t="s">
        <v>41</v>
      </c>
      <c r="AG127" s="39" t="s">
        <v>42</v>
      </c>
      <c r="AH127" s="40">
        <v>8.0</v>
      </c>
      <c r="AI127" s="40">
        <v>0.0</v>
      </c>
      <c r="AJ127" s="40">
        <v>0.5</v>
      </c>
      <c r="AK127" s="47" t="s">
        <v>43</v>
      </c>
      <c r="AL127" s="37">
        <v>45270.0</v>
      </c>
      <c r="AM127" s="38" t="s">
        <v>41</v>
      </c>
      <c r="AN127" s="39" t="s">
        <v>42</v>
      </c>
      <c r="AO127" s="40">
        <v>8.0</v>
      </c>
      <c r="AP127" s="40">
        <v>0.0</v>
      </c>
      <c r="AQ127" s="40">
        <v>0.5</v>
      </c>
      <c r="AR127" s="47" t="s">
        <v>27</v>
      </c>
      <c r="AS127" s="37">
        <v>45271.0</v>
      </c>
      <c r="AT127" s="38" t="s">
        <v>28</v>
      </c>
      <c r="AU127" s="39" t="s">
        <v>29</v>
      </c>
      <c r="AV127" s="40">
        <v>0.0</v>
      </c>
      <c r="AW127" s="40">
        <v>5.0</v>
      </c>
      <c r="AX127" s="40">
        <v>0.0</v>
      </c>
      <c r="AY127" s="48"/>
      <c r="AZ127" s="49">
        <f t="shared" ref="AZ127:BB127" si="117">SUM(F127,M127,T127,AA127,AH127,AO127,AV127)</f>
        <v>35</v>
      </c>
      <c r="BA127" s="39">
        <f t="shared" si="117"/>
        <v>6</v>
      </c>
      <c r="BB127" s="39">
        <f t="shared" si="117"/>
        <v>1</v>
      </c>
      <c r="BC127" s="50">
        <f>SUM(AZ127,BA127,BB127)</f>
        <v>42</v>
      </c>
      <c r="BD127" s="51"/>
      <c r="BE127" s="39">
        <f>AZ127*80</f>
        <v>2800</v>
      </c>
      <c r="BF127" s="39">
        <f>BA127*88</f>
        <v>528</v>
      </c>
      <c r="BG127" s="39">
        <f>BB127*80</f>
        <v>80</v>
      </c>
      <c r="BH127" s="39">
        <f>SUM(BE127,BF127,BG127)</f>
        <v>3408</v>
      </c>
    </row>
    <row r="128">
      <c r="A128" s="67"/>
      <c r="B128" s="68"/>
      <c r="C128" s="68"/>
      <c r="AT128" s="192"/>
      <c r="AU128" s="28"/>
    </row>
    <row r="129">
      <c r="A129" s="67"/>
      <c r="B129" s="68"/>
      <c r="C129" s="68"/>
      <c r="K129" s="6" t="s">
        <v>160</v>
      </c>
      <c r="L129" s="4"/>
      <c r="Y129" s="6" t="s">
        <v>161</v>
      </c>
      <c r="Z129" s="4"/>
      <c r="AM129" s="6" t="s">
        <v>161</v>
      </c>
      <c r="AN129" s="4"/>
      <c r="AT129" s="53"/>
      <c r="AU129" s="39"/>
    </row>
    <row r="130">
      <c r="A130" s="10"/>
      <c r="B130" s="11"/>
      <c r="C130" s="11"/>
      <c r="D130" s="12"/>
      <c r="E130" s="13">
        <v>45264.0</v>
      </c>
      <c r="F130" s="14"/>
      <c r="G130" s="14"/>
      <c r="H130" s="14"/>
      <c r="I130" s="15"/>
      <c r="J130" s="15"/>
      <c r="K130" s="16"/>
      <c r="L130" s="13">
        <v>45265.0</v>
      </c>
      <c r="M130" s="15"/>
      <c r="N130" s="15"/>
      <c r="O130" s="15"/>
      <c r="P130" s="15"/>
      <c r="Q130" s="11"/>
      <c r="R130" s="17"/>
      <c r="S130" s="13">
        <v>45266.0</v>
      </c>
      <c r="T130" s="11"/>
      <c r="U130" s="15"/>
      <c r="V130" s="15"/>
      <c r="W130" s="11"/>
      <c r="X130" s="18"/>
      <c r="Y130" s="14"/>
      <c r="Z130" s="13">
        <v>45267.0</v>
      </c>
      <c r="AA130" s="15"/>
      <c r="AB130" s="15"/>
      <c r="AC130" s="11"/>
      <c r="AD130" s="15"/>
      <c r="AE130" s="15"/>
      <c r="AF130" s="12"/>
      <c r="AG130" s="13">
        <v>45268.0</v>
      </c>
      <c r="AH130" s="15"/>
      <c r="AI130" s="11"/>
      <c r="AJ130" s="15"/>
      <c r="AK130" s="15"/>
      <c r="AL130" s="15"/>
      <c r="AM130" s="18"/>
      <c r="AN130" s="13">
        <v>45269.0</v>
      </c>
      <c r="AO130" s="11"/>
      <c r="AP130" s="19"/>
      <c r="AQ130" s="19"/>
      <c r="AR130" s="19"/>
      <c r="AS130" s="19"/>
      <c r="AT130" s="14"/>
      <c r="AU130" s="13">
        <v>45270.0</v>
      </c>
      <c r="AV130" s="19"/>
      <c r="AW130" s="19"/>
      <c r="AX130" s="19"/>
      <c r="AY130" s="20"/>
      <c r="AZ130" s="19"/>
      <c r="BA130" s="19"/>
      <c r="BB130" s="19"/>
      <c r="BC130" s="19"/>
      <c r="BD130" s="20"/>
      <c r="BE130" s="21"/>
      <c r="BF130" s="22"/>
      <c r="BG130" s="4"/>
      <c r="BH130" s="19"/>
      <c r="BI130" s="23"/>
      <c r="BJ130" s="16"/>
      <c r="BK130" s="16"/>
      <c r="BL130" s="20"/>
      <c r="BM130" s="20"/>
    </row>
    <row r="131">
      <c r="A131" s="67"/>
      <c r="B131" s="68"/>
      <c r="C131" s="68"/>
      <c r="F131" s="26" t="s">
        <v>4</v>
      </c>
      <c r="G131" s="26" t="s">
        <v>5</v>
      </c>
      <c r="H131" s="26" t="s">
        <v>6</v>
      </c>
      <c r="K131" s="99"/>
      <c r="L131" s="99"/>
      <c r="M131" s="26" t="s">
        <v>4</v>
      </c>
      <c r="N131" s="26" t="s">
        <v>5</v>
      </c>
      <c r="O131" s="26" t="s">
        <v>6</v>
      </c>
      <c r="T131" s="26" t="s">
        <v>4</v>
      </c>
      <c r="U131" s="26" t="s">
        <v>5</v>
      </c>
      <c r="V131" s="26" t="s">
        <v>6</v>
      </c>
      <c r="AA131" s="26" t="s">
        <v>4</v>
      </c>
      <c r="AB131" s="26" t="s">
        <v>5</v>
      </c>
      <c r="AC131" s="26" t="s">
        <v>6</v>
      </c>
      <c r="AH131" s="26" t="s">
        <v>4</v>
      </c>
      <c r="AI131" s="26" t="s">
        <v>5</v>
      </c>
      <c r="AJ131" s="26" t="s">
        <v>6</v>
      </c>
      <c r="AO131" s="26" t="s">
        <v>4</v>
      </c>
      <c r="AP131" s="26" t="s">
        <v>5</v>
      </c>
      <c r="AQ131" s="26" t="s">
        <v>6</v>
      </c>
      <c r="AV131" s="26" t="s">
        <v>4</v>
      </c>
      <c r="AW131" s="26" t="s">
        <v>5</v>
      </c>
      <c r="AX131" s="26" t="s">
        <v>6</v>
      </c>
      <c r="AZ131" s="31" t="s">
        <v>4</v>
      </c>
      <c r="BA131" s="31" t="s">
        <v>13</v>
      </c>
      <c r="BB131" s="31" t="s">
        <v>6</v>
      </c>
      <c r="BC131" s="31" t="s">
        <v>14</v>
      </c>
      <c r="BE131" s="33" t="s">
        <v>4</v>
      </c>
      <c r="BF131" s="33" t="s">
        <v>13</v>
      </c>
      <c r="BG131" s="33" t="s">
        <v>6</v>
      </c>
      <c r="BH131" s="33" t="s">
        <v>15</v>
      </c>
    </row>
    <row r="132">
      <c r="A132" s="35" t="s">
        <v>18</v>
      </c>
      <c r="B132" s="36"/>
      <c r="C132" s="37"/>
      <c r="D132" s="42"/>
      <c r="E132" s="39"/>
      <c r="F132" s="128">
        <v>0.0</v>
      </c>
      <c r="G132" s="129">
        <v>0.0</v>
      </c>
      <c r="H132" s="129">
        <v>0.0</v>
      </c>
      <c r="I132" s="41"/>
      <c r="J132" s="37"/>
      <c r="K132" s="42"/>
      <c r="L132" s="39"/>
      <c r="M132" s="128">
        <v>0.0</v>
      </c>
      <c r="N132" s="129">
        <v>0.0</v>
      </c>
      <c r="O132" s="129">
        <v>0.0</v>
      </c>
      <c r="P132" s="42"/>
      <c r="Q132" s="37"/>
      <c r="R132" s="42"/>
      <c r="S132" s="39"/>
      <c r="T132" s="128">
        <v>0.0</v>
      </c>
      <c r="U132" s="129">
        <v>0.0</v>
      </c>
      <c r="V132" s="129">
        <v>0.0</v>
      </c>
      <c r="W132" s="43"/>
      <c r="X132" s="37"/>
      <c r="Y132" s="42"/>
      <c r="Z132" s="39"/>
      <c r="AA132" s="128">
        <v>0.0</v>
      </c>
      <c r="AB132" s="129">
        <v>0.0</v>
      </c>
      <c r="AC132" s="129">
        <v>0.0</v>
      </c>
      <c r="AD132" s="56"/>
      <c r="AE132" s="37"/>
      <c r="AF132" s="42"/>
      <c r="AG132" s="39"/>
      <c r="AH132" s="128">
        <v>0.0</v>
      </c>
      <c r="AI132" s="129">
        <v>0.0</v>
      </c>
      <c r="AJ132" s="129">
        <v>0.0</v>
      </c>
      <c r="AK132" s="66"/>
      <c r="AL132" s="37"/>
      <c r="AM132" s="42"/>
      <c r="AN132" s="39"/>
      <c r="AO132" s="128">
        <v>0.0</v>
      </c>
      <c r="AP132" s="129">
        <v>0.0</v>
      </c>
      <c r="AQ132" s="129">
        <v>0.0</v>
      </c>
      <c r="AR132" s="47"/>
      <c r="AS132" s="37"/>
      <c r="AT132" s="42"/>
      <c r="AU132" s="39"/>
      <c r="AV132" s="128">
        <v>0.0</v>
      </c>
      <c r="AW132" s="129">
        <v>0.0</v>
      </c>
      <c r="AX132" s="129">
        <v>0.0</v>
      </c>
      <c r="AY132" s="48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ref="BC132:BC133" si="120">SUM(AZ132,BA132,BB132)</f>
        <v>0</v>
      </c>
      <c r="BD132" s="51"/>
      <c r="BE132" s="39">
        <f>AZ132*80</f>
        <v>0</v>
      </c>
      <c r="BF132" s="39">
        <f>BA132*88</f>
        <v>0</v>
      </c>
      <c r="BG132" s="39">
        <f>BB132*80</f>
        <v>0</v>
      </c>
      <c r="BH132" s="39">
        <f>SUM(BE132,BF132,BG132)</f>
        <v>0</v>
      </c>
      <c r="BI132" s="51"/>
      <c r="BJ132" s="51"/>
      <c r="BK132" s="51"/>
      <c r="BL132" s="51"/>
      <c r="BM132" s="51"/>
    </row>
    <row r="133">
      <c r="A133" s="35" t="s">
        <v>150</v>
      </c>
      <c r="B133" s="36"/>
      <c r="C133" s="206"/>
      <c r="D133" s="42"/>
      <c r="E133" s="58"/>
      <c r="F133" s="128">
        <v>0.0</v>
      </c>
      <c r="G133" s="129">
        <v>0.0</v>
      </c>
      <c r="H133" s="129">
        <v>0.0</v>
      </c>
      <c r="I133" s="207"/>
      <c r="J133" s="206"/>
      <c r="K133" s="42"/>
      <c r="L133" s="58"/>
      <c r="M133" s="40">
        <v>0.0</v>
      </c>
      <c r="N133" s="129">
        <v>0.0</v>
      </c>
      <c r="O133" s="129">
        <v>0.0</v>
      </c>
      <c r="P133" s="208"/>
      <c r="Q133" s="206"/>
      <c r="R133" s="42"/>
      <c r="S133" s="58"/>
      <c r="T133" s="40">
        <v>0.0</v>
      </c>
      <c r="U133" s="129">
        <v>0.0</v>
      </c>
      <c r="V133" s="129">
        <v>0.0</v>
      </c>
      <c r="W133" s="207"/>
      <c r="X133" s="206"/>
      <c r="Y133" s="42"/>
      <c r="Z133" s="58"/>
      <c r="AA133" s="40">
        <v>0.0</v>
      </c>
      <c r="AB133" s="129">
        <v>0.0</v>
      </c>
      <c r="AC133" s="129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9">SUM(F133,M133,T133,AA133,AH133,AO133,AV133)</f>
        <v>0</v>
      </c>
      <c r="BA133" s="39">
        <f t="shared" si="119"/>
        <v>0</v>
      </c>
      <c r="BB133" s="39">
        <f t="shared" si="119"/>
        <v>0</v>
      </c>
      <c r="BC133" s="50">
        <f t="shared" si="120"/>
        <v>0</v>
      </c>
      <c r="BD133" s="51"/>
      <c r="BE133" s="39">
        <f>67.31*AZ133</f>
        <v>0</v>
      </c>
      <c r="BF133" s="39">
        <f>BA133*74</f>
        <v>0</v>
      </c>
      <c r="BG133" s="39">
        <f>BB133*84</f>
        <v>0</v>
      </c>
      <c r="BH133" s="39">
        <f>SUM(BF133,BE133,BG133)</f>
        <v>0</v>
      </c>
      <c r="BI133" s="51"/>
      <c r="BJ133" s="51"/>
      <c r="BK133" s="51"/>
      <c r="BL133" s="51"/>
      <c r="BM133" s="51"/>
    </row>
    <row r="134">
      <c r="A134" s="209"/>
      <c r="B134" s="203"/>
      <c r="C134" s="210"/>
      <c r="D134" s="136"/>
      <c r="E134" s="136"/>
      <c r="F134" s="136"/>
      <c r="G134" s="203"/>
      <c r="H134" s="203"/>
      <c r="I134" s="203"/>
      <c r="J134" s="210"/>
      <c r="K134" s="98"/>
      <c r="L134" s="211"/>
      <c r="M134" s="51"/>
      <c r="N134" s="203"/>
      <c r="O134" s="203"/>
      <c r="P134" s="155"/>
      <c r="Q134" s="210"/>
      <c r="R134" s="136"/>
      <c r="S134" s="136"/>
      <c r="T134" s="51"/>
      <c r="U134" s="203"/>
      <c r="V134" s="203"/>
      <c r="W134" s="203"/>
      <c r="X134" s="210"/>
      <c r="Y134" s="136"/>
      <c r="Z134" s="136"/>
      <c r="AA134" s="51"/>
      <c r="AB134" s="203"/>
      <c r="AC134" s="203"/>
      <c r="AD134" s="32"/>
      <c r="AE134" s="71"/>
      <c r="AF134" s="136"/>
      <c r="AG134" s="72"/>
      <c r="AH134" s="51"/>
      <c r="AI134" s="51"/>
      <c r="AJ134" s="51"/>
      <c r="AK134" s="32"/>
      <c r="AL134" s="71"/>
      <c r="AM134" s="136"/>
      <c r="AN134" s="72"/>
      <c r="AO134" s="51"/>
      <c r="AP134" s="51"/>
      <c r="AQ134" s="51"/>
      <c r="AR134" s="32"/>
      <c r="AS134" s="71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98"/>
      <c r="L135" s="211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39">
        <f t="shared" ref="AZ135:BC135" si="121">SUM(AZ132,AZ133)</f>
        <v>0</v>
      </c>
      <c r="BA135" s="39">
        <f t="shared" si="121"/>
        <v>0</v>
      </c>
      <c r="BB135" s="39">
        <f t="shared" si="121"/>
        <v>0</v>
      </c>
      <c r="BC135" s="39">
        <f t="shared" si="121"/>
        <v>0</v>
      </c>
      <c r="BD135" s="51"/>
      <c r="BE135" s="40">
        <f t="shared" ref="BE135:BH135" si="122">SUM(BE132,BE133)</f>
        <v>0</v>
      </c>
      <c r="BF135" s="40">
        <f t="shared" si="122"/>
        <v>0</v>
      </c>
      <c r="BG135" s="40">
        <f t="shared" si="122"/>
        <v>0</v>
      </c>
      <c r="BH135" s="40">
        <f t="shared" si="122"/>
        <v>0</v>
      </c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162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162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162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 ht="15.0" customHeight="1">
      <c r="A137" s="20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6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35"/>
      <c r="B138" s="42"/>
      <c r="C138" s="37"/>
      <c r="D138" s="38"/>
      <c r="E138" s="39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213">
        <f t="shared" ref="AZ138:BB138" si="123">SUM(F138,M138,T138,AA138,AH138,AO138,AV138)</f>
        <v>0</v>
      </c>
      <c r="BA138" s="214">
        <f t="shared" si="123"/>
        <v>0</v>
      </c>
      <c r="BB138" s="214">
        <f t="shared" si="123"/>
        <v>0</v>
      </c>
      <c r="BC138" s="215">
        <f>SUM(AZ138,BA138,BB138)</f>
        <v>0</v>
      </c>
      <c r="BD138" s="51"/>
      <c r="BE138" s="216">
        <f>AZ138*67.31</f>
        <v>0</v>
      </c>
      <c r="BF138" s="216">
        <f>74*BA138</f>
        <v>0</v>
      </c>
      <c r="BG138" s="216">
        <f>84*BB138</f>
        <v>0</v>
      </c>
      <c r="BH138" s="216">
        <f>SUM(BE138,BF138,BG138)</f>
        <v>0</v>
      </c>
      <c r="BI138" s="51"/>
      <c r="BJ138" s="51"/>
      <c r="BK138" s="51"/>
      <c r="BL138" s="51"/>
      <c r="BM138" s="51"/>
    </row>
    <row r="139">
      <c r="A139" s="217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218"/>
      <c r="N139" s="218"/>
      <c r="O139" s="218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09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164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164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164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219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191" t="s">
        <v>163</v>
      </c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91" t="s">
        <v>163</v>
      </c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91" t="s">
        <v>163</v>
      </c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191" t="s">
        <v>163</v>
      </c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220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57" t="s">
        <v>46</v>
      </c>
      <c r="J142" s="37"/>
      <c r="K142" s="38"/>
      <c r="L142" s="39"/>
      <c r="M142" s="40">
        <v>0.0</v>
      </c>
      <c r="N142" s="40">
        <v>0.0</v>
      </c>
      <c r="O142" s="40">
        <v>0.0</v>
      </c>
      <c r="P142" s="38" t="s">
        <v>36</v>
      </c>
      <c r="Q142" s="37"/>
      <c r="R142" s="38"/>
      <c r="S142" s="39"/>
      <c r="T142" s="40">
        <v>0.0</v>
      </c>
      <c r="U142" s="40">
        <v>0.0</v>
      </c>
      <c r="V142" s="40">
        <v>0.0</v>
      </c>
      <c r="W142" s="42" t="s">
        <v>37</v>
      </c>
      <c r="X142" s="37"/>
      <c r="Y142" s="38"/>
      <c r="Z142" s="39"/>
      <c r="AA142" s="40">
        <v>0.0</v>
      </c>
      <c r="AB142" s="40">
        <v>0.0</v>
      </c>
      <c r="AC142" s="40">
        <v>0.0</v>
      </c>
      <c r="AD142" s="56" t="s">
        <v>40</v>
      </c>
      <c r="AE142" s="37"/>
      <c r="AF142" s="38"/>
      <c r="AG142" s="39"/>
      <c r="AH142" s="40">
        <v>0.0</v>
      </c>
      <c r="AI142" s="40">
        <v>0.0</v>
      </c>
      <c r="AJ142" s="40">
        <v>0.0</v>
      </c>
      <c r="AK142" s="42" t="s">
        <v>43</v>
      </c>
      <c r="AL142" s="37">
        <v>45193.0</v>
      </c>
      <c r="AM142" s="53"/>
      <c r="AN142" s="44"/>
      <c r="AO142" s="40">
        <v>0.0</v>
      </c>
      <c r="AP142" s="40">
        <v>0.0</v>
      </c>
      <c r="AQ142" s="40">
        <v>0.0</v>
      </c>
      <c r="AR142" s="96" t="s">
        <v>142</v>
      </c>
      <c r="AS142" s="37">
        <v>45194.0</v>
      </c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4">SUM(F142,M142,T142,AA142,AH142,AO142,AV142)</f>
        <v>0</v>
      </c>
      <c r="BA142" s="39">
        <f t="shared" si="124"/>
        <v>0</v>
      </c>
      <c r="BB142" s="39">
        <f t="shared" si="124"/>
        <v>0</v>
      </c>
      <c r="BC142" s="50">
        <f>SUM(AZ142,BA142,BB142)</f>
        <v>0</v>
      </c>
      <c r="BD142" s="51"/>
      <c r="BE142" s="221">
        <f>AZ142*67.31</f>
        <v>0</v>
      </c>
      <c r="BF142" s="221">
        <f>74*BA142</f>
        <v>0</v>
      </c>
      <c r="BG142" s="221">
        <f>84*BB142</f>
        <v>0</v>
      </c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136"/>
      <c r="L143" s="136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Y143" s="136"/>
      <c r="Z143" s="136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136"/>
      <c r="AN143" s="72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04"/>
      <c r="G144" s="204"/>
      <c r="H144" s="204"/>
      <c r="I144" s="136"/>
      <c r="J144" s="71"/>
      <c r="K144" s="6" t="s">
        <v>165</v>
      </c>
      <c r="L144" s="4"/>
      <c r="M144" s="51"/>
      <c r="N144" s="51"/>
      <c r="O144" s="51"/>
      <c r="P144" s="51"/>
      <c r="Q144" s="71"/>
      <c r="R144" s="136"/>
      <c r="S144" s="136"/>
      <c r="T144" s="203"/>
      <c r="U144" s="203"/>
      <c r="V144" s="203"/>
      <c r="W144" s="136"/>
      <c r="X144" s="71"/>
      <c r="Y144" s="6" t="s">
        <v>31</v>
      </c>
      <c r="Z144" s="4"/>
      <c r="AA144" s="136"/>
      <c r="AB144" s="136"/>
      <c r="AC144" s="136"/>
      <c r="AD144" s="117"/>
      <c r="AE144" s="71"/>
      <c r="AF144" s="72"/>
      <c r="AG144" s="32"/>
      <c r="AH144" s="212"/>
      <c r="AI144" s="212"/>
      <c r="AJ144" s="212"/>
      <c r="AK144" s="32"/>
      <c r="AL144" s="71"/>
      <c r="AM144" s="6" t="s">
        <v>31</v>
      </c>
      <c r="AN144" s="4"/>
      <c r="AO144" s="136"/>
      <c r="AP144" s="136"/>
      <c r="AQ144" s="136"/>
      <c r="AR144" s="117"/>
      <c r="AS144" s="118"/>
      <c r="AT144" s="136"/>
      <c r="AU144" s="72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</row>
    <row r="145">
      <c r="A145" s="116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Y145" s="51"/>
      <c r="AZ145" s="31" t="s">
        <v>4</v>
      </c>
      <c r="BA145" s="31" t="s">
        <v>13</v>
      </c>
      <c r="BB145" s="31" t="s">
        <v>6</v>
      </c>
      <c r="BC145" s="31" t="s">
        <v>14</v>
      </c>
      <c r="BD145" s="51"/>
      <c r="BE145" s="33" t="s">
        <v>4</v>
      </c>
      <c r="BF145" s="33" t="s">
        <v>13</v>
      </c>
      <c r="BG145" s="33" t="s">
        <v>6</v>
      </c>
      <c r="BH145" s="33" t="s">
        <v>15</v>
      </c>
      <c r="BI145" s="51"/>
      <c r="BJ145" s="51"/>
      <c r="BK145" s="51"/>
      <c r="BL145" s="51"/>
      <c r="BM145" s="51"/>
    </row>
    <row r="146">
      <c r="A146" s="35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5">SUM(F146,M146,T146,AA146,AH146,AO146,AV146)</f>
        <v>0</v>
      </c>
      <c r="BA146" s="39">
        <f t="shared" si="125"/>
        <v>0</v>
      </c>
      <c r="BB146" s="39">
        <f t="shared" si="125"/>
        <v>0</v>
      </c>
      <c r="BC146" s="50">
        <f>SUM(AZ146,BA146,BB146)</f>
        <v>0</v>
      </c>
      <c r="BD146" s="51"/>
      <c r="BE146" s="221">
        <f>AZ146*67.31</f>
        <v>0</v>
      </c>
      <c r="BF146" s="221"/>
      <c r="BG146" s="221"/>
      <c r="BH146" s="221">
        <f>SUM(BE146,BF146,BG146)</f>
        <v>0</v>
      </c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>
      <c r="A148" s="67"/>
      <c r="B148" s="68"/>
      <c r="C148" s="68"/>
      <c r="F148" s="204"/>
      <c r="G148" s="204"/>
      <c r="H148" s="204"/>
      <c r="I148" s="204"/>
      <c r="J148" s="118"/>
      <c r="K148" s="6" t="s">
        <v>165</v>
      </c>
      <c r="L148" s="4"/>
      <c r="Y148" s="6" t="s">
        <v>145</v>
      </c>
      <c r="Z148" s="4"/>
      <c r="AM148" s="6" t="s">
        <v>145</v>
      </c>
      <c r="AN148" s="4"/>
    </row>
    <row r="149">
      <c r="A149" s="67"/>
      <c r="B149" s="136"/>
      <c r="C149" s="71"/>
      <c r="D149" s="136"/>
      <c r="E149" s="136"/>
      <c r="F149" s="26" t="s">
        <v>4</v>
      </c>
      <c r="G149" s="26" t="s">
        <v>5</v>
      </c>
      <c r="H149" s="26" t="s">
        <v>6</v>
      </c>
      <c r="I149" s="136"/>
      <c r="J149" s="71"/>
      <c r="K149" s="98"/>
      <c r="L149" s="211"/>
      <c r="M149" s="26" t="s">
        <v>4</v>
      </c>
      <c r="N149" s="26" t="s">
        <v>5</v>
      </c>
      <c r="O149" s="26" t="s">
        <v>6</v>
      </c>
      <c r="P149" s="51"/>
      <c r="Q149" s="71"/>
      <c r="R149" s="136"/>
      <c r="S149" s="136"/>
      <c r="T149" s="26" t="s">
        <v>4</v>
      </c>
      <c r="U149" s="26" t="s">
        <v>5</v>
      </c>
      <c r="V149" s="26" t="s">
        <v>6</v>
      </c>
      <c r="W149" s="136"/>
      <c r="X149" s="71"/>
      <c r="Y149" s="136"/>
      <c r="Z149" s="136"/>
      <c r="AA149" s="26" t="s">
        <v>4</v>
      </c>
      <c r="AB149" s="26" t="s">
        <v>5</v>
      </c>
      <c r="AC149" s="26" t="s">
        <v>6</v>
      </c>
      <c r="AD149" s="117"/>
      <c r="AE149" s="71"/>
      <c r="AF149" s="72"/>
      <c r="AG149" s="32"/>
      <c r="AH149" s="26" t="s">
        <v>4</v>
      </c>
      <c r="AI149" s="26" t="s">
        <v>5</v>
      </c>
      <c r="AJ149" s="26" t="s">
        <v>6</v>
      </c>
      <c r="AK149" s="32"/>
      <c r="AL149" s="71"/>
      <c r="AM149" s="136"/>
      <c r="AN149" s="72"/>
      <c r="AO149" s="26" t="s">
        <v>4</v>
      </c>
      <c r="AP149" s="26" t="s">
        <v>5</v>
      </c>
      <c r="AQ149" s="26" t="s">
        <v>6</v>
      </c>
      <c r="AR149" s="117"/>
      <c r="AS149" s="118"/>
      <c r="AT149" s="136"/>
      <c r="AU149" s="72"/>
      <c r="AV149" s="26" t="s">
        <v>4</v>
      </c>
      <c r="AW149" s="26" t="s">
        <v>5</v>
      </c>
      <c r="AX149" s="26" t="s">
        <v>6</v>
      </c>
      <c r="AZ149" s="31" t="s">
        <v>4</v>
      </c>
      <c r="BA149" s="31" t="s">
        <v>13</v>
      </c>
      <c r="BB149" s="31" t="s">
        <v>6</v>
      </c>
      <c r="BC149" s="31" t="s">
        <v>14</v>
      </c>
      <c r="BE149" s="33" t="s">
        <v>4</v>
      </c>
      <c r="BF149" s="33" t="s">
        <v>13</v>
      </c>
      <c r="BG149" s="33" t="s">
        <v>6</v>
      </c>
      <c r="BH149" s="33" t="s">
        <v>15</v>
      </c>
    </row>
    <row r="150">
      <c r="A150" s="222"/>
      <c r="B150" s="92"/>
      <c r="C150" s="45"/>
      <c r="D150" s="53"/>
      <c r="E150" s="44"/>
      <c r="F150" s="40">
        <v>0.0</v>
      </c>
      <c r="G150" s="40">
        <v>0.0</v>
      </c>
      <c r="H150" s="40">
        <v>0.0</v>
      </c>
      <c r="I150" s="92"/>
      <c r="J150" s="45"/>
      <c r="K150" s="53"/>
      <c r="L150" s="44"/>
      <c r="M150" s="40">
        <v>0.0</v>
      </c>
      <c r="N150" s="40">
        <v>0.0</v>
      </c>
      <c r="O150" s="40">
        <v>0.0</v>
      </c>
      <c r="P150" s="92"/>
      <c r="Q150" s="45"/>
      <c r="R150" s="53"/>
      <c r="S150" s="44"/>
      <c r="T150" s="40">
        <v>0.0</v>
      </c>
      <c r="U150" s="40">
        <v>0.0</v>
      </c>
      <c r="V150" s="40">
        <v>0.0</v>
      </c>
      <c r="W150" s="92"/>
      <c r="X150" s="45"/>
      <c r="Y150" s="53"/>
      <c r="Z150" s="44"/>
      <c r="AA150" s="40">
        <v>0.0</v>
      </c>
      <c r="AB150" s="40">
        <v>0.0</v>
      </c>
      <c r="AC150" s="40">
        <v>0.0</v>
      </c>
      <c r="AD150" s="92"/>
      <c r="AE150" s="45"/>
      <c r="AF150" s="53"/>
      <c r="AG150" s="44"/>
      <c r="AH150" s="40">
        <v>0.0</v>
      </c>
      <c r="AI150" s="40">
        <v>0.0</v>
      </c>
      <c r="AJ150" s="40">
        <v>0.0</v>
      </c>
      <c r="AK150" s="92"/>
      <c r="AL150" s="45"/>
      <c r="AM150" s="53"/>
      <c r="AN150" s="44"/>
      <c r="AO150" s="40">
        <v>0.0</v>
      </c>
      <c r="AP150" s="40">
        <v>0.0</v>
      </c>
      <c r="AQ150" s="40">
        <v>0.0</v>
      </c>
      <c r="AR150" s="92"/>
      <c r="AS150" s="45"/>
      <c r="AT150" s="53"/>
      <c r="AU150" s="44"/>
      <c r="AV150" s="40">
        <v>0.0</v>
      </c>
      <c r="AW150" s="40">
        <v>0.0</v>
      </c>
      <c r="AX150" s="40">
        <v>0.0</v>
      </c>
      <c r="AY150" s="51"/>
      <c r="AZ150" s="49">
        <f t="shared" ref="AZ150:BB150" si="126">SUM(F150,M150,T150,AA150,AH150,AO150,AV150)</f>
        <v>0</v>
      </c>
      <c r="BA150" s="39">
        <f t="shared" si="126"/>
        <v>0</v>
      </c>
      <c r="BB150" s="39">
        <f t="shared" si="126"/>
        <v>0</v>
      </c>
      <c r="BC150" s="50">
        <f>SUM(AZ150,BA150,BB150)</f>
        <v>0</v>
      </c>
      <c r="BD150" s="51"/>
      <c r="BE150" s="39"/>
      <c r="BF150" s="39"/>
      <c r="BG150" s="39"/>
      <c r="BH150" s="39"/>
      <c r="BI150" s="51"/>
      <c r="BJ150" s="51"/>
      <c r="BK150" s="51"/>
      <c r="BL150" s="51"/>
      <c r="BM150" s="51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  <c r="BG151" s="68" t="s">
        <v>15</v>
      </c>
      <c r="BH151" s="223">
        <f>SUM(BH132,BH138,BH142,BH146)</f>
        <v>0</v>
      </c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>
      <c r="A153" s="67"/>
      <c r="B153" s="68"/>
      <c r="C153" s="68"/>
      <c r="F153" s="204"/>
      <c r="G153" s="204"/>
      <c r="H153" s="204"/>
      <c r="I153" s="204"/>
      <c r="J153" s="118"/>
      <c r="K153" s="136"/>
      <c r="L153" s="136"/>
    </row>
    <row r="154" ht="17.25" customHeight="1">
      <c r="A154" s="67"/>
      <c r="B154" s="68" t="s">
        <v>25</v>
      </c>
      <c r="D154" s="68" t="s">
        <v>166</v>
      </c>
      <c r="E154" s="68" t="s">
        <v>167</v>
      </c>
    </row>
    <row r="155">
      <c r="A155" s="224" t="s">
        <v>1</v>
      </c>
      <c r="B155" s="68"/>
    </row>
    <row r="156">
      <c r="A156" s="225" t="s">
        <v>45</v>
      </c>
      <c r="B156" s="68" t="s">
        <v>175</v>
      </c>
      <c r="C156" s="67" t="s">
        <v>171</v>
      </c>
      <c r="D156" s="152"/>
    </row>
    <row r="157">
      <c r="A157" s="225" t="s">
        <v>32</v>
      </c>
      <c r="B157" s="68" t="s">
        <v>168</v>
      </c>
      <c r="C157" s="67" t="s">
        <v>174</v>
      </c>
      <c r="D157" s="153"/>
      <c r="E157" s="136"/>
      <c r="F157" s="117"/>
      <c r="G157" s="117"/>
      <c r="H157" s="117"/>
      <c r="I157" s="117"/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 t="s">
        <v>198</v>
      </c>
      <c r="B160" s="68" t="s">
        <v>168</v>
      </c>
      <c r="C160" s="68" t="s">
        <v>170</v>
      </c>
    </row>
    <row r="161">
      <c r="A161" s="225" t="s">
        <v>69</v>
      </c>
      <c r="B161" s="68" t="s">
        <v>169</v>
      </c>
      <c r="C161" s="152"/>
    </row>
    <row r="162">
      <c r="A162" s="225" t="s">
        <v>73</v>
      </c>
      <c r="B162" s="68" t="s">
        <v>175</v>
      </c>
      <c r="C162" s="152" t="s">
        <v>171</v>
      </c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174</v>
      </c>
      <c r="C164" s="67"/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168</v>
      </c>
      <c r="C165" s="68" t="s">
        <v>174</v>
      </c>
    </row>
    <row r="166">
      <c r="A166" s="225" t="s">
        <v>103</v>
      </c>
      <c r="B166" s="68" t="s">
        <v>171</v>
      </c>
      <c r="C166" s="152"/>
      <c r="D166" s="152"/>
      <c r="E166" s="152"/>
      <c r="F166" s="153"/>
      <c r="G166" s="153"/>
      <c r="H166" s="153"/>
      <c r="I166" s="153"/>
    </row>
    <row r="167">
      <c r="A167" s="229" t="s">
        <v>35</v>
      </c>
      <c r="C167" s="152"/>
      <c r="D167" s="152"/>
      <c r="E167" s="152"/>
      <c r="F167" s="153"/>
      <c r="G167" s="153"/>
      <c r="H167" s="153"/>
      <c r="I167" s="153"/>
    </row>
    <row r="168">
      <c r="A168" s="225" t="s">
        <v>139</v>
      </c>
      <c r="B168" s="68" t="s">
        <v>172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82</v>
      </c>
      <c r="B169" s="68" t="s">
        <v>169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23</v>
      </c>
      <c r="C170" s="152"/>
      <c r="D170" s="152"/>
      <c r="E170" s="153"/>
      <c r="F170" s="153"/>
      <c r="G170" s="153"/>
      <c r="H170" s="153"/>
      <c r="I170" s="153"/>
    </row>
    <row r="171">
      <c r="A171" s="225" t="s">
        <v>123</v>
      </c>
      <c r="B171" s="68" t="s">
        <v>171</v>
      </c>
      <c r="C171" s="152" t="s">
        <v>172</v>
      </c>
      <c r="D171" s="152"/>
      <c r="E171" s="153"/>
      <c r="F171" s="153"/>
      <c r="G171" s="153"/>
      <c r="H171" s="153"/>
      <c r="I171" s="153"/>
    </row>
    <row r="172">
      <c r="A172" s="227" t="s">
        <v>151</v>
      </c>
      <c r="B172" s="68"/>
      <c r="C172" s="152"/>
      <c r="D172" s="152"/>
      <c r="E172" s="153"/>
      <c r="F172" s="153"/>
      <c r="G172" s="153"/>
      <c r="H172" s="153"/>
      <c r="I172" s="153"/>
    </row>
    <row r="173">
      <c r="A173" s="225" t="s">
        <v>30</v>
      </c>
      <c r="C173" s="152"/>
      <c r="D173" s="152"/>
      <c r="E173" s="153"/>
      <c r="F173" s="153"/>
      <c r="G173" s="153"/>
      <c r="H173" s="153"/>
      <c r="I173" s="153"/>
    </row>
    <row r="174">
      <c r="A174" s="227" t="s">
        <v>151</v>
      </c>
    </row>
    <row r="175">
      <c r="A175" s="67" t="s">
        <v>176</v>
      </c>
      <c r="B175" s="68" t="s">
        <v>175</v>
      </c>
      <c r="C175" s="67" t="s">
        <v>172</v>
      </c>
      <c r="D175" s="152"/>
    </row>
    <row r="176">
      <c r="A176" s="152" t="s">
        <v>52</v>
      </c>
      <c r="B176" s="68" t="s">
        <v>171</v>
      </c>
      <c r="C176" s="67"/>
      <c r="D176" s="152"/>
    </row>
    <row r="177">
      <c r="A177" s="152" t="s">
        <v>54</v>
      </c>
      <c r="B177" s="152" t="s">
        <v>175</v>
      </c>
      <c r="C177" s="152"/>
    </row>
    <row r="178">
      <c r="A178" s="227" t="s">
        <v>178</v>
      </c>
      <c r="B178" s="153"/>
      <c r="C178" s="153"/>
    </row>
    <row r="179">
      <c r="A179" s="67" t="s">
        <v>55</v>
      </c>
      <c r="B179" s="68" t="s">
        <v>174</v>
      </c>
      <c r="C179" s="152" t="s">
        <v>172</v>
      </c>
    </row>
    <row r="183">
      <c r="F183" s="136"/>
      <c r="G183" s="136"/>
      <c r="H183" s="136"/>
      <c r="I183" s="136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9">
      <c r="D189" s="75"/>
      <c r="E189" s="75"/>
    </row>
    <row r="190">
      <c r="D190" s="75"/>
      <c r="E190" s="75"/>
    </row>
    <row r="191">
      <c r="D191" s="106"/>
      <c r="E191" s="106"/>
    </row>
    <row r="192">
      <c r="E192" s="32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106"/>
    </row>
    <row r="203">
      <c r="E203" s="106"/>
    </row>
    <row r="204">
      <c r="E204" s="32"/>
    </row>
    <row r="205">
      <c r="E205" s="51"/>
    </row>
    <row r="206">
      <c r="E206" s="51"/>
    </row>
  </sheetData>
  <mergeCells count="74">
    <mergeCell ref="K73:L73"/>
    <mergeCell ref="K85:L85"/>
    <mergeCell ref="AF85:AG85"/>
    <mergeCell ref="AT85:AU85"/>
    <mergeCell ref="BF86:BG86"/>
    <mergeCell ref="BF87:BG87"/>
    <mergeCell ref="K95:L95"/>
    <mergeCell ref="BF95:BG95"/>
    <mergeCell ref="AF95:AG95"/>
    <mergeCell ref="AT95:AU95"/>
    <mergeCell ref="BF97:BG97"/>
    <mergeCell ref="K104:L104"/>
    <mergeCell ref="AF104:AG104"/>
    <mergeCell ref="AT104:AU104"/>
    <mergeCell ref="BF106:BG106"/>
    <mergeCell ref="AM140:AN140"/>
    <mergeCell ref="AM144:AN144"/>
    <mergeCell ref="Y144:Z144"/>
    <mergeCell ref="Y148:Z148"/>
    <mergeCell ref="K136:L136"/>
    <mergeCell ref="Y136:Z136"/>
    <mergeCell ref="AM136:AN136"/>
    <mergeCell ref="K140:L140"/>
    <mergeCell ref="Y140:Z140"/>
    <mergeCell ref="K144:L144"/>
    <mergeCell ref="K148:L148"/>
    <mergeCell ref="AM148:AN148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5:L125"/>
    <mergeCell ref="Y125:Z125"/>
    <mergeCell ref="AM125:AN125"/>
    <mergeCell ref="K129:L129"/>
    <mergeCell ref="Y129:Z129"/>
    <mergeCell ref="AM129:AN129"/>
    <mergeCell ref="BF130:BG130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 t="s">
        <v>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45257.0</v>
      </c>
      <c r="F3" s="14"/>
      <c r="G3" s="14"/>
      <c r="H3" s="14"/>
      <c r="I3" s="15"/>
      <c r="J3" s="15"/>
      <c r="K3" s="16"/>
      <c r="L3" s="13">
        <v>45258.0</v>
      </c>
      <c r="M3" s="15"/>
      <c r="N3" s="15"/>
      <c r="O3" s="15"/>
      <c r="P3" s="15"/>
      <c r="Q3" s="11"/>
      <c r="R3" s="17"/>
      <c r="S3" s="13">
        <v>45259.0</v>
      </c>
      <c r="T3" s="11"/>
      <c r="U3" s="15"/>
      <c r="V3" s="15"/>
      <c r="W3" s="11"/>
      <c r="X3" s="18"/>
      <c r="Y3" s="14"/>
      <c r="Z3" s="13">
        <v>45260.0</v>
      </c>
      <c r="AA3" s="15"/>
      <c r="AB3" s="15"/>
      <c r="AC3" s="11"/>
      <c r="AD3" s="15"/>
      <c r="AE3" s="15"/>
      <c r="AF3" s="12"/>
      <c r="AG3" s="13">
        <v>45261.0</v>
      </c>
      <c r="AH3" s="15"/>
      <c r="AI3" s="11"/>
      <c r="AJ3" s="15"/>
      <c r="AK3" s="15"/>
      <c r="AL3" s="15"/>
      <c r="AM3" s="18"/>
      <c r="AN3" s="13">
        <v>45262.0</v>
      </c>
      <c r="AO3" s="11"/>
      <c r="AP3" s="19"/>
      <c r="AQ3" s="19"/>
      <c r="AR3" s="19"/>
      <c r="AS3" s="19"/>
      <c r="AT3" s="14"/>
      <c r="AU3" s="13">
        <v>45263.0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7"/>
      <c r="Q4" s="27"/>
      <c r="R4" s="27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45257.0</v>
      </c>
      <c r="D5" s="38" t="s">
        <v>207</v>
      </c>
      <c r="E5" s="39" t="s">
        <v>208</v>
      </c>
      <c r="F5" s="40">
        <v>0.0</v>
      </c>
      <c r="G5" s="40">
        <v>5.5</v>
      </c>
      <c r="H5" s="40">
        <v>0.0</v>
      </c>
      <c r="I5" s="60"/>
      <c r="J5" s="45"/>
      <c r="K5" s="39"/>
      <c r="L5" s="39"/>
      <c r="M5" s="40">
        <v>0.0</v>
      </c>
      <c r="N5" s="40">
        <v>0.0</v>
      </c>
      <c r="O5" s="40">
        <v>0.0</v>
      </c>
      <c r="P5" s="53"/>
      <c r="Q5" s="45"/>
      <c r="R5" s="39"/>
      <c r="S5" s="39"/>
      <c r="T5" s="40">
        <v>0.0</v>
      </c>
      <c r="U5" s="40">
        <v>0.0</v>
      </c>
      <c r="V5" s="40">
        <v>0.0</v>
      </c>
      <c r="W5" s="64"/>
      <c r="X5" s="45"/>
      <c r="Y5" s="39"/>
      <c r="Z5" s="39"/>
      <c r="AA5" s="40">
        <v>0.0</v>
      </c>
      <c r="AB5" s="40">
        <v>0.0</v>
      </c>
      <c r="AC5" s="40">
        <v>0.0</v>
      </c>
      <c r="AD5" s="44"/>
      <c r="AE5" s="45"/>
      <c r="AF5" s="39"/>
      <c r="AG5" s="39"/>
      <c r="AH5" s="40">
        <v>0.0</v>
      </c>
      <c r="AI5" s="40">
        <v>0.0</v>
      </c>
      <c r="AJ5" s="40">
        <v>0.0</v>
      </c>
      <c r="AK5" s="46"/>
      <c r="AL5" s="45"/>
      <c r="AM5" s="39"/>
      <c r="AN5" s="39"/>
      <c r="AO5" s="40">
        <v>0.0</v>
      </c>
      <c r="AP5" s="40">
        <v>0.0</v>
      </c>
      <c r="AQ5" s="40">
        <v>0.0</v>
      </c>
      <c r="AR5" s="54"/>
      <c r="AS5" s="45"/>
      <c r="AT5" s="39"/>
      <c r="AU5" s="39"/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5.5</v>
      </c>
      <c r="BB5" s="39">
        <f t="shared" si="1"/>
        <v>0</v>
      </c>
      <c r="BC5" s="50">
        <f t="shared" ref="BC5:BC12" si="3">SUM(AZ5,BA5,BB5)</f>
        <v>5.5</v>
      </c>
      <c r="BD5" s="51"/>
      <c r="BE5" s="39">
        <f t="shared" ref="BE5:BE12" si="4">AZ5*80</f>
        <v>0</v>
      </c>
      <c r="BF5" s="39">
        <f t="shared" ref="BF5:BF12" si="5">BA5*88</f>
        <v>484</v>
      </c>
      <c r="BG5" s="39">
        <f t="shared" ref="BG5:BG12" si="6">BB5*80</f>
        <v>0</v>
      </c>
      <c r="BH5" s="39">
        <f t="shared" ref="BH5:BH12" si="7">SUM(BE5,BF5,BG5)</f>
        <v>484</v>
      </c>
      <c r="BI5" s="51"/>
      <c r="BJ5" s="52" t="s">
        <v>1</v>
      </c>
      <c r="BK5" s="53">
        <f>BC14</f>
        <v>109.5</v>
      </c>
      <c r="BL5" s="51"/>
      <c r="BM5" s="51"/>
    </row>
    <row r="6">
      <c r="A6" s="35" t="s">
        <v>30</v>
      </c>
      <c r="B6" s="41" t="s">
        <v>33</v>
      </c>
      <c r="C6" s="37">
        <v>45258.0</v>
      </c>
      <c r="D6" s="38" t="s">
        <v>25</v>
      </c>
      <c r="E6" s="39" t="s">
        <v>25</v>
      </c>
      <c r="F6" s="40">
        <v>0.0</v>
      </c>
      <c r="G6" s="40">
        <v>0.0</v>
      </c>
      <c r="H6" s="40">
        <v>0.0</v>
      </c>
      <c r="I6" s="57" t="s">
        <v>46</v>
      </c>
      <c r="J6" s="37">
        <v>45259.0</v>
      </c>
      <c r="K6" s="38" t="s">
        <v>51</v>
      </c>
      <c r="L6" s="39" t="s">
        <v>51</v>
      </c>
      <c r="M6" s="40">
        <v>0.0</v>
      </c>
      <c r="N6" s="40">
        <v>0.0</v>
      </c>
      <c r="O6" s="40">
        <v>0.0</v>
      </c>
      <c r="P6" s="38" t="s">
        <v>36</v>
      </c>
      <c r="Q6" s="37">
        <v>45260.0</v>
      </c>
      <c r="R6" s="38" t="s">
        <v>51</v>
      </c>
      <c r="S6" s="39" t="s">
        <v>51</v>
      </c>
      <c r="T6" s="40">
        <v>0.0</v>
      </c>
      <c r="U6" s="40">
        <v>0.0</v>
      </c>
      <c r="V6" s="40">
        <v>0.0</v>
      </c>
      <c r="W6" s="56" t="s">
        <v>37</v>
      </c>
      <c r="X6" s="37">
        <v>45261.0</v>
      </c>
      <c r="Y6" s="38" t="s">
        <v>25</v>
      </c>
      <c r="Z6" s="39" t="s">
        <v>25</v>
      </c>
      <c r="AA6" s="40">
        <v>0.0</v>
      </c>
      <c r="AB6" s="40">
        <v>0.0</v>
      </c>
      <c r="AC6" s="40">
        <v>0.0</v>
      </c>
      <c r="AD6" s="56" t="s">
        <v>40</v>
      </c>
      <c r="AE6" s="37">
        <v>45262.0</v>
      </c>
      <c r="AF6" s="38" t="s">
        <v>41</v>
      </c>
      <c r="AG6" s="39" t="s">
        <v>42</v>
      </c>
      <c r="AH6" s="40">
        <v>8.0</v>
      </c>
      <c r="AI6" s="40">
        <v>0.0</v>
      </c>
      <c r="AJ6" s="40">
        <v>0.5</v>
      </c>
      <c r="AK6" s="47" t="s">
        <v>43</v>
      </c>
      <c r="AL6" s="37">
        <v>45263.0</v>
      </c>
      <c r="AM6" s="38" t="s">
        <v>51</v>
      </c>
      <c r="AN6" s="39" t="s">
        <v>51</v>
      </c>
      <c r="AO6" s="40">
        <v>0.0</v>
      </c>
      <c r="AP6" s="40">
        <v>0.0</v>
      </c>
      <c r="AQ6" s="40">
        <v>0.0</v>
      </c>
      <c r="AR6" s="47" t="s">
        <v>44</v>
      </c>
      <c r="AS6" s="37">
        <v>45264.0</v>
      </c>
      <c r="AT6" s="38" t="s">
        <v>51</v>
      </c>
      <c r="AU6" s="39" t="s">
        <v>51</v>
      </c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8</v>
      </c>
      <c r="BA6" s="39">
        <f t="shared" si="2"/>
        <v>0</v>
      </c>
      <c r="BB6" s="39">
        <f t="shared" si="2"/>
        <v>0.5</v>
      </c>
      <c r="BC6" s="50">
        <f t="shared" si="3"/>
        <v>8.5</v>
      </c>
      <c r="BD6" s="51"/>
      <c r="BE6" s="39">
        <f t="shared" si="4"/>
        <v>640</v>
      </c>
      <c r="BF6" s="39">
        <f t="shared" si="5"/>
        <v>0</v>
      </c>
      <c r="BG6" s="39">
        <f t="shared" si="6"/>
        <v>40</v>
      </c>
      <c r="BH6" s="39">
        <f t="shared" si="7"/>
        <v>680</v>
      </c>
      <c r="BI6" s="51"/>
      <c r="BJ6" s="52" t="s">
        <v>31</v>
      </c>
      <c r="BK6" s="55">
        <f>BC40</f>
        <v>153.5</v>
      </c>
      <c r="BL6" s="51"/>
      <c r="BM6" s="51"/>
    </row>
    <row r="7">
      <c r="A7" s="35" t="s">
        <v>32</v>
      </c>
      <c r="B7" s="41" t="s">
        <v>33</v>
      </c>
      <c r="C7" s="37">
        <v>45258.0</v>
      </c>
      <c r="D7" s="38" t="s">
        <v>194</v>
      </c>
      <c r="E7" s="39" t="s">
        <v>195</v>
      </c>
      <c r="F7" s="40">
        <v>6.5</v>
      </c>
      <c r="G7" s="40">
        <v>1.0</v>
      </c>
      <c r="H7" s="40">
        <v>0.0</v>
      </c>
      <c r="I7" s="57" t="s">
        <v>46</v>
      </c>
      <c r="J7" s="37">
        <v>45259.0</v>
      </c>
      <c r="K7" s="38" t="s">
        <v>38</v>
      </c>
      <c r="L7" s="39" t="s">
        <v>39</v>
      </c>
      <c r="M7" s="40">
        <v>6.5</v>
      </c>
      <c r="N7" s="40">
        <v>0.0</v>
      </c>
      <c r="O7" s="40">
        <v>0.0</v>
      </c>
      <c r="P7" s="38" t="s">
        <v>36</v>
      </c>
      <c r="Q7" s="37">
        <v>45260.0</v>
      </c>
      <c r="R7" s="38" t="s">
        <v>35</v>
      </c>
      <c r="S7" s="39" t="s">
        <v>35</v>
      </c>
      <c r="T7" s="40">
        <v>0.0</v>
      </c>
      <c r="U7" s="40">
        <v>0.0</v>
      </c>
      <c r="V7" s="40">
        <v>0.0</v>
      </c>
      <c r="W7" s="56" t="s">
        <v>37</v>
      </c>
      <c r="X7" s="37">
        <v>45261.0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45262.0</v>
      </c>
      <c r="AF7" s="38" t="s">
        <v>25</v>
      </c>
      <c r="AG7" s="39" t="s">
        <v>25</v>
      </c>
      <c r="AH7" s="40">
        <v>0.0</v>
      </c>
      <c r="AI7" s="40">
        <v>0.0</v>
      </c>
      <c r="AJ7" s="40">
        <v>0.0</v>
      </c>
      <c r="AK7" s="47" t="s">
        <v>43</v>
      </c>
      <c r="AL7" s="37">
        <v>45263.0</v>
      </c>
      <c r="AM7" s="38" t="s">
        <v>41</v>
      </c>
      <c r="AN7" s="39" t="s">
        <v>42</v>
      </c>
      <c r="AO7" s="40">
        <v>8.0</v>
      </c>
      <c r="AP7" s="40">
        <v>0.0</v>
      </c>
      <c r="AQ7" s="40">
        <v>0.5</v>
      </c>
      <c r="AR7" s="47" t="s">
        <v>27</v>
      </c>
      <c r="AS7" s="37">
        <v>45264.0</v>
      </c>
      <c r="AT7" s="38" t="s">
        <v>28</v>
      </c>
      <c r="AU7" s="39" t="s">
        <v>29</v>
      </c>
      <c r="AV7" s="40">
        <v>0.0</v>
      </c>
      <c r="AW7" s="40">
        <v>5.0</v>
      </c>
      <c r="AX7" s="40">
        <v>0.0</v>
      </c>
      <c r="AY7" s="48"/>
      <c r="AZ7" s="49">
        <f t="shared" ref="AZ7:BB7" si="8">SUM(F7,M7,T7,AA7,AH7,AO7,AV7)</f>
        <v>21</v>
      </c>
      <c r="BA7" s="39">
        <f t="shared" si="8"/>
        <v>6</v>
      </c>
      <c r="BB7" s="39">
        <f t="shared" si="8"/>
        <v>0.5</v>
      </c>
      <c r="BC7" s="50">
        <f t="shared" si="3"/>
        <v>27.5</v>
      </c>
      <c r="BD7" s="51"/>
      <c r="BE7" s="39">
        <f t="shared" si="4"/>
        <v>1680</v>
      </c>
      <c r="BF7" s="39">
        <f t="shared" si="5"/>
        <v>528</v>
      </c>
      <c r="BG7" s="39">
        <f t="shared" si="6"/>
        <v>40</v>
      </c>
      <c r="BH7" s="39">
        <f t="shared" si="7"/>
        <v>2248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45258.0</v>
      </c>
      <c r="D8" s="38" t="s">
        <v>25</v>
      </c>
      <c r="E8" s="39" t="s">
        <v>25</v>
      </c>
      <c r="F8" s="40">
        <v>0.0</v>
      </c>
      <c r="G8" s="40">
        <v>0.0</v>
      </c>
      <c r="H8" s="40">
        <v>0.0</v>
      </c>
      <c r="I8" s="57" t="s">
        <v>46</v>
      </c>
      <c r="J8" s="37">
        <v>45259.0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45260.0</v>
      </c>
      <c r="R8" s="38" t="s">
        <v>38</v>
      </c>
      <c r="S8" s="39" t="s">
        <v>39</v>
      </c>
      <c r="T8" s="40">
        <v>6.5</v>
      </c>
      <c r="U8" s="40">
        <v>0.0</v>
      </c>
      <c r="V8" s="40">
        <v>0.0</v>
      </c>
      <c r="W8" s="56" t="s">
        <v>37</v>
      </c>
      <c r="X8" s="37">
        <v>45261.0</v>
      </c>
      <c r="Y8" s="38" t="s">
        <v>38</v>
      </c>
      <c r="Z8" s="39" t="s">
        <v>39</v>
      </c>
      <c r="AA8" s="40">
        <v>6.5</v>
      </c>
      <c r="AB8" s="40">
        <v>0.0</v>
      </c>
      <c r="AC8" s="40">
        <v>0.0</v>
      </c>
      <c r="AD8" s="56" t="s">
        <v>40</v>
      </c>
      <c r="AE8" s="37">
        <v>45262.0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45263.0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45264.0</v>
      </c>
      <c r="AT8" s="38" t="s">
        <v>38</v>
      </c>
      <c r="AU8" s="39" t="s">
        <v>39</v>
      </c>
      <c r="AV8" s="40">
        <v>6.5</v>
      </c>
      <c r="AW8" s="40">
        <v>0.0</v>
      </c>
      <c r="AX8" s="40">
        <v>0.0</v>
      </c>
      <c r="AY8" s="48"/>
      <c r="AZ8" s="49">
        <f t="shared" ref="AZ8:BB8" si="9">SUM(F8,M8,T8,AA8,AH8,AO8,AV8)</f>
        <v>33.5</v>
      </c>
      <c r="BA8" s="39">
        <f t="shared" si="9"/>
        <v>2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2680</v>
      </c>
      <c r="BF8" s="39">
        <f t="shared" si="5"/>
        <v>176</v>
      </c>
      <c r="BG8" s="39">
        <f t="shared" si="6"/>
        <v>0</v>
      </c>
      <c r="BH8" s="39">
        <f t="shared" si="7"/>
        <v>2856</v>
      </c>
      <c r="BI8" s="51"/>
      <c r="BJ8" s="55" t="s">
        <v>49</v>
      </c>
      <c r="BK8" s="55">
        <f>BC61</f>
        <v>23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128.5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95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45258.0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45258.0</v>
      </c>
      <c r="K12" s="38" t="s">
        <v>20</v>
      </c>
      <c r="L12" s="39" t="s">
        <v>21</v>
      </c>
      <c r="M12" s="40">
        <v>0.0</v>
      </c>
      <c r="N12" s="40">
        <v>6.5</v>
      </c>
      <c r="O12" s="40">
        <v>0.0</v>
      </c>
      <c r="P12" s="42" t="s">
        <v>24</v>
      </c>
      <c r="Q12" s="37">
        <v>45259.0</v>
      </c>
      <c r="R12" s="38" t="s">
        <v>20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45260.0</v>
      </c>
      <c r="Y12" s="38" t="s">
        <v>20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45261.0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45262.0</v>
      </c>
      <c r="AM12" s="38" t="s">
        <v>20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45264.0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32.5</v>
      </c>
      <c r="BB12" s="39">
        <f t="shared" si="13"/>
        <v>0</v>
      </c>
      <c r="BC12" s="50">
        <f t="shared" si="3"/>
        <v>32.5</v>
      </c>
      <c r="BD12" s="51"/>
      <c r="BE12" s="39">
        <f t="shared" si="4"/>
        <v>0</v>
      </c>
      <c r="BF12" s="39">
        <f t="shared" si="5"/>
        <v>2860</v>
      </c>
      <c r="BG12" s="39">
        <f t="shared" si="6"/>
        <v>0</v>
      </c>
      <c r="BH12" s="39">
        <f t="shared" si="7"/>
        <v>2860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62.5</v>
      </c>
      <c r="BA14" s="78">
        <f t="shared" si="14"/>
        <v>46</v>
      </c>
      <c r="BB14" s="78">
        <f t="shared" si="14"/>
        <v>1</v>
      </c>
      <c r="BC14" s="79">
        <f t="shared" si="14"/>
        <v>109.5</v>
      </c>
      <c r="BD14" s="51"/>
      <c r="BE14" s="40">
        <f t="shared" ref="BE14:BG14" si="15">sum(BE5,BE6,BE7,BE8,BE9,BE10)</f>
        <v>5000</v>
      </c>
      <c r="BF14" s="40">
        <f t="shared" si="15"/>
        <v>1188</v>
      </c>
      <c r="BG14" s="40">
        <f t="shared" si="15"/>
        <v>80</v>
      </c>
      <c r="BH14" s="40">
        <f>sum(BH5,BH6,BH7,BH8,BH9,BH10,BH11,BH12)</f>
        <v>9128</v>
      </c>
      <c r="BI14" s="51"/>
      <c r="BJ14" s="62" t="s">
        <v>59</v>
      </c>
      <c r="BK14" s="62">
        <f>BC94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SUM(BC138,BC142)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45257.0</v>
      </c>
      <c r="F18" s="14"/>
      <c r="G18" s="14"/>
      <c r="H18" s="14"/>
      <c r="I18" s="15"/>
      <c r="J18" s="15"/>
      <c r="K18" s="16"/>
      <c r="L18" s="13">
        <v>45258.0</v>
      </c>
      <c r="M18" s="15"/>
      <c r="N18" s="15"/>
      <c r="O18" s="15"/>
      <c r="P18" s="15"/>
      <c r="Q18" s="11"/>
      <c r="R18" s="17"/>
      <c r="S18" s="13">
        <v>45259.0</v>
      </c>
      <c r="T18" s="11"/>
      <c r="U18" s="15"/>
      <c r="V18" s="15"/>
      <c r="W18" s="11"/>
      <c r="X18" s="18"/>
      <c r="Y18" s="14"/>
      <c r="Z18" s="13">
        <v>45260.0</v>
      </c>
      <c r="AA18" s="15"/>
      <c r="AB18" s="15"/>
      <c r="AC18" s="11"/>
      <c r="AD18" s="15"/>
      <c r="AE18" s="15"/>
      <c r="AF18" s="12"/>
      <c r="AG18" s="13">
        <v>45261.0</v>
      </c>
      <c r="AH18" s="15"/>
      <c r="AI18" s="11"/>
      <c r="AJ18" s="15"/>
      <c r="AK18" s="15"/>
      <c r="AL18" s="15"/>
      <c r="AM18" s="18"/>
      <c r="AN18" s="13">
        <v>45262.0</v>
      </c>
      <c r="AO18" s="11"/>
      <c r="AP18" s="19"/>
      <c r="AQ18" s="19"/>
      <c r="AR18" s="19"/>
      <c r="AS18" s="19"/>
      <c r="AT18" s="14"/>
      <c r="AU18" s="13">
        <v>45263.0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880</v>
      </c>
      <c r="BL19" s="32"/>
      <c r="BM19" s="32"/>
    </row>
    <row r="20">
      <c r="A20" s="94" t="s">
        <v>198</v>
      </c>
      <c r="B20" s="41" t="s">
        <v>62</v>
      </c>
      <c r="C20" s="37">
        <v>45258.0</v>
      </c>
      <c r="D20" s="42" t="s">
        <v>65</v>
      </c>
      <c r="E20" s="58" t="s">
        <v>66</v>
      </c>
      <c r="F20" s="40">
        <v>0.0</v>
      </c>
      <c r="G20" s="40">
        <v>6.0</v>
      </c>
      <c r="H20" s="40">
        <v>0.0</v>
      </c>
      <c r="I20" s="57" t="s">
        <v>46</v>
      </c>
      <c r="J20" s="37">
        <v>45259.0</v>
      </c>
      <c r="K20" s="42" t="s">
        <v>217</v>
      </c>
      <c r="L20" s="58" t="s">
        <v>218</v>
      </c>
      <c r="M20" s="40">
        <v>1.0</v>
      </c>
      <c r="N20" s="40">
        <v>6.0</v>
      </c>
      <c r="O20" s="40">
        <v>0.0</v>
      </c>
      <c r="P20" s="38" t="s">
        <v>64</v>
      </c>
      <c r="Q20" s="37">
        <v>45260.0</v>
      </c>
      <c r="R20" s="42" t="s">
        <v>217</v>
      </c>
      <c r="S20" s="58" t="s">
        <v>218</v>
      </c>
      <c r="T20" s="40">
        <v>1.0</v>
      </c>
      <c r="U20" s="40">
        <v>6.0</v>
      </c>
      <c r="V20" s="40">
        <v>0.0</v>
      </c>
      <c r="W20" s="95" t="s">
        <v>67</v>
      </c>
      <c r="X20" s="37">
        <v>45261.0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40</v>
      </c>
      <c r="AE20" s="37">
        <v>45262.0</v>
      </c>
      <c r="AF20" s="42" t="s">
        <v>25</v>
      </c>
      <c r="AG20" s="58" t="s">
        <v>25</v>
      </c>
      <c r="AH20" s="40">
        <v>0.0</v>
      </c>
      <c r="AI20" s="40">
        <v>0.0</v>
      </c>
      <c r="AJ20" s="40">
        <v>0.0</v>
      </c>
      <c r="AK20" s="96" t="s">
        <v>79</v>
      </c>
      <c r="AL20" s="37">
        <v>45263.0</v>
      </c>
      <c r="AM20" s="42" t="s">
        <v>65</v>
      </c>
      <c r="AN20" s="58" t="s">
        <v>66</v>
      </c>
      <c r="AO20" s="40">
        <v>0.0</v>
      </c>
      <c r="AP20" s="40">
        <v>6.0</v>
      </c>
      <c r="AQ20" s="40">
        <v>0.0</v>
      </c>
      <c r="AR20" s="42" t="s">
        <v>27</v>
      </c>
      <c r="AS20" s="37">
        <v>45264.0</v>
      </c>
      <c r="AT20" s="42" t="s">
        <v>65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2</v>
      </c>
      <c r="BA20" s="39">
        <f t="shared" si="16"/>
        <v>30</v>
      </c>
      <c r="BB20" s="39">
        <f t="shared" si="16"/>
        <v>0</v>
      </c>
      <c r="BC20" s="50">
        <f t="shared" ref="BC20:BC27" si="18">SUM(AZ20,BA20,BB20)</f>
        <v>32</v>
      </c>
      <c r="BD20" s="51"/>
      <c r="BE20" s="39">
        <f>AZ20*67.31</f>
        <v>134.62</v>
      </c>
      <c r="BF20" s="39">
        <f>BA20*74</f>
        <v>2220</v>
      </c>
      <c r="BG20" s="39">
        <f>BB20*84</f>
        <v>0</v>
      </c>
      <c r="BH20" s="39">
        <f t="shared" ref="BH20:BH27" si="19">sum(BE20,BF20,BG20)</f>
        <v>2354.62</v>
      </c>
      <c r="BI20" s="51"/>
      <c r="BJ20" s="39" t="s">
        <v>68</v>
      </c>
      <c r="BK20" s="93">
        <f>SUM(BH6,BH27,BH81)</f>
        <v>2920</v>
      </c>
      <c r="BL20" s="51"/>
      <c r="BM20" s="51"/>
    </row>
    <row r="21">
      <c r="A21" s="97" t="s">
        <v>69</v>
      </c>
      <c r="B21" s="41" t="s">
        <v>33</v>
      </c>
      <c r="C21" s="37">
        <v>45258.0</v>
      </c>
      <c r="D21" s="42" t="s">
        <v>47</v>
      </c>
      <c r="E21" s="58" t="s">
        <v>48</v>
      </c>
      <c r="F21" s="40">
        <v>7.0</v>
      </c>
      <c r="G21" s="40">
        <v>1.0</v>
      </c>
      <c r="H21" s="40">
        <v>0.0</v>
      </c>
      <c r="I21" s="57" t="s">
        <v>46</v>
      </c>
      <c r="J21" s="37">
        <v>45259.0</v>
      </c>
      <c r="K21" s="42" t="s">
        <v>25</v>
      </c>
      <c r="L21" s="58" t="s">
        <v>25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45260.0</v>
      </c>
      <c r="R21" s="42" t="s">
        <v>25</v>
      </c>
      <c r="S21" s="58" t="s">
        <v>25</v>
      </c>
      <c r="T21" s="40">
        <v>0.0</v>
      </c>
      <c r="U21" s="40">
        <v>0.0</v>
      </c>
      <c r="V21" s="40">
        <v>0.0</v>
      </c>
      <c r="W21" s="56" t="s">
        <v>37</v>
      </c>
      <c r="X21" s="37">
        <v>45261.0</v>
      </c>
      <c r="Y21" s="42" t="s">
        <v>70</v>
      </c>
      <c r="Z21" s="58" t="s">
        <v>71</v>
      </c>
      <c r="AA21" s="40">
        <v>7.5</v>
      </c>
      <c r="AB21" s="40">
        <v>0.0</v>
      </c>
      <c r="AC21" s="40">
        <v>0.0</v>
      </c>
      <c r="AD21" s="56" t="s">
        <v>40</v>
      </c>
      <c r="AE21" s="37">
        <v>45262.0</v>
      </c>
      <c r="AF21" s="42" t="s">
        <v>47</v>
      </c>
      <c r="AG21" s="58" t="s">
        <v>48</v>
      </c>
      <c r="AH21" s="40">
        <v>7.0</v>
      </c>
      <c r="AI21" s="40">
        <v>1.0</v>
      </c>
      <c r="AJ21" s="40">
        <v>0.0</v>
      </c>
      <c r="AK21" s="96" t="s">
        <v>43</v>
      </c>
      <c r="AL21" s="37">
        <v>45263.0</v>
      </c>
      <c r="AM21" s="42" t="s">
        <v>47</v>
      </c>
      <c r="AN21" s="58" t="s">
        <v>48</v>
      </c>
      <c r="AO21" s="40">
        <v>7.0</v>
      </c>
      <c r="AP21" s="40">
        <v>1.0</v>
      </c>
      <c r="AQ21" s="40">
        <v>0.0</v>
      </c>
      <c r="AR21" s="57" t="s">
        <v>44</v>
      </c>
      <c r="AS21" s="37">
        <v>45264.0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35.5</v>
      </c>
      <c r="BA21" s="39">
        <f t="shared" si="17"/>
        <v>4</v>
      </c>
      <c r="BB21" s="39">
        <f t="shared" si="17"/>
        <v>0</v>
      </c>
      <c r="BC21" s="50">
        <f t="shared" si="18"/>
        <v>39.5</v>
      </c>
      <c r="BD21" s="51"/>
      <c r="BE21" s="39">
        <f t="shared" ref="BE21:BE27" si="21">AZ21*80</f>
        <v>2840</v>
      </c>
      <c r="BF21" s="39">
        <f t="shared" ref="BF21:BF27" si="22">BA21*88</f>
        <v>352</v>
      </c>
      <c r="BG21" s="39">
        <f t="shared" ref="BG21:BG27" si="23">BB21*80</f>
        <v>0</v>
      </c>
      <c r="BH21" s="39">
        <f t="shared" si="19"/>
        <v>3192</v>
      </c>
      <c r="BI21" s="51"/>
      <c r="BJ21" s="39" t="s">
        <v>72</v>
      </c>
      <c r="BK21" s="93">
        <f>sum(BH7,BH69)</f>
        <v>2728</v>
      </c>
      <c r="BL21" s="51"/>
      <c r="BM21" s="51"/>
    </row>
    <row r="22">
      <c r="A22" s="35" t="s">
        <v>73</v>
      </c>
      <c r="B22" s="41" t="s">
        <v>33</v>
      </c>
      <c r="C22" s="37">
        <v>45258.0</v>
      </c>
      <c r="D22" s="42" t="s">
        <v>70</v>
      </c>
      <c r="E22" s="58" t="s">
        <v>71</v>
      </c>
      <c r="F22" s="40">
        <v>7.5</v>
      </c>
      <c r="G22" s="40">
        <v>0.0</v>
      </c>
      <c r="H22" s="40">
        <v>0.0</v>
      </c>
      <c r="I22" s="57" t="s">
        <v>46</v>
      </c>
      <c r="J22" s="37">
        <v>45259.0</v>
      </c>
      <c r="K22" s="42" t="s">
        <v>47</v>
      </c>
      <c r="L22" s="58" t="s">
        <v>48</v>
      </c>
      <c r="M22" s="40">
        <v>7.0</v>
      </c>
      <c r="N22" s="40">
        <v>1.0</v>
      </c>
      <c r="O22" s="40">
        <v>0.0</v>
      </c>
      <c r="P22" s="38" t="s">
        <v>36</v>
      </c>
      <c r="Q22" s="37">
        <v>45260.0</v>
      </c>
      <c r="R22" s="42" t="s">
        <v>47</v>
      </c>
      <c r="S22" s="58" t="s">
        <v>48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45261.0</v>
      </c>
      <c r="Y22" s="42" t="s">
        <v>47</v>
      </c>
      <c r="Z22" s="58" t="s">
        <v>48</v>
      </c>
      <c r="AA22" s="40">
        <v>7.0</v>
      </c>
      <c r="AB22" s="40">
        <v>1.0</v>
      </c>
      <c r="AC22" s="40">
        <v>0.0</v>
      </c>
      <c r="AD22" s="56" t="s">
        <v>40</v>
      </c>
      <c r="AE22" s="37">
        <v>45262.0</v>
      </c>
      <c r="AF22" s="42" t="s">
        <v>70</v>
      </c>
      <c r="AG22" s="58" t="s">
        <v>71</v>
      </c>
      <c r="AH22" s="40">
        <v>7.5</v>
      </c>
      <c r="AI22" s="40">
        <v>0.0</v>
      </c>
      <c r="AJ22" s="40">
        <v>0.0</v>
      </c>
      <c r="AK22" s="96" t="s">
        <v>43</v>
      </c>
      <c r="AL22" s="37">
        <v>45263.0</v>
      </c>
      <c r="AM22" s="42" t="s">
        <v>25</v>
      </c>
      <c r="AN22" s="58" t="s">
        <v>25</v>
      </c>
      <c r="AO22" s="40">
        <v>0.0</v>
      </c>
      <c r="AP22" s="40">
        <v>0.0</v>
      </c>
      <c r="AQ22" s="40">
        <v>0.0</v>
      </c>
      <c r="AR22" s="57" t="s">
        <v>44</v>
      </c>
      <c r="AS22" s="37">
        <v>45264.0</v>
      </c>
      <c r="AT22" s="42" t="s">
        <v>25</v>
      </c>
      <c r="AU22" s="58" t="s">
        <v>25</v>
      </c>
      <c r="AV22" s="40">
        <v>0.0</v>
      </c>
      <c r="AW22" s="40">
        <v>0.0</v>
      </c>
      <c r="AX22" s="40">
        <v>0.0</v>
      </c>
      <c r="AY22" s="48"/>
      <c r="AZ22" s="49">
        <f t="shared" ref="AZ22:BB22" si="20">SUM(F22,M22,T22,AA22,AH22,AO22,AV22)</f>
        <v>36</v>
      </c>
      <c r="BA22" s="39">
        <f t="shared" si="20"/>
        <v>3</v>
      </c>
      <c r="BB22" s="39">
        <f t="shared" si="20"/>
        <v>0</v>
      </c>
      <c r="BC22" s="50">
        <f t="shared" si="18"/>
        <v>39</v>
      </c>
      <c r="BD22" s="51"/>
      <c r="BE22" s="39">
        <f t="shared" si="21"/>
        <v>2880</v>
      </c>
      <c r="BF22" s="39">
        <f t="shared" si="22"/>
        <v>264</v>
      </c>
      <c r="BG22" s="39">
        <f t="shared" si="23"/>
        <v>0</v>
      </c>
      <c r="BH22" s="39">
        <f t="shared" si="19"/>
        <v>3144</v>
      </c>
      <c r="BI22" s="51"/>
      <c r="BJ22" s="39" t="s">
        <v>76</v>
      </c>
      <c r="BK22" s="93">
        <f>SUM(BH8,BH49)</f>
        <v>2856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53"/>
      <c r="J23" s="45"/>
      <c r="K23" s="53"/>
      <c r="L23" s="58"/>
      <c r="M23" s="40">
        <v>0.0</v>
      </c>
      <c r="N23" s="40">
        <v>0.0</v>
      </c>
      <c r="O23" s="40">
        <v>0.0</v>
      </c>
      <c r="P23" s="39"/>
      <c r="Q23" s="45"/>
      <c r="R23" s="53"/>
      <c r="S23" s="58"/>
      <c r="T23" s="40">
        <v>0.0</v>
      </c>
      <c r="U23" s="40">
        <v>6.0</v>
      </c>
      <c r="V23" s="40">
        <v>0.0</v>
      </c>
      <c r="W23" s="98"/>
      <c r="X23" s="45"/>
      <c r="Y23" s="53"/>
      <c r="Z23" s="58"/>
      <c r="AA23" s="40">
        <v>0.0</v>
      </c>
      <c r="AB23" s="40">
        <v>0.0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92"/>
      <c r="AL23" s="45"/>
      <c r="AM23" s="53"/>
      <c r="AN23" s="53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6</v>
      </c>
      <c r="BB23" s="39">
        <f t="shared" si="24"/>
        <v>0</v>
      </c>
      <c r="BC23" s="50">
        <f t="shared" si="18"/>
        <v>6</v>
      </c>
      <c r="BD23" s="51"/>
      <c r="BE23" s="39">
        <f t="shared" si="21"/>
        <v>0</v>
      </c>
      <c r="BF23" s="39">
        <f t="shared" si="22"/>
        <v>528</v>
      </c>
      <c r="BG23" s="39">
        <f t="shared" si="23"/>
        <v>0</v>
      </c>
      <c r="BH23" s="39">
        <f t="shared" si="19"/>
        <v>528</v>
      </c>
      <c r="BI23" s="51"/>
      <c r="BJ23" s="39" t="s">
        <v>77</v>
      </c>
      <c r="BK23" s="93">
        <f t="shared" ref="BK23:BK25" si="26">BH20</f>
        <v>2354.62</v>
      </c>
      <c r="BL23" s="51"/>
      <c r="BM23" s="51"/>
    </row>
    <row r="24">
      <c r="A24" s="35" t="s">
        <v>54</v>
      </c>
      <c r="B24" s="60"/>
      <c r="C24" s="45"/>
      <c r="D24" s="53"/>
      <c r="E24" s="53"/>
      <c r="F24" s="40">
        <v>0.0</v>
      </c>
      <c r="G24" s="40">
        <v>0.0</v>
      </c>
      <c r="H24" s="40">
        <v>0.0</v>
      </c>
      <c r="I24" s="53"/>
      <c r="J24" s="45"/>
      <c r="K24" s="53"/>
      <c r="L24" s="53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95" t="s">
        <v>67</v>
      </c>
      <c r="X24" s="37">
        <v>45261.0</v>
      </c>
      <c r="Y24" s="42" t="s">
        <v>65</v>
      </c>
      <c r="Z24" s="58" t="s">
        <v>66</v>
      </c>
      <c r="AA24" s="40">
        <v>0.0</v>
      </c>
      <c r="AB24" s="40">
        <v>6.0</v>
      </c>
      <c r="AC24" s="40">
        <v>0.0</v>
      </c>
      <c r="AD24" s="56" t="s">
        <v>78</v>
      </c>
      <c r="AE24" s="37">
        <v>45262.0</v>
      </c>
      <c r="AF24" s="42" t="s">
        <v>65</v>
      </c>
      <c r="AG24" s="58" t="s">
        <v>66</v>
      </c>
      <c r="AH24" s="40">
        <v>0.0</v>
      </c>
      <c r="AI24" s="40">
        <v>6.0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0</v>
      </c>
      <c r="BA24" s="39">
        <f t="shared" si="25"/>
        <v>12</v>
      </c>
      <c r="BB24" s="39">
        <f t="shared" si="25"/>
        <v>0</v>
      </c>
      <c r="BC24" s="50">
        <f t="shared" si="18"/>
        <v>12</v>
      </c>
      <c r="BD24" s="51"/>
      <c r="BE24" s="39">
        <f t="shared" si="21"/>
        <v>0</v>
      </c>
      <c r="BF24" s="39">
        <f t="shared" si="22"/>
        <v>1056</v>
      </c>
      <c r="BG24" s="39">
        <f t="shared" si="23"/>
        <v>0</v>
      </c>
      <c r="BH24" s="39">
        <f t="shared" si="19"/>
        <v>1056</v>
      </c>
      <c r="BI24" s="51"/>
      <c r="BJ24" s="39" t="s">
        <v>80</v>
      </c>
      <c r="BK24" s="93">
        <f t="shared" si="26"/>
        <v>3192</v>
      </c>
      <c r="BL24" s="51"/>
      <c r="BM24" s="51"/>
    </row>
    <row r="25">
      <c r="A25" s="59" t="s">
        <v>50</v>
      </c>
      <c r="B25" s="61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3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3144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8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 t="shared" si="21"/>
        <v>0</v>
      </c>
      <c r="BF26" s="39">
        <f t="shared" si="22"/>
        <v>0</v>
      </c>
      <c r="BG26" s="39">
        <f t="shared" si="23"/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30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57" t="s">
        <v>46</v>
      </c>
      <c r="J27" s="37">
        <v>45259.0</v>
      </c>
      <c r="K27" s="42" t="s">
        <v>219</v>
      </c>
      <c r="L27" s="58" t="s">
        <v>220</v>
      </c>
      <c r="M27" s="40">
        <v>6.5</v>
      </c>
      <c r="N27" s="40">
        <v>0.0</v>
      </c>
      <c r="O27" s="40">
        <v>0.0</v>
      </c>
      <c r="P27" s="38" t="s">
        <v>36</v>
      </c>
      <c r="Q27" s="37">
        <v>45260.0</v>
      </c>
      <c r="R27" s="42" t="s">
        <v>219</v>
      </c>
      <c r="S27" s="58" t="s">
        <v>220</v>
      </c>
      <c r="T27" s="40">
        <v>6.5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6" t="s">
        <v>43</v>
      </c>
      <c r="AL27" s="37">
        <v>45263.0</v>
      </c>
      <c r="AM27" s="42" t="s">
        <v>70</v>
      </c>
      <c r="AN27" s="58" t="s">
        <v>71</v>
      </c>
      <c r="AO27" s="40">
        <v>7.5</v>
      </c>
      <c r="AP27" s="40">
        <v>0.0</v>
      </c>
      <c r="AQ27" s="40">
        <v>0.0</v>
      </c>
      <c r="AR27" s="57" t="s">
        <v>44</v>
      </c>
      <c r="AS27" s="37">
        <v>45264.0</v>
      </c>
      <c r="AT27" s="42" t="s">
        <v>70</v>
      </c>
      <c r="AU27" s="58" t="s">
        <v>71</v>
      </c>
      <c r="AV27" s="40">
        <v>7.5</v>
      </c>
      <c r="AW27" s="40">
        <v>0.0</v>
      </c>
      <c r="AX27" s="40">
        <v>0.0</v>
      </c>
      <c r="AZ27" s="49">
        <f t="shared" ref="AZ27:BB27" si="29">SUM(F27,M27,T27,AA27,AH27,AO27,AV27)</f>
        <v>28</v>
      </c>
      <c r="BA27" s="39">
        <f t="shared" si="29"/>
        <v>0</v>
      </c>
      <c r="BB27" s="39">
        <f t="shared" si="29"/>
        <v>0</v>
      </c>
      <c r="BC27" s="50">
        <f t="shared" si="18"/>
        <v>28</v>
      </c>
      <c r="BD27" s="51"/>
      <c r="BE27" s="39">
        <f t="shared" si="21"/>
        <v>2240</v>
      </c>
      <c r="BF27" s="39">
        <f t="shared" si="22"/>
        <v>0</v>
      </c>
      <c r="BG27" s="39">
        <f t="shared" si="23"/>
        <v>0</v>
      </c>
      <c r="BH27" s="39">
        <f t="shared" si="19"/>
        <v>2240</v>
      </c>
      <c r="BI27" s="51"/>
      <c r="BJ27" s="39" t="s">
        <v>83</v>
      </c>
      <c r="BK27" s="93">
        <f t="shared" ref="BK27:BK29" si="31">BH32</f>
        <v>4040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73.5</v>
      </c>
      <c r="BA28" s="78">
        <f t="shared" si="30"/>
        <v>55</v>
      </c>
      <c r="BB28" s="78">
        <f>SUM(BB20,BB21,BB22,BB23,BB24,BB25)</f>
        <v>0</v>
      </c>
      <c r="BC28" s="79">
        <f>SUM(BC20,BC21,BC22,BC23,BC24,BC25,BC26)</f>
        <v>128.5</v>
      </c>
      <c r="BD28" s="51"/>
      <c r="BE28" s="40">
        <f>sum(BE20,BE21,BE22,BE23,BE24,BE25)</f>
        <v>5854.62</v>
      </c>
      <c r="BF28" s="40">
        <f>sum(BF20,BF21,BF22,BF23,BF24,BF261)</f>
        <v>4420</v>
      </c>
      <c r="BG28" s="40">
        <f>sum(BG20,BG21,BG22,BG23,BG24,BG25)</f>
        <v>0</v>
      </c>
      <c r="BH28" s="40">
        <f>sum(BH20,BH21,BH22,BH23,BH24,BH25,BH26,BH27)</f>
        <v>12514.62</v>
      </c>
      <c r="BI28" s="51"/>
      <c r="BJ28" s="39" t="s">
        <v>84</v>
      </c>
      <c r="BK28" s="93">
        <f t="shared" si="31"/>
        <v>3080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3496</v>
      </c>
      <c r="BL29" s="106"/>
      <c r="BM29" s="106"/>
    </row>
    <row r="30">
      <c r="A30" s="10"/>
      <c r="B30" s="11"/>
      <c r="C30" s="11"/>
      <c r="D30" s="12"/>
      <c r="E30" s="13">
        <v>45257.0</v>
      </c>
      <c r="F30" s="14"/>
      <c r="G30" s="14"/>
      <c r="H30" s="14"/>
      <c r="I30" s="15"/>
      <c r="J30" s="15"/>
      <c r="K30" s="16"/>
      <c r="L30" s="13">
        <v>45258.0</v>
      </c>
      <c r="M30" s="15"/>
      <c r="N30" s="15"/>
      <c r="O30" s="15"/>
      <c r="P30" s="15"/>
      <c r="Q30" s="11"/>
      <c r="R30" s="17"/>
      <c r="S30" s="13">
        <v>45259.0</v>
      </c>
      <c r="T30" s="11"/>
      <c r="U30" s="15"/>
      <c r="V30" s="15"/>
      <c r="W30" s="11"/>
      <c r="X30" s="18"/>
      <c r="Y30" s="14"/>
      <c r="Z30" s="13">
        <v>45260.0</v>
      </c>
      <c r="AA30" s="15"/>
      <c r="AB30" s="15"/>
      <c r="AC30" s="11"/>
      <c r="AD30" s="15"/>
      <c r="AE30" s="15"/>
      <c r="AF30" s="12"/>
      <c r="AG30" s="13">
        <v>45261.0</v>
      </c>
      <c r="AH30" s="15"/>
      <c r="AI30" s="11"/>
      <c r="AJ30" s="15"/>
      <c r="AK30" s="15"/>
      <c r="AL30" s="15"/>
      <c r="AM30" s="18"/>
      <c r="AN30" s="13">
        <v>45262.0</v>
      </c>
      <c r="AO30" s="11"/>
      <c r="AP30" s="19"/>
      <c r="AQ30" s="19"/>
      <c r="AR30" s="19"/>
      <c r="AS30" s="19"/>
      <c r="AT30" s="14"/>
      <c r="AU30" s="13">
        <v>45263.0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3448</v>
      </c>
      <c r="BL31" s="32"/>
      <c r="BM31" s="32"/>
    </row>
    <row r="32">
      <c r="A32" s="35" t="s">
        <v>88</v>
      </c>
      <c r="B32" s="41" t="s">
        <v>33</v>
      </c>
      <c r="C32" s="37">
        <v>45258.0</v>
      </c>
      <c r="D32" s="38" t="s">
        <v>221</v>
      </c>
      <c r="E32" s="39" t="s">
        <v>222</v>
      </c>
      <c r="F32" s="40">
        <v>3.0</v>
      </c>
      <c r="G32" s="40">
        <v>0.0</v>
      </c>
      <c r="H32" s="40">
        <v>0.0</v>
      </c>
      <c r="I32" s="41" t="s">
        <v>22</v>
      </c>
      <c r="J32" s="37">
        <v>45258.0</v>
      </c>
      <c r="K32" s="42" t="s">
        <v>89</v>
      </c>
      <c r="L32" s="39" t="s">
        <v>90</v>
      </c>
      <c r="M32" s="40">
        <v>0.5</v>
      </c>
      <c r="N32" s="40">
        <v>7.0</v>
      </c>
      <c r="O32" s="40">
        <v>0.0</v>
      </c>
      <c r="P32" s="43" t="s">
        <v>24</v>
      </c>
      <c r="Q32" s="37">
        <v>45259.0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37">
        <v>45260.0</v>
      </c>
      <c r="Y32" s="42" t="s">
        <v>89</v>
      </c>
      <c r="Z32" s="39" t="s">
        <v>90</v>
      </c>
      <c r="AA32" s="40">
        <v>0.5</v>
      </c>
      <c r="AB32" s="40">
        <v>7.0</v>
      </c>
      <c r="AC32" s="40">
        <v>0.0</v>
      </c>
      <c r="AD32" s="56" t="s">
        <v>56</v>
      </c>
      <c r="AE32" s="37">
        <v>45261.0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45262.0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37">
        <v>45263.0</v>
      </c>
      <c r="AT32" s="42" t="s">
        <v>223</v>
      </c>
      <c r="AU32" s="39" t="s">
        <v>224</v>
      </c>
      <c r="AV32" s="40">
        <v>1.0</v>
      </c>
      <c r="AW32" s="40">
        <v>7.0</v>
      </c>
      <c r="AX32" s="40">
        <v>5.5</v>
      </c>
      <c r="AY32" s="48"/>
      <c r="AZ32" s="49">
        <f t="shared" ref="AZ32:BB32" si="32">SUM(F32,M32,T32,AA32,AH32,AO32,AV32)</f>
        <v>6.5</v>
      </c>
      <c r="BA32" s="39">
        <f t="shared" si="32"/>
        <v>35</v>
      </c>
      <c r="BB32" s="39">
        <f t="shared" si="32"/>
        <v>5.5</v>
      </c>
      <c r="BC32" s="50">
        <f t="shared" ref="BC32:BC39" si="34">SUM(AZ32,BA32,BB32)</f>
        <v>47</v>
      </c>
      <c r="BD32" s="51"/>
      <c r="BE32" s="39">
        <f t="shared" ref="BE32:BE37" si="35">AZ32*80</f>
        <v>520</v>
      </c>
      <c r="BF32" s="39">
        <f t="shared" ref="BF32:BF37" si="36">BA32*88</f>
        <v>3080</v>
      </c>
      <c r="BG32" s="39">
        <f t="shared" ref="BG32:BG37" si="37">BB32*80</f>
        <v>440</v>
      </c>
      <c r="BH32" s="39">
        <f t="shared" ref="BH32:BH36" si="38">sum(BE32,BF32,BG32)</f>
        <v>4040</v>
      </c>
      <c r="BI32" s="51"/>
      <c r="BJ32" s="39" t="s">
        <v>96</v>
      </c>
      <c r="BK32" s="93">
        <f>SUM(BH12,BH27,BH77,BH89)</f>
        <v>5100</v>
      </c>
      <c r="BL32" s="51"/>
      <c r="BM32" s="51"/>
    </row>
    <row r="33">
      <c r="A33" s="109" t="s">
        <v>97</v>
      </c>
      <c r="B33" s="41" t="s">
        <v>33</v>
      </c>
      <c r="C33" s="37">
        <v>45258.0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45259.0</v>
      </c>
      <c r="K33" s="96" t="s">
        <v>98</v>
      </c>
      <c r="L33" s="110" t="s">
        <v>99</v>
      </c>
      <c r="M33" s="40">
        <v>7.5</v>
      </c>
      <c r="N33" s="40">
        <v>0.0</v>
      </c>
      <c r="O33" s="40">
        <v>0.0</v>
      </c>
      <c r="P33" s="38" t="s">
        <v>36</v>
      </c>
      <c r="Q33" s="37">
        <v>45260.0</v>
      </c>
      <c r="R33" s="96" t="s">
        <v>98</v>
      </c>
      <c r="S33" s="110" t="s">
        <v>99</v>
      </c>
      <c r="T33" s="40">
        <v>7.5</v>
      </c>
      <c r="U33" s="40">
        <v>0.0</v>
      </c>
      <c r="V33" s="40">
        <v>0.0</v>
      </c>
      <c r="W33" s="56" t="s">
        <v>37</v>
      </c>
      <c r="X33" s="37">
        <v>45261.0</v>
      </c>
      <c r="Y33" s="96" t="s">
        <v>25</v>
      </c>
      <c r="Z33" s="110" t="s">
        <v>25</v>
      </c>
      <c r="AA33" s="40">
        <v>0.0</v>
      </c>
      <c r="AB33" s="40">
        <v>0.0</v>
      </c>
      <c r="AC33" s="40">
        <v>0.0</v>
      </c>
      <c r="AD33" s="56" t="s">
        <v>40</v>
      </c>
      <c r="AE33" s="37">
        <v>45262.0</v>
      </c>
      <c r="AF33" s="56" t="s">
        <v>100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45263.0</v>
      </c>
      <c r="AM33" s="56" t="s">
        <v>100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45264.0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38.5</v>
      </c>
      <c r="BA33" s="39">
        <f t="shared" si="33"/>
        <v>0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3080</v>
      </c>
      <c r="BF33" s="39">
        <f t="shared" si="36"/>
        <v>0</v>
      </c>
      <c r="BG33" s="39">
        <f t="shared" si="37"/>
        <v>0</v>
      </c>
      <c r="BH33" s="39">
        <f t="shared" si="38"/>
        <v>3080</v>
      </c>
      <c r="BI33" s="51"/>
      <c r="BJ33" s="39" t="s">
        <v>102</v>
      </c>
      <c r="BK33" s="62">
        <f>sum(BH11,BH24,BH35,BH47,BH59,BH78)</f>
        <v>2496</v>
      </c>
      <c r="BL33" s="51"/>
      <c r="BM33" s="51"/>
    </row>
    <row r="34">
      <c r="A34" s="35" t="s">
        <v>103</v>
      </c>
      <c r="B34" s="41" t="s">
        <v>33</v>
      </c>
      <c r="C34" s="37">
        <v>45258.0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45259.0</v>
      </c>
      <c r="K34" s="96" t="s">
        <v>70</v>
      </c>
      <c r="L34" s="110" t="s">
        <v>71</v>
      </c>
      <c r="M34" s="40">
        <v>7.5</v>
      </c>
      <c r="N34" s="40">
        <v>0.0</v>
      </c>
      <c r="O34" s="40">
        <v>0.0</v>
      </c>
      <c r="P34" s="38" t="s">
        <v>36</v>
      </c>
      <c r="Q34" s="37">
        <v>45260.0</v>
      </c>
      <c r="R34" s="96" t="s">
        <v>70</v>
      </c>
      <c r="S34" s="110" t="s">
        <v>71</v>
      </c>
      <c r="T34" s="40">
        <v>7.5</v>
      </c>
      <c r="U34" s="40">
        <v>0.0</v>
      </c>
      <c r="V34" s="40">
        <v>0.0</v>
      </c>
      <c r="W34" s="56" t="s">
        <v>37</v>
      </c>
      <c r="X34" s="37">
        <v>45261.0</v>
      </c>
      <c r="Y34" s="96" t="s">
        <v>98</v>
      </c>
      <c r="Z34" s="110" t="s">
        <v>99</v>
      </c>
      <c r="AA34" s="40">
        <v>7.5</v>
      </c>
      <c r="AB34" s="40">
        <v>0.0</v>
      </c>
      <c r="AC34" s="40">
        <v>0.0</v>
      </c>
      <c r="AD34" s="56" t="s">
        <v>40</v>
      </c>
      <c r="AE34" s="37">
        <v>45262.0</v>
      </c>
      <c r="AF34" s="96" t="s">
        <v>105</v>
      </c>
      <c r="AG34" s="92" t="s">
        <v>106</v>
      </c>
      <c r="AH34" s="40">
        <v>4.0</v>
      </c>
      <c r="AI34" s="40">
        <v>1.0</v>
      </c>
      <c r="AJ34" s="40">
        <v>0.0</v>
      </c>
      <c r="AK34" s="96" t="s">
        <v>43</v>
      </c>
      <c r="AL34" s="37">
        <v>45263.0</v>
      </c>
      <c r="AM34" s="114" t="s">
        <v>104</v>
      </c>
      <c r="AN34" s="110" t="s">
        <v>225</v>
      </c>
      <c r="AO34" s="40">
        <v>8.0</v>
      </c>
      <c r="AP34" s="40">
        <v>0.0</v>
      </c>
      <c r="AQ34" s="40">
        <v>0.0</v>
      </c>
      <c r="AR34" s="57" t="s">
        <v>44</v>
      </c>
      <c r="AS34" s="37">
        <v>45264.0</v>
      </c>
      <c r="AT34" s="95" t="s">
        <v>47</v>
      </c>
      <c r="AU34" s="98" t="s">
        <v>48</v>
      </c>
      <c r="AV34" s="40">
        <v>7.0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41.5</v>
      </c>
      <c r="BA34" s="39">
        <f t="shared" si="39"/>
        <v>2</v>
      </c>
      <c r="BB34" s="39">
        <f t="shared" si="39"/>
        <v>0</v>
      </c>
      <c r="BC34" s="50">
        <f t="shared" si="34"/>
        <v>43.5</v>
      </c>
      <c r="BD34" s="51"/>
      <c r="BE34" s="39">
        <f t="shared" si="35"/>
        <v>3320</v>
      </c>
      <c r="BF34" s="39">
        <f t="shared" si="36"/>
        <v>176</v>
      </c>
      <c r="BG34" s="39">
        <f t="shared" si="37"/>
        <v>0</v>
      </c>
      <c r="BH34" s="39">
        <f t="shared" si="38"/>
        <v>3496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63"/>
      <c r="AS35" s="45"/>
      <c r="AT35" s="53"/>
      <c r="AU35" s="39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3056</v>
      </c>
      <c r="BL35" s="51"/>
      <c r="BM35" s="51"/>
    </row>
    <row r="36">
      <c r="A36" s="35" t="s">
        <v>50</v>
      </c>
      <c r="B36" s="41" t="s">
        <v>33</v>
      </c>
      <c r="C36" s="37">
        <v>45258.0</v>
      </c>
      <c r="D36" s="38" t="s">
        <v>226</v>
      </c>
      <c r="E36" s="39" t="s">
        <v>227</v>
      </c>
      <c r="F36" s="40">
        <v>1.5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45261.0</v>
      </c>
      <c r="AF36" s="42" t="s">
        <v>89</v>
      </c>
      <c r="AG36" s="39" t="s">
        <v>90</v>
      </c>
      <c r="AH36" s="40">
        <v>0.5</v>
      </c>
      <c r="AI36" s="40">
        <v>7.0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2</v>
      </c>
      <c r="BA36" s="39">
        <f t="shared" si="41"/>
        <v>7</v>
      </c>
      <c r="BB36" s="39">
        <f>SUM(H36,O36,V36,AC36,AJ36,AQ37,AX36)</f>
        <v>0</v>
      </c>
      <c r="BC36" s="50">
        <f t="shared" si="34"/>
        <v>9</v>
      </c>
      <c r="BD36" s="51"/>
      <c r="BE36" s="39">
        <f t="shared" si="35"/>
        <v>160</v>
      </c>
      <c r="BF36" s="39">
        <f t="shared" si="36"/>
        <v>616</v>
      </c>
      <c r="BG36" s="39">
        <f t="shared" si="37"/>
        <v>0</v>
      </c>
      <c r="BH36" s="39">
        <f t="shared" si="38"/>
        <v>776</v>
      </c>
      <c r="BI36" s="51"/>
      <c r="BJ36" s="39" t="s">
        <v>52</v>
      </c>
      <c r="BK36" s="39">
        <f>SUM(BH10,BH23,BH39,BH46,BH57,BH67,BH80)</f>
        <v>3340</v>
      </c>
      <c r="BL36" s="51"/>
      <c r="BM36" s="51"/>
    </row>
    <row r="37">
      <c r="A37" s="35" t="s">
        <v>82</v>
      </c>
      <c r="B37" s="41" t="s">
        <v>33</v>
      </c>
      <c r="C37" s="37">
        <v>45258.0</v>
      </c>
      <c r="D37" s="96" t="s">
        <v>228</v>
      </c>
      <c r="E37" s="110" t="s">
        <v>229</v>
      </c>
      <c r="F37" s="40">
        <v>3.0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72"/>
      <c r="AG37" s="110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3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3</v>
      </c>
      <c r="BD37" s="51"/>
      <c r="BE37" s="39">
        <f t="shared" si="35"/>
        <v>240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240</v>
      </c>
      <c r="BI37" s="51"/>
      <c r="BJ37" s="39" t="s">
        <v>108</v>
      </c>
      <c r="BK37" s="39">
        <f>BH45</f>
        <v>2416</v>
      </c>
      <c r="BL37" s="51"/>
      <c r="BM37" s="51"/>
    </row>
    <row r="38">
      <c r="A38" s="35" t="s">
        <v>109</v>
      </c>
      <c r="B38" s="41" t="s">
        <v>33</v>
      </c>
      <c r="C38" s="37">
        <v>45258.0</v>
      </c>
      <c r="D38" s="96" t="s">
        <v>63</v>
      </c>
      <c r="E38" s="110" t="s">
        <v>63</v>
      </c>
      <c r="F38" s="40">
        <v>0.0</v>
      </c>
      <c r="G38" s="40">
        <v>0.0</v>
      </c>
      <c r="H38" s="40">
        <v>0.0</v>
      </c>
      <c r="I38" s="57" t="s">
        <v>46</v>
      </c>
      <c r="J38" s="37">
        <v>45259.0</v>
      </c>
      <c r="K38" s="96" t="s">
        <v>63</v>
      </c>
      <c r="L38" s="110" t="s">
        <v>63</v>
      </c>
      <c r="M38" s="40">
        <v>0.0</v>
      </c>
      <c r="N38" s="40">
        <v>0.0</v>
      </c>
      <c r="O38" s="40">
        <v>0.0</v>
      </c>
      <c r="P38" s="38" t="s">
        <v>36</v>
      </c>
      <c r="Q38" s="37">
        <v>45260.0</v>
      </c>
      <c r="R38" s="96" t="s">
        <v>25</v>
      </c>
      <c r="S38" s="110" t="s">
        <v>25</v>
      </c>
      <c r="T38" s="40">
        <v>0.0</v>
      </c>
      <c r="U38" s="40">
        <v>0.0</v>
      </c>
      <c r="V38" s="40">
        <v>0.0</v>
      </c>
      <c r="W38" s="56" t="s">
        <v>37</v>
      </c>
      <c r="X38" s="37">
        <v>45261.0</v>
      </c>
      <c r="Y38" s="96" t="s">
        <v>70</v>
      </c>
      <c r="Z38" s="110" t="s">
        <v>71</v>
      </c>
      <c r="AA38" s="40">
        <v>7.5</v>
      </c>
      <c r="AB38" s="40">
        <v>0.0</v>
      </c>
      <c r="AC38" s="40">
        <v>0.0</v>
      </c>
      <c r="AD38" s="56" t="s">
        <v>40</v>
      </c>
      <c r="AE38" s="37">
        <v>45262.0</v>
      </c>
      <c r="AF38" s="114" t="s">
        <v>110</v>
      </c>
      <c r="AG38" s="110" t="s">
        <v>111</v>
      </c>
      <c r="AH38" s="40">
        <v>5.0</v>
      </c>
      <c r="AI38" s="40">
        <v>0.0</v>
      </c>
      <c r="AJ38" s="40">
        <v>0.0</v>
      </c>
      <c r="AK38" s="96" t="s">
        <v>43</v>
      </c>
      <c r="AL38" s="37">
        <v>45263.0</v>
      </c>
      <c r="AM38" s="114" t="s">
        <v>25</v>
      </c>
      <c r="AN38" s="110" t="s">
        <v>25</v>
      </c>
      <c r="AO38" s="40">
        <v>0.0</v>
      </c>
      <c r="AP38" s="40">
        <v>0.0</v>
      </c>
      <c r="AQ38" s="40">
        <v>0.0</v>
      </c>
      <c r="AR38" s="57" t="s">
        <v>44</v>
      </c>
      <c r="AS38" s="37">
        <v>45264.0</v>
      </c>
      <c r="AT38" s="95" t="s">
        <v>63</v>
      </c>
      <c r="AU38" s="98" t="s">
        <v>63</v>
      </c>
      <c r="AV38" s="40">
        <v>0.0</v>
      </c>
      <c r="AW38" s="40">
        <v>0.0</v>
      </c>
      <c r="AX38" s="40">
        <v>0.0</v>
      </c>
      <c r="AY38" s="48"/>
      <c r="AZ38" s="49">
        <f t="shared" ref="AZ38:BA38" si="43">SUM(F38,M38,T38,AA38,AH38,AO38,AV38)</f>
        <v>12.5</v>
      </c>
      <c r="BA38" s="39">
        <f t="shared" si="43"/>
        <v>0</v>
      </c>
      <c r="BB38" s="39">
        <f t="shared" si="44"/>
        <v>0</v>
      </c>
      <c r="BC38" s="50">
        <f t="shared" si="34"/>
        <v>12.5</v>
      </c>
      <c r="BD38" s="51"/>
      <c r="BE38" s="39">
        <f>AZ38*67.31</f>
        <v>841.375</v>
      </c>
      <c r="BF38" s="39">
        <f>BA38*74</f>
        <v>0</v>
      </c>
      <c r="BG38" s="39">
        <f>BB38*84</f>
        <v>0</v>
      </c>
      <c r="BH38" s="39">
        <f t="shared" si="45"/>
        <v>841.375</v>
      </c>
      <c r="BI38" s="51"/>
      <c r="BJ38" s="39"/>
      <c r="BK38" s="39"/>
      <c r="BL38" s="51"/>
      <c r="BM38" s="51"/>
    </row>
    <row r="39">
      <c r="A39" s="35" t="s">
        <v>52</v>
      </c>
      <c r="B39" s="36" t="s">
        <v>19</v>
      </c>
      <c r="C39" s="37">
        <v>45257.0</v>
      </c>
      <c r="D39" s="42" t="s">
        <v>89</v>
      </c>
      <c r="E39" s="39" t="s">
        <v>90</v>
      </c>
      <c r="F39" s="40">
        <v>0.5</v>
      </c>
      <c r="G39" s="40">
        <v>7.0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36" t="s">
        <v>93</v>
      </c>
      <c r="AS39" s="37">
        <v>45263.0</v>
      </c>
      <c r="AT39" s="42" t="s">
        <v>207</v>
      </c>
      <c r="AU39" s="39" t="s">
        <v>208</v>
      </c>
      <c r="AV39" s="40">
        <v>0.0</v>
      </c>
      <c r="AW39" s="40">
        <v>5.5</v>
      </c>
      <c r="AX39" s="40">
        <v>0.0</v>
      </c>
      <c r="AY39" s="48"/>
      <c r="AZ39" s="49">
        <f t="shared" ref="AZ39:BA39" si="46">SUM(F39,M39,T39,AA39,AH39,AO39,AV39)</f>
        <v>0.5</v>
      </c>
      <c r="BA39" s="39">
        <f t="shared" si="46"/>
        <v>12.5</v>
      </c>
      <c r="BB39" s="39">
        <f t="shared" si="44"/>
        <v>0</v>
      </c>
      <c r="BC39" s="50">
        <f t="shared" si="34"/>
        <v>13</v>
      </c>
      <c r="BD39" s="51"/>
      <c r="BE39" s="39">
        <f>AZ39*80</f>
        <v>40</v>
      </c>
      <c r="BF39" s="39">
        <f>BA39*88</f>
        <v>1100</v>
      </c>
      <c r="BG39" s="39">
        <f>BB39*80</f>
        <v>0</v>
      </c>
      <c r="BH39" s="39">
        <f t="shared" si="45"/>
        <v>1140</v>
      </c>
      <c r="BI39" s="51"/>
      <c r="BJ39" s="39" t="s">
        <v>114</v>
      </c>
      <c r="BK39" s="39">
        <f>SUM(BH9,BH25,BH36,BH44,BH58,BH70,BH79)</f>
        <v>4108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104</v>
      </c>
      <c r="BA40" s="78">
        <f t="shared" si="47"/>
        <v>44</v>
      </c>
      <c r="BB40" s="78">
        <f>SUM(BB32,BB33,BB34,BB35,BB36,BB37)</f>
        <v>5.5</v>
      </c>
      <c r="BC40" s="79">
        <f>SUM(BC32,BC33,BC34,BC35,BC36,BC37,BC38)</f>
        <v>153.5</v>
      </c>
      <c r="BD40" s="51"/>
      <c r="BE40" s="40">
        <f>SUM(BE32,BE33,BE34,BE36,BE35,BE37,BE38)</f>
        <v>8161.375</v>
      </c>
      <c r="BF40" s="40">
        <f>SUM(BF32,BF33,BF34,BF35,BF36,BF37,BF38)</f>
        <v>3872</v>
      </c>
      <c r="BG40" s="40">
        <f>SUM(BG32,BG33,BG34,BG34,BG35,BG36,BG37,BG38)</f>
        <v>440</v>
      </c>
      <c r="BH40" s="40">
        <f>sum(BH32,BH33,BH34,BH35,BH36,BH37,BH38,BH39)</f>
        <v>13613.375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841.375</v>
      </c>
      <c r="BL41" s="8"/>
      <c r="BM41" s="8"/>
    </row>
    <row r="42">
      <c r="A42" s="10"/>
      <c r="B42" s="11"/>
      <c r="C42" s="11"/>
      <c r="D42" s="12"/>
      <c r="E42" s="13">
        <v>45257.0</v>
      </c>
      <c r="F42" s="14"/>
      <c r="G42" s="14"/>
      <c r="H42" s="14"/>
      <c r="I42" s="15"/>
      <c r="J42" s="15"/>
      <c r="K42" s="16"/>
      <c r="L42" s="13">
        <v>45258.0</v>
      </c>
      <c r="M42" s="15"/>
      <c r="N42" s="15"/>
      <c r="O42" s="15"/>
      <c r="P42" s="15"/>
      <c r="Q42" s="11"/>
      <c r="R42" s="17"/>
      <c r="S42" s="13">
        <v>45259.0</v>
      </c>
      <c r="T42" s="11"/>
      <c r="U42" s="15"/>
      <c r="V42" s="15"/>
      <c r="W42" s="11"/>
      <c r="X42" s="18"/>
      <c r="Y42" s="14"/>
      <c r="Z42" s="13">
        <v>45260.0</v>
      </c>
      <c r="AA42" s="15"/>
      <c r="AB42" s="15"/>
      <c r="AC42" s="11"/>
      <c r="AD42" s="15"/>
      <c r="AE42" s="15"/>
      <c r="AF42" s="12"/>
      <c r="AG42" s="13">
        <v>45261.0</v>
      </c>
      <c r="AH42" s="15"/>
      <c r="AI42" s="11"/>
      <c r="AJ42" s="15"/>
      <c r="AK42" s="15"/>
      <c r="AL42" s="15"/>
      <c r="AM42" s="18"/>
      <c r="AN42" s="13">
        <v>45262.0</v>
      </c>
      <c r="AO42" s="11"/>
      <c r="AP42" s="19"/>
      <c r="AQ42" s="19"/>
      <c r="AR42" s="19"/>
      <c r="AS42" s="19"/>
      <c r="AT42" s="14"/>
      <c r="AU42" s="13">
        <v>45263.0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45258.0</v>
      </c>
      <c r="D44" s="42" t="s">
        <v>124</v>
      </c>
      <c r="E44" s="127" t="s">
        <v>125</v>
      </c>
      <c r="F44" s="129">
        <v>5.0</v>
      </c>
      <c r="G44" s="129">
        <v>0.0</v>
      </c>
      <c r="H44" s="129">
        <v>0.0</v>
      </c>
      <c r="I44" s="42" t="s">
        <v>131</v>
      </c>
      <c r="J44" s="37">
        <v>45259.0</v>
      </c>
      <c r="K44" s="42" t="s">
        <v>119</v>
      </c>
      <c r="L44" s="53" t="s">
        <v>120</v>
      </c>
      <c r="M44" s="40">
        <v>0.0</v>
      </c>
      <c r="N44" s="40">
        <v>4.5</v>
      </c>
      <c r="O44" s="40">
        <v>0.0</v>
      </c>
      <c r="P44" s="39"/>
      <c r="Q44" s="45"/>
      <c r="R44" s="53"/>
      <c r="S44" s="53"/>
      <c r="T44" s="40">
        <v>0.0</v>
      </c>
      <c r="U44" s="40">
        <v>0.0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45263.0</v>
      </c>
      <c r="AM44" s="42" t="s">
        <v>121</v>
      </c>
      <c r="AN44" s="53" t="s">
        <v>120</v>
      </c>
      <c r="AO44" s="40">
        <v>0.0</v>
      </c>
      <c r="AP44" s="40">
        <v>3.5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48">SUM(F44,M44,T44,AA44,AH44,AO44,AV44)</f>
        <v>5</v>
      </c>
      <c r="BA44" s="39">
        <f t="shared" si="48"/>
        <v>8</v>
      </c>
      <c r="BB44" s="39">
        <f t="shared" si="48"/>
        <v>0</v>
      </c>
      <c r="BC44" s="50">
        <f t="shared" ref="BC44:BC49" si="50">SUM(AZ44,BA44,BB44)</f>
        <v>13</v>
      </c>
      <c r="BD44" s="51"/>
      <c r="BE44" s="39">
        <f t="shared" ref="BE44:BE49" si="51">AZ44*80</f>
        <v>400</v>
      </c>
      <c r="BF44" s="39">
        <f t="shared" ref="BF44:BF49" si="52">BA44*88</f>
        <v>704</v>
      </c>
      <c r="BG44" s="39">
        <f t="shared" ref="BG44:BG49" si="53">BB44*80</f>
        <v>0</v>
      </c>
      <c r="BH44" s="39">
        <f t="shared" ref="BH44:BH49" si="54">sum(BE44,BF44,BG44)</f>
        <v>1104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45258.0</v>
      </c>
      <c r="D45" s="96" t="s">
        <v>25</v>
      </c>
      <c r="E45" s="110" t="s">
        <v>25</v>
      </c>
      <c r="F45" s="128">
        <v>0.0</v>
      </c>
      <c r="G45" s="129">
        <v>0.0</v>
      </c>
      <c r="H45" s="129">
        <v>0.0</v>
      </c>
      <c r="I45" s="42" t="s">
        <v>46</v>
      </c>
      <c r="J45" s="37">
        <v>45259.0</v>
      </c>
      <c r="K45" s="42" t="s">
        <v>126</v>
      </c>
      <c r="L45" s="130" t="s">
        <v>127</v>
      </c>
      <c r="M45" s="128">
        <v>6.0</v>
      </c>
      <c r="N45" s="129">
        <v>0.0</v>
      </c>
      <c r="O45" s="129">
        <v>0.0</v>
      </c>
      <c r="P45" s="38" t="s">
        <v>36</v>
      </c>
      <c r="Q45" s="37">
        <v>45260.0</v>
      </c>
      <c r="R45" s="42" t="s">
        <v>126</v>
      </c>
      <c r="S45" s="130" t="s">
        <v>127</v>
      </c>
      <c r="T45" s="128">
        <v>6.0</v>
      </c>
      <c r="U45" s="129">
        <v>0.0</v>
      </c>
      <c r="V45" s="129">
        <v>0.0</v>
      </c>
      <c r="W45" s="42" t="s">
        <v>37</v>
      </c>
      <c r="X45" s="37">
        <v>45261.0</v>
      </c>
      <c r="Y45" s="42" t="s">
        <v>124</v>
      </c>
      <c r="Z45" s="127" t="s">
        <v>125</v>
      </c>
      <c r="AA45" s="129">
        <v>5.0</v>
      </c>
      <c r="AB45" s="129">
        <v>0.0</v>
      </c>
      <c r="AC45" s="129">
        <v>0.0</v>
      </c>
      <c r="AD45" s="42" t="s">
        <v>40</v>
      </c>
      <c r="AE45" s="37">
        <v>45262.0</v>
      </c>
      <c r="AF45" s="131" t="s">
        <v>128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45263.0</v>
      </c>
      <c r="AM45" s="42" t="s">
        <v>25</v>
      </c>
      <c r="AN45" s="130" t="s">
        <v>25</v>
      </c>
      <c r="AO45" s="128">
        <v>0.0</v>
      </c>
      <c r="AP45" s="129">
        <v>0.0</v>
      </c>
      <c r="AQ45" s="129">
        <v>0.0</v>
      </c>
      <c r="AR45" s="42" t="s">
        <v>44</v>
      </c>
      <c r="AS45" s="37">
        <v>45264.0</v>
      </c>
      <c r="AT45" s="42" t="s">
        <v>126</v>
      </c>
      <c r="AU45" s="130" t="s">
        <v>127</v>
      </c>
      <c r="AV45" s="128">
        <v>6.0</v>
      </c>
      <c r="AW45" s="129">
        <v>0.0</v>
      </c>
      <c r="AX45" s="129">
        <v>0.0</v>
      </c>
      <c r="AY45" s="48"/>
      <c r="AZ45" s="49">
        <f t="shared" ref="AZ45:BB45" si="49">SUM(F45,M45,T45,AA45,AH45,AO45,AV45)</f>
        <v>28</v>
      </c>
      <c r="BA45" s="39">
        <f t="shared" si="49"/>
        <v>2</v>
      </c>
      <c r="BB45" s="39">
        <f t="shared" si="49"/>
        <v>0</v>
      </c>
      <c r="BC45" s="50">
        <f t="shared" si="50"/>
        <v>30</v>
      </c>
      <c r="BD45" s="51"/>
      <c r="BE45" s="39">
        <f t="shared" si="51"/>
        <v>2240</v>
      </c>
      <c r="BF45" s="39">
        <f t="shared" si="52"/>
        <v>176</v>
      </c>
      <c r="BG45" s="39">
        <f t="shared" si="53"/>
        <v>0</v>
      </c>
      <c r="BH45" s="39">
        <f t="shared" si="54"/>
        <v>2416</v>
      </c>
      <c r="BI45" s="51"/>
      <c r="BJ45" s="51"/>
      <c r="BK45" s="51"/>
      <c r="BL45" s="51"/>
      <c r="BM45" s="51"/>
    </row>
    <row r="46">
      <c r="A46" s="59" t="s">
        <v>52</v>
      </c>
      <c r="B46" s="60"/>
      <c r="C46" s="45"/>
      <c r="D46" s="53"/>
      <c r="E46" s="127"/>
      <c r="F46" s="128">
        <v>0.0</v>
      </c>
      <c r="G46" s="129">
        <v>0.0</v>
      </c>
      <c r="H46" s="129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 t="s">
        <v>67</v>
      </c>
      <c r="X46" s="37">
        <v>45261.0</v>
      </c>
      <c r="Y46" s="42" t="s">
        <v>117</v>
      </c>
      <c r="Z46" s="53" t="s">
        <v>118</v>
      </c>
      <c r="AA46" s="40">
        <v>1.0</v>
      </c>
      <c r="AB46" s="40">
        <v>4.5</v>
      </c>
      <c r="AC46" s="40">
        <v>0.0</v>
      </c>
      <c r="AD46" s="42" t="s">
        <v>78</v>
      </c>
      <c r="AE46" s="37">
        <v>45262.0</v>
      </c>
      <c r="AF46" s="42" t="s">
        <v>121</v>
      </c>
      <c r="AG46" s="53" t="s">
        <v>122</v>
      </c>
      <c r="AH46" s="40">
        <v>0.0</v>
      </c>
      <c r="AI46" s="40">
        <v>3.5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1</v>
      </c>
      <c r="BA46" s="39">
        <f t="shared" si="55"/>
        <v>8</v>
      </c>
      <c r="BB46" s="39">
        <f t="shared" si="55"/>
        <v>0</v>
      </c>
      <c r="BC46" s="50">
        <f t="shared" si="50"/>
        <v>9</v>
      </c>
      <c r="BD46" s="51"/>
      <c r="BE46" s="39">
        <f t="shared" si="51"/>
        <v>80</v>
      </c>
      <c r="BF46" s="39">
        <f t="shared" si="52"/>
        <v>704</v>
      </c>
      <c r="BG46" s="39">
        <f t="shared" si="53"/>
        <v>0</v>
      </c>
      <c r="BH46" s="39">
        <f t="shared" si="54"/>
        <v>784</v>
      </c>
      <c r="BI46" s="51"/>
      <c r="BJ46" s="132"/>
      <c r="BK46" s="133"/>
      <c r="BL46" s="51"/>
      <c r="BM46" s="51"/>
    </row>
    <row r="47">
      <c r="A47" s="59" t="s">
        <v>54</v>
      </c>
      <c r="B47" s="42" t="s">
        <v>62</v>
      </c>
      <c r="C47" s="37">
        <v>45258.0</v>
      </c>
      <c r="D47" s="42" t="s">
        <v>117</v>
      </c>
      <c r="E47" s="53" t="s">
        <v>118</v>
      </c>
      <c r="F47" s="40">
        <v>1.0</v>
      </c>
      <c r="G47" s="40">
        <v>4.5</v>
      </c>
      <c r="H47" s="40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39"/>
      <c r="X47" s="45"/>
      <c r="Y47" s="39"/>
      <c r="Z47" s="39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42" t="s">
        <v>43</v>
      </c>
      <c r="AL47" s="37">
        <v>45263.0</v>
      </c>
      <c r="AM47" s="42" t="s">
        <v>128</v>
      </c>
      <c r="AN47" s="130" t="s">
        <v>129</v>
      </c>
      <c r="AO47" s="128">
        <v>6.0</v>
      </c>
      <c r="AP47" s="128">
        <v>1.0</v>
      </c>
      <c r="AQ47" s="129">
        <v>0.0</v>
      </c>
      <c r="AR47" s="42" t="s">
        <v>27</v>
      </c>
      <c r="AS47" s="37">
        <v>45264.0</v>
      </c>
      <c r="AT47" s="42" t="s">
        <v>119</v>
      </c>
      <c r="AU47" s="53" t="s">
        <v>120</v>
      </c>
      <c r="AV47" s="40">
        <v>0.0</v>
      </c>
      <c r="AW47" s="40">
        <v>4.5</v>
      </c>
      <c r="AX47" s="40">
        <v>0.0</v>
      </c>
      <c r="AY47" s="48"/>
      <c r="AZ47" s="49">
        <f t="shared" ref="AZ47:BB47" si="56">SUM(F47,M47,T47,AA47,AH47,AO47,AV47)</f>
        <v>7</v>
      </c>
      <c r="BA47" s="39">
        <f t="shared" si="56"/>
        <v>10</v>
      </c>
      <c r="BB47" s="39">
        <f t="shared" si="56"/>
        <v>0</v>
      </c>
      <c r="BC47" s="50">
        <f t="shared" si="50"/>
        <v>17</v>
      </c>
      <c r="BD47" s="51"/>
      <c r="BE47" s="39">
        <f t="shared" si="51"/>
        <v>560</v>
      </c>
      <c r="BF47" s="39">
        <f t="shared" si="52"/>
        <v>880</v>
      </c>
      <c r="BG47" s="39">
        <f t="shared" si="53"/>
        <v>0</v>
      </c>
      <c r="BH47" s="39">
        <f t="shared" si="54"/>
        <v>1440</v>
      </c>
      <c r="BI47" s="51"/>
      <c r="BJ47" s="39" t="s">
        <v>130</v>
      </c>
      <c r="BK47" s="92">
        <f>sum(BH14,BH28,BH40,BH51,BH61,BH72,BH83)</f>
        <v>51255.995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8" t="s">
        <v>64</v>
      </c>
      <c r="Q48" s="37">
        <v>45260.0</v>
      </c>
      <c r="R48" s="42" t="s">
        <v>119</v>
      </c>
      <c r="S48" s="53" t="s">
        <v>120</v>
      </c>
      <c r="T48" s="40">
        <v>0.0</v>
      </c>
      <c r="U48" s="40">
        <v>4.5</v>
      </c>
      <c r="V48" s="40">
        <v>0.0</v>
      </c>
      <c r="W48" s="39"/>
      <c r="X48" s="45"/>
      <c r="Y48" s="53"/>
      <c r="Z48" s="53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4.5</v>
      </c>
      <c r="BB48" s="39">
        <f t="shared" si="57"/>
        <v>0</v>
      </c>
      <c r="BC48" s="50">
        <f t="shared" si="50"/>
        <v>4.5</v>
      </c>
      <c r="BD48" s="51"/>
      <c r="BE48" s="39">
        <f t="shared" si="51"/>
        <v>0</v>
      </c>
      <c r="BF48" s="39">
        <f t="shared" si="52"/>
        <v>396</v>
      </c>
      <c r="BG48" s="39">
        <f t="shared" si="53"/>
        <v>0</v>
      </c>
      <c r="BH48" s="39">
        <f t="shared" si="54"/>
        <v>396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53"/>
      <c r="S49" s="130"/>
      <c r="T49" s="128">
        <v>0.0</v>
      </c>
      <c r="U49" s="129">
        <v>0.0</v>
      </c>
      <c r="V49" s="129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53495.995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41</v>
      </c>
      <c r="BA51" s="78">
        <f t="shared" si="59"/>
        <v>32.5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3280</v>
      </c>
      <c r="BF51" s="40">
        <f t="shared" si="60"/>
        <v>2464</v>
      </c>
      <c r="BG51" s="40">
        <f>BB51*80</f>
        <v>0</v>
      </c>
      <c r="BH51" s="40">
        <f>SUM(BH44,BH45,BH46,BH47,BH48,BH49)</f>
        <v>6140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45257.0</v>
      </c>
      <c r="F55" s="14"/>
      <c r="G55" s="14"/>
      <c r="H55" s="14"/>
      <c r="I55" s="15"/>
      <c r="J55" s="15"/>
      <c r="K55" s="16"/>
      <c r="L55" s="13">
        <v>45258.0</v>
      </c>
      <c r="M55" s="15"/>
      <c r="N55" s="15"/>
      <c r="O55" s="15"/>
      <c r="P55" s="15"/>
      <c r="Q55" s="11"/>
      <c r="R55" s="17"/>
      <c r="S55" s="13">
        <v>45259.0</v>
      </c>
      <c r="T55" s="11"/>
      <c r="U55" s="15"/>
      <c r="V55" s="15"/>
      <c r="W55" s="11"/>
      <c r="X55" s="18"/>
      <c r="Y55" s="14"/>
      <c r="Z55" s="13">
        <v>45260.0</v>
      </c>
      <c r="AA55" s="15"/>
      <c r="AB55" s="15"/>
      <c r="AC55" s="11"/>
      <c r="AD55" s="15"/>
      <c r="AE55" s="15"/>
      <c r="AF55" s="12"/>
      <c r="AG55" s="13">
        <v>45261.0</v>
      </c>
      <c r="AH55" s="15"/>
      <c r="AI55" s="11"/>
      <c r="AJ55" s="15"/>
      <c r="AK55" s="15"/>
      <c r="AL55" s="15"/>
      <c r="AM55" s="18"/>
      <c r="AN55" s="13">
        <v>45262.0</v>
      </c>
      <c r="AO55" s="11"/>
      <c r="AP55" s="19"/>
      <c r="AQ55" s="19"/>
      <c r="AR55" s="19"/>
      <c r="AS55" s="19"/>
      <c r="AT55" s="14"/>
      <c r="AU55" s="13">
        <v>45263.0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145" t="s">
        <v>40</v>
      </c>
      <c r="AE57" s="146">
        <v>45262.0</v>
      </c>
      <c r="AF57" s="147" t="s">
        <v>105</v>
      </c>
      <c r="AG57" s="40" t="s">
        <v>106</v>
      </c>
      <c r="AH57" s="40">
        <v>4.0</v>
      </c>
      <c r="AI57" s="40">
        <v>1.0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4</v>
      </c>
      <c r="BA57" s="39">
        <f t="shared" si="61"/>
        <v>1</v>
      </c>
      <c r="BB57" s="39">
        <f t="shared" si="61"/>
        <v>0</v>
      </c>
      <c r="BC57" s="50">
        <f t="shared" ref="BC57:BC59" si="63">SUM(AZ57,BA57,BB57)</f>
        <v>5</v>
      </c>
      <c r="BD57" s="51"/>
      <c r="BE57" s="39">
        <f t="shared" ref="BE57:BE59" si="64">AZ57*80</f>
        <v>320</v>
      </c>
      <c r="BF57" s="39">
        <f t="shared" ref="BF57:BF59" si="65">BA57*88</f>
        <v>88</v>
      </c>
      <c r="BG57" s="39">
        <f t="shared" ref="BG57:BG59" si="66">BB57*80</f>
        <v>0</v>
      </c>
      <c r="BH57" s="39">
        <f t="shared" ref="BH57:BH59" si="67">sum(BE57,BF57,BG57)</f>
        <v>408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45261.0</v>
      </c>
      <c r="Y58" s="40" t="s">
        <v>135</v>
      </c>
      <c r="Z58" s="39" t="s">
        <v>136</v>
      </c>
      <c r="AA58" s="40">
        <v>2.0</v>
      </c>
      <c r="AB58" s="40">
        <v>6.0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45263.0</v>
      </c>
      <c r="AM58" s="148" t="s">
        <v>105</v>
      </c>
      <c r="AN58" s="148" t="s">
        <v>230</v>
      </c>
      <c r="AO58" s="40">
        <v>4.0</v>
      </c>
      <c r="AP58" s="40">
        <v>1.0</v>
      </c>
      <c r="AQ58" s="40">
        <v>0.0</v>
      </c>
      <c r="AR58" s="151" t="s">
        <v>44</v>
      </c>
      <c r="AS58" s="146">
        <v>45264.0</v>
      </c>
      <c r="AT58" s="147" t="s">
        <v>137</v>
      </c>
      <c r="AU58" s="40" t="s">
        <v>138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2">SUM(F58,M58,T58,AA58,AH58,AO58,AV58)</f>
        <v>9</v>
      </c>
      <c r="BA58" s="39">
        <f t="shared" si="62"/>
        <v>8</v>
      </c>
      <c r="BB58" s="39">
        <f t="shared" si="62"/>
        <v>1</v>
      </c>
      <c r="BC58" s="50">
        <f t="shared" si="63"/>
        <v>18</v>
      </c>
      <c r="BD58" s="51"/>
      <c r="BE58" s="39">
        <f t="shared" si="64"/>
        <v>720</v>
      </c>
      <c r="BF58" s="39">
        <f t="shared" si="65"/>
        <v>704</v>
      </c>
      <c r="BG58" s="39">
        <f t="shared" si="66"/>
        <v>80</v>
      </c>
      <c r="BH58" s="39">
        <f t="shared" si="67"/>
        <v>1504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0</v>
      </c>
      <c r="BA59" s="39">
        <f t="shared" si="68"/>
        <v>0</v>
      </c>
      <c r="BB59" s="39">
        <f t="shared" si="68"/>
        <v>0</v>
      </c>
      <c r="BC59" s="50">
        <f t="shared" si="63"/>
        <v>0</v>
      </c>
      <c r="BD59" s="51"/>
      <c r="BE59" s="39">
        <f t="shared" si="64"/>
        <v>0</v>
      </c>
      <c r="BF59" s="39">
        <f t="shared" si="65"/>
        <v>0</v>
      </c>
      <c r="BG59" s="39">
        <f t="shared" si="66"/>
        <v>0</v>
      </c>
      <c r="BH59" s="39">
        <f t="shared" si="67"/>
        <v>0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13</v>
      </c>
      <c r="BA61" s="78">
        <f t="shared" si="69"/>
        <v>9</v>
      </c>
      <c r="BB61" s="78">
        <f t="shared" si="69"/>
        <v>1</v>
      </c>
      <c r="BC61" s="79">
        <f t="shared" si="69"/>
        <v>23</v>
      </c>
      <c r="BD61" s="51"/>
      <c r="BE61" s="40">
        <f t="shared" ref="BE61:BG61" si="70">sum(BE57,BE58)</f>
        <v>1040</v>
      </c>
      <c r="BF61" s="40">
        <f t="shared" si="70"/>
        <v>792</v>
      </c>
      <c r="BG61" s="40">
        <f t="shared" si="70"/>
        <v>80</v>
      </c>
      <c r="BH61" s="40">
        <f>sum(BH57,BH58,BH59)</f>
        <v>1912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45257.0</v>
      </c>
      <c r="F64" s="14"/>
      <c r="G64" s="14"/>
      <c r="H64" s="14"/>
      <c r="I64" s="15"/>
      <c r="J64" s="15"/>
      <c r="K64" s="16"/>
      <c r="L64" s="13">
        <v>45258.0</v>
      </c>
      <c r="M64" s="15"/>
      <c r="N64" s="15"/>
      <c r="O64" s="15"/>
      <c r="P64" s="15"/>
      <c r="Q64" s="11"/>
      <c r="R64" s="17"/>
      <c r="S64" s="13">
        <v>45259.0</v>
      </c>
      <c r="T64" s="11"/>
      <c r="U64" s="15"/>
      <c r="V64" s="15"/>
      <c r="W64" s="11"/>
      <c r="X64" s="18"/>
      <c r="Y64" s="14"/>
      <c r="Z64" s="13">
        <v>45260.0</v>
      </c>
      <c r="AA64" s="15"/>
      <c r="AB64" s="15"/>
      <c r="AC64" s="11"/>
      <c r="AD64" s="15"/>
      <c r="AE64" s="15"/>
      <c r="AF64" s="12"/>
      <c r="AG64" s="13">
        <v>45261.0</v>
      </c>
      <c r="AH64" s="15"/>
      <c r="AI64" s="11"/>
      <c r="AJ64" s="15"/>
      <c r="AK64" s="15"/>
      <c r="AL64" s="15"/>
      <c r="AM64" s="18"/>
      <c r="AN64" s="13">
        <v>45262.0</v>
      </c>
      <c r="AO64" s="11"/>
      <c r="AP64" s="19"/>
      <c r="AQ64" s="19"/>
      <c r="AR64" s="19"/>
      <c r="AS64" s="19"/>
      <c r="AT64" s="14"/>
      <c r="AU64" s="13">
        <v>45263.0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45258.0</v>
      </c>
      <c r="D66" s="42" t="s">
        <v>231</v>
      </c>
      <c r="E66" s="58" t="s">
        <v>136</v>
      </c>
      <c r="F66" s="40">
        <v>2.0</v>
      </c>
      <c r="G66" s="40">
        <v>6.0</v>
      </c>
      <c r="H66" s="40">
        <v>1.0</v>
      </c>
      <c r="I66" s="42" t="s">
        <v>131</v>
      </c>
      <c r="J66" s="37">
        <v>45259.0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45260.0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37">
        <v>45261.0</v>
      </c>
      <c r="Y66" s="42" t="s">
        <v>65</v>
      </c>
      <c r="Z66" s="58" t="s">
        <v>66</v>
      </c>
      <c r="AA66" s="40">
        <v>0.0</v>
      </c>
      <c r="AB66" s="40">
        <v>6.0</v>
      </c>
      <c r="AC66" s="40">
        <v>0.0</v>
      </c>
      <c r="AD66" s="42" t="s">
        <v>78</v>
      </c>
      <c r="AE66" s="37">
        <v>45262.0</v>
      </c>
      <c r="AF66" s="42" t="s">
        <v>140</v>
      </c>
      <c r="AG66" s="58" t="s">
        <v>141</v>
      </c>
      <c r="AH66" s="40">
        <v>0.5</v>
      </c>
      <c r="AI66" s="40">
        <v>6.0</v>
      </c>
      <c r="AJ66" s="40">
        <v>0.0</v>
      </c>
      <c r="AK66" s="158" t="s">
        <v>79</v>
      </c>
      <c r="AL66" s="37">
        <v>45263.0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37">
        <v>45264.0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2.5</v>
      </c>
      <c r="BA66" s="39">
        <f t="shared" si="71"/>
        <v>36</v>
      </c>
      <c r="BB66" s="39">
        <f t="shared" si="71"/>
        <v>1</v>
      </c>
      <c r="BC66" s="50">
        <f t="shared" ref="BC66:BC70" si="73">SUM(AZ66,BA66,BB66)</f>
        <v>39.5</v>
      </c>
      <c r="BD66" s="51"/>
      <c r="BE66" s="39">
        <f t="shared" ref="BE66:BE70" si="74">AZ66*80</f>
        <v>200</v>
      </c>
      <c r="BF66" s="39">
        <f t="shared" ref="BF66:BF70" si="75">BA66*88</f>
        <v>3168</v>
      </c>
      <c r="BG66" s="39">
        <f t="shared" ref="BG66:BG70" si="76">BB66*80</f>
        <v>80</v>
      </c>
      <c r="BH66" s="39">
        <f t="shared" ref="BH66:BH70" si="77">sum(BE66,BF66,BG66)</f>
        <v>3448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42" t="s">
        <v>43</v>
      </c>
      <c r="AL67" s="37">
        <v>45263.0</v>
      </c>
      <c r="AM67" s="38" t="s">
        <v>126</v>
      </c>
      <c r="AN67" s="39" t="s">
        <v>127</v>
      </c>
      <c r="AO67" s="40">
        <v>6.0</v>
      </c>
      <c r="AP67" s="40">
        <v>0.0</v>
      </c>
      <c r="AQ67" s="40">
        <v>0.0</v>
      </c>
      <c r="AR67" s="92"/>
      <c r="AS67" s="45"/>
      <c r="AT67" s="53"/>
      <c r="AU67" s="58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6</v>
      </c>
      <c r="BA67" s="39">
        <f t="shared" si="72"/>
        <v>0</v>
      </c>
      <c r="BB67" s="39">
        <f t="shared" si="72"/>
        <v>0</v>
      </c>
      <c r="BC67" s="50">
        <f t="shared" si="73"/>
        <v>6</v>
      </c>
      <c r="BD67" s="51"/>
      <c r="BE67" s="39">
        <f t="shared" si="74"/>
        <v>480</v>
      </c>
      <c r="BF67" s="39">
        <f t="shared" si="75"/>
        <v>0</v>
      </c>
      <c r="BG67" s="39">
        <f t="shared" si="76"/>
        <v>0</v>
      </c>
      <c r="BH67" s="39">
        <f t="shared" si="77"/>
        <v>480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45258.0</v>
      </c>
      <c r="D68" s="38" t="s">
        <v>221</v>
      </c>
      <c r="E68" s="39" t="s">
        <v>222</v>
      </c>
      <c r="F68" s="40">
        <v>3.0</v>
      </c>
      <c r="G68" s="40">
        <v>0.0</v>
      </c>
      <c r="H68" s="40">
        <v>0.0</v>
      </c>
      <c r="I68" s="42" t="s">
        <v>46</v>
      </c>
      <c r="J68" s="37">
        <v>45259.0</v>
      </c>
      <c r="K68" s="38" t="s">
        <v>126</v>
      </c>
      <c r="L68" s="39" t="s">
        <v>127</v>
      </c>
      <c r="M68" s="40">
        <v>6.0</v>
      </c>
      <c r="N68" s="40">
        <v>0.0</v>
      </c>
      <c r="O68" s="40">
        <v>0.0</v>
      </c>
      <c r="P68" s="38" t="s">
        <v>36</v>
      </c>
      <c r="Q68" s="37">
        <v>45260.0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45261.0</v>
      </c>
      <c r="Y68" s="38" t="s">
        <v>126</v>
      </c>
      <c r="Z68" s="39" t="s">
        <v>127</v>
      </c>
      <c r="AA68" s="40">
        <v>6.0</v>
      </c>
      <c r="AB68" s="40">
        <v>0.0</v>
      </c>
      <c r="AC68" s="40">
        <v>0.0</v>
      </c>
      <c r="AD68" s="56" t="s">
        <v>40</v>
      </c>
      <c r="AE68" s="37">
        <v>45262.0</v>
      </c>
      <c r="AF68" s="38" t="s">
        <v>215</v>
      </c>
      <c r="AG68" s="39" t="s">
        <v>129</v>
      </c>
      <c r="AH68" s="40">
        <v>6.0</v>
      </c>
      <c r="AI68" s="40">
        <v>1.0</v>
      </c>
      <c r="AJ68" s="40">
        <v>0.0</v>
      </c>
      <c r="AK68" s="42" t="s">
        <v>43</v>
      </c>
      <c r="AL68" s="37">
        <v>45263.0</v>
      </c>
      <c r="AM68" s="38" t="s">
        <v>25</v>
      </c>
      <c r="AN68" s="39" t="s">
        <v>25</v>
      </c>
      <c r="AO68" s="40">
        <v>6.0</v>
      </c>
      <c r="AP68" s="40">
        <v>0.0</v>
      </c>
      <c r="AQ68" s="40">
        <v>0.0</v>
      </c>
      <c r="AR68" s="96" t="s">
        <v>142</v>
      </c>
      <c r="AS68" s="37">
        <v>45264.0</v>
      </c>
      <c r="AT68" s="38" t="s">
        <v>128</v>
      </c>
      <c r="AU68" s="39" t="s">
        <v>129</v>
      </c>
      <c r="AV68" s="40">
        <v>6.0</v>
      </c>
      <c r="AW68" s="40">
        <v>1.0</v>
      </c>
      <c r="AX68" s="40">
        <v>0.0</v>
      </c>
      <c r="AY68" s="48"/>
      <c r="AZ68" s="49">
        <f t="shared" ref="AZ68:BB68" si="78">SUM(F68,M68,T68,AA68,AH68,AO68,AV68)</f>
        <v>33</v>
      </c>
      <c r="BA68" s="39">
        <f t="shared" si="78"/>
        <v>2</v>
      </c>
      <c r="BB68" s="39">
        <f t="shared" si="78"/>
        <v>0</v>
      </c>
      <c r="BC68" s="50">
        <f t="shared" si="73"/>
        <v>35</v>
      </c>
      <c r="BD68" s="51"/>
      <c r="BE68" s="39">
        <f t="shared" si="74"/>
        <v>2640</v>
      </c>
      <c r="BF68" s="39">
        <f t="shared" si="75"/>
        <v>176</v>
      </c>
      <c r="BG68" s="39">
        <f t="shared" si="76"/>
        <v>0</v>
      </c>
      <c r="BH68" s="39">
        <f t="shared" si="77"/>
        <v>2816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8" t="s">
        <v>36</v>
      </c>
      <c r="Q69" s="37">
        <v>45260.0</v>
      </c>
      <c r="R69" s="38" t="s">
        <v>126</v>
      </c>
      <c r="S69" s="39" t="s">
        <v>127</v>
      </c>
      <c r="T69" s="40">
        <v>6.0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53"/>
      <c r="AU69" s="58"/>
      <c r="AV69" s="40">
        <v>0.0</v>
      </c>
      <c r="AW69" s="40">
        <v>0.0</v>
      </c>
      <c r="AX69" s="40">
        <v>0.0</v>
      </c>
      <c r="AY69" s="48"/>
      <c r="AZ69" s="49">
        <f t="shared" ref="AZ69:BB69" si="79">SUM(F69,M69,T69,AA69,AH69,AO69,AV69)</f>
        <v>6</v>
      </c>
      <c r="BA69" s="39">
        <f t="shared" si="79"/>
        <v>0</v>
      </c>
      <c r="BB69" s="39">
        <f t="shared" si="79"/>
        <v>0</v>
      </c>
      <c r="BC69" s="50">
        <f t="shared" si="73"/>
        <v>6</v>
      </c>
      <c r="BD69" s="51"/>
      <c r="BE69" s="39">
        <f t="shared" si="74"/>
        <v>480</v>
      </c>
      <c r="BF69" s="39">
        <f t="shared" si="75"/>
        <v>0</v>
      </c>
      <c r="BG69" s="39">
        <f t="shared" si="76"/>
        <v>0</v>
      </c>
      <c r="BH69" s="39">
        <f t="shared" si="77"/>
        <v>480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45262.0</v>
      </c>
      <c r="AF70" s="96" t="s">
        <v>143</v>
      </c>
      <c r="AG70" s="92" t="s">
        <v>144</v>
      </c>
      <c r="AH70" s="40">
        <v>3.0</v>
      </c>
      <c r="AI70" s="40">
        <v>0.5</v>
      </c>
      <c r="AJ70" s="40">
        <v>0.0</v>
      </c>
      <c r="AK70" s="53"/>
      <c r="AL70" s="45"/>
      <c r="AM70" s="39"/>
      <c r="AN70" s="39"/>
      <c r="AO70" s="40">
        <v>0.0</v>
      </c>
      <c r="AP70" s="40">
        <v>0.0</v>
      </c>
      <c r="AQ70" s="40">
        <v>0.0</v>
      </c>
      <c r="AR70" s="96" t="s">
        <v>27</v>
      </c>
      <c r="AS70" s="37">
        <v>45264.0</v>
      </c>
      <c r="AT70" s="42" t="s">
        <v>179</v>
      </c>
      <c r="AU70" s="58" t="s">
        <v>180</v>
      </c>
      <c r="AV70" s="40">
        <v>0.0</v>
      </c>
      <c r="AW70" s="40">
        <v>5.0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5.5</v>
      </c>
      <c r="BB70" s="39">
        <f t="shared" si="80"/>
        <v>0</v>
      </c>
      <c r="BC70" s="50">
        <f t="shared" si="73"/>
        <v>8.5</v>
      </c>
      <c r="BD70" s="51"/>
      <c r="BE70" s="39">
        <f t="shared" si="74"/>
        <v>240</v>
      </c>
      <c r="BF70" s="39">
        <f t="shared" si="75"/>
        <v>484</v>
      </c>
      <c r="BG70" s="39">
        <f t="shared" si="76"/>
        <v>0</v>
      </c>
      <c r="BH70" s="39">
        <f t="shared" si="77"/>
        <v>724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50.5</v>
      </c>
      <c r="BA72" s="78">
        <f t="shared" si="81"/>
        <v>43.5</v>
      </c>
      <c r="BB72" s="78">
        <f t="shared" si="81"/>
        <v>1</v>
      </c>
      <c r="BC72" s="79">
        <f t="shared" si="81"/>
        <v>95</v>
      </c>
      <c r="BD72" s="51"/>
      <c r="BE72" s="40">
        <f>sum(BE67,BE66,BE68,BE69,BE70)</f>
        <v>4040</v>
      </c>
      <c r="BF72" s="40">
        <f t="shared" ref="BF72:BH72" si="82">sum(BF66,BF67,BF68,BF69,BF70)</f>
        <v>3828</v>
      </c>
      <c r="BG72" s="40">
        <f t="shared" si="82"/>
        <v>80</v>
      </c>
      <c r="BH72" s="40">
        <f t="shared" si="82"/>
        <v>7948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45257.0</v>
      </c>
      <c r="F75" s="14"/>
      <c r="G75" s="14"/>
      <c r="H75" s="14"/>
      <c r="I75" s="15"/>
      <c r="J75" s="15"/>
      <c r="K75" s="16"/>
      <c r="L75" s="13">
        <v>45258.0</v>
      </c>
      <c r="M75" s="15"/>
      <c r="N75" s="15"/>
      <c r="O75" s="15"/>
      <c r="P75" s="15"/>
      <c r="Q75" s="11"/>
      <c r="R75" s="17"/>
      <c r="S75" s="13">
        <v>45259.0</v>
      </c>
      <c r="T75" s="11"/>
      <c r="U75" s="15"/>
      <c r="V75" s="15"/>
      <c r="W75" s="11"/>
      <c r="X75" s="18"/>
      <c r="Y75" s="14"/>
      <c r="Z75" s="13">
        <v>45260.0</v>
      </c>
      <c r="AA75" s="15"/>
      <c r="AB75" s="15"/>
      <c r="AC75" s="11"/>
      <c r="AD75" s="15"/>
      <c r="AE75" s="15"/>
      <c r="AF75" s="12"/>
      <c r="AG75" s="13">
        <v>45261.0</v>
      </c>
      <c r="AH75" s="15"/>
      <c r="AI75" s="11"/>
      <c r="AJ75" s="15"/>
      <c r="AK75" s="15"/>
      <c r="AL75" s="15"/>
      <c r="AM75" s="18"/>
      <c r="AN75" s="13">
        <v>45262.0</v>
      </c>
      <c r="AO75" s="11"/>
      <c r="AP75" s="19"/>
      <c r="AQ75" s="19"/>
      <c r="AR75" s="19"/>
      <c r="AS75" s="19"/>
      <c r="AT75" s="14"/>
      <c r="AU75" s="13">
        <v>45263.0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1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1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45252.0</v>
      </c>
      <c r="K79" s="38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45251.0</v>
      </c>
      <c r="D81" s="38"/>
      <c r="E81" s="39"/>
      <c r="F81" s="40">
        <v>0.0</v>
      </c>
      <c r="G81" s="40">
        <v>0.0</v>
      </c>
      <c r="H81" s="40">
        <v>0.0</v>
      </c>
      <c r="I81" s="42" t="s">
        <v>46</v>
      </c>
      <c r="J81" s="37">
        <v>45252.0</v>
      </c>
      <c r="K81" s="38"/>
      <c r="L81" s="39"/>
      <c r="M81" s="40">
        <v>0.0</v>
      </c>
      <c r="N81" s="40">
        <v>0.0</v>
      </c>
      <c r="O81" s="40">
        <v>0.0</v>
      </c>
      <c r="P81" s="38" t="s">
        <v>36</v>
      </c>
      <c r="Q81" s="37">
        <v>45253.0</v>
      </c>
      <c r="R81" s="38"/>
      <c r="S81" s="39"/>
      <c r="T81" s="40">
        <v>0.0</v>
      </c>
      <c r="U81" s="40">
        <v>0.0</v>
      </c>
      <c r="V81" s="40">
        <v>0.0</v>
      </c>
      <c r="W81" s="42" t="s">
        <v>37</v>
      </c>
      <c r="X81" s="37">
        <v>45254.0</v>
      </c>
      <c r="Y81" s="38"/>
      <c r="Z81" s="39"/>
      <c r="AA81" s="40">
        <v>0.0</v>
      </c>
      <c r="AB81" s="40">
        <v>0.0</v>
      </c>
      <c r="AC81" s="40">
        <v>0.0</v>
      </c>
      <c r="AD81" s="56" t="s">
        <v>40</v>
      </c>
      <c r="AE81" s="37">
        <v>45255.0</v>
      </c>
      <c r="AF81" s="38"/>
      <c r="AG81" s="39"/>
      <c r="AH81" s="40">
        <v>0.0</v>
      </c>
      <c r="AI81" s="40">
        <v>0.0</v>
      </c>
      <c r="AJ81" s="40">
        <v>0.0</v>
      </c>
      <c r="AK81" s="42" t="s">
        <v>43</v>
      </c>
      <c r="AL81" s="37">
        <v>45256.0</v>
      </c>
      <c r="AM81" s="38"/>
      <c r="AN81" s="39"/>
      <c r="AO81" s="40">
        <v>0.0</v>
      </c>
      <c r="AP81" s="40">
        <v>0.0</v>
      </c>
      <c r="AQ81" s="40">
        <v>0.0</v>
      </c>
      <c r="AR81" s="96" t="s">
        <v>142</v>
      </c>
      <c r="AS81" s="37">
        <v>45257.0</v>
      </c>
      <c r="AT81" s="38"/>
      <c r="AU81" s="39"/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0</v>
      </c>
      <c r="BA81" s="149">
        <f t="shared" si="92"/>
        <v>0</v>
      </c>
      <c r="BB81" s="149">
        <f t="shared" si="92"/>
        <v>0</v>
      </c>
      <c r="BC81" s="170">
        <f t="shared" si="85"/>
        <v>0</v>
      </c>
      <c r="BD81" s="155"/>
      <c r="BE81" s="39">
        <f t="shared" si="86"/>
        <v>0</v>
      </c>
      <c r="BF81" s="39">
        <f t="shared" si="89"/>
        <v>0</v>
      </c>
      <c r="BG81" s="39">
        <f>BB81*84</f>
        <v>0</v>
      </c>
      <c r="BH81" s="39">
        <f>SUM(BE81,BF81,BG81)</f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0</v>
      </c>
      <c r="BA83" s="78">
        <f t="shared" si="93"/>
        <v>0</v>
      </c>
      <c r="BB83" s="78">
        <f t="shared" si="93"/>
        <v>0</v>
      </c>
      <c r="BC83" s="79">
        <f t="shared" si="93"/>
        <v>0</v>
      </c>
      <c r="BD83" s="136"/>
      <c r="BE83" s="40">
        <f t="shared" ref="BE83:BG83" si="94">SUM(BE77,BE78,BE79,BE80)</f>
        <v>0</v>
      </c>
      <c r="BF83" s="40">
        <f t="shared" si="94"/>
        <v>0</v>
      </c>
      <c r="BG83" s="40">
        <f t="shared" si="94"/>
        <v>0</v>
      </c>
      <c r="BH83" s="40">
        <f>sum(BH77,BH78,BH79,BH80,BH81)</f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45257.0</v>
      </c>
      <c r="F87" s="14"/>
      <c r="G87" s="14"/>
      <c r="H87" s="14"/>
      <c r="I87" s="15"/>
      <c r="J87" s="15"/>
      <c r="K87" s="16"/>
      <c r="L87" s="13">
        <v>45258.0</v>
      </c>
      <c r="M87" s="15"/>
      <c r="N87" s="15"/>
      <c r="O87" s="15"/>
      <c r="P87" s="15"/>
      <c r="Q87" s="11"/>
      <c r="R87" s="17"/>
      <c r="S87" s="13">
        <v>45259.0</v>
      </c>
      <c r="T87" s="11"/>
      <c r="U87" s="15"/>
      <c r="V87" s="15"/>
      <c r="W87" s="11"/>
      <c r="X87" s="18"/>
      <c r="Y87" s="14"/>
      <c r="Z87" s="13">
        <v>45260.0</v>
      </c>
      <c r="AA87" s="15"/>
      <c r="AB87" s="15"/>
      <c r="AC87" s="11"/>
      <c r="AD87" s="15"/>
      <c r="AE87" s="15"/>
      <c r="AF87" s="12"/>
      <c r="AG87" s="13">
        <v>45261.0</v>
      </c>
      <c r="AH87" s="15"/>
      <c r="AI87" s="11"/>
      <c r="AJ87" s="15"/>
      <c r="AK87" s="15"/>
      <c r="AL87" s="15"/>
      <c r="AM87" s="18"/>
      <c r="AN87" s="13">
        <v>45262.0</v>
      </c>
      <c r="AO87" s="11"/>
      <c r="AP87" s="19"/>
      <c r="AQ87" s="19"/>
      <c r="AR87" s="19"/>
      <c r="AS87" s="19"/>
      <c r="AT87" s="14"/>
      <c r="AU87" s="13">
        <v>45263.0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45243.0</v>
      </c>
      <c r="D89" s="42"/>
      <c r="E89" s="39"/>
      <c r="F89" s="145">
        <v>0.0</v>
      </c>
      <c r="G89" s="145">
        <v>0.0</v>
      </c>
      <c r="H89" s="163">
        <v>0.0</v>
      </c>
      <c r="I89" s="41" t="s">
        <v>22</v>
      </c>
      <c r="J89" s="37">
        <v>45244.0</v>
      </c>
      <c r="K89" s="42"/>
      <c r="L89" s="39"/>
      <c r="M89" s="145">
        <v>0.0</v>
      </c>
      <c r="N89" s="145">
        <v>0.0</v>
      </c>
      <c r="O89" s="163">
        <v>0.0</v>
      </c>
      <c r="P89" s="43" t="s">
        <v>24</v>
      </c>
      <c r="Q89" s="37">
        <v>45245.0</v>
      </c>
      <c r="R89" s="42"/>
      <c r="S89" s="39"/>
      <c r="T89" s="145">
        <v>0.0</v>
      </c>
      <c r="U89" s="145">
        <v>0.0</v>
      </c>
      <c r="V89" s="163">
        <v>0.0</v>
      </c>
      <c r="W89" s="43" t="s">
        <v>26</v>
      </c>
      <c r="X89" s="37">
        <v>45246.0</v>
      </c>
      <c r="Y89" s="42"/>
      <c r="Z89" s="39"/>
      <c r="AA89" s="40">
        <v>0.0</v>
      </c>
      <c r="AB89" s="40">
        <v>0.0</v>
      </c>
      <c r="AC89" s="40">
        <v>0.0</v>
      </c>
      <c r="AD89" s="56" t="s">
        <v>56</v>
      </c>
      <c r="AE89" s="37">
        <v>45247.0</v>
      </c>
      <c r="AF89" s="42"/>
      <c r="AG89" s="39"/>
      <c r="AH89" s="145">
        <v>0.0</v>
      </c>
      <c r="AI89" s="145">
        <v>0.0</v>
      </c>
      <c r="AJ89" s="163">
        <v>0.0</v>
      </c>
      <c r="AK89" s="66" t="s">
        <v>57</v>
      </c>
      <c r="AL89" s="37">
        <v>45248.0</v>
      </c>
      <c r="AM89" s="42"/>
      <c r="AN89" s="39"/>
      <c r="AO89" s="145">
        <v>0.0</v>
      </c>
      <c r="AP89" s="145">
        <v>0.0</v>
      </c>
      <c r="AQ89" s="163">
        <v>0.0</v>
      </c>
      <c r="AR89" s="36" t="s">
        <v>93</v>
      </c>
      <c r="AS89" s="37">
        <v>45249.0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2" si="97">SUM(AZ89,BA89,BB89)</f>
        <v>0</v>
      </c>
      <c r="BD89" s="165"/>
      <c r="BE89" s="86">
        <f t="shared" ref="BE89:BE92" si="98">AZ89*80</f>
        <v>0</v>
      </c>
      <c r="BF89" s="17">
        <f t="shared" ref="BF89:BF92" si="99">BA89*88</f>
        <v>0</v>
      </c>
      <c r="BG89" s="17">
        <f t="shared" ref="BG89:BG92" si="100">BB89*80</f>
        <v>0</v>
      </c>
      <c r="BH89" s="17">
        <f t="shared" ref="BH89:BH92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94" t="s">
        <v>32</v>
      </c>
      <c r="B92" s="57"/>
      <c r="C92" s="37"/>
      <c r="D92" s="183"/>
      <c r="E92" s="85"/>
      <c r="F92" s="163">
        <v>0.0</v>
      </c>
      <c r="G92" s="163">
        <v>0.0</v>
      </c>
      <c r="H92" s="163">
        <v>0.0</v>
      </c>
      <c r="I92" s="57"/>
      <c r="J92" s="37"/>
      <c r="K92" s="183"/>
      <c r="L92" s="85"/>
      <c r="M92" s="163">
        <v>0.0</v>
      </c>
      <c r="N92" s="163">
        <v>0.0</v>
      </c>
      <c r="O92" s="163">
        <v>0.0</v>
      </c>
      <c r="P92" s="57"/>
      <c r="Q92" s="37"/>
      <c r="R92" s="183"/>
      <c r="S92" s="85"/>
      <c r="T92" s="163">
        <v>0.0</v>
      </c>
      <c r="U92" s="163">
        <v>0.0</v>
      </c>
      <c r="V92" s="163">
        <v>0.0</v>
      </c>
      <c r="W92" s="43" t="s">
        <v>26</v>
      </c>
      <c r="X92" s="37">
        <v>45246.0</v>
      </c>
      <c r="Y92" s="42"/>
      <c r="Z92" s="39"/>
      <c r="AA92" s="145">
        <v>0.0</v>
      </c>
      <c r="AB92" s="145">
        <v>0.0</v>
      </c>
      <c r="AC92" s="163">
        <v>0.0</v>
      </c>
      <c r="AD92" s="57"/>
      <c r="AE92" s="37"/>
      <c r="AF92" s="183"/>
      <c r="AG92" s="85"/>
      <c r="AH92" s="163">
        <v>0.0</v>
      </c>
      <c r="AI92" s="163">
        <v>0.0</v>
      </c>
      <c r="AJ92" s="163">
        <v>0.0</v>
      </c>
      <c r="AK92" s="57"/>
      <c r="AL92" s="37"/>
      <c r="AM92" s="183"/>
      <c r="AN92" s="85"/>
      <c r="AO92" s="163">
        <v>0.0</v>
      </c>
      <c r="AP92" s="163">
        <v>0.0</v>
      </c>
      <c r="AQ92" s="163">
        <v>0.0</v>
      </c>
      <c r="AR92" s="57"/>
      <c r="AS92" s="37"/>
      <c r="AT92" s="183"/>
      <c r="AU92" s="85"/>
      <c r="AV92" s="163">
        <v>0.0</v>
      </c>
      <c r="AW92" s="163">
        <v>0.0</v>
      </c>
      <c r="AX92" s="163">
        <v>0.0</v>
      </c>
      <c r="AY92" s="155"/>
      <c r="AZ92" s="169">
        <f t="shared" ref="AZ92:BB92" si="103">SUM(F92,M92,T92,AA92,AH92,AO92,AV92)</f>
        <v>0</v>
      </c>
      <c r="BA92" s="86">
        <f t="shared" si="103"/>
        <v>0</v>
      </c>
      <c r="BB92" s="86">
        <f t="shared" si="103"/>
        <v>0</v>
      </c>
      <c r="BC92" s="170">
        <f t="shared" si="97"/>
        <v>0</v>
      </c>
      <c r="BD92" s="155"/>
      <c r="BE92" s="86">
        <f t="shared" si="98"/>
        <v>0</v>
      </c>
      <c r="BF92" s="17">
        <f t="shared" si="99"/>
        <v>0</v>
      </c>
      <c r="BG92" s="17">
        <f t="shared" si="100"/>
        <v>0</v>
      </c>
      <c r="BH92" s="17">
        <f t="shared" si="101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76" t="s">
        <v>14</v>
      </c>
      <c r="AZ94" s="77">
        <f t="shared" ref="AZ94:BC94" si="104">SUM(AZ89,AZ90,AZ91)</f>
        <v>0</v>
      </c>
      <c r="BA94" s="78">
        <f t="shared" si="104"/>
        <v>0</v>
      </c>
      <c r="BB94" s="78">
        <f t="shared" si="104"/>
        <v>0</v>
      </c>
      <c r="BC94" s="79">
        <f t="shared" si="104"/>
        <v>0</v>
      </c>
      <c r="BD94" s="136"/>
      <c r="BE94" s="40">
        <f>SUM(BE90,BE89)</f>
        <v>0</v>
      </c>
      <c r="BF94" s="40">
        <f t="shared" ref="BF94:BG94" si="105">SUM(BF89,BF90)</f>
        <v>0</v>
      </c>
      <c r="BG94" s="40">
        <f t="shared" si="105"/>
        <v>0</v>
      </c>
      <c r="BH94" s="40">
        <f>SUM(BH89,BH90,BH91)</f>
        <v>0</v>
      </c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6" t="s">
        <v>147</v>
      </c>
      <c r="L95" s="4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6" t="s">
        <v>147</v>
      </c>
      <c r="AG95" s="4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6" t="s">
        <v>147</v>
      </c>
      <c r="AU95" s="4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6" t="s">
        <v>145</v>
      </c>
      <c r="BG95" s="4"/>
      <c r="BH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0"/>
      <c r="B97" s="11"/>
      <c r="C97" s="11"/>
      <c r="D97" s="12"/>
      <c r="E97" s="13">
        <v>45257.0</v>
      </c>
      <c r="F97" s="14"/>
      <c r="G97" s="14"/>
      <c r="H97" s="14"/>
      <c r="I97" s="15"/>
      <c r="J97" s="15"/>
      <c r="K97" s="16"/>
      <c r="L97" s="13">
        <v>45258.0</v>
      </c>
      <c r="M97" s="15"/>
      <c r="N97" s="15"/>
      <c r="O97" s="15"/>
      <c r="P97" s="15"/>
      <c r="Q97" s="11"/>
      <c r="R97" s="17"/>
      <c r="S97" s="13">
        <v>45259.0</v>
      </c>
      <c r="T97" s="11"/>
      <c r="U97" s="15"/>
      <c r="V97" s="15"/>
      <c r="W97" s="11"/>
      <c r="X97" s="18"/>
      <c r="Y97" s="14"/>
      <c r="Z97" s="13">
        <v>45260.0</v>
      </c>
      <c r="AA97" s="15"/>
      <c r="AB97" s="15"/>
      <c r="AC97" s="11"/>
      <c r="AD97" s="15"/>
      <c r="AE97" s="15"/>
      <c r="AF97" s="12"/>
      <c r="AG97" s="13">
        <v>45261.0</v>
      </c>
      <c r="AH97" s="15"/>
      <c r="AI97" s="11"/>
      <c r="AJ97" s="15"/>
      <c r="AK97" s="15"/>
      <c r="AL97" s="15"/>
      <c r="AM97" s="18"/>
      <c r="AN97" s="13">
        <v>45262.0</v>
      </c>
      <c r="AO97" s="11"/>
      <c r="AP97" s="19"/>
      <c r="AQ97" s="19"/>
      <c r="AR97" s="19"/>
      <c r="AS97" s="19"/>
      <c r="AT97" s="14"/>
      <c r="AU97" s="13">
        <v>45263.0</v>
      </c>
      <c r="AV97" s="19"/>
      <c r="AW97" s="19"/>
      <c r="AX97" s="19"/>
      <c r="AY97" s="20"/>
      <c r="AZ97" s="19"/>
      <c r="BA97" s="19"/>
      <c r="BB97" s="19"/>
      <c r="BC97" s="19"/>
      <c r="BD97" s="20"/>
      <c r="BE97" s="21"/>
      <c r="BF97" s="22"/>
      <c r="BG97" s="4"/>
      <c r="BH97" s="19"/>
      <c r="BI97" s="23"/>
      <c r="BJ97" s="16"/>
      <c r="BK97" s="16"/>
      <c r="BL97" s="20"/>
      <c r="BM97" s="20"/>
    </row>
    <row r="98">
      <c r="A98" s="107"/>
      <c r="B98" s="26"/>
      <c r="C98" s="26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 t="s">
        <v>6</v>
      </c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184" t="s">
        <v>148</v>
      </c>
      <c r="B99" s="36" t="s">
        <v>19</v>
      </c>
      <c r="C99" s="37"/>
      <c r="D99" s="42"/>
      <c r="E99" s="58"/>
      <c r="F99" s="40">
        <v>0.0</v>
      </c>
      <c r="G99" s="40">
        <v>0.0</v>
      </c>
      <c r="H99" s="40">
        <v>0.0</v>
      </c>
      <c r="I99" s="36" t="s">
        <v>22</v>
      </c>
      <c r="J99" s="37"/>
      <c r="K99" s="42"/>
      <c r="L99" s="58"/>
      <c r="M99" s="40">
        <v>0.0</v>
      </c>
      <c r="N99" s="40">
        <v>0.0</v>
      </c>
      <c r="O99" s="40">
        <v>0.0</v>
      </c>
      <c r="P99" s="36" t="s">
        <v>24</v>
      </c>
      <c r="Q99" s="37"/>
      <c r="R99" s="42"/>
      <c r="S99" s="58"/>
      <c r="T99" s="40">
        <v>0.0</v>
      </c>
      <c r="U99" s="40">
        <v>0.0</v>
      </c>
      <c r="V99" s="40">
        <v>0.0</v>
      </c>
      <c r="W99" s="36" t="s">
        <v>26</v>
      </c>
      <c r="X99" s="37"/>
      <c r="Y99" s="53"/>
      <c r="Z99" s="58"/>
      <c r="AA99" s="40">
        <v>0.0</v>
      </c>
      <c r="AB99" s="40">
        <v>0.0</v>
      </c>
      <c r="AC99" s="40">
        <v>0.0</v>
      </c>
      <c r="AD99" s="36" t="s">
        <v>56</v>
      </c>
      <c r="AE99" s="37"/>
      <c r="AF99" s="42"/>
      <c r="AG99" s="58"/>
      <c r="AH99" s="40">
        <v>0.0</v>
      </c>
      <c r="AI99" s="40">
        <v>0.0</v>
      </c>
      <c r="AJ99" s="40">
        <v>0.0</v>
      </c>
      <c r="AK99" s="47" t="s">
        <v>57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149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ref="BC99:BC100" si="108">SUM(AZ99,BA99,BB99)</f>
        <v>0</v>
      </c>
      <c r="BD99" s="51"/>
      <c r="BE99" s="39">
        <f>AZ99*67.31</f>
        <v>0</v>
      </c>
      <c r="BF99" s="39">
        <f>BA99*74</f>
        <v>0</v>
      </c>
      <c r="BG99" s="39">
        <f>BB99*84</f>
        <v>0</v>
      </c>
      <c r="BH99" s="39">
        <f t="shared" ref="BH99:BH100" si="109">sum(BE99,BF99,BG99)</f>
        <v>0</v>
      </c>
      <c r="BI99" s="51"/>
      <c r="BJ99" s="51"/>
      <c r="BK99" s="51"/>
      <c r="BL99" s="51"/>
      <c r="BM99" s="51"/>
    </row>
    <row r="100">
      <c r="A100" s="184" t="s">
        <v>150</v>
      </c>
      <c r="B100" s="41" t="s">
        <v>33</v>
      </c>
      <c r="C100" s="37"/>
      <c r="D100" s="53"/>
      <c r="E100" s="53"/>
      <c r="F100" s="40">
        <v>0.0</v>
      </c>
      <c r="G100" s="40">
        <v>0.0</v>
      </c>
      <c r="H100" s="40">
        <v>0.0</v>
      </c>
      <c r="I100" s="42" t="s">
        <v>46</v>
      </c>
      <c r="J100" s="37"/>
      <c r="K100" s="38"/>
      <c r="L100" s="39"/>
      <c r="M100" s="40">
        <v>0.0</v>
      </c>
      <c r="N100" s="40">
        <v>0.0</v>
      </c>
      <c r="O100" s="40">
        <v>0.0</v>
      </c>
      <c r="P100" s="38" t="s">
        <v>36</v>
      </c>
      <c r="Q100" s="37"/>
      <c r="R100" s="53"/>
      <c r="S100" s="53"/>
      <c r="T100" s="40">
        <v>0.0</v>
      </c>
      <c r="U100" s="40">
        <v>0.0</v>
      </c>
      <c r="V100" s="40">
        <v>0.0</v>
      </c>
      <c r="W100" s="56" t="s">
        <v>37</v>
      </c>
      <c r="X100" s="37"/>
      <c r="Y100" s="39"/>
      <c r="Z100" s="39"/>
      <c r="AA100" s="40">
        <v>0.0</v>
      </c>
      <c r="AB100" s="40">
        <v>0.0</v>
      </c>
      <c r="AC100" s="40">
        <v>0.0</v>
      </c>
      <c r="AD100" s="56" t="s">
        <v>40</v>
      </c>
      <c r="AE100" s="37"/>
      <c r="AF100" s="38"/>
      <c r="AG100" s="39"/>
      <c r="AH100" s="40">
        <v>0.0</v>
      </c>
      <c r="AI100" s="40">
        <v>0.0</v>
      </c>
      <c r="AJ100" s="40">
        <v>0.0</v>
      </c>
      <c r="AK100" s="185" t="s">
        <v>43</v>
      </c>
      <c r="AL100" s="37"/>
      <c r="AM100" s="42"/>
      <c r="AN100" s="58"/>
      <c r="AO100" s="40">
        <v>0.0</v>
      </c>
      <c r="AP100" s="40">
        <v>0.0</v>
      </c>
      <c r="AQ100" s="40">
        <v>0.0</v>
      </c>
      <c r="AR100" s="96" t="s">
        <v>142</v>
      </c>
      <c r="AS100" s="37"/>
      <c r="AT100" s="42"/>
      <c r="AU100" s="58"/>
      <c r="AV100" s="40">
        <v>0.0</v>
      </c>
      <c r="AW100" s="40">
        <v>0.0</v>
      </c>
      <c r="AX100" s="40">
        <v>0.0</v>
      </c>
      <c r="AY100" s="48"/>
      <c r="AZ100" s="49">
        <f t="shared" ref="AZ100:BB100" si="107">SUM(F100,M100,T100,AA100,AH100,AO100,AV100)</f>
        <v>0</v>
      </c>
      <c r="BA100" s="39">
        <f t="shared" si="107"/>
        <v>0</v>
      </c>
      <c r="BB100" s="39">
        <f t="shared" si="107"/>
        <v>0</v>
      </c>
      <c r="BC100" s="50">
        <f t="shared" si="108"/>
        <v>0</v>
      </c>
      <c r="BD100" s="51"/>
      <c r="BE100" s="39">
        <f>AZ100*80</f>
        <v>0</v>
      </c>
      <c r="BF100" s="39">
        <f>BA100*88</f>
        <v>0</v>
      </c>
      <c r="BG100" s="39">
        <f>BB100*80</f>
        <v>0</v>
      </c>
      <c r="BH100" s="39">
        <f t="shared" si="109"/>
        <v>0</v>
      </c>
      <c r="BI100" s="51"/>
      <c r="BJ100" s="51"/>
      <c r="BK100" s="51"/>
      <c r="BL100" s="51"/>
      <c r="BM100" s="51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76" t="s">
        <v>14</v>
      </c>
      <c r="AZ102" s="77"/>
      <c r="BA102" s="78"/>
      <c r="BB102" s="78"/>
      <c r="BC102" s="79"/>
      <c r="BD102" s="136"/>
      <c r="BE102" s="145">
        <f t="shared" ref="BE102:BH102" si="110">sum(BE99,BE100)</f>
        <v>0</v>
      </c>
      <c r="BF102" s="145">
        <f t="shared" si="110"/>
        <v>0</v>
      </c>
      <c r="BG102" s="145">
        <f t="shared" si="110"/>
        <v>0</v>
      </c>
      <c r="BH102" s="145">
        <f t="shared" si="110"/>
        <v>0</v>
      </c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67"/>
      <c r="E104" s="68"/>
      <c r="G104" s="73"/>
      <c r="H104" s="73"/>
      <c r="I104" s="73"/>
      <c r="K104" s="6" t="s">
        <v>151</v>
      </c>
      <c r="L104" s="4"/>
      <c r="Q104" s="186"/>
      <c r="R104" s="186"/>
      <c r="Y104" s="73"/>
      <c r="Z104" s="73"/>
      <c r="AA104" s="73"/>
      <c r="AC104" s="28"/>
      <c r="AF104" s="6" t="s">
        <v>151</v>
      </c>
      <c r="AG104" s="4"/>
      <c r="AT104" s="6" t="s">
        <v>151</v>
      </c>
      <c r="AU104" s="4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16"/>
      <c r="B105" s="159"/>
      <c r="C105" s="159"/>
      <c r="D105" s="160"/>
      <c r="E105" s="159"/>
      <c r="F105" s="161"/>
      <c r="G105" s="161"/>
      <c r="H105" s="161"/>
      <c r="I105" s="161"/>
      <c r="J105" s="159"/>
      <c r="K105" s="162"/>
      <c r="L105" s="162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1"/>
      <c r="AB105" s="161"/>
      <c r="AC105" s="161"/>
      <c r="AD105" s="161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38"/>
      <c r="AP105" s="138"/>
      <c r="AQ105" s="138"/>
      <c r="AR105" s="138"/>
      <c r="AS105" s="118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</row>
    <row r="106">
      <c r="A106" s="10"/>
      <c r="B106" s="11"/>
      <c r="C106" s="11"/>
      <c r="D106" s="12"/>
      <c r="E106" s="13">
        <v>45257.0</v>
      </c>
      <c r="F106" s="14"/>
      <c r="G106" s="14"/>
      <c r="H106" s="14"/>
      <c r="I106" s="15"/>
      <c r="J106" s="15"/>
      <c r="K106" s="16"/>
      <c r="L106" s="13">
        <v>45258.0</v>
      </c>
      <c r="M106" s="15"/>
      <c r="N106" s="15"/>
      <c r="O106" s="15"/>
      <c r="P106" s="15"/>
      <c r="Q106" s="11"/>
      <c r="R106" s="17"/>
      <c r="S106" s="13">
        <v>45259.0</v>
      </c>
      <c r="T106" s="11"/>
      <c r="U106" s="15"/>
      <c r="V106" s="15"/>
      <c r="W106" s="11"/>
      <c r="X106" s="18"/>
      <c r="Y106" s="14"/>
      <c r="Z106" s="13">
        <v>45260.0</v>
      </c>
      <c r="AA106" s="15"/>
      <c r="AB106" s="15"/>
      <c r="AC106" s="11"/>
      <c r="AD106" s="15"/>
      <c r="AE106" s="15"/>
      <c r="AF106" s="12"/>
      <c r="AG106" s="13">
        <v>45261.0</v>
      </c>
      <c r="AH106" s="15"/>
      <c r="AI106" s="11"/>
      <c r="AJ106" s="15"/>
      <c r="AK106" s="15"/>
      <c r="AL106" s="15"/>
      <c r="AM106" s="18"/>
      <c r="AN106" s="13">
        <v>45262.0</v>
      </c>
      <c r="AO106" s="11"/>
      <c r="AP106" s="19"/>
      <c r="AQ106" s="19"/>
      <c r="AR106" s="19"/>
      <c r="AS106" s="19"/>
      <c r="AT106" s="14"/>
      <c r="AU106" s="13">
        <v>45263.0</v>
      </c>
      <c r="AV106" s="19"/>
      <c r="AW106" s="19"/>
      <c r="AX106" s="19"/>
      <c r="AY106" s="20"/>
      <c r="AZ106" s="19"/>
      <c r="BA106" s="19"/>
      <c r="BB106" s="19"/>
      <c r="BC106" s="19"/>
      <c r="BD106" s="20"/>
      <c r="BE106" s="21"/>
      <c r="BF106" s="22"/>
      <c r="BG106" s="4"/>
      <c r="BH106" s="19"/>
      <c r="BI106" s="23"/>
      <c r="BJ106" s="16"/>
      <c r="BK106" s="16"/>
      <c r="BL106" s="20"/>
      <c r="BM106" s="20"/>
    </row>
    <row r="107">
      <c r="A107" s="67"/>
      <c r="B107" s="25"/>
      <c r="C107" s="25"/>
      <c r="D107" s="187" t="s">
        <v>157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152</v>
      </c>
      <c r="L107" s="26" t="s">
        <v>7</v>
      </c>
      <c r="M107" s="26" t="s">
        <v>4</v>
      </c>
      <c r="N107" s="26" t="s">
        <v>5</v>
      </c>
      <c r="O107" s="26" t="s">
        <v>6</v>
      </c>
      <c r="P107" s="26"/>
      <c r="Q107" s="26"/>
      <c r="R107" s="187" t="s">
        <v>152</v>
      </c>
      <c r="S107" s="26" t="s">
        <v>7</v>
      </c>
      <c r="T107" s="26" t="s">
        <v>4</v>
      </c>
      <c r="U107" s="26" t="s">
        <v>5</v>
      </c>
      <c r="V107" s="26" t="s">
        <v>6</v>
      </c>
      <c r="W107" s="28"/>
      <c r="X107" s="28"/>
      <c r="Y107" s="187" t="s">
        <v>153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188"/>
      <c r="AE107" s="189"/>
      <c r="AF107" s="187" t="s">
        <v>153</v>
      </c>
      <c r="AG107" s="190" t="s">
        <v>154</v>
      </c>
      <c r="AH107" s="26" t="s">
        <v>4</v>
      </c>
      <c r="AI107" s="26" t="s">
        <v>5</v>
      </c>
      <c r="AJ107" s="26" t="s">
        <v>6</v>
      </c>
      <c r="AM107" s="187" t="s">
        <v>156</v>
      </c>
      <c r="AN107" s="29" t="s">
        <v>11</v>
      </c>
      <c r="AO107" s="26" t="s">
        <v>4</v>
      </c>
      <c r="AP107" s="26" t="s">
        <v>5</v>
      </c>
      <c r="AQ107" s="26" t="s">
        <v>6</v>
      </c>
      <c r="AT107" s="195" t="s">
        <v>157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3"/>
      <c r="AZ107" s="31" t="s">
        <v>4</v>
      </c>
      <c r="BA107" s="31" t="s">
        <v>13</v>
      </c>
      <c r="BB107" s="31" t="s">
        <v>6</v>
      </c>
      <c r="BC107" s="31" t="s">
        <v>14</v>
      </c>
      <c r="BE107" s="33" t="s">
        <v>4</v>
      </c>
      <c r="BF107" s="33" t="s">
        <v>13</v>
      </c>
      <c r="BG107" s="33" t="s">
        <v>6</v>
      </c>
      <c r="BH107" s="33" t="s">
        <v>15</v>
      </c>
      <c r="BI107" s="193"/>
      <c r="BJ107" s="193"/>
      <c r="BK107" s="193"/>
      <c r="BL107" s="193"/>
      <c r="BM107" s="193"/>
    </row>
    <row r="108">
      <c r="A108" s="59" t="s">
        <v>52</v>
      </c>
      <c r="B108" s="36" t="s">
        <v>19</v>
      </c>
      <c r="C108" s="37">
        <v>45257.0</v>
      </c>
      <c r="D108" s="42" t="s">
        <v>89</v>
      </c>
      <c r="E108" s="39" t="s">
        <v>90</v>
      </c>
      <c r="F108" s="40">
        <v>0.5</v>
      </c>
      <c r="G108" s="40">
        <v>7.0</v>
      </c>
      <c r="H108" s="40">
        <v>0.0</v>
      </c>
      <c r="I108" s="41" t="s">
        <v>22</v>
      </c>
      <c r="J108" s="37">
        <v>45258.0</v>
      </c>
      <c r="K108" s="42" t="s">
        <v>25</v>
      </c>
      <c r="L108" s="39" t="s">
        <v>25</v>
      </c>
      <c r="M108" s="40">
        <v>0.0</v>
      </c>
      <c r="N108" s="40">
        <v>0.0</v>
      </c>
      <c r="O108" s="40">
        <v>0.0</v>
      </c>
      <c r="P108" s="38" t="s">
        <v>24</v>
      </c>
      <c r="Q108" s="37">
        <v>45259.0</v>
      </c>
      <c r="R108" s="42" t="s">
        <v>25</v>
      </c>
      <c r="S108" s="39" t="s">
        <v>25</v>
      </c>
      <c r="T108" s="40">
        <v>0.0</v>
      </c>
      <c r="U108" s="40">
        <v>0.0</v>
      </c>
      <c r="V108" s="40">
        <v>0.0</v>
      </c>
      <c r="W108" s="38" t="s">
        <v>67</v>
      </c>
      <c r="X108" s="37">
        <v>45261.0</v>
      </c>
      <c r="Y108" s="42" t="s">
        <v>117</v>
      </c>
      <c r="Z108" s="53" t="s">
        <v>118</v>
      </c>
      <c r="AA108" s="40">
        <v>1.0</v>
      </c>
      <c r="AB108" s="40">
        <v>4.5</v>
      </c>
      <c r="AC108" s="40">
        <v>0.0</v>
      </c>
      <c r="AD108" s="42" t="s">
        <v>78</v>
      </c>
      <c r="AE108" s="37">
        <v>45255.0</v>
      </c>
      <c r="AF108" s="42" t="s">
        <v>121</v>
      </c>
      <c r="AG108" s="147" t="s">
        <v>105</v>
      </c>
      <c r="AH108" s="40">
        <v>4.0</v>
      </c>
      <c r="AI108" s="40">
        <v>4.5</v>
      </c>
      <c r="AJ108" s="40">
        <v>0.0</v>
      </c>
      <c r="AK108" s="42" t="s">
        <v>43</v>
      </c>
      <c r="AL108" s="37">
        <v>45263.0</v>
      </c>
      <c r="AM108" s="38" t="s">
        <v>126</v>
      </c>
      <c r="AN108" s="39" t="s">
        <v>127</v>
      </c>
      <c r="AO108" s="40">
        <v>6.0</v>
      </c>
      <c r="AP108" s="40">
        <v>0.0</v>
      </c>
      <c r="AQ108" s="40">
        <v>0.0</v>
      </c>
      <c r="AR108" s="36" t="s">
        <v>93</v>
      </c>
      <c r="AS108" s="37">
        <v>45263.0</v>
      </c>
      <c r="AT108" s="42" t="s">
        <v>207</v>
      </c>
      <c r="AU108" s="39" t="s">
        <v>208</v>
      </c>
      <c r="AV108" s="40">
        <v>0.0</v>
      </c>
      <c r="AW108" s="40">
        <v>5.5</v>
      </c>
      <c r="AX108" s="40">
        <v>0.0</v>
      </c>
      <c r="AY108" s="194"/>
      <c r="AZ108" s="49">
        <f t="shared" ref="AZ108:BB108" si="111">SUM(F108,M108,T108,AA108,AH108,AO108,AV108)</f>
        <v>11.5</v>
      </c>
      <c r="BA108" s="39">
        <f t="shared" si="111"/>
        <v>21.5</v>
      </c>
      <c r="BB108" s="39">
        <f t="shared" si="111"/>
        <v>0</v>
      </c>
      <c r="BC108" s="50">
        <f>SUM(AZ108,BA108,BB108)</f>
        <v>33</v>
      </c>
      <c r="BE108" s="39">
        <f>AZ108*80</f>
        <v>920</v>
      </c>
      <c r="BF108" s="39">
        <f>BA108*88</f>
        <v>1892</v>
      </c>
      <c r="BG108" s="39">
        <f>BB108*80</f>
        <v>0</v>
      </c>
      <c r="BH108" s="39">
        <f>SUM(BE108,BF108,BG108)</f>
        <v>2812</v>
      </c>
      <c r="BI108" s="194"/>
      <c r="BJ108" s="194"/>
      <c r="BK108" s="194"/>
      <c r="BL108" s="194"/>
      <c r="BM108" s="194"/>
    </row>
    <row r="109">
      <c r="A109" s="67"/>
      <c r="F109" s="73"/>
      <c r="G109" s="73"/>
      <c r="H109" s="73"/>
      <c r="Y109" s="192"/>
      <c r="Z109" s="39"/>
      <c r="AA109" s="39"/>
      <c r="AB109" s="39"/>
      <c r="AC109" s="39"/>
      <c r="AV109" s="193"/>
      <c r="AW109" s="193"/>
      <c r="AX109" s="193"/>
      <c r="AY109" s="193"/>
      <c r="AZ109" s="193"/>
      <c r="BA109" s="193"/>
      <c r="BB109" s="193"/>
      <c r="BC109" s="193"/>
      <c r="BF109" s="193"/>
      <c r="BI109" s="193"/>
      <c r="BJ109" s="193"/>
      <c r="BK109" s="193"/>
      <c r="BL109" s="193"/>
      <c r="BM109" s="193"/>
    </row>
    <row r="110">
      <c r="A110" s="67"/>
      <c r="D110" s="187" t="s">
        <v>157</v>
      </c>
      <c r="E110" s="191" t="s">
        <v>156</v>
      </c>
      <c r="F110" s="26" t="s">
        <v>4</v>
      </c>
      <c r="G110" s="26" t="s">
        <v>5</v>
      </c>
      <c r="H110" s="26" t="s">
        <v>6</v>
      </c>
      <c r="I110" s="73"/>
      <c r="K110" s="187" t="s">
        <v>156</v>
      </c>
      <c r="L110" s="26" t="s">
        <v>7</v>
      </c>
      <c r="M110" s="26" t="s">
        <v>4</v>
      </c>
      <c r="N110" s="26" t="s">
        <v>5</v>
      </c>
      <c r="O110" s="26" t="s">
        <v>6</v>
      </c>
      <c r="R110" s="187" t="s">
        <v>156</v>
      </c>
      <c r="S110" s="26" t="s">
        <v>8</v>
      </c>
      <c r="T110" s="26" t="s">
        <v>4</v>
      </c>
      <c r="U110" s="26" t="s">
        <v>5</v>
      </c>
      <c r="V110" s="26" t="s">
        <v>6</v>
      </c>
      <c r="Y110" s="187" t="s">
        <v>152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73"/>
      <c r="AF110" s="187" t="s">
        <v>156</v>
      </c>
      <c r="AG110" s="29" t="s">
        <v>10</v>
      </c>
      <c r="AH110" s="26" t="s">
        <v>4</v>
      </c>
      <c r="AI110" s="26" t="s">
        <v>5</v>
      </c>
      <c r="AJ110" s="26" t="s">
        <v>6</v>
      </c>
      <c r="AM110" s="187" t="s">
        <v>156</v>
      </c>
      <c r="AN110" s="29" t="s">
        <v>11</v>
      </c>
      <c r="AO110" s="26" t="s">
        <v>4</v>
      </c>
      <c r="AP110" s="26" t="s">
        <v>5</v>
      </c>
      <c r="AQ110" s="26" t="s">
        <v>6</v>
      </c>
      <c r="AT110" s="187" t="s">
        <v>156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193"/>
      <c r="AZ110" s="31" t="s">
        <v>4</v>
      </c>
      <c r="BA110" s="31" t="s">
        <v>13</v>
      </c>
      <c r="BB110" s="31" t="s">
        <v>6</v>
      </c>
      <c r="BC110" s="31" t="s">
        <v>14</v>
      </c>
      <c r="BE110" s="33" t="s">
        <v>4</v>
      </c>
      <c r="BF110" s="33" t="s">
        <v>13</v>
      </c>
      <c r="BG110" s="33" t="s">
        <v>6</v>
      </c>
      <c r="BH110" s="33" t="s">
        <v>15</v>
      </c>
      <c r="BI110" s="193"/>
      <c r="BJ110" s="193"/>
      <c r="BK110" s="193"/>
      <c r="BL110" s="193"/>
      <c r="BM110" s="193"/>
    </row>
    <row r="111">
      <c r="A111" s="35" t="s">
        <v>82</v>
      </c>
      <c r="B111" s="41" t="s">
        <v>33</v>
      </c>
      <c r="C111" s="37">
        <v>45258.0</v>
      </c>
      <c r="D111" s="96" t="s">
        <v>228</v>
      </c>
      <c r="E111" s="40" t="s">
        <v>221</v>
      </c>
      <c r="F111" s="40">
        <v>6.0</v>
      </c>
      <c r="G111" s="40">
        <v>0.0</v>
      </c>
      <c r="H111" s="40">
        <v>0.0</v>
      </c>
      <c r="I111" s="42" t="s">
        <v>46</v>
      </c>
      <c r="J111" s="37">
        <v>45259.0</v>
      </c>
      <c r="K111" s="38" t="s">
        <v>126</v>
      </c>
      <c r="L111" s="39" t="s">
        <v>127</v>
      </c>
      <c r="M111" s="40">
        <v>6.0</v>
      </c>
      <c r="N111" s="40">
        <v>0.0</v>
      </c>
      <c r="O111" s="40">
        <v>0.0</v>
      </c>
      <c r="P111" s="38" t="s">
        <v>36</v>
      </c>
      <c r="Q111" s="37">
        <v>45260.0</v>
      </c>
      <c r="R111" s="38" t="s">
        <v>25</v>
      </c>
      <c r="S111" s="39" t="s">
        <v>25</v>
      </c>
      <c r="T111" s="40">
        <v>0.0</v>
      </c>
      <c r="U111" s="40">
        <v>0.0</v>
      </c>
      <c r="V111" s="40">
        <v>0.0</v>
      </c>
      <c r="W111" s="42" t="s">
        <v>37</v>
      </c>
      <c r="X111" s="37">
        <v>45261.0</v>
      </c>
      <c r="Y111" s="38" t="s">
        <v>126</v>
      </c>
      <c r="Z111" s="39" t="s">
        <v>127</v>
      </c>
      <c r="AA111" s="40">
        <v>6.0</v>
      </c>
      <c r="AB111" s="40">
        <v>0.0</v>
      </c>
      <c r="AC111" s="40">
        <v>0.0</v>
      </c>
      <c r="AD111" s="56" t="s">
        <v>40</v>
      </c>
      <c r="AE111" s="37">
        <v>45262.0</v>
      </c>
      <c r="AF111" s="38" t="s">
        <v>215</v>
      </c>
      <c r="AG111" s="39" t="s">
        <v>129</v>
      </c>
      <c r="AH111" s="40">
        <v>6.0</v>
      </c>
      <c r="AI111" s="40">
        <v>1.0</v>
      </c>
      <c r="AJ111" s="40">
        <v>0.0</v>
      </c>
      <c r="AK111" s="42" t="s">
        <v>43</v>
      </c>
      <c r="AL111" s="37">
        <v>45263.0</v>
      </c>
      <c r="AM111" s="38" t="s">
        <v>25</v>
      </c>
      <c r="AN111" s="39" t="s">
        <v>25</v>
      </c>
      <c r="AO111" s="40">
        <v>0.0</v>
      </c>
      <c r="AP111" s="40">
        <v>0.0</v>
      </c>
      <c r="AQ111" s="40">
        <v>0.0</v>
      </c>
      <c r="AR111" s="96" t="s">
        <v>142</v>
      </c>
      <c r="AS111" s="37">
        <v>45264.0</v>
      </c>
      <c r="AT111" s="38" t="s">
        <v>128</v>
      </c>
      <c r="AU111" s="39" t="s">
        <v>129</v>
      </c>
      <c r="AV111" s="40">
        <v>6.0</v>
      </c>
      <c r="AW111" s="40">
        <v>1.0</v>
      </c>
      <c r="AX111" s="40">
        <v>0.0</v>
      </c>
      <c r="AY111" s="194"/>
      <c r="AZ111" s="49">
        <f t="shared" ref="AZ111:BB111" si="112">SUM(F111,M111,T111,AA111,AH111,AO111,AV111)</f>
        <v>30</v>
      </c>
      <c r="BA111" s="39">
        <f t="shared" si="112"/>
        <v>2</v>
      </c>
      <c r="BB111" s="39">
        <f t="shared" si="112"/>
        <v>0</v>
      </c>
      <c r="BC111" s="50">
        <f>SUM(AZ111,BA111,BB111)</f>
        <v>32</v>
      </c>
      <c r="BE111" s="39">
        <f>AZ111*80</f>
        <v>2400</v>
      </c>
      <c r="BF111" s="39">
        <f>BA111*88</f>
        <v>176</v>
      </c>
      <c r="BG111" s="39">
        <f>BB111*80</f>
        <v>0</v>
      </c>
      <c r="BH111" s="39">
        <f>SUM(BE111,BF111,BG111)</f>
        <v>2576</v>
      </c>
      <c r="BI111" s="194"/>
      <c r="BJ111" s="194"/>
      <c r="BK111" s="194"/>
      <c r="BL111" s="194"/>
      <c r="BM111" s="194"/>
    </row>
    <row r="112">
      <c r="A112" s="67"/>
      <c r="B112" s="68"/>
      <c r="C112" s="68"/>
    </row>
    <row r="113">
      <c r="A113" s="67"/>
      <c r="D113" s="187" t="s">
        <v>153</v>
      </c>
      <c r="E113" s="191" t="s">
        <v>157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152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8"/>
      <c r="Y113" s="187" t="s">
        <v>155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95" t="s">
        <v>157</v>
      </c>
      <c r="AG113" s="190" t="s">
        <v>232</v>
      </c>
      <c r="AH113" s="26" t="s">
        <v>4</v>
      </c>
      <c r="AI113" s="26" t="s">
        <v>5</v>
      </c>
      <c r="AJ113" s="26" t="s">
        <v>6</v>
      </c>
      <c r="AM113" s="187" t="s">
        <v>153</v>
      </c>
      <c r="AN113" s="191" t="s">
        <v>155</v>
      </c>
      <c r="AO113" s="26" t="s">
        <v>4</v>
      </c>
      <c r="AP113" s="26" t="s">
        <v>5</v>
      </c>
      <c r="AQ113" s="26" t="s">
        <v>6</v>
      </c>
      <c r="AT113" s="187" t="s">
        <v>156</v>
      </c>
      <c r="AU113" s="191" t="s">
        <v>155</v>
      </c>
      <c r="AV113" s="26" t="s">
        <v>4</v>
      </c>
      <c r="AW113" s="26" t="s">
        <v>5</v>
      </c>
      <c r="AX113" s="26" t="s">
        <v>6</v>
      </c>
      <c r="AY113" s="196"/>
      <c r="AZ113" s="31" t="s">
        <v>4</v>
      </c>
      <c r="BA113" s="31" t="s">
        <v>13</v>
      </c>
      <c r="BB113" s="31" t="s">
        <v>6</v>
      </c>
      <c r="BC113" s="31" t="s">
        <v>14</v>
      </c>
      <c r="BD113" s="196"/>
      <c r="BE113" s="33" t="s">
        <v>4</v>
      </c>
      <c r="BF113" s="33" t="s">
        <v>13</v>
      </c>
      <c r="BG113" s="33" t="s">
        <v>6</v>
      </c>
      <c r="BH113" s="33" t="s">
        <v>15</v>
      </c>
      <c r="BI113" s="196"/>
      <c r="BJ113" s="196"/>
      <c r="BK113" s="196"/>
      <c r="BL113" s="196"/>
      <c r="BM113" s="196"/>
    </row>
    <row r="114">
      <c r="A114" s="35" t="s">
        <v>50</v>
      </c>
      <c r="B114" s="41" t="s">
        <v>33</v>
      </c>
      <c r="C114" s="37">
        <v>45258.0</v>
      </c>
      <c r="D114" s="42" t="s">
        <v>124</v>
      </c>
      <c r="E114" s="40" t="s">
        <v>226</v>
      </c>
      <c r="F114" s="128">
        <v>6.5</v>
      </c>
      <c r="G114" s="129">
        <v>0.0</v>
      </c>
      <c r="H114" s="129">
        <v>0.0</v>
      </c>
      <c r="I114" s="42" t="s">
        <v>46</v>
      </c>
      <c r="J114" s="37">
        <v>45259.0</v>
      </c>
      <c r="K114" s="42" t="s">
        <v>25</v>
      </c>
      <c r="L114" s="130" t="s">
        <v>25</v>
      </c>
      <c r="M114" s="128">
        <v>0.0</v>
      </c>
      <c r="N114" s="129">
        <v>0.0</v>
      </c>
      <c r="O114" s="129">
        <v>0.0</v>
      </c>
      <c r="P114" s="36" t="s">
        <v>64</v>
      </c>
      <c r="Q114" s="263">
        <v>45260.0</v>
      </c>
      <c r="R114" s="264" t="s">
        <v>25</v>
      </c>
      <c r="S114" s="130" t="s">
        <v>25</v>
      </c>
      <c r="T114" s="129">
        <v>0.0</v>
      </c>
      <c r="U114" s="128">
        <v>0.0</v>
      </c>
      <c r="V114" s="129">
        <v>0.0</v>
      </c>
      <c r="W114" s="42" t="s">
        <v>67</v>
      </c>
      <c r="X114" s="37">
        <v>45261.0</v>
      </c>
      <c r="Y114" s="38" t="s">
        <v>135</v>
      </c>
      <c r="Z114" s="39" t="s">
        <v>136</v>
      </c>
      <c r="AA114" s="40">
        <v>2.0</v>
      </c>
      <c r="AB114" s="40">
        <v>6.0</v>
      </c>
      <c r="AC114" s="40">
        <v>1.0</v>
      </c>
      <c r="AD114" s="56" t="s">
        <v>56</v>
      </c>
      <c r="AE114" s="37">
        <v>45261.0</v>
      </c>
      <c r="AF114" s="42" t="s">
        <v>89</v>
      </c>
      <c r="AG114" s="148" t="s">
        <v>143</v>
      </c>
      <c r="AH114" s="40">
        <v>1.0</v>
      </c>
      <c r="AI114" s="40">
        <v>7.0</v>
      </c>
      <c r="AJ114" s="40">
        <v>3.0</v>
      </c>
      <c r="AK114" s="36" t="s">
        <v>43</v>
      </c>
      <c r="AL114" s="206">
        <v>45263.0</v>
      </c>
      <c r="AM114" s="42" t="s">
        <v>121</v>
      </c>
      <c r="AN114" s="148" t="s">
        <v>105</v>
      </c>
      <c r="AO114" s="128">
        <v>4.0</v>
      </c>
      <c r="AP114" s="128">
        <v>4.5</v>
      </c>
      <c r="AQ114" s="129">
        <v>0.0</v>
      </c>
      <c r="AR114" s="96" t="s">
        <v>27</v>
      </c>
      <c r="AS114" s="37">
        <v>45264.0</v>
      </c>
      <c r="AT114" s="42" t="s">
        <v>179</v>
      </c>
      <c r="AU114" s="147" t="s">
        <v>137</v>
      </c>
      <c r="AV114" s="40">
        <v>3.0</v>
      </c>
      <c r="AW114" s="40">
        <v>6.0</v>
      </c>
      <c r="AX114" s="40">
        <v>0.0</v>
      </c>
      <c r="AY114" s="51"/>
      <c r="AZ114" s="49">
        <f t="shared" ref="AZ114:BB114" si="113">SUM(F114,M114,T114,AA114,AH114,AO114,AV114)</f>
        <v>16.5</v>
      </c>
      <c r="BA114" s="39">
        <f t="shared" si="113"/>
        <v>23.5</v>
      </c>
      <c r="BB114" s="39">
        <f t="shared" si="113"/>
        <v>4</v>
      </c>
      <c r="BC114" s="50">
        <f>SUM(AZ114,BA114,BB114)</f>
        <v>44</v>
      </c>
      <c r="BD114" s="51"/>
      <c r="BE114" s="39">
        <f>AZ114*80</f>
        <v>1320</v>
      </c>
      <c r="BF114" s="39">
        <f>BA114*88</f>
        <v>2068</v>
      </c>
      <c r="BG114" s="39">
        <f>BB114*80</f>
        <v>320</v>
      </c>
      <c r="BH114" s="39">
        <f>SUM(BE114,BF114,BG114)</f>
        <v>3708</v>
      </c>
      <c r="BI114" s="51"/>
      <c r="BJ114" s="51"/>
      <c r="BK114" s="51"/>
      <c r="BL114" s="51"/>
      <c r="BM114" s="51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199"/>
    </row>
    <row r="116">
      <c r="A116" s="67"/>
      <c r="B116" s="68"/>
      <c r="C116" s="68"/>
      <c r="L116" s="92"/>
      <c r="R116" s="98"/>
      <c r="S116" s="192"/>
      <c r="Z116" s="39"/>
      <c r="AA116" s="197"/>
      <c r="AB116" s="197"/>
      <c r="AC116" s="197"/>
      <c r="AD116" s="197"/>
      <c r="AN116" s="198"/>
      <c r="AT116" s="98"/>
    </row>
    <row r="117">
      <c r="A117" s="24"/>
      <c r="B117" s="25"/>
      <c r="C117" s="25"/>
      <c r="D117" s="187" t="s">
        <v>159</v>
      </c>
      <c r="E117" s="26" t="s">
        <v>3</v>
      </c>
      <c r="F117" s="26" t="s">
        <v>4</v>
      </c>
      <c r="G117" s="26" t="s">
        <v>5</v>
      </c>
      <c r="H117" s="26" t="s">
        <v>6</v>
      </c>
      <c r="I117" s="26"/>
      <c r="J117" s="26"/>
      <c r="K117" s="187" t="s">
        <v>153</v>
      </c>
      <c r="L117" s="26" t="s">
        <v>7</v>
      </c>
      <c r="M117" s="26" t="s">
        <v>4</v>
      </c>
      <c r="N117" s="26" t="s">
        <v>5</v>
      </c>
      <c r="O117" s="26" t="s">
        <v>6</v>
      </c>
      <c r="P117" s="26"/>
      <c r="Q117" s="26"/>
      <c r="R117" s="187" t="s">
        <v>153</v>
      </c>
      <c r="S117" s="26" t="s">
        <v>8</v>
      </c>
      <c r="T117" s="26" t="s">
        <v>4</v>
      </c>
      <c r="U117" s="26" t="s">
        <v>5</v>
      </c>
      <c r="V117" s="26" t="s">
        <v>6</v>
      </c>
      <c r="W117" s="28"/>
      <c r="X117" s="29"/>
      <c r="Y117" s="187" t="s">
        <v>153</v>
      </c>
      <c r="Z117" s="29" t="s">
        <v>9</v>
      </c>
      <c r="AA117" s="26" t="s">
        <v>4</v>
      </c>
      <c r="AB117" s="26" t="s">
        <v>5</v>
      </c>
      <c r="AC117" s="26" t="s">
        <v>6</v>
      </c>
      <c r="AD117" s="29"/>
      <c r="AE117" s="29"/>
      <c r="AF117" s="187" t="s">
        <v>153</v>
      </c>
      <c r="AG117" s="29" t="s">
        <v>10</v>
      </c>
      <c r="AH117" s="26" t="s">
        <v>4</v>
      </c>
      <c r="AI117" s="26" t="s">
        <v>5</v>
      </c>
      <c r="AJ117" s="26" t="s">
        <v>6</v>
      </c>
      <c r="AK117" s="29"/>
      <c r="AL117" s="29"/>
      <c r="AM117" s="187" t="s">
        <v>153</v>
      </c>
      <c r="AN117" s="29" t="s">
        <v>11</v>
      </c>
      <c r="AO117" s="26" t="s">
        <v>4</v>
      </c>
      <c r="AP117" s="26" t="s">
        <v>5</v>
      </c>
      <c r="AQ117" s="26" t="s">
        <v>6</v>
      </c>
      <c r="AR117" s="29"/>
      <c r="AS117" s="29"/>
      <c r="AT117" s="187" t="s">
        <v>159</v>
      </c>
      <c r="AU117" s="29" t="s">
        <v>12</v>
      </c>
      <c r="AV117" s="26" t="s">
        <v>4</v>
      </c>
      <c r="AW117" s="26" t="s">
        <v>5</v>
      </c>
      <c r="AX117" s="26" t="s">
        <v>6</v>
      </c>
      <c r="AY117" s="30"/>
      <c r="AZ117" s="31" t="s">
        <v>4</v>
      </c>
      <c r="BA117" s="31" t="s">
        <v>13</v>
      </c>
      <c r="BB117" s="31" t="s">
        <v>6</v>
      </c>
      <c r="BC117" s="31" t="s">
        <v>14</v>
      </c>
      <c r="BD117" s="32"/>
      <c r="BE117" s="33" t="s">
        <v>4</v>
      </c>
      <c r="BF117" s="33" t="s">
        <v>13</v>
      </c>
      <c r="BG117" s="33" t="s">
        <v>6</v>
      </c>
      <c r="BH117" s="33" t="s">
        <v>15</v>
      </c>
      <c r="BI117" s="32"/>
      <c r="BJ117" s="32"/>
      <c r="BK117" s="32"/>
      <c r="BL117" s="32"/>
      <c r="BM117" s="32"/>
    </row>
    <row r="118">
      <c r="A118" s="35" t="s">
        <v>18</v>
      </c>
      <c r="B118" s="36" t="s">
        <v>19</v>
      </c>
      <c r="C118" s="37">
        <v>45257.0</v>
      </c>
      <c r="D118" s="38" t="s">
        <v>207</v>
      </c>
      <c r="E118" s="39" t="s">
        <v>208</v>
      </c>
      <c r="F118" s="40">
        <v>0.0</v>
      </c>
      <c r="G118" s="40">
        <v>5.5</v>
      </c>
      <c r="H118" s="40">
        <v>0.0</v>
      </c>
      <c r="I118" s="42" t="s">
        <v>131</v>
      </c>
      <c r="J118" s="37">
        <v>45259.0</v>
      </c>
      <c r="K118" s="42" t="s">
        <v>119</v>
      </c>
      <c r="L118" s="53" t="s">
        <v>120</v>
      </c>
      <c r="M118" s="40">
        <v>0.0</v>
      </c>
      <c r="N118" s="40">
        <v>4.5</v>
      </c>
      <c r="O118" s="40">
        <v>0.0</v>
      </c>
      <c r="P118" s="38" t="s">
        <v>64</v>
      </c>
      <c r="Q118" s="37">
        <v>45260.0</v>
      </c>
      <c r="R118" s="42" t="s">
        <v>119</v>
      </c>
      <c r="S118" s="53" t="s">
        <v>120</v>
      </c>
      <c r="T118" s="40">
        <v>0.0</v>
      </c>
      <c r="U118" s="40">
        <v>4.5</v>
      </c>
      <c r="V118" s="40">
        <v>0.0</v>
      </c>
      <c r="W118" s="38" t="s">
        <v>67</v>
      </c>
      <c r="X118" s="37">
        <v>45261.0</v>
      </c>
      <c r="Y118" s="38" t="s">
        <v>25</v>
      </c>
      <c r="Z118" s="39" t="s">
        <v>25</v>
      </c>
      <c r="AA118" s="40">
        <v>0.0</v>
      </c>
      <c r="AB118" s="40">
        <v>0.0</v>
      </c>
      <c r="AC118" s="40">
        <v>0.0</v>
      </c>
      <c r="AD118" s="42" t="s">
        <v>78</v>
      </c>
      <c r="AE118" s="37">
        <v>45262.0</v>
      </c>
      <c r="AF118" s="38" t="s">
        <v>25</v>
      </c>
      <c r="AG118" s="39" t="s">
        <v>25</v>
      </c>
      <c r="AH118" s="40">
        <v>0.0</v>
      </c>
      <c r="AI118" s="40">
        <v>0.0</v>
      </c>
      <c r="AJ118" s="40">
        <v>0.0</v>
      </c>
      <c r="AK118" s="42" t="s">
        <v>79</v>
      </c>
      <c r="AL118" s="206">
        <v>45263.0</v>
      </c>
      <c r="AM118" s="42" t="s">
        <v>25</v>
      </c>
      <c r="AN118" s="53" t="s">
        <v>25</v>
      </c>
      <c r="AO118" s="40">
        <v>0.0</v>
      </c>
      <c r="AP118" s="40">
        <v>0.0</v>
      </c>
      <c r="AQ118" s="40">
        <v>0.0</v>
      </c>
      <c r="AR118" s="47" t="s">
        <v>27</v>
      </c>
      <c r="AS118" s="37">
        <v>45264.0</v>
      </c>
      <c r="AT118" s="38" t="s">
        <v>28</v>
      </c>
      <c r="AU118" s="39" t="s">
        <v>29</v>
      </c>
      <c r="AV118" s="40">
        <v>0.0</v>
      </c>
      <c r="AW118" s="40">
        <v>5.0</v>
      </c>
      <c r="AX118" s="40">
        <v>0.0</v>
      </c>
      <c r="AY118" s="48"/>
      <c r="AZ118" s="49">
        <f t="shared" ref="AZ118:BB118" si="114">SUM(F118,M118,T118,AA118,AH118,AO118,AV118)</f>
        <v>0</v>
      </c>
      <c r="BA118" s="39">
        <f t="shared" si="114"/>
        <v>19.5</v>
      </c>
      <c r="BB118" s="39">
        <f t="shared" si="114"/>
        <v>0</v>
      </c>
      <c r="BC118" s="50">
        <f>SUM(AZ118,BA118,BB118)</f>
        <v>19.5</v>
      </c>
      <c r="BD118" s="51"/>
      <c r="BE118" s="39">
        <f>AZ118*80</f>
        <v>0</v>
      </c>
      <c r="BF118" s="39">
        <f>BA118*88</f>
        <v>1716</v>
      </c>
      <c r="BG118" s="39">
        <f>BB118*80</f>
        <v>0</v>
      </c>
      <c r="BH118" s="39">
        <f>SUM(BE118,BF118,BG118)</f>
        <v>1716</v>
      </c>
      <c r="BI118" s="51"/>
      <c r="BJ118" s="51"/>
      <c r="BK118" s="51"/>
      <c r="BL118" s="51"/>
      <c r="BM118" s="51"/>
    </row>
    <row r="119">
      <c r="A119" s="35"/>
      <c r="B119" s="64"/>
      <c r="C119" s="45"/>
      <c r="D119" s="39"/>
      <c r="E119" s="39"/>
      <c r="F119" s="60"/>
      <c r="G119" s="60"/>
      <c r="H119" s="60"/>
      <c r="I119" s="60"/>
      <c r="J119" s="45"/>
      <c r="K119" s="39"/>
      <c r="L119" s="39"/>
      <c r="M119" s="98"/>
      <c r="N119" s="98"/>
      <c r="O119" s="98"/>
      <c r="P119" s="98"/>
      <c r="Q119" s="200"/>
      <c r="R119" s="39"/>
      <c r="S119" s="39"/>
      <c r="T119" s="64"/>
      <c r="U119" s="64"/>
      <c r="V119" s="64"/>
      <c r="W119" s="64"/>
      <c r="X119" s="45"/>
      <c r="Y119" s="39"/>
      <c r="Z119" s="39"/>
      <c r="AA119" s="44"/>
      <c r="AB119" s="44"/>
      <c r="AC119" s="44"/>
      <c r="AD119" s="201"/>
      <c r="AE119" s="45"/>
      <c r="AF119" s="39"/>
      <c r="AG119" s="39"/>
      <c r="AH119" s="46"/>
      <c r="AI119" s="46"/>
      <c r="AJ119" s="46"/>
      <c r="AK119" s="46"/>
      <c r="AL119" s="45"/>
      <c r="AM119" s="39"/>
      <c r="AN119" s="39"/>
      <c r="AO119" s="98"/>
      <c r="AP119" s="98"/>
      <c r="AQ119" s="98"/>
      <c r="AS119" s="202"/>
      <c r="AT119" s="39"/>
      <c r="AU119" s="39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>
      <c r="A120" s="24"/>
      <c r="D120" s="187" t="s">
        <v>153</v>
      </c>
      <c r="E120" s="26" t="s">
        <v>3</v>
      </c>
      <c r="F120" s="26" t="s">
        <v>4</v>
      </c>
      <c r="G120" s="26" t="s">
        <v>5</v>
      </c>
      <c r="H120" s="26" t="s">
        <v>6</v>
      </c>
      <c r="I120" s="26"/>
      <c r="J120" s="26"/>
      <c r="K120" s="187" t="s">
        <v>152</v>
      </c>
      <c r="L120" s="26" t="s">
        <v>7</v>
      </c>
      <c r="M120" s="26" t="s">
        <v>4</v>
      </c>
      <c r="N120" s="26" t="s">
        <v>5</v>
      </c>
      <c r="O120" s="26" t="s">
        <v>6</v>
      </c>
      <c r="P120" s="26"/>
      <c r="Q120" s="26"/>
      <c r="R120" s="187" t="s">
        <v>152</v>
      </c>
      <c r="S120" s="26" t="s">
        <v>8</v>
      </c>
      <c r="T120" s="26" t="s">
        <v>4</v>
      </c>
      <c r="U120" s="26" t="s">
        <v>5</v>
      </c>
      <c r="V120" s="26" t="s">
        <v>6</v>
      </c>
      <c r="W120" s="28"/>
      <c r="X120" s="29"/>
      <c r="Y120" s="187" t="s">
        <v>152</v>
      </c>
      <c r="Z120" s="29" t="s">
        <v>9</v>
      </c>
      <c r="AA120" s="26" t="s">
        <v>4</v>
      </c>
      <c r="AB120" s="26" t="s">
        <v>5</v>
      </c>
      <c r="AC120" s="26" t="s">
        <v>6</v>
      </c>
      <c r="AD120" s="188"/>
      <c r="AE120" s="189"/>
      <c r="AF120" s="187" t="s">
        <v>152</v>
      </c>
      <c r="AG120" s="29" t="s">
        <v>10</v>
      </c>
      <c r="AH120" s="26" t="s">
        <v>4</v>
      </c>
      <c r="AI120" s="26" t="s">
        <v>5</v>
      </c>
      <c r="AJ120" s="26" t="s">
        <v>6</v>
      </c>
      <c r="AM120" s="187" t="s">
        <v>153</v>
      </c>
      <c r="AN120" s="29" t="s">
        <v>11</v>
      </c>
      <c r="AO120" s="26" t="s">
        <v>4</v>
      </c>
      <c r="AP120" s="26" t="s">
        <v>5</v>
      </c>
      <c r="AQ120" s="26" t="s">
        <v>6</v>
      </c>
      <c r="AT120" s="187" t="s">
        <v>153</v>
      </c>
      <c r="AU120" s="29" t="s">
        <v>12</v>
      </c>
      <c r="AV120" s="26" t="s">
        <v>4</v>
      </c>
      <c r="AW120" s="26" t="s">
        <v>5</v>
      </c>
      <c r="AX120" s="26" t="s">
        <v>6</v>
      </c>
      <c r="AY120" s="30"/>
      <c r="AZ120" s="31" t="s">
        <v>4</v>
      </c>
      <c r="BA120" s="31" t="s">
        <v>13</v>
      </c>
      <c r="BB120" s="31" t="s">
        <v>6</v>
      </c>
      <c r="BC120" s="31" t="s">
        <v>14</v>
      </c>
      <c r="BD120" s="32"/>
      <c r="BE120" s="33" t="s">
        <v>4</v>
      </c>
      <c r="BF120" s="33" t="s">
        <v>13</v>
      </c>
      <c r="BG120" s="33" t="s">
        <v>6</v>
      </c>
      <c r="BH120" s="33" t="s">
        <v>15</v>
      </c>
      <c r="BI120" s="32"/>
      <c r="BJ120" s="32"/>
      <c r="BK120" s="32"/>
      <c r="BL120" s="32"/>
      <c r="BM120" s="32"/>
    </row>
    <row r="121">
      <c r="A121" s="94" t="s">
        <v>54</v>
      </c>
      <c r="B121" s="42" t="s">
        <v>62</v>
      </c>
      <c r="C121" s="37">
        <v>45258.0</v>
      </c>
      <c r="D121" s="42" t="s">
        <v>117</v>
      </c>
      <c r="E121" s="53" t="s">
        <v>118</v>
      </c>
      <c r="F121" s="40">
        <v>1.0</v>
      </c>
      <c r="G121" s="40">
        <v>4.5</v>
      </c>
      <c r="H121" s="40">
        <v>0.0</v>
      </c>
      <c r="I121" s="42" t="s">
        <v>131</v>
      </c>
      <c r="J121" s="37">
        <v>45259.0</v>
      </c>
      <c r="K121" s="42" t="s">
        <v>25</v>
      </c>
      <c r="L121" s="58" t="s">
        <v>25</v>
      </c>
      <c r="M121" s="40">
        <v>0.0</v>
      </c>
      <c r="N121" s="40">
        <v>0.0</v>
      </c>
      <c r="O121" s="40">
        <v>0.0</v>
      </c>
      <c r="P121" s="38" t="s">
        <v>64</v>
      </c>
      <c r="Q121" s="37">
        <v>45260.0</v>
      </c>
      <c r="R121" s="42" t="s">
        <v>25</v>
      </c>
      <c r="S121" s="58" t="s">
        <v>25</v>
      </c>
      <c r="T121" s="40">
        <v>0.0</v>
      </c>
      <c r="U121" s="40">
        <v>0.0</v>
      </c>
      <c r="V121" s="40">
        <v>0.0</v>
      </c>
      <c r="W121" s="95" t="s">
        <v>67</v>
      </c>
      <c r="X121" s="37">
        <v>45261.0</v>
      </c>
      <c r="Y121" s="42" t="s">
        <v>65</v>
      </c>
      <c r="Z121" s="58" t="s">
        <v>66</v>
      </c>
      <c r="AA121" s="40">
        <v>0.0</v>
      </c>
      <c r="AB121" s="40">
        <v>6.0</v>
      </c>
      <c r="AC121" s="40">
        <v>0.0</v>
      </c>
      <c r="AD121" s="56" t="s">
        <v>78</v>
      </c>
      <c r="AE121" s="37">
        <v>45262.0</v>
      </c>
      <c r="AF121" s="42" t="s">
        <v>65</v>
      </c>
      <c r="AG121" s="58" t="s">
        <v>66</v>
      </c>
      <c r="AH121" s="40">
        <v>0.0</v>
      </c>
      <c r="AI121" s="40">
        <v>6.0</v>
      </c>
      <c r="AJ121" s="40">
        <v>0.0</v>
      </c>
      <c r="AK121" s="42" t="s">
        <v>43</v>
      </c>
      <c r="AL121" s="37">
        <v>45263.0</v>
      </c>
      <c r="AM121" s="42" t="s">
        <v>215</v>
      </c>
      <c r="AN121" s="130" t="s">
        <v>129</v>
      </c>
      <c r="AO121" s="128">
        <v>6.0</v>
      </c>
      <c r="AP121" s="128">
        <v>1.0</v>
      </c>
      <c r="AQ121" s="129">
        <v>0.0</v>
      </c>
      <c r="AR121" s="42" t="s">
        <v>27</v>
      </c>
      <c r="AS121" s="37">
        <v>45264.0</v>
      </c>
      <c r="AT121" s="42" t="s">
        <v>117</v>
      </c>
      <c r="AU121" s="53" t="s">
        <v>118</v>
      </c>
      <c r="AV121" s="40">
        <v>1.0</v>
      </c>
      <c r="AW121" s="40">
        <v>4.5</v>
      </c>
      <c r="AX121" s="40">
        <v>0.0</v>
      </c>
      <c r="AY121" s="48"/>
      <c r="AZ121" s="49">
        <f t="shared" ref="AZ121:BB121" si="115">SUM(F121,M121,T121,AA121,AH121,AO121,AV121)</f>
        <v>8</v>
      </c>
      <c r="BA121" s="39">
        <f t="shared" si="115"/>
        <v>22</v>
      </c>
      <c r="BB121" s="39">
        <f t="shared" si="115"/>
        <v>0</v>
      </c>
      <c r="BC121" s="50">
        <f>SUM(AZ121,BA121,BB121)</f>
        <v>30</v>
      </c>
      <c r="BD121" s="51"/>
      <c r="BE121" s="39">
        <f>AZ121*80</f>
        <v>640</v>
      </c>
      <c r="BF121" s="39">
        <f>BA121*88</f>
        <v>1936</v>
      </c>
      <c r="BG121" s="39">
        <f>BB121*80</f>
        <v>0</v>
      </c>
      <c r="BH121" s="39">
        <f>SUM(BE121,BF121,BG121)</f>
        <v>2576</v>
      </c>
      <c r="BI121" s="51"/>
      <c r="BJ121" s="51"/>
      <c r="BK121" s="51"/>
      <c r="BL121" s="51"/>
      <c r="BM121" s="51"/>
    </row>
    <row r="122">
      <c r="A122" s="116"/>
      <c r="B122" s="203"/>
      <c r="C122" s="71"/>
      <c r="D122" s="136"/>
      <c r="E122" s="51"/>
      <c r="F122" s="51"/>
      <c r="G122" s="51"/>
      <c r="H122" s="51"/>
      <c r="I122" s="204"/>
      <c r="J122" s="71"/>
      <c r="K122" s="39"/>
      <c r="L122" s="39"/>
      <c r="M122" s="51"/>
      <c r="N122" s="51"/>
      <c r="O122" s="51"/>
      <c r="P122" s="203"/>
      <c r="Q122" s="71"/>
      <c r="R122" s="136"/>
      <c r="S122" s="51"/>
      <c r="T122" s="51"/>
      <c r="U122" s="51"/>
      <c r="V122" s="51"/>
      <c r="W122" s="136"/>
      <c r="X122" s="71"/>
      <c r="Y122" s="53"/>
      <c r="Z122" s="53"/>
      <c r="AA122" s="51"/>
      <c r="AB122" s="51"/>
      <c r="AC122" s="51"/>
      <c r="AD122" s="136"/>
      <c r="AE122" s="71"/>
      <c r="AF122" s="136"/>
      <c r="AG122" s="192"/>
      <c r="AH122" s="51"/>
      <c r="AI122" s="51"/>
      <c r="AJ122" s="51"/>
      <c r="AK122" s="205"/>
      <c r="AL122" s="71"/>
      <c r="AM122" s="39"/>
      <c r="AN122" s="39"/>
      <c r="AO122" s="51"/>
      <c r="AP122" s="51"/>
      <c r="AQ122" s="51"/>
      <c r="AR122" s="138"/>
      <c r="AS122" s="71"/>
      <c r="AT122" s="51"/>
      <c r="AU122" s="51"/>
      <c r="AV122" s="51"/>
      <c r="AW122" s="51"/>
      <c r="AX122" s="51"/>
      <c r="AY122" s="48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4"/>
      <c r="D123" s="187" t="s">
        <v>159</v>
      </c>
      <c r="E123" s="26" t="s">
        <v>3</v>
      </c>
      <c r="F123" s="26" t="s">
        <v>4</v>
      </c>
      <c r="G123" s="26" t="s">
        <v>5</v>
      </c>
      <c r="H123" s="26" t="s">
        <v>6</v>
      </c>
      <c r="I123" s="26"/>
      <c r="J123" s="26"/>
      <c r="K123" s="187" t="s">
        <v>152</v>
      </c>
      <c r="L123" s="26" t="s">
        <v>3</v>
      </c>
      <c r="M123" s="26" t="s">
        <v>4</v>
      </c>
      <c r="N123" s="26" t="s">
        <v>5</v>
      </c>
      <c r="O123" s="26" t="s">
        <v>6</v>
      </c>
      <c r="P123" s="26"/>
      <c r="Q123" s="26"/>
      <c r="R123" s="187" t="s">
        <v>152</v>
      </c>
      <c r="S123" s="26" t="s">
        <v>8</v>
      </c>
      <c r="T123" s="26" t="s">
        <v>4</v>
      </c>
      <c r="U123" s="26" t="s">
        <v>5</v>
      </c>
      <c r="V123" s="26" t="s">
        <v>6</v>
      </c>
      <c r="W123" s="28"/>
      <c r="X123" s="29"/>
      <c r="Y123" s="187" t="s">
        <v>159</v>
      </c>
      <c r="Z123" s="29" t="s">
        <v>9</v>
      </c>
      <c r="AA123" s="26" t="s">
        <v>4</v>
      </c>
      <c r="AB123" s="26" t="s">
        <v>5</v>
      </c>
      <c r="AC123" s="26" t="s">
        <v>6</v>
      </c>
      <c r="AF123" s="187" t="s">
        <v>159</v>
      </c>
      <c r="AG123" s="29" t="s">
        <v>10</v>
      </c>
      <c r="AH123" s="26" t="s">
        <v>4</v>
      </c>
      <c r="AI123" s="26" t="s">
        <v>5</v>
      </c>
      <c r="AJ123" s="26" t="s">
        <v>6</v>
      </c>
      <c r="AM123" s="187" t="s">
        <v>152</v>
      </c>
      <c r="AN123" s="29" t="s">
        <v>11</v>
      </c>
      <c r="AO123" s="26" t="s">
        <v>4</v>
      </c>
      <c r="AP123" s="26" t="s">
        <v>5</v>
      </c>
      <c r="AQ123" s="26" t="s">
        <v>6</v>
      </c>
      <c r="AT123" s="187" t="s">
        <v>152</v>
      </c>
      <c r="AU123" s="29" t="s">
        <v>12</v>
      </c>
      <c r="AV123" s="26" t="s">
        <v>4</v>
      </c>
      <c r="AW123" s="26" t="s">
        <v>5</v>
      </c>
      <c r="AX123" s="26" t="s">
        <v>6</v>
      </c>
      <c r="AY123" s="30"/>
      <c r="AZ123" s="31" t="s">
        <v>4</v>
      </c>
      <c r="BA123" s="31" t="s">
        <v>13</v>
      </c>
      <c r="BB123" s="31" t="s">
        <v>6</v>
      </c>
      <c r="BC123" s="31" t="s">
        <v>14</v>
      </c>
      <c r="BD123" s="32"/>
      <c r="BE123" s="33" t="s">
        <v>4</v>
      </c>
      <c r="BF123" s="33" t="s">
        <v>13</v>
      </c>
      <c r="BG123" s="33" t="s">
        <v>6</v>
      </c>
      <c r="BH123" s="33" t="s">
        <v>15</v>
      </c>
      <c r="BI123" s="51"/>
      <c r="BJ123" s="51"/>
      <c r="BK123" s="51"/>
      <c r="BL123" s="51"/>
      <c r="BM123" s="51"/>
    </row>
    <row r="124">
      <c r="A124" s="94" t="s">
        <v>30</v>
      </c>
      <c r="B124" s="41" t="s">
        <v>33</v>
      </c>
      <c r="C124" s="37">
        <v>45258.0</v>
      </c>
      <c r="D124" s="38" t="s">
        <v>25</v>
      </c>
      <c r="E124" s="39" t="s">
        <v>25</v>
      </c>
      <c r="F124" s="40">
        <v>0.0</v>
      </c>
      <c r="G124" s="40">
        <v>0.0</v>
      </c>
      <c r="H124" s="40">
        <v>0.0</v>
      </c>
      <c r="I124" s="57" t="s">
        <v>46</v>
      </c>
      <c r="J124" s="37">
        <v>45259.0</v>
      </c>
      <c r="K124" s="42" t="s">
        <v>219</v>
      </c>
      <c r="L124" s="58" t="s">
        <v>220</v>
      </c>
      <c r="M124" s="40">
        <v>6.5</v>
      </c>
      <c r="N124" s="40">
        <v>0.0</v>
      </c>
      <c r="O124" s="40">
        <v>0.0</v>
      </c>
      <c r="P124" s="38" t="s">
        <v>36</v>
      </c>
      <c r="Q124" s="37">
        <v>45260.0</v>
      </c>
      <c r="R124" s="42" t="s">
        <v>219</v>
      </c>
      <c r="S124" s="58" t="s">
        <v>220</v>
      </c>
      <c r="T124" s="40">
        <v>6.5</v>
      </c>
      <c r="U124" s="40">
        <v>0.0</v>
      </c>
      <c r="V124" s="40">
        <v>0.0</v>
      </c>
      <c r="W124" s="42" t="s">
        <v>37</v>
      </c>
      <c r="X124" s="37">
        <v>45261.0</v>
      </c>
      <c r="Y124" s="38" t="s">
        <v>25</v>
      </c>
      <c r="Z124" s="39" t="s">
        <v>25</v>
      </c>
      <c r="AA124" s="40">
        <v>0.0</v>
      </c>
      <c r="AB124" s="40">
        <v>0.0</v>
      </c>
      <c r="AC124" s="40">
        <v>0.0</v>
      </c>
      <c r="AD124" s="56" t="s">
        <v>40</v>
      </c>
      <c r="AE124" s="37">
        <v>45262.0</v>
      </c>
      <c r="AF124" s="38" t="s">
        <v>41</v>
      </c>
      <c r="AG124" s="39" t="s">
        <v>42</v>
      </c>
      <c r="AH124" s="40">
        <v>8.0</v>
      </c>
      <c r="AI124" s="40">
        <v>0.0</v>
      </c>
      <c r="AJ124" s="40">
        <v>0.5</v>
      </c>
      <c r="AK124" s="96" t="s">
        <v>43</v>
      </c>
      <c r="AL124" s="37">
        <v>45263.0</v>
      </c>
      <c r="AM124" s="42" t="s">
        <v>70</v>
      </c>
      <c r="AN124" s="58" t="s">
        <v>71</v>
      </c>
      <c r="AO124" s="40">
        <v>7.5</v>
      </c>
      <c r="AP124" s="40">
        <v>0.0</v>
      </c>
      <c r="AQ124" s="40">
        <v>0.0</v>
      </c>
      <c r="AR124" s="57" t="s">
        <v>44</v>
      </c>
      <c r="AS124" s="37">
        <v>45264.0</v>
      </c>
      <c r="AT124" s="42" t="s">
        <v>70</v>
      </c>
      <c r="AU124" s="58" t="s">
        <v>71</v>
      </c>
      <c r="AV124" s="40">
        <v>7.5</v>
      </c>
      <c r="AW124" s="40">
        <v>0.0</v>
      </c>
      <c r="AX124" s="40">
        <v>0.0</v>
      </c>
      <c r="AY124" s="48"/>
      <c r="AZ124" s="49">
        <f t="shared" ref="AZ124:BB124" si="116">SUM(F124,M124,T124,AA124,AH124,AO124,AV124)</f>
        <v>36</v>
      </c>
      <c r="BA124" s="39">
        <f t="shared" si="116"/>
        <v>0</v>
      </c>
      <c r="BB124" s="39">
        <f t="shared" si="116"/>
        <v>0.5</v>
      </c>
      <c r="BC124" s="50">
        <f>SUM(AZ124,BA124,BB124)</f>
        <v>36.5</v>
      </c>
      <c r="BD124" s="51"/>
      <c r="BE124" s="39">
        <f>AZ124*67.31</f>
        <v>2423.16</v>
      </c>
      <c r="BF124" s="39">
        <f>BA124*74</f>
        <v>0</v>
      </c>
      <c r="BG124" s="39">
        <f>BB124*84</f>
        <v>42</v>
      </c>
      <c r="BH124" s="39">
        <f>SUM(BE124,BF124,BG124)</f>
        <v>2465.16</v>
      </c>
      <c r="BI124" s="51"/>
      <c r="BJ124" s="51"/>
      <c r="BK124" s="51"/>
      <c r="BL124" s="51"/>
      <c r="BM124" s="51"/>
    </row>
    <row r="125">
      <c r="A125" s="67"/>
      <c r="B125" s="68"/>
      <c r="C125" s="68"/>
      <c r="K125" s="6"/>
      <c r="L125" s="4"/>
      <c r="Y125" s="6"/>
      <c r="Z125" s="4"/>
      <c r="AG125" s="39"/>
      <c r="AM125" s="6"/>
      <c r="AN125" s="4"/>
      <c r="AT125" s="39"/>
      <c r="AU125" s="39"/>
    </row>
    <row r="126">
      <c r="A126" s="24"/>
      <c r="B126" s="25"/>
      <c r="C126" s="25"/>
      <c r="D126" s="187" t="s">
        <v>159</v>
      </c>
      <c r="E126" s="26" t="s">
        <v>3</v>
      </c>
      <c r="F126" s="26" t="s">
        <v>4</v>
      </c>
      <c r="G126" s="26" t="s">
        <v>5</v>
      </c>
      <c r="H126" s="26" t="s">
        <v>6</v>
      </c>
      <c r="I126" s="26"/>
      <c r="J126" s="26"/>
      <c r="K126" s="187" t="s">
        <v>159</v>
      </c>
      <c r="L126" s="26" t="s">
        <v>7</v>
      </c>
      <c r="M126" s="26" t="s">
        <v>4</v>
      </c>
      <c r="N126" s="26" t="s">
        <v>5</v>
      </c>
      <c r="O126" s="26" t="s">
        <v>6</v>
      </c>
      <c r="P126" s="26"/>
      <c r="Q126" s="26"/>
      <c r="R126" s="187" t="s">
        <v>156</v>
      </c>
      <c r="S126" s="26" t="s">
        <v>8</v>
      </c>
      <c r="T126" s="26" t="s">
        <v>4</v>
      </c>
      <c r="U126" s="26" t="s">
        <v>5</v>
      </c>
      <c r="V126" s="26" t="s">
        <v>6</v>
      </c>
      <c r="W126" s="28"/>
      <c r="X126" s="29"/>
      <c r="Y126" s="187" t="s">
        <v>156</v>
      </c>
      <c r="Z126" s="29" t="s">
        <v>9</v>
      </c>
      <c r="AA126" s="26" t="s">
        <v>4</v>
      </c>
      <c r="AB126" s="26" t="s">
        <v>5</v>
      </c>
      <c r="AC126" s="26" t="s">
        <v>6</v>
      </c>
      <c r="AD126" s="29"/>
      <c r="AE126" s="29"/>
      <c r="AF126" s="187" t="s">
        <v>159</v>
      </c>
      <c r="AG126" s="29" t="s">
        <v>10</v>
      </c>
      <c r="AH126" s="26" t="s">
        <v>4</v>
      </c>
      <c r="AI126" s="26" t="s">
        <v>5</v>
      </c>
      <c r="AJ126" s="26" t="s">
        <v>6</v>
      </c>
      <c r="AK126" s="29"/>
      <c r="AL126" s="29"/>
      <c r="AM126" s="187" t="s">
        <v>159</v>
      </c>
      <c r="AN126" s="29" t="s">
        <v>11</v>
      </c>
      <c r="AO126" s="26" t="s">
        <v>4</v>
      </c>
      <c r="AP126" s="26" t="s">
        <v>5</v>
      </c>
      <c r="AQ126" s="26" t="s">
        <v>6</v>
      </c>
      <c r="AR126" s="29"/>
      <c r="AS126" s="29"/>
      <c r="AT126" s="187" t="s">
        <v>159</v>
      </c>
      <c r="AU126" s="29" t="s">
        <v>12</v>
      </c>
      <c r="AV126" s="26" t="s">
        <v>4</v>
      </c>
      <c r="AW126" s="26" t="s">
        <v>5</v>
      </c>
      <c r="AX126" s="26" t="s">
        <v>6</v>
      </c>
      <c r="AY126" s="30"/>
      <c r="AZ126" s="31" t="s">
        <v>4</v>
      </c>
      <c r="BA126" s="31" t="s">
        <v>13</v>
      </c>
      <c r="BB126" s="31" t="s">
        <v>6</v>
      </c>
      <c r="BC126" s="31" t="s">
        <v>14</v>
      </c>
      <c r="BD126" s="32"/>
      <c r="BE126" s="33" t="s">
        <v>4</v>
      </c>
      <c r="BF126" s="33" t="s">
        <v>13</v>
      </c>
      <c r="BG126" s="33" t="s">
        <v>6</v>
      </c>
      <c r="BH126" s="33" t="s">
        <v>15</v>
      </c>
    </row>
    <row r="127">
      <c r="A127" s="35" t="s">
        <v>32</v>
      </c>
      <c r="B127" s="41" t="s">
        <v>33</v>
      </c>
      <c r="C127" s="37">
        <v>45258.0</v>
      </c>
      <c r="D127" s="38" t="s">
        <v>194</v>
      </c>
      <c r="E127" s="39" t="s">
        <v>195</v>
      </c>
      <c r="F127" s="40">
        <v>6.5</v>
      </c>
      <c r="G127" s="40">
        <v>1.0</v>
      </c>
      <c r="H127" s="40">
        <v>0.0</v>
      </c>
      <c r="I127" s="57" t="s">
        <v>46</v>
      </c>
      <c r="J127" s="37">
        <v>45259.0</v>
      </c>
      <c r="K127" s="38" t="s">
        <v>38</v>
      </c>
      <c r="L127" s="39" t="s">
        <v>39</v>
      </c>
      <c r="M127" s="40">
        <v>6.5</v>
      </c>
      <c r="N127" s="40">
        <v>0.0</v>
      </c>
      <c r="O127" s="40">
        <v>0.0</v>
      </c>
      <c r="P127" s="38" t="s">
        <v>36</v>
      </c>
      <c r="Q127" s="37">
        <v>45260.0</v>
      </c>
      <c r="R127" s="38" t="s">
        <v>126</v>
      </c>
      <c r="S127" s="39" t="s">
        <v>127</v>
      </c>
      <c r="T127" s="40">
        <v>6.0</v>
      </c>
      <c r="U127" s="40">
        <v>0.0</v>
      </c>
      <c r="V127" s="40">
        <v>0.0</v>
      </c>
      <c r="W127" s="95" t="s">
        <v>67</v>
      </c>
      <c r="X127" s="37">
        <v>45261.0</v>
      </c>
      <c r="Y127" s="38" t="s">
        <v>25</v>
      </c>
      <c r="Z127" s="39" t="s">
        <v>25</v>
      </c>
      <c r="AA127" s="40">
        <v>0.0</v>
      </c>
      <c r="AB127" s="40">
        <v>0.0</v>
      </c>
      <c r="AC127" s="40">
        <v>0.0</v>
      </c>
      <c r="AD127" s="56" t="s">
        <v>78</v>
      </c>
      <c r="AE127" s="37">
        <v>45262.0</v>
      </c>
      <c r="AF127" s="38" t="s">
        <v>25</v>
      </c>
      <c r="AG127" s="39" t="s">
        <v>25</v>
      </c>
      <c r="AH127" s="40">
        <v>0.0</v>
      </c>
      <c r="AI127" s="40">
        <v>0.0</v>
      </c>
      <c r="AJ127" s="40">
        <v>0.0</v>
      </c>
      <c r="AK127" s="47" t="s">
        <v>43</v>
      </c>
      <c r="AL127" s="37">
        <v>45263.0</v>
      </c>
      <c r="AM127" s="38" t="s">
        <v>41</v>
      </c>
      <c r="AN127" s="39" t="s">
        <v>42</v>
      </c>
      <c r="AO127" s="40">
        <v>8.0</v>
      </c>
      <c r="AP127" s="40">
        <v>0.0</v>
      </c>
      <c r="AQ127" s="40">
        <v>0.5</v>
      </c>
      <c r="AR127" s="47" t="s">
        <v>27</v>
      </c>
      <c r="AS127" s="37">
        <v>45264.0</v>
      </c>
      <c r="AT127" s="38" t="s">
        <v>28</v>
      </c>
      <c r="AU127" s="39" t="s">
        <v>29</v>
      </c>
      <c r="AV127" s="40">
        <v>0.0</v>
      </c>
      <c r="AW127" s="40">
        <v>5.0</v>
      </c>
      <c r="AX127" s="40">
        <v>0.0</v>
      </c>
      <c r="AY127" s="48"/>
      <c r="AZ127" s="49">
        <f t="shared" ref="AZ127:BB127" si="117">SUM(F127,M127,T127,AA127,AH127,AO127,AV127)</f>
        <v>27</v>
      </c>
      <c r="BA127" s="39">
        <f t="shared" si="117"/>
        <v>6</v>
      </c>
      <c r="BB127" s="39">
        <f t="shared" si="117"/>
        <v>0.5</v>
      </c>
      <c r="BC127" s="50">
        <f>SUM(AZ127,BA127,BB127)</f>
        <v>33.5</v>
      </c>
      <c r="BD127" s="51"/>
      <c r="BE127" s="39">
        <f>AZ127*80</f>
        <v>2160</v>
      </c>
      <c r="BF127" s="39">
        <f>BA127*88</f>
        <v>528</v>
      </c>
      <c r="BG127" s="39">
        <f>BB127*80</f>
        <v>40</v>
      </c>
      <c r="BH127" s="39">
        <f>SUM(BE127,BF127,BG127)</f>
        <v>2728</v>
      </c>
    </row>
    <row r="128">
      <c r="A128" s="67"/>
      <c r="B128" s="68"/>
      <c r="C128" s="68"/>
      <c r="AT128" s="192"/>
      <c r="AU128" s="28"/>
    </row>
    <row r="129">
      <c r="A129" s="67"/>
      <c r="B129" s="68"/>
      <c r="C129" s="68"/>
      <c r="K129" s="6" t="s">
        <v>160</v>
      </c>
      <c r="L129" s="4"/>
      <c r="Y129" s="6" t="s">
        <v>161</v>
      </c>
      <c r="Z129" s="4"/>
      <c r="AM129" s="6" t="s">
        <v>161</v>
      </c>
      <c r="AN129" s="4"/>
      <c r="AT129" s="53"/>
      <c r="AU129" s="39"/>
    </row>
    <row r="130">
      <c r="A130" s="10"/>
      <c r="B130" s="11"/>
      <c r="C130" s="11"/>
      <c r="D130" s="12"/>
      <c r="E130" s="13">
        <v>45257.0</v>
      </c>
      <c r="F130" s="14"/>
      <c r="G130" s="14"/>
      <c r="H130" s="14"/>
      <c r="I130" s="15"/>
      <c r="J130" s="15"/>
      <c r="K130" s="16"/>
      <c r="L130" s="13">
        <v>45258.0</v>
      </c>
      <c r="M130" s="15"/>
      <c r="N130" s="15"/>
      <c r="O130" s="15"/>
      <c r="P130" s="15"/>
      <c r="Q130" s="11"/>
      <c r="R130" s="17"/>
      <c r="S130" s="13">
        <v>45259.0</v>
      </c>
      <c r="T130" s="11"/>
      <c r="U130" s="15"/>
      <c r="V130" s="15"/>
      <c r="W130" s="11"/>
      <c r="X130" s="18"/>
      <c r="Y130" s="14"/>
      <c r="Z130" s="13">
        <v>45260.0</v>
      </c>
      <c r="AA130" s="15"/>
      <c r="AB130" s="15"/>
      <c r="AC130" s="11"/>
      <c r="AD130" s="15"/>
      <c r="AE130" s="15"/>
      <c r="AF130" s="12"/>
      <c r="AG130" s="13">
        <v>45261.0</v>
      </c>
      <c r="AH130" s="15"/>
      <c r="AI130" s="11"/>
      <c r="AJ130" s="15"/>
      <c r="AK130" s="15"/>
      <c r="AL130" s="15"/>
      <c r="AM130" s="18"/>
      <c r="AN130" s="13">
        <v>45262.0</v>
      </c>
      <c r="AO130" s="11"/>
      <c r="AP130" s="19"/>
      <c r="AQ130" s="19"/>
      <c r="AR130" s="19"/>
      <c r="AS130" s="19"/>
      <c r="AT130" s="14"/>
      <c r="AU130" s="13">
        <v>45263.0</v>
      </c>
      <c r="AV130" s="19"/>
      <c r="AW130" s="19"/>
      <c r="AX130" s="19"/>
      <c r="AY130" s="20"/>
      <c r="AZ130" s="19"/>
      <c r="BA130" s="19"/>
      <c r="BB130" s="19"/>
      <c r="BC130" s="19"/>
      <c r="BD130" s="20"/>
      <c r="BE130" s="21"/>
      <c r="BF130" s="22"/>
      <c r="BG130" s="4"/>
      <c r="BH130" s="19"/>
      <c r="BI130" s="23"/>
      <c r="BJ130" s="16"/>
      <c r="BK130" s="16"/>
      <c r="BL130" s="20"/>
      <c r="BM130" s="20"/>
    </row>
    <row r="131">
      <c r="A131" s="67"/>
      <c r="B131" s="68"/>
      <c r="C131" s="68"/>
      <c r="F131" s="26" t="s">
        <v>4</v>
      </c>
      <c r="G131" s="26" t="s">
        <v>5</v>
      </c>
      <c r="H131" s="26" t="s">
        <v>6</v>
      </c>
      <c r="K131" s="99"/>
      <c r="L131" s="99"/>
      <c r="M131" s="26" t="s">
        <v>4</v>
      </c>
      <c r="N131" s="26" t="s">
        <v>5</v>
      </c>
      <c r="O131" s="26" t="s">
        <v>6</v>
      </c>
      <c r="T131" s="26" t="s">
        <v>4</v>
      </c>
      <c r="U131" s="26" t="s">
        <v>5</v>
      </c>
      <c r="V131" s="26" t="s">
        <v>6</v>
      </c>
      <c r="AA131" s="26" t="s">
        <v>4</v>
      </c>
      <c r="AB131" s="26" t="s">
        <v>5</v>
      </c>
      <c r="AC131" s="26" t="s">
        <v>6</v>
      </c>
      <c r="AH131" s="26" t="s">
        <v>4</v>
      </c>
      <c r="AI131" s="26" t="s">
        <v>5</v>
      </c>
      <c r="AJ131" s="26" t="s">
        <v>6</v>
      </c>
      <c r="AO131" s="26" t="s">
        <v>4</v>
      </c>
      <c r="AP131" s="26" t="s">
        <v>5</v>
      </c>
      <c r="AQ131" s="26" t="s">
        <v>6</v>
      </c>
      <c r="AV131" s="26" t="s">
        <v>4</v>
      </c>
      <c r="AW131" s="26" t="s">
        <v>5</v>
      </c>
      <c r="AX131" s="26" t="s">
        <v>6</v>
      </c>
      <c r="AZ131" s="31" t="s">
        <v>4</v>
      </c>
      <c r="BA131" s="31" t="s">
        <v>13</v>
      </c>
      <c r="BB131" s="31" t="s">
        <v>6</v>
      </c>
      <c r="BC131" s="31" t="s">
        <v>14</v>
      </c>
      <c r="BE131" s="33" t="s">
        <v>4</v>
      </c>
      <c r="BF131" s="33" t="s">
        <v>13</v>
      </c>
      <c r="BG131" s="33" t="s">
        <v>6</v>
      </c>
      <c r="BH131" s="33" t="s">
        <v>15</v>
      </c>
    </row>
    <row r="132">
      <c r="A132" s="35" t="s">
        <v>18</v>
      </c>
      <c r="B132" s="36"/>
      <c r="C132" s="37"/>
      <c r="D132" s="42"/>
      <c r="E132" s="39"/>
      <c r="F132" s="128">
        <v>0.0</v>
      </c>
      <c r="G132" s="129">
        <v>0.0</v>
      </c>
      <c r="H132" s="129">
        <v>0.0</v>
      </c>
      <c r="I132" s="41"/>
      <c r="J132" s="37"/>
      <c r="K132" s="42"/>
      <c r="L132" s="39"/>
      <c r="M132" s="128">
        <v>0.0</v>
      </c>
      <c r="N132" s="129">
        <v>0.0</v>
      </c>
      <c r="O132" s="129">
        <v>0.0</v>
      </c>
      <c r="P132" s="42"/>
      <c r="Q132" s="37"/>
      <c r="R132" s="42"/>
      <c r="S132" s="39"/>
      <c r="T132" s="128">
        <v>0.0</v>
      </c>
      <c r="U132" s="129">
        <v>0.0</v>
      </c>
      <c r="V132" s="129">
        <v>0.0</v>
      </c>
      <c r="W132" s="43"/>
      <c r="X132" s="37"/>
      <c r="Y132" s="42"/>
      <c r="Z132" s="39"/>
      <c r="AA132" s="128">
        <v>0.0</v>
      </c>
      <c r="AB132" s="129">
        <v>0.0</v>
      </c>
      <c r="AC132" s="129">
        <v>0.0</v>
      </c>
      <c r="AD132" s="56"/>
      <c r="AE132" s="37"/>
      <c r="AF132" s="42"/>
      <c r="AG132" s="39"/>
      <c r="AH132" s="128">
        <v>0.0</v>
      </c>
      <c r="AI132" s="129">
        <v>0.0</v>
      </c>
      <c r="AJ132" s="129">
        <v>0.0</v>
      </c>
      <c r="AK132" s="66"/>
      <c r="AL132" s="37"/>
      <c r="AM132" s="42"/>
      <c r="AN132" s="39"/>
      <c r="AO132" s="128">
        <v>0.0</v>
      </c>
      <c r="AP132" s="129">
        <v>0.0</v>
      </c>
      <c r="AQ132" s="129">
        <v>0.0</v>
      </c>
      <c r="AR132" s="47"/>
      <c r="AS132" s="37"/>
      <c r="AT132" s="42"/>
      <c r="AU132" s="39"/>
      <c r="AV132" s="128">
        <v>0.0</v>
      </c>
      <c r="AW132" s="129">
        <v>0.0</v>
      </c>
      <c r="AX132" s="129">
        <v>0.0</v>
      </c>
      <c r="AY132" s="48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ref="BC132:BC133" si="120">SUM(AZ132,BA132,BB132)</f>
        <v>0</v>
      </c>
      <c r="BD132" s="51"/>
      <c r="BE132" s="39">
        <f>AZ132*80</f>
        <v>0</v>
      </c>
      <c r="BF132" s="39">
        <f>BA132*88</f>
        <v>0</v>
      </c>
      <c r="BG132" s="39">
        <f>BB132*80</f>
        <v>0</v>
      </c>
      <c r="BH132" s="39">
        <f>SUM(BE132,BF132,BG132)</f>
        <v>0</v>
      </c>
      <c r="BI132" s="51"/>
      <c r="BJ132" s="51"/>
      <c r="BK132" s="51"/>
      <c r="BL132" s="51"/>
      <c r="BM132" s="51"/>
    </row>
    <row r="133">
      <c r="A133" s="35" t="s">
        <v>150</v>
      </c>
      <c r="B133" s="36"/>
      <c r="C133" s="206"/>
      <c r="D133" s="42"/>
      <c r="E133" s="58"/>
      <c r="F133" s="128">
        <v>0.0</v>
      </c>
      <c r="G133" s="129">
        <v>0.0</v>
      </c>
      <c r="H133" s="129">
        <v>0.0</v>
      </c>
      <c r="I133" s="207"/>
      <c r="J133" s="206"/>
      <c r="K133" s="42"/>
      <c r="L133" s="58"/>
      <c r="M133" s="40">
        <v>0.0</v>
      </c>
      <c r="N133" s="129">
        <v>0.0</v>
      </c>
      <c r="O133" s="129">
        <v>0.0</v>
      </c>
      <c r="P133" s="208"/>
      <c r="Q133" s="206"/>
      <c r="R133" s="42"/>
      <c r="S133" s="58"/>
      <c r="T133" s="40">
        <v>0.0</v>
      </c>
      <c r="U133" s="129">
        <v>0.0</v>
      </c>
      <c r="V133" s="129">
        <v>0.0</v>
      </c>
      <c r="W133" s="207"/>
      <c r="X133" s="206"/>
      <c r="Y133" s="42"/>
      <c r="Z133" s="58"/>
      <c r="AA133" s="40">
        <v>0.0</v>
      </c>
      <c r="AB133" s="129">
        <v>0.0</v>
      </c>
      <c r="AC133" s="129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9">SUM(F133,M133,T133,AA133,AH133,AO133,AV133)</f>
        <v>0</v>
      </c>
      <c r="BA133" s="39">
        <f t="shared" si="119"/>
        <v>0</v>
      </c>
      <c r="BB133" s="39">
        <f t="shared" si="119"/>
        <v>0</v>
      </c>
      <c r="BC133" s="50">
        <f t="shared" si="120"/>
        <v>0</v>
      </c>
      <c r="BD133" s="51"/>
      <c r="BE133" s="39">
        <f>67.31*AZ133</f>
        <v>0</v>
      </c>
      <c r="BF133" s="39">
        <f>BA133*74</f>
        <v>0</v>
      </c>
      <c r="BG133" s="39">
        <f>BB133*84</f>
        <v>0</v>
      </c>
      <c r="BH133" s="39">
        <f>SUM(BF133,BE133,BG133)</f>
        <v>0</v>
      </c>
      <c r="BI133" s="51"/>
      <c r="BJ133" s="51"/>
      <c r="BK133" s="51"/>
      <c r="BL133" s="51"/>
      <c r="BM133" s="51"/>
    </row>
    <row r="134">
      <c r="A134" s="209"/>
      <c r="B134" s="203"/>
      <c r="C134" s="210"/>
      <c r="D134" s="136"/>
      <c r="E134" s="136"/>
      <c r="F134" s="136"/>
      <c r="G134" s="203"/>
      <c r="H134" s="203"/>
      <c r="I134" s="203"/>
      <c r="J134" s="210"/>
      <c r="K134" s="98"/>
      <c r="L134" s="211"/>
      <c r="M134" s="51"/>
      <c r="N134" s="203"/>
      <c r="O134" s="203"/>
      <c r="P134" s="155"/>
      <c r="Q134" s="210"/>
      <c r="R134" s="136"/>
      <c r="S134" s="136"/>
      <c r="T134" s="51"/>
      <c r="U134" s="203"/>
      <c r="V134" s="203"/>
      <c r="W134" s="203"/>
      <c r="X134" s="210"/>
      <c r="Y134" s="136"/>
      <c r="Z134" s="136"/>
      <c r="AA134" s="51"/>
      <c r="AB134" s="203"/>
      <c r="AC134" s="203"/>
      <c r="AD134" s="32"/>
      <c r="AE134" s="71"/>
      <c r="AF134" s="136"/>
      <c r="AG134" s="72"/>
      <c r="AH134" s="51"/>
      <c r="AI134" s="51"/>
      <c r="AJ134" s="51"/>
      <c r="AK134" s="32"/>
      <c r="AL134" s="71"/>
      <c r="AM134" s="136"/>
      <c r="AN134" s="72"/>
      <c r="AO134" s="51"/>
      <c r="AP134" s="51"/>
      <c r="AQ134" s="51"/>
      <c r="AR134" s="32"/>
      <c r="AS134" s="71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98"/>
      <c r="L135" s="211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39">
        <f t="shared" ref="AZ135:BC135" si="121">SUM(AZ132,AZ133)</f>
        <v>0</v>
      </c>
      <c r="BA135" s="39">
        <f t="shared" si="121"/>
        <v>0</v>
      </c>
      <c r="BB135" s="39">
        <f t="shared" si="121"/>
        <v>0</v>
      </c>
      <c r="BC135" s="39">
        <f t="shared" si="121"/>
        <v>0</v>
      </c>
      <c r="BD135" s="51"/>
      <c r="BE135" s="40">
        <f t="shared" ref="BE135:BH135" si="122">SUM(BE132,BE133)</f>
        <v>0</v>
      </c>
      <c r="BF135" s="40">
        <f t="shared" si="122"/>
        <v>0</v>
      </c>
      <c r="BG135" s="40">
        <f t="shared" si="122"/>
        <v>0</v>
      </c>
      <c r="BH135" s="40">
        <f t="shared" si="122"/>
        <v>0</v>
      </c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162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162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162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 ht="15.0" customHeight="1">
      <c r="A137" s="20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6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35"/>
      <c r="B138" s="42"/>
      <c r="C138" s="37"/>
      <c r="D138" s="38"/>
      <c r="E138" s="39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213">
        <f t="shared" ref="AZ138:BB138" si="123">SUM(F138,M138,T138,AA138,AH138,AO138,AV138)</f>
        <v>0</v>
      </c>
      <c r="BA138" s="214">
        <f t="shared" si="123"/>
        <v>0</v>
      </c>
      <c r="BB138" s="214">
        <f t="shared" si="123"/>
        <v>0</v>
      </c>
      <c r="BC138" s="215">
        <f>SUM(AZ138,BA138,BB138)</f>
        <v>0</v>
      </c>
      <c r="BD138" s="51"/>
      <c r="BE138" s="216">
        <f>AZ138*67.31</f>
        <v>0</v>
      </c>
      <c r="BF138" s="216">
        <f>74*BA138</f>
        <v>0</v>
      </c>
      <c r="BG138" s="216">
        <f>84*BB138</f>
        <v>0</v>
      </c>
      <c r="BH138" s="216">
        <f>SUM(BE138,BF138,BG138)</f>
        <v>0</v>
      </c>
      <c r="BI138" s="51"/>
      <c r="BJ138" s="51"/>
      <c r="BK138" s="51"/>
      <c r="BL138" s="51"/>
      <c r="BM138" s="51"/>
    </row>
    <row r="139">
      <c r="A139" s="217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218"/>
      <c r="N139" s="218"/>
      <c r="O139" s="218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09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164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164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164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219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191" t="s">
        <v>163</v>
      </c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91" t="s">
        <v>163</v>
      </c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91" t="s">
        <v>163</v>
      </c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191" t="s">
        <v>163</v>
      </c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220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57" t="s">
        <v>46</v>
      </c>
      <c r="J142" s="37"/>
      <c r="K142" s="38"/>
      <c r="L142" s="39"/>
      <c r="M142" s="40">
        <v>0.0</v>
      </c>
      <c r="N142" s="40">
        <v>0.0</v>
      </c>
      <c r="O142" s="40">
        <v>0.0</v>
      </c>
      <c r="P142" s="38" t="s">
        <v>36</v>
      </c>
      <c r="Q142" s="37"/>
      <c r="R142" s="38"/>
      <c r="S142" s="39"/>
      <c r="T142" s="40">
        <v>0.0</v>
      </c>
      <c r="U142" s="40">
        <v>0.0</v>
      </c>
      <c r="V142" s="40">
        <v>0.0</v>
      </c>
      <c r="W142" s="42" t="s">
        <v>37</v>
      </c>
      <c r="X142" s="37"/>
      <c r="Y142" s="38"/>
      <c r="Z142" s="39"/>
      <c r="AA142" s="40">
        <v>0.0</v>
      </c>
      <c r="AB142" s="40">
        <v>0.0</v>
      </c>
      <c r="AC142" s="40">
        <v>0.0</v>
      </c>
      <c r="AD142" s="56" t="s">
        <v>40</v>
      </c>
      <c r="AE142" s="37"/>
      <c r="AF142" s="38"/>
      <c r="AG142" s="39"/>
      <c r="AH142" s="40">
        <v>0.0</v>
      </c>
      <c r="AI142" s="40">
        <v>0.0</v>
      </c>
      <c r="AJ142" s="40">
        <v>0.0</v>
      </c>
      <c r="AK142" s="42" t="s">
        <v>43</v>
      </c>
      <c r="AL142" s="37">
        <v>45193.0</v>
      </c>
      <c r="AM142" s="53"/>
      <c r="AN142" s="44"/>
      <c r="AO142" s="40">
        <v>0.0</v>
      </c>
      <c r="AP142" s="40">
        <v>0.0</v>
      </c>
      <c r="AQ142" s="40">
        <v>0.0</v>
      </c>
      <c r="AR142" s="96" t="s">
        <v>142</v>
      </c>
      <c r="AS142" s="37">
        <v>45194.0</v>
      </c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4">SUM(F142,M142,T142,AA142,AH142,AO142,AV142)</f>
        <v>0</v>
      </c>
      <c r="BA142" s="39">
        <f t="shared" si="124"/>
        <v>0</v>
      </c>
      <c r="BB142" s="39">
        <f t="shared" si="124"/>
        <v>0</v>
      </c>
      <c r="BC142" s="50">
        <f>SUM(AZ142,BA142,BB142)</f>
        <v>0</v>
      </c>
      <c r="BD142" s="51"/>
      <c r="BE142" s="221">
        <f>AZ142*67.31</f>
        <v>0</v>
      </c>
      <c r="BF142" s="221">
        <f>74*BA142</f>
        <v>0</v>
      </c>
      <c r="BG142" s="221">
        <f>84*BB142</f>
        <v>0</v>
      </c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136"/>
      <c r="L143" s="136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Y143" s="136"/>
      <c r="Z143" s="136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136"/>
      <c r="AN143" s="72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04"/>
      <c r="G144" s="204"/>
      <c r="H144" s="204"/>
      <c r="I144" s="136"/>
      <c r="J144" s="71"/>
      <c r="K144" s="6" t="s">
        <v>165</v>
      </c>
      <c r="L144" s="4"/>
      <c r="M144" s="51"/>
      <c r="N144" s="51"/>
      <c r="O144" s="51"/>
      <c r="P144" s="51"/>
      <c r="Q144" s="71"/>
      <c r="R144" s="136"/>
      <c r="S144" s="136"/>
      <c r="T144" s="203"/>
      <c r="U144" s="203"/>
      <c r="V144" s="203"/>
      <c r="W144" s="136"/>
      <c r="X144" s="71"/>
      <c r="Y144" s="6" t="s">
        <v>31</v>
      </c>
      <c r="Z144" s="4"/>
      <c r="AA144" s="136"/>
      <c r="AB144" s="136"/>
      <c r="AC144" s="136"/>
      <c r="AD144" s="117"/>
      <c r="AE144" s="71"/>
      <c r="AF144" s="72"/>
      <c r="AG144" s="32"/>
      <c r="AH144" s="212"/>
      <c r="AI144" s="212"/>
      <c r="AJ144" s="212"/>
      <c r="AK144" s="32"/>
      <c r="AL144" s="71"/>
      <c r="AM144" s="6" t="s">
        <v>31</v>
      </c>
      <c r="AN144" s="4"/>
      <c r="AO144" s="136"/>
      <c r="AP144" s="136"/>
      <c r="AQ144" s="136"/>
      <c r="AR144" s="117"/>
      <c r="AS144" s="118"/>
      <c r="AT144" s="136"/>
      <c r="AU144" s="72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</row>
    <row r="145">
      <c r="A145" s="116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Y145" s="51"/>
      <c r="AZ145" s="31" t="s">
        <v>4</v>
      </c>
      <c r="BA145" s="31" t="s">
        <v>13</v>
      </c>
      <c r="BB145" s="31" t="s">
        <v>6</v>
      </c>
      <c r="BC145" s="31" t="s">
        <v>14</v>
      </c>
      <c r="BD145" s="51"/>
      <c r="BE145" s="33" t="s">
        <v>4</v>
      </c>
      <c r="BF145" s="33" t="s">
        <v>13</v>
      </c>
      <c r="BG145" s="33" t="s">
        <v>6</v>
      </c>
      <c r="BH145" s="33" t="s">
        <v>15</v>
      </c>
      <c r="BI145" s="51"/>
      <c r="BJ145" s="51"/>
      <c r="BK145" s="51"/>
      <c r="BL145" s="51"/>
      <c r="BM145" s="51"/>
    </row>
    <row r="146">
      <c r="A146" s="35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5">SUM(F146,M146,T146,AA146,AH146,AO146,AV146)</f>
        <v>0</v>
      </c>
      <c r="BA146" s="39">
        <f t="shared" si="125"/>
        <v>0</v>
      </c>
      <c r="BB146" s="39">
        <f t="shared" si="125"/>
        <v>0</v>
      </c>
      <c r="BC146" s="50">
        <f>SUM(AZ146,BA146,BB146)</f>
        <v>0</v>
      </c>
      <c r="BD146" s="51"/>
      <c r="BE146" s="221">
        <f>AZ146*67.31</f>
        <v>0</v>
      </c>
      <c r="BF146" s="221"/>
      <c r="BG146" s="221"/>
      <c r="BH146" s="221">
        <f>SUM(BE146,BF146,BG146)</f>
        <v>0</v>
      </c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>
      <c r="A148" s="67"/>
      <c r="B148" s="68"/>
      <c r="C148" s="68"/>
      <c r="F148" s="204"/>
      <c r="G148" s="204"/>
      <c r="H148" s="204"/>
      <c r="I148" s="204"/>
      <c r="J148" s="118"/>
      <c r="K148" s="6" t="s">
        <v>165</v>
      </c>
      <c r="L148" s="4"/>
      <c r="Y148" s="6" t="s">
        <v>145</v>
      </c>
      <c r="Z148" s="4"/>
      <c r="AM148" s="6" t="s">
        <v>145</v>
      </c>
      <c r="AN148" s="4"/>
    </row>
    <row r="149">
      <c r="A149" s="67"/>
      <c r="B149" s="136"/>
      <c r="C149" s="71"/>
      <c r="D149" s="136"/>
      <c r="E149" s="136"/>
      <c r="F149" s="26" t="s">
        <v>4</v>
      </c>
      <c r="G149" s="26" t="s">
        <v>5</v>
      </c>
      <c r="H149" s="26" t="s">
        <v>6</v>
      </c>
      <c r="I149" s="136"/>
      <c r="J149" s="71"/>
      <c r="K149" s="98"/>
      <c r="L149" s="211"/>
      <c r="M149" s="26" t="s">
        <v>4</v>
      </c>
      <c r="N149" s="26" t="s">
        <v>5</v>
      </c>
      <c r="O149" s="26" t="s">
        <v>6</v>
      </c>
      <c r="P149" s="51"/>
      <c r="Q149" s="71"/>
      <c r="R149" s="136"/>
      <c r="S149" s="136"/>
      <c r="T149" s="26" t="s">
        <v>4</v>
      </c>
      <c r="U149" s="26" t="s">
        <v>5</v>
      </c>
      <c r="V149" s="26" t="s">
        <v>6</v>
      </c>
      <c r="W149" s="136"/>
      <c r="X149" s="71"/>
      <c r="Y149" s="136"/>
      <c r="Z149" s="136"/>
      <c r="AA149" s="26" t="s">
        <v>4</v>
      </c>
      <c r="AB149" s="26" t="s">
        <v>5</v>
      </c>
      <c r="AC149" s="26" t="s">
        <v>6</v>
      </c>
      <c r="AD149" s="117"/>
      <c r="AE149" s="71"/>
      <c r="AF149" s="72"/>
      <c r="AG149" s="32"/>
      <c r="AH149" s="26" t="s">
        <v>4</v>
      </c>
      <c r="AI149" s="26" t="s">
        <v>5</v>
      </c>
      <c r="AJ149" s="26" t="s">
        <v>6</v>
      </c>
      <c r="AK149" s="32"/>
      <c r="AL149" s="71"/>
      <c r="AM149" s="136"/>
      <c r="AN149" s="72"/>
      <c r="AO149" s="26" t="s">
        <v>4</v>
      </c>
      <c r="AP149" s="26" t="s">
        <v>5</v>
      </c>
      <c r="AQ149" s="26" t="s">
        <v>6</v>
      </c>
      <c r="AR149" s="117"/>
      <c r="AS149" s="118"/>
      <c r="AT149" s="136"/>
      <c r="AU149" s="72"/>
      <c r="AV149" s="26" t="s">
        <v>4</v>
      </c>
      <c r="AW149" s="26" t="s">
        <v>5</v>
      </c>
      <c r="AX149" s="26" t="s">
        <v>6</v>
      </c>
      <c r="AZ149" s="31" t="s">
        <v>4</v>
      </c>
      <c r="BA149" s="31" t="s">
        <v>13</v>
      </c>
      <c r="BB149" s="31" t="s">
        <v>6</v>
      </c>
      <c r="BC149" s="31" t="s">
        <v>14</v>
      </c>
      <c r="BE149" s="33" t="s">
        <v>4</v>
      </c>
      <c r="BF149" s="33" t="s">
        <v>13</v>
      </c>
      <c r="BG149" s="33" t="s">
        <v>6</v>
      </c>
      <c r="BH149" s="33" t="s">
        <v>15</v>
      </c>
    </row>
    <row r="150">
      <c r="A150" s="222"/>
      <c r="B150" s="92"/>
      <c r="C150" s="45"/>
      <c r="D150" s="53"/>
      <c r="E150" s="44"/>
      <c r="F150" s="40">
        <v>0.0</v>
      </c>
      <c r="G150" s="40">
        <v>0.0</v>
      </c>
      <c r="H150" s="40">
        <v>0.0</v>
      </c>
      <c r="I150" s="92"/>
      <c r="J150" s="45"/>
      <c r="K150" s="53"/>
      <c r="L150" s="44"/>
      <c r="M150" s="40">
        <v>0.0</v>
      </c>
      <c r="N150" s="40">
        <v>0.0</v>
      </c>
      <c r="O150" s="40">
        <v>0.0</v>
      </c>
      <c r="P150" s="92"/>
      <c r="Q150" s="45"/>
      <c r="R150" s="53"/>
      <c r="S150" s="44"/>
      <c r="T150" s="40">
        <v>0.0</v>
      </c>
      <c r="U150" s="40">
        <v>0.0</v>
      </c>
      <c r="V150" s="40">
        <v>0.0</v>
      </c>
      <c r="W150" s="92"/>
      <c r="X150" s="45"/>
      <c r="Y150" s="53"/>
      <c r="Z150" s="44"/>
      <c r="AA150" s="40">
        <v>0.0</v>
      </c>
      <c r="AB150" s="40">
        <v>0.0</v>
      </c>
      <c r="AC150" s="40">
        <v>0.0</v>
      </c>
      <c r="AD150" s="92"/>
      <c r="AE150" s="45"/>
      <c r="AF150" s="53"/>
      <c r="AG150" s="44"/>
      <c r="AH150" s="40">
        <v>0.0</v>
      </c>
      <c r="AI150" s="40">
        <v>0.0</v>
      </c>
      <c r="AJ150" s="40">
        <v>0.0</v>
      </c>
      <c r="AK150" s="92"/>
      <c r="AL150" s="45"/>
      <c r="AM150" s="53"/>
      <c r="AN150" s="44"/>
      <c r="AO150" s="40">
        <v>0.0</v>
      </c>
      <c r="AP150" s="40">
        <v>0.0</v>
      </c>
      <c r="AQ150" s="40">
        <v>0.0</v>
      </c>
      <c r="AR150" s="92"/>
      <c r="AS150" s="45"/>
      <c r="AT150" s="53"/>
      <c r="AU150" s="44"/>
      <c r="AV150" s="40">
        <v>0.0</v>
      </c>
      <c r="AW150" s="40">
        <v>0.0</v>
      </c>
      <c r="AX150" s="40">
        <v>0.0</v>
      </c>
      <c r="AY150" s="51"/>
      <c r="AZ150" s="49">
        <f t="shared" ref="AZ150:BB150" si="126">SUM(F150,M150,T150,AA150,AH150,AO150,AV150)</f>
        <v>0</v>
      </c>
      <c r="BA150" s="39">
        <f t="shared" si="126"/>
        <v>0</v>
      </c>
      <c r="BB150" s="39">
        <f t="shared" si="126"/>
        <v>0</v>
      </c>
      <c r="BC150" s="50">
        <f>SUM(AZ150,BA150,BB150)</f>
        <v>0</v>
      </c>
      <c r="BD150" s="51"/>
      <c r="BE150" s="39"/>
      <c r="BF150" s="39"/>
      <c r="BG150" s="39"/>
      <c r="BH150" s="39"/>
      <c r="BI150" s="51"/>
      <c r="BJ150" s="51"/>
      <c r="BK150" s="51"/>
      <c r="BL150" s="51"/>
      <c r="BM150" s="51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  <c r="BG151" s="68" t="s">
        <v>15</v>
      </c>
      <c r="BH151" s="223">
        <f>SUM(BH132,BH138,BH142,BH146)</f>
        <v>0</v>
      </c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>
      <c r="A153" s="67"/>
      <c r="B153" s="68"/>
      <c r="C153" s="68"/>
      <c r="F153" s="204"/>
      <c r="G153" s="204"/>
      <c r="H153" s="204"/>
      <c r="I153" s="204"/>
      <c r="J153" s="118"/>
      <c r="K153" s="136"/>
      <c r="L153" s="136"/>
    </row>
    <row r="154" ht="17.25" customHeight="1">
      <c r="A154" s="67"/>
      <c r="B154" s="68" t="s">
        <v>25</v>
      </c>
      <c r="D154" s="68" t="s">
        <v>166</v>
      </c>
      <c r="E154" s="68" t="s">
        <v>167</v>
      </c>
    </row>
    <row r="155">
      <c r="A155" s="224" t="s">
        <v>1</v>
      </c>
      <c r="B155" s="68"/>
    </row>
    <row r="156">
      <c r="A156" s="225" t="s">
        <v>45</v>
      </c>
      <c r="B156" s="68" t="s">
        <v>175</v>
      </c>
      <c r="C156" s="67" t="s">
        <v>171</v>
      </c>
      <c r="D156" s="152"/>
    </row>
    <row r="157">
      <c r="A157" s="225" t="s">
        <v>32</v>
      </c>
      <c r="B157" s="68" t="s">
        <v>169</v>
      </c>
      <c r="C157" s="67" t="s">
        <v>168</v>
      </c>
      <c r="D157" s="153"/>
      <c r="E157" s="136"/>
      <c r="F157" s="117"/>
      <c r="G157" s="117"/>
      <c r="H157" s="117"/>
      <c r="I157" s="117"/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 t="s">
        <v>198</v>
      </c>
      <c r="B160" s="68" t="s">
        <v>168</v>
      </c>
      <c r="C160" s="68" t="s">
        <v>170</v>
      </c>
    </row>
    <row r="161">
      <c r="A161" s="225" t="s">
        <v>69</v>
      </c>
      <c r="B161" s="68" t="s">
        <v>171</v>
      </c>
      <c r="C161" s="152" t="s">
        <v>169</v>
      </c>
    </row>
    <row r="162">
      <c r="A162" s="225" t="s">
        <v>73</v>
      </c>
      <c r="B162" s="68" t="s">
        <v>172</v>
      </c>
      <c r="C162" s="152" t="s">
        <v>174</v>
      </c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174</v>
      </c>
      <c r="C164" s="67" t="s">
        <v>168</v>
      </c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168</v>
      </c>
      <c r="C165" s="68" t="s">
        <v>174</v>
      </c>
    </row>
    <row r="166">
      <c r="A166" s="225" t="s">
        <v>103</v>
      </c>
      <c r="B166" s="68" t="s">
        <v>175</v>
      </c>
      <c r="C166" s="152" t="s">
        <v>171</v>
      </c>
      <c r="D166" s="152"/>
      <c r="E166" s="152"/>
      <c r="F166" s="153"/>
      <c r="G166" s="153"/>
      <c r="H166" s="153"/>
      <c r="I166" s="153"/>
    </row>
    <row r="167">
      <c r="A167" s="225" t="s">
        <v>109</v>
      </c>
      <c r="B167" s="68" t="s">
        <v>169</v>
      </c>
      <c r="C167" s="152" t="s">
        <v>172</v>
      </c>
      <c r="D167" s="152"/>
      <c r="E167" s="152"/>
      <c r="F167" s="153"/>
      <c r="G167" s="153"/>
      <c r="H167" s="153"/>
      <c r="I167" s="153"/>
    </row>
    <row r="168">
      <c r="A168" s="229" t="s">
        <v>35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139</v>
      </c>
      <c r="B169" s="68" t="s">
        <v>172</v>
      </c>
      <c r="C169" s="152"/>
      <c r="D169" s="152"/>
      <c r="E169" s="152"/>
      <c r="F169" s="153"/>
      <c r="G169" s="153"/>
      <c r="H169" s="153"/>
      <c r="I169" s="153"/>
    </row>
    <row r="170">
      <c r="A170" s="225" t="s">
        <v>82</v>
      </c>
      <c r="B170" s="68" t="s">
        <v>169</v>
      </c>
      <c r="C170" s="152" t="s">
        <v>172</v>
      </c>
      <c r="D170" s="152"/>
      <c r="E170" s="153"/>
      <c r="F170" s="153"/>
      <c r="G170" s="153"/>
      <c r="H170" s="153"/>
      <c r="I170" s="153"/>
    </row>
    <row r="171">
      <c r="A171" s="229" t="s">
        <v>23</v>
      </c>
      <c r="C171" s="152"/>
      <c r="D171" s="152"/>
      <c r="E171" s="153"/>
      <c r="F171" s="153"/>
      <c r="G171" s="153"/>
      <c r="H171" s="153"/>
      <c r="I171" s="153"/>
    </row>
    <row r="172">
      <c r="A172" s="225" t="s">
        <v>123</v>
      </c>
      <c r="B172" s="68" t="s">
        <v>175</v>
      </c>
      <c r="C172" s="152" t="s">
        <v>171</v>
      </c>
      <c r="D172" s="152"/>
      <c r="E172" s="153"/>
      <c r="F172" s="153"/>
      <c r="G172" s="153"/>
      <c r="H172" s="153"/>
      <c r="I172" s="153"/>
    </row>
    <row r="173">
      <c r="A173" s="227" t="s">
        <v>151</v>
      </c>
      <c r="B173" s="68"/>
      <c r="C173" s="152"/>
      <c r="D173" s="152"/>
      <c r="E173" s="153"/>
      <c r="F173" s="153"/>
      <c r="G173" s="153"/>
      <c r="H173" s="153"/>
      <c r="I173" s="153"/>
    </row>
    <row r="174">
      <c r="A174" s="225" t="s">
        <v>30</v>
      </c>
      <c r="B174" s="68" t="s">
        <v>175</v>
      </c>
      <c r="C174" s="152" t="s">
        <v>168</v>
      </c>
      <c r="D174" s="152"/>
      <c r="E174" s="153"/>
      <c r="F174" s="153"/>
      <c r="G174" s="153"/>
      <c r="H174" s="153"/>
      <c r="I174" s="153"/>
    </row>
    <row r="175">
      <c r="A175" s="227" t="s">
        <v>151</v>
      </c>
    </row>
    <row r="176">
      <c r="A176" s="67" t="s">
        <v>176</v>
      </c>
      <c r="B176" s="68" t="s">
        <v>171</v>
      </c>
      <c r="C176" s="67" t="s">
        <v>169</v>
      </c>
      <c r="D176" s="152"/>
    </row>
    <row r="177">
      <c r="A177" s="152" t="s">
        <v>52</v>
      </c>
      <c r="B177" s="68" t="s">
        <v>175</v>
      </c>
      <c r="C177" s="67" t="s">
        <v>171</v>
      </c>
      <c r="D177" s="152"/>
    </row>
    <row r="178">
      <c r="A178" s="152" t="s">
        <v>54</v>
      </c>
      <c r="B178" s="152" t="s">
        <v>171</v>
      </c>
      <c r="C178" s="152" t="s">
        <v>169</v>
      </c>
    </row>
    <row r="179">
      <c r="A179" s="227" t="s">
        <v>178</v>
      </c>
      <c r="B179" s="153"/>
      <c r="C179" s="153"/>
    </row>
    <row r="180">
      <c r="A180" s="67" t="s">
        <v>55</v>
      </c>
      <c r="B180" s="68" t="s">
        <v>174</v>
      </c>
      <c r="C180" s="152" t="s">
        <v>172</v>
      </c>
    </row>
    <row r="184">
      <c r="F184" s="136"/>
      <c r="G184" s="136"/>
      <c r="H184" s="136"/>
      <c r="I184" s="136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8">
      <c r="F188" s="153"/>
      <c r="G188" s="153"/>
      <c r="H188" s="153"/>
      <c r="I188" s="153"/>
    </row>
    <row r="190">
      <c r="D190" s="75"/>
      <c r="E190" s="75"/>
    </row>
    <row r="191">
      <c r="D191" s="75"/>
      <c r="E191" s="75"/>
    </row>
    <row r="192">
      <c r="D192" s="106"/>
      <c r="E192" s="106"/>
    </row>
    <row r="193">
      <c r="E193" s="32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51"/>
    </row>
    <row r="203">
      <c r="E203" s="106"/>
    </row>
    <row r="204">
      <c r="E204" s="106"/>
    </row>
    <row r="205">
      <c r="E205" s="32"/>
    </row>
    <row r="206">
      <c r="E206" s="51"/>
    </row>
    <row r="207">
      <c r="E207" s="51"/>
    </row>
  </sheetData>
  <mergeCells count="74">
    <mergeCell ref="K73:L73"/>
    <mergeCell ref="K85:L85"/>
    <mergeCell ref="AF85:AG85"/>
    <mergeCell ref="AT85:AU85"/>
    <mergeCell ref="BF86:BG86"/>
    <mergeCell ref="BF87:BG87"/>
    <mergeCell ref="K95:L95"/>
    <mergeCell ref="BF95:BG95"/>
    <mergeCell ref="AF95:AG95"/>
    <mergeCell ref="AT95:AU95"/>
    <mergeCell ref="BF97:BG97"/>
    <mergeCell ref="K104:L104"/>
    <mergeCell ref="AF104:AG104"/>
    <mergeCell ref="AT104:AU104"/>
    <mergeCell ref="BF106:BG106"/>
    <mergeCell ref="AM140:AN140"/>
    <mergeCell ref="AM144:AN144"/>
    <mergeCell ref="Y144:Z144"/>
    <mergeCell ref="Y148:Z148"/>
    <mergeCell ref="K136:L136"/>
    <mergeCell ref="Y136:Z136"/>
    <mergeCell ref="AM136:AN136"/>
    <mergeCell ref="K140:L140"/>
    <mergeCell ref="Y140:Z140"/>
    <mergeCell ref="K144:L144"/>
    <mergeCell ref="K148:L148"/>
    <mergeCell ref="AM148:AN148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5:L125"/>
    <mergeCell ref="Y125:Z125"/>
    <mergeCell ref="AM125:AN125"/>
    <mergeCell ref="K129:L129"/>
    <mergeCell ref="Y129:Z129"/>
    <mergeCell ref="AM129:AN129"/>
    <mergeCell ref="BF130:BG13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hidden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12.88"/>
    <col customWidth="1" min="13" max="13" width="23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45243.0</v>
      </c>
      <c r="B2" s="153" t="s">
        <v>88</v>
      </c>
      <c r="C2" s="153" t="s">
        <v>31</v>
      </c>
      <c r="D2" s="234" t="s">
        <v>174</v>
      </c>
      <c r="E2" s="233">
        <v>45243.0</v>
      </c>
      <c r="F2" s="237">
        <v>0.9583333333333334</v>
      </c>
      <c r="G2" s="237">
        <v>0.2708333333333333</v>
      </c>
      <c r="H2" s="235">
        <v>7.5</v>
      </c>
      <c r="I2" s="236">
        <v>0.0</v>
      </c>
      <c r="J2" s="235">
        <v>1.0</v>
      </c>
      <c r="K2" s="235">
        <v>6.5</v>
      </c>
      <c r="L2" s="152"/>
    </row>
    <row r="3">
      <c r="A3" s="233">
        <v>45243.0</v>
      </c>
      <c r="B3" s="152" t="s">
        <v>52</v>
      </c>
      <c r="C3" s="152" t="s">
        <v>1</v>
      </c>
      <c r="D3" s="234" t="s">
        <v>174</v>
      </c>
      <c r="E3" s="233">
        <v>45243.0</v>
      </c>
      <c r="F3" s="237">
        <v>0.9791666666666666</v>
      </c>
      <c r="G3" s="237">
        <v>0.25</v>
      </c>
      <c r="H3" s="235">
        <v>6.5</v>
      </c>
      <c r="I3" s="236">
        <v>0.0</v>
      </c>
      <c r="J3" s="236">
        <v>0.0</v>
      </c>
      <c r="K3" s="235">
        <v>6.5</v>
      </c>
      <c r="L3" s="152"/>
    </row>
    <row r="4">
      <c r="A4" s="233">
        <v>45243.0</v>
      </c>
      <c r="B4" s="152" t="s">
        <v>54</v>
      </c>
      <c r="C4" s="153" t="s">
        <v>1</v>
      </c>
      <c r="D4" s="234" t="s">
        <v>174</v>
      </c>
      <c r="E4" s="233">
        <v>45243.0</v>
      </c>
      <c r="F4" s="235">
        <v>0.0</v>
      </c>
      <c r="G4" s="235">
        <v>0.0</v>
      </c>
      <c r="H4" s="235">
        <v>0.0</v>
      </c>
      <c r="I4" s="236">
        <v>0.0</v>
      </c>
      <c r="J4" s="236">
        <v>0.0</v>
      </c>
      <c r="K4" s="235">
        <v>0.0</v>
      </c>
      <c r="L4" s="152" t="s">
        <v>25</v>
      </c>
    </row>
    <row r="5">
      <c r="A5" s="233">
        <v>45243.0</v>
      </c>
      <c r="B5" s="152" t="s">
        <v>189</v>
      </c>
      <c r="C5" s="152" t="s">
        <v>51</v>
      </c>
      <c r="D5" s="234" t="s">
        <v>175</v>
      </c>
      <c r="E5" s="233">
        <v>45244.0</v>
      </c>
      <c r="F5" s="237">
        <v>0.0</v>
      </c>
      <c r="G5" s="237">
        <v>0.25</v>
      </c>
      <c r="H5" s="235">
        <v>6.0</v>
      </c>
      <c r="I5" s="236">
        <v>0.0</v>
      </c>
      <c r="J5" s="236">
        <v>0.0</v>
      </c>
      <c r="K5" s="235">
        <v>6.0</v>
      </c>
      <c r="L5" s="152"/>
    </row>
    <row r="6">
      <c r="A6" s="233">
        <v>45243.0</v>
      </c>
      <c r="B6" s="153" t="s">
        <v>139</v>
      </c>
      <c r="C6" s="153" t="s">
        <v>35</v>
      </c>
      <c r="D6" s="234" t="s">
        <v>175</v>
      </c>
      <c r="E6" s="233">
        <v>45244.0</v>
      </c>
      <c r="F6" s="237">
        <v>0.0</v>
      </c>
      <c r="G6" s="237">
        <v>0.25</v>
      </c>
      <c r="H6" s="235">
        <v>6.0</v>
      </c>
      <c r="I6" s="236">
        <v>0.0</v>
      </c>
      <c r="J6" s="236">
        <v>0.0</v>
      </c>
      <c r="K6" s="235">
        <v>6.0</v>
      </c>
      <c r="L6" s="152"/>
    </row>
    <row r="7">
      <c r="A7" s="233">
        <v>45243.0</v>
      </c>
      <c r="B7" s="152" t="s">
        <v>18</v>
      </c>
      <c r="C7" s="152" t="s">
        <v>23</v>
      </c>
      <c r="D7" s="234" t="s">
        <v>175</v>
      </c>
      <c r="E7" s="233">
        <v>45244.0</v>
      </c>
      <c r="F7" s="237">
        <v>0.0625</v>
      </c>
      <c r="G7" s="237">
        <v>0.16666666666666666</v>
      </c>
      <c r="H7" s="68">
        <v>2.5</v>
      </c>
      <c r="I7" s="68">
        <v>0.0</v>
      </c>
      <c r="J7" s="68">
        <v>0.0</v>
      </c>
      <c r="K7" s="68">
        <v>2.5</v>
      </c>
      <c r="L7" s="152"/>
    </row>
    <row r="8">
      <c r="A8" s="233">
        <v>45243.0</v>
      </c>
      <c r="B8" s="152" t="s">
        <v>18</v>
      </c>
      <c r="C8" s="152" t="s">
        <v>1</v>
      </c>
      <c r="D8" s="234" t="s">
        <v>175</v>
      </c>
      <c r="E8" s="233">
        <v>45244.0</v>
      </c>
      <c r="F8" s="237">
        <v>0.25</v>
      </c>
      <c r="G8" s="237">
        <v>0.9583333333333334</v>
      </c>
      <c r="H8" s="235">
        <v>5.0</v>
      </c>
      <c r="I8" s="236">
        <v>0.0</v>
      </c>
      <c r="J8" s="235">
        <v>5.0</v>
      </c>
      <c r="K8" s="235">
        <v>0.0</v>
      </c>
      <c r="L8" s="152"/>
    </row>
    <row r="9">
      <c r="A9" s="233">
        <v>45243.0</v>
      </c>
      <c r="B9" s="152" t="s">
        <v>50</v>
      </c>
      <c r="C9" s="152" t="s">
        <v>23</v>
      </c>
      <c r="D9" s="234" t="s">
        <v>175</v>
      </c>
      <c r="E9" s="233">
        <v>45244.0</v>
      </c>
      <c r="F9" s="237">
        <v>0.16666666666666666</v>
      </c>
      <c r="G9" s="237">
        <v>0.5</v>
      </c>
      <c r="H9" s="235">
        <v>8.0</v>
      </c>
      <c r="I9" s="236">
        <v>0.0</v>
      </c>
      <c r="J9" s="235">
        <v>6.0</v>
      </c>
      <c r="K9" s="235">
        <v>2.0</v>
      </c>
      <c r="L9" s="152"/>
    </row>
    <row r="10">
      <c r="A10" s="233">
        <v>45243.0</v>
      </c>
      <c r="B10" s="152" t="s">
        <v>50</v>
      </c>
      <c r="C10" s="152" t="s">
        <v>31</v>
      </c>
      <c r="D10" s="234" t="s">
        <v>175</v>
      </c>
      <c r="E10" s="233">
        <v>45244.0</v>
      </c>
      <c r="F10" s="237">
        <v>0.5</v>
      </c>
      <c r="G10" s="237">
        <v>0.5625</v>
      </c>
      <c r="H10" s="235">
        <v>1.5</v>
      </c>
      <c r="I10" s="235">
        <v>0.0</v>
      </c>
      <c r="J10" s="235">
        <v>1.5</v>
      </c>
      <c r="K10" s="235">
        <v>0.0</v>
      </c>
      <c r="L10" s="152"/>
    </row>
    <row r="11">
      <c r="A11" s="233">
        <v>45243.0</v>
      </c>
      <c r="B11" s="153" t="s">
        <v>123</v>
      </c>
      <c r="C11" s="153" t="s">
        <v>23</v>
      </c>
      <c r="D11" s="234" t="s">
        <v>175</v>
      </c>
      <c r="E11" s="233">
        <v>45244.0</v>
      </c>
      <c r="F11" s="235">
        <v>0.0</v>
      </c>
      <c r="G11" s="235">
        <v>0.0</v>
      </c>
      <c r="H11" s="68">
        <v>0.0</v>
      </c>
      <c r="I11" s="68">
        <v>0.0</v>
      </c>
      <c r="J11" s="68">
        <v>0.0</v>
      </c>
      <c r="K11" s="68">
        <v>0.0</v>
      </c>
      <c r="L11" s="152" t="s">
        <v>25</v>
      </c>
    </row>
    <row r="12">
      <c r="A12" s="233">
        <v>45243.0</v>
      </c>
      <c r="B12" s="152" t="s">
        <v>30</v>
      </c>
      <c r="C12" s="152" t="s">
        <v>145</v>
      </c>
      <c r="D12" s="234" t="s">
        <v>175</v>
      </c>
      <c r="E12" s="233">
        <v>45244.0</v>
      </c>
      <c r="F12" s="237">
        <v>0.20833333333333334</v>
      </c>
      <c r="G12" s="238">
        <v>0.4583333333333333</v>
      </c>
      <c r="H12" s="235">
        <v>6.0</v>
      </c>
      <c r="I12" s="235">
        <v>0.0</v>
      </c>
      <c r="J12" s="235">
        <v>5.0</v>
      </c>
      <c r="K12" s="235">
        <v>1.0</v>
      </c>
      <c r="L12" s="152"/>
    </row>
    <row r="13">
      <c r="A13" s="233">
        <v>45243.0</v>
      </c>
      <c r="B13" s="152" t="s">
        <v>30</v>
      </c>
      <c r="C13" s="152" t="s">
        <v>1</v>
      </c>
      <c r="D13" s="234" t="s">
        <v>175</v>
      </c>
      <c r="E13" s="233">
        <v>45244.0</v>
      </c>
      <c r="F13" s="238">
        <v>0.4583333333333333</v>
      </c>
      <c r="G13" s="237">
        <v>0.5208333333333334</v>
      </c>
      <c r="H13" s="235">
        <v>1.5</v>
      </c>
      <c r="I13" s="235">
        <v>0.0</v>
      </c>
      <c r="J13" s="235">
        <v>1.5</v>
      </c>
      <c r="K13" s="235">
        <v>0.0</v>
      </c>
      <c r="L13" s="152"/>
    </row>
    <row r="14">
      <c r="A14" s="233">
        <v>45243.0</v>
      </c>
      <c r="B14" s="153" t="s">
        <v>45</v>
      </c>
      <c r="C14" s="153" t="s">
        <v>1</v>
      </c>
      <c r="D14" s="234" t="s">
        <v>175</v>
      </c>
      <c r="E14" s="233">
        <v>45244.0</v>
      </c>
      <c r="F14" s="235">
        <v>0.0</v>
      </c>
      <c r="G14" s="235">
        <v>0.0</v>
      </c>
      <c r="H14" s="235">
        <v>0.0</v>
      </c>
      <c r="I14" s="236">
        <v>0.0</v>
      </c>
      <c r="J14" s="235">
        <v>0.0</v>
      </c>
      <c r="K14" s="235">
        <v>0.0</v>
      </c>
      <c r="L14" s="152" t="s">
        <v>25</v>
      </c>
    </row>
    <row r="15">
      <c r="A15" s="233">
        <v>45243.0</v>
      </c>
      <c r="B15" s="153" t="s">
        <v>69</v>
      </c>
      <c r="C15" s="153" t="s">
        <v>51</v>
      </c>
      <c r="D15" s="234" t="s">
        <v>175</v>
      </c>
      <c r="E15" s="233">
        <v>45244.0</v>
      </c>
      <c r="F15" s="238">
        <v>0.20833333333333334</v>
      </c>
      <c r="G15" s="237">
        <v>0.5416666666666666</v>
      </c>
      <c r="H15" s="235">
        <v>8.0</v>
      </c>
      <c r="I15" s="236">
        <v>0.0</v>
      </c>
      <c r="J15" s="235">
        <v>7.0</v>
      </c>
      <c r="K15" s="236">
        <v>1.0</v>
      </c>
      <c r="L15" s="152"/>
    </row>
    <row r="16">
      <c r="A16" s="233">
        <v>45243.0</v>
      </c>
      <c r="B16" s="155" t="s">
        <v>190</v>
      </c>
      <c r="C16" s="153" t="s">
        <v>51</v>
      </c>
      <c r="D16" s="234" t="s">
        <v>175</v>
      </c>
      <c r="E16" s="233">
        <v>45244.0</v>
      </c>
      <c r="F16" s="237">
        <v>0.25</v>
      </c>
      <c r="G16" s="237">
        <v>0.5625</v>
      </c>
      <c r="H16" s="235">
        <v>7.5</v>
      </c>
      <c r="I16" s="235">
        <v>0.0</v>
      </c>
      <c r="J16" s="235">
        <v>7.5</v>
      </c>
      <c r="K16" s="235">
        <v>0.0</v>
      </c>
      <c r="L16" s="152"/>
    </row>
    <row r="17">
      <c r="A17" s="233">
        <v>45243.0</v>
      </c>
      <c r="B17" s="155" t="s">
        <v>82</v>
      </c>
      <c r="C17" s="152" t="s">
        <v>35</v>
      </c>
      <c r="D17" s="234" t="s">
        <v>175</v>
      </c>
      <c r="E17" s="233">
        <v>45244.0</v>
      </c>
      <c r="F17" s="235">
        <v>0.0</v>
      </c>
      <c r="G17" s="235">
        <v>0.0</v>
      </c>
      <c r="H17" s="235">
        <v>0.0</v>
      </c>
      <c r="I17" s="236">
        <v>0.0</v>
      </c>
      <c r="J17" s="235">
        <v>0.0</v>
      </c>
      <c r="K17" s="235">
        <v>0.0</v>
      </c>
      <c r="L17" s="152" t="s">
        <v>25</v>
      </c>
    </row>
    <row r="18">
      <c r="A18" s="233">
        <v>45243.0</v>
      </c>
      <c r="B18" s="152" t="s">
        <v>32</v>
      </c>
      <c r="C18" s="152" t="s">
        <v>35</v>
      </c>
      <c r="D18" s="234" t="s">
        <v>175</v>
      </c>
      <c r="E18" s="233">
        <v>45244.0</v>
      </c>
      <c r="F18" s="237">
        <v>0.25</v>
      </c>
      <c r="G18" s="237">
        <v>0.5</v>
      </c>
      <c r="H18" s="236">
        <v>6.0</v>
      </c>
      <c r="I18" s="236">
        <v>0.0</v>
      </c>
      <c r="J18" s="235">
        <v>6.0</v>
      </c>
      <c r="K18" s="235">
        <v>0.0</v>
      </c>
      <c r="L18" s="152"/>
    </row>
    <row r="19">
      <c r="A19" s="233">
        <v>45243.0</v>
      </c>
      <c r="B19" s="153" t="s">
        <v>103</v>
      </c>
      <c r="C19" s="153" t="s">
        <v>31</v>
      </c>
      <c r="D19" s="234" t="s">
        <v>175</v>
      </c>
      <c r="E19" s="233">
        <v>45244.0</v>
      </c>
      <c r="F19" s="235">
        <v>0.0</v>
      </c>
      <c r="G19" s="235">
        <v>0.0</v>
      </c>
      <c r="H19" s="235">
        <v>0.0</v>
      </c>
      <c r="I19" s="236">
        <v>0.0</v>
      </c>
      <c r="J19" s="235">
        <v>0.0</v>
      </c>
      <c r="K19" s="235">
        <v>0.0</v>
      </c>
      <c r="L19" s="152" t="s">
        <v>25</v>
      </c>
    </row>
    <row r="20">
      <c r="A20" s="233">
        <v>45243.0</v>
      </c>
      <c r="B20" s="153" t="s">
        <v>97</v>
      </c>
      <c r="C20" s="153" t="s">
        <v>31</v>
      </c>
      <c r="D20" s="234" t="s">
        <v>175</v>
      </c>
      <c r="E20" s="233">
        <v>45244.0</v>
      </c>
      <c r="F20" s="237">
        <v>0.2708333333333333</v>
      </c>
      <c r="G20" s="237">
        <v>0.5833333333333334</v>
      </c>
      <c r="H20" s="235">
        <v>7.5</v>
      </c>
      <c r="I20" s="235">
        <v>0.0</v>
      </c>
      <c r="J20" s="235">
        <v>7.5</v>
      </c>
      <c r="K20" s="235">
        <v>0.0</v>
      </c>
      <c r="L20" s="152"/>
    </row>
    <row r="21">
      <c r="A21" s="233">
        <v>45243.0</v>
      </c>
      <c r="B21" s="152" t="s">
        <v>109</v>
      </c>
      <c r="C21" s="153" t="s">
        <v>31</v>
      </c>
      <c r="D21" s="234" t="s">
        <v>175</v>
      </c>
      <c r="E21" s="233">
        <v>45244.0</v>
      </c>
      <c r="F21" s="237">
        <v>0.25</v>
      </c>
      <c r="G21" s="237">
        <v>0.5</v>
      </c>
      <c r="H21" s="236">
        <v>6.0</v>
      </c>
      <c r="I21" s="236">
        <v>0.0</v>
      </c>
      <c r="J21" s="235">
        <v>6.0</v>
      </c>
      <c r="K21" s="235">
        <v>0.0</v>
      </c>
      <c r="L21" s="153"/>
    </row>
    <row r="22">
      <c r="A22" s="233">
        <v>45244.0</v>
      </c>
      <c r="B22" s="152" t="s">
        <v>88</v>
      </c>
      <c r="C22" s="153" t="s">
        <v>31</v>
      </c>
      <c r="D22" s="234" t="s">
        <v>175</v>
      </c>
      <c r="E22" s="233">
        <v>45244.0</v>
      </c>
      <c r="F22" s="235">
        <v>0.0</v>
      </c>
      <c r="G22" s="235">
        <v>0.0</v>
      </c>
      <c r="H22" s="235">
        <v>0.0</v>
      </c>
      <c r="I22" s="236">
        <v>0.0</v>
      </c>
      <c r="J22" s="236">
        <v>0.0</v>
      </c>
      <c r="K22" s="235">
        <v>0.0</v>
      </c>
      <c r="L22" s="152" t="s">
        <v>25</v>
      </c>
    </row>
    <row r="23">
      <c r="A23" s="233">
        <v>45244.0</v>
      </c>
      <c r="B23" s="152" t="s">
        <v>52</v>
      </c>
      <c r="C23" s="153" t="s">
        <v>31</v>
      </c>
      <c r="D23" s="234" t="s">
        <v>175</v>
      </c>
      <c r="E23" s="233">
        <v>45244.0</v>
      </c>
      <c r="F23" s="237">
        <v>0.9583333333333334</v>
      </c>
      <c r="G23" s="237">
        <v>0.2708333333333333</v>
      </c>
      <c r="H23" s="235">
        <v>7.5</v>
      </c>
      <c r="I23" s="236">
        <v>0.0</v>
      </c>
      <c r="J23" s="235">
        <v>1.0</v>
      </c>
      <c r="K23" s="235">
        <v>6.5</v>
      </c>
      <c r="L23" s="152"/>
    </row>
    <row r="24">
      <c r="A24" s="233">
        <v>45244.0</v>
      </c>
      <c r="B24" s="152" t="s">
        <v>55</v>
      </c>
      <c r="C24" s="152" t="s">
        <v>1</v>
      </c>
      <c r="D24" s="234" t="s">
        <v>175</v>
      </c>
      <c r="E24" s="233">
        <v>45244.0</v>
      </c>
      <c r="F24" s="237">
        <v>0.9791666666666666</v>
      </c>
      <c r="G24" s="237">
        <v>0.25</v>
      </c>
      <c r="H24" s="235">
        <v>6.5</v>
      </c>
      <c r="I24" s="236">
        <v>0.0</v>
      </c>
      <c r="J24" s="236">
        <v>0.0</v>
      </c>
      <c r="K24" s="235">
        <v>6.5</v>
      </c>
      <c r="L24" s="152"/>
    </row>
    <row r="25">
      <c r="A25" s="233">
        <v>45244.0</v>
      </c>
      <c r="B25" s="152" t="s">
        <v>54</v>
      </c>
      <c r="C25" s="153" t="s">
        <v>51</v>
      </c>
      <c r="D25" s="234" t="s">
        <v>171</v>
      </c>
      <c r="E25" s="233">
        <v>45245.0</v>
      </c>
      <c r="F25" s="237">
        <v>0.0</v>
      </c>
      <c r="G25" s="237">
        <v>0.25</v>
      </c>
      <c r="H25" s="235">
        <v>6.0</v>
      </c>
      <c r="I25" s="236">
        <v>0.0</v>
      </c>
      <c r="J25" s="236">
        <v>0.0</v>
      </c>
      <c r="K25" s="235">
        <v>6.0</v>
      </c>
      <c r="L25" s="152"/>
    </row>
    <row r="26">
      <c r="A26" s="233">
        <v>45244.0</v>
      </c>
      <c r="B26" s="153" t="s">
        <v>139</v>
      </c>
      <c r="C26" s="153" t="s">
        <v>35</v>
      </c>
      <c r="D26" s="234" t="s">
        <v>171</v>
      </c>
      <c r="E26" s="233">
        <v>45245.0</v>
      </c>
      <c r="F26" s="237">
        <v>0.0</v>
      </c>
      <c r="G26" s="237">
        <v>0.25</v>
      </c>
      <c r="H26" s="235">
        <v>6.0</v>
      </c>
      <c r="I26" s="236">
        <v>0.0</v>
      </c>
      <c r="J26" s="236">
        <v>0.0</v>
      </c>
      <c r="K26" s="235">
        <v>6.0</v>
      </c>
      <c r="L26" s="155"/>
    </row>
    <row r="27">
      <c r="A27" s="233">
        <v>45244.0</v>
      </c>
      <c r="B27" s="152" t="s">
        <v>18</v>
      </c>
      <c r="C27" s="152" t="s">
        <v>23</v>
      </c>
      <c r="D27" s="234" t="s">
        <v>171</v>
      </c>
      <c r="E27" s="233">
        <v>45245.0</v>
      </c>
      <c r="F27" s="237">
        <v>0.0625</v>
      </c>
      <c r="G27" s="237">
        <v>0.25</v>
      </c>
      <c r="H27" s="68">
        <v>4.5</v>
      </c>
      <c r="I27" s="68">
        <v>0.0</v>
      </c>
      <c r="J27" s="68">
        <v>0.0</v>
      </c>
      <c r="K27" s="68">
        <v>4.5</v>
      </c>
      <c r="L27" s="152"/>
    </row>
    <row r="28">
      <c r="A28" s="233">
        <v>45244.0</v>
      </c>
      <c r="B28" s="152" t="s">
        <v>123</v>
      </c>
      <c r="C28" s="239" t="s">
        <v>23</v>
      </c>
      <c r="D28" s="234" t="s">
        <v>171</v>
      </c>
      <c r="E28" s="233">
        <v>45245.0</v>
      </c>
      <c r="F28" s="237">
        <v>0.25</v>
      </c>
      <c r="G28" s="237">
        <v>0.5</v>
      </c>
      <c r="H28" s="235">
        <v>6.0</v>
      </c>
      <c r="I28" s="235">
        <v>0.0</v>
      </c>
      <c r="J28" s="235">
        <v>6.0</v>
      </c>
      <c r="K28" s="235">
        <v>0.0</v>
      </c>
      <c r="L28" s="152"/>
    </row>
    <row r="29">
      <c r="A29" s="233">
        <v>45244.0</v>
      </c>
      <c r="B29" s="153" t="s">
        <v>45</v>
      </c>
      <c r="C29" s="153" t="s">
        <v>1</v>
      </c>
      <c r="D29" s="234" t="s">
        <v>171</v>
      </c>
      <c r="E29" s="233">
        <v>45245.0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45244.0</v>
      </c>
      <c r="B30" s="152" t="s">
        <v>32</v>
      </c>
      <c r="C30" s="153" t="s">
        <v>1</v>
      </c>
      <c r="D30" s="234" t="s">
        <v>171</v>
      </c>
      <c r="E30" s="233">
        <v>45245.0</v>
      </c>
      <c r="F30" s="237">
        <v>0.25</v>
      </c>
      <c r="G30" s="237">
        <v>0.5208333333333334</v>
      </c>
      <c r="H30" s="235">
        <v>6.5</v>
      </c>
      <c r="I30" s="236">
        <v>0.0</v>
      </c>
      <c r="J30" s="235">
        <v>6.5</v>
      </c>
      <c r="K30" s="235">
        <v>0.0</v>
      </c>
      <c r="L30" s="153"/>
    </row>
    <row r="31">
      <c r="A31" s="233">
        <v>45244.0</v>
      </c>
      <c r="B31" s="152" t="s">
        <v>50</v>
      </c>
      <c r="C31" s="152" t="s">
        <v>145</v>
      </c>
      <c r="D31" s="234" t="s">
        <v>171</v>
      </c>
      <c r="E31" s="233">
        <v>45245.0</v>
      </c>
      <c r="F31" s="237">
        <v>0.20833333333333334</v>
      </c>
      <c r="G31" s="238">
        <v>0.4583333333333333</v>
      </c>
      <c r="H31" s="235">
        <v>6.0</v>
      </c>
      <c r="I31" s="235">
        <v>0.0</v>
      </c>
      <c r="J31" s="235">
        <v>5.0</v>
      </c>
      <c r="K31" s="235">
        <v>1.0</v>
      </c>
      <c r="L31" s="152"/>
    </row>
    <row r="32">
      <c r="A32" s="233">
        <v>45244.0</v>
      </c>
      <c r="B32" s="152" t="s">
        <v>30</v>
      </c>
      <c r="C32" s="152" t="s">
        <v>145</v>
      </c>
      <c r="D32" s="234" t="s">
        <v>171</v>
      </c>
      <c r="E32" s="233">
        <v>45245.0</v>
      </c>
      <c r="F32" s="235">
        <v>0.0</v>
      </c>
      <c r="G32" s="235">
        <v>0.0</v>
      </c>
      <c r="H32" s="235">
        <v>0.0</v>
      </c>
      <c r="I32" s="235">
        <v>0.0</v>
      </c>
      <c r="J32" s="235">
        <v>0.0</v>
      </c>
      <c r="K32" s="235">
        <v>0.0</v>
      </c>
      <c r="L32" s="152" t="s">
        <v>25</v>
      </c>
    </row>
    <row r="33">
      <c r="A33" s="233">
        <v>45244.0</v>
      </c>
      <c r="B33" s="153" t="s">
        <v>69</v>
      </c>
      <c r="C33" s="153" t="s">
        <v>51</v>
      </c>
      <c r="D33" s="234" t="s">
        <v>171</v>
      </c>
      <c r="E33" s="233">
        <v>45245.0</v>
      </c>
      <c r="F33" s="235">
        <v>0.0</v>
      </c>
      <c r="G33" s="235">
        <v>0.0</v>
      </c>
      <c r="H33" s="235">
        <v>0.0</v>
      </c>
      <c r="I33" s="236">
        <v>0.0</v>
      </c>
      <c r="J33" s="235">
        <v>0.0</v>
      </c>
      <c r="K33" s="235">
        <v>0.0</v>
      </c>
      <c r="L33" s="152" t="s">
        <v>25</v>
      </c>
    </row>
    <row r="34">
      <c r="A34" s="233">
        <v>45244.0</v>
      </c>
      <c r="B34" s="155" t="s">
        <v>190</v>
      </c>
      <c r="C34" s="153" t="s">
        <v>51</v>
      </c>
      <c r="D34" s="234" t="s">
        <v>171</v>
      </c>
      <c r="E34" s="233">
        <v>45245.0</v>
      </c>
      <c r="F34" s="238">
        <v>0.20833333333333334</v>
      </c>
      <c r="G34" s="237">
        <v>0.5416666666666666</v>
      </c>
      <c r="H34" s="235">
        <v>8.0</v>
      </c>
      <c r="I34" s="236">
        <v>0.0</v>
      </c>
      <c r="J34" s="235">
        <v>7.0</v>
      </c>
      <c r="K34" s="236">
        <v>1.0</v>
      </c>
      <c r="L34" s="152"/>
    </row>
    <row r="35">
      <c r="A35" s="233">
        <v>45244.0</v>
      </c>
      <c r="B35" s="152" t="s">
        <v>189</v>
      </c>
      <c r="C35" s="153" t="s">
        <v>51</v>
      </c>
      <c r="D35" s="234" t="s">
        <v>171</v>
      </c>
      <c r="E35" s="233">
        <v>45245.0</v>
      </c>
      <c r="F35" s="237">
        <v>0.25</v>
      </c>
      <c r="G35" s="237">
        <v>0.5625</v>
      </c>
      <c r="H35" s="236">
        <v>7.5</v>
      </c>
      <c r="I35" s="236">
        <v>0.0</v>
      </c>
      <c r="J35" s="235">
        <v>7.5</v>
      </c>
      <c r="K35" s="235">
        <v>0.0</v>
      </c>
      <c r="L35" s="152"/>
    </row>
    <row r="36">
      <c r="A36" s="233">
        <v>45244.0</v>
      </c>
      <c r="B36" s="155" t="s">
        <v>82</v>
      </c>
      <c r="C36" s="152" t="s">
        <v>35</v>
      </c>
      <c r="D36" s="234" t="s">
        <v>171</v>
      </c>
      <c r="E36" s="233">
        <v>45245.0</v>
      </c>
      <c r="F36" s="237">
        <v>0.25</v>
      </c>
      <c r="G36" s="237">
        <v>0.5</v>
      </c>
      <c r="H36" s="236">
        <v>6.0</v>
      </c>
      <c r="I36" s="236">
        <v>0.0</v>
      </c>
      <c r="J36" s="235">
        <v>6.0</v>
      </c>
      <c r="K36" s="235">
        <v>0.0</v>
      </c>
      <c r="L36" s="152"/>
    </row>
    <row r="37">
      <c r="A37" s="233">
        <v>45244.0</v>
      </c>
      <c r="B37" s="153" t="s">
        <v>103</v>
      </c>
      <c r="C37" s="153" t="s">
        <v>31</v>
      </c>
      <c r="D37" s="234" t="s">
        <v>171</v>
      </c>
      <c r="E37" s="233">
        <v>45245.0</v>
      </c>
      <c r="F37" s="237">
        <v>0.25</v>
      </c>
      <c r="G37" s="237">
        <v>0.5625</v>
      </c>
      <c r="H37" s="236">
        <v>7.5</v>
      </c>
      <c r="I37" s="236">
        <v>0.0</v>
      </c>
      <c r="J37" s="235">
        <v>7.5</v>
      </c>
      <c r="K37" s="235">
        <v>0.0</v>
      </c>
      <c r="L37" s="152"/>
    </row>
    <row r="38">
      <c r="A38" s="233">
        <v>45244.0</v>
      </c>
      <c r="B38" s="153" t="s">
        <v>97</v>
      </c>
      <c r="C38" s="153" t="s">
        <v>31</v>
      </c>
      <c r="D38" s="234" t="s">
        <v>171</v>
      </c>
      <c r="E38" s="233">
        <v>45245.0</v>
      </c>
      <c r="F38" s="237">
        <v>0.2708333333333333</v>
      </c>
      <c r="G38" s="237">
        <v>0.5833333333333334</v>
      </c>
      <c r="H38" s="235">
        <v>7.5</v>
      </c>
      <c r="I38" s="235">
        <v>0.0</v>
      </c>
      <c r="J38" s="235">
        <v>7.5</v>
      </c>
      <c r="K38" s="235">
        <v>0.0</v>
      </c>
      <c r="L38" s="152"/>
    </row>
    <row r="39">
      <c r="A39" s="233">
        <v>45244.0</v>
      </c>
      <c r="B39" s="152" t="s">
        <v>109</v>
      </c>
      <c r="C39" s="153" t="s">
        <v>31</v>
      </c>
      <c r="D39" s="234" t="s">
        <v>171</v>
      </c>
      <c r="E39" s="233">
        <v>45245.0</v>
      </c>
      <c r="F39" s="235">
        <v>0.0</v>
      </c>
      <c r="G39" s="235">
        <v>0.0</v>
      </c>
      <c r="H39" s="235">
        <v>0.0</v>
      </c>
      <c r="I39" s="236">
        <v>0.0</v>
      </c>
      <c r="J39" s="235">
        <v>0.0</v>
      </c>
      <c r="K39" s="235">
        <v>0.0</v>
      </c>
      <c r="L39" s="152" t="s">
        <v>25</v>
      </c>
    </row>
    <row r="40">
      <c r="A40" s="233">
        <v>45245.0</v>
      </c>
      <c r="B40" s="153" t="s">
        <v>88</v>
      </c>
      <c r="C40" s="153" t="s">
        <v>31</v>
      </c>
      <c r="D40" s="234" t="s">
        <v>171</v>
      </c>
      <c r="E40" s="233">
        <v>45245.0</v>
      </c>
      <c r="F40" s="237">
        <v>0.9583333333333334</v>
      </c>
      <c r="G40" s="237">
        <v>0.2708333333333333</v>
      </c>
      <c r="H40" s="235">
        <v>7.5</v>
      </c>
      <c r="I40" s="236">
        <v>0.0</v>
      </c>
      <c r="J40" s="235">
        <v>1.0</v>
      </c>
      <c r="K40" s="235">
        <v>6.5</v>
      </c>
      <c r="L40" s="152"/>
    </row>
    <row r="41">
      <c r="A41" s="233">
        <v>45245.0</v>
      </c>
      <c r="B41" s="152" t="s">
        <v>55</v>
      </c>
      <c r="C41" s="152" t="s">
        <v>1</v>
      </c>
      <c r="D41" s="234" t="s">
        <v>171</v>
      </c>
      <c r="E41" s="233">
        <v>45245.0</v>
      </c>
      <c r="F41" s="237">
        <v>0.9791666666666666</v>
      </c>
      <c r="G41" s="237">
        <v>0.25</v>
      </c>
      <c r="H41" s="235">
        <v>6.5</v>
      </c>
      <c r="I41" s="236">
        <v>0.0</v>
      </c>
      <c r="J41" s="236">
        <v>0.0</v>
      </c>
      <c r="K41" s="235">
        <v>6.5</v>
      </c>
      <c r="L41" s="152"/>
    </row>
    <row r="42">
      <c r="A42" s="233">
        <v>45245.0</v>
      </c>
      <c r="B42" s="152" t="s">
        <v>50</v>
      </c>
      <c r="C42" s="152" t="s">
        <v>51</v>
      </c>
      <c r="D42" s="234" t="s">
        <v>169</v>
      </c>
      <c r="E42" s="233">
        <v>45246.0</v>
      </c>
      <c r="F42" s="235">
        <v>0.0</v>
      </c>
      <c r="G42" s="235">
        <v>0.0</v>
      </c>
      <c r="H42" s="235">
        <v>0.0</v>
      </c>
      <c r="I42" s="235">
        <v>0.0</v>
      </c>
      <c r="J42" s="235">
        <v>0.0</v>
      </c>
      <c r="K42" s="235">
        <v>0.0</v>
      </c>
      <c r="L42" s="152" t="s">
        <v>25</v>
      </c>
    </row>
    <row r="43">
      <c r="A43" s="233">
        <v>45245.0</v>
      </c>
      <c r="B43" s="152" t="s">
        <v>52</v>
      </c>
      <c r="C43" s="152" t="s">
        <v>51</v>
      </c>
      <c r="D43" s="234" t="s">
        <v>169</v>
      </c>
      <c r="E43" s="233">
        <v>45246.0</v>
      </c>
      <c r="F43" s="235">
        <v>0.0</v>
      </c>
      <c r="G43" s="235">
        <v>0.0</v>
      </c>
      <c r="H43" s="235">
        <v>0.0</v>
      </c>
      <c r="I43" s="235">
        <v>0.0</v>
      </c>
      <c r="J43" s="235">
        <v>0.0</v>
      </c>
      <c r="K43" s="235">
        <v>0.0</v>
      </c>
      <c r="L43" s="152" t="s">
        <v>25</v>
      </c>
    </row>
    <row r="44">
      <c r="A44" s="233">
        <v>45245.0</v>
      </c>
      <c r="B44" s="152" t="s">
        <v>54</v>
      </c>
      <c r="C44" s="153" t="s">
        <v>51</v>
      </c>
      <c r="D44" s="234" t="s">
        <v>169</v>
      </c>
      <c r="E44" s="233">
        <v>45246.0</v>
      </c>
      <c r="F44" s="237">
        <v>0.0</v>
      </c>
      <c r="G44" s="237">
        <v>0.25</v>
      </c>
      <c r="H44" s="235">
        <v>6.0</v>
      </c>
      <c r="I44" s="236">
        <v>0.0</v>
      </c>
      <c r="J44" s="236">
        <v>0.0</v>
      </c>
      <c r="K44" s="235">
        <v>6.0</v>
      </c>
      <c r="L44" s="152"/>
    </row>
    <row r="45">
      <c r="A45" s="233">
        <v>45245.0</v>
      </c>
      <c r="B45" s="152" t="s">
        <v>139</v>
      </c>
      <c r="C45" s="152" t="s">
        <v>35</v>
      </c>
      <c r="D45" s="234" t="s">
        <v>169</v>
      </c>
      <c r="E45" s="233">
        <v>45246.0</v>
      </c>
      <c r="F45" s="237">
        <v>0.0</v>
      </c>
      <c r="G45" s="237">
        <v>0.25</v>
      </c>
      <c r="H45" s="235">
        <v>6.0</v>
      </c>
      <c r="I45" s="236">
        <v>0.0</v>
      </c>
      <c r="J45" s="236">
        <v>0.0</v>
      </c>
      <c r="K45" s="235">
        <v>6.0</v>
      </c>
      <c r="L45" s="152"/>
    </row>
    <row r="46">
      <c r="A46" s="233">
        <v>45245.0</v>
      </c>
      <c r="B46" s="152" t="s">
        <v>18</v>
      </c>
      <c r="C46" s="152" t="s">
        <v>23</v>
      </c>
      <c r="D46" s="234" t="s">
        <v>169</v>
      </c>
      <c r="E46" s="233">
        <v>45246.0</v>
      </c>
      <c r="F46" s="237">
        <v>0.0625</v>
      </c>
      <c r="G46" s="237">
        <v>0.25</v>
      </c>
      <c r="H46" s="68">
        <v>4.5</v>
      </c>
      <c r="I46" s="68">
        <v>0.0</v>
      </c>
      <c r="J46" s="68">
        <v>0.0</v>
      </c>
      <c r="K46" s="68">
        <v>4.5</v>
      </c>
      <c r="L46" s="152"/>
    </row>
    <row r="47">
      <c r="A47" s="233">
        <v>45245.0</v>
      </c>
      <c r="B47" s="152" t="s">
        <v>123</v>
      </c>
      <c r="C47" s="153" t="s">
        <v>23</v>
      </c>
      <c r="D47" s="234" t="s">
        <v>169</v>
      </c>
      <c r="E47" s="233">
        <v>45246.0</v>
      </c>
      <c r="F47" s="237">
        <v>0.25</v>
      </c>
      <c r="G47" s="237">
        <v>0.5</v>
      </c>
      <c r="H47" s="235">
        <v>6.0</v>
      </c>
      <c r="I47" s="235">
        <v>0.0</v>
      </c>
      <c r="J47" s="235">
        <v>6.0</v>
      </c>
      <c r="K47" s="235">
        <v>0.0</v>
      </c>
      <c r="L47" s="152"/>
    </row>
    <row r="48">
      <c r="A48" s="233">
        <v>45245.0</v>
      </c>
      <c r="B48" s="152" t="s">
        <v>30</v>
      </c>
      <c r="C48" s="239" t="s">
        <v>145</v>
      </c>
      <c r="D48" s="243" t="s">
        <v>169</v>
      </c>
      <c r="E48" s="233">
        <v>45246.0</v>
      </c>
      <c r="F48" s="237">
        <v>0.20833333333333334</v>
      </c>
      <c r="G48" s="238">
        <v>0.4583333333333333</v>
      </c>
      <c r="H48" s="235">
        <v>6.0</v>
      </c>
      <c r="I48" s="235">
        <v>0.0</v>
      </c>
      <c r="J48" s="235">
        <v>5.0</v>
      </c>
      <c r="K48" s="235">
        <v>1.0</v>
      </c>
    </row>
    <row r="49">
      <c r="A49" s="233">
        <v>45245.0</v>
      </c>
      <c r="B49" s="152" t="s">
        <v>45</v>
      </c>
      <c r="C49" s="153" t="s">
        <v>1</v>
      </c>
      <c r="D49" s="234" t="s">
        <v>169</v>
      </c>
      <c r="E49" s="233">
        <v>45246.0</v>
      </c>
      <c r="F49" s="237">
        <v>0.25</v>
      </c>
      <c r="G49" s="237">
        <v>0.5208333333333334</v>
      </c>
      <c r="H49" s="235">
        <v>6.5</v>
      </c>
      <c r="I49" s="236">
        <v>0.0</v>
      </c>
      <c r="J49" s="235">
        <v>6.5</v>
      </c>
      <c r="K49" s="235">
        <v>0.0</v>
      </c>
      <c r="L49" s="152"/>
    </row>
    <row r="50">
      <c r="A50" s="233">
        <v>45245.0</v>
      </c>
      <c r="B50" s="152" t="s">
        <v>32</v>
      </c>
      <c r="C50" s="153" t="s">
        <v>1</v>
      </c>
      <c r="D50" s="234" t="s">
        <v>169</v>
      </c>
      <c r="E50" s="233">
        <v>45246.0</v>
      </c>
      <c r="F50" s="240">
        <v>0.0</v>
      </c>
      <c r="G50" s="240">
        <v>0.0</v>
      </c>
      <c r="H50" s="240">
        <v>0.0</v>
      </c>
      <c r="I50" s="240">
        <v>0.0</v>
      </c>
      <c r="J50" s="240">
        <v>0.0</v>
      </c>
      <c r="K50" s="240">
        <v>0.0</v>
      </c>
      <c r="L50" s="68" t="s">
        <v>25</v>
      </c>
    </row>
    <row r="51">
      <c r="A51" s="233">
        <v>45245.0</v>
      </c>
      <c r="B51" s="153" t="s">
        <v>69</v>
      </c>
      <c r="C51" s="153" t="s">
        <v>51</v>
      </c>
      <c r="D51" s="234" t="s">
        <v>169</v>
      </c>
      <c r="E51" s="233">
        <v>45246.0</v>
      </c>
      <c r="F51" s="240">
        <v>0.0</v>
      </c>
      <c r="G51" s="240">
        <v>0.0</v>
      </c>
      <c r="H51" s="240">
        <v>0.0</v>
      </c>
      <c r="I51" s="240">
        <v>0.0</v>
      </c>
      <c r="J51" s="240">
        <v>0.0</v>
      </c>
      <c r="K51" s="240">
        <v>0.0</v>
      </c>
      <c r="L51" s="68" t="s">
        <v>25</v>
      </c>
    </row>
    <row r="52">
      <c r="A52" s="233">
        <v>45245.0</v>
      </c>
      <c r="B52" s="155" t="s">
        <v>190</v>
      </c>
      <c r="C52" s="153" t="s">
        <v>51</v>
      </c>
      <c r="D52" s="234" t="s">
        <v>169</v>
      </c>
      <c r="E52" s="233">
        <v>45246.0</v>
      </c>
      <c r="F52" s="238">
        <v>0.20833333333333334</v>
      </c>
      <c r="G52" s="237">
        <v>0.5416666666666666</v>
      </c>
      <c r="H52" s="235">
        <v>8.0</v>
      </c>
      <c r="I52" s="236">
        <v>0.0</v>
      </c>
      <c r="J52" s="235">
        <v>7.0</v>
      </c>
      <c r="K52" s="236">
        <v>1.0</v>
      </c>
      <c r="L52" s="152"/>
    </row>
    <row r="53">
      <c r="A53" s="233">
        <v>45245.0</v>
      </c>
      <c r="B53" s="152" t="s">
        <v>189</v>
      </c>
      <c r="C53" s="153" t="s">
        <v>51</v>
      </c>
      <c r="D53" s="234" t="s">
        <v>169</v>
      </c>
      <c r="E53" s="233">
        <v>45246.0</v>
      </c>
      <c r="F53" s="237">
        <v>0.25</v>
      </c>
      <c r="G53" s="237">
        <v>0.5625</v>
      </c>
      <c r="H53" s="236">
        <v>7.5</v>
      </c>
      <c r="I53" s="236">
        <v>0.0</v>
      </c>
      <c r="J53" s="235">
        <v>7.5</v>
      </c>
      <c r="K53" s="235">
        <v>0.0</v>
      </c>
      <c r="L53" s="152"/>
    </row>
    <row r="54">
      <c r="A54" s="233">
        <v>45245.0</v>
      </c>
      <c r="B54" s="155" t="s">
        <v>82</v>
      </c>
      <c r="C54" s="152" t="s">
        <v>35</v>
      </c>
      <c r="D54" s="234" t="s">
        <v>169</v>
      </c>
      <c r="E54" s="233">
        <v>45246.0</v>
      </c>
      <c r="F54" s="237">
        <v>0.25</v>
      </c>
      <c r="G54" s="237">
        <v>0.5</v>
      </c>
      <c r="H54" s="236">
        <v>6.0</v>
      </c>
      <c r="I54" s="236">
        <v>0.0</v>
      </c>
      <c r="J54" s="235">
        <v>6.0</v>
      </c>
      <c r="K54" s="235">
        <v>0.0</v>
      </c>
      <c r="L54" s="152"/>
    </row>
    <row r="55">
      <c r="A55" s="233">
        <v>45245.0</v>
      </c>
      <c r="B55" s="153" t="s">
        <v>103</v>
      </c>
      <c r="C55" s="153" t="s">
        <v>31</v>
      </c>
      <c r="D55" s="234" t="s">
        <v>169</v>
      </c>
      <c r="E55" s="233">
        <v>45246.0</v>
      </c>
      <c r="F55" s="237">
        <v>0.2708333333333333</v>
      </c>
      <c r="G55" s="237">
        <v>0.5833333333333334</v>
      </c>
      <c r="H55" s="235">
        <v>7.5</v>
      </c>
      <c r="I55" s="235">
        <v>0.0</v>
      </c>
      <c r="J55" s="235">
        <v>7.5</v>
      </c>
      <c r="K55" s="235">
        <v>0.0</v>
      </c>
      <c r="L55" s="152"/>
    </row>
    <row r="56">
      <c r="A56" s="233">
        <v>45245.0</v>
      </c>
      <c r="B56" s="153" t="s">
        <v>97</v>
      </c>
      <c r="C56" s="153" t="s">
        <v>31</v>
      </c>
      <c r="D56" s="234" t="s">
        <v>169</v>
      </c>
      <c r="E56" s="233">
        <v>45246.0</v>
      </c>
      <c r="F56" s="235">
        <v>0.0</v>
      </c>
      <c r="G56" s="235">
        <v>0.0</v>
      </c>
      <c r="H56" s="235">
        <v>0.0</v>
      </c>
      <c r="I56" s="235">
        <v>0.0</v>
      </c>
      <c r="J56" s="235">
        <v>0.0</v>
      </c>
      <c r="K56" s="235">
        <v>0.0</v>
      </c>
      <c r="L56" s="68" t="s">
        <v>25</v>
      </c>
    </row>
    <row r="57">
      <c r="A57" s="233">
        <v>45245.0</v>
      </c>
      <c r="B57" s="152" t="s">
        <v>109</v>
      </c>
      <c r="C57" s="153" t="s">
        <v>31</v>
      </c>
      <c r="D57" s="234" t="s">
        <v>169</v>
      </c>
      <c r="E57" s="233">
        <v>45246.0</v>
      </c>
      <c r="F57" s="237">
        <v>0.25</v>
      </c>
      <c r="G57" s="237">
        <v>0.5625</v>
      </c>
      <c r="H57" s="236">
        <v>7.5</v>
      </c>
      <c r="I57" s="236">
        <v>0.0</v>
      </c>
      <c r="J57" s="235">
        <v>7.5</v>
      </c>
      <c r="K57" s="235">
        <v>0.0</v>
      </c>
      <c r="L57" s="152"/>
    </row>
    <row r="58">
      <c r="A58" s="233">
        <v>45246.0</v>
      </c>
      <c r="B58" s="153" t="s">
        <v>88</v>
      </c>
      <c r="C58" s="153" t="s">
        <v>31</v>
      </c>
      <c r="D58" s="234" t="s">
        <v>169</v>
      </c>
      <c r="E58" s="233">
        <v>45246.0</v>
      </c>
      <c r="F58" s="237">
        <v>0.9583333333333334</v>
      </c>
      <c r="G58" s="237">
        <v>0.2708333333333333</v>
      </c>
      <c r="H58" s="235">
        <v>7.5</v>
      </c>
      <c r="I58" s="236">
        <v>0.0</v>
      </c>
      <c r="J58" s="235">
        <v>1.0</v>
      </c>
      <c r="K58" s="235">
        <v>6.5</v>
      </c>
      <c r="L58" s="152"/>
    </row>
    <row r="59">
      <c r="A59" s="233">
        <v>45246.0</v>
      </c>
      <c r="B59" s="152" t="s">
        <v>55</v>
      </c>
      <c r="C59" s="152" t="s">
        <v>1</v>
      </c>
      <c r="D59" s="234" t="s">
        <v>169</v>
      </c>
      <c r="E59" s="233">
        <v>45246.0</v>
      </c>
      <c r="F59" s="237">
        <v>0.9791666666666666</v>
      </c>
      <c r="G59" s="237">
        <v>0.25</v>
      </c>
      <c r="H59" s="235">
        <v>6.5</v>
      </c>
      <c r="I59" s="236">
        <v>0.0</v>
      </c>
      <c r="J59" s="236">
        <v>0.0</v>
      </c>
      <c r="K59" s="235">
        <v>6.5</v>
      </c>
      <c r="L59" s="152"/>
    </row>
    <row r="60">
      <c r="A60" s="233">
        <v>45246.0</v>
      </c>
      <c r="B60" s="152" t="s">
        <v>50</v>
      </c>
      <c r="C60" s="152" t="s">
        <v>49</v>
      </c>
      <c r="D60" s="234" t="s">
        <v>168</v>
      </c>
      <c r="E60" s="233">
        <v>45247.0</v>
      </c>
      <c r="F60" s="237">
        <v>0.5</v>
      </c>
      <c r="G60" s="237">
        <v>0.375</v>
      </c>
      <c r="H60" s="235">
        <v>9.0</v>
      </c>
      <c r="I60" s="235">
        <v>1.0</v>
      </c>
      <c r="J60" s="235">
        <v>2.0</v>
      </c>
      <c r="K60" s="235">
        <v>6.0</v>
      </c>
      <c r="L60" s="68" t="s">
        <v>191</v>
      </c>
    </row>
    <row r="61">
      <c r="A61" s="233">
        <v>45246.0</v>
      </c>
      <c r="B61" s="152" t="s">
        <v>54</v>
      </c>
      <c r="C61" s="153" t="s">
        <v>51</v>
      </c>
      <c r="D61" s="234" t="s">
        <v>168</v>
      </c>
      <c r="E61" s="233">
        <v>45247.0</v>
      </c>
      <c r="F61" s="237">
        <v>0.0</v>
      </c>
      <c r="G61" s="237">
        <v>0.25</v>
      </c>
      <c r="H61" s="235">
        <v>6.0</v>
      </c>
      <c r="I61" s="236">
        <v>0.0</v>
      </c>
      <c r="J61" s="236">
        <v>0.0</v>
      </c>
      <c r="K61" s="235">
        <v>6.0</v>
      </c>
      <c r="L61" s="241"/>
    </row>
    <row r="62">
      <c r="A62" s="233">
        <v>45246.0</v>
      </c>
      <c r="B62" s="153" t="s">
        <v>139</v>
      </c>
      <c r="C62" s="153" t="s">
        <v>35</v>
      </c>
      <c r="D62" s="234" t="s">
        <v>168</v>
      </c>
      <c r="E62" s="233">
        <v>45247.0</v>
      </c>
      <c r="F62" s="237">
        <v>0.0</v>
      </c>
      <c r="G62" s="237">
        <v>0.25</v>
      </c>
      <c r="H62" s="235">
        <v>6.0</v>
      </c>
      <c r="I62" s="236">
        <v>0.0</v>
      </c>
      <c r="J62" s="236">
        <v>0.0</v>
      </c>
      <c r="K62" s="235">
        <v>6.0</v>
      </c>
      <c r="L62" s="155"/>
    </row>
    <row r="63">
      <c r="A63" s="233">
        <v>45246.0</v>
      </c>
      <c r="B63" s="152" t="s">
        <v>18</v>
      </c>
      <c r="C63" s="153" t="s">
        <v>23</v>
      </c>
      <c r="D63" s="234" t="s">
        <v>168</v>
      </c>
      <c r="E63" s="233">
        <v>45247.0</v>
      </c>
      <c r="F63" s="240">
        <v>0.0</v>
      </c>
      <c r="G63" s="240">
        <v>0.0</v>
      </c>
      <c r="H63" s="261">
        <v>0.0</v>
      </c>
      <c r="I63" s="261">
        <v>0.0</v>
      </c>
      <c r="J63" s="261">
        <v>0.0</v>
      </c>
      <c r="K63" s="261">
        <v>0.0</v>
      </c>
      <c r="L63" s="152" t="s">
        <v>25</v>
      </c>
    </row>
    <row r="64">
      <c r="A64" s="233">
        <v>45246.0</v>
      </c>
      <c r="B64" s="152" t="s">
        <v>52</v>
      </c>
      <c r="C64" s="153" t="s">
        <v>23</v>
      </c>
      <c r="D64" s="234" t="s">
        <v>168</v>
      </c>
      <c r="E64" s="233">
        <v>45247.0</v>
      </c>
      <c r="F64" s="242">
        <v>0.0625</v>
      </c>
      <c r="G64" s="242">
        <v>0.2916666666666667</v>
      </c>
      <c r="H64" s="261">
        <v>5.5</v>
      </c>
      <c r="I64" s="261">
        <v>0.0</v>
      </c>
      <c r="J64" s="261">
        <v>1.0</v>
      </c>
      <c r="K64" s="261">
        <v>4.5</v>
      </c>
      <c r="L64" s="152"/>
    </row>
    <row r="65">
      <c r="A65" s="233">
        <v>45246.0</v>
      </c>
      <c r="B65" s="152" t="s">
        <v>123</v>
      </c>
      <c r="C65" s="152" t="s">
        <v>23</v>
      </c>
      <c r="D65" s="234" t="s">
        <v>168</v>
      </c>
      <c r="E65" s="233">
        <v>45247.0</v>
      </c>
      <c r="F65" s="242">
        <v>0.2916666666666667</v>
      </c>
      <c r="G65" s="242">
        <v>0.5</v>
      </c>
      <c r="H65" s="240">
        <v>5.0</v>
      </c>
      <c r="I65" s="244">
        <v>0.0</v>
      </c>
      <c r="J65" s="244">
        <v>5.0</v>
      </c>
      <c r="K65" s="240">
        <v>0.0</v>
      </c>
      <c r="L65" s="68"/>
    </row>
    <row r="66">
      <c r="A66" s="233">
        <v>45246.0</v>
      </c>
      <c r="B66" s="153" t="s">
        <v>45</v>
      </c>
      <c r="C66" s="153" t="s">
        <v>1</v>
      </c>
      <c r="D66" s="234" t="s">
        <v>168</v>
      </c>
      <c r="E66" s="233">
        <v>45247.0</v>
      </c>
      <c r="F66" s="237">
        <v>0.25</v>
      </c>
      <c r="G66" s="237">
        <v>0.5208333333333334</v>
      </c>
      <c r="H66" s="235">
        <v>6.5</v>
      </c>
      <c r="I66" s="236">
        <v>0.0</v>
      </c>
      <c r="J66" s="235">
        <v>6.5</v>
      </c>
      <c r="K66" s="235">
        <v>0.0</v>
      </c>
      <c r="L66" s="68" t="s">
        <v>25</v>
      </c>
    </row>
    <row r="67">
      <c r="A67" s="233">
        <v>45246.0</v>
      </c>
      <c r="B67" s="152" t="s">
        <v>30</v>
      </c>
      <c r="C67" s="152" t="s">
        <v>145</v>
      </c>
      <c r="D67" s="234" t="s">
        <v>168</v>
      </c>
      <c r="E67" s="233">
        <v>45247.0</v>
      </c>
      <c r="F67" s="242">
        <v>0.16666666666666666</v>
      </c>
      <c r="G67" s="242">
        <v>0.4166666666666667</v>
      </c>
      <c r="H67" s="240">
        <v>6.0</v>
      </c>
      <c r="I67" s="240">
        <v>0.0</v>
      </c>
      <c r="J67" s="240">
        <v>4.0</v>
      </c>
      <c r="K67" s="240">
        <v>2.0</v>
      </c>
      <c r="L67" s="241"/>
    </row>
    <row r="68">
      <c r="A68" s="233">
        <v>45246.0</v>
      </c>
      <c r="B68" s="153" t="s">
        <v>69</v>
      </c>
      <c r="C68" s="153" t="s">
        <v>51</v>
      </c>
      <c r="D68" s="234" t="s">
        <v>168</v>
      </c>
      <c r="E68" s="233">
        <v>45247.0</v>
      </c>
      <c r="F68" s="238">
        <v>0.20833333333333334</v>
      </c>
      <c r="G68" s="237">
        <v>0.5416666666666666</v>
      </c>
      <c r="H68" s="235">
        <v>8.0</v>
      </c>
      <c r="I68" s="236">
        <v>0.0</v>
      </c>
      <c r="J68" s="235">
        <v>7.0</v>
      </c>
      <c r="K68" s="236">
        <v>1.0</v>
      </c>
      <c r="L68" s="152"/>
    </row>
    <row r="69">
      <c r="A69" s="233">
        <v>45246.0</v>
      </c>
      <c r="B69" s="152" t="s">
        <v>189</v>
      </c>
      <c r="C69" s="153" t="s">
        <v>51</v>
      </c>
      <c r="D69" s="234" t="s">
        <v>168</v>
      </c>
      <c r="E69" s="233">
        <v>45247.0</v>
      </c>
      <c r="F69" s="240">
        <v>0.0</v>
      </c>
      <c r="G69" s="240">
        <v>0.0</v>
      </c>
      <c r="H69" s="240">
        <v>0.0</v>
      </c>
      <c r="I69" s="240">
        <v>0.0</v>
      </c>
      <c r="J69" s="240">
        <v>0.0</v>
      </c>
      <c r="K69" s="240">
        <v>0.0</v>
      </c>
      <c r="L69" s="152" t="s">
        <v>25</v>
      </c>
    </row>
    <row r="70">
      <c r="A70" s="233">
        <v>45246.0</v>
      </c>
      <c r="B70" s="155" t="s">
        <v>190</v>
      </c>
      <c r="C70" s="153" t="s">
        <v>51</v>
      </c>
      <c r="D70" s="234" t="s">
        <v>168</v>
      </c>
      <c r="E70" s="233">
        <v>45247.0</v>
      </c>
      <c r="F70" s="235">
        <v>0.0</v>
      </c>
      <c r="G70" s="235">
        <v>0.0</v>
      </c>
      <c r="H70" s="235">
        <v>0.0</v>
      </c>
      <c r="I70" s="236">
        <v>0.0</v>
      </c>
      <c r="J70" s="235">
        <v>0.0</v>
      </c>
      <c r="K70" s="235">
        <v>0.0</v>
      </c>
      <c r="L70" s="152" t="s">
        <v>25</v>
      </c>
    </row>
    <row r="71">
      <c r="A71" s="233">
        <v>45246.0</v>
      </c>
      <c r="B71" s="155" t="s">
        <v>82</v>
      </c>
      <c r="C71" s="152" t="s">
        <v>51</v>
      </c>
      <c r="D71" s="234" t="s">
        <v>168</v>
      </c>
      <c r="E71" s="233">
        <v>45247.0</v>
      </c>
      <c r="F71" s="237">
        <v>0.25</v>
      </c>
      <c r="G71" s="237">
        <v>0.5625</v>
      </c>
      <c r="H71" s="236">
        <v>7.5</v>
      </c>
      <c r="I71" s="236">
        <v>0.0</v>
      </c>
      <c r="J71" s="235">
        <v>7.5</v>
      </c>
      <c r="K71" s="235">
        <v>0.0</v>
      </c>
    </row>
    <row r="72">
      <c r="A72" s="233">
        <v>45246.0</v>
      </c>
      <c r="B72" s="152" t="s">
        <v>32</v>
      </c>
      <c r="C72" s="152" t="s">
        <v>35</v>
      </c>
      <c r="D72" s="234" t="s">
        <v>168</v>
      </c>
      <c r="E72" s="233">
        <v>45247.0</v>
      </c>
      <c r="F72" s="237">
        <v>0.25</v>
      </c>
      <c r="G72" s="237">
        <v>0.5</v>
      </c>
      <c r="H72" s="236">
        <v>6.0</v>
      </c>
      <c r="I72" s="236">
        <v>0.0</v>
      </c>
      <c r="J72" s="235">
        <v>6.0</v>
      </c>
      <c r="K72" s="235">
        <v>0.0</v>
      </c>
      <c r="L72" s="152"/>
    </row>
    <row r="73">
      <c r="A73" s="233">
        <v>45246.0</v>
      </c>
      <c r="B73" s="153" t="s">
        <v>103</v>
      </c>
      <c r="C73" s="153" t="s">
        <v>31</v>
      </c>
      <c r="D73" s="234" t="s">
        <v>168</v>
      </c>
      <c r="E73" s="233">
        <v>45247.0</v>
      </c>
      <c r="F73" s="237">
        <v>0.2708333333333333</v>
      </c>
      <c r="G73" s="237">
        <v>0.5833333333333334</v>
      </c>
      <c r="H73" s="235">
        <v>7.5</v>
      </c>
      <c r="I73" s="235">
        <v>0.0</v>
      </c>
      <c r="J73" s="235">
        <v>7.5</v>
      </c>
      <c r="K73" s="235">
        <v>0.0</v>
      </c>
      <c r="L73" s="152"/>
    </row>
    <row r="74">
      <c r="A74" s="233">
        <v>45246.0</v>
      </c>
      <c r="B74" s="153" t="s">
        <v>97</v>
      </c>
      <c r="C74" s="153" t="s">
        <v>31</v>
      </c>
      <c r="D74" s="234" t="s">
        <v>168</v>
      </c>
      <c r="E74" s="233">
        <v>45247.0</v>
      </c>
      <c r="F74" s="235">
        <v>0.0</v>
      </c>
      <c r="G74" s="235">
        <v>0.0</v>
      </c>
      <c r="H74" s="235">
        <v>0.0</v>
      </c>
      <c r="I74" s="235">
        <v>0.0</v>
      </c>
      <c r="J74" s="235">
        <v>0.0</v>
      </c>
      <c r="K74" s="235">
        <v>0.0</v>
      </c>
      <c r="L74" s="68" t="s">
        <v>25</v>
      </c>
    </row>
    <row r="75">
      <c r="A75" s="233">
        <v>45246.0</v>
      </c>
      <c r="B75" s="152" t="s">
        <v>109</v>
      </c>
      <c r="C75" s="153" t="s">
        <v>31</v>
      </c>
      <c r="D75" s="234" t="s">
        <v>168</v>
      </c>
      <c r="E75" s="233">
        <v>45247.0</v>
      </c>
      <c r="F75" s="237">
        <v>0.25</v>
      </c>
      <c r="G75" s="237">
        <v>0.5625</v>
      </c>
      <c r="H75" s="236">
        <v>7.5</v>
      </c>
      <c r="I75" s="236">
        <v>0.0</v>
      </c>
      <c r="J75" s="235">
        <v>7.5</v>
      </c>
      <c r="K75" s="235">
        <v>0.0</v>
      </c>
      <c r="L75" s="152"/>
    </row>
    <row r="76">
      <c r="A76" s="233">
        <v>45247.0</v>
      </c>
      <c r="B76" s="152" t="s">
        <v>55</v>
      </c>
      <c r="C76" s="153" t="s">
        <v>1</v>
      </c>
      <c r="D76" s="234" t="s">
        <v>168</v>
      </c>
      <c r="E76" s="233">
        <v>45247.0</v>
      </c>
      <c r="F76" s="237">
        <v>0.9791666666666666</v>
      </c>
      <c r="G76" s="237">
        <v>0.25</v>
      </c>
      <c r="H76" s="235">
        <v>6.5</v>
      </c>
      <c r="I76" s="236">
        <v>0.0</v>
      </c>
      <c r="J76" s="236">
        <v>0.0</v>
      </c>
      <c r="K76" s="235">
        <v>6.5</v>
      </c>
      <c r="L76" s="152"/>
    </row>
    <row r="77">
      <c r="A77" s="233">
        <v>45247.0</v>
      </c>
      <c r="B77" s="153" t="s">
        <v>88</v>
      </c>
      <c r="C77" s="153" t="s">
        <v>31</v>
      </c>
      <c r="D77" s="234" t="s">
        <v>168</v>
      </c>
      <c r="E77" s="233">
        <v>45247.0</v>
      </c>
      <c r="F77" s="235">
        <v>0.0</v>
      </c>
      <c r="G77" s="235">
        <v>0.0</v>
      </c>
      <c r="H77" s="235">
        <v>0.0</v>
      </c>
      <c r="I77" s="236">
        <v>0.0</v>
      </c>
      <c r="J77" s="235">
        <v>0.0</v>
      </c>
      <c r="K77" s="235">
        <v>0.0</v>
      </c>
      <c r="L77" s="152"/>
    </row>
    <row r="78">
      <c r="A78" s="233">
        <v>45247.0</v>
      </c>
      <c r="B78" s="152" t="s">
        <v>50</v>
      </c>
      <c r="C78" s="153" t="s">
        <v>31</v>
      </c>
      <c r="D78" s="234" t="s">
        <v>168</v>
      </c>
      <c r="E78" s="233">
        <v>45247.0</v>
      </c>
      <c r="F78" s="237">
        <v>0.9583333333333334</v>
      </c>
      <c r="G78" s="237">
        <v>0.2708333333333333</v>
      </c>
      <c r="H78" s="235">
        <v>7.5</v>
      </c>
      <c r="I78" s="236">
        <v>0.0</v>
      </c>
      <c r="J78" s="235">
        <v>1.0</v>
      </c>
      <c r="K78" s="235">
        <v>6.5</v>
      </c>
      <c r="L78" s="152"/>
    </row>
    <row r="79">
      <c r="A79" s="233">
        <v>45247.0</v>
      </c>
      <c r="B79" s="152" t="s">
        <v>50</v>
      </c>
      <c r="C79" s="152" t="s">
        <v>35</v>
      </c>
      <c r="D79" s="234" t="s">
        <v>170</v>
      </c>
      <c r="E79" s="233">
        <v>45248.0</v>
      </c>
      <c r="F79" s="237">
        <v>0.2708333333333333</v>
      </c>
      <c r="G79" s="237">
        <v>0.4166666666666667</v>
      </c>
      <c r="H79" s="235">
        <v>3.5</v>
      </c>
      <c r="I79" s="235">
        <v>0.0</v>
      </c>
      <c r="J79" s="235">
        <v>3.5</v>
      </c>
      <c r="K79" s="235">
        <v>0.0</v>
      </c>
      <c r="L79" s="241"/>
    </row>
    <row r="80">
      <c r="A80" s="233">
        <v>45247.0</v>
      </c>
      <c r="B80" s="152" t="s">
        <v>54</v>
      </c>
      <c r="C80" s="152" t="s">
        <v>51</v>
      </c>
      <c r="D80" s="234" t="s">
        <v>170</v>
      </c>
      <c r="E80" s="233">
        <v>45248.0</v>
      </c>
      <c r="F80" s="235">
        <v>0.0</v>
      </c>
      <c r="G80" s="235">
        <v>0.0</v>
      </c>
      <c r="H80" s="235">
        <v>0.0</v>
      </c>
      <c r="I80" s="235">
        <v>0.0</v>
      </c>
      <c r="J80" s="235">
        <v>0.0</v>
      </c>
      <c r="K80" s="235">
        <v>0.0</v>
      </c>
      <c r="L80" s="241" t="s">
        <v>25</v>
      </c>
    </row>
    <row r="81">
      <c r="A81" s="233">
        <v>45247.0</v>
      </c>
      <c r="B81" s="152" t="s">
        <v>189</v>
      </c>
      <c r="C81" s="152" t="s">
        <v>51</v>
      </c>
      <c r="D81" s="234" t="s">
        <v>170</v>
      </c>
      <c r="E81" s="233">
        <v>45248.0</v>
      </c>
      <c r="F81" s="237">
        <v>0.0</v>
      </c>
      <c r="G81" s="237">
        <v>0.25</v>
      </c>
      <c r="H81" s="235">
        <v>6.0</v>
      </c>
      <c r="I81" s="236">
        <v>0.0</v>
      </c>
      <c r="J81" s="236">
        <v>0.0</v>
      </c>
      <c r="K81" s="235">
        <v>6.0</v>
      </c>
      <c r="L81" s="241"/>
    </row>
    <row r="82">
      <c r="A82" s="233">
        <v>45247.0</v>
      </c>
      <c r="B82" s="153" t="s">
        <v>139</v>
      </c>
      <c r="C82" s="153" t="s">
        <v>35</v>
      </c>
      <c r="D82" s="234" t="s">
        <v>170</v>
      </c>
      <c r="E82" s="233">
        <v>45248.0</v>
      </c>
      <c r="F82" s="237">
        <v>0.0</v>
      </c>
      <c r="G82" s="237">
        <v>0.2708333333333333</v>
      </c>
      <c r="H82" s="235">
        <v>6.5</v>
      </c>
      <c r="I82" s="236">
        <v>0.0</v>
      </c>
      <c r="J82" s="235">
        <v>0.5</v>
      </c>
      <c r="K82" s="235">
        <v>6.0</v>
      </c>
      <c r="L82" s="152"/>
    </row>
    <row r="83">
      <c r="A83" s="233">
        <v>45247.0</v>
      </c>
      <c r="B83" s="152" t="s">
        <v>18</v>
      </c>
      <c r="C83" s="152" t="s">
        <v>23</v>
      </c>
      <c r="D83" s="234" t="s">
        <v>170</v>
      </c>
      <c r="E83" s="233">
        <v>45248.0</v>
      </c>
      <c r="F83" s="235">
        <v>0.0</v>
      </c>
      <c r="G83" s="235">
        <v>0.0</v>
      </c>
      <c r="H83" s="235">
        <v>0.0</v>
      </c>
      <c r="I83" s="236">
        <v>0.0</v>
      </c>
      <c r="J83" s="236">
        <v>0.0</v>
      </c>
      <c r="K83" s="235">
        <v>0.0</v>
      </c>
      <c r="L83" s="152" t="s">
        <v>25</v>
      </c>
    </row>
    <row r="84">
      <c r="A84" s="233">
        <v>45247.0</v>
      </c>
      <c r="B84" s="152" t="s">
        <v>54</v>
      </c>
      <c r="C84" s="152" t="s">
        <v>23</v>
      </c>
      <c r="D84" s="234" t="s">
        <v>170</v>
      </c>
      <c r="E84" s="233">
        <v>45248.0</v>
      </c>
      <c r="F84" s="235">
        <v>0.0</v>
      </c>
      <c r="G84" s="235">
        <v>0.0</v>
      </c>
      <c r="H84" s="68">
        <v>0.0</v>
      </c>
      <c r="I84" s="68"/>
      <c r="J84" s="68">
        <v>0.0</v>
      </c>
      <c r="K84" s="68">
        <v>0.0</v>
      </c>
      <c r="L84" s="152" t="s">
        <v>25</v>
      </c>
    </row>
    <row r="85">
      <c r="A85" s="233">
        <v>45247.0</v>
      </c>
      <c r="B85" s="152" t="s">
        <v>52</v>
      </c>
      <c r="C85" s="152" t="s">
        <v>23</v>
      </c>
      <c r="D85" s="234" t="s">
        <v>170</v>
      </c>
      <c r="E85" s="233">
        <v>45248.0</v>
      </c>
      <c r="F85" s="237">
        <v>0.0625</v>
      </c>
      <c r="G85" s="237">
        <v>0.20833333333333334</v>
      </c>
      <c r="H85" s="68">
        <v>3.5</v>
      </c>
      <c r="I85" s="68">
        <v>0.0</v>
      </c>
      <c r="J85" s="68">
        <v>0.0</v>
      </c>
      <c r="K85" s="68">
        <v>3.5</v>
      </c>
      <c r="L85" s="152"/>
    </row>
    <row r="86">
      <c r="A86" s="233">
        <v>45247.0</v>
      </c>
      <c r="B86" s="152" t="s">
        <v>52</v>
      </c>
      <c r="C86" s="152" t="s">
        <v>49</v>
      </c>
      <c r="D86" s="234" t="s">
        <v>170</v>
      </c>
      <c r="E86" s="233">
        <v>45248.0</v>
      </c>
      <c r="F86" s="237">
        <v>0.20833333333333334</v>
      </c>
      <c r="G86" s="237">
        <v>0.375</v>
      </c>
      <c r="H86" s="235">
        <v>4.0</v>
      </c>
      <c r="I86" s="236">
        <v>0.0</v>
      </c>
      <c r="J86" s="235">
        <v>3.0</v>
      </c>
      <c r="K86" s="235">
        <v>1.0</v>
      </c>
      <c r="L86" s="152"/>
    </row>
    <row r="87">
      <c r="A87" s="233">
        <v>45247.0</v>
      </c>
      <c r="B87" s="153" t="s">
        <v>123</v>
      </c>
      <c r="C87" s="153" t="s">
        <v>23</v>
      </c>
      <c r="D87" s="234" t="s">
        <v>170</v>
      </c>
      <c r="E87" s="233">
        <v>45248.0</v>
      </c>
      <c r="F87" s="237">
        <v>0.20833333333333334</v>
      </c>
      <c r="G87" s="237">
        <v>0.0</v>
      </c>
      <c r="H87" s="235">
        <v>7.0</v>
      </c>
      <c r="I87" s="236">
        <v>0.0</v>
      </c>
      <c r="J87" s="235">
        <v>6.0</v>
      </c>
      <c r="K87" s="235">
        <v>1.0</v>
      </c>
    </row>
    <row r="88">
      <c r="A88" s="233">
        <v>45247.0</v>
      </c>
      <c r="B88" s="153" t="s">
        <v>45</v>
      </c>
      <c r="C88" s="153" t="s">
        <v>1</v>
      </c>
      <c r="D88" s="234" t="s">
        <v>170</v>
      </c>
      <c r="E88" s="233">
        <v>45248.0</v>
      </c>
      <c r="F88" s="242">
        <v>0.20833333333333334</v>
      </c>
      <c r="G88" s="242">
        <v>0.5416666666666666</v>
      </c>
      <c r="H88" s="240">
        <v>8.0</v>
      </c>
      <c r="I88" s="240">
        <v>0.0</v>
      </c>
      <c r="J88" s="240">
        <v>7.0</v>
      </c>
      <c r="K88" s="240">
        <v>1.0</v>
      </c>
    </row>
    <row r="89">
      <c r="A89" s="233">
        <v>45247.0</v>
      </c>
      <c r="B89" s="152" t="s">
        <v>32</v>
      </c>
      <c r="C89" s="153" t="s">
        <v>1</v>
      </c>
      <c r="D89" s="234" t="s">
        <v>170</v>
      </c>
      <c r="E89" s="233">
        <v>45248.0</v>
      </c>
      <c r="F89" s="237">
        <v>0.25</v>
      </c>
      <c r="G89" s="237">
        <v>0.6041666666666666</v>
      </c>
      <c r="H89" s="235">
        <v>8.5</v>
      </c>
      <c r="I89" s="235">
        <v>0.5</v>
      </c>
      <c r="J89" s="235">
        <v>8.0</v>
      </c>
      <c r="K89" s="235">
        <v>0.0</v>
      </c>
      <c r="L89" s="68" t="s">
        <v>192</v>
      </c>
    </row>
    <row r="90">
      <c r="A90" s="233">
        <v>45247.0</v>
      </c>
      <c r="B90" s="152" t="s">
        <v>30</v>
      </c>
      <c r="C90" s="152" t="s">
        <v>145</v>
      </c>
      <c r="D90" s="234" t="s">
        <v>170</v>
      </c>
      <c r="E90" s="233">
        <v>45248.0</v>
      </c>
      <c r="F90" s="237">
        <v>0.20833333333333334</v>
      </c>
      <c r="G90" s="242">
        <v>0.5</v>
      </c>
      <c r="H90" s="235">
        <v>7.0</v>
      </c>
      <c r="I90" s="235">
        <v>0.0</v>
      </c>
      <c r="J90" s="235">
        <v>6.0</v>
      </c>
      <c r="K90" s="235">
        <v>1.0</v>
      </c>
    </row>
    <row r="91">
      <c r="A91" s="233">
        <v>45247.0</v>
      </c>
      <c r="B91" s="152" t="s">
        <v>190</v>
      </c>
      <c r="C91" s="153" t="s">
        <v>51</v>
      </c>
      <c r="D91" s="234" t="s">
        <v>170</v>
      </c>
      <c r="E91" s="233">
        <v>45248.0</v>
      </c>
      <c r="F91" s="237">
        <v>0.25</v>
      </c>
      <c r="G91" s="237">
        <v>0.5625</v>
      </c>
      <c r="H91" s="236">
        <v>7.5</v>
      </c>
      <c r="I91" s="236">
        <v>0.0</v>
      </c>
      <c r="J91" s="235">
        <v>7.5</v>
      </c>
      <c r="K91" s="235">
        <v>0.0</v>
      </c>
      <c r="L91" s="68"/>
    </row>
    <row r="92">
      <c r="A92" s="233">
        <v>45247.0</v>
      </c>
      <c r="B92" s="153" t="s">
        <v>69</v>
      </c>
      <c r="C92" s="153" t="s">
        <v>51</v>
      </c>
      <c r="D92" s="234" t="s">
        <v>170</v>
      </c>
      <c r="E92" s="233">
        <v>45248.0</v>
      </c>
      <c r="F92" s="238">
        <v>0.20833333333333334</v>
      </c>
      <c r="G92" s="237">
        <v>0.5416666666666666</v>
      </c>
      <c r="H92" s="235">
        <v>8.0</v>
      </c>
      <c r="I92" s="236">
        <v>0.0</v>
      </c>
      <c r="J92" s="235">
        <v>7.0</v>
      </c>
      <c r="K92" s="236">
        <v>1.0</v>
      </c>
    </row>
    <row r="93">
      <c r="A93" s="233">
        <v>45247.0</v>
      </c>
      <c r="B93" s="155" t="s">
        <v>82</v>
      </c>
      <c r="C93" s="152" t="s">
        <v>35</v>
      </c>
      <c r="D93" s="234" t="s">
        <v>170</v>
      </c>
      <c r="E93" s="233">
        <v>45248.0</v>
      </c>
      <c r="F93" s="237">
        <v>0.20833333333333334</v>
      </c>
      <c r="G93" s="237">
        <v>0.0</v>
      </c>
      <c r="H93" s="235">
        <v>7.0</v>
      </c>
      <c r="I93" s="236">
        <v>0.0</v>
      </c>
      <c r="J93" s="235">
        <v>6.0</v>
      </c>
      <c r="K93" s="235">
        <v>1.0</v>
      </c>
    </row>
    <row r="94">
      <c r="A94" s="233">
        <v>45247.0</v>
      </c>
      <c r="B94" s="152" t="s">
        <v>109</v>
      </c>
      <c r="C94" s="153" t="s">
        <v>31</v>
      </c>
      <c r="D94" s="234" t="s">
        <v>170</v>
      </c>
      <c r="E94" s="233">
        <v>45248.0</v>
      </c>
      <c r="F94" s="237">
        <v>0.4166666666666667</v>
      </c>
      <c r="G94" s="237">
        <v>0.625</v>
      </c>
      <c r="H94" s="235">
        <v>5.0</v>
      </c>
      <c r="I94" s="235">
        <v>0.0</v>
      </c>
      <c r="J94" s="235">
        <v>5.0</v>
      </c>
      <c r="K94" s="235">
        <v>0.0</v>
      </c>
    </row>
    <row r="95">
      <c r="A95" s="233">
        <v>45247.0</v>
      </c>
      <c r="B95" s="153" t="s">
        <v>97</v>
      </c>
      <c r="C95" s="153" t="s">
        <v>31</v>
      </c>
      <c r="D95" s="234" t="s">
        <v>170</v>
      </c>
      <c r="E95" s="233">
        <v>45248.0</v>
      </c>
      <c r="F95" s="237">
        <v>0.2916666666666667</v>
      </c>
      <c r="G95" s="237">
        <v>0.625</v>
      </c>
      <c r="H95" s="235">
        <v>8.0</v>
      </c>
      <c r="I95" s="235">
        <v>0.0</v>
      </c>
      <c r="J95" s="235">
        <v>8.0</v>
      </c>
      <c r="K95" s="235">
        <v>0.0</v>
      </c>
    </row>
    <row r="96">
      <c r="A96" s="233">
        <v>45247.0</v>
      </c>
      <c r="B96" s="152" t="s">
        <v>103</v>
      </c>
      <c r="C96" s="153" t="s">
        <v>31</v>
      </c>
      <c r="D96" s="234" t="s">
        <v>170</v>
      </c>
      <c r="E96" s="233">
        <v>45248.0</v>
      </c>
      <c r="F96" s="237">
        <v>0.20833333333333334</v>
      </c>
      <c r="G96" s="237">
        <v>0.4166666666666667</v>
      </c>
      <c r="H96" s="235">
        <v>5.0</v>
      </c>
      <c r="I96" s="236">
        <v>0.0</v>
      </c>
      <c r="J96" s="235">
        <v>4.0</v>
      </c>
      <c r="K96" s="235">
        <v>1.0</v>
      </c>
      <c r="L96" s="152" t="s">
        <v>25</v>
      </c>
    </row>
    <row r="97">
      <c r="A97" s="233">
        <v>45248.0</v>
      </c>
      <c r="B97" s="153" t="s">
        <v>88</v>
      </c>
      <c r="C97" s="153" t="s">
        <v>31</v>
      </c>
      <c r="D97" s="234" t="s">
        <v>170</v>
      </c>
      <c r="E97" s="233">
        <v>45248.0</v>
      </c>
      <c r="F97" s="237">
        <v>0.9583333333333334</v>
      </c>
      <c r="G97" s="237">
        <v>0.2916666666666667</v>
      </c>
      <c r="H97" s="235">
        <v>8.0</v>
      </c>
      <c r="I97" s="236">
        <v>0.0</v>
      </c>
      <c r="J97" s="235">
        <v>1.0</v>
      </c>
      <c r="K97" s="235">
        <v>7.0</v>
      </c>
    </row>
    <row r="98">
      <c r="A98" s="233">
        <v>45248.0</v>
      </c>
      <c r="B98" s="152" t="s">
        <v>55</v>
      </c>
      <c r="C98" s="153" t="s">
        <v>1</v>
      </c>
      <c r="D98" s="234" t="s">
        <v>170</v>
      </c>
      <c r="E98" s="233">
        <v>45248.0</v>
      </c>
      <c r="F98" s="235">
        <v>0.0</v>
      </c>
      <c r="G98" s="235">
        <v>0.0</v>
      </c>
      <c r="H98" s="235">
        <v>0.0</v>
      </c>
      <c r="I98" s="236">
        <v>0.0</v>
      </c>
      <c r="J98" s="236">
        <v>0.0</v>
      </c>
      <c r="K98" s="235">
        <v>0.0</v>
      </c>
      <c r="L98" s="152" t="s">
        <v>63</v>
      </c>
    </row>
    <row r="99">
      <c r="A99" s="233">
        <v>45248.0</v>
      </c>
      <c r="B99" s="152" t="s">
        <v>50</v>
      </c>
      <c r="C99" s="153" t="s">
        <v>1</v>
      </c>
      <c r="D99" s="234" t="s">
        <v>170</v>
      </c>
      <c r="E99" s="233">
        <v>45248.0</v>
      </c>
      <c r="F99" s="237">
        <v>0.9791666666666666</v>
      </c>
      <c r="G99" s="237">
        <v>0.20833333333333334</v>
      </c>
      <c r="H99" s="235">
        <v>5.5</v>
      </c>
      <c r="I99" s="236">
        <v>0.0</v>
      </c>
      <c r="J99" s="236">
        <v>0.0</v>
      </c>
      <c r="K99" s="235">
        <v>5.5</v>
      </c>
      <c r="L99" s="152"/>
    </row>
    <row r="100">
      <c r="A100" s="233">
        <v>45248.0</v>
      </c>
      <c r="B100" s="152" t="s">
        <v>50</v>
      </c>
      <c r="C100" s="152" t="s">
        <v>49</v>
      </c>
      <c r="D100" s="234" t="s">
        <v>172</v>
      </c>
      <c r="E100" s="233">
        <v>45249.0</v>
      </c>
      <c r="F100" s="237">
        <v>0.20833333333333334</v>
      </c>
      <c r="G100" s="237">
        <v>0.4166666666666667</v>
      </c>
      <c r="H100" s="235">
        <v>5.0</v>
      </c>
      <c r="I100" s="236">
        <v>0.0</v>
      </c>
      <c r="J100" s="235">
        <v>4.0</v>
      </c>
      <c r="K100" s="235">
        <v>1.0</v>
      </c>
      <c r="L100" s="152"/>
    </row>
    <row r="101">
      <c r="A101" s="233">
        <v>45248.0</v>
      </c>
      <c r="B101" s="152" t="s">
        <v>189</v>
      </c>
      <c r="C101" s="152" t="s">
        <v>51</v>
      </c>
      <c r="D101" s="234" t="s">
        <v>172</v>
      </c>
      <c r="E101" s="233">
        <v>45249.0</v>
      </c>
      <c r="F101" s="237">
        <v>0.0</v>
      </c>
      <c r="G101" s="237">
        <v>0.25</v>
      </c>
      <c r="H101" s="235">
        <v>6.0</v>
      </c>
      <c r="I101" s="236">
        <v>0.0</v>
      </c>
      <c r="J101" s="236">
        <v>0.0</v>
      </c>
      <c r="K101" s="235">
        <v>6.0</v>
      </c>
      <c r="L101" s="152"/>
    </row>
    <row r="102">
      <c r="A102" s="233">
        <v>45248.0</v>
      </c>
      <c r="B102" s="153" t="s">
        <v>139</v>
      </c>
      <c r="C102" s="153" t="s">
        <v>35</v>
      </c>
      <c r="D102" s="234" t="s">
        <v>172</v>
      </c>
      <c r="E102" s="233">
        <v>45249.0</v>
      </c>
      <c r="F102" s="237">
        <v>0.0</v>
      </c>
      <c r="G102" s="237">
        <v>0.25</v>
      </c>
      <c r="H102" s="235">
        <v>6.0</v>
      </c>
      <c r="I102" s="236">
        <v>0.0</v>
      </c>
      <c r="J102" s="236">
        <v>0.0</v>
      </c>
      <c r="K102" s="235">
        <v>6.0</v>
      </c>
      <c r="L102" s="152"/>
    </row>
    <row r="103">
      <c r="A103" s="233">
        <v>45248.0</v>
      </c>
      <c r="B103" s="152" t="s">
        <v>18</v>
      </c>
      <c r="C103" s="153" t="s">
        <v>1</v>
      </c>
      <c r="D103" s="234" t="s">
        <v>172</v>
      </c>
      <c r="E103" s="233">
        <v>45249.0</v>
      </c>
      <c r="F103" s="235">
        <v>0.0</v>
      </c>
      <c r="G103" s="235">
        <v>0.0</v>
      </c>
      <c r="H103" s="235">
        <v>0.0</v>
      </c>
      <c r="I103" s="236">
        <v>0.0</v>
      </c>
      <c r="J103" s="236">
        <v>0.0</v>
      </c>
      <c r="K103" s="235">
        <v>0.0</v>
      </c>
      <c r="L103" s="152" t="s">
        <v>25</v>
      </c>
    </row>
    <row r="104">
      <c r="A104" s="233">
        <v>45248.0</v>
      </c>
      <c r="B104" s="152" t="s">
        <v>54</v>
      </c>
      <c r="C104" s="152" t="s">
        <v>23</v>
      </c>
      <c r="D104" s="234" t="s">
        <v>172</v>
      </c>
      <c r="E104" s="233">
        <v>45249.0</v>
      </c>
      <c r="F104" s="237">
        <v>0.0625</v>
      </c>
      <c r="G104" s="237">
        <v>0.2916666666666667</v>
      </c>
      <c r="H104" s="68">
        <v>5.5</v>
      </c>
      <c r="I104" s="68">
        <v>0.0</v>
      </c>
      <c r="J104" s="68">
        <v>1.0</v>
      </c>
      <c r="K104" s="68">
        <v>4.5</v>
      </c>
      <c r="L104" s="152"/>
    </row>
    <row r="105">
      <c r="A105" s="233">
        <v>45248.0</v>
      </c>
      <c r="B105" s="152" t="s">
        <v>123</v>
      </c>
      <c r="C105" s="152" t="s">
        <v>23</v>
      </c>
      <c r="D105" s="234" t="s">
        <v>172</v>
      </c>
      <c r="E105" s="233">
        <v>45249.0</v>
      </c>
      <c r="F105" s="237">
        <v>0.2916666666666667</v>
      </c>
      <c r="G105" s="237">
        <v>0.5</v>
      </c>
      <c r="H105" s="235">
        <v>5.0</v>
      </c>
      <c r="I105" s="236">
        <v>0.0</v>
      </c>
      <c r="J105" s="235">
        <v>5.0</v>
      </c>
      <c r="K105" s="235">
        <v>0.0</v>
      </c>
    </row>
    <row r="106">
      <c r="A106" s="233">
        <v>45248.0</v>
      </c>
      <c r="B106" s="152" t="s">
        <v>50</v>
      </c>
      <c r="C106" s="152" t="s">
        <v>49</v>
      </c>
      <c r="D106" s="234" t="s">
        <v>172</v>
      </c>
      <c r="E106" s="233">
        <v>45249.0</v>
      </c>
      <c r="F106" s="237">
        <v>0.20833333333333334</v>
      </c>
      <c r="G106" s="237">
        <v>0.4166666666666667</v>
      </c>
      <c r="H106" s="235">
        <v>5.0</v>
      </c>
      <c r="I106" s="236">
        <v>0.0</v>
      </c>
      <c r="J106" s="235">
        <v>4.0</v>
      </c>
      <c r="K106" s="235">
        <v>1.0</v>
      </c>
    </row>
    <row r="107">
      <c r="A107" s="233">
        <v>45248.0</v>
      </c>
      <c r="B107" s="153" t="s">
        <v>45</v>
      </c>
      <c r="C107" s="153" t="s">
        <v>1</v>
      </c>
      <c r="D107" s="234" t="s">
        <v>172</v>
      </c>
      <c r="E107" s="233">
        <v>45249.0</v>
      </c>
      <c r="F107" s="242">
        <v>0.20833333333333334</v>
      </c>
      <c r="G107" s="242">
        <v>0.5416666666666666</v>
      </c>
      <c r="H107" s="240">
        <v>8.0</v>
      </c>
      <c r="I107" s="240">
        <v>0.0</v>
      </c>
      <c r="J107" s="240">
        <v>7.0</v>
      </c>
      <c r="K107" s="240">
        <v>1.0</v>
      </c>
    </row>
    <row r="108">
      <c r="A108" s="233">
        <v>45248.0</v>
      </c>
      <c r="B108" s="152" t="s">
        <v>32</v>
      </c>
      <c r="C108" s="153" t="s">
        <v>1</v>
      </c>
      <c r="D108" s="234" t="s">
        <v>172</v>
      </c>
      <c r="E108" s="233">
        <v>45249.0</v>
      </c>
      <c r="F108" s="237">
        <v>0.25</v>
      </c>
      <c r="G108" s="237">
        <v>0.6041666666666666</v>
      </c>
      <c r="H108" s="235">
        <v>8.5</v>
      </c>
      <c r="I108" s="235">
        <v>0.5</v>
      </c>
      <c r="J108" s="235">
        <v>8.0</v>
      </c>
      <c r="K108" s="235">
        <v>0.0</v>
      </c>
      <c r="L108" s="68" t="s">
        <v>192</v>
      </c>
    </row>
    <row r="109">
      <c r="A109" s="233">
        <v>45248.0</v>
      </c>
      <c r="B109" s="152" t="s">
        <v>30</v>
      </c>
      <c r="C109" s="152" t="s">
        <v>145</v>
      </c>
      <c r="D109" s="234" t="s">
        <v>172</v>
      </c>
      <c r="E109" s="233">
        <v>45249.0</v>
      </c>
      <c r="F109" s="237">
        <v>0.20833333333333334</v>
      </c>
      <c r="G109" s="242">
        <v>0.5</v>
      </c>
      <c r="H109" s="235">
        <v>7.0</v>
      </c>
      <c r="I109" s="235">
        <v>0.0</v>
      </c>
      <c r="J109" s="235">
        <v>6.0</v>
      </c>
      <c r="K109" s="235">
        <v>1.0</v>
      </c>
      <c r="L109" s="152" t="s">
        <v>25</v>
      </c>
    </row>
    <row r="110">
      <c r="A110" s="233">
        <v>45248.0</v>
      </c>
      <c r="B110" s="152" t="s">
        <v>52</v>
      </c>
      <c r="C110" s="152" t="s">
        <v>51</v>
      </c>
      <c r="D110" s="234" t="s">
        <v>172</v>
      </c>
      <c r="E110" s="233">
        <v>45249.0</v>
      </c>
      <c r="F110" s="237">
        <v>0.25</v>
      </c>
      <c r="G110" s="237">
        <v>0.5625</v>
      </c>
      <c r="H110" s="236">
        <v>7.5</v>
      </c>
      <c r="I110" s="236">
        <v>0.0</v>
      </c>
      <c r="J110" s="235">
        <v>7.5</v>
      </c>
      <c r="K110" s="235">
        <v>0.0</v>
      </c>
      <c r="L110" s="68"/>
    </row>
    <row r="111">
      <c r="A111" s="233">
        <v>45248.0</v>
      </c>
      <c r="B111" s="152" t="s">
        <v>190</v>
      </c>
      <c r="C111" s="153" t="s">
        <v>51</v>
      </c>
      <c r="D111" s="243" t="s">
        <v>172</v>
      </c>
      <c r="E111" s="233">
        <v>45249.0</v>
      </c>
      <c r="F111" s="240">
        <v>0.0</v>
      </c>
      <c r="G111" s="240">
        <v>0.0</v>
      </c>
      <c r="H111" s="240">
        <v>0.0</v>
      </c>
      <c r="I111" s="244">
        <v>0.0</v>
      </c>
      <c r="J111" s="240">
        <v>0.0</v>
      </c>
      <c r="K111" s="240">
        <v>0.0</v>
      </c>
      <c r="L111" s="68" t="s">
        <v>25</v>
      </c>
    </row>
    <row r="112">
      <c r="A112" s="233">
        <v>45248.0</v>
      </c>
      <c r="B112" s="153" t="s">
        <v>69</v>
      </c>
      <c r="C112" s="153" t="s">
        <v>51</v>
      </c>
      <c r="D112" s="243" t="s">
        <v>172</v>
      </c>
      <c r="E112" s="233">
        <v>45249.0</v>
      </c>
      <c r="F112" s="238">
        <v>0.20833333333333334</v>
      </c>
      <c r="G112" s="237">
        <v>0.5416666666666666</v>
      </c>
      <c r="H112" s="235">
        <v>8.0</v>
      </c>
      <c r="I112" s="236">
        <v>0.0</v>
      </c>
      <c r="J112" s="235">
        <v>7.0</v>
      </c>
      <c r="K112" s="236">
        <v>1.0</v>
      </c>
    </row>
    <row r="113">
      <c r="A113" s="233">
        <v>45248.0</v>
      </c>
      <c r="B113" s="152" t="s">
        <v>82</v>
      </c>
      <c r="C113" s="152" t="s">
        <v>35</v>
      </c>
      <c r="D113" s="234" t="s">
        <v>172</v>
      </c>
      <c r="E113" s="233">
        <v>45249.0</v>
      </c>
      <c r="F113" s="237">
        <v>0.25</v>
      </c>
      <c r="G113" s="237">
        <v>0.5</v>
      </c>
      <c r="H113" s="236">
        <v>6.0</v>
      </c>
      <c r="I113" s="236">
        <v>0.0</v>
      </c>
      <c r="J113" s="235">
        <v>6.0</v>
      </c>
      <c r="K113" s="235">
        <v>0.0</v>
      </c>
    </row>
    <row r="114">
      <c r="A114" s="233">
        <v>45248.0</v>
      </c>
      <c r="B114" s="152" t="s">
        <v>109</v>
      </c>
      <c r="C114" s="153" t="s">
        <v>31</v>
      </c>
      <c r="D114" s="234" t="s">
        <v>172</v>
      </c>
      <c r="E114" s="233">
        <v>45249.0</v>
      </c>
      <c r="F114" s="235">
        <v>0.0</v>
      </c>
      <c r="G114" s="235">
        <v>0.0</v>
      </c>
      <c r="H114" s="235">
        <v>0.0</v>
      </c>
      <c r="I114" s="235">
        <v>0.0</v>
      </c>
      <c r="J114" s="235">
        <v>0.0</v>
      </c>
      <c r="K114" s="235">
        <v>0.0</v>
      </c>
      <c r="L114" s="68" t="s">
        <v>25</v>
      </c>
    </row>
    <row r="115">
      <c r="A115" s="233">
        <v>45248.0</v>
      </c>
      <c r="B115" s="153" t="s">
        <v>103</v>
      </c>
      <c r="C115" s="153" t="s">
        <v>31</v>
      </c>
      <c r="D115" s="234" t="s">
        <v>172</v>
      </c>
      <c r="E115" s="233">
        <v>45249.0</v>
      </c>
      <c r="F115" s="237">
        <v>0.2708333333333333</v>
      </c>
      <c r="G115" s="237">
        <v>0.6041666666666666</v>
      </c>
      <c r="H115" s="235">
        <v>8.0</v>
      </c>
      <c r="I115" s="235">
        <v>0.0</v>
      </c>
      <c r="J115" s="235">
        <v>8.0</v>
      </c>
      <c r="K115" s="235">
        <v>0.0</v>
      </c>
    </row>
    <row r="116">
      <c r="A116" s="233">
        <v>45248.0</v>
      </c>
      <c r="B116" s="153" t="s">
        <v>97</v>
      </c>
      <c r="C116" s="153" t="s">
        <v>31</v>
      </c>
      <c r="D116" s="234" t="s">
        <v>172</v>
      </c>
      <c r="E116" s="233">
        <v>45249.0</v>
      </c>
      <c r="F116" s="237">
        <v>0.2916666666666667</v>
      </c>
      <c r="G116" s="237">
        <v>0.625</v>
      </c>
      <c r="H116" s="235">
        <v>8.0</v>
      </c>
      <c r="I116" s="235">
        <v>0.0</v>
      </c>
      <c r="J116" s="235">
        <v>8.0</v>
      </c>
      <c r="K116" s="235">
        <v>0.0</v>
      </c>
      <c r="L116" s="152"/>
    </row>
    <row r="117">
      <c r="A117" s="233">
        <v>45249.0</v>
      </c>
      <c r="B117" s="153" t="s">
        <v>88</v>
      </c>
      <c r="C117" s="153" t="s">
        <v>31</v>
      </c>
      <c r="D117" s="234" t="s">
        <v>172</v>
      </c>
      <c r="E117" s="233">
        <v>45249.0</v>
      </c>
      <c r="F117" s="237">
        <v>0.9583333333333334</v>
      </c>
      <c r="G117" s="237">
        <v>0.20833333333333334</v>
      </c>
      <c r="H117" s="235">
        <v>6.0</v>
      </c>
      <c r="I117" s="235">
        <v>0.0</v>
      </c>
      <c r="J117" s="235">
        <v>0.0</v>
      </c>
      <c r="K117" s="235">
        <v>6.0</v>
      </c>
    </row>
    <row r="118">
      <c r="A118" s="233">
        <v>45249.0</v>
      </c>
      <c r="B118" s="152" t="s">
        <v>109</v>
      </c>
      <c r="C118" s="153" t="s">
        <v>31</v>
      </c>
      <c r="D118" s="234" t="s">
        <v>172</v>
      </c>
      <c r="E118" s="233">
        <v>45249.0</v>
      </c>
      <c r="F118" s="237">
        <v>0.9791666666666666</v>
      </c>
      <c r="G118" s="237">
        <v>0.25</v>
      </c>
      <c r="H118" s="235">
        <v>6.5</v>
      </c>
      <c r="I118" s="236">
        <v>0.0</v>
      </c>
      <c r="J118" s="236">
        <v>0.0</v>
      </c>
      <c r="K118" s="235">
        <v>6.5</v>
      </c>
      <c r="L118" s="152"/>
    </row>
    <row r="119">
      <c r="A119" s="233">
        <v>45249.0</v>
      </c>
      <c r="B119" s="152" t="s">
        <v>189</v>
      </c>
      <c r="C119" s="153" t="s">
        <v>51</v>
      </c>
      <c r="D119" s="234" t="s">
        <v>174</v>
      </c>
      <c r="E119" s="233">
        <v>45250.0</v>
      </c>
      <c r="F119" s="237">
        <v>0.5</v>
      </c>
      <c r="G119" s="237">
        <v>0.25</v>
      </c>
      <c r="H119" s="235">
        <v>6.0</v>
      </c>
      <c r="I119" s="236">
        <v>0.0</v>
      </c>
      <c r="J119" s="236">
        <v>0.0</v>
      </c>
      <c r="K119" s="235">
        <v>6.0</v>
      </c>
      <c r="L119" s="152"/>
    </row>
    <row r="120">
      <c r="A120" s="233">
        <v>45249.0</v>
      </c>
      <c r="B120" s="152" t="s">
        <v>52</v>
      </c>
      <c r="C120" s="153" t="s">
        <v>35</v>
      </c>
      <c r="D120" s="234" t="s">
        <v>174</v>
      </c>
      <c r="E120" s="233">
        <v>45250.0</v>
      </c>
      <c r="F120" s="237">
        <v>0.5</v>
      </c>
      <c r="G120" s="237">
        <v>0.25</v>
      </c>
      <c r="H120" s="235">
        <v>6.0</v>
      </c>
      <c r="I120" s="236">
        <v>0.0</v>
      </c>
      <c r="J120" s="236">
        <v>0.0</v>
      </c>
      <c r="K120" s="235">
        <v>6.0</v>
      </c>
      <c r="L120" s="152"/>
    </row>
    <row r="121">
      <c r="A121" s="233">
        <v>45249.0</v>
      </c>
      <c r="B121" s="153" t="s">
        <v>139</v>
      </c>
      <c r="C121" s="153" t="s">
        <v>35</v>
      </c>
      <c r="D121" s="234" t="s">
        <v>174</v>
      </c>
      <c r="E121" s="233">
        <v>45250.0</v>
      </c>
      <c r="F121" s="235">
        <v>0.0</v>
      </c>
      <c r="G121" s="235">
        <v>0.0</v>
      </c>
      <c r="H121" s="235">
        <v>0.0</v>
      </c>
      <c r="I121" s="235">
        <v>0.0</v>
      </c>
      <c r="J121" s="235">
        <v>0.0</v>
      </c>
      <c r="K121" s="235">
        <v>0.0</v>
      </c>
      <c r="L121" s="152" t="s">
        <v>25</v>
      </c>
    </row>
    <row r="122">
      <c r="A122" s="233">
        <v>45249.0</v>
      </c>
      <c r="B122" s="152" t="s">
        <v>18</v>
      </c>
      <c r="C122" s="153" t="s">
        <v>1</v>
      </c>
      <c r="D122" s="234" t="s">
        <v>174</v>
      </c>
      <c r="E122" s="233">
        <v>45250.0</v>
      </c>
      <c r="F122" s="235">
        <v>0.0</v>
      </c>
      <c r="G122" s="235">
        <v>0.0</v>
      </c>
      <c r="H122" s="68">
        <v>0.0</v>
      </c>
      <c r="I122" s="68">
        <v>0.0</v>
      </c>
      <c r="J122" s="68">
        <v>0.0</v>
      </c>
      <c r="K122" s="68">
        <v>0.0</v>
      </c>
      <c r="L122" s="152" t="s">
        <v>25</v>
      </c>
    </row>
    <row r="123">
      <c r="A123" s="233">
        <v>45249.0</v>
      </c>
      <c r="B123" s="152" t="s">
        <v>30</v>
      </c>
      <c r="C123" s="153" t="s">
        <v>1</v>
      </c>
      <c r="D123" s="234" t="s">
        <v>174</v>
      </c>
      <c r="E123" s="233">
        <v>45250.0</v>
      </c>
      <c r="F123" s="237">
        <v>0.041666666666666664</v>
      </c>
      <c r="G123" s="237">
        <v>0.25</v>
      </c>
      <c r="H123" s="68">
        <v>5.0</v>
      </c>
      <c r="I123" s="68">
        <v>0.0</v>
      </c>
      <c r="J123" s="68">
        <v>0.0</v>
      </c>
      <c r="K123" s="68">
        <v>5.0</v>
      </c>
      <c r="L123" s="152"/>
    </row>
    <row r="124">
      <c r="A124" s="233">
        <v>45249.0</v>
      </c>
      <c r="B124" s="152" t="s">
        <v>55</v>
      </c>
      <c r="C124" s="153" t="s">
        <v>1</v>
      </c>
      <c r="D124" s="234" t="s">
        <v>174</v>
      </c>
      <c r="E124" s="233">
        <v>45250.0</v>
      </c>
      <c r="F124" s="235">
        <v>0.0</v>
      </c>
      <c r="G124" s="235">
        <v>0.0</v>
      </c>
      <c r="H124" s="68">
        <v>0.0</v>
      </c>
      <c r="I124" s="68">
        <v>0.0</v>
      </c>
      <c r="J124" s="68">
        <v>0.0</v>
      </c>
      <c r="K124" s="68">
        <v>0.0</v>
      </c>
      <c r="L124" s="152"/>
    </row>
    <row r="125">
      <c r="A125" s="233">
        <v>45249.0</v>
      </c>
      <c r="B125" s="152" t="s">
        <v>30</v>
      </c>
      <c r="C125" s="152" t="s">
        <v>145</v>
      </c>
      <c r="D125" s="234" t="s">
        <v>174</v>
      </c>
      <c r="E125" s="233">
        <v>45250.0</v>
      </c>
      <c r="F125" s="235">
        <v>0.0</v>
      </c>
      <c r="G125" s="235">
        <v>0.0</v>
      </c>
      <c r="H125" s="235">
        <v>0.0</v>
      </c>
      <c r="I125" s="236">
        <v>0.0</v>
      </c>
      <c r="J125" s="235">
        <v>0.0</v>
      </c>
      <c r="K125" s="235">
        <v>0.0</v>
      </c>
      <c r="L125" s="152" t="s">
        <v>233</v>
      </c>
    </row>
    <row r="126">
      <c r="A126" s="233">
        <v>45249.0</v>
      </c>
      <c r="B126" s="152" t="s">
        <v>54</v>
      </c>
      <c r="C126" s="152" t="s">
        <v>23</v>
      </c>
      <c r="D126" s="234" t="s">
        <v>174</v>
      </c>
      <c r="E126" s="233">
        <v>45250.0</v>
      </c>
      <c r="F126" s="237">
        <v>0.0625</v>
      </c>
      <c r="G126" s="237">
        <v>0.2916666666666667</v>
      </c>
      <c r="H126" s="68">
        <v>5.5</v>
      </c>
      <c r="I126" s="68">
        <v>0.0</v>
      </c>
      <c r="J126" s="68">
        <v>1.0</v>
      </c>
      <c r="K126" s="68">
        <v>4.5</v>
      </c>
      <c r="L126" s="152"/>
    </row>
    <row r="127">
      <c r="A127" s="233">
        <v>45249.0</v>
      </c>
      <c r="B127" s="152" t="s">
        <v>123</v>
      </c>
      <c r="C127" s="152" t="s">
        <v>23</v>
      </c>
      <c r="D127" s="234" t="s">
        <v>174</v>
      </c>
      <c r="E127" s="233">
        <v>45250.0</v>
      </c>
      <c r="F127" s="237">
        <v>0.2916666666666667</v>
      </c>
      <c r="G127" s="237">
        <v>0.5</v>
      </c>
      <c r="H127" s="235">
        <v>5.0</v>
      </c>
      <c r="I127" s="236">
        <v>0.0</v>
      </c>
      <c r="J127" s="235">
        <v>5.0</v>
      </c>
      <c r="K127" s="235">
        <v>0.0</v>
      </c>
      <c r="L127" s="152"/>
    </row>
    <row r="128">
      <c r="A128" s="233">
        <v>45249.0</v>
      </c>
      <c r="B128" s="152" t="s">
        <v>50</v>
      </c>
      <c r="C128" s="152" t="s">
        <v>49</v>
      </c>
      <c r="D128" s="234" t="s">
        <v>174</v>
      </c>
      <c r="E128" s="233">
        <v>45250.0</v>
      </c>
      <c r="F128" s="237">
        <v>0.20833333333333334</v>
      </c>
      <c r="G128" s="237">
        <v>0.375</v>
      </c>
      <c r="H128" s="235">
        <v>4.0</v>
      </c>
      <c r="I128" s="236">
        <v>0.0</v>
      </c>
      <c r="J128" s="235">
        <v>3.0</v>
      </c>
      <c r="K128" s="235">
        <v>1.0</v>
      </c>
    </row>
    <row r="129">
      <c r="A129" s="233">
        <v>45249.0</v>
      </c>
      <c r="B129" s="152" t="s">
        <v>32</v>
      </c>
      <c r="C129" s="153" t="s">
        <v>1</v>
      </c>
      <c r="D129" s="234" t="s">
        <v>174</v>
      </c>
      <c r="E129" s="233">
        <v>45250.0</v>
      </c>
      <c r="F129" s="235">
        <v>0.0</v>
      </c>
      <c r="G129" s="235">
        <v>0.0</v>
      </c>
      <c r="H129" s="235">
        <v>0.0</v>
      </c>
      <c r="I129" s="235">
        <v>0.0</v>
      </c>
      <c r="J129" s="235">
        <v>0.0</v>
      </c>
      <c r="K129" s="235">
        <v>0.0</v>
      </c>
      <c r="L129" s="152" t="s">
        <v>25</v>
      </c>
    </row>
    <row r="130">
      <c r="A130" s="233">
        <v>45249.0</v>
      </c>
      <c r="B130" s="153" t="s">
        <v>45</v>
      </c>
      <c r="C130" s="153" t="s">
        <v>1</v>
      </c>
      <c r="D130" s="234" t="s">
        <v>174</v>
      </c>
      <c r="E130" s="233">
        <v>45250.0</v>
      </c>
      <c r="F130" s="237">
        <v>0.25</v>
      </c>
      <c r="G130" s="237">
        <v>0.020833333333333332</v>
      </c>
      <c r="H130" s="236">
        <v>6.5</v>
      </c>
      <c r="I130" s="236">
        <v>0.0</v>
      </c>
      <c r="J130" s="235">
        <v>6.5</v>
      </c>
      <c r="K130" s="235">
        <v>0.0</v>
      </c>
      <c r="L130" s="152"/>
    </row>
    <row r="131">
      <c r="A131" s="233">
        <v>45249.0</v>
      </c>
      <c r="B131" s="153" t="s">
        <v>69</v>
      </c>
      <c r="C131" s="153" t="s">
        <v>51</v>
      </c>
      <c r="D131" s="234" t="s">
        <v>174</v>
      </c>
      <c r="E131" s="233">
        <v>45250.0</v>
      </c>
      <c r="F131" s="237">
        <v>0.20833333333333334</v>
      </c>
      <c r="G131" s="237">
        <v>0.5416666666666666</v>
      </c>
      <c r="H131" s="235">
        <v>8.0</v>
      </c>
      <c r="I131" s="235">
        <v>0.0</v>
      </c>
      <c r="J131" s="235">
        <v>7.0</v>
      </c>
      <c r="K131" s="235">
        <v>1.0</v>
      </c>
      <c r="L131" s="152"/>
    </row>
    <row r="132" ht="16.5" customHeight="1">
      <c r="A132" s="233">
        <v>45249.0</v>
      </c>
      <c r="B132" s="155" t="s">
        <v>190</v>
      </c>
      <c r="C132" s="153" t="s">
        <v>51</v>
      </c>
      <c r="D132" s="234" t="s">
        <v>174</v>
      </c>
      <c r="E132" s="233">
        <v>45250.0</v>
      </c>
      <c r="F132" s="242">
        <v>0.25</v>
      </c>
      <c r="G132" s="242">
        <v>0.5625</v>
      </c>
      <c r="H132" s="240">
        <v>7.5</v>
      </c>
      <c r="I132" s="244">
        <v>0.0</v>
      </c>
      <c r="J132" s="240">
        <v>7.5</v>
      </c>
      <c r="K132" s="240">
        <v>0.0</v>
      </c>
    </row>
    <row r="133">
      <c r="A133" s="233">
        <v>45249.0</v>
      </c>
      <c r="B133" s="152" t="s">
        <v>82</v>
      </c>
      <c r="C133" s="152" t="s">
        <v>35</v>
      </c>
      <c r="D133" s="234" t="s">
        <v>174</v>
      </c>
      <c r="E133" s="233">
        <v>45250.0</v>
      </c>
      <c r="F133" s="237">
        <v>0.25</v>
      </c>
      <c r="G133" s="237">
        <v>0.0</v>
      </c>
      <c r="H133" s="236">
        <v>6.0</v>
      </c>
      <c r="I133" s="236">
        <v>0.0</v>
      </c>
      <c r="J133" s="235">
        <v>6.0</v>
      </c>
      <c r="K133" s="235">
        <v>0.0</v>
      </c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</row>
    <row r="134">
      <c r="A134" s="233">
        <v>45249.0</v>
      </c>
      <c r="B134" s="153" t="s">
        <v>103</v>
      </c>
      <c r="C134" s="153" t="s">
        <v>31</v>
      </c>
      <c r="D134" s="234" t="s">
        <v>174</v>
      </c>
      <c r="E134" s="233">
        <v>45250.0</v>
      </c>
      <c r="F134" s="237">
        <v>0.20833333333333334</v>
      </c>
      <c r="G134" s="237">
        <v>0.5208333333333334</v>
      </c>
      <c r="H134" s="235">
        <v>7.5</v>
      </c>
      <c r="I134" s="236">
        <v>0.0</v>
      </c>
      <c r="J134" s="235">
        <v>6.5</v>
      </c>
      <c r="K134" s="235">
        <v>1.0</v>
      </c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233">
        <v>45249.0</v>
      </c>
      <c r="B135" s="153" t="s">
        <v>97</v>
      </c>
      <c r="C135" s="153" t="s">
        <v>31</v>
      </c>
      <c r="D135" s="234" t="s">
        <v>174</v>
      </c>
      <c r="E135" s="233">
        <v>45250.0</v>
      </c>
      <c r="F135" s="237">
        <v>0.25</v>
      </c>
      <c r="G135" s="237">
        <v>0.5416666666666666</v>
      </c>
      <c r="H135" s="68">
        <v>7.0</v>
      </c>
      <c r="I135" s="68">
        <v>0.0</v>
      </c>
      <c r="J135" s="68">
        <v>7.0</v>
      </c>
      <c r="K135" s="68">
        <v>0.0</v>
      </c>
      <c r="L135" s="152"/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</row>
    <row r="136">
      <c r="A136" s="233">
        <v>45250.0</v>
      </c>
      <c r="B136" s="153" t="s">
        <v>88</v>
      </c>
      <c r="C136" s="153" t="s">
        <v>31</v>
      </c>
      <c r="D136" s="234" t="s">
        <v>174</v>
      </c>
      <c r="E136" s="233">
        <v>45250.0</v>
      </c>
      <c r="F136" s="237">
        <v>0.9583333333333334</v>
      </c>
      <c r="G136" s="237">
        <v>0.2708333333333333</v>
      </c>
      <c r="H136" s="235">
        <v>7.5</v>
      </c>
      <c r="I136" s="236">
        <v>0.0</v>
      </c>
      <c r="J136" s="235">
        <v>1.0</v>
      </c>
      <c r="K136" s="235">
        <v>6.5</v>
      </c>
      <c r="L136" s="152"/>
    </row>
    <row r="137">
      <c r="A137" s="233">
        <v>45250.0</v>
      </c>
      <c r="B137" s="152" t="s">
        <v>18</v>
      </c>
      <c r="C137" s="153" t="s">
        <v>1</v>
      </c>
      <c r="D137" s="234" t="s">
        <v>174</v>
      </c>
      <c r="E137" s="233">
        <v>45250.0</v>
      </c>
      <c r="F137" s="237">
        <v>0.9791666666666666</v>
      </c>
      <c r="G137" s="237">
        <v>0.20833333333333334</v>
      </c>
      <c r="H137" s="235">
        <v>5.5</v>
      </c>
      <c r="I137" s="236">
        <v>0.0</v>
      </c>
      <c r="J137" s="236">
        <v>0.0</v>
      </c>
      <c r="K137" s="235">
        <v>5.5</v>
      </c>
      <c r="L137" s="152"/>
    </row>
    <row r="138">
      <c r="A138" s="233">
        <v>45250.0</v>
      </c>
      <c r="B138" s="152" t="s">
        <v>55</v>
      </c>
      <c r="C138" s="153" t="s">
        <v>1</v>
      </c>
      <c r="D138" s="234" t="s">
        <v>174</v>
      </c>
      <c r="E138" s="233">
        <v>45250.0</v>
      </c>
      <c r="F138" s="235">
        <v>0.0</v>
      </c>
      <c r="G138" s="235">
        <v>0.0</v>
      </c>
      <c r="H138" s="235">
        <v>0.0</v>
      </c>
      <c r="I138" s="236">
        <v>0.0</v>
      </c>
      <c r="J138" s="236">
        <v>0.0</v>
      </c>
      <c r="K138" s="235">
        <v>0.0</v>
      </c>
      <c r="L138" s="152" t="s">
        <v>25</v>
      </c>
    </row>
    <row r="139">
      <c r="A139" s="233">
        <v>45250.0</v>
      </c>
      <c r="B139" s="152" t="s">
        <v>52</v>
      </c>
      <c r="C139" s="152" t="s">
        <v>51</v>
      </c>
      <c r="D139" s="234" t="s">
        <v>174</v>
      </c>
      <c r="E139" s="233">
        <v>45251.0</v>
      </c>
      <c r="F139" s="235">
        <v>0.0</v>
      </c>
      <c r="G139" s="235">
        <v>0.0</v>
      </c>
      <c r="H139" s="235">
        <v>0.0</v>
      </c>
      <c r="I139" s="236">
        <v>0.0</v>
      </c>
      <c r="J139" s="236">
        <v>0.0</v>
      </c>
      <c r="K139" s="235">
        <v>0.0</v>
      </c>
      <c r="L139" s="152" t="s">
        <v>25</v>
      </c>
    </row>
    <row r="140">
      <c r="A140" s="233">
        <v>45250.0</v>
      </c>
      <c r="B140" s="152" t="s">
        <v>189</v>
      </c>
      <c r="C140" s="153" t="s">
        <v>51</v>
      </c>
      <c r="D140" s="234" t="s">
        <v>175</v>
      </c>
      <c r="E140" s="233">
        <v>45251.0</v>
      </c>
      <c r="F140" s="237">
        <v>0.5</v>
      </c>
      <c r="G140" s="237">
        <v>0.25</v>
      </c>
      <c r="H140" s="235">
        <v>6.0</v>
      </c>
      <c r="I140" s="236">
        <v>0.0</v>
      </c>
      <c r="J140" s="236">
        <v>0.0</v>
      </c>
      <c r="K140" s="235">
        <v>6.0</v>
      </c>
      <c r="L140" s="152"/>
    </row>
    <row r="141">
      <c r="A141" s="233">
        <v>45250.0</v>
      </c>
      <c r="B141" s="153" t="s">
        <v>139</v>
      </c>
      <c r="C141" s="153" t="s">
        <v>35</v>
      </c>
      <c r="D141" s="234" t="s">
        <v>175</v>
      </c>
      <c r="E141" s="233">
        <v>45251.0</v>
      </c>
      <c r="F141" s="237">
        <v>0.5</v>
      </c>
      <c r="G141" s="237">
        <v>0.25</v>
      </c>
      <c r="H141" s="235">
        <v>6.0</v>
      </c>
      <c r="I141" s="236">
        <v>0.0</v>
      </c>
      <c r="J141" s="236">
        <v>0.0</v>
      </c>
      <c r="K141" s="235">
        <v>6.0</v>
      </c>
      <c r="L141" s="152"/>
    </row>
    <row r="142">
      <c r="A142" s="233">
        <v>45250.0</v>
      </c>
      <c r="B142" s="152" t="s">
        <v>30</v>
      </c>
      <c r="C142" s="152" t="s">
        <v>1</v>
      </c>
      <c r="D142" s="234" t="s">
        <v>175</v>
      </c>
      <c r="E142" s="233">
        <v>45251.0</v>
      </c>
      <c r="F142" s="235">
        <v>0.0</v>
      </c>
      <c r="G142" s="235">
        <v>0.0</v>
      </c>
      <c r="H142" s="235">
        <v>0.0</v>
      </c>
      <c r="I142" s="235">
        <v>0.0</v>
      </c>
      <c r="J142" s="235">
        <v>0.0</v>
      </c>
      <c r="K142" s="235">
        <v>0.0</v>
      </c>
      <c r="L142" s="152" t="s">
        <v>25</v>
      </c>
    </row>
    <row r="143">
      <c r="A143" s="233">
        <v>45250.0</v>
      </c>
      <c r="B143" s="152" t="s">
        <v>54</v>
      </c>
      <c r="C143" s="153" t="s">
        <v>23</v>
      </c>
      <c r="D143" s="234" t="s">
        <v>175</v>
      </c>
      <c r="E143" s="233">
        <v>45251.0</v>
      </c>
      <c r="F143" s="237">
        <v>0.0625</v>
      </c>
      <c r="G143" s="237">
        <v>0.2708333333333333</v>
      </c>
      <c r="H143" s="68">
        <v>5.0</v>
      </c>
      <c r="I143" s="68">
        <v>0.0</v>
      </c>
      <c r="J143" s="68">
        <v>0.5</v>
      </c>
      <c r="K143" s="68">
        <v>4.5</v>
      </c>
      <c r="L143" s="152"/>
    </row>
    <row r="144">
      <c r="A144" s="233">
        <v>45250.0</v>
      </c>
      <c r="B144" s="153" t="s">
        <v>123</v>
      </c>
      <c r="C144" s="153" t="s">
        <v>23</v>
      </c>
      <c r="D144" s="234" t="s">
        <v>175</v>
      </c>
      <c r="E144" s="233">
        <v>45251.0</v>
      </c>
      <c r="F144" s="237">
        <v>0.2708333333333333</v>
      </c>
      <c r="G144" s="237">
        <v>0.5</v>
      </c>
      <c r="H144" s="235">
        <v>5.5</v>
      </c>
      <c r="I144" s="235">
        <v>0.0</v>
      </c>
      <c r="J144" s="235">
        <v>5.5</v>
      </c>
      <c r="K144" s="235">
        <v>0.0</v>
      </c>
      <c r="L144" s="152"/>
    </row>
    <row r="145">
      <c r="A145" s="233">
        <v>45250.0</v>
      </c>
      <c r="B145" s="153" t="s">
        <v>45</v>
      </c>
      <c r="C145" s="153" t="s">
        <v>1</v>
      </c>
      <c r="D145" s="234" t="s">
        <v>175</v>
      </c>
      <c r="E145" s="233">
        <v>45251.0</v>
      </c>
      <c r="F145" s="235">
        <v>0.0</v>
      </c>
      <c r="G145" s="235">
        <v>0.0</v>
      </c>
      <c r="H145" s="235">
        <v>0.0</v>
      </c>
      <c r="I145" s="236">
        <v>0.0</v>
      </c>
      <c r="J145" s="235">
        <v>0.0</v>
      </c>
      <c r="K145" s="235">
        <v>0.0</v>
      </c>
      <c r="L145" s="152" t="s">
        <v>25</v>
      </c>
    </row>
    <row r="146">
      <c r="A146" s="233">
        <v>45250.0</v>
      </c>
      <c r="B146" s="152" t="s">
        <v>32</v>
      </c>
      <c r="C146" s="153" t="s">
        <v>1</v>
      </c>
      <c r="D146" s="234" t="s">
        <v>175</v>
      </c>
      <c r="E146" s="233">
        <v>45251.0</v>
      </c>
      <c r="F146" s="237">
        <v>0.20833333333333334</v>
      </c>
      <c r="G146" s="237">
        <v>0.5208333333333334</v>
      </c>
      <c r="H146" s="235">
        <v>7.5</v>
      </c>
      <c r="I146" s="236">
        <v>0.0</v>
      </c>
      <c r="J146" s="235">
        <v>6.5</v>
      </c>
      <c r="K146" s="235">
        <v>1.0</v>
      </c>
      <c r="L146" s="152"/>
    </row>
    <row r="147">
      <c r="A147" s="233">
        <v>45250.0</v>
      </c>
      <c r="B147" s="153" t="s">
        <v>69</v>
      </c>
      <c r="C147" s="153" t="s">
        <v>51</v>
      </c>
      <c r="D147" s="234" t="s">
        <v>175</v>
      </c>
      <c r="E147" s="233">
        <v>45251.0</v>
      </c>
      <c r="F147" s="235">
        <v>0.0</v>
      </c>
      <c r="G147" s="235">
        <v>0.0</v>
      </c>
      <c r="H147" s="235">
        <v>0.0</v>
      </c>
      <c r="I147" s="235">
        <v>0.0</v>
      </c>
      <c r="J147" s="235">
        <v>0.0</v>
      </c>
      <c r="K147" s="235">
        <v>0.0</v>
      </c>
      <c r="L147" s="152" t="s">
        <v>25</v>
      </c>
    </row>
    <row r="148">
      <c r="A148" s="233">
        <v>45250.0</v>
      </c>
      <c r="B148" s="155" t="s">
        <v>190</v>
      </c>
      <c r="C148" s="153" t="s">
        <v>51</v>
      </c>
      <c r="D148" s="234" t="s">
        <v>175</v>
      </c>
      <c r="E148" s="233">
        <v>45251.0</v>
      </c>
      <c r="F148" s="237">
        <v>0.20833333333333334</v>
      </c>
      <c r="G148" s="237">
        <v>0.5416666666666666</v>
      </c>
      <c r="H148" s="235">
        <v>8.0</v>
      </c>
      <c r="I148" s="235">
        <v>0.0</v>
      </c>
      <c r="J148" s="235">
        <v>7.0</v>
      </c>
      <c r="K148" s="235">
        <v>1.0</v>
      </c>
      <c r="L148" s="152"/>
    </row>
    <row r="149">
      <c r="A149" s="233">
        <v>45250.0</v>
      </c>
      <c r="B149" s="152" t="s">
        <v>50</v>
      </c>
      <c r="C149" s="153" t="s">
        <v>51</v>
      </c>
      <c r="D149" s="234" t="s">
        <v>175</v>
      </c>
      <c r="E149" s="233">
        <v>45251.0</v>
      </c>
      <c r="F149" s="242">
        <v>0.25</v>
      </c>
      <c r="G149" s="242">
        <v>0.5625</v>
      </c>
      <c r="H149" s="240">
        <v>7.5</v>
      </c>
      <c r="I149" s="244">
        <v>0.0</v>
      </c>
      <c r="J149" s="240">
        <v>7.5</v>
      </c>
      <c r="K149" s="240">
        <v>0.0</v>
      </c>
      <c r="L149" s="152"/>
    </row>
    <row r="150">
      <c r="A150" s="233">
        <v>45250.0</v>
      </c>
      <c r="B150" s="152" t="s">
        <v>82</v>
      </c>
      <c r="C150" s="152" t="s">
        <v>35</v>
      </c>
      <c r="D150" s="234" t="s">
        <v>175</v>
      </c>
      <c r="E150" s="233">
        <v>45251.0</v>
      </c>
      <c r="F150" s="237">
        <v>0.25</v>
      </c>
      <c r="G150" s="237">
        <v>0.0</v>
      </c>
      <c r="H150" s="236">
        <v>6.0</v>
      </c>
      <c r="I150" s="236">
        <v>0.0</v>
      </c>
      <c r="J150" s="235">
        <v>6.0</v>
      </c>
      <c r="K150" s="235">
        <v>0.0</v>
      </c>
      <c r="L150" s="152"/>
    </row>
    <row r="151">
      <c r="A151" s="233">
        <v>45250.0</v>
      </c>
      <c r="B151" s="153" t="s">
        <v>103</v>
      </c>
      <c r="C151" s="153" t="s">
        <v>31</v>
      </c>
      <c r="D151" s="234" t="s">
        <v>175</v>
      </c>
      <c r="E151" s="233">
        <v>45251.0</v>
      </c>
      <c r="F151" s="235">
        <v>0.0</v>
      </c>
      <c r="G151" s="235">
        <v>0.0</v>
      </c>
      <c r="H151" s="235">
        <v>0.0</v>
      </c>
      <c r="I151" s="236">
        <v>0.0</v>
      </c>
      <c r="J151" s="235">
        <v>0.0</v>
      </c>
      <c r="K151" s="235">
        <v>0.0</v>
      </c>
      <c r="L151" s="152" t="s">
        <v>25</v>
      </c>
    </row>
    <row r="152">
      <c r="A152" s="233">
        <v>45250.0</v>
      </c>
      <c r="B152" s="153" t="s">
        <v>97</v>
      </c>
      <c r="C152" s="153" t="s">
        <v>31</v>
      </c>
      <c r="D152" s="234" t="s">
        <v>175</v>
      </c>
      <c r="E152" s="233">
        <v>45251.0</v>
      </c>
      <c r="F152" s="237">
        <v>0.2708333333333333</v>
      </c>
      <c r="G152" s="237">
        <v>0.5833333333333334</v>
      </c>
      <c r="H152" s="235">
        <v>7.5</v>
      </c>
      <c r="I152" s="235">
        <v>0.0</v>
      </c>
      <c r="J152" s="235">
        <v>7.5</v>
      </c>
      <c r="K152" s="235">
        <v>0.0</v>
      </c>
      <c r="L152" s="153"/>
    </row>
    <row r="153">
      <c r="A153" s="233">
        <v>45250.0</v>
      </c>
      <c r="B153" s="152" t="s">
        <v>109</v>
      </c>
      <c r="C153" s="153" t="s">
        <v>31</v>
      </c>
      <c r="D153" s="234" t="s">
        <v>175</v>
      </c>
      <c r="E153" s="233">
        <v>45251.0</v>
      </c>
      <c r="F153" s="237">
        <v>0.25</v>
      </c>
      <c r="G153" s="237">
        <v>0.5625</v>
      </c>
      <c r="H153" s="236">
        <v>7.5</v>
      </c>
      <c r="I153" s="236">
        <v>0.0</v>
      </c>
      <c r="J153" s="235">
        <v>7.5</v>
      </c>
      <c r="K153" s="235">
        <v>0.0</v>
      </c>
      <c r="L153" s="152"/>
    </row>
    <row r="154">
      <c r="A154" s="233">
        <v>45251.0</v>
      </c>
      <c r="B154" s="152" t="s">
        <v>88</v>
      </c>
      <c r="C154" s="153" t="s">
        <v>31</v>
      </c>
      <c r="D154" s="234" t="s">
        <v>175</v>
      </c>
      <c r="E154" s="233">
        <v>45251.0</v>
      </c>
      <c r="F154" s="235">
        <v>0.0</v>
      </c>
      <c r="G154" s="235">
        <v>0.0</v>
      </c>
      <c r="H154" s="235">
        <v>0.0</v>
      </c>
      <c r="I154" s="236">
        <v>0.0</v>
      </c>
      <c r="J154" s="236">
        <v>0.0</v>
      </c>
      <c r="K154" s="235">
        <v>0.0</v>
      </c>
      <c r="L154" s="152" t="s">
        <v>25</v>
      </c>
    </row>
    <row r="155">
      <c r="A155" s="233">
        <v>45251.0</v>
      </c>
      <c r="B155" s="152" t="s">
        <v>52</v>
      </c>
      <c r="C155" s="153" t="s">
        <v>31</v>
      </c>
      <c r="D155" s="234" t="s">
        <v>175</v>
      </c>
      <c r="E155" s="233">
        <v>45251.0</v>
      </c>
      <c r="F155" s="237">
        <v>0.9583333333333334</v>
      </c>
      <c r="G155" s="237">
        <v>0.2708333333333333</v>
      </c>
      <c r="H155" s="235">
        <v>7.5</v>
      </c>
      <c r="I155" s="236">
        <v>0.0</v>
      </c>
      <c r="J155" s="235">
        <v>1.0</v>
      </c>
      <c r="K155" s="235">
        <v>6.5</v>
      </c>
      <c r="L155" s="152"/>
    </row>
    <row r="156">
      <c r="A156" s="233">
        <v>45251.0</v>
      </c>
      <c r="B156" s="152" t="s">
        <v>55</v>
      </c>
      <c r="C156" s="153" t="s">
        <v>1</v>
      </c>
      <c r="D156" s="234" t="s">
        <v>175</v>
      </c>
      <c r="E156" s="233">
        <v>45251.0</v>
      </c>
      <c r="F156" s="237">
        <v>0.9791666666666666</v>
      </c>
      <c r="G156" s="237">
        <v>0.25</v>
      </c>
      <c r="H156" s="235">
        <v>6.5</v>
      </c>
      <c r="I156" s="236">
        <v>0.0</v>
      </c>
      <c r="J156" s="236">
        <v>0.0</v>
      </c>
      <c r="K156" s="235">
        <v>6.5</v>
      </c>
      <c r="L156" s="152"/>
    </row>
    <row r="157">
      <c r="A157" s="233">
        <v>45251.0</v>
      </c>
      <c r="B157" s="152" t="s">
        <v>189</v>
      </c>
      <c r="C157" s="153" t="s">
        <v>51</v>
      </c>
      <c r="D157" s="234" t="s">
        <v>171</v>
      </c>
      <c r="E157" s="233">
        <v>45252.0</v>
      </c>
      <c r="F157" s="237">
        <v>0.0</v>
      </c>
      <c r="G157" s="237">
        <v>0.25</v>
      </c>
      <c r="H157" s="235">
        <v>6.0</v>
      </c>
      <c r="I157" s="236">
        <v>0.0</v>
      </c>
      <c r="J157" s="236">
        <v>0.0</v>
      </c>
      <c r="K157" s="235">
        <v>6.0</v>
      </c>
      <c r="L157" s="152"/>
    </row>
    <row r="158">
      <c r="A158" s="233">
        <v>45251.0</v>
      </c>
      <c r="B158" s="153" t="s">
        <v>139</v>
      </c>
      <c r="C158" s="153" t="s">
        <v>35</v>
      </c>
      <c r="D158" s="234" t="s">
        <v>171</v>
      </c>
      <c r="E158" s="233">
        <v>45252.0</v>
      </c>
      <c r="F158" s="237">
        <v>0.0</v>
      </c>
      <c r="G158" s="237">
        <v>0.25</v>
      </c>
      <c r="H158" s="235">
        <v>6.0</v>
      </c>
      <c r="I158" s="236">
        <v>0.0</v>
      </c>
      <c r="J158" s="236">
        <v>0.0</v>
      </c>
      <c r="K158" s="235">
        <v>6.0</v>
      </c>
      <c r="L158" s="155"/>
    </row>
    <row r="159">
      <c r="A159" s="233">
        <v>45251.0</v>
      </c>
      <c r="B159" s="152" t="s">
        <v>54</v>
      </c>
      <c r="C159" s="152" t="s">
        <v>23</v>
      </c>
      <c r="D159" s="234" t="s">
        <v>171</v>
      </c>
      <c r="E159" s="233">
        <v>45252.0</v>
      </c>
      <c r="F159" s="235">
        <v>0.0</v>
      </c>
      <c r="G159" s="235">
        <v>0.0</v>
      </c>
      <c r="H159" s="68">
        <v>0.0</v>
      </c>
      <c r="I159" s="68">
        <v>0.0</v>
      </c>
      <c r="J159" s="68">
        <v>0.0</v>
      </c>
      <c r="K159" s="68">
        <v>0.0</v>
      </c>
      <c r="L159" s="152" t="s">
        <v>25</v>
      </c>
    </row>
    <row r="160">
      <c r="A160" s="233">
        <v>45251.0</v>
      </c>
      <c r="B160" s="152" t="s">
        <v>18</v>
      </c>
      <c r="C160" s="152" t="s">
        <v>23</v>
      </c>
      <c r="D160" s="234" t="s">
        <v>171</v>
      </c>
      <c r="E160" s="233">
        <v>45252.0</v>
      </c>
      <c r="F160" s="237">
        <v>0.0625</v>
      </c>
      <c r="G160" s="237">
        <v>0.25</v>
      </c>
      <c r="H160" s="68">
        <v>4.5</v>
      </c>
      <c r="I160" s="68">
        <v>0.0</v>
      </c>
      <c r="J160" s="68">
        <v>0.0</v>
      </c>
      <c r="K160" s="68">
        <v>4.5</v>
      </c>
      <c r="L160" s="152"/>
    </row>
    <row r="161">
      <c r="A161" s="233">
        <v>45251.0</v>
      </c>
      <c r="B161" s="152" t="s">
        <v>123</v>
      </c>
      <c r="C161" s="152" t="s">
        <v>23</v>
      </c>
      <c r="D161" s="234" t="s">
        <v>171</v>
      </c>
      <c r="E161" s="233">
        <v>45252.0</v>
      </c>
      <c r="F161" s="237">
        <v>0.25</v>
      </c>
      <c r="G161" s="237">
        <v>0.5</v>
      </c>
      <c r="H161" s="235">
        <v>6.0</v>
      </c>
      <c r="I161" s="235">
        <v>0.0</v>
      </c>
      <c r="J161" s="235">
        <v>6.0</v>
      </c>
      <c r="K161" s="235">
        <v>0.0</v>
      </c>
      <c r="L161" s="152"/>
    </row>
    <row r="162">
      <c r="A162" s="233">
        <v>45251.0</v>
      </c>
      <c r="B162" s="153" t="s">
        <v>45</v>
      </c>
      <c r="C162" s="153" t="s">
        <v>1</v>
      </c>
      <c r="D162" s="234" t="s">
        <v>171</v>
      </c>
      <c r="E162" s="233">
        <v>45252.0</v>
      </c>
      <c r="F162" s="235">
        <v>0.0</v>
      </c>
      <c r="G162" s="235">
        <v>0.0</v>
      </c>
      <c r="H162" s="235">
        <v>0.0</v>
      </c>
      <c r="I162" s="236">
        <v>0.0</v>
      </c>
      <c r="J162" s="235">
        <v>0.0</v>
      </c>
      <c r="K162" s="235">
        <v>0.0</v>
      </c>
      <c r="L162" s="152" t="s">
        <v>25</v>
      </c>
    </row>
    <row r="163">
      <c r="A163" s="233">
        <v>45251.0</v>
      </c>
      <c r="B163" s="152" t="s">
        <v>32</v>
      </c>
      <c r="C163" s="153" t="s">
        <v>1</v>
      </c>
      <c r="D163" s="234" t="s">
        <v>171</v>
      </c>
      <c r="E163" s="233">
        <v>45252.0</v>
      </c>
      <c r="F163" s="237">
        <v>0.25</v>
      </c>
      <c r="G163" s="237">
        <v>0.5208333333333334</v>
      </c>
      <c r="H163" s="235">
        <v>6.5</v>
      </c>
      <c r="I163" s="236">
        <v>0.0</v>
      </c>
      <c r="J163" s="235">
        <v>6.5</v>
      </c>
      <c r="K163" s="235">
        <v>0.0</v>
      </c>
      <c r="L163" s="153"/>
    </row>
    <row r="164">
      <c r="A164" s="233">
        <v>45251.0</v>
      </c>
      <c r="B164" s="152" t="s">
        <v>30</v>
      </c>
      <c r="C164" s="152" t="s">
        <v>51</v>
      </c>
      <c r="D164" s="234" t="s">
        <v>171</v>
      </c>
      <c r="E164" s="233">
        <v>45252.0</v>
      </c>
      <c r="F164" s="238">
        <v>0.20833333333333334</v>
      </c>
      <c r="G164" s="237">
        <v>0.5416666666666666</v>
      </c>
      <c r="H164" s="235">
        <v>8.0</v>
      </c>
      <c r="I164" s="236">
        <v>0.0</v>
      </c>
      <c r="J164" s="235">
        <v>7.0</v>
      </c>
      <c r="K164" s="236">
        <v>1.0</v>
      </c>
      <c r="L164" s="152"/>
    </row>
    <row r="165">
      <c r="A165" s="233">
        <v>45251.0</v>
      </c>
      <c r="B165" s="152" t="s">
        <v>50</v>
      </c>
      <c r="C165" s="152" t="s">
        <v>51</v>
      </c>
      <c r="D165" s="234" t="s">
        <v>171</v>
      </c>
      <c r="E165" s="233">
        <v>45252.0</v>
      </c>
      <c r="F165" s="237">
        <v>0.25</v>
      </c>
      <c r="G165" s="237">
        <v>0.5625</v>
      </c>
      <c r="H165" s="235">
        <v>7.5</v>
      </c>
      <c r="I165" s="235">
        <v>0.0</v>
      </c>
      <c r="J165" s="235">
        <v>7.5</v>
      </c>
      <c r="K165" s="235">
        <v>0.0</v>
      </c>
      <c r="L165" s="152"/>
    </row>
    <row r="166">
      <c r="A166" s="233">
        <v>45251.0</v>
      </c>
      <c r="B166" s="153" t="s">
        <v>69</v>
      </c>
      <c r="C166" s="153" t="s">
        <v>51</v>
      </c>
      <c r="D166" s="234" t="s">
        <v>171</v>
      </c>
      <c r="E166" s="233">
        <v>45252.0</v>
      </c>
      <c r="F166" s="235">
        <v>0.0</v>
      </c>
      <c r="G166" s="235">
        <v>0.0</v>
      </c>
      <c r="H166" s="235">
        <v>0.0</v>
      </c>
      <c r="I166" s="235">
        <v>0.0</v>
      </c>
      <c r="J166" s="235">
        <v>0.0</v>
      </c>
      <c r="K166" s="235">
        <v>0.0</v>
      </c>
      <c r="L166" s="152" t="s">
        <v>25</v>
      </c>
    </row>
    <row r="167">
      <c r="A167" s="233">
        <v>45251.0</v>
      </c>
      <c r="B167" s="152" t="s">
        <v>190</v>
      </c>
      <c r="C167" s="152" t="s">
        <v>51</v>
      </c>
      <c r="D167" s="234" t="s">
        <v>171</v>
      </c>
      <c r="E167" s="233">
        <v>45252.0</v>
      </c>
      <c r="F167" s="235">
        <v>0.0</v>
      </c>
      <c r="G167" s="235">
        <v>0.0</v>
      </c>
      <c r="H167" s="235">
        <v>0.0</v>
      </c>
      <c r="I167" s="235">
        <v>0.0</v>
      </c>
      <c r="J167" s="235">
        <v>0.0</v>
      </c>
      <c r="K167" s="235">
        <v>0.0</v>
      </c>
      <c r="L167" s="152" t="s">
        <v>25</v>
      </c>
    </row>
    <row r="168">
      <c r="A168" s="233">
        <v>45251.0</v>
      </c>
      <c r="B168" s="155" t="s">
        <v>82</v>
      </c>
      <c r="C168" s="152" t="s">
        <v>35</v>
      </c>
      <c r="D168" s="234" t="s">
        <v>171</v>
      </c>
      <c r="E168" s="233">
        <v>45252.0</v>
      </c>
      <c r="F168" s="237">
        <v>0.25</v>
      </c>
      <c r="G168" s="237">
        <v>0.5</v>
      </c>
      <c r="H168" s="236">
        <v>6.0</v>
      </c>
      <c r="I168" s="236">
        <v>0.0</v>
      </c>
      <c r="J168" s="235">
        <v>6.0</v>
      </c>
      <c r="K168" s="235">
        <v>0.0</v>
      </c>
      <c r="L168" s="152"/>
    </row>
    <row r="169">
      <c r="A169" s="233">
        <v>45251.0</v>
      </c>
      <c r="B169" s="153" t="s">
        <v>103</v>
      </c>
      <c r="C169" s="153" t="s">
        <v>31</v>
      </c>
      <c r="D169" s="234" t="s">
        <v>171</v>
      </c>
      <c r="E169" s="233">
        <v>45252.0</v>
      </c>
      <c r="F169" s="235">
        <v>0.0</v>
      </c>
      <c r="G169" s="235">
        <v>0.0</v>
      </c>
      <c r="H169" s="235">
        <v>0.0</v>
      </c>
      <c r="I169" s="236">
        <v>0.0</v>
      </c>
      <c r="J169" s="235">
        <v>0.0</v>
      </c>
      <c r="K169" s="235">
        <v>0.0</v>
      </c>
      <c r="L169" s="152" t="s">
        <v>25</v>
      </c>
    </row>
    <row r="170">
      <c r="A170" s="233">
        <v>45251.0</v>
      </c>
      <c r="B170" s="153" t="s">
        <v>97</v>
      </c>
      <c r="C170" s="153" t="s">
        <v>31</v>
      </c>
      <c r="D170" s="234" t="s">
        <v>171</v>
      </c>
      <c r="E170" s="233">
        <v>45252.0</v>
      </c>
      <c r="F170" s="237">
        <v>0.2708333333333333</v>
      </c>
      <c r="G170" s="237">
        <v>0.5833333333333334</v>
      </c>
      <c r="H170" s="235">
        <v>7.5</v>
      </c>
      <c r="I170" s="235">
        <v>0.0</v>
      </c>
      <c r="J170" s="235">
        <v>7.5</v>
      </c>
      <c r="K170" s="235">
        <v>0.0</v>
      </c>
      <c r="L170" s="152"/>
    </row>
    <row r="171">
      <c r="A171" s="233">
        <v>45251.0</v>
      </c>
      <c r="B171" s="152" t="s">
        <v>109</v>
      </c>
      <c r="C171" s="153" t="s">
        <v>31</v>
      </c>
      <c r="D171" s="234" t="s">
        <v>171</v>
      </c>
      <c r="E171" s="233">
        <v>45252.0</v>
      </c>
      <c r="F171" s="237">
        <v>0.25</v>
      </c>
      <c r="G171" s="237">
        <v>0.5625</v>
      </c>
      <c r="H171" s="236">
        <v>7.5</v>
      </c>
      <c r="I171" s="236">
        <v>0.0</v>
      </c>
      <c r="J171" s="235">
        <v>7.5</v>
      </c>
      <c r="K171" s="235">
        <v>0.0</v>
      </c>
      <c r="L171" s="152"/>
    </row>
    <row r="172">
      <c r="A172" s="233">
        <v>45252.0</v>
      </c>
      <c r="B172" s="153" t="s">
        <v>88</v>
      </c>
      <c r="C172" s="153" t="s">
        <v>31</v>
      </c>
      <c r="D172" s="234" t="s">
        <v>171</v>
      </c>
      <c r="E172" s="233">
        <v>45252.0</v>
      </c>
      <c r="F172" s="237">
        <v>0.9583333333333334</v>
      </c>
      <c r="G172" s="237">
        <v>0.2708333333333333</v>
      </c>
      <c r="H172" s="235">
        <v>7.5</v>
      </c>
      <c r="I172" s="236">
        <v>0.0</v>
      </c>
      <c r="J172" s="235">
        <v>1.0</v>
      </c>
      <c r="K172" s="235">
        <v>6.5</v>
      </c>
      <c r="L172" s="152"/>
    </row>
    <row r="173">
      <c r="A173" s="233">
        <v>45252.0</v>
      </c>
      <c r="B173" s="152" t="s">
        <v>55</v>
      </c>
      <c r="C173" s="152" t="s">
        <v>1</v>
      </c>
      <c r="D173" s="234" t="s">
        <v>171</v>
      </c>
      <c r="E173" s="233">
        <v>45252.0</v>
      </c>
      <c r="F173" s="237">
        <v>0.9791666666666666</v>
      </c>
      <c r="G173" s="237">
        <v>0.25</v>
      </c>
      <c r="H173" s="235">
        <v>6.5</v>
      </c>
      <c r="I173" s="236">
        <v>0.0</v>
      </c>
      <c r="J173" s="236">
        <v>0.0</v>
      </c>
      <c r="K173" s="235">
        <v>6.5</v>
      </c>
      <c r="L173" s="155"/>
    </row>
    <row r="174">
      <c r="A174" s="233">
        <v>45252.0</v>
      </c>
      <c r="B174" s="153" t="s">
        <v>139</v>
      </c>
      <c r="C174" s="153" t="s">
        <v>35</v>
      </c>
      <c r="D174" s="234" t="s">
        <v>169</v>
      </c>
      <c r="E174" s="233">
        <v>45253.0</v>
      </c>
      <c r="F174" s="237">
        <v>0.0</v>
      </c>
      <c r="G174" s="237">
        <v>0.25</v>
      </c>
      <c r="H174" s="235">
        <v>6.0</v>
      </c>
      <c r="I174" s="236">
        <v>0.0</v>
      </c>
      <c r="J174" s="236">
        <v>0.0</v>
      </c>
      <c r="K174" s="235">
        <v>6.0</v>
      </c>
      <c r="L174" s="152"/>
    </row>
    <row r="175">
      <c r="A175" s="233">
        <v>45252.0</v>
      </c>
      <c r="B175" s="68" t="s">
        <v>52</v>
      </c>
      <c r="C175" s="152" t="s">
        <v>51</v>
      </c>
      <c r="D175" s="234" t="s">
        <v>169</v>
      </c>
      <c r="E175" s="233">
        <v>45253.0</v>
      </c>
      <c r="F175" s="237">
        <v>0.0</v>
      </c>
      <c r="G175" s="237">
        <v>0.25</v>
      </c>
      <c r="H175" s="235">
        <v>6.0</v>
      </c>
      <c r="I175" s="236">
        <v>0.0</v>
      </c>
      <c r="J175" s="236">
        <v>0.0</v>
      </c>
      <c r="K175" s="235">
        <v>6.0</v>
      </c>
      <c r="L175" s="152"/>
    </row>
    <row r="176">
      <c r="A176" s="233">
        <v>45252.0</v>
      </c>
      <c r="B176" s="152" t="s">
        <v>54</v>
      </c>
      <c r="C176" s="152" t="s">
        <v>51</v>
      </c>
      <c r="D176" s="234" t="s">
        <v>169</v>
      </c>
      <c r="E176" s="233">
        <v>45253.0</v>
      </c>
      <c r="F176" s="235">
        <v>0.0</v>
      </c>
      <c r="G176" s="235">
        <v>0.0</v>
      </c>
      <c r="H176" s="235">
        <v>0.0</v>
      </c>
      <c r="I176" s="236">
        <v>0.0</v>
      </c>
      <c r="J176" s="236">
        <v>0.0</v>
      </c>
      <c r="K176" s="235">
        <v>0.0</v>
      </c>
      <c r="L176" s="152" t="s">
        <v>25</v>
      </c>
    </row>
    <row r="177">
      <c r="A177" s="233">
        <v>45252.0</v>
      </c>
      <c r="B177" s="152" t="s">
        <v>50</v>
      </c>
      <c r="C177" s="152" t="s">
        <v>23</v>
      </c>
      <c r="D177" s="234" t="s">
        <v>169</v>
      </c>
      <c r="E177" s="233">
        <v>45253.0</v>
      </c>
      <c r="F177" s="237">
        <v>0.0625</v>
      </c>
      <c r="G177" s="237">
        <v>0.25</v>
      </c>
      <c r="H177" s="68">
        <v>4.5</v>
      </c>
      <c r="I177" s="68">
        <v>0.0</v>
      </c>
      <c r="J177" s="68">
        <v>0.0</v>
      </c>
      <c r="K177" s="68">
        <v>4.5</v>
      </c>
      <c r="L177" s="152"/>
    </row>
    <row r="178">
      <c r="A178" s="233">
        <v>45252.0</v>
      </c>
      <c r="B178" s="153" t="s">
        <v>45</v>
      </c>
      <c r="C178" s="153" t="s">
        <v>23</v>
      </c>
      <c r="D178" s="234" t="s">
        <v>169</v>
      </c>
      <c r="E178" s="233">
        <v>45253.0</v>
      </c>
      <c r="F178" s="237">
        <v>0.25</v>
      </c>
      <c r="G178" s="237">
        <v>0.5</v>
      </c>
      <c r="H178" s="235">
        <v>6.0</v>
      </c>
      <c r="I178" s="235">
        <v>0.0</v>
      </c>
      <c r="J178" s="235">
        <v>0.0</v>
      </c>
      <c r="K178" s="235">
        <v>6.0</v>
      </c>
      <c r="L178" s="152"/>
    </row>
    <row r="179">
      <c r="A179" s="233">
        <v>45252.0</v>
      </c>
      <c r="B179" s="153" t="s">
        <v>123</v>
      </c>
      <c r="C179" s="153" t="s">
        <v>23</v>
      </c>
      <c r="D179" s="234" t="s">
        <v>169</v>
      </c>
      <c r="E179" s="233">
        <v>45253.0</v>
      </c>
      <c r="F179" s="237">
        <v>0.25</v>
      </c>
      <c r="G179" s="237">
        <v>0.5</v>
      </c>
      <c r="H179" s="235">
        <v>6.0</v>
      </c>
      <c r="I179" s="235">
        <v>0.0</v>
      </c>
      <c r="J179" s="235">
        <v>0.0</v>
      </c>
      <c r="K179" s="235">
        <v>6.0</v>
      </c>
      <c r="L179" s="152"/>
    </row>
    <row r="180">
      <c r="A180" s="233">
        <v>45252.0</v>
      </c>
      <c r="B180" s="152" t="s">
        <v>30</v>
      </c>
      <c r="C180" s="152" t="s">
        <v>1</v>
      </c>
      <c r="D180" s="234" t="s">
        <v>169</v>
      </c>
      <c r="E180" s="233">
        <v>45253.0</v>
      </c>
      <c r="F180" s="237">
        <v>0.25</v>
      </c>
      <c r="G180" s="237">
        <v>0.5208333333333334</v>
      </c>
      <c r="H180" s="235">
        <v>6.5</v>
      </c>
      <c r="I180" s="236">
        <v>0.0</v>
      </c>
      <c r="J180" s="235">
        <v>6.5</v>
      </c>
      <c r="K180" s="235">
        <v>0.0</v>
      </c>
    </row>
    <row r="181">
      <c r="A181" s="233">
        <v>45252.0</v>
      </c>
      <c r="B181" s="152" t="s">
        <v>18</v>
      </c>
      <c r="C181" s="152" t="s">
        <v>1</v>
      </c>
      <c r="D181" s="234" t="s">
        <v>169</v>
      </c>
      <c r="E181" s="233">
        <v>45253.0</v>
      </c>
      <c r="F181" s="235">
        <v>0.0</v>
      </c>
      <c r="G181" s="235">
        <v>0.0</v>
      </c>
      <c r="H181" s="235">
        <v>0.0</v>
      </c>
      <c r="I181" s="235">
        <v>0.0</v>
      </c>
      <c r="J181" s="235">
        <v>0.0</v>
      </c>
      <c r="K181" s="235">
        <v>0.0</v>
      </c>
      <c r="L181" s="152" t="s">
        <v>25</v>
      </c>
    </row>
    <row r="182">
      <c r="A182" s="233">
        <v>45252.0</v>
      </c>
      <c r="B182" s="153" t="s">
        <v>69</v>
      </c>
      <c r="C182" s="153" t="s">
        <v>51</v>
      </c>
      <c r="D182" s="234" t="s">
        <v>169</v>
      </c>
      <c r="E182" s="233">
        <v>45253.0</v>
      </c>
      <c r="F182" s="238">
        <v>0.20833333333333334</v>
      </c>
      <c r="G182" s="237">
        <v>0.5416666666666666</v>
      </c>
      <c r="H182" s="235">
        <v>8.0</v>
      </c>
      <c r="I182" s="236">
        <v>0.0</v>
      </c>
      <c r="J182" s="235">
        <v>7.0</v>
      </c>
      <c r="K182" s="236">
        <v>1.0</v>
      </c>
    </row>
    <row r="183">
      <c r="A183" s="233">
        <v>45252.0</v>
      </c>
      <c r="B183" s="152" t="s">
        <v>190</v>
      </c>
      <c r="C183" s="153" t="s">
        <v>51</v>
      </c>
      <c r="D183" s="234" t="s">
        <v>169</v>
      </c>
      <c r="E183" s="233">
        <v>45253.0</v>
      </c>
      <c r="F183" s="235">
        <v>0.0</v>
      </c>
      <c r="G183" s="235">
        <v>0.0</v>
      </c>
      <c r="H183" s="235">
        <v>0.0</v>
      </c>
      <c r="I183" s="236">
        <v>0.0</v>
      </c>
      <c r="J183" s="235">
        <v>0.0</v>
      </c>
      <c r="K183" s="235">
        <v>0.0</v>
      </c>
      <c r="L183" s="152" t="s">
        <v>25</v>
      </c>
    </row>
    <row r="184">
      <c r="A184" s="233">
        <v>45252.0</v>
      </c>
      <c r="B184" s="152" t="s">
        <v>189</v>
      </c>
      <c r="C184" s="153" t="s">
        <v>51</v>
      </c>
      <c r="D184" s="234" t="s">
        <v>169</v>
      </c>
      <c r="E184" s="233">
        <v>45253.0</v>
      </c>
      <c r="F184" s="237">
        <v>0.25</v>
      </c>
      <c r="G184" s="237">
        <v>0.5625</v>
      </c>
      <c r="H184" s="235">
        <v>7.5</v>
      </c>
      <c r="I184" s="235">
        <v>0.0</v>
      </c>
      <c r="J184" s="235">
        <v>7.5</v>
      </c>
      <c r="K184" s="235">
        <v>0.0</v>
      </c>
      <c r="L184" s="152"/>
    </row>
    <row r="185">
      <c r="A185" s="233">
        <v>45252.0</v>
      </c>
      <c r="B185" s="152" t="s">
        <v>32</v>
      </c>
      <c r="C185" s="152" t="s">
        <v>35</v>
      </c>
      <c r="D185" s="234" t="s">
        <v>169</v>
      </c>
      <c r="E185" s="233">
        <v>45253.0</v>
      </c>
      <c r="F185" s="237">
        <v>0.25</v>
      </c>
      <c r="G185" s="237">
        <v>0.5</v>
      </c>
      <c r="H185" s="236">
        <v>6.0</v>
      </c>
      <c r="I185" s="236">
        <v>0.0</v>
      </c>
      <c r="J185" s="235">
        <v>6.0</v>
      </c>
      <c r="K185" s="235">
        <v>0.0</v>
      </c>
      <c r="L185" s="152"/>
    </row>
    <row r="186">
      <c r="A186" s="233">
        <v>45252.0</v>
      </c>
      <c r="B186" s="155" t="s">
        <v>82</v>
      </c>
      <c r="C186" s="152" t="s">
        <v>35</v>
      </c>
      <c r="D186" s="234" t="s">
        <v>169</v>
      </c>
      <c r="E186" s="233">
        <v>45253.0</v>
      </c>
      <c r="F186" s="235">
        <v>0.0</v>
      </c>
      <c r="G186" s="235">
        <v>0.0</v>
      </c>
      <c r="H186" s="235">
        <v>0.0</v>
      </c>
      <c r="I186" s="236">
        <v>0.0</v>
      </c>
      <c r="J186" s="235">
        <v>0.0</v>
      </c>
      <c r="K186" s="235">
        <v>0.0</v>
      </c>
      <c r="L186" s="152" t="s">
        <v>25</v>
      </c>
    </row>
    <row r="187">
      <c r="A187" s="233">
        <v>45252.0</v>
      </c>
      <c r="B187" s="153" t="s">
        <v>103</v>
      </c>
      <c r="C187" s="153" t="s">
        <v>31</v>
      </c>
      <c r="D187" s="234" t="s">
        <v>169</v>
      </c>
      <c r="E187" s="233">
        <v>45253.0</v>
      </c>
      <c r="F187" s="235">
        <v>0.0</v>
      </c>
      <c r="G187" s="235">
        <v>0.0</v>
      </c>
      <c r="H187" s="235">
        <v>0.0</v>
      </c>
      <c r="I187" s="235">
        <v>0.0</v>
      </c>
      <c r="J187" s="235">
        <v>0.0</v>
      </c>
      <c r="K187" s="235">
        <v>0.0</v>
      </c>
    </row>
    <row r="188">
      <c r="A188" s="233">
        <v>45252.0</v>
      </c>
      <c r="B188" s="153" t="s">
        <v>97</v>
      </c>
      <c r="C188" s="153" t="s">
        <v>31</v>
      </c>
      <c r="D188" s="234" t="s">
        <v>169</v>
      </c>
      <c r="E188" s="233">
        <v>45253.0</v>
      </c>
      <c r="F188" s="237">
        <v>0.2708333333333333</v>
      </c>
      <c r="G188" s="237">
        <v>0.5833333333333334</v>
      </c>
      <c r="H188" s="235">
        <v>7.5</v>
      </c>
      <c r="I188" s="235">
        <v>0.0</v>
      </c>
      <c r="J188" s="235">
        <v>7.5</v>
      </c>
      <c r="K188" s="235">
        <v>0.0</v>
      </c>
      <c r="L188" s="152"/>
    </row>
    <row r="189">
      <c r="A189" s="233">
        <v>45252.0</v>
      </c>
      <c r="B189" s="152" t="s">
        <v>109</v>
      </c>
      <c r="C189" s="153" t="s">
        <v>31</v>
      </c>
      <c r="D189" s="234" t="s">
        <v>169</v>
      </c>
      <c r="E189" s="233">
        <v>45253.0</v>
      </c>
      <c r="F189" s="237">
        <v>0.25</v>
      </c>
      <c r="G189" s="237">
        <v>0.5625</v>
      </c>
      <c r="H189" s="236">
        <v>7.5</v>
      </c>
      <c r="I189" s="236">
        <v>0.0</v>
      </c>
      <c r="J189" s="235">
        <v>7.5</v>
      </c>
      <c r="K189" s="235">
        <v>0.0</v>
      </c>
      <c r="L189" s="152"/>
    </row>
    <row r="190">
      <c r="A190" s="233">
        <v>45253.0</v>
      </c>
      <c r="B190" s="153" t="s">
        <v>88</v>
      </c>
      <c r="C190" s="153" t="s">
        <v>31</v>
      </c>
      <c r="D190" s="234" t="s">
        <v>169</v>
      </c>
      <c r="E190" s="233">
        <v>45253.0</v>
      </c>
      <c r="F190" s="235">
        <v>0.0</v>
      </c>
      <c r="G190" s="235">
        <v>0.0</v>
      </c>
      <c r="H190" s="235">
        <v>0.0</v>
      </c>
      <c r="I190" s="235">
        <v>0.0</v>
      </c>
      <c r="J190" s="235">
        <v>0.0</v>
      </c>
      <c r="K190" s="235">
        <v>0.0</v>
      </c>
      <c r="L190" s="68" t="s">
        <v>234</v>
      </c>
    </row>
    <row r="191">
      <c r="A191" s="233">
        <v>45253.0</v>
      </c>
      <c r="B191" s="152" t="s">
        <v>189</v>
      </c>
      <c r="C191" s="152" t="s">
        <v>51</v>
      </c>
      <c r="D191" s="234" t="s">
        <v>169</v>
      </c>
      <c r="E191" s="233">
        <v>45253.0</v>
      </c>
      <c r="F191" s="235">
        <v>0.0</v>
      </c>
      <c r="G191" s="235">
        <v>0.0</v>
      </c>
      <c r="H191" s="235">
        <v>0.0</v>
      </c>
      <c r="I191" s="235">
        <v>0.0</v>
      </c>
      <c r="J191" s="235">
        <v>0.0</v>
      </c>
      <c r="K191" s="235">
        <v>0.0</v>
      </c>
      <c r="L191" s="68" t="s">
        <v>234</v>
      </c>
    </row>
    <row r="192">
      <c r="A192" s="233">
        <v>45253.0</v>
      </c>
      <c r="B192" s="152" t="s">
        <v>52</v>
      </c>
      <c r="C192" s="153" t="s">
        <v>51</v>
      </c>
      <c r="D192" s="234" t="s">
        <v>168</v>
      </c>
      <c r="E192" s="233">
        <v>45254.0</v>
      </c>
      <c r="F192" s="235">
        <v>0.0</v>
      </c>
      <c r="G192" s="235">
        <v>0.0</v>
      </c>
      <c r="H192" s="235">
        <v>0.0</v>
      </c>
      <c r="I192" s="235">
        <v>0.0</v>
      </c>
      <c r="J192" s="235">
        <v>0.0</v>
      </c>
      <c r="K192" s="235">
        <v>0.0</v>
      </c>
      <c r="L192" s="68" t="s">
        <v>234</v>
      </c>
    </row>
    <row r="193">
      <c r="A193" s="233">
        <v>45253.0</v>
      </c>
      <c r="B193" s="153" t="s">
        <v>139</v>
      </c>
      <c r="C193" s="153" t="s">
        <v>35</v>
      </c>
      <c r="D193" s="234" t="s">
        <v>168</v>
      </c>
      <c r="E193" s="233">
        <v>45254.0</v>
      </c>
      <c r="F193" s="235">
        <v>0.0</v>
      </c>
      <c r="G193" s="235">
        <v>0.0</v>
      </c>
      <c r="H193" s="235">
        <v>0.0</v>
      </c>
      <c r="I193" s="235">
        <v>0.0</v>
      </c>
      <c r="J193" s="235">
        <v>0.0</v>
      </c>
      <c r="K193" s="235">
        <v>0.0</v>
      </c>
      <c r="L193" s="68" t="s">
        <v>234</v>
      </c>
    </row>
    <row r="194">
      <c r="A194" s="233">
        <v>45253.0</v>
      </c>
      <c r="B194" s="152" t="s">
        <v>50</v>
      </c>
      <c r="C194" s="152" t="s">
        <v>49</v>
      </c>
      <c r="D194" s="234" t="s">
        <v>168</v>
      </c>
      <c r="E194" s="233">
        <v>45254.0</v>
      </c>
      <c r="F194" s="235">
        <v>0.0</v>
      </c>
      <c r="G194" s="235">
        <v>0.0</v>
      </c>
      <c r="H194" s="235">
        <v>0.0</v>
      </c>
      <c r="I194" s="235">
        <v>0.0</v>
      </c>
      <c r="J194" s="235">
        <v>0.0</v>
      </c>
      <c r="K194" s="235">
        <v>0.0</v>
      </c>
      <c r="L194" s="68" t="s">
        <v>234</v>
      </c>
    </row>
    <row r="195">
      <c r="A195" s="233">
        <v>45253.0</v>
      </c>
      <c r="B195" s="152" t="s">
        <v>55</v>
      </c>
      <c r="C195" s="152" t="s">
        <v>145</v>
      </c>
      <c r="D195" s="234" t="s">
        <v>168</v>
      </c>
      <c r="E195" s="233">
        <v>45254.0</v>
      </c>
      <c r="F195" s="235">
        <v>0.0</v>
      </c>
      <c r="G195" s="235">
        <v>0.0</v>
      </c>
      <c r="H195" s="235">
        <v>0.0</v>
      </c>
      <c r="I195" s="235">
        <v>0.0</v>
      </c>
      <c r="J195" s="235">
        <v>0.0</v>
      </c>
      <c r="K195" s="235">
        <v>0.0</v>
      </c>
      <c r="L195" s="68" t="s">
        <v>234</v>
      </c>
    </row>
    <row r="196">
      <c r="A196" s="233">
        <v>45253.0</v>
      </c>
      <c r="B196" s="152" t="s">
        <v>30</v>
      </c>
      <c r="C196" s="152" t="s">
        <v>145</v>
      </c>
      <c r="D196" s="234" t="s">
        <v>168</v>
      </c>
      <c r="E196" s="233">
        <v>45254.0</v>
      </c>
      <c r="F196" s="235">
        <v>0.0</v>
      </c>
      <c r="G196" s="235">
        <v>0.0</v>
      </c>
      <c r="H196" s="235">
        <v>0.0</v>
      </c>
      <c r="I196" s="235">
        <v>0.0</v>
      </c>
      <c r="J196" s="235">
        <v>0.0</v>
      </c>
      <c r="K196" s="235">
        <v>0.0</v>
      </c>
      <c r="L196" s="68" t="s">
        <v>234</v>
      </c>
    </row>
    <row r="197">
      <c r="A197" s="233">
        <v>45253.0</v>
      </c>
      <c r="B197" s="152" t="s">
        <v>18</v>
      </c>
      <c r="C197" s="152" t="s">
        <v>23</v>
      </c>
      <c r="D197" s="234" t="s">
        <v>168</v>
      </c>
      <c r="E197" s="233">
        <v>45254.0</v>
      </c>
      <c r="F197" s="235">
        <v>0.0</v>
      </c>
      <c r="G197" s="235">
        <v>0.0</v>
      </c>
      <c r="H197" s="235">
        <v>0.0</v>
      </c>
      <c r="I197" s="235">
        <v>0.0</v>
      </c>
      <c r="J197" s="235">
        <v>0.0</v>
      </c>
      <c r="K197" s="235">
        <v>0.0</v>
      </c>
      <c r="L197" s="68" t="s">
        <v>234</v>
      </c>
    </row>
    <row r="198">
      <c r="A198" s="233">
        <v>45253.0</v>
      </c>
      <c r="B198" s="152" t="s">
        <v>123</v>
      </c>
      <c r="C198" s="152" t="s">
        <v>23</v>
      </c>
      <c r="D198" s="234" t="s">
        <v>168</v>
      </c>
      <c r="E198" s="233">
        <v>45254.0</v>
      </c>
      <c r="F198" s="235">
        <v>0.0</v>
      </c>
      <c r="G198" s="235">
        <v>0.0</v>
      </c>
      <c r="H198" s="235">
        <v>0.0</v>
      </c>
      <c r="I198" s="235">
        <v>0.0</v>
      </c>
      <c r="J198" s="235">
        <v>0.0</v>
      </c>
      <c r="K198" s="235">
        <v>0.0</v>
      </c>
      <c r="L198" s="68" t="s">
        <v>234</v>
      </c>
    </row>
    <row r="199">
      <c r="A199" s="233">
        <v>45253.0</v>
      </c>
      <c r="B199" s="153" t="s">
        <v>45</v>
      </c>
      <c r="C199" s="153" t="s">
        <v>1</v>
      </c>
      <c r="D199" s="234" t="s">
        <v>168</v>
      </c>
      <c r="E199" s="233">
        <v>45254.0</v>
      </c>
      <c r="F199" s="235">
        <v>0.0</v>
      </c>
      <c r="G199" s="235">
        <v>0.0</v>
      </c>
      <c r="H199" s="235">
        <v>0.0</v>
      </c>
      <c r="I199" s="235">
        <v>0.0</v>
      </c>
      <c r="J199" s="235">
        <v>0.0</v>
      </c>
      <c r="K199" s="235">
        <v>0.0</v>
      </c>
      <c r="L199" s="68" t="s">
        <v>234</v>
      </c>
    </row>
    <row r="200">
      <c r="A200" s="265">
        <v>45253.0</v>
      </c>
      <c r="B200" s="266" t="s">
        <v>54</v>
      </c>
      <c r="C200" s="266" t="s">
        <v>51</v>
      </c>
      <c r="D200" s="267" t="s">
        <v>168</v>
      </c>
      <c r="E200" s="265">
        <v>45254.0</v>
      </c>
      <c r="F200" s="268">
        <v>0.0</v>
      </c>
      <c r="G200" s="268">
        <v>0.25</v>
      </c>
      <c r="H200" s="269">
        <v>6.0</v>
      </c>
      <c r="I200" s="269">
        <v>6.0</v>
      </c>
      <c r="J200" s="270">
        <v>0.0</v>
      </c>
      <c r="K200" s="269">
        <v>6.0</v>
      </c>
      <c r="L200" s="271" t="s">
        <v>235</v>
      </c>
    </row>
    <row r="201">
      <c r="A201" s="265">
        <v>45253.0</v>
      </c>
      <c r="B201" s="272" t="s">
        <v>69</v>
      </c>
      <c r="C201" s="272" t="s">
        <v>51</v>
      </c>
      <c r="D201" s="267" t="s">
        <v>168</v>
      </c>
      <c r="E201" s="265">
        <v>45254.0</v>
      </c>
      <c r="F201" s="268">
        <v>0.25</v>
      </c>
      <c r="G201" s="268">
        <v>0.5625</v>
      </c>
      <c r="H201" s="269">
        <v>7.5</v>
      </c>
      <c r="I201" s="269">
        <v>7.5</v>
      </c>
      <c r="J201" s="269">
        <v>7.5</v>
      </c>
      <c r="K201" s="269">
        <v>0.0</v>
      </c>
      <c r="L201" s="271" t="s">
        <v>235</v>
      </c>
    </row>
    <row r="202">
      <c r="A202" s="265">
        <v>45253.0</v>
      </c>
      <c r="B202" s="273" t="s">
        <v>190</v>
      </c>
      <c r="C202" s="272" t="s">
        <v>51</v>
      </c>
      <c r="D202" s="267" t="s">
        <v>168</v>
      </c>
      <c r="E202" s="265">
        <v>45254.0</v>
      </c>
      <c r="F202" s="274">
        <v>0.20833333333333334</v>
      </c>
      <c r="G202" s="268">
        <v>0.5416666666666666</v>
      </c>
      <c r="H202" s="269">
        <v>8.0</v>
      </c>
      <c r="I202" s="269">
        <v>8.0</v>
      </c>
      <c r="J202" s="269">
        <v>7.0</v>
      </c>
      <c r="K202" s="270">
        <v>1.0</v>
      </c>
      <c r="L202" s="271" t="s">
        <v>235</v>
      </c>
    </row>
    <row r="203">
      <c r="A203" s="233">
        <v>45253.0</v>
      </c>
      <c r="B203" s="155" t="s">
        <v>82</v>
      </c>
      <c r="C203" s="152" t="s">
        <v>51</v>
      </c>
      <c r="D203" s="234" t="s">
        <v>168</v>
      </c>
      <c r="E203" s="233">
        <v>45254.0</v>
      </c>
      <c r="F203" s="235">
        <v>0.0</v>
      </c>
      <c r="G203" s="235">
        <v>0.0</v>
      </c>
      <c r="H203" s="235">
        <v>0.0</v>
      </c>
      <c r="I203" s="235">
        <v>0.0</v>
      </c>
      <c r="J203" s="235">
        <v>0.0</v>
      </c>
      <c r="K203" s="235">
        <v>0.0</v>
      </c>
      <c r="L203" s="68" t="s">
        <v>234</v>
      </c>
    </row>
    <row r="204">
      <c r="A204" s="233">
        <v>45253.0</v>
      </c>
      <c r="B204" s="152" t="s">
        <v>32</v>
      </c>
      <c r="C204" s="152" t="s">
        <v>35</v>
      </c>
      <c r="D204" s="234" t="s">
        <v>168</v>
      </c>
      <c r="E204" s="233">
        <v>45254.0</v>
      </c>
      <c r="F204" s="235">
        <v>0.0</v>
      </c>
      <c r="G204" s="235">
        <v>0.0</v>
      </c>
      <c r="H204" s="235">
        <v>0.0</v>
      </c>
      <c r="I204" s="235">
        <v>0.0</v>
      </c>
      <c r="J204" s="235">
        <v>0.0</v>
      </c>
      <c r="K204" s="235">
        <v>0.0</v>
      </c>
      <c r="L204" s="68" t="s">
        <v>234</v>
      </c>
    </row>
    <row r="205">
      <c r="A205" s="233">
        <v>45253.0</v>
      </c>
      <c r="B205" s="153" t="s">
        <v>103</v>
      </c>
      <c r="C205" s="153" t="s">
        <v>31</v>
      </c>
      <c r="D205" s="234" t="s">
        <v>168</v>
      </c>
      <c r="E205" s="233">
        <v>45254.0</v>
      </c>
      <c r="F205" s="235">
        <v>0.0</v>
      </c>
      <c r="G205" s="235">
        <v>0.0</v>
      </c>
      <c r="H205" s="235">
        <v>0.0</v>
      </c>
      <c r="I205" s="235">
        <v>0.0</v>
      </c>
      <c r="J205" s="235">
        <v>0.0</v>
      </c>
      <c r="K205" s="235">
        <v>0.0</v>
      </c>
      <c r="L205" s="68" t="s">
        <v>234</v>
      </c>
    </row>
    <row r="206">
      <c r="A206" s="233">
        <v>45253.0</v>
      </c>
      <c r="B206" s="153" t="s">
        <v>97</v>
      </c>
      <c r="C206" s="153" t="s">
        <v>31</v>
      </c>
      <c r="D206" s="234" t="s">
        <v>168</v>
      </c>
      <c r="E206" s="233">
        <v>45254.0</v>
      </c>
      <c r="F206" s="235">
        <v>0.0</v>
      </c>
      <c r="G206" s="235">
        <v>0.0</v>
      </c>
      <c r="H206" s="235">
        <v>0.0</v>
      </c>
      <c r="I206" s="235">
        <v>0.0</v>
      </c>
      <c r="J206" s="235">
        <v>0.0</v>
      </c>
      <c r="K206" s="235">
        <v>0.0</v>
      </c>
      <c r="L206" s="68" t="s">
        <v>234</v>
      </c>
    </row>
    <row r="207">
      <c r="A207" s="233">
        <v>45253.0</v>
      </c>
      <c r="B207" s="152" t="s">
        <v>109</v>
      </c>
      <c r="C207" s="153" t="s">
        <v>31</v>
      </c>
      <c r="D207" s="234" t="s">
        <v>168</v>
      </c>
      <c r="E207" s="233">
        <v>45254.0</v>
      </c>
      <c r="F207" s="235">
        <v>0.0</v>
      </c>
      <c r="G207" s="235">
        <v>0.0</v>
      </c>
      <c r="H207" s="235">
        <v>0.0</v>
      </c>
      <c r="I207" s="235">
        <v>0.0</v>
      </c>
      <c r="J207" s="235">
        <v>0.0</v>
      </c>
      <c r="K207" s="235">
        <v>0.0</v>
      </c>
      <c r="L207" s="68" t="s">
        <v>234</v>
      </c>
    </row>
    <row r="208">
      <c r="A208" s="233">
        <v>45254.0</v>
      </c>
      <c r="B208" s="152" t="s">
        <v>55</v>
      </c>
      <c r="C208" s="152" t="s">
        <v>1</v>
      </c>
      <c r="D208" s="234" t="s">
        <v>168</v>
      </c>
      <c r="E208" s="233">
        <v>45254.0</v>
      </c>
      <c r="F208" s="237">
        <v>0.9791666666666666</v>
      </c>
      <c r="G208" s="237">
        <v>0.25</v>
      </c>
      <c r="H208" s="235">
        <v>6.5</v>
      </c>
      <c r="I208" s="236">
        <v>0.0</v>
      </c>
      <c r="J208" s="236">
        <v>0.0</v>
      </c>
      <c r="K208" s="235">
        <v>6.5</v>
      </c>
      <c r="L208" s="152"/>
    </row>
    <row r="209">
      <c r="A209" s="233">
        <v>45254.0</v>
      </c>
      <c r="B209" s="153" t="s">
        <v>88</v>
      </c>
      <c r="C209" s="153" t="s">
        <v>31</v>
      </c>
      <c r="D209" s="234" t="s">
        <v>168</v>
      </c>
      <c r="E209" s="233">
        <v>45254.0</v>
      </c>
      <c r="F209" s="235">
        <v>0.0</v>
      </c>
      <c r="G209" s="235">
        <v>0.0</v>
      </c>
      <c r="H209" s="235">
        <v>0.0</v>
      </c>
      <c r="I209" s="236">
        <v>0.0</v>
      </c>
      <c r="J209" s="236">
        <v>0.0</v>
      </c>
      <c r="K209" s="235">
        <v>0.0</v>
      </c>
      <c r="L209" s="152" t="s">
        <v>25</v>
      </c>
    </row>
    <row r="210">
      <c r="A210" s="233">
        <v>45254.0</v>
      </c>
      <c r="B210" s="152" t="s">
        <v>50</v>
      </c>
      <c r="C210" s="153" t="s">
        <v>31</v>
      </c>
      <c r="D210" s="234" t="s">
        <v>168</v>
      </c>
      <c r="E210" s="233">
        <v>45254.0</v>
      </c>
      <c r="F210" s="237">
        <v>0.9583333333333334</v>
      </c>
      <c r="G210" s="237">
        <v>0.2916666666666667</v>
      </c>
      <c r="H210" s="235">
        <v>8.0</v>
      </c>
      <c r="I210" s="236">
        <v>0.0</v>
      </c>
      <c r="J210" s="235">
        <v>1.0</v>
      </c>
      <c r="K210" s="235">
        <v>7.0</v>
      </c>
      <c r="L210" s="152"/>
    </row>
    <row r="211">
      <c r="A211" s="233">
        <v>45254.0</v>
      </c>
      <c r="B211" s="152" t="s">
        <v>50</v>
      </c>
      <c r="C211" s="152" t="s">
        <v>35</v>
      </c>
      <c r="D211" s="234" t="s">
        <v>170</v>
      </c>
      <c r="E211" s="233">
        <v>45255.0</v>
      </c>
      <c r="F211" s="237">
        <v>0.2916666666666667</v>
      </c>
      <c r="G211" s="237">
        <v>0.4166666666666667</v>
      </c>
      <c r="H211" s="235">
        <v>3.0</v>
      </c>
      <c r="I211" s="235">
        <v>0.0</v>
      </c>
      <c r="J211" s="235">
        <v>3.0</v>
      </c>
      <c r="K211" s="235">
        <v>0.0</v>
      </c>
      <c r="L211" s="152"/>
    </row>
    <row r="212">
      <c r="A212" s="233">
        <v>45254.0</v>
      </c>
      <c r="B212" s="152" t="s">
        <v>189</v>
      </c>
      <c r="C212" s="152" t="s">
        <v>51</v>
      </c>
      <c r="D212" s="234" t="s">
        <v>170</v>
      </c>
      <c r="E212" s="233">
        <v>45255.0</v>
      </c>
      <c r="F212" s="235">
        <v>0.0</v>
      </c>
      <c r="G212" s="235">
        <v>0.0</v>
      </c>
      <c r="H212" s="235">
        <v>0.0</v>
      </c>
      <c r="I212" s="236">
        <v>0.0</v>
      </c>
      <c r="J212" s="236">
        <v>0.0</v>
      </c>
      <c r="K212" s="235">
        <v>0.0</v>
      </c>
      <c r="L212" s="152" t="s">
        <v>25</v>
      </c>
    </row>
    <row r="213">
      <c r="A213" s="233">
        <v>45254.0</v>
      </c>
      <c r="B213" s="152" t="s">
        <v>54</v>
      </c>
      <c r="C213" s="152" t="s">
        <v>51</v>
      </c>
      <c r="D213" s="234" t="s">
        <v>170</v>
      </c>
      <c r="E213" s="233">
        <v>45255.0</v>
      </c>
      <c r="F213" s="237">
        <v>0.0</v>
      </c>
      <c r="G213" s="237">
        <v>0.25</v>
      </c>
      <c r="H213" s="235">
        <v>6.0</v>
      </c>
      <c r="I213" s="236">
        <v>0.0</v>
      </c>
      <c r="J213" s="236">
        <v>0.0</v>
      </c>
      <c r="K213" s="235">
        <v>6.0</v>
      </c>
      <c r="L213" s="152"/>
    </row>
    <row r="214">
      <c r="A214" s="233">
        <v>45254.0</v>
      </c>
      <c r="B214" s="153" t="s">
        <v>139</v>
      </c>
      <c r="C214" s="153" t="s">
        <v>35</v>
      </c>
      <c r="D214" s="234" t="s">
        <v>170</v>
      </c>
      <c r="E214" s="233">
        <v>45255.0</v>
      </c>
      <c r="F214" s="237">
        <v>0.0</v>
      </c>
      <c r="G214" s="237">
        <v>0.2916666666666667</v>
      </c>
      <c r="H214" s="235">
        <v>7.0</v>
      </c>
      <c r="I214" s="236">
        <v>0.0</v>
      </c>
      <c r="J214" s="235">
        <v>1.0</v>
      </c>
      <c r="K214" s="235">
        <v>6.0</v>
      </c>
      <c r="L214" s="152"/>
    </row>
    <row r="215">
      <c r="A215" s="233">
        <v>45254.0</v>
      </c>
      <c r="B215" s="152" t="s">
        <v>18</v>
      </c>
      <c r="C215" s="152" t="s">
        <v>23</v>
      </c>
      <c r="D215" s="234" t="s">
        <v>170</v>
      </c>
      <c r="E215" s="233">
        <v>45255.0</v>
      </c>
      <c r="F215" s="235">
        <v>0.0</v>
      </c>
      <c r="G215" s="235">
        <v>0.0</v>
      </c>
      <c r="H215" s="235">
        <v>0.0</v>
      </c>
      <c r="I215" s="235">
        <v>0.0</v>
      </c>
      <c r="J215" s="235">
        <v>0.0</v>
      </c>
      <c r="K215" s="235">
        <v>0.0</v>
      </c>
      <c r="L215" s="68" t="s">
        <v>25</v>
      </c>
    </row>
    <row r="216">
      <c r="A216" s="233">
        <v>45254.0</v>
      </c>
      <c r="B216" s="152" t="s">
        <v>52</v>
      </c>
      <c r="C216" s="152" t="s">
        <v>23</v>
      </c>
      <c r="D216" s="234" t="s">
        <v>170</v>
      </c>
      <c r="E216" s="233">
        <v>45255.0</v>
      </c>
      <c r="F216" s="237">
        <v>0.0625</v>
      </c>
      <c r="G216" s="237">
        <v>0.20833333333333334</v>
      </c>
      <c r="H216" s="68">
        <v>3.5</v>
      </c>
      <c r="I216" s="68">
        <v>0.0</v>
      </c>
      <c r="J216" s="68">
        <v>0.0</v>
      </c>
      <c r="K216" s="68">
        <v>3.5</v>
      </c>
      <c r="L216" s="152"/>
    </row>
    <row r="217">
      <c r="A217" s="233">
        <v>45254.0</v>
      </c>
      <c r="B217" s="152" t="s">
        <v>52</v>
      </c>
      <c r="C217" s="152" t="s">
        <v>49</v>
      </c>
      <c r="D217" s="234" t="s">
        <v>170</v>
      </c>
      <c r="E217" s="233">
        <v>45255.0</v>
      </c>
      <c r="F217" s="237">
        <v>0.20833333333333334</v>
      </c>
      <c r="G217" s="237">
        <v>0.375</v>
      </c>
      <c r="H217" s="235">
        <v>4.0</v>
      </c>
      <c r="I217" s="236">
        <v>0.0</v>
      </c>
      <c r="J217" s="235">
        <v>3.0</v>
      </c>
      <c r="K217" s="235">
        <v>1.0</v>
      </c>
      <c r="L217" s="152"/>
    </row>
    <row r="218">
      <c r="A218" s="233">
        <v>45254.0</v>
      </c>
      <c r="B218" s="153" t="s">
        <v>123</v>
      </c>
      <c r="C218" s="153" t="s">
        <v>23</v>
      </c>
      <c r="D218" s="234" t="s">
        <v>170</v>
      </c>
      <c r="E218" s="233">
        <v>45255.0</v>
      </c>
      <c r="F218" s="237">
        <v>0.20833333333333334</v>
      </c>
      <c r="G218" s="242">
        <v>0.5</v>
      </c>
      <c r="H218" s="235">
        <v>7.0</v>
      </c>
      <c r="I218" s="236">
        <v>0.0</v>
      </c>
      <c r="J218" s="235">
        <v>6.0</v>
      </c>
      <c r="K218" s="235">
        <v>1.0</v>
      </c>
    </row>
    <row r="219">
      <c r="A219" s="233">
        <v>45254.0</v>
      </c>
      <c r="B219" s="153" t="s">
        <v>45</v>
      </c>
      <c r="C219" s="153" t="s">
        <v>1</v>
      </c>
      <c r="D219" s="234" t="s">
        <v>170</v>
      </c>
      <c r="E219" s="233">
        <v>45255.0</v>
      </c>
      <c r="F219" s="242">
        <v>0.20833333333333334</v>
      </c>
      <c r="G219" s="242">
        <v>0.5416666666666666</v>
      </c>
      <c r="H219" s="240">
        <v>8.0</v>
      </c>
      <c r="I219" s="240">
        <v>0.0</v>
      </c>
      <c r="J219" s="240">
        <v>7.0</v>
      </c>
      <c r="K219" s="240">
        <v>1.0</v>
      </c>
    </row>
    <row r="220">
      <c r="A220" s="233">
        <v>45254.0</v>
      </c>
      <c r="B220" s="152" t="s">
        <v>32</v>
      </c>
      <c r="C220" s="153" t="s">
        <v>1</v>
      </c>
      <c r="D220" s="234" t="s">
        <v>170</v>
      </c>
      <c r="E220" s="233">
        <v>45255.0</v>
      </c>
      <c r="F220" s="237">
        <v>0.25</v>
      </c>
      <c r="G220" s="237">
        <v>0.6041666666666666</v>
      </c>
      <c r="H220" s="235">
        <v>8.5</v>
      </c>
      <c r="I220" s="235">
        <v>0.5</v>
      </c>
      <c r="J220" s="235">
        <v>8.0</v>
      </c>
      <c r="K220" s="235">
        <v>0.0</v>
      </c>
      <c r="L220" s="68" t="s">
        <v>192</v>
      </c>
    </row>
    <row r="221">
      <c r="A221" s="233">
        <v>45254.0</v>
      </c>
      <c r="B221" s="152" t="s">
        <v>30</v>
      </c>
      <c r="C221" s="153" t="s">
        <v>51</v>
      </c>
      <c r="D221" s="234" t="s">
        <v>170</v>
      </c>
      <c r="E221" s="233">
        <v>45255.0</v>
      </c>
      <c r="F221" s="237">
        <v>0.25</v>
      </c>
      <c r="G221" s="237">
        <v>0.5625</v>
      </c>
      <c r="H221" s="236">
        <v>7.5</v>
      </c>
      <c r="I221" s="236">
        <v>0.0</v>
      </c>
      <c r="J221" s="235">
        <v>7.5</v>
      </c>
      <c r="K221" s="235">
        <v>0.0</v>
      </c>
    </row>
    <row r="222">
      <c r="A222" s="233">
        <v>45254.0</v>
      </c>
      <c r="B222" s="152" t="s">
        <v>190</v>
      </c>
      <c r="C222" s="153" t="s">
        <v>51</v>
      </c>
      <c r="D222" s="234" t="s">
        <v>170</v>
      </c>
      <c r="E222" s="233">
        <v>45255.0</v>
      </c>
      <c r="F222" s="238">
        <v>0.20833333333333334</v>
      </c>
      <c r="G222" s="237">
        <v>0.5416666666666666</v>
      </c>
      <c r="H222" s="235">
        <v>8.0</v>
      </c>
      <c r="I222" s="236">
        <v>0.0</v>
      </c>
      <c r="J222" s="235">
        <v>7.0</v>
      </c>
      <c r="K222" s="236">
        <v>1.0</v>
      </c>
    </row>
    <row r="223">
      <c r="A223" s="233">
        <v>45254.0</v>
      </c>
      <c r="B223" s="152" t="s">
        <v>69</v>
      </c>
      <c r="C223" s="153" t="s">
        <v>51</v>
      </c>
      <c r="D223" s="234" t="s">
        <v>170</v>
      </c>
      <c r="E223" s="233">
        <v>45255.0</v>
      </c>
      <c r="F223" s="235">
        <v>0.0</v>
      </c>
      <c r="G223" s="235">
        <v>0.0</v>
      </c>
      <c r="H223" s="235">
        <v>0.0</v>
      </c>
      <c r="I223" s="236">
        <v>0.0</v>
      </c>
      <c r="J223" s="235">
        <v>0.0</v>
      </c>
      <c r="K223" s="235">
        <v>0.0</v>
      </c>
      <c r="L223" s="68" t="s">
        <v>25</v>
      </c>
    </row>
    <row r="224">
      <c r="A224" s="233">
        <v>45254.0</v>
      </c>
      <c r="B224" s="155" t="s">
        <v>82</v>
      </c>
      <c r="C224" s="152" t="s">
        <v>35</v>
      </c>
      <c r="D224" s="234" t="s">
        <v>170</v>
      </c>
      <c r="E224" s="233">
        <v>45255.0</v>
      </c>
      <c r="F224" s="237">
        <v>0.20833333333333334</v>
      </c>
      <c r="G224" s="237">
        <v>0.0</v>
      </c>
      <c r="H224" s="235">
        <v>7.0</v>
      </c>
      <c r="I224" s="236">
        <v>0.0</v>
      </c>
      <c r="J224" s="235">
        <v>6.0</v>
      </c>
      <c r="K224" s="235">
        <v>1.0</v>
      </c>
    </row>
    <row r="225">
      <c r="A225" s="233">
        <v>45254.0</v>
      </c>
      <c r="B225" s="153" t="s">
        <v>103</v>
      </c>
      <c r="C225" s="153" t="s">
        <v>31</v>
      </c>
      <c r="D225" s="234" t="s">
        <v>170</v>
      </c>
      <c r="E225" s="233">
        <v>45255.0</v>
      </c>
      <c r="F225" s="235">
        <v>0.0</v>
      </c>
      <c r="G225" s="235">
        <v>0.0</v>
      </c>
      <c r="H225" s="235">
        <v>0.0</v>
      </c>
      <c r="I225" s="235">
        <v>0.0</v>
      </c>
      <c r="J225" s="235">
        <v>0.0</v>
      </c>
      <c r="K225" s="235">
        <v>0.0</v>
      </c>
      <c r="L225" s="68" t="s">
        <v>166</v>
      </c>
    </row>
    <row r="226">
      <c r="A226" s="233">
        <v>45254.0</v>
      </c>
      <c r="B226" s="153" t="s">
        <v>97</v>
      </c>
      <c r="C226" s="153" t="s">
        <v>31</v>
      </c>
      <c r="D226" s="234" t="s">
        <v>170</v>
      </c>
      <c r="E226" s="233">
        <v>45255.0</v>
      </c>
      <c r="F226" s="237">
        <v>0.2916666666666667</v>
      </c>
      <c r="G226" s="237">
        <v>0.625</v>
      </c>
      <c r="H226" s="235">
        <v>8.0</v>
      </c>
      <c r="I226" s="235">
        <v>0.0</v>
      </c>
      <c r="J226" s="235">
        <v>8.0</v>
      </c>
      <c r="K226" s="235">
        <v>0.0</v>
      </c>
    </row>
    <row r="227">
      <c r="A227" s="233">
        <v>45254.0</v>
      </c>
      <c r="B227" s="152" t="s">
        <v>109</v>
      </c>
      <c r="C227" s="153" t="s">
        <v>31</v>
      </c>
      <c r="D227" s="234" t="s">
        <v>170</v>
      </c>
      <c r="E227" s="233">
        <v>45255.0</v>
      </c>
      <c r="F227" s="237">
        <v>0.2708333333333333</v>
      </c>
      <c r="G227" s="237">
        <v>0.6041666666666666</v>
      </c>
      <c r="H227" s="235">
        <v>8.0</v>
      </c>
      <c r="I227" s="235">
        <v>0.0</v>
      </c>
      <c r="J227" s="235">
        <v>8.0</v>
      </c>
      <c r="K227" s="235">
        <v>0.0</v>
      </c>
    </row>
    <row r="228">
      <c r="A228" s="233">
        <v>45255.0</v>
      </c>
      <c r="B228" s="153" t="s">
        <v>88</v>
      </c>
      <c r="C228" s="153" t="s">
        <v>31</v>
      </c>
      <c r="D228" s="234" t="s">
        <v>170</v>
      </c>
      <c r="E228" s="233">
        <v>45255.0</v>
      </c>
      <c r="F228" s="237">
        <v>0.9583333333333334</v>
      </c>
      <c r="G228" s="237">
        <v>0.2916666666666667</v>
      </c>
      <c r="H228" s="235">
        <v>8.0</v>
      </c>
      <c r="I228" s="236">
        <v>0.0</v>
      </c>
      <c r="J228" s="235">
        <v>1.0</v>
      </c>
      <c r="K228" s="235">
        <v>7.0</v>
      </c>
    </row>
    <row r="229">
      <c r="A229" s="233">
        <v>45255.0</v>
      </c>
      <c r="B229" s="152" t="s">
        <v>55</v>
      </c>
      <c r="C229" s="152" t="s">
        <v>1</v>
      </c>
      <c r="D229" s="234" t="s">
        <v>170</v>
      </c>
      <c r="E229" s="233">
        <v>45255.0</v>
      </c>
      <c r="F229" s="237">
        <v>0.9791666666666666</v>
      </c>
      <c r="G229" s="237">
        <v>0.25</v>
      </c>
      <c r="H229" s="235">
        <v>6.5</v>
      </c>
      <c r="I229" s="236">
        <v>0.0</v>
      </c>
      <c r="J229" s="236">
        <v>0.0</v>
      </c>
      <c r="K229" s="235">
        <v>6.5</v>
      </c>
      <c r="L229" s="152"/>
    </row>
    <row r="230">
      <c r="A230" s="233">
        <v>45255.0</v>
      </c>
      <c r="B230" s="152" t="s">
        <v>189</v>
      </c>
      <c r="C230" s="152" t="s">
        <v>51</v>
      </c>
      <c r="D230" s="234" t="s">
        <v>172</v>
      </c>
      <c r="E230" s="233">
        <v>45256.0</v>
      </c>
      <c r="F230" s="237">
        <v>0.0</v>
      </c>
      <c r="G230" s="237">
        <v>0.25</v>
      </c>
      <c r="H230" s="235">
        <v>6.0</v>
      </c>
      <c r="I230" s="236">
        <v>0.0</v>
      </c>
      <c r="J230" s="236">
        <v>0.0</v>
      </c>
      <c r="K230" s="235">
        <v>6.0</v>
      </c>
      <c r="L230" s="152"/>
    </row>
    <row r="231">
      <c r="A231" s="233">
        <v>45255.0</v>
      </c>
      <c r="B231" s="153" t="s">
        <v>139</v>
      </c>
      <c r="C231" s="153" t="s">
        <v>35</v>
      </c>
      <c r="D231" s="234" t="s">
        <v>172</v>
      </c>
      <c r="E231" s="233">
        <v>45256.0</v>
      </c>
      <c r="F231" s="237">
        <v>0.0</v>
      </c>
      <c r="G231" s="237">
        <v>0.25</v>
      </c>
      <c r="H231" s="235">
        <v>6.0</v>
      </c>
      <c r="I231" s="236">
        <v>0.0</v>
      </c>
      <c r="J231" s="236">
        <v>0.0</v>
      </c>
      <c r="K231" s="235">
        <v>6.0</v>
      </c>
      <c r="L231" s="152"/>
    </row>
    <row r="232">
      <c r="A232" s="233">
        <v>45255.0</v>
      </c>
      <c r="B232" s="152" t="s">
        <v>18</v>
      </c>
      <c r="C232" s="152" t="s">
        <v>23</v>
      </c>
      <c r="D232" s="234" t="s">
        <v>172</v>
      </c>
      <c r="E232" s="233">
        <v>45256.0</v>
      </c>
      <c r="F232" s="235">
        <v>0.0</v>
      </c>
      <c r="G232" s="235">
        <v>0.0</v>
      </c>
      <c r="H232" s="235">
        <v>0.0</v>
      </c>
      <c r="I232" s="236">
        <v>0.0</v>
      </c>
      <c r="J232" s="236">
        <v>0.0</v>
      </c>
      <c r="K232" s="235">
        <v>0.0</v>
      </c>
      <c r="L232" s="152" t="s">
        <v>25</v>
      </c>
    </row>
    <row r="233">
      <c r="A233" s="233">
        <v>45255.0</v>
      </c>
      <c r="B233" s="152" t="s">
        <v>52</v>
      </c>
      <c r="C233" s="152" t="s">
        <v>23</v>
      </c>
      <c r="D233" s="234" t="s">
        <v>172</v>
      </c>
      <c r="E233" s="233">
        <v>45256.0</v>
      </c>
      <c r="F233" s="235">
        <v>0.0</v>
      </c>
      <c r="G233" s="235">
        <v>0.0</v>
      </c>
      <c r="H233" s="235">
        <v>0.0</v>
      </c>
      <c r="I233" s="236">
        <v>0.0</v>
      </c>
      <c r="J233" s="236">
        <v>0.0</v>
      </c>
      <c r="K233" s="235">
        <v>0.0</v>
      </c>
      <c r="L233" s="152" t="s">
        <v>25</v>
      </c>
    </row>
    <row r="234">
      <c r="A234" s="233">
        <v>45255.0</v>
      </c>
      <c r="B234" s="152" t="s">
        <v>50</v>
      </c>
      <c r="C234" s="152" t="s">
        <v>23</v>
      </c>
      <c r="D234" s="234" t="s">
        <v>172</v>
      </c>
      <c r="E234" s="233">
        <v>45256.0</v>
      </c>
      <c r="F234" s="237">
        <v>0.0625</v>
      </c>
      <c r="G234" s="237">
        <v>0.2916666666666667</v>
      </c>
      <c r="H234" s="68">
        <v>5.5</v>
      </c>
      <c r="I234" s="68">
        <v>0.0</v>
      </c>
      <c r="J234" s="68">
        <v>0.0</v>
      </c>
      <c r="K234" s="68">
        <v>5.5</v>
      </c>
      <c r="L234" s="152"/>
    </row>
    <row r="235">
      <c r="A235" s="233">
        <v>45255.0</v>
      </c>
      <c r="B235" s="153" t="s">
        <v>123</v>
      </c>
      <c r="C235" s="153" t="s">
        <v>23</v>
      </c>
      <c r="D235" s="234" t="s">
        <v>172</v>
      </c>
      <c r="E235" s="233">
        <v>45256.0</v>
      </c>
      <c r="F235" s="237">
        <v>0.2916666666666667</v>
      </c>
      <c r="G235" s="237">
        <v>0.5</v>
      </c>
      <c r="H235" s="235">
        <v>5.0</v>
      </c>
      <c r="I235" s="236">
        <v>0.0</v>
      </c>
      <c r="J235" s="236">
        <v>5.0</v>
      </c>
      <c r="K235" s="235">
        <v>0.0</v>
      </c>
    </row>
    <row r="236">
      <c r="A236" s="233">
        <v>45255.0</v>
      </c>
      <c r="B236" s="152" t="s">
        <v>54</v>
      </c>
      <c r="C236" s="152" t="s">
        <v>49</v>
      </c>
      <c r="D236" s="234" t="s">
        <v>172</v>
      </c>
      <c r="E236" s="233">
        <v>45256.0</v>
      </c>
      <c r="F236" s="237">
        <v>0.20833333333333334</v>
      </c>
      <c r="G236" s="237">
        <v>0.4166666666666667</v>
      </c>
      <c r="H236" s="235">
        <v>5.0</v>
      </c>
      <c r="I236" s="236">
        <v>0.0</v>
      </c>
      <c r="J236" s="235">
        <v>4.0</v>
      </c>
      <c r="K236" s="235">
        <v>1.0</v>
      </c>
      <c r="L236" s="68"/>
    </row>
    <row r="237">
      <c r="A237" s="233">
        <v>45255.0</v>
      </c>
      <c r="B237" s="152" t="s">
        <v>30</v>
      </c>
      <c r="C237" s="152" t="s">
        <v>145</v>
      </c>
      <c r="D237" s="234" t="s">
        <v>172</v>
      </c>
      <c r="E237" s="233">
        <v>45256.0</v>
      </c>
      <c r="F237" s="237">
        <v>0.20833333333333334</v>
      </c>
      <c r="G237" s="242">
        <v>0.5</v>
      </c>
      <c r="H237" s="235">
        <v>7.0</v>
      </c>
      <c r="I237" s="235">
        <v>0.0</v>
      </c>
      <c r="J237" s="235">
        <v>6.0</v>
      </c>
      <c r="K237" s="235">
        <v>1.0</v>
      </c>
      <c r="L237" s="68"/>
    </row>
    <row r="238">
      <c r="A238" s="233">
        <v>45255.0</v>
      </c>
      <c r="B238" s="153" t="s">
        <v>45</v>
      </c>
      <c r="C238" s="153" t="s">
        <v>1</v>
      </c>
      <c r="D238" s="234" t="s">
        <v>172</v>
      </c>
      <c r="E238" s="233">
        <v>45256.0</v>
      </c>
      <c r="F238" s="242">
        <v>0.20833333333333334</v>
      </c>
      <c r="G238" s="242">
        <v>0.5416666666666666</v>
      </c>
      <c r="H238" s="240">
        <v>8.0</v>
      </c>
      <c r="I238" s="240">
        <v>0.0</v>
      </c>
      <c r="J238" s="240">
        <v>7.0</v>
      </c>
      <c r="K238" s="240">
        <v>1.0</v>
      </c>
    </row>
    <row r="239">
      <c r="A239" s="233">
        <v>45255.0</v>
      </c>
      <c r="B239" s="152" t="s">
        <v>30</v>
      </c>
      <c r="C239" s="153" t="s">
        <v>1</v>
      </c>
      <c r="D239" s="234" t="s">
        <v>172</v>
      </c>
      <c r="E239" s="233">
        <v>45256.0</v>
      </c>
      <c r="F239" s="237">
        <v>0.25</v>
      </c>
      <c r="G239" s="237">
        <v>0.6041666666666666</v>
      </c>
      <c r="H239" s="235">
        <v>8.5</v>
      </c>
      <c r="I239" s="235">
        <v>0.5</v>
      </c>
      <c r="J239" s="235">
        <v>8.0</v>
      </c>
      <c r="K239" s="235">
        <v>0.0</v>
      </c>
      <c r="L239" s="68" t="s">
        <v>192</v>
      </c>
    </row>
    <row r="240">
      <c r="A240" s="233">
        <v>45255.0</v>
      </c>
      <c r="B240" s="152" t="s">
        <v>32</v>
      </c>
      <c r="C240" s="153" t="s">
        <v>1</v>
      </c>
      <c r="D240" s="234" t="s">
        <v>172</v>
      </c>
      <c r="E240" s="233">
        <v>45256.0</v>
      </c>
      <c r="F240" s="235">
        <v>0.0</v>
      </c>
      <c r="G240" s="235">
        <v>0.0</v>
      </c>
      <c r="H240" s="235">
        <v>0.0</v>
      </c>
      <c r="I240" s="235">
        <v>0.0</v>
      </c>
      <c r="J240" s="235">
        <v>0.0</v>
      </c>
      <c r="K240" s="235">
        <v>0.0</v>
      </c>
      <c r="L240" s="68" t="s">
        <v>25</v>
      </c>
    </row>
    <row r="241">
      <c r="A241" s="233">
        <v>45255.0</v>
      </c>
      <c r="B241" s="152" t="s">
        <v>190</v>
      </c>
      <c r="C241" s="153" t="s">
        <v>51</v>
      </c>
      <c r="D241" s="234" t="s">
        <v>172</v>
      </c>
      <c r="E241" s="233">
        <v>45256.0</v>
      </c>
      <c r="F241" s="237">
        <v>0.25</v>
      </c>
      <c r="G241" s="237">
        <v>0.5625</v>
      </c>
      <c r="H241" s="235">
        <v>7.5</v>
      </c>
      <c r="I241" s="235">
        <v>0.0</v>
      </c>
      <c r="J241" s="235">
        <v>7.5</v>
      </c>
      <c r="K241" s="235">
        <v>0.0</v>
      </c>
    </row>
    <row r="242">
      <c r="A242" s="233">
        <v>45255.0</v>
      </c>
      <c r="B242" s="152" t="s">
        <v>69</v>
      </c>
      <c r="C242" s="153" t="s">
        <v>51</v>
      </c>
      <c r="D242" s="234" t="s">
        <v>172</v>
      </c>
      <c r="E242" s="233">
        <v>45256.0</v>
      </c>
      <c r="F242" s="242">
        <v>0.20833333333333334</v>
      </c>
      <c r="G242" s="242">
        <v>0.5416666666666666</v>
      </c>
      <c r="H242" s="240">
        <v>8.0</v>
      </c>
      <c r="I242" s="240">
        <v>0.0</v>
      </c>
      <c r="J242" s="240">
        <v>7.0</v>
      </c>
      <c r="K242" s="240">
        <v>1.0</v>
      </c>
      <c r="L242" s="68" t="s">
        <v>25</v>
      </c>
    </row>
    <row r="243" ht="15.0" customHeight="1">
      <c r="A243" s="233">
        <v>45255.0</v>
      </c>
      <c r="B243" s="155" t="s">
        <v>82</v>
      </c>
      <c r="C243" s="152" t="s">
        <v>35</v>
      </c>
      <c r="D243" s="234" t="s">
        <v>172</v>
      </c>
      <c r="E243" s="233">
        <v>45256.0</v>
      </c>
      <c r="F243" s="237">
        <v>0.25</v>
      </c>
      <c r="G243" s="237">
        <v>0.5</v>
      </c>
      <c r="H243" s="235">
        <v>6.0</v>
      </c>
      <c r="I243" s="235">
        <v>0.0</v>
      </c>
      <c r="J243" s="235">
        <v>0.0</v>
      </c>
      <c r="K243" s="235">
        <v>6.0</v>
      </c>
    </row>
    <row r="244" ht="15.0" customHeight="1">
      <c r="A244" s="233">
        <v>45255.0</v>
      </c>
      <c r="B244" s="153" t="s">
        <v>103</v>
      </c>
      <c r="C244" s="153" t="s">
        <v>31</v>
      </c>
      <c r="D244" s="234" t="s">
        <v>172</v>
      </c>
      <c r="E244" s="233">
        <v>45256.0</v>
      </c>
      <c r="F244" s="237">
        <v>0.2708333333333333</v>
      </c>
      <c r="G244" s="237">
        <v>0.6041666666666666</v>
      </c>
      <c r="H244" s="235">
        <v>8.0</v>
      </c>
      <c r="I244" s="235">
        <v>0.0</v>
      </c>
      <c r="J244" s="235">
        <v>8.0</v>
      </c>
      <c r="K244" s="235">
        <v>0.0</v>
      </c>
    </row>
    <row r="245">
      <c r="A245" s="233">
        <v>45255.0</v>
      </c>
      <c r="B245" s="153" t="s">
        <v>97</v>
      </c>
      <c r="C245" s="153" t="s">
        <v>31</v>
      </c>
      <c r="D245" s="234" t="s">
        <v>172</v>
      </c>
      <c r="E245" s="233">
        <v>45256.0</v>
      </c>
      <c r="F245" s="237">
        <v>0.2916666666666667</v>
      </c>
      <c r="G245" s="237">
        <v>0.625</v>
      </c>
      <c r="H245" s="235">
        <v>8.0</v>
      </c>
      <c r="I245" s="235">
        <v>0.0</v>
      </c>
      <c r="J245" s="235">
        <v>8.0</v>
      </c>
      <c r="K245" s="235">
        <v>0.0</v>
      </c>
      <c r="L245" s="152"/>
    </row>
    <row r="246">
      <c r="A246" s="233">
        <v>45255.0</v>
      </c>
      <c r="B246" s="152" t="s">
        <v>109</v>
      </c>
      <c r="C246" s="153" t="s">
        <v>31</v>
      </c>
      <c r="D246" s="234" t="s">
        <v>172</v>
      </c>
      <c r="E246" s="233">
        <v>45256.0</v>
      </c>
      <c r="F246" s="235">
        <v>0.0</v>
      </c>
      <c r="G246" s="235">
        <v>0.0</v>
      </c>
      <c r="H246" s="235">
        <v>0.0</v>
      </c>
      <c r="I246" s="235">
        <v>0.0</v>
      </c>
      <c r="J246" s="235">
        <v>0.0</v>
      </c>
      <c r="K246" s="235">
        <v>0.0</v>
      </c>
      <c r="L246" s="68" t="s">
        <v>25</v>
      </c>
    </row>
    <row r="247">
      <c r="A247" s="233">
        <v>45256.0</v>
      </c>
      <c r="B247" s="152" t="s">
        <v>88</v>
      </c>
      <c r="C247" s="153" t="s">
        <v>31</v>
      </c>
      <c r="D247" s="234" t="s">
        <v>172</v>
      </c>
      <c r="E247" s="233">
        <v>45256.0</v>
      </c>
      <c r="F247" s="237">
        <v>0.9583333333333334</v>
      </c>
      <c r="G247" s="237">
        <v>0.20833333333333334</v>
      </c>
      <c r="H247" s="235">
        <v>6.0</v>
      </c>
      <c r="I247" s="235">
        <v>0.0</v>
      </c>
      <c r="J247" s="235">
        <v>0.0</v>
      </c>
      <c r="K247" s="235">
        <v>6.0</v>
      </c>
    </row>
    <row r="248">
      <c r="A248" s="233">
        <v>45256.0</v>
      </c>
      <c r="B248" s="152" t="s">
        <v>52</v>
      </c>
      <c r="C248" s="153" t="s">
        <v>31</v>
      </c>
      <c r="D248" s="234" t="s">
        <v>172</v>
      </c>
      <c r="E248" s="233">
        <v>45256.0</v>
      </c>
      <c r="F248" s="237">
        <v>0.9791666666666666</v>
      </c>
      <c r="G248" s="237">
        <v>0.25</v>
      </c>
      <c r="H248" s="235">
        <v>6.5</v>
      </c>
      <c r="I248" s="236">
        <v>0.0</v>
      </c>
      <c r="J248" s="236">
        <v>0.0</v>
      </c>
      <c r="K248" s="235">
        <v>6.5</v>
      </c>
    </row>
    <row r="249">
      <c r="A249" s="233">
        <v>45256.0</v>
      </c>
      <c r="B249" s="152" t="s">
        <v>189</v>
      </c>
      <c r="C249" s="153" t="s">
        <v>51</v>
      </c>
      <c r="D249" s="234" t="s">
        <v>174</v>
      </c>
      <c r="E249" s="233">
        <v>45257.0</v>
      </c>
      <c r="F249" s="237">
        <v>0.0</v>
      </c>
      <c r="G249" s="237">
        <v>0.25</v>
      </c>
      <c r="H249" s="235">
        <v>6.0</v>
      </c>
      <c r="I249" s="236">
        <v>0.0</v>
      </c>
      <c r="J249" s="236">
        <v>0.0</v>
      </c>
      <c r="K249" s="235">
        <v>6.0</v>
      </c>
      <c r="L249" s="152"/>
      <c r="M249" s="68"/>
    </row>
    <row r="250">
      <c r="A250" s="233">
        <v>45256.0</v>
      </c>
      <c r="B250" s="152" t="s">
        <v>32</v>
      </c>
      <c r="C250" s="152" t="s">
        <v>35</v>
      </c>
      <c r="D250" s="234" t="s">
        <v>174</v>
      </c>
      <c r="E250" s="233">
        <v>45257.0</v>
      </c>
      <c r="F250" s="237">
        <v>0.0</v>
      </c>
      <c r="G250" s="237">
        <v>0.25</v>
      </c>
      <c r="H250" s="235">
        <v>6.0</v>
      </c>
      <c r="I250" s="236">
        <v>0.0</v>
      </c>
      <c r="J250" s="236">
        <v>0.0</v>
      </c>
      <c r="K250" s="235">
        <v>6.0</v>
      </c>
      <c r="L250" s="152"/>
      <c r="M250" s="68"/>
    </row>
    <row r="251">
      <c r="A251" s="233">
        <v>45256.0</v>
      </c>
      <c r="B251" s="152" t="s">
        <v>139</v>
      </c>
      <c r="C251" s="152" t="s">
        <v>35</v>
      </c>
      <c r="D251" s="234" t="s">
        <v>174</v>
      </c>
      <c r="E251" s="233">
        <v>45257.0</v>
      </c>
      <c r="F251" s="235">
        <v>0.0</v>
      </c>
      <c r="G251" s="235">
        <v>0.0</v>
      </c>
      <c r="H251" s="235">
        <v>0.0</v>
      </c>
      <c r="I251" s="235">
        <v>0.0</v>
      </c>
      <c r="J251" s="235">
        <v>0.0</v>
      </c>
      <c r="K251" s="235">
        <v>0.0</v>
      </c>
      <c r="L251" s="68" t="s">
        <v>25</v>
      </c>
      <c r="M251" s="68"/>
    </row>
    <row r="252">
      <c r="A252" s="233">
        <v>45256.0</v>
      </c>
      <c r="B252" s="152" t="s">
        <v>55</v>
      </c>
      <c r="C252" s="152" t="s">
        <v>1</v>
      </c>
      <c r="D252" s="234" t="s">
        <v>174</v>
      </c>
      <c r="E252" s="233">
        <v>45257.0</v>
      </c>
      <c r="F252" s="235">
        <v>0.0</v>
      </c>
      <c r="G252" s="235">
        <v>0.0</v>
      </c>
      <c r="H252" s="68">
        <v>0.0</v>
      </c>
      <c r="I252" s="68">
        <v>0.0</v>
      </c>
      <c r="J252" s="68">
        <v>0.0</v>
      </c>
      <c r="K252" s="68">
        <v>0.0</v>
      </c>
      <c r="L252" s="68" t="s">
        <v>25</v>
      </c>
      <c r="M252" s="68"/>
    </row>
    <row r="253">
      <c r="A253" s="233">
        <v>45256.0</v>
      </c>
      <c r="B253" s="152" t="s">
        <v>54</v>
      </c>
      <c r="C253" s="152" t="s">
        <v>23</v>
      </c>
      <c r="D253" s="234" t="s">
        <v>174</v>
      </c>
      <c r="E253" s="233">
        <v>45257.0</v>
      </c>
      <c r="F253" s="237">
        <v>0.0625</v>
      </c>
      <c r="G253" s="237">
        <v>0.2916666666666667</v>
      </c>
      <c r="H253" s="68">
        <v>5.5</v>
      </c>
      <c r="I253" s="68">
        <v>0.0</v>
      </c>
      <c r="J253" s="68">
        <v>0.0</v>
      </c>
      <c r="K253" s="68">
        <v>5.5</v>
      </c>
      <c r="L253" s="68"/>
      <c r="M253" s="68"/>
    </row>
    <row r="254">
      <c r="A254" s="233">
        <v>45256.0</v>
      </c>
      <c r="B254" s="152" t="s">
        <v>123</v>
      </c>
      <c r="C254" s="152" t="s">
        <v>23</v>
      </c>
      <c r="D254" s="234" t="s">
        <v>174</v>
      </c>
      <c r="E254" s="233">
        <v>45257.0</v>
      </c>
      <c r="F254" s="237">
        <v>0.2916666666666667</v>
      </c>
      <c r="G254" s="237">
        <v>0.5</v>
      </c>
      <c r="H254" s="235">
        <v>5.0</v>
      </c>
      <c r="I254" s="236">
        <v>0.0</v>
      </c>
      <c r="J254" s="236">
        <v>5.0</v>
      </c>
      <c r="K254" s="235">
        <v>0.0</v>
      </c>
      <c r="L254" s="68"/>
      <c r="M254" s="68"/>
    </row>
    <row r="255">
      <c r="A255" s="233">
        <v>45256.0</v>
      </c>
      <c r="B255" s="152" t="s">
        <v>50</v>
      </c>
      <c r="C255" s="152" t="s">
        <v>1</v>
      </c>
      <c r="D255" s="234" t="s">
        <v>174</v>
      </c>
      <c r="E255" s="233">
        <v>45257.0</v>
      </c>
      <c r="F255" s="237">
        <v>0.041666666666666664</v>
      </c>
      <c r="G255" s="237">
        <v>0.20833333333333334</v>
      </c>
      <c r="H255" s="68">
        <v>4.0</v>
      </c>
      <c r="I255" s="68">
        <v>0.0</v>
      </c>
      <c r="J255" s="68">
        <v>0.0</v>
      </c>
      <c r="K255" s="68">
        <v>4.0</v>
      </c>
      <c r="L255" s="68"/>
      <c r="M255" s="68"/>
    </row>
    <row r="256">
      <c r="A256" s="233">
        <v>45256.0</v>
      </c>
      <c r="B256" s="152" t="s">
        <v>50</v>
      </c>
      <c r="C256" s="152" t="s">
        <v>49</v>
      </c>
      <c r="D256" s="234" t="s">
        <v>174</v>
      </c>
      <c r="E256" s="233">
        <v>45257.0</v>
      </c>
      <c r="F256" s="237">
        <v>0.20833333333333334</v>
      </c>
      <c r="G256" s="237">
        <v>0.375</v>
      </c>
      <c r="H256" s="68">
        <v>4.0</v>
      </c>
      <c r="I256" s="68">
        <v>0.0</v>
      </c>
      <c r="J256" s="68">
        <v>3.0</v>
      </c>
      <c r="K256" s="68">
        <v>1.0</v>
      </c>
      <c r="L256" s="68"/>
      <c r="M256" s="68"/>
    </row>
    <row r="257">
      <c r="A257" s="233">
        <v>45256.0</v>
      </c>
      <c r="B257" s="152" t="s">
        <v>30</v>
      </c>
      <c r="C257" s="152" t="s">
        <v>1</v>
      </c>
      <c r="D257" s="234" t="s">
        <v>174</v>
      </c>
      <c r="E257" s="233">
        <v>45257.0</v>
      </c>
      <c r="F257" s="235">
        <v>0.0</v>
      </c>
      <c r="G257" s="235">
        <v>0.0</v>
      </c>
      <c r="H257" s="68">
        <v>0.0</v>
      </c>
      <c r="I257" s="68">
        <v>0.0</v>
      </c>
      <c r="J257" s="68">
        <v>0.0</v>
      </c>
      <c r="K257" s="68">
        <v>0.0</v>
      </c>
      <c r="L257" s="68" t="s">
        <v>25</v>
      </c>
      <c r="M257" s="68"/>
    </row>
    <row r="258">
      <c r="A258" s="233">
        <v>45256.0</v>
      </c>
      <c r="B258" s="152" t="s">
        <v>45</v>
      </c>
      <c r="C258" s="152" t="s">
        <v>1</v>
      </c>
      <c r="D258" s="234" t="s">
        <v>174</v>
      </c>
      <c r="E258" s="233">
        <v>45257.0</v>
      </c>
      <c r="F258" s="237">
        <v>0.25</v>
      </c>
      <c r="G258" s="237">
        <v>0.5208333333333334</v>
      </c>
      <c r="H258" s="235">
        <v>6.5</v>
      </c>
      <c r="I258" s="236">
        <v>0.0</v>
      </c>
      <c r="J258" s="235">
        <v>6.5</v>
      </c>
      <c r="K258" s="235">
        <v>0.0</v>
      </c>
      <c r="L258" s="68"/>
      <c r="M258" s="68"/>
    </row>
    <row r="259">
      <c r="A259" s="233">
        <v>45256.0</v>
      </c>
      <c r="B259" s="152" t="s">
        <v>82</v>
      </c>
      <c r="C259" s="152" t="s">
        <v>35</v>
      </c>
      <c r="D259" s="234" t="s">
        <v>174</v>
      </c>
      <c r="E259" s="233">
        <v>45257.0</v>
      </c>
      <c r="F259" s="237">
        <v>0.25</v>
      </c>
      <c r="G259" s="237">
        <v>0.5</v>
      </c>
      <c r="H259" s="235">
        <v>6.0</v>
      </c>
      <c r="I259" s="235">
        <v>0.0</v>
      </c>
      <c r="J259" s="235">
        <v>0.0</v>
      </c>
      <c r="K259" s="235">
        <v>6.0</v>
      </c>
      <c r="L259" s="68"/>
      <c r="M259" s="68"/>
    </row>
    <row r="260">
      <c r="A260" s="233">
        <v>45256.0</v>
      </c>
      <c r="B260" s="152" t="s">
        <v>69</v>
      </c>
      <c r="C260" s="152" t="s">
        <v>51</v>
      </c>
      <c r="D260" s="234" t="s">
        <v>174</v>
      </c>
      <c r="E260" s="233">
        <v>45257.0</v>
      </c>
      <c r="F260" s="238">
        <v>0.20833333333333334</v>
      </c>
      <c r="G260" s="237">
        <v>0.5416666666666666</v>
      </c>
      <c r="H260" s="235">
        <v>8.0</v>
      </c>
      <c r="I260" s="236">
        <v>0.0</v>
      </c>
      <c r="J260" s="235">
        <v>7.0</v>
      </c>
      <c r="K260" s="236">
        <v>1.0</v>
      </c>
      <c r="L260" s="68"/>
      <c r="M260" s="68"/>
    </row>
    <row r="261">
      <c r="A261" s="233">
        <v>45256.0</v>
      </c>
      <c r="B261" s="152" t="s">
        <v>190</v>
      </c>
      <c r="C261" s="152" t="s">
        <v>51</v>
      </c>
      <c r="D261" s="234" t="s">
        <v>174</v>
      </c>
      <c r="E261" s="233">
        <v>45257.0</v>
      </c>
      <c r="F261" s="237">
        <v>0.25</v>
      </c>
      <c r="G261" s="237">
        <v>0.5625</v>
      </c>
      <c r="H261" s="235">
        <v>7.5</v>
      </c>
      <c r="I261" s="235">
        <v>0.0</v>
      </c>
      <c r="J261" s="235">
        <v>7.5</v>
      </c>
      <c r="K261" s="235">
        <v>0.0</v>
      </c>
      <c r="L261" s="68"/>
      <c r="M261" s="68"/>
    </row>
    <row r="262">
      <c r="A262" s="233">
        <v>45256.0</v>
      </c>
      <c r="B262" s="152" t="s">
        <v>103</v>
      </c>
      <c r="C262" s="152" t="s">
        <v>31</v>
      </c>
      <c r="D262" s="234" t="s">
        <v>174</v>
      </c>
      <c r="E262" s="233">
        <v>45257.0</v>
      </c>
      <c r="F262" s="237">
        <v>0.25</v>
      </c>
      <c r="G262" s="237">
        <v>0.5416666666666666</v>
      </c>
      <c r="H262" s="235">
        <v>7.0</v>
      </c>
      <c r="I262" s="236">
        <v>0.0</v>
      </c>
      <c r="J262" s="235">
        <v>7.0</v>
      </c>
      <c r="K262" s="235">
        <v>0.0</v>
      </c>
      <c r="L262" s="68"/>
      <c r="M262" s="68"/>
    </row>
    <row r="263">
      <c r="A263" s="233">
        <v>45256.0</v>
      </c>
      <c r="B263" s="152" t="s">
        <v>97</v>
      </c>
      <c r="C263" s="152" t="s">
        <v>31</v>
      </c>
      <c r="D263" s="234" t="s">
        <v>174</v>
      </c>
      <c r="E263" s="233">
        <v>45257.0</v>
      </c>
      <c r="F263" s="235">
        <v>0.0</v>
      </c>
      <c r="G263" s="235">
        <v>0.0</v>
      </c>
      <c r="H263" s="68">
        <v>0.0</v>
      </c>
      <c r="I263" s="68">
        <v>0.0</v>
      </c>
      <c r="J263" s="68">
        <v>0.0</v>
      </c>
      <c r="K263" s="68">
        <v>0.0</v>
      </c>
      <c r="L263" s="68" t="s">
        <v>25</v>
      </c>
      <c r="M263" s="68"/>
    </row>
    <row r="264">
      <c r="A264" s="233">
        <v>45256.0</v>
      </c>
      <c r="B264" s="152" t="s">
        <v>109</v>
      </c>
      <c r="C264" s="153" t="s">
        <v>31</v>
      </c>
      <c r="D264" s="234" t="s">
        <v>174</v>
      </c>
      <c r="E264" s="233">
        <v>45257.0</v>
      </c>
      <c r="F264" s="237">
        <v>0.20833333333333334</v>
      </c>
      <c r="G264" s="237">
        <v>0.5208333333333334</v>
      </c>
      <c r="H264" s="235">
        <v>7.5</v>
      </c>
      <c r="I264" s="236">
        <v>0.0</v>
      </c>
      <c r="J264" s="235">
        <v>6.5</v>
      </c>
      <c r="K264" s="235">
        <v>1.0</v>
      </c>
      <c r="L264" s="68"/>
      <c r="M264" s="68"/>
    </row>
    <row r="265">
      <c r="A265" s="258"/>
      <c r="B265" s="152"/>
      <c r="C265" s="153"/>
      <c r="D265" s="234"/>
      <c r="E265" s="233"/>
      <c r="F265" s="238"/>
      <c r="G265" s="237"/>
      <c r="H265" s="235"/>
      <c r="I265" s="235"/>
      <c r="J265" s="235"/>
      <c r="K265" s="235"/>
    </row>
    <row r="266">
      <c r="A266" s="233"/>
      <c r="B266" s="152"/>
      <c r="C266" s="153"/>
      <c r="D266" s="259"/>
      <c r="E266" s="233"/>
      <c r="F266" s="237"/>
      <c r="G266" s="237"/>
      <c r="H266" s="235"/>
      <c r="I266" s="236"/>
      <c r="J266" s="236"/>
      <c r="K266" s="235"/>
      <c r="L266" s="153"/>
    </row>
    <row r="267">
      <c r="A267" s="233"/>
      <c r="B267" s="153"/>
      <c r="C267" s="68"/>
      <c r="D267" s="259"/>
      <c r="E267" s="233"/>
      <c r="F267" s="238"/>
      <c r="G267" s="238"/>
      <c r="H267" s="236"/>
      <c r="I267" s="236"/>
      <c r="J267" s="236"/>
      <c r="K267" s="236"/>
    </row>
    <row r="268">
      <c r="A268" s="233"/>
      <c r="B268" s="152"/>
      <c r="C268" s="68"/>
      <c r="D268" s="259"/>
      <c r="E268" s="233"/>
      <c r="F268" s="235"/>
      <c r="G268" s="235"/>
      <c r="H268" s="236"/>
      <c r="I268" s="236"/>
      <c r="J268" s="236"/>
      <c r="K268" s="236"/>
      <c r="L268" s="68"/>
    </row>
    <row r="282">
      <c r="A282" s="233"/>
      <c r="B282" s="152"/>
      <c r="D282" s="234"/>
      <c r="E282" s="233"/>
      <c r="F282" s="237"/>
      <c r="G282" s="237"/>
      <c r="H282" s="235"/>
      <c r="I282" s="235"/>
      <c r="J282" s="235"/>
      <c r="K282" s="235"/>
    </row>
    <row r="283">
      <c r="A283" s="233"/>
      <c r="B283" s="152"/>
      <c r="D283" s="234"/>
      <c r="E283" s="233"/>
    </row>
    <row r="284">
      <c r="A284" s="233"/>
      <c r="D284" s="234"/>
      <c r="E284" s="233"/>
      <c r="F284" s="237"/>
      <c r="G284" s="237"/>
    </row>
    <row r="285">
      <c r="A285" s="233"/>
      <c r="D285" s="234"/>
      <c r="E285" s="233"/>
    </row>
    <row r="286">
      <c r="A286" s="233"/>
      <c r="D286" s="234"/>
      <c r="E286" s="233"/>
      <c r="F286" s="237"/>
      <c r="G286" s="237"/>
    </row>
    <row r="287">
      <c r="A287" s="233"/>
      <c r="D287" s="234"/>
      <c r="E287" s="233"/>
      <c r="F287" s="237"/>
      <c r="G287" s="237"/>
    </row>
    <row r="288">
      <c r="A288" s="233"/>
      <c r="D288" s="234"/>
      <c r="E288" s="233"/>
      <c r="F288" s="237"/>
      <c r="G288" s="237"/>
    </row>
    <row r="289">
      <c r="A289" s="233"/>
      <c r="D289" s="234"/>
      <c r="E289" s="233"/>
      <c r="F289" s="237"/>
      <c r="G289" s="237"/>
    </row>
    <row r="290">
      <c r="A290" s="233"/>
      <c r="D290" s="234"/>
      <c r="E290" s="233"/>
      <c r="F290" s="237"/>
      <c r="G290" s="237"/>
      <c r="L290" s="152"/>
    </row>
    <row r="467">
      <c r="A467" s="233"/>
      <c r="D467" s="234"/>
      <c r="E467" s="233"/>
      <c r="F467" s="237"/>
      <c r="G467" s="237"/>
      <c r="H467" s="235"/>
      <c r="I467" s="236"/>
      <c r="J467" s="236"/>
      <c r="K467" s="235"/>
    </row>
    <row r="468">
      <c r="A468" s="233"/>
      <c r="D468" s="234"/>
      <c r="E468" s="233"/>
      <c r="F468" s="237"/>
      <c r="G468" s="237"/>
      <c r="H468" s="235"/>
      <c r="I468" s="236"/>
      <c r="J468" s="236"/>
      <c r="K468" s="235"/>
    </row>
    <row r="469">
      <c r="A469" s="233"/>
      <c r="D469" s="234"/>
      <c r="E469" s="233"/>
      <c r="F469" s="237"/>
      <c r="G469" s="237"/>
      <c r="H469" s="235"/>
      <c r="I469" s="236"/>
      <c r="J469" s="236"/>
      <c r="K469" s="235"/>
      <c r="L469" s="152"/>
    </row>
  </sheetData>
  <autoFilter ref="$A$1:$AC$302"/>
  <customSheetViews>
    <customSheetView guid="{15494CB8-74BA-41CD-979C-0A1F98FA7AD5}" filter="1" showAutoFilter="1">
      <autoFilter ref="$A$1:$L$468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E03E75B9-18D3-4F9C-8E98-9CFDBAC1C039}" filter="1" showAutoFilter="1">
      <autoFilter ref="$A$1:$AC$267"/>
    </customSheetView>
    <customSheetView guid="{6AFCB687-A5B1-4A43-94F3-0C0C9622126F}" filter="1" showAutoFilter="1">
      <autoFilter ref="$A$1:$L$468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JC"/>
            <filter val="CASSANDRA"/>
            <filter val="KJ"/>
          </filters>
        </filterColumn>
      </autoFilter>
    </customSheetView>
    <customSheetView guid="{482CA3F1-235E-4CBB-838F-2B51A4768B5C}" filter="1" showAutoFilter="1">
      <autoFilter ref="$A$1:$AC$267"/>
    </customSheetView>
    <customSheetView guid="{6F7B0752-2D34-424D-B3B4-CA21D0151CF6}" filter="1" showAutoFilter="1">
      <autoFilter ref="$A$1:$L$468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</customSheetViews>
  <conditionalFormatting sqref="F2:K281 L67 L84:L92 L98:L112 L120:L122 L126:L128 L131 L135 L208:L220 L229:L241 L250:L251 L254:L257">
    <cfRule type="expression" dxfId="0" priority="1">
      <formula>MOD</formula>
    </cfRule>
  </conditionalFormatting>
  <conditionalFormatting sqref="F2:K279 L84:L92 L98:L103 L107:L112 L120:L122 L126:L128 L131 L135 L208:L220 L229:L234 L238:L241 L250:L251 L254:L257">
    <cfRule type="expression" dxfId="0" priority="2">
      <formula>MOD</formula>
    </cfRule>
  </conditionalFormatting>
  <conditionalFormatting sqref="F12:K13 F15:K15 F17:K17 F28:K28 F31:K39 F47:K48 F52:K55 F57:K268 L84:L92 L98:L103 L107:L112 L120:L122 L126:L128 L131 L135 L208:L220 L229:L234 L238:L241 L250:L251 L254:L257 F282:K282 F284:K284 F286:K294 F296:K299 F301:K302 F389:K469">
    <cfRule type="expression" dxfId="0" priority="3">
      <formula>MOD</formula>
    </cfRule>
  </conditionalFormatting>
  <conditionalFormatting sqref="F12:K13 F15:K15 F17:K17 F28:K28 F31:K39 F47:K48 F52:K55 F57:K268 L84:L92 L98:L103 L107:L112 L120:L122 L126:L128 L131 L135 L208:L220 L229:L234 L238:L241 L250:L251 L254:L257 F282:K282 F284:K284 F286:K294 F296:K299 F301:K302 F389:F392 G389:G469 H389:K392 F394 H394:K394 F396:F469 H396:K469">
    <cfRule type="expression" dxfId="0" priority="4">
      <formula>MOD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45243.0</v>
      </c>
      <c r="F3" s="14"/>
      <c r="G3" s="14"/>
      <c r="H3" s="14"/>
      <c r="I3" s="15"/>
      <c r="J3" s="15"/>
      <c r="K3" s="16"/>
      <c r="L3" s="13">
        <v>45244.0</v>
      </c>
      <c r="M3" s="15"/>
      <c r="N3" s="15"/>
      <c r="O3" s="15"/>
      <c r="P3" s="15"/>
      <c r="Q3" s="11"/>
      <c r="R3" s="17"/>
      <c r="S3" s="13">
        <v>45245.0</v>
      </c>
      <c r="T3" s="11"/>
      <c r="U3" s="15"/>
      <c r="V3" s="15"/>
      <c r="W3" s="11"/>
      <c r="X3" s="18"/>
      <c r="Y3" s="14"/>
      <c r="Z3" s="13">
        <v>45246.0</v>
      </c>
      <c r="AA3" s="15"/>
      <c r="AB3" s="15"/>
      <c r="AC3" s="11"/>
      <c r="AD3" s="15"/>
      <c r="AE3" s="15"/>
      <c r="AF3" s="12"/>
      <c r="AG3" s="13">
        <v>45247.0</v>
      </c>
      <c r="AH3" s="15"/>
      <c r="AI3" s="11"/>
      <c r="AJ3" s="15"/>
      <c r="AK3" s="15"/>
      <c r="AL3" s="15"/>
      <c r="AM3" s="18"/>
      <c r="AN3" s="13">
        <v>45248.0</v>
      </c>
      <c r="AO3" s="11"/>
      <c r="AP3" s="19"/>
      <c r="AQ3" s="19"/>
      <c r="AR3" s="19"/>
      <c r="AS3" s="19"/>
      <c r="AT3" s="14"/>
      <c r="AU3" s="13">
        <v>45249.0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7"/>
      <c r="Q4" s="27"/>
      <c r="R4" s="27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41" t="s">
        <v>33</v>
      </c>
      <c r="C5" s="37">
        <v>45244.0</v>
      </c>
      <c r="D5" s="38" t="s">
        <v>236</v>
      </c>
      <c r="E5" s="39" t="s">
        <v>230</v>
      </c>
      <c r="F5" s="40">
        <v>5.0</v>
      </c>
      <c r="G5" s="40">
        <v>0.0</v>
      </c>
      <c r="H5" s="40">
        <v>0.0</v>
      </c>
      <c r="I5" s="60"/>
      <c r="J5" s="45"/>
      <c r="K5" s="39"/>
      <c r="L5" s="39"/>
      <c r="M5" s="40">
        <v>0.0</v>
      </c>
      <c r="N5" s="40">
        <v>0.0</v>
      </c>
      <c r="O5" s="40">
        <v>0.0</v>
      </c>
      <c r="P5" s="53"/>
      <c r="Q5" s="45"/>
      <c r="R5" s="39"/>
      <c r="S5" s="39"/>
      <c r="T5" s="40">
        <v>0.0</v>
      </c>
      <c r="U5" s="40">
        <v>0.0</v>
      </c>
      <c r="V5" s="40">
        <v>0.0</v>
      </c>
      <c r="W5" s="64"/>
      <c r="X5" s="45"/>
      <c r="Y5" s="39"/>
      <c r="Z5" s="39"/>
      <c r="AA5" s="40">
        <v>0.0</v>
      </c>
      <c r="AB5" s="40">
        <v>0.0</v>
      </c>
      <c r="AC5" s="40">
        <v>0.0</v>
      </c>
      <c r="AD5" s="56" t="s">
        <v>56</v>
      </c>
      <c r="AE5" s="37">
        <v>45247.0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45248.0</v>
      </c>
      <c r="AM5" s="38" t="s">
        <v>20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45250.0</v>
      </c>
      <c r="AT5" s="38" t="s">
        <v>28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5</v>
      </c>
      <c r="BA5" s="39">
        <f t="shared" si="1"/>
        <v>11.5</v>
      </c>
      <c r="BB5" s="39">
        <f t="shared" si="1"/>
        <v>0</v>
      </c>
      <c r="BC5" s="50">
        <f t="shared" ref="BC5:BC12" si="3">SUM(AZ5,BA5,BB5)</f>
        <v>16.5</v>
      </c>
      <c r="BD5" s="51"/>
      <c r="BE5" s="39">
        <f t="shared" ref="BE5:BE12" si="4">AZ5*80</f>
        <v>400</v>
      </c>
      <c r="BF5" s="39">
        <f t="shared" ref="BF5:BF12" si="5">BA5*88</f>
        <v>1012</v>
      </c>
      <c r="BG5" s="39">
        <f t="shared" ref="BG5:BG12" si="6">BB5*80</f>
        <v>0</v>
      </c>
      <c r="BH5" s="39">
        <f t="shared" ref="BH5:BH12" si="7">SUM(BE5,BF5,BG5)</f>
        <v>1412</v>
      </c>
      <c r="BI5" s="51"/>
      <c r="BJ5" s="52" t="s">
        <v>1</v>
      </c>
      <c r="BK5" s="53">
        <f>BC14</f>
        <v>115</v>
      </c>
      <c r="BL5" s="51"/>
      <c r="BM5" s="51"/>
    </row>
    <row r="6">
      <c r="A6" s="35" t="s">
        <v>30</v>
      </c>
      <c r="B6" s="41" t="s">
        <v>33</v>
      </c>
      <c r="C6" s="37">
        <v>45244.0</v>
      </c>
      <c r="D6" s="38" t="s">
        <v>237</v>
      </c>
      <c r="E6" s="39" t="s">
        <v>238</v>
      </c>
      <c r="F6" s="40">
        <v>1.5</v>
      </c>
      <c r="G6" s="40">
        <v>0.0</v>
      </c>
      <c r="H6" s="40">
        <v>0.0</v>
      </c>
      <c r="I6" s="60"/>
      <c r="J6" s="45"/>
      <c r="K6" s="39"/>
      <c r="L6" s="39"/>
      <c r="M6" s="40">
        <v>0.0</v>
      </c>
      <c r="N6" s="40">
        <v>0.0</v>
      </c>
      <c r="O6" s="40">
        <v>0.0</v>
      </c>
      <c r="P6" s="53"/>
      <c r="Q6" s="45"/>
      <c r="R6" s="39"/>
      <c r="S6" s="39"/>
      <c r="T6" s="40">
        <v>0.0</v>
      </c>
      <c r="U6" s="40">
        <v>0.0</v>
      </c>
      <c r="V6" s="40">
        <v>0.0</v>
      </c>
      <c r="W6" s="64"/>
      <c r="X6" s="45"/>
      <c r="Y6" s="39"/>
      <c r="Z6" s="39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K6" s="46"/>
      <c r="AL6" s="45"/>
      <c r="AM6" s="39"/>
      <c r="AN6" s="39"/>
      <c r="AO6" s="40">
        <v>0.0</v>
      </c>
      <c r="AP6" s="40">
        <v>0.0</v>
      </c>
      <c r="AQ6" s="40">
        <v>0.0</v>
      </c>
      <c r="AR6" s="54"/>
      <c r="AS6" s="45"/>
      <c r="AT6" s="39"/>
      <c r="AU6" s="39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1.5</v>
      </c>
      <c r="BA6" s="39">
        <f t="shared" si="2"/>
        <v>0</v>
      </c>
      <c r="BB6" s="39">
        <f t="shared" si="2"/>
        <v>0</v>
      </c>
      <c r="BC6" s="50">
        <f t="shared" si="3"/>
        <v>1.5</v>
      </c>
      <c r="BD6" s="51"/>
      <c r="BE6" s="39">
        <f t="shared" si="4"/>
        <v>120</v>
      </c>
      <c r="BF6" s="39">
        <f t="shared" si="5"/>
        <v>0</v>
      </c>
      <c r="BG6" s="39">
        <f t="shared" si="6"/>
        <v>0</v>
      </c>
      <c r="BH6" s="39">
        <f t="shared" si="7"/>
        <v>120</v>
      </c>
      <c r="BI6" s="51"/>
      <c r="BJ6" s="52" t="s">
        <v>31</v>
      </c>
      <c r="BK6" s="55">
        <f>BC40</f>
        <v>159</v>
      </c>
      <c r="BL6" s="51"/>
      <c r="BM6" s="51"/>
    </row>
    <row r="7">
      <c r="A7" s="35" t="s">
        <v>32</v>
      </c>
      <c r="B7" s="41" t="s">
        <v>33</v>
      </c>
      <c r="C7" s="37">
        <v>45244.0</v>
      </c>
      <c r="D7" s="38" t="s">
        <v>35</v>
      </c>
      <c r="E7" s="39" t="s">
        <v>35</v>
      </c>
      <c r="F7" s="40">
        <v>0.0</v>
      </c>
      <c r="G7" s="40">
        <v>0.0</v>
      </c>
      <c r="H7" s="40">
        <v>0.0</v>
      </c>
      <c r="I7" s="57" t="s">
        <v>46</v>
      </c>
      <c r="J7" s="37">
        <v>45245.0</v>
      </c>
      <c r="K7" s="38" t="s">
        <v>38</v>
      </c>
      <c r="L7" s="39" t="s">
        <v>39</v>
      </c>
      <c r="M7" s="40">
        <v>6.5</v>
      </c>
      <c r="N7" s="40">
        <v>0.0</v>
      </c>
      <c r="O7" s="40">
        <v>0.0</v>
      </c>
      <c r="P7" s="38" t="s">
        <v>36</v>
      </c>
      <c r="Q7" s="37">
        <v>45246.0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45247.0</v>
      </c>
      <c r="Y7" s="38" t="s">
        <v>35</v>
      </c>
      <c r="Z7" s="39" t="s">
        <v>35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45248.0</v>
      </c>
      <c r="AF7" s="38" t="s">
        <v>41</v>
      </c>
      <c r="AG7" s="39" t="s">
        <v>42</v>
      </c>
      <c r="AH7" s="40">
        <v>8.0</v>
      </c>
      <c r="AI7" s="40">
        <v>0.0</v>
      </c>
      <c r="AJ7" s="40">
        <v>0.5</v>
      </c>
      <c r="AK7" s="47" t="s">
        <v>43</v>
      </c>
      <c r="AL7" s="37">
        <v>45249.0</v>
      </c>
      <c r="AM7" s="38" t="s">
        <v>41</v>
      </c>
      <c r="AN7" s="39" t="s">
        <v>42</v>
      </c>
      <c r="AO7" s="40">
        <v>8.0</v>
      </c>
      <c r="AP7" s="40">
        <v>0.0</v>
      </c>
      <c r="AQ7" s="40">
        <v>0.5</v>
      </c>
      <c r="AR7" s="47" t="s">
        <v>27</v>
      </c>
      <c r="AS7" s="37">
        <v>45250.0</v>
      </c>
      <c r="AT7" s="38" t="s">
        <v>25</v>
      </c>
      <c r="AU7" s="39" t="s">
        <v>25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22.5</v>
      </c>
      <c r="BA7" s="39">
        <f t="shared" si="8"/>
        <v>0</v>
      </c>
      <c r="BB7" s="39">
        <f t="shared" si="8"/>
        <v>1</v>
      </c>
      <c r="BC7" s="50">
        <f t="shared" si="3"/>
        <v>23.5</v>
      </c>
      <c r="BD7" s="51"/>
      <c r="BE7" s="39">
        <f t="shared" si="4"/>
        <v>1800</v>
      </c>
      <c r="BF7" s="39">
        <f t="shared" si="5"/>
        <v>0</v>
      </c>
      <c r="BG7" s="39">
        <f t="shared" si="6"/>
        <v>80</v>
      </c>
      <c r="BH7" s="39">
        <f t="shared" si="7"/>
        <v>1880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45244.0</v>
      </c>
      <c r="D8" s="38" t="s">
        <v>25</v>
      </c>
      <c r="E8" s="39" t="s">
        <v>25</v>
      </c>
      <c r="F8" s="40">
        <v>0.0</v>
      </c>
      <c r="G8" s="40">
        <v>0.0</v>
      </c>
      <c r="H8" s="40">
        <v>0.0</v>
      </c>
      <c r="I8" s="57" t="s">
        <v>46</v>
      </c>
      <c r="J8" s="37">
        <v>45245.0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45246.0</v>
      </c>
      <c r="R8" s="38" t="s">
        <v>38</v>
      </c>
      <c r="S8" s="39" t="s">
        <v>39</v>
      </c>
      <c r="T8" s="40">
        <v>6.5</v>
      </c>
      <c r="U8" s="40">
        <v>0.0</v>
      </c>
      <c r="V8" s="40">
        <v>0.0</v>
      </c>
      <c r="W8" s="56" t="s">
        <v>37</v>
      </c>
      <c r="X8" s="37">
        <v>45247.0</v>
      </c>
      <c r="Y8" s="38" t="s">
        <v>38</v>
      </c>
      <c r="Z8" s="39" t="s">
        <v>39</v>
      </c>
      <c r="AA8" s="40">
        <v>6.5</v>
      </c>
      <c r="AB8" s="40">
        <v>0.0</v>
      </c>
      <c r="AC8" s="40">
        <v>0.0</v>
      </c>
      <c r="AD8" s="56" t="s">
        <v>40</v>
      </c>
      <c r="AE8" s="37">
        <v>45248.0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45249.0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45250.0</v>
      </c>
      <c r="AT8" s="38" t="s">
        <v>38</v>
      </c>
      <c r="AU8" s="39" t="s">
        <v>39</v>
      </c>
      <c r="AV8" s="40">
        <v>6.5</v>
      </c>
      <c r="AW8" s="40">
        <v>0.0</v>
      </c>
      <c r="AX8" s="40">
        <v>0.0</v>
      </c>
      <c r="AY8" s="48"/>
      <c r="AZ8" s="49">
        <f t="shared" ref="AZ8:BB8" si="9">SUM(F8,M8,T8,AA8,AH8,AO8,AV8)</f>
        <v>33.5</v>
      </c>
      <c r="BA8" s="39">
        <f t="shared" si="9"/>
        <v>2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2680</v>
      </c>
      <c r="BF8" s="39">
        <f t="shared" si="5"/>
        <v>176</v>
      </c>
      <c r="BG8" s="39">
        <f t="shared" si="6"/>
        <v>0</v>
      </c>
      <c r="BH8" s="39">
        <f t="shared" si="7"/>
        <v>2856</v>
      </c>
      <c r="BI8" s="51"/>
      <c r="BJ8" s="55" t="s">
        <v>49</v>
      </c>
      <c r="BK8" s="55">
        <f>BC61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66" t="s">
        <v>57</v>
      </c>
      <c r="AL9" s="37">
        <v>45248.0</v>
      </c>
      <c r="AM9" s="38" t="s">
        <v>207</v>
      </c>
      <c r="AN9" s="39" t="s">
        <v>208</v>
      </c>
      <c r="AO9" s="40">
        <v>0.0</v>
      </c>
      <c r="AP9" s="40">
        <v>5.5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5.5</v>
      </c>
      <c r="BB9" s="39">
        <f t="shared" si="10"/>
        <v>0</v>
      </c>
      <c r="BC9" s="50">
        <f t="shared" si="3"/>
        <v>5.5</v>
      </c>
      <c r="BD9" s="51"/>
      <c r="BE9" s="39">
        <f t="shared" si="4"/>
        <v>0</v>
      </c>
      <c r="BF9" s="39">
        <f t="shared" si="5"/>
        <v>484</v>
      </c>
      <c r="BG9" s="39">
        <f t="shared" si="6"/>
        <v>0</v>
      </c>
      <c r="BH9" s="39">
        <f t="shared" si="7"/>
        <v>484</v>
      </c>
      <c r="BI9" s="51"/>
      <c r="BJ9" s="62" t="s">
        <v>51</v>
      </c>
      <c r="BK9" s="62">
        <f>BC28</f>
        <v>150.5</v>
      </c>
      <c r="BL9" s="51"/>
      <c r="BM9" s="51"/>
    </row>
    <row r="10">
      <c r="A10" s="59" t="s">
        <v>52</v>
      </c>
      <c r="B10" s="36" t="s">
        <v>19</v>
      </c>
      <c r="C10" s="37">
        <v>45243.0</v>
      </c>
      <c r="D10" s="38" t="s">
        <v>20</v>
      </c>
      <c r="E10" s="39" t="s">
        <v>21</v>
      </c>
      <c r="F10" s="40">
        <v>0.0</v>
      </c>
      <c r="G10" s="40">
        <v>6.5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6.5</v>
      </c>
      <c r="BB10" s="39">
        <f t="shared" si="11"/>
        <v>0</v>
      </c>
      <c r="BC10" s="50">
        <f t="shared" si="3"/>
        <v>6.5</v>
      </c>
      <c r="BD10" s="51"/>
      <c r="BE10" s="39">
        <f t="shared" si="4"/>
        <v>0</v>
      </c>
      <c r="BF10" s="39">
        <f t="shared" si="5"/>
        <v>572</v>
      </c>
      <c r="BG10" s="39">
        <f t="shared" si="6"/>
        <v>0</v>
      </c>
      <c r="BH10" s="39">
        <f t="shared" si="7"/>
        <v>572</v>
      </c>
      <c r="BI10" s="51"/>
      <c r="BJ10" s="62" t="s">
        <v>53</v>
      </c>
      <c r="BK10" s="62">
        <f>BC72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45243.0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45244.0</v>
      </c>
      <c r="K12" s="38" t="s">
        <v>20</v>
      </c>
      <c r="L12" s="39" t="s">
        <v>21</v>
      </c>
      <c r="M12" s="40">
        <v>0.0</v>
      </c>
      <c r="N12" s="40">
        <v>6.5</v>
      </c>
      <c r="O12" s="40">
        <v>0.0</v>
      </c>
      <c r="P12" s="42" t="s">
        <v>24</v>
      </c>
      <c r="Q12" s="37">
        <v>45245.0</v>
      </c>
      <c r="R12" s="38" t="s">
        <v>20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45246.0</v>
      </c>
      <c r="Y12" s="38" t="s">
        <v>20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45247.0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45248.0</v>
      </c>
      <c r="AM12" s="38" t="s">
        <v>63</v>
      </c>
      <c r="AN12" s="39" t="s">
        <v>63</v>
      </c>
      <c r="AO12" s="40">
        <v>0.0</v>
      </c>
      <c r="AP12" s="40">
        <v>0.0</v>
      </c>
      <c r="AQ12" s="40">
        <v>0.0</v>
      </c>
      <c r="AR12" s="47" t="s">
        <v>27</v>
      </c>
      <c r="AS12" s="37">
        <v>45250.0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26</v>
      </c>
      <c r="BB12" s="39">
        <f t="shared" si="13"/>
        <v>0</v>
      </c>
      <c r="BC12" s="50">
        <f t="shared" si="3"/>
        <v>26</v>
      </c>
      <c r="BD12" s="51"/>
      <c r="BE12" s="39">
        <f t="shared" si="4"/>
        <v>0</v>
      </c>
      <c r="BF12" s="39">
        <f t="shared" si="5"/>
        <v>2288</v>
      </c>
      <c r="BG12" s="39">
        <f t="shared" si="6"/>
        <v>0</v>
      </c>
      <c r="BH12" s="39">
        <f t="shared" si="7"/>
        <v>2288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38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62.5</v>
      </c>
      <c r="BA14" s="78">
        <f t="shared" si="14"/>
        <v>51.5</v>
      </c>
      <c r="BB14" s="78">
        <f t="shared" si="14"/>
        <v>1</v>
      </c>
      <c r="BC14" s="79">
        <f t="shared" si="14"/>
        <v>115</v>
      </c>
      <c r="BD14" s="51"/>
      <c r="BE14" s="40">
        <f t="shared" ref="BE14:BG14" si="15">sum(BE5,BE6,BE7,BE8,BE9,BE10)</f>
        <v>5000</v>
      </c>
      <c r="BF14" s="40">
        <f t="shared" si="15"/>
        <v>2244</v>
      </c>
      <c r="BG14" s="40">
        <f t="shared" si="15"/>
        <v>80</v>
      </c>
      <c r="BH14" s="40">
        <f>sum(BH5,BH6,BH7,BH8,BH9,BH10,BH11,BH12)</f>
        <v>9612</v>
      </c>
      <c r="BI14" s="51"/>
      <c r="BJ14" s="62" t="s">
        <v>59</v>
      </c>
      <c r="BK14" s="62">
        <f>BC94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SUM(BC138,BC142)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45243.0</v>
      </c>
      <c r="F18" s="14"/>
      <c r="G18" s="14"/>
      <c r="H18" s="14"/>
      <c r="I18" s="15"/>
      <c r="J18" s="15"/>
      <c r="K18" s="16"/>
      <c r="L18" s="13">
        <v>45244.0</v>
      </c>
      <c r="M18" s="15"/>
      <c r="N18" s="15"/>
      <c r="O18" s="15"/>
      <c r="P18" s="15"/>
      <c r="Q18" s="11"/>
      <c r="R18" s="17"/>
      <c r="S18" s="13">
        <v>45245.0</v>
      </c>
      <c r="T18" s="11"/>
      <c r="U18" s="15"/>
      <c r="V18" s="15"/>
      <c r="W18" s="11"/>
      <c r="X18" s="18"/>
      <c r="Y18" s="14"/>
      <c r="Z18" s="13">
        <v>45246.0</v>
      </c>
      <c r="AA18" s="15"/>
      <c r="AB18" s="15"/>
      <c r="AC18" s="11"/>
      <c r="AD18" s="15"/>
      <c r="AE18" s="15"/>
      <c r="AF18" s="12"/>
      <c r="AG18" s="13">
        <v>45247.0</v>
      </c>
      <c r="AH18" s="15"/>
      <c r="AI18" s="11"/>
      <c r="AJ18" s="15"/>
      <c r="AK18" s="15"/>
      <c r="AL18" s="15"/>
      <c r="AM18" s="18"/>
      <c r="AN18" s="13">
        <v>45248.0</v>
      </c>
      <c r="AO18" s="11"/>
      <c r="AP18" s="19"/>
      <c r="AQ18" s="19"/>
      <c r="AR18" s="19"/>
      <c r="AS18" s="19"/>
      <c r="AT18" s="14"/>
      <c r="AU18" s="13">
        <v>45249.0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2424</v>
      </c>
      <c r="BL19" s="32"/>
      <c r="BM19" s="32"/>
    </row>
    <row r="20">
      <c r="A20" s="94" t="s">
        <v>198</v>
      </c>
      <c r="B20" s="41" t="s">
        <v>62</v>
      </c>
      <c r="C20" s="37">
        <v>45244.0</v>
      </c>
      <c r="D20" s="42" t="s">
        <v>65</v>
      </c>
      <c r="E20" s="58" t="s">
        <v>66</v>
      </c>
      <c r="F20" s="40">
        <v>0.0</v>
      </c>
      <c r="G20" s="40">
        <v>6.0</v>
      </c>
      <c r="H20" s="40">
        <v>0.0</v>
      </c>
      <c r="I20" s="57" t="s">
        <v>46</v>
      </c>
      <c r="J20" s="37">
        <v>45245.0</v>
      </c>
      <c r="K20" s="42" t="s">
        <v>70</v>
      </c>
      <c r="L20" s="58" t="s">
        <v>71</v>
      </c>
      <c r="M20" s="40">
        <v>7.5</v>
      </c>
      <c r="N20" s="40">
        <v>0.0</v>
      </c>
      <c r="O20" s="40">
        <v>0.0</v>
      </c>
      <c r="P20" s="38" t="s">
        <v>36</v>
      </c>
      <c r="Q20" s="37">
        <v>45246.0</v>
      </c>
      <c r="R20" s="42" t="s">
        <v>70</v>
      </c>
      <c r="S20" s="58" t="s">
        <v>71</v>
      </c>
      <c r="T20" s="40">
        <v>7.5</v>
      </c>
      <c r="U20" s="40">
        <v>0.0</v>
      </c>
      <c r="V20" s="40">
        <v>0.0</v>
      </c>
      <c r="W20" s="95" t="s">
        <v>67</v>
      </c>
      <c r="X20" s="37">
        <v>45247.0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78</v>
      </c>
      <c r="AE20" s="37">
        <v>45248.0</v>
      </c>
      <c r="AF20" s="42" t="s">
        <v>65</v>
      </c>
      <c r="AG20" s="58" t="s">
        <v>66</v>
      </c>
      <c r="AH20" s="40">
        <v>0.0</v>
      </c>
      <c r="AI20" s="40">
        <v>6.0</v>
      </c>
      <c r="AJ20" s="40">
        <v>0.0</v>
      </c>
      <c r="AK20" s="96" t="s">
        <v>79</v>
      </c>
      <c r="AL20" s="37">
        <v>45249.0</v>
      </c>
      <c r="AM20" s="42" t="s">
        <v>65</v>
      </c>
      <c r="AN20" s="58" t="s">
        <v>66</v>
      </c>
      <c r="AO20" s="40">
        <v>0.0</v>
      </c>
      <c r="AP20" s="40">
        <v>6.0</v>
      </c>
      <c r="AQ20" s="40">
        <v>0.0</v>
      </c>
      <c r="AR20" s="42" t="s">
        <v>27</v>
      </c>
      <c r="AS20" s="37">
        <v>45250.0</v>
      </c>
      <c r="AT20" s="42" t="s">
        <v>65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15</v>
      </c>
      <c r="BA20" s="39">
        <f t="shared" si="16"/>
        <v>24</v>
      </c>
      <c r="BB20" s="39">
        <f t="shared" si="16"/>
        <v>0</v>
      </c>
      <c r="BC20" s="50">
        <f t="shared" ref="BC20:BC27" si="18">SUM(AZ20,BA20,BB20)</f>
        <v>39</v>
      </c>
      <c r="BD20" s="51"/>
      <c r="BE20" s="39">
        <f>AZ20*67.31</f>
        <v>1009.65</v>
      </c>
      <c r="BF20" s="39">
        <f>BA20*74</f>
        <v>1776</v>
      </c>
      <c r="BG20" s="39">
        <f>BB20*84</f>
        <v>0</v>
      </c>
      <c r="BH20" s="39">
        <f t="shared" ref="BH20:BH27" si="19">sum(BE20,BF20,BG20)</f>
        <v>2785.65</v>
      </c>
      <c r="BI20" s="51"/>
      <c r="BJ20" s="39" t="s">
        <v>68</v>
      </c>
      <c r="BK20" s="93">
        <f>SUM(BH6,BH81)</f>
        <v>2720</v>
      </c>
      <c r="BL20" s="51"/>
      <c r="BM20" s="51"/>
    </row>
    <row r="21">
      <c r="A21" s="97" t="s">
        <v>69</v>
      </c>
      <c r="B21" s="41" t="s">
        <v>33</v>
      </c>
      <c r="C21" s="37">
        <v>45244.0</v>
      </c>
      <c r="D21" s="42" t="s">
        <v>47</v>
      </c>
      <c r="E21" s="58" t="s">
        <v>48</v>
      </c>
      <c r="F21" s="40">
        <v>7.0</v>
      </c>
      <c r="G21" s="40">
        <v>1.0</v>
      </c>
      <c r="H21" s="40">
        <v>0.0</v>
      </c>
      <c r="I21" s="57" t="s">
        <v>46</v>
      </c>
      <c r="J21" s="37">
        <v>45245.0</v>
      </c>
      <c r="K21" s="42" t="s">
        <v>25</v>
      </c>
      <c r="L21" s="58" t="s">
        <v>25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45246.0</v>
      </c>
      <c r="R21" s="42" t="s">
        <v>25</v>
      </c>
      <c r="S21" s="58" t="s">
        <v>25</v>
      </c>
      <c r="T21" s="40">
        <v>0.0</v>
      </c>
      <c r="U21" s="40">
        <v>0.0</v>
      </c>
      <c r="V21" s="40">
        <v>0.0</v>
      </c>
      <c r="W21" s="56" t="s">
        <v>37</v>
      </c>
      <c r="X21" s="37">
        <v>45247.0</v>
      </c>
      <c r="Y21" s="42" t="s">
        <v>47</v>
      </c>
      <c r="Z21" s="58" t="s">
        <v>48</v>
      </c>
      <c r="AA21" s="40">
        <v>7.0</v>
      </c>
      <c r="AB21" s="40">
        <v>1.0</v>
      </c>
      <c r="AC21" s="40">
        <v>0.0</v>
      </c>
      <c r="AD21" s="56" t="s">
        <v>40</v>
      </c>
      <c r="AE21" s="37">
        <v>45248.0</v>
      </c>
      <c r="AF21" s="42" t="s">
        <v>47</v>
      </c>
      <c r="AG21" s="58" t="s">
        <v>48</v>
      </c>
      <c r="AH21" s="40">
        <v>7.0</v>
      </c>
      <c r="AI21" s="40">
        <v>1.0</v>
      </c>
      <c r="AJ21" s="40">
        <v>0.0</v>
      </c>
      <c r="AK21" s="96" t="s">
        <v>43</v>
      </c>
      <c r="AL21" s="37">
        <v>45249.0</v>
      </c>
      <c r="AM21" s="42" t="s">
        <v>47</v>
      </c>
      <c r="AN21" s="58" t="s">
        <v>48</v>
      </c>
      <c r="AO21" s="40">
        <v>7.0</v>
      </c>
      <c r="AP21" s="40">
        <v>1.0</v>
      </c>
      <c r="AQ21" s="40">
        <v>0.0</v>
      </c>
      <c r="AR21" s="57" t="s">
        <v>44</v>
      </c>
      <c r="AS21" s="37">
        <v>45250.0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35</v>
      </c>
      <c r="BA21" s="39">
        <f t="shared" si="17"/>
        <v>5</v>
      </c>
      <c r="BB21" s="39">
        <f t="shared" si="17"/>
        <v>0</v>
      </c>
      <c r="BC21" s="50">
        <f t="shared" si="18"/>
        <v>40</v>
      </c>
      <c r="BD21" s="51"/>
      <c r="BE21" s="39">
        <f t="shared" ref="BE21:BE27" si="21">AZ21*80</f>
        <v>2800</v>
      </c>
      <c r="BF21" s="39">
        <f t="shared" ref="BF21:BF27" si="22">BA21*88</f>
        <v>440</v>
      </c>
      <c r="BG21" s="39">
        <f t="shared" ref="BG21:BG27" si="23">BB21*80</f>
        <v>0</v>
      </c>
      <c r="BH21" s="39">
        <f t="shared" si="19"/>
        <v>3240</v>
      </c>
      <c r="BI21" s="51"/>
      <c r="BJ21" s="39" t="s">
        <v>72</v>
      </c>
      <c r="BK21" s="93">
        <f>sum(BH7,BH69)</f>
        <v>2840</v>
      </c>
      <c r="BL21" s="51"/>
      <c r="BM21" s="51"/>
    </row>
    <row r="22">
      <c r="A22" s="35" t="s">
        <v>73</v>
      </c>
      <c r="B22" s="41" t="s">
        <v>33</v>
      </c>
      <c r="C22" s="37">
        <v>45244.0</v>
      </c>
      <c r="D22" s="42" t="s">
        <v>70</v>
      </c>
      <c r="E22" s="58" t="s">
        <v>71</v>
      </c>
      <c r="F22" s="40">
        <v>7.5</v>
      </c>
      <c r="G22" s="40">
        <v>0.0</v>
      </c>
      <c r="H22" s="40">
        <v>0.0</v>
      </c>
      <c r="I22" s="57" t="s">
        <v>46</v>
      </c>
      <c r="J22" s="37">
        <v>45245.0</v>
      </c>
      <c r="K22" s="42" t="s">
        <v>47</v>
      </c>
      <c r="L22" s="58" t="s">
        <v>48</v>
      </c>
      <c r="M22" s="40">
        <v>7.0</v>
      </c>
      <c r="N22" s="40">
        <v>1.0</v>
      </c>
      <c r="O22" s="40">
        <v>0.0</v>
      </c>
      <c r="P22" s="38" t="s">
        <v>36</v>
      </c>
      <c r="Q22" s="37">
        <v>45246.0</v>
      </c>
      <c r="R22" s="42" t="s">
        <v>47</v>
      </c>
      <c r="S22" s="58" t="s">
        <v>48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45247.0</v>
      </c>
      <c r="Y22" s="42" t="s">
        <v>25</v>
      </c>
      <c r="Z22" s="58" t="s">
        <v>25</v>
      </c>
      <c r="AA22" s="40">
        <v>0.0</v>
      </c>
      <c r="AB22" s="40">
        <v>0.0</v>
      </c>
      <c r="AC22" s="40">
        <v>0.0</v>
      </c>
      <c r="AD22" s="56" t="s">
        <v>40</v>
      </c>
      <c r="AE22" s="37">
        <v>45248.0</v>
      </c>
      <c r="AF22" s="42" t="s">
        <v>70</v>
      </c>
      <c r="AG22" s="58" t="s">
        <v>71</v>
      </c>
      <c r="AH22" s="40">
        <v>7.5</v>
      </c>
      <c r="AI22" s="40">
        <v>0.0</v>
      </c>
      <c r="AJ22" s="40">
        <v>0.0</v>
      </c>
      <c r="AK22" s="96" t="s">
        <v>43</v>
      </c>
      <c r="AL22" s="37">
        <v>45249.0</v>
      </c>
      <c r="AM22" s="42" t="s">
        <v>25</v>
      </c>
      <c r="AN22" s="58" t="s">
        <v>25</v>
      </c>
      <c r="AO22" s="40">
        <v>0.0</v>
      </c>
      <c r="AP22" s="40">
        <v>0.0</v>
      </c>
      <c r="AQ22" s="40">
        <v>0.0</v>
      </c>
      <c r="AR22" s="57" t="s">
        <v>44</v>
      </c>
      <c r="AS22" s="37">
        <v>45250.0</v>
      </c>
      <c r="AT22" s="42" t="s">
        <v>70</v>
      </c>
      <c r="AU22" s="58" t="s">
        <v>71</v>
      </c>
      <c r="AV22" s="40">
        <v>7.5</v>
      </c>
      <c r="AW22" s="40">
        <v>0.0</v>
      </c>
      <c r="AX22" s="40">
        <v>0.0</v>
      </c>
      <c r="AY22" s="48"/>
      <c r="AZ22" s="49">
        <f t="shared" ref="AZ22:BB22" si="20">SUM(F22,M22,T22,AA22,AH22,AO22,AV22)</f>
        <v>36.5</v>
      </c>
      <c r="BA22" s="39">
        <f t="shared" si="20"/>
        <v>2</v>
      </c>
      <c r="BB22" s="39">
        <f t="shared" si="20"/>
        <v>0</v>
      </c>
      <c r="BC22" s="50">
        <f t="shared" si="18"/>
        <v>38.5</v>
      </c>
      <c r="BD22" s="51"/>
      <c r="BE22" s="39">
        <f t="shared" si="21"/>
        <v>2920</v>
      </c>
      <c r="BF22" s="39">
        <f t="shared" si="22"/>
        <v>176</v>
      </c>
      <c r="BG22" s="39">
        <f t="shared" si="23"/>
        <v>0</v>
      </c>
      <c r="BH22" s="39">
        <f t="shared" si="19"/>
        <v>3096</v>
      </c>
      <c r="BI22" s="51"/>
      <c r="BJ22" s="39" t="s">
        <v>76</v>
      </c>
      <c r="BK22" s="93">
        <f>SUM(BH8,BH49)</f>
        <v>2856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53"/>
      <c r="J23" s="45"/>
      <c r="K23" s="53"/>
      <c r="L23" s="58"/>
      <c r="M23" s="40">
        <v>0.0</v>
      </c>
      <c r="N23" s="40">
        <v>0.0</v>
      </c>
      <c r="O23" s="40">
        <v>0.0</v>
      </c>
      <c r="P23" s="39"/>
      <c r="Q23" s="45"/>
      <c r="R23" s="53"/>
      <c r="S23" s="58"/>
      <c r="T23" s="40">
        <v>0.0</v>
      </c>
      <c r="U23" s="40">
        <v>0.0</v>
      </c>
      <c r="V23" s="40">
        <v>0.0</v>
      </c>
      <c r="W23" s="98"/>
      <c r="X23" s="45"/>
      <c r="Y23" s="53"/>
      <c r="Z23" s="58"/>
      <c r="AA23" s="40">
        <v>0.0</v>
      </c>
      <c r="AB23" s="40">
        <v>0.0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96" t="s">
        <v>43</v>
      </c>
      <c r="AL23" s="37">
        <v>45249.0</v>
      </c>
      <c r="AM23" s="42" t="s">
        <v>70</v>
      </c>
      <c r="AN23" s="58" t="s">
        <v>71</v>
      </c>
      <c r="AO23" s="40">
        <v>7.5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7.5</v>
      </c>
      <c r="BA23" s="39">
        <f t="shared" si="24"/>
        <v>0</v>
      </c>
      <c r="BB23" s="39">
        <f t="shared" si="24"/>
        <v>0</v>
      </c>
      <c r="BC23" s="50">
        <f t="shared" si="18"/>
        <v>7.5</v>
      </c>
      <c r="BD23" s="51"/>
      <c r="BE23" s="39">
        <f t="shared" si="21"/>
        <v>600</v>
      </c>
      <c r="BF23" s="39">
        <f t="shared" si="22"/>
        <v>0</v>
      </c>
      <c r="BG23" s="39">
        <f t="shared" si="23"/>
        <v>0</v>
      </c>
      <c r="BH23" s="39">
        <f t="shared" si="19"/>
        <v>600</v>
      </c>
      <c r="BI23" s="51"/>
      <c r="BJ23" s="39" t="s">
        <v>77</v>
      </c>
      <c r="BK23" s="93">
        <f t="shared" ref="BK23:BK25" si="26">BH20</f>
        <v>2785.65</v>
      </c>
      <c r="BL23" s="51"/>
      <c r="BM23" s="51"/>
    </row>
    <row r="24">
      <c r="A24" s="35" t="s">
        <v>54</v>
      </c>
      <c r="B24" s="60"/>
      <c r="C24" s="45"/>
      <c r="D24" s="53"/>
      <c r="E24" s="58"/>
      <c r="F24" s="40">
        <v>0.0</v>
      </c>
      <c r="G24" s="40">
        <v>0.0</v>
      </c>
      <c r="H24" s="40">
        <v>0.0</v>
      </c>
      <c r="I24" s="42" t="s">
        <v>131</v>
      </c>
      <c r="J24" s="37">
        <v>45245.0</v>
      </c>
      <c r="K24" s="42" t="s">
        <v>65</v>
      </c>
      <c r="L24" s="58" t="s">
        <v>66</v>
      </c>
      <c r="M24" s="40">
        <v>0.0</v>
      </c>
      <c r="N24" s="40">
        <v>6.0</v>
      </c>
      <c r="O24" s="40">
        <v>0.0</v>
      </c>
      <c r="P24" s="38" t="s">
        <v>64</v>
      </c>
      <c r="Q24" s="37">
        <v>45246.0</v>
      </c>
      <c r="R24" s="42" t="s">
        <v>65</v>
      </c>
      <c r="S24" s="58" t="s">
        <v>66</v>
      </c>
      <c r="T24" s="40">
        <v>0.0</v>
      </c>
      <c r="U24" s="40">
        <v>6.0</v>
      </c>
      <c r="V24" s="40">
        <v>0.0</v>
      </c>
      <c r="W24" s="95" t="s">
        <v>67</v>
      </c>
      <c r="X24" s="37">
        <v>45247.0</v>
      </c>
      <c r="Y24" s="42" t="s">
        <v>65</v>
      </c>
      <c r="Z24" s="58" t="s">
        <v>66</v>
      </c>
      <c r="AA24" s="40">
        <v>0.0</v>
      </c>
      <c r="AB24" s="40">
        <v>6.0</v>
      </c>
      <c r="AC24" s="40">
        <v>0.0</v>
      </c>
      <c r="AD24" s="44"/>
      <c r="AE24" s="45"/>
      <c r="AF24" s="53"/>
      <c r="AG24" s="58"/>
      <c r="AH24" s="40">
        <v>0.0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0</v>
      </c>
      <c r="BA24" s="39">
        <f t="shared" si="25"/>
        <v>18</v>
      </c>
      <c r="BB24" s="39">
        <f t="shared" si="25"/>
        <v>0</v>
      </c>
      <c r="BC24" s="50">
        <f t="shared" si="18"/>
        <v>18</v>
      </c>
      <c r="BD24" s="51"/>
      <c r="BE24" s="39">
        <f t="shared" si="21"/>
        <v>0</v>
      </c>
      <c r="BF24" s="39">
        <f t="shared" si="22"/>
        <v>1584</v>
      </c>
      <c r="BG24" s="39">
        <f t="shared" si="23"/>
        <v>0</v>
      </c>
      <c r="BH24" s="39">
        <f t="shared" si="19"/>
        <v>1584</v>
      </c>
      <c r="BI24" s="51"/>
      <c r="BJ24" s="39" t="s">
        <v>80</v>
      </c>
      <c r="BK24" s="93">
        <f t="shared" si="26"/>
        <v>3240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3096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56" t="s">
        <v>37</v>
      </c>
      <c r="X26" s="37">
        <v>45247.0</v>
      </c>
      <c r="Y26" s="42" t="s">
        <v>70</v>
      </c>
      <c r="Z26" s="58" t="s">
        <v>71</v>
      </c>
      <c r="AA26" s="40">
        <v>7.5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7.5</v>
      </c>
      <c r="BA26" s="39">
        <f t="shared" si="28"/>
        <v>0</v>
      </c>
      <c r="BB26" s="39">
        <f t="shared" si="28"/>
        <v>0</v>
      </c>
      <c r="BC26" s="50">
        <f t="shared" si="18"/>
        <v>7.5</v>
      </c>
      <c r="BD26" s="51"/>
      <c r="BE26" s="39">
        <f t="shared" si="21"/>
        <v>600</v>
      </c>
      <c r="BF26" s="39">
        <f t="shared" si="22"/>
        <v>0</v>
      </c>
      <c r="BG26" s="39">
        <f t="shared" si="23"/>
        <v>0</v>
      </c>
      <c r="BH26" s="39">
        <f t="shared" si="19"/>
        <v>600</v>
      </c>
      <c r="BI26" s="51"/>
      <c r="BJ26" s="39"/>
      <c r="BK26" s="93"/>
      <c r="BL26" s="99"/>
      <c r="BM26" s="51"/>
    </row>
    <row r="27">
      <c r="A27" s="59" t="s">
        <v>55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 t="shared" si="21"/>
        <v>0</v>
      </c>
      <c r="BF27" s="39">
        <f t="shared" si="22"/>
        <v>0</v>
      </c>
      <c r="BG27" s="39">
        <f t="shared" si="23"/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3192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101.5</v>
      </c>
      <c r="BA28" s="78">
        <f t="shared" si="30"/>
        <v>49</v>
      </c>
      <c r="BB28" s="78">
        <f>SUM(BB20,BB21,BB22,BB23,BB24,BB25)</f>
        <v>0</v>
      </c>
      <c r="BC28" s="79">
        <f>SUM(BC20,BC21,BC22,BC23,BC24,BC25,BC26)</f>
        <v>150.5</v>
      </c>
      <c r="BD28" s="51"/>
      <c r="BE28" s="40">
        <f>sum(BE20,BE21,BE22,BE23,BE24,BE25)</f>
        <v>7329.65</v>
      </c>
      <c r="BF28" s="40">
        <f>sum(BF20,BF21,BF22,BF23,BF24,BF261)</f>
        <v>3976</v>
      </c>
      <c r="BG28" s="40">
        <f>sum(BG20,BG21,BG22,BG23,BG24,BG25)</f>
        <v>0</v>
      </c>
      <c r="BH28" s="40">
        <f>sum(BH20,BH21,BH22,BH23,BH24,BH25,BH26,BH27)</f>
        <v>11905.65</v>
      </c>
      <c r="BI28" s="51"/>
      <c r="BJ28" s="39" t="s">
        <v>84</v>
      </c>
      <c r="BK28" s="93">
        <f t="shared" si="31"/>
        <v>3044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3448</v>
      </c>
      <c r="BL29" s="106"/>
      <c r="BM29" s="106"/>
    </row>
    <row r="30">
      <c r="A30" s="10"/>
      <c r="B30" s="11"/>
      <c r="C30" s="11"/>
      <c r="D30" s="12"/>
      <c r="E30" s="13">
        <v>45243.0</v>
      </c>
      <c r="F30" s="14"/>
      <c r="G30" s="14"/>
      <c r="H30" s="14"/>
      <c r="I30" s="15"/>
      <c r="J30" s="15"/>
      <c r="K30" s="16"/>
      <c r="L30" s="13">
        <v>45244.0</v>
      </c>
      <c r="M30" s="15"/>
      <c r="N30" s="15"/>
      <c r="O30" s="15"/>
      <c r="P30" s="15"/>
      <c r="Q30" s="11"/>
      <c r="R30" s="17"/>
      <c r="S30" s="13">
        <v>45245.0</v>
      </c>
      <c r="T30" s="11"/>
      <c r="U30" s="15"/>
      <c r="V30" s="15"/>
      <c r="W30" s="11"/>
      <c r="X30" s="18"/>
      <c r="Y30" s="14"/>
      <c r="Z30" s="13">
        <v>45246.0</v>
      </c>
      <c r="AA30" s="15"/>
      <c r="AB30" s="15"/>
      <c r="AC30" s="11"/>
      <c r="AD30" s="15"/>
      <c r="AE30" s="15"/>
      <c r="AF30" s="12"/>
      <c r="AG30" s="13">
        <v>45247.0</v>
      </c>
      <c r="AH30" s="15"/>
      <c r="AI30" s="11"/>
      <c r="AJ30" s="15"/>
      <c r="AK30" s="15"/>
      <c r="AL30" s="15"/>
      <c r="AM30" s="18"/>
      <c r="AN30" s="13">
        <v>45248.0</v>
      </c>
      <c r="AO30" s="11"/>
      <c r="AP30" s="19"/>
      <c r="AQ30" s="19"/>
      <c r="AR30" s="19"/>
      <c r="AS30" s="19"/>
      <c r="AT30" s="14"/>
      <c r="AU30" s="13">
        <v>45249.0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3208</v>
      </c>
      <c r="BL31" s="32"/>
      <c r="BM31" s="32"/>
    </row>
    <row r="32">
      <c r="A32" s="35" t="s">
        <v>88</v>
      </c>
      <c r="B32" s="36" t="s">
        <v>19</v>
      </c>
      <c r="C32" s="37">
        <v>45243.0</v>
      </c>
      <c r="D32" s="42" t="s">
        <v>89</v>
      </c>
      <c r="E32" s="39" t="s">
        <v>90</v>
      </c>
      <c r="F32" s="40">
        <v>0.5</v>
      </c>
      <c r="G32" s="40">
        <v>7.0</v>
      </c>
      <c r="H32" s="40">
        <v>0.0</v>
      </c>
      <c r="I32" s="41" t="s">
        <v>22</v>
      </c>
      <c r="J32" s="37">
        <v>45244.0</v>
      </c>
      <c r="K32" s="42" t="s">
        <v>25</v>
      </c>
      <c r="L32" s="39" t="s">
        <v>25</v>
      </c>
      <c r="M32" s="40">
        <v>0.0</v>
      </c>
      <c r="N32" s="40">
        <v>0.0</v>
      </c>
      <c r="O32" s="40">
        <v>0.0</v>
      </c>
      <c r="P32" s="43" t="s">
        <v>24</v>
      </c>
      <c r="Q32" s="37">
        <v>45245.0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37">
        <v>45246.0</v>
      </c>
      <c r="Y32" s="42" t="s">
        <v>89</v>
      </c>
      <c r="Z32" s="39" t="s">
        <v>90</v>
      </c>
      <c r="AA32" s="40">
        <v>0.5</v>
      </c>
      <c r="AB32" s="40">
        <v>7.0</v>
      </c>
      <c r="AC32" s="40">
        <v>0.0</v>
      </c>
      <c r="AD32" s="56" t="s">
        <v>56</v>
      </c>
      <c r="AE32" s="37">
        <v>45247.0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45248.0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37">
        <v>45249.0</v>
      </c>
      <c r="AT32" s="42" t="s">
        <v>211</v>
      </c>
      <c r="AU32" s="39" t="s">
        <v>212</v>
      </c>
      <c r="AV32" s="40">
        <v>0.0</v>
      </c>
      <c r="AW32" s="40">
        <v>6.0</v>
      </c>
      <c r="AX32" s="40">
        <v>0.0</v>
      </c>
      <c r="AY32" s="48"/>
      <c r="AZ32" s="49">
        <f t="shared" ref="AZ32:BB32" si="32">SUM(F32,M32,T32,AA32,AH32,AO32,AV32)</f>
        <v>2.5</v>
      </c>
      <c r="BA32" s="39">
        <f t="shared" si="32"/>
        <v>34</v>
      </c>
      <c r="BB32" s="39">
        <f t="shared" si="32"/>
        <v>0</v>
      </c>
      <c r="BC32" s="50">
        <f t="shared" ref="BC32:BC39" si="34">SUM(AZ32,BA32,BB32)</f>
        <v>36.5</v>
      </c>
      <c r="BD32" s="51"/>
      <c r="BE32" s="39">
        <f t="shared" ref="BE32:BE37" si="35">AZ32*80</f>
        <v>200</v>
      </c>
      <c r="BF32" s="39">
        <f t="shared" ref="BF32:BF37" si="36">BA32*88</f>
        <v>2992</v>
      </c>
      <c r="BG32" s="39">
        <f t="shared" ref="BG32:BG37" si="37">BB32*80</f>
        <v>0</v>
      </c>
      <c r="BH32" s="39">
        <f t="shared" ref="BH32:BH36" si="38">sum(BE32,BF32,BG32)</f>
        <v>3192</v>
      </c>
      <c r="BI32" s="51"/>
      <c r="BJ32" s="39" t="s">
        <v>96</v>
      </c>
      <c r="BK32" s="93">
        <f>SUM(BH12,BH27,BH77,BH89)</f>
        <v>2288</v>
      </c>
      <c r="BL32" s="51"/>
      <c r="BM32" s="51"/>
    </row>
    <row r="33">
      <c r="A33" s="109" t="s">
        <v>97</v>
      </c>
      <c r="B33" s="41" t="s">
        <v>33</v>
      </c>
      <c r="C33" s="37">
        <v>45244.0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45245.0</v>
      </c>
      <c r="K33" s="96" t="s">
        <v>98</v>
      </c>
      <c r="L33" s="110" t="s">
        <v>99</v>
      </c>
      <c r="M33" s="40">
        <v>7.5</v>
      </c>
      <c r="N33" s="40">
        <v>0.0</v>
      </c>
      <c r="O33" s="40">
        <v>0.0</v>
      </c>
      <c r="P33" s="38" t="s">
        <v>36</v>
      </c>
      <c r="Q33" s="37">
        <v>45246.0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45247.0</v>
      </c>
      <c r="Y33" s="96" t="s">
        <v>25</v>
      </c>
      <c r="Z33" s="110" t="s">
        <v>25</v>
      </c>
      <c r="AA33" s="40">
        <v>0.0</v>
      </c>
      <c r="AB33" s="40">
        <v>0.0</v>
      </c>
      <c r="AC33" s="40">
        <v>0.0</v>
      </c>
      <c r="AD33" s="56" t="s">
        <v>40</v>
      </c>
      <c r="AE33" s="37">
        <v>45248.0</v>
      </c>
      <c r="AF33" s="56" t="s">
        <v>104</v>
      </c>
      <c r="AG33" s="110" t="s">
        <v>239</v>
      </c>
      <c r="AH33" s="40">
        <v>7.5</v>
      </c>
      <c r="AI33" s="40">
        <v>0.5</v>
      </c>
      <c r="AJ33" s="40">
        <v>0.0</v>
      </c>
      <c r="AK33" s="96" t="s">
        <v>43</v>
      </c>
      <c r="AL33" s="37">
        <v>45249.0</v>
      </c>
      <c r="AM33" s="56" t="s">
        <v>100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45250.0</v>
      </c>
      <c r="AT33" s="95" t="s">
        <v>201</v>
      </c>
      <c r="AU33" s="98" t="s">
        <v>202</v>
      </c>
      <c r="AV33" s="40">
        <v>7.0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37.5</v>
      </c>
      <c r="BA33" s="39">
        <f t="shared" si="33"/>
        <v>0.5</v>
      </c>
      <c r="BB33" s="39">
        <f t="shared" si="33"/>
        <v>0</v>
      </c>
      <c r="BC33" s="50">
        <f t="shared" si="34"/>
        <v>38</v>
      </c>
      <c r="BD33" s="51"/>
      <c r="BE33" s="39">
        <f t="shared" si="35"/>
        <v>3000</v>
      </c>
      <c r="BF33" s="39">
        <f t="shared" si="36"/>
        <v>44</v>
      </c>
      <c r="BG33" s="39">
        <f t="shared" si="37"/>
        <v>0</v>
      </c>
      <c r="BH33" s="39">
        <f t="shared" si="38"/>
        <v>3044</v>
      </c>
      <c r="BI33" s="51"/>
      <c r="BJ33" s="39" t="s">
        <v>102</v>
      </c>
      <c r="BK33" s="62">
        <f>sum(BH11,BH24,BH35,BH47,BH59,BH78)</f>
        <v>3172</v>
      </c>
      <c r="BL33" s="51"/>
      <c r="BM33" s="51"/>
    </row>
    <row r="34">
      <c r="A34" s="35" t="s">
        <v>103</v>
      </c>
      <c r="B34" s="41" t="s">
        <v>33</v>
      </c>
      <c r="C34" s="37">
        <v>45244.0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45245.0</v>
      </c>
      <c r="K34" s="96" t="s">
        <v>70</v>
      </c>
      <c r="L34" s="110" t="s">
        <v>71</v>
      </c>
      <c r="M34" s="40">
        <v>7.5</v>
      </c>
      <c r="N34" s="40">
        <v>0.0</v>
      </c>
      <c r="O34" s="40">
        <v>0.0</v>
      </c>
      <c r="P34" s="38" t="s">
        <v>36</v>
      </c>
      <c r="Q34" s="37">
        <v>45246.0</v>
      </c>
      <c r="R34" s="96" t="s">
        <v>98</v>
      </c>
      <c r="S34" s="110" t="s">
        <v>99</v>
      </c>
      <c r="T34" s="40">
        <v>7.5</v>
      </c>
      <c r="U34" s="40">
        <v>0.0</v>
      </c>
      <c r="V34" s="40">
        <v>0.0</v>
      </c>
      <c r="W34" s="56" t="s">
        <v>37</v>
      </c>
      <c r="X34" s="37">
        <v>45247.0</v>
      </c>
      <c r="Y34" s="96" t="s">
        <v>98</v>
      </c>
      <c r="Z34" s="110" t="s">
        <v>99</v>
      </c>
      <c r="AA34" s="40">
        <v>7.5</v>
      </c>
      <c r="AB34" s="40">
        <v>0.0</v>
      </c>
      <c r="AC34" s="40">
        <v>0.0</v>
      </c>
      <c r="AD34" s="56" t="s">
        <v>40</v>
      </c>
      <c r="AE34" s="37">
        <v>45248.0</v>
      </c>
      <c r="AF34" s="96" t="s">
        <v>105</v>
      </c>
      <c r="AG34" s="92" t="s">
        <v>106</v>
      </c>
      <c r="AH34" s="40">
        <v>4.0</v>
      </c>
      <c r="AI34" s="40">
        <v>1.0</v>
      </c>
      <c r="AJ34" s="40">
        <v>0.0</v>
      </c>
      <c r="AK34" s="96" t="s">
        <v>43</v>
      </c>
      <c r="AL34" s="37">
        <v>45248.0</v>
      </c>
      <c r="AM34" s="114" t="s">
        <v>104</v>
      </c>
      <c r="AN34" s="110" t="s">
        <v>225</v>
      </c>
      <c r="AO34" s="40">
        <v>8.0</v>
      </c>
      <c r="AP34" s="40">
        <v>0.0</v>
      </c>
      <c r="AQ34" s="40">
        <v>0.0</v>
      </c>
      <c r="AR34" s="57" t="s">
        <v>44</v>
      </c>
      <c r="AS34" s="37">
        <v>45250.0</v>
      </c>
      <c r="AT34" s="95" t="s">
        <v>112</v>
      </c>
      <c r="AU34" s="98" t="s">
        <v>113</v>
      </c>
      <c r="AV34" s="40">
        <v>7.5</v>
      </c>
      <c r="AW34" s="40">
        <v>0.0</v>
      </c>
      <c r="AX34" s="40">
        <v>0.0</v>
      </c>
      <c r="AY34" s="48"/>
      <c r="AZ34" s="49">
        <f t="shared" ref="AZ34:BB34" si="39">SUM(F34,M34,T34,AA34,AH34,AO34,AV34)</f>
        <v>42</v>
      </c>
      <c r="BA34" s="39">
        <f t="shared" si="39"/>
        <v>1</v>
      </c>
      <c r="BB34" s="39">
        <f t="shared" si="39"/>
        <v>0</v>
      </c>
      <c r="BC34" s="50">
        <f t="shared" si="34"/>
        <v>43</v>
      </c>
      <c r="BD34" s="51"/>
      <c r="BE34" s="39">
        <f t="shared" si="35"/>
        <v>3360</v>
      </c>
      <c r="BF34" s="39">
        <f t="shared" si="36"/>
        <v>88</v>
      </c>
      <c r="BG34" s="39">
        <f t="shared" si="37"/>
        <v>0</v>
      </c>
      <c r="BH34" s="39">
        <f t="shared" si="38"/>
        <v>3448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3088</v>
      </c>
      <c r="BL35" s="51"/>
      <c r="BM35" s="51"/>
    </row>
    <row r="36">
      <c r="A36" s="35" t="s">
        <v>50</v>
      </c>
      <c r="B36" s="41" t="s">
        <v>33</v>
      </c>
      <c r="C36" s="37">
        <v>45244.0</v>
      </c>
      <c r="D36" s="96" t="s">
        <v>226</v>
      </c>
      <c r="E36" s="92" t="s">
        <v>227</v>
      </c>
      <c r="F36" s="40">
        <v>1.5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45247.0</v>
      </c>
      <c r="AF36" s="42" t="s">
        <v>89</v>
      </c>
      <c r="AG36" s="39" t="s">
        <v>90</v>
      </c>
      <c r="AH36" s="40">
        <v>0.5</v>
      </c>
      <c r="AI36" s="40">
        <v>7.0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2</v>
      </c>
      <c r="BA36" s="39">
        <f t="shared" si="41"/>
        <v>7</v>
      </c>
      <c r="BB36" s="39">
        <f>SUM(H36,O36,V36,AC36,AJ36,AQ37,AX36)</f>
        <v>0</v>
      </c>
      <c r="BC36" s="50">
        <f t="shared" si="34"/>
        <v>9</v>
      </c>
      <c r="BD36" s="51"/>
      <c r="BE36" s="39">
        <f t="shared" si="35"/>
        <v>160</v>
      </c>
      <c r="BF36" s="39">
        <f t="shared" si="36"/>
        <v>616</v>
      </c>
      <c r="BG36" s="39">
        <f t="shared" si="37"/>
        <v>0</v>
      </c>
      <c r="BH36" s="39">
        <f t="shared" si="38"/>
        <v>776</v>
      </c>
      <c r="BI36" s="51"/>
      <c r="BJ36" s="39" t="s">
        <v>52</v>
      </c>
      <c r="BK36" s="39">
        <f>SUM(BH10,BH23,BH39,BH46,BH57,BH67,BH80)</f>
        <v>2832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44"/>
      <c r="AE37" s="45"/>
      <c r="AF37" s="72"/>
      <c r="AG37" s="110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2736</v>
      </c>
      <c r="BL37" s="51"/>
      <c r="BM37" s="51"/>
    </row>
    <row r="38">
      <c r="A38" s="35" t="s">
        <v>109</v>
      </c>
      <c r="B38" s="41" t="s">
        <v>33</v>
      </c>
      <c r="C38" s="37">
        <v>45244.0</v>
      </c>
      <c r="D38" s="96" t="s">
        <v>126</v>
      </c>
      <c r="E38" s="110" t="s">
        <v>127</v>
      </c>
      <c r="F38" s="40">
        <v>6.0</v>
      </c>
      <c r="G38" s="40">
        <v>0.0</v>
      </c>
      <c r="H38" s="40">
        <v>0.0</v>
      </c>
      <c r="I38" s="57" t="s">
        <v>46</v>
      </c>
      <c r="J38" s="37">
        <v>45245.0</v>
      </c>
      <c r="K38" s="96" t="s">
        <v>25</v>
      </c>
      <c r="L38" s="110" t="s">
        <v>25</v>
      </c>
      <c r="M38" s="40">
        <v>0.0</v>
      </c>
      <c r="N38" s="40">
        <v>0.0</v>
      </c>
      <c r="O38" s="40">
        <v>0.0</v>
      </c>
      <c r="P38" s="38" t="s">
        <v>36</v>
      </c>
      <c r="Q38" s="37">
        <v>45246.0</v>
      </c>
      <c r="R38" s="96" t="s">
        <v>70</v>
      </c>
      <c r="S38" s="110" t="s">
        <v>71</v>
      </c>
      <c r="T38" s="40">
        <v>7.5</v>
      </c>
      <c r="U38" s="40">
        <v>0.0</v>
      </c>
      <c r="V38" s="40">
        <v>0.0</v>
      </c>
      <c r="W38" s="56" t="s">
        <v>37</v>
      </c>
      <c r="X38" s="37">
        <v>45247.0</v>
      </c>
      <c r="Y38" s="96" t="s">
        <v>70</v>
      </c>
      <c r="Z38" s="110" t="s">
        <v>71</v>
      </c>
      <c r="AA38" s="40">
        <v>7.5</v>
      </c>
      <c r="AB38" s="40">
        <v>0.0</v>
      </c>
      <c r="AC38" s="40">
        <v>0.0</v>
      </c>
      <c r="AD38" s="56" t="s">
        <v>40</v>
      </c>
      <c r="AE38" s="37">
        <v>45248.0</v>
      </c>
      <c r="AF38" s="114" t="s">
        <v>110</v>
      </c>
      <c r="AG38" s="110" t="s">
        <v>111</v>
      </c>
      <c r="AH38" s="40">
        <v>5.0</v>
      </c>
      <c r="AI38" s="40">
        <v>0.0</v>
      </c>
      <c r="AJ38" s="40">
        <v>0.0</v>
      </c>
      <c r="AK38" s="96" t="s">
        <v>43</v>
      </c>
      <c r="AL38" s="37">
        <v>45249.0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45249.0</v>
      </c>
      <c r="AT38" s="42" t="s">
        <v>20</v>
      </c>
      <c r="AU38" s="39" t="s">
        <v>21</v>
      </c>
      <c r="AV38" s="40">
        <v>0.0</v>
      </c>
      <c r="AW38" s="40">
        <v>6.5</v>
      </c>
      <c r="AX38" s="40">
        <v>0.0</v>
      </c>
      <c r="AY38" s="48"/>
      <c r="AZ38" s="49">
        <f t="shared" ref="AZ38:BA38" si="43">SUM(F38,M38,T38,AA38,AH38,AO38,AV38)</f>
        <v>26</v>
      </c>
      <c r="BA38" s="39">
        <f t="shared" si="43"/>
        <v>6.5</v>
      </c>
      <c r="BB38" s="39">
        <f t="shared" si="44"/>
        <v>0</v>
      </c>
      <c r="BC38" s="50">
        <f t="shared" si="34"/>
        <v>32.5</v>
      </c>
      <c r="BD38" s="51"/>
      <c r="BE38" s="39">
        <f>AZ38*67.31</f>
        <v>1750.06</v>
      </c>
      <c r="BF38" s="39">
        <f>BA38*74</f>
        <v>481</v>
      </c>
      <c r="BG38" s="39">
        <f>BB38*84</f>
        <v>0</v>
      </c>
      <c r="BH38" s="39">
        <f t="shared" si="45"/>
        <v>2231.06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41" t="s">
        <v>22</v>
      </c>
      <c r="J39" s="37">
        <v>45244.0</v>
      </c>
      <c r="K39" s="42" t="s">
        <v>89</v>
      </c>
      <c r="L39" s="39" t="s">
        <v>90</v>
      </c>
      <c r="M39" s="40">
        <v>0.5</v>
      </c>
      <c r="N39" s="40">
        <v>7.0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63"/>
      <c r="AS39" s="45"/>
      <c r="AT39" s="53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0.5</v>
      </c>
      <c r="BA39" s="39">
        <f t="shared" si="46"/>
        <v>7</v>
      </c>
      <c r="BB39" s="39">
        <f t="shared" si="44"/>
        <v>0</v>
      </c>
      <c r="BC39" s="50">
        <f t="shared" si="34"/>
        <v>7.5</v>
      </c>
      <c r="BD39" s="51"/>
      <c r="BE39" s="39">
        <f>AZ39*80</f>
        <v>40</v>
      </c>
      <c r="BF39" s="39">
        <f>BA39*88</f>
        <v>616</v>
      </c>
      <c r="BG39" s="39">
        <f>BB39*80</f>
        <v>0</v>
      </c>
      <c r="BH39" s="39">
        <f t="shared" si="45"/>
        <v>656</v>
      </c>
      <c r="BI39" s="51"/>
      <c r="BJ39" s="39" t="s">
        <v>114</v>
      </c>
      <c r="BK39" s="39">
        <f>SUM(BH9,BH25,BH36,BH44,BH58,BH70,BH79)</f>
        <v>4192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110</v>
      </c>
      <c r="BA40" s="78">
        <f t="shared" si="47"/>
        <v>49</v>
      </c>
      <c r="BB40" s="78">
        <f>SUM(BB32,BB33,BB34,BB35,BB36,BB37)</f>
        <v>0</v>
      </c>
      <c r="BC40" s="79">
        <f>SUM(BC32,BC33,BC34,BC35,BC36,BC37,BC38)</f>
        <v>159</v>
      </c>
      <c r="BD40" s="51"/>
      <c r="BE40" s="40">
        <f>SUM(BE32,BE33,BE34,BE36,BE35,BE37,BE38)</f>
        <v>8470.06</v>
      </c>
      <c r="BF40" s="40">
        <f>SUM(BF32,BF33,BF34,BF35,BF36,BF37,BF38)</f>
        <v>4221</v>
      </c>
      <c r="BG40" s="40">
        <f>SUM(BG32,BG33,BG34,BG34,BG35,BG36,BG37,BG38)</f>
        <v>0</v>
      </c>
      <c r="BH40" s="40">
        <f>sum(BH32,BH33,BH34,BH35,BH36,BH37,BH38,BH39)</f>
        <v>13347.06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2231.06</v>
      </c>
      <c r="BL41" s="8"/>
      <c r="BM41" s="8"/>
    </row>
    <row r="42">
      <c r="A42" s="10"/>
      <c r="B42" s="11"/>
      <c r="C42" s="11"/>
      <c r="D42" s="12"/>
      <c r="E42" s="13">
        <v>45243.0</v>
      </c>
      <c r="F42" s="14"/>
      <c r="G42" s="14"/>
      <c r="H42" s="14"/>
      <c r="I42" s="15"/>
      <c r="J42" s="15"/>
      <c r="K42" s="16"/>
      <c r="L42" s="13">
        <v>45244.0</v>
      </c>
      <c r="M42" s="15"/>
      <c r="N42" s="15"/>
      <c r="O42" s="15"/>
      <c r="P42" s="15"/>
      <c r="Q42" s="11"/>
      <c r="R42" s="17"/>
      <c r="S42" s="13">
        <v>45245.0</v>
      </c>
      <c r="T42" s="11"/>
      <c r="U42" s="15"/>
      <c r="V42" s="15"/>
      <c r="W42" s="11"/>
      <c r="X42" s="18"/>
      <c r="Y42" s="14"/>
      <c r="Z42" s="13">
        <v>45246.0</v>
      </c>
      <c r="AA42" s="15"/>
      <c r="AB42" s="15"/>
      <c r="AC42" s="11"/>
      <c r="AD42" s="15"/>
      <c r="AE42" s="15"/>
      <c r="AF42" s="12"/>
      <c r="AG42" s="13">
        <v>45247.0</v>
      </c>
      <c r="AH42" s="15"/>
      <c r="AI42" s="11"/>
      <c r="AJ42" s="15"/>
      <c r="AK42" s="15"/>
      <c r="AL42" s="15"/>
      <c r="AM42" s="18"/>
      <c r="AN42" s="13">
        <v>45248.0</v>
      </c>
      <c r="AO42" s="11"/>
      <c r="AP42" s="19"/>
      <c r="AQ42" s="19"/>
      <c r="AR42" s="19"/>
      <c r="AS42" s="19"/>
      <c r="AT42" s="14"/>
      <c r="AU42" s="13">
        <v>45249.0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45244.0</v>
      </c>
      <c r="D44" s="42" t="s">
        <v>240</v>
      </c>
      <c r="E44" s="130" t="s">
        <v>241</v>
      </c>
      <c r="F44" s="128">
        <v>6.0</v>
      </c>
      <c r="G44" s="128">
        <v>2.0</v>
      </c>
      <c r="H44" s="129">
        <v>0.0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9"/>
      <c r="Q44" s="45"/>
      <c r="R44" s="53"/>
      <c r="S44" s="53"/>
      <c r="T44" s="40">
        <v>0.0</v>
      </c>
      <c r="U44" s="40">
        <v>0.0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53"/>
      <c r="AL44" s="45"/>
      <c r="AM44" s="53"/>
      <c r="AN44" s="53"/>
      <c r="AO44" s="40">
        <v>0.0</v>
      </c>
      <c r="AP44" s="40">
        <v>0.0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48">SUM(F44,M44,T44,AA44,AH44,AO44,AV44)</f>
        <v>6</v>
      </c>
      <c r="BA44" s="39">
        <f t="shared" si="48"/>
        <v>2</v>
      </c>
      <c r="BB44" s="39">
        <f t="shared" si="48"/>
        <v>0</v>
      </c>
      <c r="BC44" s="50">
        <f t="shared" ref="BC44:BC49" si="50">SUM(AZ44,BA44,BB44)</f>
        <v>8</v>
      </c>
      <c r="BD44" s="51"/>
      <c r="BE44" s="39">
        <f t="shared" ref="BE44:BE49" si="51">AZ44*80</f>
        <v>480</v>
      </c>
      <c r="BF44" s="39">
        <f t="shared" ref="BF44:BF49" si="52">BA44*88</f>
        <v>176</v>
      </c>
      <c r="BG44" s="39">
        <f t="shared" ref="BG44:BG49" si="53">BB44*80</f>
        <v>0</v>
      </c>
      <c r="BH44" s="39">
        <f t="shared" ref="BH44:BH49" si="54">sum(BE44,BF44,BG44)</f>
        <v>656</v>
      </c>
      <c r="BI44" s="51"/>
      <c r="BL44" s="51"/>
      <c r="BM44" s="51"/>
    </row>
    <row r="45">
      <c r="A45" s="35" t="s">
        <v>123</v>
      </c>
      <c r="B45" s="60"/>
      <c r="C45" s="45"/>
      <c r="D45" s="53"/>
      <c r="E45" s="127"/>
      <c r="F45" s="128">
        <v>0.0</v>
      </c>
      <c r="G45" s="129">
        <v>0.0</v>
      </c>
      <c r="H45" s="129">
        <v>0.0</v>
      </c>
      <c r="I45" s="42" t="s">
        <v>46</v>
      </c>
      <c r="J45" s="37">
        <v>45245.0</v>
      </c>
      <c r="K45" s="42" t="s">
        <v>242</v>
      </c>
      <c r="L45" s="130" t="s">
        <v>127</v>
      </c>
      <c r="M45" s="128">
        <v>6.0</v>
      </c>
      <c r="N45" s="129">
        <v>0.0</v>
      </c>
      <c r="O45" s="129">
        <v>0.0</v>
      </c>
      <c r="P45" s="38" t="s">
        <v>36</v>
      </c>
      <c r="Q45" s="37">
        <v>45246.0</v>
      </c>
      <c r="R45" s="42" t="s">
        <v>242</v>
      </c>
      <c r="S45" s="130" t="s">
        <v>127</v>
      </c>
      <c r="T45" s="128">
        <v>6.0</v>
      </c>
      <c r="U45" s="129">
        <v>0.0</v>
      </c>
      <c r="V45" s="129">
        <v>0.0</v>
      </c>
      <c r="W45" s="42" t="s">
        <v>37</v>
      </c>
      <c r="X45" s="37">
        <v>45247.0</v>
      </c>
      <c r="Y45" s="42" t="s">
        <v>243</v>
      </c>
      <c r="Z45" s="127" t="s">
        <v>125</v>
      </c>
      <c r="AA45" s="129">
        <v>5.0</v>
      </c>
      <c r="AB45" s="129">
        <v>0.0</v>
      </c>
      <c r="AC45" s="129">
        <v>0.0</v>
      </c>
      <c r="AD45" s="42" t="s">
        <v>40</v>
      </c>
      <c r="AE45" s="37">
        <v>45248.0</v>
      </c>
      <c r="AF45" s="131" t="s">
        <v>215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45249.0</v>
      </c>
      <c r="AM45" s="42" t="s">
        <v>243</v>
      </c>
      <c r="AN45" s="127" t="s">
        <v>125</v>
      </c>
      <c r="AO45" s="129">
        <v>5.0</v>
      </c>
      <c r="AP45" s="129">
        <v>0.0</v>
      </c>
      <c r="AQ45" s="129">
        <v>0.0</v>
      </c>
      <c r="AR45" s="42" t="s">
        <v>44</v>
      </c>
      <c r="AS45" s="37">
        <v>45250.0</v>
      </c>
      <c r="AT45" s="42" t="s">
        <v>243</v>
      </c>
      <c r="AU45" s="127" t="s">
        <v>125</v>
      </c>
      <c r="AV45" s="129">
        <v>5.0</v>
      </c>
      <c r="AW45" s="129">
        <v>0.0</v>
      </c>
      <c r="AX45" s="129">
        <v>0.0</v>
      </c>
      <c r="AY45" s="48"/>
      <c r="AZ45" s="49">
        <f t="shared" ref="AZ45:BB45" si="49">SUM(F45,M45,T45,AA45,AH45,AO45,AV45)</f>
        <v>32</v>
      </c>
      <c r="BA45" s="39">
        <f t="shared" si="49"/>
        <v>2</v>
      </c>
      <c r="BB45" s="39">
        <f t="shared" si="49"/>
        <v>0</v>
      </c>
      <c r="BC45" s="50">
        <f t="shared" si="50"/>
        <v>34</v>
      </c>
      <c r="BD45" s="51"/>
      <c r="BE45" s="39">
        <f t="shared" si="51"/>
        <v>2560</v>
      </c>
      <c r="BF45" s="39">
        <f t="shared" si="52"/>
        <v>176</v>
      </c>
      <c r="BG45" s="39">
        <f t="shared" si="53"/>
        <v>0</v>
      </c>
      <c r="BH45" s="39">
        <f t="shared" si="54"/>
        <v>2736</v>
      </c>
      <c r="BI45" s="51"/>
      <c r="BJ45" s="51"/>
      <c r="BK45" s="51"/>
      <c r="BL45" s="51"/>
      <c r="BM45" s="51"/>
    </row>
    <row r="46">
      <c r="A46" s="59" t="s">
        <v>52</v>
      </c>
      <c r="B46" s="134"/>
      <c r="C46" s="45"/>
      <c r="D46" s="53"/>
      <c r="E46" s="53"/>
      <c r="F46" s="40">
        <v>0.0</v>
      </c>
      <c r="G46" s="40">
        <v>0.0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 t="s">
        <v>67</v>
      </c>
      <c r="X46" s="37">
        <v>45247.0</v>
      </c>
      <c r="Y46" s="42" t="s">
        <v>117</v>
      </c>
      <c r="Z46" s="53" t="s">
        <v>118</v>
      </c>
      <c r="AA46" s="40">
        <v>1.0</v>
      </c>
      <c r="AB46" s="40">
        <v>4.5</v>
      </c>
      <c r="AC46" s="40">
        <v>0.0</v>
      </c>
      <c r="AD46" s="53"/>
      <c r="AE46" s="45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1</v>
      </c>
      <c r="BA46" s="39">
        <f t="shared" si="55"/>
        <v>4.5</v>
      </c>
      <c r="BB46" s="39">
        <f t="shared" si="55"/>
        <v>0</v>
      </c>
      <c r="BC46" s="50">
        <f t="shared" si="50"/>
        <v>5.5</v>
      </c>
      <c r="BD46" s="51"/>
      <c r="BE46" s="39">
        <f t="shared" si="51"/>
        <v>80</v>
      </c>
      <c r="BF46" s="39">
        <f t="shared" si="52"/>
        <v>396</v>
      </c>
      <c r="BG46" s="39">
        <f t="shared" si="53"/>
        <v>0</v>
      </c>
      <c r="BH46" s="39">
        <f t="shared" si="54"/>
        <v>476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39"/>
      <c r="X47" s="45"/>
      <c r="Y47" s="39"/>
      <c r="Z47" s="39"/>
      <c r="AA47" s="40">
        <v>0.0</v>
      </c>
      <c r="AB47" s="40">
        <v>0.0</v>
      </c>
      <c r="AC47" s="40">
        <v>0.0</v>
      </c>
      <c r="AD47" s="42" t="s">
        <v>78</v>
      </c>
      <c r="AE47" s="37">
        <v>45248.0</v>
      </c>
      <c r="AF47" s="42" t="s">
        <v>121</v>
      </c>
      <c r="AG47" s="53" t="s">
        <v>122</v>
      </c>
      <c r="AH47" s="40">
        <v>0.0</v>
      </c>
      <c r="AI47" s="40">
        <v>3.5</v>
      </c>
      <c r="AJ47" s="40">
        <v>0.0</v>
      </c>
      <c r="AK47" s="42" t="s">
        <v>79</v>
      </c>
      <c r="AL47" s="37">
        <v>45249.0</v>
      </c>
      <c r="AM47" s="42" t="s">
        <v>117</v>
      </c>
      <c r="AN47" s="53" t="s">
        <v>118</v>
      </c>
      <c r="AO47" s="40">
        <v>1.0</v>
      </c>
      <c r="AP47" s="40">
        <v>4.5</v>
      </c>
      <c r="AQ47" s="40">
        <v>0.0</v>
      </c>
      <c r="AR47" s="42" t="s">
        <v>27</v>
      </c>
      <c r="AS47" s="37">
        <v>45250.0</v>
      </c>
      <c r="AT47" s="42" t="s">
        <v>117</v>
      </c>
      <c r="AU47" s="53" t="s">
        <v>118</v>
      </c>
      <c r="AV47" s="40">
        <v>1.0</v>
      </c>
      <c r="AW47" s="40">
        <v>4.5</v>
      </c>
      <c r="AX47" s="40">
        <v>0.0</v>
      </c>
      <c r="AY47" s="48"/>
      <c r="AZ47" s="49">
        <f t="shared" ref="AZ47:BB47" si="56">SUM(F47,M47,T47,AA47,AH47,AO47,AV47)</f>
        <v>2</v>
      </c>
      <c r="BA47" s="39">
        <f t="shared" si="56"/>
        <v>12.5</v>
      </c>
      <c r="BB47" s="39">
        <f t="shared" si="56"/>
        <v>0</v>
      </c>
      <c r="BC47" s="50">
        <f t="shared" si="50"/>
        <v>14.5</v>
      </c>
      <c r="BD47" s="51"/>
      <c r="BE47" s="39">
        <f t="shared" si="51"/>
        <v>160</v>
      </c>
      <c r="BF47" s="39">
        <f t="shared" si="52"/>
        <v>1100</v>
      </c>
      <c r="BG47" s="39">
        <f t="shared" si="53"/>
        <v>0</v>
      </c>
      <c r="BH47" s="39">
        <f t="shared" si="54"/>
        <v>1260</v>
      </c>
      <c r="BI47" s="51"/>
      <c r="BJ47" s="39" t="s">
        <v>130</v>
      </c>
      <c r="BK47" s="92">
        <f>sum(BH14,BH28,BH40,BH51,BH61,BH72,BH83)</f>
        <v>53392.71</v>
      </c>
      <c r="BL47" s="51"/>
      <c r="BM47" s="51"/>
    </row>
    <row r="48">
      <c r="A48" s="59" t="s">
        <v>18</v>
      </c>
      <c r="B48" s="275" t="s">
        <v>62</v>
      </c>
      <c r="C48" s="37">
        <v>45244.0</v>
      </c>
      <c r="D48" s="42" t="s">
        <v>244</v>
      </c>
      <c r="E48" s="53" t="s">
        <v>245</v>
      </c>
      <c r="F48" s="40">
        <v>0.0</v>
      </c>
      <c r="G48" s="40">
        <v>2.5</v>
      </c>
      <c r="H48" s="40">
        <v>0.0</v>
      </c>
      <c r="I48" s="42" t="s">
        <v>131</v>
      </c>
      <c r="J48" s="37">
        <v>45245.0</v>
      </c>
      <c r="K48" s="42" t="s">
        <v>119</v>
      </c>
      <c r="L48" s="53" t="s">
        <v>120</v>
      </c>
      <c r="M48" s="40">
        <v>0.0</v>
      </c>
      <c r="N48" s="40">
        <v>4.5</v>
      </c>
      <c r="O48" s="40">
        <v>0.0</v>
      </c>
      <c r="P48" s="38" t="s">
        <v>64</v>
      </c>
      <c r="Q48" s="37">
        <v>45246.0</v>
      </c>
      <c r="R48" s="42" t="s">
        <v>119</v>
      </c>
      <c r="S48" s="53" t="s">
        <v>120</v>
      </c>
      <c r="T48" s="40">
        <v>0.0</v>
      </c>
      <c r="U48" s="40">
        <v>4.5</v>
      </c>
      <c r="V48" s="40">
        <v>0.0</v>
      </c>
      <c r="W48" s="39"/>
      <c r="X48" s="45"/>
      <c r="Y48" s="53"/>
      <c r="Z48" s="53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11.5</v>
      </c>
      <c r="BB48" s="39">
        <f t="shared" si="57"/>
        <v>0</v>
      </c>
      <c r="BC48" s="50">
        <f t="shared" si="50"/>
        <v>11.5</v>
      </c>
      <c r="BD48" s="51"/>
      <c r="BE48" s="39">
        <f t="shared" si="51"/>
        <v>0</v>
      </c>
      <c r="BF48" s="39">
        <f t="shared" si="52"/>
        <v>1012</v>
      </c>
      <c r="BG48" s="39">
        <f t="shared" si="53"/>
        <v>0</v>
      </c>
      <c r="BH48" s="39">
        <f t="shared" si="54"/>
        <v>1012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39"/>
      <c r="S49" s="39"/>
      <c r="T49" s="40">
        <v>0.0</v>
      </c>
      <c r="U49" s="40">
        <v>0.0</v>
      </c>
      <c r="V49" s="40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53392.71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41</v>
      </c>
      <c r="BA51" s="78">
        <f t="shared" si="59"/>
        <v>32.5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3280</v>
      </c>
      <c r="BF51" s="40">
        <f t="shared" si="60"/>
        <v>1848</v>
      </c>
      <c r="BG51" s="40">
        <f>BB51*80</f>
        <v>0</v>
      </c>
      <c r="BH51" s="40">
        <f>SUM(BH44,BH45,BH46,BH47,BH48,BH49)</f>
        <v>6140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45243.0</v>
      </c>
      <c r="F55" s="14"/>
      <c r="G55" s="14"/>
      <c r="H55" s="14"/>
      <c r="I55" s="15"/>
      <c r="J55" s="15"/>
      <c r="K55" s="16"/>
      <c r="L55" s="13">
        <v>45244.0</v>
      </c>
      <c r="M55" s="15"/>
      <c r="N55" s="15"/>
      <c r="O55" s="15"/>
      <c r="P55" s="15"/>
      <c r="Q55" s="11"/>
      <c r="R55" s="17"/>
      <c r="S55" s="13">
        <v>45245.0</v>
      </c>
      <c r="T55" s="11"/>
      <c r="U55" s="15"/>
      <c r="V55" s="15"/>
      <c r="W55" s="11"/>
      <c r="X55" s="18"/>
      <c r="Y55" s="14"/>
      <c r="Z55" s="13">
        <v>45246.0</v>
      </c>
      <c r="AA55" s="15"/>
      <c r="AB55" s="15"/>
      <c r="AC55" s="11"/>
      <c r="AD55" s="15"/>
      <c r="AE55" s="15"/>
      <c r="AF55" s="12"/>
      <c r="AG55" s="13">
        <v>45247.0</v>
      </c>
      <c r="AH55" s="15"/>
      <c r="AI55" s="11"/>
      <c r="AJ55" s="15"/>
      <c r="AK55" s="15"/>
      <c r="AL55" s="15"/>
      <c r="AM55" s="18"/>
      <c r="AN55" s="13">
        <v>45248.0</v>
      </c>
      <c r="AO55" s="11"/>
      <c r="AP55" s="19"/>
      <c r="AQ55" s="19"/>
      <c r="AR55" s="19"/>
      <c r="AS55" s="19"/>
      <c r="AT55" s="14"/>
      <c r="AU55" s="13">
        <v>45249.0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0</v>
      </c>
      <c r="BA57" s="39">
        <f t="shared" si="61"/>
        <v>0</v>
      </c>
      <c r="BB57" s="39">
        <f t="shared" si="61"/>
        <v>0</v>
      </c>
      <c r="BC57" s="50">
        <f t="shared" ref="BC57:BC59" si="63">SUM(AZ57,BA57,BB57)</f>
        <v>0</v>
      </c>
      <c r="BD57" s="51"/>
      <c r="BE57" s="39">
        <f t="shared" ref="BE57:BE59" si="64">AZ57*80</f>
        <v>0</v>
      </c>
      <c r="BF57" s="39">
        <f t="shared" ref="BF57:BF59" si="65">BA57*88</f>
        <v>0</v>
      </c>
      <c r="BG57" s="39">
        <f t="shared" ref="BG57:BG59" si="66">BB57*80</f>
        <v>0</v>
      </c>
      <c r="BH57" s="39">
        <f t="shared" ref="BH57:BH59" si="67">sum(BE57,BF57,BG57)</f>
        <v>0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45247.0</v>
      </c>
      <c r="Y58" s="40" t="s">
        <v>135</v>
      </c>
      <c r="Z58" s="39" t="s">
        <v>136</v>
      </c>
      <c r="AA58" s="40">
        <v>2.0</v>
      </c>
      <c r="AB58" s="40">
        <v>6.0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45249.0</v>
      </c>
      <c r="AM58" s="148" t="s">
        <v>105</v>
      </c>
      <c r="AN58" s="148" t="s">
        <v>230</v>
      </c>
      <c r="AO58" s="40">
        <v>4.0</v>
      </c>
      <c r="AP58" s="40">
        <v>1.0</v>
      </c>
      <c r="AQ58" s="40">
        <v>0.0</v>
      </c>
      <c r="AR58" s="151" t="s">
        <v>44</v>
      </c>
      <c r="AS58" s="146">
        <v>45250.0</v>
      </c>
      <c r="AT58" s="147" t="s">
        <v>137</v>
      </c>
      <c r="AU58" s="40" t="s">
        <v>138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2">SUM(F58,M58,T58,AA58,AH58,AO58,AV58)</f>
        <v>9</v>
      </c>
      <c r="BA58" s="39">
        <f t="shared" si="62"/>
        <v>8</v>
      </c>
      <c r="BB58" s="39">
        <f t="shared" si="62"/>
        <v>1</v>
      </c>
      <c r="BC58" s="50">
        <f t="shared" si="63"/>
        <v>18</v>
      </c>
      <c r="BD58" s="51"/>
      <c r="BE58" s="39">
        <f t="shared" si="64"/>
        <v>720</v>
      </c>
      <c r="BF58" s="39">
        <f t="shared" si="65"/>
        <v>704</v>
      </c>
      <c r="BG58" s="39">
        <f t="shared" si="66"/>
        <v>80</v>
      </c>
      <c r="BH58" s="39">
        <f t="shared" si="67"/>
        <v>1504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145" t="s">
        <v>40</v>
      </c>
      <c r="AE59" s="146">
        <v>45248.0</v>
      </c>
      <c r="AF59" s="147" t="s">
        <v>137</v>
      </c>
      <c r="AG59" s="40" t="s">
        <v>138</v>
      </c>
      <c r="AH59" s="40">
        <v>3.0</v>
      </c>
      <c r="AI59" s="40">
        <v>1.0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3</v>
      </c>
      <c r="BA59" s="39">
        <f t="shared" si="68"/>
        <v>1</v>
      </c>
      <c r="BB59" s="39">
        <f t="shared" si="68"/>
        <v>0</v>
      </c>
      <c r="BC59" s="50">
        <f t="shared" si="63"/>
        <v>4</v>
      </c>
      <c r="BD59" s="51"/>
      <c r="BE59" s="39">
        <f t="shared" si="64"/>
        <v>240</v>
      </c>
      <c r="BF59" s="39">
        <f t="shared" si="65"/>
        <v>88</v>
      </c>
      <c r="BG59" s="39">
        <f t="shared" si="66"/>
        <v>0</v>
      </c>
      <c r="BH59" s="39">
        <f t="shared" si="67"/>
        <v>328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12</v>
      </c>
      <c r="BA61" s="78">
        <f t="shared" si="69"/>
        <v>9</v>
      </c>
      <c r="BB61" s="78">
        <f t="shared" si="69"/>
        <v>1</v>
      </c>
      <c r="BC61" s="79">
        <f t="shared" si="69"/>
        <v>22</v>
      </c>
      <c r="BD61" s="51"/>
      <c r="BE61" s="40">
        <f t="shared" ref="BE61:BG61" si="70">sum(BE57,BE58)</f>
        <v>720</v>
      </c>
      <c r="BF61" s="40">
        <f t="shared" si="70"/>
        <v>704</v>
      </c>
      <c r="BG61" s="40">
        <f t="shared" si="70"/>
        <v>80</v>
      </c>
      <c r="BH61" s="40">
        <f>sum(BH57,BH58,BH59)</f>
        <v>1832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45243.0</v>
      </c>
      <c r="F64" s="14"/>
      <c r="G64" s="14"/>
      <c r="H64" s="14"/>
      <c r="I64" s="15"/>
      <c r="J64" s="15"/>
      <c r="K64" s="16"/>
      <c r="L64" s="13">
        <v>45244.0</v>
      </c>
      <c r="M64" s="15"/>
      <c r="N64" s="15"/>
      <c r="O64" s="15"/>
      <c r="P64" s="15"/>
      <c r="Q64" s="11"/>
      <c r="R64" s="17"/>
      <c r="S64" s="13">
        <v>45245.0</v>
      </c>
      <c r="T64" s="11"/>
      <c r="U64" s="15"/>
      <c r="V64" s="15"/>
      <c r="W64" s="11"/>
      <c r="X64" s="18"/>
      <c r="Y64" s="14"/>
      <c r="Z64" s="13">
        <v>45246.0</v>
      </c>
      <c r="AA64" s="15"/>
      <c r="AB64" s="15"/>
      <c r="AC64" s="11"/>
      <c r="AD64" s="15"/>
      <c r="AE64" s="15"/>
      <c r="AF64" s="12"/>
      <c r="AG64" s="13">
        <v>45247.0</v>
      </c>
      <c r="AH64" s="15"/>
      <c r="AI64" s="11"/>
      <c r="AJ64" s="15"/>
      <c r="AK64" s="15"/>
      <c r="AL64" s="15"/>
      <c r="AM64" s="18"/>
      <c r="AN64" s="13">
        <v>45248.0</v>
      </c>
      <c r="AO64" s="11"/>
      <c r="AP64" s="19"/>
      <c r="AQ64" s="19"/>
      <c r="AR64" s="19"/>
      <c r="AS64" s="19"/>
      <c r="AT64" s="14"/>
      <c r="AU64" s="13">
        <v>45249.0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45244.0</v>
      </c>
      <c r="D66" s="42" t="s">
        <v>65</v>
      </c>
      <c r="E66" s="58" t="s">
        <v>66</v>
      </c>
      <c r="F66" s="40">
        <v>0.0</v>
      </c>
      <c r="G66" s="40">
        <v>6.0</v>
      </c>
      <c r="H66" s="40">
        <v>0.0</v>
      </c>
      <c r="I66" s="42" t="s">
        <v>131</v>
      </c>
      <c r="J66" s="37">
        <v>45245.0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45246.0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37">
        <v>45247.0</v>
      </c>
      <c r="Y66" s="42" t="s">
        <v>65</v>
      </c>
      <c r="Z66" s="58" t="s">
        <v>66</v>
      </c>
      <c r="AA66" s="40">
        <v>0.0</v>
      </c>
      <c r="AB66" s="40">
        <v>6.0</v>
      </c>
      <c r="AC66" s="40">
        <v>0.0</v>
      </c>
      <c r="AD66" s="42" t="s">
        <v>78</v>
      </c>
      <c r="AE66" s="37">
        <v>45248.0</v>
      </c>
      <c r="AF66" s="42" t="s">
        <v>140</v>
      </c>
      <c r="AG66" s="58" t="s">
        <v>246</v>
      </c>
      <c r="AH66" s="40">
        <v>0.5</v>
      </c>
      <c r="AI66" s="40">
        <v>6.0</v>
      </c>
      <c r="AJ66" s="40">
        <v>0.0</v>
      </c>
      <c r="AK66" s="158" t="s">
        <v>79</v>
      </c>
      <c r="AL66" s="37">
        <v>45249.0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37">
        <v>45250.0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0.5</v>
      </c>
      <c r="BA66" s="39">
        <f t="shared" si="71"/>
        <v>36</v>
      </c>
      <c r="BB66" s="39">
        <f t="shared" si="71"/>
        <v>0</v>
      </c>
      <c r="BC66" s="50">
        <f t="shared" ref="BC66:BC70" si="73">SUM(AZ66,BA66,BB66)</f>
        <v>36.5</v>
      </c>
      <c r="BD66" s="51"/>
      <c r="BE66" s="39">
        <f t="shared" ref="BE66:BE70" si="74">AZ66*80</f>
        <v>40</v>
      </c>
      <c r="BF66" s="39">
        <f t="shared" ref="BF66:BF70" si="75">BA66*88</f>
        <v>3168</v>
      </c>
      <c r="BG66" s="39">
        <f t="shared" ref="BG66:BG70" si="76">BB66*80</f>
        <v>0</v>
      </c>
      <c r="BH66" s="39">
        <f t="shared" ref="BH66:BH70" si="77">sum(BE66,BF66,BG66)</f>
        <v>3208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149"/>
      <c r="AL67" s="45"/>
      <c r="AM67" s="53"/>
      <c r="AN67" s="58"/>
      <c r="AO67" s="40">
        <v>0.0</v>
      </c>
      <c r="AP67" s="40">
        <v>0.0</v>
      </c>
      <c r="AQ67" s="40">
        <v>0.0</v>
      </c>
      <c r="AR67" s="96" t="s">
        <v>27</v>
      </c>
      <c r="AS67" s="37">
        <v>45250.0</v>
      </c>
      <c r="AT67" s="42" t="s">
        <v>65</v>
      </c>
      <c r="AU67" s="58" t="s">
        <v>66</v>
      </c>
      <c r="AV67" s="40">
        <v>0.0</v>
      </c>
      <c r="AW67" s="40">
        <v>6.0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6</v>
      </c>
      <c r="BB67" s="39">
        <f t="shared" si="72"/>
        <v>0</v>
      </c>
      <c r="BC67" s="50">
        <f t="shared" si="73"/>
        <v>6</v>
      </c>
      <c r="BD67" s="51"/>
      <c r="BE67" s="39">
        <f t="shared" si="74"/>
        <v>0</v>
      </c>
      <c r="BF67" s="39">
        <f t="shared" si="75"/>
        <v>528</v>
      </c>
      <c r="BG67" s="39">
        <f t="shared" si="76"/>
        <v>0</v>
      </c>
      <c r="BH67" s="39">
        <f t="shared" si="77"/>
        <v>528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45244.0</v>
      </c>
      <c r="D68" s="38" t="s">
        <v>25</v>
      </c>
      <c r="E68" s="39" t="s">
        <v>25</v>
      </c>
      <c r="F68" s="40">
        <v>0.0</v>
      </c>
      <c r="G68" s="40">
        <v>0.0</v>
      </c>
      <c r="H68" s="40">
        <v>0.0</v>
      </c>
      <c r="I68" s="42" t="s">
        <v>46</v>
      </c>
      <c r="J68" s="37">
        <v>45245.0</v>
      </c>
      <c r="K68" s="38" t="s">
        <v>126</v>
      </c>
      <c r="L68" s="39" t="s">
        <v>127</v>
      </c>
      <c r="M68" s="40">
        <v>6.0</v>
      </c>
      <c r="N68" s="40">
        <v>0.0</v>
      </c>
      <c r="O68" s="40">
        <v>0.0</v>
      </c>
      <c r="P68" s="38" t="s">
        <v>36</v>
      </c>
      <c r="Q68" s="37">
        <v>45246.0</v>
      </c>
      <c r="R68" s="38" t="s">
        <v>126</v>
      </c>
      <c r="S68" s="39" t="s">
        <v>127</v>
      </c>
      <c r="T68" s="40">
        <v>6.0</v>
      </c>
      <c r="U68" s="40">
        <v>0.0</v>
      </c>
      <c r="V68" s="40">
        <v>0.0</v>
      </c>
      <c r="W68" s="53"/>
      <c r="X68" s="45"/>
      <c r="Y68" s="39"/>
      <c r="Z68" s="39"/>
      <c r="AA68" s="40">
        <v>0.0</v>
      </c>
      <c r="AB68" s="40">
        <v>0.0</v>
      </c>
      <c r="AC68" s="40">
        <v>0.0</v>
      </c>
      <c r="AD68" s="56" t="s">
        <v>40</v>
      </c>
      <c r="AE68" s="37">
        <v>45248.0</v>
      </c>
      <c r="AF68" s="38" t="s">
        <v>215</v>
      </c>
      <c r="AG68" s="39" t="s">
        <v>129</v>
      </c>
      <c r="AH68" s="40">
        <v>6.0</v>
      </c>
      <c r="AI68" s="40">
        <v>1.0</v>
      </c>
      <c r="AJ68" s="40">
        <v>0.0</v>
      </c>
      <c r="AK68" s="42" t="s">
        <v>43</v>
      </c>
      <c r="AL68" s="37">
        <v>45249.0</v>
      </c>
      <c r="AM68" s="38" t="s">
        <v>126</v>
      </c>
      <c r="AN68" s="39" t="s">
        <v>127</v>
      </c>
      <c r="AO68" s="40">
        <v>6.0</v>
      </c>
      <c r="AP68" s="40">
        <v>0.0</v>
      </c>
      <c r="AQ68" s="40">
        <v>0.0</v>
      </c>
      <c r="AR68" s="96" t="s">
        <v>142</v>
      </c>
      <c r="AS68" s="37">
        <v>45250.0</v>
      </c>
      <c r="AT68" s="38" t="s">
        <v>126</v>
      </c>
      <c r="AU68" s="39" t="s">
        <v>127</v>
      </c>
      <c r="AV68" s="40">
        <v>6.0</v>
      </c>
      <c r="AW68" s="40">
        <v>0.0</v>
      </c>
      <c r="AX68" s="40">
        <v>0.0</v>
      </c>
      <c r="AY68" s="48"/>
      <c r="AZ68" s="49">
        <f t="shared" ref="AZ68:BB68" si="78">SUM(F68,M68,T68,AA68,AH68,AO68,AV68)</f>
        <v>30</v>
      </c>
      <c r="BA68" s="39">
        <f t="shared" si="78"/>
        <v>1</v>
      </c>
      <c r="BB68" s="39">
        <f t="shared" si="78"/>
        <v>0</v>
      </c>
      <c r="BC68" s="50">
        <f t="shared" si="73"/>
        <v>31</v>
      </c>
      <c r="BD68" s="51"/>
      <c r="BE68" s="39">
        <f t="shared" si="74"/>
        <v>2400</v>
      </c>
      <c r="BF68" s="39">
        <f t="shared" si="75"/>
        <v>88</v>
      </c>
      <c r="BG68" s="39">
        <f t="shared" si="76"/>
        <v>0</v>
      </c>
      <c r="BH68" s="39">
        <f t="shared" si="77"/>
        <v>2488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41" t="s">
        <v>33</v>
      </c>
      <c r="C69" s="37">
        <v>45244.0</v>
      </c>
      <c r="D69" s="38" t="s">
        <v>126</v>
      </c>
      <c r="E69" s="39" t="s">
        <v>127</v>
      </c>
      <c r="F69" s="40">
        <v>6.0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42" t="s">
        <v>37</v>
      </c>
      <c r="X69" s="37">
        <v>45247.0</v>
      </c>
      <c r="Y69" s="38" t="s">
        <v>126</v>
      </c>
      <c r="Z69" s="39" t="s">
        <v>127</v>
      </c>
      <c r="AA69" s="40">
        <v>6.0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53"/>
      <c r="AU69" s="58"/>
      <c r="AV69" s="40">
        <v>0.0</v>
      </c>
      <c r="AW69" s="40">
        <v>0.0</v>
      </c>
      <c r="AX69" s="40">
        <v>0.0</v>
      </c>
      <c r="AY69" s="48"/>
      <c r="AZ69" s="49">
        <f t="shared" ref="AZ69:BB69" si="79">SUM(F69,M69,T69,AA69,AH69,AO69,AV69)</f>
        <v>12</v>
      </c>
      <c r="BA69" s="39">
        <f t="shared" si="79"/>
        <v>0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960</v>
      </c>
      <c r="BF69" s="39">
        <f t="shared" si="75"/>
        <v>0</v>
      </c>
      <c r="BG69" s="39">
        <f t="shared" si="76"/>
        <v>0</v>
      </c>
      <c r="BH69" s="39">
        <f t="shared" si="77"/>
        <v>960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45248.0</v>
      </c>
      <c r="AF70" s="96" t="s">
        <v>143</v>
      </c>
      <c r="AG70" s="92" t="s">
        <v>144</v>
      </c>
      <c r="AH70" s="40">
        <v>3.0</v>
      </c>
      <c r="AI70" s="40">
        <v>0.5</v>
      </c>
      <c r="AJ70" s="40">
        <v>0.0</v>
      </c>
      <c r="AK70" s="54"/>
      <c r="AL70" s="45"/>
      <c r="AM70" s="53"/>
      <c r="AN70" s="58"/>
      <c r="AO70" s="40">
        <v>0.0</v>
      </c>
      <c r="AP70" s="40">
        <v>0.0</v>
      </c>
      <c r="AQ70" s="40">
        <v>0.0</v>
      </c>
      <c r="AR70" s="92"/>
      <c r="AS70" s="45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0.5</v>
      </c>
      <c r="BB70" s="39">
        <f t="shared" si="80"/>
        <v>0</v>
      </c>
      <c r="BC70" s="50">
        <f t="shared" si="73"/>
        <v>3.5</v>
      </c>
      <c r="BD70" s="51"/>
      <c r="BE70" s="39">
        <f t="shared" si="74"/>
        <v>240</v>
      </c>
      <c r="BF70" s="39">
        <f t="shared" si="75"/>
        <v>44</v>
      </c>
      <c r="BG70" s="39">
        <f t="shared" si="76"/>
        <v>0</v>
      </c>
      <c r="BH70" s="39">
        <f t="shared" si="77"/>
        <v>284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45.5</v>
      </c>
      <c r="BA72" s="78">
        <f t="shared" si="81"/>
        <v>43.5</v>
      </c>
      <c r="BB72" s="78">
        <f t="shared" si="81"/>
        <v>0</v>
      </c>
      <c r="BC72" s="79">
        <f t="shared" si="81"/>
        <v>89</v>
      </c>
      <c r="BD72" s="51"/>
      <c r="BE72" s="40">
        <f>sum(BE67,BE66,BE68,BE69,BE70)</f>
        <v>3640</v>
      </c>
      <c r="BF72" s="40">
        <f t="shared" ref="BF72:BH72" si="82">sum(BF66,BF67,BF68,BF69,BF70)</f>
        <v>3828</v>
      </c>
      <c r="BG72" s="40">
        <f t="shared" si="82"/>
        <v>0</v>
      </c>
      <c r="BH72" s="40">
        <f t="shared" si="82"/>
        <v>7468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45243.0</v>
      </c>
      <c r="F75" s="14"/>
      <c r="G75" s="14"/>
      <c r="H75" s="14"/>
      <c r="I75" s="15"/>
      <c r="J75" s="15"/>
      <c r="K75" s="16"/>
      <c r="L75" s="13">
        <v>45244.0</v>
      </c>
      <c r="M75" s="15"/>
      <c r="N75" s="15"/>
      <c r="O75" s="15"/>
      <c r="P75" s="15"/>
      <c r="Q75" s="11"/>
      <c r="R75" s="17"/>
      <c r="S75" s="13">
        <v>45245.0</v>
      </c>
      <c r="T75" s="11"/>
      <c r="U75" s="15"/>
      <c r="V75" s="15"/>
      <c r="W75" s="11"/>
      <c r="X75" s="18"/>
      <c r="Y75" s="14"/>
      <c r="Z75" s="13">
        <v>45246.0</v>
      </c>
      <c r="AA75" s="15"/>
      <c r="AB75" s="15"/>
      <c r="AC75" s="11"/>
      <c r="AD75" s="15"/>
      <c r="AE75" s="15"/>
      <c r="AF75" s="12"/>
      <c r="AG75" s="13">
        <v>45247.0</v>
      </c>
      <c r="AH75" s="15"/>
      <c r="AI75" s="11"/>
      <c r="AJ75" s="15"/>
      <c r="AK75" s="15"/>
      <c r="AL75" s="15"/>
      <c r="AM75" s="18"/>
      <c r="AN75" s="13">
        <v>45248.0</v>
      </c>
      <c r="AO75" s="11"/>
      <c r="AP75" s="19"/>
      <c r="AQ75" s="19"/>
      <c r="AR75" s="19"/>
      <c r="AS75" s="19"/>
      <c r="AT75" s="14"/>
      <c r="AU75" s="13">
        <v>45249.0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1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1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45245.0</v>
      </c>
      <c r="K79" s="38" t="s">
        <v>247</v>
      </c>
      <c r="L79" s="39" t="s">
        <v>248</v>
      </c>
      <c r="M79" s="40">
        <v>5.0</v>
      </c>
      <c r="N79" s="40">
        <v>1.0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5</v>
      </c>
      <c r="BA79" s="46">
        <f t="shared" si="88"/>
        <v>1</v>
      </c>
      <c r="BB79" s="46">
        <f t="shared" si="88"/>
        <v>0</v>
      </c>
      <c r="BC79" s="167">
        <f t="shared" si="85"/>
        <v>6</v>
      </c>
      <c r="BD79" s="165"/>
      <c r="BE79" s="39">
        <f t="shared" si="86"/>
        <v>400</v>
      </c>
      <c r="BF79" s="39">
        <f t="shared" si="89"/>
        <v>88</v>
      </c>
      <c r="BG79" s="39">
        <f t="shared" si="87"/>
        <v>0</v>
      </c>
      <c r="BH79" s="39">
        <f t="shared" si="90"/>
        <v>488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45244.0</v>
      </c>
      <c r="D81" s="38" t="s">
        <v>247</v>
      </c>
      <c r="E81" s="39" t="s">
        <v>248</v>
      </c>
      <c r="F81" s="40">
        <v>5.0</v>
      </c>
      <c r="G81" s="40">
        <v>1.0</v>
      </c>
      <c r="H81" s="40">
        <v>0.0</v>
      </c>
      <c r="I81" s="42" t="s">
        <v>46</v>
      </c>
      <c r="J81" s="37">
        <v>45245.0</v>
      </c>
      <c r="K81" s="38" t="s">
        <v>25</v>
      </c>
      <c r="L81" s="39" t="s">
        <v>25</v>
      </c>
      <c r="M81" s="40">
        <v>0.0</v>
      </c>
      <c r="N81" s="40">
        <v>0.0</v>
      </c>
      <c r="O81" s="40">
        <v>0.0</v>
      </c>
      <c r="P81" s="38" t="s">
        <v>36</v>
      </c>
      <c r="Q81" s="37">
        <v>45246.0</v>
      </c>
      <c r="R81" s="38" t="s">
        <v>247</v>
      </c>
      <c r="S81" s="39" t="s">
        <v>248</v>
      </c>
      <c r="T81" s="40">
        <v>5.0</v>
      </c>
      <c r="U81" s="40">
        <v>1.0</v>
      </c>
      <c r="V81" s="40">
        <v>0.0</v>
      </c>
      <c r="W81" s="42" t="s">
        <v>37</v>
      </c>
      <c r="X81" s="37">
        <v>45247.0</v>
      </c>
      <c r="Y81" s="38" t="s">
        <v>247</v>
      </c>
      <c r="Z81" s="39" t="s">
        <v>248</v>
      </c>
      <c r="AA81" s="40">
        <v>5.0</v>
      </c>
      <c r="AB81" s="40">
        <v>1.0</v>
      </c>
      <c r="AC81" s="40">
        <v>0.0</v>
      </c>
      <c r="AD81" s="56" t="s">
        <v>40</v>
      </c>
      <c r="AE81" s="37">
        <v>45248.0</v>
      </c>
      <c r="AF81" s="38" t="s">
        <v>128</v>
      </c>
      <c r="AG81" s="39" t="s">
        <v>129</v>
      </c>
      <c r="AH81" s="40">
        <v>6.0</v>
      </c>
      <c r="AI81" s="40">
        <v>1.0</v>
      </c>
      <c r="AJ81" s="40">
        <v>0.0</v>
      </c>
      <c r="AK81" s="42" t="s">
        <v>43</v>
      </c>
      <c r="AL81" s="37">
        <v>45249.0</v>
      </c>
      <c r="AM81" s="38" t="s">
        <v>128</v>
      </c>
      <c r="AN81" s="39" t="s">
        <v>129</v>
      </c>
      <c r="AO81" s="40">
        <v>6.0</v>
      </c>
      <c r="AP81" s="40">
        <v>1.0</v>
      </c>
      <c r="AQ81" s="40">
        <v>0.0</v>
      </c>
      <c r="AR81" s="96" t="s">
        <v>142</v>
      </c>
      <c r="AS81" s="37">
        <v>45250.0</v>
      </c>
      <c r="AT81" s="38" t="s">
        <v>233</v>
      </c>
      <c r="AU81" s="39" t="s">
        <v>233</v>
      </c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27</v>
      </c>
      <c r="BA81" s="149">
        <f t="shared" si="92"/>
        <v>5</v>
      </c>
      <c r="BB81" s="149">
        <f t="shared" si="92"/>
        <v>0</v>
      </c>
      <c r="BC81" s="170">
        <f t="shared" si="85"/>
        <v>32</v>
      </c>
      <c r="BD81" s="155"/>
      <c r="BE81" s="39">
        <f t="shared" si="86"/>
        <v>2160</v>
      </c>
      <c r="BF81" s="39">
        <f t="shared" si="89"/>
        <v>440</v>
      </c>
      <c r="BG81" s="39">
        <f>BB81*84</f>
        <v>0</v>
      </c>
      <c r="BH81" s="39">
        <f>SUM(BE81,BF81,BG81)</f>
        <v>2600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32</v>
      </c>
      <c r="BA83" s="78">
        <f t="shared" si="93"/>
        <v>6</v>
      </c>
      <c r="BB83" s="78">
        <f t="shared" si="93"/>
        <v>0</v>
      </c>
      <c r="BC83" s="79">
        <f t="shared" si="93"/>
        <v>38</v>
      </c>
      <c r="BD83" s="136"/>
      <c r="BE83" s="40">
        <f t="shared" ref="BE83:BG83" si="94">SUM(BE77,BE78,BE79,BE80)</f>
        <v>400</v>
      </c>
      <c r="BF83" s="40">
        <f t="shared" si="94"/>
        <v>88</v>
      </c>
      <c r="BG83" s="40">
        <f t="shared" si="94"/>
        <v>0</v>
      </c>
      <c r="BH83" s="40">
        <f>sum(BH77,BH78,BH79,BH80,BH81)</f>
        <v>3088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45243.0</v>
      </c>
      <c r="F87" s="14"/>
      <c r="G87" s="14"/>
      <c r="H87" s="14"/>
      <c r="I87" s="15"/>
      <c r="J87" s="15"/>
      <c r="K87" s="16"/>
      <c r="L87" s="13">
        <v>45244.0</v>
      </c>
      <c r="M87" s="15"/>
      <c r="N87" s="15"/>
      <c r="O87" s="15"/>
      <c r="P87" s="15"/>
      <c r="Q87" s="11"/>
      <c r="R87" s="17"/>
      <c r="S87" s="13">
        <v>45245.0</v>
      </c>
      <c r="T87" s="11"/>
      <c r="U87" s="15"/>
      <c r="V87" s="15"/>
      <c r="W87" s="11"/>
      <c r="X87" s="18"/>
      <c r="Y87" s="14"/>
      <c r="Z87" s="13">
        <v>45246.0</v>
      </c>
      <c r="AA87" s="15"/>
      <c r="AB87" s="15"/>
      <c r="AC87" s="11"/>
      <c r="AD87" s="15"/>
      <c r="AE87" s="15"/>
      <c r="AF87" s="12"/>
      <c r="AG87" s="13">
        <v>45247.0</v>
      </c>
      <c r="AH87" s="15"/>
      <c r="AI87" s="11"/>
      <c r="AJ87" s="15"/>
      <c r="AK87" s="15"/>
      <c r="AL87" s="15"/>
      <c r="AM87" s="18"/>
      <c r="AN87" s="13">
        <v>45248.0</v>
      </c>
      <c r="AO87" s="11"/>
      <c r="AP87" s="19"/>
      <c r="AQ87" s="19"/>
      <c r="AR87" s="19"/>
      <c r="AS87" s="19"/>
      <c r="AT87" s="14"/>
      <c r="AU87" s="13">
        <v>45249.0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45243.0</v>
      </c>
      <c r="D89" s="42"/>
      <c r="E89" s="39"/>
      <c r="F89" s="145">
        <v>0.0</v>
      </c>
      <c r="G89" s="145">
        <v>0.0</v>
      </c>
      <c r="H89" s="163">
        <v>0.0</v>
      </c>
      <c r="I89" s="41" t="s">
        <v>22</v>
      </c>
      <c r="J89" s="37">
        <v>45244.0</v>
      </c>
      <c r="K89" s="42"/>
      <c r="L89" s="39"/>
      <c r="M89" s="145">
        <v>0.0</v>
      </c>
      <c r="N89" s="145">
        <v>0.0</v>
      </c>
      <c r="O89" s="163">
        <v>0.0</v>
      </c>
      <c r="P89" s="43" t="s">
        <v>24</v>
      </c>
      <c r="Q89" s="37">
        <v>45245.0</v>
      </c>
      <c r="R89" s="42"/>
      <c r="S89" s="39"/>
      <c r="T89" s="145">
        <v>0.0</v>
      </c>
      <c r="U89" s="145">
        <v>0.0</v>
      </c>
      <c r="V89" s="163">
        <v>0.0</v>
      </c>
      <c r="W89" s="43" t="s">
        <v>26</v>
      </c>
      <c r="X89" s="37">
        <v>45246.0</v>
      </c>
      <c r="Y89" s="42"/>
      <c r="Z89" s="39"/>
      <c r="AA89" s="40">
        <v>0.0</v>
      </c>
      <c r="AB89" s="40">
        <v>0.0</v>
      </c>
      <c r="AC89" s="40">
        <v>0.0</v>
      </c>
      <c r="AD89" s="56" t="s">
        <v>56</v>
      </c>
      <c r="AE89" s="37">
        <v>45247.0</v>
      </c>
      <c r="AF89" s="42"/>
      <c r="AG89" s="39"/>
      <c r="AH89" s="145">
        <v>0.0</v>
      </c>
      <c r="AI89" s="145">
        <v>0.0</v>
      </c>
      <c r="AJ89" s="163">
        <v>0.0</v>
      </c>
      <c r="AK89" s="66" t="s">
        <v>57</v>
      </c>
      <c r="AL89" s="37">
        <v>45248.0</v>
      </c>
      <c r="AM89" s="42"/>
      <c r="AN89" s="39"/>
      <c r="AO89" s="145">
        <v>0.0</v>
      </c>
      <c r="AP89" s="145">
        <v>0.0</v>
      </c>
      <c r="AQ89" s="163">
        <v>0.0</v>
      </c>
      <c r="AR89" s="36" t="s">
        <v>93</v>
      </c>
      <c r="AS89" s="37">
        <v>45249.0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2" si="97">SUM(AZ89,BA89,BB89)</f>
        <v>0</v>
      </c>
      <c r="BD89" s="165"/>
      <c r="BE89" s="86">
        <f t="shared" ref="BE89:BE92" si="98">AZ89*80</f>
        <v>0</v>
      </c>
      <c r="BF89" s="17">
        <f t="shared" ref="BF89:BF92" si="99">BA89*88</f>
        <v>0</v>
      </c>
      <c r="BG89" s="17">
        <f t="shared" ref="BG89:BG92" si="100">BB89*80</f>
        <v>0</v>
      </c>
      <c r="BH89" s="17">
        <f t="shared" ref="BH89:BH92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94" t="s">
        <v>32</v>
      </c>
      <c r="B92" s="57"/>
      <c r="C92" s="37"/>
      <c r="D92" s="183"/>
      <c r="E92" s="85"/>
      <c r="F92" s="163">
        <v>0.0</v>
      </c>
      <c r="G92" s="163">
        <v>0.0</v>
      </c>
      <c r="H92" s="163">
        <v>0.0</v>
      </c>
      <c r="I92" s="57"/>
      <c r="J92" s="37"/>
      <c r="K92" s="183"/>
      <c r="L92" s="85"/>
      <c r="M92" s="163">
        <v>0.0</v>
      </c>
      <c r="N92" s="163">
        <v>0.0</v>
      </c>
      <c r="O92" s="163">
        <v>0.0</v>
      </c>
      <c r="P92" s="57"/>
      <c r="Q92" s="37"/>
      <c r="R92" s="183"/>
      <c r="S92" s="85"/>
      <c r="T92" s="163">
        <v>0.0</v>
      </c>
      <c r="U92" s="163">
        <v>0.0</v>
      </c>
      <c r="V92" s="163">
        <v>0.0</v>
      </c>
      <c r="W92" s="43" t="s">
        <v>26</v>
      </c>
      <c r="X92" s="37">
        <v>45246.0</v>
      </c>
      <c r="Y92" s="42"/>
      <c r="Z92" s="39"/>
      <c r="AA92" s="145">
        <v>0.0</v>
      </c>
      <c r="AB92" s="145">
        <v>0.0</v>
      </c>
      <c r="AC92" s="163">
        <v>0.0</v>
      </c>
      <c r="AD92" s="57"/>
      <c r="AE92" s="37"/>
      <c r="AF92" s="183"/>
      <c r="AG92" s="85"/>
      <c r="AH92" s="163">
        <v>0.0</v>
      </c>
      <c r="AI92" s="163">
        <v>0.0</v>
      </c>
      <c r="AJ92" s="163">
        <v>0.0</v>
      </c>
      <c r="AK92" s="57"/>
      <c r="AL92" s="37"/>
      <c r="AM92" s="183"/>
      <c r="AN92" s="85"/>
      <c r="AO92" s="163">
        <v>0.0</v>
      </c>
      <c r="AP92" s="163">
        <v>0.0</v>
      </c>
      <c r="AQ92" s="163">
        <v>0.0</v>
      </c>
      <c r="AR92" s="57"/>
      <c r="AS92" s="37"/>
      <c r="AT92" s="183"/>
      <c r="AU92" s="85"/>
      <c r="AV92" s="163">
        <v>0.0</v>
      </c>
      <c r="AW92" s="163">
        <v>0.0</v>
      </c>
      <c r="AX92" s="163">
        <v>0.0</v>
      </c>
      <c r="AY92" s="155"/>
      <c r="AZ92" s="169">
        <f t="shared" ref="AZ92:BB92" si="103">SUM(F92,M92,T92,AA92,AH92,AO92,AV92)</f>
        <v>0</v>
      </c>
      <c r="BA92" s="86">
        <f t="shared" si="103"/>
        <v>0</v>
      </c>
      <c r="BB92" s="86">
        <f t="shared" si="103"/>
        <v>0</v>
      </c>
      <c r="BC92" s="170">
        <f t="shared" si="97"/>
        <v>0</v>
      </c>
      <c r="BD92" s="155"/>
      <c r="BE92" s="86">
        <f t="shared" si="98"/>
        <v>0</v>
      </c>
      <c r="BF92" s="17">
        <f t="shared" si="99"/>
        <v>0</v>
      </c>
      <c r="BG92" s="17">
        <f t="shared" si="100"/>
        <v>0</v>
      </c>
      <c r="BH92" s="17">
        <f t="shared" si="101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76" t="s">
        <v>14</v>
      </c>
      <c r="AZ94" s="77">
        <f t="shared" ref="AZ94:BC94" si="104">SUM(AZ89,AZ90,AZ91)</f>
        <v>0</v>
      </c>
      <c r="BA94" s="78">
        <f t="shared" si="104"/>
        <v>0</v>
      </c>
      <c r="BB94" s="78">
        <f t="shared" si="104"/>
        <v>0</v>
      </c>
      <c r="BC94" s="79">
        <f t="shared" si="104"/>
        <v>0</v>
      </c>
      <c r="BD94" s="136"/>
      <c r="BE94" s="40">
        <f>SUM(BE90,BE89)</f>
        <v>0</v>
      </c>
      <c r="BF94" s="40">
        <f t="shared" ref="BF94:BG94" si="105">SUM(BF89,BF90)</f>
        <v>0</v>
      </c>
      <c r="BG94" s="40">
        <f t="shared" si="105"/>
        <v>0</v>
      </c>
      <c r="BH94" s="40">
        <f>SUM(BH89,BH90,BH91)</f>
        <v>0</v>
      </c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6" t="s">
        <v>147</v>
      </c>
      <c r="L95" s="4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6" t="s">
        <v>147</v>
      </c>
      <c r="AG95" s="4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6" t="s">
        <v>147</v>
      </c>
      <c r="AU95" s="4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6" t="s">
        <v>145</v>
      </c>
      <c r="BG95" s="4"/>
      <c r="BH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0"/>
      <c r="B97" s="11"/>
      <c r="C97" s="11"/>
      <c r="D97" s="12"/>
      <c r="E97" s="13">
        <v>45243.0</v>
      </c>
      <c r="F97" s="14"/>
      <c r="G97" s="14"/>
      <c r="H97" s="14"/>
      <c r="I97" s="15"/>
      <c r="J97" s="15"/>
      <c r="K97" s="16"/>
      <c r="L97" s="13">
        <v>45244.0</v>
      </c>
      <c r="M97" s="15"/>
      <c r="N97" s="15"/>
      <c r="O97" s="15"/>
      <c r="P97" s="15"/>
      <c r="Q97" s="11"/>
      <c r="R97" s="17"/>
      <c r="S97" s="13">
        <v>45245.0</v>
      </c>
      <c r="T97" s="11"/>
      <c r="U97" s="15"/>
      <c r="V97" s="15"/>
      <c r="W97" s="11"/>
      <c r="X97" s="18"/>
      <c r="Y97" s="14"/>
      <c r="Z97" s="13">
        <v>45246.0</v>
      </c>
      <c r="AA97" s="15"/>
      <c r="AB97" s="15"/>
      <c r="AC97" s="11"/>
      <c r="AD97" s="15"/>
      <c r="AE97" s="15"/>
      <c r="AF97" s="12"/>
      <c r="AG97" s="13">
        <v>45247.0</v>
      </c>
      <c r="AH97" s="15"/>
      <c r="AI97" s="11"/>
      <c r="AJ97" s="15"/>
      <c r="AK97" s="15"/>
      <c r="AL97" s="15"/>
      <c r="AM97" s="18"/>
      <c r="AN97" s="13">
        <v>45248.0</v>
      </c>
      <c r="AO97" s="11"/>
      <c r="AP97" s="19"/>
      <c r="AQ97" s="19"/>
      <c r="AR97" s="19"/>
      <c r="AS97" s="19"/>
      <c r="AT97" s="14"/>
      <c r="AU97" s="13">
        <v>45249.0</v>
      </c>
      <c r="AV97" s="19"/>
      <c r="AW97" s="19"/>
      <c r="AX97" s="19"/>
      <c r="AY97" s="20"/>
      <c r="AZ97" s="19"/>
      <c r="BA97" s="19"/>
      <c r="BB97" s="19"/>
      <c r="BC97" s="19"/>
      <c r="BD97" s="20"/>
      <c r="BE97" s="21"/>
      <c r="BF97" s="22"/>
      <c r="BG97" s="4"/>
      <c r="BH97" s="19"/>
      <c r="BI97" s="23"/>
      <c r="BJ97" s="16"/>
      <c r="BK97" s="16"/>
      <c r="BL97" s="20"/>
      <c r="BM97" s="20"/>
    </row>
    <row r="98">
      <c r="A98" s="107"/>
      <c r="B98" s="26"/>
      <c r="C98" s="26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 t="s">
        <v>6</v>
      </c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184" t="s">
        <v>148</v>
      </c>
      <c r="B99" s="36" t="s">
        <v>19</v>
      </c>
      <c r="C99" s="37"/>
      <c r="D99" s="42"/>
      <c r="E99" s="58"/>
      <c r="F99" s="40">
        <v>0.0</v>
      </c>
      <c r="G99" s="40">
        <v>0.0</v>
      </c>
      <c r="H99" s="40">
        <v>0.0</v>
      </c>
      <c r="I99" s="36" t="s">
        <v>22</v>
      </c>
      <c r="J99" s="37"/>
      <c r="K99" s="42"/>
      <c r="L99" s="58"/>
      <c r="M99" s="40">
        <v>0.0</v>
      </c>
      <c r="N99" s="40">
        <v>0.0</v>
      </c>
      <c r="O99" s="40">
        <v>0.0</v>
      </c>
      <c r="P99" s="36" t="s">
        <v>24</v>
      </c>
      <c r="Q99" s="37"/>
      <c r="R99" s="42"/>
      <c r="S99" s="58"/>
      <c r="T99" s="40">
        <v>0.0</v>
      </c>
      <c r="U99" s="40">
        <v>0.0</v>
      </c>
      <c r="V99" s="40">
        <v>0.0</v>
      </c>
      <c r="W99" s="36" t="s">
        <v>26</v>
      </c>
      <c r="X99" s="37"/>
      <c r="Y99" s="53"/>
      <c r="Z99" s="58"/>
      <c r="AA99" s="40">
        <v>0.0</v>
      </c>
      <c r="AB99" s="40">
        <v>0.0</v>
      </c>
      <c r="AC99" s="40">
        <v>0.0</v>
      </c>
      <c r="AD99" s="36" t="s">
        <v>56</v>
      </c>
      <c r="AE99" s="37"/>
      <c r="AF99" s="42"/>
      <c r="AG99" s="58"/>
      <c r="AH99" s="40">
        <v>0.0</v>
      </c>
      <c r="AI99" s="40">
        <v>0.0</v>
      </c>
      <c r="AJ99" s="40">
        <v>0.0</v>
      </c>
      <c r="AK99" s="47" t="s">
        <v>57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149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ref="BC99:BC100" si="108">SUM(AZ99,BA99,BB99)</f>
        <v>0</v>
      </c>
      <c r="BD99" s="51"/>
      <c r="BE99" s="39">
        <f>AZ99*67.31</f>
        <v>0</v>
      </c>
      <c r="BF99" s="39">
        <f>BA99*74</f>
        <v>0</v>
      </c>
      <c r="BG99" s="39">
        <f>BB99*84</f>
        <v>0</v>
      </c>
      <c r="BH99" s="39">
        <f t="shared" ref="BH99:BH100" si="109">sum(BE99,BF99,BG99)</f>
        <v>0</v>
      </c>
      <c r="BI99" s="51"/>
      <c r="BJ99" s="51"/>
      <c r="BK99" s="51"/>
      <c r="BL99" s="51"/>
      <c r="BM99" s="51"/>
    </row>
    <row r="100">
      <c r="A100" s="184" t="s">
        <v>150</v>
      </c>
      <c r="B100" s="41" t="s">
        <v>33</v>
      </c>
      <c r="C100" s="37"/>
      <c r="D100" s="53"/>
      <c r="E100" s="53"/>
      <c r="F100" s="40">
        <v>0.0</v>
      </c>
      <c r="G100" s="40">
        <v>0.0</v>
      </c>
      <c r="H100" s="40">
        <v>0.0</v>
      </c>
      <c r="I100" s="42" t="s">
        <v>46</v>
      </c>
      <c r="J100" s="37"/>
      <c r="K100" s="38"/>
      <c r="L100" s="39"/>
      <c r="M100" s="40">
        <v>0.0</v>
      </c>
      <c r="N100" s="40">
        <v>0.0</v>
      </c>
      <c r="O100" s="40">
        <v>0.0</v>
      </c>
      <c r="P100" s="38" t="s">
        <v>36</v>
      </c>
      <c r="Q100" s="37"/>
      <c r="R100" s="53"/>
      <c r="S100" s="53"/>
      <c r="T100" s="40">
        <v>0.0</v>
      </c>
      <c r="U100" s="40">
        <v>0.0</v>
      </c>
      <c r="V100" s="40">
        <v>0.0</v>
      </c>
      <c r="W100" s="56" t="s">
        <v>37</v>
      </c>
      <c r="X100" s="37"/>
      <c r="Y100" s="39"/>
      <c r="Z100" s="39"/>
      <c r="AA100" s="40">
        <v>0.0</v>
      </c>
      <c r="AB100" s="40">
        <v>0.0</v>
      </c>
      <c r="AC100" s="40">
        <v>0.0</v>
      </c>
      <c r="AD100" s="56" t="s">
        <v>40</v>
      </c>
      <c r="AE100" s="37"/>
      <c r="AF100" s="38"/>
      <c r="AG100" s="39"/>
      <c r="AH100" s="40">
        <v>0.0</v>
      </c>
      <c r="AI100" s="40">
        <v>0.0</v>
      </c>
      <c r="AJ100" s="40">
        <v>0.0</v>
      </c>
      <c r="AK100" s="185" t="s">
        <v>43</v>
      </c>
      <c r="AL100" s="37"/>
      <c r="AM100" s="42"/>
      <c r="AN100" s="58"/>
      <c r="AO100" s="40">
        <v>0.0</v>
      </c>
      <c r="AP100" s="40">
        <v>0.0</v>
      </c>
      <c r="AQ100" s="40">
        <v>0.0</v>
      </c>
      <c r="AR100" s="96" t="s">
        <v>142</v>
      </c>
      <c r="AS100" s="37"/>
      <c r="AT100" s="42"/>
      <c r="AU100" s="58"/>
      <c r="AV100" s="40">
        <v>0.0</v>
      </c>
      <c r="AW100" s="40">
        <v>0.0</v>
      </c>
      <c r="AX100" s="40">
        <v>0.0</v>
      </c>
      <c r="AY100" s="48"/>
      <c r="AZ100" s="49">
        <f t="shared" ref="AZ100:BB100" si="107">SUM(F100,M100,T100,AA100,AH100,AO100,AV100)</f>
        <v>0</v>
      </c>
      <c r="BA100" s="39">
        <f t="shared" si="107"/>
        <v>0</v>
      </c>
      <c r="BB100" s="39">
        <f t="shared" si="107"/>
        <v>0</v>
      </c>
      <c r="BC100" s="50">
        <f t="shared" si="108"/>
        <v>0</v>
      </c>
      <c r="BD100" s="51"/>
      <c r="BE100" s="39">
        <f>AZ100*80</f>
        <v>0</v>
      </c>
      <c r="BF100" s="39">
        <f>BA100*88</f>
        <v>0</v>
      </c>
      <c r="BG100" s="39">
        <f>BB100*80</f>
        <v>0</v>
      </c>
      <c r="BH100" s="39">
        <f t="shared" si="109"/>
        <v>0</v>
      </c>
      <c r="BI100" s="51"/>
      <c r="BJ100" s="51"/>
      <c r="BK100" s="51"/>
      <c r="BL100" s="51"/>
      <c r="BM100" s="51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76" t="s">
        <v>14</v>
      </c>
      <c r="AZ102" s="77"/>
      <c r="BA102" s="78"/>
      <c r="BB102" s="78"/>
      <c r="BC102" s="79"/>
      <c r="BD102" s="136"/>
      <c r="BE102" s="145">
        <f t="shared" ref="BE102:BH102" si="110">sum(BE99,BE100)</f>
        <v>0</v>
      </c>
      <c r="BF102" s="145">
        <f t="shared" si="110"/>
        <v>0</v>
      </c>
      <c r="BG102" s="145">
        <f t="shared" si="110"/>
        <v>0</v>
      </c>
      <c r="BH102" s="145">
        <f t="shared" si="110"/>
        <v>0</v>
      </c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67"/>
      <c r="E104" s="68"/>
      <c r="G104" s="73"/>
      <c r="H104" s="73"/>
      <c r="I104" s="73"/>
      <c r="K104" s="6" t="s">
        <v>151</v>
      </c>
      <c r="L104" s="4"/>
      <c r="Q104" s="186"/>
      <c r="R104" s="186"/>
      <c r="Y104" s="73"/>
      <c r="Z104" s="73"/>
      <c r="AA104" s="73"/>
      <c r="AC104" s="28"/>
      <c r="AF104" s="6" t="s">
        <v>151</v>
      </c>
      <c r="AG104" s="4"/>
      <c r="AT104" s="6" t="s">
        <v>151</v>
      </c>
      <c r="AU104" s="4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16"/>
      <c r="B105" s="159"/>
      <c r="C105" s="159"/>
      <c r="D105" s="160"/>
      <c r="E105" s="159"/>
      <c r="F105" s="161"/>
      <c r="G105" s="161"/>
      <c r="H105" s="161"/>
      <c r="I105" s="161"/>
      <c r="J105" s="159"/>
      <c r="K105" s="162"/>
      <c r="L105" s="162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1"/>
      <c r="AB105" s="161"/>
      <c r="AC105" s="161"/>
      <c r="AD105" s="161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38"/>
      <c r="AP105" s="138"/>
      <c r="AQ105" s="138"/>
      <c r="AR105" s="138"/>
      <c r="AS105" s="118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</row>
    <row r="106">
      <c r="A106" s="10"/>
      <c r="B106" s="11"/>
      <c r="C106" s="11"/>
      <c r="D106" s="12"/>
      <c r="E106" s="13">
        <v>45243.0</v>
      </c>
      <c r="F106" s="14"/>
      <c r="G106" s="14"/>
      <c r="H106" s="14"/>
      <c r="I106" s="15"/>
      <c r="J106" s="15"/>
      <c r="K106" s="16"/>
      <c r="L106" s="13">
        <v>45244.0</v>
      </c>
      <c r="M106" s="15"/>
      <c r="N106" s="15"/>
      <c r="O106" s="15"/>
      <c r="P106" s="15"/>
      <c r="Q106" s="11"/>
      <c r="R106" s="17"/>
      <c r="S106" s="13">
        <v>45245.0</v>
      </c>
      <c r="T106" s="11"/>
      <c r="U106" s="15"/>
      <c r="V106" s="15"/>
      <c r="W106" s="11"/>
      <c r="X106" s="18"/>
      <c r="Y106" s="14"/>
      <c r="Z106" s="13">
        <v>45246.0</v>
      </c>
      <c r="AA106" s="15"/>
      <c r="AB106" s="15"/>
      <c r="AC106" s="11"/>
      <c r="AD106" s="15"/>
      <c r="AE106" s="15"/>
      <c r="AF106" s="12"/>
      <c r="AG106" s="13">
        <v>45247.0</v>
      </c>
      <c r="AH106" s="15"/>
      <c r="AI106" s="11"/>
      <c r="AJ106" s="15"/>
      <c r="AK106" s="15"/>
      <c r="AL106" s="15"/>
      <c r="AM106" s="18"/>
      <c r="AN106" s="13">
        <v>45248.0</v>
      </c>
      <c r="AO106" s="11"/>
      <c r="AP106" s="19"/>
      <c r="AQ106" s="19"/>
      <c r="AR106" s="19"/>
      <c r="AS106" s="19"/>
      <c r="AT106" s="14"/>
      <c r="AU106" s="13">
        <v>45249.0</v>
      </c>
      <c r="AV106" s="19"/>
      <c r="AW106" s="19"/>
      <c r="AX106" s="19"/>
      <c r="AY106" s="20"/>
      <c r="AZ106" s="19"/>
      <c r="BA106" s="19"/>
      <c r="BB106" s="19"/>
      <c r="BC106" s="19"/>
      <c r="BD106" s="20"/>
      <c r="BE106" s="21"/>
      <c r="BF106" s="22"/>
      <c r="BG106" s="4"/>
      <c r="BH106" s="19"/>
      <c r="BI106" s="23"/>
      <c r="BJ106" s="16"/>
      <c r="BK106" s="16"/>
      <c r="BL106" s="20"/>
      <c r="BM106" s="20"/>
    </row>
    <row r="107">
      <c r="A107" s="67"/>
      <c r="B107" s="25"/>
      <c r="C107" s="25"/>
      <c r="D107" s="187" t="s">
        <v>159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157</v>
      </c>
      <c r="L107" s="26" t="s">
        <v>7</v>
      </c>
      <c r="M107" s="26" t="s">
        <v>4</v>
      </c>
      <c r="N107" s="26" t="s">
        <v>5</v>
      </c>
      <c r="O107" s="26" t="s">
        <v>6</v>
      </c>
      <c r="P107" s="26"/>
      <c r="Q107" s="26"/>
      <c r="R107" s="187" t="s">
        <v>153</v>
      </c>
      <c r="S107" s="26" t="s">
        <v>8</v>
      </c>
      <c r="T107" s="26" t="s">
        <v>4</v>
      </c>
      <c r="U107" s="26" t="s">
        <v>5</v>
      </c>
      <c r="V107" s="26" t="s">
        <v>6</v>
      </c>
      <c r="W107" s="28"/>
      <c r="X107" s="28"/>
      <c r="Y107" s="187" t="s">
        <v>153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188"/>
      <c r="AE107" s="189"/>
      <c r="AF107" s="187" t="s">
        <v>153</v>
      </c>
      <c r="AG107" s="190" t="s">
        <v>154</v>
      </c>
      <c r="AH107" s="26" t="s">
        <v>4</v>
      </c>
      <c r="AI107" s="26" t="s">
        <v>5</v>
      </c>
      <c r="AJ107" s="26" t="s">
        <v>6</v>
      </c>
      <c r="AM107" s="187" t="s">
        <v>152</v>
      </c>
      <c r="AN107" s="29" t="s">
        <v>11</v>
      </c>
      <c r="AO107" s="26" t="s">
        <v>4</v>
      </c>
      <c r="AP107" s="26" t="s">
        <v>5</v>
      </c>
      <c r="AQ107" s="26" t="s">
        <v>6</v>
      </c>
      <c r="AT107" s="187" t="s">
        <v>156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3"/>
      <c r="AZ107" s="31" t="s">
        <v>4</v>
      </c>
      <c r="BA107" s="31" t="s">
        <v>13</v>
      </c>
      <c r="BB107" s="31" t="s">
        <v>6</v>
      </c>
      <c r="BC107" s="31" t="s">
        <v>14</v>
      </c>
      <c r="BE107" s="33" t="s">
        <v>4</v>
      </c>
      <c r="BF107" s="33" t="s">
        <v>13</v>
      </c>
      <c r="BG107" s="33" t="s">
        <v>6</v>
      </c>
      <c r="BH107" s="33" t="s">
        <v>15</v>
      </c>
      <c r="BI107" s="193"/>
      <c r="BJ107" s="193"/>
      <c r="BK107" s="193"/>
      <c r="BL107" s="193"/>
      <c r="BM107" s="193"/>
    </row>
    <row r="108">
      <c r="A108" s="59" t="s">
        <v>52</v>
      </c>
      <c r="B108" s="36" t="s">
        <v>19</v>
      </c>
      <c r="C108" s="37">
        <v>45243.0</v>
      </c>
      <c r="D108" s="38" t="s">
        <v>20</v>
      </c>
      <c r="E108" s="39" t="s">
        <v>21</v>
      </c>
      <c r="F108" s="40">
        <v>0.0</v>
      </c>
      <c r="G108" s="40">
        <v>6.5</v>
      </c>
      <c r="H108" s="40">
        <v>0.0</v>
      </c>
      <c r="I108" s="41" t="s">
        <v>22</v>
      </c>
      <c r="J108" s="37">
        <v>45244.0</v>
      </c>
      <c r="K108" s="42" t="s">
        <v>89</v>
      </c>
      <c r="L108" s="39" t="s">
        <v>90</v>
      </c>
      <c r="M108" s="40">
        <v>0.5</v>
      </c>
      <c r="N108" s="40">
        <v>7.0</v>
      </c>
      <c r="O108" s="40">
        <v>0.0</v>
      </c>
      <c r="P108" s="38" t="s">
        <v>64</v>
      </c>
      <c r="Q108" s="37">
        <v>45246.0</v>
      </c>
      <c r="R108" s="42" t="s">
        <v>25</v>
      </c>
      <c r="S108" s="58" t="s">
        <v>25</v>
      </c>
      <c r="T108" s="40">
        <v>0.0</v>
      </c>
      <c r="U108" s="40">
        <v>0.0</v>
      </c>
      <c r="V108" s="40">
        <v>0.0</v>
      </c>
      <c r="W108" s="38" t="s">
        <v>67</v>
      </c>
      <c r="X108" s="37">
        <v>45247.0</v>
      </c>
      <c r="Y108" s="42" t="s">
        <v>117</v>
      </c>
      <c r="Z108" s="53" t="s">
        <v>118</v>
      </c>
      <c r="AA108" s="40">
        <v>1.0</v>
      </c>
      <c r="AB108" s="40">
        <v>4.5</v>
      </c>
      <c r="AC108" s="40">
        <v>0.0</v>
      </c>
      <c r="AD108" s="42" t="s">
        <v>78</v>
      </c>
      <c r="AE108" s="37">
        <v>45241.0</v>
      </c>
      <c r="AF108" s="42" t="s">
        <v>121</v>
      </c>
      <c r="AG108" s="147" t="s">
        <v>137</v>
      </c>
      <c r="AH108" s="40">
        <v>3.0</v>
      </c>
      <c r="AI108" s="40">
        <v>4.5</v>
      </c>
      <c r="AJ108" s="40">
        <v>0.0</v>
      </c>
      <c r="AK108" s="96" t="s">
        <v>43</v>
      </c>
      <c r="AL108" s="37">
        <v>45249.0</v>
      </c>
      <c r="AM108" s="42" t="s">
        <v>70</v>
      </c>
      <c r="AN108" s="58" t="s">
        <v>71</v>
      </c>
      <c r="AO108" s="40">
        <v>7.5</v>
      </c>
      <c r="AP108" s="40">
        <v>0.0</v>
      </c>
      <c r="AQ108" s="40">
        <v>0.0</v>
      </c>
      <c r="AR108" s="96" t="s">
        <v>27</v>
      </c>
      <c r="AS108" s="37">
        <v>45250.0</v>
      </c>
      <c r="AT108" s="42" t="s">
        <v>65</v>
      </c>
      <c r="AU108" s="58" t="s">
        <v>66</v>
      </c>
      <c r="AV108" s="40">
        <v>0.0</v>
      </c>
      <c r="AW108" s="40">
        <v>6.0</v>
      </c>
      <c r="AX108" s="40">
        <v>0.0</v>
      </c>
      <c r="AY108" s="194"/>
      <c r="AZ108" s="49">
        <f t="shared" ref="AZ108:BB108" si="111">SUM(F108,M108,T108,AA108,AH108,AO108,AV108)</f>
        <v>12</v>
      </c>
      <c r="BA108" s="39">
        <f t="shared" si="111"/>
        <v>28.5</v>
      </c>
      <c r="BB108" s="39">
        <f t="shared" si="111"/>
        <v>0</v>
      </c>
      <c r="BC108" s="50">
        <f>SUM(AZ108,BA108,BB108)</f>
        <v>40.5</v>
      </c>
      <c r="BE108" s="39">
        <f>AZ108*80</f>
        <v>960</v>
      </c>
      <c r="BF108" s="39">
        <f>BA108*88</f>
        <v>2508</v>
      </c>
      <c r="BG108" s="39">
        <f>BB108*80</f>
        <v>0</v>
      </c>
      <c r="BH108" s="39">
        <f>SUM(BE108,BF108,BG108)</f>
        <v>3468</v>
      </c>
      <c r="BI108" s="194"/>
      <c r="BJ108" s="194"/>
      <c r="BK108" s="194"/>
      <c r="BL108" s="194"/>
      <c r="BM108" s="194"/>
    </row>
    <row r="109">
      <c r="A109" s="67"/>
      <c r="F109" s="73"/>
      <c r="G109" s="73"/>
      <c r="H109" s="73"/>
      <c r="Y109" s="192"/>
      <c r="Z109" s="39"/>
      <c r="AA109" s="39"/>
      <c r="AB109" s="39"/>
      <c r="AC109" s="39"/>
      <c r="AV109" s="193"/>
      <c r="AW109" s="193"/>
      <c r="AX109" s="193"/>
      <c r="AY109" s="193"/>
      <c r="AZ109" s="193"/>
      <c r="BA109" s="193"/>
      <c r="BB109" s="193"/>
      <c r="BC109" s="193"/>
      <c r="BF109" s="193"/>
      <c r="BI109" s="193"/>
      <c r="BJ109" s="193"/>
      <c r="BK109" s="193"/>
      <c r="BL109" s="193"/>
      <c r="BM109" s="193"/>
    </row>
    <row r="110">
      <c r="A110" s="67"/>
      <c r="D110" s="187" t="s">
        <v>156</v>
      </c>
      <c r="E110" s="26" t="s">
        <v>3</v>
      </c>
      <c r="F110" s="26" t="s">
        <v>4</v>
      </c>
      <c r="G110" s="26" t="s">
        <v>5</v>
      </c>
      <c r="H110" s="26" t="s">
        <v>6</v>
      </c>
      <c r="I110" s="73"/>
      <c r="K110" s="187" t="s">
        <v>156</v>
      </c>
      <c r="L110" s="26" t="s">
        <v>7</v>
      </c>
      <c r="M110" s="26" t="s">
        <v>4</v>
      </c>
      <c r="N110" s="26" t="s">
        <v>5</v>
      </c>
      <c r="O110" s="26" t="s">
        <v>6</v>
      </c>
      <c r="R110" s="187" t="s">
        <v>156</v>
      </c>
      <c r="S110" s="26" t="s">
        <v>8</v>
      </c>
      <c r="T110" s="26" t="s">
        <v>4</v>
      </c>
      <c r="U110" s="26" t="s">
        <v>5</v>
      </c>
      <c r="V110" s="26" t="s">
        <v>6</v>
      </c>
      <c r="Y110" s="187" t="s">
        <v>152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73"/>
      <c r="AF110" s="187" t="s">
        <v>156</v>
      </c>
      <c r="AG110" s="29" t="s">
        <v>10</v>
      </c>
      <c r="AH110" s="26" t="s">
        <v>4</v>
      </c>
      <c r="AI110" s="26" t="s">
        <v>5</v>
      </c>
      <c r="AJ110" s="26" t="s">
        <v>6</v>
      </c>
      <c r="AM110" s="187" t="s">
        <v>156</v>
      </c>
      <c r="AN110" s="29" t="s">
        <v>11</v>
      </c>
      <c r="AO110" s="26" t="s">
        <v>4</v>
      </c>
      <c r="AP110" s="26" t="s">
        <v>5</v>
      </c>
      <c r="AQ110" s="26" t="s">
        <v>6</v>
      </c>
      <c r="AT110" s="187" t="s">
        <v>156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193"/>
      <c r="AZ110" s="31" t="s">
        <v>4</v>
      </c>
      <c r="BA110" s="31" t="s">
        <v>13</v>
      </c>
      <c r="BB110" s="31" t="s">
        <v>6</v>
      </c>
      <c r="BC110" s="31" t="s">
        <v>14</v>
      </c>
      <c r="BE110" s="33" t="s">
        <v>4</v>
      </c>
      <c r="BF110" s="33" t="s">
        <v>13</v>
      </c>
      <c r="BG110" s="33" t="s">
        <v>6</v>
      </c>
      <c r="BH110" s="33" t="s">
        <v>15</v>
      </c>
      <c r="BI110" s="193"/>
      <c r="BJ110" s="193"/>
      <c r="BK110" s="193"/>
      <c r="BL110" s="193"/>
      <c r="BM110" s="193"/>
    </row>
    <row r="111">
      <c r="A111" s="35" t="s">
        <v>82</v>
      </c>
      <c r="B111" s="41" t="s">
        <v>33</v>
      </c>
      <c r="C111" s="37">
        <v>45244.0</v>
      </c>
      <c r="D111" s="38" t="s">
        <v>25</v>
      </c>
      <c r="E111" s="39" t="s">
        <v>25</v>
      </c>
      <c r="F111" s="40">
        <v>0.0</v>
      </c>
      <c r="G111" s="40">
        <v>0.0</v>
      </c>
      <c r="H111" s="40">
        <v>0.0</v>
      </c>
      <c r="I111" s="42" t="s">
        <v>46</v>
      </c>
      <c r="J111" s="37">
        <v>45245.0</v>
      </c>
      <c r="K111" s="38" t="s">
        <v>126</v>
      </c>
      <c r="L111" s="39" t="s">
        <v>127</v>
      </c>
      <c r="M111" s="40">
        <v>6.0</v>
      </c>
      <c r="N111" s="40">
        <v>0.0</v>
      </c>
      <c r="O111" s="40">
        <v>0.0</v>
      </c>
      <c r="P111" s="38" t="s">
        <v>36</v>
      </c>
      <c r="Q111" s="37">
        <v>45246.0</v>
      </c>
      <c r="R111" s="38" t="s">
        <v>126</v>
      </c>
      <c r="S111" s="39" t="s">
        <v>127</v>
      </c>
      <c r="T111" s="40">
        <v>6.0</v>
      </c>
      <c r="U111" s="40">
        <v>0.0</v>
      </c>
      <c r="V111" s="40">
        <v>0.0</v>
      </c>
      <c r="W111" s="56" t="s">
        <v>37</v>
      </c>
      <c r="X111" s="37">
        <v>45247.0</v>
      </c>
      <c r="Y111" s="42" t="s">
        <v>70</v>
      </c>
      <c r="Z111" s="58" t="s">
        <v>71</v>
      </c>
      <c r="AA111" s="40">
        <v>7.5</v>
      </c>
      <c r="AB111" s="40">
        <v>0.0</v>
      </c>
      <c r="AC111" s="40">
        <v>0.0</v>
      </c>
      <c r="AD111" s="56" t="s">
        <v>40</v>
      </c>
      <c r="AE111" s="37">
        <v>45248.0</v>
      </c>
      <c r="AF111" s="38" t="s">
        <v>215</v>
      </c>
      <c r="AG111" s="39" t="s">
        <v>129</v>
      </c>
      <c r="AH111" s="40">
        <v>6.0</v>
      </c>
      <c r="AI111" s="40">
        <v>1.0</v>
      </c>
      <c r="AJ111" s="40">
        <v>0.0</v>
      </c>
      <c r="AK111" s="42" t="s">
        <v>43</v>
      </c>
      <c r="AL111" s="37">
        <v>45249.0</v>
      </c>
      <c r="AM111" s="38" t="s">
        <v>126</v>
      </c>
      <c r="AN111" s="39" t="s">
        <v>127</v>
      </c>
      <c r="AO111" s="40">
        <v>6.0</v>
      </c>
      <c r="AP111" s="40">
        <v>0.0</v>
      </c>
      <c r="AQ111" s="40">
        <v>0.0</v>
      </c>
      <c r="AR111" s="96" t="s">
        <v>142</v>
      </c>
      <c r="AS111" s="37">
        <v>45250.0</v>
      </c>
      <c r="AT111" s="38" t="s">
        <v>126</v>
      </c>
      <c r="AU111" s="39" t="s">
        <v>127</v>
      </c>
      <c r="AV111" s="40">
        <v>6.0</v>
      </c>
      <c r="AW111" s="40">
        <v>0.0</v>
      </c>
      <c r="AX111" s="40">
        <v>0.0</v>
      </c>
      <c r="AY111" s="194"/>
      <c r="AZ111" s="49">
        <f t="shared" ref="AZ111:BB111" si="112">SUM(F111,M111,T111,AA111,AH111,AO111,AV111)</f>
        <v>37.5</v>
      </c>
      <c r="BA111" s="39">
        <f t="shared" si="112"/>
        <v>1</v>
      </c>
      <c r="BB111" s="39">
        <f t="shared" si="112"/>
        <v>0</v>
      </c>
      <c r="BC111" s="50">
        <f>SUM(AZ111,BA111,BB111)</f>
        <v>38.5</v>
      </c>
      <c r="BE111" s="39">
        <f>AZ111*80</f>
        <v>3000</v>
      </c>
      <c r="BF111" s="39">
        <f>BA111*88</f>
        <v>88</v>
      </c>
      <c r="BG111" s="39">
        <f>BB111*80</f>
        <v>0</v>
      </c>
      <c r="BH111" s="39">
        <f>SUM(BE111,BF111,BG111)</f>
        <v>3088</v>
      </c>
      <c r="BI111" s="194"/>
      <c r="BJ111" s="194"/>
      <c r="BK111" s="194"/>
      <c r="BL111" s="194"/>
      <c r="BM111" s="194"/>
    </row>
    <row r="112">
      <c r="A112" s="67"/>
      <c r="B112" s="68"/>
      <c r="C112" s="68"/>
    </row>
    <row r="113">
      <c r="A113" s="67"/>
      <c r="D113" s="187" t="s">
        <v>153</v>
      </c>
      <c r="E113" s="191" t="s">
        <v>157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249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155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8"/>
      <c r="Y113" s="187" t="s">
        <v>155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95" t="s">
        <v>157</v>
      </c>
      <c r="AG113" s="190" t="s">
        <v>232</v>
      </c>
      <c r="AH113" s="26" t="s">
        <v>4</v>
      </c>
      <c r="AI113" s="26" t="s">
        <v>5</v>
      </c>
      <c r="AJ113" s="26" t="s">
        <v>6</v>
      </c>
      <c r="AM113" s="187" t="s">
        <v>159</v>
      </c>
      <c r="AN113" s="191" t="s">
        <v>155</v>
      </c>
      <c r="AO113" s="26" t="s">
        <v>4</v>
      </c>
      <c r="AP113" s="26" t="s">
        <v>5</v>
      </c>
      <c r="AQ113" s="26" t="s">
        <v>6</v>
      </c>
      <c r="AT113" s="187" t="s">
        <v>155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196"/>
      <c r="AZ113" s="31" t="s">
        <v>4</v>
      </c>
      <c r="BA113" s="31" t="s">
        <v>13</v>
      </c>
      <c r="BB113" s="31" t="s">
        <v>6</v>
      </c>
      <c r="BC113" s="31" t="s">
        <v>14</v>
      </c>
      <c r="BD113" s="196"/>
      <c r="BE113" s="33" t="s">
        <v>4</v>
      </c>
      <c r="BF113" s="33" t="s">
        <v>13</v>
      </c>
      <c r="BG113" s="33" t="s">
        <v>6</v>
      </c>
      <c r="BH113" s="33" t="s">
        <v>15</v>
      </c>
      <c r="BI113" s="196"/>
      <c r="BJ113" s="196"/>
      <c r="BK113" s="196"/>
      <c r="BL113" s="196"/>
      <c r="BM113" s="196"/>
    </row>
    <row r="114">
      <c r="A114" s="35" t="s">
        <v>50</v>
      </c>
      <c r="B114" s="41" t="s">
        <v>33</v>
      </c>
      <c r="C114" s="37">
        <v>45244.0</v>
      </c>
      <c r="D114" s="42" t="s">
        <v>240</v>
      </c>
      <c r="E114" s="148" t="s">
        <v>226</v>
      </c>
      <c r="F114" s="128">
        <v>6.0</v>
      </c>
      <c r="G114" s="128">
        <v>2.0</v>
      </c>
      <c r="H114" s="128">
        <v>1.5</v>
      </c>
      <c r="I114" s="42" t="s">
        <v>46</v>
      </c>
      <c r="J114" s="37">
        <v>45245.0</v>
      </c>
      <c r="K114" s="38" t="s">
        <v>247</v>
      </c>
      <c r="L114" s="39" t="s">
        <v>248</v>
      </c>
      <c r="M114" s="40">
        <v>5.0</v>
      </c>
      <c r="N114" s="40">
        <v>1.0</v>
      </c>
      <c r="O114" s="40">
        <v>0.0</v>
      </c>
      <c r="P114" s="38" t="s">
        <v>36</v>
      </c>
      <c r="Q114" s="37">
        <v>45246.0</v>
      </c>
      <c r="R114" s="42" t="s">
        <v>25</v>
      </c>
      <c r="S114" s="58" t="s">
        <v>25</v>
      </c>
      <c r="T114" s="40">
        <v>0.0</v>
      </c>
      <c r="U114" s="40">
        <v>0.0</v>
      </c>
      <c r="V114" s="40">
        <v>0.0</v>
      </c>
      <c r="W114" s="42" t="s">
        <v>67</v>
      </c>
      <c r="X114" s="37">
        <v>45247.0</v>
      </c>
      <c r="Y114" s="38" t="s">
        <v>135</v>
      </c>
      <c r="Z114" s="39" t="s">
        <v>136</v>
      </c>
      <c r="AA114" s="40">
        <v>2.0</v>
      </c>
      <c r="AB114" s="40">
        <v>6.0</v>
      </c>
      <c r="AC114" s="40">
        <v>1.0</v>
      </c>
      <c r="AD114" s="56" t="s">
        <v>56</v>
      </c>
      <c r="AE114" s="37">
        <v>45247.0</v>
      </c>
      <c r="AF114" s="42" t="s">
        <v>89</v>
      </c>
      <c r="AG114" s="148" t="s">
        <v>143</v>
      </c>
      <c r="AH114" s="40">
        <v>1.0</v>
      </c>
      <c r="AI114" s="40">
        <v>7.0</v>
      </c>
      <c r="AJ114" s="40">
        <v>3.0</v>
      </c>
      <c r="AK114" s="66" t="s">
        <v>57</v>
      </c>
      <c r="AL114" s="37">
        <v>45248.0</v>
      </c>
      <c r="AM114" s="38" t="s">
        <v>207</v>
      </c>
      <c r="AN114" s="148" t="s">
        <v>105</v>
      </c>
      <c r="AO114" s="40">
        <v>4.0</v>
      </c>
      <c r="AP114" s="40">
        <v>5.5</v>
      </c>
      <c r="AQ114" s="40">
        <v>0.0</v>
      </c>
      <c r="AR114" s="96" t="s">
        <v>142</v>
      </c>
      <c r="AS114" s="37">
        <v>45250.0</v>
      </c>
      <c r="AT114" s="131" t="s">
        <v>137</v>
      </c>
      <c r="AU114" s="39" t="s">
        <v>138</v>
      </c>
      <c r="AV114" s="40">
        <v>3.0</v>
      </c>
      <c r="AW114" s="40">
        <v>1.0</v>
      </c>
      <c r="AX114" s="40">
        <v>0.0</v>
      </c>
      <c r="AY114" s="51"/>
      <c r="AZ114" s="49">
        <f t="shared" ref="AZ114:BB114" si="113">SUM(F114,M114,T114,AA114,AH114,AO114,AV114)</f>
        <v>21</v>
      </c>
      <c r="BA114" s="39">
        <f t="shared" si="113"/>
        <v>22.5</v>
      </c>
      <c r="BB114" s="39">
        <f t="shared" si="113"/>
        <v>5.5</v>
      </c>
      <c r="BC114" s="50">
        <f>SUM(AZ114,BA114,BB114)</f>
        <v>49</v>
      </c>
      <c r="BD114" s="51"/>
      <c r="BE114" s="39">
        <f>AZ114*80</f>
        <v>1680</v>
      </c>
      <c r="BF114" s="39">
        <f>BA114*88</f>
        <v>1980</v>
      </c>
      <c r="BG114" s="39">
        <f>BB114*80</f>
        <v>440</v>
      </c>
      <c r="BH114" s="39">
        <f>SUM(BE114,BF114,BG114)</f>
        <v>4100</v>
      </c>
      <c r="BI114" s="51"/>
      <c r="BJ114" s="51"/>
      <c r="BK114" s="51"/>
      <c r="BL114" s="51"/>
      <c r="BM114" s="51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199"/>
    </row>
    <row r="116">
      <c r="A116" s="67"/>
      <c r="B116" s="68"/>
      <c r="C116" s="68"/>
      <c r="L116" s="92"/>
      <c r="R116" s="98"/>
      <c r="S116" s="192"/>
      <c r="Z116" s="39"/>
      <c r="AA116" s="197"/>
      <c r="AB116" s="197"/>
      <c r="AC116" s="197"/>
      <c r="AD116" s="197"/>
      <c r="AN116" s="198"/>
      <c r="AT116" s="98"/>
    </row>
    <row r="117">
      <c r="A117" s="24"/>
      <c r="B117" s="25"/>
      <c r="C117" s="25"/>
      <c r="D117" s="187" t="s">
        <v>153</v>
      </c>
      <c r="E117" s="191" t="s">
        <v>159</v>
      </c>
      <c r="F117" s="26" t="s">
        <v>4</v>
      </c>
      <c r="G117" s="26" t="s">
        <v>5</v>
      </c>
      <c r="H117" s="26" t="s">
        <v>6</v>
      </c>
      <c r="I117" s="26"/>
      <c r="J117" s="26"/>
      <c r="K117" s="187" t="s">
        <v>153</v>
      </c>
      <c r="L117" s="26" t="s">
        <v>7</v>
      </c>
      <c r="M117" s="26" t="s">
        <v>4</v>
      </c>
      <c r="N117" s="26" t="s">
        <v>5</v>
      </c>
      <c r="O117" s="26" t="s">
        <v>6</v>
      </c>
      <c r="P117" s="26"/>
      <c r="Q117" s="26"/>
      <c r="R117" s="187" t="s">
        <v>153</v>
      </c>
      <c r="S117" s="26" t="s">
        <v>8</v>
      </c>
      <c r="T117" s="26" t="s">
        <v>4</v>
      </c>
      <c r="U117" s="26" t="s">
        <v>5</v>
      </c>
      <c r="V117" s="26" t="s">
        <v>6</v>
      </c>
      <c r="W117" s="28"/>
      <c r="X117" s="29"/>
      <c r="Y117" s="187" t="s">
        <v>153</v>
      </c>
      <c r="Z117" s="29" t="s">
        <v>9</v>
      </c>
      <c r="AA117" s="26" t="s">
        <v>4</v>
      </c>
      <c r="AB117" s="26" t="s">
        <v>5</v>
      </c>
      <c r="AC117" s="26" t="s">
        <v>6</v>
      </c>
      <c r="AD117" s="29"/>
      <c r="AE117" s="29"/>
      <c r="AF117" s="187" t="s">
        <v>159</v>
      </c>
      <c r="AG117" s="29" t="s">
        <v>10</v>
      </c>
      <c r="AH117" s="26" t="s">
        <v>4</v>
      </c>
      <c r="AI117" s="26" t="s">
        <v>5</v>
      </c>
      <c r="AJ117" s="26" t="s">
        <v>6</v>
      </c>
      <c r="AK117" s="29"/>
      <c r="AL117" s="29"/>
      <c r="AM117" s="187" t="s">
        <v>159</v>
      </c>
      <c r="AN117" s="29" t="s">
        <v>11</v>
      </c>
      <c r="AO117" s="26" t="s">
        <v>4</v>
      </c>
      <c r="AP117" s="26" t="s">
        <v>5</v>
      </c>
      <c r="AQ117" s="26" t="s">
        <v>6</v>
      </c>
      <c r="AR117" s="29"/>
      <c r="AS117" s="29"/>
      <c r="AT117" s="187" t="s">
        <v>159</v>
      </c>
      <c r="AU117" s="29" t="s">
        <v>12</v>
      </c>
      <c r="AV117" s="26" t="s">
        <v>4</v>
      </c>
      <c r="AW117" s="26" t="s">
        <v>5</v>
      </c>
      <c r="AX117" s="26" t="s">
        <v>6</v>
      </c>
      <c r="AY117" s="30"/>
      <c r="AZ117" s="31" t="s">
        <v>4</v>
      </c>
      <c r="BA117" s="31" t="s">
        <v>13</v>
      </c>
      <c r="BB117" s="31" t="s">
        <v>6</v>
      </c>
      <c r="BC117" s="31" t="s">
        <v>14</v>
      </c>
      <c r="BD117" s="32"/>
      <c r="BE117" s="33" t="s">
        <v>4</v>
      </c>
      <c r="BF117" s="33" t="s">
        <v>13</v>
      </c>
      <c r="BG117" s="33" t="s">
        <v>6</v>
      </c>
      <c r="BH117" s="33" t="s">
        <v>15</v>
      </c>
      <c r="BI117" s="32"/>
      <c r="BJ117" s="32"/>
      <c r="BK117" s="32"/>
      <c r="BL117" s="32"/>
      <c r="BM117" s="32"/>
    </row>
    <row r="118">
      <c r="A118" s="35" t="s">
        <v>18</v>
      </c>
      <c r="B118" s="41" t="s">
        <v>33</v>
      </c>
      <c r="C118" s="37">
        <v>45244.0</v>
      </c>
      <c r="D118" s="38" t="s">
        <v>244</v>
      </c>
      <c r="E118" s="40" t="s">
        <v>236</v>
      </c>
      <c r="F118" s="40">
        <v>5.0</v>
      </c>
      <c r="G118" s="40">
        <v>2.5</v>
      </c>
      <c r="H118" s="40">
        <v>0.0</v>
      </c>
      <c r="I118" s="42" t="s">
        <v>131</v>
      </c>
      <c r="J118" s="37">
        <v>45245.0</v>
      </c>
      <c r="K118" s="42" t="s">
        <v>119</v>
      </c>
      <c r="L118" s="53" t="s">
        <v>120</v>
      </c>
      <c r="M118" s="40">
        <v>0.0</v>
      </c>
      <c r="N118" s="40">
        <v>4.5</v>
      </c>
      <c r="O118" s="40">
        <v>0.0</v>
      </c>
      <c r="P118" s="38" t="s">
        <v>64</v>
      </c>
      <c r="Q118" s="37">
        <v>45246.0</v>
      </c>
      <c r="R118" s="42" t="s">
        <v>119</v>
      </c>
      <c r="S118" s="53" t="s">
        <v>120</v>
      </c>
      <c r="T118" s="40">
        <v>0.0</v>
      </c>
      <c r="U118" s="40">
        <v>4.5</v>
      </c>
      <c r="V118" s="40">
        <v>0.0</v>
      </c>
      <c r="W118" s="38" t="s">
        <v>67</v>
      </c>
      <c r="X118" s="37">
        <v>45247.0</v>
      </c>
      <c r="Y118" s="42" t="s">
        <v>25</v>
      </c>
      <c r="Z118" s="53" t="s">
        <v>25</v>
      </c>
      <c r="AA118" s="40">
        <v>0.0</v>
      </c>
      <c r="AB118" s="40">
        <v>0.0</v>
      </c>
      <c r="AC118" s="40">
        <v>0.0</v>
      </c>
      <c r="AD118" s="56" t="s">
        <v>56</v>
      </c>
      <c r="AE118" s="37">
        <v>45247.0</v>
      </c>
      <c r="AF118" s="38" t="s">
        <v>25</v>
      </c>
      <c r="AG118" s="39" t="s">
        <v>25</v>
      </c>
      <c r="AH118" s="40">
        <v>0.0</v>
      </c>
      <c r="AI118" s="40">
        <v>0.0</v>
      </c>
      <c r="AJ118" s="40">
        <v>0.0</v>
      </c>
      <c r="AK118" s="66" t="s">
        <v>57</v>
      </c>
      <c r="AL118" s="37">
        <v>45248.0</v>
      </c>
      <c r="AM118" s="39" t="s">
        <v>25</v>
      </c>
      <c r="AN118" s="39" t="s">
        <v>25</v>
      </c>
      <c r="AO118" s="40">
        <v>0.0</v>
      </c>
      <c r="AP118" s="40">
        <v>0.0</v>
      </c>
      <c r="AQ118" s="40">
        <v>0.0</v>
      </c>
      <c r="AR118" s="47" t="s">
        <v>27</v>
      </c>
      <c r="AS118" s="37">
        <v>45250.0</v>
      </c>
      <c r="AT118" s="39" t="s">
        <v>25</v>
      </c>
      <c r="AU118" s="39" t="s">
        <v>25</v>
      </c>
      <c r="AV118" s="40">
        <v>0.0</v>
      </c>
      <c r="AW118" s="40">
        <v>0.0</v>
      </c>
      <c r="AX118" s="40">
        <v>0.0</v>
      </c>
      <c r="AY118" s="48"/>
      <c r="AZ118" s="49">
        <f t="shared" ref="AZ118:BB118" si="114">SUM(F118,M118,T118,AA118,AH118,AO118,AV118)</f>
        <v>5</v>
      </c>
      <c r="BA118" s="39">
        <f t="shared" si="114"/>
        <v>11.5</v>
      </c>
      <c r="BB118" s="39">
        <f t="shared" si="114"/>
        <v>0</v>
      </c>
      <c r="BC118" s="50">
        <f>SUM(AZ118,BA118,BB118)</f>
        <v>16.5</v>
      </c>
      <c r="BD118" s="51"/>
      <c r="BE118" s="39">
        <f>AZ118*80</f>
        <v>400</v>
      </c>
      <c r="BF118" s="39">
        <f>BA118*88</f>
        <v>1012</v>
      </c>
      <c r="BG118" s="39">
        <f>BB118*80</f>
        <v>0</v>
      </c>
      <c r="BH118" s="39">
        <f>SUM(BE118,BF118,BG118)</f>
        <v>1412</v>
      </c>
      <c r="BI118" s="51"/>
      <c r="BJ118" s="51"/>
      <c r="BK118" s="51"/>
      <c r="BL118" s="51"/>
      <c r="BM118" s="51"/>
    </row>
    <row r="119">
      <c r="A119" s="35"/>
      <c r="B119" s="64"/>
      <c r="C119" s="45"/>
      <c r="D119" s="39"/>
      <c r="E119" s="39"/>
      <c r="F119" s="60"/>
      <c r="G119" s="60"/>
      <c r="H119" s="60"/>
      <c r="I119" s="60"/>
      <c r="J119" s="45"/>
      <c r="K119" s="39"/>
      <c r="L119" s="39"/>
      <c r="M119" s="98"/>
      <c r="N119" s="98"/>
      <c r="O119" s="98"/>
      <c r="P119" s="98"/>
      <c r="Q119" s="200"/>
      <c r="R119" s="39"/>
      <c r="S119" s="39"/>
      <c r="T119" s="64"/>
      <c r="U119" s="64"/>
      <c r="V119" s="64"/>
      <c r="W119" s="64"/>
      <c r="X119" s="45"/>
      <c r="Y119" s="39"/>
      <c r="Z119" s="39"/>
      <c r="AA119" s="44"/>
      <c r="AB119" s="44"/>
      <c r="AC119" s="44"/>
      <c r="AD119" s="201"/>
      <c r="AE119" s="45"/>
      <c r="AF119" s="39"/>
      <c r="AG119" s="39"/>
      <c r="AH119" s="46"/>
      <c r="AI119" s="46"/>
      <c r="AJ119" s="46"/>
      <c r="AK119" s="46"/>
      <c r="AL119" s="45"/>
      <c r="AM119" s="39"/>
      <c r="AN119" s="39"/>
      <c r="AO119" s="98"/>
      <c r="AP119" s="98"/>
      <c r="AQ119" s="98"/>
      <c r="AS119" s="202"/>
      <c r="AT119" s="39"/>
      <c r="AU119" s="39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>
      <c r="A120" s="24"/>
      <c r="D120" s="187" t="s">
        <v>159</v>
      </c>
      <c r="E120" s="26" t="s">
        <v>3</v>
      </c>
      <c r="F120" s="26" t="s">
        <v>4</v>
      </c>
      <c r="G120" s="26" t="s">
        <v>5</v>
      </c>
      <c r="H120" s="26" t="s">
        <v>6</v>
      </c>
      <c r="I120" s="26"/>
      <c r="J120" s="26"/>
      <c r="K120" s="187" t="s">
        <v>152</v>
      </c>
      <c r="L120" s="26" t="s">
        <v>7</v>
      </c>
      <c r="M120" s="26" t="s">
        <v>4</v>
      </c>
      <c r="N120" s="26" t="s">
        <v>5</v>
      </c>
      <c r="O120" s="26" t="s">
        <v>6</v>
      </c>
      <c r="P120" s="26"/>
      <c r="Q120" s="26"/>
      <c r="R120" s="187" t="s">
        <v>152</v>
      </c>
      <c r="S120" s="26" t="s">
        <v>8</v>
      </c>
      <c r="T120" s="26" t="s">
        <v>4</v>
      </c>
      <c r="U120" s="26" t="s">
        <v>5</v>
      </c>
      <c r="V120" s="26" t="s">
        <v>6</v>
      </c>
      <c r="W120" s="28"/>
      <c r="X120" s="29"/>
      <c r="Y120" s="187" t="s">
        <v>152</v>
      </c>
      <c r="Z120" s="29" t="s">
        <v>9</v>
      </c>
      <c r="AA120" s="26" t="s">
        <v>4</v>
      </c>
      <c r="AB120" s="26" t="s">
        <v>5</v>
      </c>
      <c r="AC120" s="26" t="s">
        <v>6</v>
      </c>
      <c r="AD120" s="188"/>
      <c r="AE120" s="189"/>
      <c r="AF120" s="187" t="s">
        <v>153</v>
      </c>
      <c r="AG120" s="29" t="s">
        <v>10</v>
      </c>
      <c r="AH120" s="26" t="s">
        <v>4</v>
      </c>
      <c r="AI120" s="26" t="s">
        <v>5</v>
      </c>
      <c r="AJ120" s="26" t="s">
        <v>6</v>
      </c>
      <c r="AM120" s="187" t="s">
        <v>153</v>
      </c>
      <c r="AN120" s="29" t="s">
        <v>11</v>
      </c>
      <c r="AO120" s="26" t="s">
        <v>4</v>
      </c>
      <c r="AP120" s="26" t="s">
        <v>5</v>
      </c>
      <c r="AQ120" s="26" t="s">
        <v>6</v>
      </c>
      <c r="AT120" s="187" t="s">
        <v>153</v>
      </c>
      <c r="AU120" s="29" t="s">
        <v>12</v>
      </c>
      <c r="AV120" s="26" t="s">
        <v>4</v>
      </c>
      <c r="AW120" s="26" t="s">
        <v>5</v>
      </c>
      <c r="AX120" s="26" t="s">
        <v>6</v>
      </c>
      <c r="AY120" s="30"/>
      <c r="AZ120" s="31" t="s">
        <v>4</v>
      </c>
      <c r="BA120" s="31" t="s">
        <v>13</v>
      </c>
      <c r="BB120" s="31" t="s">
        <v>6</v>
      </c>
      <c r="BC120" s="31" t="s">
        <v>14</v>
      </c>
      <c r="BD120" s="32"/>
      <c r="BE120" s="33" t="s">
        <v>4</v>
      </c>
      <c r="BF120" s="33" t="s">
        <v>13</v>
      </c>
      <c r="BG120" s="33" t="s">
        <v>6</v>
      </c>
      <c r="BH120" s="33" t="s">
        <v>15</v>
      </c>
      <c r="BI120" s="32"/>
      <c r="BJ120" s="32"/>
      <c r="BK120" s="32"/>
      <c r="BL120" s="32"/>
      <c r="BM120" s="32"/>
    </row>
    <row r="121">
      <c r="A121" s="94" t="s">
        <v>54</v>
      </c>
      <c r="B121" s="36" t="s">
        <v>19</v>
      </c>
      <c r="C121" s="37">
        <v>45243.0</v>
      </c>
      <c r="D121" s="38" t="s">
        <v>25</v>
      </c>
      <c r="E121" s="39" t="s">
        <v>25</v>
      </c>
      <c r="F121" s="40">
        <v>0.0</v>
      </c>
      <c r="G121" s="40">
        <v>0.0</v>
      </c>
      <c r="H121" s="40">
        <v>0.0</v>
      </c>
      <c r="I121" s="42" t="s">
        <v>131</v>
      </c>
      <c r="J121" s="37">
        <v>45245.0</v>
      </c>
      <c r="K121" s="42" t="s">
        <v>65</v>
      </c>
      <c r="L121" s="58" t="s">
        <v>66</v>
      </c>
      <c r="M121" s="40">
        <v>0.0</v>
      </c>
      <c r="N121" s="40">
        <v>6.0</v>
      </c>
      <c r="O121" s="40">
        <v>0.0</v>
      </c>
      <c r="P121" s="38" t="s">
        <v>64</v>
      </c>
      <c r="Q121" s="37">
        <v>45246.0</v>
      </c>
      <c r="R121" s="42" t="s">
        <v>65</v>
      </c>
      <c r="S121" s="58" t="s">
        <v>66</v>
      </c>
      <c r="T121" s="40">
        <v>0.0</v>
      </c>
      <c r="U121" s="40">
        <v>6.0</v>
      </c>
      <c r="V121" s="40">
        <v>0.0</v>
      </c>
      <c r="W121" s="95" t="s">
        <v>67</v>
      </c>
      <c r="X121" s="37">
        <v>45247.0</v>
      </c>
      <c r="Y121" s="42" t="s">
        <v>65</v>
      </c>
      <c r="Z121" s="58" t="s">
        <v>66</v>
      </c>
      <c r="AA121" s="40">
        <v>0.0</v>
      </c>
      <c r="AB121" s="40">
        <v>6.0</v>
      </c>
      <c r="AC121" s="40">
        <v>0.0</v>
      </c>
      <c r="AD121" s="42" t="s">
        <v>78</v>
      </c>
      <c r="AE121" s="37">
        <v>45241.0</v>
      </c>
      <c r="AF121" s="42" t="s">
        <v>25</v>
      </c>
      <c r="AG121" s="111" t="s">
        <v>25</v>
      </c>
      <c r="AH121" s="40">
        <v>0.0</v>
      </c>
      <c r="AI121" s="40">
        <v>0.0</v>
      </c>
      <c r="AJ121" s="40">
        <v>0.0</v>
      </c>
      <c r="AK121" s="42" t="s">
        <v>79</v>
      </c>
      <c r="AL121" s="37">
        <v>45249.0</v>
      </c>
      <c r="AM121" s="42" t="s">
        <v>117</v>
      </c>
      <c r="AN121" s="53" t="s">
        <v>118</v>
      </c>
      <c r="AO121" s="40">
        <v>1.0</v>
      </c>
      <c r="AP121" s="40">
        <v>4.5</v>
      </c>
      <c r="AQ121" s="40">
        <v>0.0</v>
      </c>
      <c r="AR121" s="42" t="s">
        <v>27</v>
      </c>
      <c r="AS121" s="37">
        <v>45250.0</v>
      </c>
      <c r="AT121" s="42" t="s">
        <v>117</v>
      </c>
      <c r="AU121" s="53" t="s">
        <v>118</v>
      </c>
      <c r="AV121" s="40">
        <v>1.0</v>
      </c>
      <c r="AW121" s="40">
        <v>4.5</v>
      </c>
      <c r="AX121" s="40">
        <v>0.0</v>
      </c>
      <c r="AY121" s="48"/>
      <c r="AZ121" s="49">
        <f t="shared" ref="AZ121:BB121" si="115">SUM(F121,M121,T121,AA121,AH121,AO121,AV121)</f>
        <v>2</v>
      </c>
      <c r="BA121" s="39">
        <f t="shared" si="115"/>
        <v>27</v>
      </c>
      <c r="BB121" s="39">
        <f t="shared" si="115"/>
        <v>0</v>
      </c>
      <c r="BC121" s="50">
        <f>SUM(AZ121,BA121,BB121)</f>
        <v>29</v>
      </c>
      <c r="BD121" s="51"/>
      <c r="BE121" s="39">
        <f>AZ121*80</f>
        <v>160</v>
      </c>
      <c r="BF121" s="39">
        <f>BA121*88</f>
        <v>2376</v>
      </c>
      <c r="BG121" s="39">
        <f>BB121*80</f>
        <v>0</v>
      </c>
      <c r="BH121" s="39">
        <f>SUM(BE121,BF121,BG121)</f>
        <v>2536</v>
      </c>
      <c r="BI121" s="51"/>
      <c r="BJ121" s="51"/>
      <c r="BK121" s="51"/>
      <c r="BL121" s="51"/>
      <c r="BM121" s="51"/>
    </row>
    <row r="122">
      <c r="A122" s="116"/>
      <c r="B122" s="203"/>
      <c r="C122" s="71"/>
      <c r="D122" s="136"/>
      <c r="E122" s="51"/>
      <c r="F122" s="51"/>
      <c r="G122" s="51"/>
      <c r="H122" s="51"/>
      <c r="I122" s="204"/>
      <c r="J122" s="71"/>
      <c r="K122" s="39"/>
      <c r="L122" s="39"/>
      <c r="M122" s="51"/>
      <c r="N122" s="51"/>
      <c r="O122" s="51"/>
      <c r="P122" s="203"/>
      <c r="Q122" s="71"/>
      <c r="R122" s="136"/>
      <c r="S122" s="51"/>
      <c r="T122" s="51"/>
      <c r="U122" s="51"/>
      <c r="V122" s="51"/>
      <c r="W122" s="136"/>
      <c r="X122" s="71"/>
      <c r="Y122" s="53"/>
      <c r="Z122" s="53"/>
      <c r="AA122" s="51"/>
      <c r="AB122" s="51"/>
      <c r="AC122" s="51"/>
      <c r="AD122" s="136"/>
      <c r="AE122" s="71"/>
      <c r="AF122" s="136"/>
      <c r="AG122" s="192"/>
      <c r="AH122" s="51"/>
      <c r="AI122" s="51"/>
      <c r="AJ122" s="51"/>
      <c r="AK122" s="205"/>
      <c r="AL122" s="71"/>
      <c r="AM122" s="39"/>
      <c r="AN122" s="39"/>
      <c r="AO122" s="51"/>
      <c r="AP122" s="51"/>
      <c r="AQ122" s="51"/>
      <c r="AR122" s="138"/>
      <c r="AS122" s="71"/>
      <c r="AT122" s="51"/>
      <c r="AU122" s="51"/>
      <c r="AV122" s="51"/>
      <c r="AW122" s="51"/>
      <c r="AX122" s="51"/>
      <c r="AY122" s="48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4"/>
      <c r="D123" s="187" t="s">
        <v>249</v>
      </c>
      <c r="E123" s="191" t="s">
        <v>159</v>
      </c>
      <c r="F123" s="26" t="s">
        <v>4</v>
      </c>
      <c r="G123" s="26" t="s">
        <v>5</v>
      </c>
      <c r="H123" s="26" t="s">
        <v>6</v>
      </c>
      <c r="I123" s="26"/>
      <c r="J123" s="26"/>
      <c r="K123" s="187" t="s">
        <v>249</v>
      </c>
      <c r="L123" s="26" t="s">
        <v>3</v>
      </c>
      <c r="M123" s="26" t="s">
        <v>4</v>
      </c>
      <c r="N123" s="26" t="s">
        <v>5</v>
      </c>
      <c r="O123" s="26" t="s">
        <v>6</v>
      </c>
      <c r="P123" s="26"/>
      <c r="Q123" s="26"/>
      <c r="R123" s="187" t="s">
        <v>249</v>
      </c>
      <c r="S123" s="26" t="s">
        <v>8</v>
      </c>
      <c r="T123" s="26" t="s">
        <v>4</v>
      </c>
      <c r="U123" s="26" t="s">
        <v>5</v>
      </c>
      <c r="V123" s="26" t="s">
        <v>6</v>
      </c>
      <c r="W123" s="28"/>
      <c r="X123" s="29"/>
      <c r="Y123" s="187" t="s">
        <v>249</v>
      </c>
      <c r="Z123" s="29" t="s">
        <v>9</v>
      </c>
      <c r="AA123" s="26" t="s">
        <v>4</v>
      </c>
      <c r="AB123" s="26" t="s">
        <v>5</v>
      </c>
      <c r="AC123" s="26" t="s">
        <v>6</v>
      </c>
      <c r="AF123" s="187" t="s">
        <v>249</v>
      </c>
      <c r="AG123" s="29" t="s">
        <v>10</v>
      </c>
      <c r="AH123" s="26" t="s">
        <v>4</v>
      </c>
      <c r="AI123" s="26" t="s">
        <v>5</v>
      </c>
      <c r="AJ123" s="26" t="s">
        <v>6</v>
      </c>
      <c r="AM123" s="187" t="s">
        <v>249</v>
      </c>
      <c r="AN123" s="29" t="s">
        <v>11</v>
      </c>
      <c r="AO123" s="26" t="s">
        <v>4</v>
      </c>
      <c r="AP123" s="26" t="s">
        <v>5</v>
      </c>
      <c r="AQ123" s="26" t="s">
        <v>6</v>
      </c>
      <c r="AT123" s="187" t="s">
        <v>159</v>
      </c>
      <c r="AU123" s="29" t="s">
        <v>12</v>
      </c>
      <c r="AV123" s="26" t="s">
        <v>4</v>
      </c>
      <c r="AW123" s="26" t="s">
        <v>5</v>
      </c>
      <c r="AX123" s="26" t="s">
        <v>6</v>
      </c>
      <c r="AY123" s="30"/>
      <c r="AZ123" s="31" t="s">
        <v>4</v>
      </c>
      <c r="BA123" s="31" t="s">
        <v>13</v>
      </c>
      <c r="BB123" s="31" t="s">
        <v>6</v>
      </c>
      <c r="BC123" s="31" t="s">
        <v>14</v>
      </c>
      <c r="BD123" s="32"/>
      <c r="BE123" s="33" t="s">
        <v>4</v>
      </c>
      <c r="BF123" s="33" t="s">
        <v>13</v>
      </c>
      <c r="BG123" s="33" t="s">
        <v>6</v>
      </c>
      <c r="BH123" s="33" t="s">
        <v>15</v>
      </c>
      <c r="BI123" s="51"/>
      <c r="BJ123" s="51"/>
      <c r="BK123" s="51"/>
      <c r="BL123" s="51"/>
      <c r="BM123" s="51"/>
    </row>
    <row r="124">
      <c r="A124" s="94" t="s">
        <v>30</v>
      </c>
      <c r="B124" s="41" t="s">
        <v>33</v>
      </c>
      <c r="C124" s="37">
        <v>45244.0</v>
      </c>
      <c r="D124" s="38" t="s">
        <v>247</v>
      </c>
      <c r="E124" s="40" t="s">
        <v>237</v>
      </c>
      <c r="F124" s="40">
        <v>6.5</v>
      </c>
      <c r="G124" s="40">
        <v>1.0</v>
      </c>
      <c r="H124" s="40">
        <v>0.0</v>
      </c>
      <c r="I124" s="42" t="s">
        <v>46</v>
      </c>
      <c r="J124" s="37">
        <v>45245.0</v>
      </c>
      <c r="K124" s="38" t="s">
        <v>25</v>
      </c>
      <c r="L124" s="39" t="s">
        <v>25</v>
      </c>
      <c r="M124" s="40">
        <v>0.0</v>
      </c>
      <c r="N124" s="40">
        <v>0.0</v>
      </c>
      <c r="O124" s="40">
        <v>0.0</v>
      </c>
      <c r="P124" s="38" t="s">
        <v>36</v>
      </c>
      <c r="Q124" s="37">
        <v>45246.0</v>
      </c>
      <c r="R124" s="38" t="s">
        <v>247</v>
      </c>
      <c r="S124" s="39" t="s">
        <v>248</v>
      </c>
      <c r="T124" s="40">
        <v>5.0</v>
      </c>
      <c r="U124" s="40">
        <v>1.0</v>
      </c>
      <c r="V124" s="40">
        <v>0.0</v>
      </c>
      <c r="W124" s="42" t="s">
        <v>37</v>
      </c>
      <c r="X124" s="37">
        <v>45247.0</v>
      </c>
      <c r="Y124" s="38" t="s">
        <v>247</v>
      </c>
      <c r="Z124" s="39" t="s">
        <v>248</v>
      </c>
      <c r="AA124" s="40">
        <v>5.0</v>
      </c>
      <c r="AB124" s="40">
        <v>1.0</v>
      </c>
      <c r="AC124" s="40">
        <v>0.0</v>
      </c>
      <c r="AD124" s="56" t="s">
        <v>40</v>
      </c>
      <c r="AE124" s="37">
        <v>45248.0</v>
      </c>
      <c r="AF124" s="38" t="s">
        <v>128</v>
      </c>
      <c r="AG124" s="39" t="s">
        <v>129</v>
      </c>
      <c r="AH124" s="40">
        <v>6.0</v>
      </c>
      <c r="AI124" s="40">
        <v>1.0</v>
      </c>
      <c r="AJ124" s="40">
        <v>0.0</v>
      </c>
      <c r="AK124" s="42" t="s">
        <v>43</v>
      </c>
      <c r="AL124" s="37">
        <v>45249.0</v>
      </c>
      <c r="AM124" s="38" t="s">
        <v>128</v>
      </c>
      <c r="AN124" s="39" t="s">
        <v>129</v>
      </c>
      <c r="AO124" s="40">
        <v>6.0</v>
      </c>
      <c r="AP124" s="40">
        <v>1.0</v>
      </c>
      <c r="AQ124" s="40">
        <v>0.0</v>
      </c>
      <c r="AR124" s="47" t="s">
        <v>27</v>
      </c>
      <c r="AS124" s="37">
        <v>45250.0</v>
      </c>
      <c r="AT124" s="38" t="s">
        <v>28</v>
      </c>
      <c r="AU124" s="39" t="s">
        <v>29</v>
      </c>
      <c r="AV124" s="40">
        <v>0.0</v>
      </c>
      <c r="AW124" s="40">
        <v>5.0</v>
      </c>
      <c r="AX124" s="40">
        <v>0.0</v>
      </c>
      <c r="AY124" s="48"/>
      <c r="AZ124" s="49">
        <f t="shared" ref="AZ124:BB124" si="116">SUM(F124,M124,T124,AA124,AH124,AO124,AV124)</f>
        <v>28.5</v>
      </c>
      <c r="BA124" s="39">
        <f t="shared" si="116"/>
        <v>10</v>
      </c>
      <c r="BB124" s="39">
        <f t="shared" si="116"/>
        <v>0</v>
      </c>
      <c r="BC124" s="50">
        <f>SUM(AZ124,BA124,BB124)</f>
        <v>38.5</v>
      </c>
      <c r="BD124" s="51"/>
      <c r="BE124" s="39">
        <f>AZ124*67.31</f>
        <v>1918.335</v>
      </c>
      <c r="BF124" s="39">
        <f>BA124*74</f>
        <v>740</v>
      </c>
      <c r="BG124" s="39">
        <f>BB124*84</f>
        <v>0</v>
      </c>
      <c r="BH124" s="39">
        <f>SUM(BE124,BF124,BG124)</f>
        <v>2658.335</v>
      </c>
      <c r="BI124" s="51"/>
      <c r="BJ124" s="51"/>
      <c r="BK124" s="51"/>
      <c r="BL124" s="51"/>
      <c r="BM124" s="51"/>
    </row>
    <row r="125">
      <c r="A125" s="67"/>
      <c r="B125" s="68"/>
      <c r="C125" s="68"/>
      <c r="K125" s="6"/>
      <c r="L125" s="4"/>
      <c r="Y125" s="6"/>
      <c r="Z125" s="4"/>
      <c r="AG125" s="39"/>
      <c r="AM125" s="6"/>
      <c r="AN125" s="4"/>
      <c r="AT125" s="39"/>
      <c r="AU125" s="39"/>
    </row>
    <row r="126">
      <c r="A126" s="24"/>
      <c r="B126" s="25"/>
      <c r="C126" s="25"/>
      <c r="D126" s="187" t="s">
        <v>156</v>
      </c>
      <c r="E126" s="26" t="s">
        <v>3</v>
      </c>
      <c r="F126" s="26" t="s">
        <v>4</v>
      </c>
      <c r="G126" s="26" t="s">
        <v>5</v>
      </c>
      <c r="H126" s="26" t="s">
        <v>6</v>
      </c>
      <c r="I126" s="26"/>
      <c r="J126" s="26"/>
      <c r="K126" s="187" t="s">
        <v>159</v>
      </c>
      <c r="L126" s="26" t="s">
        <v>7</v>
      </c>
      <c r="M126" s="26" t="s">
        <v>4</v>
      </c>
      <c r="N126" s="26" t="s">
        <v>5</v>
      </c>
      <c r="O126" s="26" t="s">
        <v>6</v>
      </c>
      <c r="P126" s="26"/>
      <c r="Q126" s="26"/>
      <c r="R126" s="187" t="s">
        <v>159</v>
      </c>
      <c r="S126" s="26" t="s">
        <v>8</v>
      </c>
      <c r="T126" s="26" t="s">
        <v>4</v>
      </c>
      <c r="U126" s="26" t="s">
        <v>5</v>
      </c>
      <c r="V126" s="26" t="s">
        <v>6</v>
      </c>
      <c r="W126" s="28"/>
      <c r="X126" s="29"/>
      <c r="Y126" s="187" t="s">
        <v>156</v>
      </c>
      <c r="Z126" s="29" t="s">
        <v>9</v>
      </c>
      <c r="AA126" s="26" t="s">
        <v>4</v>
      </c>
      <c r="AB126" s="26" t="s">
        <v>5</v>
      </c>
      <c r="AC126" s="26" t="s">
        <v>6</v>
      </c>
      <c r="AD126" s="29"/>
      <c r="AE126" s="29"/>
      <c r="AF126" s="187" t="s">
        <v>159</v>
      </c>
      <c r="AG126" s="29" t="s">
        <v>10</v>
      </c>
      <c r="AH126" s="26" t="s">
        <v>4</v>
      </c>
      <c r="AI126" s="26" t="s">
        <v>5</v>
      </c>
      <c r="AJ126" s="26" t="s">
        <v>6</v>
      </c>
      <c r="AK126" s="29"/>
      <c r="AL126" s="29"/>
      <c r="AM126" s="187" t="s">
        <v>159</v>
      </c>
      <c r="AN126" s="29" t="s">
        <v>11</v>
      </c>
      <c r="AO126" s="26" t="s">
        <v>4</v>
      </c>
      <c r="AP126" s="26" t="s">
        <v>5</v>
      </c>
      <c r="AQ126" s="26" t="s">
        <v>6</v>
      </c>
      <c r="AR126" s="29"/>
      <c r="AS126" s="29"/>
      <c r="AT126" s="187" t="s">
        <v>159</v>
      </c>
      <c r="AU126" s="29" t="s">
        <v>12</v>
      </c>
      <c r="AV126" s="26" t="s">
        <v>4</v>
      </c>
      <c r="AW126" s="26" t="s">
        <v>5</v>
      </c>
      <c r="AX126" s="26" t="s">
        <v>6</v>
      </c>
      <c r="AY126" s="30"/>
      <c r="AZ126" s="31" t="s">
        <v>4</v>
      </c>
      <c r="BA126" s="31" t="s">
        <v>13</v>
      </c>
      <c r="BB126" s="31" t="s">
        <v>6</v>
      </c>
      <c r="BC126" s="31" t="s">
        <v>14</v>
      </c>
      <c r="BD126" s="32"/>
      <c r="BE126" s="33" t="s">
        <v>4</v>
      </c>
      <c r="BF126" s="33" t="s">
        <v>13</v>
      </c>
      <c r="BG126" s="33" t="s">
        <v>6</v>
      </c>
      <c r="BH126" s="33" t="s">
        <v>15</v>
      </c>
    </row>
    <row r="127">
      <c r="A127" s="35" t="s">
        <v>32</v>
      </c>
      <c r="B127" s="41" t="s">
        <v>33</v>
      </c>
      <c r="C127" s="37">
        <v>45244.0</v>
      </c>
      <c r="D127" s="38" t="s">
        <v>126</v>
      </c>
      <c r="E127" s="39" t="s">
        <v>127</v>
      </c>
      <c r="F127" s="40">
        <v>6.0</v>
      </c>
      <c r="G127" s="40">
        <v>0.0</v>
      </c>
      <c r="H127" s="40">
        <v>0.0</v>
      </c>
      <c r="I127" s="57" t="s">
        <v>46</v>
      </c>
      <c r="J127" s="37">
        <v>45245.0</v>
      </c>
      <c r="K127" s="38" t="s">
        <v>38</v>
      </c>
      <c r="L127" s="39" t="s">
        <v>39</v>
      </c>
      <c r="M127" s="40">
        <v>6.5</v>
      </c>
      <c r="N127" s="40">
        <v>0.0</v>
      </c>
      <c r="O127" s="40">
        <v>0.0</v>
      </c>
      <c r="P127" s="38" t="s">
        <v>36</v>
      </c>
      <c r="Q127" s="37">
        <v>45246.0</v>
      </c>
      <c r="R127" s="38" t="s">
        <v>25</v>
      </c>
      <c r="S127" s="39" t="s">
        <v>25</v>
      </c>
      <c r="T127" s="40">
        <v>0.0</v>
      </c>
      <c r="U127" s="40">
        <v>0.0</v>
      </c>
      <c r="V127" s="40">
        <v>0.0</v>
      </c>
      <c r="W127" s="42" t="s">
        <v>37</v>
      </c>
      <c r="X127" s="37">
        <v>45247.0</v>
      </c>
      <c r="Y127" s="38" t="s">
        <v>126</v>
      </c>
      <c r="Z127" s="39" t="s">
        <v>127</v>
      </c>
      <c r="AA127" s="40">
        <v>6.0</v>
      </c>
      <c r="AB127" s="40">
        <v>0.0</v>
      </c>
      <c r="AC127" s="40">
        <v>0.0</v>
      </c>
      <c r="AD127" s="56" t="s">
        <v>40</v>
      </c>
      <c r="AE127" s="37">
        <v>45248.0</v>
      </c>
      <c r="AF127" s="38" t="s">
        <v>41</v>
      </c>
      <c r="AG127" s="39" t="s">
        <v>42</v>
      </c>
      <c r="AH127" s="40">
        <v>8.0</v>
      </c>
      <c r="AI127" s="40">
        <v>0.0</v>
      </c>
      <c r="AJ127" s="40">
        <v>0.5</v>
      </c>
      <c r="AK127" s="47" t="s">
        <v>43</v>
      </c>
      <c r="AL127" s="37">
        <v>45249.0</v>
      </c>
      <c r="AM127" s="38" t="s">
        <v>41</v>
      </c>
      <c r="AN127" s="39" t="s">
        <v>42</v>
      </c>
      <c r="AO127" s="40">
        <v>8.0</v>
      </c>
      <c r="AP127" s="40">
        <v>0.0</v>
      </c>
      <c r="AQ127" s="40">
        <v>0.5</v>
      </c>
      <c r="AR127" s="96" t="s">
        <v>142</v>
      </c>
      <c r="AS127" s="37">
        <v>45250.0</v>
      </c>
      <c r="AT127" s="38" t="s">
        <v>25</v>
      </c>
      <c r="AU127" s="39" t="s">
        <v>25</v>
      </c>
      <c r="AV127" s="40">
        <v>0.0</v>
      </c>
      <c r="AW127" s="40">
        <v>0.0</v>
      </c>
      <c r="AX127" s="40">
        <v>0.0</v>
      </c>
      <c r="AY127" s="48"/>
      <c r="AZ127" s="49">
        <f t="shared" ref="AZ127:BB127" si="117">SUM(F127,M127,T127,AA127,AH127,AO127,AV127)</f>
        <v>34.5</v>
      </c>
      <c r="BA127" s="39">
        <f t="shared" si="117"/>
        <v>0</v>
      </c>
      <c r="BB127" s="39">
        <f t="shared" si="117"/>
        <v>1</v>
      </c>
      <c r="BC127" s="50">
        <f>SUM(AZ127,BA127,BB127)</f>
        <v>35.5</v>
      </c>
      <c r="BD127" s="51"/>
      <c r="BE127" s="39">
        <f>AZ127*80</f>
        <v>2760</v>
      </c>
      <c r="BF127" s="39">
        <f>BA127*88</f>
        <v>0</v>
      </c>
      <c r="BG127" s="39">
        <f>BB127*80</f>
        <v>80</v>
      </c>
      <c r="BH127" s="39">
        <f>SUM(BE127,BF127,BG127)</f>
        <v>2840</v>
      </c>
    </row>
    <row r="128">
      <c r="A128" s="67"/>
      <c r="B128" s="68"/>
      <c r="C128" s="68"/>
      <c r="AT128" s="192"/>
      <c r="AU128" s="28"/>
    </row>
    <row r="129">
      <c r="A129" s="67"/>
      <c r="B129" s="68"/>
      <c r="C129" s="68"/>
      <c r="K129" s="6" t="s">
        <v>160</v>
      </c>
      <c r="L129" s="4"/>
      <c r="Y129" s="6" t="s">
        <v>161</v>
      </c>
      <c r="Z129" s="4"/>
      <c r="AM129" s="6" t="s">
        <v>161</v>
      </c>
      <c r="AN129" s="4"/>
      <c r="AT129" s="53"/>
      <c r="AU129" s="39"/>
    </row>
    <row r="130">
      <c r="A130" s="10"/>
      <c r="B130" s="11"/>
      <c r="C130" s="11"/>
      <c r="D130" s="12"/>
      <c r="E130" s="13">
        <v>45243.0</v>
      </c>
      <c r="F130" s="14"/>
      <c r="G130" s="14"/>
      <c r="H130" s="14"/>
      <c r="I130" s="15"/>
      <c r="J130" s="15"/>
      <c r="K130" s="16"/>
      <c r="L130" s="13">
        <v>45244.0</v>
      </c>
      <c r="M130" s="15"/>
      <c r="N130" s="15"/>
      <c r="O130" s="15"/>
      <c r="P130" s="15"/>
      <c r="Q130" s="11"/>
      <c r="R130" s="17"/>
      <c r="S130" s="13">
        <v>45245.0</v>
      </c>
      <c r="T130" s="11"/>
      <c r="U130" s="15"/>
      <c r="V130" s="15"/>
      <c r="W130" s="11"/>
      <c r="X130" s="18"/>
      <c r="Y130" s="14"/>
      <c r="Z130" s="13">
        <v>45246.0</v>
      </c>
      <c r="AA130" s="15"/>
      <c r="AB130" s="15"/>
      <c r="AC130" s="11"/>
      <c r="AD130" s="15"/>
      <c r="AE130" s="15"/>
      <c r="AF130" s="12"/>
      <c r="AG130" s="13">
        <v>45247.0</v>
      </c>
      <c r="AH130" s="15"/>
      <c r="AI130" s="11"/>
      <c r="AJ130" s="15"/>
      <c r="AK130" s="15"/>
      <c r="AL130" s="15"/>
      <c r="AM130" s="18"/>
      <c r="AN130" s="13">
        <v>45248.0</v>
      </c>
      <c r="AO130" s="11"/>
      <c r="AP130" s="19"/>
      <c r="AQ130" s="19"/>
      <c r="AR130" s="19"/>
      <c r="AS130" s="19"/>
      <c r="AT130" s="14"/>
      <c r="AU130" s="13">
        <v>45249.0</v>
      </c>
      <c r="AV130" s="19"/>
      <c r="AW130" s="19"/>
      <c r="AX130" s="19"/>
      <c r="AY130" s="20"/>
      <c r="AZ130" s="19"/>
      <c r="BA130" s="19"/>
      <c r="BB130" s="19"/>
      <c r="BC130" s="19"/>
      <c r="BD130" s="20"/>
      <c r="BE130" s="21"/>
      <c r="BF130" s="22"/>
      <c r="BG130" s="4"/>
      <c r="BH130" s="19"/>
      <c r="BI130" s="23"/>
      <c r="BJ130" s="16"/>
      <c r="BK130" s="16"/>
      <c r="BL130" s="20"/>
      <c r="BM130" s="20"/>
    </row>
    <row r="131">
      <c r="A131" s="67"/>
      <c r="B131" s="68"/>
      <c r="C131" s="68"/>
      <c r="F131" s="26" t="s">
        <v>4</v>
      </c>
      <c r="G131" s="26" t="s">
        <v>5</v>
      </c>
      <c r="H131" s="26" t="s">
        <v>6</v>
      </c>
      <c r="K131" s="99"/>
      <c r="L131" s="99"/>
      <c r="M131" s="26" t="s">
        <v>4</v>
      </c>
      <c r="N131" s="26" t="s">
        <v>5</v>
      </c>
      <c r="O131" s="26" t="s">
        <v>6</v>
      </c>
      <c r="T131" s="26" t="s">
        <v>4</v>
      </c>
      <c r="U131" s="26" t="s">
        <v>5</v>
      </c>
      <c r="V131" s="26" t="s">
        <v>6</v>
      </c>
      <c r="AA131" s="26" t="s">
        <v>4</v>
      </c>
      <c r="AB131" s="26" t="s">
        <v>5</v>
      </c>
      <c r="AC131" s="26" t="s">
        <v>6</v>
      </c>
      <c r="AH131" s="26" t="s">
        <v>4</v>
      </c>
      <c r="AI131" s="26" t="s">
        <v>5</v>
      </c>
      <c r="AJ131" s="26" t="s">
        <v>6</v>
      </c>
      <c r="AO131" s="26" t="s">
        <v>4</v>
      </c>
      <c r="AP131" s="26" t="s">
        <v>5</v>
      </c>
      <c r="AQ131" s="26" t="s">
        <v>6</v>
      </c>
      <c r="AV131" s="26" t="s">
        <v>4</v>
      </c>
      <c r="AW131" s="26" t="s">
        <v>5</v>
      </c>
      <c r="AX131" s="26" t="s">
        <v>6</v>
      </c>
      <c r="AZ131" s="31" t="s">
        <v>4</v>
      </c>
      <c r="BA131" s="31" t="s">
        <v>13</v>
      </c>
      <c r="BB131" s="31" t="s">
        <v>6</v>
      </c>
      <c r="BC131" s="31" t="s">
        <v>14</v>
      </c>
      <c r="BE131" s="33" t="s">
        <v>4</v>
      </c>
      <c r="BF131" s="33" t="s">
        <v>13</v>
      </c>
      <c r="BG131" s="33" t="s">
        <v>6</v>
      </c>
      <c r="BH131" s="33" t="s">
        <v>15</v>
      </c>
    </row>
    <row r="132">
      <c r="A132" s="35" t="s">
        <v>18</v>
      </c>
      <c r="B132" s="36"/>
      <c r="C132" s="37"/>
      <c r="D132" s="42"/>
      <c r="E132" s="39"/>
      <c r="F132" s="128">
        <v>0.0</v>
      </c>
      <c r="G132" s="129">
        <v>0.0</v>
      </c>
      <c r="H132" s="129">
        <v>0.0</v>
      </c>
      <c r="I132" s="41"/>
      <c r="J132" s="37"/>
      <c r="K132" s="42"/>
      <c r="L132" s="39"/>
      <c r="M132" s="128">
        <v>0.0</v>
      </c>
      <c r="N132" s="129">
        <v>0.0</v>
      </c>
      <c r="O132" s="129">
        <v>0.0</v>
      </c>
      <c r="P132" s="42"/>
      <c r="Q132" s="37"/>
      <c r="R132" s="42"/>
      <c r="S132" s="39"/>
      <c r="T132" s="128">
        <v>0.0</v>
      </c>
      <c r="U132" s="129">
        <v>0.0</v>
      </c>
      <c r="V132" s="129">
        <v>0.0</v>
      </c>
      <c r="W132" s="43"/>
      <c r="X132" s="37"/>
      <c r="Y132" s="42"/>
      <c r="Z132" s="39"/>
      <c r="AA132" s="128">
        <v>0.0</v>
      </c>
      <c r="AB132" s="129">
        <v>0.0</v>
      </c>
      <c r="AC132" s="129">
        <v>0.0</v>
      </c>
      <c r="AD132" s="56"/>
      <c r="AE132" s="37"/>
      <c r="AF132" s="42"/>
      <c r="AG132" s="39"/>
      <c r="AH132" s="128">
        <v>0.0</v>
      </c>
      <c r="AI132" s="129">
        <v>0.0</v>
      </c>
      <c r="AJ132" s="129">
        <v>0.0</v>
      </c>
      <c r="AK132" s="66"/>
      <c r="AL132" s="37"/>
      <c r="AM132" s="42"/>
      <c r="AN132" s="39"/>
      <c r="AO132" s="128">
        <v>0.0</v>
      </c>
      <c r="AP132" s="129">
        <v>0.0</v>
      </c>
      <c r="AQ132" s="129">
        <v>0.0</v>
      </c>
      <c r="AR132" s="47"/>
      <c r="AS132" s="37"/>
      <c r="AT132" s="42"/>
      <c r="AU132" s="39"/>
      <c r="AV132" s="128">
        <v>0.0</v>
      </c>
      <c r="AW132" s="129">
        <v>0.0</v>
      </c>
      <c r="AX132" s="129">
        <v>0.0</v>
      </c>
      <c r="AY132" s="48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ref="BC132:BC133" si="120">SUM(AZ132,BA132,BB132)</f>
        <v>0</v>
      </c>
      <c r="BD132" s="51"/>
      <c r="BE132" s="39">
        <f>AZ132*80</f>
        <v>0</v>
      </c>
      <c r="BF132" s="39">
        <f>BA132*88</f>
        <v>0</v>
      </c>
      <c r="BG132" s="39">
        <f>BB132*80</f>
        <v>0</v>
      </c>
      <c r="BH132" s="39">
        <f>SUM(BE132,BF132,BG132)</f>
        <v>0</v>
      </c>
      <c r="BI132" s="51"/>
      <c r="BJ132" s="51"/>
      <c r="BK132" s="51"/>
      <c r="BL132" s="51"/>
      <c r="BM132" s="51"/>
    </row>
    <row r="133">
      <c r="A133" s="35" t="s">
        <v>150</v>
      </c>
      <c r="B133" s="36"/>
      <c r="C133" s="206"/>
      <c r="D133" s="42"/>
      <c r="E133" s="58"/>
      <c r="F133" s="128">
        <v>0.0</v>
      </c>
      <c r="G133" s="129">
        <v>0.0</v>
      </c>
      <c r="H133" s="129">
        <v>0.0</v>
      </c>
      <c r="I133" s="207"/>
      <c r="J133" s="206"/>
      <c r="K133" s="42"/>
      <c r="L133" s="58"/>
      <c r="M133" s="40">
        <v>0.0</v>
      </c>
      <c r="N133" s="129">
        <v>0.0</v>
      </c>
      <c r="O133" s="129">
        <v>0.0</v>
      </c>
      <c r="P133" s="208"/>
      <c r="Q133" s="206"/>
      <c r="R133" s="42"/>
      <c r="S133" s="58"/>
      <c r="T133" s="40">
        <v>0.0</v>
      </c>
      <c r="U133" s="129">
        <v>0.0</v>
      </c>
      <c r="V133" s="129">
        <v>0.0</v>
      </c>
      <c r="W133" s="207"/>
      <c r="X133" s="206"/>
      <c r="Y133" s="42"/>
      <c r="Z133" s="58"/>
      <c r="AA133" s="40">
        <v>0.0</v>
      </c>
      <c r="AB133" s="129">
        <v>0.0</v>
      </c>
      <c r="AC133" s="129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9">SUM(F133,M133,T133,AA133,AH133,AO133,AV133)</f>
        <v>0</v>
      </c>
      <c r="BA133" s="39">
        <f t="shared" si="119"/>
        <v>0</v>
      </c>
      <c r="BB133" s="39">
        <f t="shared" si="119"/>
        <v>0</v>
      </c>
      <c r="BC133" s="50">
        <f t="shared" si="120"/>
        <v>0</v>
      </c>
      <c r="BD133" s="51"/>
      <c r="BE133" s="39">
        <f>67.31*AZ133</f>
        <v>0</v>
      </c>
      <c r="BF133" s="39">
        <f>BA133*74</f>
        <v>0</v>
      </c>
      <c r="BG133" s="39">
        <f>BB133*84</f>
        <v>0</v>
      </c>
      <c r="BH133" s="39">
        <f>SUM(BF133,BE133,BG133)</f>
        <v>0</v>
      </c>
      <c r="BI133" s="51"/>
      <c r="BJ133" s="51"/>
      <c r="BK133" s="51"/>
      <c r="BL133" s="51"/>
      <c r="BM133" s="51"/>
    </row>
    <row r="134">
      <c r="A134" s="209"/>
      <c r="B134" s="203"/>
      <c r="C134" s="210"/>
      <c r="D134" s="136"/>
      <c r="E134" s="136"/>
      <c r="F134" s="136"/>
      <c r="G134" s="203"/>
      <c r="H134" s="203"/>
      <c r="I134" s="203"/>
      <c r="J134" s="210"/>
      <c r="K134" s="98"/>
      <c r="L134" s="211"/>
      <c r="M134" s="51"/>
      <c r="N134" s="203"/>
      <c r="O134" s="203"/>
      <c r="P134" s="155"/>
      <c r="Q134" s="210"/>
      <c r="R134" s="136"/>
      <c r="S134" s="136"/>
      <c r="T134" s="51"/>
      <c r="U134" s="203"/>
      <c r="V134" s="203"/>
      <c r="W134" s="203"/>
      <c r="X134" s="210"/>
      <c r="Y134" s="136"/>
      <c r="Z134" s="136"/>
      <c r="AA134" s="51"/>
      <c r="AB134" s="203"/>
      <c r="AC134" s="203"/>
      <c r="AD134" s="32"/>
      <c r="AE134" s="71"/>
      <c r="AF134" s="136"/>
      <c r="AG134" s="72"/>
      <c r="AH134" s="51"/>
      <c r="AI134" s="51"/>
      <c r="AJ134" s="51"/>
      <c r="AK134" s="32"/>
      <c r="AL134" s="71"/>
      <c r="AM134" s="136"/>
      <c r="AN134" s="72"/>
      <c r="AO134" s="51"/>
      <c r="AP134" s="51"/>
      <c r="AQ134" s="51"/>
      <c r="AR134" s="32"/>
      <c r="AS134" s="71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98"/>
      <c r="L135" s="211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39">
        <f t="shared" ref="AZ135:BC135" si="121">SUM(AZ132,AZ133)</f>
        <v>0</v>
      </c>
      <c r="BA135" s="39">
        <f t="shared" si="121"/>
        <v>0</v>
      </c>
      <c r="BB135" s="39">
        <f t="shared" si="121"/>
        <v>0</v>
      </c>
      <c r="BC135" s="39">
        <f t="shared" si="121"/>
        <v>0</v>
      </c>
      <c r="BD135" s="51"/>
      <c r="BE135" s="40">
        <f t="shared" ref="BE135:BH135" si="122">SUM(BE132,BE133)</f>
        <v>0</v>
      </c>
      <c r="BF135" s="40">
        <f t="shared" si="122"/>
        <v>0</v>
      </c>
      <c r="BG135" s="40">
        <f t="shared" si="122"/>
        <v>0</v>
      </c>
      <c r="BH135" s="40">
        <f t="shared" si="122"/>
        <v>0</v>
      </c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162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162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162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 ht="15.0" customHeight="1">
      <c r="A137" s="20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6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35"/>
      <c r="B138" s="42"/>
      <c r="C138" s="37"/>
      <c r="D138" s="38"/>
      <c r="E138" s="39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213">
        <f t="shared" ref="AZ138:BB138" si="123">SUM(F138,M138,T138,AA138,AH138,AO138,AV138)</f>
        <v>0</v>
      </c>
      <c r="BA138" s="214">
        <f t="shared" si="123"/>
        <v>0</v>
      </c>
      <c r="BB138" s="214">
        <f t="shared" si="123"/>
        <v>0</v>
      </c>
      <c r="BC138" s="215">
        <f>SUM(AZ138,BA138,BB138)</f>
        <v>0</v>
      </c>
      <c r="BD138" s="51"/>
      <c r="BE138" s="216">
        <f>AZ138*67.31</f>
        <v>0</v>
      </c>
      <c r="BF138" s="216">
        <f>74*BA138</f>
        <v>0</v>
      </c>
      <c r="BG138" s="216">
        <f>84*BB138</f>
        <v>0</v>
      </c>
      <c r="BH138" s="216">
        <f>SUM(BE138,BF138,BG138)</f>
        <v>0</v>
      </c>
      <c r="BI138" s="51"/>
      <c r="BJ138" s="51"/>
      <c r="BK138" s="51"/>
      <c r="BL138" s="51"/>
      <c r="BM138" s="51"/>
    </row>
    <row r="139">
      <c r="A139" s="217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218"/>
      <c r="N139" s="218"/>
      <c r="O139" s="218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09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164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164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164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219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191" t="s">
        <v>163</v>
      </c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91" t="s">
        <v>163</v>
      </c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91" t="s">
        <v>163</v>
      </c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191" t="s">
        <v>163</v>
      </c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220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57" t="s">
        <v>46</v>
      </c>
      <c r="J142" s="37"/>
      <c r="K142" s="38"/>
      <c r="L142" s="39"/>
      <c r="M142" s="40">
        <v>0.0</v>
      </c>
      <c r="N142" s="40">
        <v>0.0</v>
      </c>
      <c r="O142" s="40">
        <v>0.0</v>
      </c>
      <c r="P142" s="38" t="s">
        <v>36</v>
      </c>
      <c r="Q142" s="37"/>
      <c r="R142" s="38"/>
      <c r="S142" s="39"/>
      <c r="T142" s="40">
        <v>0.0</v>
      </c>
      <c r="U142" s="40">
        <v>0.0</v>
      </c>
      <c r="V142" s="40">
        <v>0.0</v>
      </c>
      <c r="W142" s="42" t="s">
        <v>37</v>
      </c>
      <c r="X142" s="37"/>
      <c r="Y142" s="38"/>
      <c r="Z142" s="39"/>
      <c r="AA142" s="40">
        <v>0.0</v>
      </c>
      <c r="AB142" s="40">
        <v>0.0</v>
      </c>
      <c r="AC142" s="40">
        <v>0.0</v>
      </c>
      <c r="AD142" s="56" t="s">
        <v>40</v>
      </c>
      <c r="AE142" s="37"/>
      <c r="AF142" s="38"/>
      <c r="AG142" s="39"/>
      <c r="AH142" s="40">
        <v>0.0</v>
      </c>
      <c r="AI142" s="40">
        <v>0.0</v>
      </c>
      <c r="AJ142" s="40">
        <v>0.0</v>
      </c>
      <c r="AK142" s="42" t="s">
        <v>43</v>
      </c>
      <c r="AL142" s="37">
        <v>45193.0</v>
      </c>
      <c r="AM142" s="53"/>
      <c r="AN142" s="44"/>
      <c r="AO142" s="40">
        <v>0.0</v>
      </c>
      <c r="AP142" s="40">
        <v>0.0</v>
      </c>
      <c r="AQ142" s="40">
        <v>0.0</v>
      </c>
      <c r="AR142" s="96" t="s">
        <v>142</v>
      </c>
      <c r="AS142" s="37">
        <v>45194.0</v>
      </c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4">SUM(F142,M142,T142,AA142,AH142,AO142,AV142)</f>
        <v>0</v>
      </c>
      <c r="BA142" s="39">
        <f t="shared" si="124"/>
        <v>0</v>
      </c>
      <c r="BB142" s="39">
        <f t="shared" si="124"/>
        <v>0</v>
      </c>
      <c r="BC142" s="50">
        <f>SUM(AZ142,BA142,BB142)</f>
        <v>0</v>
      </c>
      <c r="BD142" s="51"/>
      <c r="BE142" s="221">
        <f>AZ142*67.31</f>
        <v>0</v>
      </c>
      <c r="BF142" s="221">
        <f>74*BA142</f>
        <v>0</v>
      </c>
      <c r="BG142" s="221">
        <f>84*BB142</f>
        <v>0</v>
      </c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136"/>
      <c r="L143" s="136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Y143" s="136"/>
      <c r="Z143" s="136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136"/>
      <c r="AN143" s="72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04"/>
      <c r="G144" s="204"/>
      <c r="H144" s="204"/>
      <c r="I144" s="136"/>
      <c r="J144" s="71"/>
      <c r="K144" s="6" t="s">
        <v>165</v>
      </c>
      <c r="L144" s="4"/>
      <c r="M144" s="51"/>
      <c r="N144" s="51"/>
      <c r="O144" s="51"/>
      <c r="P144" s="51"/>
      <c r="Q144" s="71"/>
      <c r="R144" s="136"/>
      <c r="S144" s="136"/>
      <c r="T144" s="203"/>
      <c r="U144" s="203"/>
      <c r="V144" s="203"/>
      <c r="W144" s="136"/>
      <c r="X144" s="71"/>
      <c r="Y144" s="6" t="s">
        <v>31</v>
      </c>
      <c r="Z144" s="4"/>
      <c r="AA144" s="136"/>
      <c r="AB144" s="136"/>
      <c r="AC144" s="136"/>
      <c r="AD144" s="117"/>
      <c r="AE144" s="71"/>
      <c r="AF144" s="72"/>
      <c r="AG144" s="32"/>
      <c r="AH144" s="212"/>
      <c r="AI144" s="212"/>
      <c r="AJ144" s="212"/>
      <c r="AK144" s="32"/>
      <c r="AL144" s="71"/>
      <c r="AM144" s="6" t="s">
        <v>31</v>
      </c>
      <c r="AN144" s="4"/>
      <c r="AO144" s="136"/>
      <c r="AP144" s="136"/>
      <c r="AQ144" s="136"/>
      <c r="AR144" s="117"/>
      <c r="AS144" s="118"/>
      <c r="AT144" s="136"/>
      <c r="AU144" s="72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</row>
    <row r="145">
      <c r="A145" s="116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Y145" s="51"/>
      <c r="AZ145" s="31" t="s">
        <v>4</v>
      </c>
      <c r="BA145" s="31" t="s">
        <v>13</v>
      </c>
      <c r="BB145" s="31" t="s">
        <v>6</v>
      </c>
      <c r="BC145" s="31" t="s">
        <v>14</v>
      </c>
      <c r="BD145" s="51"/>
      <c r="BE145" s="33" t="s">
        <v>4</v>
      </c>
      <c r="BF145" s="33" t="s">
        <v>13</v>
      </c>
      <c r="BG145" s="33" t="s">
        <v>6</v>
      </c>
      <c r="BH145" s="33" t="s">
        <v>15</v>
      </c>
      <c r="BI145" s="51"/>
      <c r="BJ145" s="51"/>
      <c r="BK145" s="51"/>
      <c r="BL145" s="51"/>
      <c r="BM145" s="51"/>
    </row>
    <row r="146">
      <c r="A146" s="35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5">SUM(F146,M146,T146,AA146,AH146,AO146,AV146)</f>
        <v>0</v>
      </c>
      <c r="BA146" s="39">
        <f t="shared" si="125"/>
        <v>0</v>
      </c>
      <c r="BB146" s="39">
        <f t="shared" si="125"/>
        <v>0</v>
      </c>
      <c r="BC146" s="50">
        <f>SUM(AZ146,BA146,BB146)</f>
        <v>0</v>
      </c>
      <c r="BD146" s="51"/>
      <c r="BE146" s="221">
        <f>AZ146*67.31</f>
        <v>0</v>
      </c>
      <c r="BF146" s="221"/>
      <c r="BG146" s="221"/>
      <c r="BH146" s="221">
        <f>SUM(BE146,BF146,BG146)</f>
        <v>0</v>
      </c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>
      <c r="A148" s="67"/>
      <c r="B148" s="68"/>
      <c r="C148" s="68"/>
      <c r="F148" s="204"/>
      <c r="G148" s="204"/>
      <c r="H148" s="204"/>
      <c r="I148" s="204"/>
      <c r="J148" s="118"/>
      <c r="K148" s="6" t="s">
        <v>165</v>
      </c>
      <c r="L148" s="4"/>
      <c r="Y148" s="6" t="s">
        <v>145</v>
      </c>
      <c r="Z148" s="4"/>
      <c r="AM148" s="6" t="s">
        <v>145</v>
      </c>
      <c r="AN148" s="4"/>
    </row>
    <row r="149">
      <c r="A149" s="67"/>
      <c r="B149" s="136"/>
      <c r="C149" s="71"/>
      <c r="D149" s="136"/>
      <c r="E149" s="136"/>
      <c r="F149" s="26" t="s">
        <v>4</v>
      </c>
      <c r="G149" s="26" t="s">
        <v>5</v>
      </c>
      <c r="H149" s="26" t="s">
        <v>6</v>
      </c>
      <c r="I149" s="136"/>
      <c r="J149" s="71"/>
      <c r="K149" s="98"/>
      <c r="L149" s="211"/>
      <c r="M149" s="26" t="s">
        <v>4</v>
      </c>
      <c r="N149" s="26" t="s">
        <v>5</v>
      </c>
      <c r="O149" s="26" t="s">
        <v>6</v>
      </c>
      <c r="P149" s="51"/>
      <c r="Q149" s="71"/>
      <c r="R149" s="136"/>
      <c r="S149" s="136"/>
      <c r="T149" s="26" t="s">
        <v>4</v>
      </c>
      <c r="U149" s="26" t="s">
        <v>5</v>
      </c>
      <c r="V149" s="26" t="s">
        <v>6</v>
      </c>
      <c r="W149" s="136"/>
      <c r="X149" s="71"/>
      <c r="Y149" s="136"/>
      <c r="Z149" s="136"/>
      <c r="AA149" s="26" t="s">
        <v>4</v>
      </c>
      <c r="AB149" s="26" t="s">
        <v>5</v>
      </c>
      <c r="AC149" s="26" t="s">
        <v>6</v>
      </c>
      <c r="AD149" s="117"/>
      <c r="AE149" s="71"/>
      <c r="AF149" s="72"/>
      <c r="AG149" s="32"/>
      <c r="AH149" s="26" t="s">
        <v>4</v>
      </c>
      <c r="AI149" s="26" t="s">
        <v>5</v>
      </c>
      <c r="AJ149" s="26" t="s">
        <v>6</v>
      </c>
      <c r="AK149" s="32"/>
      <c r="AL149" s="71"/>
      <c r="AM149" s="136"/>
      <c r="AN149" s="72"/>
      <c r="AO149" s="26" t="s">
        <v>4</v>
      </c>
      <c r="AP149" s="26" t="s">
        <v>5</v>
      </c>
      <c r="AQ149" s="26" t="s">
        <v>6</v>
      </c>
      <c r="AR149" s="117"/>
      <c r="AS149" s="118"/>
      <c r="AT149" s="136"/>
      <c r="AU149" s="72"/>
      <c r="AV149" s="26" t="s">
        <v>4</v>
      </c>
      <c r="AW149" s="26" t="s">
        <v>5</v>
      </c>
      <c r="AX149" s="26" t="s">
        <v>6</v>
      </c>
      <c r="AZ149" s="31" t="s">
        <v>4</v>
      </c>
      <c r="BA149" s="31" t="s">
        <v>13</v>
      </c>
      <c r="BB149" s="31" t="s">
        <v>6</v>
      </c>
      <c r="BC149" s="31" t="s">
        <v>14</v>
      </c>
      <c r="BE149" s="33" t="s">
        <v>4</v>
      </c>
      <c r="BF149" s="33" t="s">
        <v>13</v>
      </c>
      <c r="BG149" s="33" t="s">
        <v>6</v>
      </c>
      <c r="BH149" s="33" t="s">
        <v>15</v>
      </c>
    </row>
    <row r="150">
      <c r="A150" s="222"/>
      <c r="B150" s="92"/>
      <c r="C150" s="45"/>
      <c r="D150" s="53"/>
      <c r="E150" s="44"/>
      <c r="F150" s="40">
        <v>0.0</v>
      </c>
      <c r="G150" s="40">
        <v>0.0</v>
      </c>
      <c r="H150" s="40">
        <v>0.0</v>
      </c>
      <c r="I150" s="92"/>
      <c r="J150" s="45"/>
      <c r="K150" s="53"/>
      <c r="L150" s="44"/>
      <c r="M150" s="40">
        <v>0.0</v>
      </c>
      <c r="N150" s="40">
        <v>0.0</v>
      </c>
      <c r="O150" s="40">
        <v>0.0</v>
      </c>
      <c r="P150" s="92"/>
      <c r="Q150" s="45"/>
      <c r="R150" s="53"/>
      <c r="S150" s="44"/>
      <c r="T150" s="40">
        <v>0.0</v>
      </c>
      <c r="U150" s="40">
        <v>0.0</v>
      </c>
      <c r="V150" s="40">
        <v>0.0</v>
      </c>
      <c r="W150" s="92"/>
      <c r="X150" s="45"/>
      <c r="Y150" s="53"/>
      <c r="Z150" s="44"/>
      <c r="AA150" s="40">
        <v>0.0</v>
      </c>
      <c r="AB150" s="40">
        <v>0.0</v>
      </c>
      <c r="AC150" s="40">
        <v>0.0</v>
      </c>
      <c r="AD150" s="92"/>
      <c r="AE150" s="45"/>
      <c r="AF150" s="53"/>
      <c r="AG150" s="44"/>
      <c r="AH150" s="40">
        <v>0.0</v>
      </c>
      <c r="AI150" s="40">
        <v>0.0</v>
      </c>
      <c r="AJ150" s="40">
        <v>0.0</v>
      </c>
      <c r="AK150" s="92"/>
      <c r="AL150" s="45"/>
      <c r="AM150" s="53"/>
      <c r="AN150" s="44"/>
      <c r="AO150" s="40">
        <v>0.0</v>
      </c>
      <c r="AP150" s="40">
        <v>0.0</v>
      </c>
      <c r="AQ150" s="40">
        <v>0.0</v>
      </c>
      <c r="AR150" s="92"/>
      <c r="AS150" s="45"/>
      <c r="AT150" s="53"/>
      <c r="AU150" s="44"/>
      <c r="AV150" s="40">
        <v>0.0</v>
      </c>
      <c r="AW150" s="40">
        <v>0.0</v>
      </c>
      <c r="AX150" s="40">
        <v>0.0</v>
      </c>
      <c r="AY150" s="51"/>
      <c r="AZ150" s="49">
        <f t="shared" ref="AZ150:BB150" si="126">SUM(F150,M150,T150,AA150,AH150,AO150,AV150)</f>
        <v>0</v>
      </c>
      <c r="BA150" s="39">
        <f t="shared" si="126"/>
        <v>0</v>
      </c>
      <c r="BB150" s="39">
        <f t="shared" si="126"/>
        <v>0</v>
      </c>
      <c r="BC150" s="50">
        <f>SUM(AZ150,BA150,BB150)</f>
        <v>0</v>
      </c>
      <c r="BD150" s="51"/>
      <c r="BE150" s="39"/>
      <c r="BF150" s="39"/>
      <c r="BG150" s="39"/>
      <c r="BH150" s="39"/>
      <c r="BI150" s="51"/>
      <c r="BJ150" s="51"/>
      <c r="BK150" s="51"/>
      <c r="BL150" s="51"/>
      <c r="BM150" s="51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  <c r="BG151" s="68" t="s">
        <v>15</v>
      </c>
      <c r="BH151" s="223">
        <f>SUM(BH132,BH138,BH142,BH146)</f>
        <v>0</v>
      </c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>
      <c r="A153" s="67"/>
      <c r="B153" s="68"/>
      <c r="C153" s="68"/>
      <c r="F153" s="204"/>
      <c r="G153" s="204"/>
      <c r="H153" s="204"/>
      <c r="I153" s="204"/>
      <c r="J153" s="118"/>
      <c r="K153" s="136"/>
      <c r="L153" s="136"/>
    </row>
    <row r="154" ht="17.25" customHeight="1">
      <c r="A154" s="67"/>
      <c r="B154" s="68" t="s">
        <v>25</v>
      </c>
      <c r="D154" s="68" t="s">
        <v>166</v>
      </c>
      <c r="E154" s="68" t="s">
        <v>167</v>
      </c>
    </row>
    <row r="155">
      <c r="A155" s="224" t="s">
        <v>1</v>
      </c>
      <c r="B155" s="68"/>
    </row>
    <row r="156">
      <c r="A156" s="225" t="s">
        <v>45</v>
      </c>
      <c r="B156" s="68" t="s">
        <v>175</v>
      </c>
      <c r="C156" s="67" t="s">
        <v>171</v>
      </c>
      <c r="D156" s="152"/>
    </row>
    <row r="157">
      <c r="A157" s="225" t="s">
        <v>32</v>
      </c>
      <c r="B157" s="68" t="s">
        <v>169</v>
      </c>
      <c r="C157" s="67" t="s">
        <v>174</v>
      </c>
      <c r="D157" s="153"/>
      <c r="E157" s="136"/>
      <c r="F157" s="117"/>
      <c r="G157" s="117"/>
      <c r="H157" s="117"/>
      <c r="I157" s="117"/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 t="s">
        <v>198</v>
      </c>
      <c r="B160" s="68" t="s">
        <v>169</v>
      </c>
    </row>
    <row r="161">
      <c r="A161" s="225" t="s">
        <v>69</v>
      </c>
      <c r="B161" s="68" t="s">
        <v>171</v>
      </c>
      <c r="C161" s="152" t="s">
        <v>169</v>
      </c>
    </row>
    <row r="162">
      <c r="A162" s="225" t="s">
        <v>73</v>
      </c>
      <c r="B162" s="68" t="s">
        <v>168</v>
      </c>
      <c r="C162" s="152" t="s">
        <v>172</v>
      </c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175</v>
      </c>
      <c r="C164" s="67" t="s">
        <v>168</v>
      </c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169</v>
      </c>
      <c r="C165" s="68" t="s">
        <v>168</v>
      </c>
    </row>
    <row r="166">
      <c r="A166" s="225" t="s">
        <v>103</v>
      </c>
      <c r="B166" s="68" t="s">
        <v>175</v>
      </c>
      <c r="C166" s="152"/>
      <c r="D166" s="152"/>
      <c r="E166" s="152"/>
      <c r="F166" s="153"/>
      <c r="G166" s="153"/>
      <c r="H166" s="153"/>
      <c r="I166" s="153"/>
    </row>
    <row r="167">
      <c r="A167" s="225" t="s">
        <v>109</v>
      </c>
      <c r="B167" s="68" t="s">
        <v>171</v>
      </c>
      <c r="C167" s="152" t="s">
        <v>170</v>
      </c>
      <c r="D167" s="152"/>
      <c r="E167" s="152"/>
      <c r="F167" s="153"/>
      <c r="G167" s="153"/>
      <c r="H167" s="153"/>
      <c r="I167" s="153"/>
    </row>
    <row r="168">
      <c r="A168" s="229" t="s">
        <v>35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139</v>
      </c>
      <c r="B169" s="68" t="s">
        <v>172</v>
      </c>
      <c r="C169" s="152"/>
      <c r="D169" s="152"/>
      <c r="E169" s="152"/>
      <c r="F169" s="153"/>
      <c r="G169" s="153"/>
      <c r="H169" s="153"/>
      <c r="I169" s="153"/>
    </row>
    <row r="170">
      <c r="A170" s="225" t="s">
        <v>82</v>
      </c>
      <c r="B170" s="68" t="s">
        <v>175</v>
      </c>
      <c r="C170" s="152"/>
      <c r="D170" s="152"/>
      <c r="E170" s="153"/>
      <c r="F170" s="153"/>
      <c r="G170" s="153"/>
      <c r="H170" s="153"/>
      <c r="I170" s="153"/>
    </row>
    <row r="171">
      <c r="A171" s="229" t="s">
        <v>23</v>
      </c>
      <c r="C171" s="152"/>
      <c r="D171" s="152"/>
      <c r="E171" s="153"/>
      <c r="F171" s="153"/>
      <c r="G171" s="153"/>
      <c r="H171" s="153"/>
      <c r="I171" s="153"/>
    </row>
    <row r="172">
      <c r="A172" s="225" t="s">
        <v>123</v>
      </c>
      <c r="B172" s="68" t="s">
        <v>175</v>
      </c>
      <c r="C172" s="152"/>
      <c r="D172" s="152"/>
      <c r="E172" s="153"/>
      <c r="F172" s="153"/>
      <c r="G172" s="153"/>
      <c r="H172" s="153"/>
      <c r="I172" s="153"/>
    </row>
    <row r="173">
      <c r="A173" s="229" t="s">
        <v>145</v>
      </c>
      <c r="B173" s="68"/>
      <c r="C173" s="152"/>
      <c r="D173" s="152"/>
      <c r="E173" s="153"/>
      <c r="F173" s="153"/>
      <c r="G173" s="153"/>
      <c r="H173" s="153"/>
      <c r="I173" s="153"/>
    </row>
    <row r="174">
      <c r="A174" s="225" t="s">
        <v>30</v>
      </c>
      <c r="B174" s="68" t="s">
        <v>171</v>
      </c>
      <c r="C174" s="152"/>
      <c r="D174" s="152"/>
      <c r="E174" s="153"/>
      <c r="F174" s="153"/>
      <c r="G174" s="153"/>
      <c r="H174" s="153"/>
      <c r="I174" s="153"/>
    </row>
    <row r="175">
      <c r="A175" s="227" t="s">
        <v>151</v>
      </c>
    </row>
    <row r="176">
      <c r="A176" s="67" t="s">
        <v>176</v>
      </c>
      <c r="B176" s="68" t="s">
        <v>169</v>
      </c>
      <c r="C176" s="67"/>
      <c r="D176" s="152"/>
    </row>
    <row r="177">
      <c r="A177" s="152" t="s">
        <v>52</v>
      </c>
      <c r="B177" s="68" t="s">
        <v>169</v>
      </c>
      <c r="C177" s="67"/>
      <c r="D177" s="152"/>
    </row>
    <row r="178">
      <c r="A178" s="152" t="s">
        <v>54</v>
      </c>
      <c r="B178" s="152" t="s">
        <v>174</v>
      </c>
      <c r="C178" s="152"/>
    </row>
    <row r="179">
      <c r="A179" s="227" t="s">
        <v>178</v>
      </c>
      <c r="B179" s="153"/>
      <c r="C179" s="153"/>
    </row>
    <row r="180">
      <c r="A180" s="67" t="s">
        <v>55</v>
      </c>
      <c r="B180" s="68" t="s">
        <v>169</v>
      </c>
      <c r="C180" s="152" t="s">
        <v>172</v>
      </c>
    </row>
    <row r="184">
      <c r="F184" s="136"/>
      <c r="G184" s="136"/>
      <c r="H184" s="136"/>
      <c r="I184" s="136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8">
      <c r="F188" s="153"/>
      <c r="G188" s="153"/>
      <c r="H188" s="153"/>
      <c r="I188" s="153"/>
    </row>
    <row r="190">
      <c r="D190" s="75"/>
      <c r="E190" s="75"/>
    </row>
    <row r="191">
      <c r="D191" s="75"/>
      <c r="E191" s="75"/>
    </row>
    <row r="192">
      <c r="D192" s="106"/>
      <c r="E192" s="106"/>
    </row>
    <row r="193">
      <c r="E193" s="32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51"/>
    </row>
    <row r="203">
      <c r="E203" s="106"/>
    </row>
    <row r="204">
      <c r="E204" s="106"/>
    </row>
    <row r="205">
      <c r="E205" s="32"/>
    </row>
    <row r="206">
      <c r="E206" s="51"/>
    </row>
    <row r="207">
      <c r="E207" s="51"/>
    </row>
  </sheetData>
  <mergeCells count="74">
    <mergeCell ref="K73:L73"/>
    <mergeCell ref="K85:L85"/>
    <mergeCell ref="AF85:AG85"/>
    <mergeCell ref="AT85:AU85"/>
    <mergeCell ref="BF86:BG86"/>
    <mergeCell ref="BF87:BG87"/>
    <mergeCell ref="K95:L95"/>
    <mergeCell ref="BF95:BG95"/>
    <mergeCell ref="AF95:AG95"/>
    <mergeCell ref="AT95:AU95"/>
    <mergeCell ref="BF97:BG97"/>
    <mergeCell ref="K104:L104"/>
    <mergeCell ref="AF104:AG104"/>
    <mergeCell ref="AT104:AU104"/>
    <mergeCell ref="BF106:BG106"/>
    <mergeCell ref="AM140:AN140"/>
    <mergeCell ref="AM144:AN144"/>
    <mergeCell ref="Y144:Z144"/>
    <mergeCell ref="Y148:Z148"/>
    <mergeCell ref="K136:L136"/>
    <mergeCell ref="Y136:Z136"/>
    <mergeCell ref="AM136:AN136"/>
    <mergeCell ref="K140:L140"/>
    <mergeCell ref="Y140:Z140"/>
    <mergeCell ref="K144:L144"/>
    <mergeCell ref="K148:L148"/>
    <mergeCell ref="AM148:AN148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5:L125"/>
    <mergeCell ref="Y125:Z125"/>
    <mergeCell ref="AM125:AN125"/>
    <mergeCell ref="K129:L129"/>
    <mergeCell ref="Y129:Z129"/>
    <mergeCell ref="AM129:AN129"/>
    <mergeCell ref="BF130:BG13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 t="s">
        <v>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45250.0</v>
      </c>
      <c r="F3" s="14"/>
      <c r="G3" s="14"/>
      <c r="H3" s="14"/>
      <c r="I3" s="15"/>
      <c r="J3" s="15"/>
      <c r="K3" s="16"/>
      <c r="L3" s="13">
        <v>45251.0</v>
      </c>
      <c r="M3" s="15"/>
      <c r="N3" s="15"/>
      <c r="O3" s="15"/>
      <c r="P3" s="15"/>
      <c r="Q3" s="11"/>
      <c r="R3" s="17"/>
      <c r="S3" s="13">
        <v>45252.0</v>
      </c>
      <c r="T3" s="11"/>
      <c r="U3" s="15"/>
      <c r="V3" s="15"/>
      <c r="W3" s="11"/>
      <c r="X3" s="18"/>
      <c r="Y3" s="14"/>
      <c r="Z3" s="13">
        <v>45253.0</v>
      </c>
      <c r="AA3" s="15"/>
      <c r="AB3" s="15"/>
      <c r="AC3" s="11"/>
      <c r="AD3" s="15"/>
      <c r="AE3" s="15"/>
      <c r="AF3" s="12"/>
      <c r="AG3" s="13">
        <v>45254.0</v>
      </c>
      <c r="AH3" s="15"/>
      <c r="AI3" s="11"/>
      <c r="AJ3" s="15"/>
      <c r="AK3" s="15"/>
      <c r="AL3" s="15"/>
      <c r="AM3" s="18"/>
      <c r="AN3" s="13">
        <v>45255.0</v>
      </c>
      <c r="AO3" s="11"/>
      <c r="AP3" s="19"/>
      <c r="AQ3" s="19"/>
      <c r="AR3" s="19"/>
      <c r="AS3" s="19"/>
      <c r="AT3" s="14"/>
      <c r="AU3" s="13">
        <v>45256.0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7"/>
      <c r="Q4" s="27"/>
      <c r="R4" s="27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45250.0</v>
      </c>
      <c r="D5" s="38" t="s">
        <v>207</v>
      </c>
      <c r="E5" s="39" t="s">
        <v>208</v>
      </c>
      <c r="F5" s="40">
        <v>0.0</v>
      </c>
      <c r="G5" s="40">
        <v>5.5</v>
      </c>
      <c r="H5" s="40">
        <v>0.0</v>
      </c>
      <c r="I5" s="60"/>
      <c r="J5" s="45"/>
      <c r="K5" s="39"/>
      <c r="L5" s="39"/>
      <c r="M5" s="40">
        <v>0.0</v>
      </c>
      <c r="N5" s="40">
        <v>0.0</v>
      </c>
      <c r="O5" s="40">
        <v>0.0</v>
      </c>
      <c r="P5" s="53"/>
      <c r="Q5" s="45"/>
      <c r="R5" s="39"/>
      <c r="S5" s="39"/>
      <c r="T5" s="40">
        <v>0.0</v>
      </c>
      <c r="U5" s="40">
        <v>0.0</v>
      </c>
      <c r="V5" s="40">
        <v>0.0</v>
      </c>
      <c r="W5" s="64"/>
      <c r="X5" s="45"/>
      <c r="Y5" s="39"/>
      <c r="Z5" s="39"/>
      <c r="AA5" s="40">
        <v>0.0</v>
      </c>
      <c r="AB5" s="40">
        <v>0.0</v>
      </c>
      <c r="AC5" s="40">
        <v>0.0</v>
      </c>
      <c r="AD5" s="44"/>
      <c r="AE5" s="45"/>
      <c r="AF5" s="39"/>
      <c r="AG5" s="39"/>
      <c r="AH5" s="40">
        <v>0.0</v>
      </c>
      <c r="AI5" s="40">
        <v>0.0</v>
      </c>
      <c r="AJ5" s="40">
        <v>0.0</v>
      </c>
      <c r="AK5" s="46"/>
      <c r="AL5" s="45"/>
      <c r="AM5" s="39"/>
      <c r="AN5" s="39"/>
      <c r="AO5" s="40">
        <v>0.0</v>
      </c>
      <c r="AP5" s="40">
        <v>0.0</v>
      </c>
      <c r="AQ5" s="40">
        <v>0.0</v>
      </c>
      <c r="AR5" s="54"/>
      <c r="AS5" s="45"/>
      <c r="AT5" s="39"/>
      <c r="AU5" s="39"/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5.5</v>
      </c>
      <c r="BB5" s="39">
        <f t="shared" si="1"/>
        <v>0</v>
      </c>
      <c r="BC5" s="50">
        <f t="shared" ref="BC5:BC12" si="3">SUM(AZ5,BA5,BB5)</f>
        <v>5.5</v>
      </c>
      <c r="BD5" s="51"/>
      <c r="BE5" s="39">
        <f t="shared" ref="BE5:BE12" si="4">AZ5*80</f>
        <v>0</v>
      </c>
      <c r="BF5" s="39">
        <f t="shared" ref="BF5:BF12" si="5">BA5*88</f>
        <v>484</v>
      </c>
      <c r="BG5" s="39">
        <f t="shared" ref="BG5:BG12" si="6">BB5*80</f>
        <v>0</v>
      </c>
      <c r="BH5" s="39">
        <f t="shared" ref="BH5:BH12" si="7">SUM(BE5,BF5,BG5)</f>
        <v>484</v>
      </c>
      <c r="BI5" s="51"/>
      <c r="BJ5" s="52" t="s">
        <v>1</v>
      </c>
      <c r="BK5" s="53">
        <f>BC14</f>
        <v>97.5</v>
      </c>
      <c r="BL5" s="51"/>
      <c r="BM5" s="51"/>
    </row>
    <row r="6">
      <c r="A6" s="35" t="s">
        <v>30</v>
      </c>
      <c r="B6" s="41" t="s">
        <v>33</v>
      </c>
      <c r="C6" s="37">
        <v>45251.0</v>
      </c>
      <c r="D6" s="38" t="s">
        <v>25</v>
      </c>
      <c r="E6" s="39" t="s">
        <v>25</v>
      </c>
      <c r="F6" s="40">
        <v>0.0</v>
      </c>
      <c r="G6" s="40">
        <v>0.0</v>
      </c>
      <c r="H6" s="40">
        <v>0.0</v>
      </c>
      <c r="I6" s="57" t="s">
        <v>46</v>
      </c>
      <c r="J6" s="37">
        <v>45252.0</v>
      </c>
      <c r="K6" s="38" t="s">
        <v>51</v>
      </c>
      <c r="L6" s="39" t="s">
        <v>51</v>
      </c>
      <c r="M6" s="40">
        <v>0.0</v>
      </c>
      <c r="N6" s="40">
        <v>0.0</v>
      </c>
      <c r="O6" s="40">
        <v>0.0</v>
      </c>
      <c r="P6" s="38" t="s">
        <v>36</v>
      </c>
      <c r="Q6" s="37">
        <v>45253.0</v>
      </c>
      <c r="R6" s="38" t="s">
        <v>38</v>
      </c>
      <c r="S6" s="39" t="s">
        <v>39</v>
      </c>
      <c r="T6" s="40">
        <v>6.5</v>
      </c>
      <c r="U6" s="40">
        <v>0.0</v>
      </c>
      <c r="V6" s="40">
        <v>0.0</v>
      </c>
      <c r="W6" s="56" t="s">
        <v>37</v>
      </c>
      <c r="X6" s="37">
        <v>45254.0</v>
      </c>
      <c r="Y6" s="38" t="s">
        <v>233</v>
      </c>
      <c r="Z6" s="39" t="s">
        <v>233</v>
      </c>
      <c r="AA6" s="40">
        <v>0.0</v>
      </c>
      <c r="AB6" s="40">
        <v>0.0</v>
      </c>
      <c r="AC6" s="40">
        <v>0.0</v>
      </c>
      <c r="AD6" s="56" t="s">
        <v>40</v>
      </c>
      <c r="AE6" s="37">
        <v>45255.0</v>
      </c>
      <c r="AF6" s="38" t="s">
        <v>51</v>
      </c>
      <c r="AG6" s="39" t="s">
        <v>51</v>
      </c>
      <c r="AH6" s="40">
        <v>0.0</v>
      </c>
      <c r="AI6" s="40">
        <v>0.0</v>
      </c>
      <c r="AJ6" s="40">
        <v>0.0</v>
      </c>
      <c r="AK6" s="47" t="s">
        <v>43</v>
      </c>
      <c r="AL6" s="37">
        <v>45256.0</v>
      </c>
      <c r="AM6" s="38" t="s">
        <v>41</v>
      </c>
      <c r="AN6" s="39" t="s">
        <v>42</v>
      </c>
      <c r="AO6" s="40">
        <v>8.0</v>
      </c>
      <c r="AP6" s="40">
        <v>0.0</v>
      </c>
      <c r="AQ6" s="40">
        <v>0.5</v>
      </c>
      <c r="AR6" s="47" t="s">
        <v>44</v>
      </c>
      <c r="AS6" s="37">
        <v>45257.0</v>
      </c>
      <c r="AT6" s="38" t="s">
        <v>25</v>
      </c>
      <c r="AU6" s="39" t="s">
        <v>25</v>
      </c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14.5</v>
      </c>
      <c r="BA6" s="39">
        <f t="shared" si="2"/>
        <v>0</v>
      </c>
      <c r="BB6" s="39">
        <f t="shared" si="2"/>
        <v>0.5</v>
      </c>
      <c r="BC6" s="50">
        <f t="shared" si="3"/>
        <v>15</v>
      </c>
      <c r="BD6" s="51"/>
      <c r="BE6" s="39">
        <f t="shared" si="4"/>
        <v>1160</v>
      </c>
      <c r="BF6" s="39">
        <f t="shared" si="5"/>
        <v>0</v>
      </c>
      <c r="BG6" s="39">
        <f t="shared" si="6"/>
        <v>40</v>
      </c>
      <c r="BH6" s="39">
        <f t="shared" si="7"/>
        <v>1200</v>
      </c>
      <c r="BI6" s="51"/>
      <c r="BJ6" s="52" t="s">
        <v>31</v>
      </c>
      <c r="BK6" s="55">
        <f>BC40</f>
        <v>128</v>
      </c>
      <c r="BL6" s="51"/>
      <c r="BM6" s="51"/>
    </row>
    <row r="7">
      <c r="A7" s="35" t="s">
        <v>32</v>
      </c>
      <c r="B7" s="41" t="s">
        <v>33</v>
      </c>
      <c r="C7" s="37">
        <v>45251.0</v>
      </c>
      <c r="D7" s="38" t="s">
        <v>194</v>
      </c>
      <c r="E7" s="39" t="s">
        <v>195</v>
      </c>
      <c r="F7" s="40">
        <v>6.5</v>
      </c>
      <c r="G7" s="40">
        <v>1.0</v>
      </c>
      <c r="H7" s="40">
        <v>0.0</v>
      </c>
      <c r="I7" s="57" t="s">
        <v>46</v>
      </c>
      <c r="J7" s="37">
        <v>45252.0</v>
      </c>
      <c r="K7" s="38" t="s">
        <v>38</v>
      </c>
      <c r="L7" s="39" t="s">
        <v>39</v>
      </c>
      <c r="M7" s="40">
        <v>6.5</v>
      </c>
      <c r="N7" s="40">
        <v>0.0</v>
      </c>
      <c r="O7" s="40">
        <v>0.0</v>
      </c>
      <c r="P7" s="38" t="s">
        <v>36</v>
      </c>
      <c r="Q7" s="37">
        <v>45253.0</v>
      </c>
      <c r="R7" s="38" t="s">
        <v>35</v>
      </c>
      <c r="S7" s="39" t="s">
        <v>35</v>
      </c>
      <c r="T7" s="40">
        <v>0.0</v>
      </c>
      <c r="U7" s="40">
        <v>0.0</v>
      </c>
      <c r="V7" s="40">
        <v>0.0</v>
      </c>
      <c r="W7" s="56" t="s">
        <v>37</v>
      </c>
      <c r="X7" s="37">
        <v>45254.0</v>
      </c>
      <c r="Y7" s="38" t="s">
        <v>233</v>
      </c>
      <c r="Z7" s="39" t="s">
        <v>233</v>
      </c>
      <c r="AA7" s="40">
        <v>0.0</v>
      </c>
      <c r="AB7" s="40">
        <v>0.0</v>
      </c>
      <c r="AC7" s="40">
        <v>0.0</v>
      </c>
      <c r="AD7" s="56" t="s">
        <v>40</v>
      </c>
      <c r="AE7" s="37">
        <v>45255.0</v>
      </c>
      <c r="AF7" s="38" t="s">
        <v>41</v>
      </c>
      <c r="AG7" s="39" t="s">
        <v>42</v>
      </c>
      <c r="AH7" s="40">
        <v>8.0</v>
      </c>
      <c r="AI7" s="40">
        <v>0.0</v>
      </c>
      <c r="AJ7" s="40">
        <v>0.5</v>
      </c>
      <c r="AK7" s="47" t="s">
        <v>43</v>
      </c>
      <c r="AL7" s="37">
        <v>45256.0</v>
      </c>
      <c r="AM7" s="38" t="s">
        <v>25</v>
      </c>
      <c r="AN7" s="39" t="s">
        <v>25</v>
      </c>
      <c r="AO7" s="40">
        <v>0.0</v>
      </c>
      <c r="AP7" s="40">
        <v>0.0</v>
      </c>
      <c r="AQ7" s="40">
        <v>0.0</v>
      </c>
      <c r="AR7" s="47" t="s">
        <v>27</v>
      </c>
      <c r="AS7" s="37">
        <v>45257.0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21</v>
      </c>
      <c r="BA7" s="39">
        <f t="shared" si="8"/>
        <v>1</v>
      </c>
      <c r="BB7" s="39">
        <f t="shared" si="8"/>
        <v>0.5</v>
      </c>
      <c r="BC7" s="50">
        <f t="shared" si="3"/>
        <v>22.5</v>
      </c>
      <c r="BD7" s="51"/>
      <c r="BE7" s="39">
        <f t="shared" si="4"/>
        <v>1680</v>
      </c>
      <c r="BF7" s="39">
        <f t="shared" si="5"/>
        <v>88</v>
      </c>
      <c r="BG7" s="39">
        <f t="shared" si="6"/>
        <v>40</v>
      </c>
      <c r="BH7" s="39">
        <f t="shared" si="7"/>
        <v>1808</v>
      </c>
      <c r="BI7" s="51"/>
      <c r="BJ7" s="52" t="s">
        <v>23</v>
      </c>
      <c r="BK7" s="53">
        <f>BC51</f>
        <v>63</v>
      </c>
      <c r="BL7" s="51"/>
      <c r="BM7" s="51"/>
    </row>
    <row r="8">
      <c r="A8" s="35" t="s">
        <v>45</v>
      </c>
      <c r="B8" s="41" t="s">
        <v>33</v>
      </c>
      <c r="C8" s="37">
        <v>45251.0</v>
      </c>
      <c r="D8" s="38" t="s">
        <v>25</v>
      </c>
      <c r="E8" s="39" t="s">
        <v>25</v>
      </c>
      <c r="F8" s="40">
        <v>0.0</v>
      </c>
      <c r="G8" s="40">
        <v>0.0</v>
      </c>
      <c r="H8" s="40">
        <v>0.0</v>
      </c>
      <c r="I8" s="57" t="s">
        <v>46</v>
      </c>
      <c r="J8" s="37">
        <v>45252.0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45253.0</v>
      </c>
      <c r="R8" s="38" t="s">
        <v>23</v>
      </c>
      <c r="S8" s="39" t="s">
        <v>23</v>
      </c>
      <c r="T8" s="40">
        <v>0.0</v>
      </c>
      <c r="U8" s="40">
        <v>0.0</v>
      </c>
      <c r="V8" s="40">
        <v>0.0</v>
      </c>
      <c r="W8" s="56" t="s">
        <v>37</v>
      </c>
      <c r="X8" s="37">
        <v>45254.0</v>
      </c>
      <c r="Y8" s="38" t="s">
        <v>233</v>
      </c>
      <c r="Z8" s="39" t="s">
        <v>233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45255.0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45256.0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45257.0</v>
      </c>
      <c r="AT8" s="38" t="s">
        <v>194</v>
      </c>
      <c r="AU8" s="39" t="s">
        <v>195</v>
      </c>
      <c r="AV8" s="40">
        <v>6.5</v>
      </c>
      <c r="AW8" s="40">
        <v>1.0</v>
      </c>
      <c r="AX8" s="40">
        <v>0.0</v>
      </c>
      <c r="AY8" s="48"/>
      <c r="AZ8" s="49">
        <f t="shared" ref="AZ8:BB8" si="9">SUM(F8,M8,T8,AA8,AH8,AO8,AV8)</f>
        <v>20.5</v>
      </c>
      <c r="BA8" s="39">
        <f t="shared" si="9"/>
        <v>3</v>
      </c>
      <c r="BB8" s="39">
        <f t="shared" si="9"/>
        <v>0</v>
      </c>
      <c r="BC8" s="50">
        <f t="shared" si="3"/>
        <v>23.5</v>
      </c>
      <c r="BD8" s="51"/>
      <c r="BE8" s="39">
        <f t="shared" si="4"/>
        <v>1640</v>
      </c>
      <c r="BF8" s="39">
        <f t="shared" si="5"/>
        <v>264</v>
      </c>
      <c r="BG8" s="39">
        <f t="shared" si="6"/>
        <v>0</v>
      </c>
      <c r="BH8" s="39">
        <f t="shared" si="7"/>
        <v>1904</v>
      </c>
      <c r="BI8" s="51"/>
      <c r="BJ8" s="55" t="s">
        <v>49</v>
      </c>
      <c r="BK8" s="55">
        <f>BC61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47" t="s">
        <v>27</v>
      </c>
      <c r="AS9" s="37">
        <v>45257.0</v>
      </c>
      <c r="AT9" s="38" t="s">
        <v>196</v>
      </c>
      <c r="AU9" s="39" t="s">
        <v>197</v>
      </c>
      <c r="AV9" s="40">
        <v>0.0</v>
      </c>
      <c r="AW9" s="40">
        <v>5.0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5</v>
      </c>
      <c r="BB9" s="39">
        <f t="shared" si="10"/>
        <v>0</v>
      </c>
      <c r="BC9" s="50">
        <f t="shared" si="3"/>
        <v>5</v>
      </c>
      <c r="BD9" s="51"/>
      <c r="BE9" s="39">
        <f t="shared" si="4"/>
        <v>0</v>
      </c>
      <c r="BF9" s="39">
        <f t="shared" si="5"/>
        <v>440</v>
      </c>
      <c r="BG9" s="39">
        <f t="shared" si="6"/>
        <v>0</v>
      </c>
      <c r="BH9" s="39">
        <f t="shared" si="7"/>
        <v>440</v>
      </c>
      <c r="BI9" s="51"/>
      <c r="BJ9" s="62" t="s">
        <v>51</v>
      </c>
      <c r="BK9" s="62">
        <f>BC28</f>
        <v>156.5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77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45250.0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45251.0</v>
      </c>
      <c r="K12" s="38" t="s">
        <v>20</v>
      </c>
      <c r="L12" s="39" t="s">
        <v>21</v>
      </c>
      <c r="M12" s="40">
        <v>0.0</v>
      </c>
      <c r="N12" s="40">
        <v>6.5</v>
      </c>
      <c r="O12" s="40">
        <v>0.0</v>
      </c>
      <c r="P12" s="42" t="s">
        <v>24</v>
      </c>
      <c r="Q12" s="37">
        <v>45252.0</v>
      </c>
      <c r="R12" s="38" t="s">
        <v>20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45253.0</v>
      </c>
      <c r="Y12" s="38" t="s">
        <v>233</v>
      </c>
      <c r="Z12" s="39" t="s">
        <v>233</v>
      </c>
      <c r="AA12" s="40">
        <v>0.0</v>
      </c>
      <c r="AB12" s="40">
        <v>0.0</v>
      </c>
      <c r="AC12" s="40">
        <v>0.0</v>
      </c>
      <c r="AD12" s="56" t="s">
        <v>56</v>
      </c>
      <c r="AE12" s="37">
        <v>45254.0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45255.0</v>
      </c>
      <c r="AM12" s="38" t="s">
        <v>20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45257.0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26</v>
      </c>
      <c r="BB12" s="39">
        <f t="shared" si="13"/>
        <v>0</v>
      </c>
      <c r="BC12" s="50">
        <f t="shared" si="3"/>
        <v>26</v>
      </c>
      <c r="BD12" s="51"/>
      <c r="BE12" s="39">
        <f t="shared" si="4"/>
        <v>0</v>
      </c>
      <c r="BF12" s="39">
        <f t="shared" si="5"/>
        <v>2288</v>
      </c>
      <c r="BG12" s="39">
        <f t="shared" si="6"/>
        <v>0</v>
      </c>
      <c r="BH12" s="39">
        <f t="shared" si="7"/>
        <v>2288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56</v>
      </c>
      <c r="BA14" s="78">
        <f t="shared" si="14"/>
        <v>40.5</v>
      </c>
      <c r="BB14" s="78">
        <f t="shared" si="14"/>
        <v>1</v>
      </c>
      <c r="BC14" s="79">
        <f t="shared" si="14"/>
        <v>97.5</v>
      </c>
      <c r="BD14" s="51"/>
      <c r="BE14" s="40">
        <f t="shared" ref="BE14:BG14" si="15">sum(BE5,BE6,BE7,BE8,BE9,BE10)</f>
        <v>4480</v>
      </c>
      <c r="BF14" s="40">
        <f t="shared" si="15"/>
        <v>1276</v>
      </c>
      <c r="BG14" s="40">
        <f t="shared" si="15"/>
        <v>80</v>
      </c>
      <c r="BH14" s="40">
        <f>sum(BH5,BH6,BH7,BH8,BH9,BH10,BH11,BH12)</f>
        <v>8124</v>
      </c>
      <c r="BI14" s="51"/>
      <c r="BJ14" s="62" t="s">
        <v>59</v>
      </c>
      <c r="BK14" s="62">
        <f>BC94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SUM(BC138,BC142)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45250.0</v>
      </c>
      <c r="F18" s="14"/>
      <c r="G18" s="14"/>
      <c r="H18" s="14"/>
      <c r="I18" s="15"/>
      <c r="J18" s="15"/>
      <c r="K18" s="16"/>
      <c r="L18" s="13">
        <v>45251.0</v>
      </c>
      <c r="M18" s="15"/>
      <c r="N18" s="15"/>
      <c r="O18" s="15"/>
      <c r="P18" s="15"/>
      <c r="Q18" s="11"/>
      <c r="R18" s="17"/>
      <c r="S18" s="13">
        <v>45252.0</v>
      </c>
      <c r="T18" s="11"/>
      <c r="U18" s="15"/>
      <c r="V18" s="15"/>
      <c r="W18" s="11"/>
      <c r="X18" s="18"/>
      <c r="Y18" s="14"/>
      <c r="Z18" s="13">
        <v>45253.0</v>
      </c>
      <c r="AA18" s="15"/>
      <c r="AB18" s="15"/>
      <c r="AC18" s="11"/>
      <c r="AD18" s="15"/>
      <c r="AE18" s="15"/>
      <c r="AF18" s="12"/>
      <c r="AG18" s="13">
        <v>45254.0</v>
      </c>
      <c r="AH18" s="15"/>
      <c r="AI18" s="11"/>
      <c r="AJ18" s="15"/>
      <c r="AK18" s="15"/>
      <c r="AL18" s="15"/>
      <c r="AM18" s="18"/>
      <c r="AN18" s="13">
        <v>45255.0</v>
      </c>
      <c r="AO18" s="11"/>
      <c r="AP18" s="19"/>
      <c r="AQ18" s="19"/>
      <c r="AR18" s="19"/>
      <c r="AS18" s="19"/>
      <c r="AT18" s="14"/>
      <c r="AU18" s="13">
        <v>45256.0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880</v>
      </c>
      <c r="BL19" s="32"/>
      <c r="BM19" s="32"/>
    </row>
    <row r="20">
      <c r="A20" s="94" t="s">
        <v>198</v>
      </c>
      <c r="B20" s="41" t="s">
        <v>62</v>
      </c>
      <c r="C20" s="37">
        <v>45251.0</v>
      </c>
      <c r="D20" s="42" t="s">
        <v>65</v>
      </c>
      <c r="E20" s="58" t="s">
        <v>66</v>
      </c>
      <c r="F20" s="40">
        <v>0.0</v>
      </c>
      <c r="G20" s="40">
        <v>6.0</v>
      </c>
      <c r="H20" s="40">
        <v>0.0</v>
      </c>
      <c r="I20" s="57" t="s">
        <v>46</v>
      </c>
      <c r="J20" s="37">
        <v>45252.0</v>
      </c>
      <c r="K20" s="42" t="s">
        <v>65</v>
      </c>
      <c r="L20" s="58" t="s">
        <v>66</v>
      </c>
      <c r="M20" s="40">
        <v>0.0</v>
      </c>
      <c r="N20" s="40">
        <v>6.0</v>
      </c>
      <c r="O20" s="40">
        <v>0.0</v>
      </c>
      <c r="P20" s="38" t="s">
        <v>36</v>
      </c>
      <c r="Q20" s="37">
        <v>45253.0</v>
      </c>
      <c r="R20" s="42" t="s">
        <v>70</v>
      </c>
      <c r="S20" s="58" t="s">
        <v>71</v>
      </c>
      <c r="T20" s="40">
        <v>7.5</v>
      </c>
      <c r="U20" s="40">
        <v>0.0</v>
      </c>
      <c r="V20" s="40">
        <v>0.0</v>
      </c>
      <c r="W20" s="95" t="s">
        <v>67</v>
      </c>
      <c r="X20" s="37">
        <v>45254.0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40</v>
      </c>
      <c r="AE20" s="37">
        <v>45255.0</v>
      </c>
      <c r="AF20" s="42" t="s">
        <v>25</v>
      </c>
      <c r="AG20" s="58" t="s">
        <v>25</v>
      </c>
      <c r="AH20" s="40">
        <v>0.0</v>
      </c>
      <c r="AI20" s="40">
        <v>0.0</v>
      </c>
      <c r="AJ20" s="40">
        <v>0.0</v>
      </c>
      <c r="AK20" s="96" t="s">
        <v>79</v>
      </c>
      <c r="AL20" s="37">
        <v>45256.0</v>
      </c>
      <c r="AM20" s="42" t="s">
        <v>65</v>
      </c>
      <c r="AN20" s="58" t="s">
        <v>66</v>
      </c>
      <c r="AO20" s="40">
        <v>0.0</v>
      </c>
      <c r="AP20" s="40">
        <v>6.0</v>
      </c>
      <c r="AQ20" s="40">
        <v>0.0</v>
      </c>
      <c r="AR20" s="42" t="s">
        <v>27</v>
      </c>
      <c r="AS20" s="37">
        <v>45257.0</v>
      </c>
      <c r="AT20" s="42" t="s">
        <v>65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7.5</v>
      </c>
      <c r="BA20" s="39">
        <f t="shared" si="16"/>
        <v>24</v>
      </c>
      <c r="BB20" s="39">
        <f t="shared" si="16"/>
        <v>0</v>
      </c>
      <c r="BC20" s="50">
        <f t="shared" ref="BC20:BC27" si="18">SUM(AZ20,BA20,BB20)</f>
        <v>31.5</v>
      </c>
      <c r="BD20" s="51"/>
      <c r="BE20" s="39">
        <f>AZ20*67.31</f>
        <v>504.825</v>
      </c>
      <c r="BF20" s="39">
        <f>BA20*74</f>
        <v>1776</v>
      </c>
      <c r="BG20" s="39">
        <f>BB20*84</f>
        <v>0</v>
      </c>
      <c r="BH20" s="39">
        <f t="shared" ref="BH20:BH27" si="19">sum(BE20,BF20,BG20)</f>
        <v>2280.825</v>
      </c>
      <c r="BI20" s="51"/>
      <c r="BJ20" s="39" t="s">
        <v>68</v>
      </c>
      <c r="BK20" s="93">
        <f>SUM(BH6,BH27,BH81)</f>
        <v>2448</v>
      </c>
      <c r="BL20" s="51"/>
      <c r="BM20" s="51"/>
    </row>
    <row r="21">
      <c r="A21" s="97" t="s">
        <v>69</v>
      </c>
      <c r="B21" s="41" t="s">
        <v>33</v>
      </c>
      <c r="C21" s="37">
        <v>45251.0</v>
      </c>
      <c r="D21" s="42" t="s">
        <v>25</v>
      </c>
      <c r="E21" s="58" t="s">
        <v>25</v>
      </c>
      <c r="F21" s="40">
        <v>0.0</v>
      </c>
      <c r="G21" s="40">
        <v>0.0</v>
      </c>
      <c r="H21" s="40">
        <v>0.0</v>
      </c>
      <c r="I21" s="57" t="s">
        <v>46</v>
      </c>
      <c r="J21" s="37">
        <v>45252.0</v>
      </c>
      <c r="K21" s="42" t="s">
        <v>25</v>
      </c>
      <c r="L21" s="58" t="s">
        <v>25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45253.0</v>
      </c>
      <c r="R21" s="42" t="s">
        <v>47</v>
      </c>
      <c r="S21" s="58" t="s">
        <v>48</v>
      </c>
      <c r="T21" s="40">
        <v>7.0</v>
      </c>
      <c r="U21" s="40">
        <v>1.0</v>
      </c>
      <c r="V21" s="40">
        <v>0.0</v>
      </c>
      <c r="W21" s="276" t="s">
        <v>37</v>
      </c>
      <c r="X21" s="277">
        <v>45254.0</v>
      </c>
      <c r="Y21" s="278" t="s">
        <v>70</v>
      </c>
      <c r="Z21" s="278" t="s">
        <v>71</v>
      </c>
      <c r="AA21" s="279">
        <v>7.5</v>
      </c>
      <c r="AB21" s="279">
        <v>0.0</v>
      </c>
      <c r="AC21" s="279">
        <v>7.5</v>
      </c>
      <c r="AD21" s="56" t="s">
        <v>40</v>
      </c>
      <c r="AE21" s="37">
        <v>45255.0</v>
      </c>
      <c r="AF21" s="42" t="s">
        <v>25</v>
      </c>
      <c r="AG21" s="58" t="s">
        <v>25</v>
      </c>
      <c r="AH21" s="40">
        <v>0.0</v>
      </c>
      <c r="AI21" s="40">
        <v>0.0</v>
      </c>
      <c r="AJ21" s="40">
        <v>0.0</v>
      </c>
      <c r="AK21" s="96" t="s">
        <v>43</v>
      </c>
      <c r="AL21" s="37">
        <v>45256.0</v>
      </c>
      <c r="AM21" s="42" t="s">
        <v>47</v>
      </c>
      <c r="AN21" s="58" t="s">
        <v>48</v>
      </c>
      <c r="AO21" s="40">
        <v>7.0</v>
      </c>
      <c r="AP21" s="40">
        <v>1.0</v>
      </c>
      <c r="AQ21" s="40">
        <v>0.0</v>
      </c>
      <c r="AR21" s="57" t="s">
        <v>44</v>
      </c>
      <c r="AS21" s="37">
        <v>45257.0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28.5</v>
      </c>
      <c r="BA21" s="39">
        <f t="shared" si="17"/>
        <v>3</v>
      </c>
      <c r="BB21" s="39">
        <f t="shared" si="17"/>
        <v>7.5</v>
      </c>
      <c r="BC21" s="50">
        <f t="shared" si="18"/>
        <v>39</v>
      </c>
      <c r="BD21" s="51"/>
      <c r="BE21" s="39">
        <f t="shared" ref="BE21:BE27" si="21">AZ21*80</f>
        <v>2280</v>
      </c>
      <c r="BF21" s="39">
        <f t="shared" ref="BF21:BF27" si="22">BA21*88</f>
        <v>264</v>
      </c>
      <c r="BG21" s="39">
        <f t="shared" ref="BG21:BG27" si="23">BB21*80</f>
        <v>600</v>
      </c>
      <c r="BH21" s="39">
        <f t="shared" si="19"/>
        <v>3144</v>
      </c>
      <c r="BI21" s="51"/>
      <c r="BJ21" s="39" t="s">
        <v>72</v>
      </c>
      <c r="BK21" s="93">
        <f>sum(BH7,BH69)</f>
        <v>2816</v>
      </c>
      <c r="BL21" s="51"/>
      <c r="BM21" s="51"/>
    </row>
    <row r="22">
      <c r="A22" s="35" t="s">
        <v>73</v>
      </c>
      <c r="B22" s="41" t="s">
        <v>33</v>
      </c>
      <c r="C22" s="37">
        <v>45251.0</v>
      </c>
      <c r="D22" s="42" t="s">
        <v>47</v>
      </c>
      <c r="E22" s="58" t="s">
        <v>48</v>
      </c>
      <c r="F22" s="40">
        <v>7.0</v>
      </c>
      <c r="G22" s="40">
        <v>1.0</v>
      </c>
      <c r="H22" s="40">
        <v>0.0</v>
      </c>
      <c r="I22" s="57" t="s">
        <v>46</v>
      </c>
      <c r="J22" s="37">
        <v>45252.0</v>
      </c>
      <c r="K22" s="42" t="s">
        <v>25</v>
      </c>
      <c r="L22" s="58" t="s">
        <v>25</v>
      </c>
      <c r="M22" s="40">
        <v>0.0</v>
      </c>
      <c r="N22" s="40">
        <v>0.0</v>
      </c>
      <c r="O22" s="40">
        <v>0.0</v>
      </c>
      <c r="P22" s="38" t="s">
        <v>36</v>
      </c>
      <c r="Q22" s="37">
        <v>45253.0</v>
      </c>
      <c r="R22" s="42" t="s">
        <v>25</v>
      </c>
      <c r="S22" s="58" t="s">
        <v>25</v>
      </c>
      <c r="T22" s="40">
        <v>0.0</v>
      </c>
      <c r="U22" s="40">
        <v>0.0</v>
      </c>
      <c r="V22" s="40">
        <v>0.0</v>
      </c>
      <c r="W22" s="276" t="s">
        <v>37</v>
      </c>
      <c r="X22" s="277">
        <v>45254.0</v>
      </c>
      <c r="Y22" s="278" t="s">
        <v>47</v>
      </c>
      <c r="Z22" s="278" t="s">
        <v>48</v>
      </c>
      <c r="AA22" s="279">
        <v>7.0</v>
      </c>
      <c r="AB22" s="279">
        <v>1.0</v>
      </c>
      <c r="AC22" s="279">
        <v>8.0</v>
      </c>
      <c r="AD22" s="56" t="s">
        <v>40</v>
      </c>
      <c r="AE22" s="37">
        <v>45255.0</v>
      </c>
      <c r="AF22" s="42" t="s">
        <v>47</v>
      </c>
      <c r="AG22" s="58" t="s">
        <v>48</v>
      </c>
      <c r="AH22" s="40">
        <v>7.0</v>
      </c>
      <c r="AI22" s="40">
        <v>1.0</v>
      </c>
      <c r="AJ22" s="40">
        <v>0.0</v>
      </c>
      <c r="AK22" s="96" t="s">
        <v>43</v>
      </c>
      <c r="AL22" s="37">
        <v>45256.0</v>
      </c>
      <c r="AM22" s="42" t="s">
        <v>70</v>
      </c>
      <c r="AN22" s="58" t="s">
        <v>71</v>
      </c>
      <c r="AO22" s="40">
        <v>7.5</v>
      </c>
      <c r="AP22" s="40">
        <v>0.0</v>
      </c>
      <c r="AQ22" s="40">
        <v>0.0</v>
      </c>
      <c r="AR22" s="57" t="s">
        <v>44</v>
      </c>
      <c r="AS22" s="37">
        <v>45257.0</v>
      </c>
      <c r="AT22" s="42" t="s">
        <v>70</v>
      </c>
      <c r="AU22" s="58" t="s">
        <v>71</v>
      </c>
      <c r="AV22" s="40">
        <v>7.5</v>
      </c>
      <c r="AW22" s="40">
        <v>0.0</v>
      </c>
      <c r="AX22" s="40">
        <v>0.0</v>
      </c>
      <c r="AY22" s="48"/>
      <c r="AZ22" s="49">
        <f t="shared" ref="AZ22:BB22" si="20">SUM(F22,M22,T22,AA22,AH22,AO22,AV22)</f>
        <v>36</v>
      </c>
      <c r="BA22" s="39">
        <f t="shared" si="20"/>
        <v>3</v>
      </c>
      <c r="BB22" s="39">
        <f t="shared" si="20"/>
        <v>8</v>
      </c>
      <c r="BC22" s="50">
        <f t="shared" si="18"/>
        <v>47</v>
      </c>
      <c r="BD22" s="51"/>
      <c r="BE22" s="39">
        <f t="shared" si="21"/>
        <v>2880</v>
      </c>
      <c r="BF22" s="39">
        <f t="shared" si="22"/>
        <v>264</v>
      </c>
      <c r="BG22" s="39">
        <f t="shared" si="23"/>
        <v>640</v>
      </c>
      <c r="BH22" s="39">
        <f t="shared" si="19"/>
        <v>3784</v>
      </c>
      <c r="BI22" s="51"/>
      <c r="BJ22" s="39" t="s">
        <v>76</v>
      </c>
      <c r="BK22" s="93">
        <f>SUM(BH8,BH49)</f>
        <v>2384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53"/>
      <c r="J23" s="45"/>
      <c r="K23" s="53"/>
      <c r="L23" s="58"/>
      <c r="M23" s="40">
        <v>0.0</v>
      </c>
      <c r="N23" s="40">
        <v>0.0</v>
      </c>
      <c r="O23" s="40">
        <v>0.0</v>
      </c>
      <c r="P23" s="38" t="s">
        <v>64</v>
      </c>
      <c r="Q23" s="37">
        <v>45253.0</v>
      </c>
      <c r="R23" s="42" t="s">
        <v>65</v>
      </c>
      <c r="S23" s="58" t="s">
        <v>66</v>
      </c>
      <c r="T23" s="40">
        <v>0.0</v>
      </c>
      <c r="U23" s="40">
        <v>6.0</v>
      </c>
      <c r="V23" s="40">
        <v>0.0</v>
      </c>
      <c r="W23" s="98"/>
      <c r="X23" s="45"/>
      <c r="Y23" s="53"/>
      <c r="Z23" s="58"/>
      <c r="AA23" s="40">
        <v>0.0</v>
      </c>
      <c r="AB23" s="40">
        <v>0.0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92"/>
      <c r="AL23" s="45"/>
      <c r="AM23" s="53"/>
      <c r="AN23" s="53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6</v>
      </c>
      <c r="BB23" s="39">
        <f t="shared" si="24"/>
        <v>0</v>
      </c>
      <c r="BC23" s="50">
        <f t="shared" si="18"/>
        <v>6</v>
      </c>
      <c r="BD23" s="51"/>
      <c r="BE23" s="39">
        <f t="shared" si="21"/>
        <v>0</v>
      </c>
      <c r="BF23" s="39">
        <f t="shared" si="22"/>
        <v>528</v>
      </c>
      <c r="BG23" s="39">
        <f t="shared" si="23"/>
        <v>0</v>
      </c>
      <c r="BH23" s="39">
        <f t="shared" si="19"/>
        <v>528</v>
      </c>
      <c r="BI23" s="51"/>
      <c r="BJ23" s="39" t="s">
        <v>77</v>
      </c>
      <c r="BK23" s="93">
        <f t="shared" ref="BK23:BK25" si="26">BH20</f>
        <v>2280.825</v>
      </c>
      <c r="BL23" s="51"/>
      <c r="BM23" s="51"/>
    </row>
    <row r="24">
      <c r="A24" s="35" t="s">
        <v>54</v>
      </c>
      <c r="B24" s="60"/>
      <c r="C24" s="45"/>
      <c r="D24" s="53"/>
      <c r="E24" s="53"/>
      <c r="F24" s="40">
        <v>0.0</v>
      </c>
      <c r="G24" s="40">
        <v>0.0</v>
      </c>
      <c r="H24" s="40">
        <v>0.0</v>
      </c>
      <c r="I24" s="53"/>
      <c r="J24" s="45"/>
      <c r="K24" s="53"/>
      <c r="L24" s="53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280" t="s">
        <v>67</v>
      </c>
      <c r="X24" s="277">
        <v>45254.0</v>
      </c>
      <c r="Y24" s="278" t="s">
        <v>65</v>
      </c>
      <c r="Z24" s="278" t="s">
        <v>66</v>
      </c>
      <c r="AA24" s="279">
        <v>0.0</v>
      </c>
      <c r="AB24" s="279">
        <v>6.0</v>
      </c>
      <c r="AC24" s="279">
        <v>6.0</v>
      </c>
      <c r="AD24" s="56" t="s">
        <v>78</v>
      </c>
      <c r="AE24" s="37">
        <v>45255.0</v>
      </c>
      <c r="AF24" s="42" t="s">
        <v>65</v>
      </c>
      <c r="AG24" s="58" t="s">
        <v>66</v>
      </c>
      <c r="AH24" s="40">
        <v>0.0</v>
      </c>
      <c r="AI24" s="40">
        <v>6.0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0</v>
      </c>
      <c r="BA24" s="39">
        <f t="shared" si="25"/>
        <v>12</v>
      </c>
      <c r="BB24" s="39">
        <f t="shared" si="25"/>
        <v>6</v>
      </c>
      <c r="BC24" s="50">
        <f t="shared" si="18"/>
        <v>18</v>
      </c>
      <c r="BD24" s="51"/>
      <c r="BE24" s="39">
        <f t="shared" si="21"/>
        <v>0</v>
      </c>
      <c r="BF24" s="39">
        <f t="shared" si="22"/>
        <v>1056</v>
      </c>
      <c r="BG24" s="39">
        <f t="shared" si="23"/>
        <v>480</v>
      </c>
      <c r="BH24" s="39">
        <f t="shared" si="19"/>
        <v>1536</v>
      </c>
      <c r="BI24" s="51"/>
      <c r="BJ24" s="39" t="s">
        <v>80</v>
      </c>
      <c r="BK24" s="93">
        <f t="shared" si="26"/>
        <v>3144</v>
      </c>
      <c r="BL24" s="51"/>
      <c r="BM24" s="51"/>
    </row>
    <row r="25">
      <c r="A25" s="59" t="s">
        <v>50</v>
      </c>
      <c r="B25" s="57" t="s">
        <v>46</v>
      </c>
      <c r="C25" s="37">
        <v>45252.0</v>
      </c>
      <c r="D25" s="42" t="s">
        <v>70</v>
      </c>
      <c r="E25" s="58" t="s">
        <v>71</v>
      </c>
      <c r="F25" s="40">
        <v>7.5</v>
      </c>
      <c r="G25" s="40">
        <v>0.0</v>
      </c>
      <c r="H25" s="40">
        <v>0.0</v>
      </c>
      <c r="I25" s="57" t="s">
        <v>46</v>
      </c>
      <c r="J25" s="37">
        <v>45252.0</v>
      </c>
      <c r="K25" s="42" t="s">
        <v>70</v>
      </c>
      <c r="L25" s="58" t="s">
        <v>71</v>
      </c>
      <c r="M25" s="40">
        <v>7.5</v>
      </c>
      <c r="N25" s="40">
        <v>0.0</v>
      </c>
      <c r="O25" s="40">
        <v>0.0</v>
      </c>
      <c r="P25" s="39"/>
      <c r="Q25" s="45"/>
      <c r="R25" s="53"/>
      <c r="S25" s="53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15</v>
      </c>
      <c r="BA25" s="39">
        <f t="shared" si="27"/>
        <v>0</v>
      </c>
      <c r="BB25" s="39">
        <f t="shared" si="27"/>
        <v>0</v>
      </c>
      <c r="BC25" s="50">
        <f t="shared" si="18"/>
        <v>15</v>
      </c>
      <c r="BD25" s="51"/>
      <c r="BE25" s="39">
        <f t="shared" si="21"/>
        <v>1200</v>
      </c>
      <c r="BF25" s="39">
        <f t="shared" si="22"/>
        <v>0</v>
      </c>
      <c r="BG25" s="39">
        <f t="shared" si="23"/>
        <v>0</v>
      </c>
      <c r="BH25" s="39">
        <f t="shared" si="19"/>
        <v>1200</v>
      </c>
      <c r="BI25" s="51"/>
      <c r="BJ25" s="39" t="s">
        <v>81</v>
      </c>
      <c r="BK25" s="93">
        <f t="shared" si="26"/>
        <v>3784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8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 t="shared" si="21"/>
        <v>0</v>
      </c>
      <c r="BF26" s="39">
        <f t="shared" si="22"/>
        <v>0</v>
      </c>
      <c r="BG26" s="39">
        <f t="shared" si="23"/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30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57" t="s">
        <v>46</v>
      </c>
      <c r="J27" s="37">
        <v>45252.0</v>
      </c>
      <c r="K27" s="42" t="s">
        <v>47</v>
      </c>
      <c r="L27" s="58" t="s">
        <v>48</v>
      </c>
      <c r="M27" s="40">
        <v>7.0</v>
      </c>
      <c r="N27" s="40">
        <v>1.0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56" t="s">
        <v>40</v>
      </c>
      <c r="AE27" s="37">
        <v>45255.0</v>
      </c>
      <c r="AF27" s="42" t="s">
        <v>70</v>
      </c>
      <c r="AG27" s="58" t="s">
        <v>71</v>
      </c>
      <c r="AH27" s="40">
        <v>7.5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14.5</v>
      </c>
      <c r="BA27" s="39">
        <f t="shared" si="29"/>
        <v>1</v>
      </c>
      <c r="BB27" s="39">
        <f t="shared" si="29"/>
        <v>0</v>
      </c>
      <c r="BC27" s="50">
        <f t="shared" si="18"/>
        <v>15.5</v>
      </c>
      <c r="BD27" s="51"/>
      <c r="BE27" s="39">
        <f t="shared" si="21"/>
        <v>1160</v>
      </c>
      <c r="BF27" s="39">
        <f t="shared" si="22"/>
        <v>88</v>
      </c>
      <c r="BG27" s="39">
        <f t="shared" si="23"/>
        <v>0</v>
      </c>
      <c r="BH27" s="39">
        <f t="shared" si="19"/>
        <v>1248</v>
      </c>
      <c r="BI27" s="51"/>
      <c r="BJ27" s="39" t="s">
        <v>83</v>
      </c>
      <c r="BK27" s="93">
        <f t="shared" ref="BK27:BK29" si="31">BH32</f>
        <v>2536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87</v>
      </c>
      <c r="BA28" s="78">
        <f t="shared" si="30"/>
        <v>48</v>
      </c>
      <c r="BB28" s="78">
        <f>SUM(BB20,BB21,BB22,BB23,BB24,BB25)</f>
        <v>21.5</v>
      </c>
      <c r="BC28" s="79">
        <f>SUM(BC20,BC21,BC22,BC23,BC24,BC25,BC26)</f>
        <v>156.5</v>
      </c>
      <c r="BD28" s="51"/>
      <c r="BE28" s="40">
        <f>sum(BE20,BE21,BE22,BE23,BE24,BE25)</f>
        <v>6864.825</v>
      </c>
      <c r="BF28" s="40">
        <f>sum(BF20,BF21,BF22,BF23,BF24,BF261)</f>
        <v>3888</v>
      </c>
      <c r="BG28" s="40">
        <f>sum(BG20,BG21,BG22,BG23,BG24,BG25)</f>
        <v>1720</v>
      </c>
      <c r="BH28" s="40">
        <f>sum(BH20,BH21,BH22,BH23,BH24,BH25,BH26,BH27)</f>
        <v>13720.825</v>
      </c>
      <c r="BI28" s="51"/>
      <c r="BJ28" s="39" t="s">
        <v>84</v>
      </c>
      <c r="BK28" s="93">
        <f t="shared" si="31"/>
        <v>3080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1200</v>
      </c>
      <c r="BL29" s="106"/>
      <c r="BM29" s="106"/>
    </row>
    <row r="30">
      <c r="A30" s="10"/>
      <c r="B30" s="11"/>
      <c r="C30" s="11"/>
      <c r="D30" s="12"/>
      <c r="E30" s="13">
        <v>45250.0</v>
      </c>
      <c r="F30" s="14"/>
      <c r="G30" s="14"/>
      <c r="H30" s="14"/>
      <c r="I30" s="15"/>
      <c r="J30" s="15"/>
      <c r="K30" s="16"/>
      <c r="L30" s="13">
        <v>45251.0</v>
      </c>
      <c r="M30" s="15"/>
      <c r="N30" s="15"/>
      <c r="O30" s="15"/>
      <c r="P30" s="15"/>
      <c r="Q30" s="11"/>
      <c r="R30" s="17"/>
      <c r="S30" s="13">
        <v>45252.0</v>
      </c>
      <c r="T30" s="11"/>
      <c r="U30" s="15"/>
      <c r="V30" s="15"/>
      <c r="W30" s="11"/>
      <c r="X30" s="18"/>
      <c r="Y30" s="14"/>
      <c r="Z30" s="13">
        <v>45253.0</v>
      </c>
      <c r="AA30" s="15"/>
      <c r="AB30" s="15"/>
      <c r="AC30" s="11"/>
      <c r="AD30" s="15"/>
      <c r="AE30" s="15"/>
      <c r="AF30" s="12"/>
      <c r="AG30" s="13">
        <v>45254.0</v>
      </c>
      <c r="AH30" s="15"/>
      <c r="AI30" s="11"/>
      <c r="AJ30" s="15"/>
      <c r="AK30" s="15"/>
      <c r="AL30" s="15"/>
      <c r="AM30" s="18"/>
      <c r="AN30" s="13">
        <v>45255.0</v>
      </c>
      <c r="AO30" s="11"/>
      <c r="AP30" s="19"/>
      <c r="AQ30" s="19"/>
      <c r="AR30" s="19"/>
      <c r="AS30" s="19"/>
      <c r="AT30" s="14"/>
      <c r="AU30" s="13">
        <v>45256.0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2680</v>
      </c>
      <c r="BL31" s="32"/>
      <c r="BM31" s="32"/>
    </row>
    <row r="32">
      <c r="A32" s="35" t="s">
        <v>88</v>
      </c>
      <c r="B32" s="36" t="s">
        <v>19</v>
      </c>
      <c r="C32" s="37">
        <v>45250.0</v>
      </c>
      <c r="D32" s="42" t="s">
        <v>89</v>
      </c>
      <c r="E32" s="39" t="s">
        <v>90</v>
      </c>
      <c r="F32" s="40">
        <v>0.5</v>
      </c>
      <c r="G32" s="40">
        <v>7.0</v>
      </c>
      <c r="H32" s="40">
        <v>0.0</v>
      </c>
      <c r="I32" s="41" t="s">
        <v>22</v>
      </c>
      <c r="J32" s="37">
        <v>45251.0</v>
      </c>
      <c r="K32" s="42" t="s">
        <v>25</v>
      </c>
      <c r="L32" s="39" t="s">
        <v>25</v>
      </c>
      <c r="M32" s="40">
        <v>0.0</v>
      </c>
      <c r="N32" s="40">
        <v>0.0</v>
      </c>
      <c r="O32" s="40">
        <v>0.0</v>
      </c>
      <c r="P32" s="43" t="s">
        <v>24</v>
      </c>
      <c r="Q32" s="37">
        <v>45252.0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37">
        <v>45253.0</v>
      </c>
      <c r="Y32" s="38" t="s">
        <v>233</v>
      </c>
      <c r="Z32" s="39" t="s">
        <v>233</v>
      </c>
      <c r="AA32" s="40">
        <v>0.0</v>
      </c>
      <c r="AB32" s="40">
        <v>0.0</v>
      </c>
      <c r="AC32" s="40">
        <v>0.0</v>
      </c>
      <c r="AD32" s="56" t="s">
        <v>56</v>
      </c>
      <c r="AE32" s="37">
        <v>45254.0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45255.0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37">
        <v>45256.0</v>
      </c>
      <c r="AT32" s="42" t="s">
        <v>211</v>
      </c>
      <c r="AU32" s="39" t="s">
        <v>212</v>
      </c>
      <c r="AV32" s="40">
        <v>0.0</v>
      </c>
      <c r="AW32" s="40">
        <v>6.0</v>
      </c>
      <c r="AX32" s="40">
        <v>0.0</v>
      </c>
      <c r="AY32" s="48"/>
      <c r="AZ32" s="49">
        <f t="shared" ref="AZ32:BB32" si="32">SUM(F32,M32,T32,AA32,AH32,AO32,AV32)</f>
        <v>2</v>
      </c>
      <c r="BA32" s="39">
        <f t="shared" si="32"/>
        <v>27</v>
      </c>
      <c r="BB32" s="39">
        <f t="shared" si="32"/>
        <v>0</v>
      </c>
      <c r="BC32" s="50">
        <f t="shared" ref="BC32:BC39" si="34">SUM(AZ32,BA32,BB32)</f>
        <v>29</v>
      </c>
      <c r="BD32" s="51"/>
      <c r="BE32" s="39">
        <f t="shared" ref="BE32:BE37" si="35">AZ32*80</f>
        <v>160</v>
      </c>
      <c r="BF32" s="39">
        <f t="shared" ref="BF32:BF37" si="36">BA32*88</f>
        <v>2376</v>
      </c>
      <c r="BG32" s="39">
        <f t="shared" ref="BG32:BG37" si="37">BB32*80</f>
        <v>0</v>
      </c>
      <c r="BH32" s="39">
        <f t="shared" ref="BH32:BH36" si="38">sum(BE32,BF32,BG32)</f>
        <v>2536</v>
      </c>
      <c r="BI32" s="51"/>
      <c r="BJ32" s="39" t="s">
        <v>96</v>
      </c>
      <c r="BK32" s="93">
        <f>SUM(BH12,BH27,BH77,BH89)</f>
        <v>3536</v>
      </c>
      <c r="BL32" s="51"/>
      <c r="BM32" s="51"/>
    </row>
    <row r="33">
      <c r="A33" s="109" t="s">
        <v>97</v>
      </c>
      <c r="B33" s="41" t="s">
        <v>33</v>
      </c>
      <c r="C33" s="37">
        <v>45251.0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45252.0</v>
      </c>
      <c r="K33" s="96" t="s">
        <v>98</v>
      </c>
      <c r="L33" s="110" t="s">
        <v>99</v>
      </c>
      <c r="M33" s="40">
        <v>7.5</v>
      </c>
      <c r="N33" s="40">
        <v>0.0</v>
      </c>
      <c r="O33" s="40">
        <v>0.0</v>
      </c>
      <c r="P33" s="38" t="s">
        <v>36</v>
      </c>
      <c r="Q33" s="37">
        <v>45253.0</v>
      </c>
      <c r="R33" s="96" t="s">
        <v>98</v>
      </c>
      <c r="S33" s="110" t="s">
        <v>99</v>
      </c>
      <c r="T33" s="40">
        <v>7.5</v>
      </c>
      <c r="U33" s="40">
        <v>0.0</v>
      </c>
      <c r="V33" s="40">
        <v>0.0</v>
      </c>
      <c r="W33" s="56" t="s">
        <v>37</v>
      </c>
      <c r="X33" s="37">
        <v>45254.0</v>
      </c>
      <c r="Y33" s="38" t="s">
        <v>233</v>
      </c>
      <c r="Z33" s="39" t="s">
        <v>233</v>
      </c>
      <c r="AA33" s="40">
        <v>0.0</v>
      </c>
      <c r="AB33" s="40">
        <v>0.0</v>
      </c>
      <c r="AC33" s="40">
        <v>0.0</v>
      </c>
      <c r="AD33" s="56" t="s">
        <v>40</v>
      </c>
      <c r="AE33" s="37">
        <v>45255.0</v>
      </c>
      <c r="AF33" s="56" t="s">
        <v>100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45256.0</v>
      </c>
      <c r="AM33" s="56" t="s">
        <v>100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45257.0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38.5</v>
      </c>
      <c r="BA33" s="39">
        <f t="shared" si="33"/>
        <v>0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3080</v>
      </c>
      <c r="BF33" s="39">
        <f t="shared" si="36"/>
        <v>0</v>
      </c>
      <c r="BG33" s="39">
        <f t="shared" si="37"/>
        <v>0</v>
      </c>
      <c r="BH33" s="39">
        <f t="shared" si="38"/>
        <v>3080</v>
      </c>
      <c r="BI33" s="51"/>
      <c r="BJ33" s="39" t="s">
        <v>102</v>
      </c>
      <c r="BK33" s="62">
        <f>sum(BH11,BH24,BH35,BH47,BH59,BH78)</f>
        <v>2860</v>
      </c>
      <c r="BL33" s="51"/>
      <c r="BM33" s="51"/>
    </row>
    <row r="34">
      <c r="A34" s="35" t="s">
        <v>103</v>
      </c>
      <c r="B34" s="41" t="s">
        <v>33</v>
      </c>
      <c r="C34" s="37">
        <v>45251.0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45252.0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45253.0</v>
      </c>
      <c r="R34" s="96" t="s">
        <v>166</v>
      </c>
      <c r="S34" s="110" t="s">
        <v>166</v>
      </c>
      <c r="T34" s="40">
        <v>0.0</v>
      </c>
      <c r="U34" s="40">
        <v>0.0</v>
      </c>
      <c r="V34" s="40">
        <v>0.0</v>
      </c>
      <c r="W34" s="56" t="s">
        <v>37</v>
      </c>
      <c r="X34" s="37">
        <v>45254.0</v>
      </c>
      <c r="Y34" s="38" t="s">
        <v>233</v>
      </c>
      <c r="Z34" s="39" t="s">
        <v>233</v>
      </c>
      <c r="AA34" s="40">
        <v>0.0</v>
      </c>
      <c r="AB34" s="40">
        <v>0.0</v>
      </c>
      <c r="AC34" s="40">
        <v>0.0</v>
      </c>
      <c r="AD34" s="56" t="s">
        <v>40</v>
      </c>
      <c r="AE34" s="37">
        <v>45255.0</v>
      </c>
      <c r="AF34" s="96" t="s">
        <v>166</v>
      </c>
      <c r="AG34" s="92" t="s">
        <v>166</v>
      </c>
      <c r="AH34" s="40">
        <v>0.0</v>
      </c>
      <c r="AI34" s="40">
        <v>0.0</v>
      </c>
      <c r="AJ34" s="40">
        <v>0.0</v>
      </c>
      <c r="AK34" s="96" t="s">
        <v>43</v>
      </c>
      <c r="AL34" s="37">
        <v>45256.0</v>
      </c>
      <c r="AM34" s="114" t="s">
        <v>104</v>
      </c>
      <c r="AN34" s="110" t="s">
        <v>225</v>
      </c>
      <c r="AO34" s="40">
        <v>8.0</v>
      </c>
      <c r="AP34" s="40">
        <v>0.0</v>
      </c>
      <c r="AQ34" s="40">
        <v>0.0</v>
      </c>
      <c r="AR34" s="57" t="s">
        <v>44</v>
      </c>
      <c r="AS34" s="37">
        <v>45257.0</v>
      </c>
      <c r="AT34" s="95" t="s">
        <v>201</v>
      </c>
      <c r="AU34" s="98" t="s">
        <v>202</v>
      </c>
      <c r="AV34" s="40">
        <v>7.0</v>
      </c>
      <c r="AW34" s="40">
        <v>0.0</v>
      </c>
      <c r="AX34" s="40">
        <v>0.0</v>
      </c>
      <c r="AY34" s="48"/>
      <c r="AZ34" s="49">
        <f t="shared" ref="AZ34:BB34" si="39">SUM(F34,M34,T34,AA34,AH34,AO34,AV34)</f>
        <v>15</v>
      </c>
      <c r="BA34" s="39">
        <f t="shared" si="39"/>
        <v>0</v>
      </c>
      <c r="BB34" s="39">
        <f t="shared" si="39"/>
        <v>0</v>
      </c>
      <c r="BC34" s="50">
        <f t="shared" si="34"/>
        <v>15</v>
      </c>
      <c r="BD34" s="51"/>
      <c r="BE34" s="39">
        <f t="shared" si="35"/>
        <v>1200</v>
      </c>
      <c r="BF34" s="39">
        <f t="shared" si="36"/>
        <v>0</v>
      </c>
      <c r="BG34" s="39">
        <f t="shared" si="37"/>
        <v>0</v>
      </c>
      <c r="BH34" s="39">
        <f t="shared" si="38"/>
        <v>1200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72"/>
      <c r="AG35" s="110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2488</v>
      </c>
      <c r="BL35" s="51"/>
      <c r="BM35" s="51"/>
    </row>
    <row r="36">
      <c r="A36" s="35" t="s">
        <v>50</v>
      </c>
      <c r="B36" s="60"/>
      <c r="C36" s="45"/>
      <c r="D36" s="92"/>
      <c r="E36" s="92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45254.0</v>
      </c>
      <c r="AF36" s="42" t="s">
        <v>89</v>
      </c>
      <c r="AG36" s="39" t="s">
        <v>90</v>
      </c>
      <c r="AH36" s="40">
        <v>0.5</v>
      </c>
      <c r="AI36" s="40">
        <v>7.0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0.5</v>
      </c>
      <c r="BA36" s="39">
        <f t="shared" si="41"/>
        <v>7</v>
      </c>
      <c r="BB36" s="39">
        <f>SUM(H36,O36,V36,AC36,AJ36,AQ37,AX36)</f>
        <v>0</v>
      </c>
      <c r="BC36" s="50">
        <f t="shared" si="34"/>
        <v>7.5</v>
      </c>
      <c r="BD36" s="51"/>
      <c r="BE36" s="39">
        <f t="shared" si="35"/>
        <v>40</v>
      </c>
      <c r="BF36" s="39">
        <f t="shared" si="36"/>
        <v>616</v>
      </c>
      <c r="BG36" s="39">
        <f t="shared" si="37"/>
        <v>0</v>
      </c>
      <c r="BH36" s="39">
        <f t="shared" si="38"/>
        <v>656</v>
      </c>
      <c r="BI36" s="51"/>
      <c r="BJ36" s="39" t="s">
        <v>52</v>
      </c>
      <c r="BK36" s="39">
        <f>SUM(BH10,BH23,BH39,BH46,BH57,BH67,BH80)</f>
        <v>2392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2296</v>
      </c>
      <c r="BL37" s="51"/>
      <c r="BM37" s="51"/>
    </row>
    <row r="38">
      <c r="A38" s="35" t="s">
        <v>109</v>
      </c>
      <c r="B38" s="41" t="s">
        <v>33</v>
      </c>
      <c r="C38" s="37">
        <v>45251.0</v>
      </c>
      <c r="D38" s="96" t="s">
        <v>70</v>
      </c>
      <c r="E38" s="110" t="s">
        <v>71</v>
      </c>
      <c r="F38" s="40">
        <v>7.5</v>
      </c>
      <c r="G38" s="40">
        <v>0.0</v>
      </c>
      <c r="H38" s="40">
        <v>0.0</v>
      </c>
      <c r="I38" s="57" t="s">
        <v>46</v>
      </c>
      <c r="J38" s="37">
        <v>45252.0</v>
      </c>
      <c r="K38" s="96" t="s">
        <v>70</v>
      </c>
      <c r="L38" s="110" t="s">
        <v>71</v>
      </c>
      <c r="M38" s="40">
        <v>7.5</v>
      </c>
      <c r="N38" s="40">
        <v>0.0</v>
      </c>
      <c r="O38" s="40">
        <v>0.0</v>
      </c>
      <c r="P38" s="38" t="s">
        <v>36</v>
      </c>
      <c r="Q38" s="37">
        <v>45253.0</v>
      </c>
      <c r="R38" s="96" t="s">
        <v>70</v>
      </c>
      <c r="S38" s="110" t="s">
        <v>71</v>
      </c>
      <c r="T38" s="40">
        <v>7.5</v>
      </c>
      <c r="U38" s="40">
        <v>0.0</v>
      </c>
      <c r="V38" s="40">
        <v>0.0</v>
      </c>
      <c r="W38" s="56" t="s">
        <v>37</v>
      </c>
      <c r="X38" s="37">
        <v>45254.0</v>
      </c>
      <c r="Y38" s="38" t="s">
        <v>233</v>
      </c>
      <c r="Z38" s="39" t="s">
        <v>233</v>
      </c>
      <c r="AA38" s="40">
        <v>0.0</v>
      </c>
      <c r="AB38" s="40">
        <v>0.0</v>
      </c>
      <c r="AC38" s="40">
        <v>0.0</v>
      </c>
      <c r="AD38" s="56" t="s">
        <v>40</v>
      </c>
      <c r="AE38" s="37">
        <v>45255.0</v>
      </c>
      <c r="AF38" s="114" t="s">
        <v>104</v>
      </c>
      <c r="AG38" s="110" t="s">
        <v>225</v>
      </c>
      <c r="AH38" s="40">
        <v>8.0</v>
      </c>
      <c r="AI38" s="40">
        <v>0.0</v>
      </c>
      <c r="AJ38" s="40">
        <v>0.0</v>
      </c>
      <c r="AK38" s="96" t="s">
        <v>43</v>
      </c>
      <c r="AL38" s="37">
        <v>45256.0</v>
      </c>
      <c r="AM38" s="114" t="s">
        <v>25</v>
      </c>
      <c r="AN38" s="110" t="s">
        <v>25</v>
      </c>
      <c r="AO38" s="40">
        <v>0.0</v>
      </c>
      <c r="AP38" s="40">
        <v>0.0</v>
      </c>
      <c r="AQ38" s="40">
        <v>0.0</v>
      </c>
      <c r="AR38" s="57" t="s">
        <v>44</v>
      </c>
      <c r="AS38" s="37">
        <v>45257.0</v>
      </c>
      <c r="AT38" s="95" t="s">
        <v>112</v>
      </c>
      <c r="AU38" s="98" t="s">
        <v>113</v>
      </c>
      <c r="AV38" s="40">
        <v>7.5</v>
      </c>
      <c r="AW38" s="40">
        <v>0.0</v>
      </c>
      <c r="AX38" s="40">
        <v>0.0</v>
      </c>
      <c r="AY38" s="48"/>
      <c r="AZ38" s="49">
        <f t="shared" ref="AZ38:BA38" si="43">SUM(F38,M38,T38,AA38,AH38,AO38,AV38)</f>
        <v>38</v>
      </c>
      <c r="BA38" s="39">
        <f t="shared" si="43"/>
        <v>0</v>
      </c>
      <c r="BB38" s="39">
        <f t="shared" si="44"/>
        <v>0</v>
      </c>
      <c r="BC38" s="50">
        <f t="shared" si="34"/>
        <v>38</v>
      </c>
      <c r="BD38" s="51"/>
      <c r="BE38" s="39">
        <f>AZ38*67.31</f>
        <v>2557.78</v>
      </c>
      <c r="BF38" s="39">
        <f>BA38*74</f>
        <v>0</v>
      </c>
      <c r="BG38" s="39">
        <f>BB38*84</f>
        <v>0</v>
      </c>
      <c r="BH38" s="39">
        <f t="shared" si="45"/>
        <v>2557.78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41" t="s">
        <v>22</v>
      </c>
      <c r="J39" s="37">
        <v>45251.0</v>
      </c>
      <c r="K39" s="42" t="s">
        <v>89</v>
      </c>
      <c r="L39" s="39" t="s">
        <v>90</v>
      </c>
      <c r="M39" s="40">
        <v>0.5</v>
      </c>
      <c r="N39" s="40">
        <v>7.0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36" t="s">
        <v>93</v>
      </c>
      <c r="AS39" s="37">
        <v>45257.0</v>
      </c>
      <c r="AT39" s="42" t="s">
        <v>20</v>
      </c>
      <c r="AU39" s="39" t="s">
        <v>21</v>
      </c>
      <c r="AV39" s="40">
        <v>0.0</v>
      </c>
      <c r="AW39" s="40">
        <v>6.5</v>
      </c>
      <c r="AX39" s="40">
        <v>0.0</v>
      </c>
      <c r="AY39" s="48"/>
      <c r="AZ39" s="49">
        <f t="shared" ref="AZ39:BA39" si="46">SUM(F39,M39,T39,AA39,AH39,AO39,AV39)</f>
        <v>0.5</v>
      </c>
      <c r="BA39" s="39">
        <f t="shared" si="46"/>
        <v>13.5</v>
      </c>
      <c r="BB39" s="39">
        <f t="shared" si="44"/>
        <v>0</v>
      </c>
      <c r="BC39" s="50">
        <f t="shared" si="34"/>
        <v>14</v>
      </c>
      <c r="BD39" s="51"/>
      <c r="BE39" s="39">
        <f>AZ39*80</f>
        <v>40</v>
      </c>
      <c r="BF39" s="39">
        <f>BA39*88</f>
        <v>1188</v>
      </c>
      <c r="BG39" s="39">
        <f>BB39*80</f>
        <v>0</v>
      </c>
      <c r="BH39" s="39">
        <f t="shared" si="45"/>
        <v>1228</v>
      </c>
      <c r="BI39" s="51"/>
      <c r="BJ39" s="39" t="s">
        <v>114</v>
      </c>
      <c r="BK39" s="39">
        <f>SUM(BH9,BH25,BH36,BH44,BH58,BH70,BH79)</f>
        <v>3780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94</v>
      </c>
      <c r="BA40" s="78">
        <f t="shared" si="47"/>
        <v>34</v>
      </c>
      <c r="BB40" s="78">
        <f>SUM(BB32,BB33,BB34,BB35,BB36,BB37)</f>
        <v>0</v>
      </c>
      <c r="BC40" s="79">
        <f>SUM(BC32,BC33,BC34,BC35,BC36,BC37,BC38)</f>
        <v>128</v>
      </c>
      <c r="BD40" s="51"/>
      <c r="BE40" s="40">
        <f>SUM(BE32,BE33,BE34,BE36,BE35,BE37,BE38)</f>
        <v>7037.78</v>
      </c>
      <c r="BF40" s="40">
        <f>SUM(BF32,BF33,BF34,BF35,BF36,BF37,BF38)</f>
        <v>2992</v>
      </c>
      <c r="BG40" s="40">
        <f>SUM(BG32,BG33,BG34,BG34,BG35,BG36,BG37,BG38)</f>
        <v>0</v>
      </c>
      <c r="BH40" s="40">
        <f>sum(BH32,BH33,BH34,BH35,BH36,BH37,BH38,BH39)</f>
        <v>11257.78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2557.78</v>
      </c>
      <c r="BL41" s="8"/>
      <c r="BM41" s="8"/>
    </row>
    <row r="42">
      <c r="A42" s="10"/>
      <c r="B42" s="11"/>
      <c r="C42" s="11"/>
      <c r="D42" s="12"/>
      <c r="E42" s="13">
        <v>45250.0</v>
      </c>
      <c r="F42" s="14"/>
      <c r="G42" s="14"/>
      <c r="H42" s="14"/>
      <c r="I42" s="15"/>
      <c r="J42" s="15"/>
      <c r="K42" s="16"/>
      <c r="L42" s="13">
        <v>45251.0</v>
      </c>
      <c r="M42" s="15"/>
      <c r="N42" s="15"/>
      <c r="O42" s="15"/>
      <c r="P42" s="15"/>
      <c r="Q42" s="11"/>
      <c r="R42" s="17"/>
      <c r="S42" s="13">
        <v>45252.0</v>
      </c>
      <c r="T42" s="11"/>
      <c r="U42" s="15"/>
      <c r="V42" s="15"/>
      <c r="W42" s="11"/>
      <c r="X42" s="18"/>
      <c r="Y42" s="14"/>
      <c r="Z42" s="13">
        <v>45253.0</v>
      </c>
      <c r="AA42" s="15"/>
      <c r="AB42" s="15"/>
      <c r="AC42" s="11"/>
      <c r="AD42" s="15"/>
      <c r="AE42" s="15"/>
      <c r="AF42" s="12"/>
      <c r="AG42" s="13">
        <v>45254.0</v>
      </c>
      <c r="AH42" s="15"/>
      <c r="AI42" s="11"/>
      <c r="AJ42" s="15"/>
      <c r="AK42" s="15"/>
      <c r="AL42" s="15"/>
      <c r="AM42" s="18"/>
      <c r="AN42" s="13">
        <v>45255.0</v>
      </c>
      <c r="AO42" s="11"/>
      <c r="AP42" s="19"/>
      <c r="AQ42" s="19"/>
      <c r="AR42" s="19"/>
      <c r="AS42" s="19"/>
      <c r="AT42" s="14"/>
      <c r="AU42" s="13">
        <v>45256.0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60"/>
      <c r="C44" s="45"/>
      <c r="D44" s="53"/>
      <c r="E44" s="127"/>
      <c r="F44" s="128">
        <v>0.0</v>
      </c>
      <c r="G44" s="129">
        <v>0.0</v>
      </c>
      <c r="H44" s="129">
        <v>0.0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8" t="s">
        <v>64</v>
      </c>
      <c r="Q44" s="37">
        <v>45253.0</v>
      </c>
      <c r="R44" s="42" t="s">
        <v>119</v>
      </c>
      <c r="S44" s="53" t="s">
        <v>120</v>
      </c>
      <c r="T44" s="40">
        <v>0.0</v>
      </c>
      <c r="U44" s="40">
        <v>4.5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45256.0</v>
      </c>
      <c r="AM44" s="42" t="s">
        <v>117</v>
      </c>
      <c r="AN44" s="53" t="s">
        <v>118</v>
      </c>
      <c r="AO44" s="40">
        <v>1.0</v>
      </c>
      <c r="AP44" s="40">
        <v>4.5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48">SUM(F44,M44,T44,AA44,AH44,AO44,AV44)</f>
        <v>1</v>
      </c>
      <c r="BA44" s="39">
        <f t="shared" si="48"/>
        <v>9</v>
      </c>
      <c r="BB44" s="39">
        <f t="shared" si="48"/>
        <v>0</v>
      </c>
      <c r="BC44" s="50">
        <f t="shared" ref="BC44:BC49" si="50">SUM(AZ44,BA44,BB44)</f>
        <v>10</v>
      </c>
      <c r="BD44" s="51"/>
      <c r="BE44" s="39">
        <f t="shared" ref="BE44:BE49" si="51">AZ44*80</f>
        <v>80</v>
      </c>
      <c r="BF44" s="39">
        <f t="shared" ref="BF44:BF49" si="52">BA44*88</f>
        <v>792</v>
      </c>
      <c r="BG44" s="39">
        <f t="shared" ref="BG44:BG49" si="53">BB44*80</f>
        <v>0</v>
      </c>
      <c r="BH44" s="39">
        <f t="shared" ref="BH44:BH49" si="54">sum(BE44,BF44,BG44)</f>
        <v>872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45251.0</v>
      </c>
      <c r="D45" s="42" t="s">
        <v>250</v>
      </c>
      <c r="E45" s="130" t="s">
        <v>251</v>
      </c>
      <c r="F45" s="128">
        <v>5.5</v>
      </c>
      <c r="G45" s="129">
        <v>0.0</v>
      </c>
      <c r="H45" s="129">
        <v>0.0</v>
      </c>
      <c r="I45" s="42" t="s">
        <v>46</v>
      </c>
      <c r="J45" s="37">
        <v>45252.0</v>
      </c>
      <c r="K45" s="42" t="s">
        <v>242</v>
      </c>
      <c r="L45" s="130" t="s">
        <v>127</v>
      </c>
      <c r="M45" s="128">
        <v>6.0</v>
      </c>
      <c r="N45" s="129">
        <v>0.0</v>
      </c>
      <c r="O45" s="129">
        <v>0.0</v>
      </c>
      <c r="P45" s="38" t="s">
        <v>36</v>
      </c>
      <c r="Q45" s="37">
        <v>45253.0</v>
      </c>
      <c r="R45" s="53" t="s">
        <v>25</v>
      </c>
      <c r="S45" s="130" t="s">
        <v>25</v>
      </c>
      <c r="T45" s="128">
        <v>0.0</v>
      </c>
      <c r="U45" s="129">
        <v>0.0</v>
      </c>
      <c r="V45" s="129">
        <v>0.0</v>
      </c>
      <c r="W45" s="42" t="s">
        <v>37</v>
      </c>
      <c r="X45" s="37">
        <v>45254.0</v>
      </c>
      <c r="Y45" s="38" t="s">
        <v>233</v>
      </c>
      <c r="Z45" s="39" t="s">
        <v>233</v>
      </c>
      <c r="AA45" s="128">
        <v>0.0</v>
      </c>
      <c r="AB45" s="129">
        <v>0.0</v>
      </c>
      <c r="AC45" s="129">
        <v>0.0</v>
      </c>
      <c r="AD45" s="42" t="s">
        <v>40</v>
      </c>
      <c r="AE45" s="37">
        <v>45255.0</v>
      </c>
      <c r="AF45" s="131" t="s">
        <v>215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45256.0</v>
      </c>
      <c r="AM45" s="42" t="s">
        <v>243</v>
      </c>
      <c r="AN45" s="127" t="s">
        <v>125</v>
      </c>
      <c r="AO45" s="129">
        <v>5.0</v>
      </c>
      <c r="AP45" s="129">
        <v>0.0</v>
      </c>
      <c r="AQ45" s="129">
        <v>0.0</v>
      </c>
      <c r="AR45" s="42" t="s">
        <v>44</v>
      </c>
      <c r="AS45" s="37">
        <v>45257.0</v>
      </c>
      <c r="AT45" s="42" t="s">
        <v>243</v>
      </c>
      <c r="AU45" s="127" t="s">
        <v>125</v>
      </c>
      <c r="AV45" s="129">
        <v>5.0</v>
      </c>
      <c r="AW45" s="129">
        <v>0.0</v>
      </c>
      <c r="AX45" s="129">
        <v>0.0</v>
      </c>
      <c r="AY45" s="48"/>
      <c r="AZ45" s="49">
        <f t="shared" ref="AZ45:BB45" si="49">SUM(F45,M45,T45,AA45,AH45,AO45,AV45)</f>
        <v>26.5</v>
      </c>
      <c r="BA45" s="39">
        <f t="shared" si="49"/>
        <v>2</v>
      </c>
      <c r="BB45" s="39">
        <f t="shared" si="49"/>
        <v>0</v>
      </c>
      <c r="BC45" s="50">
        <f t="shared" si="50"/>
        <v>28.5</v>
      </c>
      <c r="BD45" s="51"/>
      <c r="BE45" s="39">
        <f t="shared" si="51"/>
        <v>2120</v>
      </c>
      <c r="BF45" s="39">
        <f t="shared" si="52"/>
        <v>176</v>
      </c>
      <c r="BG45" s="39">
        <f t="shared" si="53"/>
        <v>0</v>
      </c>
      <c r="BH45" s="39">
        <f t="shared" si="54"/>
        <v>2296</v>
      </c>
      <c r="BI45" s="51"/>
      <c r="BJ45" s="51"/>
      <c r="BK45" s="51"/>
      <c r="BL45" s="51"/>
      <c r="BM45" s="51"/>
    </row>
    <row r="46">
      <c r="A46" s="59" t="s">
        <v>52</v>
      </c>
      <c r="B46" s="60"/>
      <c r="C46" s="45"/>
      <c r="D46" s="53"/>
      <c r="E46" s="127"/>
      <c r="F46" s="128">
        <v>0.0</v>
      </c>
      <c r="G46" s="129">
        <v>0.0</v>
      </c>
      <c r="H46" s="129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 t="s">
        <v>67</v>
      </c>
      <c r="X46" s="37">
        <v>45254.0</v>
      </c>
      <c r="Y46" s="38" t="s">
        <v>233</v>
      </c>
      <c r="Z46" s="39" t="s">
        <v>233</v>
      </c>
      <c r="AA46" s="40">
        <v>0.0</v>
      </c>
      <c r="AB46" s="40">
        <v>0.0</v>
      </c>
      <c r="AC46" s="40">
        <v>0.0</v>
      </c>
      <c r="AD46" s="42" t="s">
        <v>78</v>
      </c>
      <c r="AE46" s="37">
        <v>45255.0</v>
      </c>
      <c r="AF46" s="42" t="s">
        <v>121</v>
      </c>
      <c r="AG46" s="53" t="s">
        <v>122</v>
      </c>
      <c r="AH46" s="40">
        <v>0.0</v>
      </c>
      <c r="AI46" s="40">
        <v>3.5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3.5</v>
      </c>
      <c r="BB46" s="39">
        <f t="shared" si="55"/>
        <v>0</v>
      </c>
      <c r="BC46" s="50">
        <f t="shared" si="50"/>
        <v>3.5</v>
      </c>
      <c r="BD46" s="51"/>
      <c r="BE46" s="39">
        <f t="shared" si="51"/>
        <v>0</v>
      </c>
      <c r="BF46" s="39">
        <f t="shared" si="52"/>
        <v>308</v>
      </c>
      <c r="BG46" s="39">
        <f t="shared" si="53"/>
        <v>0</v>
      </c>
      <c r="BH46" s="39">
        <f t="shared" si="54"/>
        <v>308</v>
      </c>
      <c r="BI46" s="51"/>
      <c r="BJ46" s="132"/>
      <c r="BK46" s="133"/>
      <c r="BL46" s="51"/>
      <c r="BM46" s="51"/>
    </row>
    <row r="47">
      <c r="A47" s="59" t="s">
        <v>54</v>
      </c>
      <c r="B47" s="41" t="s">
        <v>62</v>
      </c>
      <c r="C47" s="37">
        <v>45251.0</v>
      </c>
      <c r="D47" s="42" t="s">
        <v>252</v>
      </c>
      <c r="E47" s="53" t="s">
        <v>253</v>
      </c>
      <c r="F47" s="40">
        <v>0.0</v>
      </c>
      <c r="G47" s="40">
        <v>5.0</v>
      </c>
      <c r="H47" s="40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39"/>
      <c r="X47" s="45"/>
      <c r="Y47" s="39"/>
      <c r="Z47" s="39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39"/>
      <c r="AN47" s="39"/>
      <c r="AO47" s="40">
        <v>0.0</v>
      </c>
      <c r="AP47" s="40">
        <v>0.0</v>
      </c>
      <c r="AQ47" s="40">
        <v>0.0</v>
      </c>
      <c r="AR47" s="42" t="s">
        <v>27</v>
      </c>
      <c r="AS47" s="37">
        <v>45257.0</v>
      </c>
      <c r="AT47" s="42" t="s">
        <v>117</v>
      </c>
      <c r="AU47" s="53" t="s">
        <v>118</v>
      </c>
      <c r="AV47" s="40">
        <v>1.0</v>
      </c>
      <c r="AW47" s="40">
        <v>4.5</v>
      </c>
      <c r="AX47" s="40">
        <v>0.0</v>
      </c>
      <c r="AY47" s="48"/>
      <c r="AZ47" s="49">
        <f t="shared" ref="AZ47:BB47" si="56">SUM(F47,M47,T47,AA47,AH47,AO47,AV47)</f>
        <v>1</v>
      </c>
      <c r="BA47" s="39">
        <f t="shared" si="56"/>
        <v>9.5</v>
      </c>
      <c r="BB47" s="39">
        <f t="shared" si="56"/>
        <v>0</v>
      </c>
      <c r="BC47" s="50">
        <f t="shared" si="50"/>
        <v>10.5</v>
      </c>
      <c r="BD47" s="51"/>
      <c r="BE47" s="39">
        <f t="shared" si="51"/>
        <v>80</v>
      </c>
      <c r="BF47" s="39">
        <f t="shared" si="52"/>
        <v>836</v>
      </c>
      <c r="BG47" s="39">
        <f t="shared" si="53"/>
        <v>0</v>
      </c>
      <c r="BH47" s="39">
        <f t="shared" si="54"/>
        <v>916</v>
      </c>
      <c r="BI47" s="51"/>
      <c r="BJ47" s="39" t="s">
        <v>130</v>
      </c>
      <c r="BK47" s="92">
        <f>sum(BH14,BH28,BH40,BH51,BH61,BH72,BH83)</f>
        <v>45894.605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42" t="s">
        <v>131</v>
      </c>
      <c r="J48" s="37">
        <v>45252.0</v>
      </c>
      <c r="K48" s="42" t="s">
        <v>119</v>
      </c>
      <c r="L48" s="53" t="s">
        <v>120</v>
      </c>
      <c r="M48" s="40">
        <v>0.0</v>
      </c>
      <c r="N48" s="40">
        <v>4.5</v>
      </c>
      <c r="O48" s="40">
        <v>0.0</v>
      </c>
      <c r="P48" s="38"/>
      <c r="Q48" s="37"/>
      <c r="R48" s="42"/>
      <c r="S48" s="53"/>
      <c r="T48" s="40">
        <v>0.0</v>
      </c>
      <c r="U48" s="40">
        <v>0.0</v>
      </c>
      <c r="V48" s="40">
        <v>0.0</v>
      </c>
      <c r="W48" s="39"/>
      <c r="X48" s="45"/>
      <c r="Y48" s="53"/>
      <c r="Z48" s="53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4.5</v>
      </c>
      <c r="BB48" s="39">
        <f t="shared" si="57"/>
        <v>0</v>
      </c>
      <c r="BC48" s="50">
        <f t="shared" si="50"/>
        <v>4.5</v>
      </c>
      <c r="BD48" s="51"/>
      <c r="BE48" s="39">
        <f t="shared" si="51"/>
        <v>0</v>
      </c>
      <c r="BF48" s="39">
        <f t="shared" si="52"/>
        <v>396</v>
      </c>
      <c r="BG48" s="39">
        <f t="shared" si="53"/>
        <v>0</v>
      </c>
      <c r="BH48" s="39">
        <f t="shared" si="54"/>
        <v>396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8" t="s">
        <v>36</v>
      </c>
      <c r="Q49" s="37">
        <v>45253.0</v>
      </c>
      <c r="R49" s="42" t="s">
        <v>242</v>
      </c>
      <c r="S49" s="130" t="s">
        <v>127</v>
      </c>
      <c r="T49" s="128">
        <v>6.0</v>
      </c>
      <c r="U49" s="129">
        <v>0.0</v>
      </c>
      <c r="V49" s="129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6</v>
      </c>
      <c r="BA49" s="39">
        <f t="shared" si="58"/>
        <v>0</v>
      </c>
      <c r="BB49" s="39">
        <f t="shared" si="58"/>
        <v>0</v>
      </c>
      <c r="BC49" s="50">
        <f t="shared" si="50"/>
        <v>6</v>
      </c>
      <c r="BD49" s="51"/>
      <c r="BE49" s="39">
        <f t="shared" si="51"/>
        <v>480</v>
      </c>
      <c r="BF49" s="39">
        <f t="shared" si="52"/>
        <v>0</v>
      </c>
      <c r="BG49" s="39">
        <f t="shared" si="53"/>
        <v>0</v>
      </c>
      <c r="BH49" s="39">
        <f t="shared" si="54"/>
        <v>480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47142.605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28.5</v>
      </c>
      <c r="BA51" s="78">
        <f t="shared" si="59"/>
        <v>28.5</v>
      </c>
      <c r="BB51" s="78">
        <f>SUM(BB44,BB45,BB46,BB47)</f>
        <v>0</v>
      </c>
      <c r="BC51" s="79">
        <f>SUM(BC44,BC45,BC46,BC47,BC48,BC49)</f>
        <v>63</v>
      </c>
      <c r="BD51" s="51"/>
      <c r="BE51" s="40">
        <f t="shared" ref="BE51:BF51" si="60">SUM(BE44:BE47)</f>
        <v>2280</v>
      </c>
      <c r="BF51" s="40">
        <f t="shared" si="60"/>
        <v>2112</v>
      </c>
      <c r="BG51" s="40">
        <f>BB51*80</f>
        <v>0</v>
      </c>
      <c r="BH51" s="40">
        <f>SUM(BH44,BH45,BH46,BH47,BH48,BH49)</f>
        <v>5268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45250.0</v>
      </c>
      <c r="F55" s="14"/>
      <c r="G55" s="14"/>
      <c r="H55" s="14"/>
      <c r="I55" s="15"/>
      <c r="J55" s="15"/>
      <c r="K55" s="16"/>
      <c r="L55" s="13">
        <v>45251.0</v>
      </c>
      <c r="M55" s="15"/>
      <c r="N55" s="15"/>
      <c r="O55" s="15"/>
      <c r="P55" s="15"/>
      <c r="Q55" s="11"/>
      <c r="R55" s="17"/>
      <c r="S55" s="13">
        <v>45252.0</v>
      </c>
      <c r="T55" s="11"/>
      <c r="U55" s="15"/>
      <c r="V55" s="15"/>
      <c r="W55" s="11"/>
      <c r="X55" s="18"/>
      <c r="Y55" s="14"/>
      <c r="Z55" s="13">
        <v>45253.0</v>
      </c>
      <c r="AA55" s="15"/>
      <c r="AB55" s="15"/>
      <c r="AC55" s="11"/>
      <c r="AD55" s="15"/>
      <c r="AE55" s="15"/>
      <c r="AF55" s="12"/>
      <c r="AG55" s="13">
        <v>45254.0</v>
      </c>
      <c r="AH55" s="15"/>
      <c r="AI55" s="11"/>
      <c r="AJ55" s="15"/>
      <c r="AK55" s="15"/>
      <c r="AL55" s="15"/>
      <c r="AM55" s="18"/>
      <c r="AN55" s="13">
        <v>45255.0</v>
      </c>
      <c r="AO55" s="11"/>
      <c r="AP55" s="19"/>
      <c r="AQ55" s="19"/>
      <c r="AR55" s="19"/>
      <c r="AS55" s="19"/>
      <c r="AT55" s="14"/>
      <c r="AU55" s="13">
        <v>45256.0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145" t="s">
        <v>40</v>
      </c>
      <c r="AE57" s="146">
        <v>45255.0</v>
      </c>
      <c r="AF57" s="147" t="s">
        <v>137</v>
      </c>
      <c r="AG57" s="40" t="s">
        <v>254</v>
      </c>
      <c r="AH57" s="40">
        <v>3.0</v>
      </c>
      <c r="AI57" s="40">
        <v>1.0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3</v>
      </c>
      <c r="BA57" s="39">
        <f t="shared" si="61"/>
        <v>1</v>
      </c>
      <c r="BB57" s="39">
        <f t="shared" si="61"/>
        <v>0</v>
      </c>
      <c r="BC57" s="50">
        <f t="shared" ref="BC57:BC59" si="63">SUM(AZ57,BA57,BB57)</f>
        <v>4</v>
      </c>
      <c r="BD57" s="51"/>
      <c r="BE57" s="39">
        <f t="shared" ref="BE57:BE59" si="64">AZ57*80</f>
        <v>240</v>
      </c>
      <c r="BF57" s="39">
        <f t="shared" ref="BF57:BF59" si="65">BA57*88</f>
        <v>88</v>
      </c>
      <c r="BG57" s="39">
        <f t="shared" ref="BG57:BG59" si="66">BB57*80</f>
        <v>0</v>
      </c>
      <c r="BH57" s="39">
        <f t="shared" ref="BH57:BH59" si="67">sum(BE57,BF57,BG57)</f>
        <v>328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45254.0</v>
      </c>
      <c r="Y58" s="38" t="s">
        <v>233</v>
      </c>
      <c r="Z58" s="39" t="s">
        <v>233</v>
      </c>
      <c r="AA58" s="40">
        <v>0.0</v>
      </c>
      <c r="AB58" s="40">
        <v>0.0</v>
      </c>
      <c r="AC58" s="40">
        <v>0.0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92"/>
      <c r="AL58" s="45"/>
      <c r="AM58" s="92"/>
      <c r="AN58" s="92"/>
      <c r="AO58" s="40">
        <v>0.0</v>
      </c>
      <c r="AP58" s="40">
        <v>0.0</v>
      </c>
      <c r="AQ58" s="40">
        <v>0.0</v>
      </c>
      <c r="AR58" s="151" t="s">
        <v>44</v>
      </c>
      <c r="AS58" s="146">
        <v>45257.0</v>
      </c>
      <c r="AT58" s="147" t="s">
        <v>137</v>
      </c>
      <c r="AU58" s="40" t="s">
        <v>138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2">SUM(F58,M58,T58,AA58,AH58,AO58,AV58)</f>
        <v>3</v>
      </c>
      <c r="BA58" s="39">
        <f t="shared" si="62"/>
        <v>1</v>
      </c>
      <c r="BB58" s="39">
        <f t="shared" si="62"/>
        <v>0</v>
      </c>
      <c r="BC58" s="50">
        <f t="shared" si="63"/>
        <v>4</v>
      </c>
      <c r="BD58" s="51"/>
      <c r="BE58" s="39">
        <f t="shared" si="64"/>
        <v>240</v>
      </c>
      <c r="BF58" s="39">
        <f t="shared" si="65"/>
        <v>88</v>
      </c>
      <c r="BG58" s="39">
        <f t="shared" si="66"/>
        <v>0</v>
      </c>
      <c r="BH58" s="39">
        <f t="shared" si="67"/>
        <v>328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148" t="s">
        <v>43</v>
      </c>
      <c r="AL59" s="146">
        <v>45256.0</v>
      </c>
      <c r="AM59" s="148" t="s">
        <v>105</v>
      </c>
      <c r="AN59" s="148" t="s">
        <v>230</v>
      </c>
      <c r="AO59" s="40">
        <v>4.0</v>
      </c>
      <c r="AP59" s="40">
        <v>1.0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4</v>
      </c>
      <c r="BA59" s="39">
        <f t="shared" si="68"/>
        <v>1</v>
      </c>
      <c r="BB59" s="39">
        <f t="shared" si="68"/>
        <v>0</v>
      </c>
      <c r="BC59" s="50">
        <f t="shared" si="63"/>
        <v>5</v>
      </c>
      <c r="BD59" s="51"/>
      <c r="BE59" s="39">
        <f t="shared" si="64"/>
        <v>320</v>
      </c>
      <c r="BF59" s="39">
        <f t="shared" si="65"/>
        <v>88</v>
      </c>
      <c r="BG59" s="39">
        <f t="shared" si="66"/>
        <v>0</v>
      </c>
      <c r="BH59" s="39">
        <f t="shared" si="67"/>
        <v>408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10</v>
      </c>
      <c r="BA61" s="78">
        <f t="shared" si="69"/>
        <v>3</v>
      </c>
      <c r="BB61" s="78">
        <f t="shared" si="69"/>
        <v>0</v>
      </c>
      <c r="BC61" s="79">
        <f t="shared" si="69"/>
        <v>13</v>
      </c>
      <c r="BD61" s="51"/>
      <c r="BE61" s="40">
        <f t="shared" ref="BE61:BG61" si="70">sum(BE57,BE58)</f>
        <v>480</v>
      </c>
      <c r="BF61" s="40">
        <f t="shared" si="70"/>
        <v>176</v>
      </c>
      <c r="BG61" s="40">
        <f t="shared" si="70"/>
        <v>0</v>
      </c>
      <c r="BH61" s="40">
        <f>sum(BH57,BH58,BH59)</f>
        <v>1064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45250.0</v>
      </c>
      <c r="F64" s="14"/>
      <c r="G64" s="14"/>
      <c r="H64" s="14"/>
      <c r="I64" s="15"/>
      <c r="J64" s="15"/>
      <c r="K64" s="16"/>
      <c r="L64" s="13">
        <v>45251.0</v>
      </c>
      <c r="M64" s="15"/>
      <c r="N64" s="15"/>
      <c r="O64" s="15"/>
      <c r="P64" s="15"/>
      <c r="Q64" s="11"/>
      <c r="R64" s="17"/>
      <c r="S64" s="13">
        <v>45252.0</v>
      </c>
      <c r="T64" s="11"/>
      <c r="U64" s="15"/>
      <c r="V64" s="15"/>
      <c r="W64" s="11"/>
      <c r="X64" s="18"/>
      <c r="Y64" s="14"/>
      <c r="Z64" s="13">
        <v>45253.0</v>
      </c>
      <c r="AA64" s="15"/>
      <c r="AB64" s="15"/>
      <c r="AC64" s="11"/>
      <c r="AD64" s="15"/>
      <c r="AE64" s="15"/>
      <c r="AF64" s="12"/>
      <c r="AG64" s="13">
        <v>45254.0</v>
      </c>
      <c r="AH64" s="15"/>
      <c r="AI64" s="11"/>
      <c r="AJ64" s="15"/>
      <c r="AK64" s="15"/>
      <c r="AL64" s="15"/>
      <c r="AM64" s="18"/>
      <c r="AN64" s="13">
        <v>45255.0</v>
      </c>
      <c r="AO64" s="11"/>
      <c r="AP64" s="19"/>
      <c r="AQ64" s="19"/>
      <c r="AR64" s="19"/>
      <c r="AS64" s="19"/>
      <c r="AT64" s="14"/>
      <c r="AU64" s="13">
        <v>45256.0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45251.0</v>
      </c>
      <c r="D66" s="42" t="s">
        <v>65</v>
      </c>
      <c r="E66" s="58" t="s">
        <v>66</v>
      </c>
      <c r="F66" s="40">
        <v>0.0</v>
      </c>
      <c r="G66" s="40">
        <v>6.0</v>
      </c>
      <c r="H66" s="40">
        <v>0.0</v>
      </c>
      <c r="I66" s="42" t="s">
        <v>131</v>
      </c>
      <c r="J66" s="37">
        <v>45252.0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45253.0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37">
        <v>45254.0</v>
      </c>
      <c r="Y66" s="38" t="s">
        <v>233</v>
      </c>
      <c r="Z66" s="39" t="s">
        <v>233</v>
      </c>
      <c r="AA66" s="40">
        <v>0.0</v>
      </c>
      <c r="AB66" s="40">
        <v>0.0</v>
      </c>
      <c r="AC66" s="40">
        <v>0.0</v>
      </c>
      <c r="AD66" s="42" t="s">
        <v>78</v>
      </c>
      <c r="AE66" s="37">
        <v>45255.0</v>
      </c>
      <c r="AF66" s="42" t="s">
        <v>255</v>
      </c>
      <c r="AG66" s="58" t="s">
        <v>141</v>
      </c>
      <c r="AH66" s="40">
        <v>0.5</v>
      </c>
      <c r="AI66" s="40">
        <v>6.0</v>
      </c>
      <c r="AJ66" s="40">
        <v>0.0</v>
      </c>
      <c r="AK66" s="158" t="s">
        <v>79</v>
      </c>
      <c r="AL66" s="37">
        <v>45256.0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37">
        <v>45257.0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0.5</v>
      </c>
      <c r="BA66" s="39">
        <f t="shared" si="71"/>
        <v>30</v>
      </c>
      <c r="BB66" s="39">
        <f t="shared" si="71"/>
        <v>0</v>
      </c>
      <c r="BC66" s="50">
        <f t="shared" ref="BC66:BC70" si="73">SUM(AZ66,BA66,BB66)</f>
        <v>30.5</v>
      </c>
      <c r="BD66" s="51"/>
      <c r="BE66" s="39">
        <f t="shared" ref="BE66:BE70" si="74">AZ66*80</f>
        <v>40</v>
      </c>
      <c r="BF66" s="39">
        <f t="shared" ref="BF66:BF70" si="75">BA66*88</f>
        <v>2640</v>
      </c>
      <c r="BG66" s="39">
        <f t="shared" ref="BG66:BG70" si="76">BB66*80</f>
        <v>0</v>
      </c>
      <c r="BH66" s="39">
        <f t="shared" ref="BH66:BH70" si="77">sum(BE66,BF66,BG66)</f>
        <v>2680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149"/>
      <c r="AL67" s="45"/>
      <c r="AM67" s="53"/>
      <c r="AN67" s="58"/>
      <c r="AO67" s="40">
        <v>0.0</v>
      </c>
      <c r="AP67" s="40">
        <v>0.0</v>
      </c>
      <c r="AQ67" s="40">
        <v>0.0</v>
      </c>
      <c r="AR67" s="92"/>
      <c r="AS67" s="45"/>
      <c r="AT67" s="53"/>
      <c r="AU67" s="58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0</v>
      </c>
      <c r="BB67" s="39">
        <f t="shared" si="72"/>
        <v>0</v>
      </c>
      <c r="BC67" s="50">
        <f t="shared" si="73"/>
        <v>0</v>
      </c>
      <c r="BD67" s="51"/>
      <c r="BE67" s="39">
        <f t="shared" si="74"/>
        <v>0</v>
      </c>
      <c r="BF67" s="39">
        <f t="shared" si="75"/>
        <v>0</v>
      </c>
      <c r="BG67" s="39">
        <f t="shared" si="76"/>
        <v>0</v>
      </c>
      <c r="BH67" s="39">
        <f t="shared" si="77"/>
        <v>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45251.0</v>
      </c>
      <c r="D68" s="38" t="s">
        <v>126</v>
      </c>
      <c r="E68" s="39" t="s">
        <v>127</v>
      </c>
      <c r="F68" s="40">
        <v>6.0</v>
      </c>
      <c r="G68" s="40">
        <v>0.0</v>
      </c>
      <c r="H68" s="40">
        <v>0.0</v>
      </c>
      <c r="I68" s="42" t="s">
        <v>46</v>
      </c>
      <c r="J68" s="37">
        <v>45252.0</v>
      </c>
      <c r="K68" s="38" t="s">
        <v>126</v>
      </c>
      <c r="L68" s="39" t="s">
        <v>127</v>
      </c>
      <c r="M68" s="40">
        <v>6.0</v>
      </c>
      <c r="N68" s="40">
        <v>0.0</v>
      </c>
      <c r="O68" s="40">
        <v>0.0</v>
      </c>
      <c r="P68" s="38" t="s">
        <v>36</v>
      </c>
      <c r="Q68" s="37">
        <v>45253.0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45254.0</v>
      </c>
      <c r="Y68" s="38" t="s">
        <v>233</v>
      </c>
      <c r="Z68" s="39" t="s">
        <v>233</v>
      </c>
      <c r="AA68" s="40">
        <v>0.0</v>
      </c>
      <c r="AB68" s="40">
        <v>0.0</v>
      </c>
      <c r="AC68" s="40">
        <v>0.0</v>
      </c>
      <c r="AD68" s="56" t="s">
        <v>40</v>
      </c>
      <c r="AE68" s="37">
        <v>45255.0</v>
      </c>
      <c r="AF68" s="38" t="s">
        <v>215</v>
      </c>
      <c r="AG68" s="39" t="s">
        <v>129</v>
      </c>
      <c r="AH68" s="40">
        <v>6.0</v>
      </c>
      <c r="AI68" s="40">
        <v>1.0</v>
      </c>
      <c r="AJ68" s="40">
        <v>0.0</v>
      </c>
      <c r="AK68" s="42" t="s">
        <v>43</v>
      </c>
      <c r="AL68" s="37">
        <v>45256.0</v>
      </c>
      <c r="AM68" s="38" t="s">
        <v>126</v>
      </c>
      <c r="AN68" s="39" t="s">
        <v>127</v>
      </c>
      <c r="AO68" s="40">
        <v>6.0</v>
      </c>
      <c r="AP68" s="40">
        <v>0.0</v>
      </c>
      <c r="AQ68" s="40">
        <v>0.0</v>
      </c>
      <c r="AR68" s="96" t="s">
        <v>142</v>
      </c>
      <c r="AS68" s="37">
        <v>45257.0</v>
      </c>
      <c r="AT68" s="38" t="s">
        <v>126</v>
      </c>
      <c r="AU68" s="39" t="s">
        <v>127</v>
      </c>
      <c r="AV68" s="40">
        <v>6.0</v>
      </c>
      <c r="AW68" s="40">
        <v>0.0</v>
      </c>
      <c r="AX68" s="40">
        <v>0.0</v>
      </c>
      <c r="AY68" s="48"/>
      <c r="AZ68" s="49">
        <f t="shared" ref="AZ68:BB68" si="78">SUM(F68,M68,T68,AA68,AH68,AO68,AV68)</f>
        <v>30</v>
      </c>
      <c r="BA68" s="39">
        <f t="shared" si="78"/>
        <v>1</v>
      </c>
      <c r="BB68" s="39">
        <f t="shared" si="78"/>
        <v>0</v>
      </c>
      <c r="BC68" s="50">
        <f t="shared" si="73"/>
        <v>31</v>
      </c>
      <c r="BD68" s="51"/>
      <c r="BE68" s="39">
        <f t="shared" si="74"/>
        <v>2400</v>
      </c>
      <c r="BF68" s="39">
        <f t="shared" si="75"/>
        <v>88</v>
      </c>
      <c r="BG68" s="39">
        <f t="shared" si="76"/>
        <v>0</v>
      </c>
      <c r="BH68" s="39">
        <f t="shared" si="77"/>
        <v>2488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8" t="s">
        <v>36</v>
      </c>
      <c r="Q69" s="37">
        <v>45253.0</v>
      </c>
      <c r="R69" s="38" t="s">
        <v>126</v>
      </c>
      <c r="S69" s="39" t="s">
        <v>127</v>
      </c>
      <c r="T69" s="40">
        <v>6.0</v>
      </c>
      <c r="U69" s="40">
        <v>0.0</v>
      </c>
      <c r="V69" s="40">
        <v>0.0</v>
      </c>
      <c r="W69" s="42" t="s">
        <v>37</v>
      </c>
      <c r="X69" s="37">
        <v>45254.0</v>
      </c>
      <c r="Y69" s="38" t="s">
        <v>233</v>
      </c>
      <c r="Z69" s="39" t="s">
        <v>233</v>
      </c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27</v>
      </c>
      <c r="AS69" s="37">
        <v>45257.0</v>
      </c>
      <c r="AT69" s="42" t="s">
        <v>65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6</v>
      </c>
      <c r="BA69" s="39">
        <f t="shared" si="79"/>
        <v>6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480</v>
      </c>
      <c r="BF69" s="39">
        <f t="shared" si="75"/>
        <v>528</v>
      </c>
      <c r="BG69" s="39">
        <f t="shared" si="76"/>
        <v>0</v>
      </c>
      <c r="BH69" s="39">
        <f t="shared" si="77"/>
        <v>1008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45255.0</v>
      </c>
      <c r="AF70" s="96" t="s">
        <v>143</v>
      </c>
      <c r="AG70" s="92" t="s">
        <v>144</v>
      </c>
      <c r="AH70" s="40">
        <v>3.0</v>
      </c>
      <c r="AI70" s="40">
        <v>0.5</v>
      </c>
      <c r="AJ70" s="40">
        <v>0.0</v>
      </c>
      <c r="AK70" s="54"/>
      <c r="AL70" s="45"/>
      <c r="AM70" s="53"/>
      <c r="AN70" s="58"/>
      <c r="AO70" s="40">
        <v>0.0</v>
      </c>
      <c r="AP70" s="40">
        <v>0.0</v>
      </c>
      <c r="AQ70" s="40">
        <v>0.0</v>
      </c>
      <c r="AR70" s="92"/>
      <c r="AS70" s="45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0.5</v>
      </c>
      <c r="BB70" s="39">
        <f t="shared" si="80"/>
        <v>0</v>
      </c>
      <c r="BC70" s="50">
        <f t="shared" si="73"/>
        <v>3.5</v>
      </c>
      <c r="BD70" s="51"/>
      <c r="BE70" s="39">
        <f t="shared" si="74"/>
        <v>240</v>
      </c>
      <c r="BF70" s="39">
        <f t="shared" si="75"/>
        <v>44</v>
      </c>
      <c r="BG70" s="39">
        <f t="shared" si="76"/>
        <v>0</v>
      </c>
      <c r="BH70" s="39">
        <f t="shared" si="77"/>
        <v>284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39.5</v>
      </c>
      <c r="BA72" s="78">
        <f t="shared" si="81"/>
        <v>37.5</v>
      </c>
      <c r="BB72" s="78">
        <f t="shared" si="81"/>
        <v>0</v>
      </c>
      <c r="BC72" s="79">
        <f t="shared" si="81"/>
        <v>77</v>
      </c>
      <c r="BD72" s="51"/>
      <c r="BE72" s="40">
        <f>sum(BE67,BE66,BE68,BE69,BE70)</f>
        <v>3160</v>
      </c>
      <c r="BF72" s="40">
        <f t="shared" ref="BF72:BH72" si="82">sum(BF66,BF67,BF68,BF69,BF70)</f>
        <v>3300</v>
      </c>
      <c r="BG72" s="40">
        <f t="shared" si="82"/>
        <v>0</v>
      </c>
      <c r="BH72" s="40">
        <f t="shared" si="82"/>
        <v>6460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45250.0</v>
      </c>
      <c r="F75" s="14"/>
      <c r="G75" s="14"/>
      <c r="H75" s="14"/>
      <c r="I75" s="15"/>
      <c r="J75" s="15"/>
      <c r="K75" s="16"/>
      <c r="L75" s="13">
        <v>45251.0</v>
      </c>
      <c r="M75" s="15"/>
      <c r="N75" s="15"/>
      <c r="O75" s="15"/>
      <c r="P75" s="15"/>
      <c r="Q75" s="11"/>
      <c r="R75" s="17"/>
      <c r="S75" s="13">
        <v>45252.0</v>
      </c>
      <c r="T75" s="11"/>
      <c r="U75" s="15"/>
      <c r="V75" s="15"/>
      <c r="W75" s="11"/>
      <c r="X75" s="18"/>
      <c r="Y75" s="14"/>
      <c r="Z75" s="13">
        <v>45253.0</v>
      </c>
      <c r="AA75" s="15"/>
      <c r="AB75" s="15"/>
      <c r="AC75" s="11"/>
      <c r="AD75" s="15"/>
      <c r="AE75" s="15"/>
      <c r="AF75" s="12"/>
      <c r="AG75" s="13">
        <v>45254.0</v>
      </c>
      <c r="AH75" s="15"/>
      <c r="AI75" s="11"/>
      <c r="AJ75" s="15"/>
      <c r="AK75" s="15"/>
      <c r="AL75" s="15"/>
      <c r="AM75" s="18"/>
      <c r="AN75" s="13">
        <v>45255.0</v>
      </c>
      <c r="AO75" s="11"/>
      <c r="AP75" s="19"/>
      <c r="AQ75" s="19"/>
      <c r="AR75" s="19"/>
      <c r="AS75" s="19"/>
      <c r="AT75" s="14"/>
      <c r="AU75" s="13">
        <v>45256.0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1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1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45252.0</v>
      </c>
      <c r="K79" s="38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45251.0</v>
      </c>
      <c r="D81" s="38"/>
      <c r="E81" s="39"/>
      <c r="F81" s="40">
        <v>0.0</v>
      </c>
      <c r="G81" s="40">
        <v>0.0</v>
      </c>
      <c r="H81" s="40">
        <v>0.0</v>
      </c>
      <c r="I81" s="42" t="s">
        <v>46</v>
      </c>
      <c r="J81" s="37">
        <v>45252.0</v>
      </c>
      <c r="K81" s="38"/>
      <c r="L81" s="39"/>
      <c r="M81" s="40">
        <v>0.0</v>
      </c>
      <c r="N81" s="40">
        <v>0.0</v>
      </c>
      <c r="O81" s="40">
        <v>0.0</v>
      </c>
      <c r="P81" s="38" t="s">
        <v>36</v>
      </c>
      <c r="Q81" s="37">
        <v>45253.0</v>
      </c>
      <c r="R81" s="38"/>
      <c r="S81" s="39"/>
      <c r="T81" s="40">
        <v>0.0</v>
      </c>
      <c r="U81" s="40">
        <v>0.0</v>
      </c>
      <c r="V81" s="40">
        <v>0.0</v>
      </c>
      <c r="W81" s="42" t="s">
        <v>37</v>
      </c>
      <c r="X81" s="37">
        <v>45254.0</v>
      </c>
      <c r="Y81" s="38"/>
      <c r="Z81" s="39"/>
      <c r="AA81" s="40">
        <v>0.0</v>
      </c>
      <c r="AB81" s="40">
        <v>0.0</v>
      </c>
      <c r="AC81" s="40">
        <v>0.0</v>
      </c>
      <c r="AD81" s="56" t="s">
        <v>40</v>
      </c>
      <c r="AE81" s="37">
        <v>45255.0</v>
      </c>
      <c r="AF81" s="38"/>
      <c r="AG81" s="39"/>
      <c r="AH81" s="40">
        <v>0.0</v>
      </c>
      <c r="AI81" s="40">
        <v>0.0</v>
      </c>
      <c r="AJ81" s="40">
        <v>0.0</v>
      </c>
      <c r="AK81" s="42" t="s">
        <v>43</v>
      </c>
      <c r="AL81" s="37">
        <v>45256.0</v>
      </c>
      <c r="AM81" s="38"/>
      <c r="AN81" s="39"/>
      <c r="AO81" s="40">
        <v>0.0</v>
      </c>
      <c r="AP81" s="40">
        <v>0.0</v>
      </c>
      <c r="AQ81" s="40">
        <v>0.0</v>
      </c>
      <c r="AR81" s="96" t="s">
        <v>142</v>
      </c>
      <c r="AS81" s="37">
        <v>45257.0</v>
      </c>
      <c r="AT81" s="38"/>
      <c r="AU81" s="39"/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0</v>
      </c>
      <c r="BA81" s="149">
        <f t="shared" si="92"/>
        <v>0</v>
      </c>
      <c r="BB81" s="149">
        <f t="shared" si="92"/>
        <v>0</v>
      </c>
      <c r="BC81" s="170">
        <f t="shared" si="85"/>
        <v>0</v>
      </c>
      <c r="BD81" s="155"/>
      <c r="BE81" s="39">
        <f t="shared" si="86"/>
        <v>0</v>
      </c>
      <c r="BF81" s="39">
        <f t="shared" si="89"/>
        <v>0</v>
      </c>
      <c r="BG81" s="39">
        <f>BB81*84</f>
        <v>0</v>
      </c>
      <c r="BH81" s="39">
        <f>SUM(BE81,BF81,BG81)</f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0</v>
      </c>
      <c r="BA83" s="78">
        <f t="shared" si="93"/>
        <v>0</v>
      </c>
      <c r="BB83" s="78">
        <f t="shared" si="93"/>
        <v>0</v>
      </c>
      <c r="BC83" s="79">
        <f t="shared" si="93"/>
        <v>0</v>
      </c>
      <c r="BD83" s="136"/>
      <c r="BE83" s="40">
        <f t="shared" ref="BE83:BG83" si="94">SUM(BE77,BE78,BE79,BE80)</f>
        <v>0</v>
      </c>
      <c r="BF83" s="40">
        <f t="shared" si="94"/>
        <v>0</v>
      </c>
      <c r="BG83" s="40">
        <f t="shared" si="94"/>
        <v>0</v>
      </c>
      <c r="BH83" s="40">
        <f>sum(BH77,BH78,BH79,BH80,BH81)</f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45250.0</v>
      </c>
      <c r="F87" s="14"/>
      <c r="G87" s="14"/>
      <c r="H87" s="14"/>
      <c r="I87" s="15"/>
      <c r="J87" s="15"/>
      <c r="K87" s="16"/>
      <c r="L87" s="13">
        <v>45251.0</v>
      </c>
      <c r="M87" s="15"/>
      <c r="N87" s="15"/>
      <c r="O87" s="15"/>
      <c r="P87" s="15"/>
      <c r="Q87" s="11"/>
      <c r="R87" s="17"/>
      <c r="S87" s="13">
        <v>45252.0</v>
      </c>
      <c r="T87" s="11"/>
      <c r="U87" s="15"/>
      <c r="V87" s="15"/>
      <c r="W87" s="11"/>
      <c r="X87" s="18"/>
      <c r="Y87" s="14"/>
      <c r="Z87" s="13">
        <v>45253.0</v>
      </c>
      <c r="AA87" s="15"/>
      <c r="AB87" s="15"/>
      <c r="AC87" s="11"/>
      <c r="AD87" s="15"/>
      <c r="AE87" s="15"/>
      <c r="AF87" s="12"/>
      <c r="AG87" s="13">
        <v>45254.0</v>
      </c>
      <c r="AH87" s="15"/>
      <c r="AI87" s="11"/>
      <c r="AJ87" s="15"/>
      <c r="AK87" s="15"/>
      <c r="AL87" s="15"/>
      <c r="AM87" s="18"/>
      <c r="AN87" s="13">
        <v>45255.0</v>
      </c>
      <c r="AO87" s="11"/>
      <c r="AP87" s="19"/>
      <c r="AQ87" s="19"/>
      <c r="AR87" s="19"/>
      <c r="AS87" s="19"/>
      <c r="AT87" s="14"/>
      <c r="AU87" s="13">
        <v>45256.0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45243.0</v>
      </c>
      <c r="D89" s="42"/>
      <c r="E89" s="39"/>
      <c r="F89" s="145">
        <v>0.0</v>
      </c>
      <c r="G89" s="145">
        <v>0.0</v>
      </c>
      <c r="H89" s="163">
        <v>0.0</v>
      </c>
      <c r="I89" s="41" t="s">
        <v>22</v>
      </c>
      <c r="J89" s="37">
        <v>45244.0</v>
      </c>
      <c r="K89" s="42"/>
      <c r="L89" s="39"/>
      <c r="M89" s="145">
        <v>0.0</v>
      </c>
      <c r="N89" s="145">
        <v>0.0</v>
      </c>
      <c r="O89" s="163">
        <v>0.0</v>
      </c>
      <c r="P89" s="43" t="s">
        <v>24</v>
      </c>
      <c r="Q89" s="37">
        <v>45245.0</v>
      </c>
      <c r="R89" s="42"/>
      <c r="S89" s="39"/>
      <c r="T89" s="145">
        <v>0.0</v>
      </c>
      <c r="U89" s="145">
        <v>0.0</v>
      </c>
      <c r="V89" s="163">
        <v>0.0</v>
      </c>
      <c r="W89" s="43" t="s">
        <v>26</v>
      </c>
      <c r="X89" s="37">
        <v>45246.0</v>
      </c>
      <c r="Y89" s="42"/>
      <c r="Z89" s="39"/>
      <c r="AA89" s="40">
        <v>0.0</v>
      </c>
      <c r="AB89" s="40">
        <v>0.0</v>
      </c>
      <c r="AC89" s="40">
        <v>0.0</v>
      </c>
      <c r="AD89" s="56" t="s">
        <v>56</v>
      </c>
      <c r="AE89" s="37">
        <v>45247.0</v>
      </c>
      <c r="AF89" s="42"/>
      <c r="AG89" s="39"/>
      <c r="AH89" s="145">
        <v>0.0</v>
      </c>
      <c r="AI89" s="145">
        <v>0.0</v>
      </c>
      <c r="AJ89" s="163">
        <v>0.0</v>
      </c>
      <c r="AK89" s="66" t="s">
        <v>57</v>
      </c>
      <c r="AL89" s="37">
        <v>45248.0</v>
      </c>
      <c r="AM89" s="42"/>
      <c r="AN89" s="39"/>
      <c r="AO89" s="145">
        <v>0.0</v>
      </c>
      <c r="AP89" s="145">
        <v>0.0</v>
      </c>
      <c r="AQ89" s="163">
        <v>0.0</v>
      </c>
      <c r="AR89" s="36" t="s">
        <v>93</v>
      </c>
      <c r="AS89" s="37">
        <v>45249.0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2" si="97">SUM(AZ89,BA89,BB89)</f>
        <v>0</v>
      </c>
      <c r="BD89" s="165"/>
      <c r="BE89" s="86">
        <f t="shared" ref="BE89:BE92" si="98">AZ89*80</f>
        <v>0</v>
      </c>
      <c r="BF89" s="17">
        <f t="shared" ref="BF89:BF92" si="99">BA89*88</f>
        <v>0</v>
      </c>
      <c r="BG89" s="17">
        <f t="shared" ref="BG89:BG92" si="100">BB89*80</f>
        <v>0</v>
      </c>
      <c r="BH89" s="17">
        <f t="shared" ref="BH89:BH92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94" t="s">
        <v>32</v>
      </c>
      <c r="B92" s="57"/>
      <c r="C92" s="37"/>
      <c r="D92" s="183"/>
      <c r="E92" s="85"/>
      <c r="F92" s="163">
        <v>0.0</v>
      </c>
      <c r="G92" s="163">
        <v>0.0</v>
      </c>
      <c r="H92" s="163">
        <v>0.0</v>
      </c>
      <c r="I92" s="57"/>
      <c r="J92" s="37"/>
      <c r="K92" s="183"/>
      <c r="L92" s="85"/>
      <c r="M92" s="163">
        <v>0.0</v>
      </c>
      <c r="N92" s="163">
        <v>0.0</v>
      </c>
      <c r="O92" s="163">
        <v>0.0</v>
      </c>
      <c r="P92" s="57"/>
      <c r="Q92" s="37"/>
      <c r="R92" s="183"/>
      <c r="S92" s="85"/>
      <c r="T92" s="163">
        <v>0.0</v>
      </c>
      <c r="U92" s="163">
        <v>0.0</v>
      </c>
      <c r="V92" s="163">
        <v>0.0</v>
      </c>
      <c r="W92" s="43" t="s">
        <v>26</v>
      </c>
      <c r="X92" s="37">
        <v>45246.0</v>
      </c>
      <c r="Y92" s="42"/>
      <c r="Z92" s="39"/>
      <c r="AA92" s="145">
        <v>0.0</v>
      </c>
      <c r="AB92" s="145">
        <v>0.0</v>
      </c>
      <c r="AC92" s="163">
        <v>0.0</v>
      </c>
      <c r="AD92" s="57"/>
      <c r="AE92" s="37"/>
      <c r="AF92" s="183"/>
      <c r="AG92" s="85"/>
      <c r="AH92" s="163">
        <v>0.0</v>
      </c>
      <c r="AI92" s="163">
        <v>0.0</v>
      </c>
      <c r="AJ92" s="163">
        <v>0.0</v>
      </c>
      <c r="AK92" s="57"/>
      <c r="AL92" s="37"/>
      <c r="AM92" s="183"/>
      <c r="AN92" s="85"/>
      <c r="AO92" s="163">
        <v>0.0</v>
      </c>
      <c r="AP92" s="163">
        <v>0.0</v>
      </c>
      <c r="AQ92" s="163">
        <v>0.0</v>
      </c>
      <c r="AR92" s="57"/>
      <c r="AS92" s="37"/>
      <c r="AT92" s="183"/>
      <c r="AU92" s="85"/>
      <c r="AV92" s="163">
        <v>0.0</v>
      </c>
      <c r="AW92" s="163">
        <v>0.0</v>
      </c>
      <c r="AX92" s="163">
        <v>0.0</v>
      </c>
      <c r="AY92" s="155"/>
      <c r="AZ92" s="169">
        <f t="shared" ref="AZ92:BB92" si="103">SUM(F92,M92,T92,AA92,AH92,AO92,AV92)</f>
        <v>0</v>
      </c>
      <c r="BA92" s="86">
        <f t="shared" si="103"/>
        <v>0</v>
      </c>
      <c r="BB92" s="86">
        <f t="shared" si="103"/>
        <v>0</v>
      </c>
      <c r="BC92" s="170">
        <f t="shared" si="97"/>
        <v>0</v>
      </c>
      <c r="BD92" s="155"/>
      <c r="BE92" s="86">
        <f t="shared" si="98"/>
        <v>0</v>
      </c>
      <c r="BF92" s="17">
        <f t="shared" si="99"/>
        <v>0</v>
      </c>
      <c r="BG92" s="17">
        <f t="shared" si="100"/>
        <v>0</v>
      </c>
      <c r="BH92" s="17">
        <f t="shared" si="101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76" t="s">
        <v>14</v>
      </c>
      <c r="AZ94" s="77">
        <f t="shared" ref="AZ94:BC94" si="104">SUM(AZ89,AZ90,AZ91)</f>
        <v>0</v>
      </c>
      <c r="BA94" s="78">
        <f t="shared" si="104"/>
        <v>0</v>
      </c>
      <c r="BB94" s="78">
        <f t="shared" si="104"/>
        <v>0</v>
      </c>
      <c r="BC94" s="79">
        <f t="shared" si="104"/>
        <v>0</v>
      </c>
      <c r="BD94" s="136"/>
      <c r="BE94" s="40">
        <f>SUM(BE90,BE89)</f>
        <v>0</v>
      </c>
      <c r="BF94" s="40">
        <f t="shared" ref="BF94:BG94" si="105">SUM(BF89,BF90)</f>
        <v>0</v>
      </c>
      <c r="BG94" s="40">
        <f t="shared" si="105"/>
        <v>0</v>
      </c>
      <c r="BH94" s="40">
        <f>SUM(BH89,BH90,BH91)</f>
        <v>0</v>
      </c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6" t="s">
        <v>147</v>
      </c>
      <c r="L95" s="4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6" t="s">
        <v>147</v>
      </c>
      <c r="AG95" s="4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6" t="s">
        <v>147</v>
      </c>
      <c r="AU95" s="4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6" t="s">
        <v>145</v>
      </c>
      <c r="BG95" s="4"/>
      <c r="BH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0"/>
      <c r="B97" s="11"/>
      <c r="C97" s="11"/>
      <c r="D97" s="12"/>
      <c r="E97" s="13">
        <v>45250.0</v>
      </c>
      <c r="F97" s="14"/>
      <c r="G97" s="14"/>
      <c r="H97" s="14"/>
      <c r="I97" s="15"/>
      <c r="J97" s="15"/>
      <c r="K97" s="16"/>
      <c r="L97" s="13">
        <v>45251.0</v>
      </c>
      <c r="M97" s="15"/>
      <c r="N97" s="15"/>
      <c r="O97" s="15"/>
      <c r="P97" s="15"/>
      <c r="Q97" s="11"/>
      <c r="R97" s="17"/>
      <c r="S97" s="13">
        <v>45252.0</v>
      </c>
      <c r="T97" s="11"/>
      <c r="U97" s="15"/>
      <c r="V97" s="15"/>
      <c r="W97" s="11"/>
      <c r="X97" s="18"/>
      <c r="Y97" s="14"/>
      <c r="Z97" s="13">
        <v>45253.0</v>
      </c>
      <c r="AA97" s="15"/>
      <c r="AB97" s="15"/>
      <c r="AC97" s="11"/>
      <c r="AD97" s="15"/>
      <c r="AE97" s="15"/>
      <c r="AF97" s="12"/>
      <c r="AG97" s="13">
        <v>45254.0</v>
      </c>
      <c r="AH97" s="15"/>
      <c r="AI97" s="11"/>
      <c r="AJ97" s="15"/>
      <c r="AK97" s="15"/>
      <c r="AL97" s="15"/>
      <c r="AM97" s="18"/>
      <c r="AN97" s="13">
        <v>45255.0</v>
      </c>
      <c r="AO97" s="11"/>
      <c r="AP97" s="19"/>
      <c r="AQ97" s="19"/>
      <c r="AR97" s="19"/>
      <c r="AS97" s="19"/>
      <c r="AT97" s="14"/>
      <c r="AU97" s="13">
        <v>45256.0</v>
      </c>
      <c r="AV97" s="19"/>
      <c r="AW97" s="19"/>
      <c r="AX97" s="19"/>
      <c r="AY97" s="20"/>
      <c r="AZ97" s="19"/>
      <c r="BA97" s="19"/>
      <c r="BB97" s="19"/>
      <c r="BC97" s="19"/>
      <c r="BD97" s="20"/>
      <c r="BE97" s="21"/>
      <c r="BF97" s="22"/>
      <c r="BG97" s="4"/>
      <c r="BH97" s="19"/>
      <c r="BI97" s="23"/>
      <c r="BJ97" s="16"/>
      <c r="BK97" s="16"/>
      <c r="BL97" s="20"/>
      <c r="BM97" s="20"/>
    </row>
    <row r="98">
      <c r="A98" s="107"/>
      <c r="B98" s="26"/>
      <c r="C98" s="26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 t="s">
        <v>6</v>
      </c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184" t="s">
        <v>148</v>
      </c>
      <c r="B99" s="36" t="s">
        <v>19</v>
      </c>
      <c r="C99" s="37"/>
      <c r="D99" s="42"/>
      <c r="E99" s="58"/>
      <c r="F99" s="40">
        <v>0.0</v>
      </c>
      <c r="G99" s="40">
        <v>0.0</v>
      </c>
      <c r="H99" s="40">
        <v>0.0</v>
      </c>
      <c r="I99" s="36" t="s">
        <v>22</v>
      </c>
      <c r="J99" s="37"/>
      <c r="K99" s="42"/>
      <c r="L99" s="58"/>
      <c r="M99" s="40">
        <v>0.0</v>
      </c>
      <c r="N99" s="40">
        <v>0.0</v>
      </c>
      <c r="O99" s="40">
        <v>0.0</v>
      </c>
      <c r="P99" s="36" t="s">
        <v>24</v>
      </c>
      <c r="Q99" s="37"/>
      <c r="R99" s="42"/>
      <c r="S99" s="58"/>
      <c r="T99" s="40">
        <v>0.0</v>
      </c>
      <c r="U99" s="40">
        <v>0.0</v>
      </c>
      <c r="V99" s="40">
        <v>0.0</v>
      </c>
      <c r="W99" s="36" t="s">
        <v>26</v>
      </c>
      <c r="X99" s="37"/>
      <c r="Y99" s="53"/>
      <c r="Z99" s="58"/>
      <c r="AA99" s="40">
        <v>0.0</v>
      </c>
      <c r="AB99" s="40">
        <v>0.0</v>
      </c>
      <c r="AC99" s="40">
        <v>0.0</v>
      </c>
      <c r="AD99" s="36" t="s">
        <v>56</v>
      </c>
      <c r="AE99" s="37"/>
      <c r="AF99" s="42"/>
      <c r="AG99" s="58"/>
      <c r="AH99" s="40">
        <v>0.0</v>
      </c>
      <c r="AI99" s="40">
        <v>0.0</v>
      </c>
      <c r="AJ99" s="40">
        <v>0.0</v>
      </c>
      <c r="AK99" s="47" t="s">
        <v>57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149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ref="BC99:BC100" si="108">SUM(AZ99,BA99,BB99)</f>
        <v>0</v>
      </c>
      <c r="BD99" s="51"/>
      <c r="BE99" s="39">
        <f>AZ99*67.31</f>
        <v>0</v>
      </c>
      <c r="BF99" s="39">
        <f>BA99*74</f>
        <v>0</v>
      </c>
      <c r="BG99" s="39">
        <f>BB99*84</f>
        <v>0</v>
      </c>
      <c r="BH99" s="39">
        <f t="shared" ref="BH99:BH100" si="109">sum(BE99,BF99,BG99)</f>
        <v>0</v>
      </c>
      <c r="BI99" s="51"/>
      <c r="BJ99" s="51"/>
      <c r="BK99" s="51"/>
      <c r="BL99" s="51"/>
      <c r="BM99" s="51"/>
    </row>
    <row r="100">
      <c r="A100" s="184" t="s">
        <v>150</v>
      </c>
      <c r="B100" s="41" t="s">
        <v>33</v>
      </c>
      <c r="C100" s="37"/>
      <c r="D100" s="53"/>
      <c r="E100" s="53"/>
      <c r="F100" s="40">
        <v>0.0</v>
      </c>
      <c r="G100" s="40">
        <v>0.0</v>
      </c>
      <c r="H100" s="40">
        <v>0.0</v>
      </c>
      <c r="I100" s="42" t="s">
        <v>46</v>
      </c>
      <c r="J100" s="37"/>
      <c r="K100" s="38"/>
      <c r="L100" s="39"/>
      <c r="M100" s="40">
        <v>0.0</v>
      </c>
      <c r="N100" s="40">
        <v>0.0</v>
      </c>
      <c r="O100" s="40">
        <v>0.0</v>
      </c>
      <c r="P100" s="38" t="s">
        <v>36</v>
      </c>
      <c r="Q100" s="37"/>
      <c r="R100" s="53"/>
      <c r="S100" s="53"/>
      <c r="T100" s="40">
        <v>0.0</v>
      </c>
      <c r="U100" s="40">
        <v>0.0</v>
      </c>
      <c r="V100" s="40">
        <v>0.0</v>
      </c>
      <c r="W100" s="56" t="s">
        <v>37</v>
      </c>
      <c r="X100" s="37"/>
      <c r="Y100" s="39"/>
      <c r="Z100" s="39"/>
      <c r="AA100" s="40">
        <v>0.0</v>
      </c>
      <c r="AB100" s="40">
        <v>0.0</v>
      </c>
      <c r="AC100" s="40">
        <v>0.0</v>
      </c>
      <c r="AD100" s="56" t="s">
        <v>40</v>
      </c>
      <c r="AE100" s="37"/>
      <c r="AF100" s="38"/>
      <c r="AG100" s="39"/>
      <c r="AH100" s="40">
        <v>0.0</v>
      </c>
      <c r="AI100" s="40">
        <v>0.0</v>
      </c>
      <c r="AJ100" s="40">
        <v>0.0</v>
      </c>
      <c r="AK100" s="185" t="s">
        <v>43</v>
      </c>
      <c r="AL100" s="37"/>
      <c r="AM100" s="42"/>
      <c r="AN100" s="58"/>
      <c r="AO100" s="40">
        <v>0.0</v>
      </c>
      <c r="AP100" s="40">
        <v>0.0</v>
      </c>
      <c r="AQ100" s="40">
        <v>0.0</v>
      </c>
      <c r="AR100" s="96" t="s">
        <v>142</v>
      </c>
      <c r="AS100" s="37"/>
      <c r="AT100" s="42"/>
      <c r="AU100" s="58"/>
      <c r="AV100" s="40">
        <v>0.0</v>
      </c>
      <c r="AW100" s="40">
        <v>0.0</v>
      </c>
      <c r="AX100" s="40">
        <v>0.0</v>
      </c>
      <c r="AY100" s="48"/>
      <c r="AZ100" s="49">
        <f t="shared" ref="AZ100:BB100" si="107">SUM(F100,M100,T100,AA100,AH100,AO100,AV100)</f>
        <v>0</v>
      </c>
      <c r="BA100" s="39">
        <f t="shared" si="107"/>
        <v>0</v>
      </c>
      <c r="BB100" s="39">
        <f t="shared" si="107"/>
        <v>0</v>
      </c>
      <c r="BC100" s="50">
        <f t="shared" si="108"/>
        <v>0</v>
      </c>
      <c r="BD100" s="51"/>
      <c r="BE100" s="39">
        <f>AZ100*80</f>
        <v>0</v>
      </c>
      <c r="BF100" s="39">
        <f>BA100*88</f>
        <v>0</v>
      </c>
      <c r="BG100" s="39">
        <f>BB100*80</f>
        <v>0</v>
      </c>
      <c r="BH100" s="39">
        <f t="shared" si="109"/>
        <v>0</v>
      </c>
      <c r="BI100" s="51"/>
      <c r="BJ100" s="51"/>
      <c r="BK100" s="51"/>
      <c r="BL100" s="51"/>
      <c r="BM100" s="51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76" t="s">
        <v>14</v>
      </c>
      <c r="AZ102" s="77"/>
      <c r="BA102" s="78"/>
      <c r="BB102" s="78"/>
      <c r="BC102" s="79"/>
      <c r="BD102" s="136"/>
      <c r="BE102" s="145">
        <f t="shared" ref="BE102:BH102" si="110">sum(BE99,BE100)</f>
        <v>0</v>
      </c>
      <c r="BF102" s="145">
        <f t="shared" si="110"/>
        <v>0</v>
      </c>
      <c r="BG102" s="145">
        <f t="shared" si="110"/>
        <v>0</v>
      </c>
      <c r="BH102" s="145">
        <f t="shared" si="110"/>
        <v>0</v>
      </c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67"/>
      <c r="E104" s="68"/>
      <c r="G104" s="73"/>
      <c r="H104" s="73"/>
      <c r="I104" s="73"/>
      <c r="K104" s="6" t="s">
        <v>151</v>
      </c>
      <c r="L104" s="4"/>
      <c r="Q104" s="186"/>
      <c r="R104" s="186"/>
      <c r="Y104" s="73"/>
      <c r="Z104" s="73"/>
      <c r="AA104" s="73"/>
      <c r="AC104" s="28"/>
      <c r="AF104" s="6" t="s">
        <v>151</v>
      </c>
      <c r="AG104" s="4"/>
      <c r="AT104" s="6" t="s">
        <v>151</v>
      </c>
      <c r="AU104" s="4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16"/>
      <c r="B105" s="159"/>
      <c r="C105" s="159"/>
      <c r="D105" s="160"/>
      <c r="E105" s="159"/>
      <c r="F105" s="161"/>
      <c r="G105" s="161"/>
      <c r="H105" s="161"/>
      <c r="I105" s="161"/>
      <c r="J105" s="159"/>
      <c r="K105" s="162"/>
      <c r="L105" s="162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1"/>
      <c r="AB105" s="161"/>
      <c r="AC105" s="161"/>
      <c r="AD105" s="161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38"/>
      <c r="AP105" s="138"/>
      <c r="AQ105" s="138"/>
      <c r="AR105" s="138"/>
      <c r="AS105" s="118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</row>
    <row r="106">
      <c r="A106" s="10"/>
      <c r="B106" s="11"/>
      <c r="C106" s="11"/>
      <c r="D106" s="12"/>
      <c r="E106" s="13">
        <v>45250.0</v>
      </c>
      <c r="F106" s="14"/>
      <c r="G106" s="14"/>
      <c r="H106" s="14"/>
      <c r="I106" s="15"/>
      <c r="J106" s="15"/>
      <c r="K106" s="16"/>
      <c r="L106" s="13">
        <v>45251.0</v>
      </c>
      <c r="M106" s="15"/>
      <c r="N106" s="15"/>
      <c r="O106" s="15"/>
      <c r="P106" s="15"/>
      <c r="Q106" s="11"/>
      <c r="R106" s="17"/>
      <c r="S106" s="13">
        <v>45252.0</v>
      </c>
      <c r="T106" s="11"/>
      <c r="U106" s="15"/>
      <c r="V106" s="15"/>
      <c r="W106" s="11"/>
      <c r="X106" s="18"/>
      <c r="Y106" s="14"/>
      <c r="Z106" s="13">
        <v>45253.0</v>
      </c>
      <c r="AA106" s="15"/>
      <c r="AB106" s="15"/>
      <c r="AC106" s="11"/>
      <c r="AD106" s="15"/>
      <c r="AE106" s="15"/>
      <c r="AF106" s="12"/>
      <c r="AG106" s="13">
        <v>45254.0</v>
      </c>
      <c r="AH106" s="15"/>
      <c r="AI106" s="11"/>
      <c r="AJ106" s="15"/>
      <c r="AK106" s="15"/>
      <c r="AL106" s="15"/>
      <c r="AM106" s="18"/>
      <c r="AN106" s="13">
        <v>45255.0</v>
      </c>
      <c r="AO106" s="11"/>
      <c r="AP106" s="19"/>
      <c r="AQ106" s="19"/>
      <c r="AR106" s="19"/>
      <c r="AS106" s="19"/>
      <c r="AT106" s="14"/>
      <c r="AU106" s="13">
        <v>45256.0</v>
      </c>
      <c r="AV106" s="19"/>
      <c r="AW106" s="19"/>
      <c r="AX106" s="19"/>
      <c r="AY106" s="20"/>
      <c r="AZ106" s="19"/>
      <c r="BA106" s="19"/>
      <c r="BB106" s="19"/>
      <c r="BC106" s="19"/>
      <c r="BD106" s="20"/>
      <c r="BE106" s="21"/>
      <c r="BF106" s="22"/>
      <c r="BG106" s="4"/>
      <c r="BH106" s="19"/>
      <c r="BI106" s="23"/>
      <c r="BJ106" s="16"/>
      <c r="BK106" s="16"/>
      <c r="BL106" s="20"/>
      <c r="BM106" s="20"/>
    </row>
    <row r="107">
      <c r="A107" s="67"/>
      <c r="B107" s="25"/>
      <c r="C107" s="25"/>
      <c r="D107" s="187" t="s">
        <v>159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157</v>
      </c>
      <c r="L107" s="26" t="s">
        <v>7</v>
      </c>
      <c r="M107" s="26" t="s">
        <v>4</v>
      </c>
      <c r="N107" s="26" t="s">
        <v>5</v>
      </c>
      <c r="O107" s="26" t="s">
        <v>6</v>
      </c>
      <c r="P107" s="26"/>
      <c r="Q107" s="26"/>
      <c r="R107" s="187" t="s">
        <v>152</v>
      </c>
      <c r="S107" s="26" t="s">
        <v>8</v>
      </c>
      <c r="T107" s="26" t="s">
        <v>4</v>
      </c>
      <c r="U107" s="26" t="s">
        <v>5</v>
      </c>
      <c r="V107" s="26" t="s">
        <v>6</v>
      </c>
      <c r="W107" s="28"/>
      <c r="X107" s="28"/>
      <c r="Y107" s="187" t="s">
        <v>153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188"/>
      <c r="AE107" s="189"/>
      <c r="AF107" s="187" t="s">
        <v>153</v>
      </c>
      <c r="AG107" s="190" t="s">
        <v>154</v>
      </c>
      <c r="AH107" s="26" t="s">
        <v>4</v>
      </c>
      <c r="AI107" s="26" t="s">
        <v>5</v>
      </c>
      <c r="AJ107" s="26" t="s">
        <v>6</v>
      </c>
      <c r="AM107" s="187" t="s">
        <v>153</v>
      </c>
      <c r="AN107" s="29" t="s">
        <v>11</v>
      </c>
      <c r="AO107" s="26" t="s">
        <v>4</v>
      </c>
      <c r="AP107" s="26" t="s">
        <v>5</v>
      </c>
      <c r="AQ107" s="26" t="s">
        <v>6</v>
      </c>
      <c r="AT107" s="195" t="s">
        <v>157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3"/>
      <c r="AZ107" s="31" t="s">
        <v>4</v>
      </c>
      <c r="BA107" s="31" t="s">
        <v>13</v>
      </c>
      <c r="BB107" s="31" t="s">
        <v>6</v>
      </c>
      <c r="BC107" s="31" t="s">
        <v>14</v>
      </c>
      <c r="BE107" s="33" t="s">
        <v>4</v>
      </c>
      <c r="BF107" s="33" t="s">
        <v>13</v>
      </c>
      <c r="BG107" s="33" t="s">
        <v>6</v>
      </c>
      <c r="BH107" s="33" t="s">
        <v>15</v>
      </c>
      <c r="BI107" s="193"/>
      <c r="BJ107" s="193"/>
      <c r="BK107" s="193"/>
      <c r="BL107" s="193"/>
      <c r="BM107" s="193"/>
    </row>
    <row r="108">
      <c r="A108" s="59" t="s">
        <v>52</v>
      </c>
      <c r="B108" s="36" t="s">
        <v>19</v>
      </c>
      <c r="C108" s="37">
        <v>45243.0</v>
      </c>
      <c r="D108" s="38" t="s">
        <v>25</v>
      </c>
      <c r="E108" s="39" t="s">
        <v>25</v>
      </c>
      <c r="F108" s="40">
        <v>0.0</v>
      </c>
      <c r="G108" s="40">
        <v>0.0</v>
      </c>
      <c r="H108" s="40">
        <v>0.0</v>
      </c>
      <c r="I108" s="41" t="s">
        <v>22</v>
      </c>
      <c r="J108" s="37">
        <v>45251.0</v>
      </c>
      <c r="K108" s="42" t="s">
        <v>89</v>
      </c>
      <c r="L108" s="39" t="s">
        <v>90</v>
      </c>
      <c r="M108" s="40">
        <v>0.5</v>
      </c>
      <c r="N108" s="40">
        <v>7.0</v>
      </c>
      <c r="O108" s="40">
        <v>0.0</v>
      </c>
      <c r="P108" s="38" t="s">
        <v>64</v>
      </c>
      <c r="Q108" s="37">
        <v>45253.0</v>
      </c>
      <c r="R108" s="42" t="s">
        <v>65</v>
      </c>
      <c r="S108" s="58" t="s">
        <v>66</v>
      </c>
      <c r="T108" s="40">
        <v>0.0</v>
      </c>
      <c r="U108" s="40">
        <v>6.0</v>
      </c>
      <c r="V108" s="40">
        <v>0.0</v>
      </c>
      <c r="W108" s="38" t="s">
        <v>67</v>
      </c>
      <c r="X108" s="37">
        <v>45254.0</v>
      </c>
      <c r="Y108" s="38" t="s">
        <v>233</v>
      </c>
      <c r="Z108" s="39" t="s">
        <v>233</v>
      </c>
      <c r="AA108" s="40">
        <v>0.0</v>
      </c>
      <c r="AB108" s="40">
        <v>0.0</v>
      </c>
      <c r="AC108" s="40">
        <v>0.0</v>
      </c>
      <c r="AD108" s="42" t="s">
        <v>78</v>
      </c>
      <c r="AE108" s="37">
        <v>45255.0</v>
      </c>
      <c r="AF108" s="42" t="s">
        <v>121</v>
      </c>
      <c r="AG108" s="147" t="s">
        <v>137</v>
      </c>
      <c r="AH108" s="40">
        <v>3.0</v>
      </c>
      <c r="AI108" s="40">
        <v>4.5</v>
      </c>
      <c r="AJ108" s="40">
        <v>0.0</v>
      </c>
      <c r="AK108" s="42" t="s">
        <v>79</v>
      </c>
      <c r="AL108" s="37">
        <v>45256.0</v>
      </c>
      <c r="AM108" s="42" t="s">
        <v>25</v>
      </c>
      <c r="AN108" s="53" t="s">
        <v>25</v>
      </c>
      <c r="AO108" s="40">
        <v>0.0</v>
      </c>
      <c r="AP108" s="40">
        <v>0.0</v>
      </c>
      <c r="AQ108" s="40">
        <v>0.0</v>
      </c>
      <c r="AR108" s="36" t="s">
        <v>93</v>
      </c>
      <c r="AS108" s="37">
        <v>45257.0</v>
      </c>
      <c r="AT108" s="42" t="s">
        <v>20</v>
      </c>
      <c r="AU108" s="39" t="s">
        <v>21</v>
      </c>
      <c r="AV108" s="40">
        <v>0.0</v>
      </c>
      <c r="AW108" s="40">
        <v>6.5</v>
      </c>
      <c r="AX108" s="40">
        <v>0.0</v>
      </c>
      <c r="AY108" s="194"/>
      <c r="AZ108" s="49">
        <f t="shared" ref="AZ108:BB108" si="111">SUM(F108,M108,T108,AA108,AH108,AO108,AV108)</f>
        <v>3.5</v>
      </c>
      <c r="BA108" s="39">
        <f t="shared" si="111"/>
        <v>24</v>
      </c>
      <c r="BB108" s="39">
        <f t="shared" si="111"/>
        <v>0</v>
      </c>
      <c r="BC108" s="50">
        <f>SUM(AZ108,BA108,BB108)</f>
        <v>27.5</v>
      </c>
      <c r="BE108" s="39">
        <f>AZ108*80</f>
        <v>280</v>
      </c>
      <c r="BF108" s="39">
        <f>BA108*88</f>
        <v>2112</v>
      </c>
      <c r="BG108" s="39">
        <f>BB108*80</f>
        <v>0</v>
      </c>
      <c r="BH108" s="39">
        <f>SUM(BE108,BF108,BG108)</f>
        <v>2392</v>
      </c>
      <c r="BI108" s="194"/>
      <c r="BJ108" s="194"/>
      <c r="BK108" s="194"/>
      <c r="BL108" s="194"/>
      <c r="BM108" s="194"/>
    </row>
    <row r="109">
      <c r="A109" s="67"/>
      <c r="F109" s="73"/>
      <c r="G109" s="73"/>
      <c r="H109" s="73"/>
      <c r="Y109" s="192"/>
      <c r="Z109" s="39"/>
      <c r="AA109" s="39"/>
      <c r="AB109" s="39"/>
      <c r="AC109" s="39"/>
      <c r="AV109" s="193"/>
      <c r="AW109" s="193"/>
      <c r="AX109" s="193"/>
      <c r="AY109" s="193"/>
      <c r="AZ109" s="193"/>
      <c r="BA109" s="193"/>
      <c r="BB109" s="193"/>
      <c r="BC109" s="193"/>
      <c r="BF109" s="193"/>
      <c r="BI109" s="193"/>
      <c r="BJ109" s="193"/>
      <c r="BK109" s="193"/>
      <c r="BL109" s="193"/>
      <c r="BM109" s="193"/>
    </row>
    <row r="110">
      <c r="A110" s="67"/>
      <c r="D110" s="187" t="s">
        <v>156</v>
      </c>
      <c r="E110" s="26" t="s">
        <v>3</v>
      </c>
      <c r="F110" s="26" t="s">
        <v>4</v>
      </c>
      <c r="G110" s="26" t="s">
        <v>5</v>
      </c>
      <c r="H110" s="26" t="s">
        <v>6</v>
      </c>
      <c r="I110" s="73"/>
      <c r="K110" s="187" t="s">
        <v>156</v>
      </c>
      <c r="L110" s="26" t="s">
        <v>7</v>
      </c>
      <c r="M110" s="26" t="s">
        <v>4</v>
      </c>
      <c r="N110" s="26" t="s">
        <v>5</v>
      </c>
      <c r="O110" s="26" t="s">
        <v>6</v>
      </c>
      <c r="R110" s="187" t="s">
        <v>156</v>
      </c>
      <c r="S110" s="26" t="s">
        <v>8</v>
      </c>
      <c r="T110" s="26" t="s">
        <v>4</v>
      </c>
      <c r="U110" s="26" t="s">
        <v>5</v>
      </c>
      <c r="V110" s="26" t="s">
        <v>6</v>
      </c>
      <c r="Y110" s="187" t="s">
        <v>152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73"/>
      <c r="AF110" s="187" t="s">
        <v>156</v>
      </c>
      <c r="AG110" s="29" t="s">
        <v>10</v>
      </c>
      <c r="AH110" s="26" t="s">
        <v>4</v>
      </c>
      <c r="AI110" s="26" t="s">
        <v>5</v>
      </c>
      <c r="AJ110" s="26" t="s">
        <v>6</v>
      </c>
      <c r="AM110" s="187" t="s">
        <v>156</v>
      </c>
      <c r="AN110" s="29" t="s">
        <v>11</v>
      </c>
      <c r="AO110" s="26" t="s">
        <v>4</v>
      </c>
      <c r="AP110" s="26" t="s">
        <v>5</v>
      </c>
      <c r="AQ110" s="26" t="s">
        <v>6</v>
      </c>
      <c r="AT110" s="187" t="s">
        <v>156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193"/>
      <c r="AZ110" s="31" t="s">
        <v>4</v>
      </c>
      <c r="BA110" s="31" t="s">
        <v>13</v>
      </c>
      <c r="BB110" s="31" t="s">
        <v>6</v>
      </c>
      <c r="BC110" s="31" t="s">
        <v>14</v>
      </c>
      <c r="BE110" s="33" t="s">
        <v>4</v>
      </c>
      <c r="BF110" s="33" t="s">
        <v>13</v>
      </c>
      <c r="BG110" s="33" t="s">
        <v>6</v>
      </c>
      <c r="BH110" s="33" t="s">
        <v>15</v>
      </c>
      <c r="BI110" s="193"/>
      <c r="BJ110" s="193"/>
      <c r="BK110" s="193"/>
      <c r="BL110" s="193"/>
      <c r="BM110" s="193"/>
    </row>
    <row r="111">
      <c r="A111" s="35" t="s">
        <v>82</v>
      </c>
      <c r="B111" s="41" t="s">
        <v>33</v>
      </c>
      <c r="C111" s="37">
        <v>45251.0</v>
      </c>
      <c r="D111" s="38" t="s">
        <v>126</v>
      </c>
      <c r="E111" s="39" t="s">
        <v>127</v>
      </c>
      <c r="F111" s="40">
        <v>6.0</v>
      </c>
      <c r="G111" s="40">
        <v>0.0</v>
      </c>
      <c r="H111" s="40">
        <v>0.0</v>
      </c>
      <c r="I111" s="42" t="s">
        <v>46</v>
      </c>
      <c r="J111" s="37">
        <v>45252.0</v>
      </c>
      <c r="K111" s="38" t="s">
        <v>126</v>
      </c>
      <c r="L111" s="39" t="s">
        <v>127</v>
      </c>
      <c r="M111" s="40">
        <v>6.0</v>
      </c>
      <c r="N111" s="40">
        <v>0.0</v>
      </c>
      <c r="O111" s="40">
        <v>0.0</v>
      </c>
      <c r="P111" s="38" t="s">
        <v>36</v>
      </c>
      <c r="Q111" s="37">
        <v>45253.0</v>
      </c>
      <c r="R111" s="38" t="s">
        <v>25</v>
      </c>
      <c r="S111" s="39" t="s">
        <v>25</v>
      </c>
      <c r="T111" s="40">
        <v>0.0</v>
      </c>
      <c r="U111" s="40">
        <v>0.0</v>
      </c>
      <c r="V111" s="40">
        <v>0.0</v>
      </c>
      <c r="W111" s="42" t="s">
        <v>37</v>
      </c>
      <c r="X111" s="37">
        <v>45254.0</v>
      </c>
      <c r="Y111" s="38" t="s">
        <v>233</v>
      </c>
      <c r="Z111" s="39" t="s">
        <v>233</v>
      </c>
      <c r="AA111" s="40">
        <v>0.0</v>
      </c>
      <c r="AB111" s="40">
        <v>0.0</v>
      </c>
      <c r="AC111" s="40">
        <v>0.0</v>
      </c>
      <c r="AD111" s="56" t="s">
        <v>40</v>
      </c>
      <c r="AE111" s="37">
        <v>45255.0</v>
      </c>
      <c r="AF111" s="38" t="s">
        <v>215</v>
      </c>
      <c r="AG111" s="39" t="s">
        <v>129</v>
      </c>
      <c r="AH111" s="40">
        <v>6.0</v>
      </c>
      <c r="AI111" s="40">
        <v>1.0</v>
      </c>
      <c r="AJ111" s="40">
        <v>0.0</v>
      </c>
      <c r="AK111" s="42" t="s">
        <v>43</v>
      </c>
      <c r="AL111" s="37">
        <v>45256.0</v>
      </c>
      <c r="AM111" s="38" t="s">
        <v>126</v>
      </c>
      <c r="AN111" s="39" t="s">
        <v>127</v>
      </c>
      <c r="AO111" s="40">
        <v>6.0</v>
      </c>
      <c r="AP111" s="40">
        <v>0.0</v>
      </c>
      <c r="AQ111" s="40">
        <v>0.0</v>
      </c>
      <c r="AR111" s="96" t="s">
        <v>142</v>
      </c>
      <c r="AS111" s="37">
        <v>45257.0</v>
      </c>
      <c r="AT111" s="38" t="s">
        <v>126</v>
      </c>
      <c r="AU111" s="39" t="s">
        <v>127</v>
      </c>
      <c r="AV111" s="40">
        <v>6.0</v>
      </c>
      <c r="AW111" s="40">
        <v>0.0</v>
      </c>
      <c r="AX111" s="40">
        <v>0.0</v>
      </c>
      <c r="AY111" s="194"/>
      <c r="AZ111" s="49">
        <f t="shared" ref="AZ111:BB111" si="112">SUM(F111,M111,T111,AA111,AH111,AO111,AV111)</f>
        <v>30</v>
      </c>
      <c r="BA111" s="39">
        <f t="shared" si="112"/>
        <v>1</v>
      </c>
      <c r="BB111" s="39">
        <f t="shared" si="112"/>
        <v>0</v>
      </c>
      <c r="BC111" s="50">
        <f>SUM(AZ111,BA111,BB111)</f>
        <v>31</v>
      </c>
      <c r="BE111" s="39">
        <f>AZ111*80</f>
        <v>2400</v>
      </c>
      <c r="BF111" s="39">
        <f>BA111*88</f>
        <v>88</v>
      </c>
      <c r="BG111" s="39">
        <f>BB111*80</f>
        <v>0</v>
      </c>
      <c r="BH111" s="39">
        <f>SUM(BE111,BF111,BG111)</f>
        <v>2488</v>
      </c>
      <c r="BI111" s="194"/>
      <c r="BJ111" s="194"/>
      <c r="BK111" s="194"/>
      <c r="BL111" s="194"/>
      <c r="BM111" s="194"/>
    </row>
    <row r="112">
      <c r="A112" s="67"/>
      <c r="B112" s="68"/>
      <c r="C112" s="68"/>
    </row>
    <row r="113">
      <c r="A113" s="67"/>
      <c r="D113" s="187" t="s">
        <v>152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152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153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8"/>
      <c r="Y113" s="187" t="s">
        <v>155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95" t="s">
        <v>157</v>
      </c>
      <c r="AG113" s="190" t="s">
        <v>232</v>
      </c>
      <c r="AH113" s="26" t="s">
        <v>4</v>
      </c>
      <c r="AI113" s="26" t="s">
        <v>5</v>
      </c>
      <c r="AJ113" s="26" t="s">
        <v>6</v>
      </c>
      <c r="AM113" s="187" t="s">
        <v>153</v>
      </c>
      <c r="AN113" s="29" t="s">
        <v>11</v>
      </c>
      <c r="AO113" s="26" t="s">
        <v>4</v>
      </c>
      <c r="AP113" s="26" t="s">
        <v>5</v>
      </c>
      <c r="AQ113" s="26" t="s">
        <v>6</v>
      </c>
      <c r="AT113" s="187" t="s">
        <v>155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196"/>
      <c r="AZ113" s="31" t="s">
        <v>4</v>
      </c>
      <c r="BA113" s="31" t="s">
        <v>13</v>
      </c>
      <c r="BB113" s="31" t="s">
        <v>6</v>
      </c>
      <c r="BC113" s="31" t="s">
        <v>14</v>
      </c>
      <c r="BD113" s="196"/>
      <c r="BE113" s="33" t="s">
        <v>4</v>
      </c>
      <c r="BF113" s="33" t="s">
        <v>13</v>
      </c>
      <c r="BG113" s="33" t="s">
        <v>6</v>
      </c>
      <c r="BH113" s="33" t="s">
        <v>15</v>
      </c>
      <c r="BI113" s="196"/>
      <c r="BJ113" s="196"/>
      <c r="BK113" s="196"/>
      <c r="BL113" s="196"/>
      <c r="BM113" s="196"/>
    </row>
    <row r="114">
      <c r="A114" s="35" t="s">
        <v>50</v>
      </c>
      <c r="B114" s="57" t="s">
        <v>46</v>
      </c>
      <c r="C114" s="37">
        <v>45252.0</v>
      </c>
      <c r="D114" s="42" t="s">
        <v>70</v>
      </c>
      <c r="E114" s="58" t="s">
        <v>71</v>
      </c>
      <c r="F114" s="40">
        <v>7.5</v>
      </c>
      <c r="G114" s="40">
        <v>0.0</v>
      </c>
      <c r="H114" s="40">
        <v>0.0</v>
      </c>
      <c r="I114" s="57" t="s">
        <v>46</v>
      </c>
      <c r="J114" s="37">
        <v>45252.0</v>
      </c>
      <c r="K114" s="42" t="s">
        <v>70</v>
      </c>
      <c r="L114" s="58" t="s">
        <v>71</v>
      </c>
      <c r="M114" s="40">
        <v>7.5</v>
      </c>
      <c r="N114" s="40">
        <v>0.0</v>
      </c>
      <c r="O114" s="40">
        <v>0.0</v>
      </c>
      <c r="P114" s="36" t="s">
        <v>64</v>
      </c>
      <c r="Q114" s="206">
        <v>45253.0</v>
      </c>
      <c r="R114" s="207" t="s">
        <v>119</v>
      </c>
      <c r="S114" s="127" t="s">
        <v>120</v>
      </c>
      <c r="T114" s="129">
        <v>0.0</v>
      </c>
      <c r="U114" s="129">
        <v>4.5</v>
      </c>
      <c r="V114" s="129">
        <v>0.0</v>
      </c>
      <c r="W114" s="42" t="s">
        <v>67</v>
      </c>
      <c r="X114" s="37">
        <v>45254.0</v>
      </c>
      <c r="Y114" s="38" t="s">
        <v>233</v>
      </c>
      <c r="Z114" s="39" t="s">
        <v>233</v>
      </c>
      <c r="AA114" s="40">
        <v>0.0</v>
      </c>
      <c r="AB114" s="40">
        <v>0.0</v>
      </c>
      <c r="AC114" s="40">
        <v>0.0</v>
      </c>
      <c r="AD114" s="56" t="s">
        <v>56</v>
      </c>
      <c r="AE114" s="37">
        <v>45254.0</v>
      </c>
      <c r="AF114" s="42" t="s">
        <v>89</v>
      </c>
      <c r="AG114" s="148" t="s">
        <v>143</v>
      </c>
      <c r="AH114" s="40">
        <v>1.0</v>
      </c>
      <c r="AI114" s="40">
        <v>7.0</v>
      </c>
      <c r="AJ114" s="40">
        <v>3.0</v>
      </c>
      <c r="AK114" s="42" t="s">
        <v>79</v>
      </c>
      <c r="AL114" s="37">
        <v>45256.0</v>
      </c>
      <c r="AM114" s="42" t="s">
        <v>117</v>
      </c>
      <c r="AN114" s="53" t="s">
        <v>118</v>
      </c>
      <c r="AO114" s="40">
        <v>1.0</v>
      </c>
      <c r="AP114" s="40">
        <v>4.5</v>
      </c>
      <c r="AQ114" s="40">
        <v>0.0</v>
      </c>
      <c r="AR114" s="96" t="s">
        <v>142</v>
      </c>
      <c r="AS114" s="37">
        <v>45257.0</v>
      </c>
      <c r="AT114" s="131" t="s">
        <v>137</v>
      </c>
      <c r="AU114" s="39" t="s">
        <v>138</v>
      </c>
      <c r="AV114" s="40">
        <v>3.0</v>
      </c>
      <c r="AW114" s="40">
        <v>1.0</v>
      </c>
      <c r="AX114" s="40">
        <v>0.0</v>
      </c>
      <c r="AY114" s="51"/>
      <c r="AZ114" s="49">
        <f t="shared" ref="AZ114:BB114" si="113">SUM(F114,M114,T114,AA114,AH114,AO114,AV114)</f>
        <v>20</v>
      </c>
      <c r="BA114" s="39">
        <f t="shared" si="113"/>
        <v>17</v>
      </c>
      <c r="BB114" s="39">
        <f t="shared" si="113"/>
        <v>3</v>
      </c>
      <c r="BC114" s="50">
        <f>SUM(AZ114,BA114,BB114)</f>
        <v>40</v>
      </c>
      <c r="BD114" s="51"/>
      <c r="BE114" s="39">
        <f>AZ114*80</f>
        <v>1600</v>
      </c>
      <c r="BF114" s="39">
        <f>BA114*88</f>
        <v>1496</v>
      </c>
      <c r="BG114" s="39">
        <f>BB114*80</f>
        <v>240</v>
      </c>
      <c r="BH114" s="39">
        <f>SUM(BE114,BF114,BG114)</f>
        <v>3336</v>
      </c>
      <c r="BI114" s="51"/>
      <c r="BJ114" s="51"/>
      <c r="BK114" s="51"/>
      <c r="BL114" s="51"/>
      <c r="BM114" s="51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199"/>
    </row>
    <row r="116">
      <c r="A116" s="67"/>
      <c r="B116" s="68"/>
      <c r="C116" s="68"/>
      <c r="L116" s="92"/>
      <c r="R116" s="98"/>
      <c r="S116" s="192"/>
      <c r="Z116" s="39"/>
      <c r="AA116" s="197"/>
      <c r="AB116" s="197"/>
      <c r="AC116" s="197"/>
      <c r="AD116" s="197"/>
      <c r="AN116" s="198"/>
      <c r="AT116" s="98"/>
    </row>
    <row r="117">
      <c r="A117" s="24"/>
      <c r="B117" s="25"/>
      <c r="C117" s="25"/>
      <c r="D117" s="187" t="s">
        <v>159</v>
      </c>
      <c r="E117" s="26" t="s">
        <v>3</v>
      </c>
      <c r="F117" s="26" t="s">
        <v>4</v>
      </c>
      <c r="G117" s="26" t="s">
        <v>5</v>
      </c>
      <c r="H117" s="26" t="s">
        <v>6</v>
      </c>
      <c r="I117" s="26"/>
      <c r="J117" s="26"/>
      <c r="K117" s="187" t="s">
        <v>153</v>
      </c>
      <c r="L117" s="26" t="s">
        <v>7</v>
      </c>
      <c r="M117" s="26" t="s">
        <v>4</v>
      </c>
      <c r="N117" s="26" t="s">
        <v>5</v>
      </c>
      <c r="O117" s="26" t="s">
        <v>6</v>
      </c>
      <c r="P117" s="26"/>
      <c r="Q117" s="26"/>
      <c r="R117" s="187" t="s">
        <v>153</v>
      </c>
      <c r="S117" s="26" t="s">
        <v>8</v>
      </c>
      <c r="T117" s="26" t="s">
        <v>4</v>
      </c>
      <c r="U117" s="26" t="s">
        <v>5</v>
      </c>
      <c r="V117" s="26" t="s">
        <v>6</v>
      </c>
      <c r="W117" s="28"/>
      <c r="X117" s="29"/>
      <c r="Y117" s="187" t="s">
        <v>153</v>
      </c>
      <c r="Z117" s="29" t="s">
        <v>9</v>
      </c>
      <c r="AA117" s="26" t="s">
        <v>4</v>
      </c>
      <c r="AB117" s="26" t="s">
        <v>5</v>
      </c>
      <c r="AC117" s="26" t="s">
        <v>6</v>
      </c>
      <c r="AD117" s="29"/>
      <c r="AE117" s="29"/>
      <c r="AF117" s="187" t="s">
        <v>153</v>
      </c>
      <c r="AG117" s="29" t="s">
        <v>10</v>
      </c>
      <c r="AH117" s="26" t="s">
        <v>4</v>
      </c>
      <c r="AI117" s="26" t="s">
        <v>5</v>
      </c>
      <c r="AJ117" s="26" t="s">
        <v>6</v>
      </c>
      <c r="AK117" s="29"/>
      <c r="AL117" s="29"/>
      <c r="AM117" s="187" t="s">
        <v>153</v>
      </c>
      <c r="AN117" s="29" t="s">
        <v>11</v>
      </c>
      <c r="AO117" s="26" t="s">
        <v>4</v>
      </c>
      <c r="AP117" s="26" t="s">
        <v>5</v>
      </c>
      <c r="AQ117" s="26" t="s">
        <v>6</v>
      </c>
      <c r="AR117" s="29"/>
      <c r="AS117" s="29"/>
      <c r="AT117" s="187" t="s">
        <v>159</v>
      </c>
      <c r="AU117" s="29" t="s">
        <v>12</v>
      </c>
      <c r="AV117" s="26" t="s">
        <v>4</v>
      </c>
      <c r="AW117" s="26" t="s">
        <v>5</v>
      </c>
      <c r="AX117" s="26" t="s">
        <v>6</v>
      </c>
      <c r="AY117" s="30"/>
      <c r="AZ117" s="31" t="s">
        <v>4</v>
      </c>
      <c r="BA117" s="31" t="s">
        <v>13</v>
      </c>
      <c r="BB117" s="31" t="s">
        <v>6</v>
      </c>
      <c r="BC117" s="31" t="s">
        <v>14</v>
      </c>
      <c r="BD117" s="32"/>
      <c r="BE117" s="33" t="s">
        <v>4</v>
      </c>
      <c r="BF117" s="33" t="s">
        <v>13</v>
      </c>
      <c r="BG117" s="33" t="s">
        <v>6</v>
      </c>
      <c r="BH117" s="33" t="s">
        <v>15</v>
      </c>
      <c r="BI117" s="32"/>
      <c r="BJ117" s="32"/>
      <c r="BK117" s="32"/>
      <c r="BL117" s="32"/>
      <c r="BM117" s="32"/>
    </row>
    <row r="118">
      <c r="A118" s="35" t="s">
        <v>18</v>
      </c>
      <c r="B118" s="36" t="s">
        <v>19</v>
      </c>
      <c r="C118" s="37">
        <v>45250.0</v>
      </c>
      <c r="D118" s="38" t="s">
        <v>20</v>
      </c>
      <c r="E118" s="39" t="s">
        <v>21</v>
      </c>
      <c r="F118" s="40">
        <v>0.0</v>
      </c>
      <c r="G118" s="40">
        <v>6.5</v>
      </c>
      <c r="H118" s="40">
        <v>0.0</v>
      </c>
      <c r="I118" s="42" t="s">
        <v>131</v>
      </c>
      <c r="J118" s="37">
        <v>45252.0</v>
      </c>
      <c r="K118" s="42" t="s">
        <v>119</v>
      </c>
      <c r="L118" s="53" t="s">
        <v>120</v>
      </c>
      <c r="M118" s="40">
        <v>0.0</v>
      </c>
      <c r="N118" s="40">
        <v>4.5</v>
      </c>
      <c r="O118" s="40">
        <v>0.0</v>
      </c>
      <c r="P118" s="38" t="s">
        <v>64</v>
      </c>
      <c r="Q118" s="37">
        <v>45253.0</v>
      </c>
      <c r="R118" s="42" t="s">
        <v>25</v>
      </c>
      <c r="S118" s="53" t="s">
        <v>25</v>
      </c>
      <c r="T118" s="40">
        <v>0.0</v>
      </c>
      <c r="U118" s="40">
        <v>0.0</v>
      </c>
      <c r="V118" s="40">
        <v>0.0</v>
      </c>
      <c r="W118" s="38" t="s">
        <v>67</v>
      </c>
      <c r="X118" s="37">
        <v>45254.0</v>
      </c>
      <c r="Y118" s="38" t="s">
        <v>233</v>
      </c>
      <c r="Z118" s="39" t="s">
        <v>233</v>
      </c>
      <c r="AA118" s="40">
        <v>0.0</v>
      </c>
      <c r="AB118" s="40">
        <v>0.0</v>
      </c>
      <c r="AC118" s="40">
        <v>0.0</v>
      </c>
      <c r="AD118" s="42" t="s">
        <v>78</v>
      </c>
      <c r="AE118" s="37">
        <v>45255.0</v>
      </c>
      <c r="AF118" s="38" t="s">
        <v>25</v>
      </c>
      <c r="AG118" s="39" t="s">
        <v>25</v>
      </c>
      <c r="AH118" s="40">
        <v>0.0</v>
      </c>
      <c r="AI118" s="40">
        <v>0.0</v>
      </c>
      <c r="AJ118" s="40">
        <v>0.0</v>
      </c>
      <c r="AK118" s="42" t="s">
        <v>79</v>
      </c>
      <c r="AL118" s="37">
        <v>45256.0</v>
      </c>
      <c r="AM118" s="42" t="s">
        <v>25</v>
      </c>
      <c r="AN118" s="53" t="s">
        <v>25</v>
      </c>
      <c r="AO118" s="40">
        <v>0.0</v>
      </c>
      <c r="AP118" s="40">
        <v>0.0</v>
      </c>
      <c r="AQ118" s="40">
        <v>0.0</v>
      </c>
      <c r="AR118" s="47" t="s">
        <v>27</v>
      </c>
      <c r="AS118" s="37">
        <v>45257.0</v>
      </c>
      <c r="AT118" s="38" t="s">
        <v>28</v>
      </c>
      <c r="AU118" s="39" t="s">
        <v>29</v>
      </c>
      <c r="AV118" s="40">
        <v>0.0</v>
      </c>
      <c r="AW118" s="40">
        <v>5.0</v>
      </c>
      <c r="AX118" s="40">
        <v>0.0</v>
      </c>
      <c r="AY118" s="48"/>
      <c r="AZ118" s="49">
        <f t="shared" ref="AZ118:BB118" si="114">SUM(F118,M118,T118,AA118,AH118,AO118,AV118)</f>
        <v>0</v>
      </c>
      <c r="BA118" s="39">
        <f t="shared" si="114"/>
        <v>16</v>
      </c>
      <c r="BB118" s="39">
        <f t="shared" si="114"/>
        <v>0</v>
      </c>
      <c r="BC118" s="50">
        <f>SUM(AZ118,BA118,BB118)</f>
        <v>16</v>
      </c>
      <c r="BD118" s="51"/>
      <c r="BE118" s="39">
        <f>AZ118*80</f>
        <v>0</v>
      </c>
      <c r="BF118" s="39">
        <f>BA118*88</f>
        <v>1408</v>
      </c>
      <c r="BG118" s="39">
        <f>BB118*80</f>
        <v>0</v>
      </c>
      <c r="BH118" s="39">
        <f>SUM(BE118,BF118,BG118)</f>
        <v>1408</v>
      </c>
      <c r="BI118" s="51"/>
      <c r="BJ118" s="51"/>
      <c r="BK118" s="51"/>
      <c r="BL118" s="51"/>
      <c r="BM118" s="51"/>
    </row>
    <row r="119">
      <c r="A119" s="35"/>
      <c r="B119" s="64"/>
      <c r="C119" s="45"/>
      <c r="D119" s="39"/>
      <c r="E119" s="39"/>
      <c r="F119" s="60"/>
      <c r="G119" s="60"/>
      <c r="H119" s="60"/>
      <c r="I119" s="60"/>
      <c r="J119" s="45"/>
      <c r="K119" s="39"/>
      <c r="L119" s="39"/>
      <c r="M119" s="98"/>
      <c r="N119" s="98"/>
      <c r="O119" s="98"/>
      <c r="P119" s="98"/>
      <c r="Q119" s="200"/>
      <c r="R119" s="39"/>
      <c r="S119" s="39"/>
      <c r="T119" s="64"/>
      <c r="U119" s="64"/>
      <c r="V119" s="64"/>
      <c r="W119" s="64"/>
      <c r="X119" s="45"/>
      <c r="Y119" s="39"/>
      <c r="Z119" s="39"/>
      <c r="AA119" s="44"/>
      <c r="AB119" s="44"/>
      <c r="AC119" s="44"/>
      <c r="AD119" s="201"/>
      <c r="AE119" s="45"/>
      <c r="AF119" s="39"/>
      <c r="AG119" s="39"/>
      <c r="AH119" s="46"/>
      <c r="AI119" s="46"/>
      <c r="AJ119" s="46"/>
      <c r="AK119" s="46"/>
      <c r="AL119" s="45"/>
      <c r="AM119" s="39"/>
      <c r="AN119" s="39"/>
      <c r="AO119" s="98"/>
      <c r="AP119" s="98"/>
      <c r="AQ119" s="98"/>
      <c r="AS119" s="202"/>
      <c r="AT119" s="39"/>
      <c r="AU119" s="39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>
      <c r="A120" s="24"/>
      <c r="D120" s="187" t="s">
        <v>153</v>
      </c>
      <c r="E120" s="26" t="s">
        <v>3</v>
      </c>
      <c r="F120" s="26" t="s">
        <v>4</v>
      </c>
      <c r="G120" s="26" t="s">
        <v>5</v>
      </c>
      <c r="H120" s="26" t="s">
        <v>6</v>
      </c>
      <c r="I120" s="26"/>
      <c r="J120" s="26"/>
      <c r="K120" s="187" t="s">
        <v>152</v>
      </c>
      <c r="L120" s="26" t="s">
        <v>7</v>
      </c>
      <c r="M120" s="26" t="s">
        <v>4</v>
      </c>
      <c r="N120" s="26" t="s">
        <v>5</v>
      </c>
      <c r="O120" s="26" t="s">
        <v>6</v>
      </c>
      <c r="P120" s="26"/>
      <c r="Q120" s="26"/>
      <c r="R120" s="187" t="s">
        <v>152</v>
      </c>
      <c r="S120" s="26" t="s">
        <v>8</v>
      </c>
      <c r="T120" s="26" t="s">
        <v>4</v>
      </c>
      <c r="U120" s="26" t="s">
        <v>5</v>
      </c>
      <c r="V120" s="26" t="s">
        <v>6</v>
      </c>
      <c r="W120" s="28"/>
      <c r="X120" s="29"/>
      <c r="Y120" s="187" t="s">
        <v>152</v>
      </c>
      <c r="Z120" s="29" t="s">
        <v>9</v>
      </c>
      <c r="AA120" s="26" t="s">
        <v>4</v>
      </c>
      <c r="AB120" s="26" t="s">
        <v>5</v>
      </c>
      <c r="AC120" s="26" t="s">
        <v>6</v>
      </c>
      <c r="AD120" s="188"/>
      <c r="AE120" s="189"/>
      <c r="AF120" s="187" t="s">
        <v>152</v>
      </c>
      <c r="AG120" s="29" t="s">
        <v>10</v>
      </c>
      <c r="AH120" s="26" t="s">
        <v>4</v>
      </c>
      <c r="AI120" s="26" t="s">
        <v>5</v>
      </c>
      <c r="AJ120" s="26" t="s">
        <v>6</v>
      </c>
      <c r="AM120" s="187" t="s">
        <v>155</v>
      </c>
      <c r="AN120" s="29" t="s">
        <v>11</v>
      </c>
      <c r="AO120" s="26" t="s">
        <v>4</v>
      </c>
      <c r="AP120" s="26" t="s">
        <v>5</v>
      </c>
      <c r="AQ120" s="26" t="s">
        <v>6</v>
      </c>
      <c r="AT120" s="187" t="s">
        <v>153</v>
      </c>
      <c r="AU120" s="29" t="s">
        <v>12</v>
      </c>
      <c r="AV120" s="26" t="s">
        <v>4</v>
      </c>
      <c r="AW120" s="26" t="s">
        <v>5</v>
      </c>
      <c r="AX120" s="26" t="s">
        <v>6</v>
      </c>
      <c r="AY120" s="30"/>
      <c r="AZ120" s="31" t="s">
        <v>4</v>
      </c>
      <c r="BA120" s="31" t="s">
        <v>13</v>
      </c>
      <c r="BB120" s="31" t="s">
        <v>6</v>
      </c>
      <c r="BC120" s="31" t="s">
        <v>14</v>
      </c>
      <c r="BD120" s="32"/>
      <c r="BE120" s="33" t="s">
        <v>4</v>
      </c>
      <c r="BF120" s="33" t="s">
        <v>13</v>
      </c>
      <c r="BG120" s="33" t="s">
        <v>6</v>
      </c>
      <c r="BH120" s="33" t="s">
        <v>15</v>
      </c>
      <c r="BI120" s="32"/>
      <c r="BJ120" s="32"/>
      <c r="BK120" s="32"/>
      <c r="BL120" s="32"/>
      <c r="BM120" s="32"/>
    </row>
    <row r="121">
      <c r="A121" s="94" t="s">
        <v>54</v>
      </c>
      <c r="B121" s="41" t="s">
        <v>62</v>
      </c>
      <c r="C121" s="37">
        <v>45251.0</v>
      </c>
      <c r="D121" s="42" t="s">
        <v>117</v>
      </c>
      <c r="E121" s="53" t="s">
        <v>118</v>
      </c>
      <c r="F121" s="40">
        <v>1.0</v>
      </c>
      <c r="G121" s="40">
        <v>4.5</v>
      </c>
      <c r="H121" s="40">
        <v>0.0</v>
      </c>
      <c r="I121" s="42" t="s">
        <v>131</v>
      </c>
      <c r="J121" s="37">
        <v>45252.0</v>
      </c>
      <c r="K121" s="42" t="s">
        <v>25</v>
      </c>
      <c r="L121" s="58" t="s">
        <v>25</v>
      </c>
      <c r="M121" s="40">
        <v>0.0</v>
      </c>
      <c r="N121" s="40">
        <v>0.0</v>
      </c>
      <c r="O121" s="40">
        <v>0.0</v>
      </c>
      <c r="P121" s="38" t="s">
        <v>64</v>
      </c>
      <c r="Q121" s="37">
        <v>45253.0</v>
      </c>
      <c r="R121" s="42" t="s">
        <v>25</v>
      </c>
      <c r="S121" s="58" t="s">
        <v>25</v>
      </c>
      <c r="T121" s="40">
        <v>0.0</v>
      </c>
      <c r="U121" s="40">
        <v>0.0</v>
      </c>
      <c r="V121" s="40">
        <v>0.0</v>
      </c>
      <c r="W121" s="95" t="s">
        <v>67</v>
      </c>
      <c r="X121" s="37">
        <v>45254.0</v>
      </c>
      <c r="Y121" s="42" t="s">
        <v>65</v>
      </c>
      <c r="Z121" s="58" t="s">
        <v>66</v>
      </c>
      <c r="AA121" s="40">
        <v>0.0</v>
      </c>
      <c r="AB121" s="40">
        <v>6.0</v>
      </c>
      <c r="AC121" s="40">
        <v>0.0</v>
      </c>
      <c r="AD121" s="56" t="s">
        <v>78</v>
      </c>
      <c r="AE121" s="37">
        <v>45255.0</v>
      </c>
      <c r="AF121" s="42" t="s">
        <v>65</v>
      </c>
      <c r="AG121" s="58" t="s">
        <v>66</v>
      </c>
      <c r="AH121" s="40">
        <v>0.0</v>
      </c>
      <c r="AI121" s="40">
        <v>6.0</v>
      </c>
      <c r="AJ121" s="40">
        <v>0.0</v>
      </c>
      <c r="AK121" s="96" t="s">
        <v>43</v>
      </c>
      <c r="AL121" s="37">
        <v>45256.0</v>
      </c>
      <c r="AM121" s="96" t="s">
        <v>105</v>
      </c>
      <c r="AN121" s="92" t="s">
        <v>230</v>
      </c>
      <c r="AO121" s="40">
        <v>4.0</v>
      </c>
      <c r="AP121" s="40">
        <v>1.0</v>
      </c>
      <c r="AQ121" s="40">
        <v>0.0</v>
      </c>
      <c r="AR121" s="42" t="s">
        <v>27</v>
      </c>
      <c r="AS121" s="37">
        <v>45250.0</v>
      </c>
      <c r="AT121" s="42" t="s">
        <v>117</v>
      </c>
      <c r="AU121" s="53" t="s">
        <v>118</v>
      </c>
      <c r="AV121" s="40">
        <v>1.0</v>
      </c>
      <c r="AW121" s="40">
        <v>4.5</v>
      </c>
      <c r="AX121" s="40">
        <v>0.0</v>
      </c>
      <c r="AY121" s="48"/>
      <c r="AZ121" s="49">
        <f t="shared" ref="AZ121:BB121" si="115">SUM(F121,M121,T121,AA121,AH121,AO121,AV121)</f>
        <v>6</v>
      </c>
      <c r="BA121" s="39">
        <f t="shared" si="115"/>
        <v>22</v>
      </c>
      <c r="BB121" s="39">
        <f t="shared" si="115"/>
        <v>0</v>
      </c>
      <c r="BC121" s="50">
        <f>SUM(AZ121,BA121,BB121)</f>
        <v>28</v>
      </c>
      <c r="BD121" s="51"/>
      <c r="BE121" s="39">
        <f>AZ121*80</f>
        <v>480</v>
      </c>
      <c r="BF121" s="39">
        <f>BA121*88</f>
        <v>1936</v>
      </c>
      <c r="BG121" s="39">
        <f>BB121*80</f>
        <v>0</v>
      </c>
      <c r="BH121" s="39">
        <f>SUM(BE121,BF121,BG121)</f>
        <v>2416</v>
      </c>
      <c r="BI121" s="51"/>
      <c r="BJ121" s="51"/>
      <c r="BK121" s="51"/>
      <c r="BL121" s="51"/>
      <c r="BM121" s="51"/>
    </row>
    <row r="122">
      <c r="A122" s="116"/>
      <c r="B122" s="203"/>
      <c r="C122" s="71"/>
      <c r="D122" s="136"/>
      <c r="E122" s="51"/>
      <c r="F122" s="51"/>
      <c r="G122" s="51"/>
      <c r="H122" s="51"/>
      <c r="I122" s="204"/>
      <c r="J122" s="71"/>
      <c r="K122" s="39"/>
      <c r="L122" s="39"/>
      <c r="M122" s="51"/>
      <c r="N122" s="51"/>
      <c r="O122" s="51"/>
      <c r="P122" s="203"/>
      <c r="Q122" s="71"/>
      <c r="R122" s="136"/>
      <c r="S122" s="51"/>
      <c r="T122" s="51"/>
      <c r="U122" s="51"/>
      <c r="V122" s="51"/>
      <c r="W122" s="136"/>
      <c r="X122" s="71"/>
      <c r="Y122" s="53"/>
      <c r="Z122" s="53"/>
      <c r="AA122" s="51"/>
      <c r="AB122" s="51"/>
      <c r="AC122" s="51"/>
      <c r="AD122" s="136"/>
      <c r="AE122" s="71"/>
      <c r="AF122" s="136"/>
      <c r="AG122" s="192"/>
      <c r="AH122" s="51"/>
      <c r="AI122" s="51"/>
      <c r="AJ122" s="51"/>
      <c r="AK122" s="205"/>
      <c r="AL122" s="71"/>
      <c r="AM122" s="39"/>
      <c r="AN122" s="39"/>
      <c r="AO122" s="51"/>
      <c r="AP122" s="51"/>
      <c r="AQ122" s="51"/>
      <c r="AR122" s="138"/>
      <c r="AS122" s="71"/>
      <c r="AT122" s="51"/>
      <c r="AU122" s="51"/>
      <c r="AV122" s="51"/>
      <c r="AW122" s="51"/>
      <c r="AX122" s="51"/>
      <c r="AY122" s="48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4"/>
      <c r="D123" s="187" t="s">
        <v>159</v>
      </c>
      <c r="E123" s="26" t="s">
        <v>3</v>
      </c>
      <c r="F123" s="26" t="s">
        <v>4</v>
      </c>
      <c r="G123" s="26" t="s">
        <v>5</v>
      </c>
      <c r="H123" s="26" t="s">
        <v>6</v>
      </c>
      <c r="I123" s="26"/>
      <c r="J123" s="26"/>
      <c r="K123" s="187" t="s">
        <v>152</v>
      </c>
      <c r="L123" s="26" t="s">
        <v>3</v>
      </c>
      <c r="M123" s="26" t="s">
        <v>4</v>
      </c>
      <c r="N123" s="26" t="s">
        <v>5</v>
      </c>
      <c r="O123" s="26" t="s">
        <v>6</v>
      </c>
      <c r="P123" s="26"/>
      <c r="Q123" s="26"/>
      <c r="R123" s="187" t="s">
        <v>159</v>
      </c>
      <c r="S123" s="26" t="s">
        <v>8</v>
      </c>
      <c r="T123" s="26" t="s">
        <v>4</v>
      </c>
      <c r="U123" s="26" t="s">
        <v>5</v>
      </c>
      <c r="V123" s="26" t="s">
        <v>6</v>
      </c>
      <c r="W123" s="28"/>
      <c r="X123" s="29"/>
      <c r="Y123" s="187" t="s">
        <v>159</v>
      </c>
      <c r="Z123" s="29" t="s">
        <v>9</v>
      </c>
      <c r="AA123" s="26" t="s">
        <v>4</v>
      </c>
      <c r="AB123" s="26" t="s">
        <v>5</v>
      </c>
      <c r="AC123" s="26" t="s">
        <v>6</v>
      </c>
      <c r="AF123" s="187" t="s">
        <v>152</v>
      </c>
      <c r="AG123" s="29" t="s">
        <v>10</v>
      </c>
      <c r="AH123" s="26" t="s">
        <v>4</v>
      </c>
      <c r="AI123" s="26" t="s">
        <v>5</v>
      </c>
      <c r="AJ123" s="26" t="s">
        <v>6</v>
      </c>
      <c r="AM123" s="187" t="s">
        <v>159</v>
      </c>
      <c r="AN123" s="29" t="s">
        <v>11</v>
      </c>
      <c r="AO123" s="26" t="s">
        <v>4</v>
      </c>
      <c r="AP123" s="26" t="s">
        <v>5</v>
      </c>
      <c r="AQ123" s="26" t="s">
        <v>6</v>
      </c>
      <c r="AT123" s="187" t="s">
        <v>159</v>
      </c>
      <c r="AU123" s="29" t="s">
        <v>12</v>
      </c>
      <c r="AV123" s="26" t="s">
        <v>4</v>
      </c>
      <c r="AW123" s="26" t="s">
        <v>5</v>
      </c>
      <c r="AX123" s="26" t="s">
        <v>6</v>
      </c>
      <c r="AY123" s="30"/>
      <c r="AZ123" s="31" t="s">
        <v>4</v>
      </c>
      <c r="BA123" s="31" t="s">
        <v>13</v>
      </c>
      <c r="BB123" s="31" t="s">
        <v>6</v>
      </c>
      <c r="BC123" s="31" t="s">
        <v>14</v>
      </c>
      <c r="BD123" s="32"/>
      <c r="BE123" s="33" t="s">
        <v>4</v>
      </c>
      <c r="BF123" s="33" t="s">
        <v>13</v>
      </c>
      <c r="BG123" s="33" t="s">
        <v>6</v>
      </c>
      <c r="BH123" s="33" t="s">
        <v>15</v>
      </c>
      <c r="BI123" s="51"/>
      <c r="BJ123" s="51"/>
      <c r="BK123" s="51"/>
      <c r="BL123" s="51"/>
      <c r="BM123" s="51"/>
    </row>
    <row r="124">
      <c r="A124" s="94" t="s">
        <v>30</v>
      </c>
      <c r="B124" s="41" t="s">
        <v>33</v>
      </c>
      <c r="C124" s="37">
        <v>45251.0</v>
      </c>
      <c r="D124" s="38" t="s">
        <v>25</v>
      </c>
      <c r="E124" s="39" t="s">
        <v>25</v>
      </c>
      <c r="F124" s="40">
        <v>0.0</v>
      </c>
      <c r="G124" s="40">
        <v>0.0</v>
      </c>
      <c r="H124" s="40">
        <v>0.0</v>
      </c>
      <c r="I124" s="57" t="s">
        <v>46</v>
      </c>
      <c r="J124" s="37">
        <v>45252.0</v>
      </c>
      <c r="K124" s="42" t="s">
        <v>47</v>
      </c>
      <c r="L124" s="58" t="s">
        <v>48</v>
      </c>
      <c r="M124" s="40">
        <v>7.0</v>
      </c>
      <c r="N124" s="40">
        <v>1.0</v>
      </c>
      <c r="O124" s="40">
        <v>0.0</v>
      </c>
      <c r="P124" s="38" t="s">
        <v>36</v>
      </c>
      <c r="Q124" s="37">
        <v>45253.0</v>
      </c>
      <c r="R124" s="38" t="s">
        <v>38</v>
      </c>
      <c r="S124" s="39" t="s">
        <v>39</v>
      </c>
      <c r="T124" s="40">
        <v>6.5</v>
      </c>
      <c r="U124" s="40">
        <v>0.0</v>
      </c>
      <c r="V124" s="40">
        <v>0.0</v>
      </c>
      <c r="W124" s="42" t="s">
        <v>37</v>
      </c>
      <c r="X124" s="37">
        <v>45254.0</v>
      </c>
      <c r="Y124" s="38" t="s">
        <v>256</v>
      </c>
      <c r="Z124" s="39" t="s">
        <v>256</v>
      </c>
      <c r="AA124" s="40">
        <v>0.0</v>
      </c>
      <c r="AB124" s="40">
        <v>0.0</v>
      </c>
      <c r="AC124" s="40">
        <v>0.0</v>
      </c>
      <c r="AD124" s="56" t="s">
        <v>40</v>
      </c>
      <c r="AE124" s="37">
        <v>45255.0</v>
      </c>
      <c r="AF124" s="42" t="s">
        <v>70</v>
      </c>
      <c r="AG124" s="58" t="s">
        <v>71</v>
      </c>
      <c r="AH124" s="40">
        <v>7.5</v>
      </c>
      <c r="AI124" s="40">
        <v>0.0</v>
      </c>
      <c r="AJ124" s="40">
        <v>0.0</v>
      </c>
      <c r="AK124" s="47" t="s">
        <v>43</v>
      </c>
      <c r="AL124" s="37">
        <v>45256.0</v>
      </c>
      <c r="AM124" s="38" t="s">
        <v>41</v>
      </c>
      <c r="AN124" s="39" t="s">
        <v>42</v>
      </c>
      <c r="AO124" s="40">
        <v>8.0</v>
      </c>
      <c r="AP124" s="40">
        <v>0.0</v>
      </c>
      <c r="AQ124" s="40">
        <v>0.5</v>
      </c>
      <c r="AR124" s="47" t="s">
        <v>27</v>
      </c>
      <c r="AS124" s="37">
        <v>45257.0</v>
      </c>
      <c r="AT124" s="38" t="s">
        <v>25</v>
      </c>
      <c r="AU124" s="39" t="s">
        <v>25</v>
      </c>
      <c r="AV124" s="40">
        <v>0.0</v>
      </c>
      <c r="AW124" s="40">
        <v>0.0</v>
      </c>
      <c r="AX124" s="40">
        <v>0.0</v>
      </c>
      <c r="AY124" s="48"/>
      <c r="AZ124" s="49">
        <f t="shared" ref="AZ124:BB124" si="116">SUM(F124,M124,T124,AA124,AH124,AO124,AV124)</f>
        <v>29</v>
      </c>
      <c r="BA124" s="39">
        <f t="shared" si="116"/>
        <v>1</v>
      </c>
      <c r="BB124" s="39">
        <f t="shared" si="116"/>
        <v>0.5</v>
      </c>
      <c r="BC124" s="50">
        <f>SUM(AZ124,BA124,BB124)</f>
        <v>30.5</v>
      </c>
      <c r="BD124" s="51"/>
      <c r="BE124" s="39">
        <f>AZ124*67.31</f>
        <v>1951.99</v>
      </c>
      <c r="BF124" s="39">
        <f>BA124*74</f>
        <v>74</v>
      </c>
      <c r="BG124" s="39">
        <f>BB124*84</f>
        <v>42</v>
      </c>
      <c r="BH124" s="39">
        <f>SUM(BE124,BF124,BG124)</f>
        <v>2067.99</v>
      </c>
      <c r="BI124" s="51"/>
      <c r="BJ124" s="51"/>
      <c r="BK124" s="51"/>
      <c r="BL124" s="51"/>
      <c r="BM124" s="51"/>
    </row>
    <row r="125">
      <c r="A125" s="67"/>
      <c r="B125" s="68"/>
      <c r="C125" s="68"/>
      <c r="K125" s="6"/>
      <c r="L125" s="4"/>
      <c r="Y125" s="6"/>
      <c r="Z125" s="4"/>
      <c r="AG125" s="39"/>
      <c r="AM125" s="6"/>
      <c r="AN125" s="4"/>
      <c r="AT125" s="39"/>
      <c r="AU125" s="39"/>
    </row>
    <row r="126">
      <c r="A126" s="24"/>
      <c r="B126" s="25"/>
      <c r="C126" s="25"/>
      <c r="D126" s="187" t="s">
        <v>159</v>
      </c>
      <c r="E126" s="26" t="s">
        <v>3</v>
      </c>
      <c r="F126" s="26" t="s">
        <v>4</v>
      </c>
      <c r="G126" s="26" t="s">
        <v>5</v>
      </c>
      <c r="H126" s="26" t="s">
        <v>6</v>
      </c>
      <c r="I126" s="26"/>
      <c r="J126" s="26"/>
      <c r="K126" s="187" t="s">
        <v>159</v>
      </c>
      <c r="L126" s="26" t="s">
        <v>7</v>
      </c>
      <c r="M126" s="26" t="s">
        <v>4</v>
      </c>
      <c r="N126" s="26" t="s">
        <v>5</v>
      </c>
      <c r="O126" s="26" t="s">
        <v>6</v>
      </c>
      <c r="P126" s="26"/>
      <c r="Q126" s="26"/>
      <c r="R126" s="187" t="s">
        <v>156</v>
      </c>
      <c r="S126" s="26" t="s">
        <v>8</v>
      </c>
      <c r="T126" s="26" t="s">
        <v>4</v>
      </c>
      <c r="U126" s="26" t="s">
        <v>5</v>
      </c>
      <c r="V126" s="26" t="s">
        <v>6</v>
      </c>
      <c r="W126" s="28"/>
      <c r="X126" s="29"/>
      <c r="Y126" s="187" t="s">
        <v>156</v>
      </c>
      <c r="Z126" s="29" t="s">
        <v>9</v>
      </c>
      <c r="AA126" s="26" t="s">
        <v>4</v>
      </c>
      <c r="AB126" s="26" t="s">
        <v>5</v>
      </c>
      <c r="AC126" s="26" t="s">
        <v>6</v>
      </c>
      <c r="AD126" s="29"/>
      <c r="AE126" s="29"/>
      <c r="AF126" s="187" t="s">
        <v>159</v>
      </c>
      <c r="AG126" s="29" t="s">
        <v>10</v>
      </c>
      <c r="AH126" s="26" t="s">
        <v>4</v>
      </c>
      <c r="AI126" s="26" t="s">
        <v>5</v>
      </c>
      <c r="AJ126" s="26" t="s">
        <v>6</v>
      </c>
      <c r="AK126" s="29"/>
      <c r="AL126" s="29"/>
      <c r="AM126" s="187" t="s">
        <v>159</v>
      </c>
      <c r="AN126" s="29" t="s">
        <v>11</v>
      </c>
      <c r="AO126" s="26" t="s">
        <v>4</v>
      </c>
      <c r="AP126" s="26" t="s">
        <v>5</v>
      </c>
      <c r="AQ126" s="26" t="s">
        <v>6</v>
      </c>
      <c r="AR126" s="29"/>
      <c r="AS126" s="29"/>
      <c r="AT126" s="187" t="s">
        <v>156</v>
      </c>
      <c r="AU126" s="29" t="s">
        <v>12</v>
      </c>
      <c r="AV126" s="26" t="s">
        <v>4</v>
      </c>
      <c r="AW126" s="26" t="s">
        <v>5</v>
      </c>
      <c r="AX126" s="26" t="s">
        <v>6</v>
      </c>
      <c r="AY126" s="30"/>
      <c r="AZ126" s="31" t="s">
        <v>4</v>
      </c>
      <c r="BA126" s="31" t="s">
        <v>13</v>
      </c>
      <c r="BB126" s="31" t="s">
        <v>6</v>
      </c>
      <c r="BC126" s="31" t="s">
        <v>14</v>
      </c>
      <c r="BD126" s="32"/>
      <c r="BE126" s="33" t="s">
        <v>4</v>
      </c>
      <c r="BF126" s="33" t="s">
        <v>13</v>
      </c>
      <c r="BG126" s="33" t="s">
        <v>6</v>
      </c>
      <c r="BH126" s="33" t="s">
        <v>15</v>
      </c>
    </row>
    <row r="127">
      <c r="A127" s="35" t="s">
        <v>32</v>
      </c>
      <c r="B127" s="41" t="s">
        <v>33</v>
      </c>
      <c r="C127" s="37">
        <v>45251.0</v>
      </c>
      <c r="D127" s="38" t="s">
        <v>38</v>
      </c>
      <c r="E127" s="39" t="s">
        <v>39</v>
      </c>
      <c r="F127" s="40">
        <v>6.5</v>
      </c>
      <c r="G127" s="40">
        <v>0.0</v>
      </c>
      <c r="H127" s="40">
        <v>0.0</v>
      </c>
      <c r="I127" s="57" t="s">
        <v>46</v>
      </c>
      <c r="J127" s="37">
        <v>45252.0</v>
      </c>
      <c r="K127" s="38" t="s">
        <v>38</v>
      </c>
      <c r="L127" s="39" t="s">
        <v>39</v>
      </c>
      <c r="M127" s="40">
        <v>6.5</v>
      </c>
      <c r="N127" s="40">
        <v>0.0</v>
      </c>
      <c r="O127" s="40">
        <v>0.0</v>
      </c>
      <c r="P127" s="38" t="s">
        <v>36</v>
      </c>
      <c r="Q127" s="37">
        <v>45253.0</v>
      </c>
      <c r="R127" s="38" t="s">
        <v>126</v>
      </c>
      <c r="S127" s="39" t="s">
        <v>127</v>
      </c>
      <c r="T127" s="40">
        <v>6.0</v>
      </c>
      <c r="U127" s="40">
        <v>0.0</v>
      </c>
      <c r="V127" s="40">
        <v>0.0</v>
      </c>
      <c r="W127" s="42" t="s">
        <v>37</v>
      </c>
      <c r="X127" s="37">
        <v>45254.0</v>
      </c>
      <c r="Y127" s="38" t="s">
        <v>233</v>
      </c>
      <c r="Z127" s="39" t="s">
        <v>233</v>
      </c>
      <c r="AA127" s="40">
        <v>6.0</v>
      </c>
      <c r="AB127" s="40">
        <v>0.0</v>
      </c>
      <c r="AC127" s="40">
        <v>0.0</v>
      </c>
      <c r="AD127" s="56" t="s">
        <v>40</v>
      </c>
      <c r="AE127" s="37">
        <v>45255.0</v>
      </c>
      <c r="AF127" s="38" t="s">
        <v>41</v>
      </c>
      <c r="AG127" s="39" t="s">
        <v>42</v>
      </c>
      <c r="AH127" s="40">
        <v>8.0</v>
      </c>
      <c r="AI127" s="40">
        <v>0.0</v>
      </c>
      <c r="AJ127" s="40">
        <v>0.5</v>
      </c>
      <c r="AK127" s="47" t="s">
        <v>43</v>
      </c>
      <c r="AL127" s="37">
        <v>45256.0</v>
      </c>
      <c r="AM127" s="38" t="s">
        <v>25</v>
      </c>
      <c r="AN127" s="39" t="s">
        <v>25</v>
      </c>
      <c r="AO127" s="40">
        <v>0.0</v>
      </c>
      <c r="AP127" s="40">
        <v>0.0</v>
      </c>
      <c r="AQ127" s="40">
        <v>0.0</v>
      </c>
      <c r="AR127" s="96" t="s">
        <v>27</v>
      </c>
      <c r="AS127" s="37">
        <v>45257.0</v>
      </c>
      <c r="AT127" s="42" t="s">
        <v>65</v>
      </c>
      <c r="AU127" s="58" t="s">
        <v>66</v>
      </c>
      <c r="AV127" s="40">
        <v>0.0</v>
      </c>
      <c r="AW127" s="40">
        <v>6.0</v>
      </c>
      <c r="AX127" s="40">
        <v>0.0</v>
      </c>
      <c r="AY127" s="48"/>
      <c r="AZ127" s="49">
        <f t="shared" ref="AZ127:BB127" si="117">SUM(F127,M127,T127,AA127,AH127,AO127,AV127)</f>
        <v>33</v>
      </c>
      <c r="BA127" s="39">
        <f t="shared" si="117"/>
        <v>6</v>
      </c>
      <c r="BB127" s="39">
        <f t="shared" si="117"/>
        <v>0.5</v>
      </c>
      <c r="BC127" s="50">
        <f>SUM(AZ127,BA127,BB127)</f>
        <v>39.5</v>
      </c>
      <c r="BD127" s="51"/>
      <c r="BE127" s="39">
        <f>AZ127*80</f>
        <v>2640</v>
      </c>
      <c r="BF127" s="39">
        <f>BA127*88</f>
        <v>528</v>
      </c>
      <c r="BG127" s="39">
        <f>BB127*80</f>
        <v>40</v>
      </c>
      <c r="BH127" s="39">
        <f>SUM(BE127,BF127,BG127)</f>
        <v>3208</v>
      </c>
    </row>
    <row r="128">
      <c r="A128" s="67"/>
      <c r="B128" s="68"/>
      <c r="C128" s="68"/>
      <c r="AT128" s="192"/>
      <c r="AU128" s="28"/>
    </row>
    <row r="129">
      <c r="A129" s="67"/>
      <c r="B129" s="68"/>
      <c r="C129" s="68"/>
      <c r="K129" s="6" t="s">
        <v>160</v>
      </c>
      <c r="L129" s="4"/>
      <c r="Y129" s="6" t="s">
        <v>161</v>
      </c>
      <c r="Z129" s="4"/>
      <c r="AM129" s="6" t="s">
        <v>161</v>
      </c>
      <c r="AN129" s="4"/>
      <c r="AT129" s="53"/>
      <c r="AU129" s="39"/>
    </row>
    <row r="130">
      <c r="A130" s="10"/>
      <c r="B130" s="11"/>
      <c r="C130" s="11"/>
      <c r="D130" s="12"/>
      <c r="E130" s="13">
        <v>45250.0</v>
      </c>
      <c r="F130" s="14"/>
      <c r="G130" s="14"/>
      <c r="H130" s="14"/>
      <c r="I130" s="15"/>
      <c r="J130" s="15"/>
      <c r="K130" s="16"/>
      <c r="L130" s="13">
        <v>45251.0</v>
      </c>
      <c r="M130" s="15"/>
      <c r="N130" s="15"/>
      <c r="O130" s="15"/>
      <c r="P130" s="15"/>
      <c r="Q130" s="11"/>
      <c r="R130" s="17"/>
      <c r="S130" s="13">
        <v>45252.0</v>
      </c>
      <c r="T130" s="11"/>
      <c r="U130" s="15"/>
      <c r="V130" s="15"/>
      <c r="W130" s="11"/>
      <c r="X130" s="18"/>
      <c r="Y130" s="14"/>
      <c r="Z130" s="13">
        <v>45253.0</v>
      </c>
      <c r="AA130" s="15"/>
      <c r="AB130" s="15"/>
      <c r="AC130" s="11"/>
      <c r="AD130" s="15"/>
      <c r="AE130" s="15"/>
      <c r="AF130" s="12"/>
      <c r="AG130" s="13">
        <v>45254.0</v>
      </c>
      <c r="AH130" s="15"/>
      <c r="AI130" s="11"/>
      <c r="AJ130" s="15"/>
      <c r="AK130" s="15"/>
      <c r="AL130" s="15"/>
      <c r="AM130" s="18"/>
      <c r="AN130" s="13">
        <v>45255.0</v>
      </c>
      <c r="AO130" s="11"/>
      <c r="AP130" s="19"/>
      <c r="AQ130" s="19"/>
      <c r="AR130" s="19"/>
      <c r="AS130" s="19"/>
      <c r="AT130" s="14"/>
      <c r="AU130" s="13">
        <v>45256.0</v>
      </c>
      <c r="AV130" s="19"/>
      <c r="AW130" s="19"/>
      <c r="AX130" s="19"/>
      <c r="AY130" s="20"/>
      <c r="AZ130" s="19"/>
      <c r="BA130" s="19"/>
      <c r="BB130" s="19"/>
      <c r="BC130" s="19"/>
      <c r="BD130" s="20"/>
      <c r="BE130" s="21"/>
      <c r="BF130" s="22"/>
      <c r="BG130" s="4"/>
      <c r="BH130" s="19"/>
      <c r="BI130" s="23"/>
      <c r="BJ130" s="16"/>
      <c r="BK130" s="16"/>
      <c r="BL130" s="20"/>
      <c r="BM130" s="20"/>
    </row>
    <row r="131">
      <c r="A131" s="67"/>
      <c r="B131" s="68"/>
      <c r="C131" s="68"/>
      <c r="F131" s="26" t="s">
        <v>4</v>
      </c>
      <c r="G131" s="26" t="s">
        <v>5</v>
      </c>
      <c r="H131" s="26" t="s">
        <v>6</v>
      </c>
      <c r="K131" s="99"/>
      <c r="L131" s="99"/>
      <c r="M131" s="26" t="s">
        <v>4</v>
      </c>
      <c r="N131" s="26" t="s">
        <v>5</v>
      </c>
      <c r="O131" s="26" t="s">
        <v>6</v>
      </c>
      <c r="T131" s="26" t="s">
        <v>4</v>
      </c>
      <c r="U131" s="26" t="s">
        <v>5</v>
      </c>
      <c r="V131" s="26" t="s">
        <v>6</v>
      </c>
      <c r="AA131" s="26" t="s">
        <v>4</v>
      </c>
      <c r="AB131" s="26" t="s">
        <v>5</v>
      </c>
      <c r="AC131" s="26" t="s">
        <v>6</v>
      </c>
      <c r="AH131" s="26" t="s">
        <v>4</v>
      </c>
      <c r="AI131" s="26" t="s">
        <v>5</v>
      </c>
      <c r="AJ131" s="26" t="s">
        <v>6</v>
      </c>
      <c r="AO131" s="26" t="s">
        <v>4</v>
      </c>
      <c r="AP131" s="26" t="s">
        <v>5</v>
      </c>
      <c r="AQ131" s="26" t="s">
        <v>6</v>
      </c>
      <c r="AV131" s="26" t="s">
        <v>4</v>
      </c>
      <c r="AW131" s="26" t="s">
        <v>5</v>
      </c>
      <c r="AX131" s="26" t="s">
        <v>6</v>
      </c>
      <c r="AZ131" s="31" t="s">
        <v>4</v>
      </c>
      <c r="BA131" s="31" t="s">
        <v>13</v>
      </c>
      <c r="BB131" s="31" t="s">
        <v>6</v>
      </c>
      <c r="BC131" s="31" t="s">
        <v>14</v>
      </c>
      <c r="BE131" s="33" t="s">
        <v>4</v>
      </c>
      <c r="BF131" s="33" t="s">
        <v>13</v>
      </c>
      <c r="BG131" s="33" t="s">
        <v>6</v>
      </c>
      <c r="BH131" s="33" t="s">
        <v>15</v>
      </c>
    </row>
    <row r="132">
      <c r="A132" s="35" t="s">
        <v>18</v>
      </c>
      <c r="B132" s="36"/>
      <c r="C132" s="37"/>
      <c r="D132" s="42"/>
      <c r="E132" s="39"/>
      <c r="F132" s="128">
        <v>0.0</v>
      </c>
      <c r="G132" s="129">
        <v>0.0</v>
      </c>
      <c r="H132" s="129">
        <v>0.0</v>
      </c>
      <c r="I132" s="41"/>
      <c r="J132" s="37"/>
      <c r="K132" s="42"/>
      <c r="L132" s="39"/>
      <c r="M132" s="128">
        <v>0.0</v>
      </c>
      <c r="N132" s="129">
        <v>0.0</v>
      </c>
      <c r="O132" s="129">
        <v>0.0</v>
      </c>
      <c r="P132" s="42"/>
      <c r="Q132" s="37"/>
      <c r="R132" s="42"/>
      <c r="S132" s="39"/>
      <c r="T132" s="128">
        <v>0.0</v>
      </c>
      <c r="U132" s="129">
        <v>0.0</v>
      </c>
      <c r="V132" s="129">
        <v>0.0</v>
      </c>
      <c r="W132" s="43"/>
      <c r="X132" s="37"/>
      <c r="Y132" s="42"/>
      <c r="Z132" s="39"/>
      <c r="AA132" s="128">
        <v>0.0</v>
      </c>
      <c r="AB132" s="129">
        <v>0.0</v>
      </c>
      <c r="AC132" s="129">
        <v>0.0</v>
      </c>
      <c r="AD132" s="56"/>
      <c r="AE132" s="37"/>
      <c r="AF132" s="42"/>
      <c r="AG132" s="39"/>
      <c r="AH132" s="128">
        <v>0.0</v>
      </c>
      <c r="AI132" s="129">
        <v>0.0</v>
      </c>
      <c r="AJ132" s="129">
        <v>0.0</v>
      </c>
      <c r="AK132" s="66"/>
      <c r="AL132" s="37"/>
      <c r="AM132" s="42"/>
      <c r="AN132" s="39"/>
      <c r="AO132" s="128">
        <v>0.0</v>
      </c>
      <c r="AP132" s="129">
        <v>0.0</v>
      </c>
      <c r="AQ132" s="129">
        <v>0.0</v>
      </c>
      <c r="AR132" s="47"/>
      <c r="AS132" s="37"/>
      <c r="AT132" s="42"/>
      <c r="AU132" s="39"/>
      <c r="AV132" s="128">
        <v>0.0</v>
      </c>
      <c r="AW132" s="129">
        <v>0.0</v>
      </c>
      <c r="AX132" s="129">
        <v>0.0</v>
      </c>
      <c r="AY132" s="48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ref="BC132:BC133" si="120">SUM(AZ132,BA132,BB132)</f>
        <v>0</v>
      </c>
      <c r="BD132" s="51"/>
      <c r="BE132" s="39">
        <f>AZ132*80</f>
        <v>0</v>
      </c>
      <c r="BF132" s="39">
        <f>BA132*88</f>
        <v>0</v>
      </c>
      <c r="BG132" s="39">
        <f>BB132*80</f>
        <v>0</v>
      </c>
      <c r="BH132" s="39">
        <f>SUM(BE132,BF132,BG132)</f>
        <v>0</v>
      </c>
      <c r="BI132" s="51"/>
      <c r="BJ132" s="51"/>
      <c r="BK132" s="51"/>
      <c r="BL132" s="51"/>
      <c r="BM132" s="51"/>
    </row>
    <row r="133">
      <c r="A133" s="35" t="s">
        <v>150</v>
      </c>
      <c r="B133" s="36"/>
      <c r="C133" s="206"/>
      <c r="D133" s="42"/>
      <c r="E133" s="58"/>
      <c r="F133" s="128">
        <v>0.0</v>
      </c>
      <c r="G133" s="129">
        <v>0.0</v>
      </c>
      <c r="H133" s="129">
        <v>0.0</v>
      </c>
      <c r="I133" s="207"/>
      <c r="J133" s="206"/>
      <c r="K133" s="42"/>
      <c r="L133" s="58"/>
      <c r="M133" s="40">
        <v>0.0</v>
      </c>
      <c r="N133" s="129">
        <v>0.0</v>
      </c>
      <c r="O133" s="129">
        <v>0.0</v>
      </c>
      <c r="P133" s="208"/>
      <c r="Q133" s="206"/>
      <c r="R133" s="42"/>
      <c r="S133" s="58"/>
      <c r="T133" s="40">
        <v>0.0</v>
      </c>
      <c r="U133" s="129">
        <v>0.0</v>
      </c>
      <c r="V133" s="129">
        <v>0.0</v>
      </c>
      <c r="W133" s="207"/>
      <c r="X133" s="206"/>
      <c r="Y133" s="42"/>
      <c r="Z133" s="58"/>
      <c r="AA133" s="40">
        <v>0.0</v>
      </c>
      <c r="AB133" s="129">
        <v>0.0</v>
      </c>
      <c r="AC133" s="129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9">SUM(F133,M133,T133,AA133,AH133,AO133,AV133)</f>
        <v>0</v>
      </c>
      <c r="BA133" s="39">
        <f t="shared" si="119"/>
        <v>0</v>
      </c>
      <c r="BB133" s="39">
        <f t="shared" si="119"/>
        <v>0</v>
      </c>
      <c r="BC133" s="50">
        <f t="shared" si="120"/>
        <v>0</v>
      </c>
      <c r="BD133" s="51"/>
      <c r="BE133" s="39">
        <f>67.31*AZ133</f>
        <v>0</v>
      </c>
      <c r="BF133" s="39">
        <f>BA133*74</f>
        <v>0</v>
      </c>
      <c r="BG133" s="39">
        <f>BB133*84</f>
        <v>0</v>
      </c>
      <c r="BH133" s="39">
        <f>SUM(BF133,BE133,BG133)</f>
        <v>0</v>
      </c>
      <c r="BI133" s="51"/>
      <c r="BJ133" s="51"/>
      <c r="BK133" s="51"/>
      <c r="BL133" s="51"/>
      <c r="BM133" s="51"/>
    </row>
    <row r="134">
      <c r="A134" s="209"/>
      <c r="B134" s="203"/>
      <c r="C134" s="210"/>
      <c r="D134" s="136"/>
      <c r="E134" s="136"/>
      <c r="F134" s="136"/>
      <c r="G134" s="203"/>
      <c r="H134" s="203"/>
      <c r="I134" s="203"/>
      <c r="J134" s="210"/>
      <c r="K134" s="98"/>
      <c r="L134" s="211"/>
      <c r="M134" s="51"/>
      <c r="N134" s="203"/>
      <c r="O134" s="203"/>
      <c r="P134" s="155"/>
      <c r="Q134" s="210"/>
      <c r="R134" s="136"/>
      <c r="S134" s="136"/>
      <c r="T134" s="51"/>
      <c r="U134" s="203"/>
      <c r="V134" s="203"/>
      <c r="W134" s="203"/>
      <c r="X134" s="210"/>
      <c r="Y134" s="136"/>
      <c r="Z134" s="136"/>
      <c r="AA134" s="51"/>
      <c r="AB134" s="203"/>
      <c r="AC134" s="203"/>
      <c r="AD134" s="32"/>
      <c r="AE134" s="71"/>
      <c r="AF134" s="136"/>
      <c r="AG134" s="72"/>
      <c r="AH134" s="51"/>
      <c r="AI134" s="51"/>
      <c r="AJ134" s="51"/>
      <c r="AK134" s="32"/>
      <c r="AL134" s="71"/>
      <c r="AM134" s="136"/>
      <c r="AN134" s="72"/>
      <c r="AO134" s="51"/>
      <c r="AP134" s="51"/>
      <c r="AQ134" s="51"/>
      <c r="AR134" s="32"/>
      <c r="AS134" s="71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98"/>
      <c r="L135" s="211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39">
        <f t="shared" ref="AZ135:BC135" si="121">SUM(AZ132,AZ133)</f>
        <v>0</v>
      </c>
      <c r="BA135" s="39">
        <f t="shared" si="121"/>
        <v>0</v>
      </c>
      <c r="BB135" s="39">
        <f t="shared" si="121"/>
        <v>0</v>
      </c>
      <c r="BC135" s="39">
        <f t="shared" si="121"/>
        <v>0</v>
      </c>
      <c r="BD135" s="51"/>
      <c r="BE135" s="40">
        <f t="shared" ref="BE135:BH135" si="122">SUM(BE132,BE133)</f>
        <v>0</v>
      </c>
      <c r="BF135" s="40">
        <f t="shared" si="122"/>
        <v>0</v>
      </c>
      <c r="BG135" s="40">
        <f t="shared" si="122"/>
        <v>0</v>
      </c>
      <c r="BH135" s="40">
        <f t="shared" si="122"/>
        <v>0</v>
      </c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162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162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162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 ht="15.0" customHeight="1">
      <c r="A137" s="20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6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35"/>
      <c r="B138" s="42"/>
      <c r="C138" s="37"/>
      <c r="D138" s="38"/>
      <c r="E138" s="39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213">
        <f t="shared" ref="AZ138:BB138" si="123">SUM(F138,M138,T138,AA138,AH138,AO138,AV138)</f>
        <v>0</v>
      </c>
      <c r="BA138" s="214">
        <f t="shared" si="123"/>
        <v>0</v>
      </c>
      <c r="BB138" s="214">
        <f t="shared" si="123"/>
        <v>0</v>
      </c>
      <c r="BC138" s="215">
        <f>SUM(AZ138,BA138,BB138)</f>
        <v>0</v>
      </c>
      <c r="BD138" s="51"/>
      <c r="BE138" s="216">
        <f>AZ138*67.31</f>
        <v>0</v>
      </c>
      <c r="BF138" s="216">
        <f>74*BA138</f>
        <v>0</v>
      </c>
      <c r="BG138" s="216">
        <f>84*BB138</f>
        <v>0</v>
      </c>
      <c r="BH138" s="216">
        <f>SUM(BE138,BF138,BG138)</f>
        <v>0</v>
      </c>
      <c r="BI138" s="51"/>
      <c r="BJ138" s="51"/>
      <c r="BK138" s="51"/>
      <c r="BL138" s="51"/>
      <c r="BM138" s="51"/>
    </row>
    <row r="139">
      <c r="A139" s="217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218"/>
      <c r="N139" s="218"/>
      <c r="O139" s="218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09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164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164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164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219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191" t="s">
        <v>163</v>
      </c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91" t="s">
        <v>163</v>
      </c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91" t="s">
        <v>163</v>
      </c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191" t="s">
        <v>163</v>
      </c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220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57" t="s">
        <v>46</v>
      </c>
      <c r="J142" s="37"/>
      <c r="K142" s="38"/>
      <c r="L142" s="39"/>
      <c r="M142" s="40">
        <v>0.0</v>
      </c>
      <c r="N142" s="40">
        <v>0.0</v>
      </c>
      <c r="O142" s="40">
        <v>0.0</v>
      </c>
      <c r="P142" s="38" t="s">
        <v>36</v>
      </c>
      <c r="Q142" s="37"/>
      <c r="R142" s="38"/>
      <c r="S142" s="39"/>
      <c r="T142" s="40">
        <v>0.0</v>
      </c>
      <c r="U142" s="40">
        <v>0.0</v>
      </c>
      <c r="V142" s="40">
        <v>0.0</v>
      </c>
      <c r="W142" s="42" t="s">
        <v>37</v>
      </c>
      <c r="X142" s="37"/>
      <c r="Y142" s="38"/>
      <c r="Z142" s="39"/>
      <c r="AA142" s="40">
        <v>0.0</v>
      </c>
      <c r="AB142" s="40">
        <v>0.0</v>
      </c>
      <c r="AC142" s="40">
        <v>0.0</v>
      </c>
      <c r="AD142" s="56" t="s">
        <v>40</v>
      </c>
      <c r="AE142" s="37"/>
      <c r="AF142" s="38"/>
      <c r="AG142" s="39"/>
      <c r="AH142" s="40">
        <v>0.0</v>
      </c>
      <c r="AI142" s="40">
        <v>0.0</v>
      </c>
      <c r="AJ142" s="40">
        <v>0.0</v>
      </c>
      <c r="AK142" s="42" t="s">
        <v>43</v>
      </c>
      <c r="AL142" s="37">
        <v>45193.0</v>
      </c>
      <c r="AM142" s="53"/>
      <c r="AN142" s="44"/>
      <c r="AO142" s="40">
        <v>0.0</v>
      </c>
      <c r="AP142" s="40">
        <v>0.0</v>
      </c>
      <c r="AQ142" s="40">
        <v>0.0</v>
      </c>
      <c r="AR142" s="96" t="s">
        <v>142</v>
      </c>
      <c r="AS142" s="37">
        <v>45194.0</v>
      </c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4">SUM(F142,M142,T142,AA142,AH142,AO142,AV142)</f>
        <v>0</v>
      </c>
      <c r="BA142" s="39">
        <f t="shared" si="124"/>
        <v>0</v>
      </c>
      <c r="BB142" s="39">
        <f t="shared" si="124"/>
        <v>0</v>
      </c>
      <c r="BC142" s="50">
        <f>SUM(AZ142,BA142,BB142)</f>
        <v>0</v>
      </c>
      <c r="BD142" s="51"/>
      <c r="BE142" s="221">
        <f>AZ142*67.31</f>
        <v>0</v>
      </c>
      <c r="BF142" s="221">
        <f>74*BA142</f>
        <v>0</v>
      </c>
      <c r="BG142" s="221">
        <f>84*BB142</f>
        <v>0</v>
      </c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136"/>
      <c r="L143" s="136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Y143" s="136"/>
      <c r="Z143" s="136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136"/>
      <c r="AN143" s="72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04"/>
      <c r="G144" s="204"/>
      <c r="H144" s="204"/>
      <c r="I144" s="136"/>
      <c r="J144" s="71"/>
      <c r="K144" s="6" t="s">
        <v>165</v>
      </c>
      <c r="L144" s="4"/>
      <c r="M144" s="51"/>
      <c r="N144" s="51"/>
      <c r="O144" s="51"/>
      <c r="P144" s="51"/>
      <c r="Q144" s="71"/>
      <c r="R144" s="136"/>
      <c r="S144" s="136"/>
      <c r="T144" s="203"/>
      <c r="U144" s="203"/>
      <c r="V144" s="203"/>
      <c r="W144" s="136"/>
      <c r="X144" s="71"/>
      <c r="Y144" s="6" t="s">
        <v>31</v>
      </c>
      <c r="Z144" s="4"/>
      <c r="AA144" s="136"/>
      <c r="AB144" s="136"/>
      <c r="AC144" s="136"/>
      <c r="AD144" s="117"/>
      <c r="AE144" s="71"/>
      <c r="AF144" s="72"/>
      <c r="AG144" s="32"/>
      <c r="AH144" s="212"/>
      <c r="AI144" s="212"/>
      <c r="AJ144" s="212"/>
      <c r="AK144" s="32"/>
      <c r="AL144" s="71"/>
      <c r="AM144" s="6" t="s">
        <v>31</v>
      </c>
      <c r="AN144" s="4"/>
      <c r="AO144" s="136"/>
      <c r="AP144" s="136"/>
      <c r="AQ144" s="136"/>
      <c r="AR144" s="117"/>
      <c r="AS144" s="118"/>
      <c r="AT144" s="136"/>
      <c r="AU144" s="72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</row>
    <row r="145">
      <c r="A145" s="116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Y145" s="51"/>
      <c r="AZ145" s="31" t="s">
        <v>4</v>
      </c>
      <c r="BA145" s="31" t="s">
        <v>13</v>
      </c>
      <c r="BB145" s="31" t="s">
        <v>6</v>
      </c>
      <c r="BC145" s="31" t="s">
        <v>14</v>
      </c>
      <c r="BD145" s="51"/>
      <c r="BE145" s="33" t="s">
        <v>4</v>
      </c>
      <c r="BF145" s="33" t="s">
        <v>13</v>
      </c>
      <c r="BG145" s="33" t="s">
        <v>6</v>
      </c>
      <c r="BH145" s="33" t="s">
        <v>15</v>
      </c>
      <c r="BI145" s="51"/>
      <c r="BJ145" s="51"/>
      <c r="BK145" s="51"/>
      <c r="BL145" s="51"/>
      <c r="BM145" s="51"/>
    </row>
    <row r="146">
      <c r="A146" s="35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5">SUM(F146,M146,T146,AA146,AH146,AO146,AV146)</f>
        <v>0</v>
      </c>
      <c r="BA146" s="39">
        <f t="shared" si="125"/>
        <v>0</v>
      </c>
      <c r="BB146" s="39">
        <f t="shared" si="125"/>
        <v>0</v>
      </c>
      <c r="BC146" s="50">
        <f>SUM(AZ146,BA146,BB146)</f>
        <v>0</v>
      </c>
      <c r="BD146" s="51"/>
      <c r="BE146" s="221">
        <f>AZ146*67.31</f>
        <v>0</v>
      </c>
      <c r="BF146" s="221"/>
      <c r="BG146" s="221"/>
      <c r="BH146" s="221">
        <f>SUM(BE146,BF146,BG146)</f>
        <v>0</v>
      </c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>
      <c r="A148" s="67"/>
      <c r="B148" s="68"/>
      <c r="C148" s="68"/>
      <c r="F148" s="204"/>
      <c r="G148" s="204"/>
      <c r="H148" s="204"/>
      <c r="I148" s="204"/>
      <c r="J148" s="118"/>
      <c r="K148" s="6" t="s">
        <v>165</v>
      </c>
      <c r="L148" s="4"/>
      <c r="Y148" s="6" t="s">
        <v>145</v>
      </c>
      <c r="Z148" s="4"/>
      <c r="AM148" s="6" t="s">
        <v>145</v>
      </c>
      <c r="AN148" s="4"/>
    </row>
    <row r="149">
      <c r="A149" s="67"/>
      <c r="B149" s="136"/>
      <c r="C149" s="71"/>
      <c r="D149" s="136"/>
      <c r="E149" s="136"/>
      <c r="F149" s="26" t="s">
        <v>4</v>
      </c>
      <c r="G149" s="26" t="s">
        <v>5</v>
      </c>
      <c r="H149" s="26" t="s">
        <v>6</v>
      </c>
      <c r="I149" s="136"/>
      <c r="J149" s="71"/>
      <c r="K149" s="98"/>
      <c r="L149" s="211"/>
      <c r="M149" s="26" t="s">
        <v>4</v>
      </c>
      <c r="N149" s="26" t="s">
        <v>5</v>
      </c>
      <c r="O149" s="26" t="s">
        <v>6</v>
      </c>
      <c r="P149" s="51"/>
      <c r="Q149" s="71"/>
      <c r="R149" s="136"/>
      <c r="S149" s="136"/>
      <c r="T149" s="26" t="s">
        <v>4</v>
      </c>
      <c r="U149" s="26" t="s">
        <v>5</v>
      </c>
      <c r="V149" s="26" t="s">
        <v>6</v>
      </c>
      <c r="W149" s="136"/>
      <c r="X149" s="71"/>
      <c r="Y149" s="136"/>
      <c r="Z149" s="136"/>
      <c r="AA149" s="26" t="s">
        <v>4</v>
      </c>
      <c r="AB149" s="26" t="s">
        <v>5</v>
      </c>
      <c r="AC149" s="26" t="s">
        <v>6</v>
      </c>
      <c r="AD149" s="117"/>
      <c r="AE149" s="71"/>
      <c r="AF149" s="72"/>
      <c r="AG149" s="32"/>
      <c r="AH149" s="26" t="s">
        <v>4</v>
      </c>
      <c r="AI149" s="26" t="s">
        <v>5</v>
      </c>
      <c r="AJ149" s="26" t="s">
        <v>6</v>
      </c>
      <c r="AK149" s="32"/>
      <c r="AL149" s="71"/>
      <c r="AM149" s="136"/>
      <c r="AN149" s="72"/>
      <c r="AO149" s="26" t="s">
        <v>4</v>
      </c>
      <c r="AP149" s="26" t="s">
        <v>5</v>
      </c>
      <c r="AQ149" s="26" t="s">
        <v>6</v>
      </c>
      <c r="AR149" s="117"/>
      <c r="AS149" s="118"/>
      <c r="AT149" s="136"/>
      <c r="AU149" s="72"/>
      <c r="AV149" s="26" t="s">
        <v>4</v>
      </c>
      <c r="AW149" s="26" t="s">
        <v>5</v>
      </c>
      <c r="AX149" s="26" t="s">
        <v>6</v>
      </c>
      <c r="AZ149" s="31" t="s">
        <v>4</v>
      </c>
      <c r="BA149" s="31" t="s">
        <v>13</v>
      </c>
      <c r="BB149" s="31" t="s">
        <v>6</v>
      </c>
      <c r="BC149" s="31" t="s">
        <v>14</v>
      </c>
      <c r="BE149" s="33" t="s">
        <v>4</v>
      </c>
      <c r="BF149" s="33" t="s">
        <v>13</v>
      </c>
      <c r="BG149" s="33" t="s">
        <v>6</v>
      </c>
      <c r="BH149" s="33" t="s">
        <v>15</v>
      </c>
    </row>
    <row r="150">
      <c r="A150" s="222"/>
      <c r="B150" s="92"/>
      <c r="C150" s="45"/>
      <c r="D150" s="53"/>
      <c r="E150" s="44"/>
      <c r="F150" s="40">
        <v>0.0</v>
      </c>
      <c r="G150" s="40">
        <v>0.0</v>
      </c>
      <c r="H150" s="40">
        <v>0.0</v>
      </c>
      <c r="I150" s="92"/>
      <c r="J150" s="45"/>
      <c r="K150" s="53"/>
      <c r="L150" s="44"/>
      <c r="M150" s="40">
        <v>0.0</v>
      </c>
      <c r="N150" s="40">
        <v>0.0</v>
      </c>
      <c r="O150" s="40">
        <v>0.0</v>
      </c>
      <c r="P150" s="92"/>
      <c r="Q150" s="45"/>
      <c r="R150" s="53"/>
      <c r="S150" s="44"/>
      <c r="T150" s="40">
        <v>0.0</v>
      </c>
      <c r="U150" s="40">
        <v>0.0</v>
      </c>
      <c r="V150" s="40">
        <v>0.0</v>
      </c>
      <c r="W150" s="92"/>
      <c r="X150" s="45"/>
      <c r="Y150" s="53"/>
      <c r="Z150" s="44"/>
      <c r="AA150" s="40">
        <v>0.0</v>
      </c>
      <c r="AB150" s="40">
        <v>0.0</v>
      </c>
      <c r="AC150" s="40">
        <v>0.0</v>
      </c>
      <c r="AD150" s="92"/>
      <c r="AE150" s="45"/>
      <c r="AF150" s="53"/>
      <c r="AG150" s="44"/>
      <c r="AH150" s="40">
        <v>0.0</v>
      </c>
      <c r="AI150" s="40">
        <v>0.0</v>
      </c>
      <c r="AJ150" s="40">
        <v>0.0</v>
      </c>
      <c r="AK150" s="92"/>
      <c r="AL150" s="45"/>
      <c r="AM150" s="53"/>
      <c r="AN150" s="44"/>
      <c r="AO150" s="40">
        <v>0.0</v>
      </c>
      <c r="AP150" s="40">
        <v>0.0</v>
      </c>
      <c r="AQ150" s="40">
        <v>0.0</v>
      </c>
      <c r="AR150" s="92"/>
      <c r="AS150" s="45"/>
      <c r="AT150" s="53"/>
      <c r="AU150" s="44"/>
      <c r="AV150" s="40">
        <v>0.0</v>
      </c>
      <c r="AW150" s="40">
        <v>0.0</v>
      </c>
      <c r="AX150" s="40">
        <v>0.0</v>
      </c>
      <c r="AY150" s="51"/>
      <c r="AZ150" s="49">
        <f t="shared" ref="AZ150:BB150" si="126">SUM(F150,M150,T150,AA150,AH150,AO150,AV150)</f>
        <v>0</v>
      </c>
      <c r="BA150" s="39">
        <f t="shared" si="126"/>
        <v>0</v>
      </c>
      <c r="BB150" s="39">
        <f t="shared" si="126"/>
        <v>0</v>
      </c>
      <c r="BC150" s="50">
        <f>SUM(AZ150,BA150,BB150)</f>
        <v>0</v>
      </c>
      <c r="BD150" s="51"/>
      <c r="BE150" s="39"/>
      <c r="BF150" s="39"/>
      <c r="BG150" s="39"/>
      <c r="BH150" s="39"/>
      <c r="BI150" s="51"/>
      <c r="BJ150" s="51"/>
      <c r="BK150" s="51"/>
      <c r="BL150" s="51"/>
      <c r="BM150" s="51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  <c r="BG151" s="68" t="s">
        <v>15</v>
      </c>
      <c r="BH151" s="223">
        <f>SUM(BH132,BH138,BH142,BH146)</f>
        <v>0</v>
      </c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>
      <c r="A153" s="67"/>
      <c r="B153" s="68"/>
      <c r="C153" s="68"/>
      <c r="F153" s="204"/>
      <c r="G153" s="204"/>
      <c r="H153" s="204"/>
      <c r="I153" s="204"/>
      <c r="J153" s="118"/>
      <c r="K153" s="136"/>
      <c r="L153" s="136"/>
    </row>
    <row r="154" ht="17.25" customHeight="1">
      <c r="A154" s="67"/>
      <c r="B154" s="68" t="s">
        <v>25</v>
      </c>
      <c r="D154" s="68" t="s">
        <v>166</v>
      </c>
      <c r="E154" s="68" t="s">
        <v>167</v>
      </c>
    </row>
    <row r="155">
      <c r="A155" s="224" t="s">
        <v>1</v>
      </c>
      <c r="B155" s="68"/>
    </row>
    <row r="156">
      <c r="A156" s="225" t="s">
        <v>45</v>
      </c>
      <c r="B156" s="68" t="s">
        <v>175</v>
      </c>
      <c r="C156" s="67" t="s">
        <v>171</v>
      </c>
      <c r="D156" s="152"/>
    </row>
    <row r="157">
      <c r="A157" s="225" t="s">
        <v>32</v>
      </c>
      <c r="B157" s="68" t="s">
        <v>169</v>
      </c>
      <c r="C157" s="67" t="s">
        <v>174</v>
      </c>
      <c r="D157" s="153"/>
      <c r="E157" s="136"/>
      <c r="F157" s="117"/>
      <c r="G157" s="117"/>
      <c r="H157" s="117"/>
      <c r="I157" s="117"/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 t="s">
        <v>198</v>
      </c>
      <c r="B160" s="68" t="s">
        <v>169</v>
      </c>
    </row>
    <row r="161">
      <c r="A161" s="225" t="s">
        <v>69</v>
      </c>
      <c r="B161" s="68" t="s">
        <v>175</v>
      </c>
      <c r="C161" s="152" t="s">
        <v>170</v>
      </c>
    </row>
    <row r="162">
      <c r="A162" s="225" t="s">
        <v>73</v>
      </c>
      <c r="B162" s="68" t="s">
        <v>171</v>
      </c>
      <c r="C162" s="152" t="s">
        <v>169</v>
      </c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175</v>
      </c>
      <c r="C164" s="67" t="s">
        <v>168</v>
      </c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169</v>
      </c>
      <c r="C165" s="68" t="s">
        <v>168</v>
      </c>
    </row>
    <row r="166">
      <c r="A166" s="225" t="s">
        <v>103</v>
      </c>
      <c r="B166" s="68" t="s">
        <v>175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5" t="s">
        <v>109</v>
      </c>
      <c r="B167" s="68" t="s">
        <v>171</v>
      </c>
      <c r="C167" s="152" t="s">
        <v>172</v>
      </c>
      <c r="D167" s="152"/>
      <c r="E167" s="152"/>
      <c r="F167" s="153"/>
      <c r="G167" s="153"/>
      <c r="H167" s="153"/>
      <c r="I167" s="153"/>
    </row>
    <row r="168">
      <c r="A168" s="229" t="s">
        <v>35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139</v>
      </c>
      <c r="B169" s="68" t="s">
        <v>172</v>
      </c>
      <c r="C169" s="152"/>
      <c r="D169" s="152"/>
      <c r="E169" s="152"/>
      <c r="F169" s="153"/>
      <c r="G169" s="153"/>
      <c r="H169" s="153"/>
      <c r="I169" s="153"/>
    </row>
    <row r="170">
      <c r="A170" s="225" t="s">
        <v>82</v>
      </c>
      <c r="B170" s="68" t="s">
        <v>175</v>
      </c>
      <c r="C170" s="152"/>
      <c r="D170" s="152"/>
      <c r="E170" s="153"/>
      <c r="F170" s="153"/>
      <c r="G170" s="153"/>
      <c r="H170" s="153"/>
      <c r="I170" s="153"/>
    </row>
    <row r="171">
      <c r="A171" s="229" t="s">
        <v>23</v>
      </c>
      <c r="C171" s="152"/>
      <c r="D171" s="152"/>
      <c r="E171" s="153"/>
      <c r="F171" s="153"/>
      <c r="G171" s="153"/>
      <c r="H171" s="153"/>
      <c r="I171" s="153"/>
    </row>
    <row r="172">
      <c r="A172" s="225" t="s">
        <v>123</v>
      </c>
      <c r="B172" s="68" t="s">
        <v>175</v>
      </c>
      <c r="C172" s="152"/>
      <c r="D172" s="152"/>
      <c r="E172" s="153"/>
      <c r="F172" s="153"/>
      <c r="G172" s="153"/>
      <c r="H172" s="153"/>
      <c r="I172" s="153"/>
    </row>
    <row r="173">
      <c r="A173" s="229" t="s">
        <v>145</v>
      </c>
      <c r="B173" s="68"/>
      <c r="C173" s="152"/>
      <c r="D173" s="152"/>
      <c r="E173" s="153"/>
      <c r="F173" s="153"/>
      <c r="G173" s="153"/>
      <c r="H173" s="153"/>
      <c r="I173" s="153"/>
    </row>
    <row r="174">
      <c r="A174" s="225" t="s">
        <v>30</v>
      </c>
      <c r="B174" s="68" t="s">
        <v>171</v>
      </c>
      <c r="C174" s="152"/>
      <c r="D174" s="152"/>
      <c r="E174" s="153"/>
      <c r="F174" s="153"/>
      <c r="G174" s="153"/>
      <c r="H174" s="153"/>
      <c r="I174" s="153"/>
    </row>
    <row r="175">
      <c r="A175" s="227" t="s">
        <v>151</v>
      </c>
    </row>
    <row r="176">
      <c r="A176" s="67" t="s">
        <v>176</v>
      </c>
      <c r="B176" s="68" t="s">
        <v>170</v>
      </c>
      <c r="C176" s="67"/>
      <c r="D176" s="152"/>
    </row>
    <row r="177">
      <c r="A177" s="152" t="s">
        <v>52</v>
      </c>
      <c r="B177" s="68" t="s">
        <v>171</v>
      </c>
      <c r="C177" s="67"/>
      <c r="D177" s="152"/>
    </row>
    <row r="178">
      <c r="A178" s="152" t="s">
        <v>54</v>
      </c>
      <c r="B178" s="152" t="s">
        <v>171</v>
      </c>
      <c r="C178" s="152"/>
    </row>
    <row r="179">
      <c r="A179" s="227" t="s">
        <v>178</v>
      </c>
      <c r="B179" s="153"/>
      <c r="C179" s="153"/>
    </row>
    <row r="180">
      <c r="A180" s="67" t="s">
        <v>55</v>
      </c>
      <c r="B180" s="68" t="s">
        <v>174</v>
      </c>
      <c r="C180" s="152" t="s">
        <v>172</v>
      </c>
    </row>
    <row r="184">
      <c r="F184" s="136"/>
      <c r="G184" s="136"/>
      <c r="H184" s="136"/>
      <c r="I184" s="136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8">
      <c r="F188" s="153"/>
      <c r="G188" s="153"/>
      <c r="H188" s="153"/>
      <c r="I188" s="153"/>
    </row>
    <row r="190">
      <c r="D190" s="75"/>
      <c r="E190" s="75"/>
    </row>
    <row r="191">
      <c r="D191" s="75"/>
      <c r="E191" s="75"/>
    </row>
    <row r="192">
      <c r="D192" s="106"/>
      <c r="E192" s="106"/>
    </row>
    <row r="193">
      <c r="E193" s="32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51"/>
    </row>
    <row r="203">
      <c r="E203" s="106"/>
    </row>
    <row r="204">
      <c r="E204" s="106"/>
    </row>
    <row r="205">
      <c r="E205" s="32"/>
    </row>
    <row r="206">
      <c r="E206" s="51"/>
    </row>
    <row r="207">
      <c r="E207" s="51"/>
    </row>
  </sheetData>
  <mergeCells count="74">
    <mergeCell ref="K73:L73"/>
    <mergeCell ref="K85:L85"/>
    <mergeCell ref="AF85:AG85"/>
    <mergeCell ref="AT85:AU85"/>
    <mergeCell ref="BF86:BG86"/>
    <mergeCell ref="BF87:BG87"/>
    <mergeCell ref="K95:L95"/>
    <mergeCell ref="BF95:BG95"/>
    <mergeCell ref="AF95:AG95"/>
    <mergeCell ref="AT95:AU95"/>
    <mergeCell ref="BF97:BG97"/>
    <mergeCell ref="K104:L104"/>
    <mergeCell ref="AF104:AG104"/>
    <mergeCell ref="AT104:AU104"/>
    <mergeCell ref="BF106:BG106"/>
    <mergeCell ref="AM140:AN140"/>
    <mergeCell ref="AM144:AN144"/>
    <mergeCell ref="Y144:Z144"/>
    <mergeCell ref="Y148:Z148"/>
    <mergeCell ref="K136:L136"/>
    <mergeCell ref="Y136:Z136"/>
    <mergeCell ref="AM136:AN136"/>
    <mergeCell ref="K140:L140"/>
    <mergeCell ref="Y140:Z140"/>
    <mergeCell ref="K144:L144"/>
    <mergeCell ref="K148:L148"/>
    <mergeCell ref="AM148:AN148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5:L125"/>
    <mergeCell ref="Y125:Z125"/>
    <mergeCell ref="AM125:AN125"/>
    <mergeCell ref="K129:L129"/>
    <mergeCell ref="Y129:Z129"/>
    <mergeCell ref="AM129:AN129"/>
    <mergeCell ref="BF130:BG130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hidden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11.0"/>
    <col customWidth="1" min="13" max="13" width="23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65">
        <v>45228.0</v>
      </c>
      <c r="B2" s="266" t="s">
        <v>50</v>
      </c>
      <c r="C2" s="266" t="s">
        <v>23</v>
      </c>
      <c r="D2" s="267" t="s">
        <v>174</v>
      </c>
      <c r="E2" s="265">
        <v>45229.0</v>
      </c>
      <c r="F2" s="274">
        <v>0.020833333333333332</v>
      </c>
      <c r="G2" s="268">
        <v>0.16666666666666666</v>
      </c>
      <c r="H2" s="271">
        <v>3.5</v>
      </c>
      <c r="I2" s="271">
        <v>0.0</v>
      </c>
      <c r="J2" s="271">
        <v>0.0</v>
      </c>
      <c r="K2" s="271">
        <v>3.5</v>
      </c>
      <c r="L2" s="271"/>
      <c r="M2" s="271" t="s">
        <v>257</v>
      </c>
    </row>
    <row r="3">
      <c r="A3" s="265">
        <v>45228.0</v>
      </c>
      <c r="B3" s="266" t="s">
        <v>50</v>
      </c>
      <c r="C3" s="266" t="s">
        <v>49</v>
      </c>
      <c r="D3" s="267" t="s">
        <v>174</v>
      </c>
      <c r="E3" s="265">
        <v>45229.0</v>
      </c>
      <c r="F3" s="274">
        <v>0.16666666666666666</v>
      </c>
      <c r="G3" s="268">
        <v>0.3333333333333333</v>
      </c>
      <c r="H3" s="269">
        <v>4.0</v>
      </c>
      <c r="I3" s="270">
        <v>0.0</v>
      </c>
      <c r="J3" s="269">
        <v>2.0</v>
      </c>
      <c r="K3" s="269">
        <v>2.0</v>
      </c>
      <c r="L3" s="271"/>
      <c r="M3" s="271" t="s">
        <v>257</v>
      </c>
    </row>
    <row r="4">
      <c r="A4" s="265">
        <v>45228.0</v>
      </c>
      <c r="B4" s="266" t="s">
        <v>30</v>
      </c>
      <c r="C4" s="266" t="s">
        <v>1</v>
      </c>
      <c r="D4" s="267" t="s">
        <v>172</v>
      </c>
      <c r="E4" s="265">
        <v>45228.0</v>
      </c>
      <c r="F4" s="268">
        <v>0.0</v>
      </c>
      <c r="G4" s="268">
        <v>0.20833333333333334</v>
      </c>
      <c r="H4" s="271">
        <v>5.0</v>
      </c>
      <c r="I4" s="271">
        <v>0.0</v>
      </c>
      <c r="J4" s="271">
        <v>0.0</v>
      </c>
      <c r="K4" s="271">
        <v>5.0</v>
      </c>
      <c r="L4" s="271"/>
      <c r="M4" s="271" t="s">
        <v>257</v>
      </c>
    </row>
    <row r="5">
      <c r="A5" s="265">
        <v>45228.0</v>
      </c>
      <c r="B5" s="266" t="s">
        <v>123</v>
      </c>
      <c r="C5" s="266" t="s">
        <v>23</v>
      </c>
      <c r="D5" s="267" t="s">
        <v>174</v>
      </c>
      <c r="E5" s="265">
        <v>45229.0</v>
      </c>
      <c r="F5" s="268">
        <v>0.16666666666666666</v>
      </c>
      <c r="G5" s="274">
        <v>0.4583333333333333</v>
      </c>
      <c r="H5" s="269">
        <v>7.0</v>
      </c>
      <c r="I5" s="270">
        <v>0.0</v>
      </c>
      <c r="J5" s="270">
        <v>5.0</v>
      </c>
      <c r="K5" s="269">
        <v>2.0</v>
      </c>
      <c r="L5" s="271"/>
      <c r="M5" s="271" t="s">
        <v>257</v>
      </c>
    </row>
    <row r="6">
      <c r="A6" s="265">
        <v>45228.0</v>
      </c>
      <c r="B6" s="266" t="s">
        <v>45</v>
      </c>
      <c r="C6" s="266" t="s">
        <v>1</v>
      </c>
      <c r="D6" s="267" t="s">
        <v>174</v>
      </c>
      <c r="E6" s="265">
        <v>45229.0</v>
      </c>
      <c r="F6" s="274">
        <v>0.20833333333333334</v>
      </c>
      <c r="G6" s="274">
        <v>0.4791666666666667</v>
      </c>
      <c r="H6" s="270">
        <v>6.5</v>
      </c>
      <c r="I6" s="270">
        <v>0.0</v>
      </c>
      <c r="J6" s="270">
        <v>5.5</v>
      </c>
      <c r="K6" s="270">
        <v>1.0</v>
      </c>
      <c r="L6" s="271"/>
      <c r="M6" s="271" t="s">
        <v>257</v>
      </c>
    </row>
    <row r="7">
      <c r="A7" s="265">
        <v>45228.0</v>
      </c>
      <c r="B7" s="266" t="s">
        <v>82</v>
      </c>
      <c r="C7" s="272" t="s">
        <v>35</v>
      </c>
      <c r="D7" s="267" t="s">
        <v>174</v>
      </c>
      <c r="E7" s="265">
        <v>45229.0</v>
      </c>
      <c r="F7" s="268">
        <v>0.20833333333333334</v>
      </c>
      <c r="G7" s="274">
        <v>0.4583333333333333</v>
      </c>
      <c r="H7" s="269">
        <v>6.0</v>
      </c>
      <c r="I7" s="270">
        <v>0.0</v>
      </c>
      <c r="J7" s="270">
        <v>5.0</v>
      </c>
      <c r="K7" s="269">
        <v>1.0</v>
      </c>
      <c r="L7" s="271"/>
      <c r="M7" s="271" t="s">
        <v>257</v>
      </c>
    </row>
    <row r="8">
      <c r="A8" s="265">
        <v>45228.0</v>
      </c>
      <c r="B8" s="266" t="s">
        <v>69</v>
      </c>
      <c r="C8" s="266" t="s">
        <v>51</v>
      </c>
      <c r="D8" s="267" t="s">
        <v>174</v>
      </c>
      <c r="E8" s="265">
        <v>45229.0</v>
      </c>
      <c r="F8" s="274">
        <v>0.16666666666666666</v>
      </c>
      <c r="G8" s="268">
        <v>0.5</v>
      </c>
      <c r="H8" s="269">
        <v>8.0</v>
      </c>
      <c r="I8" s="269">
        <v>0.0</v>
      </c>
      <c r="J8" s="270">
        <v>6.0</v>
      </c>
      <c r="K8" s="270">
        <v>2.0</v>
      </c>
      <c r="L8" s="271"/>
      <c r="M8" s="271" t="s">
        <v>257</v>
      </c>
    </row>
    <row r="9">
      <c r="A9" s="265">
        <v>45228.0</v>
      </c>
      <c r="B9" s="266" t="s">
        <v>190</v>
      </c>
      <c r="C9" s="266" t="s">
        <v>51</v>
      </c>
      <c r="D9" s="267" t="s">
        <v>174</v>
      </c>
      <c r="E9" s="265">
        <v>45229.0</v>
      </c>
      <c r="F9" s="274">
        <v>0.20833333333333334</v>
      </c>
      <c r="G9" s="274">
        <v>0.5208333333333334</v>
      </c>
      <c r="H9" s="270">
        <v>7.5</v>
      </c>
      <c r="I9" s="270">
        <v>0.0</v>
      </c>
      <c r="J9" s="270">
        <v>6.5</v>
      </c>
      <c r="K9" s="270">
        <v>1.0</v>
      </c>
      <c r="L9" s="271"/>
      <c r="M9" s="271" t="s">
        <v>257</v>
      </c>
    </row>
    <row r="10">
      <c r="A10" s="265">
        <v>45228.0</v>
      </c>
      <c r="B10" s="266" t="s">
        <v>103</v>
      </c>
      <c r="C10" s="266" t="s">
        <v>31</v>
      </c>
      <c r="D10" s="267" t="s">
        <v>174</v>
      </c>
      <c r="E10" s="265">
        <v>45229.0</v>
      </c>
      <c r="F10" s="274">
        <v>0.20833333333333334</v>
      </c>
      <c r="G10" s="268">
        <v>0.0</v>
      </c>
      <c r="H10" s="269">
        <v>7.0</v>
      </c>
      <c r="I10" s="270">
        <v>0.0</v>
      </c>
      <c r="J10" s="269">
        <v>6.0</v>
      </c>
      <c r="K10" s="270">
        <v>1.0</v>
      </c>
      <c r="L10" s="271"/>
      <c r="M10" s="271" t="s">
        <v>257</v>
      </c>
    </row>
    <row r="11">
      <c r="A11" s="265">
        <v>45228.0</v>
      </c>
      <c r="B11" s="266" t="s">
        <v>97</v>
      </c>
      <c r="C11" s="266" t="s">
        <v>31</v>
      </c>
      <c r="D11" s="267" t="s">
        <v>174</v>
      </c>
      <c r="E11" s="265">
        <v>45229.0</v>
      </c>
      <c r="F11" s="269">
        <v>0.0</v>
      </c>
      <c r="G11" s="269">
        <v>0.0</v>
      </c>
      <c r="H11" s="271">
        <v>0.0</v>
      </c>
      <c r="I11" s="271">
        <v>0.0</v>
      </c>
      <c r="J11" s="271">
        <v>0.0</v>
      </c>
      <c r="K11" s="271">
        <v>0.0</v>
      </c>
      <c r="L11" s="271" t="s">
        <v>25</v>
      </c>
      <c r="M11" s="271" t="s">
        <v>257</v>
      </c>
    </row>
    <row r="12">
      <c r="A12" s="265">
        <v>45228.0</v>
      </c>
      <c r="B12" s="266" t="s">
        <v>54</v>
      </c>
      <c r="C12" s="266" t="s">
        <v>1</v>
      </c>
      <c r="D12" s="267" t="s">
        <v>174</v>
      </c>
      <c r="E12" s="265">
        <v>45229.0</v>
      </c>
      <c r="F12" s="274">
        <v>0.16666666666666666</v>
      </c>
      <c r="G12" s="274">
        <v>0.20833333333333334</v>
      </c>
      <c r="H12" s="269">
        <v>1.0</v>
      </c>
      <c r="I12" s="269">
        <v>0.0</v>
      </c>
      <c r="J12" s="269">
        <v>0.0</v>
      </c>
      <c r="K12" s="269">
        <v>1.0</v>
      </c>
      <c r="L12" s="271"/>
      <c r="M12" s="271" t="s">
        <v>257</v>
      </c>
    </row>
    <row r="13">
      <c r="A13" s="265">
        <v>45228.0</v>
      </c>
      <c r="B13" s="266" t="s">
        <v>54</v>
      </c>
      <c r="C13" s="272" t="s">
        <v>31</v>
      </c>
      <c r="D13" s="267" t="s">
        <v>174</v>
      </c>
      <c r="E13" s="265">
        <v>45229.0</v>
      </c>
      <c r="F13" s="274">
        <v>0.20833333333333334</v>
      </c>
      <c r="G13" s="274">
        <v>0.4791666666666667</v>
      </c>
      <c r="H13" s="270">
        <v>6.5</v>
      </c>
      <c r="I13" s="270">
        <v>0.0</v>
      </c>
      <c r="J13" s="270">
        <v>5.5</v>
      </c>
      <c r="K13" s="270">
        <v>1.0</v>
      </c>
      <c r="L13" s="271"/>
      <c r="M13" s="271" t="s">
        <v>257</v>
      </c>
    </row>
    <row r="14">
      <c r="A14" s="233">
        <v>45229.0</v>
      </c>
      <c r="B14" s="153" t="s">
        <v>88</v>
      </c>
      <c r="C14" s="153" t="s">
        <v>31</v>
      </c>
      <c r="D14" s="234" t="s">
        <v>174</v>
      </c>
      <c r="E14" s="233">
        <v>45229.0</v>
      </c>
      <c r="F14" s="238">
        <v>0.9166666666666666</v>
      </c>
      <c r="G14" s="237">
        <v>0.22916666666666666</v>
      </c>
      <c r="H14" s="235">
        <v>7.5</v>
      </c>
      <c r="I14" s="236">
        <v>0.0</v>
      </c>
      <c r="J14" s="236">
        <v>0.0</v>
      </c>
      <c r="K14" s="235">
        <v>7.5</v>
      </c>
      <c r="L14" s="152"/>
    </row>
    <row r="15">
      <c r="A15" s="233">
        <v>45229.0</v>
      </c>
      <c r="B15" s="152" t="s">
        <v>189</v>
      </c>
      <c r="C15" s="153" t="s">
        <v>51</v>
      </c>
      <c r="D15" s="234" t="s">
        <v>174</v>
      </c>
      <c r="E15" s="233">
        <v>45229.0</v>
      </c>
      <c r="F15" s="238">
        <v>0.9583333333333334</v>
      </c>
      <c r="G15" s="237">
        <v>0.20833333333333334</v>
      </c>
      <c r="H15" s="235">
        <v>6.0</v>
      </c>
      <c r="I15" s="236">
        <v>0.0</v>
      </c>
      <c r="J15" s="236">
        <v>0.0</v>
      </c>
      <c r="K15" s="235">
        <v>6.0</v>
      </c>
      <c r="L15" s="152"/>
    </row>
    <row r="16">
      <c r="A16" s="233">
        <v>45229.0</v>
      </c>
      <c r="B16" s="153" t="s">
        <v>139</v>
      </c>
      <c r="C16" s="153" t="s">
        <v>35</v>
      </c>
      <c r="D16" s="234" t="s">
        <v>174</v>
      </c>
      <c r="E16" s="233">
        <v>45229.0</v>
      </c>
      <c r="F16" s="238">
        <v>0.9583333333333334</v>
      </c>
      <c r="G16" s="237">
        <v>0.20833333333333334</v>
      </c>
      <c r="H16" s="235">
        <v>6.0</v>
      </c>
      <c r="I16" s="236">
        <v>0.0</v>
      </c>
      <c r="J16" s="236">
        <v>0.0</v>
      </c>
      <c r="K16" s="235">
        <v>6.0</v>
      </c>
      <c r="L16" s="152"/>
    </row>
    <row r="17">
      <c r="A17" s="233">
        <v>45229.0</v>
      </c>
      <c r="B17" s="152" t="s">
        <v>54</v>
      </c>
      <c r="C17" s="153" t="s">
        <v>1</v>
      </c>
      <c r="D17" s="234" t="s">
        <v>174</v>
      </c>
      <c r="E17" s="233">
        <v>45229.0</v>
      </c>
      <c r="F17" s="237">
        <v>0.9375</v>
      </c>
      <c r="G17" s="237">
        <v>0.20833333333333334</v>
      </c>
      <c r="H17" s="235">
        <v>6.5</v>
      </c>
      <c r="I17" s="236">
        <v>0.0</v>
      </c>
      <c r="J17" s="236">
        <v>0.0</v>
      </c>
      <c r="K17" s="235">
        <v>6.5</v>
      </c>
      <c r="L17" s="152"/>
    </row>
    <row r="18">
      <c r="A18" s="233">
        <v>45229.0</v>
      </c>
      <c r="B18" s="152" t="s">
        <v>18</v>
      </c>
      <c r="C18" s="153" t="s">
        <v>1</v>
      </c>
      <c r="D18" s="234" t="s">
        <v>174</v>
      </c>
      <c r="E18" s="233">
        <v>45229.0</v>
      </c>
      <c r="F18" s="235">
        <v>0.0</v>
      </c>
      <c r="G18" s="235">
        <v>0.0</v>
      </c>
      <c r="H18" s="235">
        <v>0.0</v>
      </c>
      <c r="I18" s="236">
        <v>0.0</v>
      </c>
      <c r="J18" s="236">
        <v>0.0</v>
      </c>
      <c r="K18" s="235">
        <v>0.0</v>
      </c>
      <c r="L18" s="152" t="s">
        <v>25</v>
      </c>
    </row>
    <row r="19">
      <c r="A19" s="233">
        <v>45229.0</v>
      </c>
      <c r="B19" s="152" t="s">
        <v>55</v>
      </c>
      <c r="C19" s="153" t="s">
        <v>1</v>
      </c>
      <c r="D19" s="234" t="s">
        <v>174</v>
      </c>
      <c r="E19" s="233">
        <v>45229.0</v>
      </c>
      <c r="F19" s="235">
        <v>0.0</v>
      </c>
      <c r="G19" s="235">
        <v>0.0</v>
      </c>
      <c r="H19" s="235">
        <v>0.0</v>
      </c>
      <c r="I19" s="236">
        <v>0.0</v>
      </c>
      <c r="J19" s="236">
        <v>0.0</v>
      </c>
      <c r="K19" s="235">
        <v>0.0</v>
      </c>
      <c r="L19" s="152" t="s">
        <v>25</v>
      </c>
    </row>
    <row r="20">
      <c r="A20" s="233">
        <v>45229.0</v>
      </c>
      <c r="B20" s="152" t="s">
        <v>52</v>
      </c>
      <c r="C20" s="152" t="s">
        <v>23</v>
      </c>
      <c r="D20" s="234" t="s">
        <v>175</v>
      </c>
      <c r="E20" s="233">
        <v>45230.0</v>
      </c>
      <c r="F20" s="238">
        <v>0.020833333333333332</v>
      </c>
      <c r="G20" s="237">
        <v>0.25</v>
      </c>
      <c r="H20" s="68">
        <v>5.5</v>
      </c>
      <c r="I20" s="68">
        <v>0.0</v>
      </c>
      <c r="J20" s="68">
        <v>0.0</v>
      </c>
      <c r="K20" s="68">
        <v>5.5</v>
      </c>
      <c r="L20" s="152"/>
    </row>
    <row r="21">
      <c r="A21" s="233">
        <v>45229.0</v>
      </c>
      <c r="B21" s="153" t="s">
        <v>123</v>
      </c>
      <c r="C21" s="153" t="s">
        <v>23</v>
      </c>
      <c r="D21" s="234" t="s">
        <v>175</v>
      </c>
      <c r="E21" s="233">
        <v>45230.0</v>
      </c>
      <c r="F21" s="235">
        <v>0.0</v>
      </c>
      <c r="G21" s="235">
        <v>0.0</v>
      </c>
      <c r="H21" s="235">
        <v>0.0</v>
      </c>
      <c r="I21" s="235">
        <v>0.0</v>
      </c>
      <c r="J21" s="235">
        <v>0.0</v>
      </c>
      <c r="K21" s="235">
        <v>0.0</v>
      </c>
      <c r="L21" s="152" t="s">
        <v>25</v>
      </c>
    </row>
    <row r="22">
      <c r="A22" s="233">
        <v>45229.0</v>
      </c>
      <c r="B22" s="152" t="s">
        <v>50</v>
      </c>
      <c r="C22" s="153" t="s">
        <v>23</v>
      </c>
      <c r="D22" s="234" t="s">
        <v>175</v>
      </c>
      <c r="E22" s="233">
        <v>45230.0</v>
      </c>
      <c r="F22" s="237">
        <v>0.25</v>
      </c>
      <c r="G22" s="238">
        <v>0.4583333333333333</v>
      </c>
      <c r="H22" s="68">
        <v>5.0</v>
      </c>
      <c r="I22" s="68">
        <v>0.0</v>
      </c>
      <c r="J22" s="68">
        <v>5.0</v>
      </c>
      <c r="K22" s="68">
        <v>0.0</v>
      </c>
      <c r="L22" s="152"/>
    </row>
    <row r="23">
      <c r="A23" s="233">
        <v>45229.0</v>
      </c>
      <c r="B23" s="152" t="s">
        <v>30</v>
      </c>
      <c r="C23" s="152" t="s">
        <v>145</v>
      </c>
      <c r="D23" s="234" t="s">
        <v>175</v>
      </c>
      <c r="E23" s="233">
        <v>45230.0</v>
      </c>
      <c r="F23" s="281">
        <v>0.16666666666666666</v>
      </c>
      <c r="G23" s="242">
        <v>0.4166666666666667</v>
      </c>
      <c r="H23" s="240">
        <v>6.0</v>
      </c>
      <c r="I23" s="240">
        <v>0.0</v>
      </c>
      <c r="J23" s="240">
        <v>4.0</v>
      </c>
      <c r="K23" s="240">
        <v>2.0</v>
      </c>
      <c r="L23" s="152"/>
    </row>
    <row r="24">
      <c r="A24" s="233">
        <v>45229.0</v>
      </c>
      <c r="B24" s="153" t="s">
        <v>45</v>
      </c>
      <c r="C24" s="153" t="s">
        <v>1</v>
      </c>
      <c r="D24" s="234" t="s">
        <v>175</v>
      </c>
      <c r="E24" s="233">
        <v>45230.0</v>
      </c>
      <c r="F24" s="238">
        <v>0.20833333333333334</v>
      </c>
      <c r="G24" s="238">
        <v>0.4791666666666667</v>
      </c>
      <c r="H24" s="236">
        <v>6.5</v>
      </c>
      <c r="I24" s="236">
        <v>0.0</v>
      </c>
      <c r="J24" s="236">
        <v>5.5</v>
      </c>
      <c r="K24" s="236">
        <v>1.0</v>
      </c>
      <c r="L24" s="152"/>
    </row>
    <row r="25">
      <c r="A25" s="233">
        <v>45229.0</v>
      </c>
      <c r="B25" s="152" t="s">
        <v>32</v>
      </c>
      <c r="C25" s="153" t="s">
        <v>1</v>
      </c>
      <c r="D25" s="234" t="s">
        <v>175</v>
      </c>
      <c r="E25" s="233">
        <v>45230.0</v>
      </c>
      <c r="F25" s="240">
        <v>0.0</v>
      </c>
      <c r="G25" s="240">
        <v>0.0</v>
      </c>
      <c r="H25" s="240">
        <v>0.0</v>
      </c>
      <c r="I25" s="240">
        <v>0.0</v>
      </c>
      <c r="J25" s="240">
        <v>0.0</v>
      </c>
      <c r="K25" s="240">
        <v>0.0</v>
      </c>
      <c r="L25" s="152" t="s">
        <v>25</v>
      </c>
    </row>
    <row r="26">
      <c r="A26" s="233">
        <v>45229.0</v>
      </c>
      <c r="B26" s="153" t="s">
        <v>69</v>
      </c>
      <c r="C26" s="153" t="s">
        <v>51</v>
      </c>
      <c r="D26" s="234" t="s">
        <v>175</v>
      </c>
      <c r="E26" s="233">
        <v>45230.0</v>
      </c>
      <c r="F26" s="281">
        <v>0.16666666666666666</v>
      </c>
      <c r="G26" s="242">
        <v>0.5</v>
      </c>
      <c r="H26" s="240">
        <v>8.0</v>
      </c>
      <c r="I26" s="240">
        <v>0.0</v>
      </c>
      <c r="J26" s="244">
        <v>6.0</v>
      </c>
      <c r="K26" s="244">
        <v>2.0</v>
      </c>
      <c r="L26" s="152"/>
    </row>
    <row r="27">
      <c r="A27" s="233">
        <v>45229.0</v>
      </c>
      <c r="B27" s="155" t="s">
        <v>190</v>
      </c>
      <c r="C27" s="153" t="s">
        <v>51</v>
      </c>
      <c r="D27" s="234" t="s">
        <v>175</v>
      </c>
      <c r="E27" s="233">
        <v>45230.0</v>
      </c>
      <c r="F27" s="238">
        <v>0.20833333333333334</v>
      </c>
      <c r="G27" s="238">
        <v>0.5208333333333334</v>
      </c>
      <c r="H27" s="236">
        <v>7.5</v>
      </c>
      <c r="I27" s="236">
        <v>0.0</v>
      </c>
      <c r="J27" s="236">
        <v>6.5</v>
      </c>
      <c r="K27" s="236">
        <v>1.0</v>
      </c>
      <c r="L27" s="152" t="s">
        <v>25</v>
      </c>
    </row>
    <row r="28">
      <c r="A28" s="233">
        <v>45229.0</v>
      </c>
      <c r="B28" s="155" t="s">
        <v>82</v>
      </c>
      <c r="C28" s="152" t="s">
        <v>35</v>
      </c>
      <c r="D28" s="234" t="s">
        <v>175</v>
      </c>
      <c r="E28" s="233">
        <v>45230.0</v>
      </c>
      <c r="F28" s="238">
        <v>0.20833333333333334</v>
      </c>
      <c r="G28" s="238">
        <v>0.4583333333333333</v>
      </c>
      <c r="H28" s="236">
        <v>6.0</v>
      </c>
      <c r="I28" s="236">
        <v>0.0</v>
      </c>
      <c r="J28" s="236">
        <v>5.0</v>
      </c>
      <c r="K28" s="236">
        <v>1.0</v>
      </c>
      <c r="L28" s="152"/>
    </row>
    <row r="29">
      <c r="A29" s="233">
        <v>45229.0</v>
      </c>
      <c r="B29" s="153" t="s">
        <v>103</v>
      </c>
      <c r="C29" s="153" t="s">
        <v>31</v>
      </c>
      <c r="D29" s="234" t="s">
        <v>175</v>
      </c>
      <c r="E29" s="233">
        <v>45230.0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45229.0</v>
      </c>
      <c r="B30" s="153" t="s">
        <v>97</v>
      </c>
      <c r="C30" s="153" t="s">
        <v>31</v>
      </c>
      <c r="D30" s="234" t="s">
        <v>175</v>
      </c>
      <c r="E30" s="233">
        <v>45230.0</v>
      </c>
      <c r="F30" s="237">
        <v>0.22916666666666666</v>
      </c>
      <c r="G30" s="237">
        <v>0.5416666666666666</v>
      </c>
      <c r="H30" s="235">
        <v>7.5</v>
      </c>
      <c r="I30" s="235">
        <v>0.0</v>
      </c>
      <c r="J30" s="235">
        <v>7.0</v>
      </c>
      <c r="K30" s="235">
        <v>0.5</v>
      </c>
      <c r="L30" s="153"/>
    </row>
    <row r="31">
      <c r="A31" s="233">
        <v>45229.0</v>
      </c>
      <c r="B31" s="152" t="s">
        <v>109</v>
      </c>
      <c r="C31" s="153" t="s">
        <v>31</v>
      </c>
      <c r="D31" s="234" t="s">
        <v>175</v>
      </c>
      <c r="E31" s="233">
        <v>45230.0</v>
      </c>
      <c r="F31" s="238">
        <v>0.20833333333333334</v>
      </c>
      <c r="G31" s="238">
        <v>0.5208333333333334</v>
      </c>
      <c r="H31" s="236">
        <v>7.5</v>
      </c>
      <c r="I31" s="236">
        <v>0.0</v>
      </c>
      <c r="J31" s="236">
        <v>6.5</v>
      </c>
      <c r="K31" s="236">
        <v>1.0</v>
      </c>
      <c r="L31" s="152"/>
    </row>
    <row r="32">
      <c r="A32" s="233">
        <v>45230.0</v>
      </c>
      <c r="B32" s="152" t="s">
        <v>88</v>
      </c>
      <c r="C32" s="153" t="s">
        <v>31</v>
      </c>
      <c r="D32" s="234" t="s">
        <v>175</v>
      </c>
      <c r="E32" s="233">
        <v>45230.0</v>
      </c>
      <c r="F32" s="238">
        <v>0.9166666666666666</v>
      </c>
      <c r="G32" s="237">
        <v>0.22916666666666666</v>
      </c>
      <c r="H32" s="235">
        <v>7.5</v>
      </c>
      <c r="I32" s="236">
        <v>0.0</v>
      </c>
      <c r="J32" s="236">
        <v>0.0</v>
      </c>
      <c r="K32" s="235">
        <v>7.5</v>
      </c>
      <c r="L32" s="152"/>
    </row>
    <row r="33">
      <c r="A33" s="233">
        <v>45230.0</v>
      </c>
      <c r="B33" s="152" t="s">
        <v>189</v>
      </c>
      <c r="C33" s="153" t="s">
        <v>51</v>
      </c>
      <c r="D33" s="234" t="s">
        <v>175</v>
      </c>
      <c r="E33" s="233">
        <v>45230.0</v>
      </c>
      <c r="F33" s="235">
        <v>0.0</v>
      </c>
      <c r="G33" s="235">
        <v>0.0</v>
      </c>
      <c r="H33" s="235">
        <v>0.0</v>
      </c>
      <c r="I33" s="236">
        <v>0.0</v>
      </c>
      <c r="J33" s="236">
        <v>0.0</v>
      </c>
      <c r="K33" s="235">
        <v>0.0</v>
      </c>
      <c r="L33" s="241" t="s">
        <v>25</v>
      </c>
    </row>
    <row r="34">
      <c r="A34" s="233">
        <v>45230.0</v>
      </c>
      <c r="B34" s="152" t="s">
        <v>54</v>
      </c>
      <c r="C34" s="153" t="s">
        <v>51</v>
      </c>
      <c r="D34" s="234" t="s">
        <v>175</v>
      </c>
      <c r="E34" s="233">
        <v>45230.0</v>
      </c>
      <c r="F34" s="238">
        <v>0.9583333333333334</v>
      </c>
      <c r="G34" s="237">
        <v>0.20833333333333334</v>
      </c>
      <c r="H34" s="235">
        <v>6.0</v>
      </c>
      <c r="I34" s="236">
        <v>0.0</v>
      </c>
      <c r="J34" s="236">
        <v>0.0</v>
      </c>
      <c r="K34" s="235">
        <v>6.0</v>
      </c>
      <c r="L34" s="155"/>
    </row>
    <row r="35">
      <c r="A35" s="233">
        <v>45230.0</v>
      </c>
      <c r="B35" s="153" t="s">
        <v>139</v>
      </c>
      <c r="C35" s="153" t="s">
        <v>35</v>
      </c>
      <c r="D35" s="234" t="s">
        <v>175</v>
      </c>
      <c r="E35" s="233">
        <v>45230.0</v>
      </c>
      <c r="F35" s="238">
        <v>0.9583333333333334</v>
      </c>
      <c r="G35" s="237">
        <v>0.20833333333333334</v>
      </c>
      <c r="H35" s="235">
        <v>6.0</v>
      </c>
      <c r="I35" s="236">
        <v>0.0</v>
      </c>
      <c r="J35" s="236">
        <v>0.0</v>
      </c>
      <c r="K35" s="235">
        <v>6.0</v>
      </c>
      <c r="L35" s="155"/>
    </row>
    <row r="36">
      <c r="A36" s="233">
        <v>45230.0</v>
      </c>
      <c r="B36" s="152" t="s">
        <v>55</v>
      </c>
      <c r="C36" s="153" t="s">
        <v>1</v>
      </c>
      <c r="D36" s="234" t="s">
        <v>175</v>
      </c>
      <c r="E36" s="233">
        <v>45230.0</v>
      </c>
      <c r="F36" s="235">
        <v>0.0</v>
      </c>
      <c r="G36" s="235">
        <v>0.0</v>
      </c>
      <c r="H36" s="235">
        <v>0.0</v>
      </c>
      <c r="I36" s="236">
        <v>0.0</v>
      </c>
      <c r="J36" s="236">
        <v>0.0</v>
      </c>
      <c r="K36" s="235">
        <v>0.0</v>
      </c>
      <c r="L36" s="152" t="s">
        <v>25</v>
      </c>
    </row>
    <row r="37">
      <c r="A37" s="233">
        <v>45230.0</v>
      </c>
      <c r="B37" s="241" t="s">
        <v>18</v>
      </c>
      <c r="C37" s="282" t="s">
        <v>1</v>
      </c>
      <c r="D37" s="234" t="s">
        <v>175</v>
      </c>
      <c r="E37" s="233">
        <v>45230.0</v>
      </c>
      <c r="F37" s="237">
        <v>0.9375</v>
      </c>
      <c r="G37" s="237">
        <v>0.20833333333333334</v>
      </c>
      <c r="H37" s="235">
        <v>6.5</v>
      </c>
      <c r="I37" s="236">
        <v>0.0</v>
      </c>
      <c r="J37" s="236">
        <v>0.0</v>
      </c>
      <c r="K37" s="235">
        <v>6.5</v>
      </c>
      <c r="L37" s="152"/>
    </row>
    <row r="38">
      <c r="A38" s="233">
        <v>45230.0</v>
      </c>
      <c r="B38" s="152" t="s">
        <v>52</v>
      </c>
      <c r="C38" s="152" t="s">
        <v>23</v>
      </c>
      <c r="D38" s="234" t="s">
        <v>171</v>
      </c>
      <c r="E38" s="233">
        <v>45231.0</v>
      </c>
      <c r="F38" s="238">
        <v>0.020833333333333332</v>
      </c>
      <c r="G38" s="237">
        <v>0.25</v>
      </c>
      <c r="H38" s="68">
        <v>5.5</v>
      </c>
      <c r="I38" s="68">
        <v>0.0</v>
      </c>
      <c r="J38" s="68">
        <v>0.0</v>
      </c>
      <c r="K38" s="68">
        <v>5.5</v>
      </c>
      <c r="L38" s="152"/>
    </row>
    <row r="39">
      <c r="A39" s="233">
        <v>45230.0</v>
      </c>
      <c r="B39" s="152" t="s">
        <v>123</v>
      </c>
      <c r="C39" s="153" t="s">
        <v>23</v>
      </c>
      <c r="D39" s="234" t="s">
        <v>171</v>
      </c>
      <c r="E39" s="233">
        <v>45231.0</v>
      </c>
      <c r="F39" s="237">
        <v>0.25</v>
      </c>
      <c r="G39" s="238">
        <v>0.4583333333333333</v>
      </c>
      <c r="H39" s="68">
        <v>5.0</v>
      </c>
      <c r="I39" s="68">
        <v>0.0</v>
      </c>
      <c r="J39" s="68">
        <v>5.0</v>
      </c>
      <c r="K39" s="68">
        <v>0.0</v>
      </c>
      <c r="L39" s="152"/>
    </row>
    <row r="40">
      <c r="A40" s="233">
        <v>45230.0</v>
      </c>
      <c r="B40" s="152" t="s">
        <v>50</v>
      </c>
      <c r="C40" s="153" t="s">
        <v>23</v>
      </c>
      <c r="D40" s="234" t="s">
        <v>171</v>
      </c>
      <c r="E40" s="233">
        <v>45231.0</v>
      </c>
      <c r="F40" s="235">
        <v>0.0</v>
      </c>
      <c r="G40" s="235">
        <v>0.0</v>
      </c>
      <c r="H40" s="68">
        <v>0.0</v>
      </c>
      <c r="I40" s="68">
        <v>0.0</v>
      </c>
      <c r="J40" s="68">
        <v>0.0</v>
      </c>
      <c r="K40" s="68">
        <v>0.0</v>
      </c>
      <c r="L40" s="152" t="s">
        <v>25</v>
      </c>
    </row>
    <row r="41">
      <c r="A41" s="233">
        <v>45230.0</v>
      </c>
      <c r="B41" s="153" t="s">
        <v>45</v>
      </c>
      <c r="C41" s="153" t="s">
        <v>1</v>
      </c>
      <c r="D41" s="234" t="s">
        <v>171</v>
      </c>
      <c r="E41" s="233">
        <v>45231.0</v>
      </c>
      <c r="F41" s="235">
        <v>0.0</v>
      </c>
      <c r="G41" s="235">
        <v>0.0</v>
      </c>
      <c r="H41" s="235">
        <v>0.0</v>
      </c>
      <c r="I41" s="236">
        <v>0.0</v>
      </c>
      <c r="J41" s="235">
        <v>0.0</v>
      </c>
      <c r="K41" s="235">
        <v>0.0</v>
      </c>
      <c r="L41" s="152" t="s">
        <v>25</v>
      </c>
    </row>
    <row r="42">
      <c r="A42" s="233">
        <v>45230.0</v>
      </c>
      <c r="B42" s="152" t="s">
        <v>32</v>
      </c>
      <c r="C42" s="153" t="s">
        <v>1</v>
      </c>
      <c r="D42" s="234" t="s">
        <v>171</v>
      </c>
      <c r="E42" s="233">
        <v>45231.0</v>
      </c>
      <c r="F42" s="238">
        <v>0.20833333333333334</v>
      </c>
      <c r="G42" s="238">
        <v>0.4791666666666667</v>
      </c>
      <c r="H42" s="236">
        <v>6.5</v>
      </c>
      <c r="I42" s="236">
        <v>0.0</v>
      </c>
      <c r="J42" s="236">
        <v>5.5</v>
      </c>
      <c r="K42" s="236">
        <v>1.0</v>
      </c>
      <c r="L42" s="152"/>
    </row>
    <row r="43">
      <c r="A43" s="233">
        <v>45230.0</v>
      </c>
      <c r="B43" s="152" t="s">
        <v>30</v>
      </c>
      <c r="C43" s="152" t="s">
        <v>145</v>
      </c>
      <c r="D43" s="234" t="s">
        <v>171</v>
      </c>
      <c r="E43" s="233">
        <v>45231.0</v>
      </c>
      <c r="F43" s="281">
        <v>0.16666666666666666</v>
      </c>
      <c r="G43" s="242">
        <v>0.4166666666666667</v>
      </c>
      <c r="H43" s="240">
        <v>6.0</v>
      </c>
      <c r="I43" s="240">
        <v>0.0</v>
      </c>
      <c r="J43" s="240">
        <v>4.0</v>
      </c>
      <c r="K43" s="240">
        <v>2.0</v>
      </c>
      <c r="L43" s="152"/>
    </row>
    <row r="44">
      <c r="A44" s="233">
        <v>45230.0</v>
      </c>
      <c r="B44" s="153" t="s">
        <v>69</v>
      </c>
      <c r="C44" s="153" t="s">
        <v>51</v>
      </c>
      <c r="D44" s="234" t="s">
        <v>171</v>
      </c>
      <c r="E44" s="233">
        <v>45231.0</v>
      </c>
      <c r="F44" s="281">
        <v>0.16666666666666666</v>
      </c>
      <c r="G44" s="242">
        <v>0.5</v>
      </c>
      <c r="H44" s="240">
        <v>8.0</v>
      </c>
      <c r="I44" s="240">
        <v>0.0</v>
      </c>
      <c r="J44" s="244">
        <v>6.0</v>
      </c>
      <c r="K44" s="244">
        <v>2.0</v>
      </c>
      <c r="L44" s="152"/>
    </row>
    <row r="45">
      <c r="A45" s="233">
        <v>45230.0</v>
      </c>
      <c r="B45" s="155" t="s">
        <v>190</v>
      </c>
      <c r="C45" s="153" t="s">
        <v>51</v>
      </c>
      <c r="D45" s="234" t="s">
        <v>171</v>
      </c>
      <c r="E45" s="233">
        <v>45231.0</v>
      </c>
      <c r="F45" s="238">
        <v>0.20833333333333334</v>
      </c>
      <c r="G45" s="238">
        <v>0.5208333333333334</v>
      </c>
      <c r="H45" s="236">
        <v>7.5</v>
      </c>
      <c r="I45" s="236">
        <v>0.0</v>
      </c>
      <c r="J45" s="236">
        <v>6.5</v>
      </c>
      <c r="K45" s="236">
        <v>1.0</v>
      </c>
      <c r="L45" s="152"/>
    </row>
    <row r="46">
      <c r="A46" s="233">
        <v>45230.0</v>
      </c>
      <c r="B46" s="155" t="s">
        <v>82</v>
      </c>
      <c r="C46" s="152" t="s">
        <v>35</v>
      </c>
      <c r="D46" s="234" t="s">
        <v>171</v>
      </c>
      <c r="E46" s="233">
        <v>45231.0</v>
      </c>
      <c r="F46" s="238">
        <v>0.20833333333333334</v>
      </c>
      <c r="G46" s="238">
        <v>0.4583333333333333</v>
      </c>
      <c r="H46" s="236">
        <v>6.0</v>
      </c>
      <c r="I46" s="236">
        <v>0.0</v>
      </c>
      <c r="J46" s="236">
        <v>5.0</v>
      </c>
      <c r="K46" s="236">
        <v>1.0</v>
      </c>
      <c r="L46" s="152"/>
    </row>
    <row r="47">
      <c r="A47" s="233">
        <v>45230.0</v>
      </c>
      <c r="B47" s="153" t="s">
        <v>103</v>
      </c>
      <c r="C47" s="153" t="s">
        <v>31</v>
      </c>
      <c r="D47" s="234" t="s">
        <v>171</v>
      </c>
      <c r="E47" s="233">
        <v>45231.0</v>
      </c>
      <c r="F47" s="235">
        <v>0.0</v>
      </c>
      <c r="G47" s="235">
        <v>0.0</v>
      </c>
      <c r="H47" s="235">
        <v>0.0</v>
      </c>
      <c r="I47" s="236">
        <v>0.0</v>
      </c>
      <c r="J47" s="235">
        <v>0.0</v>
      </c>
      <c r="K47" s="235">
        <v>0.0</v>
      </c>
      <c r="L47" s="152" t="s">
        <v>25</v>
      </c>
    </row>
    <row r="48">
      <c r="A48" s="233">
        <v>45230.0</v>
      </c>
      <c r="B48" s="153" t="s">
        <v>97</v>
      </c>
      <c r="C48" s="153" t="s">
        <v>31</v>
      </c>
      <c r="D48" s="234" t="s">
        <v>171</v>
      </c>
      <c r="E48" s="233">
        <v>45231.0</v>
      </c>
      <c r="F48" s="237">
        <v>0.22916666666666666</v>
      </c>
      <c r="G48" s="237">
        <v>0.5416666666666666</v>
      </c>
      <c r="H48" s="235">
        <v>7.5</v>
      </c>
      <c r="I48" s="235">
        <v>0.0</v>
      </c>
      <c r="J48" s="235">
        <v>7.0</v>
      </c>
      <c r="K48" s="235">
        <v>0.5</v>
      </c>
      <c r="L48" s="152"/>
    </row>
    <row r="49">
      <c r="A49" s="233">
        <v>45230.0</v>
      </c>
      <c r="B49" s="152" t="s">
        <v>109</v>
      </c>
      <c r="C49" s="153" t="s">
        <v>31</v>
      </c>
      <c r="D49" s="234" t="s">
        <v>171</v>
      </c>
      <c r="E49" s="233">
        <v>45231.0</v>
      </c>
      <c r="F49" s="238">
        <v>0.20833333333333334</v>
      </c>
      <c r="G49" s="238">
        <v>0.5208333333333334</v>
      </c>
      <c r="H49" s="236">
        <v>7.5</v>
      </c>
      <c r="I49" s="236">
        <v>0.0</v>
      </c>
      <c r="J49" s="236">
        <v>6.5</v>
      </c>
      <c r="K49" s="236">
        <v>1.0</v>
      </c>
      <c r="L49" s="152"/>
    </row>
    <row r="50">
      <c r="A50" s="233">
        <v>45231.0</v>
      </c>
      <c r="B50" s="153" t="s">
        <v>88</v>
      </c>
      <c r="C50" s="153" t="s">
        <v>31</v>
      </c>
      <c r="D50" s="234" t="s">
        <v>171</v>
      </c>
      <c r="E50" s="233">
        <v>45231.0</v>
      </c>
      <c r="F50" s="238">
        <v>0.9166666666666666</v>
      </c>
      <c r="G50" s="237">
        <v>0.22916666666666666</v>
      </c>
      <c r="H50" s="235">
        <v>7.5</v>
      </c>
      <c r="I50" s="236">
        <v>0.0</v>
      </c>
      <c r="J50" s="236">
        <v>0.0</v>
      </c>
      <c r="K50" s="235">
        <v>7.5</v>
      </c>
      <c r="L50" s="152"/>
    </row>
    <row r="51">
      <c r="A51" s="233">
        <v>45231.0</v>
      </c>
      <c r="B51" s="152" t="s">
        <v>189</v>
      </c>
      <c r="C51" s="153" t="s">
        <v>51</v>
      </c>
      <c r="D51" s="234" t="s">
        <v>171</v>
      </c>
      <c r="E51" s="233">
        <v>45231.0</v>
      </c>
      <c r="F51" s="238">
        <v>0.9583333333333334</v>
      </c>
      <c r="G51" s="237">
        <v>0.20833333333333334</v>
      </c>
      <c r="H51" s="235">
        <v>6.0</v>
      </c>
      <c r="I51" s="236">
        <v>0.0</v>
      </c>
      <c r="J51" s="236">
        <v>0.0</v>
      </c>
      <c r="K51" s="235">
        <v>6.0</v>
      </c>
      <c r="L51" s="152"/>
    </row>
    <row r="52">
      <c r="A52" s="233">
        <v>45231.0</v>
      </c>
      <c r="B52" s="152" t="s">
        <v>54</v>
      </c>
      <c r="C52" s="153" t="s">
        <v>51</v>
      </c>
      <c r="D52" s="234" t="s">
        <v>171</v>
      </c>
      <c r="E52" s="233">
        <v>45231.0</v>
      </c>
      <c r="F52" s="235">
        <v>0.0</v>
      </c>
      <c r="G52" s="235">
        <v>0.0</v>
      </c>
      <c r="H52" s="235">
        <v>0.0</v>
      </c>
      <c r="I52" s="236">
        <v>0.0</v>
      </c>
      <c r="J52" s="236">
        <v>0.0</v>
      </c>
      <c r="K52" s="235">
        <v>0.0</v>
      </c>
      <c r="L52" s="152" t="s">
        <v>25</v>
      </c>
    </row>
    <row r="53">
      <c r="A53" s="233">
        <v>45231.0</v>
      </c>
      <c r="B53" s="152" t="s">
        <v>52</v>
      </c>
      <c r="C53" s="153" t="s">
        <v>51</v>
      </c>
      <c r="D53" s="234" t="s">
        <v>171</v>
      </c>
      <c r="E53" s="233">
        <v>45231.0</v>
      </c>
      <c r="F53" s="235">
        <v>0.0</v>
      </c>
      <c r="G53" s="235">
        <v>0.0</v>
      </c>
      <c r="H53" s="235">
        <v>0.0</v>
      </c>
      <c r="I53" s="236">
        <v>0.0</v>
      </c>
      <c r="J53" s="236">
        <v>0.0</v>
      </c>
      <c r="K53" s="235">
        <v>0.0</v>
      </c>
      <c r="L53" s="152" t="s">
        <v>25</v>
      </c>
    </row>
    <row r="54">
      <c r="A54" s="233">
        <v>45231.0</v>
      </c>
      <c r="B54" s="153" t="s">
        <v>139</v>
      </c>
      <c r="C54" s="153" t="s">
        <v>35</v>
      </c>
      <c r="D54" s="234" t="s">
        <v>171</v>
      </c>
      <c r="E54" s="233">
        <v>45231.0</v>
      </c>
      <c r="F54" s="238">
        <v>0.9583333333333334</v>
      </c>
      <c r="G54" s="237">
        <v>0.20833333333333334</v>
      </c>
      <c r="H54" s="235">
        <v>6.0</v>
      </c>
      <c r="I54" s="236">
        <v>0.0</v>
      </c>
      <c r="J54" s="236">
        <v>0.0</v>
      </c>
      <c r="K54" s="235">
        <v>6.0</v>
      </c>
      <c r="L54" s="152"/>
    </row>
    <row r="55">
      <c r="A55" s="233">
        <v>45231.0</v>
      </c>
      <c r="B55" s="152" t="s">
        <v>55</v>
      </c>
      <c r="C55" s="153" t="s">
        <v>1</v>
      </c>
      <c r="D55" s="234" t="s">
        <v>171</v>
      </c>
      <c r="E55" s="233">
        <v>45231.0</v>
      </c>
      <c r="F55" s="237">
        <v>0.9375</v>
      </c>
      <c r="G55" s="237">
        <v>0.20833333333333334</v>
      </c>
      <c r="H55" s="235">
        <v>6.5</v>
      </c>
      <c r="I55" s="236">
        <v>0.0</v>
      </c>
      <c r="J55" s="236">
        <v>0.0</v>
      </c>
      <c r="K55" s="235">
        <v>6.5</v>
      </c>
      <c r="L55" s="152"/>
    </row>
    <row r="56">
      <c r="A56" s="233">
        <v>45231.0</v>
      </c>
      <c r="B56" s="152" t="s">
        <v>18</v>
      </c>
      <c r="C56" s="153" t="s">
        <v>1</v>
      </c>
      <c r="D56" s="234" t="s">
        <v>171</v>
      </c>
      <c r="E56" s="233">
        <v>45231.0</v>
      </c>
      <c r="F56" s="240">
        <v>0.0</v>
      </c>
      <c r="G56" s="240">
        <v>0.0</v>
      </c>
      <c r="H56" s="240">
        <v>0.0</v>
      </c>
      <c r="I56" s="240">
        <v>0.0</v>
      </c>
      <c r="J56" s="240">
        <v>0.0</v>
      </c>
      <c r="K56" s="240">
        <v>0.0</v>
      </c>
      <c r="L56" s="152" t="s">
        <v>25</v>
      </c>
    </row>
    <row r="57">
      <c r="A57" s="233">
        <v>45231.0</v>
      </c>
      <c r="B57" s="152" t="s">
        <v>50</v>
      </c>
      <c r="C57" s="153" t="s">
        <v>23</v>
      </c>
      <c r="D57" s="234" t="s">
        <v>169</v>
      </c>
      <c r="E57" s="233">
        <v>45232.0</v>
      </c>
      <c r="F57" s="238">
        <v>0.020833333333333332</v>
      </c>
      <c r="G57" s="237">
        <v>0.25</v>
      </c>
      <c r="H57" s="68">
        <v>5.5</v>
      </c>
      <c r="I57" s="68">
        <v>0.0</v>
      </c>
      <c r="J57" s="68">
        <v>0.0</v>
      </c>
      <c r="K57" s="68">
        <v>5.5</v>
      </c>
      <c r="L57" s="152"/>
    </row>
    <row r="58">
      <c r="A58" s="233">
        <v>45231.0</v>
      </c>
      <c r="B58" s="153" t="s">
        <v>123</v>
      </c>
      <c r="C58" s="153" t="s">
        <v>23</v>
      </c>
      <c r="D58" s="234" t="s">
        <v>169</v>
      </c>
      <c r="E58" s="233">
        <v>45232.0</v>
      </c>
      <c r="F58" s="237">
        <v>0.25</v>
      </c>
      <c r="G58" s="238">
        <v>0.4583333333333333</v>
      </c>
      <c r="H58" s="68">
        <v>5.0</v>
      </c>
      <c r="I58" s="68">
        <v>0.0</v>
      </c>
      <c r="J58" s="68">
        <v>5.0</v>
      </c>
      <c r="K58" s="68">
        <v>0.0</v>
      </c>
      <c r="L58" s="152"/>
    </row>
    <row r="59">
      <c r="A59" s="233">
        <v>45231.0</v>
      </c>
      <c r="B59" s="152" t="s">
        <v>30</v>
      </c>
      <c r="C59" s="239" t="s">
        <v>145</v>
      </c>
      <c r="D59" s="243" t="s">
        <v>169</v>
      </c>
      <c r="E59" s="233">
        <v>45232.0</v>
      </c>
      <c r="F59" s="240">
        <v>0.0</v>
      </c>
      <c r="G59" s="235">
        <v>0.0</v>
      </c>
      <c r="H59" s="261">
        <v>0.0</v>
      </c>
      <c r="I59" s="261">
        <v>0.0</v>
      </c>
      <c r="J59" s="261">
        <v>0.0</v>
      </c>
      <c r="K59" s="261">
        <v>0.0</v>
      </c>
      <c r="L59" s="68" t="s">
        <v>258</v>
      </c>
    </row>
    <row r="60">
      <c r="A60" s="233">
        <v>45231.0</v>
      </c>
      <c r="B60" s="152" t="s">
        <v>45</v>
      </c>
      <c r="C60" s="153" t="s">
        <v>1</v>
      </c>
      <c r="D60" s="234" t="s">
        <v>169</v>
      </c>
      <c r="E60" s="233">
        <v>45232.0</v>
      </c>
      <c r="F60" s="238">
        <v>0.20833333333333334</v>
      </c>
      <c r="G60" s="238">
        <v>0.4791666666666667</v>
      </c>
      <c r="H60" s="236">
        <v>6.5</v>
      </c>
      <c r="I60" s="236">
        <v>0.0</v>
      </c>
      <c r="J60" s="236">
        <v>5.5</v>
      </c>
      <c r="K60" s="236">
        <v>1.0</v>
      </c>
      <c r="L60" s="152"/>
    </row>
    <row r="61">
      <c r="A61" s="233">
        <v>45231.0</v>
      </c>
      <c r="B61" s="153" t="s">
        <v>69</v>
      </c>
      <c r="C61" s="153" t="s">
        <v>51</v>
      </c>
      <c r="D61" s="234" t="s">
        <v>169</v>
      </c>
      <c r="E61" s="233">
        <v>45232.0</v>
      </c>
      <c r="F61" s="281">
        <v>0.16666666666666666</v>
      </c>
      <c r="G61" s="242">
        <v>0.9166666666666666</v>
      </c>
      <c r="H61" s="240">
        <v>6.0</v>
      </c>
      <c r="I61" s="240">
        <v>0.0</v>
      </c>
      <c r="J61" s="240">
        <v>4.0</v>
      </c>
      <c r="K61" s="244">
        <v>2.0</v>
      </c>
    </row>
    <row r="62">
      <c r="A62" s="233">
        <v>45231.0</v>
      </c>
      <c r="B62" s="155" t="s">
        <v>190</v>
      </c>
      <c r="C62" s="153" t="s">
        <v>51</v>
      </c>
      <c r="D62" s="234" t="s">
        <v>169</v>
      </c>
      <c r="E62" s="233">
        <v>45232.0</v>
      </c>
      <c r="F62" s="238">
        <v>0.20833333333333334</v>
      </c>
      <c r="G62" s="238">
        <v>0.5208333333333334</v>
      </c>
      <c r="H62" s="236">
        <v>7.5</v>
      </c>
      <c r="I62" s="236">
        <v>0.0</v>
      </c>
      <c r="J62" s="236">
        <v>6.5</v>
      </c>
      <c r="K62" s="236">
        <v>1.0</v>
      </c>
      <c r="L62" s="152"/>
    </row>
    <row r="63">
      <c r="A63" s="233">
        <v>45231.0</v>
      </c>
      <c r="B63" s="152" t="s">
        <v>32</v>
      </c>
      <c r="C63" s="152" t="s">
        <v>35</v>
      </c>
      <c r="D63" s="234" t="s">
        <v>169</v>
      </c>
      <c r="E63" s="233">
        <v>45232.0</v>
      </c>
      <c r="F63" s="238">
        <v>0.20833333333333334</v>
      </c>
      <c r="G63" s="238">
        <v>0.4583333333333333</v>
      </c>
      <c r="H63" s="236">
        <v>6.0</v>
      </c>
      <c r="I63" s="236">
        <v>0.0</v>
      </c>
      <c r="J63" s="236">
        <v>5.0</v>
      </c>
      <c r="K63" s="236">
        <v>1.0</v>
      </c>
      <c r="L63" s="152"/>
    </row>
    <row r="64">
      <c r="A64" s="233">
        <v>45231.0</v>
      </c>
      <c r="B64" s="155" t="s">
        <v>82</v>
      </c>
      <c r="C64" s="152" t="s">
        <v>35</v>
      </c>
      <c r="D64" s="234" t="s">
        <v>169</v>
      </c>
      <c r="E64" s="233">
        <v>45232.0</v>
      </c>
      <c r="F64" s="235">
        <v>0.0</v>
      </c>
      <c r="G64" s="235">
        <v>0.0</v>
      </c>
      <c r="H64" s="235">
        <v>0.0</v>
      </c>
      <c r="I64" s="236">
        <v>0.0</v>
      </c>
      <c r="J64" s="235">
        <v>0.0</v>
      </c>
      <c r="K64" s="235">
        <v>0.0</v>
      </c>
      <c r="L64" s="152" t="s">
        <v>25</v>
      </c>
    </row>
    <row r="65">
      <c r="A65" s="233">
        <v>45231.0</v>
      </c>
      <c r="B65" s="153" t="s">
        <v>103</v>
      </c>
      <c r="C65" s="153" t="s">
        <v>31</v>
      </c>
      <c r="D65" s="234" t="s">
        <v>169</v>
      </c>
      <c r="E65" s="233">
        <v>45232.0</v>
      </c>
      <c r="F65" s="237">
        <v>0.22916666666666666</v>
      </c>
      <c r="G65" s="237">
        <v>0.5416666666666666</v>
      </c>
      <c r="H65" s="235">
        <v>7.5</v>
      </c>
      <c r="I65" s="235">
        <v>0.0</v>
      </c>
      <c r="J65" s="235">
        <v>7.0</v>
      </c>
      <c r="K65" s="235">
        <v>0.5</v>
      </c>
      <c r="L65" s="152"/>
    </row>
    <row r="66">
      <c r="A66" s="233">
        <v>45231.0</v>
      </c>
      <c r="B66" s="153" t="s">
        <v>97</v>
      </c>
      <c r="C66" s="153" t="s">
        <v>31</v>
      </c>
      <c r="D66" s="234" t="s">
        <v>169</v>
      </c>
      <c r="E66" s="233">
        <v>45232.0</v>
      </c>
      <c r="F66" s="235">
        <v>0.0</v>
      </c>
      <c r="G66" s="235">
        <v>0.0</v>
      </c>
      <c r="H66" s="235">
        <v>0.0</v>
      </c>
      <c r="I66" s="235">
        <v>0.0</v>
      </c>
      <c r="J66" s="235">
        <v>0.0</v>
      </c>
      <c r="K66" s="235">
        <v>0.0</v>
      </c>
      <c r="L66" s="68" t="s">
        <v>25</v>
      </c>
    </row>
    <row r="67">
      <c r="A67" s="233">
        <v>45231.0</v>
      </c>
      <c r="B67" s="152" t="s">
        <v>109</v>
      </c>
      <c r="C67" s="153" t="s">
        <v>31</v>
      </c>
      <c r="D67" s="234" t="s">
        <v>169</v>
      </c>
      <c r="E67" s="233">
        <v>45232.0</v>
      </c>
      <c r="F67" s="238">
        <v>0.20833333333333334</v>
      </c>
      <c r="G67" s="238">
        <v>0.5208333333333334</v>
      </c>
      <c r="H67" s="236">
        <v>7.5</v>
      </c>
      <c r="I67" s="236">
        <v>0.0</v>
      </c>
      <c r="J67" s="236">
        <v>6.5</v>
      </c>
      <c r="K67" s="236">
        <v>1.0</v>
      </c>
      <c r="L67" s="152"/>
    </row>
    <row r="68">
      <c r="A68" s="233">
        <v>45232.0</v>
      </c>
      <c r="B68" s="153" t="s">
        <v>88</v>
      </c>
      <c r="C68" s="153" t="s">
        <v>31</v>
      </c>
      <c r="D68" s="234" t="s">
        <v>169</v>
      </c>
      <c r="E68" s="233">
        <v>45232.0</v>
      </c>
      <c r="F68" s="235">
        <v>0.0</v>
      </c>
      <c r="G68" s="235">
        <v>0.0</v>
      </c>
      <c r="H68" s="235">
        <v>0.0</v>
      </c>
      <c r="I68" s="236">
        <v>0.0</v>
      </c>
      <c r="J68" s="236">
        <v>0.0</v>
      </c>
      <c r="K68" s="235">
        <v>0.0</v>
      </c>
      <c r="L68" s="152" t="s">
        <v>63</v>
      </c>
    </row>
    <row r="69">
      <c r="A69" s="233">
        <v>45232.0</v>
      </c>
      <c r="B69" s="152" t="s">
        <v>50</v>
      </c>
      <c r="C69" s="153" t="s">
        <v>31</v>
      </c>
      <c r="D69" s="234" t="s">
        <v>169</v>
      </c>
      <c r="E69" s="233">
        <v>45232.0</v>
      </c>
      <c r="F69" s="238">
        <v>0.9166666666666666</v>
      </c>
      <c r="G69" s="237">
        <v>0.22916666666666666</v>
      </c>
      <c r="H69" s="235">
        <v>7.5</v>
      </c>
      <c r="I69" s="236">
        <v>0.0</v>
      </c>
      <c r="J69" s="236">
        <v>0.0</v>
      </c>
      <c r="K69" s="235">
        <v>7.5</v>
      </c>
      <c r="L69" s="152"/>
    </row>
    <row r="70">
      <c r="A70" s="233">
        <v>45232.0</v>
      </c>
      <c r="B70" s="152" t="s">
        <v>189</v>
      </c>
      <c r="C70" s="153" t="s">
        <v>51</v>
      </c>
      <c r="D70" s="234" t="s">
        <v>169</v>
      </c>
      <c r="E70" s="233">
        <v>45232.0</v>
      </c>
      <c r="F70" s="238">
        <v>0.9583333333333334</v>
      </c>
      <c r="G70" s="237">
        <v>0.20833333333333334</v>
      </c>
      <c r="H70" s="235">
        <v>6.0</v>
      </c>
      <c r="I70" s="236">
        <v>0.0</v>
      </c>
      <c r="J70" s="236">
        <v>0.0</v>
      </c>
      <c r="K70" s="235">
        <v>6.0</v>
      </c>
      <c r="L70" s="241" t="s">
        <v>25</v>
      </c>
    </row>
    <row r="71">
      <c r="A71" s="233">
        <v>45232.0</v>
      </c>
      <c r="B71" s="153" t="s">
        <v>139</v>
      </c>
      <c r="C71" s="153" t="s">
        <v>35</v>
      </c>
      <c r="D71" s="234" t="s">
        <v>169</v>
      </c>
      <c r="E71" s="233">
        <v>45232.0</v>
      </c>
      <c r="F71" s="238">
        <v>0.9583333333333334</v>
      </c>
      <c r="G71" s="237">
        <v>0.20833333333333334</v>
      </c>
      <c r="H71" s="235">
        <v>6.0</v>
      </c>
      <c r="I71" s="236">
        <v>0.0</v>
      </c>
      <c r="J71" s="236">
        <v>0.0</v>
      </c>
      <c r="K71" s="235">
        <v>6.0</v>
      </c>
      <c r="L71" s="155"/>
    </row>
    <row r="72">
      <c r="A72" s="233">
        <v>45232.0</v>
      </c>
      <c r="B72" s="152" t="s">
        <v>55</v>
      </c>
      <c r="C72" s="153" t="s">
        <v>1</v>
      </c>
      <c r="D72" s="234" t="s">
        <v>169</v>
      </c>
      <c r="E72" s="233">
        <v>45232.0</v>
      </c>
      <c r="F72" s="237">
        <v>0.9375</v>
      </c>
      <c r="G72" s="237">
        <v>0.20833333333333334</v>
      </c>
      <c r="H72" s="235">
        <v>6.5</v>
      </c>
      <c r="I72" s="236">
        <v>0.0</v>
      </c>
      <c r="J72" s="236">
        <v>0.0</v>
      </c>
      <c r="K72" s="235">
        <v>6.5</v>
      </c>
      <c r="L72" s="152"/>
    </row>
    <row r="73">
      <c r="A73" s="233">
        <v>45232.0</v>
      </c>
      <c r="B73" s="152" t="s">
        <v>52</v>
      </c>
      <c r="C73" s="152" t="s">
        <v>49</v>
      </c>
      <c r="D73" s="234" t="s">
        <v>169</v>
      </c>
      <c r="E73" s="233">
        <v>45232.0</v>
      </c>
      <c r="F73" s="238">
        <v>0.9583333333333334</v>
      </c>
      <c r="G73" s="237">
        <v>0.3333333333333333</v>
      </c>
      <c r="H73" s="235">
        <v>9.0</v>
      </c>
      <c r="I73" s="235">
        <v>1.0</v>
      </c>
      <c r="J73" s="235">
        <v>1.0</v>
      </c>
      <c r="K73" s="235">
        <v>7.0</v>
      </c>
      <c r="L73" s="68" t="s">
        <v>191</v>
      </c>
    </row>
    <row r="74">
      <c r="A74" s="233">
        <v>45232.0</v>
      </c>
      <c r="B74" s="152" t="s">
        <v>18</v>
      </c>
      <c r="C74" s="153" t="s">
        <v>23</v>
      </c>
      <c r="D74" s="234" t="s">
        <v>168</v>
      </c>
      <c r="E74" s="233">
        <v>45233.0</v>
      </c>
      <c r="F74" s="281">
        <v>0.020833333333333332</v>
      </c>
      <c r="G74" s="242">
        <v>0.20833333333333334</v>
      </c>
      <c r="H74" s="261">
        <v>4.5</v>
      </c>
      <c r="I74" s="261">
        <v>0.0</v>
      </c>
      <c r="J74" s="261">
        <v>0.0</v>
      </c>
      <c r="K74" s="261">
        <v>4.5</v>
      </c>
      <c r="L74" s="152"/>
    </row>
    <row r="75">
      <c r="A75" s="233">
        <v>45232.0</v>
      </c>
      <c r="B75" s="152" t="s">
        <v>123</v>
      </c>
      <c r="C75" s="152" t="s">
        <v>23</v>
      </c>
      <c r="D75" s="234" t="s">
        <v>168</v>
      </c>
      <c r="E75" s="233">
        <v>45233.0</v>
      </c>
      <c r="F75" s="242">
        <v>0.20833333333333334</v>
      </c>
      <c r="G75" s="281">
        <v>0.4583333333333333</v>
      </c>
      <c r="H75" s="240">
        <v>6.0</v>
      </c>
      <c r="I75" s="244">
        <v>0.0</v>
      </c>
      <c r="J75" s="244">
        <v>5.0</v>
      </c>
      <c r="K75" s="240">
        <v>1.0</v>
      </c>
      <c r="L75" s="68"/>
    </row>
    <row r="76">
      <c r="A76" s="233">
        <v>45232.0</v>
      </c>
      <c r="B76" s="153" t="s">
        <v>45</v>
      </c>
      <c r="C76" s="153" t="s">
        <v>1</v>
      </c>
      <c r="D76" s="234" t="s">
        <v>168</v>
      </c>
      <c r="E76" s="233">
        <v>45233.0</v>
      </c>
      <c r="F76" s="240">
        <v>0.0</v>
      </c>
      <c r="G76" s="240">
        <v>0.0</v>
      </c>
      <c r="H76" s="240">
        <v>0.0</v>
      </c>
      <c r="I76" s="244">
        <v>0.0</v>
      </c>
      <c r="J76" s="240">
        <v>0.0</v>
      </c>
      <c r="K76" s="240">
        <v>0.0</v>
      </c>
      <c r="L76" s="68" t="s">
        <v>25</v>
      </c>
    </row>
    <row r="77">
      <c r="A77" s="233">
        <v>45232.0</v>
      </c>
      <c r="B77" s="152" t="s">
        <v>32</v>
      </c>
      <c r="C77" s="153" t="s">
        <v>1</v>
      </c>
      <c r="D77" s="234" t="s">
        <v>168</v>
      </c>
      <c r="E77" s="233">
        <v>45233.0</v>
      </c>
      <c r="F77" s="281">
        <v>0.20833333333333334</v>
      </c>
      <c r="G77" s="281">
        <v>0.4791666666666667</v>
      </c>
      <c r="H77" s="244">
        <v>6.5</v>
      </c>
      <c r="I77" s="244">
        <v>0.0</v>
      </c>
      <c r="J77" s="244">
        <v>5.5</v>
      </c>
      <c r="K77" s="244">
        <v>1.0</v>
      </c>
      <c r="L77" s="152"/>
    </row>
    <row r="78">
      <c r="A78" s="233">
        <v>45232.0</v>
      </c>
      <c r="B78" s="152" t="s">
        <v>30</v>
      </c>
      <c r="C78" s="152" t="s">
        <v>145</v>
      </c>
      <c r="D78" s="234" t="s">
        <v>168</v>
      </c>
      <c r="E78" s="233">
        <v>45233.0</v>
      </c>
      <c r="F78" s="242">
        <v>0.16666666666666666</v>
      </c>
      <c r="G78" s="242">
        <v>0.4166666666666667</v>
      </c>
      <c r="H78" s="240">
        <v>6.0</v>
      </c>
      <c r="I78" s="240">
        <v>0.0</v>
      </c>
      <c r="J78" s="240">
        <v>4.0</v>
      </c>
      <c r="K78" s="240">
        <v>2.0</v>
      </c>
      <c r="L78" s="241"/>
    </row>
    <row r="79">
      <c r="A79" s="233">
        <v>45232.0</v>
      </c>
      <c r="B79" s="153" t="s">
        <v>69</v>
      </c>
      <c r="C79" s="153" t="s">
        <v>51</v>
      </c>
      <c r="D79" s="234" t="s">
        <v>168</v>
      </c>
      <c r="E79" s="233">
        <v>45233.0</v>
      </c>
      <c r="F79" s="240">
        <v>0.0</v>
      </c>
      <c r="G79" s="240">
        <v>0.0</v>
      </c>
      <c r="H79" s="240">
        <v>0.0</v>
      </c>
      <c r="I79" s="240">
        <v>0.0</v>
      </c>
      <c r="J79" s="240">
        <v>0.0</v>
      </c>
      <c r="K79" s="240">
        <v>0.0</v>
      </c>
      <c r="L79" s="152" t="s">
        <v>25</v>
      </c>
    </row>
    <row r="80">
      <c r="A80" s="233">
        <v>45232.0</v>
      </c>
      <c r="B80" s="152" t="s">
        <v>54</v>
      </c>
      <c r="C80" s="153" t="s">
        <v>51</v>
      </c>
      <c r="D80" s="234" t="s">
        <v>168</v>
      </c>
      <c r="E80" s="233">
        <v>45233.0</v>
      </c>
      <c r="F80" s="281">
        <v>0.16666666666666666</v>
      </c>
      <c r="G80" s="242">
        <v>0.5</v>
      </c>
      <c r="H80" s="240">
        <v>8.0</v>
      </c>
      <c r="I80" s="240">
        <v>0.0</v>
      </c>
      <c r="J80" s="244">
        <v>6.0</v>
      </c>
      <c r="K80" s="244">
        <v>2.0</v>
      </c>
      <c r="L80" s="152"/>
    </row>
    <row r="81">
      <c r="A81" s="233">
        <v>45232.0</v>
      </c>
      <c r="B81" s="155" t="s">
        <v>190</v>
      </c>
      <c r="C81" s="153" t="s">
        <v>51</v>
      </c>
      <c r="D81" s="234" t="s">
        <v>168</v>
      </c>
      <c r="E81" s="233">
        <v>45233.0</v>
      </c>
      <c r="F81" s="238">
        <v>0.20833333333333334</v>
      </c>
      <c r="G81" s="238">
        <v>0.5208333333333334</v>
      </c>
      <c r="H81" s="236">
        <v>7.5</v>
      </c>
      <c r="I81" s="236">
        <v>0.0</v>
      </c>
      <c r="J81" s="236">
        <v>6.5</v>
      </c>
      <c r="K81" s="236">
        <v>1.0</v>
      </c>
      <c r="L81" s="152"/>
    </row>
    <row r="82">
      <c r="A82" s="233">
        <v>45232.0</v>
      </c>
      <c r="B82" s="155" t="s">
        <v>82</v>
      </c>
      <c r="C82" s="152" t="s">
        <v>35</v>
      </c>
      <c r="D82" s="234" t="s">
        <v>168</v>
      </c>
      <c r="E82" s="233">
        <v>45233.0</v>
      </c>
      <c r="F82" s="238">
        <v>0.20833333333333334</v>
      </c>
      <c r="G82" s="238">
        <v>0.4583333333333333</v>
      </c>
      <c r="H82" s="236">
        <v>6.0</v>
      </c>
      <c r="I82" s="236">
        <v>0.0</v>
      </c>
      <c r="J82" s="236">
        <v>5.0</v>
      </c>
      <c r="K82" s="236">
        <v>1.0</v>
      </c>
    </row>
    <row r="83">
      <c r="A83" s="233">
        <v>45232.0</v>
      </c>
      <c r="B83" s="153" t="s">
        <v>103</v>
      </c>
      <c r="C83" s="153" t="s">
        <v>31</v>
      </c>
      <c r="D83" s="234" t="s">
        <v>168</v>
      </c>
      <c r="E83" s="233">
        <v>45233.0</v>
      </c>
      <c r="F83" s="238">
        <v>0.20833333333333334</v>
      </c>
      <c r="G83" s="238">
        <v>0.5208333333333334</v>
      </c>
      <c r="H83" s="236">
        <v>7.5</v>
      </c>
      <c r="I83" s="236">
        <v>0.0</v>
      </c>
      <c r="J83" s="236">
        <v>6.5</v>
      </c>
      <c r="K83" s="236">
        <v>1.0</v>
      </c>
      <c r="L83" s="152"/>
    </row>
    <row r="84">
      <c r="A84" s="233">
        <v>45232.0</v>
      </c>
      <c r="B84" s="153" t="s">
        <v>97</v>
      </c>
      <c r="C84" s="153" t="s">
        <v>31</v>
      </c>
      <c r="D84" s="234" t="s">
        <v>168</v>
      </c>
      <c r="E84" s="233">
        <v>45233.0</v>
      </c>
      <c r="F84" s="237">
        <v>0.22916666666666666</v>
      </c>
      <c r="G84" s="237">
        <v>0.5416666666666666</v>
      </c>
      <c r="H84" s="235">
        <v>7.5</v>
      </c>
      <c r="I84" s="235">
        <v>0.0</v>
      </c>
      <c r="J84" s="235">
        <v>7.0</v>
      </c>
      <c r="K84" s="235">
        <v>0.5</v>
      </c>
    </row>
    <row r="85">
      <c r="A85" s="233">
        <v>45232.0</v>
      </c>
      <c r="B85" s="152" t="s">
        <v>109</v>
      </c>
      <c r="C85" s="153" t="s">
        <v>31</v>
      </c>
      <c r="D85" s="234" t="s">
        <v>168</v>
      </c>
      <c r="E85" s="233">
        <v>45233.0</v>
      </c>
      <c r="F85" s="235">
        <v>0.0</v>
      </c>
      <c r="G85" s="235">
        <v>0.0</v>
      </c>
      <c r="H85" s="235">
        <v>0.0</v>
      </c>
      <c r="I85" s="236">
        <v>0.0</v>
      </c>
      <c r="J85" s="235">
        <v>0.0</v>
      </c>
      <c r="K85" s="235">
        <v>0.0</v>
      </c>
      <c r="L85" s="152" t="s">
        <v>25</v>
      </c>
    </row>
    <row r="86">
      <c r="A86" s="233">
        <v>45233.0</v>
      </c>
      <c r="B86" s="153" t="s">
        <v>88</v>
      </c>
      <c r="C86" s="153" t="s">
        <v>31</v>
      </c>
      <c r="D86" s="234" t="s">
        <v>168</v>
      </c>
      <c r="E86" s="233">
        <v>45233.0</v>
      </c>
      <c r="F86" s="235">
        <v>0.0</v>
      </c>
      <c r="G86" s="235">
        <v>0.0</v>
      </c>
      <c r="H86" s="235">
        <v>0.0</v>
      </c>
      <c r="I86" s="236">
        <v>0.0</v>
      </c>
      <c r="J86" s="236">
        <v>0.0</v>
      </c>
      <c r="K86" s="235">
        <v>0.0</v>
      </c>
      <c r="L86" s="152" t="s">
        <v>25</v>
      </c>
    </row>
    <row r="87">
      <c r="A87" s="233">
        <v>45233.0</v>
      </c>
      <c r="B87" s="152" t="s">
        <v>189</v>
      </c>
      <c r="C87" s="152" t="s">
        <v>51</v>
      </c>
      <c r="D87" s="234" t="s">
        <v>168</v>
      </c>
      <c r="E87" s="233">
        <v>45233.0</v>
      </c>
      <c r="F87" s="238">
        <v>0.9583333333333334</v>
      </c>
      <c r="G87" s="237">
        <v>0.20833333333333334</v>
      </c>
      <c r="H87" s="235">
        <v>6.0</v>
      </c>
      <c r="I87" s="236">
        <v>0.0</v>
      </c>
      <c r="J87" s="236">
        <v>0.0</v>
      </c>
      <c r="K87" s="235">
        <v>6.0</v>
      </c>
      <c r="L87" s="241"/>
    </row>
    <row r="88">
      <c r="A88" s="233">
        <v>45233.0</v>
      </c>
      <c r="B88" s="153" t="s">
        <v>139</v>
      </c>
      <c r="C88" s="153" t="s">
        <v>35</v>
      </c>
      <c r="D88" s="234" t="s">
        <v>168</v>
      </c>
      <c r="E88" s="233">
        <v>45233.0</v>
      </c>
      <c r="F88" s="238">
        <v>0.9583333333333334</v>
      </c>
      <c r="G88" s="237">
        <v>0.25</v>
      </c>
      <c r="H88" s="235">
        <v>7.0</v>
      </c>
      <c r="I88" s="235">
        <v>0.0</v>
      </c>
      <c r="J88" s="235">
        <v>0.0</v>
      </c>
      <c r="K88" s="235">
        <v>7.0</v>
      </c>
      <c r="L88" s="152"/>
    </row>
    <row r="89">
      <c r="A89" s="233">
        <v>45233.0</v>
      </c>
      <c r="B89" s="152" t="s">
        <v>55</v>
      </c>
      <c r="C89" s="153" t="s">
        <v>1</v>
      </c>
      <c r="D89" s="234" t="s">
        <v>168</v>
      </c>
      <c r="E89" s="233">
        <v>45233.0</v>
      </c>
      <c r="F89" s="237">
        <v>0.9375</v>
      </c>
      <c r="G89" s="237">
        <v>0.20833333333333334</v>
      </c>
      <c r="H89" s="235">
        <v>6.5</v>
      </c>
      <c r="I89" s="236">
        <v>0.0</v>
      </c>
      <c r="J89" s="236">
        <v>0.0</v>
      </c>
      <c r="K89" s="235">
        <v>6.5</v>
      </c>
      <c r="L89" s="152"/>
    </row>
    <row r="90">
      <c r="A90" s="233">
        <v>45233.0</v>
      </c>
      <c r="B90" s="152" t="s">
        <v>18</v>
      </c>
      <c r="C90" s="153" t="s">
        <v>1</v>
      </c>
      <c r="D90" s="234" t="s">
        <v>168</v>
      </c>
      <c r="E90" s="233">
        <v>45233.0</v>
      </c>
      <c r="F90" s="235">
        <v>0.0</v>
      </c>
      <c r="G90" s="235">
        <v>0.0</v>
      </c>
      <c r="H90" s="235">
        <v>0.0</v>
      </c>
      <c r="I90" s="236">
        <v>0.0</v>
      </c>
      <c r="J90" s="236">
        <v>0.0</v>
      </c>
      <c r="K90" s="235">
        <v>0.0</v>
      </c>
      <c r="L90" s="152" t="s">
        <v>25</v>
      </c>
    </row>
    <row r="91">
      <c r="A91" s="233">
        <v>45233.0</v>
      </c>
      <c r="B91" s="152" t="s">
        <v>50</v>
      </c>
      <c r="C91" s="153" t="s">
        <v>31</v>
      </c>
      <c r="D91" s="234" t="s">
        <v>168</v>
      </c>
      <c r="E91" s="233">
        <v>45233.0</v>
      </c>
      <c r="F91" s="238">
        <v>0.9166666666666666</v>
      </c>
      <c r="G91" s="237">
        <v>0.25</v>
      </c>
      <c r="H91" s="235">
        <v>8.0</v>
      </c>
      <c r="I91" s="236">
        <v>0.0</v>
      </c>
      <c r="J91" s="236">
        <v>0.0</v>
      </c>
      <c r="K91" s="235">
        <v>8.0</v>
      </c>
      <c r="L91" s="153"/>
    </row>
    <row r="92">
      <c r="A92" s="233">
        <v>45233.0</v>
      </c>
      <c r="B92" s="155" t="s">
        <v>50</v>
      </c>
      <c r="C92" s="155" t="s">
        <v>35</v>
      </c>
      <c r="D92" s="259" t="s">
        <v>170</v>
      </c>
      <c r="E92" s="233">
        <v>45234.0</v>
      </c>
      <c r="F92" s="238">
        <v>0.25</v>
      </c>
      <c r="G92" s="238">
        <v>0.375</v>
      </c>
      <c r="H92" s="283">
        <v>3.0</v>
      </c>
      <c r="I92" s="283">
        <v>3.0</v>
      </c>
      <c r="J92" s="283">
        <v>0.0</v>
      </c>
      <c r="K92" s="283">
        <v>0.0</v>
      </c>
      <c r="L92" s="155" t="s">
        <v>259</v>
      </c>
    </row>
    <row r="93">
      <c r="A93" s="233">
        <v>45233.0</v>
      </c>
      <c r="B93" s="152" t="s">
        <v>52</v>
      </c>
      <c r="C93" s="152" t="s">
        <v>23</v>
      </c>
      <c r="D93" s="234" t="s">
        <v>170</v>
      </c>
      <c r="E93" s="233">
        <v>45234.0</v>
      </c>
      <c r="F93" s="238">
        <v>0.020833333333333332</v>
      </c>
      <c r="G93" s="237">
        <v>0.16666666666666666</v>
      </c>
      <c r="H93" s="68">
        <v>3.5</v>
      </c>
      <c r="I93" s="68">
        <v>0.0</v>
      </c>
      <c r="J93" s="68">
        <v>0.0</v>
      </c>
      <c r="K93" s="68">
        <v>3.5</v>
      </c>
      <c r="L93" s="152"/>
    </row>
    <row r="94">
      <c r="A94" s="233">
        <v>45233.0</v>
      </c>
      <c r="B94" s="152" t="s">
        <v>52</v>
      </c>
      <c r="C94" s="152" t="s">
        <v>49</v>
      </c>
      <c r="D94" s="234" t="s">
        <v>170</v>
      </c>
      <c r="E94" s="233">
        <v>45234.0</v>
      </c>
      <c r="F94" s="238">
        <v>0.16666666666666666</v>
      </c>
      <c r="G94" s="237">
        <v>0.3333333333333333</v>
      </c>
      <c r="H94" s="235">
        <v>4.0</v>
      </c>
      <c r="I94" s="236">
        <v>0.0</v>
      </c>
      <c r="J94" s="235">
        <v>2.0</v>
      </c>
      <c r="K94" s="235">
        <v>2.0</v>
      </c>
      <c r="L94" s="152"/>
    </row>
    <row r="95">
      <c r="A95" s="233">
        <v>45233.0</v>
      </c>
      <c r="B95" s="153" t="s">
        <v>123</v>
      </c>
      <c r="C95" s="153" t="s">
        <v>23</v>
      </c>
      <c r="D95" s="234" t="s">
        <v>170</v>
      </c>
      <c r="E95" s="233">
        <v>45234.0</v>
      </c>
      <c r="F95" s="237">
        <v>0.16666666666666666</v>
      </c>
      <c r="G95" s="238">
        <v>0.4583333333333333</v>
      </c>
      <c r="H95" s="235">
        <v>7.0</v>
      </c>
      <c r="I95" s="236">
        <v>0.0</v>
      </c>
      <c r="J95" s="236">
        <v>5.0</v>
      </c>
      <c r="K95" s="235">
        <v>2.0</v>
      </c>
    </row>
    <row r="96">
      <c r="A96" s="233">
        <v>45233.0</v>
      </c>
      <c r="B96" s="153" t="s">
        <v>45</v>
      </c>
      <c r="C96" s="153" t="s">
        <v>1</v>
      </c>
      <c r="D96" s="234" t="s">
        <v>170</v>
      </c>
      <c r="E96" s="233">
        <v>45234.0</v>
      </c>
      <c r="F96" s="281">
        <v>0.16666666666666666</v>
      </c>
      <c r="G96" s="242">
        <v>0.5</v>
      </c>
      <c r="H96" s="240">
        <v>8.0</v>
      </c>
      <c r="I96" s="240">
        <v>0.0</v>
      </c>
      <c r="J96" s="244">
        <v>6.0</v>
      </c>
      <c r="K96" s="244">
        <v>2.0</v>
      </c>
    </row>
    <row r="97">
      <c r="A97" s="233">
        <v>45233.0</v>
      </c>
      <c r="B97" s="152" t="s">
        <v>32</v>
      </c>
      <c r="C97" s="153" t="s">
        <v>1</v>
      </c>
      <c r="D97" s="234" t="s">
        <v>170</v>
      </c>
      <c r="E97" s="233">
        <v>45234.0</v>
      </c>
      <c r="F97" s="238">
        <v>0.20833333333333334</v>
      </c>
      <c r="G97" s="237">
        <v>0.5625</v>
      </c>
      <c r="H97" s="235">
        <v>8.5</v>
      </c>
      <c r="I97" s="235">
        <v>0.5</v>
      </c>
      <c r="J97" s="235">
        <v>7.0</v>
      </c>
      <c r="K97" s="236">
        <v>1.0</v>
      </c>
      <c r="L97" s="68" t="s">
        <v>192</v>
      </c>
    </row>
    <row r="98">
      <c r="A98" s="233">
        <v>45233.0</v>
      </c>
      <c r="B98" s="152" t="s">
        <v>30</v>
      </c>
      <c r="C98" s="152" t="s">
        <v>145</v>
      </c>
      <c r="D98" s="234" t="s">
        <v>170</v>
      </c>
      <c r="E98" s="233">
        <v>45234.0</v>
      </c>
      <c r="F98" s="235">
        <v>0.0</v>
      </c>
      <c r="G98" s="235">
        <v>0.0</v>
      </c>
      <c r="H98" s="235">
        <v>0.0</v>
      </c>
      <c r="I98" s="236">
        <v>0.0</v>
      </c>
      <c r="J98" s="235">
        <v>0.0</v>
      </c>
      <c r="K98" s="235">
        <v>0.0</v>
      </c>
      <c r="L98" s="68" t="s">
        <v>25</v>
      </c>
    </row>
    <row r="99">
      <c r="A99" s="233">
        <v>45233.0</v>
      </c>
      <c r="B99" s="152" t="s">
        <v>54</v>
      </c>
      <c r="C99" s="152" t="s">
        <v>145</v>
      </c>
      <c r="D99" s="234" t="s">
        <v>170</v>
      </c>
      <c r="E99" s="233">
        <v>45234.0</v>
      </c>
      <c r="F99" s="237">
        <v>0.16666666666666666</v>
      </c>
      <c r="G99" s="238">
        <v>0.4583333333333333</v>
      </c>
      <c r="H99" s="235">
        <v>7.0</v>
      </c>
      <c r="I99" s="236">
        <v>0.0</v>
      </c>
      <c r="J99" s="236">
        <v>5.0</v>
      </c>
      <c r="K99" s="235">
        <v>2.0</v>
      </c>
      <c r="L99" s="68"/>
    </row>
    <row r="100">
      <c r="A100" s="233">
        <v>45233.0</v>
      </c>
      <c r="B100" s="152" t="s">
        <v>190</v>
      </c>
      <c r="C100" s="153" t="s">
        <v>51</v>
      </c>
      <c r="D100" s="234" t="s">
        <v>170</v>
      </c>
      <c r="E100" s="233">
        <v>45234.0</v>
      </c>
      <c r="F100" s="281">
        <v>0.20833333333333334</v>
      </c>
      <c r="G100" s="281">
        <v>0.5208333333333334</v>
      </c>
      <c r="H100" s="240">
        <v>7.5</v>
      </c>
      <c r="I100" s="244">
        <v>0.0</v>
      </c>
      <c r="J100" s="240">
        <v>6.5</v>
      </c>
      <c r="K100" s="244">
        <v>1.0</v>
      </c>
      <c r="L100" s="68"/>
    </row>
    <row r="101">
      <c r="A101" s="233">
        <v>45233.0</v>
      </c>
      <c r="B101" s="153" t="s">
        <v>69</v>
      </c>
      <c r="C101" s="153" t="s">
        <v>51</v>
      </c>
      <c r="D101" s="234" t="s">
        <v>170</v>
      </c>
      <c r="E101" s="233">
        <v>45234.0</v>
      </c>
      <c r="F101" s="281">
        <v>0.16666666666666666</v>
      </c>
      <c r="G101" s="242">
        <v>0.5</v>
      </c>
      <c r="H101" s="240">
        <v>8.0</v>
      </c>
      <c r="I101" s="240">
        <v>0.0</v>
      </c>
      <c r="J101" s="244">
        <v>6.0</v>
      </c>
      <c r="K101" s="244">
        <v>2.0</v>
      </c>
    </row>
    <row r="102">
      <c r="A102" s="233">
        <v>45233.0</v>
      </c>
      <c r="B102" s="155" t="s">
        <v>82</v>
      </c>
      <c r="C102" s="152" t="s">
        <v>35</v>
      </c>
      <c r="D102" s="234" t="s">
        <v>170</v>
      </c>
      <c r="E102" s="233">
        <v>45234.0</v>
      </c>
      <c r="F102" s="237">
        <v>0.16666666666666666</v>
      </c>
      <c r="G102" s="238">
        <v>0.4583333333333333</v>
      </c>
      <c r="H102" s="235">
        <v>7.0</v>
      </c>
      <c r="I102" s="236">
        <v>0.0</v>
      </c>
      <c r="J102" s="236">
        <v>5.0</v>
      </c>
      <c r="K102" s="235">
        <v>2.0</v>
      </c>
    </row>
    <row r="103">
      <c r="A103" s="233">
        <v>45233.0</v>
      </c>
      <c r="B103" s="153" t="s">
        <v>103</v>
      </c>
      <c r="C103" s="153" t="s">
        <v>31</v>
      </c>
      <c r="D103" s="234" t="s">
        <v>170</v>
      </c>
      <c r="E103" s="233">
        <v>45234.0</v>
      </c>
      <c r="F103" s="237">
        <v>0.22916666666666666</v>
      </c>
      <c r="G103" s="237">
        <v>0.5625</v>
      </c>
      <c r="H103" s="235">
        <v>8.0</v>
      </c>
      <c r="I103" s="235">
        <v>0.0</v>
      </c>
      <c r="J103" s="235">
        <v>7.5</v>
      </c>
      <c r="K103" s="235">
        <v>0.5</v>
      </c>
    </row>
    <row r="104">
      <c r="A104" s="233">
        <v>45233.0</v>
      </c>
      <c r="B104" s="153" t="s">
        <v>97</v>
      </c>
      <c r="C104" s="153" t="s">
        <v>31</v>
      </c>
      <c r="D104" s="234" t="s">
        <v>170</v>
      </c>
      <c r="E104" s="233">
        <v>45234.0</v>
      </c>
      <c r="F104" s="237">
        <v>0.25</v>
      </c>
      <c r="G104" s="237">
        <v>0.5833333333333334</v>
      </c>
      <c r="H104" s="235">
        <v>8.0</v>
      </c>
      <c r="I104" s="235">
        <v>0.0</v>
      </c>
      <c r="J104" s="235">
        <v>8.0</v>
      </c>
      <c r="K104" s="235">
        <v>0.0</v>
      </c>
    </row>
    <row r="105">
      <c r="A105" s="233">
        <v>45233.0</v>
      </c>
      <c r="B105" s="152" t="s">
        <v>109</v>
      </c>
      <c r="C105" s="153" t="s">
        <v>31</v>
      </c>
      <c r="D105" s="234" t="s">
        <v>170</v>
      </c>
      <c r="E105" s="233">
        <v>45234.0</v>
      </c>
      <c r="F105" s="235">
        <v>0.0</v>
      </c>
      <c r="G105" s="235">
        <v>0.0</v>
      </c>
      <c r="H105" s="235">
        <v>0.0</v>
      </c>
      <c r="I105" s="236">
        <v>0.0</v>
      </c>
      <c r="J105" s="235">
        <v>0.0</v>
      </c>
      <c r="K105" s="235">
        <v>0.0</v>
      </c>
      <c r="L105" s="152" t="s">
        <v>260</v>
      </c>
    </row>
    <row r="106">
      <c r="A106" s="233">
        <v>45234.0</v>
      </c>
      <c r="B106" s="153" t="s">
        <v>88</v>
      </c>
      <c r="C106" s="153" t="s">
        <v>31</v>
      </c>
      <c r="D106" s="234" t="s">
        <v>170</v>
      </c>
      <c r="E106" s="233">
        <v>45234.0</v>
      </c>
      <c r="F106" s="238">
        <v>0.9166666666666666</v>
      </c>
      <c r="G106" s="237">
        <v>0.25</v>
      </c>
      <c r="H106" s="235">
        <v>8.0</v>
      </c>
      <c r="I106" s="236">
        <v>0.0</v>
      </c>
      <c r="J106" s="236">
        <v>0.0</v>
      </c>
      <c r="K106" s="235">
        <v>8.0</v>
      </c>
    </row>
    <row r="107">
      <c r="A107" s="233">
        <v>45234.0</v>
      </c>
      <c r="B107" s="152" t="s">
        <v>189</v>
      </c>
      <c r="C107" s="152" t="s">
        <v>51</v>
      </c>
      <c r="D107" s="234" t="s">
        <v>170</v>
      </c>
      <c r="E107" s="233">
        <v>45234.0</v>
      </c>
      <c r="F107" s="238">
        <v>0.9583333333333334</v>
      </c>
      <c r="G107" s="237">
        <v>0.20833333333333334</v>
      </c>
      <c r="H107" s="235">
        <v>6.0</v>
      </c>
      <c r="I107" s="236">
        <v>0.0</v>
      </c>
      <c r="J107" s="236">
        <v>0.0</v>
      </c>
      <c r="K107" s="235">
        <v>6.0</v>
      </c>
      <c r="L107" s="152"/>
    </row>
    <row r="108">
      <c r="A108" s="233">
        <v>45234.0</v>
      </c>
      <c r="B108" s="153" t="s">
        <v>139</v>
      </c>
      <c r="C108" s="153" t="s">
        <v>35</v>
      </c>
      <c r="D108" s="234" t="s">
        <v>170</v>
      </c>
      <c r="E108" s="233">
        <v>45234.0</v>
      </c>
      <c r="F108" s="238">
        <v>0.9583333333333334</v>
      </c>
      <c r="G108" s="237">
        <v>0.20833333333333334</v>
      </c>
      <c r="H108" s="235">
        <v>6.0</v>
      </c>
      <c r="I108" s="236">
        <v>0.0</v>
      </c>
      <c r="J108" s="236">
        <v>0.0</v>
      </c>
      <c r="K108" s="235">
        <v>6.0</v>
      </c>
      <c r="L108" s="152"/>
    </row>
    <row r="109">
      <c r="A109" s="233">
        <v>45234.0</v>
      </c>
      <c r="B109" s="152" t="s">
        <v>55</v>
      </c>
      <c r="C109" s="153" t="s">
        <v>1</v>
      </c>
      <c r="D109" s="234" t="s">
        <v>170</v>
      </c>
      <c r="E109" s="233">
        <v>45234.0</v>
      </c>
      <c r="F109" s="237">
        <v>0.9375</v>
      </c>
      <c r="G109" s="237">
        <v>0.20833333333333334</v>
      </c>
      <c r="H109" s="235">
        <v>6.5</v>
      </c>
      <c r="I109" s="236">
        <v>0.0</v>
      </c>
      <c r="J109" s="236">
        <v>0.0</v>
      </c>
      <c r="K109" s="235">
        <v>6.5</v>
      </c>
      <c r="L109" s="152"/>
    </row>
    <row r="110">
      <c r="A110" s="233">
        <v>45234.0</v>
      </c>
      <c r="B110" s="152" t="s">
        <v>50</v>
      </c>
      <c r="C110" s="152" t="s">
        <v>23</v>
      </c>
      <c r="D110" s="234" t="s">
        <v>172</v>
      </c>
      <c r="E110" s="233">
        <v>45235.0</v>
      </c>
      <c r="F110" s="238">
        <v>0.020833333333333332</v>
      </c>
      <c r="G110" s="237">
        <v>0.16666666666666666</v>
      </c>
      <c r="H110" s="68">
        <v>3.5</v>
      </c>
      <c r="I110" s="68">
        <v>0.0</v>
      </c>
      <c r="J110" s="68">
        <v>0.0</v>
      </c>
      <c r="K110" s="68">
        <v>3.5</v>
      </c>
      <c r="L110" s="152"/>
    </row>
    <row r="111">
      <c r="A111" s="233">
        <v>45234.0</v>
      </c>
      <c r="B111" s="152" t="s">
        <v>50</v>
      </c>
      <c r="C111" s="152" t="s">
        <v>49</v>
      </c>
      <c r="D111" s="234" t="s">
        <v>172</v>
      </c>
      <c r="E111" s="233">
        <v>45235.0</v>
      </c>
      <c r="F111" s="238">
        <v>0.16666666666666666</v>
      </c>
      <c r="G111" s="237">
        <v>0.375</v>
      </c>
      <c r="H111" s="235">
        <v>5.0</v>
      </c>
      <c r="I111" s="236">
        <v>0.0</v>
      </c>
      <c r="J111" s="235">
        <v>3.0</v>
      </c>
      <c r="K111" s="235">
        <v>2.0</v>
      </c>
      <c r="L111" s="68" t="s">
        <v>192</v>
      </c>
    </row>
    <row r="112">
      <c r="A112" s="233">
        <v>45234.0</v>
      </c>
      <c r="B112" s="153" t="s">
        <v>123</v>
      </c>
      <c r="C112" s="153" t="s">
        <v>23</v>
      </c>
      <c r="D112" s="234" t="s">
        <v>172</v>
      </c>
      <c r="E112" s="233">
        <v>45235.0</v>
      </c>
      <c r="F112" s="237">
        <v>0.16666666666666666</v>
      </c>
      <c r="G112" s="238">
        <v>0.4583333333333333</v>
      </c>
      <c r="H112" s="235">
        <v>7.0</v>
      </c>
      <c r="I112" s="236">
        <v>0.0</v>
      </c>
      <c r="J112" s="236">
        <v>5.0</v>
      </c>
      <c r="K112" s="235">
        <v>2.0</v>
      </c>
      <c r="L112" s="68"/>
    </row>
    <row r="113">
      <c r="A113" s="233">
        <v>45234.0</v>
      </c>
      <c r="B113" s="152" t="s">
        <v>18</v>
      </c>
      <c r="C113" s="153" t="s">
        <v>23</v>
      </c>
      <c r="D113" s="234" t="s">
        <v>172</v>
      </c>
      <c r="E113" s="233">
        <v>45235.0</v>
      </c>
      <c r="F113" s="235">
        <v>0.0</v>
      </c>
      <c r="G113" s="235">
        <v>0.0</v>
      </c>
      <c r="H113" s="235">
        <v>0.0</v>
      </c>
      <c r="I113" s="236">
        <v>0.0</v>
      </c>
      <c r="J113" s="235">
        <v>0.0</v>
      </c>
      <c r="K113" s="235">
        <v>0.0</v>
      </c>
      <c r="L113" s="68" t="s">
        <v>25</v>
      </c>
    </row>
    <row r="114">
      <c r="A114" s="233">
        <v>45234.0</v>
      </c>
      <c r="B114" s="153" t="s">
        <v>45</v>
      </c>
      <c r="C114" s="153" t="s">
        <v>1</v>
      </c>
      <c r="D114" s="234" t="s">
        <v>172</v>
      </c>
      <c r="E114" s="233">
        <v>45235.0</v>
      </c>
      <c r="F114" s="281">
        <v>0.16666666666666666</v>
      </c>
      <c r="G114" s="242">
        <v>0.5</v>
      </c>
      <c r="H114" s="240">
        <v>8.0</v>
      </c>
      <c r="I114" s="240">
        <v>0.0</v>
      </c>
      <c r="J114" s="244">
        <v>6.0</v>
      </c>
      <c r="K114" s="244">
        <v>2.0</v>
      </c>
    </row>
    <row r="115">
      <c r="A115" s="233">
        <v>45234.0</v>
      </c>
      <c r="B115" s="152" t="s">
        <v>32</v>
      </c>
      <c r="C115" s="153" t="s">
        <v>1</v>
      </c>
      <c r="D115" s="234" t="s">
        <v>172</v>
      </c>
      <c r="E115" s="233">
        <v>45235.0</v>
      </c>
      <c r="F115" s="238">
        <v>0.20833333333333334</v>
      </c>
      <c r="G115" s="237">
        <v>0.5625</v>
      </c>
      <c r="H115" s="235">
        <v>8.5</v>
      </c>
      <c r="I115" s="235">
        <v>0.5</v>
      </c>
      <c r="J115" s="235">
        <v>7.0</v>
      </c>
      <c r="K115" s="236">
        <v>1.0</v>
      </c>
      <c r="L115" s="68" t="s">
        <v>192</v>
      </c>
    </row>
    <row r="116">
      <c r="A116" s="233">
        <v>45234.0</v>
      </c>
      <c r="B116" s="152" t="s">
        <v>52</v>
      </c>
      <c r="C116" s="152" t="s">
        <v>145</v>
      </c>
      <c r="D116" s="234" t="s">
        <v>172</v>
      </c>
      <c r="E116" s="233">
        <v>45235.0</v>
      </c>
      <c r="F116" s="237">
        <v>0.16666666666666666</v>
      </c>
      <c r="G116" s="238">
        <v>0.4583333333333333</v>
      </c>
      <c r="H116" s="235">
        <v>7.0</v>
      </c>
      <c r="I116" s="236">
        <v>0.0</v>
      </c>
      <c r="J116" s="236">
        <v>5.0</v>
      </c>
      <c r="K116" s="235">
        <v>2.0</v>
      </c>
      <c r="L116" s="152"/>
    </row>
    <row r="117">
      <c r="A117" s="233">
        <v>45234.0</v>
      </c>
      <c r="B117" s="152" t="s">
        <v>30</v>
      </c>
      <c r="C117" s="152" t="s">
        <v>145</v>
      </c>
      <c r="D117" s="234" t="s">
        <v>172</v>
      </c>
      <c r="E117" s="233">
        <v>45235.0</v>
      </c>
      <c r="F117" s="235">
        <v>0.0</v>
      </c>
      <c r="G117" s="235">
        <v>0.0</v>
      </c>
      <c r="H117" s="235">
        <v>0.0</v>
      </c>
      <c r="I117" s="236">
        <v>0.0</v>
      </c>
      <c r="J117" s="235">
        <v>0.0</v>
      </c>
      <c r="K117" s="235">
        <v>0.0</v>
      </c>
      <c r="L117" s="152" t="s">
        <v>25</v>
      </c>
    </row>
    <row r="118">
      <c r="A118" s="233">
        <v>45234.0</v>
      </c>
      <c r="B118" s="152" t="s">
        <v>190</v>
      </c>
      <c r="C118" s="153" t="s">
        <v>51</v>
      </c>
      <c r="D118" s="243" t="s">
        <v>172</v>
      </c>
      <c r="E118" s="233">
        <v>45235.0</v>
      </c>
      <c r="F118" s="240">
        <v>0.0</v>
      </c>
      <c r="G118" s="240">
        <v>0.0</v>
      </c>
      <c r="H118" s="240">
        <v>0.0</v>
      </c>
      <c r="I118" s="244">
        <v>0.0</v>
      </c>
      <c r="J118" s="240">
        <v>0.0</v>
      </c>
      <c r="K118" s="240">
        <v>0.0</v>
      </c>
      <c r="L118" s="68" t="s">
        <v>25</v>
      </c>
    </row>
    <row r="119">
      <c r="A119" s="233">
        <v>45234.0</v>
      </c>
      <c r="B119" s="153" t="s">
        <v>69</v>
      </c>
      <c r="C119" s="153" t="s">
        <v>51</v>
      </c>
      <c r="D119" s="243" t="s">
        <v>172</v>
      </c>
      <c r="E119" s="233">
        <v>45235.0</v>
      </c>
      <c r="F119" s="281">
        <v>0.16666666666666666</v>
      </c>
      <c r="G119" s="242">
        <v>0.5</v>
      </c>
      <c r="H119" s="240">
        <v>8.0</v>
      </c>
      <c r="I119" s="240">
        <v>0.0</v>
      </c>
      <c r="J119" s="244">
        <v>6.0</v>
      </c>
      <c r="K119" s="244">
        <v>2.0</v>
      </c>
    </row>
    <row r="120">
      <c r="A120" s="233">
        <v>45234.0</v>
      </c>
      <c r="B120" s="152" t="s">
        <v>54</v>
      </c>
      <c r="C120" s="153" t="s">
        <v>51</v>
      </c>
      <c r="D120" s="243" t="s">
        <v>172</v>
      </c>
      <c r="E120" s="233">
        <v>45235.0</v>
      </c>
      <c r="F120" s="281">
        <v>0.20833333333333334</v>
      </c>
      <c r="G120" s="281">
        <v>0.5208333333333334</v>
      </c>
      <c r="H120" s="240">
        <v>7.5</v>
      </c>
      <c r="I120" s="244">
        <v>0.0</v>
      </c>
      <c r="J120" s="240">
        <v>6.5</v>
      </c>
      <c r="K120" s="244">
        <v>1.0</v>
      </c>
    </row>
    <row r="121">
      <c r="A121" s="233">
        <v>45234.0</v>
      </c>
      <c r="B121" s="152" t="s">
        <v>82</v>
      </c>
      <c r="C121" s="152" t="s">
        <v>35</v>
      </c>
      <c r="D121" s="234" t="s">
        <v>172</v>
      </c>
      <c r="E121" s="233">
        <v>45235.0</v>
      </c>
      <c r="F121" s="238">
        <v>0.20833333333333334</v>
      </c>
      <c r="G121" s="238">
        <v>0.4583333333333333</v>
      </c>
      <c r="H121" s="236">
        <v>6.0</v>
      </c>
      <c r="I121" s="236">
        <v>0.0</v>
      </c>
      <c r="J121" s="236">
        <v>5.0</v>
      </c>
      <c r="K121" s="236">
        <v>1.0</v>
      </c>
    </row>
    <row r="122">
      <c r="A122" s="233">
        <v>45234.0</v>
      </c>
      <c r="B122" s="153" t="s">
        <v>103</v>
      </c>
      <c r="C122" s="153" t="s">
        <v>31</v>
      </c>
      <c r="D122" s="234" t="s">
        <v>172</v>
      </c>
      <c r="E122" s="233">
        <v>45235.0</v>
      </c>
      <c r="F122" s="237">
        <v>0.22916666666666666</v>
      </c>
      <c r="G122" s="237">
        <v>0.5625</v>
      </c>
      <c r="H122" s="235">
        <v>8.0</v>
      </c>
      <c r="I122" s="235">
        <v>0.0</v>
      </c>
      <c r="J122" s="235">
        <v>7.5</v>
      </c>
      <c r="K122" s="235">
        <v>0.5</v>
      </c>
    </row>
    <row r="123">
      <c r="A123" s="233">
        <v>45234.0</v>
      </c>
      <c r="B123" s="153" t="s">
        <v>97</v>
      </c>
      <c r="C123" s="153" t="s">
        <v>31</v>
      </c>
      <c r="D123" s="234" t="s">
        <v>172</v>
      </c>
      <c r="E123" s="233">
        <v>45235.0</v>
      </c>
      <c r="F123" s="237">
        <v>0.25</v>
      </c>
      <c r="G123" s="237">
        <v>0.5833333333333334</v>
      </c>
      <c r="H123" s="235">
        <v>8.0</v>
      </c>
      <c r="I123" s="235">
        <v>0.0</v>
      </c>
      <c r="J123" s="235">
        <v>8.0</v>
      </c>
      <c r="K123" s="235">
        <v>0.0</v>
      </c>
      <c r="L123" s="152"/>
    </row>
    <row r="124">
      <c r="A124" s="233">
        <v>45234.0</v>
      </c>
      <c r="B124" s="152" t="s">
        <v>109</v>
      </c>
      <c r="C124" s="153" t="s">
        <v>31</v>
      </c>
      <c r="D124" s="234" t="s">
        <v>172</v>
      </c>
      <c r="E124" s="233">
        <v>45235.0</v>
      </c>
      <c r="F124" s="235">
        <v>0.0</v>
      </c>
      <c r="G124" s="235">
        <v>0.0</v>
      </c>
      <c r="H124" s="235">
        <v>0.0</v>
      </c>
      <c r="I124" s="235">
        <v>0.0</v>
      </c>
      <c r="J124" s="235">
        <v>0.0</v>
      </c>
      <c r="K124" s="235">
        <v>0.0</v>
      </c>
      <c r="L124" s="152" t="s">
        <v>25</v>
      </c>
    </row>
    <row r="125">
      <c r="A125" s="233">
        <v>45235.0</v>
      </c>
      <c r="B125" s="153" t="s">
        <v>88</v>
      </c>
      <c r="C125" s="153" t="s">
        <v>31</v>
      </c>
      <c r="D125" s="234" t="s">
        <v>172</v>
      </c>
      <c r="E125" s="233">
        <v>45235.0</v>
      </c>
      <c r="F125" s="237">
        <v>0.9583333333333334</v>
      </c>
      <c r="G125" s="237">
        <v>0.25</v>
      </c>
      <c r="H125" s="235">
        <v>7.0</v>
      </c>
      <c r="I125" s="235">
        <v>0.0</v>
      </c>
      <c r="J125" s="235">
        <v>0.0</v>
      </c>
      <c r="K125" s="235">
        <v>7.0</v>
      </c>
    </row>
    <row r="126">
      <c r="A126" s="233">
        <v>45235.0</v>
      </c>
      <c r="B126" s="152" t="s">
        <v>52</v>
      </c>
      <c r="C126" s="153" t="s">
        <v>31</v>
      </c>
      <c r="D126" s="234" t="s">
        <v>172</v>
      </c>
      <c r="E126" s="233">
        <v>45235.0</v>
      </c>
      <c r="F126" s="235">
        <v>0.0</v>
      </c>
      <c r="G126" s="235">
        <v>0.0</v>
      </c>
      <c r="H126" s="235">
        <v>0.0</v>
      </c>
      <c r="I126" s="235">
        <v>0.0</v>
      </c>
      <c r="J126" s="235">
        <v>0.0</v>
      </c>
      <c r="K126" s="235">
        <v>0.0</v>
      </c>
      <c r="L126" s="68" t="s">
        <v>25</v>
      </c>
    </row>
    <row r="127">
      <c r="A127" s="233">
        <v>45235.0</v>
      </c>
      <c r="B127" s="152" t="s">
        <v>109</v>
      </c>
      <c r="C127" s="153" t="s">
        <v>31</v>
      </c>
      <c r="D127" s="234" t="s">
        <v>172</v>
      </c>
      <c r="E127" s="233">
        <v>45235.0</v>
      </c>
      <c r="F127" s="235">
        <v>0.0</v>
      </c>
      <c r="G127" s="235">
        <v>0.0</v>
      </c>
      <c r="H127" s="235">
        <v>0.0</v>
      </c>
      <c r="I127" s="236">
        <v>0.0</v>
      </c>
      <c r="J127" s="236">
        <v>0.0</v>
      </c>
      <c r="K127" s="235">
        <v>0.0</v>
      </c>
      <c r="L127" s="68" t="s">
        <v>25</v>
      </c>
    </row>
    <row r="128">
      <c r="A128" s="233">
        <v>45235.0</v>
      </c>
      <c r="B128" s="152" t="s">
        <v>189</v>
      </c>
      <c r="C128" s="153" t="s">
        <v>51</v>
      </c>
      <c r="D128" s="234" t="s">
        <v>172</v>
      </c>
      <c r="E128" s="233">
        <v>45235.0</v>
      </c>
      <c r="F128" s="237">
        <v>0.5</v>
      </c>
      <c r="G128" s="237">
        <v>0.25</v>
      </c>
      <c r="H128" s="235">
        <v>6.0</v>
      </c>
      <c r="I128" s="236">
        <v>0.0</v>
      </c>
      <c r="J128" s="236">
        <v>0.0</v>
      </c>
      <c r="K128" s="235">
        <v>6.0</v>
      </c>
      <c r="L128" s="152"/>
    </row>
    <row r="129">
      <c r="A129" s="233">
        <v>45235.0</v>
      </c>
      <c r="B129" s="152" t="s">
        <v>32</v>
      </c>
      <c r="C129" s="153" t="s">
        <v>35</v>
      </c>
      <c r="D129" s="234" t="s">
        <v>172</v>
      </c>
      <c r="E129" s="233">
        <v>45235.0</v>
      </c>
      <c r="F129" s="237">
        <v>0.5</v>
      </c>
      <c r="G129" s="237">
        <v>0.25</v>
      </c>
      <c r="H129" s="235">
        <v>6.0</v>
      </c>
      <c r="I129" s="236">
        <v>0.0</v>
      </c>
      <c r="J129" s="236">
        <v>0.0</v>
      </c>
      <c r="K129" s="235">
        <v>6.0</v>
      </c>
      <c r="L129" s="152"/>
    </row>
    <row r="130">
      <c r="A130" s="233">
        <v>45235.0</v>
      </c>
      <c r="B130" s="153" t="s">
        <v>139</v>
      </c>
      <c r="C130" s="153" t="s">
        <v>35</v>
      </c>
      <c r="D130" s="234" t="s">
        <v>172</v>
      </c>
      <c r="E130" s="233">
        <v>45235.0</v>
      </c>
      <c r="F130" s="235">
        <v>0.0</v>
      </c>
      <c r="G130" s="235">
        <v>0.0</v>
      </c>
      <c r="H130" s="235">
        <v>0.0</v>
      </c>
      <c r="I130" s="235">
        <v>0.0</v>
      </c>
      <c r="J130" s="235">
        <v>0.0</v>
      </c>
      <c r="K130" s="235">
        <v>0.0</v>
      </c>
      <c r="L130" s="152" t="s">
        <v>25</v>
      </c>
    </row>
    <row r="131">
      <c r="A131" s="233">
        <v>45235.0</v>
      </c>
      <c r="B131" s="152" t="s">
        <v>18</v>
      </c>
      <c r="C131" s="153" t="s">
        <v>1</v>
      </c>
      <c r="D131" s="234" t="s">
        <v>174</v>
      </c>
      <c r="E131" s="233">
        <v>45236.0</v>
      </c>
      <c r="F131" s="235">
        <v>0.0</v>
      </c>
      <c r="G131" s="235">
        <v>0.0</v>
      </c>
      <c r="H131" s="68">
        <v>0.0</v>
      </c>
      <c r="I131" s="68">
        <v>0.0</v>
      </c>
      <c r="J131" s="68">
        <v>0.0</v>
      </c>
      <c r="K131" s="68">
        <v>0.0</v>
      </c>
      <c r="L131" s="152" t="s">
        <v>25</v>
      </c>
    </row>
    <row r="132">
      <c r="A132" s="233">
        <v>45235.0</v>
      </c>
      <c r="B132" s="152" t="s">
        <v>55</v>
      </c>
      <c r="C132" s="153" t="s">
        <v>1</v>
      </c>
      <c r="D132" s="234" t="s">
        <v>174</v>
      </c>
      <c r="E132" s="233">
        <v>45236.0</v>
      </c>
      <c r="F132" s="235">
        <v>0.0</v>
      </c>
      <c r="G132" s="235">
        <v>0.0</v>
      </c>
      <c r="H132" s="68">
        <v>0.0</v>
      </c>
      <c r="I132" s="68">
        <v>0.0</v>
      </c>
      <c r="J132" s="68">
        <v>0.0</v>
      </c>
      <c r="K132" s="68">
        <v>0.0</v>
      </c>
      <c r="L132" s="152" t="s">
        <v>25</v>
      </c>
    </row>
    <row r="133">
      <c r="A133" s="233">
        <v>45235.0</v>
      </c>
      <c r="B133" s="152" t="s">
        <v>30</v>
      </c>
      <c r="C133" s="153" t="s">
        <v>1</v>
      </c>
      <c r="D133" s="234" t="s">
        <v>174</v>
      </c>
      <c r="E133" s="233">
        <v>45236.0</v>
      </c>
      <c r="F133" s="237">
        <v>0.041666666666666664</v>
      </c>
      <c r="G133" s="237">
        <v>0.25</v>
      </c>
      <c r="H133" s="68">
        <v>5.0</v>
      </c>
      <c r="I133" s="68">
        <v>0.0</v>
      </c>
      <c r="J133" s="68">
        <v>0.0</v>
      </c>
      <c r="K133" s="68">
        <v>5.0</v>
      </c>
      <c r="L133" s="152"/>
    </row>
    <row r="134">
      <c r="A134" s="233">
        <v>45235.0</v>
      </c>
      <c r="B134" s="152" t="s">
        <v>50</v>
      </c>
      <c r="C134" s="152" t="s">
        <v>23</v>
      </c>
      <c r="D134" s="234" t="s">
        <v>174</v>
      </c>
      <c r="E134" s="233">
        <v>45236.0</v>
      </c>
      <c r="F134" s="237">
        <v>0.0625</v>
      </c>
      <c r="G134" s="237">
        <v>0.20833333333333334</v>
      </c>
      <c r="H134" s="68">
        <v>3.5</v>
      </c>
      <c r="I134" s="68">
        <v>0.0</v>
      </c>
      <c r="J134" s="68">
        <v>0.0</v>
      </c>
      <c r="K134" s="68">
        <v>3.5</v>
      </c>
      <c r="L134" s="152"/>
    </row>
    <row r="135">
      <c r="A135" s="233">
        <v>45235.0</v>
      </c>
      <c r="B135" s="152" t="s">
        <v>50</v>
      </c>
      <c r="C135" s="152" t="s">
        <v>49</v>
      </c>
      <c r="D135" s="234" t="s">
        <v>174</v>
      </c>
      <c r="E135" s="233">
        <v>45236.0</v>
      </c>
      <c r="F135" s="237">
        <v>0.20833333333333334</v>
      </c>
      <c r="G135" s="237">
        <v>0.375</v>
      </c>
      <c r="H135" s="235">
        <v>4.0</v>
      </c>
      <c r="I135" s="236">
        <v>0.0</v>
      </c>
      <c r="J135" s="235">
        <v>3.0</v>
      </c>
      <c r="K135" s="235">
        <v>1.0</v>
      </c>
      <c r="L135" s="152"/>
    </row>
    <row r="136">
      <c r="A136" s="233">
        <v>45235.0</v>
      </c>
      <c r="B136" s="153" t="s">
        <v>123</v>
      </c>
      <c r="C136" s="153" t="s">
        <v>23</v>
      </c>
      <c r="D136" s="234" t="s">
        <v>174</v>
      </c>
      <c r="E136" s="233">
        <v>45236.0</v>
      </c>
      <c r="F136" s="237">
        <v>0.20833333333333334</v>
      </c>
      <c r="G136" s="237">
        <v>0.0</v>
      </c>
      <c r="H136" s="235">
        <v>7.0</v>
      </c>
      <c r="I136" s="236">
        <v>0.0</v>
      </c>
      <c r="J136" s="235">
        <v>6.0</v>
      </c>
      <c r="K136" s="235">
        <v>1.0</v>
      </c>
    </row>
    <row r="137">
      <c r="A137" s="233">
        <v>45235.0</v>
      </c>
      <c r="B137" s="153" t="s">
        <v>45</v>
      </c>
      <c r="C137" s="153" t="s">
        <v>1</v>
      </c>
      <c r="D137" s="234" t="s">
        <v>174</v>
      </c>
      <c r="E137" s="233">
        <v>45236.0</v>
      </c>
      <c r="F137" s="237">
        <v>0.25</v>
      </c>
      <c r="G137" s="237">
        <v>0.020833333333333332</v>
      </c>
      <c r="H137" s="236">
        <v>6.5</v>
      </c>
      <c r="I137" s="236">
        <v>0.0</v>
      </c>
      <c r="J137" s="235">
        <v>6.5</v>
      </c>
      <c r="K137" s="235">
        <v>0.0</v>
      </c>
      <c r="L137" s="152"/>
    </row>
    <row r="138">
      <c r="A138" s="233">
        <v>45235.0</v>
      </c>
      <c r="B138" s="153" t="s">
        <v>69</v>
      </c>
      <c r="C138" s="153" t="s">
        <v>51</v>
      </c>
      <c r="D138" s="234" t="s">
        <v>174</v>
      </c>
      <c r="E138" s="233">
        <v>45236.0</v>
      </c>
      <c r="F138" s="237">
        <v>0.20833333333333334</v>
      </c>
      <c r="G138" s="237">
        <v>0.5416666666666666</v>
      </c>
      <c r="H138" s="235">
        <v>8.0</v>
      </c>
      <c r="I138" s="235">
        <v>0.0</v>
      </c>
      <c r="J138" s="235">
        <v>7.0</v>
      </c>
      <c r="K138" s="235">
        <v>1.0</v>
      </c>
      <c r="L138" s="152"/>
    </row>
    <row r="139" ht="16.5" customHeight="1">
      <c r="A139" s="233">
        <v>45235.0</v>
      </c>
      <c r="B139" s="155" t="s">
        <v>190</v>
      </c>
      <c r="C139" s="153" t="s">
        <v>51</v>
      </c>
      <c r="D139" s="234" t="s">
        <v>174</v>
      </c>
      <c r="E139" s="233">
        <v>45236.0</v>
      </c>
      <c r="F139" s="242">
        <v>0.25</v>
      </c>
      <c r="G139" s="242">
        <v>0.5625</v>
      </c>
      <c r="H139" s="240">
        <v>7.5</v>
      </c>
      <c r="I139" s="244">
        <v>0.0</v>
      </c>
      <c r="J139" s="240">
        <v>7.5</v>
      </c>
      <c r="K139" s="240">
        <v>0.0</v>
      </c>
    </row>
    <row r="140">
      <c r="A140" s="233">
        <v>45235.0</v>
      </c>
      <c r="B140" s="152" t="s">
        <v>82</v>
      </c>
      <c r="C140" s="152" t="s">
        <v>35</v>
      </c>
      <c r="D140" s="234" t="s">
        <v>174</v>
      </c>
      <c r="E140" s="233">
        <v>45236.0</v>
      </c>
      <c r="F140" s="237">
        <v>0.25</v>
      </c>
      <c r="G140" s="237">
        <v>0.0</v>
      </c>
      <c r="H140" s="236">
        <v>6.0</v>
      </c>
      <c r="I140" s="236">
        <v>0.0</v>
      </c>
      <c r="J140" s="235">
        <v>6.0</v>
      </c>
      <c r="K140" s="235">
        <v>0.0</v>
      </c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</row>
    <row r="141">
      <c r="A141" s="233">
        <v>45235.0</v>
      </c>
      <c r="B141" s="153" t="s">
        <v>103</v>
      </c>
      <c r="C141" s="153" t="s">
        <v>31</v>
      </c>
      <c r="D141" s="234" t="s">
        <v>174</v>
      </c>
      <c r="E141" s="233">
        <v>45236.0</v>
      </c>
      <c r="F141" s="235">
        <v>0.0</v>
      </c>
      <c r="G141" s="235">
        <v>0.0</v>
      </c>
      <c r="H141" s="68">
        <v>0.0</v>
      </c>
      <c r="I141" s="68">
        <v>0.0</v>
      </c>
      <c r="J141" s="68">
        <v>0.0</v>
      </c>
      <c r="K141" s="68">
        <v>0.0</v>
      </c>
      <c r="L141" s="68" t="s">
        <v>25</v>
      </c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>
      <c r="A142" s="233">
        <v>45235.0</v>
      </c>
      <c r="B142" s="152" t="s">
        <v>54</v>
      </c>
      <c r="C142" s="153" t="s">
        <v>31</v>
      </c>
      <c r="D142" s="234" t="s">
        <v>174</v>
      </c>
      <c r="E142" s="233">
        <v>45236.0</v>
      </c>
      <c r="F142" s="237">
        <v>0.25</v>
      </c>
      <c r="G142" s="237">
        <v>0.5208333333333334</v>
      </c>
      <c r="H142" s="236">
        <v>6.5</v>
      </c>
      <c r="I142" s="236">
        <v>0.0</v>
      </c>
      <c r="J142" s="235">
        <v>6.5</v>
      </c>
      <c r="K142" s="235">
        <v>0.0</v>
      </c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</row>
    <row r="143">
      <c r="A143" s="233">
        <v>45235.0</v>
      </c>
      <c r="B143" s="153" t="s">
        <v>97</v>
      </c>
      <c r="C143" s="153" t="s">
        <v>31</v>
      </c>
      <c r="D143" s="234" t="s">
        <v>174</v>
      </c>
      <c r="E143" s="233">
        <v>45236.0</v>
      </c>
      <c r="F143" s="237">
        <v>0.25</v>
      </c>
      <c r="G143" s="237">
        <v>0.5416666666666666</v>
      </c>
      <c r="H143" s="68">
        <v>7.0</v>
      </c>
      <c r="I143" s="68">
        <v>0.0</v>
      </c>
      <c r="J143" s="68">
        <v>7.0</v>
      </c>
      <c r="K143" s="68">
        <v>0.0</v>
      </c>
      <c r="L143" s="152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</row>
    <row r="144">
      <c r="A144" s="233">
        <v>45236.0</v>
      </c>
      <c r="B144" s="153" t="s">
        <v>88</v>
      </c>
      <c r="C144" s="153" t="s">
        <v>31</v>
      </c>
      <c r="D144" s="234" t="s">
        <v>174</v>
      </c>
      <c r="E144" s="233">
        <v>45236.0</v>
      </c>
      <c r="F144" s="237">
        <v>0.9583333333333334</v>
      </c>
      <c r="G144" s="237">
        <v>0.2708333333333333</v>
      </c>
      <c r="H144" s="235">
        <v>7.5</v>
      </c>
      <c r="I144" s="236">
        <v>0.0</v>
      </c>
      <c r="J144" s="235">
        <v>1.0</v>
      </c>
      <c r="K144" s="235">
        <v>6.5</v>
      </c>
      <c r="L144" s="152"/>
    </row>
    <row r="145">
      <c r="A145" s="233">
        <v>45236.0</v>
      </c>
      <c r="B145" s="152" t="s">
        <v>54</v>
      </c>
      <c r="C145" s="153" t="s">
        <v>1</v>
      </c>
      <c r="D145" s="234" t="s">
        <v>174</v>
      </c>
      <c r="E145" s="233">
        <v>45236.0</v>
      </c>
      <c r="F145" s="237">
        <v>0.9791666666666666</v>
      </c>
      <c r="G145" s="237">
        <v>0.25</v>
      </c>
      <c r="H145" s="235">
        <v>6.5</v>
      </c>
      <c r="I145" s="236">
        <v>0.0</v>
      </c>
      <c r="J145" s="236">
        <v>0.0</v>
      </c>
      <c r="K145" s="235">
        <v>6.5</v>
      </c>
      <c r="L145" s="152"/>
    </row>
    <row r="146">
      <c r="A146" s="233">
        <v>45236.0</v>
      </c>
      <c r="B146" s="152" t="s">
        <v>18</v>
      </c>
      <c r="C146" s="153" t="s">
        <v>1</v>
      </c>
      <c r="D146" s="234" t="s">
        <v>174</v>
      </c>
      <c r="E146" s="233">
        <v>45236.0</v>
      </c>
      <c r="F146" s="235">
        <v>0.0</v>
      </c>
      <c r="G146" s="235">
        <v>0.0</v>
      </c>
      <c r="H146" s="235">
        <v>0.0</v>
      </c>
      <c r="I146" s="236">
        <v>0.0</v>
      </c>
      <c r="J146" s="236">
        <v>0.0</v>
      </c>
      <c r="K146" s="235">
        <v>0.0</v>
      </c>
      <c r="L146" s="152" t="s">
        <v>25</v>
      </c>
    </row>
    <row r="147">
      <c r="A147" s="233">
        <v>45236.0</v>
      </c>
      <c r="B147" s="152" t="s">
        <v>55</v>
      </c>
      <c r="C147" s="153" t="s">
        <v>1</v>
      </c>
      <c r="D147" s="234" t="s">
        <v>174</v>
      </c>
      <c r="E147" s="233">
        <v>45236.0</v>
      </c>
      <c r="F147" s="235">
        <v>0.0</v>
      </c>
      <c r="G147" s="235">
        <v>0.0</v>
      </c>
      <c r="H147" s="235">
        <v>0.0</v>
      </c>
      <c r="I147" s="236">
        <v>0.0</v>
      </c>
      <c r="J147" s="236">
        <v>0.0</v>
      </c>
      <c r="K147" s="235">
        <v>0.0</v>
      </c>
      <c r="L147" s="152" t="s">
        <v>25</v>
      </c>
    </row>
    <row r="148">
      <c r="A148" s="233">
        <v>45236.0</v>
      </c>
      <c r="B148" s="152" t="s">
        <v>189</v>
      </c>
      <c r="C148" s="153" t="s">
        <v>51</v>
      </c>
      <c r="D148" s="234" t="s">
        <v>175</v>
      </c>
      <c r="E148" s="233">
        <v>45237.0</v>
      </c>
      <c r="F148" s="237">
        <v>0.0</v>
      </c>
      <c r="G148" s="237">
        <v>0.0</v>
      </c>
      <c r="H148" s="235">
        <v>12.0</v>
      </c>
      <c r="I148" s="235">
        <v>4.0</v>
      </c>
      <c r="J148" s="235">
        <v>2.0</v>
      </c>
      <c r="K148" s="235">
        <v>6.0</v>
      </c>
      <c r="L148" s="152" t="s">
        <v>261</v>
      </c>
    </row>
    <row r="149">
      <c r="A149" s="233">
        <v>45236.0</v>
      </c>
      <c r="B149" s="153" t="s">
        <v>139</v>
      </c>
      <c r="C149" s="153" t="s">
        <v>35</v>
      </c>
      <c r="D149" s="234" t="s">
        <v>175</v>
      </c>
      <c r="E149" s="233">
        <v>45237.0</v>
      </c>
      <c r="F149" s="237">
        <v>0.0</v>
      </c>
      <c r="G149" s="237">
        <v>0.25</v>
      </c>
      <c r="H149" s="235">
        <v>6.0</v>
      </c>
      <c r="I149" s="236">
        <v>0.0</v>
      </c>
      <c r="J149" s="236">
        <v>0.0</v>
      </c>
      <c r="K149" s="235">
        <v>6.0</v>
      </c>
      <c r="L149" s="152"/>
    </row>
    <row r="150">
      <c r="A150" s="233">
        <v>45236.0</v>
      </c>
      <c r="B150" s="152" t="s">
        <v>30</v>
      </c>
      <c r="C150" s="152" t="s">
        <v>145</v>
      </c>
      <c r="D150" s="234" t="s">
        <v>175</v>
      </c>
      <c r="E150" s="233">
        <v>45237.0</v>
      </c>
      <c r="F150" s="237">
        <v>0.20833333333333334</v>
      </c>
      <c r="G150" s="238">
        <v>0.4583333333333333</v>
      </c>
      <c r="H150" s="235">
        <v>6.0</v>
      </c>
      <c r="I150" s="235">
        <v>0.0</v>
      </c>
      <c r="J150" s="235">
        <v>5.0</v>
      </c>
      <c r="K150" s="235">
        <v>1.0</v>
      </c>
      <c r="L150" s="152"/>
    </row>
    <row r="151">
      <c r="A151" s="233">
        <v>45236.0</v>
      </c>
      <c r="B151" s="152" t="s">
        <v>52</v>
      </c>
      <c r="C151" s="153" t="s">
        <v>23</v>
      </c>
      <c r="D151" s="234" t="s">
        <v>175</v>
      </c>
      <c r="E151" s="233">
        <v>45237.0</v>
      </c>
      <c r="F151" s="237">
        <v>0.0625</v>
      </c>
      <c r="G151" s="237">
        <v>0.2916666666666667</v>
      </c>
      <c r="H151" s="68">
        <v>5.5</v>
      </c>
      <c r="I151" s="68">
        <v>0.0</v>
      </c>
      <c r="J151" s="68">
        <v>1.0</v>
      </c>
      <c r="K151" s="68">
        <v>4.5</v>
      </c>
      <c r="L151" s="152"/>
    </row>
    <row r="152">
      <c r="A152" s="233">
        <v>45236.0</v>
      </c>
      <c r="B152" s="152" t="s">
        <v>50</v>
      </c>
      <c r="C152" s="153" t="s">
        <v>23</v>
      </c>
      <c r="D152" s="234" t="s">
        <v>175</v>
      </c>
      <c r="E152" s="233">
        <v>45237.0</v>
      </c>
      <c r="F152" s="237">
        <v>0.2916666666666667</v>
      </c>
      <c r="G152" s="237">
        <v>0.5</v>
      </c>
      <c r="H152" s="235">
        <v>5.0</v>
      </c>
      <c r="I152" s="235">
        <v>0.0</v>
      </c>
      <c r="J152" s="235">
        <v>5.0</v>
      </c>
      <c r="K152" s="235">
        <v>0.0</v>
      </c>
      <c r="L152" s="152"/>
    </row>
    <row r="153">
      <c r="A153" s="233">
        <v>45236.0</v>
      </c>
      <c r="B153" s="153" t="s">
        <v>123</v>
      </c>
      <c r="C153" s="153" t="s">
        <v>23</v>
      </c>
      <c r="D153" s="234" t="s">
        <v>175</v>
      </c>
      <c r="E153" s="233">
        <v>45237.0</v>
      </c>
      <c r="F153" s="235">
        <v>0.0</v>
      </c>
      <c r="G153" s="235">
        <v>0.0</v>
      </c>
      <c r="H153" s="235">
        <v>0.0</v>
      </c>
      <c r="I153" s="235">
        <v>0.0</v>
      </c>
      <c r="J153" s="235">
        <v>0.0</v>
      </c>
      <c r="K153" s="235">
        <v>0.0</v>
      </c>
      <c r="L153" s="152" t="s">
        <v>25</v>
      </c>
    </row>
    <row r="154">
      <c r="A154" s="233">
        <v>45236.0</v>
      </c>
      <c r="B154" s="153" t="s">
        <v>45</v>
      </c>
      <c r="C154" s="153" t="s">
        <v>1</v>
      </c>
      <c r="D154" s="234" t="s">
        <v>175</v>
      </c>
      <c r="E154" s="233">
        <v>45237.0</v>
      </c>
      <c r="F154" s="237">
        <v>0.25</v>
      </c>
      <c r="G154" s="237">
        <v>0.5208333333333334</v>
      </c>
      <c r="H154" s="235">
        <v>6.5</v>
      </c>
      <c r="I154" s="236">
        <v>0.0</v>
      </c>
      <c r="J154" s="235">
        <v>6.5</v>
      </c>
      <c r="K154" s="235">
        <v>0.0</v>
      </c>
      <c r="L154" s="152"/>
    </row>
    <row r="155">
      <c r="A155" s="233">
        <v>45236.0</v>
      </c>
      <c r="B155" s="152" t="s">
        <v>32</v>
      </c>
      <c r="C155" s="153" t="s">
        <v>1</v>
      </c>
      <c r="D155" s="234" t="s">
        <v>175</v>
      </c>
      <c r="E155" s="233">
        <v>45237.0</v>
      </c>
      <c r="F155" s="235">
        <v>0.0</v>
      </c>
      <c r="G155" s="235">
        <v>0.0</v>
      </c>
      <c r="H155" s="235">
        <v>0.0</v>
      </c>
      <c r="I155" s="236">
        <v>0.0</v>
      </c>
      <c r="J155" s="235">
        <v>0.0</v>
      </c>
      <c r="K155" s="235">
        <v>0.0</v>
      </c>
      <c r="L155" s="152" t="s">
        <v>25</v>
      </c>
    </row>
    <row r="156">
      <c r="A156" s="233">
        <v>45236.0</v>
      </c>
      <c r="B156" s="153" t="s">
        <v>69</v>
      </c>
      <c r="C156" s="153" t="s">
        <v>51</v>
      </c>
      <c r="D156" s="234" t="s">
        <v>175</v>
      </c>
      <c r="E156" s="233">
        <v>45237.0</v>
      </c>
      <c r="F156" s="235">
        <v>0.0</v>
      </c>
      <c r="G156" s="235">
        <v>0.0</v>
      </c>
      <c r="H156" s="235">
        <v>0.0</v>
      </c>
      <c r="I156" s="235">
        <v>0.0</v>
      </c>
      <c r="J156" s="235">
        <v>0.0</v>
      </c>
      <c r="K156" s="235">
        <v>0.0</v>
      </c>
      <c r="L156" s="152" t="s">
        <v>63</v>
      </c>
    </row>
    <row r="157">
      <c r="A157" s="233">
        <v>45236.0</v>
      </c>
      <c r="B157" s="155" t="s">
        <v>190</v>
      </c>
      <c r="C157" s="153" t="s">
        <v>51</v>
      </c>
      <c r="D157" s="234" t="s">
        <v>175</v>
      </c>
      <c r="E157" s="233">
        <v>45237.0</v>
      </c>
      <c r="F157" s="238">
        <v>0.20833333333333334</v>
      </c>
      <c r="G157" s="237">
        <v>0.5625</v>
      </c>
      <c r="H157" s="235">
        <v>8.5</v>
      </c>
      <c r="I157" s="235">
        <v>0.5</v>
      </c>
      <c r="J157" s="235">
        <v>7.0</v>
      </c>
      <c r="K157" s="236">
        <v>1.0</v>
      </c>
      <c r="L157" s="152" t="s">
        <v>192</v>
      </c>
    </row>
    <row r="158">
      <c r="A158" s="233">
        <v>45236.0</v>
      </c>
      <c r="B158" s="152" t="s">
        <v>32</v>
      </c>
      <c r="C158" s="152" t="s">
        <v>35</v>
      </c>
      <c r="D158" s="234" t="s">
        <v>175</v>
      </c>
      <c r="E158" s="233">
        <v>45237.0</v>
      </c>
      <c r="F158" s="237">
        <v>0.25</v>
      </c>
      <c r="G158" s="237">
        <v>0.4583333333333333</v>
      </c>
      <c r="H158" s="235">
        <v>5.0</v>
      </c>
      <c r="I158" s="236">
        <v>0.0</v>
      </c>
      <c r="J158" s="235">
        <v>5.0</v>
      </c>
      <c r="K158" s="235">
        <v>0.0</v>
      </c>
      <c r="L158" s="152"/>
    </row>
    <row r="159">
      <c r="A159" s="233">
        <v>45236.0</v>
      </c>
      <c r="B159" s="152" t="s">
        <v>82</v>
      </c>
      <c r="C159" s="152" t="s">
        <v>35</v>
      </c>
      <c r="D159" s="234" t="s">
        <v>175</v>
      </c>
      <c r="E159" s="233">
        <v>45237.0</v>
      </c>
      <c r="F159" s="235">
        <v>0.0</v>
      </c>
      <c r="G159" s="235">
        <v>0.0</v>
      </c>
      <c r="H159" s="235">
        <v>0.0</v>
      </c>
      <c r="I159" s="236">
        <v>0.0</v>
      </c>
      <c r="J159" s="235">
        <v>0.0</v>
      </c>
      <c r="K159" s="235">
        <v>0.0</v>
      </c>
      <c r="L159" s="152" t="s">
        <v>25</v>
      </c>
    </row>
    <row r="160">
      <c r="A160" s="233">
        <v>45236.0</v>
      </c>
      <c r="B160" s="153" t="s">
        <v>103</v>
      </c>
      <c r="C160" s="153" t="s">
        <v>31</v>
      </c>
      <c r="D160" s="234" t="s">
        <v>175</v>
      </c>
      <c r="E160" s="233">
        <v>45237.0</v>
      </c>
      <c r="F160" s="235">
        <v>0.0</v>
      </c>
      <c r="G160" s="235">
        <v>0.0</v>
      </c>
      <c r="H160" s="235">
        <v>0.0</v>
      </c>
      <c r="I160" s="236">
        <v>0.0</v>
      </c>
      <c r="J160" s="235">
        <v>0.0</v>
      </c>
      <c r="K160" s="235">
        <v>0.0</v>
      </c>
      <c r="L160" s="152" t="s">
        <v>25</v>
      </c>
    </row>
    <row r="161">
      <c r="A161" s="233">
        <v>45236.0</v>
      </c>
      <c r="B161" s="153" t="s">
        <v>97</v>
      </c>
      <c r="C161" s="153" t="s">
        <v>31</v>
      </c>
      <c r="D161" s="234" t="s">
        <v>175</v>
      </c>
      <c r="E161" s="233">
        <v>45237.0</v>
      </c>
      <c r="F161" s="237">
        <v>0.2708333333333333</v>
      </c>
      <c r="G161" s="237">
        <v>0.5833333333333334</v>
      </c>
      <c r="H161" s="235">
        <v>7.5</v>
      </c>
      <c r="I161" s="235">
        <v>0.0</v>
      </c>
      <c r="J161" s="235">
        <v>7.5</v>
      </c>
      <c r="K161" s="235">
        <v>0.0</v>
      </c>
      <c r="L161" s="153"/>
    </row>
    <row r="162">
      <c r="A162" s="233">
        <v>45236.0</v>
      </c>
      <c r="B162" s="152" t="s">
        <v>109</v>
      </c>
      <c r="C162" s="153" t="s">
        <v>31</v>
      </c>
      <c r="D162" s="234" t="s">
        <v>175</v>
      </c>
      <c r="E162" s="233">
        <v>45237.0</v>
      </c>
      <c r="F162" s="237">
        <v>0.25</v>
      </c>
      <c r="G162" s="237">
        <v>0.5625</v>
      </c>
      <c r="H162" s="236">
        <v>7.5</v>
      </c>
      <c r="I162" s="236">
        <v>0.0</v>
      </c>
      <c r="J162" s="235">
        <v>7.5</v>
      </c>
      <c r="K162" s="235">
        <v>0.0</v>
      </c>
      <c r="L162" s="152"/>
    </row>
    <row r="163">
      <c r="A163" s="233">
        <v>45237.0</v>
      </c>
      <c r="B163" s="152" t="s">
        <v>88</v>
      </c>
      <c r="C163" s="153" t="s">
        <v>31</v>
      </c>
      <c r="D163" s="234" t="s">
        <v>175</v>
      </c>
      <c r="E163" s="233">
        <v>45237.0</v>
      </c>
      <c r="F163" s="235">
        <v>0.0</v>
      </c>
      <c r="G163" s="235">
        <v>0.0</v>
      </c>
      <c r="H163" s="235">
        <v>0.0</v>
      </c>
      <c r="I163" s="236">
        <v>0.0</v>
      </c>
      <c r="J163" s="236">
        <v>0.0</v>
      </c>
      <c r="K163" s="235">
        <v>0.0</v>
      </c>
      <c r="L163" s="152" t="s">
        <v>25</v>
      </c>
    </row>
    <row r="164">
      <c r="A164" s="233">
        <v>45237.0</v>
      </c>
      <c r="B164" s="152" t="s">
        <v>52</v>
      </c>
      <c r="C164" s="153" t="s">
        <v>31</v>
      </c>
      <c r="D164" s="234" t="s">
        <v>175</v>
      </c>
      <c r="E164" s="233">
        <v>45237.0</v>
      </c>
      <c r="F164" s="237">
        <v>0.9583333333333334</v>
      </c>
      <c r="G164" s="237">
        <v>0.2708333333333333</v>
      </c>
      <c r="H164" s="235">
        <v>7.5</v>
      </c>
      <c r="I164" s="236">
        <v>0.0</v>
      </c>
      <c r="J164" s="235">
        <v>1.0</v>
      </c>
      <c r="K164" s="235">
        <v>6.5</v>
      </c>
      <c r="L164" s="152"/>
    </row>
    <row r="165">
      <c r="A165" s="233">
        <v>45237.0</v>
      </c>
      <c r="B165" s="152" t="s">
        <v>55</v>
      </c>
      <c r="C165" s="153" t="s">
        <v>1</v>
      </c>
      <c r="D165" s="234" t="s">
        <v>175</v>
      </c>
      <c r="E165" s="233">
        <v>45237.0</v>
      </c>
      <c r="F165" s="237">
        <v>0.9791666666666666</v>
      </c>
      <c r="G165" s="237">
        <v>0.25</v>
      </c>
      <c r="H165" s="235">
        <v>6.5</v>
      </c>
      <c r="I165" s="236">
        <v>0.0</v>
      </c>
      <c r="J165" s="236">
        <v>0.0</v>
      </c>
      <c r="K165" s="235">
        <v>6.5</v>
      </c>
      <c r="L165" s="152"/>
    </row>
    <row r="166">
      <c r="A166" s="233">
        <v>45237.0</v>
      </c>
      <c r="B166" s="152" t="s">
        <v>54</v>
      </c>
      <c r="C166" s="153" t="s">
        <v>51</v>
      </c>
      <c r="D166" s="234" t="s">
        <v>171</v>
      </c>
      <c r="E166" s="233">
        <v>45238.0</v>
      </c>
      <c r="F166" s="237">
        <v>0.0</v>
      </c>
      <c r="G166" s="237">
        <v>0.25</v>
      </c>
      <c r="H166" s="235">
        <v>6.0</v>
      </c>
      <c r="I166" s="236">
        <v>0.0</v>
      </c>
      <c r="J166" s="236">
        <v>0.0</v>
      </c>
      <c r="K166" s="235">
        <v>6.0</v>
      </c>
      <c r="L166" s="152"/>
    </row>
    <row r="167">
      <c r="A167" s="233">
        <v>45237.0</v>
      </c>
      <c r="B167" s="153" t="s">
        <v>139</v>
      </c>
      <c r="C167" s="153" t="s">
        <v>35</v>
      </c>
      <c r="D167" s="234" t="s">
        <v>171</v>
      </c>
      <c r="E167" s="233">
        <v>45238.0</v>
      </c>
      <c r="F167" s="237">
        <v>0.0</v>
      </c>
      <c r="G167" s="237">
        <v>0.25</v>
      </c>
      <c r="H167" s="235">
        <v>6.0</v>
      </c>
      <c r="I167" s="236">
        <v>0.0</v>
      </c>
      <c r="J167" s="236">
        <v>0.0</v>
      </c>
      <c r="K167" s="235">
        <v>6.0</v>
      </c>
      <c r="L167" s="155"/>
    </row>
    <row r="168">
      <c r="A168" s="233">
        <v>45237.0</v>
      </c>
      <c r="B168" s="152" t="s">
        <v>18</v>
      </c>
      <c r="C168" s="152" t="s">
        <v>23</v>
      </c>
      <c r="D168" s="234" t="s">
        <v>171</v>
      </c>
      <c r="E168" s="233">
        <v>45238.0</v>
      </c>
      <c r="F168" s="237">
        <v>0.0625</v>
      </c>
      <c r="G168" s="237">
        <v>0.20833333333333334</v>
      </c>
      <c r="H168" s="68">
        <v>5.5</v>
      </c>
      <c r="I168" s="68">
        <v>0.0</v>
      </c>
      <c r="J168" s="68">
        <v>0.0</v>
      </c>
      <c r="K168" s="68">
        <v>3.5</v>
      </c>
      <c r="L168" s="152"/>
    </row>
    <row r="169">
      <c r="A169" s="233">
        <v>45237.0</v>
      </c>
      <c r="B169" s="152" t="s">
        <v>50</v>
      </c>
      <c r="C169" s="152" t="s">
        <v>23</v>
      </c>
      <c r="D169" s="234" t="s">
        <v>171</v>
      </c>
      <c r="E169" s="233">
        <v>45238.0</v>
      </c>
      <c r="F169" s="237">
        <v>0.20833333333333334</v>
      </c>
      <c r="G169" s="237">
        <v>0.5</v>
      </c>
      <c r="H169" s="235">
        <v>7.0</v>
      </c>
      <c r="I169" s="235">
        <v>0.0</v>
      </c>
      <c r="J169" s="235">
        <v>6.0</v>
      </c>
      <c r="K169" s="235">
        <v>1.0</v>
      </c>
      <c r="L169" s="152"/>
    </row>
    <row r="170">
      <c r="A170" s="233">
        <v>45237.0</v>
      </c>
      <c r="B170" s="152" t="s">
        <v>123</v>
      </c>
      <c r="C170" s="152" t="s">
        <v>23</v>
      </c>
      <c r="D170" s="234" t="s">
        <v>171</v>
      </c>
      <c r="E170" s="233">
        <v>45238.0</v>
      </c>
      <c r="F170" s="235">
        <v>0.0</v>
      </c>
      <c r="G170" s="235">
        <v>0.0</v>
      </c>
      <c r="H170" s="68">
        <v>0.0</v>
      </c>
      <c r="I170" s="68">
        <v>0.0</v>
      </c>
      <c r="J170" s="68">
        <v>0.0</v>
      </c>
      <c r="K170" s="68">
        <v>0.0</v>
      </c>
      <c r="L170" s="152" t="s">
        <v>25</v>
      </c>
    </row>
    <row r="171">
      <c r="A171" s="233">
        <v>45237.0</v>
      </c>
      <c r="B171" s="152" t="s">
        <v>30</v>
      </c>
      <c r="C171" s="152" t="s">
        <v>145</v>
      </c>
      <c r="D171" s="234" t="s">
        <v>171</v>
      </c>
      <c r="E171" s="233">
        <v>45238.0</v>
      </c>
      <c r="F171" s="237">
        <v>0.20833333333333334</v>
      </c>
      <c r="G171" s="238">
        <v>0.4583333333333333</v>
      </c>
      <c r="H171" s="235">
        <v>6.0</v>
      </c>
      <c r="I171" s="235">
        <v>0.0</v>
      </c>
      <c r="J171" s="235">
        <v>5.0</v>
      </c>
      <c r="K171" s="235">
        <v>1.0</v>
      </c>
      <c r="L171" s="152"/>
    </row>
    <row r="172">
      <c r="A172" s="233">
        <v>45237.0</v>
      </c>
      <c r="B172" s="153" t="s">
        <v>45</v>
      </c>
      <c r="C172" s="153" t="s">
        <v>1</v>
      </c>
      <c r="D172" s="234" t="s">
        <v>171</v>
      </c>
      <c r="E172" s="233">
        <v>45238.0</v>
      </c>
      <c r="F172" s="235">
        <v>0.0</v>
      </c>
      <c r="G172" s="235">
        <v>0.0</v>
      </c>
      <c r="H172" s="235">
        <v>0.0</v>
      </c>
      <c r="I172" s="236">
        <v>0.0</v>
      </c>
      <c r="J172" s="235">
        <v>0.0</v>
      </c>
      <c r="K172" s="235">
        <v>0.0</v>
      </c>
      <c r="L172" s="152" t="s">
        <v>25</v>
      </c>
    </row>
    <row r="173">
      <c r="A173" s="233">
        <v>45237.0</v>
      </c>
      <c r="B173" s="152" t="s">
        <v>32</v>
      </c>
      <c r="C173" s="153" t="s">
        <v>1</v>
      </c>
      <c r="D173" s="234" t="s">
        <v>171</v>
      </c>
      <c r="E173" s="233">
        <v>45238.0</v>
      </c>
      <c r="F173" s="237">
        <v>0.25</v>
      </c>
      <c r="G173" s="237">
        <v>0.5208333333333334</v>
      </c>
      <c r="H173" s="235">
        <v>6.5</v>
      </c>
      <c r="I173" s="236">
        <v>0.0</v>
      </c>
      <c r="J173" s="235">
        <v>6.5</v>
      </c>
      <c r="K173" s="235">
        <v>0.0</v>
      </c>
      <c r="L173" s="153"/>
    </row>
    <row r="174">
      <c r="A174" s="233">
        <v>45237.0</v>
      </c>
      <c r="B174" s="152" t="s">
        <v>189</v>
      </c>
      <c r="C174" s="152" t="s">
        <v>51</v>
      </c>
      <c r="D174" s="234" t="s">
        <v>171</v>
      </c>
      <c r="E174" s="233">
        <v>45238.0</v>
      </c>
      <c r="F174" s="237">
        <v>0.25</v>
      </c>
      <c r="G174" s="237">
        <v>0.5625</v>
      </c>
      <c r="H174" s="235">
        <v>7.5</v>
      </c>
      <c r="I174" s="235">
        <v>0.0</v>
      </c>
      <c r="J174" s="235">
        <v>7.5</v>
      </c>
      <c r="K174" s="235">
        <v>0.0</v>
      </c>
      <c r="L174" s="153"/>
    </row>
    <row r="175">
      <c r="A175" s="233">
        <v>45237.0</v>
      </c>
      <c r="B175" s="153" t="s">
        <v>69</v>
      </c>
      <c r="C175" s="153" t="s">
        <v>51</v>
      </c>
      <c r="D175" s="234" t="s">
        <v>171</v>
      </c>
      <c r="E175" s="233">
        <v>45238.0</v>
      </c>
      <c r="F175" s="235">
        <v>0.0</v>
      </c>
      <c r="G175" s="235">
        <v>0.0</v>
      </c>
      <c r="H175" s="235">
        <v>0.0</v>
      </c>
      <c r="I175" s="235">
        <v>0.0</v>
      </c>
      <c r="J175" s="235">
        <v>0.0</v>
      </c>
      <c r="K175" s="235">
        <v>0.0</v>
      </c>
      <c r="L175" s="152" t="s">
        <v>25</v>
      </c>
    </row>
    <row r="176">
      <c r="A176" s="233">
        <v>45237.0</v>
      </c>
      <c r="B176" s="152" t="s">
        <v>190</v>
      </c>
      <c r="C176" s="152" t="s">
        <v>51</v>
      </c>
      <c r="D176" s="234" t="s">
        <v>171</v>
      </c>
      <c r="E176" s="233">
        <v>45238.0</v>
      </c>
      <c r="F176" s="238">
        <v>0.20833333333333334</v>
      </c>
      <c r="G176" s="237">
        <v>0.5416666666666666</v>
      </c>
      <c r="H176" s="235">
        <v>8.0</v>
      </c>
      <c r="I176" s="236">
        <v>0.0</v>
      </c>
      <c r="J176" s="235">
        <v>7.0</v>
      </c>
      <c r="K176" s="236">
        <v>1.0</v>
      </c>
      <c r="L176" s="152"/>
    </row>
    <row r="177">
      <c r="A177" s="233">
        <v>45237.0</v>
      </c>
      <c r="B177" s="155" t="s">
        <v>82</v>
      </c>
      <c r="C177" s="152" t="s">
        <v>35</v>
      </c>
      <c r="D177" s="234" t="s">
        <v>171</v>
      </c>
      <c r="E177" s="233">
        <v>45238.0</v>
      </c>
      <c r="F177" s="237">
        <v>0.25</v>
      </c>
      <c r="G177" s="237">
        <v>0.5</v>
      </c>
      <c r="H177" s="236">
        <v>6.0</v>
      </c>
      <c r="I177" s="236">
        <v>0.0</v>
      </c>
      <c r="J177" s="235">
        <v>6.0</v>
      </c>
      <c r="K177" s="235">
        <v>0.0</v>
      </c>
      <c r="L177" s="152"/>
    </row>
    <row r="178">
      <c r="A178" s="233">
        <v>45237.0</v>
      </c>
      <c r="B178" s="153" t="s">
        <v>103</v>
      </c>
      <c r="C178" s="153" t="s">
        <v>31</v>
      </c>
      <c r="D178" s="234" t="s">
        <v>171</v>
      </c>
      <c r="E178" s="233">
        <v>45238.0</v>
      </c>
      <c r="F178" s="237">
        <v>0.2708333333333333</v>
      </c>
      <c r="G178" s="237">
        <v>0.5833333333333334</v>
      </c>
      <c r="H178" s="235">
        <v>7.5</v>
      </c>
      <c r="I178" s="235">
        <v>0.0</v>
      </c>
      <c r="J178" s="235">
        <v>7.5</v>
      </c>
      <c r="K178" s="235">
        <v>0.0</v>
      </c>
      <c r="L178" s="152"/>
    </row>
    <row r="179">
      <c r="A179" s="233">
        <v>45237.0</v>
      </c>
      <c r="B179" s="153" t="s">
        <v>97</v>
      </c>
      <c r="C179" s="153" t="s">
        <v>31</v>
      </c>
      <c r="D179" s="234" t="s">
        <v>171</v>
      </c>
      <c r="E179" s="233">
        <v>45238.0</v>
      </c>
      <c r="F179" s="235">
        <v>0.0</v>
      </c>
      <c r="G179" s="235">
        <v>0.0</v>
      </c>
      <c r="H179" s="235">
        <v>0.0</v>
      </c>
      <c r="I179" s="235">
        <v>0.0</v>
      </c>
      <c r="J179" s="235">
        <v>0.0</v>
      </c>
      <c r="K179" s="235">
        <v>0.0</v>
      </c>
      <c r="L179" s="152" t="s">
        <v>25</v>
      </c>
    </row>
    <row r="180">
      <c r="A180" s="233">
        <v>45237.0</v>
      </c>
      <c r="B180" s="152" t="s">
        <v>109</v>
      </c>
      <c r="C180" s="153" t="s">
        <v>31</v>
      </c>
      <c r="D180" s="234" t="s">
        <v>171</v>
      </c>
      <c r="E180" s="233">
        <v>45238.0</v>
      </c>
      <c r="F180" s="237">
        <v>0.25</v>
      </c>
      <c r="G180" s="237">
        <v>0.5625</v>
      </c>
      <c r="H180" s="236">
        <v>7.5</v>
      </c>
      <c r="I180" s="236">
        <v>0.0</v>
      </c>
      <c r="J180" s="235">
        <v>7.5</v>
      </c>
      <c r="K180" s="235">
        <v>0.0</v>
      </c>
      <c r="L180" s="152"/>
    </row>
    <row r="181">
      <c r="A181" s="233">
        <v>45238.0</v>
      </c>
      <c r="B181" s="153" t="s">
        <v>88</v>
      </c>
      <c r="C181" s="153" t="s">
        <v>31</v>
      </c>
      <c r="D181" s="234" t="s">
        <v>171</v>
      </c>
      <c r="E181" s="233">
        <v>45238.0</v>
      </c>
      <c r="F181" s="237">
        <v>0.9791666666666666</v>
      </c>
      <c r="G181" s="237">
        <v>0.2708333333333333</v>
      </c>
      <c r="H181" s="235">
        <v>7.0</v>
      </c>
      <c r="I181" s="236">
        <v>0.0</v>
      </c>
      <c r="J181" s="235">
        <v>1.0</v>
      </c>
      <c r="K181" s="235">
        <v>6.0</v>
      </c>
      <c r="L181" s="152" t="s">
        <v>262</v>
      </c>
      <c r="M181" s="254"/>
    </row>
    <row r="182">
      <c r="A182" s="233">
        <v>45238.0</v>
      </c>
      <c r="B182" s="152" t="s">
        <v>55</v>
      </c>
      <c r="C182" s="152" t="s">
        <v>1</v>
      </c>
      <c r="D182" s="234" t="s">
        <v>171</v>
      </c>
      <c r="E182" s="233">
        <v>45238.0</v>
      </c>
      <c r="F182" s="237">
        <v>0.9791666666666666</v>
      </c>
      <c r="G182" s="237">
        <v>0.25</v>
      </c>
      <c r="H182" s="235">
        <v>6.5</v>
      </c>
      <c r="I182" s="236">
        <v>0.0</v>
      </c>
      <c r="J182" s="236">
        <v>0.0</v>
      </c>
      <c r="K182" s="235">
        <v>6.5</v>
      </c>
      <c r="L182" s="155"/>
    </row>
    <row r="183">
      <c r="A183" s="233">
        <v>45238.0</v>
      </c>
      <c r="B183" s="153" t="s">
        <v>139</v>
      </c>
      <c r="C183" s="153" t="s">
        <v>35</v>
      </c>
      <c r="D183" s="234" t="s">
        <v>169</v>
      </c>
      <c r="E183" s="233">
        <v>45239.0</v>
      </c>
      <c r="F183" s="237">
        <v>0.0</v>
      </c>
      <c r="G183" s="237">
        <v>0.25</v>
      </c>
      <c r="H183" s="235">
        <v>6.0</v>
      </c>
      <c r="I183" s="236">
        <v>0.0</v>
      </c>
      <c r="J183" s="236">
        <v>0.0</v>
      </c>
      <c r="K183" s="235">
        <v>6.0</v>
      </c>
      <c r="L183" s="152"/>
    </row>
    <row r="184">
      <c r="A184" s="233">
        <v>45238.0</v>
      </c>
      <c r="B184" s="68" t="s">
        <v>52</v>
      </c>
      <c r="C184" s="152" t="s">
        <v>51</v>
      </c>
      <c r="D184" s="234" t="s">
        <v>169</v>
      </c>
      <c r="E184" s="233">
        <v>45239.0</v>
      </c>
      <c r="F184" s="237">
        <v>0.0</v>
      </c>
      <c r="G184" s="237">
        <v>0.25</v>
      </c>
      <c r="H184" s="235">
        <v>6.0</v>
      </c>
      <c r="I184" s="236">
        <v>0.0</v>
      </c>
      <c r="J184" s="236">
        <v>0.0</v>
      </c>
      <c r="K184" s="235">
        <v>6.0</v>
      </c>
      <c r="L184" s="152"/>
    </row>
    <row r="185">
      <c r="A185" s="233">
        <v>45238.0</v>
      </c>
      <c r="B185" s="152" t="s">
        <v>189</v>
      </c>
      <c r="C185" s="152" t="s">
        <v>51</v>
      </c>
      <c r="D185" s="234" t="s">
        <v>169</v>
      </c>
      <c r="E185" s="233">
        <v>45239.0</v>
      </c>
      <c r="F185" s="235">
        <v>0.0</v>
      </c>
      <c r="G185" s="235">
        <v>0.0</v>
      </c>
      <c r="H185" s="235">
        <v>0.0</v>
      </c>
      <c r="I185" s="235">
        <v>0.0</v>
      </c>
      <c r="J185" s="235">
        <v>0.0</v>
      </c>
      <c r="K185" s="235">
        <v>0.0</v>
      </c>
      <c r="L185" s="152" t="s">
        <v>25</v>
      </c>
    </row>
    <row r="186">
      <c r="A186" s="233">
        <v>45238.0</v>
      </c>
      <c r="B186" s="152" t="s">
        <v>54</v>
      </c>
      <c r="C186" s="152" t="s">
        <v>51</v>
      </c>
      <c r="D186" s="234" t="s">
        <v>169</v>
      </c>
      <c r="E186" s="233">
        <v>45239.0</v>
      </c>
      <c r="F186" s="235">
        <v>0.0</v>
      </c>
      <c r="G186" s="235">
        <v>0.0</v>
      </c>
      <c r="H186" s="68">
        <v>0.0</v>
      </c>
      <c r="I186" s="68">
        <v>0.0</v>
      </c>
      <c r="J186" s="68">
        <v>0.0</v>
      </c>
      <c r="K186" s="68">
        <v>0.0</v>
      </c>
      <c r="L186" s="152" t="s">
        <v>25</v>
      </c>
    </row>
    <row r="187">
      <c r="A187" s="233">
        <v>45238.0</v>
      </c>
      <c r="B187" s="152" t="s">
        <v>18</v>
      </c>
      <c r="C187" s="152" t="s">
        <v>23</v>
      </c>
      <c r="D187" s="234" t="s">
        <v>169</v>
      </c>
      <c r="E187" s="233">
        <v>45239.0</v>
      </c>
      <c r="F187" s="237">
        <v>0.0625</v>
      </c>
      <c r="G187" s="237">
        <v>0.25</v>
      </c>
      <c r="H187" s="68">
        <v>4.5</v>
      </c>
      <c r="I187" s="68">
        <v>0.0</v>
      </c>
      <c r="J187" s="68">
        <v>0.0</v>
      </c>
      <c r="K187" s="68">
        <v>4.5</v>
      </c>
      <c r="L187" s="152"/>
    </row>
    <row r="188">
      <c r="A188" s="233">
        <v>45238.0</v>
      </c>
      <c r="B188" s="153" t="s">
        <v>123</v>
      </c>
      <c r="C188" s="153" t="s">
        <v>23</v>
      </c>
      <c r="D188" s="234" t="s">
        <v>169</v>
      </c>
      <c r="E188" s="233">
        <v>45239.0</v>
      </c>
      <c r="F188" s="237">
        <v>0.25</v>
      </c>
      <c r="G188" s="237">
        <v>0.5</v>
      </c>
      <c r="H188" s="235">
        <v>6.0</v>
      </c>
      <c r="I188" s="235">
        <v>0.0</v>
      </c>
      <c r="J188" s="235">
        <v>0.0</v>
      </c>
      <c r="K188" s="235">
        <v>6.0</v>
      </c>
      <c r="L188" s="152"/>
    </row>
    <row r="189">
      <c r="A189" s="233">
        <v>45238.0</v>
      </c>
      <c r="B189" s="152" t="s">
        <v>30</v>
      </c>
      <c r="C189" s="152" t="s">
        <v>145</v>
      </c>
      <c r="D189" s="234" t="s">
        <v>169</v>
      </c>
      <c r="E189" s="233">
        <v>45239.0</v>
      </c>
      <c r="F189" s="237">
        <v>0.20833333333333334</v>
      </c>
      <c r="G189" s="238">
        <v>0.4583333333333333</v>
      </c>
      <c r="H189" s="235">
        <v>6.0</v>
      </c>
      <c r="I189" s="235">
        <v>0.0</v>
      </c>
      <c r="J189" s="235">
        <v>5.0</v>
      </c>
      <c r="K189" s="235">
        <v>1.0</v>
      </c>
    </row>
    <row r="190">
      <c r="A190" s="233">
        <v>45238.0</v>
      </c>
      <c r="B190" s="153" t="s">
        <v>45</v>
      </c>
      <c r="C190" s="153" t="s">
        <v>1</v>
      </c>
      <c r="D190" s="234" t="s">
        <v>169</v>
      </c>
      <c r="E190" s="233">
        <v>45239.0</v>
      </c>
      <c r="F190" s="237">
        <v>0.25</v>
      </c>
      <c r="G190" s="237">
        <v>0.5208333333333334</v>
      </c>
      <c r="H190" s="235">
        <v>6.5</v>
      </c>
      <c r="I190" s="236">
        <v>0.0</v>
      </c>
      <c r="J190" s="235">
        <v>6.5</v>
      </c>
      <c r="K190" s="235">
        <v>0.0</v>
      </c>
    </row>
    <row r="191">
      <c r="A191" s="233">
        <v>45238.0</v>
      </c>
      <c r="B191" s="152" t="s">
        <v>32</v>
      </c>
      <c r="C191" s="152" t="s">
        <v>35</v>
      </c>
      <c r="D191" s="234" t="s">
        <v>169</v>
      </c>
      <c r="E191" s="233">
        <v>45239.0</v>
      </c>
      <c r="F191" s="235">
        <v>0.0</v>
      </c>
      <c r="G191" s="235">
        <v>0.0</v>
      </c>
      <c r="H191" s="235">
        <v>0.0</v>
      </c>
      <c r="I191" s="236">
        <v>0.0</v>
      </c>
      <c r="J191" s="235">
        <v>0.0</v>
      </c>
      <c r="K191" s="235">
        <v>0.0</v>
      </c>
      <c r="L191" s="68" t="s">
        <v>25</v>
      </c>
    </row>
    <row r="192">
      <c r="A192" s="233">
        <v>45238.0</v>
      </c>
      <c r="B192" s="152" t="s">
        <v>50</v>
      </c>
      <c r="C192" s="153" t="s">
        <v>51</v>
      </c>
      <c r="D192" s="234" t="s">
        <v>169</v>
      </c>
      <c r="E192" s="233">
        <v>45239.0</v>
      </c>
      <c r="F192" s="237">
        <v>0.25</v>
      </c>
      <c r="G192" s="237">
        <v>0.5625</v>
      </c>
      <c r="H192" s="235">
        <v>7.5</v>
      </c>
      <c r="I192" s="235">
        <v>0.0</v>
      </c>
      <c r="J192" s="235">
        <v>7.5</v>
      </c>
      <c r="K192" s="235">
        <v>0.0</v>
      </c>
      <c r="L192" s="152" t="s">
        <v>263</v>
      </c>
    </row>
    <row r="193">
      <c r="A193" s="233">
        <v>45238.0</v>
      </c>
      <c r="B193" s="153" t="s">
        <v>69</v>
      </c>
      <c r="C193" s="153" t="s">
        <v>51</v>
      </c>
      <c r="D193" s="234" t="s">
        <v>169</v>
      </c>
      <c r="E193" s="233">
        <v>45239.0</v>
      </c>
      <c r="F193" s="235">
        <v>0.0</v>
      </c>
      <c r="G193" s="235">
        <v>0.0</v>
      </c>
      <c r="H193" s="235">
        <v>0.0</v>
      </c>
      <c r="I193" s="236">
        <v>0.0</v>
      </c>
      <c r="J193" s="235">
        <v>0.0</v>
      </c>
      <c r="K193" s="235">
        <v>0.0</v>
      </c>
      <c r="L193" s="68" t="s">
        <v>63</v>
      </c>
    </row>
    <row r="194">
      <c r="A194" s="233">
        <v>45238.0</v>
      </c>
      <c r="B194" s="152" t="s">
        <v>190</v>
      </c>
      <c r="C194" s="153" t="s">
        <v>51</v>
      </c>
      <c r="D194" s="234" t="s">
        <v>169</v>
      </c>
      <c r="E194" s="233">
        <v>45239.0</v>
      </c>
      <c r="F194" s="238">
        <v>0.20833333333333334</v>
      </c>
      <c r="G194" s="237">
        <v>0.5416666666666666</v>
      </c>
      <c r="H194" s="235">
        <v>8.0</v>
      </c>
      <c r="I194" s="236">
        <v>0.0</v>
      </c>
      <c r="J194" s="235">
        <v>7.0</v>
      </c>
      <c r="K194" s="236">
        <v>1.0</v>
      </c>
      <c r="L194" s="152"/>
    </row>
    <row r="195">
      <c r="A195" s="233">
        <v>45238.0</v>
      </c>
      <c r="B195" s="155" t="s">
        <v>82</v>
      </c>
      <c r="C195" s="152" t="s">
        <v>35</v>
      </c>
      <c r="D195" s="234" t="s">
        <v>169</v>
      </c>
      <c r="E195" s="233">
        <v>45239.0</v>
      </c>
      <c r="F195" s="237">
        <v>0.25</v>
      </c>
      <c r="G195" s="237">
        <v>0.5</v>
      </c>
      <c r="H195" s="236">
        <v>6.0</v>
      </c>
      <c r="I195" s="236">
        <v>0.0</v>
      </c>
      <c r="J195" s="235">
        <v>6.0</v>
      </c>
      <c r="K195" s="235">
        <v>0.0</v>
      </c>
      <c r="L195" s="152"/>
    </row>
    <row r="196">
      <c r="A196" s="233">
        <v>45238.0</v>
      </c>
      <c r="B196" s="153" t="s">
        <v>103</v>
      </c>
      <c r="C196" s="153" t="s">
        <v>31</v>
      </c>
      <c r="D196" s="234" t="s">
        <v>169</v>
      </c>
      <c r="E196" s="233">
        <v>45239.0</v>
      </c>
      <c r="F196" s="237">
        <v>0.2708333333333333</v>
      </c>
      <c r="G196" s="237">
        <v>0.5833333333333334</v>
      </c>
      <c r="H196" s="235">
        <v>7.5</v>
      </c>
      <c r="I196" s="235">
        <v>0.0</v>
      </c>
      <c r="J196" s="235">
        <v>7.5</v>
      </c>
      <c r="K196" s="235">
        <v>0.0</v>
      </c>
    </row>
    <row r="197">
      <c r="A197" s="233">
        <v>45238.0</v>
      </c>
      <c r="B197" s="153" t="s">
        <v>97</v>
      </c>
      <c r="C197" s="153" t="s">
        <v>31</v>
      </c>
      <c r="D197" s="234" t="s">
        <v>169</v>
      </c>
      <c r="E197" s="233">
        <v>45239.0</v>
      </c>
      <c r="F197" s="235">
        <v>0.0</v>
      </c>
      <c r="G197" s="235">
        <v>0.0</v>
      </c>
      <c r="H197" s="235">
        <v>0.0</v>
      </c>
      <c r="I197" s="235">
        <v>0.0</v>
      </c>
      <c r="J197" s="235">
        <v>0.0</v>
      </c>
      <c r="K197" s="235">
        <v>0.0</v>
      </c>
      <c r="L197" s="152" t="s">
        <v>25</v>
      </c>
    </row>
    <row r="198">
      <c r="A198" s="233">
        <v>45238.0</v>
      </c>
      <c r="B198" s="152" t="s">
        <v>109</v>
      </c>
      <c r="C198" s="153" t="s">
        <v>31</v>
      </c>
      <c r="D198" s="234" t="s">
        <v>169</v>
      </c>
      <c r="E198" s="233">
        <v>45239.0</v>
      </c>
      <c r="F198" s="237">
        <v>0.25</v>
      </c>
      <c r="G198" s="237">
        <v>0.5625</v>
      </c>
      <c r="H198" s="236">
        <v>7.5</v>
      </c>
      <c r="I198" s="236">
        <v>0.0</v>
      </c>
      <c r="J198" s="235">
        <v>7.5</v>
      </c>
      <c r="K198" s="235">
        <v>0.0</v>
      </c>
      <c r="L198" s="152"/>
    </row>
    <row r="199">
      <c r="A199" s="233">
        <v>45239.0</v>
      </c>
      <c r="B199" s="153" t="s">
        <v>88</v>
      </c>
      <c r="C199" s="153" t="s">
        <v>31</v>
      </c>
      <c r="D199" s="234" t="s">
        <v>169</v>
      </c>
      <c r="E199" s="233">
        <v>45239.0</v>
      </c>
      <c r="F199" s="237">
        <v>0.9583333333333334</v>
      </c>
      <c r="G199" s="237">
        <v>0.2708333333333333</v>
      </c>
      <c r="H199" s="235">
        <v>7.5</v>
      </c>
      <c r="I199" s="236">
        <v>0.0</v>
      </c>
      <c r="J199" s="235">
        <v>1.0</v>
      </c>
      <c r="K199" s="235">
        <v>6.5</v>
      </c>
      <c r="L199" s="152"/>
    </row>
    <row r="200">
      <c r="A200" s="233">
        <v>45239.0</v>
      </c>
      <c r="B200" s="152" t="s">
        <v>54</v>
      </c>
      <c r="C200" s="152" t="s">
        <v>1</v>
      </c>
      <c r="D200" s="234" t="s">
        <v>169</v>
      </c>
      <c r="E200" s="233">
        <v>45239.0</v>
      </c>
      <c r="F200" s="237">
        <v>0.9791666666666666</v>
      </c>
      <c r="G200" s="237">
        <v>0.25</v>
      </c>
      <c r="H200" s="235">
        <v>6.5</v>
      </c>
      <c r="I200" s="236">
        <v>0.0</v>
      </c>
      <c r="J200" s="236">
        <v>0.0</v>
      </c>
      <c r="K200" s="235">
        <v>6.5</v>
      </c>
      <c r="L200" s="155"/>
    </row>
    <row r="201">
      <c r="A201" s="233">
        <v>45239.0</v>
      </c>
      <c r="B201" s="152" t="s">
        <v>52</v>
      </c>
      <c r="C201" s="153" t="s">
        <v>51</v>
      </c>
      <c r="D201" s="234" t="s">
        <v>168</v>
      </c>
      <c r="E201" s="233">
        <v>45240.0</v>
      </c>
      <c r="F201" s="237">
        <v>0.0</v>
      </c>
      <c r="G201" s="237">
        <v>0.25</v>
      </c>
      <c r="H201" s="235">
        <v>6.0</v>
      </c>
      <c r="I201" s="236">
        <v>0.0</v>
      </c>
      <c r="J201" s="236">
        <v>0.0</v>
      </c>
      <c r="K201" s="235">
        <v>6.0</v>
      </c>
      <c r="L201" s="155"/>
    </row>
    <row r="202">
      <c r="A202" s="233">
        <v>45239.0</v>
      </c>
      <c r="B202" s="153" t="s">
        <v>139</v>
      </c>
      <c r="C202" s="153" t="s">
        <v>35</v>
      </c>
      <c r="D202" s="234" t="s">
        <v>168</v>
      </c>
      <c r="E202" s="233">
        <v>45240.0</v>
      </c>
      <c r="F202" s="237">
        <v>0.0</v>
      </c>
      <c r="G202" s="237">
        <v>0.25</v>
      </c>
      <c r="H202" s="235">
        <v>6.0</v>
      </c>
      <c r="I202" s="236">
        <v>0.0</v>
      </c>
      <c r="J202" s="236">
        <v>0.0</v>
      </c>
      <c r="K202" s="235">
        <v>6.0</v>
      </c>
      <c r="L202" s="155"/>
    </row>
    <row r="203">
      <c r="A203" s="233">
        <v>45239.0</v>
      </c>
      <c r="B203" s="152" t="s">
        <v>50</v>
      </c>
      <c r="C203" s="152" t="s">
        <v>49</v>
      </c>
      <c r="D203" s="234" t="s">
        <v>168</v>
      </c>
      <c r="E203" s="233">
        <v>45240.0</v>
      </c>
      <c r="F203" s="237">
        <v>0.0</v>
      </c>
      <c r="G203" s="237">
        <v>0.375</v>
      </c>
      <c r="H203" s="235">
        <v>9.0</v>
      </c>
      <c r="I203" s="235">
        <v>1.0</v>
      </c>
      <c r="J203" s="235">
        <v>2.0</v>
      </c>
      <c r="K203" s="235">
        <v>6.0</v>
      </c>
      <c r="L203" s="68" t="s">
        <v>191</v>
      </c>
    </row>
    <row r="204">
      <c r="A204" s="233">
        <v>45239.0</v>
      </c>
      <c r="B204" s="152" t="s">
        <v>55</v>
      </c>
      <c r="C204" s="152" t="s">
        <v>145</v>
      </c>
      <c r="D204" s="234" t="s">
        <v>168</v>
      </c>
      <c r="E204" s="233">
        <v>45240.0</v>
      </c>
      <c r="F204" s="237">
        <v>0.20833333333333334</v>
      </c>
      <c r="G204" s="238">
        <v>0.4583333333333333</v>
      </c>
      <c r="H204" s="235">
        <v>6.0</v>
      </c>
      <c r="I204" s="235">
        <v>0.0</v>
      </c>
      <c r="J204" s="235">
        <v>5.0</v>
      </c>
      <c r="K204" s="235">
        <v>1.0</v>
      </c>
    </row>
    <row r="205">
      <c r="A205" s="233">
        <v>45239.0</v>
      </c>
      <c r="B205" s="152" t="s">
        <v>30</v>
      </c>
      <c r="C205" s="152" t="s">
        <v>145</v>
      </c>
      <c r="D205" s="234" t="s">
        <v>168</v>
      </c>
      <c r="E205" s="233">
        <v>45240.0</v>
      </c>
      <c r="F205" s="235">
        <v>0.0</v>
      </c>
      <c r="G205" s="235">
        <v>0.0</v>
      </c>
      <c r="H205" s="235">
        <v>0.0</v>
      </c>
      <c r="I205" s="235">
        <v>0.0</v>
      </c>
      <c r="J205" s="235">
        <v>0.0</v>
      </c>
      <c r="K205" s="235">
        <v>0.0</v>
      </c>
      <c r="L205" s="68" t="s">
        <v>25</v>
      </c>
    </row>
    <row r="206">
      <c r="A206" s="233">
        <v>45239.0</v>
      </c>
      <c r="B206" s="152" t="s">
        <v>18</v>
      </c>
      <c r="C206" s="152" t="s">
        <v>23</v>
      </c>
      <c r="D206" s="234" t="s">
        <v>168</v>
      </c>
      <c r="E206" s="233">
        <v>45240.0</v>
      </c>
      <c r="F206" s="237">
        <v>0.0625</v>
      </c>
      <c r="G206" s="237">
        <v>0.25</v>
      </c>
      <c r="H206" s="68">
        <v>4.5</v>
      </c>
      <c r="I206" s="68">
        <v>0.0</v>
      </c>
      <c r="J206" s="68">
        <v>0.0</v>
      </c>
      <c r="K206" s="68">
        <v>4.5</v>
      </c>
    </row>
    <row r="207">
      <c r="A207" s="233">
        <v>45239.0</v>
      </c>
      <c r="B207" s="152" t="s">
        <v>123</v>
      </c>
      <c r="C207" s="152" t="s">
        <v>23</v>
      </c>
      <c r="D207" s="234" t="s">
        <v>168</v>
      </c>
      <c r="E207" s="233">
        <v>45240.0</v>
      </c>
      <c r="F207" s="237">
        <v>0.25</v>
      </c>
      <c r="G207" s="237">
        <v>0.5</v>
      </c>
      <c r="H207" s="235">
        <v>6.0</v>
      </c>
      <c r="I207" s="235">
        <v>0.0</v>
      </c>
      <c r="J207" s="235">
        <v>0.0</v>
      </c>
      <c r="K207" s="235">
        <v>6.0</v>
      </c>
    </row>
    <row r="208">
      <c r="A208" s="233">
        <v>45239.0</v>
      </c>
      <c r="B208" s="153" t="s">
        <v>45</v>
      </c>
      <c r="C208" s="153" t="s">
        <v>1</v>
      </c>
      <c r="D208" s="234" t="s">
        <v>168</v>
      </c>
      <c r="E208" s="233">
        <v>45240.0</v>
      </c>
      <c r="F208" s="237">
        <v>0.25</v>
      </c>
      <c r="G208" s="237">
        <v>0.5208333333333334</v>
      </c>
      <c r="H208" s="235">
        <v>6.5</v>
      </c>
      <c r="I208" s="236">
        <v>0.0</v>
      </c>
      <c r="J208" s="235">
        <v>6.5</v>
      </c>
      <c r="K208" s="235">
        <v>0.0</v>
      </c>
    </row>
    <row r="209">
      <c r="A209" s="233">
        <v>45239.0</v>
      </c>
      <c r="B209" s="152" t="s">
        <v>189</v>
      </c>
      <c r="C209" s="152" t="s">
        <v>51</v>
      </c>
      <c r="D209" s="234" t="s">
        <v>168</v>
      </c>
      <c r="E209" s="233">
        <v>45240.0</v>
      </c>
      <c r="F209" s="237">
        <v>0.25</v>
      </c>
      <c r="G209" s="237">
        <v>0.5625</v>
      </c>
      <c r="H209" s="235">
        <v>7.5</v>
      </c>
      <c r="I209" s="235">
        <v>0.0</v>
      </c>
      <c r="J209" s="235">
        <v>7.5</v>
      </c>
      <c r="K209" s="235">
        <v>0.0</v>
      </c>
      <c r="L209" s="152"/>
    </row>
    <row r="210">
      <c r="A210" s="233">
        <v>45239.0</v>
      </c>
      <c r="B210" s="153" t="s">
        <v>69</v>
      </c>
      <c r="C210" s="153" t="s">
        <v>51</v>
      </c>
      <c r="D210" s="234" t="s">
        <v>168</v>
      </c>
      <c r="E210" s="233">
        <v>45240.0</v>
      </c>
      <c r="F210" s="235">
        <v>0.0</v>
      </c>
      <c r="G210" s="235">
        <v>0.0</v>
      </c>
      <c r="H210" s="235">
        <v>0.0</v>
      </c>
      <c r="I210" s="236">
        <v>0.0</v>
      </c>
      <c r="J210" s="235">
        <v>0.0</v>
      </c>
      <c r="K210" s="235">
        <v>0.0</v>
      </c>
      <c r="L210" s="152" t="s">
        <v>63</v>
      </c>
    </row>
    <row r="211">
      <c r="A211" s="233">
        <v>45239.0</v>
      </c>
      <c r="B211" s="155" t="s">
        <v>190</v>
      </c>
      <c r="C211" s="153" t="s">
        <v>51</v>
      </c>
      <c r="D211" s="234" t="s">
        <v>168</v>
      </c>
      <c r="E211" s="233">
        <v>45240.0</v>
      </c>
      <c r="F211" s="235">
        <v>0.0</v>
      </c>
      <c r="G211" s="235">
        <v>0.0</v>
      </c>
      <c r="H211" s="235">
        <v>0.0</v>
      </c>
      <c r="I211" s="236">
        <v>0.0</v>
      </c>
      <c r="J211" s="235">
        <v>0.0</v>
      </c>
      <c r="K211" s="235">
        <v>0.0</v>
      </c>
      <c r="L211" s="152" t="s">
        <v>25</v>
      </c>
    </row>
    <row r="212">
      <c r="A212" s="233">
        <v>45239.0</v>
      </c>
      <c r="B212" s="155" t="s">
        <v>82</v>
      </c>
      <c r="C212" s="152" t="s">
        <v>51</v>
      </c>
      <c r="D212" s="234" t="s">
        <v>168</v>
      </c>
      <c r="E212" s="233">
        <v>45240.0</v>
      </c>
      <c r="F212" s="238">
        <v>0.20833333333333334</v>
      </c>
      <c r="G212" s="237">
        <v>0.5416666666666666</v>
      </c>
      <c r="H212" s="235">
        <v>8.0</v>
      </c>
      <c r="I212" s="236">
        <v>0.0</v>
      </c>
      <c r="J212" s="235">
        <v>7.0</v>
      </c>
      <c r="K212" s="236">
        <v>1.0</v>
      </c>
      <c r="L212" s="68"/>
    </row>
    <row r="213">
      <c r="A213" s="233">
        <v>45239.0</v>
      </c>
      <c r="B213" s="152" t="s">
        <v>32</v>
      </c>
      <c r="C213" s="152" t="s">
        <v>35</v>
      </c>
      <c r="D213" s="234" t="s">
        <v>168</v>
      </c>
      <c r="E213" s="233">
        <v>45240.0</v>
      </c>
      <c r="F213" s="237">
        <v>0.25</v>
      </c>
      <c r="G213" s="237">
        <v>0.5</v>
      </c>
      <c r="H213" s="236">
        <v>6.0</v>
      </c>
      <c r="I213" s="236">
        <v>0.0</v>
      </c>
      <c r="J213" s="235">
        <v>6.0</v>
      </c>
      <c r="K213" s="235">
        <v>0.0</v>
      </c>
      <c r="L213" s="152"/>
    </row>
    <row r="214">
      <c r="A214" s="233">
        <v>45239.0</v>
      </c>
      <c r="B214" s="153" t="s">
        <v>103</v>
      </c>
      <c r="C214" s="153" t="s">
        <v>31</v>
      </c>
      <c r="D214" s="234" t="s">
        <v>168</v>
      </c>
      <c r="E214" s="233">
        <v>45240.0</v>
      </c>
      <c r="F214" s="237">
        <v>0.25</v>
      </c>
      <c r="G214" s="237">
        <v>0.5625</v>
      </c>
      <c r="H214" s="236">
        <v>7.5</v>
      </c>
      <c r="I214" s="236">
        <v>0.0</v>
      </c>
      <c r="J214" s="235">
        <v>7.5</v>
      </c>
      <c r="K214" s="235">
        <v>0.0</v>
      </c>
      <c r="L214" s="152"/>
    </row>
    <row r="215">
      <c r="A215" s="233">
        <v>45239.0</v>
      </c>
      <c r="B215" s="153" t="s">
        <v>97</v>
      </c>
      <c r="C215" s="153" t="s">
        <v>31</v>
      </c>
      <c r="D215" s="234" t="s">
        <v>168</v>
      </c>
      <c r="E215" s="233">
        <v>45240.0</v>
      </c>
      <c r="F215" s="237">
        <v>0.2708333333333333</v>
      </c>
      <c r="G215" s="237">
        <v>0.5833333333333334</v>
      </c>
      <c r="H215" s="235">
        <v>7.5</v>
      </c>
      <c r="I215" s="235">
        <v>0.0</v>
      </c>
      <c r="J215" s="235">
        <v>7.5</v>
      </c>
      <c r="K215" s="235">
        <v>0.0</v>
      </c>
    </row>
    <row r="216">
      <c r="A216" s="233">
        <v>45239.0</v>
      </c>
      <c r="B216" s="152" t="s">
        <v>109</v>
      </c>
      <c r="C216" s="153" t="s">
        <v>31</v>
      </c>
      <c r="D216" s="234" t="s">
        <v>168</v>
      </c>
      <c r="E216" s="233">
        <v>45240.0</v>
      </c>
      <c r="F216" s="235">
        <v>0.0</v>
      </c>
      <c r="G216" s="235">
        <v>0.0</v>
      </c>
      <c r="H216" s="235">
        <v>0.0</v>
      </c>
      <c r="I216" s="235">
        <v>0.0</v>
      </c>
      <c r="J216" s="235">
        <v>0.0</v>
      </c>
      <c r="K216" s="235">
        <v>0.0</v>
      </c>
      <c r="L216" s="68" t="s">
        <v>25</v>
      </c>
    </row>
    <row r="217">
      <c r="A217" s="233">
        <v>45240.0</v>
      </c>
      <c r="B217" s="152" t="s">
        <v>55</v>
      </c>
      <c r="C217" s="152" t="s">
        <v>1</v>
      </c>
      <c r="D217" s="234" t="s">
        <v>168</v>
      </c>
      <c r="E217" s="233">
        <v>45240.0</v>
      </c>
      <c r="F217" s="237">
        <v>0.9791666666666666</v>
      </c>
      <c r="G217" s="237">
        <v>0.25</v>
      </c>
      <c r="H217" s="235">
        <v>6.5</v>
      </c>
      <c r="I217" s="236">
        <v>0.0</v>
      </c>
      <c r="J217" s="236">
        <v>0.0</v>
      </c>
      <c r="K217" s="235">
        <v>6.5</v>
      </c>
      <c r="L217" s="152"/>
    </row>
    <row r="218">
      <c r="A218" s="233">
        <v>45240.0</v>
      </c>
      <c r="B218" s="153" t="s">
        <v>88</v>
      </c>
      <c r="C218" s="153" t="s">
        <v>31</v>
      </c>
      <c r="D218" s="234" t="s">
        <v>168</v>
      </c>
      <c r="E218" s="233">
        <v>45240.0</v>
      </c>
      <c r="F218" s="235">
        <v>0.0</v>
      </c>
      <c r="G218" s="235">
        <v>0.0</v>
      </c>
      <c r="H218" s="235">
        <v>0.0</v>
      </c>
      <c r="I218" s="236">
        <v>0.0</v>
      </c>
      <c r="J218" s="236">
        <v>0.0</v>
      </c>
      <c r="K218" s="235">
        <v>0.0</v>
      </c>
      <c r="L218" s="152" t="s">
        <v>25</v>
      </c>
    </row>
    <row r="219">
      <c r="A219" s="233">
        <v>45240.0</v>
      </c>
      <c r="B219" s="152" t="s">
        <v>50</v>
      </c>
      <c r="C219" s="153" t="s">
        <v>31</v>
      </c>
      <c r="D219" s="234" t="s">
        <v>168</v>
      </c>
      <c r="E219" s="233">
        <v>45240.0</v>
      </c>
      <c r="F219" s="237">
        <v>0.9583333333333334</v>
      </c>
      <c r="G219" s="237">
        <v>0.2916666666666667</v>
      </c>
      <c r="H219" s="235">
        <v>8.0</v>
      </c>
      <c r="I219" s="236">
        <v>0.0</v>
      </c>
      <c r="J219" s="235">
        <v>1.0</v>
      </c>
      <c r="K219" s="235">
        <v>7.0</v>
      </c>
      <c r="L219" s="152"/>
    </row>
    <row r="220">
      <c r="A220" s="233">
        <v>45240.0</v>
      </c>
      <c r="B220" s="152" t="s">
        <v>50</v>
      </c>
      <c r="C220" s="152" t="s">
        <v>35</v>
      </c>
      <c r="D220" s="234" t="s">
        <v>170</v>
      </c>
      <c r="E220" s="233">
        <v>45241.0</v>
      </c>
      <c r="F220" s="237">
        <v>0.2916666666666667</v>
      </c>
      <c r="G220" s="237">
        <v>0.4166666666666667</v>
      </c>
      <c r="H220" s="235">
        <v>3.0</v>
      </c>
      <c r="I220" s="235">
        <v>0.0</v>
      </c>
      <c r="J220" s="235">
        <v>3.0</v>
      </c>
      <c r="K220" s="235">
        <v>0.0</v>
      </c>
      <c r="L220" s="152"/>
    </row>
    <row r="221">
      <c r="A221" s="233">
        <v>45240.0</v>
      </c>
      <c r="B221" s="152" t="s">
        <v>69</v>
      </c>
      <c r="C221" s="152" t="s">
        <v>51</v>
      </c>
      <c r="D221" s="234" t="s">
        <v>170</v>
      </c>
      <c r="E221" s="233">
        <v>45241.0</v>
      </c>
      <c r="F221" s="237">
        <v>0.0</v>
      </c>
      <c r="G221" s="237">
        <v>0.25</v>
      </c>
      <c r="H221" s="235">
        <v>6.0</v>
      </c>
      <c r="I221" s="236">
        <v>0.0</v>
      </c>
      <c r="J221" s="236">
        <v>0.0</v>
      </c>
      <c r="K221" s="235">
        <v>6.0</v>
      </c>
      <c r="L221" s="152"/>
    </row>
    <row r="222">
      <c r="A222" s="233">
        <v>45240.0</v>
      </c>
      <c r="B222" s="152" t="s">
        <v>52</v>
      </c>
      <c r="C222" s="152" t="s">
        <v>51</v>
      </c>
      <c r="D222" s="234" t="s">
        <v>170</v>
      </c>
      <c r="E222" s="233">
        <v>45241.0</v>
      </c>
      <c r="F222" s="235">
        <v>0.0</v>
      </c>
      <c r="G222" s="235">
        <v>0.0</v>
      </c>
      <c r="H222" s="235">
        <v>0.0</v>
      </c>
      <c r="I222" s="236">
        <v>0.0</v>
      </c>
      <c r="J222" s="235">
        <v>0.0</v>
      </c>
      <c r="K222" s="235">
        <v>0.0</v>
      </c>
      <c r="L222" s="152" t="s">
        <v>25</v>
      </c>
    </row>
    <row r="223">
      <c r="A223" s="233">
        <v>45240.0</v>
      </c>
      <c r="B223" s="153" t="s">
        <v>139</v>
      </c>
      <c r="C223" s="153" t="s">
        <v>35</v>
      </c>
      <c r="D223" s="234" t="s">
        <v>170</v>
      </c>
      <c r="E223" s="233">
        <v>45241.0</v>
      </c>
      <c r="F223" s="237">
        <v>0.0</v>
      </c>
      <c r="G223" s="237">
        <v>0.2916666666666667</v>
      </c>
      <c r="H223" s="235">
        <v>7.0</v>
      </c>
      <c r="I223" s="236">
        <v>0.0</v>
      </c>
      <c r="J223" s="235">
        <v>1.0</v>
      </c>
      <c r="K223" s="235">
        <v>6.0</v>
      </c>
      <c r="L223" s="152"/>
    </row>
    <row r="224">
      <c r="A224" s="233">
        <v>45240.0</v>
      </c>
      <c r="B224" s="152" t="s">
        <v>54</v>
      </c>
      <c r="C224" s="152" t="s">
        <v>23</v>
      </c>
      <c r="D224" s="234" t="s">
        <v>170</v>
      </c>
      <c r="E224" s="233">
        <v>45241.0</v>
      </c>
      <c r="F224" s="237">
        <v>0.0625</v>
      </c>
      <c r="G224" s="237">
        <v>0.20833333333333334</v>
      </c>
      <c r="H224" s="68">
        <v>3.5</v>
      </c>
      <c r="I224" s="68">
        <v>0.0</v>
      </c>
      <c r="J224" s="68">
        <v>0.0</v>
      </c>
      <c r="K224" s="68">
        <v>3.5</v>
      </c>
      <c r="L224" s="152"/>
    </row>
    <row r="225">
      <c r="A225" s="233">
        <v>45240.0</v>
      </c>
      <c r="B225" s="152" t="s">
        <v>54</v>
      </c>
      <c r="C225" s="152" t="s">
        <v>49</v>
      </c>
      <c r="D225" s="234" t="s">
        <v>170</v>
      </c>
      <c r="E225" s="233">
        <v>45241.0</v>
      </c>
      <c r="F225" s="237">
        <v>0.20833333333333334</v>
      </c>
      <c r="G225" s="237">
        <v>0.375</v>
      </c>
      <c r="H225" s="235">
        <v>4.0</v>
      </c>
      <c r="I225" s="236">
        <v>0.0</v>
      </c>
      <c r="J225" s="235">
        <v>3.0</v>
      </c>
      <c r="K225" s="235">
        <v>1.0</v>
      </c>
      <c r="L225" s="152"/>
    </row>
    <row r="226">
      <c r="A226" s="233">
        <v>45240.0</v>
      </c>
      <c r="B226" s="153" t="s">
        <v>123</v>
      </c>
      <c r="C226" s="153" t="s">
        <v>23</v>
      </c>
      <c r="D226" s="234" t="s">
        <v>170</v>
      </c>
      <c r="E226" s="233">
        <v>45241.0</v>
      </c>
      <c r="F226" s="237">
        <v>0.20833333333333334</v>
      </c>
      <c r="G226" s="242">
        <v>0.5</v>
      </c>
      <c r="H226" s="235">
        <v>7.0</v>
      </c>
      <c r="I226" s="236">
        <v>0.0</v>
      </c>
      <c r="J226" s="235">
        <v>6.0</v>
      </c>
      <c r="K226" s="235">
        <v>1.0</v>
      </c>
    </row>
    <row r="227">
      <c r="A227" s="233">
        <v>45240.0</v>
      </c>
      <c r="B227" s="153" t="s">
        <v>45</v>
      </c>
      <c r="C227" s="153" t="s">
        <v>1</v>
      </c>
      <c r="D227" s="234" t="s">
        <v>170</v>
      </c>
      <c r="E227" s="233">
        <v>45241.0</v>
      </c>
      <c r="F227" s="242">
        <v>0.20833333333333334</v>
      </c>
      <c r="G227" s="242">
        <v>0.5416666666666666</v>
      </c>
      <c r="H227" s="240">
        <v>8.0</v>
      </c>
      <c r="I227" s="240">
        <v>0.0</v>
      </c>
      <c r="J227" s="240">
        <v>7.0</v>
      </c>
      <c r="K227" s="240">
        <v>1.0</v>
      </c>
    </row>
    <row r="228">
      <c r="A228" s="233">
        <v>45240.0</v>
      </c>
      <c r="B228" s="152" t="s">
        <v>32</v>
      </c>
      <c r="C228" s="153" t="s">
        <v>1</v>
      </c>
      <c r="D228" s="234" t="s">
        <v>170</v>
      </c>
      <c r="E228" s="233">
        <v>45241.0</v>
      </c>
      <c r="F228" s="237">
        <v>0.25</v>
      </c>
      <c r="G228" s="237">
        <v>0.6041666666666666</v>
      </c>
      <c r="H228" s="235">
        <v>8.5</v>
      </c>
      <c r="I228" s="235">
        <v>0.5</v>
      </c>
      <c r="J228" s="235">
        <v>8.0</v>
      </c>
      <c r="K228" s="235">
        <v>0.0</v>
      </c>
      <c r="L228" s="68" t="s">
        <v>192</v>
      </c>
    </row>
    <row r="229">
      <c r="A229" s="233">
        <v>45240.0</v>
      </c>
      <c r="B229" s="152" t="s">
        <v>30</v>
      </c>
      <c r="C229" s="152" t="s">
        <v>145</v>
      </c>
      <c r="D229" s="234" t="s">
        <v>170</v>
      </c>
      <c r="E229" s="233">
        <v>45241.0</v>
      </c>
      <c r="F229" s="237">
        <v>0.20833333333333334</v>
      </c>
      <c r="G229" s="242">
        <v>0.5</v>
      </c>
      <c r="H229" s="235">
        <v>7.0</v>
      </c>
      <c r="I229" s="235">
        <v>0.0</v>
      </c>
      <c r="J229" s="235">
        <v>6.0</v>
      </c>
      <c r="K229" s="235">
        <v>1.0</v>
      </c>
      <c r="L229" s="68"/>
    </row>
    <row r="230">
      <c r="A230" s="233">
        <v>45240.0</v>
      </c>
      <c r="B230" s="152" t="s">
        <v>18</v>
      </c>
      <c r="C230" s="152" t="s">
        <v>23</v>
      </c>
      <c r="D230" s="234" t="s">
        <v>170</v>
      </c>
      <c r="E230" s="233">
        <v>45241.0</v>
      </c>
      <c r="F230" s="235">
        <v>0.0</v>
      </c>
      <c r="G230" s="235">
        <v>0.0</v>
      </c>
      <c r="H230" s="235">
        <v>0.0</v>
      </c>
      <c r="I230" s="235">
        <v>0.0</v>
      </c>
      <c r="J230" s="235">
        <v>0.0</v>
      </c>
      <c r="K230" s="235">
        <v>0.0</v>
      </c>
      <c r="L230" s="68" t="s">
        <v>25</v>
      </c>
    </row>
    <row r="231">
      <c r="A231" s="233">
        <v>45240.0</v>
      </c>
      <c r="B231" s="152" t="s">
        <v>190</v>
      </c>
      <c r="C231" s="153" t="s">
        <v>51</v>
      </c>
      <c r="D231" s="234" t="s">
        <v>170</v>
      </c>
      <c r="E231" s="233">
        <v>45241.0</v>
      </c>
      <c r="F231" s="238">
        <v>0.20833333333333334</v>
      </c>
      <c r="G231" s="237">
        <v>0.5416666666666666</v>
      </c>
      <c r="H231" s="235">
        <v>8.0</v>
      </c>
      <c r="I231" s="236">
        <v>0.0</v>
      </c>
      <c r="J231" s="235">
        <v>7.0</v>
      </c>
      <c r="K231" s="236">
        <v>1.0</v>
      </c>
    </row>
    <row r="232">
      <c r="A232" s="233">
        <v>45240.0</v>
      </c>
      <c r="B232" s="152" t="s">
        <v>189</v>
      </c>
      <c r="C232" s="153" t="s">
        <v>51</v>
      </c>
      <c r="D232" s="234" t="s">
        <v>170</v>
      </c>
      <c r="E232" s="233">
        <v>45241.0</v>
      </c>
      <c r="F232" s="237">
        <v>0.25</v>
      </c>
      <c r="G232" s="237">
        <v>0.5625</v>
      </c>
      <c r="H232" s="236">
        <v>7.5</v>
      </c>
      <c r="I232" s="236">
        <v>0.0</v>
      </c>
      <c r="J232" s="235">
        <v>7.5</v>
      </c>
      <c r="K232" s="235">
        <v>0.0</v>
      </c>
      <c r="L232" s="68"/>
    </row>
    <row r="233">
      <c r="A233" s="233">
        <v>45240.0</v>
      </c>
      <c r="B233" s="155" t="s">
        <v>82</v>
      </c>
      <c r="C233" s="152" t="s">
        <v>35</v>
      </c>
      <c r="D233" s="234" t="s">
        <v>170</v>
      </c>
      <c r="E233" s="233">
        <v>45241.0</v>
      </c>
      <c r="F233" s="237">
        <v>0.20833333333333334</v>
      </c>
      <c r="G233" s="237">
        <v>0.0</v>
      </c>
      <c r="H233" s="235">
        <v>7.0</v>
      </c>
      <c r="I233" s="236">
        <v>0.0</v>
      </c>
      <c r="J233" s="235">
        <v>6.0</v>
      </c>
      <c r="K233" s="235">
        <v>1.0</v>
      </c>
    </row>
    <row r="234">
      <c r="A234" s="233">
        <v>45240.0</v>
      </c>
      <c r="B234" s="153" t="s">
        <v>103</v>
      </c>
      <c r="C234" s="153" t="s">
        <v>31</v>
      </c>
      <c r="D234" s="234" t="s">
        <v>170</v>
      </c>
      <c r="E234" s="233">
        <v>45241.0</v>
      </c>
      <c r="F234" s="237">
        <v>0.2708333333333333</v>
      </c>
      <c r="G234" s="237">
        <v>0.6041666666666666</v>
      </c>
      <c r="H234" s="235">
        <v>8.0</v>
      </c>
      <c r="I234" s="235">
        <v>0.0</v>
      </c>
      <c r="J234" s="235">
        <v>8.0</v>
      </c>
      <c r="K234" s="235">
        <v>0.0</v>
      </c>
    </row>
    <row r="235">
      <c r="A235" s="233">
        <v>45240.0</v>
      </c>
      <c r="B235" s="153" t="s">
        <v>97</v>
      </c>
      <c r="C235" s="153" t="s">
        <v>31</v>
      </c>
      <c r="D235" s="234" t="s">
        <v>170</v>
      </c>
      <c r="E235" s="233">
        <v>45241.0</v>
      </c>
      <c r="F235" s="237">
        <v>0.2916666666666667</v>
      </c>
      <c r="G235" s="237">
        <v>0.625</v>
      </c>
      <c r="H235" s="235">
        <v>8.0</v>
      </c>
      <c r="I235" s="235">
        <v>0.0</v>
      </c>
      <c r="J235" s="235">
        <v>8.0</v>
      </c>
      <c r="K235" s="235">
        <v>0.0</v>
      </c>
    </row>
    <row r="236">
      <c r="A236" s="233">
        <v>45240.0</v>
      </c>
      <c r="B236" s="152" t="s">
        <v>109</v>
      </c>
      <c r="C236" s="153" t="s">
        <v>31</v>
      </c>
      <c r="D236" s="234" t="s">
        <v>170</v>
      </c>
      <c r="E236" s="233">
        <v>45241.0</v>
      </c>
      <c r="F236" s="235">
        <v>0.0</v>
      </c>
      <c r="G236" s="235">
        <v>0.0</v>
      </c>
      <c r="H236" s="235">
        <v>0.0</v>
      </c>
      <c r="I236" s="235">
        <v>0.0</v>
      </c>
      <c r="J236" s="235">
        <v>0.0</v>
      </c>
      <c r="K236" s="235">
        <v>0.0</v>
      </c>
      <c r="L236" s="68" t="s">
        <v>25</v>
      </c>
    </row>
    <row r="237">
      <c r="A237" s="233">
        <v>45241.0</v>
      </c>
      <c r="B237" s="153" t="s">
        <v>88</v>
      </c>
      <c r="C237" s="153" t="s">
        <v>31</v>
      </c>
      <c r="D237" s="234" t="s">
        <v>170</v>
      </c>
      <c r="E237" s="233">
        <v>45241.0</v>
      </c>
      <c r="F237" s="237">
        <v>0.9583333333333334</v>
      </c>
      <c r="G237" s="237">
        <v>0.2916666666666667</v>
      </c>
      <c r="H237" s="235">
        <v>8.0</v>
      </c>
      <c r="I237" s="236">
        <v>0.0</v>
      </c>
      <c r="J237" s="235">
        <v>1.0</v>
      </c>
      <c r="K237" s="235">
        <v>7.0</v>
      </c>
    </row>
    <row r="238">
      <c r="A238" s="233">
        <v>45241.0</v>
      </c>
      <c r="B238" s="152" t="s">
        <v>55</v>
      </c>
      <c r="C238" s="152" t="s">
        <v>1</v>
      </c>
      <c r="D238" s="234" t="s">
        <v>170</v>
      </c>
      <c r="E238" s="233">
        <v>45241.0</v>
      </c>
      <c r="F238" s="237">
        <v>0.9791666666666666</v>
      </c>
      <c r="G238" s="237">
        <v>0.25</v>
      </c>
      <c r="H238" s="235">
        <v>6.5</v>
      </c>
      <c r="I238" s="236">
        <v>0.0</v>
      </c>
      <c r="J238" s="236">
        <v>0.0</v>
      </c>
      <c r="K238" s="235">
        <v>6.5</v>
      </c>
      <c r="L238" s="152"/>
    </row>
    <row r="239">
      <c r="A239" s="233">
        <v>45241.0</v>
      </c>
      <c r="B239" s="152" t="s">
        <v>69</v>
      </c>
      <c r="C239" s="152" t="s">
        <v>51</v>
      </c>
      <c r="D239" s="234" t="s">
        <v>172</v>
      </c>
      <c r="E239" s="233">
        <v>45242.0</v>
      </c>
      <c r="F239" s="237">
        <v>0.0</v>
      </c>
      <c r="G239" s="237">
        <v>0.25</v>
      </c>
      <c r="H239" s="235">
        <v>6.0</v>
      </c>
      <c r="I239" s="236">
        <v>0.0</v>
      </c>
      <c r="J239" s="236">
        <v>0.0</v>
      </c>
      <c r="K239" s="235">
        <v>6.0</v>
      </c>
      <c r="L239" s="152"/>
    </row>
    <row r="240">
      <c r="A240" s="233">
        <v>45241.0</v>
      </c>
      <c r="B240" s="153" t="s">
        <v>139</v>
      </c>
      <c r="C240" s="153" t="s">
        <v>35</v>
      </c>
      <c r="D240" s="234" t="s">
        <v>172</v>
      </c>
      <c r="E240" s="233">
        <v>45242.0</v>
      </c>
      <c r="F240" s="237">
        <v>0.0</v>
      </c>
      <c r="G240" s="237">
        <v>0.25</v>
      </c>
      <c r="H240" s="235">
        <v>6.0</v>
      </c>
      <c r="I240" s="236">
        <v>0.0</v>
      </c>
      <c r="J240" s="236">
        <v>0.0</v>
      </c>
      <c r="K240" s="235">
        <v>6.0</v>
      </c>
      <c r="L240" s="152"/>
    </row>
    <row r="241">
      <c r="A241" s="233">
        <v>45241.0</v>
      </c>
      <c r="B241" s="152" t="s">
        <v>18</v>
      </c>
      <c r="C241" s="152" t="s">
        <v>23</v>
      </c>
      <c r="D241" s="234" t="s">
        <v>172</v>
      </c>
      <c r="E241" s="233">
        <v>45242.0</v>
      </c>
      <c r="F241" s="235">
        <v>0.0</v>
      </c>
      <c r="G241" s="235">
        <v>0.0</v>
      </c>
      <c r="H241" s="235">
        <v>0.0</v>
      </c>
      <c r="I241" s="236">
        <v>0.0</v>
      </c>
      <c r="J241" s="236">
        <v>0.0</v>
      </c>
      <c r="K241" s="235">
        <v>0.0</v>
      </c>
      <c r="L241" s="152" t="s">
        <v>25</v>
      </c>
    </row>
    <row r="242">
      <c r="A242" s="233">
        <v>45241.0</v>
      </c>
      <c r="B242" s="152" t="s">
        <v>50</v>
      </c>
      <c r="C242" s="152" t="s">
        <v>23</v>
      </c>
      <c r="D242" s="234" t="s">
        <v>172</v>
      </c>
      <c r="E242" s="233">
        <v>45242.0</v>
      </c>
      <c r="F242" s="237">
        <v>0.0625</v>
      </c>
      <c r="G242" s="237">
        <v>0.20833333333333334</v>
      </c>
      <c r="H242" s="68">
        <v>3.5</v>
      </c>
      <c r="I242" s="68">
        <v>0.0</v>
      </c>
      <c r="J242" s="68">
        <v>0.0</v>
      </c>
      <c r="K242" s="68">
        <v>3.5</v>
      </c>
      <c r="L242" s="152"/>
    </row>
    <row r="243">
      <c r="A243" s="233">
        <v>45241.0</v>
      </c>
      <c r="B243" s="152" t="s">
        <v>50</v>
      </c>
      <c r="C243" s="152" t="s">
        <v>49</v>
      </c>
      <c r="D243" s="234" t="s">
        <v>172</v>
      </c>
      <c r="E243" s="233">
        <v>45242.0</v>
      </c>
      <c r="F243" s="237">
        <v>0.20833333333333334</v>
      </c>
      <c r="G243" s="237">
        <v>0.4166666666666667</v>
      </c>
      <c r="H243" s="235">
        <v>5.0</v>
      </c>
      <c r="I243" s="236">
        <v>0.0</v>
      </c>
      <c r="J243" s="235">
        <v>4.0</v>
      </c>
      <c r="K243" s="235">
        <v>1.0</v>
      </c>
    </row>
    <row r="244">
      <c r="A244" s="233">
        <v>45241.0</v>
      </c>
      <c r="B244" s="153" t="s">
        <v>123</v>
      </c>
      <c r="C244" s="153" t="s">
        <v>23</v>
      </c>
      <c r="D244" s="234" t="s">
        <v>172</v>
      </c>
      <c r="E244" s="233">
        <v>45242.0</v>
      </c>
      <c r="F244" s="237">
        <v>0.20833333333333334</v>
      </c>
      <c r="G244" s="237">
        <v>0.5</v>
      </c>
      <c r="H244" s="235">
        <v>7.0</v>
      </c>
      <c r="I244" s="236">
        <v>0.0</v>
      </c>
      <c r="J244" s="236">
        <v>5.0</v>
      </c>
      <c r="K244" s="235">
        <v>2.0</v>
      </c>
    </row>
    <row r="245">
      <c r="A245" s="233">
        <v>45241.0</v>
      </c>
      <c r="B245" s="152" t="s">
        <v>30</v>
      </c>
      <c r="C245" s="152" t="s">
        <v>145</v>
      </c>
      <c r="D245" s="234" t="s">
        <v>172</v>
      </c>
      <c r="E245" s="233">
        <v>45242.0</v>
      </c>
      <c r="F245" s="237">
        <v>0.20833333333333334</v>
      </c>
      <c r="G245" s="242">
        <v>0.5</v>
      </c>
      <c r="H245" s="235">
        <v>7.0</v>
      </c>
      <c r="I245" s="235">
        <v>0.0</v>
      </c>
      <c r="J245" s="235">
        <v>6.0</v>
      </c>
      <c r="K245" s="235">
        <v>1.0</v>
      </c>
      <c r="L245" s="68"/>
    </row>
    <row r="246">
      <c r="A246" s="233">
        <v>45241.0</v>
      </c>
      <c r="B246" s="153" t="s">
        <v>45</v>
      </c>
      <c r="C246" s="153" t="s">
        <v>1</v>
      </c>
      <c r="D246" s="234" t="s">
        <v>172</v>
      </c>
      <c r="E246" s="233">
        <v>45242.0</v>
      </c>
      <c r="F246" s="242">
        <v>0.20833333333333334</v>
      </c>
      <c r="G246" s="242">
        <v>0.5416666666666666</v>
      </c>
      <c r="H246" s="240">
        <v>8.0</v>
      </c>
      <c r="I246" s="240">
        <v>0.0</v>
      </c>
      <c r="J246" s="240">
        <v>7.0</v>
      </c>
      <c r="K246" s="240">
        <v>1.0</v>
      </c>
    </row>
    <row r="247">
      <c r="A247" s="233">
        <v>45241.0</v>
      </c>
      <c r="B247" s="152" t="s">
        <v>32</v>
      </c>
      <c r="C247" s="153" t="s">
        <v>1</v>
      </c>
      <c r="D247" s="234" t="s">
        <v>172</v>
      </c>
      <c r="E247" s="233">
        <v>45242.0</v>
      </c>
      <c r="F247" s="237">
        <v>0.25</v>
      </c>
      <c r="G247" s="237">
        <v>0.6041666666666666</v>
      </c>
      <c r="H247" s="235">
        <v>8.5</v>
      </c>
      <c r="I247" s="235">
        <v>0.5</v>
      </c>
      <c r="J247" s="235">
        <v>8.0</v>
      </c>
      <c r="K247" s="235">
        <v>0.0</v>
      </c>
      <c r="L247" s="68" t="s">
        <v>192</v>
      </c>
    </row>
    <row r="248">
      <c r="A248" s="233">
        <v>45241.0</v>
      </c>
      <c r="B248" s="152" t="s">
        <v>54</v>
      </c>
      <c r="C248" s="152" t="s">
        <v>51</v>
      </c>
      <c r="D248" s="234" t="s">
        <v>172</v>
      </c>
      <c r="E248" s="233">
        <v>45242.0</v>
      </c>
      <c r="F248" s="237">
        <v>0.25</v>
      </c>
      <c r="G248" s="237">
        <v>0.5625</v>
      </c>
      <c r="H248" s="235">
        <v>7.5</v>
      </c>
      <c r="I248" s="235">
        <v>0.0</v>
      </c>
      <c r="J248" s="235">
        <v>7.5</v>
      </c>
      <c r="K248" s="235">
        <v>0.0</v>
      </c>
      <c r="L248" s="68"/>
    </row>
    <row r="249">
      <c r="A249" s="233">
        <v>45241.0</v>
      </c>
      <c r="B249" s="152" t="s">
        <v>190</v>
      </c>
      <c r="C249" s="153" t="s">
        <v>51</v>
      </c>
      <c r="D249" s="234" t="s">
        <v>172</v>
      </c>
      <c r="E249" s="233">
        <v>45242.0</v>
      </c>
      <c r="F249" s="238">
        <v>0.20833333333333334</v>
      </c>
      <c r="G249" s="237">
        <v>0.5416666666666666</v>
      </c>
      <c r="H249" s="235">
        <v>8.0</v>
      </c>
      <c r="I249" s="236">
        <v>0.0</v>
      </c>
      <c r="J249" s="235">
        <v>7.0</v>
      </c>
      <c r="K249" s="236">
        <v>1.0</v>
      </c>
    </row>
    <row r="250">
      <c r="A250" s="233">
        <v>45241.0</v>
      </c>
      <c r="B250" s="152" t="s">
        <v>189</v>
      </c>
      <c r="C250" s="153" t="s">
        <v>51</v>
      </c>
      <c r="D250" s="234" t="s">
        <v>172</v>
      </c>
      <c r="E250" s="233">
        <v>45242.0</v>
      </c>
      <c r="F250" s="235">
        <v>0.0</v>
      </c>
      <c r="G250" s="235">
        <v>0.0</v>
      </c>
      <c r="H250" s="235">
        <v>0.0</v>
      </c>
      <c r="I250" s="236">
        <v>0.0</v>
      </c>
      <c r="J250" s="235">
        <v>0.0</v>
      </c>
      <c r="K250" s="235">
        <v>0.0</v>
      </c>
      <c r="L250" s="68" t="s">
        <v>25</v>
      </c>
    </row>
    <row r="251" ht="15.0" customHeight="1">
      <c r="A251" s="233">
        <v>45241.0</v>
      </c>
      <c r="B251" s="155" t="s">
        <v>82</v>
      </c>
      <c r="C251" s="152" t="s">
        <v>35</v>
      </c>
      <c r="D251" s="234" t="s">
        <v>172</v>
      </c>
      <c r="E251" s="233">
        <v>45242.0</v>
      </c>
      <c r="F251" s="237">
        <v>0.25</v>
      </c>
      <c r="G251" s="237">
        <v>0.5</v>
      </c>
      <c r="H251" s="235">
        <v>6.0</v>
      </c>
      <c r="I251" s="235">
        <v>0.0</v>
      </c>
      <c r="J251" s="235">
        <v>0.0</v>
      </c>
      <c r="K251" s="235">
        <v>6.0</v>
      </c>
    </row>
    <row r="252" ht="15.0" customHeight="1">
      <c r="A252" s="233">
        <v>45241.0</v>
      </c>
      <c r="B252" s="153" t="s">
        <v>103</v>
      </c>
      <c r="C252" s="153" t="s">
        <v>31</v>
      </c>
      <c r="D252" s="234" t="s">
        <v>172</v>
      </c>
      <c r="E252" s="233">
        <v>45242.0</v>
      </c>
      <c r="F252" s="237">
        <v>0.2708333333333333</v>
      </c>
      <c r="G252" s="237">
        <v>0.6041666666666666</v>
      </c>
      <c r="H252" s="235">
        <v>8.0</v>
      </c>
      <c r="I252" s="235">
        <v>0.0</v>
      </c>
      <c r="J252" s="235">
        <v>8.0</v>
      </c>
      <c r="K252" s="235">
        <v>0.0</v>
      </c>
    </row>
    <row r="253">
      <c r="A253" s="233">
        <v>45241.0</v>
      </c>
      <c r="B253" s="153" t="s">
        <v>97</v>
      </c>
      <c r="C253" s="153" t="s">
        <v>31</v>
      </c>
      <c r="D253" s="234" t="s">
        <v>172</v>
      </c>
      <c r="E253" s="233">
        <v>45242.0</v>
      </c>
      <c r="F253" s="237">
        <v>0.2916666666666667</v>
      </c>
      <c r="G253" s="237">
        <v>0.625</v>
      </c>
      <c r="H253" s="235">
        <v>8.0</v>
      </c>
      <c r="I253" s="235">
        <v>0.0</v>
      </c>
      <c r="J253" s="235">
        <v>8.0</v>
      </c>
      <c r="K253" s="235">
        <v>0.0</v>
      </c>
      <c r="L253" s="152"/>
    </row>
    <row r="254">
      <c r="A254" s="233">
        <v>45241.0</v>
      </c>
      <c r="B254" s="152" t="s">
        <v>109</v>
      </c>
      <c r="C254" s="153" t="s">
        <v>31</v>
      </c>
      <c r="D254" s="234" t="s">
        <v>172</v>
      </c>
      <c r="E254" s="233">
        <v>45242.0</v>
      </c>
      <c r="F254" s="235">
        <v>0.0</v>
      </c>
      <c r="G254" s="235">
        <v>0.0</v>
      </c>
      <c r="H254" s="235">
        <v>0.0</v>
      </c>
      <c r="I254" s="235">
        <v>0.0</v>
      </c>
      <c r="J254" s="235">
        <v>0.0</v>
      </c>
      <c r="K254" s="235">
        <v>0.0</v>
      </c>
      <c r="L254" s="68" t="s">
        <v>25</v>
      </c>
    </row>
    <row r="255">
      <c r="A255" s="233">
        <v>45242.0</v>
      </c>
      <c r="B255" s="152" t="s">
        <v>88</v>
      </c>
      <c r="C255" s="153" t="s">
        <v>31</v>
      </c>
      <c r="D255" s="234" t="s">
        <v>172</v>
      </c>
      <c r="E255" s="233">
        <v>45242.0</v>
      </c>
      <c r="F255" s="237">
        <v>0.9583333333333334</v>
      </c>
      <c r="G255" s="237">
        <v>0.20833333333333334</v>
      </c>
      <c r="H255" s="235">
        <v>6.0</v>
      </c>
      <c r="I255" s="235">
        <v>0.0</v>
      </c>
      <c r="J255" s="235">
        <v>0.0</v>
      </c>
      <c r="K255" s="235">
        <v>6.0</v>
      </c>
    </row>
    <row r="256">
      <c r="A256" s="233">
        <v>45242.0</v>
      </c>
      <c r="B256" s="152" t="s">
        <v>109</v>
      </c>
      <c r="C256" s="153" t="s">
        <v>31</v>
      </c>
      <c r="D256" s="234" t="s">
        <v>172</v>
      </c>
      <c r="E256" s="233">
        <v>45242.0</v>
      </c>
      <c r="F256" s="237">
        <v>0.9791666666666666</v>
      </c>
      <c r="G256" s="237">
        <v>0.25</v>
      </c>
      <c r="H256" s="235">
        <v>6.5</v>
      </c>
      <c r="I256" s="236">
        <v>0.0</v>
      </c>
      <c r="J256" s="236">
        <v>0.0</v>
      </c>
      <c r="K256" s="235">
        <v>6.5</v>
      </c>
    </row>
    <row r="257">
      <c r="A257" s="233">
        <v>45242.0</v>
      </c>
      <c r="B257" s="152" t="s">
        <v>52</v>
      </c>
      <c r="C257" s="153" t="s">
        <v>51</v>
      </c>
      <c r="D257" s="234" t="s">
        <v>174</v>
      </c>
      <c r="E257" s="233">
        <v>45243.0</v>
      </c>
      <c r="F257" s="235">
        <v>0.0</v>
      </c>
      <c r="G257" s="235">
        <v>0.0</v>
      </c>
      <c r="H257" s="235">
        <v>0.0</v>
      </c>
      <c r="I257" s="235">
        <v>0.0</v>
      </c>
      <c r="J257" s="235">
        <v>0.0</v>
      </c>
      <c r="K257" s="235">
        <v>0.0</v>
      </c>
      <c r="L257" s="152" t="s">
        <v>25</v>
      </c>
    </row>
    <row r="258">
      <c r="A258" s="233">
        <v>45242.0</v>
      </c>
      <c r="B258" s="152" t="s">
        <v>189</v>
      </c>
      <c r="C258" s="153" t="s">
        <v>51</v>
      </c>
      <c r="D258" s="234" t="s">
        <v>174</v>
      </c>
      <c r="E258" s="233">
        <v>45243.0</v>
      </c>
      <c r="F258" s="237">
        <v>0.0</v>
      </c>
      <c r="G258" s="237">
        <v>0.25</v>
      </c>
      <c r="H258" s="235">
        <v>6.0</v>
      </c>
      <c r="I258" s="236">
        <v>0.0</v>
      </c>
      <c r="J258" s="236">
        <v>0.0</v>
      </c>
      <c r="K258" s="235">
        <v>6.0</v>
      </c>
      <c r="L258" s="152"/>
    </row>
    <row r="259">
      <c r="A259" s="233">
        <v>45242.0</v>
      </c>
      <c r="B259" s="152" t="s">
        <v>139</v>
      </c>
      <c r="C259" s="152" t="s">
        <v>35</v>
      </c>
      <c r="D259" s="234" t="s">
        <v>174</v>
      </c>
      <c r="E259" s="233">
        <v>45243.0</v>
      </c>
      <c r="F259" s="235">
        <v>0.0</v>
      </c>
      <c r="G259" s="235">
        <v>0.0</v>
      </c>
      <c r="H259" s="235">
        <v>0.0</v>
      </c>
      <c r="I259" s="235">
        <v>0.0</v>
      </c>
      <c r="J259" s="235">
        <v>0.0</v>
      </c>
      <c r="K259" s="235">
        <v>0.0</v>
      </c>
      <c r="L259" s="68" t="s">
        <v>25</v>
      </c>
    </row>
    <row r="260">
      <c r="A260" s="233">
        <v>45242.0</v>
      </c>
      <c r="B260" s="152" t="s">
        <v>82</v>
      </c>
      <c r="C260" s="152" t="s">
        <v>35</v>
      </c>
      <c r="D260" s="234" t="s">
        <v>174</v>
      </c>
      <c r="E260" s="233">
        <v>45243.0</v>
      </c>
      <c r="F260" s="237">
        <v>0.0</v>
      </c>
      <c r="G260" s="237">
        <v>0.5</v>
      </c>
      <c r="H260" s="235">
        <v>12.0</v>
      </c>
      <c r="I260" s="235">
        <v>4.0</v>
      </c>
      <c r="J260" s="235">
        <v>2.0</v>
      </c>
      <c r="K260" s="235">
        <v>6.0</v>
      </c>
      <c r="L260" s="152"/>
    </row>
    <row r="261">
      <c r="A261" s="233">
        <v>45242.0</v>
      </c>
      <c r="B261" s="152" t="s">
        <v>32</v>
      </c>
      <c r="C261" s="152" t="s">
        <v>1</v>
      </c>
      <c r="D261" s="234" t="s">
        <v>174</v>
      </c>
      <c r="E261" s="233">
        <v>45243.0</v>
      </c>
      <c r="F261" s="237">
        <v>0.041666666666666664</v>
      </c>
      <c r="G261" s="237">
        <v>0.25</v>
      </c>
      <c r="H261" s="235">
        <v>5.0</v>
      </c>
      <c r="I261" s="236">
        <v>0.0</v>
      </c>
      <c r="J261" s="236">
        <v>0.0</v>
      </c>
      <c r="K261" s="235">
        <v>5.0</v>
      </c>
      <c r="L261" s="152"/>
    </row>
    <row r="262">
      <c r="A262" s="233">
        <v>45242.0</v>
      </c>
      <c r="B262" s="152" t="s">
        <v>18</v>
      </c>
      <c r="C262" s="152" t="s">
        <v>1</v>
      </c>
      <c r="D262" s="234" t="s">
        <v>174</v>
      </c>
      <c r="E262" s="233">
        <v>45243.0</v>
      </c>
      <c r="F262" s="235">
        <v>0.0</v>
      </c>
      <c r="G262" s="235">
        <v>0.0</v>
      </c>
      <c r="H262" s="68">
        <v>0.0</v>
      </c>
      <c r="I262" s="68">
        <v>0.0</v>
      </c>
      <c r="J262" s="68">
        <v>0.0</v>
      </c>
      <c r="K262" s="68">
        <v>0.0</v>
      </c>
      <c r="L262" s="68"/>
    </row>
    <row r="263">
      <c r="A263" s="233">
        <v>45242.0</v>
      </c>
      <c r="B263" s="152" t="s">
        <v>55</v>
      </c>
      <c r="C263" s="152" t="s">
        <v>1</v>
      </c>
      <c r="D263" s="234" t="s">
        <v>174</v>
      </c>
      <c r="E263" s="233">
        <v>45243.0</v>
      </c>
      <c r="F263" s="235">
        <v>0.0</v>
      </c>
      <c r="G263" s="235">
        <v>0.0</v>
      </c>
      <c r="H263" s="68">
        <v>0.0</v>
      </c>
      <c r="I263" s="68">
        <v>0.0</v>
      </c>
      <c r="J263" s="68">
        <v>0.0</v>
      </c>
      <c r="K263" s="68">
        <v>0.0</v>
      </c>
      <c r="L263" s="68"/>
    </row>
    <row r="264">
      <c r="A264" s="233">
        <v>45242.0</v>
      </c>
      <c r="B264" s="152" t="s">
        <v>54</v>
      </c>
      <c r="C264" s="152" t="s">
        <v>23</v>
      </c>
      <c r="D264" s="234" t="s">
        <v>174</v>
      </c>
      <c r="E264" s="233">
        <v>45243.0</v>
      </c>
      <c r="F264" s="237">
        <v>0.0625</v>
      </c>
      <c r="G264" s="237">
        <v>0.20833333333333334</v>
      </c>
      <c r="H264" s="68">
        <v>3.5</v>
      </c>
      <c r="I264" s="68">
        <v>0.0</v>
      </c>
      <c r="J264" s="68">
        <v>0.0</v>
      </c>
      <c r="K264" s="68">
        <v>3.5</v>
      </c>
      <c r="L264" s="68"/>
    </row>
    <row r="265">
      <c r="A265" s="233">
        <v>45242.0</v>
      </c>
      <c r="B265" s="152" t="s">
        <v>54</v>
      </c>
      <c r="C265" s="152" t="s">
        <v>49</v>
      </c>
      <c r="D265" s="234" t="s">
        <v>174</v>
      </c>
      <c r="E265" s="233">
        <v>45243.0</v>
      </c>
      <c r="F265" s="237">
        <v>0.20833333333333334</v>
      </c>
      <c r="G265" s="237">
        <v>0.375</v>
      </c>
      <c r="H265" s="68">
        <v>4.0</v>
      </c>
      <c r="I265" s="68">
        <v>0.0</v>
      </c>
      <c r="J265" s="68">
        <v>3.0</v>
      </c>
      <c r="K265" s="68">
        <v>1.0</v>
      </c>
      <c r="L265" s="68"/>
    </row>
    <row r="266">
      <c r="A266" s="233">
        <v>45242.0</v>
      </c>
      <c r="B266" s="152" t="s">
        <v>123</v>
      </c>
      <c r="C266" s="152" t="s">
        <v>23</v>
      </c>
      <c r="D266" s="234" t="s">
        <v>174</v>
      </c>
      <c r="E266" s="233">
        <v>45243.0</v>
      </c>
      <c r="F266" s="237">
        <v>0.20833333333333334</v>
      </c>
      <c r="G266" s="237">
        <v>0.0</v>
      </c>
      <c r="H266" s="235">
        <v>7.0</v>
      </c>
      <c r="I266" s="236">
        <v>0.0</v>
      </c>
      <c r="J266" s="235">
        <v>6.0</v>
      </c>
      <c r="K266" s="235">
        <v>1.0</v>
      </c>
      <c r="L266" s="68"/>
    </row>
    <row r="267">
      <c r="A267" s="233">
        <v>45242.0</v>
      </c>
      <c r="B267" s="152" t="s">
        <v>30</v>
      </c>
      <c r="C267" s="152" t="s">
        <v>145</v>
      </c>
      <c r="D267" s="234" t="s">
        <v>174</v>
      </c>
      <c r="E267" s="233">
        <v>45243.0</v>
      </c>
      <c r="F267" s="237">
        <v>0.20833333333333334</v>
      </c>
      <c r="G267" s="237">
        <v>0.25</v>
      </c>
      <c r="H267" s="68">
        <v>1.0</v>
      </c>
      <c r="I267" s="68">
        <v>0.0</v>
      </c>
      <c r="J267" s="68">
        <v>0.0</v>
      </c>
      <c r="K267" s="68">
        <v>1.0</v>
      </c>
      <c r="L267" s="68"/>
      <c r="M267" s="68" t="s">
        <v>264</v>
      </c>
    </row>
    <row r="268">
      <c r="A268" s="233">
        <v>45242.0</v>
      </c>
      <c r="B268" s="152" t="s">
        <v>45</v>
      </c>
      <c r="C268" s="152" t="s">
        <v>1</v>
      </c>
      <c r="D268" s="234" t="s">
        <v>174</v>
      </c>
      <c r="E268" s="233">
        <v>45243.0</v>
      </c>
      <c r="F268" s="237">
        <v>0.25</v>
      </c>
      <c r="G268" s="237">
        <v>0.5208333333333334</v>
      </c>
      <c r="H268" s="235">
        <v>6.5</v>
      </c>
      <c r="I268" s="236">
        <v>0.0</v>
      </c>
      <c r="J268" s="235">
        <v>6.5</v>
      </c>
      <c r="K268" s="235">
        <v>0.0</v>
      </c>
      <c r="L268" s="68"/>
    </row>
    <row r="269">
      <c r="A269" s="233">
        <v>45242.0</v>
      </c>
      <c r="B269" s="152" t="s">
        <v>69</v>
      </c>
      <c r="C269" s="152" t="s">
        <v>51</v>
      </c>
      <c r="D269" s="234" t="s">
        <v>174</v>
      </c>
      <c r="E269" s="233">
        <v>45243.0</v>
      </c>
      <c r="F269" s="238">
        <v>0.20833333333333334</v>
      </c>
      <c r="G269" s="237">
        <v>0.5416666666666666</v>
      </c>
      <c r="H269" s="235">
        <v>8.0</v>
      </c>
      <c r="I269" s="236">
        <v>0.0</v>
      </c>
      <c r="J269" s="235">
        <v>7.0</v>
      </c>
      <c r="K269" s="236">
        <v>1.0</v>
      </c>
      <c r="L269" s="68"/>
    </row>
    <row r="270">
      <c r="A270" s="233">
        <v>45242.0</v>
      </c>
      <c r="B270" s="152" t="s">
        <v>190</v>
      </c>
      <c r="C270" s="152" t="s">
        <v>51</v>
      </c>
      <c r="D270" s="234" t="s">
        <v>174</v>
      </c>
      <c r="E270" s="233">
        <v>45243.0</v>
      </c>
      <c r="F270" s="237">
        <v>0.25</v>
      </c>
      <c r="G270" s="237">
        <v>0.5625</v>
      </c>
      <c r="H270" s="235">
        <v>7.5</v>
      </c>
      <c r="I270" s="235">
        <v>0.0</v>
      </c>
      <c r="J270" s="235">
        <v>7.5</v>
      </c>
      <c r="K270" s="235">
        <v>0.0</v>
      </c>
      <c r="L270" s="68"/>
    </row>
    <row r="271">
      <c r="A271" s="233">
        <v>45242.0</v>
      </c>
      <c r="B271" s="152" t="s">
        <v>103</v>
      </c>
      <c r="C271" s="152" t="s">
        <v>31</v>
      </c>
      <c r="D271" s="234" t="s">
        <v>174</v>
      </c>
      <c r="E271" s="233">
        <v>45243.0</v>
      </c>
      <c r="F271" s="237">
        <v>0.25</v>
      </c>
      <c r="G271" s="237">
        <v>0.5416666666666666</v>
      </c>
      <c r="H271" s="235">
        <v>7.0</v>
      </c>
      <c r="I271" s="236">
        <v>0.0</v>
      </c>
      <c r="J271" s="235">
        <v>7.0</v>
      </c>
      <c r="K271" s="235">
        <v>0.0</v>
      </c>
      <c r="L271" s="68"/>
    </row>
    <row r="272">
      <c r="A272" s="233">
        <v>45242.0</v>
      </c>
      <c r="B272" s="152" t="s">
        <v>97</v>
      </c>
      <c r="C272" s="152" t="s">
        <v>31</v>
      </c>
      <c r="D272" s="234" t="s">
        <v>174</v>
      </c>
      <c r="E272" s="233">
        <v>45243.0</v>
      </c>
      <c r="F272" s="235">
        <v>0.0</v>
      </c>
      <c r="G272" s="235">
        <v>0.0</v>
      </c>
      <c r="H272" s="68">
        <v>0.0</v>
      </c>
      <c r="I272" s="68">
        <v>0.0</v>
      </c>
      <c r="J272" s="68">
        <v>0.0</v>
      </c>
      <c r="K272" s="68">
        <v>0.0</v>
      </c>
      <c r="L272" s="68" t="s">
        <v>25</v>
      </c>
    </row>
    <row r="273">
      <c r="A273" s="233">
        <v>45242.0</v>
      </c>
      <c r="B273" s="152" t="s">
        <v>50</v>
      </c>
      <c r="C273" s="153" t="s">
        <v>31</v>
      </c>
      <c r="D273" s="234" t="s">
        <v>174</v>
      </c>
      <c r="E273" s="233">
        <v>45243.0</v>
      </c>
      <c r="F273" s="237">
        <v>0.20833333333333334</v>
      </c>
      <c r="G273" s="237">
        <v>0.5208333333333334</v>
      </c>
      <c r="H273" s="235">
        <v>7.5</v>
      </c>
      <c r="I273" s="236">
        <v>0.0</v>
      </c>
      <c r="J273" s="235">
        <v>6.5</v>
      </c>
      <c r="K273" s="235">
        <v>1.0</v>
      </c>
      <c r="L273" s="68"/>
    </row>
    <row r="274">
      <c r="A274" s="258"/>
      <c r="B274" s="152"/>
      <c r="C274" s="153"/>
      <c r="D274" s="234"/>
      <c r="E274" s="233"/>
      <c r="F274" s="238"/>
      <c r="G274" s="237"/>
      <c r="H274" s="235"/>
      <c r="I274" s="235"/>
      <c r="J274" s="235"/>
      <c r="K274" s="235"/>
    </row>
    <row r="275">
      <c r="A275" s="233"/>
      <c r="B275" s="152"/>
      <c r="C275" s="153"/>
      <c r="D275" s="259"/>
      <c r="E275" s="233"/>
      <c r="F275" s="237"/>
      <c r="G275" s="237"/>
      <c r="H275" s="235"/>
      <c r="I275" s="236"/>
      <c r="J275" s="236"/>
      <c r="K275" s="235"/>
      <c r="L275" s="153"/>
    </row>
    <row r="276">
      <c r="A276" s="233"/>
      <c r="B276" s="153"/>
      <c r="C276" s="68"/>
      <c r="D276" s="259"/>
      <c r="E276" s="233"/>
      <c r="F276" s="238"/>
      <c r="G276" s="238"/>
      <c r="H276" s="236"/>
      <c r="I276" s="236"/>
      <c r="J276" s="236"/>
      <c r="K276" s="236"/>
    </row>
    <row r="277">
      <c r="A277" s="233"/>
      <c r="B277" s="152"/>
      <c r="C277" s="68"/>
      <c r="D277" s="259"/>
      <c r="E277" s="233"/>
      <c r="F277" s="235"/>
      <c r="G277" s="235"/>
      <c r="H277" s="236"/>
      <c r="I277" s="236"/>
      <c r="J277" s="236"/>
      <c r="K277" s="236"/>
      <c r="L277" s="68"/>
    </row>
    <row r="291">
      <c r="A291" s="233"/>
      <c r="B291" s="152"/>
      <c r="D291" s="234"/>
      <c r="E291" s="233"/>
      <c r="F291" s="237"/>
      <c r="G291" s="237"/>
      <c r="H291" s="235"/>
      <c r="I291" s="235"/>
      <c r="J291" s="235"/>
      <c r="K291" s="235"/>
    </row>
    <row r="292">
      <c r="A292" s="233"/>
      <c r="B292" s="152"/>
      <c r="D292" s="234"/>
      <c r="E292" s="233"/>
    </row>
    <row r="293">
      <c r="A293" s="233"/>
      <c r="D293" s="234"/>
      <c r="E293" s="233"/>
      <c r="F293" s="237"/>
      <c r="G293" s="237"/>
    </row>
    <row r="294">
      <c r="A294" s="233"/>
      <c r="D294" s="234"/>
      <c r="E294" s="233"/>
    </row>
    <row r="295">
      <c r="A295" s="233"/>
      <c r="D295" s="234"/>
      <c r="E295" s="233"/>
      <c r="F295" s="237"/>
      <c r="G295" s="237"/>
    </row>
    <row r="296">
      <c r="A296" s="233"/>
      <c r="D296" s="234"/>
      <c r="E296" s="233"/>
      <c r="F296" s="237"/>
      <c r="G296" s="237"/>
    </row>
    <row r="297">
      <c r="A297" s="233"/>
      <c r="D297" s="234"/>
      <c r="E297" s="233"/>
      <c r="F297" s="237"/>
      <c r="G297" s="237"/>
    </row>
    <row r="298">
      <c r="A298" s="233"/>
      <c r="D298" s="234"/>
      <c r="E298" s="233"/>
      <c r="F298" s="237"/>
      <c r="G298" s="237"/>
    </row>
    <row r="299">
      <c r="A299" s="233"/>
      <c r="D299" s="234"/>
      <c r="E299" s="233"/>
      <c r="F299" s="237"/>
      <c r="G299" s="237"/>
      <c r="L299" s="152"/>
    </row>
    <row r="476">
      <c r="A476" s="233"/>
      <c r="D476" s="234"/>
      <c r="E476" s="233"/>
      <c r="F476" s="237"/>
      <c r="G476" s="237"/>
      <c r="H476" s="235"/>
      <c r="I476" s="236"/>
      <c r="J476" s="236"/>
      <c r="K476" s="235"/>
    </row>
    <row r="477">
      <c r="A477" s="233"/>
      <c r="D477" s="234"/>
      <c r="E477" s="233"/>
      <c r="F477" s="237"/>
      <c r="G477" s="237"/>
      <c r="H477" s="235"/>
      <c r="I477" s="236"/>
      <c r="J477" s="236"/>
      <c r="K477" s="235"/>
    </row>
    <row r="478">
      <c r="A478" s="233"/>
      <c r="D478" s="234"/>
      <c r="E478" s="233"/>
      <c r="F478" s="237"/>
      <c r="G478" s="237"/>
      <c r="H478" s="235"/>
      <c r="I478" s="236"/>
      <c r="J478" s="236"/>
      <c r="K478" s="235"/>
      <c r="L478" s="152"/>
    </row>
  </sheetData>
  <autoFilter ref="$A$1:$AC$311"/>
  <customSheetViews>
    <customSheetView guid="{6F7B0752-2D34-424D-B3B4-CA21D0151CF6}" filter="1" showAutoFilter="1">
      <autoFilter ref="$A$1:$L$477">
        <filterColumn colId="1">
          <filters blank="1">
            <filter val="ROBI"/>
            <filter val="LIZA"/>
            <filter val="CARL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6AFCB687-A5B1-4A43-94F3-0C0C9622126F}" filter="1" showAutoFilter="1">
      <autoFilter ref="$A$1:$L$477">
        <filterColumn colId="1">
          <filters blank="1">
            <filter val="ROBI"/>
            <filter val="LIZA"/>
            <filter val="CARLA"/>
            <filter val="JHOAN"/>
            <filter val="MINA"/>
            <filter val="REI"/>
            <filter val="RJ"/>
            <filter val="JC"/>
            <filter val="CASSANDRA"/>
            <filter val="KJ"/>
          </filters>
        </filterColumn>
      </autoFilter>
    </customSheetView>
    <customSheetView guid="{15494CB8-74BA-41CD-979C-0A1F98FA7AD5}" filter="1" showAutoFilter="1">
      <autoFilter ref="$A$1:$L$477">
        <filterColumn colId="1">
          <filters blank="1">
            <filter val="ROBI"/>
            <filter val="LIZA"/>
            <filter val="CARL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482CA3F1-235E-4CBB-838F-2B51A4768B5C}" filter="1" showAutoFilter="1">
      <autoFilter ref="$A$1:$AC$276"/>
    </customSheetView>
    <customSheetView guid="{E03E75B9-18D3-4F9C-8E98-9CFDBAC1C039}" filter="1" showAutoFilter="1">
      <autoFilter ref="$A$1:$AC$276"/>
    </customSheetView>
  </customSheetViews>
  <conditionalFormatting sqref="F2:K290 L2:L4 L78 L91:L101 L107:L120 L129:L131 L134:L136 L138 L142:L143 L217:L221 L223:L228 L238:L249 L257 L259:L262 L265:L267">
    <cfRule type="expression" dxfId="0" priority="1">
      <formula>MOD</formula>
    </cfRule>
  </conditionalFormatting>
  <conditionalFormatting sqref="F2:G288 H2:K140 L2:L4 L91:L101 L107:L109 L114:L120 L129:L131 L134:L136 L138 H142:K288 L142:L143 L217:L221 L223:L228 L238:L243 L246:L249 L257 L259:L262 L265:L267">
    <cfRule type="expression" dxfId="0" priority="2">
      <formula>MOD</formula>
    </cfRule>
  </conditionalFormatting>
  <conditionalFormatting sqref="F2:K13 L2:L4 F23:K23 F25:K26 F28:K28 F37:K39 F43:K46 F49:K49 F58:K58 F63:K63 F67:K277 L91:L101 L107:L109 L114:L120 L129:L131 L134:L136 L138 L142:L143 L217:L221 L223:L228 L238:L243 L246:L249 L257 L259:L262 L265:L267 F291:K291 F293:K293 F295:K303 F305:K308 F310:K311 F398:K478">
    <cfRule type="expression" dxfId="0" priority="3">
      <formula>MOD</formula>
    </cfRule>
  </conditionalFormatting>
  <conditionalFormatting sqref="F2:K13 L2:L4 F23:K23 F25:K26 F28:K28 F37:K39 F43:K46 F49:K49 F58:K58 F63:K63 F67:K277 L91:L101 L107:L109 L114:L120 L129:L131 L134:L136 L138 L142:L143 L217:L221 L223:L228 L238:L243 L246:L249 L257 L259:L262 L265:L267 F291:K291 F293:K293 F295:K303 F305:K308 F310:K311 F398:F401 G398:G478 H398:K401 F403 H403:K403 F405:F478 H405:K478">
    <cfRule type="expression" dxfId="0" priority="4">
      <formula>MOD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45236.0</v>
      </c>
      <c r="F3" s="14"/>
      <c r="G3" s="14"/>
      <c r="H3" s="14"/>
      <c r="I3" s="15"/>
      <c r="J3" s="15"/>
      <c r="K3" s="16"/>
      <c r="L3" s="13">
        <v>45237.0</v>
      </c>
      <c r="M3" s="15"/>
      <c r="N3" s="15"/>
      <c r="O3" s="15"/>
      <c r="P3" s="15"/>
      <c r="Q3" s="11"/>
      <c r="R3" s="17"/>
      <c r="S3" s="13">
        <v>45238.0</v>
      </c>
      <c r="T3" s="11"/>
      <c r="U3" s="15"/>
      <c r="V3" s="15"/>
      <c r="W3" s="11"/>
      <c r="X3" s="18"/>
      <c r="Y3" s="14"/>
      <c r="Z3" s="13">
        <v>45239.0</v>
      </c>
      <c r="AA3" s="15"/>
      <c r="AB3" s="15"/>
      <c r="AC3" s="11"/>
      <c r="AD3" s="15"/>
      <c r="AE3" s="15"/>
      <c r="AF3" s="12"/>
      <c r="AG3" s="13">
        <v>45240.0</v>
      </c>
      <c r="AH3" s="15"/>
      <c r="AI3" s="11"/>
      <c r="AJ3" s="15"/>
      <c r="AK3" s="15"/>
      <c r="AL3" s="15"/>
      <c r="AM3" s="18"/>
      <c r="AN3" s="13">
        <v>45241.0</v>
      </c>
      <c r="AO3" s="11"/>
      <c r="AP3" s="19"/>
      <c r="AQ3" s="19"/>
      <c r="AR3" s="19"/>
      <c r="AS3" s="19"/>
      <c r="AT3" s="14"/>
      <c r="AU3" s="13">
        <v>45242.0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45236.0</v>
      </c>
      <c r="D5" s="38"/>
      <c r="E5" s="39"/>
      <c r="F5" s="40">
        <v>0.0</v>
      </c>
      <c r="G5" s="40">
        <v>0.0</v>
      </c>
      <c r="H5" s="40">
        <v>0.0</v>
      </c>
      <c r="I5" s="41" t="s">
        <v>22</v>
      </c>
      <c r="J5" s="37">
        <v>45237.0</v>
      </c>
      <c r="K5" s="38" t="s">
        <v>23</v>
      </c>
      <c r="L5" s="39" t="s">
        <v>23</v>
      </c>
      <c r="M5" s="40">
        <v>0.0</v>
      </c>
      <c r="N5" s="40">
        <v>0.0</v>
      </c>
      <c r="O5" s="40">
        <v>0.0</v>
      </c>
      <c r="P5" s="42" t="s">
        <v>24</v>
      </c>
      <c r="Q5" s="37">
        <v>45238.0</v>
      </c>
      <c r="R5" s="38" t="s">
        <v>23</v>
      </c>
      <c r="S5" s="39" t="s">
        <v>23</v>
      </c>
      <c r="T5" s="40">
        <v>0.0</v>
      </c>
      <c r="U5" s="40">
        <v>0.0</v>
      </c>
      <c r="V5" s="40">
        <v>0.0</v>
      </c>
      <c r="W5" s="43" t="s">
        <v>26</v>
      </c>
      <c r="X5" s="37">
        <v>45239.0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56" t="s">
        <v>56</v>
      </c>
      <c r="AE5" s="37">
        <v>45240.0</v>
      </c>
      <c r="AF5" s="38" t="s">
        <v>23</v>
      </c>
      <c r="AG5" s="39" t="s">
        <v>23</v>
      </c>
      <c r="AH5" s="40">
        <v>0.0</v>
      </c>
      <c r="AI5" s="40">
        <v>0.0</v>
      </c>
      <c r="AJ5" s="40">
        <v>0.0</v>
      </c>
      <c r="AK5" s="66" t="s">
        <v>57</v>
      </c>
      <c r="AL5" s="37">
        <v>45241.0</v>
      </c>
      <c r="AM5" s="38" t="s">
        <v>23</v>
      </c>
      <c r="AN5" s="39" t="s">
        <v>23</v>
      </c>
      <c r="AO5" s="40">
        <v>0.0</v>
      </c>
      <c r="AP5" s="40">
        <v>0.0</v>
      </c>
      <c r="AQ5" s="40">
        <v>0.0</v>
      </c>
      <c r="AR5" s="47" t="s">
        <v>27</v>
      </c>
      <c r="AS5" s="37">
        <v>45243.0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0</v>
      </c>
      <c r="BB5" s="39">
        <f t="shared" si="1"/>
        <v>0</v>
      </c>
      <c r="BC5" s="50">
        <f t="shared" ref="BC5:BC12" si="3">SUM(AZ5,BA5,BB5)</f>
        <v>0</v>
      </c>
      <c r="BD5" s="51"/>
      <c r="BE5" s="39">
        <f t="shared" ref="BE5:BE12" si="4">AZ5*80</f>
        <v>0</v>
      </c>
      <c r="BF5" s="39">
        <f t="shared" ref="BF5:BF12" si="5">BA5*88</f>
        <v>0</v>
      </c>
      <c r="BG5" s="39">
        <f t="shared" ref="BG5:BG12" si="6">BB5*80</f>
        <v>0</v>
      </c>
      <c r="BH5" s="39">
        <f t="shared" ref="BH5:BH12" si="7">SUM(BE5,BF5,BG5)</f>
        <v>0</v>
      </c>
      <c r="BI5" s="51"/>
      <c r="BJ5" s="52" t="s">
        <v>1</v>
      </c>
      <c r="BK5" s="53">
        <f>BC14</f>
        <v>109.5</v>
      </c>
      <c r="BL5" s="51"/>
      <c r="BM5" s="51"/>
    </row>
    <row r="6">
      <c r="A6" s="35" t="s">
        <v>30</v>
      </c>
      <c r="B6" s="63"/>
      <c r="C6" s="45"/>
      <c r="D6" s="39"/>
      <c r="E6" s="39"/>
      <c r="F6" s="40">
        <v>0.0</v>
      </c>
      <c r="G6" s="40">
        <v>0.0</v>
      </c>
      <c r="H6" s="40">
        <v>0.0</v>
      </c>
      <c r="I6" s="60"/>
      <c r="J6" s="45"/>
      <c r="K6" s="39"/>
      <c r="L6" s="39"/>
      <c r="M6" s="40">
        <v>0.0</v>
      </c>
      <c r="N6" s="40">
        <v>0.0</v>
      </c>
      <c r="O6" s="40">
        <v>0.0</v>
      </c>
      <c r="P6" s="53"/>
      <c r="Q6" s="45"/>
      <c r="R6" s="39"/>
      <c r="S6" s="39"/>
      <c r="T6" s="40">
        <v>0.0</v>
      </c>
      <c r="U6" s="40">
        <v>0.0</v>
      </c>
      <c r="V6" s="40">
        <v>0.0</v>
      </c>
      <c r="W6" s="64"/>
      <c r="X6" s="45"/>
      <c r="Y6" s="39"/>
      <c r="Z6" s="39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K6" s="46"/>
      <c r="AL6" s="45"/>
      <c r="AM6" s="39"/>
      <c r="AN6" s="39"/>
      <c r="AO6" s="40">
        <v>0.0</v>
      </c>
      <c r="AP6" s="40">
        <v>0.0</v>
      </c>
      <c r="AQ6" s="40">
        <v>0.0</v>
      </c>
      <c r="AR6" s="54"/>
      <c r="AS6" s="45"/>
      <c r="AT6" s="39"/>
      <c r="AU6" s="39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0</v>
      </c>
      <c r="BB6" s="39">
        <f t="shared" si="2"/>
        <v>0</v>
      </c>
      <c r="BC6" s="50">
        <f t="shared" si="3"/>
        <v>0</v>
      </c>
      <c r="BD6" s="51"/>
      <c r="BE6" s="39">
        <f t="shared" si="4"/>
        <v>0</v>
      </c>
      <c r="BF6" s="39">
        <f t="shared" si="5"/>
        <v>0</v>
      </c>
      <c r="BG6" s="39">
        <f t="shared" si="6"/>
        <v>0</v>
      </c>
      <c r="BH6" s="39">
        <f t="shared" si="7"/>
        <v>0</v>
      </c>
      <c r="BI6" s="51"/>
      <c r="BJ6" s="52" t="s">
        <v>31</v>
      </c>
      <c r="BK6" s="55">
        <f>BC40</f>
        <v>157.5</v>
      </c>
      <c r="BL6" s="51"/>
      <c r="BM6" s="51"/>
    </row>
    <row r="7">
      <c r="A7" s="35" t="s">
        <v>32</v>
      </c>
      <c r="B7" s="41" t="s">
        <v>33</v>
      </c>
      <c r="C7" s="37">
        <v>45237.0</v>
      </c>
      <c r="D7" s="38" t="s">
        <v>35</v>
      </c>
      <c r="E7" s="39" t="s">
        <v>35</v>
      </c>
      <c r="F7" s="40">
        <v>0.0</v>
      </c>
      <c r="G7" s="40">
        <v>0.0</v>
      </c>
      <c r="H7" s="40">
        <v>0.0</v>
      </c>
      <c r="I7" s="57" t="s">
        <v>46</v>
      </c>
      <c r="J7" s="37">
        <v>45238.0</v>
      </c>
      <c r="K7" s="38" t="s">
        <v>38</v>
      </c>
      <c r="L7" s="39" t="s">
        <v>39</v>
      </c>
      <c r="M7" s="40">
        <v>6.5</v>
      </c>
      <c r="N7" s="40">
        <v>0.0</v>
      </c>
      <c r="O7" s="40">
        <v>0.0</v>
      </c>
      <c r="P7" s="38" t="s">
        <v>36</v>
      </c>
      <c r="Q7" s="37">
        <v>45239.0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45240.0</v>
      </c>
      <c r="Y7" s="38" t="s">
        <v>35</v>
      </c>
      <c r="Z7" s="39" t="s">
        <v>35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45241.0</v>
      </c>
      <c r="AF7" s="38" t="s">
        <v>41</v>
      </c>
      <c r="AG7" s="39" t="s">
        <v>42</v>
      </c>
      <c r="AH7" s="40">
        <v>8.0</v>
      </c>
      <c r="AI7" s="40">
        <v>0.0</v>
      </c>
      <c r="AJ7" s="40">
        <v>0.5</v>
      </c>
      <c r="AK7" s="47" t="s">
        <v>43</v>
      </c>
      <c r="AL7" s="37">
        <v>45243.0</v>
      </c>
      <c r="AM7" s="38" t="s">
        <v>41</v>
      </c>
      <c r="AN7" s="39" t="s">
        <v>42</v>
      </c>
      <c r="AO7" s="40">
        <v>8.0</v>
      </c>
      <c r="AP7" s="40">
        <v>0.0</v>
      </c>
      <c r="AQ7" s="40">
        <v>0.5</v>
      </c>
      <c r="AR7" s="47" t="s">
        <v>27</v>
      </c>
      <c r="AS7" s="37">
        <v>45243.0</v>
      </c>
      <c r="AT7" s="38" t="s">
        <v>28</v>
      </c>
      <c r="AU7" s="39" t="s">
        <v>29</v>
      </c>
      <c r="AV7" s="40">
        <v>0.0</v>
      </c>
      <c r="AW7" s="40">
        <v>5.0</v>
      </c>
      <c r="AX7" s="40">
        <v>0.0</v>
      </c>
      <c r="AY7" s="48"/>
      <c r="AZ7" s="49">
        <f t="shared" ref="AZ7:BB7" si="8">SUM(F7,M7,T7,AA7,AH7,AO7,AV7)</f>
        <v>22.5</v>
      </c>
      <c r="BA7" s="39">
        <f t="shared" si="8"/>
        <v>5</v>
      </c>
      <c r="BB7" s="39">
        <f t="shared" si="8"/>
        <v>1</v>
      </c>
      <c r="BC7" s="50">
        <f t="shared" si="3"/>
        <v>28.5</v>
      </c>
      <c r="BD7" s="51"/>
      <c r="BE7" s="39">
        <f t="shared" si="4"/>
        <v>1800</v>
      </c>
      <c r="BF7" s="39">
        <f t="shared" si="5"/>
        <v>440</v>
      </c>
      <c r="BG7" s="39">
        <f t="shared" si="6"/>
        <v>80</v>
      </c>
      <c r="BH7" s="39">
        <f t="shared" si="7"/>
        <v>2320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45237.0</v>
      </c>
      <c r="D8" s="38" t="s">
        <v>38</v>
      </c>
      <c r="E8" s="39" t="s">
        <v>39</v>
      </c>
      <c r="F8" s="40">
        <v>6.5</v>
      </c>
      <c r="G8" s="40">
        <v>0.0</v>
      </c>
      <c r="H8" s="40">
        <v>0.0</v>
      </c>
      <c r="I8" s="57" t="s">
        <v>46</v>
      </c>
      <c r="J8" s="37">
        <v>45238.0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45239.0</v>
      </c>
      <c r="R8" s="38" t="s">
        <v>38</v>
      </c>
      <c r="S8" s="39" t="s">
        <v>39</v>
      </c>
      <c r="T8" s="40">
        <v>6.5</v>
      </c>
      <c r="U8" s="40">
        <v>0.0</v>
      </c>
      <c r="V8" s="40">
        <v>0.0</v>
      </c>
      <c r="W8" s="56" t="s">
        <v>37</v>
      </c>
      <c r="X8" s="37">
        <v>45240.0</v>
      </c>
      <c r="Y8" s="38" t="s">
        <v>38</v>
      </c>
      <c r="Z8" s="39" t="s">
        <v>39</v>
      </c>
      <c r="AA8" s="40">
        <v>6.5</v>
      </c>
      <c r="AB8" s="40">
        <v>0.0</v>
      </c>
      <c r="AC8" s="40">
        <v>0.0</v>
      </c>
      <c r="AD8" s="56" t="s">
        <v>40</v>
      </c>
      <c r="AE8" s="37">
        <v>45241.0</v>
      </c>
      <c r="AF8" s="42" t="s">
        <v>47</v>
      </c>
      <c r="AG8" s="58" t="s">
        <v>48</v>
      </c>
      <c r="AH8" s="40">
        <v>7.0</v>
      </c>
      <c r="AI8" s="40">
        <v>1.0</v>
      </c>
      <c r="AJ8" s="40">
        <v>0.0</v>
      </c>
      <c r="AK8" s="47" t="s">
        <v>43</v>
      </c>
      <c r="AL8" s="37">
        <v>45243.0</v>
      </c>
      <c r="AM8" s="42" t="s">
        <v>47</v>
      </c>
      <c r="AN8" s="58" t="s">
        <v>48</v>
      </c>
      <c r="AO8" s="40">
        <v>7.0</v>
      </c>
      <c r="AP8" s="40">
        <v>1.0</v>
      </c>
      <c r="AQ8" s="40">
        <v>0.0</v>
      </c>
      <c r="AR8" s="47" t="s">
        <v>44</v>
      </c>
      <c r="AS8" s="37">
        <v>45243.0</v>
      </c>
      <c r="AT8" s="38" t="s">
        <v>38</v>
      </c>
      <c r="AU8" s="39" t="s">
        <v>39</v>
      </c>
      <c r="AV8" s="40">
        <v>6.5</v>
      </c>
      <c r="AW8" s="40">
        <v>0.0</v>
      </c>
      <c r="AX8" s="40">
        <v>0.0</v>
      </c>
      <c r="AY8" s="48"/>
      <c r="AZ8" s="49">
        <f t="shared" ref="AZ8:BB8" si="9">SUM(F8,M8,T8,AA8,AH8,AO8,AV8)</f>
        <v>40</v>
      </c>
      <c r="BA8" s="39">
        <f t="shared" si="9"/>
        <v>2</v>
      </c>
      <c r="BB8" s="39">
        <f t="shared" si="9"/>
        <v>0</v>
      </c>
      <c r="BC8" s="50">
        <f t="shared" si="3"/>
        <v>42</v>
      </c>
      <c r="BD8" s="51"/>
      <c r="BE8" s="39">
        <f t="shared" si="4"/>
        <v>3200</v>
      </c>
      <c r="BF8" s="39">
        <f t="shared" si="5"/>
        <v>176</v>
      </c>
      <c r="BG8" s="39">
        <f t="shared" si="6"/>
        <v>0</v>
      </c>
      <c r="BH8" s="39">
        <f t="shared" si="7"/>
        <v>3376</v>
      </c>
      <c r="BI8" s="51"/>
      <c r="BJ8" s="55" t="s">
        <v>49</v>
      </c>
      <c r="BK8" s="55">
        <f>BC61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149.5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89</v>
      </c>
      <c r="BL10" s="51"/>
      <c r="BM10" s="51"/>
    </row>
    <row r="11">
      <c r="A11" s="59" t="s">
        <v>54</v>
      </c>
      <c r="B11" s="36" t="s">
        <v>19</v>
      </c>
      <c r="C11" s="37">
        <v>45236.0</v>
      </c>
      <c r="D11" s="38" t="s">
        <v>20</v>
      </c>
      <c r="E11" s="39" t="s">
        <v>21</v>
      </c>
      <c r="F11" s="40">
        <v>0.0</v>
      </c>
      <c r="G11" s="40">
        <v>6.5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3" t="s">
        <v>26</v>
      </c>
      <c r="X11" s="37">
        <v>45239.0</v>
      </c>
      <c r="Y11" s="38" t="s">
        <v>20</v>
      </c>
      <c r="Z11" s="39" t="s">
        <v>21</v>
      </c>
      <c r="AA11" s="40">
        <v>0.0</v>
      </c>
      <c r="AB11" s="40">
        <v>6.5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13</v>
      </c>
      <c r="BB11" s="39">
        <f t="shared" si="12"/>
        <v>0</v>
      </c>
      <c r="BC11" s="50">
        <f t="shared" si="3"/>
        <v>13</v>
      </c>
      <c r="BD11" s="51"/>
      <c r="BE11" s="39">
        <f t="shared" si="4"/>
        <v>0</v>
      </c>
      <c r="BF11" s="39">
        <f t="shared" si="5"/>
        <v>1144</v>
      </c>
      <c r="BG11" s="39">
        <f t="shared" si="6"/>
        <v>0</v>
      </c>
      <c r="BH11" s="39">
        <f t="shared" si="7"/>
        <v>1144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45236.0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45237.0</v>
      </c>
      <c r="K12" s="38" t="s">
        <v>20</v>
      </c>
      <c r="L12" s="39" t="s">
        <v>21</v>
      </c>
      <c r="M12" s="40">
        <v>0.0</v>
      </c>
      <c r="N12" s="40">
        <v>6.5</v>
      </c>
      <c r="O12" s="40">
        <v>0.0</v>
      </c>
      <c r="P12" s="42" t="s">
        <v>24</v>
      </c>
      <c r="Q12" s="37">
        <v>45238.0</v>
      </c>
      <c r="R12" s="38" t="s">
        <v>20</v>
      </c>
      <c r="S12" s="39" t="s">
        <v>21</v>
      </c>
      <c r="T12" s="40">
        <v>0.0</v>
      </c>
      <c r="U12" s="40">
        <v>6.5</v>
      </c>
      <c r="V12" s="40">
        <v>0.0</v>
      </c>
      <c r="W12" s="56" t="s">
        <v>37</v>
      </c>
      <c r="X12" s="37">
        <v>45240.0</v>
      </c>
      <c r="Y12" s="38" t="s">
        <v>145</v>
      </c>
      <c r="Z12" s="39" t="s">
        <v>145</v>
      </c>
      <c r="AA12" s="40">
        <v>0.0</v>
      </c>
      <c r="AB12" s="40">
        <v>0.0</v>
      </c>
      <c r="AC12" s="40">
        <v>0.0</v>
      </c>
      <c r="AD12" s="56" t="s">
        <v>56</v>
      </c>
      <c r="AE12" s="37">
        <v>45240.0</v>
      </c>
      <c r="AF12" s="38" t="s">
        <v>20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45241.0</v>
      </c>
      <c r="AM12" s="38" t="s">
        <v>20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45243.0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26</v>
      </c>
      <c r="BB12" s="39">
        <f t="shared" si="13"/>
        <v>0</v>
      </c>
      <c r="BC12" s="50">
        <f t="shared" si="3"/>
        <v>26</v>
      </c>
      <c r="BD12" s="51"/>
      <c r="BE12" s="39">
        <f t="shared" si="4"/>
        <v>0</v>
      </c>
      <c r="BF12" s="39">
        <f t="shared" si="5"/>
        <v>2288</v>
      </c>
      <c r="BG12" s="39">
        <f t="shared" si="6"/>
        <v>0</v>
      </c>
      <c r="BH12" s="39">
        <f t="shared" si="7"/>
        <v>2288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43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62.5</v>
      </c>
      <c r="BA14" s="78">
        <f t="shared" si="14"/>
        <v>46</v>
      </c>
      <c r="BB14" s="78">
        <f t="shared" si="14"/>
        <v>1</v>
      </c>
      <c r="BC14" s="79">
        <f t="shared" si="14"/>
        <v>109.5</v>
      </c>
      <c r="BD14" s="51"/>
      <c r="BE14" s="40">
        <f t="shared" ref="BE14:BG14" si="15">sum(BE5,BE6,BE7,BE8,BE9,BE10)</f>
        <v>5000</v>
      </c>
      <c r="BF14" s="40">
        <f t="shared" si="15"/>
        <v>616</v>
      </c>
      <c r="BG14" s="40">
        <f t="shared" si="15"/>
        <v>80</v>
      </c>
      <c r="BH14" s="40">
        <f>sum(BH5,BH6,BH7,BH8,BH9,BH10,BH11,BH12)</f>
        <v>9128</v>
      </c>
      <c r="BI14" s="51"/>
      <c r="BJ14" s="62" t="s">
        <v>59</v>
      </c>
      <c r="BK14" s="62">
        <f>BC93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SUM(BC137,BC141)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45236.0</v>
      </c>
      <c r="F18" s="14"/>
      <c r="G18" s="14"/>
      <c r="H18" s="14"/>
      <c r="I18" s="15"/>
      <c r="J18" s="15"/>
      <c r="K18" s="16"/>
      <c r="L18" s="13">
        <v>45237.0</v>
      </c>
      <c r="M18" s="15"/>
      <c r="N18" s="15"/>
      <c r="O18" s="15"/>
      <c r="P18" s="15"/>
      <c r="Q18" s="11"/>
      <c r="R18" s="17"/>
      <c r="S18" s="13">
        <v>45238.0</v>
      </c>
      <c r="T18" s="11"/>
      <c r="U18" s="15"/>
      <c r="V18" s="15"/>
      <c r="W18" s="11"/>
      <c r="X18" s="18"/>
      <c r="Y18" s="14"/>
      <c r="Z18" s="13">
        <v>45239.0</v>
      </c>
      <c r="AA18" s="15"/>
      <c r="AB18" s="15"/>
      <c r="AC18" s="11"/>
      <c r="AD18" s="15"/>
      <c r="AE18" s="15"/>
      <c r="AF18" s="12"/>
      <c r="AG18" s="13">
        <v>45240.0</v>
      </c>
      <c r="AH18" s="15"/>
      <c r="AI18" s="11"/>
      <c r="AJ18" s="15"/>
      <c r="AK18" s="15"/>
      <c r="AL18" s="15"/>
      <c r="AM18" s="18"/>
      <c r="AN18" s="13">
        <v>45241.0</v>
      </c>
      <c r="AO18" s="11"/>
      <c r="AP18" s="19"/>
      <c r="AQ18" s="19"/>
      <c r="AR18" s="19"/>
      <c r="AS18" s="19"/>
      <c r="AT18" s="14"/>
      <c r="AU18" s="13">
        <v>45242.0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1100</v>
      </c>
      <c r="BL19" s="32"/>
      <c r="BM19" s="32"/>
    </row>
    <row r="20">
      <c r="A20" s="94" t="s">
        <v>198</v>
      </c>
      <c r="B20" s="41" t="s">
        <v>62</v>
      </c>
      <c r="C20" s="37">
        <v>45237.0</v>
      </c>
      <c r="D20" s="42" t="s">
        <v>265</v>
      </c>
      <c r="E20" s="58" t="s">
        <v>266</v>
      </c>
      <c r="F20" s="40">
        <v>2.0</v>
      </c>
      <c r="G20" s="40">
        <v>6.0</v>
      </c>
      <c r="H20" s="40">
        <v>4.0</v>
      </c>
      <c r="I20" s="57" t="s">
        <v>46</v>
      </c>
      <c r="J20" s="37">
        <v>45238.0</v>
      </c>
      <c r="K20" s="42" t="s">
        <v>70</v>
      </c>
      <c r="L20" s="58" t="s">
        <v>71</v>
      </c>
      <c r="M20" s="40">
        <v>7.5</v>
      </c>
      <c r="N20" s="40">
        <v>0.0</v>
      </c>
      <c r="O20" s="40">
        <v>0.0</v>
      </c>
      <c r="P20" s="38" t="s">
        <v>64</v>
      </c>
      <c r="Q20" s="37">
        <v>45239.0</v>
      </c>
      <c r="R20" s="42" t="s">
        <v>25</v>
      </c>
      <c r="S20" s="58" t="s">
        <v>25</v>
      </c>
      <c r="T20" s="40">
        <v>0.0</v>
      </c>
      <c r="U20" s="40">
        <v>0.0</v>
      </c>
      <c r="V20" s="40">
        <v>0.0</v>
      </c>
      <c r="W20" s="56" t="s">
        <v>37</v>
      </c>
      <c r="X20" s="37">
        <v>45240.0</v>
      </c>
      <c r="Y20" s="42" t="s">
        <v>70</v>
      </c>
      <c r="Z20" s="58" t="s">
        <v>71</v>
      </c>
      <c r="AA20" s="40">
        <v>7.5</v>
      </c>
      <c r="AB20" s="40">
        <v>0.0</v>
      </c>
      <c r="AC20" s="40">
        <v>0.0</v>
      </c>
      <c r="AD20" s="56" t="s">
        <v>78</v>
      </c>
      <c r="AE20" s="37">
        <v>45241.0</v>
      </c>
      <c r="AF20" s="42" t="s">
        <v>70</v>
      </c>
      <c r="AG20" s="58" t="s">
        <v>71</v>
      </c>
      <c r="AH20" s="40">
        <v>7.5</v>
      </c>
      <c r="AI20" s="40">
        <v>0.0</v>
      </c>
      <c r="AJ20" s="40">
        <v>0.0</v>
      </c>
      <c r="AK20" s="96" t="s">
        <v>79</v>
      </c>
      <c r="AL20" s="37">
        <v>45242.0</v>
      </c>
      <c r="AM20" s="42" t="s">
        <v>63</v>
      </c>
      <c r="AN20" s="58" t="s">
        <v>63</v>
      </c>
      <c r="AO20" s="40">
        <v>0.0</v>
      </c>
      <c r="AP20" s="40">
        <v>0.0</v>
      </c>
      <c r="AQ20" s="40">
        <v>0.0</v>
      </c>
      <c r="AR20" s="42" t="s">
        <v>27</v>
      </c>
      <c r="AS20" s="37">
        <v>45243.0</v>
      </c>
      <c r="AT20" s="42" t="s">
        <v>65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24.5</v>
      </c>
      <c r="BA20" s="39">
        <f t="shared" si="16"/>
        <v>12</v>
      </c>
      <c r="BB20" s="39">
        <f t="shared" si="16"/>
        <v>4</v>
      </c>
      <c r="BC20" s="50">
        <f t="shared" ref="BC20:BC27" si="18">SUM(AZ20,BA20,BB20)</f>
        <v>40.5</v>
      </c>
      <c r="BD20" s="51"/>
      <c r="BE20" s="39">
        <f>AZ20*67.31</f>
        <v>1649.095</v>
      </c>
      <c r="BF20" s="39">
        <f>BA20*74</f>
        <v>888</v>
      </c>
      <c r="BG20" s="39">
        <f>BB20*84</f>
        <v>336</v>
      </c>
      <c r="BH20" s="39">
        <f t="shared" ref="BH20:BH27" si="19">sum(BE20,BF20,BG20)</f>
        <v>2873.095</v>
      </c>
      <c r="BI20" s="51"/>
      <c r="BJ20" s="39" t="s">
        <v>68</v>
      </c>
      <c r="BK20" s="93">
        <f>BH81</f>
        <v>2530.61</v>
      </c>
      <c r="BL20" s="51"/>
      <c r="BM20" s="51"/>
    </row>
    <row r="21">
      <c r="A21" s="97" t="s">
        <v>69</v>
      </c>
      <c r="B21" s="41" t="s">
        <v>33</v>
      </c>
      <c r="C21" s="37">
        <v>45237.0</v>
      </c>
      <c r="D21" s="42" t="s">
        <v>25</v>
      </c>
      <c r="E21" s="58" t="s">
        <v>25</v>
      </c>
      <c r="F21" s="40">
        <v>0.0</v>
      </c>
      <c r="G21" s="40">
        <v>0.0</v>
      </c>
      <c r="H21" s="40">
        <v>0.0</v>
      </c>
      <c r="I21" s="57" t="s">
        <v>46</v>
      </c>
      <c r="J21" s="37">
        <v>45238.0</v>
      </c>
      <c r="K21" s="42" t="s">
        <v>63</v>
      </c>
      <c r="L21" s="58" t="s">
        <v>63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45239.0</v>
      </c>
      <c r="R21" s="42" t="s">
        <v>63</v>
      </c>
      <c r="S21" s="58" t="s">
        <v>63</v>
      </c>
      <c r="T21" s="40">
        <v>0.0</v>
      </c>
      <c r="U21" s="40">
        <v>0.0</v>
      </c>
      <c r="V21" s="40">
        <v>0.0</v>
      </c>
      <c r="W21" s="56" t="s">
        <v>37</v>
      </c>
      <c r="X21" s="37">
        <v>45240.0</v>
      </c>
      <c r="Y21" s="42" t="s">
        <v>63</v>
      </c>
      <c r="Z21" s="58" t="s">
        <v>63</v>
      </c>
      <c r="AA21" s="40">
        <v>0.0</v>
      </c>
      <c r="AB21" s="40">
        <v>0.0</v>
      </c>
      <c r="AC21" s="40">
        <v>0.0</v>
      </c>
      <c r="AD21" s="56" t="s">
        <v>78</v>
      </c>
      <c r="AE21" s="37">
        <v>45241.0</v>
      </c>
      <c r="AF21" s="42" t="s">
        <v>65</v>
      </c>
      <c r="AG21" s="58" t="s">
        <v>66</v>
      </c>
      <c r="AH21" s="40">
        <v>0.0</v>
      </c>
      <c r="AI21" s="40">
        <v>6.0</v>
      </c>
      <c r="AJ21" s="40">
        <v>0.0</v>
      </c>
      <c r="AK21" s="96" t="s">
        <v>43</v>
      </c>
      <c r="AL21" s="37">
        <v>45242.0</v>
      </c>
      <c r="AM21" s="42" t="s">
        <v>65</v>
      </c>
      <c r="AN21" s="58" t="s">
        <v>66</v>
      </c>
      <c r="AO21" s="40">
        <v>0.0</v>
      </c>
      <c r="AP21" s="40">
        <v>6.0</v>
      </c>
      <c r="AQ21" s="40">
        <v>0.0</v>
      </c>
      <c r="AR21" s="57" t="s">
        <v>44</v>
      </c>
      <c r="AS21" s="37">
        <v>45243.0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7</v>
      </c>
      <c r="BA21" s="39">
        <f t="shared" si="17"/>
        <v>13</v>
      </c>
      <c r="BB21" s="39">
        <f t="shared" si="17"/>
        <v>0</v>
      </c>
      <c r="BC21" s="50">
        <f t="shared" si="18"/>
        <v>20</v>
      </c>
      <c r="BD21" s="51"/>
      <c r="BE21" s="39">
        <f t="shared" ref="BE21:BE27" si="21">AZ21*80</f>
        <v>560</v>
      </c>
      <c r="BF21" s="39">
        <f t="shared" ref="BF21:BF27" si="22">BA21*88</f>
        <v>1144</v>
      </c>
      <c r="BG21" s="39">
        <f t="shared" ref="BG21:BG27" si="23">BB21*80</f>
        <v>0</v>
      </c>
      <c r="BH21" s="39">
        <f t="shared" si="19"/>
        <v>1704</v>
      </c>
      <c r="BI21" s="51"/>
      <c r="BJ21" s="39" t="s">
        <v>72</v>
      </c>
      <c r="BK21" s="93">
        <f>sum(BH7,BH69)</f>
        <v>3280</v>
      </c>
      <c r="BL21" s="51"/>
      <c r="BM21" s="51"/>
    </row>
    <row r="22">
      <c r="A22" s="35" t="s">
        <v>73</v>
      </c>
      <c r="B22" s="41" t="s">
        <v>33</v>
      </c>
      <c r="C22" s="37">
        <v>45237.0</v>
      </c>
      <c r="D22" s="42" t="s">
        <v>199</v>
      </c>
      <c r="E22" s="58" t="s">
        <v>200</v>
      </c>
      <c r="F22" s="40">
        <v>7.0</v>
      </c>
      <c r="G22" s="40">
        <v>1.0</v>
      </c>
      <c r="H22" s="40">
        <v>0.5</v>
      </c>
      <c r="I22" s="57" t="s">
        <v>46</v>
      </c>
      <c r="J22" s="37">
        <v>45238.0</v>
      </c>
      <c r="K22" s="42" t="s">
        <v>47</v>
      </c>
      <c r="L22" s="58" t="s">
        <v>48</v>
      </c>
      <c r="M22" s="40">
        <v>7.0</v>
      </c>
      <c r="N22" s="40">
        <v>1.0</v>
      </c>
      <c r="O22" s="40">
        <v>0.0</v>
      </c>
      <c r="P22" s="38" t="s">
        <v>36</v>
      </c>
      <c r="Q22" s="37">
        <v>45239.0</v>
      </c>
      <c r="R22" s="42" t="s">
        <v>47</v>
      </c>
      <c r="S22" s="58" t="s">
        <v>48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45240.0</v>
      </c>
      <c r="Y22" s="42" t="s">
        <v>25</v>
      </c>
      <c r="Z22" s="58" t="s">
        <v>25</v>
      </c>
      <c r="AA22" s="40">
        <v>0.0</v>
      </c>
      <c r="AB22" s="40">
        <v>0.0</v>
      </c>
      <c r="AC22" s="40">
        <v>0.0</v>
      </c>
      <c r="AD22" s="56" t="s">
        <v>40</v>
      </c>
      <c r="AE22" s="37">
        <v>45241.0</v>
      </c>
      <c r="AF22" s="42" t="s">
        <v>47</v>
      </c>
      <c r="AG22" s="58" t="s">
        <v>48</v>
      </c>
      <c r="AH22" s="40">
        <v>7.0</v>
      </c>
      <c r="AI22" s="40">
        <v>1.0</v>
      </c>
      <c r="AJ22" s="40">
        <v>0.0</v>
      </c>
      <c r="AK22" s="96" t="s">
        <v>43</v>
      </c>
      <c r="AL22" s="37">
        <v>45242.0</v>
      </c>
      <c r="AM22" s="42" t="s">
        <v>47</v>
      </c>
      <c r="AN22" s="58" t="s">
        <v>48</v>
      </c>
      <c r="AO22" s="40">
        <v>7.0</v>
      </c>
      <c r="AP22" s="40">
        <v>1.0</v>
      </c>
      <c r="AQ22" s="40">
        <v>0.0</v>
      </c>
      <c r="AR22" s="57" t="s">
        <v>44</v>
      </c>
      <c r="AS22" s="37">
        <v>45243.0</v>
      </c>
      <c r="AT22" s="42" t="s">
        <v>70</v>
      </c>
      <c r="AU22" s="58" t="s">
        <v>71</v>
      </c>
      <c r="AV22" s="40">
        <v>7.5</v>
      </c>
      <c r="AW22" s="40">
        <v>0.0</v>
      </c>
      <c r="AX22" s="40">
        <v>0.0</v>
      </c>
      <c r="AY22" s="48"/>
      <c r="AZ22" s="49">
        <f t="shared" ref="AZ22:BB22" si="20">SUM(F22,M22,T22,AA22,AH22,AO22,AV22)</f>
        <v>42.5</v>
      </c>
      <c r="BA22" s="39">
        <f t="shared" si="20"/>
        <v>5</v>
      </c>
      <c r="BB22" s="39">
        <f t="shared" si="20"/>
        <v>0.5</v>
      </c>
      <c r="BC22" s="50">
        <f t="shared" si="18"/>
        <v>48</v>
      </c>
      <c r="BD22" s="51"/>
      <c r="BE22" s="39">
        <f t="shared" si="21"/>
        <v>3400</v>
      </c>
      <c r="BF22" s="39">
        <f t="shared" si="22"/>
        <v>440</v>
      </c>
      <c r="BG22" s="39">
        <f t="shared" si="23"/>
        <v>40</v>
      </c>
      <c r="BH22" s="39">
        <f t="shared" si="19"/>
        <v>3880</v>
      </c>
      <c r="BI22" s="51"/>
      <c r="BJ22" s="39" t="s">
        <v>76</v>
      </c>
      <c r="BK22" s="93">
        <f>SUM(BH8,BH49)</f>
        <v>3376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53"/>
      <c r="J23" s="45"/>
      <c r="K23" s="53"/>
      <c r="L23" s="58"/>
      <c r="M23" s="40">
        <v>0.0</v>
      </c>
      <c r="N23" s="40">
        <v>0.0</v>
      </c>
      <c r="O23" s="40">
        <v>0.0</v>
      </c>
      <c r="P23" s="38" t="s">
        <v>64</v>
      </c>
      <c r="Q23" s="37">
        <v>45239.0</v>
      </c>
      <c r="R23" s="42" t="s">
        <v>65</v>
      </c>
      <c r="S23" s="58" t="s">
        <v>66</v>
      </c>
      <c r="T23" s="40">
        <v>0.0</v>
      </c>
      <c r="U23" s="40">
        <v>6.0</v>
      </c>
      <c r="V23" s="40">
        <v>0.0</v>
      </c>
      <c r="W23" s="95" t="s">
        <v>67</v>
      </c>
      <c r="X23" s="37">
        <v>45240.0</v>
      </c>
      <c r="Y23" s="42" t="s">
        <v>65</v>
      </c>
      <c r="Z23" s="58" t="s">
        <v>66</v>
      </c>
      <c r="AA23" s="40">
        <v>0.0</v>
      </c>
      <c r="AB23" s="40">
        <v>6.0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149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12</v>
      </c>
      <c r="BB23" s="39">
        <f t="shared" si="24"/>
        <v>0</v>
      </c>
      <c r="BC23" s="50">
        <f t="shared" si="18"/>
        <v>12</v>
      </c>
      <c r="BD23" s="51"/>
      <c r="BE23" s="39">
        <f t="shared" si="21"/>
        <v>0</v>
      </c>
      <c r="BF23" s="39">
        <f t="shared" si="22"/>
        <v>1056</v>
      </c>
      <c r="BG23" s="39">
        <f t="shared" si="23"/>
        <v>0</v>
      </c>
      <c r="BH23" s="39">
        <f t="shared" si="19"/>
        <v>1056</v>
      </c>
      <c r="BI23" s="51"/>
      <c r="BJ23" s="39" t="s">
        <v>77</v>
      </c>
      <c r="BK23" s="93">
        <f t="shared" ref="BK23:BK25" si="26">BH20</f>
        <v>2873.095</v>
      </c>
      <c r="BL23" s="51"/>
      <c r="BM23" s="51"/>
    </row>
    <row r="24">
      <c r="A24" s="35" t="s">
        <v>54</v>
      </c>
      <c r="B24" s="60"/>
      <c r="C24" s="45"/>
      <c r="D24" s="53"/>
      <c r="E24" s="58"/>
      <c r="F24" s="40">
        <v>0.0</v>
      </c>
      <c r="G24" s="40">
        <v>0.0</v>
      </c>
      <c r="H24" s="40">
        <v>0.0</v>
      </c>
      <c r="I24" s="42" t="s">
        <v>131</v>
      </c>
      <c r="J24" s="37">
        <v>45238.0</v>
      </c>
      <c r="K24" s="42" t="s">
        <v>65</v>
      </c>
      <c r="L24" s="58" t="s">
        <v>66</v>
      </c>
      <c r="M24" s="40">
        <v>0.0</v>
      </c>
      <c r="N24" s="40">
        <v>6.0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44"/>
      <c r="X24" s="45"/>
      <c r="Y24" s="53"/>
      <c r="Z24" s="53"/>
      <c r="AA24" s="40">
        <v>0.0</v>
      </c>
      <c r="AB24" s="40">
        <v>0.0</v>
      </c>
      <c r="AC24" s="40">
        <v>0.0</v>
      </c>
      <c r="AD24" s="44"/>
      <c r="AE24" s="45"/>
      <c r="AF24" s="53"/>
      <c r="AG24" s="58"/>
      <c r="AH24" s="40">
        <v>0.0</v>
      </c>
      <c r="AI24" s="40">
        <v>0.0</v>
      </c>
      <c r="AJ24" s="40">
        <v>0.0</v>
      </c>
      <c r="AK24" s="96" t="s">
        <v>43</v>
      </c>
      <c r="AL24" s="37">
        <v>45242.0</v>
      </c>
      <c r="AM24" s="42" t="s">
        <v>70</v>
      </c>
      <c r="AN24" s="58" t="s">
        <v>71</v>
      </c>
      <c r="AO24" s="40">
        <v>7.5</v>
      </c>
      <c r="AP24" s="40">
        <v>0.0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7.5</v>
      </c>
      <c r="BA24" s="39">
        <f t="shared" si="25"/>
        <v>6</v>
      </c>
      <c r="BB24" s="39">
        <f t="shared" si="25"/>
        <v>0</v>
      </c>
      <c r="BC24" s="50">
        <f t="shared" si="18"/>
        <v>13.5</v>
      </c>
      <c r="BD24" s="51"/>
      <c r="BE24" s="39">
        <f t="shared" si="21"/>
        <v>600</v>
      </c>
      <c r="BF24" s="39">
        <f t="shared" si="22"/>
        <v>528</v>
      </c>
      <c r="BG24" s="39">
        <f t="shared" si="23"/>
        <v>0</v>
      </c>
      <c r="BH24" s="39">
        <f t="shared" si="19"/>
        <v>1128</v>
      </c>
      <c r="BI24" s="51"/>
      <c r="BJ24" s="39" t="s">
        <v>80</v>
      </c>
      <c r="BK24" s="93">
        <f t="shared" si="26"/>
        <v>1704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8" t="s">
        <v>36</v>
      </c>
      <c r="Q25" s="37">
        <v>45239.0</v>
      </c>
      <c r="R25" s="42" t="s">
        <v>70</v>
      </c>
      <c r="S25" s="58" t="s">
        <v>71</v>
      </c>
      <c r="T25" s="40">
        <v>7.5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7.5</v>
      </c>
      <c r="BA25" s="39">
        <f t="shared" si="27"/>
        <v>0</v>
      </c>
      <c r="BB25" s="39">
        <f t="shared" si="27"/>
        <v>0</v>
      </c>
      <c r="BC25" s="50">
        <f t="shared" si="18"/>
        <v>7.5</v>
      </c>
      <c r="BD25" s="51"/>
      <c r="BE25" s="39">
        <f t="shared" si="21"/>
        <v>600</v>
      </c>
      <c r="BF25" s="39">
        <f t="shared" si="22"/>
        <v>0</v>
      </c>
      <c r="BG25" s="39">
        <f t="shared" si="23"/>
        <v>0</v>
      </c>
      <c r="BH25" s="39">
        <f t="shared" si="19"/>
        <v>600</v>
      </c>
      <c r="BI25" s="51"/>
      <c r="BJ25" s="39" t="s">
        <v>81</v>
      </c>
      <c r="BK25" s="93">
        <f t="shared" si="26"/>
        <v>3880</v>
      </c>
      <c r="BL25" s="99"/>
      <c r="BM25" s="51"/>
    </row>
    <row r="26">
      <c r="A26" s="59" t="s">
        <v>82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56" t="s">
        <v>37</v>
      </c>
      <c r="X26" s="37">
        <v>45240.0</v>
      </c>
      <c r="Y26" s="42" t="s">
        <v>47</v>
      </c>
      <c r="Z26" s="58" t="s">
        <v>48</v>
      </c>
      <c r="AA26" s="40">
        <v>7.0</v>
      </c>
      <c r="AB26" s="40">
        <v>1.0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7</v>
      </c>
      <c r="BA26" s="39">
        <f t="shared" si="28"/>
        <v>1</v>
      </c>
      <c r="BB26" s="39">
        <f t="shared" si="28"/>
        <v>0</v>
      </c>
      <c r="BC26" s="50">
        <f t="shared" si="18"/>
        <v>8</v>
      </c>
      <c r="BD26" s="51"/>
      <c r="BE26" s="39">
        <f t="shared" si="21"/>
        <v>560</v>
      </c>
      <c r="BF26" s="39">
        <f t="shared" si="22"/>
        <v>88</v>
      </c>
      <c r="BG26" s="39">
        <f t="shared" si="23"/>
        <v>0</v>
      </c>
      <c r="BH26" s="39">
        <f t="shared" si="19"/>
        <v>648</v>
      </c>
      <c r="BI26" s="51"/>
      <c r="BJ26" s="39"/>
      <c r="BK26" s="93"/>
      <c r="BL26" s="99"/>
      <c r="BM26" s="51"/>
    </row>
    <row r="27">
      <c r="A27" s="59" t="s">
        <v>55</v>
      </c>
      <c r="B27" s="60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 t="shared" si="21"/>
        <v>0</v>
      </c>
      <c r="BF27" s="39">
        <f t="shared" si="22"/>
        <v>0</v>
      </c>
      <c r="BG27" s="39">
        <f t="shared" si="23"/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3192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96</v>
      </c>
      <c r="BA28" s="78">
        <f t="shared" si="30"/>
        <v>49</v>
      </c>
      <c r="BB28" s="78">
        <f>SUM(BB20,BB21,BB22,BB23,BB24,BB25)</f>
        <v>4.5</v>
      </c>
      <c r="BC28" s="79">
        <f>SUM(BC20,BC21,BC22,BC23,BC24,BC25,BC26)</f>
        <v>149.5</v>
      </c>
      <c r="BD28" s="51"/>
      <c r="BE28" s="40">
        <f>sum(BE20,BE21,BE22,BE23,BE24,BE25)</f>
        <v>6809.095</v>
      </c>
      <c r="BF28" s="40">
        <f>sum(BF20,BF21,BF22,BF23,BF24,BF260)</f>
        <v>4056</v>
      </c>
      <c r="BG28" s="40">
        <f>sum(BG20,BG21,BG22,BG23,BG24,BG25)</f>
        <v>376</v>
      </c>
      <c r="BH28" s="40">
        <f>sum(BH20,BH21,BH22,BH23,BH24,BH25,BH26,BH27)</f>
        <v>11889.095</v>
      </c>
      <c r="BI28" s="51"/>
      <c r="BJ28" s="39" t="s">
        <v>84</v>
      </c>
      <c r="BK28" s="93">
        <f t="shared" si="31"/>
        <v>2480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3640</v>
      </c>
      <c r="BL29" s="106"/>
      <c r="BM29" s="106"/>
    </row>
    <row r="30">
      <c r="A30" s="10"/>
      <c r="B30" s="11"/>
      <c r="C30" s="11"/>
      <c r="D30" s="12"/>
      <c r="E30" s="13">
        <v>45236.0</v>
      </c>
      <c r="F30" s="14"/>
      <c r="G30" s="14"/>
      <c r="H30" s="14"/>
      <c r="I30" s="15"/>
      <c r="J30" s="15"/>
      <c r="K30" s="16"/>
      <c r="L30" s="13">
        <v>45237.0</v>
      </c>
      <c r="M30" s="15"/>
      <c r="N30" s="15"/>
      <c r="O30" s="15"/>
      <c r="P30" s="15"/>
      <c r="Q30" s="11"/>
      <c r="R30" s="17"/>
      <c r="S30" s="13">
        <v>45238.0</v>
      </c>
      <c r="T30" s="11"/>
      <c r="U30" s="15"/>
      <c r="V30" s="15"/>
      <c r="W30" s="11"/>
      <c r="X30" s="18"/>
      <c r="Y30" s="14"/>
      <c r="Z30" s="13">
        <v>45239.0</v>
      </c>
      <c r="AA30" s="15"/>
      <c r="AB30" s="15"/>
      <c r="AC30" s="11"/>
      <c r="AD30" s="15"/>
      <c r="AE30" s="15"/>
      <c r="AF30" s="12"/>
      <c r="AG30" s="13">
        <v>45240.0</v>
      </c>
      <c r="AH30" s="15"/>
      <c r="AI30" s="11"/>
      <c r="AJ30" s="15"/>
      <c r="AK30" s="15"/>
      <c r="AL30" s="15"/>
      <c r="AM30" s="18"/>
      <c r="AN30" s="13">
        <v>45241.0</v>
      </c>
      <c r="AO30" s="11"/>
      <c r="AP30" s="19"/>
      <c r="AQ30" s="19"/>
      <c r="AR30" s="19"/>
      <c r="AS30" s="19"/>
      <c r="AT30" s="14"/>
      <c r="AU30" s="13">
        <v>45242.0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3248</v>
      </c>
      <c r="BL31" s="32"/>
      <c r="BM31" s="32"/>
    </row>
    <row r="32">
      <c r="A32" s="35" t="s">
        <v>88</v>
      </c>
      <c r="B32" s="36" t="s">
        <v>19</v>
      </c>
      <c r="C32" s="37">
        <v>45236.0</v>
      </c>
      <c r="D32" s="42" t="s">
        <v>89</v>
      </c>
      <c r="E32" s="39" t="s">
        <v>90</v>
      </c>
      <c r="F32" s="40">
        <v>0.5</v>
      </c>
      <c r="G32" s="40">
        <v>7.0</v>
      </c>
      <c r="H32" s="40">
        <v>0.0</v>
      </c>
      <c r="I32" s="41" t="s">
        <v>22</v>
      </c>
      <c r="J32" s="37">
        <v>45237.0</v>
      </c>
      <c r="K32" s="42" t="s">
        <v>25</v>
      </c>
      <c r="L32" s="39" t="s">
        <v>25</v>
      </c>
      <c r="M32" s="40">
        <v>0.0</v>
      </c>
      <c r="N32" s="40">
        <v>0.0</v>
      </c>
      <c r="O32" s="40">
        <v>0.0</v>
      </c>
      <c r="P32" s="43" t="s">
        <v>24</v>
      </c>
      <c r="Q32" s="37">
        <v>45238.0</v>
      </c>
      <c r="R32" s="42" t="s">
        <v>89</v>
      </c>
      <c r="S32" s="39" t="s">
        <v>90</v>
      </c>
      <c r="T32" s="40">
        <v>0.5</v>
      </c>
      <c r="U32" s="40">
        <v>7.0</v>
      </c>
      <c r="V32" s="40">
        <v>0.0</v>
      </c>
      <c r="W32" s="43" t="s">
        <v>26</v>
      </c>
      <c r="X32" s="37">
        <v>45239.0</v>
      </c>
      <c r="Y32" s="42" t="s">
        <v>89</v>
      </c>
      <c r="Z32" s="39" t="s">
        <v>90</v>
      </c>
      <c r="AA32" s="40">
        <v>0.5</v>
      </c>
      <c r="AB32" s="40">
        <v>7.0</v>
      </c>
      <c r="AC32" s="40">
        <v>0.0</v>
      </c>
      <c r="AD32" s="56" t="s">
        <v>56</v>
      </c>
      <c r="AE32" s="37">
        <v>45240.0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45241.0</v>
      </c>
      <c r="AM32" s="42" t="s">
        <v>91</v>
      </c>
      <c r="AN32" s="108" t="s">
        <v>92</v>
      </c>
      <c r="AO32" s="40">
        <v>1.0</v>
      </c>
      <c r="AP32" s="40">
        <v>7.0</v>
      </c>
      <c r="AQ32" s="40">
        <v>0.0</v>
      </c>
      <c r="AR32" s="36" t="s">
        <v>93</v>
      </c>
      <c r="AS32" s="37">
        <v>45242.0</v>
      </c>
      <c r="AT32" s="42" t="s">
        <v>211</v>
      </c>
      <c r="AU32" s="39" t="s">
        <v>212</v>
      </c>
      <c r="AV32" s="40">
        <v>0.0</v>
      </c>
      <c r="AW32" s="40">
        <v>6.0</v>
      </c>
      <c r="AX32" s="40">
        <v>0.0</v>
      </c>
      <c r="AY32" s="48"/>
      <c r="AZ32" s="49">
        <f t="shared" ref="AZ32:BB32" si="32">SUM(F32,M32,T32,AA32,AH32,AO32,AV32)</f>
        <v>2.5</v>
      </c>
      <c r="BA32" s="39">
        <f t="shared" si="32"/>
        <v>34</v>
      </c>
      <c r="BB32" s="39">
        <f t="shared" si="32"/>
        <v>0</v>
      </c>
      <c r="BC32" s="50">
        <f t="shared" ref="BC32:BC39" si="34">SUM(AZ32,BA32,BB32)</f>
        <v>36.5</v>
      </c>
      <c r="BD32" s="51"/>
      <c r="BE32" s="39">
        <f t="shared" ref="BE32:BE37" si="35">AZ32*80</f>
        <v>200</v>
      </c>
      <c r="BF32" s="39">
        <f t="shared" ref="BF32:BF37" si="36">BA32*88</f>
        <v>2992</v>
      </c>
      <c r="BG32" s="39">
        <f t="shared" ref="BG32:BG37" si="37">BB32*80</f>
        <v>0</v>
      </c>
      <c r="BH32" s="39">
        <f t="shared" ref="BH32:BH36" si="38">sum(BE32,BF32,BG32)</f>
        <v>3192</v>
      </c>
      <c r="BI32" s="51"/>
      <c r="BJ32" s="39" t="s">
        <v>96</v>
      </c>
      <c r="BK32" s="93">
        <f>SUM(BH12,BH27,BH77,BH89)</f>
        <v>2772</v>
      </c>
      <c r="BL32" s="51"/>
      <c r="BM32" s="51"/>
    </row>
    <row r="33">
      <c r="A33" s="109" t="s">
        <v>97</v>
      </c>
      <c r="B33" s="41" t="s">
        <v>33</v>
      </c>
      <c r="C33" s="37">
        <v>45237.0</v>
      </c>
      <c r="D33" s="96" t="s">
        <v>98</v>
      </c>
      <c r="E33" s="110" t="s">
        <v>99</v>
      </c>
      <c r="F33" s="40">
        <v>7.5</v>
      </c>
      <c r="G33" s="40">
        <v>0.0</v>
      </c>
      <c r="H33" s="40">
        <v>0.0</v>
      </c>
      <c r="I33" s="57" t="s">
        <v>46</v>
      </c>
      <c r="J33" s="37">
        <v>45238.0</v>
      </c>
      <c r="K33" s="96" t="s">
        <v>25</v>
      </c>
      <c r="L33" s="110" t="s">
        <v>25</v>
      </c>
      <c r="M33" s="40">
        <v>0.0</v>
      </c>
      <c r="N33" s="40">
        <v>0.0</v>
      </c>
      <c r="O33" s="40">
        <v>0.0</v>
      </c>
      <c r="P33" s="38" t="s">
        <v>36</v>
      </c>
      <c r="Q33" s="37">
        <v>45239.0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45240.0</v>
      </c>
      <c r="Y33" s="96" t="s">
        <v>98</v>
      </c>
      <c r="Z33" s="110" t="s">
        <v>99</v>
      </c>
      <c r="AA33" s="40">
        <v>7.5</v>
      </c>
      <c r="AB33" s="40">
        <v>0.0</v>
      </c>
      <c r="AC33" s="40">
        <v>0.0</v>
      </c>
      <c r="AD33" s="56" t="s">
        <v>40</v>
      </c>
      <c r="AE33" s="37">
        <v>45241.0</v>
      </c>
      <c r="AF33" s="56" t="s">
        <v>100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45242.0</v>
      </c>
      <c r="AM33" s="56" t="s">
        <v>100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45243.0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31</v>
      </c>
      <c r="BA33" s="39">
        <f t="shared" si="33"/>
        <v>0</v>
      </c>
      <c r="BB33" s="39">
        <f t="shared" si="33"/>
        <v>0</v>
      </c>
      <c r="BC33" s="50">
        <f t="shared" si="34"/>
        <v>31</v>
      </c>
      <c r="BD33" s="51"/>
      <c r="BE33" s="39">
        <f t="shared" si="35"/>
        <v>2480</v>
      </c>
      <c r="BF33" s="39">
        <f t="shared" si="36"/>
        <v>0</v>
      </c>
      <c r="BG33" s="39">
        <f t="shared" si="37"/>
        <v>0</v>
      </c>
      <c r="BH33" s="39">
        <f t="shared" si="38"/>
        <v>2480</v>
      </c>
      <c r="BI33" s="51"/>
      <c r="BJ33" s="39" t="s">
        <v>102</v>
      </c>
      <c r="BK33" s="62">
        <f>sum(BH11,BH24,BH35,BH47,BH59,BH78)</f>
        <v>3544</v>
      </c>
      <c r="BL33" s="51"/>
      <c r="BM33" s="51"/>
    </row>
    <row r="34">
      <c r="A34" s="35" t="s">
        <v>103</v>
      </c>
      <c r="B34" s="41" t="s">
        <v>33</v>
      </c>
      <c r="C34" s="37">
        <v>45237.0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45238.0</v>
      </c>
      <c r="K34" s="96" t="s">
        <v>98</v>
      </c>
      <c r="L34" s="110" t="s">
        <v>99</v>
      </c>
      <c r="M34" s="40">
        <v>7.5</v>
      </c>
      <c r="N34" s="40">
        <v>0.0</v>
      </c>
      <c r="O34" s="40">
        <v>0.0</v>
      </c>
      <c r="P34" s="38" t="s">
        <v>36</v>
      </c>
      <c r="Q34" s="37">
        <v>45239.0</v>
      </c>
      <c r="R34" s="96" t="s">
        <v>98</v>
      </c>
      <c r="S34" s="110" t="s">
        <v>99</v>
      </c>
      <c r="T34" s="40">
        <v>7.5</v>
      </c>
      <c r="U34" s="40">
        <v>0.0</v>
      </c>
      <c r="V34" s="40">
        <v>0.0</v>
      </c>
      <c r="W34" s="56" t="s">
        <v>37</v>
      </c>
      <c r="X34" s="37">
        <v>45240.0</v>
      </c>
      <c r="Y34" s="96" t="s">
        <v>70</v>
      </c>
      <c r="Z34" s="110" t="s">
        <v>71</v>
      </c>
      <c r="AA34" s="40">
        <v>7.5</v>
      </c>
      <c r="AB34" s="40">
        <v>0.0</v>
      </c>
      <c r="AC34" s="40">
        <v>0.0</v>
      </c>
      <c r="AD34" s="56" t="s">
        <v>40</v>
      </c>
      <c r="AE34" s="37">
        <v>45241.0</v>
      </c>
      <c r="AF34" s="114" t="s">
        <v>104</v>
      </c>
      <c r="AG34" s="110" t="s">
        <v>225</v>
      </c>
      <c r="AH34" s="40">
        <v>8.0</v>
      </c>
      <c r="AI34" s="40">
        <v>0.0</v>
      </c>
      <c r="AJ34" s="40">
        <v>0.0</v>
      </c>
      <c r="AK34" s="96" t="s">
        <v>43</v>
      </c>
      <c r="AL34" s="37">
        <v>45242.0</v>
      </c>
      <c r="AM34" s="114" t="s">
        <v>104</v>
      </c>
      <c r="AN34" s="110" t="s">
        <v>225</v>
      </c>
      <c r="AO34" s="40">
        <v>8.0</v>
      </c>
      <c r="AP34" s="40">
        <v>0.0</v>
      </c>
      <c r="AQ34" s="40">
        <v>0.0</v>
      </c>
      <c r="AR34" s="57" t="s">
        <v>44</v>
      </c>
      <c r="AS34" s="37">
        <v>45243.0</v>
      </c>
      <c r="AT34" s="95" t="s">
        <v>201</v>
      </c>
      <c r="AU34" s="98" t="s">
        <v>202</v>
      </c>
      <c r="AV34" s="40">
        <v>7.0</v>
      </c>
      <c r="AW34" s="40">
        <v>0.0</v>
      </c>
      <c r="AX34" s="40">
        <v>0.0</v>
      </c>
      <c r="AY34" s="48"/>
      <c r="AZ34" s="49">
        <f t="shared" ref="AZ34:BB34" si="39">SUM(F34,M34,T34,AA34,AH34,AO34,AV34)</f>
        <v>45.5</v>
      </c>
      <c r="BA34" s="39">
        <f t="shared" si="39"/>
        <v>0</v>
      </c>
      <c r="BB34" s="39">
        <f t="shared" si="39"/>
        <v>0</v>
      </c>
      <c r="BC34" s="50">
        <f t="shared" si="34"/>
        <v>45.5</v>
      </c>
      <c r="BD34" s="51"/>
      <c r="BE34" s="39">
        <f t="shared" si="35"/>
        <v>3640</v>
      </c>
      <c r="BF34" s="39">
        <f t="shared" si="36"/>
        <v>0</v>
      </c>
      <c r="BG34" s="39">
        <f t="shared" si="37"/>
        <v>0</v>
      </c>
      <c r="BH34" s="39">
        <f t="shared" si="38"/>
        <v>3640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SUM(BH26,BH37,BH68)</f>
        <v>3664</v>
      </c>
      <c r="BL35" s="51"/>
      <c r="BM35" s="51"/>
    </row>
    <row r="36">
      <c r="A36" s="35" t="s">
        <v>50</v>
      </c>
      <c r="B36" s="60"/>
      <c r="C36" s="45"/>
      <c r="D36" s="92"/>
      <c r="E36" s="110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45240.0</v>
      </c>
      <c r="AF36" s="42" t="s">
        <v>91</v>
      </c>
      <c r="AG36" s="39" t="s">
        <v>92</v>
      </c>
      <c r="AH36" s="40">
        <v>1.0</v>
      </c>
      <c r="AI36" s="40">
        <v>7.0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57" t="s">
        <v>44</v>
      </c>
      <c r="AS36" s="37">
        <v>45243.0</v>
      </c>
      <c r="AT36" s="95" t="s">
        <v>112</v>
      </c>
      <c r="AU36" s="98" t="s">
        <v>113</v>
      </c>
      <c r="AV36" s="40">
        <v>7.5</v>
      </c>
      <c r="AW36" s="40">
        <v>0.0</v>
      </c>
      <c r="AX36" s="40">
        <v>0.0</v>
      </c>
      <c r="AY36" s="65"/>
      <c r="AZ36" s="49">
        <f t="shared" ref="AZ36:BA36" si="41">SUM(F36,M36,T36,AA36,AH36,AO36,AV36)</f>
        <v>8.5</v>
      </c>
      <c r="BA36" s="39">
        <f t="shared" si="41"/>
        <v>7</v>
      </c>
      <c r="BB36" s="39">
        <f>SUM(H36,O36,V36,AC36,AJ36,AQ37,AX36)</f>
        <v>0</v>
      </c>
      <c r="BC36" s="50">
        <f t="shared" si="34"/>
        <v>15.5</v>
      </c>
      <c r="BD36" s="51"/>
      <c r="BE36" s="39">
        <f t="shared" si="35"/>
        <v>680</v>
      </c>
      <c r="BF36" s="39">
        <f t="shared" si="36"/>
        <v>616</v>
      </c>
      <c r="BG36" s="39">
        <f t="shared" si="37"/>
        <v>0</v>
      </c>
      <c r="BH36" s="39">
        <f t="shared" si="38"/>
        <v>1296</v>
      </c>
      <c r="BI36" s="51"/>
      <c r="BJ36" s="39" t="s">
        <v>52</v>
      </c>
      <c r="BK36" s="39">
        <f>sum(BH10,BH23,BH39,BH46,BH57,BH67,BH80)</f>
        <v>2188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2672</v>
      </c>
      <c r="BL37" s="51"/>
      <c r="BM37" s="51"/>
    </row>
    <row r="38">
      <c r="A38" s="35" t="s">
        <v>109</v>
      </c>
      <c r="B38" s="41" t="s">
        <v>33</v>
      </c>
      <c r="C38" s="37">
        <v>45237.0</v>
      </c>
      <c r="D38" s="96" t="s">
        <v>70</v>
      </c>
      <c r="E38" s="110" t="s">
        <v>71</v>
      </c>
      <c r="F38" s="40">
        <v>7.5</v>
      </c>
      <c r="G38" s="40">
        <v>0.0</v>
      </c>
      <c r="H38" s="40">
        <v>0.0</v>
      </c>
      <c r="I38" s="57" t="s">
        <v>46</v>
      </c>
      <c r="J38" s="37">
        <v>45238.0</v>
      </c>
      <c r="K38" s="96" t="s">
        <v>70</v>
      </c>
      <c r="L38" s="110" t="s">
        <v>71</v>
      </c>
      <c r="M38" s="40">
        <v>7.5</v>
      </c>
      <c r="N38" s="40">
        <v>0.0</v>
      </c>
      <c r="O38" s="40">
        <v>0.0</v>
      </c>
      <c r="P38" s="38" t="s">
        <v>36</v>
      </c>
      <c r="Q38" s="37">
        <v>45239.0</v>
      </c>
      <c r="R38" s="96" t="s">
        <v>70</v>
      </c>
      <c r="S38" s="110" t="s">
        <v>71</v>
      </c>
      <c r="T38" s="40">
        <v>7.5</v>
      </c>
      <c r="U38" s="40">
        <v>0.0</v>
      </c>
      <c r="V38" s="40">
        <v>0.0</v>
      </c>
      <c r="W38" s="56" t="s">
        <v>37</v>
      </c>
      <c r="X38" s="37">
        <v>45240.0</v>
      </c>
      <c r="Y38" s="38" t="s">
        <v>25</v>
      </c>
      <c r="Z38" s="110" t="s">
        <v>25</v>
      </c>
      <c r="AA38" s="40">
        <v>0.0</v>
      </c>
      <c r="AB38" s="40">
        <v>0.0</v>
      </c>
      <c r="AC38" s="40">
        <v>0.0</v>
      </c>
      <c r="AD38" s="56" t="s">
        <v>40</v>
      </c>
      <c r="AE38" s="37">
        <v>45241.0</v>
      </c>
      <c r="AF38" s="38" t="s">
        <v>25</v>
      </c>
      <c r="AG38" s="39" t="s">
        <v>25</v>
      </c>
      <c r="AH38" s="40">
        <v>0.0</v>
      </c>
      <c r="AI38" s="40">
        <v>0.0</v>
      </c>
      <c r="AJ38" s="40">
        <v>0.0</v>
      </c>
      <c r="AK38" s="96" t="s">
        <v>43</v>
      </c>
      <c r="AL38" s="37">
        <v>45242.0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45242.0</v>
      </c>
      <c r="AT38" s="42" t="s">
        <v>20</v>
      </c>
      <c r="AU38" s="39" t="s">
        <v>21</v>
      </c>
      <c r="AV38" s="40">
        <v>0.0</v>
      </c>
      <c r="AW38" s="40">
        <v>6.5</v>
      </c>
      <c r="AX38" s="40">
        <v>0.0</v>
      </c>
      <c r="AY38" s="48"/>
      <c r="AZ38" s="49">
        <f t="shared" ref="AZ38:BA38" si="43">SUM(F38,M38,T38,AA38,AH38,AO38,AV38)</f>
        <v>22.5</v>
      </c>
      <c r="BA38" s="39">
        <f t="shared" si="43"/>
        <v>6.5</v>
      </c>
      <c r="BB38" s="39">
        <f t="shared" si="44"/>
        <v>0</v>
      </c>
      <c r="BC38" s="50">
        <f t="shared" si="34"/>
        <v>29</v>
      </c>
      <c r="BD38" s="51"/>
      <c r="BE38" s="39">
        <f>AZ38*67.31</f>
        <v>1514.475</v>
      </c>
      <c r="BF38" s="39">
        <f>BA38*74</f>
        <v>481</v>
      </c>
      <c r="BG38" s="39">
        <f>BB38*84</f>
        <v>0</v>
      </c>
      <c r="BH38" s="39">
        <f t="shared" si="45"/>
        <v>1995.475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41" t="s">
        <v>22</v>
      </c>
      <c r="J39" s="37">
        <v>45237.0</v>
      </c>
      <c r="K39" s="42" t="s">
        <v>89</v>
      </c>
      <c r="L39" s="39" t="s">
        <v>90</v>
      </c>
      <c r="M39" s="40">
        <v>0.5</v>
      </c>
      <c r="N39" s="40">
        <v>7.0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63"/>
      <c r="AS39" s="45"/>
      <c r="AT39" s="53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0.5</v>
      </c>
      <c r="BA39" s="39">
        <f t="shared" si="46"/>
        <v>7</v>
      </c>
      <c r="BB39" s="39">
        <f t="shared" si="44"/>
        <v>0</v>
      </c>
      <c r="BC39" s="50">
        <f t="shared" si="34"/>
        <v>7.5</v>
      </c>
      <c r="BD39" s="51"/>
      <c r="BE39" s="39">
        <f>AZ39*80</f>
        <v>40</v>
      </c>
      <c r="BF39" s="39">
        <f>BA39*88</f>
        <v>616</v>
      </c>
      <c r="BG39" s="39">
        <f>BB39*80</f>
        <v>0</v>
      </c>
      <c r="BH39" s="39">
        <f t="shared" si="45"/>
        <v>656</v>
      </c>
      <c r="BI39" s="51"/>
      <c r="BJ39" s="39" t="s">
        <v>114</v>
      </c>
      <c r="BK39" s="39">
        <f>SUM(BH9,BH25,BH36,BH44,BH58,BH70,BH79)</f>
        <v>4588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110</v>
      </c>
      <c r="BA40" s="78">
        <f t="shared" si="47"/>
        <v>47.5</v>
      </c>
      <c r="BB40" s="78">
        <f>SUM(BB32,BB33,BB34,BB35,BB36,BB37)</f>
        <v>0</v>
      </c>
      <c r="BC40" s="79">
        <f>SUM(BC32,BC33,BC34,BC35,BC36,BC37,BC38)</f>
        <v>157.5</v>
      </c>
      <c r="BD40" s="51"/>
      <c r="BE40" s="40">
        <f>SUM(BE32,BE33,BE34,BE36,BE35,BE37,BE38)</f>
        <v>8514.475</v>
      </c>
      <c r="BF40" s="40">
        <f>SUM(BF32,BF33,BF34,BF35,BF36,BF37,BF38)</f>
        <v>4089</v>
      </c>
      <c r="BG40" s="40">
        <f>SUM(BG32,BG33,BG34,BG34,BG35,BG36,BG37,BG38)</f>
        <v>0</v>
      </c>
      <c r="BH40" s="40">
        <f>sum(BH32,BH33,BH34,BH35,BH36,BH37,BH38,BH39)</f>
        <v>13259.475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1995.475</v>
      </c>
      <c r="BL41" s="8"/>
      <c r="BM41" s="8"/>
    </row>
    <row r="42">
      <c r="A42" s="10"/>
      <c r="B42" s="11"/>
      <c r="C42" s="11"/>
      <c r="D42" s="12"/>
      <c r="E42" s="13">
        <v>45236.0</v>
      </c>
      <c r="F42" s="14"/>
      <c r="G42" s="14"/>
      <c r="H42" s="14"/>
      <c r="I42" s="15"/>
      <c r="J42" s="15"/>
      <c r="K42" s="16"/>
      <c r="L42" s="13">
        <v>45237.0</v>
      </c>
      <c r="M42" s="15"/>
      <c r="N42" s="15"/>
      <c r="O42" s="15"/>
      <c r="P42" s="15"/>
      <c r="Q42" s="11"/>
      <c r="R42" s="17"/>
      <c r="S42" s="13">
        <v>45238.0</v>
      </c>
      <c r="T42" s="11"/>
      <c r="U42" s="15"/>
      <c r="V42" s="15"/>
      <c r="W42" s="11"/>
      <c r="X42" s="18"/>
      <c r="Y42" s="14"/>
      <c r="Z42" s="13">
        <v>45239.0</v>
      </c>
      <c r="AA42" s="15"/>
      <c r="AB42" s="15"/>
      <c r="AC42" s="11"/>
      <c r="AD42" s="15"/>
      <c r="AE42" s="15"/>
      <c r="AF42" s="12"/>
      <c r="AG42" s="13">
        <v>45240.0</v>
      </c>
      <c r="AH42" s="15"/>
      <c r="AI42" s="11"/>
      <c r="AJ42" s="15"/>
      <c r="AK42" s="15"/>
      <c r="AL42" s="15"/>
      <c r="AM42" s="18"/>
      <c r="AN42" s="13">
        <v>45241.0</v>
      </c>
      <c r="AO42" s="11"/>
      <c r="AP42" s="19"/>
      <c r="AQ42" s="19"/>
      <c r="AR42" s="19"/>
      <c r="AS42" s="19"/>
      <c r="AT42" s="14"/>
      <c r="AU42" s="13">
        <v>45242.0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45237.0</v>
      </c>
      <c r="D44" s="42" t="s">
        <v>243</v>
      </c>
      <c r="E44" s="127" t="s">
        <v>125</v>
      </c>
      <c r="F44" s="129">
        <v>5.0</v>
      </c>
      <c r="G44" s="129">
        <v>0.0</v>
      </c>
      <c r="H44" s="129">
        <v>0.0</v>
      </c>
      <c r="I44" s="42" t="s">
        <v>46</v>
      </c>
      <c r="J44" s="37">
        <v>45238.0</v>
      </c>
      <c r="K44" s="42" t="s">
        <v>215</v>
      </c>
      <c r="L44" s="130" t="s">
        <v>129</v>
      </c>
      <c r="M44" s="128">
        <v>6.0</v>
      </c>
      <c r="N44" s="128">
        <v>1.0</v>
      </c>
      <c r="O44" s="129">
        <v>0.0</v>
      </c>
      <c r="P44" s="39"/>
      <c r="Q44" s="45"/>
      <c r="R44" s="53"/>
      <c r="S44" s="53"/>
      <c r="T44" s="40">
        <v>0.0</v>
      </c>
      <c r="U44" s="40">
        <v>0.0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45242.0</v>
      </c>
      <c r="AM44" s="42" t="s">
        <v>121</v>
      </c>
      <c r="AN44" s="53" t="s">
        <v>122</v>
      </c>
      <c r="AO44" s="40">
        <v>0.0</v>
      </c>
      <c r="AP44" s="40">
        <v>3.5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48">SUM(F44,M44,T44,AA44,AH44,AO44,AV44)</f>
        <v>11</v>
      </c>
      <c r="BA44" s="39">
        <f t="shared" si="48"/>
        <v>4.5</v>
      </c>
      <c r="BB44" s="39">
        <f t="shared" si="48"/>
        <v>0</v>
      </c>
      <c r="BC44" s="50">
        <f t="shared" ref="BC44:BC49" si="50">SUM(AZ44,BA44,BB44)</f>
        <v>15.5</v>
      </c>
      <c r="BD44" s="51"/>
      <c r="BE44" s="39">
        <f t="shared" ref="BE44:BE49" si="51">AZ44*80</f>
        <v>880</v>
      </c>
      <c r="BF44" s="39">
        <f t="shared" ref="BF44:BF49" si="52">BA44*88</f>
        <v>396</v>
      </c>
      <c r="BG44" s="39">
        <f t="shared" ref="BG44:BG49" si="53">BB44*80</f>
        <v>0</v>
      </c>
      <c r="BH44" s="39">
        <f t="shared" ref="BH44:BH49" si="54">sum(BE44,BF44,BG44)</f>
        <v>1276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45237.0</v>
      </c>
      <c r="D45" s="42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46</v>
      </c>
      <c r="J45" s="37">
        <v>45238.0</v>
      </c>
      <c r="K45" s="42" t="s">
        <v>25</v>
      </c>
      <c r="L45" s="130" t="s">
        <v>25</v>
      </c>
      <c r="M45" s="128">
        <v>0.0</v>
      </c>
      <c r="N45" s="129">
        <v>0.0</v>
      </c>
      <c r="O45" s="129">
        <v>0.0</v>
      </c>
      <c r="P45" s="38" t="s">
        <v>36</v>
      </c>
      <c r="Q45" s="37">
        <v>45239.0</v>
      </c>
      <c r="R45" s="42" t="s">
        <v>242</v>
      </c>
      <c r="S45" s="130" t="s">
        <v>127</v>
      </c>
      <c r="T45" s="128">
        <v>6.0</v>
      </c>
      <c r="U45" s="128">
        <v>0.0</v>
      </c>
      <c r="V45" s="129">
        <v>0.0</v>
      </c>
      <c r="W45" s="42" t="s">
        <v>37</v>
      </c>
      <c r="X45" s="37">
        <v>45240.0</v>
      </c>
      <c r="Y45" s="42" t="s">
        <v>242</v>
      </c>
      <c r="Z45" s="130" t="s">
        <v>127</v>
      </c>
      <c r="AA45" s="128">
        <v>6.0</v>
      </c>
      <c r="AB45" s="128">
        <v>0.0</v>
      </c>
      <c r="AC45" s="129">
        <v>0.0</v>
      </c>
      <c r="AD45" s="42" t="s">
        <v>40</v>
      </c>
      <c r="AE45" s="37">
        <v>45241.0</v>
      </c>
      <c r="AF45" s="131" t="s">
        <v>215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45242.0</v>
      </c>
      <c r="AM45" s="42" t="s">
        <v>215</v>
      </c>
      <c r="AN45" s="130" t="s">
        <v>129</v>
      </c>
      <c r="AO45" s="128">
        <v>6.0</v>
      </c>
      <c r="AP45" s="128">
        <v>1.0</v>
      </c>
      <c r="AQ45" s="129">
        <v>0.0</v>
      </c>
      <c r="AR45" s="42" t="s">
        <v>44</v>
      </c>
      <c r="AS45" s="37">
        <v>45243.0</v>
      </c>
      <c r="AT45" s="42" t="s">
        <v>215</v>
      </c>
      <c r="AU45" s="130" t="s">
        <v>129</v>
      </c>
      <c r="AV45" s="128">
        <v>6.0</v>
      </c>
      <c r="AW45" s="128">
        <v>1.0</v>
      </c>
      <c r="AX45" s="129">
        <v>0.0</v>
      </c>
      <c r="AY45" s="48"/>
      <c r="AZ45" s="49">
        <f t="shared" ref="AZ45:BB45" si="49">SUM(F45,M45,T45,AA45,AH45,AO45,AV45)</f>
        <v>29</v>
      </c>
      <c r="BA45" s="39">
        <f t="shared" si="49"/>
        <v>4</v>
      </c>
      <c r="BB45" s="39">
        <f t="shared" si="49"/>
        <v>0</v>
      </c>
      <c r="BC45" s="50">
        <f t="shared" si="50"/>
        <v>33</v>
      </c>
      <c r="BD45" s="51"/>
      <c r="BE45" s="39">
        <f t="shared" si="51"/>
        <v>2320</v>
      </c>
      <c r="BF45" s="39">
        <f t="shared" si="52"/>
        <v>352</v>
      </c>
      <c r="BG45" s="39">
        <f t="shared" si="53"/>
        <v>0</v>
      </c>
      <c r="BH45" s="39">
        <f t="shared" si="54"/>
        <v>2672</v>
      </c>
      <c r="BI45" s="51"/>
      <c r="BJ45" s="51"/>
      <c r="BK45" s="51"/>
      <c r="BL45" s="51"/>
      <c r="BM45" s="51"/>
    </row>
    <row r="46">
      <c r="A46" s="59" t="s">
        <v>52</v>
      </c>
      <c r="B46" s="275" t="s">
        <v>62</v>
      </c>
      <c r="C46" s="37">
        <v>45237.0</v>
      </c>
      <c r="D46" s="42" t="s">
        <v>117</v>
      </c>
      <c r="E46" s="53" t="s">
        <v>118</v>
      </c>
      <c r="F46" s="40">
        <v>1.0</v>
      </c>
      <c r="G46" s="40">
        <v>4.5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9"/>
      <c r="X46" s="45"/>
      <c r="Y46" s="53"/>
      <c r="Z46" s="53"/>
      <c r="AA46" s="40">
        <v>0.0</v>
      </c>
      <c r="AB46" s="40">
        <v>0.0</v>
      </c>
      <c r="AC46" s="40">
        <v>0.0</v>
      </c>
      <c r="AD46" s="53"/>
      <c r="AE46" s="45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1</v>
      </c>
      <c r="BA46" s="39">
        <f t="shared" si="55"/>
        <v>4.5</v>
      </c>
      <c r="BB46" s="39">
        <f t="shared" si="55"/>
        <v>0</v>
      </c>
      <c r="BC46" s="50">
        <f t="shared" si="50"/>
        <v>5.5</v>
      </c>
      <c r="BD46" s="51"/>
      <c r="BE46" s="39">
        <f t="shared" si="51"/>
        <v>80</v>
      </c>
      <c r="BF46" s="39">
        <f t="shared" si="52"/>
        <v>396</v>
      </c>
      <c r="BG46" s="39">
        <f t="shared" si="53"/>
        <v>0</v>
      </c>
      <c r="BH46" s="39">
        <f t="shared" si="54"/>
        <v>476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39"/>
      <c r="Z47" s="39"/>
      <c r="AA47" s="40">
        <v>0.0</v>
      </c>
      <c r="AB47" s="40">
        <v>0.0</v>
      </c>
      <c r="AC47" s="40">
        <v>0.0</v>
      </c>
      <c r="AD47" s="42" t="s">
        <v>78</v>
      </c>
      <c r="AE47" s="37">
        <v>45241.0</v>
      </c>
      <c r="AF47" s="42" t="s">
        <v>121</v>
      </c>
      <c r="AG47" s="53" t="s">
        <v>122</v>
      </c>
      <c r="AH47" s="40">
        <v>0.0</v>
      </c>
      <c r="AI47" s="40">
        <v>3.5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42" t="s">
        <v>27</v>
      </c>
      <c r="AS47" s="37">
        <v>45243.0</v>
      </c>
      <c r="AT47" s="42" t="s">
        <v>121</v>
      </c>
      <c r="AU47" s="53" t="s">
        <v>122</v>
      </c>
      <c r="AV47" s="40">
        <v>0.0</v>
      </c>
      <c r="AW47" s="40">
        <v>3.5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7</v>
      </c>
      <c r="BB47" s="39">
        <f t="shared" si="56"/>
        <v>0</v>
      </c>
      <c r="BC47" s="50">
        <f t="shared" si="50"/>
        <v>7</v>
      </c>
      <c r="BD47" s="51"/>
      <c r="BE47" s="39">
        <f t="shared" si="51"/>
        <v>0</v>
      </c>
      <c r="BF47" s="39">
        <f t="shared" si="52"/>
        <v>616</v>
      </c>
      <c r="BG47" s="39">
        <f t="shared" si="53"/>
        <v>0</v>
      </c>
      <c r="BH47" s="39">
        <f t="shared" si="54"/>
        <v>616</v>
      </c>
      <c r="BI47" s="51"/>
      <c r="BJ47" s="39" t="s">
        <v>130</v>
      </c>
      <c r="BK47" s="92">
        <f>sum(BH14,BH28,BH40,BH51,BH61,BH72,BH83)</f>
        <v>52727.18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42" t="s">
        <v>131</v>
      </c>
      <c r="J48" s="37">
        <v>45238.0</v>
      </c>
      <c r="K48" s="42" t="s">
        <v>121</v>
      </c>
      <c r="L48" s="53" t="s">
        <v>122</v>
      </c>
      <c r="M48" s="40">
        <v>0.0</v>
      </c>
      <c r="N48" s="40">
        <v>3.5</v>
      </c>
      <c r="O48" s="40">
        <v>0.0</v>
      </c>
      <c r="P48" s="38" t="s">
        <v>64</v>
      </c>
      <c r="Q48" s="37">
        <v>45239.0</v>
      </c>
      <c r="R48" s="42" t="s">
        <v>119</v>
      </c>
      <c r="S48" s="53" t="s">
        <v>120</v>
      </c>
      <c r="T48" s="40">
        <v>0.0</v>
      </c>
      <c r="U48" s="40">
        <v>4.5</v>
      </c>
      <c r="V48" s="40">
        <v>0.0</v>
      </c>
      <c r="W48" s="38" t="s">
        <v>67</v>
      </c>
      <c r="X48" s="37">
        <v>45240.0</v>
      </c>
      <c r="Y48" s="42" t="s">
        <v>119</v>
      </c>
      <c r="Z48" s="53" t="s">
        <v>120</v>
      </c>
      <c r="AA48" s="40">
        <v>0.0</v>
      </c>
      <c r="AB48" s="40">
        <v>4.5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12.5</v>
      </c>
      <c r="BB48" s="39">
        <f t="shared" si="57"/>
        <v>0</v>
      </c>
      <c r="BC48" s="50">
        <f t="shared" si="50"/>
        <v>12.5</v>
      </c>
      <c r="BD48" s="51"/>
      <c r="BE48" s="39">
        <f t="shared" si="51"/>
        <v>0</v>
      </c>
      <c r="BF48" s="39">
        <f t="shared" si="52"/>
        <v>1100</v>
      </c>
      <c r="BG48" s="39">
        <f t="shared" si="53"/>
        <v>0</v>
      </c>
      <c r="BH48" s="39">
        <f t="shared" si="54"/>
        <v>1100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39"/>
      <c r="S49" s="39"/>
      <c r="T49" s="40">
        <v>0.0</v>
      </c>
      <c r="U49" s="40">
        <v>0.0</v>
      </c>
      <c r="V49" s="40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52727.18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41</v>
      </c>
      <c r="BA51" s="78">
        <f t="shared" si="59"/>
        <v>32.5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3280</v>
      </c>
      <c r="BF51" s="40">
        <f t="shared" si="60"/>
        <v>1760</v>
      </c>
      <c r="BG51" s="40">
        <f>BB51*80</f>
        <v>0</v>
      </c>
      <c r="BH51" s="40">
        <f>SUM(BH44,BH45,BH46,BH47,BH48,BH49)</f>
        <v>6140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45236.0</v>
      </c>
      <c r="F55" s="14"/>
      <c r="G55" s="14"/>
      <c r="H55" s="14"/>
      <c r="I55" s="15"/>
      <c r="J55" s="15"/>
      <c r="K55" s="16"/>
      <c r="L55" s="13">
        <v>45237.0</v>
      </c>
      <c r="M55" s="15"/>
      <c r="N55" s="15"/>
      <c r="O55" s="15"/>
      <c r="P55" s="15"/>
      <c r="Q55" s="11"/>
      <c r="R55" s="17"/>
      <c r="S55" s="13">
        <v>45238.0</v>
      </c>
      <c r="T55" s="11"/>
      <c r="U55" s="15"/>
      <c r="V55" s="15"/>
      <c r="W55" s="11"/>
      <c r="X55" s="18"/>
      <c r="Y55" s="14"/>
      <c r="Z55" s="13">
        <v>45239.0</v>
      </c>
      <c r="AA55" s="15"/>
      <c r="AB55" s="15"/>
      <c r="AC55" s="11"/>
      <c r="AD55" s="15"/>
      <c r="AE55" s="15"/>
      <c r="AF55" s="12"/>
      <c r="AG55" s="13">
        <v>45240.0</v>
      </c>
      <c r="AH55" s="15"/>
      <c r="AI55" s="11"/>
      <c r="AJ55" s="15"/>
      <c r="AK55" s="15"/>
      <c r="AL55" s="15"/>
      <c r="AM55" s="18"/>
      <c r="AN55" s="13">
        <v>45241.0</v>
      </c>
      <c r="AO55" s="11"/>
      <c r="AP55" s="19"/>
      <c r="AQ55" s="19"/>
      <c r="AR55" s="19"/>
      <c r="AS55" s="19"/>
      <c r="AT55" s="14"/>
      <c r="AU55" s="13">
        <v>45242.0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53"/>
      <c r="X57" s="45"/>
      <c r="Y57" s="39"/>
      <c r="Z57" s="39"/>
      <c r="AA57" s="40">
        <v>0.0</v>
      </c>
      <c r="AB57" s="40">
        <v>0.0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0</v>
      </c>
      <c r="BA57" s="39">
        <f t="shared" si="61"/>
        <v>0</v>
      </c>
      <c r="BB57" s="39">
        <f t="shared" si="61"/>
        <v>0</v>
      </c>
      <c r="BC57" s="50">
        <f t="shared" ref="BC57:BC59" si="63">SUM(AZ57,BA57,BB57)</f>
        <v>0</v>
      </c>
      <c r="BD57" s="51"/>
      <c r="BE57" s="39">
        <f t="shared" ref="BE57:BE59" si="64">AZ57*80</f>
        <v>0</v>
      </c>
      <c r="BF57" s="39">
        <f t="shared" ref="BF57:BF59" si="65">BA57*88</f>
        <v>0</v>
      </c>
      <c r="BG57" s="39">
        <f t="shared" ref="BG57:BG59" si="66">BB57*80</f>
        <v>0</v>
      </c>
      <c r="BH57" s="39">
        <f t="shared" ref="BH57:BH59" si="67">sum(BE57,BF57,BG57)</f>
        <v>0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45" t="s">
        <v>67</v>
      </c>
      <c r="X58" s="146">
        <v>45240.0</v>
      </c>
      <c r="Y58" s="40" t="s">
        <v>135</v>
      </c>
      <c r="Z58" s="39" t="s">
        <v>136</v>
      </c>
      <c r="AA58" s="40">
        <v>2.0</v>
      </c>
      <c r="AB58" s="40">
        <v>6.0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45242.0</v>
      </c>
      <c r="AM58" s="148" t="s">
        <v>105</v>
      </c>
      <c r="AN58" s="148" t="s">
        <v>106</v>
      </c>
      <c r="AO58" s="40">
        <v>4.0</v>
      </c>
      <c r="AP58" s="40">
        <v>1.0</v>
      </c>
      <c r="AQ58" s="40">
        <v>0.0</v>
      </c>
      <c r="AR58" s="149"/>
      <c r="AS58" s="45"/>
      <c r="AT58" s="111"/>
      <c r="AU58" s="39"/>
      <c r="AV58" s="40">
        <v>0.0</v>
      </c>
      <c r="AW58" s="40">
        <v>0.0</v>
      </c>
      <c r="AX58" s="40">
        <v>0.0</v>
      </c>
      <c r="AY58" s="48"/>
      <c r="AZ58" s="49">
        <f t="shared" ref="AZ58:BB58" si="62">SUM(F58,M58,T58,AA58,AH58,AO58,AV58)</f>
        <v>6</v>
      </c>
      <c r="BA58" s="39">
        <f t="shared" si="62"/>
        <v>7</v>
      </c>
      <c r="BB58" s="39">
        <f t="shared" si="62"/>
        <v>1</v>
      </c>
      <c r="BC58" s="50">
        <f t="shared" si="63"/>
        <v>14</v>
      </c>
      <c r="BD58" s="51"/>
      <c r="BE58" s="39">
        <f t="shared" si="64"/>
        <v>480</v>
      </c>
      <c r="BF58" s="39">
        <f t="shared" si="65"/>
        <v>616</v>
      </c>
      <c r="BG58" s="39">
        <f t="shared" si="66"/>
        <v>80</v>
      </c>
      <c r="BH58" s="39">
        <f t="shared" si="67"/>
        <v>1176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145" t="s">
        <v>40</v>
      </c>
      <c r="AE59" s="146">
        <v>45241.0</v>
      </c>
      <c r="AF59" s="147" t="s">
        <v>137</v>
      </c>
      <c r="AG59" s="40" t="s">
        <v>138</v>
      </c>
      <c r="AH59" s="40">
        <v>3.0</v>
      </c>
      <c r="AI59" s="40">
        <v>1.0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51" t="s">
        <v>44</v>
      </c>
      <c r="AS59" s="146">
        <v>45243.0</v>
      </c>
      <c r="AT59" s="147" t="s">
        <v>137</v>
      </c>
      <c r="AU59" s="40" t="s">
        <v>138</v>
      </c>
      <c r="AV59" s="40">
        <v>3.0</v>
      </c>
      <c r="AW59" s="40">
        <v>1.0</v>
      </c>
      <c r="AX59" s="40">
        <v>0.0</v>
      </c>
      <c r="AY59" s="48"/>
      <c r="AZ59" s="49">
        <f t="shared" ref="AZ59:BB59" si="68">SUM(F59,M59,T59,AA59,AH59,AO59,AV59)</f>
        <v>6</v>
      </c>
      <c r="BA59" s="39">
        <f t="shared" si="68"/>
        <v>2</v>
      </c>
      <c r="BB59" s="39">
        <f t="shared" si="68"/>
        <v>0</v>
      </c>
      <c r="BC59" s="50">
        <f t="shared" si="63"/>
        <v>8</v>
      </c>
      <c r="BD59" s="51"/>
      <c r="BE59" s="39">
        <f t="shared" si="64"/>
        <v>480</v>
      </c>
      <c r="BF59" s="39">
        <f t="shared" si="65"/>
        <v>176</v>
      </c>
      <c r="BG59" s="39">
        <f t="shared" si="66"/>
        <v>0</v>
      </c>
      <c r="BH59" s="39">
        <f t="shared" si="67"/>
        <v>656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12</v>
      </c>
      <c r="BA61" s="78">
        <f t="shared" si="69"/>
        <v>9</v>
      </c>
      <c r="BB61" s="78">
        <f t="shared" si="69"/>
        <v>1</v>
      </c>
      <c r="BC61" s="79">
        <f t="shared" si="69"/>
        <v>22</v>
      </c>
      <c r="BD61" s="51"/>
      <c r="BE61" s="40">
        <f t="shared" ref="BE61:BG61" si="70">sum(BE57,BE58)</f>
        <v>480</v>
      </c>
      <c r="BF61" s="40">
        <f t="shared" si="70"/>
        <v>616</v>
      </c>
      <c r="BG61" s="40">
        <f t="shared" si="70"/>
        <v>80</v>
      </c>
      <c r="BH61" s="40">
        <f>sum(BH57,BH58,BH59)</f>
        <v>1832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45236.0</v>
      </c>
      <c r="F64" s="14"/>
      <c r="G64" s="14"/>
      <c r="H64" s="14"/>
      <c r="I64" s="15"/>
      <c r="J64" s="15"/>
      <c r="K64" s="16"/>
      <c r="L64" s="13">
        <v>45237.0</v>
      </c>
      <c r="M64" s="15"/>
      <c r="N64" s="15"/>
      <c r="O64" s="15"/>
      <c r="P64" s="15"/>
      <c r="Q64" s="11"/>
      <c r="R64" s="17"/>
      <c r="S64" s="13">
        <v>45238.0</v>
      </c>
      <c r="T64" s="11"/>
      <c r="U64" s="15"/>
      <c r="V64" s="15"/>
      <c r="W64" s="11"/>
      <c r="X64" s="18"/>
      <c r="Y64" s="14"/>
      <c r="Z64" s="13">
        <v>45239.0</v>
      </c>
      <c r="AA64" s="15"/>
      <c r="AB64" s="15"/>
      <c r="AC64" s="11"/>
      <c r="AD64" s="15"/>
      <c r="AE64" s="15"/>
      <c r="AF64" s="12"/>
      <c r="AG64" s="13">
        <v>45240.0</v>
      </c>
      <c r="AH64" s="15"/>
      <c r="AI64" s="11"/>
      <c r="AJ64" s="15"/>
      <c r="AK64" s="15"/>
      <c r="AL64" s="15"/>
      <c r="AM64" s="18"/>
      <c r="AN64" s="13">
        <v>45241.0</v>
      </c>
      <c r="AO64" s="11"/>
      <c r="AP64" s="19"/>
      <c r="AQ64" s="19"/>
      <c r="AR64" s="19"/>
      <c r="AS64" s="19"/>
      <c r="AT64" s="14"/>
      <c r="AU64" s="13">
        <v>45242.0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42" t="s">
        <v>62</v>
      </c>
      <c r="C66" s="37">
        <v>45237.0</v>
      </c>
      <c r="D66" s="42" t="s">
        <v>65</v>
      </c>
      <c r="E66" s="58" t="s">
        <v>66</v>
      </c>
      <c r="F66" s="40">
        <v>0.0</v>
      </c>
      <c r="G66" s="40">
        <v>6.0</v>
      </c>
      <c r="H66" s="40">
        <v>0.0</v>
      </c>
      <c r="I66" s="42" t="s">
        <v>131</v>
      </c>
      <c r="J66" s="37">
        <v>45238.0</v>
      </c>
      <c r="K66" s="42" t="s">
        <v>65</v>
      </c>
      <c r="L66" s="58" t="s">
        <v>66</v>
      </c>
      <c r="M66" s="40">
        <v>0.0</v>
      </c>
      <c r="N66" s="40">
        <v>6.0</v>
      </c>
      <c r="O66" s="40">
        <v>0.0</v>
      </c>
      <c r="P66" s="38" t="s">
        <v>64</v>
      </c>
      <c r="Q66" s="37">
        <v>45239.0</v>
      </c>
      <c r="R66" s="42" t="s">
        <v>65</v>
      </c>
      <c r="S66" s="58" t="s">
        <v>66</v>
      </c>
      <c r="T66" s="40">
        <v>0.0</v>
      </c>
      <c r="U66" s="40">
        <v>6.0</v>
      </c>
      <c r="V66" s="40">
        <v>0.0</v>
      </c>
      <c r="W66" s="42" t="s">
        <v>67</v>
      </c>
      <c r="X66" s="37">
        <v>45240.0</v>
      </c>
      <c r="Y66" s="42" t="s">
        <v>65</v>
      </c>
      <c r="Z66" s="58" t="s">
        <v>66</v>
      </c>
      <c r="AA66" s="40">
        <v>0.0</v>
      </c>
      <c r="AB66" s="40">
        <v>6.0</v>
      </c>
      <c r="AC66" s="40">
        <v>0.0</v>
      </c>
      <c r="AD66" s="42" t="s">
        <v>78</v>
      </c>
      <c r="AE66" s="37">
        <v>45241.0</v>
      </c>
      <c r="AF66" s="42" t="s">
        <v>217</v>
      </c>
      <c r="AG66" s="58" t="s">
        <v>218</v>
      </c>
      <c r="AH66" s="40">
        <v>1.0</v>
      </c>
      <c r="AI66" s="40">
        <v>6.0</v>
      </c>
      <c r="AJ66" s="40">
        <v>0.0</v>
      </c>
      <c r="AK66" s="158" t="s">
        <v>79</v>
      </c>
      <c r="AL66" s="37">
        <v>45242.0</v>
      </c>
      <c r="AM66" s="42" t="s">
        <v>65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27</v>
      </c>
      <c r="AS66" s="37">
        <v>45243.0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1</v>
      </c>
      <c r="BA66" s="39">
        <f t="shared" si="71"/>
        <v>36</v>
      </c>
      <c r="BB66" s="39">
        <f t="shared" si="71"/>
        <v>0</v>
      </c>
      <c r="BC66" s="50">
        <f t="shared" ref="BC66:BC70" si="73">SUM(AZ66,BA66,BB66)</f>
        <v>37</v>
      </c>
      <c r="BD66" s="51"/>
      <c r="BE66" s="39">
        <f t="shared" ref="BE66:BE70" si="74">AZ66*80</f>
        <v>80</v>
      </c>
      <c r="BF66" s="39">
        <f t="shared" ref="BF66:BF70" si="75">BA66*88</f>
        <v>3168</v>
      </c>
      <c r="BG66" s="39">
        <f t="shared" ref="BG66:BG70" si="76">BB66*80</f>
        <v>0</v>
      </c>
      <c r="BH66" s="39">
        <f t="shared" ref="BH66:BH70" si="77">sum(BE66,BF66,BG66)</f>
        <v>3248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149"/>
      <c r="AL67" s="45"/>
      <c r="AM67" s="53"/>
      <c r="AN67" s="58"/>
      <c r="AO67" s="40">
        <v>0.0</v>
      </c>
      <c r="AP67" s="40">
        <v>0.0</v>
      </c>
      <c r="AQ67" s="40">
        <v>0.0</v>
      </c>
      <c r="AR67" s="92"/>
      <c r="AS67" s="45"/>
      <c r="AT67" s="53"/>
      <c r="AU67" s="53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0</v>
      </c>
      <c r="BB67" s="39">
        <f t="shared" si="72"/>
        <v>0</v>
      </c>
      <c r="BC67" s="50">
        <f t="shared" si="73"/>
        <v>0</v>
      </c>
      <c r="BD67" s="51"/>
      <c r="BE67" s="39">
        <f t="shared" si="74"/>
        <v>0</v>
      </c>
      <c r="BF67" s="39">
        <f t="shared" si="75"/>
        <v>0</v>
      </c>
      <c r="BG67" s="39">
        <f t="shared" si="76"/>
        <v>0</v>
      </c>
      <c r="BH67" s="39">
        <f t="shared" si="77"/>
        <v>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45237.0</v>
      </c>
      <c r="D68" s="38" t="s">
        <v>25</v>
      </c>
      <c r="E68" s="39" t="s">
        <v>25</v>
      </c>
      <c r="F68" s="40">
        <v>0.0</v>
      </c>
      <c r="G68" s="40">
        <v>0.0</v>
      </c>
      <c r="H68" s="40">
        <v>0.0</v>
      </c>
      <c r="I68" s="42" t="s">
        <v>46</v>
      </c>
      <c r="J68" s="37">
        <v>45238.0</v>
      </c>
      <c r="K68" s="38" t="s">
        <v>126</v>
      </c>
      <c r="L68" s="39" t="s">
        <v>127</v>
      </c>
      <c r="M68" s="40">
        <v>6.0</v>
      </c>
      <c r="N68" s="40">
        <v>0.0</v>
      </c>
      <c r="O68" s="40">
        <v>0.0</v>
      </c>
      <c r="P68" s="38" t="s">
        <v>36</v>
      </c>
      <c r="Q68" s="37">
        <v>45239.0</v>
      </c>
      <c r="R68" s="38" t="s">
        <v>126</v>
      </c>
      <c r="S68" s="39" t="s">
        <v>127</v>
      </c>
      <c r="T68" s="40">
        <v>6.0</v>
      </c>
      <c r="U68" s="40">
        <v>0.0</v>
      </c>
      <c r="V68" s="40">
        <v>0.0</v>
      </c>
      <c r="W68" s="53"/>
      <c r="X68" s="45"/>
      <c r="Y68" s="39"/>
      <c r="Z68" s="39"/>
      <c r="AA68" s="40">
        <v>0.0</v>
      </c>
      <c r="AB68" s="40">
        <v>0.0</v>
      </c>
      <c r="AC68" s="40">
        <v>0.0</v>
      </c>
      <c r="AD68" s="56" t="s">
        <v>40</v>
      </c>
      <c r="AE68" s="37">
        <v>45241.0</v>
      </c>
      <c r="AF68" s="38" t="s">
        <v>215</v>
      </c>
      <c r="AG68" s="39" t="s">
        <v>129</v>
      </c>
      <c r="AH68" s="40">
        <v>6.0</v>
      </c>
      <c r="AI68" s="40">
        <v>1.0</v>
      </c>
      <c r="AJ68" s="40">
        <v>0.0</v>
      </c>
      <c r="AK68" s="42" t="s">
        <v>43</v>
      </c>
      <c r="AL68" s="37">
        <v>45242.0</v>
      </c>
      <c r="AM68" s="38" t="s">
        <v>126</v>
      </c>
      <c r="AN68" s="39" t="s">
        <v>127</v>
      </c>
      <c r="AO68" s="40">
        <v>6.0</v>
      </c>
      <c r="AP68" s="40">
        <v>0.0</v>
      </c>
      <c r="AQ68" s="40">
        <v>0.0</v>
      </c>
      <c r="AR68" s="96" t="s">
        <v>142</v>
      </c>
      <c r="AS68" s="37">
        <v>45243.0</v>
      </c>
      <c r="AT68" s="38" t="s">
        <v>265</v>
      </c>
      <c r="AU68" s="39" t="s">
        <v>267</v>
      </c>
      <c r="AV68" s="40">
        <v>2.0</v>
      </c>
      <c r="AW68" s="40">
        <v>6.0</v>
      </c>
      <c r="AX68" s="40">
        <v>4.0</v>
      </c>
      <c r="AY68" s="48"/>
      <c r="AZ68" s="49">
        <f t="shared" ref="AZ68:BB68" si="78">SUM(F68,M68,T68,AA68,AH68,AO68,AV68)</f>
        <v>26</v>
      </c>
      <c r="BA68" s="39">
        <f t="shared" si="78"/>
        <v>7</v>
      </c>
      <c r="BB68" s="39">
        <f t="shared" si="78"/>
        <v>4</v>
      </c>
      <c r="BC68" s="50">
        <f t="shared" si="73"/>
        <v>37</v>
      </c>
      <c r="BD68" s="51"/>
      <c r="BE68" s="39">
        <f t="shared" si="74"/>
        <v>2080</v>
      </c>
      <c r="BF68" s="39">
        <f t="shared" si="75"/>
        <v>616</v>
      </c>
      <c r="BG68" s="39">
        <f t="shared" si="76"/>
        <v>320</v>
      </c>
      <c r="BH68" s="39">
        <f t="shared" si="77"/>
        <v>3016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41" t="s">
        <v>33</v>
      </c>
      <c r="C69" s="37">
        <v>45237.0</v>
      </c>
      <c r="D69" s="38" t="s">
        <v>126</v>
      </c>
      <c r="E69" s="39" t="s">
        <v>127</v>
      </c>
      <c r="F69" s="40">
        <v>6.0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42" t="s">
        <v>37</v>
      </c>
      <c r="X69" s="37">
        <v>45240.0</v>
      </c>
      <c r="Y69" s="38" t="s">
        <v>126</v>
      </c>
      <c r="Z69" s="39" t="s">
        <v>127</v>
      </c>
      <c r="AA69" s="40">
        <v>6.0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53"/>
      <c r="AU69" s="58"/>
      <c r="AV69" s="40">
        <v>0.0</v>
      </c>
      <c r="AW69" s="40">
        <v>0.0</v>
      </c>
      <c r="AX69" s="40">
        <v>0.0</v>
      </c>
      <c r="AY69" s="48"/>
      <c r="AZ69" s="49">
        <f t="shared" ref="AZ69:BB69" si="79">SUM(F69,M69,T69,AA69,AH69,AO69,AV69)</f>
        <v>12</v>
      </c>
      <c r="BA69" s="39">
        <f t="shared" si="79"/>
        <v>0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960</v>
      </c>
      <c r="BF69" s="39">
        <f t="shared" si="75"/>
        <v>0</v>
      </c>
      <c r="BG69" s="39">
        <f t="shared" si="76"/>
        <v>0</v>
      </c>
      <c r="BH69" s="39">
        <f t="shared" si="77"/>
        <v>960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45241.0</v>
      </c>
      <c r="AF70" s="96" t="s">
        <v>268</v>
      </c>
      <c r="AG70" s="92" t="s">
        <v>269</v>
      </c>
      <c r="AH70" s="40">
        <v>3.0</v>
      </c>
      <c r="AI70" s="40">
        <v>0.0</v>
      </c>
      <c r="AJ70" s="40">
        <v>0.0</v>
      </c>
      <c r="AK70" s="54"/>
      <c r="AL70" s="45"/>
      <c r="AM70" s="53"/>
      <c r="AN70" s="58"/>
      <c r="AO70" s="40">
        <v>0.0</v>
      </c>
      <c r="AP70" s="40">
        <v>0.0</v>
      </c>
      <c r="AQ70" s="40">
        <v>0.0</v>
      </c>
      <c r="AR70" s="92"/>
      <c r="AS70" s="45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</v>
      </c>
      <c r="BB70" s="39">
        <f t="shared" si="80"/>
        <v>0</v>
      </c>
      <c r="BC70" s="50">
        <f t="shared" si="73"/>
        <v>3</v>
      </c>
      <c r="BD70" s="51"/>
      <c r="BE70" s="39">
        <f t="shared" si="74"/>
        <v>240</v>
      </c>
      <c r="BF70" s="39">
        <f t="shared" si="75"/>
        <v>0</v>
      </c>
      <c r="BG70" s="39">
        <f t="shared" si="76"/>
        <v>0</v>
      </c>
      <c r="BH70" s="39">
        <f t="shared" si="77"/>
        <v>240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42</v>
      </c>
      <c r="BA72" s="78">
        <f t="shared" si="81"/>
        <v>43</v>
      </c>
      <c r="BB72" s="78">
        <f t="shared" si="81"/>
        <v>4</v>
      </c>
      <c r="BC72" s="79">
        <f t="shared" si="81"/>
        <v>89</v>
      </c>
      <c r="BD72" s="51"/>
      <c r="BE72" s="40">
        <f>sum(BE67,BE66,BE68,BE69,BE70)</f>
        <v>3360</v>
      </c>
      <c r="BF72" s="40">
        <f t="shared" ref="BF72:BH72" si="82">sum(BF66,BF67,BF68,BF69,BF70)</f>
        <v>3784</v>
      </c>
      <c r="BG72" s="40">
        <f t="shared" si="82"/>
        <v>320</v>
      </c>
      <c r="BH72" s="40">
        <f t="shared" si="82"/>
        <v>7464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45236.0</v>
      </c>
      <c r="F75" s="14"/>
      <c r="G75" s="14"/>
      <c r="H75" s="14"/>
      <c r="I75" s="15"/>
      <c r="J75" s="15"/>
      <c r="K75" s="16"/>
      <c r="L75" s="13">
        <v>45237.0</v>
      </c>
      <c r="M75" s="15"/>
      <c r="N75" s="15"/>
      <c r="O75" s="15"/>
      <c r="P75" s="15"/>
      <c r="Q75" s="11"/>
      <c r="R75" s="17"/>
      <c r="S75" s="13">
        <v>45238.0</v>
      </c>
      <c r="T75" s="11"/>
      <c r="U75" s="15"/>
      <c r="V75" s="15"/>
      <c r="W75" s="11"/>
      <c r="X75" s="18"/>
      <c r="Y75" s="14"/>
      <c r="Z75" s="13">
        <v>45239.0</v>
      </c>
      <c r="AA75" s="15"/>
      <c r="AB75" s="15"/>
      <c r="AC75" s="11"/>
      <c r="AD75" s="15"/>
      <c r="AE75" s="15"/>
      <c r="AF75" s="12"/>
      <c r="AG75" s="13">
        <v>45240.0</v>
      </c>
      <c r="AH75" s="15"/>
      <c r="AI75" s="11"/>
      <c r="AJ75" s="15"/>
      <c r="AK75" s="15"/>
      <c r="AL75" s="15"/>
      <c r="AM75" s="18"/>
      <c r="AN75" s="13">
        <v>45241.0</v>
      </c>
      <c r="AO75" s="11"/>
      <c r="AP75" s="19"/>
      <c r="AQ75" s="19"/>
      <c r="AR75" s="19"/>
      <c r="AS75" s="19"/>
      <c r="AT75" s="14"/>
      <c r="AU75" s="13">
        <v>45242.0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42" t="s">
        <v>37</v>
      </c>
      <c r="X77" s="37">
        <v>45240.0</v>
      </c>
      <c r="Y77" s="38" t="s">
        <v>247</v>
      </c>
      <c r="Z77" s="39" t="s">
        <v>248</v>
      </c>
      <c r="AA77" s="40">
        <v>5.0</v>
      </c>
      <c r="AB77" s="40">
        <v>1.0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5</v>
      </c>
      <c r="BA77" s="39">
        <f t="shared" si="83"/>
        <v>1</v>
      </c>
      <c r="BB77" s="39">
        <f t="shared" si="83"/>
        <v>0</v>
      </c>
      <c r="BC77" s="50">
        <f t="shared" ref="BC77:BC81" si="85">SUM(AZ77,BA77,BB77)</f>
        <v>6</v>
      </c>
      <c r="BD77" s="51"/>
      <c r="BE77" s="39">
        <f t="shared" ref="BE77:BE80" si="86">AZ77*80</f>
        <v>400</v>
      </c>
      <c r="BF77" s="39">
        <f>BA77*84</f>
        <v>84</v>
      </c>
      <c r="BG77" s="39">
        <f t="shared" ref="BG77:BG80" si="87">BB77*80</f>
        <v>0</v>
      </c>
      <c r="BH77" s="39">
        <f>SUM(BE77,BF77,BG77)</f>
        <v>484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si="86"/>
        <v>0</v>
      </c>
      <c r="BF78" s="39">
        <f t="shared" ref="BF78:BF80" si="89">BA78*88</f>
        <v>0</v>
      </c>
      <c r="BG78" s="39">
        <f t="shared" si="87"/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6"/>
        <v>0</v>
      </c>
      <c r="BF80" s="39">
        <f t="shared" si="89"/>
        <v>0</v>
      </c>
      <c r="BG80" s="39">
        <f t="shared" si="87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45237.0</v>
      </c>
      <c r="D81" s="38" t="s">
        <v>247</v>
      </c>
      <c r="E81" s="39" t="s">
        <v>248</v>
      </c>
      <c r="F81" s="40">
        <v>5.0</v>
      </c>
      <c r="G81" s="40">
        <v>1.0</v>
      </c>
      <c r="H81" s="40">
        <v>0.0</v>
      </c>
      <c r="I81" s="42" t="s">
        <v>46</v>
      </c>
      <c r="J81" s="37">
        <v>45238.0</v>
      </c>
      <c r="K81" s="38" t="s">
        <v>247</v>
      </c>
      <c r="L81" s="39" t="s">
        <v>248</v>
      </c>
      <c r="M81" s="40">
        <v>5.0</v>
      </c>
      <c r="N81" s="40">
        <v>1.0</v>
      </c>
      <c r="O81" s="40">
        <v>0.0</v>
      </c>
      <c r="P81" s="38" t="s">
        <v>36</v>
      </c>
      <c r="Q81" s="37">
        <v>45239.0</v>
      </c>
      <c r="R81" s="38" t="s">
        <v>247</v>
      </c>
      <c r="S81" s="39" t="s">
        <v>248</v>
      </c>
      <c r="T81" s="40">
        <v>5.0</v>
      </c>
      <c r="U81" s="40">
        <v>1.0</v>
      </c>
      <c r="V81" s="40">
        <v>0.0</v>
      </c>
      <c r="W81" s="42" t="s">
        <v>37</v>
      </c>
      <c r="X81" s="37">
        <v>45240.0</v>
      </c>
      <c r="Y81" s="38" t="s">
        <v>25</v>
      </c>
      <c r="Z81" s="39" t="s">
        <v>25</v>
      </c>
      <c r="AA81" s="40">
        <v>0.0</v>
      </c>
      <c r="AB81" s="40">
        <v>0.0</v>
      </c>
      <c r="AC81" s="40">
        <v>0.0</v>
      </c>
      <c r="AD81" s="56" t="s">
        <v>40</v>
      </c>
      <c r="AE81" s="37">
        <v>45241.0</v>
      </c>
      <c r="AF81" s="38" t="s">
        <v>128</v>
      </c>
      <c r="AG81" s="39" t="s">
        <v>129</v>
      </c>
      <c r="AH81" s="40">
        <v>6.0</v>
      </c>
      <c r="AI81" s="40">
        <v>1.0</v>
      </c>
      <c r="AJ81" s="40">
        <v>0.0</v>
      </c>
      <c r="AK81" s="42" t="s">
        <v>43</v>
      </c>
      <c r="AL81" s="37">
        <v>45242.0</v>
      </c>
      <c r="AM81" s="38" t="s">
        <v>128</v>
      </c>
      <c r="AN81" s="39" t="s">
        <v>129</v>
      </c>
      <c r="AO81" s="40">
        <v>6.0</v>
      </c>
      <c r="AP81" s="40">
        <v>1.0</v>
      </c>
      <c r="AQ81" s="40">
        <v>0.0</v>
      </c>
      <c r="AR81" s="96" t="s">
        <v>142</v>
      </c>
      <c r="AS81" s="37">
        <v>45243.0</v>
      </c>
      <c r="AT81" s="38" t="s">
        <v>105</v>
      </c>
      <c r="AU81" s="39" t="s">
        <v>106</v>
      </c>
      <c r="AV81" s="40">
        <v>4.0</v>
      </c>
      <c r="AW81" s="40">
        <v>1.0</v>
      </c>
      <c r="AX81" s="40">
        <v>0.0</v>
      </c>
      <c r="AY81" s="155"/>
      <c r="AZ81" s="169">
        <f t="shared" ref="AZ81:BB81" si="92">SUM(F81,M81,T81,AA81,AH81,AO81,AV81)</f>
        <v>31</v>
      </c>
      <c r="BA81" s="149">
        <f t="shared" si="92"/>
        <v>6</v>
      </c>
      <c r="BB81" s="149">
        <f t="shared" si="92"/>
        <v>0</v>
      </c>
      <c r="BC81" s="170">
        <f t="shared" si="85"/>
        <v>37</v>
      </c>
      <c r="BD81" s="155"/>
      <c r="BE81" s="39">
        <f>AZ81*67.31</f>
        <v>2086.61</v>
      </c>
      <c r="BF81" s="39">
        <f>BA81*74</f>
        <v>444</v>
      </c>
      <c r="BG81" s="39">
        <f>BB81*84</f>
        <v>0</v>
      </c>
      <c r="BH81" s="39">
        <f>SUM(BE81,BF81,BG81)</f>
        <v>2530.61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36</v>
      </c>
      <c r="BA83" s="78">
        <f t="shared" si="93"/>
        <v>7</v>
      </c>
      <c r="BB83" s="78">
        <f t="shared" si="93"/>
        <v>0</v>
      </c>
      <c r="BC83" s="79">
        <f t="shared" si="93"/>
        <v>43</v>
      </c>
      <c r="BD83" s="136"/>
      <c r="BE83" s="40">
        <f t="shared" ref="BE83:BG83" si="94">SUM(BE77,BE78,BE79,BE80)</f>
        <v>400</v>
      </c>
      <c r="BF83" s="40">
        <f t="shared" si="94"/>
        <v>84</v>
      </c>
      <c r="BG83" s="40">
        <f t="shared" si="94"/>
        <v>0</v>
      </c>
      <c r="BH83" s="40">
        <f>sum(BH77,BH78,BH79,BH80,BH81)</f>
        <v>3014.61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45236.0</v>
      </c>
      <c r="F87" s="14"/>
      <c r="G87" s="14"/>
      <c r="H87" s="14"/>
      <c r="I87" s="15"/>
      <c r="J87" s="15"/>
      <c r="K87" s="16"/>
      <c r="L87" s="13">
        <v>45237.0</v>
      </c>
      <c r="M87" s="15"/>
      <c r="N87" s="15"/>
      <c r="O87" s="15"/>
      <c r="P87" s="15"/>
      <c r="Q87" s="11"/>
      <c r="R87" s="17"/>
      <c r="S87" s="13">
        <v>45238.0</v>
      </c>
      <c r="T87" s="11"/>
      <c r="U87" s="15"/>
      <c r="V87" s="15"/>
      <c r="W87" s="11"/>
      <c r="X87" s="18"/>
      <c r="Y87" s="14"/>
      <c r="Z87" s="13">
        <v>45239.0</v>
      </c>
      <c r="AA87" s="15"/>
      <c r="AB87" s="15"/>
      <c r="AC87" s="11"/>
      <c r="AD87" s="15"/>
      <c r="AE87" s="15"/>
      <c r="AF87" s="12"/>
      <c r="AG87" s="13">
        <v>45240.0</v>
      </c>
      <c r="AH87" s="15"/>
      <c r="AI87" s="11"/>
      <c r="AJ87" s="15"/>
      <c r="AK87" s="15"/>
      <c r="AL87" s="15"/>
      <c r="AM87" s="18"/>
      <c r="AN87" s="13">
        <v>45241.0</v>
      </c>
      <c r="AO87" s="11"/>
      <c r="AP87" s="19"/>
      <c r="AQ87" s="19"/>
      <c r="AR87" s="19"/>
      <c r="AS87" s="19"/>
      <c r="AT87" s="14"/>
      <c r="AU87" s="13">
        <v>45242.0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/>
      <c r="C89" s="37"/>
      <c r="D89" s="38"/>
      <c r="E89" s="39"/>
      <c r="F89" s="40">
        <v>0.0</v>
      </c>
      <c r="G89" s="40">
        <v>0.0</v>
      </c>
      <c r="H89" s="40">
        <v>0.0</v>
      </c>
      <c r="I89" s="36"/>
      <c r="J89" s="37"/>
      <c r="K89" s="38"/>
      <c r="L89" s="39"/>
      <c r="M89" s="40">
        <v>0.0</v>
      </c>
      <c r="N89" s="40">
        <v>0.0</v>
      </c>
      <c r="O89" s="40">
        <v>0.0</v>
      </c>
      <c r="P89" s="36"/>
      <c r="Q89" s="37"/>
      <c r="R89" s="38"/>
      <c r="S89" s="39"/>
      <c r="T89" s="40">
        <v>0.0</v>
      </c>
      <c r="U89" s="40">
        <v>0.0</v>
      </c>
      <c r="V89" s="40">
        <v>0.0</v>
      </c>
      <c r="W89" s="36"/>
      <c r="X89" s="37"/>
      <c r="Y89" s="38"/>
      <c r="Z89" s="39"/>
      <c r="AA89" s="40">
        <v>0.0</v>
      </c>
      <c r="AB89" s="40">
        <v>0.0</v>
      </c>
      <c r="AC89" s="40">
        <v>0.0</v>
      </c>
      <c r="AD89" s="36"/>
      <c r="AE89" s="37"/>
      <c r="AF89" s="38"/>
      <c r="AG89" s="39"/>
      <c r="AH89" s="40">
        <v>0.0</v>
      </c>
      <c r="AI89" s="40">
        <v>0.0</v>
      </c>
      <c r="AJ89" s="40">
        <v>0.0</v>
      </c>
      <c r="AK89" s="36"/>
      <c r="AL89" s="37"/>
      <c r="AM89" s="38"/>
      <c r="AN89" s="39"/>
      <c r="AO89" s="40">
        <v>0.0</v>
      </c>
      <c r="AP89" s="40">
        <v>0.0</v>
      </c>
      <c r="AQ89" s="40">
        <v>0.0</v>
      </c>
      <c r="AR89" s="36"/>
      <c r="AS89" s="37"/>
      <c r="AT89" s="38"/>
      <c r="AU89" s="39"/>
      <c r="AV89" s="40">
        <v>0.0</v>
      </c>
      <c r="AW89" s="40">
        <v>0.0</v>
      </c>
      <c r="AX89" s="40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1" si="97">SUM(AZ89,BA89,BB89)</f>
        <v>0</v>
      </c>
      <c r="BD89" s="165"/>
      <c r="BE89" s="86">
        <f t="shared" ref="BE89:BE91" si="98">AZ89*80</f>
        <v>0</v>
      </c>
      <c r="BF89" s="17">
        <f t="shared" ref="BF89:BF91" si="99">BA89*88</f>
        <v>0</v>
      </c>
      <c r="BG89" s="17">
        <f t="shared" ref="BG89:BG91" si="100">BB89*80</f>
        <v>0</v>
      </c>
      <c r="BH89" s="17">
        <f t="shared" ref="BH89:BH91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41"/>
      <c r="J90" s="37"/>
      <c r="K90" s="42"/>
      <c r="L90" s="58"/>
      <c r="M90" s="145">
        <v>0.0</v>
      </c>
      <c r="N90" s="145">
        <v>0.0</v>
      </c>
      <c r="O90" s="163">
        <v>0.0</v>
      </c>
      <c r="P90" s="41"/>
      <c r="Q90" s="37"/>
      <c r="R90" s="42"/>
      <c r="S90" s="58"/>
      <c r="T90" s="145">
        <v>0.0</v>
      </c>
      <c r="U90" s="145">
        <v>0.0</v>
      </c>
      <c r="V90" s="163">
        <v>0.0</v>
      </c>
      <c r="W90" s="41"/>
      <c r="X90" s="37"/>
      <c r="Y90" s="42"/>
      <c r="Z90" s="58"/>
      <c r="AA90" s="145">
        <v>0.0</v>
      </c>
      <c r="AB90" s="145">
        <v>0.0</v>
      </c>
      <c r="AC90" s="163">
        <v>0.0</v>
      </c>
      <c r="AD90" s="41"/>
      <c r="AE90" s="37"/>
      <c r="AF90" s="42"/>
      <c r="AG90" s="58"/>
      <c r="AH90" s="145">
        <v>0.0</v>
      </c>
      <c r="AI90" s="145">
        <v>0.0</v>
      </c>
      <c r="AJ90" s="163">
        <v>0.0</v>
      </c>
      <c r="AK90" s="41"/>
      <c r="AL90" s="37"/>
      <c r="AM90" s="42"/>
      <c r="AN90" s="58"/>
      <c r="AO90" s="145">
        <v>0.0</v>
      </c>
      <c r="AP90" s="145">
        <v>0.0</v>
      </c>
      <c r="AQ90" s="163">
        <v>0.0</v>
      </c>
      <c r="AR90" s="41"/>
      <c r="AS90" s="37"/>
      <c r="AT90" s="42"/>
      <c r="AU90" s="58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183"/>
      <c r="L91" s="85"/>
      <c r="M91" s="163">
        <v>0.0</v>
      </c>
      <c r="N91" s="163">
        <v>0.0</v>
      </c>
      <c r="O91" s="163">
        <v>0.0</v>
      </c>
      <c r="P91" s="57"/>
      <c r="Q91" s="37"/>
      <c r="R91" s="183"/>
      <c r="S91" s="85"/>
      <c r="T91" s="163">
        <v>0.0</v>
      </c>
      <c r="U91" s="163">
        <v>0.0</v>
      </c>
      <c r="V91" s="163">
        <v>0.0</v>
      </c>
      <c r="W91" s="57"/>
      <c r="X91" s="37"/>
      <c r="Y91" s="183"/>
      <c r="Z91" s="85"/>
      <c r="AA91" s="163">
        <v>0.0</v>
      </c>
      <c r="AB91" s="163">
        <v>0.0</v>
      </c>
      <c r="AC91" s="163">
        <v>0.0</v>
      </c>
      <c r="AD91" s="57"/>
      <c r="AE91" s="37"/>
      <c r="AF91" s="183"/>
      <c r="AG91" s="85"/>
      <c r="AH91" s="163">
        <v>0.0</v>
      </c>
      <c r="AI91" s="163">
        <v>0.0</v>
      </c>
      <c r="AJ91" s="163">
        <v>0.0</v>
      </c>
      <c r="AK91" s="57"/>
      <c r="AL91" s="37"/>
      <c r="AM91" s="183"/>
      <c r="AN91" s="85"/>
      <c r="AO91" s="163">
        <v>0.0</v>
      </c>
      <c r="AP91" s="163">
        <v>0.0</v>
      </c>
      <c r="AQ91" s="163">
        <v>0.0</v>
      </c>
      <c r="AR91" s="57"/>
      <c r="AS91" s="37"/>
      <c r="AT91" s="183"/>
      <c r="AU91" s="85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76" t="s">
        <v>14</v>
      </c>
      <c r="AZ93" s="77">
        <f t="shared" ref="AZ93:BC93" si="103">SUM(AZ89,AZ90,AZ91)</f>
        <v>0</v>
      </c>
      <c r="BA93" s="78">
        <f t="shared" si="103"/>
        <v>0</v>
      </c>
      <c r="BB93" s="78">
        <f t="shared" si="103"/>
        <v>0</v>
      </c>
      <c r="BC93" s="79">
        <f t="shared" si="103"/>
        <v>0</v>
      </c>
      <c r="BD93" s="136"/>
      <c r="BE93" s="40">
        <f>SUM(BE90,BE89)</f>
        <v>0</v>
      </c>
      <c r="BF93" s="40">
        <f t="shared" ref="BF93:BG93" si="104">SUM(BF89,BF90)</f>
        <v>0</v>
      </c>
      <c r="BG93" s="40">
        <f t="shared" si="104"/>
        <v>0</v>
      </c>
      <c r="BH93" s="40">
        <f>SUM(BH89,BH90,BH91)</f>
        <v>0</v>
      </c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6" t="s">
        <v>147</v>
      </c>
      <c r="L94" s="4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6" t="s">
        <v>147</v>
      </c>
      <c r="AG94" s="4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6" t="s">
        <v>147</v>
      </c>
      <c r="AU94" s="4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6" t="s">
        <v>145</v>
      </c>
      <c r="BG94" s="4"/>
      <c r="BH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36"/>
      <c r="BJ95" s="136"/>
      <c r="BK95" s="136"/>
      <c r="BL95" s="136"/>
      <c r="BM95" s="136"/>
    </row>
    <row r="96">
      <c r="A96" s="10"/>
      <c r="B96" s="11"/>
      <c r="C96" s="11"/>
      <c r="D96" s="12"/>
      <c r="E96" s="13">
        <v>45236.0</v>
      </c>
      <c r="F96" s="14"/>
      <c r="G96" s="14"/>
      <c r="H96" s="14"/>
      <c r="I96" s="15"/>
      <c r="J96" s="15"/>
      <c r="K96" s="16"/>
      <c r="L96" s="13">
        <v>45237.0</v>
      </c>
      <c r="M96" s="15"/>
      <c r="N96" s="15"/>
      <c r="O96" s="15"/>
      <c r="P96" s="15"/>
      <c r="Q96" s="11"/>
      <c r="R96" s="17"/>
      <c r="S96" s="13">
        <v>45238.0</v>
      </c>
      <c r="T96" s="11"/>
      <c r="U96" s="15"/>
      <c r="V96" s="15"/>
      <c r="W96" s="11"/>
      <c r="X96" s="18"/>
      <c r="Y96" s="14"/>
      <c r="Z96" s="13">
        <v>45239.0</v>
      </c>
      <c r="AA96" s="15"/>
      <c r="AB96" s="15"/>
      <c r="AC96" s="11"/>
      <c r="AD96" s="15"/>
      <c r="AE96" s="15"/>
      <c r="AF96" s="12"/>
      <c r="AG96" s="13">
        <v>45240.0</v>
      </c>
      <c r="AH96" s="15"/>
      <c r="AI96" s="11"/>
      <c r="AJ96" s="15"/>
      <c r="AK96" s="15"/>
      <c r="AL96" s="15"/>
      <c r="AM96" s="18"/>
      <c r="AN96" s="13">
        <v>45241.0</v>
      </c>
      <c r="AO96" s="11"/>
      <c r="AP96" s="19"/>
      <c r="AQ96" s="19"/>
      <c r="AR96" s="19"/>
      <c r="AS96" s="19"/>
      <c r="AT96" s="14"/>
      <c r="AU96" s="13">
        <v>45242.0</v>
      </c>
      <c r="AV96" s="19"/>
      <c r="AW96" s="19"/>
      <c r="AX96" s="19"/>
      <c r="AY96" s="20"/>
      <c r="AZ96" s="19"/>
      <c r="BA96" s="19"/>
      <c r="BB96" s="19"/>
      <c r="BC96" s="19"/>
      <c r="BD96" s="20"/>
      <c r="BE96" s="21"/>
      <c r="BF96" s="22"/>
      <c r="BG96" s="4"/>
      <c r="BH96" s="19"/>
      <c r="BI96" s="23"/>
      <c r="BJ96" s="16"/>
      <c r="BK96" s="16"/>
      <c r="BL96" s="20"/>
      <c r="BM96" s="20"/>
    </row>
    <row r="97">
      <c r="A97" s="107"/>
      <c r="B97" s="26"/>
      <c r="C97" s="26"/>
      <c r="D97" s="26" t="s">
        <v>2</v>
      </c>
      <c r="E97" s="26" t="s">
        <v>3</v>
      </c>
      <c r="F97" s="26" t="s">
        <v>4</v>
      </c>
      <c r="G97" s="26" t="s">
        <v>5</v>
      </c>
      <c r="H97" s="26" t="s">
        <v>6</v>
      </c>
      <c r="I97" s="26"/>
      <c r="J97" s="26"/>
      <c r="K97" s="26" t="s">
        <v>2</v>
      </c>
      <c r="L97" s="26" t="s">
        <v>7</v>
      </c>
      <c r="M97" s="26" t="s">
        <v>4</v>
      </c>
      <c r="N97" s="26" t="s">
        <v>5</v>
      </c>
      <c r="O97" s="26" t="s">
        <v>6</v>
      </c>
      <c r="P97" s="26"/>
      <c r="Q97" s="26"/>
      <c r="R97" s="26" t="s">
        <v>2</v>
      </c>
      <c r="S97" s="26" t="s">
        <v>8</v>
      </c>
      <c r="T97" s="26" t="s">
        <v>4</v>
      </c>
      <c r="U97" s="26" t="s">
        <v>5</v>
      </c>
      <c r="V97" s="26" t="s">
        <v>6</v>
      </c>
      <c r="W97" s="28"/>
      <c r="X97" s="29"/>
      <c r="Y97" s="29" t="s">
        <v>2</v>
      </c>
      <c r="Z97" s="29" t="s">
        <v>9</v>
      </c>
      <c r="AA97" s="26" t="s">
        <v>4</v>
      </c>
      <c r="AB97" s="26" t="s">
        <v>5</v>
      </c>
      <c r="AC97" s="26" t="s">
        <v>6</v>
      </c>
      <c r="AD97" s="29"/>
      <c r="AE97" s="29"/>
      <c r="AF97" s="29" t="s">
        <v>2</v>
      </c>
      <c r="AG97" s="29" t="s">
        <v>10</v>
      </c>
      <c r="AH97" s="26" t="s">
        <v>4</v>
      </c>
      <c r="AI97" s="26" t="s">
        <v>5</v>
      </c>
      <c r="AJ97" s="26" t="s">
        <v>6</v>
      </c>
      <c r="AK97" s="29"/>
      <c r="AL97" s="29"/>
      <c r="AM97" s="29" t="s">
        <v>2</v>
      </c>
      <c r="AN97" s="29" t="s">
        <v>11</v>
      </c>
      <c r="AO97" s="26" t="s">
        <v>4</v>
      </c>
      <c r="AP97" s="26" t="s">
        <v>5</v>
      </c>
      <c r="AQ97" s="26" t="s">
        <v>6</v>
      </c>
      <c r="AR97" s="29"/>
      <c r="AS97" s="29"/>
      <c r="AT97" s="29" t="s">
        <v>2</v>
      </c>
      <c r="AU97" s="29" t="s">
        <v>12</v>
      </c>
      <c r="AV97" s="26" t="s">
        <v>4</v>
      </c>
      <c r="AW97" s="26" t="s">
        <v>5</v>
      </c>
      <c r="AX97" s="26" t="s">
        <v>6</v>
      </c>
      <c r="AY97" s="30"/>
      <c r="AZ97" s="31" t="s">
        <v>4</v>
      </c>
      <c r="BA97" s="31" t="s">
        <v>13</v>
      </c>
      <c r="BB97" s="31" t="s">
        <v>6</v>
      </c>
      <c r="BC97" s="31" t="s">
        <v>14</v>
      </c>
      <c r="BD97" s="32"/>
      <c r="BE97" s="33" t="s">
        <v>4</v>
      </c>
      <c r="BF97" s="33" t="s">
        <v>13</v>
      </c>
      <c r="BG97" s="33" t="s">
        <v>6</v>
      </c>
      <c r="BH97" s="33" t="s">
        <v>15</v>
      </c>
      <c r="BI97" s="32"/>
      <c r="BJ97" s="32"/>
      <c r="BK97" s="32"/>
      <c r="BL97" s="32"/>
      <c r="BM97" s="32"/>
    </row>
    <row r="98">
      <c r="A98" s="184" t="s">
        <v>148</v>
      </c>
      <c r="B98" s="36" t="s">
        <v>19</v>
      </c>
      <c r="C98" s="37"/>
      <c r="D98" s="42"/>
      <c r="E98" s="58"/>
      <c r="F98" s="40">
        <v>0.0</v>
      </c>
      <c r="G98" s="40">
        <v>0.0</v>
      </c>
      <c r="H98" s="40">
        <v>0.0</v>
      </c>
      <c r="I98" s="36" t="s">
        <v>22</v>
      </c>
      <c r="J98" s="37"/>
      <c r="K98" s="42"/>
      <c r="L98" s="58"/>
      <c r="M98" s="40">
        <v>0.0</v>
      </c>
      <c r="N98" s="40">
        <v>0.0</v>
      </c>
      <c r="O98" s="40">
        <v>0.0</v>
      </c>
      <c r="P98" s="36" t="s">
        <v>24</v>
      </c>
      <c r="Q98" s="37"/>
      <c r="R98" s="42"/>
      <c r="S98" s="58"/>
      <c r="T98" s="40">
        <v>0.0</v>
      </c>
      <c r="U98" s="40">
        <v>0.0</v>
      </c>
      <c r="V98" s="40">
        <v>0.0</v>
      </c>
      <c r="W98" s="36" t="s">
        <v>26</v>
      </c>
      <c r="X98" s="37"/>
      <c r="Y98" s="53"/>
      <c r="Z98" s="58"/>
      <c r="AA98" s="40">
        <v>0.0</v>
      </c>
      <c r="AB98" s="40">
        <v>0.0</v>
      </c>
      <c r="AC98" s="40">
        <v>0.0</v>
      </c>
      <c r="AD98" s="36" t="s">
        <v>56</v>
      </c>
      <c r="AE98" s="37"/>
      <c r="AF98" s="42"/>
      <c r="AG98" s="58"/>
      <c r="AH98" s="40">
        <v>0.0</v>
      </c>
      <c r="AI98" s="40">
        <v>0.0</v>
      </c>
      <c r="AJ98" s="40">
        <v>0.0</v>
      </c>
      <c r="AK98" s="47" t="s">
        <v>57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149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ref="BC98:BC99" si="107">SUM(AZ98,BA98,BB98)</f>
        <v>0</v>
      </c>
      <c r="BD98" s="51"/>
      <c r="BE98" s="39">
        <f>AZ98*67.31</f>
        <v>0</v>
      </c>
      <c r="BF98" s="39">
        <f>BA98*74</f>
        <v>0</v>
      </c>
      <c r="BG98" s="39">
        <f>BB98*84</f>
        <v>0</v>
      </c>
      <c r="BH98" s="39">
        <f t="shared" ref="BH98:BH99" si="108">sum(BE98,BF98,BG98)</f>
        <v>0</v>
      </c>
      <c r="BI98" s="51"/>
      <c r="BJ98" s="51"/>
      <c r="BK98" s="51"/>
      <c r="BL98" s="51"/>
      <c r="BM98" s="51"/>
    </row>
    <row r="99">
      <c r="A99" s="184" t="s">
        <v>150</v>
      </c>
      <c r="B99" s="41" t="s">
        <v>33</v>
      </c>
      <c r="C99" s="37"/>
      <c r="D99" s="53"/>
      <c r="E99" s="53"/>
      <c r="F99" s="40">
        <v>0.0</v>
      </c>
      <c r="G99" s="40">
        <v>0.0</v>
      </c>
      <c r="H99" s="40">
        <v>0.0</v>
      </c>
      <c r="I99" s="42" t="s">
        <v>46</v>
      </c>
      <c r="J99" s="37"/>
      <c r="K99" s="38"/>
      <c r="L99" s="39"/>
      <c r="M99" s="40">
        <v>0.0</v>
      </c>
      <c r="N99" s="40">
        <v>0.0</v>
      </c>
      <c r="O99" s="40">
        <v>0.0</v>
      </c>
      <c r="P99" s="38" t="s">
        <v>36</v>
      </c>
      <c r="Q99" s="37"/>
      <c r="R99" s="53"/>
      <c r="S99" s="53"/>
      <c r="T99" s="40">
        <v>0.0</v>
      </c>
      <c r="U99" s="40">
        <v>0.0</v>
      </c>
      <c r="V99" s="40">
        <v>0.0</v>
      </c>
      <c r="W99" s="56" t="s">
        <v>37</v>
      </c>
      <c r="X99" s="37"/>
      <c r="Y99" s="39"/>
      <c r="Z99" s="39"/>
      <c r="AA99" s="40">
        <v>0.0</v>
      </c>
      <c r="AB99" s="40">
        <v>0.0</v>
      </c>
      <c r="AC99" s="40">
        <v>0.0</v>
      </c>
      <c r="AD99" s="56" t="s">
        <v>40</v>
      </c>
      <c r="AE99" s="37"/>
      <c r="AF99" s="38"/>
      <c r="AG99" s="39"/>
      <c r="AH99" s="40">
        <v>0.0</v>
      </c>
      <c r="AI99" s="40">
        <v>0.0</v>
      </c>
      <c r="AJ99" s="40">
        <v>0.0</v>
      </c>
      <c r="AK99" s="185" t="s">
        <v>43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142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si="107"/>
        <v>0</v>
      </c>
      <c r="BD99" s="51"/>
      <c r="BE99" s="39">
        <f>AZ99*80</f>
        <v>0</v>
      </c>
      <c r="BF99" s="39">
        <f>BA99*88</f>
        <v>0</v>
      </c>
      <c r="BG99" s="39">
        <f>BB99*80</f>
        <v>0</v>
      </c>
      <c r="BH99" s="39">
        <f t="shared" si="108"/>
        <v>0</v>
      </c>
      <c r="BI99" s="51"/>
      <c r="BJ99" s="51"/>
      <c r="BK99" s="51"/>
      <c r="BL99" s="51"/>
      <c r="BM99" s="51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76" t="s">
        <v>14</v>
      </c>
      <c r="AZ101" s="77"/>
      <c r="BA101" s="78"/>
      <c r="BB101" s="78"/>
      <c r="BC101" s="79"/>
      <c r="BD101" s="136"/>
      <c r="BE101" s="145">
        <f t="shared" ref="BE101:BH101" si="109">sum(BE98,BE99)</f>
        <v>0</v>
      </c>
      <c r="BF101" s="145">
        <f t="shared" si="109"/>
        <v>0</v>
      </c>
      <c r="BG101" s="145">
        <f t="shared" si="109"/>
        <v>0</v>
      </c>
      <c r="BH101" s="145">
        <f t="shared" si="109"/>
        <v>0</v>
      </c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67"/>
      <c r="E103" s="68"/>
      <c r="G103" s="73"/>
      <c r="H103" s="73"/>
      <c r="I103" s="73"/>
      <c r="K103" s="6" t="s">
        <v>151</v>
      </c>
      <c r="L103" s="4"/>
      <c r="Q103" s="186"/>
      <c r="R103" s="186"/>
      <c r="Y103" s="73"/>
      <c r="Z103" s="73"/>
      <c r="AA103" s="73"/>
      <c r="AC103" s="28"/>
      <c r="AF103" s="6" t="s">
        <v>151</v>
      </c>
      <c r="AG103" s="4"/>
      <c r="AT103" s="6" t="s">
        <v>151</v>
      </c>
      <c r="AU103" s="4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159"/>
      <c r="C104" s="159"/>
      <c r="D104" s="160"/>
      <c r="E104" s="159"/>
      <c r="F104" s="161"/>
      <c r="G104" s="161"/>
      <c r="H104" s="161"/>
      <c r="I104" s="161"/>
      <c r="J104" s="159"/>
      <c r="K104" s="162"/>
      <c r="L104" s="162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61"/>
      <c r="AB104" s="161"/>
      <c r="AC104" s="161"/>
      <c r="AD104" s="161"/>
      <c r="AE104" s="159"/>
      <c r="AF104" s="159"/>
      <c r="AG104" s="159"/>
      <c r="AH104" s="159"/>
      <c r="AI104" s="159"/>
      <c r="AJ104" s="159"/>
      <c r="AK104" s="159"/>
      <c r="AL104" s="159"/>
      <c r="AM104" s="159"/>
      <c r="AN104" s="159"/>
      <c r="AO104" s="138"/>
      <c r="AP104" s="138"/>
      <c r="AQ104" s="138"/>
      <c r="AR104" s="138"/>
      <c r="AS104" s="118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0"/>
      <c r="B105" s="11"/>
      <c r="C105" s="11"/>
      <c r="D105" s="12"/>
      <c r="E105" s="13">
        <v>45236.0</v>
      </c>
      <c r="F105" s="14"/>
      <c r="G105" s="14"/>
      <c r="H105" s="14"/>
      <c r="I105" s="15"/>
      <c r="J105" s="15"/>
      <c r="K105" s="16"/>
      <c r="L105" s="13">
        <v>45237.0</v>
      </c>
      <c r="M105" s="15"/>
      <c r="N105" s="15"/>
      <c r="O105" s="15"/>
      <c r="P105" s="15"/>
      <c r="Q105" s="11"/>
      <c r="R105" s="17"/>
      <c r="S105" s="13">
        <v>45238.0</v>
      </c>
      <c r="T105" s="11"/>
      <c r="U105" s="15"/>
      <c r="V105" s="15"/>
      <c r="W105" s="11"/>
      <c r="X105" s="18"/>
      <c r="Y105" s="14"/>
      <c r="Z105" s="13">
        <v>45239.0</v>
      </c>
      <c r="AA105" s="15"/>
      <c r="AB105" s="15"/>
      <c r="AC105" s="11"/>
      <c r="AD105" s="15"/>
      <c r="AE105" s="15"/>
      <c r="AF105" s="12"/>
      <c r="AG105" s="13">
        <v>45240.0</v>
      </c>
      <c r="AH105" s="15"/>
      <c r="AI105" s="11"/>
      <c r="AJ105" s="15"/>
      <c r="AK105" s="15"/>
      <c r="AL105" s="15"/>
      <c r="AM105" s="18"/>
      <c r="AN105" s="13">
        <v>45241.0</v>
      </c>
      <c r="AO105" s="11"/>
      <c r="AP105" s="19"/>
      <c r="AQ105" s="19"/>
      <c r="AR105" s="19"/>
      <c r="AS105" s="19"/>
      <c r="AT105" s="14"/>
      <c r="AU105" s="13">
        <v>45242.0</v>
      </c>
      <c r="AV105" s="19"/>
      <c r="AW105" s="19"/>
      <c r="AX105" s="19"/>
      <c r="AY105" s="20"/>
      <c r="AZ105" s="19"/>
      <c r="BA105" s="19"/>
      <c r="BB105" s="19"/>
      <c r="BC105" s="19"/>
      <c r="BD105" s="20"/>
      <c r="BE105" s="21"/>
      <c r="BF105" s="22"/>
      <c r="BG105" s="4"/>
      <c r="BH105" s="19"/>
      <c r="BI105" s="23"/>
      <c r="BJ105" s="16"/>
      <c r="BK105" s="16"/>
      <c r="BL105" s="20"/>
      <c r="BM105" s="20"/>
    </row>
    <row r="106">
      <c r="A106" s="67"/>
      <c r="B106" s="25"/>
      <c r="C106" s="25"/>
      <c r="D106" s="187" t="s">
        <v>153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157</v>
      </c>
      <c r="L106" s="26" t="s">
        <v>7</v>
      </c>
      <c r="M106" s="26" t="s">
        <v>4</v>
      </c>
      <c r="N106" s="26" t="s">
        <v>5</v>
      </c>
      <c r="O106" s="26" t="s">
        <v>6</v>
      </c>
      <c r="P106" s="26"/>
      <c r="Q106" s="26"/>
      <c r="R106" s="187" t="s">
        <v>152</v>
      </c>
      <c r="S106" s="26" t="s">
        <v>8</v>
      </c>
      <c r="T106" s="26" t="s">
        <v>4</v>
      </c>
      <c r="U106" s="26" t="s">
        <v>5</v>
      </c>
      <c r="V106" s="26" t="s">
        <v>6</v>
      </c>
      <c r="W106" s="28"/>
      <c r="X106" s="28"/>
      <c r="Y106" s="187" t="s">
        <v>152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188"/>
      <c r="AE106" s="189"/>
      <c r="AF106" s="187" t="s">
        <v>153</v>
      </c>
      <c r="AG106" s="29" t="s">
        <v>10</v>
      </c>
      <c r="AH106" s="26" t="s">
        <v>4</v>
      </c>
      <c r="AI106" s="26" t="s">
        <v>5</v>
      </c>
      <c r="AJ106" s="26" t="s">
        <v>6</v>
      </c>
      <c r="AM106" s="187" t="s">
        <v>249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156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3"/>
      <c r="AZ106" s="31" t="s">
        <v>4</v>
      </c>
      <c r="BA106" s="31" t="s">
        <v>13</v>
      </c>
      <c r="BB106" s="31" t="s">
        <v>6</v>
      </c>
      <c r="BC106" s="31" t="s">
        <v>14</v>
      </c>
      <c r="BE106" s="33" t="s">
        <v>4</v>
      </c>
      <c r="BF106" s="33" t="s">
        <v>13</v>
      </c>
      <c r="BG106" s="33" t="s">
        <v>6</v>
      </c>
      <c r="BH106" s="33" t="s">
        <v>15</v>
      </c>
      <c r="BI106" s="193"/>
      <c r="BJ106" s="193"/>
      <c r="BK106" s="193"/>
      <c r="BL106" s="193"/>
      <c r="BM106" s="193"/>
    </row>
    <row r="107">
      <c r="A107" s="59" t="s">
        <v>52</v>
      </c>
      <c r="B107" s="275" t="s">
        <v>62</v>
      </c>
      <c r="C107" s="37">
        <v>45237.0</v>
      </c>
      <c r="D107" s="42" t="s">
        <v>117</v>
      </c>
      <c r="E107" s="53" t="s">
        <v>118</v>
      </c>
      <c r="F107" s="40">
        <v>1.0</v>
      </c>
      <c r="G107" s="40">
        <v>4.5</v>
      </c>
      <c r="H107" s="40">
        <v>0.0</v>
      </c>
      <c r="I107" s="41" t="s">
        <v>22</v>
      </c>
      <c r="J107" s="37">
        <v>45237.0</v>
      </c>
      <c r="K107" s="42" t="s">
        <v>89</v>
      </c>
      <c r="L107" s="39" t="s">
        <v>90</v>
      </c>
      <c r="M107" s="40">
        <v>0.5</v>
      </c>
      <c r="N107" s="40">
        <v>7.0</v>
      </c>
      <c r="O107" s="40">
        <v>0.0</v>
      </c>
      <c r="P107" s="38" t="s">
        <v>64</v>
      </c>
      <c r="Q107" s="37">
        <v>45239.0</v>
      </c>
      <c r="R107" s="42" t="s">
        <v>65</v>
      </c>
      <c r="S107" s="58" t="s">
        <v>66</v>
      </c>
      <c r="T107" s="40">
        <v>0.0</v>
      </c>
      <c r="U107" s="40">
        <v>6.0</v>
      </c>
      <c r="V107" s="40">
        <v>0.0</v>
      </c>
      <c r="W107" s="95" t="s">
        <v>67</v>
      </c>
      <c r="X107" s="37">
        <v>45240.0</v>
      </c>
      <c r="Y107" s="42" t="s">
        <v>65</v>
      </c>
      <c r="Z107" s="58" t="s">
        <v>66</v>
      </c>
      <c r="AA107" s="40">
        <v>0.0</v>
      </c>
      <c r="AB107" s="40">
        <v>6.0</v>
      </c>
      <c r="AC107" s="40">
        <v>0.0</v>
      </c>
      <c r="AD107" s="42" t="s">
        <v>78</v>
      </c>
      <c r="AE107" s="37">
        <v>45241.0</v>
      </c>
      <c r="AF107" s="42" t="s">
        <v>166</v>
      </c>
      <c r="AG107" s="92" t="s">
        <v>166</v>
      </c>
      <c r="AH107" s="40">
        <v>0.0</v>
      </c>
      <c r="AI107" s="40">
        <v>0.0</v>
      </c>
      <c r="AJ107" s="40">
        <v>0.0</v>
      </c>
      <c r="AK107" s="42" t="s">
        <v>79</v>
      </c>
      <c r="AL107" s="37">
        <v>45242.0</v>
      </c>
      <c r="AM107" s="38" t="s">
        <v>166</v>
      </c>
      <c r="AN107" s="39" t="s">
        <v>166</v>
      </c>
      <c r="AO107" s="40">
        <v>0.0</v>
      </c>
      <c r="AP107" s="40">
        <v>0.0</v>
      </c>
      <c r="AQ107" s="40">
        <v>0.0</v>
      </c>
      <c r="AR107" s="42" t="s">
        <v>27</v>
      </c>
      <c r="AS107" s="37">
        <v>45243.0</v>
      </c>
      <c r="AT107" s="42" t="s">
        <v>166</v>
      </c>
      <c r="AU107" s="58" t="s">
        <v>166</v>
      </c>
      <c r="AV107" s="40">
        <v>0.0</v>
      </c>
      <c r="AW107" s="40">
        <v>0.0</v>
      </c>
      <c r="AX107" s="40">
        <v>0.0</v>
      </c>
      <c r="AY107" s="194"/>
      <c r="AZ107" s="49">
        <f t="shared" ref="AZ107:BB107" si="110">SUM(F107,M107,T107,AA107,AH107,AO107,AV107)</f>
        <v>1.5</v>
      </c>
      <c r="BA107" s="39">
        <f t="shared" si="110"/>
        <v>23.5</v>
      </c>
      <c r="BB107" s="39">
        <f t="shared" si="110"/>
        <v>0</v>
      </c>
      <c r="BC107" s="50">
        <f>SUM(AZ107,BA107,BB107)</f>
        <v>25</v>
      </c>
      <c r="BE107" s="39">
        <f>AZ107*80</f>
        <v>120</v>
      </c>
      <c r="BF107" s="39">
        <f>BA107*88</f>
        <v>2068</v>
      </c>
      <c r="BG107" s="39">
        <f>BB107*80</f>
        <v>0</v>
      </c>
      <c r="BH107" s="39">
        <f>SUM(BE107,BF107,BG107)</f>
        <v>2188</v>
      </c>
      <c r="BI107" s="194"/>
      <c r="BJ107" s="194"/>
      <c r="BK107" s="194"/>
      <c r="BL107" s="194"/>
      <c r="BM107" s="194"/>
    </row>
    <row r="108">
      <c r="A108" s="67"/>
      <c r="F108" s="73"/>
      <c r="G108" s="73"/>
      <c r="H108" s="73"/>
      <c r="Y108" s="192"/>
      <c r="Z108" s="39"/>
      <c r="AA108" s="39"/>
      <c r="AB108" s="39"/>
      <c r="AC108" s="39"/>
      <c r="AV108" s="193"/>
      <c r="AW108" s="193"/>
      <c r="AX108" s="193"/>
      <c r="AY108" s="193"/>
      <c r="AZ108" s="193"/>
      <c r="BA108" s="193"/>
      <c r="BB108" s="193"/>
      <c r="BC108" s="193"/>
      <c r="BF108" s="193"/>
      <c r="BI108" s="193"/>
      <c r="BJ108" s="193"/>
      <c r="BK108" s="193"/>
      <c r="BL108" s="193"/>
      <c r="BM108" s="193"/>
    </row>
    <row r="109">
      <c r="A109" s="67"/>
      <c r="D109" s="187" t="s">
        <v>156</v>
      </c>
      <c r="E109" s="26" t="s">
        <v>3</v>
      </c>
      <c r="F109" s="26" t="s">
        <v>4</v>
      </c>
      <c r="G109" s="26" t="s">
        <v>5</v>
      </c>
      <c r="H109" s="26" t="s">
        <v>6</v>
      </c>
      <c r="I109" s="73"/>
      <c r="K109" s="187" t="s">
        <v>156</v>
      </c>
      <c r="L109" s="26" t="s">
        <v>7</v>
      </c>
      <c r="M109" s="26" t="s">
        <v>4</v>
      </c>
      <c r="N109" s="26" t="s">
        <v>5</v>
      </c>
      <c r="O109" s="26" t="s">
        <v>6</v>
      </c>
      <c r="R109" s="187" t="s">
        <v>156</v>
      </c>
      <c r="S109" s="26" t="s">
        <v>8</v>
      </c>
      <c r="T109" s="26" t="s">
        <v>4</v>
      </c>
      <c r="U109" s="26" t="s">
        <v>5</v>
      </c>
      <c r="V109" s="26" t="s">
        <v>6</v>
      </c>
      <c r="Y109" s="187" t="s">
        <v>152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73"/>
      <c r="AF109" s="187" t="s">
        <v>156</v>
      </c>
      <c r="AG109" s="29" t="s">
        <v>10</v>
      </c>
      <c r="AH109" s="26" t="s">
        <v>4</v>
      </c>
      <c r="AI109" s="26" t="s">
        <v>5</v>
      </c>
      <c r="AJ109" s="26" t="s">
        <v>6</v>
      </c>
      <c r="AM109" s="187" t="s">
        <v>156</v>
      </c>
      <c r="AN109" s="29" t="s">
        <v>11</v>
      </c>
      <c r="AO109" s="26" t="s">
        <v>4</v>
      </c>
      <c r="AP109" s="26" t="s">
        <v>5</v>
      </c>
      <c r="AQ109" s="26" t="s">
        <v>6</v>
      </c>
      <c r="AT109" s="187" t="s">
        <v>156</v>
      </c>
      <c r="AU109" s="29" t="s">
        <v>12</v>
      </c>
      <c r="AV109" s="26" t="s">
        <v>4</v>
      </c>
      <c r="AW109" s="26" t="s">
        <v>5</v>
      </c>
      <c r="AX109" s="26" t="s">
        <v>6</v>
      </c>
      <c r="AY109" s="193"/>
      <c r="AZ109" s="31" t="s">
        <v>4</v>
      </c>
      <c r="BA109" s="31" t="s">
        <v>13</v>
      </c>
      <c r="BB109" s="31" t="s">
        <v>6</v>
      </c>
      <c r="BC109" s="31" t="s">
        <v>14</v>
      </c>
      <c r="BE109" s="33" t="s">
        <v>4</v>
      </c>
      <c r="BF109" s="33" t="s">
        <v>13</v>
      </c>
      <c r="BG109" s="33" t="s">
        <v>6</v>
      </c>
      <c r="BH109" s="33" t="s">
        <v>15</v>
      </c>
      <c r="BI109" s="193"/>
      <c r="BJ109" s="193"/>
      <c r="BK109" s="193"/>
      <c r="BL109" s="193"/>
      <c r="BM109" s="193"/>
    </row>
    <row r="110">
      <c r="A110" s="35" t="s">
        <v>82</v>
      </c>
      <c r="B110" s="41" t="s">
        <v>33</v>
      </c>
      <c r="C110" s="37">
        <v>45237.0</v>
      </c>
      <c r="D110" s="38" t="s">
        <v>25</v>
      </c>
      <c r="E110" s="39" t="s">
        <v>25</v>
      </c>
      <c r="F110" s="40">
        <v>0.0</v>
      </c>
      <c r="G110" s="40">
        <v>0.0</v>
      </c>
      <c r="H110" s="40">
        <v>0.0</v>
      </c>
      <c r="I110" s="42" t="s">
        <v>46</v>
      </c>
      <c r="J110" s="37">
        <v>45238.0</v>
      </c>
      <c r="K110" s="38" t="s">
        <v>126</v>
      </c>
      <c r="L110" s="39" t="s">
        <v>127</v>
      </c>
      <c r="M110" s="40">
        <v>6.0</v>
      </c>
      <c r="N110" s="40">
        <v>0.0</v>
      </c>
      <c r="O110" s="40">
        <v>0.0</v>
      </c>
      <c r="P110" s="38" t="s">
        <v>36</v>
      </c>
      <c r="Q110" s="37">
        <v>45239.0</v>
      </c>
      <c r="R110" s="38" t="s">
        <v>126</v>
      </c>
      <c r="S110" s="39" t="s">
        <v>127</v>
      </c>
      <c r="T110" s="40">
        <v>6.0</v>
      </c>
      <c r="U110" s="40">
        <v>0.0</v>
      </c>
      <c r="V110" s="40">
        <v>0.0</v>
      </c>
      <c r="W110" s="56" t="s">
        <v>37</v>
      </c>
      <c r="X110" s="37">
        <v>45240.0</v>
      </c>
      <c r="Y110" s="42" t="s">
        <v>47</v>
      </c>
      <c r="Z110" s="58" t="s">
        <v>48</v>
      </c>
      <c r="AA110" s="40">
        <v>7.0</v>
      </c>
      <c r="AB110" s="40">
        <v>1.0</v>
      </c>
      <c r="AC110" s="40">
        <v>0.0</v>
      </c>
      <c r="AD110" s="56" t="s">
        <v>40</v>
      </c>
      <c r="AE110" s="37">
        <v>45241.0</v>
      </c>
      <c r="AF110" s="38" t="s">
        <v>215</v>
      </c>
      <c r="AG110" s="39" t="s">
        <v>129</v>
      </c>
      <c r="AH110" s="40">
        <v>6.0</v>
      </c>
      <c r="AI110" s="40">
        <v>1.0</v>
      </c>
      <c r="AJ110" s="40">
        <v>0.0</v>
      </c>
      <c r="AK110" s="42" t="s">
        <v>43</v>
      </c>
      <c r="AL110" s="37">
        <v>45242.0</v>
      </c>
      <c r="AM110" s="38" t="s">
        <v>126</v>
      </c>
      <c r="AN110" s="39" t="s">
        <v>127</v>
      </c>
      <c r="AO110" s="40">
        <v>6.0</v>
      </c>
      <c r="AP110" s="40">
        <v>0.0</v>
      </c>
      <c r="AQ110" s="40">
        <v>0.0</v>
      </c>
      <c r="AR110" s="96" t="s">
        <v>142</v>
      </c>
      <c r="AS110" s="37">
        <v>45243.0</v>
      </c>
      <c r="AT110" s="38" t="s">
        <v>265</v>
      </c>
      <c r="AU110" s="39" t="s">
        <v>267</v>
      </c>
      <c r="AV110" s="40">
        <v>2.0</v>
      </c>
      <c r="AW110" s="40">
        <v>6.0</v>
      </c>
      <c r="AX110" s="40">
        <v>4.0</v>
      </c>
      <c r="AY110" s="194"/>
      <c r="AZ110" s="49">
        <f t="shared" ref="AZ110:BB110" si="111">SUM(F110,M110,T110,AA110,AH110,AO110,AV110)</f>
        <v>33</v>
      </c>
      <c r="BA110" s="39">
        <f t="shared" si="111"/>
        <v>8</v>
      </c>
      <c r="BB110" s="39">
        <f t="shared" si="111"/>
        <v>4</v>
      </c>
      <c r="BC110" s="50">
        <f>SUM(AZ110,BA110,BB110)</f>
        <v>45</v>
      </c>
      <c r="BE110" s="39">
        <f>AZ110*80</f>
        <v>2640</v>
      </c>
      <c r="BF110" s="39">
        <f>BA110*88</f>
        <v>704</v>
      </c>
      <c r="BG110" s="39">
        <f>BB110*80</f>
        <v>320</v>
      </c>
      <c r="BH110" s="39">
        <f>SUM(BE110,BF110,BG110)</f>
        <v>3664</v>
      </c>
      <c r="BI110" s="194"/>
      <c r="BJ110" s="194"/>
      <c r="BK110" s="194"/>
      <c r="BL110" s="194"/>
      <c r="BM110" s="194"/>
    </row>
    <row r="111">
      <c r="A111" s="67"/>
      <c r="B111" s="68"/>
      <c r="C111" s="68"/>
    </row>
    <row r="112">
      <c r="A112" s="67"/>
      <c r="D112" s="187" t="s">
        <v>153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153</v>
      </c>
      <c r="L112" s="26" t="s">
        <v>7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152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8"/>
      <c r="Y112" s="187" t="s">
        <v>155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73"/>
      <c r="AF112" s="195" t="s">
        <v>157</v>
      </c>
      <c r="AG112" s="190" t="s">
        <v>232</v>
      </c>
      <c r="AH112" s="26" t="s">
        <v>4</v>
      </c>
      <c r="AI112" s="26" t="s">
        <v>5</v>
      </c>
      <c r="AJ112" s="26" t="s">
        <v>6</v>
      </c>
      <c r="AM112" s="187" t="s">
        <v>153</v>
      </c>
      <c r="AN112" s="190" t="s">
        <v>154</v>
      </c>
      <c r="AO112" s="26" t="s">
        <v>4</v>
      </c>
      <c r="AP112" s="26" t="s">
        <v>5</v>
      </c>
      <c r="AQ112" s="26" t="s">
        <v>6</v>
      </c>
      <c r="AT112" s="187" t="s">
        <v>157</v>
      </c>
      <c r="AU112" s="29" t="s">
        <v>12</v>
      </c>
      <c r="AV112" s="26" t="s">
        <v>4</v>
      </c>
      <c r="AW112" s="26" t="s">
        <v>5</v>
      </c>
      <c r="AX112" s="26" t="s">
        <v>6</v>
      </c>
      <c r="AY112" s="196"/>
      <c r="AZ112" s="31" t="s">
        <v>4</v>
      </c>
      <c r="BA112" s="31" t="s">
        <v>13</v>
      </c>
      <c r="BB112" s="31" t="s">
        <v>6</v>
      </c>
      <c r="BC112" s="31" t="s">
        <v>14</v>
      </c>
      <c r="BD112" s="196"/>
      <c r="BE112" s="33" t="s">
        <v>4</v>
      </c>
      <c r="BF112" s="33" t="s">
        <v>13</v>
      </c>
      <c r="BG112" s="33" t="s">
        <v>6</v>
      </c>
      <c r="BH112" s="33" t="s">
        <v>15</v>
      </c>
      <c r="BI112" s="196"/>
      <c r="BJ112" s="196"/>
      <c r="BK112" s="196"/>
      <c r="BL112" s="196"/>
      <c r="BM112" s="196"/>
    </row>
    <row r="113">
      <c r="A113" s="35" t="s">
        <v>50</v>
      </c>
      <c r="B113" s="41" t="s">
        <v>33</v>
      </c>
      <c r="C113" s="37">
        <v>45237.0</v>
      </c>
      <c r="D113" s="42" t="s">
        <v>243</v>
      </c>
      <c r="E113" s="127" t="s">
        <v>125</v>
      </c>
      <c r="F113" s="129">
        <v>5.0</v>
      </c>
      <c r="G113" s="129">
        <v>0.0</v>
      </c>
      <c r="H113" s="129">
        <v>0.0</v>
      </c>
      <c r="I113" s="42" t="s">
        <v>46</v>
      </c>
      <c r="J113" s="37">
        <v>45238.0</v>
      </c>
      <c r="K113" s="42" t="s">
        <v>215</v>
      </c>
      <c r="L113" s="130" t="s">
        <v>129</v>
      </c>
      <c r="M113" s="128">
        <v>6.0</v>
      </c>
      <c r="N113" s="128">
        <v>1.0</v>
      </c>
      <c r="O113" s="129">
        <v>0.0</v>
      </c>
      <c r="P113" s="38" t="s">
        <v>36</v>
      </c>
      <c r="Q113" s="37">
        <v>45239.0</v>
      </c>
      <c r="R113" s="42" t="s">
        <v>70</v>
      </c>
      <c r="S113" s="58" t="s">
        <v>71</v>
      </c>
      <c r="T113" s="40">
        <v>7.5</v>
      </c>
      <c r="U113" s="40">
        <v>0.0</v>
      </c>
      <c r="V113" s="40">
        <v>0.0</v>
      </c>
      <c r="W113" s="42" t="s">
        <v>67</v>
      </c>
      <c r="X113" s="37">
        <v>45233.0</v>
      </c>
      <c r="Y113" s="38" t="s">
        <v>135</v>
      </c>
      <c r="Z113" s="39" t="s">
        <v>136</v>
      </c>
      <c r="AA113" s="40">
        <v>2.0</v>
      </c>
      <c r="AB113" s="40">
        <v>6.0</v>
      </c>
      <c r="AC113" s="40">
        <v>1.0</v>
      </c>
      <c r="AD113" s="56" t="s">
        <v>56</v>
      </c>
      <c r="AE113" s="37">
        <v>45240.0</v>
      </c>
      <c r="AF113" s="42" t="s">
        <v>91</v>
      </c>
      <c r="AG113" s="148" t="s">
        <v>268</v>
      </c>
      <c r="AH113" s="40">
        <v>1.0</v>
      </c>
      <c r="AI113" s="40">
        <v>7.0</v>
      </c>
      <c r="AJ113" s="40">
        <v>3.0</v>
      </c>
      <c r="AK113" s="42" t="s">
        <v>79</v>
      </c>
      <c r="AL113" s="37">
        <v>45242.0</v>
      </c>
      <c r="AM113" s="42" t="s">
        <v>121</v>
      </c>
      <c r="AN113" s="148" t="s">
        <v>105</v>
      </c>
      <c r="AO113" s="40">
        <v>4.0</v>
      </c>
      <c r="AP113" s="40">
        <v>4.5</v>
      </c>
      <c r="AQ113" s="40">
        <v>0.0</v>
      </c>
      <c r="AR113" s="57" t="s">
        <v>44</v>
      </c>
      <c r="AS113" s="37">
        <v>45243.0</v>
      </c>
      <c r="AT113" s="95" t="s">
        <v>112</v>
      </c>
      <c r="AU113" s="98" t="s">
        <v>113</v>
      </c>
      <c r="AV113" s="40">
        <v>7.5</v>
      </c>
      <c r="AW113" s="40">
        <v>0.0</v>
      </c>
      <c r="AX113" s="40">
        <v>0.0</v>
      </c>
      <c r="AY113" s="51"/>
      <c r="AZ113" s="49">
        <f t="shared" ref="AZ113:BB113" si="112">SUM(F113,M113,T113,AA113,AH113,AO113,AV113)</f>
        <v>33</v>
      </c>
      <c r="BA113" s="39">
        <f t="shared" si="112"/>
        <v>18.5</v>
      </c>
      <c r="BB113" s="39">
        <f t="shared" si="112"/>
        <v>4</v>
      </c>
      <c r="BC113" s="50">
        <f>SUM(AZ113,BA113,BB113)</f>
        <v>55.5</v>
      </c>
      <c r="BD113" s="51"/>
      <c r="BE113" s="39">
        <f>AZ113*80</f>
        <v>2640</v>
      </c>
      <c r="BF113" s="39">
        <f>BA113*88</f>
        <v>1628</v>
      </c>
      <c r="BG113" s="39">
        <f>BB113*80</f>
        <v>320</v>
      </c>
      <c r="BH113" s="39">
        <f>SUM(BE113,BF113,BG113)</f>
        <v>4588</v>
      </c>
      <c r="BI113" s="51"/>
      <c r="BJ113" s="51"/>
      <c r="BK113" s="51"/>
      <c r="BL113" s="51"/>
      <c r="BM113" s="51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199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98"/>
    </row>
    <row r="116">
      <c r="A116" s="24"/>
      <c r="B116" s="25"/>
      <c r="C116" s="25"/>
      <c r="D116" s="187" t="s">
        <v>159</v>
      </c>
      <c r="E116" s="26" t="s">
        <v>3</v>
      </c>
      <c r="F116" s="26" t="s">
        <v>4</v>
      </c>
      <c r="G116" s="26" t="s">
        <v>5</v>
      </c>
      <c r="H116" s="26" t="s">
        <v>6</v>
      </c>
      <c r="I116" s="26"/>
      <c r="J116" s="26"/>
      <c r="K116" s="187" t="s">
        <v>153</v>
      </c>
      <c r="L116" s="26" t="s">
        <v>7</v>
      </c>
      <c r="M116" s="26" t="s">
        <v>4</v>
      </c>
      <c r="N116" s="26" t="s">
        <v>5</v>
      </c>
      <c r="O116" s="26" t="s">
        <v>6</v>
      </c>
      <c r="P116" s="26"/>
      <c r="Q116" s="26"/>
      <c r="R116" s="187" t="s">
        <v>153</v>
      </c>
      <c r="S116" s="26" t="s">
        <v>8</v>
      </c>
      <c r="T116" s="26" t="s">
        <v>4</v>
      </c>
      <c r="U116" s="26" t="s">
        <v>5</v>
      </c>
      <c r="V116" s="26" t="s">
        <v>6</v>
      </c>
      <c r="W116" s="28"/>
      <c r="X116" s="29"/>
      <c r="Y116" s="187" t="s">
        <v>153</v>
      </c>
      <c r="Z116" s="29" t="s">
        <v>9</v>
      </c>
      <c r="AA116" s="26" t="s">
        <v>4</v>
      </c>
      <c r="AB116" s="26" t="s">
        <v>5</v>
      </c>
      <c r="AC116" s="26" t="s">
        <v>6</v>
      </c>
      <c r="AD116" s="29"/>
      <c r="AE116" s="29"/>
      <c r="AF116" s="187" t="s">
        <v>153</v>
      </c>
      <c r="AG116" s="29" t="s">
        <v>10</v>
      </c>
      <c r="AH116" s="26" t="s">
        <v>4</v>
      </c>
      <c r="AI116" s="26" t="s">
        <v>5</v>
      </c>
      <c r="AJ116" s="26" t="s">
        <v>6</v>
      </c>
      <c r="AK116" s="29"/>
      <c r="AL116" s="29"/>
      <c r="AM116" s="187" t="s">
        <v>153</v>
      </c>
      <c r="AN116" s="29" t="s">
        <v>11</v>
      </c>
      <c r="AO116" s="26" t="s">
        <v>4</v>
      </c>
      <c r="AP116" s="26" t="s">
        <v>5</v>
      </c>
      <c r="AQ116" s="26" t="s">
        <v>6</v>
      </c>
      <c r="AR116" s="29"/>
      <c r="AS116" s="29"/>
      <c r="AT116" s="187" t="s">
        <v>159</v>
      </c>
      <c r="AU116" s="29" t="s">
        <v>12</v>
      </c>
      <c r="AV116" s="26" t="s">
        <v>4</v>
      </c>
      <c r="AW116" s="26" t="s">
        <v>5</v>
      </c>
      <c r="AX116" s="26" t="s">
        <v>6</v>
      </c>
      <c r="AY116" s="30"/>
      <c r="AZ116" s="31" t="s">
        <v>4</v>
      </c>
      <c r="BA116" s="31" t="s">
        <v>13</v>
      </c>
      <c r="BB116" s="31" t="s">
        <v>6</v>
      </c>
      <c r="BC116" s="31" t="s">
        <v>14</v>
      </c>
      <c r="BD116" s="32"/>
      <c r="BE116" s="33" t="s">
        <v>4</v>
      </c>
      <c r="BF116" s="33" t="s">
        <v>13</v>
      </c>
      <c r="BG116" s="33" t="s">
        <v>6</v>
      </c>
      <c r="BH116" s="33" t="s">
        <v>15</v>
      </c>
      <c r="BI116" s="32"/>
      <c r="BJ116" s="32"/>
      <c r="BK116" s="32"/>
      <c r="BL116" s="32"/>
      <c r="BM116" s="32"/>
    </row>
    <row r="117">
      <c r="A117" s="35" t="s">
        <v>18</v>
      </c>
      <c r="B117" s="36" t="s">
        <v>19</v>
      </c>
      <c r="C117" s="37">
        <v>45236.0</v>
      </c>
      <c r="D117" s="38" t="s">
        <v>25</v>
      </c>
      <c r="E117" s="39" t="s">
        <v>25</v>
      </c>
      <c r="F117" s="40">
        <v>0.0</v>
      </c>
      <c r="G117" s="40">
        <v>0.0</v>
      </c>
      <c r="H117" s="40">
        <v>0.0</v>
      </c>
      <c r="I117" s="42" t="s">
        <v>131</v>
      </c>
      <c r="J117" s="37">
        <v>45238.0</v>
      </c>
      <c r="K117" s="42" t="s">
        <v>121</v>
      </c>
      <c r="L117" s="53" t="s">
        <v>122</v>
      </c>
      <c r="M117" s="40">
        <v>0.0</v>
      </c>
      <c r="N117" s="40">
        <v>3.5</v>
      </c>
      <c r="O117" s="40">
        <v>0.0</v>
      </c>
      <c r="P117" s="38" t="s">
        <v>64</v>
      </c>
      <c r="Q117" s="37">
        <v>45239.0</v>
      </c>
      <c r="R117" s="42" t="s">
        <v>119</v>
      </c>
      <c r="S117" s="53" t="s">
        <v>120</v>
      </c>
      <c r="T117" s="40">
        <v>0.0</v>
      </c>
      <c r="U117" s="40">
        <v>4.5</v>
      </c>
      <c r="V117" s="40">
        <v>0.0</v>
      </c>
      <c r="W117" s="38" t="s">
        <v>67</v>
      </c>
      <c r="X117" s="37">
        <v>45240.0</v>
      </c>
      <c r="Y117" s="42" t="s">
        <v>119</v>
      </c>
      <c r="Z117" s="53" t="s">
        <v>120</v>
      </c>
      <c r="AA117" s="40">
        <v>0.0</v>
      </c>
      <c r="AB117" s="40">
        <v>4.5</v>
      </c>
      <c r="AC117" s="40">
        <v>0.0</v>
      </c>
      <c r="AD117" s="56" t="s">
        <v>56</v>
      </c>
      <c r="AE117" s="37">
        <v>45240.0</v>
      </c>
      <c r="AF117" s="38" t="s">
        <v>20</v>
      </c>
      <c r="AG117" s="39" t="s">
        <v>21</v>
      </c>
      <c r="AH117" s="40">
        <v>0.0</v>
      </c>
      <c r="AI117" s="40">
        <v>6.5</v>
      </c>
      <c r="AJ117" s="40">
        <v>0.0</v>
      </c>
      <c r="AK117" s="42" t="s">
        <v>79</v>
      </c>
      <c r="AL117" s="37">
        <v>45242.0</v>
      </c>
      <c r="AM117" s="42" t="s">
        <v>25</v>
      </c>
      <c r="AN117" s="53" t="s">
        <v>25</v>
      </c>
      <c r="AO117" s="40">
        <v>0.0</v>
      </c>
      <c r="AP117" s="40">
        <v>0.0</v>
      </c>
      <c r="AQ117" s="40">
        <v>0.0</v>
      </c>
      <c r="AR117" s="47" t="s">
        <v>27</v>
      </c>
      <c r="AS117" s="37">
        <v>45243.0</v>
      </c>
      <c r="AT117" s="38" t="s">
        <v>25</v>
      </c>
      <c r="AU117" s="39" t="s">
        <v>25</v>
      </c>
      <c r="AV117" s="40">
        <v>0.0</v>
      </c>
      <c r="AW117" s="40">
        <v>0.0</v>
      </c>
      <c r="AX117" s="40">
        <v>0.0</v>
      </c>
      <c r="AY117" s="48"/>
      <c r="AZ117" s="49">
        <f t="shared" ref="AZ117:BB117" si="113">SUM(F117,M117,T117,AA117,AH117,AO117,AV117)</f>
        <v>0</v>
      </c>
      <c r="BA117" s="39">
        <f t="shared" si="113"/>
        <v>19</v>
      </c>
      <c r="BB117" s="39">
        <f t="shared" si="113"/>
        <v>0</v>
      </c>
      <c r="BC117" s="50">
        <f>SUM(AZ117,BA117,BB117)</f>
        <v>19</v>
      </c>
      <c r="BD117" s="51"/>
      <c r="BE117" s="39">
        <f>AZ117*80</f>
        <v>0</v>
      </c>
      <c r="BF117" s="39">
        <f>BA117*88</f>
        <v>1672</v>
      </c>
      <c r="BG117" s="39">
        <f>BB117*80</f>
        <v>0</v>
      </c>
      <c r="BH117" s="39">
        <f>SUM(BE117,BF117,BG117)</f>
        <v>1672</v>
      </c>
      <c r="BI117" s="51"/>
      <c r="BJ117" s="51"/>
      <c r="BK117" s="51"/>
      <c r="BL117" s="51"/>
      <c r="BM117" s="51"/>
    </row>
    <row r="118">
      <c r="A118" s="35"/>
      <c r="B118" s="64"/>
      <c r="C118" s="45"/>
      <c r="D118" s="39"/>
      <c r="E118" s="39"/>
      <c r="F118" s="60"/>
      <c r="G118" s="60"/>
      <c r="H118" s="60"/>
      <c r="I118" s="60"/>
      <c r="J118" s="45"/>
      <c r="K118" s="39"/>
      <c r="L118" s="39"/>
      <c r="M118" s="98"/>
      <c r="N118" s="98"/>
      <c r="O118" s="98"/>
      <c r="P118" s="98"/>
      <c r="Q118" s="200"/>
      <c r="R118" s="39"/>
      <c r="S118" s="39"/>
      <c r="T118" s="64"/>
      <c r="U118" s="64"/>
      <c r="V118" s="64"/>
      <c r="W118" s="64"/>
      <c r="X118" s="45"/>
      <c r="Y118" s="39"/>
      <c r="Z118" s="39"/>
      <c r="AA118" s="44"/>
      <c r="AB118" s="44"/>
      <c r="AC118" s="44"/>
      <c r="AD118" s="201"/>
      <c r="AE118" s="45"/>
      <c r="AF118" s="39"/>
      <c r="AG118" s="39"/>
      <c r="AH118" s="46"/>
      <c r="AI118" s="46"/>
      <c r="AJ118" s="46"/>
      <c r="AK118" s="46"/>
      <c r="AL118" s="45"/>
      <c r="AM118" s="39"/>
      <c r="AN118" s="39"/>
      <c r="AO118" s="98"/>
      <c r="AP118" s="98"/>
      <c r="AQ118" s="98"/>
      <c r="AS118" s="202"/>
      <c r="AT118" s="39"/>
      <c r="AU118" s="39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</row>
    <row r="119">
      <c r="A119" s="24"/>
      <c r="D119" s="187" t="s">
        <v>159</v>
      </c>
      <c r="E119" s="26" t="s">
        <v>3</v>
      </c>
      <c r="F119" s="26" t="s">
        <v>4</v>
      </c>
      <c r="G119" s="26" t="s">
        <v>5</v>
      </c>
      <c r="H119" s="26" t="s">
        <v>6</v>
      </c>
      <c r="I119" s="26"/>
      <c r="J119" s="26"/>
      <c r="K119" s="187" t="s">
        <v>152</v>
      </c>
      <c r="L119" s="26" t="s">
        <v>7</v>
      </c>
      <c r="M119" s="26" t="s">
        <v>4</v>
      </c>
      <c r="N119" s="26" t="s">
        <v>5</v>
      </c>
      <c r="O119" s="26" t="s">
        <v>6</v>
      </c>
      <c r="P119" s="26"/>
      <c r="Q119" s="26"/>
      <c r="R119" s="187" t="s">
        <v>152</v>
      </c>
      <c r="S119" s="26" t="s">
        <v>8</v>
      </c>
      <c r="T119" s="26" t="s">
        <v>4</v>
      </c>
      <c r="U119" s="26" t="s">
        <v>5</v>
      </c>
      <c r="V119" s="26" t="s">
        <v>6</v>
      </c>
      <c r="W119" s="28"/>
      <c r="X119" s="29"/>
      <c r="Y119" s="187" t="s">
        <v>159</v>
      </c>
      <c r="Z119" s="29" t="s">
        <v>9</v>
      </c>
      <c r="AA119" s="26" t="s">
        <v>4</v>
      </c>
      <c r="AB119" s="26" t="s">
        <v>5</v>
      </c>
      <c r="AC119" s="26" t="s">
        <v>6</v>
      </c>
      <c r="AD119" s="188"/>
      <c r="AE119" s="189"/>
      <c r="AF119" s="187" t="s">
        <v>153</v>
      </c>
      <c r="AG119" s="190" t="s">
        <v>154</v>
      </c>
      <c r="AH119" s="26" t="s">
        <v>4</v>
      </c>
      <c r="AI119" s="26" t="s">
        <v>5</v>
      </c>
      <c r="AJ119" s="26" t="s">
        <v>6</v>
      </c>
      <c r="AM119" s="187" t="s">
        <v>152</v>
      </c>
      <c r="AN119" s="29" t="s">
        <v>11</v>
      </c>
      <c r="AO119" s="26" t="s">
        <v>4</v>
      </c>
      <c r="AP119" s="26" t="s">
        <v>5</v>
      </c>
      <c r="AQ119" s="26" t="s">
        <v>6</v>
      </c>
      <c r="AT119" s="187" t="s">
        <v>153</v>
      </c>
      <c r="AU119" s="190" t="s">
        <v>154</v>
      </c>
      <c r="AV119" s="26" t="s">
        <v>4</v>
      </c>
      <c r="AW119" s="26" t="s">
        <v>5</v>
      </c>
      <c r="AX119" s="26" t="s">
        <v>6</v>
      </c>
      <c r="AY119" s="30"/>
      <c r="AZ119" s="31" t="s">
        <v>4</v>
      </c>
      <c r="BA119" s="31" t="s">
        <v>13</v>
      </c>
      <c r="BB119" s="31" t="s">
        <v>6</v>
      </c>
      <c r="BC119" s="31" t="s">
        <v>14</v>
      </c>
      <c r="BD119" s="32"/>
      <c r="BE119" s="33" t="s">
        <v>4</v>
      </c>
      <c r="BF119" s="33" t="s">
        <v>13</v>
      </c>
      <c r="BG119" s="33" t="s">
        <v>6</v>
      </c>
      <c r="BH119" s="33" t="s">
        <v>15</v>
      </c>
      <c r="BI119" s="32"/>
      <c r="BJ119" s="32"/>
      <c r="BK119" s="32"/>
      <c r="BL119" s="32"/>
      <c r="BM119" s="32"/>
    </row>
    <row r="120">
      <c r="A120" s="94" t="s">
        <v>54</v>
      </c>
      <c r="B120" s="36" t="s">
        <v>19</v>
      </c>
      <c r="C120" s="37">
        <v>45236.0</v>
      </c>
      <c r="D120" s="38" t="s">
        <v>20</v>
      </c>
      <c r="E120" s="39" t="s">
        <v>21</v>
      </c>
      <c r="F120" s="40">
        <v>0.0</v>
      </c>
      <c r="G120" s="40">
        <v>6.5</v>
      </c>
      <c r="H120" s="40">
        <v>0.0</v>
      </c>
      <c r="I120" s="42" t="s">
        <v>131</v>
      </c>
      <c r="J120" s="37">
        <v>45238.0</v>
      </c>
      <c r="K120" s="42" t="s">
        <v>65</v>
      </c>
      <c r="L120" s="58" t="s">
        <v>66</v>
      </c>
      <c r="M120" s="40">
        <v>0.0</v>
      </c>
      <c r="N120" s="40">
        <v>6.0</v>
      </c>
      <c r="O120" s="40">
        <v>0.0</v>
      </c>
      <c r="P120" s="38" t="s">
        <v>64</v>
      </c>
      <c r="Q120" s="37">
        <v>45239.0</v>
      </c>
      <c r="R120" s="38" t="s">
        <v>25</v>
      </c>
      <c r="S120" s="39" t="s">
        <v>25</v>
      </c>
      <c r="T120" s="40">
        <v>0.0</v>
      </c>
      <c r="U120" s="40">
        <v>0.0</v>
      </c>
      <c r="V120" s="40">
        <v>0.0</v>
      </c>
      <c r="W120" s="43" t="s">
        <v>26</v>
      </c>
      <c r="X120" s="37">
        <v>45239.0</v>
      </c>
      <c r="Y120" s="38" t="s">
        <v>20</v>
      </c>
      <c r="Z120" s="39" t="s">
        <v>21</v>
      </c>
      <c r="AA120" s="40">
        <v>0.0</v>
      </c>
      <c r="AB120" s="40">
        <v>6.5</v>
      </c>
      <c r="AC120" s="40">
        <v>0.0</v>
      </c>
      <c r="AD120" s="42" t="s">
        <v>78</v>
      </c>
      <c r="AE120" s="37">
        <v>45241.0</v>
      </c>
      <c r="AF120" s="42" t="s">
        <v>121</v>
      </c>
      <c r="AG120" s="147" t="s">
        <v>137</v>
      </c>
      <c r="AH120" s="40">
        <v>3.0</v>
      </c>
      <c r="AI120" s="40">
        <v>4.5</v>
      </c>
      <c r="AJ120" s="40">
        <v>0.0</v>
      </c>
      <c r="AK120" s="96" t="s">
        <v>43</v>
      </c>
      <c r="AL120" s="37">
        <v>45242.0</v>
      </c>
      <c r="AM120" s="42" t="s">
        <v>70</v>
      </c>
      <c r="AN120" s="58" t="s">
        <v>71</v>
      </c>
      <c r="AO120" s="40">
        <v>7.5</v>
      </c>
      <c r="AP120" s="40">
        <v>0.0</v>
      </c>
      <c r="AQ120" s="40">
        <v>0.0</v>
      </c>
      <c r="AR120" s="42" t="s">
        <v>27</v>
      </c>
      <c r="AS120" s="37">
        <v>45243.0</v>
      </c>
      <c r="AT120" s="42" t="s">
        <v>121</v>
      </c>
      <c r="AU120" s="147" t="s">
        <v>137</v>
      </c>
      <c r="AV120" s="40">
        <v>3.0</v>
      </c>
      <c r="AW120" s="40">
        <v>4.5</v>
      </c>
      <c r="AX120" s="40">
        <v>0.0</v>
      </c>
      <c r="AY120" s="48"/>
      <c r="AZ120" s="49">
        <f t="shared" ref="AZ120:BB120" si="114">SUM(F120,M120,T120,AA120,AH120,AO120,AV120)</f>
        <v>13.5</v>
      </c>
      <c r="BA120" s="39">
        <f t="shared" si="114"/>
        <v>28</v>
      </c>
      <c r="BB120" s="39">
        <f t="shared" si="114"/>
        <v>0</v>
      </c>
      <c r="BC120" s="50">
        <f>SUM(AZ120,BA120,BB120)</f>
        <v>41.5</v>
      </c>
      <c r="BD120" s="51"/>
      <c r="BE120" s="39">
        <f>AZ120*80</f>
        <v>1080</v>
      </c>
      <c r="BF120" s="39">
        <f>BA120*88</f>
        <v>2464</v>
      </c>
      <c r="BG120" s="39">
        <f>BB120*80</f>
        <v>0</v>
      </c>
      <c r="BH120" s="39">
        <f>SUM(BE120,BF120,BG120)</f>
        <v>3544</v>
      </c>
      <c r="BI120" s="51"/>
      <c r="BJ120" s="51"/>
      <c r="BK120" s="51"/>
      <c r="BL120" s="51"/>
      <c r="BM120" s="51"/>
    </row>
    <row r="121">
      <c r="A121" s="116"/>
      <c r="B121" s="203"/>
      <c r="C121" s="71"/>
      <c r="D121" s="136"/>
      <c r="E121" s="51"/>
      <c r="F121" s="51"/>
      <c r="G121" s="51"/>
      <c r="H121" s="51"/>
      <c r="I121" s="204"/>
      <c r="J121" s="71"/>
      <c r="K121" s="39"/>
      <c r="L121" s="39"/>
      <c r="M121" s="51"/>
      <c r="N121" s="51"/>
      <c r="O121" s="51"/>
      <c r="P121" s="203"/>
      <c r="Q121" s="71"/>
      <c r="R121" s="136"/>
      <c r="S121" s="51"/>
      <c r="T121" s="51"/>
      <c r="U121" s="51"/>
      <c r="V121" s="51"/>
      <c r="W121" s="136"/>
      <c r="X121" s="71"/>
      <c r="Y121" s="53"/>
      <c r="Z121" s="53"/>
      <c r="AA121" s="51"/>
      <c r="AB121" s="51"/>
      <c r="AC121" s="51"/>
      <c r="AD121" s="136"/>
      <c r="AE121" s="71"/>
      <c r="AF121" s="136"/>
      <c r="AG121" s="192"/>
      <c r="AH121" s="51"/>
      <c r="AI121" s="51"/>
      <c r="AJ121" s="51"/>
      <c r="AK121" s="205"/>
      <c r="AL121" s="71"/>
      <c r="AM121" s="39"/>
      <c r="AN121" s="39"/>
      <c r="AO121" s="51"/>
      <c r="AP121" s="51"/>
      <c r="AQ121" s="51"/>
      <c r="AR121" s="138"/>
      <c r="AS121" s="71"/>
      <c r="AT121" s="51"/>
      <c r="AU121" s="51"/>
      <c r="AV121" s="51"/>
      <c r="AW121" s="51"/>
      <c r="AX121" s="51"/>
      <c r="AY121" s="48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4"/>
      <c r="D122" s="187" t="s">
        <v>249</v>
      </c>
      <c r="E122" s="26" t="s">
        <v>3</v>
      </c>
      <c r="F122" s="26" t="s">
        <v>4</v>
      </c>
      <c r="G122" s="26" t="s">
        <v>5</v>
      </c>
      <c r="H122" s="26" t="s">
        <v>6</v>
      </c>
      <c r="I122" s="26"/>
      <c r="J122" s="26"/>
      <c r="K122" s="187" t="s">
        <v>249</v>
      </c>
      <c r="L122" s="26" t="s">
        <v>3</v>
      </c>
      <c r="M122" s="26" t="s">
        <v>4</v>
      </c>
      <c r="N122" s="26" t="s">
        <v>5</v>
      </c>
      <c r="O122" s="26" t="s">
        <v>6</v>
      </c>
      <c r="P122" s="26"/>
      <c r="Q122" s="26"/>
      <c r="R122" s="187" t="s">
        <v>249</v>
      </c>
      <c r="S122" s="26" t="s">
        <v>8</v>
      </c>
      <c r="T122" s="26" t="s">
        <v>4</v>
      </c>
      <c r="U122" s="26" t="s">
        <v>5</v>
      </c>
      <c r="V122" s="26" t="s">
        <v>6</v>
      </c>
      <c r="W122" s="28"/>
      <c r="X122" s="29"/>
      <c r="Y122" s="187" t="s">
        <v>249</v>
      </c>
      <c r="Z122" s="29" t="s">
        <v>9</v>
      </c>
      <c r="AA122" s="26" t="s">
        <v>4</v>
      </c>
      <c r="AB122" s="26" t="s">
        <v>5</v>
      </c>
      <c r="AC122" s="26" t="s">
        <v>6</v>
      </c>
      <c r="AF122" s="187" t="s">
        <v>249</v>
      </c>
      <c r="AG122" s="29" t="s">
        <v>10</v>
      </c>
      <c r="AH122" s="26" t="s">
        <v>4</v>
      </c>
      <c r="AI122" s="26" t="s">
        <v>5</v>
      </c>
      <c r="AJ122" s="26" t="s">
        <v>6</v>
      </c>
      <c r="AM122" s="187" t="s">
        <v>249</v>
      </c>
      <c r="AN122" s="29" t="s">
        <v>11</v>
      </c>
      <c r="AO122" s="26" t="s">
        <v>4</v>
      </c>
      <c r="AP122" s="26" t="s">
        <v>5</v>
      </c>
      <c r="AQ122" s="26" t="s">
        <v>6</v>
      </c>
      <c r="AT122" s="187" t="s">
        <v>249</v>
      </c>
      <c r="AU122" s="29" t="s">
        <v>12</v>
      </c>
      <c r="AV122" s="26" t="s">
        <v>4</v>
      </c>
      <c r="AW122" s="26" t="s">
        <v>5</v>
      </c>
      <c r="AX122" s="26" t="s">
        <v>6</v>
      </c>
      <c r="AY122" s="30"/>
      <c r="AZ122" s="31" t="s">
        <v>4</v>
      </c>
      <c r="BA122" s="31" t="s">
        <v>13</v>
      </c>
      <c r="BB122" s="31" t="s">
        <v>6</v>
      </c>
      <c r="BC122" s="31" t="s">
        <v>14</v>
      </c>
      <c r="BD122" s="32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94" t="s">
        <v>30</v>
      </c>
      <c r="B123" s="41" t="s">
        <v>33</v>
      </c>
      <c r="C123" s="37">
        <v>45237.0</v>
      </c>
      <c r="D123" s="38" t="s">
        <v>247</v>
      </c>
      <c r="E123" s="39" t="s">
        <v>248</v>
      </c>
      <c r="F123" s="40">
        <v>5.0</v>
      </c>
      <c r="G123" s="40">
        <v>1.0</v>
      </c>
      <c r="H123" s="40">
        <v>0.0</v>
      </c>
      <c r="I123" s="42" t="s">
        <v>46</v>
      </c>
      <c r="J123" s="37">
        <v>45238.0</v>
      </c>
      <c r="K123" s="38" t="s">
        <v>247</v>
      </c>
      <c r="L123" s="39" t="s">
        <v>248</v>
      </c>
      <c r="M123" s="40">
        <v>5.0</v>
      </c>
      <c r="N123" s="40">
        <v>1.0</v>
      </c>
      <c r="O123" s="40">
        <v>0.0</v>
      </c>
      <c r="P123" s="38" t="s">
        <v>36</v>
      </c>
      <c r="Q123" s="37">
        <v>45239.0</v>
      </c>
      <c r="R123" s="38" t="s">
        <v>247</v>
      </c>
      <c r="S123" s="39" t="s">
        <v>248</v>
      </c>
      <c r="T123" s="40">
        <v>5.0</v>
      </c>
      <c r="U123" s="40">
        <v>1.0</v>
      </c>
      <c r="V123" s="40">
        <v>0.0</v>
      </c>
      <c r="W123" s="42" t="s">
        <v>37</v>
      </c>
      <c r="X123" s="37">
        <v>45240.0</v>
      </c>
      <c r="Y123" s="38" t="s">
        <v>25</v>
      </c>
      <c r="Z123" s="39" t="s">
        <v>25</v>
      </c>
      <c r="AA123" s="40">
        <v>0.0</v>
      </c>
      <c r="AB123" s="40">
        <v>0.0</v>
      </c>
      <c r="AC123" s="40">
        <v>0.0</v>
      </c>
      <c r="AD123" s="56" t="s">
        <v>40</v>
      </c>
      <c r="AE123" s="37">
        <v>45241.0</v>
      </c>
      <c r="AF123" s="38" t="s">
        <v>128</v>
      </c>
      <c r="AG123" s="39" t="s">
        <v>129</v>
      </c>
      <c r="AH123" s="40">
        <v>6.0</v>
      </c>
      <c r="AI123" s="40">
        <v>1.0</v>
      </c>
      <c r="AJ123" s="40">
        <v>0.0</v>
      </c>
      <c r="AK123" s="42" t="s">
        <v>43</v>
      </c>
      <c r="AL123" s="37">
        <v>45242.0</v>
      </c>
      <c r="AM123" s="38" t="s">
        <v>128</v>
      </c>
      <c r="AN123" s="39" t="s">
        <v>129</v>
      </c>
      <c r="AO123" s="40">
        <v>6.0</v>
      </c>
      <c r="AP123" s="40">
        <v>1.0</v>
      </c>
      <c r="AQ123" s="40">
        <v>0.0</v>
      </c>
      <c r="AR123" s="96" t="s">
        <v>142</v>
      </c>
      <c r="AS123" s="37">
        <v>45243.0</v>
      </c>
      <c r="AT123" s="38" t="s">
        <v>105</v>
      </c>
      <c r="AU123" s="39" t="s">
        <v>106</v>
      </c>
      <c r="AV123" s="40">
        <v>4.0</v>
      </c>
      <c r="AW123" s="40">
        <v>1.0</v>
      </c>
      <c r="AX123" s="40">
        <v>0.0</v>
      </c>
      <c r="AY123" s="48"/>
      <c r="AZ123" s="49">
        <f t="shared" ref="AZ123:BB123" si="115">SUM(F123,M123,T123,AA123,AH123,AO123,AV123)</f>
        <v>31</v>
      </c>
      <c r="BA123" s="39">
        <f t="shared" si="115"/>
        <v>6</v>
      </c>
      <c r="BB123" s="39">
        <f t="shared" si="115"/>
        <v>0</v>
      </c>
      <c r="BC123" s="50">
        <f>SUM(AZ123,BA123,BB123)</f>
        <v>37</v>
      </c>
      <c r="BD123" s="51"/>
      <c r="BE123" s="39">
        <f>AZ123*67.31</f>
        <v>2086.61</v>
      </c>
      <c r="BF123" s="39">
        <f>BA123*74</f>
        <v>444</v>
      </c>
      <c r="BG123" s="39">
        <f>BB123*84</f>
        <v>0</v>
      </c>
      <c r="BH123" s="39">
        <f>SUM(BE123,BF123,BG123)</f>
        <v>2530.61</v>
      </c>
      <c r="BI123" s="51"/>
      <c r="BJ123" s="51"/>
      <c r="BK123" s="51"/>
      <c r="BL123" s="51"/>
      <c r="BM123" s="51"/>
    </row>
    <row r="124">
      <c r="A124" s="67"/>
      <c r="B124" s="68"/>
      <c r="C124" s="68"/>
      <c r="K124" s="6"/>
      <c r="L124" s="4"/>
      <c r="Y124" s="6"/>
      <c r="Z124" s="4"/>
      <c r="AG124" s="39"/>
      <c r="AM124" s="6"/>
      <c r="AN124" s="4"/>
      <c r="AT124" s="39"/>
      <c r="AU124" s="39"/>
    </row>
    <row r="125">
      <c r="A125" s="24"/>
      <c r="B125" s="25"/>
      <c r="C125" s="25"/>
      <c r="D125" s="187" t="s">
        <v>156</v>
      </c>
      <c r="E125" s="26" t="s">
        <v>3</v>
      </c>
      <c r="F125" s="26" t="s">
        <v>4</v>
      </c>
      <c r="G125" s="26" t="s">
        <v>5</v>
      </c>
      <c r="H125" s="26" t="s">
        <v>6</v>
      </c>
      <c r="I125" s="26"/>
      <c r="J125" s="26"/>
      <c r="K125" s="187" t="s">
        <v>159</v>
      </c>
      <c r="L125" s="26" t="s">
        <v>7</v>
      </c>
      <c r="M125" s="26" t="s">
        <v>4</v>
      </c>
      <c r="N125" s="26" t="s">
        <v>5</v>
      </c>
      <c r="O125" s="26" t="s">
        <v>6</v>
      </c>
      <c r="P125" s="26"/>
      <c r="Q125" s="26"/>
      <c r="R125" s="187" t="s">
        <v>159</v>
      </c>
      <c r="S125" s="26" t="s">
        <v>8</v>
      </c>
      <c r="T125" s="26" t="s">
        <v>4</v>
      </c>
      <c r="U125" s="26" t="s">
        <v>5</v>
      </c>
      <c r="V125" s="26" t="s">
        <v>6</v>
      </c>
      <c r="W125" s="28"/>
      <c r="X125" s="29"/>
      <c r="Y125" s="187" t="s">
        <v>156</v>
      </c>
      <c r="Z125" s="29" t="s">
        <v>9</v>
      </c>
      <c r="AA125" s="26" t="s">
        <v>4</v>
      </c>
      <c r="AB125" s="26" t="s">
        <v>5</v>
      </c>
      <c r="AC125" s="26" t="s">
        <v>6</v>
      </c>
      <c r="AD125" s="29"/>
      <c r="AE125" s="29"/>
      <c r="AF125" s="187" t="s">
        <v>159</v>
      </c>
      <c r="AG125" s="29" t="s">
        <v>10</v>
      </c>
      <c r="AH125" s="26" t="s">
        <v>4</v>
      </c>
      <c r="AI125" s="26" t="s">
        <v>5</v>
      </c>
      <c r="AJ125" s="26" t="s">
        <v>6</v>
      </c>
      <c r="AK125" s="29"/>
      <c r="AL125" s="29"/>
      <c r="AM125" s="187" t="s">
        <v>159</v>
      </c>
      <c r="AN125" s="29" t="s">
        <v>11</v>
      </c>
      <c r="AO125" s="26" t="s">
        <v>4</v>
      </c>
      <c r="AP125" s="26" t="s">
        <v>5</v>
      </c>
      <c r="AQ125" s="26" t="s">
        <v>6</v>
      </c>
      <c r="AR125" s="29"/>
      <c r="AS125" s="29"/>
      <c r="AT125" s="187" t="s">
        <v>159</v>
      </c>
      <c r="AU125" s="29" t="s">
        <v>12</v>
      </c>
      <c r="AV125" s="26" t="s">
        <v>4</v>
      </c>
      <c r="AW125" s="26" t="s">
        <v>5</v>
      </c>
      <c r="AX125" s="26" t="s">
        <v>6</v>
      </c>
      <c r="AY125" s="30"/>
      <c r="AZ125" s="31" t="s">
        <v>4</v>
      </c>
      <c r="BA125" s="31" t="s">
        <v>13</v>
      </c>
      <c r="BB125" s="31" t="s">
        <v>6</v>
      </c>
      <c r="BC125" s="31" t="s">
        <v>14</v>
      </c>
      <c r="BD125" s="32"/>
      <c r="BE125" s="33" t="s">
        <v>4</v>
      </c>
      <c r="BF125" s="33" t="s">
        <v>13</v>
      </c>
      <c r="BG125" s="33" t="s">
        <v>6</v>
      </c>
      <c r="BH125" s="33" t="s">
        <v>15</v>
      </c>
    </row>
    <row r="126">
      <c r="A126" s="35" t="s">
        <v>32</v>
      </c>
      <c r="B126" s="41" t="s">
        <v>33</v>
      </c>
      <c r="C126" s="37">
        <v>45237.0</v>
      </c>
      <c r="D126" s="38" t="s">
        <v>126</v>
      </c>
      <c r="E126" s="39" t="s">
        <v>127</v>
      </c>
      <c r="F126" s="40">
        <v>6.0</v>
      </c>
      <c r="G126" s="40">
        <v>0.0</v>
      </c>
      <c r="H126" s="40">
        <v>0.0</v>
      </c>
      <c r="I126" s="57" t="s">
        <v>46</v>
      </c>
      <c r="J126" s="37">
        <v>45238.0</v>
      </c>
      <c r="K126" s="38" t="s">
        <v>38</v>
      </c>
      <c r="L126" s="39" t="s">
        <v>39</v>
      </c>
      <c r="M126" s="40">
        <v>6.5</v>
      </c>
      <c r="N126" s="40">
        <v>0.0</v>
      </c>
      <c r="O126" s="40">
        <v>0.0</v>
      </c>
      <c r="P126" s="38" t="s">
        <v>36</v>
      </c>
      <c r="Q126" s="37">
        <v>45239.0</v>
      </c>
      <c r="R126" s="38" t="s">
        <v>25</v>
      </c>
      <c r="S126" s="39" t="s">
        <v>25</v>
      </c>
      <c r="T126" s="40">
        <v>0.0</v>
      </c>
      <c r="U126" s="40">
        <v>0.0</v>
      </c>
      <c r="V126" s="40">
        <v>0.0</v>
      </c>
      <c r="W126" s="42" t="s">
        <v>37</v>
      </c>
      <c r="X126" s="37">
        <v>45240.0</v>
      </c>
      <c r="Y126" s="38" t="s">
        <v>126</v>
      </c>
      <c r="Z126" s="39" t="s">
        <v>127</v>
      </c>
      <c r="AA126" s="40">
        <v>6.0</v>
      </c>
      <c r="AB126" s="40">
        <v>0.0</v>
      </c>
      <c r="AC126" s="40">
        <v>0.0</v>
      </c>
      <c r="AD126" s="56" t="s">
        <v>40</v>
      </c>
      <c r="AE126" s="37">
        <v>45241.0</v>
      </c>
      <c r="AF126" s="38" t="s">
        <v>41</v>
      </c>
      <c r="AG126" s="39" t="s">
        <v>42</v>
      </c>
      <c r="AH126" s="40">
        <v>8.0</v>
      </c>
      <c r="AI126" s="40">
        <v>0.0</v>
      </c>
      <c r="AJ126" s="40">
        <v>0.5</v>
      </c>
      <c r="AK126" s="47" t="s">
        <v>43</v>
      </c>
      <c r="AL126" s="37">
        <v>45243.0</v>
      </c>
      <c r="AM126" s="38" t="s">
        <v>41</v>
      </c>
      <c r="AN126" s="39" t="s">
        <v>42</v>
      </c>
      <c r="AO126" s="40">
        <v>8.0</v>
      </c>
      <c r="AP126" s="40">
        <v>0.0</v>
      </c>
      <c r="AQ126" s="40">
        <v>0.5</v>
      </c>
      <c r="AR126" s="47" t="s">
        <v>27</v>
      </c>
      <c r="AS126" s="37">
        <v>45243.0</v>
      </c>
      <c r="AT126" s="38" t="s">
        <v>28</v>
      </c>
      <c r="AU126" s="39" t="s">
        <v>29</v>
      </c>
      <c r="AV126" s="40">
        <v>0.0</v>
      </c>
      <c r="AW126" s="40">
        <v>5.0</v>
      </c>
      <c r="AX126" s="40">
        <v>0.0</v>
      </c>
      <c r="AY126" s="48"/>
      <c r="AZ126" s="49">
        <f t="shared" ref="AZ126:BB126" si="116">SUM(F126,M126,T126,AA126,AH126,AO126,AV126)</f>
        <v>34.5</v>
      </c>
      <c r="BA126" s="39">
        <f t="shared" si="116"/>
        <v>5</v>
      </c>
      <c r="BB126" s="39">
        <f t="shared" si="116"/>
        <v>1</v>
      </c>
      <c r="BC126" s="50">
        <f>SUM(AZ126,BA126,BB126)</f>
        <v>40.5</v>
      </c>
      <c r="BD126" s="51"/>
      <c r="BE126" s="39">
        <f>AZ126*80</f>
        <v>2760</v>
      </c>
      <c r="BF126" s="39">
        <f>BA126*88</f>
        <v>440</v>
      </c>
      <c r="BG126" s="39">
        <f>BB126*80</f>
        <v>80</v>
      </c>
      <c r="BH126" s="39">
        <f>SUM(BE126,BF126,BG126)</f>
        <v>3280</v>
      </c>
    </row>
    <row r="127">
      <c r="A127" s="67"/>
      <c r="B127" s="68"/>
      <c r="C127" s="68"/>
      <c r="AT127" s="192"/>
      <c r="AU127" s="28"/>
    </row>
    <row r="128">
      <c r="A128" s="67"/>
      <c r="B128" s="68"/>
      <c r="C128" s="68"/>
      <c r="K128" s="6" t="s">
        <v>160</v>
      </c>
      <c r="L128" s="4"/>
      <c r="Y128" s="6" t="s">
        <v>161</v>
      </c>
      <c r="Z128" s="4"/>
      <c r="AM128" s="6" t="s">
        <v>161</v>
      </c>
      <c r="AN128" s="4"/>
      <c r="AT128" s="53"/>
      <c r="AU128" s="39"/>
    </row>
    <row r="129">
      <c r="A129" s="10"/>
      <c r="B129" s="11"/>
      <c r="C129" s="11"/>
      <c r="D129" s="12"/>
      <c r="E129" s="13">
        <v>45236.0</v>
      </c>
      <c r="F129" s="14"/>
      <c r="G129" s="14"/>
      <c r="H129" s="14"/>
      <c r="I129" s="15"/>
      <c r="J129" s="15"/>
      <c r="K129" s="16"/>
      <c r="L129" s="13">
        <v>45237.0</v>
      </c>
      <c r="M129" s="15"/>
      <c r="N129" s="15"/>
      <c r="O129" s="15"/>
      <c r="P129" s="15"/>
      <c r="Q129" s="11"/>
      <c r="R129" s="17"/>
      <c r="S129" s="13">
        <v>45238.0</v>
      </c>
      <c r="T129" s="11"/>
      <c r="U129" s="15"/>
      <c r="V129" s="15"/>
      <c r="W129" s="11"/>
      <c r="X129" s="18"/>
      <c r="Y129" s="14"/>
      <c r="Z129" s="13">
        <v>45239.0</v>
      </c>
      <c r="AA129" s="15"/>
      <c r="AB129" s="15"/>
      <c r="AC129" s="11"/>
      <c r="AD129" s="15"/>
      <c r="AE129" s="15"/>
      <c r="AF129" s="12"/>
      <c r="AG129" s="13">
        <v>45240.0</v>
      </c>
      <c r="AH129" s="15"/>
      <c r="AI129" s="11"/>
      <c r="AJ129" s="15"/>
      <c r="AK129" s="15"/>
      <c r="AL129" s="15"/>
      <c r="AM129" s="18"/>
      <c r="AN129" s="13">
        <v>45241.0</v>
      </c>
      <c r="AO129" s="11"/>
      <c r="AP129" s="19"/>
      <c r="AQ129" s="19"/>
      <c r="AR129" s="19"/>
      <c r="AS129" s="19"/>
      <c r="AT129" s="14"/>
      <c r="AU129" s="13">
        <v>45242.0</v>
      </c>
      <c r="AV129" s="19"/>
      <c r="AW129" s="19"/>
      <c r="AX129" s="19"/>
      <c r="AY129" s="20"/>
      <c r="AZ129" s="19"/>
      <c r="BA129" s="19"/>
      <c r="BB129" s="19"/>
      <c r="BC129" s="19"/>
      <c r="BD129" s="20"/>
      <c r="BE129" s="21"/>
      <c r="BF129" s="22"/>
      <c r="BG129" s="4"/>
      <c r="BH129" s="19"/>
      <c r="BI129" s="23"/>
      <c r="BJ129" s="16"/>
      <c r="BK129" s="16"/>
      <c r="BL129" s="20"/>
      <c r="BM129" s="20"/>
    </row>
    <row r="130">
      <c r="A130" s="67"/>
      <c r="B130" s="68"/>
      <c r="C130" s="68"/>
      <c r="F130" s="26" t="s">
        <v>4</v>
      </c>
      <c r="G130" s="26" t="s">
        <v>5</v>
      </c>
      <c r="H130" s="26" t="s">
        <v>6</v>
      </c>
      <c r="K130" s="99"/>
      <c r="L130" s="99"/>
      <c r="M130" s="26" t="s">
        <v>4</v>
      </c>
      <c r="N130" s="26" t="s">
        <v>5</v>
      </c>
      <c r="O130" s="26" t="s">
        <v>6</v>
      </c>
      <c r="T130" s="26" t="s">
        <v>4</v>
      </c>
      <c r="U130" s="26" t="s">
        <v>5</v>
      </c>
      <c r="V130" s="26" t="s">
        <v>6</v>
      </c>
      <c r="AA130" s="26" t="s">
        <v>4</v>
      </c>
      <c r="AB130" s="26" t="s">
        <v>5</v>
      </c>
      <c r="AC130" s="26" t="s">
        <v>6</v>
      </c>
      <c r="AH130" s="26" t="s">
        <v>4</v>
      </c>
      <c r="AI130" s="26" t="s">
        <v>5</v>
      </c>
      <c r="AJ130" s="26" t="s">
        <v>6</v>
      </c>
      <c r="AO130" s="26" t="s">
        <v>4</v>
      </c>
      <c r="AP130" s="26" t="s">
        <v>5</v>
      </c>
      <c r="AQ130" s="26" t="s">
        <v>6</v>
      </c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35" t="s">
        <v>18</v>
      </c>
      <c r="B131" s="36"/>
      <c r="C131" s="37"/>
      <c r="D131" s="42"/>
      <c r="E131" s="39"/>
      <c r="F131" s="128">
        <v>0.0</v>
      </c>
      <c r="G131" s="129">
        <v>0.0</v>
      </c>
      <c r="H131" s="129">
        <v>0.0</v>
      </c>
      <c r="I131" s="41"/>
      <c r="J131" s="37"/>
      <c r="K131" s="42"/>
      <c r="L131" s="39"/>
      <c r="M131" s="128">
        <v>0.0</v>
      </c>
      <c r="N131" s="129">
        <v>0.0</v>
      </c>
      <c r="O131" s="129">
        <v>0.0</v>
      </c>
      <c r="P131" s="42"/>
      <c r="Q131" s="37"/>
      <c r="R131" s="42"/>
      <c r="S131" s="39"/>
      <c r="T131" s="128">
        <v>0.0</v>
      </c>
      <c r="U131" s="129">
        <v>0.0</v>
      </c>
      <c r="V131" s="129">
        <v>0.0</v>
      </c>
      <c r="W131" s="43"/>
      <c r="X131" s="37"/>
      <c r="Y131" s="42"/>
      <c r="Z131" s="39"/>
      <c r="AA131" s="128">
        <v>0.0</v>
      </c>
      <c r="AB131" s="129">
        <v>0.0</v>
      </c>
      <c r="AC131" s="129">
        <v>0.0</v>
      </c>
      <c r="AD131" s="56"/>
      <c r="AE131" s="37"/>
      <c r="AF131" s="42"/>
      <c r="AG131" s="39"/>
      <c r="AH131" s="128">
        <v>0.0</v>
      </c>
      <c r="AI131" s="129">
        <v>0.0</v>
      </c>
      <c r="AJ131" s="129">
        <v>0.0</v>
      </c>
      <c r="AK131" s="66"/>
      <c r="AL131" s="37"/>
      <c r="AM131" s="42"/>
      <c r="AN131" s="39"/>
      <c r="AO131" s="128">
        <v>0.0</v>
      </c>
      <c r="AP131" s="129">
        <v>0.0</v>
      </c>
      <c r="AQ131" s="129">
        <v>0.0</v>
      </c>
      <c r="AR131" s="47"/>
      <c r="AS131" s="37"/>
      <c r="AT131" s="42"/>
      <c r="AU131" s="39"/>
      <c r="AV131" s="128">
        <v>0.0</v>
      </c>
      <c r="AW131" s="129">
        <v>0.0</v>
      </c>
      <c r="AX131" s="129">
        <v>0.0</v>
      </c>
      <c r="AY131" s="48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 t="shared" ref="BC131:BC132" si="119">SUM(AZ131,BA131,BB131)</f>
        <v>0</v>
      </c>
      <c r="BD131" s="51"/>
      <c r="BE131" s="39">
        <f>AZ131*80</f>
        <v>0</v>
      </c>
      <c r="BF131" s="39">
        <f>BA131*88</f>
        <v>0</v>
      </c>
      <c r="BG131" s="39">
        <f>BB131*80</f>
        <v>0</v>
      </c>
      <c r="BH131" s="39">
        <f>SUM(BE131,BF131,BG131)</f>
        <v>0</v>
      </c>
      <c r="BI131" s="51"/>
      <c r="BJ131" s="51"/>
      <c r="BK131" s="51"/>
      <c r="BL131" s="51"/>
      <c r="BM131" s="51"/>
    </row>
    <row r="132">
      <c r="A132" s="35" t="s">
        <v>150</v>
      </c>
      <c r="B132" s="36"/>
      <c r="C132" s="206"/>
      <c r="D132" s="42"/>
      <c r="E132" s="58"/>
      <c r="F132" s="128">
        <v>0.0</v>
      </c>
      <c r="G132" s="129">
        <v>0.0</v>
      </c>
      <c r="H132" s="129">
        <v>0.0</v>
      </c>
      <c r="I132" s="207"/>
      <c r="J132" s="206"/>
      <c r="K132" s="42"/>
      <c r="L132" s="58"/>
      <c r="M132" s="40">
        <v>0.0</v>
      </c>
      <c r="N132" s="129">
        <v>0.0</v>
      </c>
      <c r="O132" s="129">
        <v>0.0</v>
      </c>
      <c r="P132" s="208"/>
      <c r="Q132" s="206"/>
      <c r="R132" s="42"/>
      <c r="S132" s="58"/>
      <c r="T132" s="40">
        <v>0.0</v>
      </c>
      <c r="U132" s="129">
        <v>0.0</v>
      </c>
      <c r="V132" s="129">
        <v>0.0</v>
      </c>
      <c r="W132" s="207"/>
      <c r="X132" s="206"/>
      <c r="Y132" s="42"/>
      <c r="Z132" s="58"/>
      <c r="AA132" s="40">
        <v>0.0</v>
      </c>
      <c r="AB132" s="129">
        <v>0.0</v>
      </c>
      <c r="AC132" s="129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si="119"/>
        <v>0</v>
      </c>
      <c r="BD132" s="51"/>
      <c r="BE132" s="39">
        <f>67.31*AZ132</f>
        <v>0</v>
      </c>
      <c r="BF132" s="39">
        <f>BA132*74</f>
        <v>0</v>
      </c>
      <c r="BG132" s="39">
        <f>BB132*84</f>
        <v>0</v>
      </c>
      <c r="BH132" s="39">
        <f>SUM(BF132,BE132,BG132)</f>
        <v>0</v>
      </c>
      <c r="BI132" s="51"/>
      <c r="BJ132" s="51"/>
      <c r="BK132" s="51"/>
      <c r="BL132" s="51"/>
      <c r="BM132" s="51"/>
    </row>
    <row r="133">
      <c r="A133" s="209"/>
      <c r="B133" s="203"/>
      <c r="C133" s="210"/>
      <c r="D133" s="136"/>
      <c r="E133" s="136"/>
      <c r="F133" s="136"/>
      <c r="G133" s="203"/>
      <c r="H133" s="203"/>
      <c r="I133" s="203"/>
      <c r="J133" s="210"/>
      <c r="K133" s="98"/>
      <c r="L133" s="211"/>
      <c r="M133" s="51"/>
      <c r="N133" s="203"/>
      <c r="O133" s="203"/>
      <c r="P133" s="155"/>
      <c r="Q133" s="210"/>
      <c r="R133" s="136"/>
      <c r="S133" s="136"/>
      <c r="T133" s="51"/>
      <c r="U133" s="203"/>
      <c r="V133" s="203"/>
      <c r="W133" s="203"/>
      <c r="X133" s="210"/>
      <c r="Y133" s="136"/>
      <c r="Z133" s="136"/>
      <c r="AA133" s="51"/>
      <c r="AB133" s="203"/>
      <c r="AC133" s="203"/>
      <c r="AD133" s="32"/>
      <c r="AE133" s="71"/>
      <c r="AF133" s="136"/>
      <c r="AG133" s="72"/>
      <c r="AH133" s="51"/>
      <c r="AI133" s="51"/>
      <c r="AJ133" s="51"/>
      <c r="AK133" s="32"/>
      <c r="AL133" s="71"/>
      <c r="AM133" s="136"/>
      <c r="AN133" s="72"/>
      <c r="AO133" s="51"/>
      <c r="AP133" s="51"/>
      <c r="AQ133" s="51"/>
      <c r="AR133" s="32"/>
      <c r="AS133" s="71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209"/>
      <c r="B134" s="136"/>
      <c r="C134" s="71"/>
      <c r="D134" s="136"/>
      <c r="E134" s="136"/>
      <c r="F134" s="204"/>
      <c r="G134" s="204"/>
      <c r="H134" s="204"/>
      <c r="I134" s="136"/>
      <c r="J134" s="71"/>
      <c r="K134" s="98"/>
      <c r="L134" s="211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136"/>
      <c r="Z134" s="136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136"/>
      <c r="AN134" s="72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39">
        <f t="shared" ref="AZ134:BC134" si="120">SUM(AZ131,AZ132)</f>
        <v>0</v>
      </c>
      <c r="BA134" s="39">
        <f t="shared" si="120"/>
        <v>0</v>
      </c>
      <c r="BB134" s="39">
        <f t="shared" si="120"/>
        <v>0</v>
      </c>
      <c r="BC134" s="39">
        <f t="shared" si="120"/>
        <v>0</v>
      </c>
      <c r="BD134" s="51"/>
      <c r="BE134" s="40">
        <f t="shared" ref="BE134:BH134" si="121">SUM(BE131,BE132)</f>
        <v>0</v>
      </c>
      <c r="BF134" s="40">
        <f t="shared" si="121"/>
        <v>0</v>
      </c>
      <c r="BG134" s="40">
        <f t="shared" si="121"/>
        <v>0</v>
      </c>
      <c r="BH134" s="40">
        <f t="shared" si="121"/>
        <v>0</v>
      </c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6" t="s">
        <v>162</v>
      </c>
      <c r="L135" s="4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6" t="s">
        <v>162</v>
      </c>
      <c r="Z135" s="4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6" t="s">
        <v>162</v>
      </c>
      <c r="AN135" s="4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 ht="15.0" customHeight="1">
      <c r="A136" s="209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191" t="s">
        <v>163</v>
      </c>
      <c r="L136" s="26"/>
      <c r="M136" s="26" t="s">
        <v>4</v>
      </c>
      <c r="N136" s="26" t="s">
        <v>5</v>
      </c>
      <c r="O136" s="26" t="s">
        <v>6</v>
      </c>
      <c r="P136" s="51"/>
      <c r="Q136" s="71"/>
      <c r="R136" s="191" t="s">
        <v>163</v>
      </c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91" t="s">
        <v>163</v>
      </c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191" t="s">
        <v>163</v>
      </c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Y136" s="51"/>
      <c r="AZ136" s="31" t="s">
        <v>4</v>
      </c>
      <c r="BA136" s="31" t="s">
        <v>13</v>
      </c>
      <c r="BB136" s="31" t="s">
        <v>6</v>
      </c>
      <c r="BC136" s="31" t="s">
        <v>14</v>
      </c>
      <c r="BD136" s="51"/>
      <c r="BE136" s="33" t="s">
        <v>4</v>
      </c>
      <c r="BF136" s="33" t="s">
        <v>13</v>
      </c>
      <c r="BG136" s="33" t="s">
        <v>6</v>
      </c>
      <c r="BH136" s="33" t="s">
        <v>15</v>
      </c>
      <c r="BI136" s="51"/>
      <c r="BJ136" s="51"/>
      <c r="BK136" s="51"/>
      <c r="BL136" s="51"/>
      <c r="BM136" s="51"/>
    </row>
    <row r="137">
      <c r="A137" s="35"/>
      <c r="B137" s="42"/>
      <c r="C137" s="37"/>
      <c r="D137" s="38"/>
      <c r="E137" s="39"/>
      <c r="F137" s="40">
        <v>0.0</v>
      </c>
      <c r="G137" s="40">
        <v>0.0</v>
      </c>
      <c r="H137" s="40">
        <v>0.0</v>
      </c>
      <c r="I137" s="57" t="s">
        <v>46</v>
      </c>
      <c r="J137" s="37"/>
      <c r="K137" s="38"/>
      <c r="L137" s="39"/>
      <c r="M137" s="40">
        <v>0.0</v>
      </c>
      <c r="N137" s="40">
        <v>0.0</v>
      </c>
      <c r="O137" s="40">
        <v>0.0</v>
      </c>
      <c r="P137" s="38" t="s">
        <v>36</v>
      </c>
      <c r="Q137" s="37"/>
      <c r="R137" s="38"/>
      <c r="S137" s="39"/>
      <c r="T137" s="40">
        <v>0.0</v>
      </c>
      <c r="U137" s="40">
        <v>0.0</v>
      </c>
      <c r="V137" s="40">
        <v>0.0</v>
      </c>
      <c r="W137" s="42" t="s">
        <v>37</v>
      </c>
      <c r="X137" s="37"/>
      <c r="Y137" s="38"/>
      <c r="Z137" s="39"/>
      <c r="AA137" s="40">
        <v>0.0</v>
      </c>
      <c r="AB137" s="40">
        <v>0.0</v>
      </c>
      <c r="AC137" s="40">
        <v>0.0</v>
      </c>
      <c r="AD137" s="56" t="s">
        <v>40</v>
      </c>
      <c r="AE137" s="37"/>
      <c r="AF137" s="38"/>
      <c r="AG137" s="39"/>
      <c r="AH137" s="40">
        <v>0.0</v>
      </c>
      <c r="AI137" s="40">
        <v>0.0</v>
      </c>
      <c r="AJ137" s="40">
        <v>0.0</v>
      </c>
      <c r="AK137" s="42" t="s">
        <v>43</v>
      </c>
      <c r="AL137" s="37">
        <v>45193.0</v>
      </c>
      <c r="AM137" s="53"/>
      <c r="AN137" s="44"/>
      <c r="AO137" s="40">
        <v>0.0</v>
      </c>
      <c r="AP137" s="40">
        <v>0.0</v>
      </c>
      <c r="AQ137" s="40">
        <v>0.0</v>
      </c>
      <c r="AR137" s="96" t="s">
        <v>142</v>
      </c>
      <c r="AS137" s="37">
        <v>45194.0</v>
      </c>
      <c r="AT137" s="53"/>
      <c r="AU137" s="44"/>
      <c r="AV137" s="40">
        <v>0.0</v>
      </c>
      <c r="AW137" s="40">
        <v>0.0</v>
      </c>
      <c r="AX137" s="40">
        <v>0.0</v>
      </c>
      <c r="AY137" s="51"/>
      <c r="AZ137" s="213">
        <f t="shared" ref="AZ137:BB137" si="122">SUM(F137,M137,T137,AA137,AH137,AO137,AV137)</f>
        <v>0</v>
      </c>
      <c r="BA137" s="214">
        <f t="shared" si="122"/>
        <v>0</v>
      </c>
      <c r="BB137" s="214">
        <f t="shared" si="122"/>
        <v>0</v>
      </c>
      <c r="BC137" s="215">
        <f>SUM(AZ137,BA137,BB137)</f>
        <v>0</v>
      </c>
      <c r="BD137" s="51"/>
      <c r="BE137" s="216">
        <f>AZ137*67.31</f>
        <v>0</v>
      </c>
      <c r="BF137" s="216">
        <f>74*BA137</f>
        <v>0</v>
      </c>
      <c r="BG137" s="216">
        <f>84*BB137</f>
        <v>0</v>
      </c>
      <c r="BH137" s="216">
        <f>SUM(BE137,BF137,BG137)</f>
        <v>0</v>
      </c>
      <c r="BI137" s="51"/>
      <c r="BJ137" s="51"/>
      <c r="BK137" s="51"/>
      <c r="BL137" s="51"/>
      <c r="BM137" s="51"/>
    </row>
    <row r="138">
      <c r="A138" s="217"/>
      <c r="B138" s="136"/>
      <c r="C138" s="71"/>
      <c r="D138" s="136"/>
      <c r="E138" s="136"/>
      <c r="F138" s="204"/>
      <c r="G138" s="204"/>
      <c r="H138" s="204"/>
      <c r="I138" s="136"/>
      <c r="J138" s="71"/>
      <c r="K138" s="136"/>
      <c r="L138" s="136"/>
      <c r="M138" s="218"/>
      <c r="N138" s="218"/>
      <c r="O138" s="218"/>
      <c r="P138" s="51"/>
      <c r="Q138" s="71"/>
      <c r="R138" s="136"/>
      <c r="S138" s="136"/>
      <c r="T138" s="203"/>
      <c r="U138" s="203"/>
      <c r="V138" s="203"/>
      <c r="W138" s="136"/>
      <c r="X138" s="71"/>
      <c r="Y138" s="136"/>
      <c r="Z138" s="136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136"/>
      <c r="AN138" s="72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209"/>
      <c r="B139" s="136"/>
      <c r="C139" s="71"/>
      <c r="D139" s="136"/>
      <c r="E139" s="136"/>
      <c r="F139" s="204"/>
      <c r="G139" s="204"/>
      <c r="H139" s="204"/>
      <c r="I139" s="136"/>
      <c r="J139" s="71"/>
      <c r="K139" s="6" t="s">
        <v>164</v>
      </c>
      <c r="L139" s="4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W139" s="136"/>
      <c r="X139" s="71"/>
      <c r="Y139" s="6" t="s">
        <v>164</v>
      </c>
      <c r="Z139" s="4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6" t="s">
        <v>164</v>
      </c>
      <c r="AN139" s="4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19"/>
      <c r="B140" s="136"/>
      <c r="C140" s="71"/>
      <c r="D140" s="136"/>
      <c r="E140" s="136"/>
      <c r="F140" s="26" t="s">
        <v>4</v>
      </c>
      <c r="G140" s="26" t="s">
        <v>5</v>
      </c>
      <c r="H140" s="26" t="s">
        <v>6</v>
      </c>
      <c r="I140" s="136"/>
      <c r="J140" s="71"/>
      <c r="K140" s="191" t="s">
        <v>163</v>
      </c>
      <c r="L140" s="211"/>
      <c r="M140" s="26" t="s">
        <v>4</v>
      </c>
      <c r="N140" s="26" t="s">
        <v>5</v>
      </c>
      <c r="O140" s="26" t="s">
        <v>6</v>
      </c>
      <c r="P140" s="51"/>
      <c r="Q140" s="71"/>
      <c r="R140" s="191" t="s">
        <v>163</v>
      </c>
      <c r="S140" s="136"/>
      <c r="T140" s="26" t="s">
        <v>4</v>
      </c>
      <c r="U140" s="26" t="s">
        <v>5</v>
      </c>
      <c r="V140" s="26" t="s">
        <v>6</v>
      </c>
      <c r="W140" s="136"/>
      <c r="X140" s="71"/>
      <c r="Y140" s="191" t="s">
        <v>163</v>
      </c>
      <c r="Z140" s="136"/>
      <c r="AA140" s="26" t="s">
        <v>4</v>
      </c>
      <c r="AB140" s="26" t="s">
        <v>5</v>
      </c>
      <c r="AC140" s="26" t="s">
        <v>6</v>
      </c>
      <c r="AD140" s="117"/>
      <c r="AE140" s="71"/>
      <c r="AF140" s="191" t="s">
        <v>163</v>
      </c>
      <c r="AG140" s="32"/>
      <c r="AH140" s="26" t="s">
        <v>4</v>
      </c>
      <c r="AI140" s="26" t="s">
        <v>5</v>
      </c>
      <c r="AJ140" s="26" t="s">
        <v>6</v>
      </c>
      <c r="AK140" s="32"/>
      <c r="AL140" s="71"/>
      <c r="AM140" s="136"/>
      <c r="AN140" s="72"/>
      <c r="AO140" s="26" t="s">
        <v>4</v>
      </c>
      <c r="AP140" s="26" t="s">
        <v>5</v>
      </c>
      <c r="AQ140" s="26" t="s">
        <v>6</v>
      </c>
      <c r="AR140" s="117"/>
      <c r="AS140" s="118"/>
      <c r="AT140" s="136"/>
      <c r="AU140" s="72"/>
      <c r="AV140" s="26" t="s">
        <v>4</v>
      </c>
      <c r="AW140" s="26" t="s">
        <v>5</v>
      </c>
      <c r="AX140" s="26" t="s">
        <v>6</v>
      </c>
      <c r="AY140" s="51"/>
      <c r="AZ140" s="31" t="s">
        <v>4</v>
      </c>
      <c r="BA140" s="31" t="s">
        <v>13</v>
      </c>
      <c r="BB140" s="31" t="s">
        <v>6</v>
      </c>
      <c r="BC140" s="31" t="s">
        <v>14</v>
      </c>
      <c r="BD140" s="51"/>
      <c r="BE140" s="33" t="s">
        <v>4</v>
      </c>
      <c r="BF140" s="33" t="s">
        <v>13</v>
      </c>
      <c r="BG140" s="33" t="s">
        <v>6</v>
      </c>
      <c r="BH140" s="33" t="s">
        <v>15</v>
      </c>
      <c r="BI140" s="51"/>
      <c r="BJ140" s="51"/>
      <c r="BK140" s="51"/>
      <c r="BL140" s="51"/>
      <c r="BM140" s="51"/>
    </row>
    <row r="141">
      <c r="A141" s="220"/>
      <c r="B141" s="92"/>
      <c r="C141" s="45"/>
      <c r="D141" s="53"/>
      <c r="E141" s="44"/>
      <c r="F141" s="40">
        <v>0.0</v>
      </c>
      <c r="G141" s="40">
        <v>0.0</v>
      </c>
      <c r="H141" s="40">
        <v>0.0</v>
      </c>
      <c r="I141" s="57" t="s">
        <v>46</v>
      </c>
      <c r="J141" s="37"/>
      <c r="K141" s="38"/>
      <c r="L141" s="39"/>
      <c r="M141" s="40">
        <v>0.0</v>
      </c>
      <c r="N141" s="40">
        <v>0.0</v>
      </c>
      <c r="O141" s="40">
        <v>0.0</v>
      </c>
      <c r="P141" s="38" t="s">
        <v>36</v>
      </c>
      <c r="Q141" s="37"/>
      <c r="R141" s="38"/>
      <c r="S141" s="39"/>
      <c r="T141" s="40">
        <v>0.0</v>
      </c>
      <c r="U141" s="40">
        <v>0.0</v>
      </c>
      <c r="V141" s="40">
        <v>0.0</v>
      </c>
      <c r="W141" s="42" t="s">
        <v>37</v>
      </c>
      <c r="X141" s="37"/>
      <c r="Y141" s="38"/>
      <c r="Z141" s="39"/>
      <c r="AA141" s="40">
        <v>0.0</v>
      </c>
      <c r="AB141" s="40">
        <v>0.0</v>
      </c>
      <c r="AC141" s="40">
        <v>0.0</v>
      </c>
      <c r="AD141" s="56" t="s">
        <v>40</v>
      </c>
      <c r="AE141" s="37"/>
      <c r="AF141" s="38"/>
      <c r="AG141" s="39"/>
      <c r="AH141" s="40">
        <v>0.0</v>
      </c>
      <c r="AI141" s="40">
        <v>0.0</v>
      </c>
      <c r="AJ141" s="40">
        <v>0.0</v>
      </c>
      <c r="AK141" s="42" t="s">
        <v>43</v>
      </c>
      <c r="AL141" s="37">
        <v>45193.0</v>
      </c>
      <c r="AM141" s="53"/>
      <c r="AN141" s="44"/>
      <c r="AO141" s="40">
        <v>0.0</v>
      </c>
      <c r="AP141" s="40">
        <v>0.0</v>
      </c>
      <c r="AQ141" s="40">
        <v>0.0</v>
      </c>
      <c r="AR141" s="96" t="s">
        <v>142</v>
      </c>
      <c r="AS141" s="37">
        <v>45194.0</v>
      </c>
      <c r="AT141" s="53"/>
      <c r="AU141" s="44"/>
      <c r="AV141" s="40">
        <v>0.0</v>
      </c>
      <c r="AW141" s="40">
        <v>0.0</v>
      </c>
      <c r="AX141" s="40">
        <v>0.0</v>
      </c>
      <c r="AY141" s="51"/>
      <c r="AZ141" s="49">
        <f t="shared" ref="AZ141:BB141" si="123">SUM(F141,M141,T141,AA141,AH141,AO141,AV141)</f>
        <v>0</v>
      </c>
      <c r="BA141" s="39">
        <f t="shared" si="123"/>
        <v>0</v>
      </c>
      <c r="BB141" s="39">
        <f t="shared" si="123"/>
        <v>0</v>
      </c>
      <c r="BC141" s="50">
        <f>SUM(AZ141,BA141,BB141)</f>
        <v>0</v>
      </c>
      <c r="BD141" s="51"/>
      <c r="BE141" s="221">
        <f>AZ141*67.31</f>
        <v>0</v>
      </c>
      <c r="BF141" s="221">
        <f>74*BA141</f>
        <v>0</v>
      </c>
      <c r="BG141" s="221">
        <f>84*BB141</f>
        <v>0</v>
      </c>
      <c r="BH141" s="221">
        <f>SUM(BE141,BF141,BG141)</f>
        <v>0</v>
      </c>
      <c r="BI141" s="51"/>
      <c r="BJ141" s="51"/>
      <c r="BK141" s="51"/>
      <c r="BL141" s="51"/>
      <c r="BM141" s="51"/>
    </row>
    <row r="142">
      <c r="A142" s="116"/>
      <c r="B142" s="136"/>
      <c r="C142" s="71"/>
      <c r="D142" s="136"/>
      <c r="E142" s="136"/>
      <c r="F142" s="204"/>
      <c r="G142" s="204"/>
      <c r="H142" s="204"/>
      <c r="I142" s="136"/>
      <c r="J142" s="71"/>
      <c r="K142" s="136"/>
      <c r="L142" s="136"/>
      <c r="M142" s="51"/>
      <c r="N142" s="51"/>
      <c r="O142" s="51"/>
      <c r="P142" s="51"/>
      <c r="Q142" s="71"/>
      <c r="R142" s="136"/>
      <c r="S142" s="136"/>
      <c r="T142" s="203"/>
      <c r="U142" s="203"/>
      <c r="V142" s="203"/>
      <c r="Y142" s="136"/>
      <c r="Z142" s="136"/>
      <c r="AA142" s="136"/>
      <c r="AB142" s="136"/>
      <c r="AC142" s="136"/>
      <c r="AD142" s="117"/>
      <c r="AE142" s="71"/>
      <c r="AF142" s="72"/>
      <c r="AG142" s="32"/>
      <c r="AH142" s="212"/>
      <c r="AI142" s="212"/>
      <c r="AJ142" s="212"/>
      <c r="AK142" s="32"/>
      <c r="AL142" s="71"/>
      <c r="AM142" s="136"/>
      <c r="AN142" s="72"/>
      <c r="AO142" s="136"/>
      <c r="AP142" s="136"/>
      <c r="AQ142" s="136"/>
      <c r="AR142" s="117"/>
      <c r="AS142" s="118"/>
      <c r="AT142" s="136"/>
      <c r="AU142" s="72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6" t="s">
        <v>165</v>
      </c>
      <c r="L143" s="4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W143" s="136"/>
      <c r="X143" s="71"/>
      <c r="Y143" s="6" t="s">
        <v>31</v>
      </c>
      <c r="Z143" s="4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6" t="s">
        <v>31</v>
      </c>
      <c r="AN143" s="4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6" t="s">
        <v>4</v>
      </c>
      <c r="G144" s="26" t="s">
        <v>5</v>
      </c>
      <c r="H144" s="26" t="s">
        <v>6</v>
      </c>
      <c r="I144" s="136"/>
      <c r="J144" s="71"/>
      <c r="K144" s="98"/>
      <c r="L144" s="211"/>
      <c r="M144" s="26" t="s">
        <v>4</v>
      </c>
      <c r="N144" s="26" t="s">
        <v>5</v>
      </c>
      <c r="O144" s="26" t="s">
        <v>6</v>
      </c>
      <c r="P144" s="51"/>
      <c r="Q144" s="71"/>
      <c r="R144" s="136"/>
      <c r="S144" s="136"/>
      <c r="T144" s="26" t="s">
        <v>4</v>
      </c>
      <c r="U144" s="26" t="s">
        <v>5</v>
      </c>
      <c r="V144" s="26" t="s">
        <v>6</v>
      </c>
      <c r="W144" s="136"/>
      <c r="X144" s="71"/>
      <c r="Y144" s="136"/>
      <c r="Z144" s="136"/>
      <c r="AA144" s="26" t="s">
        <v>4</v>
      </c>
      <c r="AB144" s="26" t="s">
        <v>5</v>
      </c>
      <c r="AC144" s="26" t="s">
        <v>6</v>
      </c>
      <c r="AD144" s="117"/>
      <c r="AE144" s="71"/>
      <c r="AF144" s="72"/>
      <c r="AG144" s="32"/>
      <c r="AH144" s="26" t="s">
        <v>4</v>
      </c>
      <c r="AI144" s="26" t="s">
        <v>5</v>
      </c>
      <c r="AJ144" s="26" t="s">
        <v>6</v>
      </c>
      <c r="AK144" s="32"/>
      <c r="AL144" s="71"/>
      <c r="AM144" s="136"/>
      <c r="AN144" s="72"/>
      <c r="AO144" s="26" t="s">
        <v>4</v>
      </c>
      <c r="AP144" s="26" t="s">
        <v>5</v>
      </c>
      <c r="AQ144" s="26" t="s">
        <v>6</v>
      </c>
      <c r="AR144" s="117"/>
      <c r="AS144" s="118"/>
      <c r="AT144" s="136"/>
      <c r="AU144" s="72"/>
      <c r="AV144" s="26" t="s">
        <v>4</v>
      </c>
      <c r="AW144" s="26" t="s">
        <v>5</v>
      </c>
      <c r="AX144" s="26" t="s">
        <v>6</v>
      </c>
      <c r="AY144" s="51"/>
      <c r="AZ144" s="31" t="s">
        <v>4</v>
      </c>
      <c r="BA144" s="31" t="s">
        <v>13</v>
      </c>
      <c r="BB144" s="31" t="s">
        <v>6</v>
      </c>
      <c r="BC144" s="31" t="s">
        <v>14</v>
      </c>
      <c r="BD144" s="51"/>
      <c r="BE144" s="33" t="s">
        <v>4</v>
      </c>
      <c r="BF144" s="33" t="s">
        <v>13</v>
      </c>
      <c r="BG144" s="33" t="s">
        <v>6</v>
      </c>
      <c r="BH144" s="33" t="s">
        <v>15</v>
      </c>
      <c r="BI144" s="51"/>
      <c r="BJ144" s="51"/>
      <c r="BK144" s="51"/>
      <c r="BL144" s="51"/>
      <c r="BM144" s="51"/>
    </row>
    <row r="145">
      <c r="A145" s="35"/>
      <c r="B145" s="92"/>
      <c r="C145" s="45"/>
      <c r="D145" s="53"/>
      <c r="E145" s="44"/>
      <c r="F145" s="40">
        <v>0.0</v>
      </c>
      <c r="G145" s="40">
        <v>0.0</v>
      </c>
      <c r="H145" s="40">
        <v>0.0</v>
      </c>
      <c r="I145" s="92"/>
      <c r="J145" s="45"/>
      <c r="K145" s="53"/>
      <c r="L145" s="44"/>
      <c r="M145" s="40">
        <v>0.0</v>
      </c>
      <c r="N145" s="40">
        <v>0.0</v>
      </c>
      <c r="O145" s="40">
        <v>0.0</v>
      </c>
      <c r="P145" s="92"/>
      <c r="Q145" s="45"/>
      <c r="R145" s="53"/>
      <c r="S145" s="44"/>
      <c r="T145" s="40">
        <v>0.0</v>
      </c>
      <c r="U145" s="40">
        <v>0.0</v>
      </c>
      <c r="V145" s="40">
        <v>0.0</v>
      </c>
      <c r="W145" s="92"/>
      <c r="X145" s="45"/>
      <c r="Y145" s="53"/>
      <c r="Z145" s="44"/>
      <c r="AA145" s="40">
        <v>0.0</v>
      </c>
      <c r="AB145" s="40">
        <v>0.0</v>
      </c>
      <c r="AC145" s="40">
        <v>0.0</v>
      </c>
      <c r="AD145" s="92"/>
      <c r="AE145" s="45"/>
      <c r="AF145" s="53"/>
      <c r="AG145" s="44"/>
      <c r="AH145" s="40">
        <v>0.0</v>
      </c>
      <c r="AI145" s="40">
        <v>0.0</v>
      </c>
      <c r="AJ145" s="40">
        <v>0.0</v>
      </c>
      <c r="AK145" s="92"/>
      <c r="AL145" s="45"/>
      <c r="AM145" s="53"/>
      <c r="AN145" s="44"/>
      <c r="AO145" s="40">
        <v>0.0</v>
      </c>
      <c r="AP145" s="40">
        <v>0.0</v>
      </c>
      <c r="AQ145" s="40">
        <v>0.0</v>
      </c>
      <c r="AR145" s="92"/>
      <c r="AS145" s="45"/>
      <c r="AT145" s="53"/>
      <c r="AU145" s="44"/>
      <c r="AV145" s="40">
        <v>0.0</v>
      </c>
      <c r="AW145" s="40">
        <v>0.0</v>
      </c>
      <c r="AX145" s="40">
        <v>0.0</v>
      </c>
      <c r="AY145" s="51"/>
      <c r="AZ145" s="49">
        <f t="shared" ref="AZ145:BB145" si="124">SUM(F145,M145,T145,AA145,AH145,AO145,AV145)</f>
        <v>0</v>
      </c>
      <c r="BA145" s="39">
        <f t="shared" si="124"/>
        <v>0</v>
      </c>
      <c r="BB145" s="39">
        <f t="shared" si="124"/>
        <v>0</v>
      </c>
      <c r="BC145" s="50">
        <f>SUM(AZ145,BA145,BB145)</f>
        <v>0</v>
      </c>
      <c r="BD145" s="51"/>
      <c r="BE145" s="221">
        <f>AZ145*67.31</f>
        <v>0</v>
      </c>
      <c r="BF145" s="221"/>
      <c r="BG145" s="221"/>
      <c r="BH145" s="221">
        <f>SUM(BE145,BF145,BG145)</f>
        <v>0</v>
      </c>
      <c r="BI145" s="51"/>
      <c r="BJ145" s="51"/>
      <c r="BK145" s="51"/>
      <c r="BL145" s="51"/>
      <c r="BM145" s="51"/>
    </row>
    <row r="146">
      <c r="A146" s="67"/>
      <c r="B146" s="68"/>
      <c r="C146" s="68"/>
      <c r="F146" s="204"/>
      <c r="G146" s="204"/>
      <c r="H146" s="204"/>
      <c r="I146" s="204"/>
      <c r="J146" s="118"/>
      <c r="K146" s="136"/>
      <c r="L146" s="136"/>
    </row>
    <row r="147">
      <c r="A147" s="67"/>
      <c r="B147" s="68"/>
      <c r="C147" s="68"/>
      <c r="F147" s="204"/>
      <c r="G147" s="204"/>
      <c r="H147" s="204"/>
      <c r="I147" s="204"/>
      <c r="J147" s="118"/>
      <c r="K147" s="6" t="s">
        <v>165</v>
      </c>
      <c r="L147" s="4"/>
      <c r="Y147" s="6" t="s">
        <v>145</v>
      </c>
      <c r="Z147" s="4"/>
      <c r="AM147" s="6" t="s">
        <v>145</v>
      </c>
      <c r="AN147" s="4"/>
    </row>
    <row r="148">
      <c r="A148" s="67"/>
      <c r="B148" s="136"/>
      <c r="C148" s="71"/>
      <c r="D148" s="136"/>
      <c r="E148" s="136"/>
      <c r="F148" s="26" t="s">
        <v>4</v>
      </c>
      <c r="G148" s="26" t="s">
        <v>5</v>
      </c>
      <c r="H148" s="26" t="s">
        <v>6</v>
      </c>
      <c r="I148" s="136"/>
      <c r="J148" s="71"/>
      <c r="K148" s="98"/>
      <c r="L148" s="211"/>
      <c r="M148" s="26" t="s">
        <v>4</v>
      </c>
      <c r="N148" s="26" t="s">
        <v>5</v>
      </c>
      <c r="O148" s="26" t="s">
        <v>6</v>
      </c>
      <c r="P148" s="51"/>
      <c r="Q148" s="71"/>
      <c r="R148" s="136"/>
      <c r="S148" s="136"/>
      <c r="T148" s="26" t="s">
        <v>4</v>
      </c>
      <c r="U148" s="26" t="s">
        <v>5</v>
      </c>
      <c r="V148" s="26" t="s">
        <v>6</v>
      </c>
      <c r="W148" s="136"/>
      <c r="X148" s="71"/>
      <c r="Y148" s="136"/>
      <c r="Z148" s="136"/>
      <c r="AA148" s="26" t="s">
        <v>4</v>
      </c>
      <c r="AB148" s="26" t="s">
        <v>5</v>
      </c>
      <c r="AC148" s="26" t="s">
        <v>6</v>
      </c>
      <c r="AD148" s="117"/>
      <c r="AE148" s="71"/>
      <c r="AF148" s="72"/>
      <c r="AG148" s="32"/>
      <c r="AH148" s="26" t="s">
        <v>4</v>
      </c>
      <c r="AI148" s="26" t="s">
        <v>5</v>
      </c>
      <c r="AJ148" s="26" t="s">
        <v>6</v>
      </c>
      <c r="AK148" s="32"/>
      <c r="AL148" s="71"/>
      <c r="AM148" s="136"/>
      <c r="AN148" s="72"/>
      <c r="AO148" s="26" t="s">
        <v>4</v>
      </c>
      <c r="AP148" s="26" t="s">
        <v>5</v>
      </c>
      <c r="AQ148" s="26" t="s">
        <v>6</v>
      </c>
      <c r="AR148" s="117"/>
      <c r="AS148" s="118"/>
      <c r="AT148" s="136"/>
      <c r="AU148" s="72"/>
      <c r="AV148" s="26" t="s">
        <v>4</v>
      </c>
      <c r="AW148" s="26" t="s">
        <v>5</v>
      </c>
      <c r="AX148" s="26" t="s">
        <v>6</v>
      </c>
      <c r="AZ148" s="31" t="s">
        <v>4</v>
      </c>
      <c r="BA148" s="31" t="s">
        <v>13</v>
      </c>
      <c r="BB148" s="31" t="s">
        <v>6</v>
      </c>
      <c r="BC148" s="31" t="s">
        <v>14</v>
      </c>
      <c r="BE148" s="33" t="s">
        <v>4</v>
      </c>
      <c r="BF148" s="33" t="s">
        <v>13</v>
      </c>
      <c r="BG148" s="33" t="s">
        <v>6</v>
      </c>
      <c r="BH148" s="33" t="s">
        <v>15</v>
      </c>
    </row>
    <row r="149">
      <c r="A149" s="222"/>
      <c r="B149" s="92"/>
      <c r="C149" s="45"/>
      <c r="D149" s="53"/>
      <c r="E149" s="44"/>
      <c r="F149" s="40">
        <v>0.0</v>
      </c>
      <c r="G149" s="40">
        <v>0.0</v>
      </c>
      <c r="H149" s="40">
        <v>0.0</v>
      </c>
      <c r="I149" s="92"/>
      <c r="J149" s="45"/>
      <c r="K149" s="53"/>
      <c r="L149" s="44"/>
      <c r="M149" s="40">
        <v>0.0</v>
      </c>
      <c r="N149" s="40">
        <v>0.0</v>
      </c>
      <c r="O149" s="40">
        <v>0.0</v>
      </c>
      <c r="P149" s="92"/>
      <c r="Q149" s="45"/>
      <c r="R149" s="53"/>
      <c r="S149" s="44"/>
      <c r="T149" s="40">
        <v>0.0</v>
      </c>
      <c r="U149" s="40">
        <v>0.0</v>
      </c>
      <c r="V149" s="40">
        <v>0.0</v>
      </c>
      <c r="W149" s="92"/>
      <c r="X149" s="45"/>
      <c r="Y149" s="53"/>
      <c r="Z149" s="44"/>
      <c r="AA149" s="40">
        <v>0.0</v>
      </c>
      <c r="AB149" s="40">
        <v>0.0</v>
      </c>
      <c r="AC149" s="40">
        <v>0.0</v>
      </c>
      <c r="AD149" s="92"/>
      <c r="AE149" s="45"/>
      <c r="AF149" s="53"/>
      <c r="AG149" s="44"/>
      <c r="AH149" s="40">
        <v>0.0</v>
      </c>
      <c r="AI149" s="40">
        <v>0.0</v>
      </c>
      <c r="AJ149" s="40">
        <v>0.0</v>
      </c>
      <c r="AK149" s="92"/>
      <c r="AL149" s="45"/>
      <c r="AM149" s="53"/>
      <c r="AN149" s="44"/>
      <c r="AO149" s="40">
        <v>0.0</v>
      </c>
      <c r="AP149" s="40">
        <v>0.0</v>
      </c>
      <c r="AQ149" s="40">
        <v>0.0</v>
      </c>
      <c r="AR149" s="92"/>
      <c r="AS149" s="45"/>
      <c r="AT149" s="53"/>
      <c r="AU149" s="44"/>
      <c r="AV149" s="40">
        <v>0.0</v>
      </c>
      <c r="AW149" s="40">
        <v>0.0</v>
      </c>
      <c r="AX149" s="40">
        <v>0.0</v>
      </c>
      <c r="AY149" s="51"/>
      <c r="AZ149" s="49">
        <f t="shared" ref="AZ149:BB149" si="125">SUM(F149,M149,T149,AA149,AH149,AO149,AV149)</f>
        <v>0</v>
      </c>
      <c r="BA149" s="39">
        <f t="shared" si="125"/>
        <v>0</v>
      </c>
      <c r="BB149" s="39">
        <f t="shared" si="125"/>
        <v>0</v>
      </c>
      <c r="BC149" s="50">
        <f>SUM(AZ149,BA149,BB149)</f>
        <v>0</v>
      </c>
      <c r="BD149" s="51"/>
      <c r="BE149" s="39"/>
      <c r="BF149" s="39"/>
      <c r="BG149" s="39"/>
      <c r="BH149" s="39"/>
      <c r="BI149" s="51"/>
      <c r="BJ149" s="51"/>
      <c r="BK149" s="51"/>
      <c r="BL149" s="51"/>
      <c r="BM149" s="51"/>
    </row>
    <row r="150">
      <c r="A150" s="67"/>
      <c r="B150" s="68"/>
      <c r="C150" s="68"/>
      <c r="F150" s="204"/>
      <c r="G150" s="204"/>
      <c r="H150" s="204"/>
      <c r="I150" s="204"/>
      <c r="J150" s="118"/>
      <c r="K150" s="136"/>
      <c r="L150" s="136"/>
      <c r="BG150" s="68" t="s">
        <v>15</v>
      </c>
      <c r="BH150" s="223">
        <f>SUM(BH131,BH137,BH141,BH145)</f>
        <v>0</v>
      </c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 ht="17.25" customHeight="1">
      <c r="A153" s="67"/>
      <c r="B153" s="68" t="s">
        <v>25</v>
      </c>
      <c r="D153" s="68" t="s">
        <v>166</v>
      </c>
      <c r="E153" s="68" t="s">
        <v>167</v>
      </c>
    </row>
    <row r="154">
      <c r="A154" s="224" t="s">
        <v>1</v>
      </c>
      <c r="B154" s="68"/>
    </row>
    <row r="155">
      <c r="A155" s="225" t="s">
        <v>45</v>
      </c>
      <c r="B155" s="68" t="s">
        <v>171</v>
      </c>
      <c r="C155" s="152"/>
      <c r="D155" s="152"/>
    </row>
    <row r="156">
      <c r="A156" s="225" t="s">
        <v>32</v>
      </c>
      <c r="B156" s="68" t="s">
        <v>169</v>
      </c>
      <c r="C156" s="67" t="s">
        <v>168</v>
      </c>
      <c r="D156" s="153"/>
      <c r="E156" s="136"/>
      <c r="F156" s="117"/>
      <c r="G156" s="117"/>
      <c r="H156" s="117"/>
      <c r="I156" s="117"/>
    </row>
    <row r="157">
      <c r="A157" s="67" t="s">
        <v>18</v>
      </c>
      <c r="B157" s="68" t="s">
        <v>174</v>
      </c>
      <c r="C157" s="67" t="s">
        <v>170</v>
      </c>
      <c r="D157" s="152"/>
    </row>
    <row r="158">
      <c r="A158" s="224" t="s">
        <v>51</v>
      </c>
    </row>
    <row r="159">
      <c r="A159" s="67" t="s">
        <v>198</v>
      </c>
      <c r="B159" s="68" t="s">
        <v>171</v>
      </c>
    </row>
    <row r="160">
      <c r="A160" s="225" t="s">
        <v>69</v>
      </c>
      <c r="B160" s="68" t="s">
        <v>171</v>
      </c>
      <c r="C160" s="152"/>
    </row>
    <row r="161">
      <c r="A161" s="225" t="s">
        <v>73</v>
      </c>
      <c r="B161" s="68" t="s">
        <v>172</v>
      </c>
      <c r="C161" s="152"/>
      <c r="D161" s="152"/>
      <c r="E161" s="152"/>
      <c r="AN161" s="226"/>
      <c r="AO161" s="226"/>
      <c r="AP161" s="226"/>
      <c r="AQ161" s="226"/>
      <c r="AR161" s="226"/>
    </row>
    <row r="162">
      <c r="A162" s="227" t="s">
        <v>173</v>
      </c>
      <c r="AN162" s="226"/>
      <c r="AO162" s="226"/>
      <c r="AP162" s="226"/>
      <c r="AQ162" s="226"/>
      <c r="AR162" s="226"/>
    </row>
    <row r="163">
      <c r="A163" s="67" t="s">
        <v>88</v>
      </c>
      <c r="B163" s="68" t="s">
        <v>168</v>
      </c>
      <c r="C163" s="67"/>
      <c r="AN163" s="228"/>
      <c r="AO163" s="228"/>
      <c r="AP163" s="228"/>
      <c r="AQ163" s="228"/>
      <c r="AR163" s="228"/>
    </row>
    <row r="164">
      <c r="A164" s="225" t="s">
        <v>97</v>
      </c>
      <c r="B164" s="68" t="s">
        <v>171</v>
      </c>
      <c r="C164" s="68" t="s">
        <v>270</v>
      </c>
    </row>
    <row r="165">
      <c r="A165" s="225" t="s">
        <v>103</v>
      </c>
      <c r="B165" s="68" t="s">
        <v>175</v>
      </c>
      <c r="C165" s="152"/>
      <c r="D165" s="152"/>
      <c r="E165" s="152"/>
      <c r="F165" s="153"/>
      <c r="G165" s="153"/>
      <c r="H165" s="153"/>
      <c r="I165" s="153"/>
    </row>
    <row r="166">
      <c r="A166" s="225" t="s">
        <v>109</v>
      </c>
      <c r="B166" s="68" t="s">
        <v>168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9" t="s">
        <v>35</v>
      </c>
      <c r="C167" s="152"/>
      <c r="D167" s="152"/>
      <c r="E167" s="152"/>
      <c r="F167" s="153"/>
      <c r="G167" s="153"/>
      <c r="H167" s="153"/>
      <c r="I167" s="153"/>
    </row>
    <row r="168">
      <c r="A168" s="225" t="s">
        <v>139</v>
      </c>
      <c r="B168" s="68" t="s">
        <v>172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82</v>
      </c>
      <c r="B169" s="68" t="s">
        <v>175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23</v>
      </c>
      <c r="C170" s="152"/>
      <c r="D170" s="152"/>
      <c r="E170" s="153"/>
      <c r="F170" s="153"/>
      <c r="G170" s="153"/>
      <c r="H170" s="153"/>
      <c r="I170" s="153"/>
    </row>
    <row r="171">
      <c r="A171" s="225" t="s">
        <v>123</v>
      </c>
      <c r="B171" s="68" t="s">
        <v>175</v>
      </c>
      <c r="C171" s="152" t="s">
        <v>171</v>
      </c>
      <c r="D171" s="152"/>
      <c r="E171" s="153"/>
      <c r="F171" s="153"/>
      <c r="G171" s="153"/>
      <c r="H171" s="153"/>
      <c r="I171" s="153"/>
    </row>
    <row r="172">
      <c r="A172" s="229" t="s">
        <v>145</v>
      </c>
      <c r="B172" s="68"/>
      <c r="C172" s="152"/>
      <c r="D172" s="152"/>
      <c r="E172" s="153"/>
      <c r="F172" s="153"/>
      <c r="G172" s="153"/>
      <c r="H172" s="153"/>
      <c r="I172" s="153"/>
    </row>
    <row r="173">
      <c r="A173" s="225" t="s">
        <v>30</v>
      </c>
      <c r="B173" s="68" t="s">
        <v>168</v>
      </c>
      <c r="C173" s="152"/>
      <c r="D173" s="152"/>
      <c r="E173" s="153"/>
      <c r="F173" s="153"/>
      <c r="G173" s="153"/>
      <c r="H173" s="153"/>
      <c r="I173" s="153"/>
    </row>
    <row r="174">
      <c r="A174" s="227" t="s">
        <v>151</v>
      </c>
    </row>
    <row r="175">
      <c r="A175" s="67" t="s">
        <v>176</v>
      </c>
      <c r="B175" s="68" t="s">
        <v>169</v>
      </c>
      <c r="C175" s="67"/>
      <c r="D175" s="152"/>
    </row>
    <row r="176">
      <c r="A176" s="152" t="s">
        <v>52</v>
      </c>
      <c r="B176" s="68" t="s">
        <v>168</v>
      </c>
      <c r="C176" s="67"/>
      <c r="D176" s="152" t="s">
        <v>271</v>
      </c>
    </row>
    <row r="177">
      <c r="A177" s="152" t="s">
        <v>54</v>
      </c>
      <c r="B177" s="152" t="s">
        <v>169</v>
      </c>
      <c r="C177" s="152"/>
    </row>
    <row r="178">
      <c r="A178" s="227" t="s">
        <v>178</v>
      </c>
      <c r="B178" s="153"/>
      <c r="C178" s="153"/>
    </row>
    <row r="179">
      <c r="A179" s="67" t="s">
        <v>55</v>
      </c>
      <c r="B179" s="68" t="s">
        <v>174</v>
      </c>
      <c r="C179" s="152" t="s">
        <v>172</v>
      </c>
    </row>
    <row r="183">
      <c r="F183" s="136"/>
      <c r="G183" s="136"/>
      <c r="H183" s="136"/>
      <c r="I183" s="136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9">
      <c r="D189" s="75"/>
      <c r="E189" s="75"/>
    </row>
    <row r="190">
      <c r="D190" s="75"/>
      <c r="E190" s="75"/>
    </row>
    <row r="191">
      <c r="D191" s="106"/>
      <c r="E191" s="106"/>
    </row>
    <row r="192">
      <c r="E192" s="32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106"/>
    </row>
    <row r="203">
      <c r="E203" s="106"/>
    </row>
    <row r="204">
      <c r="E204" s="32"/>
    </row>
    <row r="205">
      <c r="E205" s="51"/>
    </row>
    <row r="206">
      <c r="E206" s="51"/>
    </row>
  </sheetData>
  <mergeCells count="74">
    <mergeCell ref="K73:L73"/>
    <mergeCell ref="K85:L85"/>
    <mergeCell ref="AF85:AG85"/>
    <mergeCell ref="AT85:AU85"/>
    <mergeCell ref="BF86:BG86"/>
    <mergeCell ref="BF87:BG87"/>
    <mergeCell ref="K94:L94"/>
    <mergeCell ref="BF94:BG94"/>
    <mergeCell ref="AF94:AG94"/>
    <mergeCell ref="AT94:AU94"/>
    <mergeCell ref="BF96:BG96"/>
    <mergeCell ref="K103:L103"/>
    <mergeCell ref="AF103:AG103"/>
    <mergeCell ref="AT103:AU103"/>
    <mergeCell ref="BF105:BG105"/>
    <mergeCell ref="AM139:AN139"/>
    <mergeCell ref="AM143:AN143"/>
    <mergeCell ref="Y143:Z143"/>
    <mergeCell ref="Y147:Z147"/>
    <mergeCell ref="K135:L135"/>
    <mergeCell ref="Y135:Z135"/>
    <mergeCell ref="AM135:AN135"/>
    <mergeCell ref="K139:L139"/>
    <mergeCell ref="Y139:Z139"/>
    <mergeCell ref="K143:L143"/>
    <mergeCell ref="K147:L147"/>
    <mergeCell ref="AM147:AN147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4:L124"/>
    <mergeCell ref="Y124:Z124"/>
    <mergeCell ref="AM124:AN124"/>
    <mergeCell ref="K128:L128"/>
    <mergeCell ref="Y128:Z128"/>
    <mergeCell ref="AM128:AN128"/>
    <mergeCell ref="BF129:BG12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45229.0</v>
      </c>
      <c r="F3" s="14"/>
      <c r="G3" s="14"/>
      <c r="H3" s="14"/>
      <c r="I3" s="15"/>
      <c r="J3" s="15"/>
      <c r="K3" s="16"/>
      <c r="L3" s="13">
        <v>45230.0</v>
      </c>
      <c r="M3" s="15"/>
      <c r="N3" s="15"/>
      <c r="O3" s="15"/>
      <c r="P3" s="15"/>
      <c r="Q3" s="11"/>
      <c r="R3" s="17"/>
      <c r="S3" s="13">
        <v>45231.0</v>
      </c>
      <c r="T3" s="11"/>
      <c r="U3" s="15"/>
      <c r="V3" s="15"/>
      <c r="W3" s="11"/>
      <c r="X3" s="18"/>
      <c r="Y3" s="14"/>
      <c r="Z3" s="13">
        <v>45232.0</v>
      </c>
      <c r="AA3" s="15"/>
      <c r="AB3" s="15"/>
      <c r="AC3" s="11"/>
      <c r="AD3" s="15"/>
      <c r="AE3" s="15"/>
      <c r="AF3" s="12"/>
      <c r="AG3" s="13">
        <v>45233.0</v>
      </c>
      <c r="AH3" s="15"/>
      <c r="AI3" s="11"/>
      <c r="AJ3" s="15"/>
      <c r="AK3" s="15"/>
      <c r="AL3" s="15"/>
      <c r="AM3" s="18"/>
      <c r="AN3" s="13">
        <v>45234.0</v>
      </c>
      <c r="AO3" s="11"/>
      <c r="AP3" s="19"/>
      <c r="AQ3" s="19"/>
      <c r="AR3" s="19"/>
      <c r="AS3" s="19"/>
      <c r="AT3" s="14"/>
      <c r="AU3" s="13">
        <v>45235.0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45229.0</v>
      </c>
      <c r="D5" s="38" t="s">
        <v>25</v>
      </c>
      <c r="E5" s="39" t="s">
        <v>25</v>
      </c>
      <c r="F5" s="40">
        <v>0.0</v>
      </c>
      <c r="G5" s="40">
        <v>0.0</v>
      </c>
      <c r="H5" s="40">
        <v>0.0</v>
      </c>
      <c r="I5" s="41" t="s">
        <v>22</v>
      </c>
      <c r="J5" s="37">
        <v>45230.0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45231.0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45232.0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56" t="s">
        <v>56</v>
      </c>
      <c r="AE5" s="37">
        <v>45233.0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45234.0</v>
      </c>
      <c r="AM5" s="38" t="s">
        <v>23</v>
      </c>
      <c r="AN5" s="39" t="s">
        <v>23</v>
      </c>
      <c r="AO5" s="40">
        <v>0.0</v>
      </c>
      <c r="AP5" s="40">
        <v>0.0</v>
      </c>
      <c r="AQ5" s="40">
        <v>0.0</v>
      </c>
      <c r="AR5" s="47"/>
      <c r="AS5" s="37"/>
      <c r="AT5" s="38"/>
      <c r="AU5" s="39"/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6.5</v>
      </c>
      <c r="BB5" s="39">
        <f t="shared" si="1"/>
        <v>0</v>
      </c>
      <c r="BC5" s="50">
        <f t="shared" ref="BC5:BC12" si="3">SUM(AZ5,BA5,BB5)</f>
        <v>6.5</v>
      </c>
      <c r="BD5" s="51"/>
      <c r="BE5" s="39">
        <f t="shared" ref="BE5:BE12" si="4">AZ5*80</f>
        <v>0</v>
      </c>
      <c r="BF5" s="39">
        <f t="shared" ref="BF5:BF12" si="5">BA5*88</f>
        <v>572</v>
      </c>
      <c r="BG5" s="39">
        <f t="shared" ref="BG5:BG12" si="6">BB5*80</f>
        <v>0</v>
      </c>
      <c r="BH5" s="39">
        <f t="shared" ref="BH5:BH12" si="7">SUM(BE5,BF5,BG5)</f>
        <v>572</v>
      </c>
      <c r="BI5" s="51"/>
      <c r="BJ5" s="52" t="s">
        <v>1</v>
      </c>
      <c r="BK5" s="53">
        <f>BC14</f>
        <v>109.5</v>
      </c>
      <c r="BL5" s="51"/>
      <c r="BM5" s="51"/>
    </row>
    <row r="6">
      <c r="A6" s="35" t="s">
        <v>30</v>
      </c>
      <c r="B6" s="63"/>
      <c r="C6" s="45"/>
      <c r="D6" s="39"/>
      <c r="E6" s="39"/>
      <c r="F6" s="40">
        <v>0.0</v>
      </c>
      <c r="G6" s="40">
        <v>0.0</v>
      </c>
      <c r="H6" s="40">
        <v>0.0</v>
      </c>
      <c r="I6" s="60"/>
      <c r="J6" s="45"/>
      <c r="K6" s="39"/>
      <c r="L6" s="39"/>
      <c r="M6" s="40">
        <v>0.0</v>
      </c>
      <c r="N6" s="40">
        <v>0.0</v>
      </c>
      <c r="O6" s="40">
        <v>0.0</v>
      </c>
      <c r="P6" s="53"/>
      <c r="Q6" s="45"/>
      <c r="R6" s="39"/>
      <c r="S6" s="39"/>
      <c r="T6" s="40">
        <v>0.0</v>
      </c>
      <c r="U6" s="40">
        <v>0.0</v>
      </c>
      <c r="V6" s="40">
        <v>0.0</v>
      </c>
      <c r="W6" s="64"/>
      <c r="X6" s="45"/>
      <c r="Y6" s="39"/>
      <c r="Z6" s="39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K6" s="46"/>
      <c r="AL6" s="45"/>
      <c r="AM6" s="39"/>
      <c r="AN6" s="39"/>
      <c r="AO6" s="40">
        <v>0.0</v>
      </c>
      <c r="AP6" s="40">
        <v>0.0</v>
      </c>
      <c r="AQ6" s="40">
        <v>0.0</v>
      </c>
      <c r="AR6" s="47" t="s">
        <v>27</v>
      </c>
      <c r="AS6" s="37">
        <v>45236.0</v>
      </c>
      <c r="AT6" s="38" t="s">
        <v>28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5</v>
      </c>
      <c r="BB6" s="39">
        <f t="shared" si="2"/>
        <v>0</v>
      </c>
      <c r="BC6" s="50">
        <f t="shared" si="3"/>
        <v>5</v>
      </c>
      <c r="BD6" s="51"/>
      <c r="BE6" s="39">
        <f t="shared" si="4"/>
        <v>0</v>
      </c>
      <c r="BF6" s="39">
        <f t="shared" si="5"/>
        <v>440</v>
      </c>
      <c r="BG6" s="39">
        <f t="shared" si="6"/>
        <v>0</v>
      </c>
      <c r="BH6" s="39">
        <f t="shared" si="7"/>
        <v>440</v>
      </c>
      <c r="BI6" s="51"/>
      <c r="BJ6" s="52" t="s">
        <v>31</v>
      </c>
      <c r="BK6" s="55">
        <f>BC40</f>
        <v>158.5</v>
      </c>
      <c r="BL6" s="51"/>
      <c r="BM6" s="51"/>
    </row>
    <row r="7">
      <c r="A7" s="35" t="s">
        <v>32</v>
      </c>
      <c r="B7" s="41" t="s">
        <v>33</v>
      </c>
      <c r="C7" s="37">
        <v>45230.0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45231.0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45232.0</v>
      </c>
      <c r="R7" s="38" t="s">
        <v>35</v>
      </c>
      <c r="S7" s="39" t="s">
        <v>35</v>
      </c>
      <c r="T7" s="40">
        <v>0.0</v>
      </c>
      <c r="U7" s="40">
        <v>0.0</v>
      </c>
      <c r="V7" s="40">
        <v>0.0</v>
      </c>
      <c r="W7" s="56" t="s">
        <v>37</v>
      </c>
      <c r="X7" s="37">
        <v>45233.0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45234.0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45235.0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93</v>
      </c>
      <c r="AS7" s="37">
        <v>45235.0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25</v>
      </c>
      <c r="BA7" s="39">
        <f t="shared" si="8"/>
        <v>4</v>
      </c>
      <c r="BB7" s="39">
        <f t="shared" si="8"/>
        <v>1</v>
      </c>
      <c r="BC7" s="50">
        <f t="shared" si="3"/>
        <v>30</v>
      </c>
      <c r="BD7" s="51"/>
      <c r="BE7" s="39">
        <f t="shared" si="4"/>
        <v>2000</v>
      </c>
      <c r="BF7" s="39">
        <f t="shared" si="5"/>
        <v>352</v>
      </c>
      <c r="BG7" s="39">
        <f t="shared" si="6"/>
        <v>80</v>
      </c>
      <c r="BH7" s="39">
        <f t="shared" si="7"/>
        <v>2432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45230.0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45231.0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45232.0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45233.0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45234.0</v>
      </c>
      <c r="AF8" s="42" t="s">
        <v>274</v>
      </c>
      <c r="AG8" s="58" t="s">
        <v>48</v>
      </c>
      <c r="AH8" s="40">
        <v>6.0</v>
      </c>
      <c r="AI8" s="40">
        <v>2.0</v>
      </c>
      <c r="AJ8" s="40">
        <v>0.0</v>
      </c>
      <c r="AK8" s="47" t="s">
        <v>43</v>
      </c>
      <c r="AL8" s="37">
        <v>45235.0</v>
      </c>
      <c r="AM8" s="42" t="s">
        <v>274</v>
      </c>
      <c r="AN8" s="58" t="s">
        <v>48</v>
      </c>
      <c r="AO8" s="40">
        <v>6.0</v>
      </c>
      <c r="AP8" s="40">
        <v>2.0</v>
      </c>
      <c r="AQ8" s="40">
        <v>0.0</v>
      </c>
      <c r="AR8" s="47" t="s">
        <v>44</v>
      </c>
      <c r="AS8" s="37">
        <v>45236.0</v>
      </c>
      <c r="AT8" s="38" t="s">
        <v>275</v>
      </c>
      <c r="AU8" s="39" t="s">
        <v>39</v>
      </c>
      <c r="AV8" s="40">
        <v>6.5</v>
      </c>
      <c r="AW8" s="40">
        <v>0.0</v>
      </c>
      <c r="AX8" s="40">
        <v>0.0</v>
      </c>
      <c r="AY8" s="48"/>
      <c r="AZ8" s="49">
        <f t="shared" ref="AZ8:BB8" si="9">SUM(F8,M8,T8,AA8,AH8,AO8,AV8)</f>
        <v>29.5</v>
      </c>
      <c r="BA8" s="39">
        <f t="shared" si="9"/>
        <v>6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2360</v>
      </c>
      <c r="BF8" s="39">
        <f t="shared" si="5"/>
        <v>528</v>
      </c>
      <c r="BG8" s="39">
        <f t="shared" si="6"/>
        <v>0</v>
      </c>
      <c r="BH8" s="39">
        <f t="shared" si="7"/>
        <v>2888</v>
      </c>
      <c r="BI8" s="51"/>
      <c r="BJ8" s="55" t="s">
        <v>49</v>
      </c>
      <c r="BK8" s="55">
        <f>BC61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150.5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89</v>
      </c>
      <c r="BL10" s="51"/>
      <c r="BM10" s="51"/>
    </row>
    <row r="11">
      <c r="A11" s="59" t="s">
        <v>54</v>
      </c>
      <c r="B11" s="36" t="s">
        <v>19</v>
      </c>
      <c r="C11" s="37">
        <v>45229.0</v>
      </c>
      <c r="D11" s="38" t="s">
        <v>272</v>
      </c>
      <c r="E11" s="39" t="s">
        <v>21</v>
      </c>
      <c r="F11" s="40">
        <v>0.0</v>
      </c>
      <c r="G11" s="40">
        <v>6.5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6.5</v>
      </c>
      <c r="BB11" s="39">
        <f t="shared" si="12"/>
        <v>0</v>
      </c>
      <c r="BC11" s="50">
        <f t="shared" si="3"/>
        <v>6.5</v>
      </c>
      <c r="BD11" s="51"/>
      <c r="BE11" s="39">
        <f t="shared" si="4"/>
        <v>0</v>
      </c>
      <c r="BF11" s="39">
        <f t="shared" si="5"/>
        <v>572</v>
      </c>
      <c r="BG11" s="39">
        <f t="shared" si="6"/>
        <v>0</v>
      </c>
      <c r="BH11" s="39">
        <f t="shared" si="7"/>
        <v>572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45229.0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45230.0</v>
      </c>
      <c r="K12" s="38" t="s">
        <v>25</v>
      </c>
      <c r="L12" s="39" t="s">
        <v>25</v>
      </c>
      <c r="M12" s="40">
        <v>0.0</v>
      </c>
      <c r="N12" s="40">
        <v>0.0</v>
      </c>
      <c r="O12" s="40">
        <v>0.0</v>
      </c>
      <c r="P12" s="42" t="s">
        <v>24</v>
      </c>
      <c r="Q12" s="37">
        <v>45231.0</v>
      </c>
      <c r="R12" s="38" t="s">
        <v>272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45232.0</v>
      </c>
      <c r="Y12" s="38" t="s">
        <v>272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45233.0</v>
      </c>
      <c r="AF12" s="38" t="s">
        <v>272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45234.0</v>
      </c>
      <c r="AM12" s="38" t="s">
        <v>272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45236.0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26</v>
      </c>
      <c r="BB12" s="39">
        <f t="shared" si="13"/>
        <v>0</v>
      </c>
      <c r="BC12" s="50">
        <f t="shared" si="3"/>
        <v>26</v>
      </c>
      <c r="BD12" s="51"/>
      <c r="BE12" s="39">
        <f t="shared" si="4"/>
        <v>0</v>
      </c>
      <c r="BF12" s="39">
        <f t="shared" si="5"/>
        <v>2288</v>
      </c>
      <c r="BG12" s="39">
        <f t="shared" si="6"/>
        <v>0</v>
      </c>
      <c r="BH12" s="39">
        <f t="shared" si="7"/>
        <v>2288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38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54.5</v>
      </c>
      <c r="BA14" s="78">
        <f t="shared" si="14"/>
        <v>54</v>
      </c>
      <c r="BB14" s="78">
        <f t="shared" si="14"/>
        <v>1</v>
      </c>
      <c r="BC14" s="79">
        <f t="shared" si="14"/>
        <v>109.5</v>
      </c>
      <c r="BD14" s="51"/>
      <c r="BE14" s="40">
        <f t="shared" ref="BE14:BG14" si="15">sum(BE5,BE6,BE7,BE8,BE9,BE10)</f>
        <v>4360</v>
      </c>
      <c r="BF14" s="40">
        <f t="shared" si="15"/>
        <v>1892</v>
      </c>
      <c r="BG14" s="40">
        <f t="shared" si="15"/>
        <v>80</v>
      </c>
      <c r="BH14" s="40">
        <f>sum(BH5,BH6,BH7,BH8,BH9,BH10,BH11,BH12)</f>
        <v>9192</v>
      </c>
      <c r="BI14" s="51"/>
      <c r="BJ14" s="62" t="s">
        <v>59</v>
      </c>
      <c r="BK14" s="62">
        <f>BC93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SUM(BC137,BC141)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45229.0</v>
      </c>
      <c r="F18" s="14"/>
      <c r="G18" s="14"/>
      <c r="H18" s="14"/>
      <c r="I18" s="15"/>
      <c r="J18" s="15"/>
      <c r="K18" s="16"/>
      <c r="L18" s="13">
        <v>45230.0</v>
      </c>
      <c r="M18" s="15"/>
      <c r="N18" s="15"/>
      <c r="O18" s="15"/>
      <c r="P18" s="15"/>
      <c r="Q18" s="11"/>
      <c r="R18" s="17"/>
      <c r="S18" s="13">
        <v>45231.0</v>
      </c>
      <c r="T18" s="11"/>
      <c r="U18" s="15"/>
      <c r="V18" s="15"/>
      <c r="W18" s="11"/>
      <c r="X18" s="18"/>
      <c r="Y18" s="14"/>
      <c r="Z18" s="13">
        <v>45232.0</v>
      </c>
      <c r="AA18" s="15"/>
      <c r="AB18" s="15"/>
      <c r="AC18" s="11"/>
      <c r="AD18" s="15"/>
      <c r="AE18" s="15"/>
      <c r="AF18" s="12"/>
      <c r="AG18" s="13">
        <v>45233.0</v>
      </c>
      <c r="AH18" s="15"/>
      <c r="AI18" s="11"/>
      <c r="AJ18" s="15"/>
      <c r="AK18" s="15"/>
      <c r="AL18" s="15"/>
      <c r="AM18" s="18"/>
      <c r="AN18" s="13">
        <v>45234.0</v>
      </c>
      <c r="AO18" s="11"/>
      <c r="AP18" s="19"/>
      <c r="AQ18" s="19"/>
      <c r="AR18" s="19"/>
      <c r="AS18" s="19"/>
      <c r="AT18" s="14"/>
      <c r="AU18" s="13">
        <v>45235.0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968</v>
      </c>
      <c r="BL19" s="32"/>
      <c r="BM19" s="32"/>
    </row>
    <row r="20">
      <c r="A20" s="94" t="s">
        <v>198</v>
      </c>
      <c r="B20" s="36" t="s">
        <v>19</v>
      </c>
      <c r="C20" s="37">
        <v>45229.0</v>
      </c>
      <c r="D20" s="42" t="s">
        <v>211</v>
      </c>
      <c r="E20" s="58" t="s">
        <v>66</v>
      </c>
      <c r="F20" s="40">
        <v>0.0</v>
      </c>
      <c r="G20" s="40">
        <v>6.0</v>
      </c>
      <c r="H20" s="40">
        <v>0.0</v>
      </c>
      <c r="I20" s="41" t="s">
        <v>22</v>
      </c>
      <c r="J20" s="37">
        <v>45230.0</v>
      </c>
      <c r="K20" s="42" t="s">
        <v>25</v>
      </c>
      <c r="L20" s="58" t="s">
        <v>25</v>
      </c>
      <c r="M20" s="40">
        <v>0.0</v>
      </c>
      <c r="N20" s="40">
        <v>0.0</v>
      </c>
      <c r="O20" s="40">
        <v>0.0</v>
      </c>
      <c r="P20" s="42" t="s">
        <v>24</v>
      </c>
      <c r="Q20" s="37">
        <v>45231.0</v>
      </c>
      <c r="R20" s="42" t="s">
        <v>211</v>
      </c>
      <c r="S20" s="58" t="s">
        <v>66</v>
      </c>
      <c r="T20" s="40">
        <v>0.0</v>
      </c>
      <c r="U20" s="40">
        <v>6.0</v>
      </c>
      <c r="V20" s="40">
        <v>0.0</v>
      </c>
      <c r="W20" s="43" t="s">
        <v>26</v>
      </c>
      <c r="X20" s="37">
        <v>45232.0</v>
      </c>
      <c r="Y20" s="42" t="s">
        <v>211</v>
      </c>
      <c r="Z20" s="58" t="s">
        <v>66</v>
      </c>
      <c r="AA20" s="40">
        <v>0.0</v>
      </c>
      <c r="AB20" s="40">
        <v>6.0</v>
      </c>
      <c r="AC20" s="40">
        <v>0.0</v>
      </c>
      <c r="AD20" s="56" t="s">
        <v>56</v>
      </c>
      <c r="AE20" s="37">
        <v>45233.0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45234.0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42" t="s">
        <v>27</v>
      </c>
      <c r="AS20" s="37">
        <v>45236.0</v>
      </c>
      <c r="AT20" s="42" t="s">
        <v>276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36</v>
      </c>
      <c r="BB20" s="39">
        <f t="shared" si="16"/>
        <v>0</v>
      </c>
      <c r="BC20" s="50">
        <f t="shared" ref="BC20:BC27" si="18">SUM(AZ20,BA20,BB20)</f>
        <v>36</v>
      </c>
      <c r="BD20" s="51"/>
      <c r="BE20" s="39">
        <f>AZ20*67.31</f>
        <v>0</v>
      </c>
      <c r="BF20" s="39">
        <f>BA20*74</f>
        <v>2664</v>
      </c>
      <c r="BG20" s="39">
        <f>BB20*84</f>
        <v>0</v>
      </c>
      <c r="BH20" s="39">
        <f t="shared" ref="BH20:BH27" si="19">sum(BE20,BF20,BG20)</f>
        <v>2664</v>
      </c>
      <c r="BI20" s="51"/>
      <c r="BJ20" s="39" t="s">
        <v>68</v>
      </c>
      <c r="BK20" s="93">
        <f>BH81</f>
        <v>1668.96</v>
      </c>
      <c r="BL20" s="51"/>
      <c r="BM20" s="51"/>
    </row>
    <row r="21">
      <c r="A21" s="97" t="s">
        <v>69</v>
      </c>
      <c r="B21" s="41" t="s">
        <v>33</v>
      </c>
      <c r="C21" s="37">
        <v>45230.0</v>
      </c>
      <c r="D21" s="42" t="s">
        <v>274</v>
      </c>
      <c r="E21" s="58" t="s">
        <v>48</v>
      </c>
      <c r="F21" s="40">
        <v>6.0</v>
      </c>
      <c r="G21" s="40">
        <v>2.0</v>
      </c>
      <c r="H21" s="40">
        <v>0.0</v>
      </c>
      <c r="I21" s="57" t="s">
        <v>46</v>
      </c>
      <c r="J21" s="37">
        <v>45231.0</v>
      </c>
      <c r="K21" s="42" t="s">
        <v>274</v>
      </c>
      <c r="L21" s="58" t="s">
        <v>48</v>
      </c>
      <c r="M21" s="40">
        <v>6.0</v>
      </c>
      <c r="N21" s="40">
        <v>2.0</v>
      </c>
      <c r="O21" s="40">
        <v>0.0</v>
      </c>
      <c r="P21" s="38" t="s">
        <v>36</v>
      </c>
      <c r="Q21" s="37">
        <v>45232.0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56" t="s">
        <v>37</v>
      </c>
      <c r="X21" s="37">
        <v>45233.0</v>
      </c>
      <c r="Y21" s="42" t="s">
        <v>25</v>
      </c>
      <c r="Z21" s="58" t="s">
        <v>25</v>
      </c>
      <c r="AA21" s="40">
        <v>0.0</v>
      </c>
      <c r="AB21" s="40">
        <v>0.0</v>
      </c>
      <c r="AC21" s="40">
        <v>0.0</v>
      </c>
      <c r="AD21" s="56" t="s">
        <v>40</v>
      </c>
      <c r="AE21" s="37">
        <v>45234.0</v>
      </c>
      <c r="AF21" s="42" t="s">
        <v>274</v>
      </c>
      <c r="AG21" s="58" t="s">
        <v>48</v>
      </c>
      <c r="AH21" s="40">
        <v>6.0</v>
      </c>
      <c r="AI21" s="40">
        <v>2.0</v>
      </c>
      <c r="AJ21" s="40">
        <v>0.0</v>
      </c>
      <c r="AK21" s="96" t="s">
        <v>43</v>
      </c>
      <c r="AL21" s="37">
        <v>45235.0</v>
      </c>
      <c r="AM21" s="42" t="s">
        <v>274</v>
      </c>
      <c r="AN21" s="58" t="s">
        <v>48</v>
      </c>
      <c r="AO21" s="40">
        <v>6.0</v>
      </c>
      <c r="AP21" s="40">
        <v>2.0</v>
      </c>
      <c r="AQ21" s="40">
        <v>0.0</v>
      </c>
      <c r="AR21" s="57" t="s">
        <v>44</v>
      </c>
      <c r="AS21" s="37">
        <v>45236.0</v>
      </c>
      <c r="AT21" s="42" t="s">
        <v>47</v>
      </c>
      <c r="AU21" s="58" t="s">
        <v>48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7">SUM(F21,M21,T21,AA21,AH21,AO21,AV21)</f>
        <v>37</v>
      </c>
      <c r="BA21" s="39">
        <f t="shared" si="17"/>
        <v>11</v>
      </c>
      <c r="BB21" s="39">
        <f t="shared" si="17"/>
        <v>0</v>
      </c>
      <c r="BC21" s="50">
        <f t="shared" si="18"/>
        <v>48</v>
      </c>
      <c r="BD21" s="51"/>
      <c r="BE21" s="39">
        <f t="shared" ref="BE21:BE25" si="21">AZ21*80</f>
        <v>2960</v>
      </c>
      <c r="BF21" s="39">
        <f t="shared" ref="BF21:BF25" si="22">BA21*88</f>
        <v>968</v>
      </c>
      <c r="BG21" s="39">
        <f t="shared" ref="BG21:BG25" si="23">BB21*80</f>
        <v>0</v>
      </c>
      <c r="BH21" s="39">
        <f t="shared" si="19"/>
        <v>3928</v>
      </c>
      <c r="BI21" s="51"/>
      <c r="BJ21" s="39" t="s">
        <v>72</v>
      </c>
      <c r="BK21" s="93">
        <f>sum(BH7,BH69)</f>
        <v>3448</v>
      </c>
      <c r="BL21" s="51"/>
      <c r="BM21" s="51"/>
    </row>
    <row r="22">
      <c r="A22" s="35" t="s">
        <v>73</v>
      </c>
      <c r="B22" s="41" t="s">
        <v>33</v>
      </c>
      <c r="C22" s="37">
        <v>45230.0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57" t="s">
        <v>46</v>
      </c>
      <c r="J22" s="37">
        <v>45231.0</v>
      </c>
      <c r="K22" s="42" t="s">
        <v>112</v>
      </c>
      <c r="L22" s="58" t="s">
        <v>71</v>
      </c>
      <c r="M22" s="40">
        <v>6.5</v>
      </c>
      <c r="N22" s="40">
        <v>1.0</v>
      </c>
      <c r="O22" s="40">
        <v>0.0</v>
      </c>
      <c r="P22" s="38" t="s">
        <v>36</v>
      </c>
      <c r="Q22" s="37">
        <v>45232.0</v>
      </c>
      <c r="R22" s="42" t="s">
        <v>112</v>
      </c>
      <c r="S22" s="58" t="s">
        <v>71</v>
      </c>
      <c r="T22" s="40">
        <v>6.5</v>
      </c>
      <c r="U22" s="40">
        <v>1.0</v>
      </c>
      <c r="V22" s="40">
        <v>0.0</v>
      </c>
      <c r="W22" s="56" t="s">
        <v>37</v>
      </c>
      <c r="X22" s="37">
        <v>45233.0</v>
      </c>
      <c r="Y22" s="42" t="s">
        <v>112</v>
      </c>
      <c r="Z22" s="58" t="s">
        <v>71</v>
      </c>
      <c r="AA22" s="40">
        <v>6.5</v>
      </c>
      <c r="AB22" s="40">
        <v>1.0</v>
      </c>
      <c r="AC22" s="40">
        <v>0.0</v>
      </c>
      <c r="AD22" s="56" t="s">
        <v>40</v>
      </c>
      <c r="AE22" s="37">
        <v>45234.0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45235.0</v>
      </c>
      <c r="AM22" s="42" t="s">
        <v>25</v>
      </c>
      <c r="AN22" s="58" t="s">
        <v>25</v>
      </c>
      <c r="AO22" s="40">
        <v>0.0</v>
      </c>
      <c r="AP22" s="40">
        <v>0.0</v>
      </c>
      <c r="AQ22" s="40">
        <v>0.0</v>
      </c>
      <c r="AR22" s="57" t="s">
        <v>44</v>
      </c>
      <c r="AS22" s="37">
        <v>45236.0</v>
      </c>
      <c r="AT22" s="42" t="s">
        <v>70</v>
      </c>
      <c r="AU22" s="58" t="s">
        <v>71</v>
      </c>
      <c r="AV22" s="40">
        <v>7.5</v>
      </c>
      <c r="AW22" s="40">
        <v>0.0</v>
      </c>
      <c r="AX22" s="40">
        <v>0.0</v>
      </c>
      <c r="AY22" s="48"/>
      <c r="AZ22" s="49">
        <f t="shared" ref="AZ22:BB22" si="20">SUM(F22,M22,T22,AA22,AH22,AO22,AV22)</f>
        <v>40</v>
      </c>
      <c r="BA22" s="39">
        <f t="shared" si="20"/>
        <v>5</v>
      </c>
      <c r="BB22" s="39">
        <f t="shared" si="20"/>
        <v>0</v>
      </c>
      <c r="BC22" s="50">
        <f t="shared" si="18"/>
        <v>45</v>
      </c>
      <c r="BD22" s="51"/>
      <c r="BE22" s="39">
        <f t="shared" si="21"/>
        <v>3200</v>
      </c>
      <c r="BF22" s="39">
        <f t="shared" si="22"/>
        <v>440</v>
      </c>
      <c r="BG22" s="39">
        <f t="shared" si="23"/>
        <v>0</v>
      </c>
      <c r="BH22" s="39">
        <f t="shared" si="19"/>
        <v>3640</v>
      </c>
      <c r="BI22" s="51"/>
      <c r="BJ22" s="39" t="s">
        <v>76</v>
      </c>
      <c r="BK22" s="93">
        <f>SUM(BH8,BH49)</f>
        <v>2888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0"/>
      <c r="J23" s="45"/>
      <c r="K23" s="53"/>
      <c r="L23" s="58"/>
      <c r="M23" s="40">
        <v>0.0</v>
      </c>
      <c r="N23" s="40">
        <v>0.0</v>
      </c>
      <c r="O23" s="40">
        <v>0.0</v>
      </c>
      <c r="P23" s="63"/>
      <c r="Q23" s="45"/>
      <c r="R23" s="53"/>
      <c r="S23" s="130"/>
      <c r="T23" s="129">
        <v>0.0</v>
      </c>
      <c r="U23" s="128">
        <v>0.0</v>
      </c>
      <c r="V23" s="129">
        <v>0.0</v>
      </c>
      <c r="W23" s="64"/>
      <c r="X23" s="45"/>
      <c r="Y23" s="53"/>
      <c r="Z23" s="58"/>
      <c r="AA23" s="40">
        <v>0.0</v>
      </c>
      <c r="AB23" s="40">
        <v>0.0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149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0</v>
      </c>
      <c r="BB23" s="39">
        <f t="shared" si="24"/>
        <v>0</v>
      </c>
      <c r="BC23" s="50">
        <f t="shared" si="18"/>
        <v>0</v>
      </c>
      <c r="BD23" s="51"/>
      <c r="BE23" s="39">
        <f t="shared" si="21"/>
        <v>0</v>
      </c>
      <c r="BF23" s="39">
        <f t="shared" si="22"/>
        <v>0</v>
      </c>
      <c r="BG23" s="39">
        <f t="shared" si="23"/>
        <v>0</v>
      </c>
      <c r="BH23" s="39">
        <f t="shared" si="19"/>
        <v>0</v>
      </c>
      <c r="BI23" s="51"/>
      <c r="BJ23" s="39" t="s">
        <v>77</v>
      </c>
      <c r="BK23" s="93">
        <f t="shared" ref="BK23:BK25" si="26">BH20</f>
        <v>2664</v>
      </c>
      <c r="BL23" s="51"/>
      <c r="BM23" s="51"/>
    </row>
    <row r="24">
      <c r="A24" s="35" t="s">
        <v>54</v>
      </c>
      <c r="B24" s="63"/>
      <c r="C24" s="45"/>
      <c r="D24" s="53"/>
      <c r="E24" s="58"/>
      <c r="F24" s="40">
        <v>0.0</v>
      </c>
      <c r="G24" s="40">
        <v>0.0</v>
      </c>
      <c r="H24" s="40">
        <v>0.0</v>
      </c>
      <c r="I24" s="41" t="s">
        <v>22</v>
      </c>
      <c r="J24" s="37">
        <v>45230.0</v>
      </c>
      <c r="K24" s="42" t="s">
        <v>211</v>
      </c>
      <c r="L24" s="58" t="s">
        <v>66</v>
      </c>
      <c r="M24" s="40">
        <v>0.0</v>
      </c>
      <c r="N24" s="40">
        <v>6.0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56" t="s">
        <v>37</v>
      </c>
      <c r="X24" s="37">
        <v>45233.0</v>
      </c>
      <c r="Y24" s="42" t="s">
        <v>274</v>
      </c>
      <c r="Z24" s="58" t="s">
        <v>48</v>
      </c>
      <c r="AA24" s="40">
        <v>6.0</v>
      </c>
      <c r="AB24" s="40">
        <v>2.0</v>
      </c>
      <c r="AC24" s="40">
        <v>0.0</v>
      </c>
      <c r="AD24" s="44"/>
      <c r="AE24" s="45"/>
      <c r="AF24" s="53"/>
      <c r="AG24" s="58"/>
      <c r="AH24" s="40">
        <v>0.0</v>
      </c>
      <c r="AI24" s="40">
        <v>0.0</v>
      </c>
      <c r="AJ24" s="40">
        <v>0.0</v>
      </c>
      <c r="AK24" s="96" t="s">
        <v>43</v>
      </c>
      <c r="AL24" s="37">
        <v>45235.0</v>
      </c>
      <c r="AM24" s="42" t="s">
        <v>112</v>
      </c>
      <c r="AN24" s="58" t="s">
        <v>71</v>
      </c>
      <c r="AO24" s="40">
        <v>6.5</v>
      </c>
      <c r="AP24" s="40">
        <v>1.0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12.5</v>
      </c>
      <c r="BA24" s="39">
        <f t="shared" si="25"/>
        <v>9</v>
      </c>
      <c r="BB24" s="39">
        <f t="shared" si="25"/>
        <v>0</v>
      </c>
      <c r="BC24" s="50">
        <f t="shared" si="18"/>
        <v>21.5</v>
      </c>
      <c r="BD24" s="51"/>
      <c r="BE24" s="39">
        <f t="shared" si="21"/>
        <v>1000</v>
      </c>
      <c r="BF24" s="39">
        <f t="shared" si="22"/>
        <v>792</v>
      </c>
      <c r="BG24" s="39">
        <f t="shared" si="23"/>
        <v>0</v>
      </c>
      <c r="BH24" s="39">
        <f t="shared" si="19"/>
        <v>1792</v>
      </c>
      <c r="BI24" s="51"/>
      <c r="BJ24" s="39" t="s">
        <v>80</v>
      </c>
      <c r="BK24" s="93">
        <f t="shared" si="26"/>
        <v>3928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3640</v>
      </c>
      <c r="BL25" s="99"/>
      <c r="BM25" s="51"/>
    </row>
    <row r="26">
      <c r="A26" s="59" t="s">
        <v>30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>AZ26*67.31</f>
        <v>0</v>
      </c>
      <c r="BF26" s="39">
        <f>BA26*74</f>
        <v>0</v>
      </c>
      <c r="BG26" s="39">
        <f>BB26*84</f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>AZ27*80</f>
        <v>0</v>
      </c>
      <c r="BF27" s="39">
        <f>BA27*88</f>
        <v>0</v>
      </c>
      <c r="BG27" s="39">
        <f>BB27*80</f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3300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89.5</v>
      </c>
      <c r="BA28" s="78">
        <f t="shared" si="30"/>
        <v>61</v>
      </c>
      <c r="BB28" s="78">
        <f>SUM(BB20,BB21,BB22,BB23,BB24,BB25)</f>
        <v>0</v>
      </c>
      <c r="BC28" s="79">
        <f>SUM(BC20,BC21,BC22,BC23,BC24,BC25,BC26)</f>
        <v>150.5</v>
      </c>
      <c r="BD28" s="51"/>
      <c r="BE28" s="40">
        <f>sum(BE20,BE21,BE22,BE23,BE24,BE25)</f>
        <v>7160</v>
      </c>
      <c r="BF28" s="40">
        <f>sum(BF20,BF21,BF22,BF23,BF24,BF260)</f>
        <v>4864</v>
      </c>
      <c r="BG28" s="40">
        <f>sum(BG20,BG21,BG22,BG23,BG24,BG25)</f>
        <v>0</v>
      </c>
      <c r="BH28" s="40">
        <f>sum(BH20,BH21,BH22,BH23,BH24,BH25,BH26,BH27)</f>
        <v>12024</v>
      </c>
      <c r="BI28" s="51"/>
      <c r="BJ28" s="39" t="s">
        <v>84</v>
      </c>
      <c r="BK28" s="93">
        <f t="shared" si="31"/>
        <v>3652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2500</v>
      </c>
      <c r="BL29" s="106"/>
      <c r="BM29" s="106"/>
    </row>
    <row r="30">
      <c r="A30" s="10"/>
      <c r="B30" s="11"/>
      <c r="C30" s="11"/>
      <c r="D30" s="12"/>
      <c r="E30" s="13">
        <v>45229.0</v>
      </c>
      <c r="F30" s="14"/>
      <c r="G30" s="14"/>
      <c r="H30" s="14"/>
      <c r="I30" s="15"/>
      <c r="J30" s="15"/>
      <c r="K30" s="16"/>
      <c r="L30" s="13">
        <v>45230.0</v>
      </c>
      <c r="M30" s="15"/>
      <c r="N30" s="15"/>
      <c r="O30" s="15"/>
      <c r="P30" s="15"/>
      <c r="Q30" s="11"/>
      <c r="R30" s="17"/>
      <c r="S30" s="13">
        <v>45231.0</v>
      </c>
      <c r="T30" s="11"/>
      <c r="U30" s="15"/>
      <c r="V30" s="15"/>
      <c r="W30" s="11"/>
      <c r="X30" s="18"/>
      <c r="Y30" s="14"/>
      <c r="Z30" s="13">
        <v>45232.0</v>
      </c>
      <c r="AA30" s="15"/>
      <c r="AB30" s="15"/>
      <c r="AC30" s="11"/>
      <c r="AD30" s="15"/>
      <c r="AE30" s="15"/>
      <c r="AF30" s="12"/>
      <c r="AG30" s="13">
        <v>45233.0</v>
      </c>
      <c r="AH30" s="15"/>
      <c r="AI30" s="11"/>
      <c r="AJ30" s="15"/>
      <c r="AK30" s="15"/>
      <c r="AL30" s="15"/>
      <c r="AM30" s="18"/>
      <c r="AN30" s="13">
        <v>45234.0</v>
      </c>
      <c r="AO30" s="11"/>
      <c r="AP30" s="19"/>
      <c r="AQ30" s="19"/>
      <c r="AR30" s="19"/>
      <c r="AS30" s="19"/>
      <c r="AT30" s="14"/>
      <c r="AU30" s="13">
        <v>45235.0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3256</v>
      </c>
      <c r="BL31" s="32"/>
      <c r="BM31" s="32"/>
    </row>
    <row r="32">
      <c r="A32" s="35" t="s">
        <v>88</v>
      </c>
      <c r="B32" s="36" t="s">
        <v>19</v>
      </c>
      <c r="C32" s="37">
        <v>45229.0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45230.0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45231.0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45232.0</v>
      </c>
      <c r="Y32" s="42" t="s">
        <v>25</v>
      </c>
      <c r="Z32" s="39" t="s">
        <v>25</v>
      </c>
      <c r="AA32" s="40">
        <v>0.0</v>
      </c>
      <c r="AB32" s="40">
        <v>0.0</v>
      </c>
      <c r="AC32" s="40">
        <v>0.0</v>
      </c>
      <c r="AD32" s="56" t="s">
        <v>56</v>
      </c>
      <c r="AE32" s="37">
        <v>45233.0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45234.0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45235.0</v>
      </c>
      <c r="AT32" s="42" t="s">
        <v>279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37.5</v>
      </c>
      <c r="BB32" s="39">
        <f t="shared" si="32"/>
        <v>0</v>
      </c>
      <c r="BC32" s="50">
        <f t="shared" ref="BC32:BC39" si="34">SUM(AZ32,BA32,BB32)</f>
        <v>37.5</v>
      </c>
      <c r="BD32" s="51"/>
      <c r="BE32" s="39">
        <f t="shared" ref="BE32:BE37" si="35">AZ32*80</f>
        <v>0</v>
      </c>
      <c r="BF32" s="39">
        <f t="shared" ref="BF32:BF37" si="36">BA32*88</f>
        <v>3300</v>
      </c>
      <c r="BG32" s="39">
        <f t="shared" ref="BG32:BG37" si="37">BB32*80</f>
        <v>0</v>
      </c>
      <c r="BH32" s="39">
        <f t="shared" ref="BH32:BH36" si="38">sum(BE32,BF32,BG32)</f>
        <v>3300</v>
      </c>
      <c r="BI32" s="51"/>
      <c r="BJ32" s="39" t="s">
        <v>96</v>
      </c>
      <c r="BK32" s="93">
        <f>SUM(BH12,BH77)</f>
        <v>2288</v>
      </c>
      <c r="BL32" s="51"/>
      <c r="BM32" s="51"/>
    </row>
    <row r="33">
      <c r="A33" s="109" t="s">
        <v>97</v>
      </c>
      <c r="B33" s="41" t="s">
        <v>33</v>
      </c>
      <c r="C33" s="37">
        <v>45230.0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45231.0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45232.0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45233.0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45234.0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45235.0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45236.0</v>
      </c>
      <c r="AT33" s="95" t="s">
        <v>201</v>
      </c>
      <c r="AU33" s="98" t="s">
        <v>202</v>
      </c>
      <c r="AV33" s="40">
        <v>7.0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44</v>
      </c>
      <c r="BA33" s="39">
        <f t="shared" si="33"/>
        <v>1.5</v>
      </c>
      <c r="BB33" s="39">
        <f t="shared" si="33"/>
        <v>0</v>
      </c>
      <c r="BC33" s="50">
        <f t="shared" si="34"/>
        <v>45.5</v>
      </c>
      <c r="BD33" s="51"/>
      <c r="BE33" s="39">
        <f t="shared" si="35"/>
        <v>3520</v>
      </c>
      <c r="BF33" s="39">
        <f t="shared" si="36"/>
        <v>132</v>
      </c>
      <c r="BG33" s="39">
        <f t="shared" si="37"/>
        <v>0</v>
      </c>
      <c r="BH33" s="39">
        <f t="shared" si="38"/>
        <v>3652</v>
      </c>
      <c r="BI33" s="51"/>
      <c r="BJ33" s="39" t="s">
        <v>102</v>
      </c>
      <c r="BK33" s="62">
        <f>sum(BH11,BH24,BH35,BH47,BH59,BH78)</f>
        <v>3460</v>
      </c>
      <c r="BL33" s="51"/>
      <c r="BM33" s="51"/>
    </row>
    <row r="34">
      <c r="A34" s="35" t="s">
        <v>103</v>
      </c>
      <c r="B34" s="41" t="s">
        <v>33</v>
      </c>
      <c r="C34" s="37">
        <v>45230.0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45231.0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45232.0</v>
      </c>
      <c r="R34" s="96" t="s">
        <v>74</v>
      </c>
      <c r="S34" s="110" t="s">
        <v>99</v>
      </c>
      <c r="T34" s="40">
        <v>7.0</v>
      </c>
      <c r="U34" s="40">
        <v>0.5</v>
      </c>
      <c r="V34" s="40">
        <v>0.0</v>
      </c>
      <c r="W34" s="56" t="s">
        <v>37</v>
      </c>
      <c r="X34" s="37">
        <v>45233.0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45234.0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45235.0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45236.0</v>
      </c>
      <c r="AT34" s="95" t="s">
        <v>25</v>
      </c>
      <c r="AU34" s="98" t="s">
        <v>25</v>
      </c>
      <c r="AV34" s="40">
        <v>0.0</v>
      </c>
      <c r="AW34" s="40">
        <v>0.0</v>
      </c>
      <c r="AX34" s="40">
        <v>0.0</v>
      </c>
      <c r="AY34" s="48"/>
      <c r="AZ34" s="49">
        <f t="shared" ref="AZ34:BB34" si="39">SUM(F34,M34,T34,AA34,AH34,AO34,AV34)</f>
        <v>28.5</v>
      </c>
      <c r="BA34" s="39">
        <f t="shared" si="39"/>
        <v>2.5</v>
      </c>
      <c r="BB34" s="39">
        <f t="shared" si="39"/>
        <v>0</v>
      </c>
      <c r="BC34" s="50">
        <f t="shared" si="34"/>
        <v>31</v>
      </c>
      <c r="BD34" s="51"/>
      <c r="BE34" s="39">
        <f t="shared" si="35"/>
        <v>2280</v>
      </c>
      <c r="BF34" s="39">
        <f t="shared" si="36"/>
        <v>220</v>
      </c>
      <c r="BG34" s="39">
        <f t="shared" si="37"/>
        <v>0</v>
      </c>
      <c r="BH34" s="39">
        <f t="shared" si="38"/>
        <v>2500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57" t="s">
        <v>44</v>
      </c>
      <c r="AS35" s="37">
        <v>45236.0</v>
      </c>
      <c r="AT35" s="95" t="s">
        <v>38</v>
      </c>
      <c r="AU35" s="98" t="s">
        <v>282</v>
      </c>
      <c r="AV35" s="40">
        <v>6.5</v>
      </c>
      <c r="AW35" s="40">
        <v>0.0</v>
      </c>
      <c r="AX35" s="40">
        <v>0.0</v>
      </c>
      <c r="AY35" s="48"/>
      <c r="AZ35" s="49">
        <f t="shared" ref="AZ35:BB35" si="40">SUM(F35,M35,T35,AA35,AH35,AO35,AV35)</f>
        <v>6.5</v>
      </c>
      <c r="BA35" s="39">
        <f t="shared" si="40"/>
        <v>0</v>
      </c>
      <c r="BB35" s="39">
        <f t="shared" si="40"/>
        <v>0</v>
      </c>
      <c r="BC35" s="50">
        <f t="shared" si="34"/>
        <v>6.5</v>
      </c>
      <c r="BD35" s="51"/>
      <c r="BE35" s="39">
        <f t="shared" si="35"/>
        <v>520</v>
      </c>
      <c r="BF35" s="39">
        <f t="shared" si="36"/>
        <v>0</v>
      </c>
      <c r="BG35" s="39">
        <f t="shared" si="37"/>
        <v>0</v>
      </c>
      <c r="BH35" s="39">
        <f t="shared" si="38"/>
        <v>520</v>
      </c>
      <c r="BI35" s="51"/>
      <c r="BJ35" s="39" t="s">
        <v>107</v>
      </c>
      <c r="BK35" s="39">
        <f>SUM(BH37,BH68)</f>
        <v>3008</v>
      </c>
      <c r="BL35" s="51"/>
      <c r="BM35" s="51"/>
    </row>
    <row r="36">
      <c r="A36" s="35" t="s">
        <v>50</v>
      </c>
      <c r="B36" s="60"/>
      <c r="C36" s="45"/>
      <c r="D36" s="92"/>
      <c r="E36" s="110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3" t="s">
        <v>26</v>
      </c>
      <c r="X36" s="37">
        <v>45232.0</v>
      </c>
      <c r="Y36" s="42" t="s">
        <v>277</v>
      </c>
      <c r="Z36" s="39" t="s">
        <v>90</v>
      </c>
      <c r="AA36" s="40">
        <v>0.0</v>
      </c>
      <c r="AB36" s="40">
        <v>7.5</v>
      </c>
      <c r="AC36" s="40">
        <v>0.0</v>
      </c>
      <c r="AD36" s="56" t="s">
        <v>56</v>
      </c>
      <c r="AE36" s="37">
        <v>45233.0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</v>
      </c>
      <c r="BA36" s="39">
        <f t="shared" si="41"/>
        <v>15.5</v>
      </c>
      <c r="BB36" s="39">
        <f>SUM(H36,O36,V36,AC36,AJ36,AQ37,AX36)</f>
        <v>0</v>
      </c>
      <c r="BC36" s="50">
        <f t="shared" si="34"/>
        <v>15.5</v>
      </c>
      <c r="BD36" s="51"/>
      <c r="BE36" s="39">
        <f t="shared" si="35"/>
        <v>0</v>
      </c>
      <c r="BF36" s="39">
        <f t="shared" si="36"/>
        <v>1364</v>
      </c>
      <c r="BG36" s="39">
        <f t="shared" si="37"/>
        <v>0</v>
      </c>
      <c r="BH36" s="39">
        <f t="shared" si="38"/>
        <v>1364</v>
      </c>
      <c r="BI36" s="51"/>
      <c r="BJ36" s="39" t="s">
        <v>52</v>
      </c>
      <c r="BK36" s="39">
        <f>sum(BH10,BH23,BH39,BH46,BH57,BH67,BH80)</f>
        <v>2964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3008</v>
      </c>
      <c r="BL37" s="51"/>
      <c r="BM37" s="51"/>
    </row>
    <row r="38">
      <c r="A38" s="35" t="s">
        <v>109</v>
      </c>
      <c r="B38" s="41" t="s">
        <v>33</v>
      </c>
      <c r="C38" s="37">
        <v>45230.0</v>
      </c>
      <c r="D38" s="96" t="s">
        <v>112</v>
      </c>
      <c r="E38" s="110" t="s">
        <v>71</v>
      </c>
      <c r="F38" s="40">
        <v>6.5</v>
      </c>
      <c r="G38" s="40">
        <v>1.0</v>
      </c>
      <c r="H38" s="40">
        <v>0.0</v>
      </c>
      <c r="I38" s="57" t="s">
        <v>46</v>
      </c>
      <c r="J38" s="37">
        <v>45231.0</v>
      </c>
      <c r="K38" s="96" t="s">
        <v>112</v>
      </c>
      <c r="L38" s="110" t="s">
        <v>71</v>
      </c>
      <c r="M38" s="40">
        <v>6.5</v>
      </c>
      <c r="N38" s="40">
        <v>1.0</v>
      </c>
      <c r="O38" s="40">
        <v>0.0</v>
      </c>
      <c r="P38" s="38" t="s">
        <v>36</v>
      </c>
      <c r="Q38" s="37">
        <v>45232.0</v>
      </c>
      <c r="R38" s="96" t="s">
        <v>112</v>
      </c>
      <c r="S38" s="110" t="s">
        <v>71</v>
      </c>
      <c r="T38" s="40">
        <v>6.5</v>
      </c>
      <c r="U38" s="40">
        <v>1.0</v>
      </c>
      <c r="V38" s="40">
        <v>0.0</v>
      </c>
      <c r="W38" s="56" t="s">
        <v>37</v>
      </c>
      <c r="X38" s="37">
        <v>45233.0</v>
      </c>
      <c r="Y38" s="38" t="s">
        <v>25</v>
      </c>
      <c r="Z38" s="110" t="s">
        <v>25</v>
      </c>
      <c r="AA38" s="40">
        <v>0.0</v>
      </c>
      <c r="AB38" s="40">
        <v>0.0</v>
      </c>
      <c r="AC38" s="40">
        <v>0.0</v>
      </c>
      <c r="AD38" s="56" t="s">
        <v>40</v>
      </c>
      <c r="AE38" s="37">
        <v>45234.0</v>
      </c>
      <c r="AF38" s="38" t="s">
        <v>25</v>
      </c>
      <c r="AG38" s="39" t="s">
        <v>25</v>
      </c>
      <c r="AH38" s="40">
        <v>0.0</v>
      </c>
      <c r="AI38" s="40">
        <v>0.0</v>
      </c>
      <c r="AJ38" s="40">
        <v>0.0</v>
      </c>
      <c r="AK38" s="96" t="s">
        <v>43</v>
      </c>
      <c r="AL38" s="37">
        <v>45235.0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63"/>
      <c r="AS38" s="45"/>
      <c r="AT38" s="53"/>
      <c r="AU38" s="58"/>
      <c r="AV38" s="40">
        <v>0.0</v>
      </c>
      <c r="AW38" s="40">
        <v>0.0</v>
      </c>
      <c r="AX38" s="40">
        <v>0.0</v>
      </c>
      <c r="AY38" s="48"/>
      <c r="AZ38" s="49">
        <f t="shared" ref="AZ38:BA38" si="43">SUM(F38,M38,T38,AA38,AH38,AO38,AV38)</f>
        <v>19.5</v>
      </c>
      <c r="BA38" s="39">
        <f t="shared" si="43"/>
        <v>3</v>
      </c>
      <c r="BB38" s="39">
        <f t="shared" si="44"/>
        <v>0</v>
      </c>
      <c r="BC38" s="50">
        <f t="shared" si="34"/>
        <v>22.5</v>
      </c>
      <c r="BD38" s="51"/>
      <c r="BE38" s="39">
        <f>AZ38*67.31</f>
        <v>1312.545</v>
      </c>
      <c r="BF38" s="39">
        <f>BA38*74</f>
        <v>222</v>
      </c>
      <c r="BG38" s="39">
        <f>BB38*84</f>
        <v>0</v>
      </c>
      <c r="BH38" s="39">
        <f t="shared" si="45"/>
        <v>1534.545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63"/>
      <c r="AS39" s="45"/>
      <c r="AT39" s="53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0</v>
      </c>
      <c r="BB39" s="39">
        <f t="shared" si="44"/>
        <v>0</v>
      </c>
      <c r="BC39" s="50">
        <f t="shared" si="34"/>
        <v>0</v>
      </c>
      <c r="BD39" s="51"/>
      <c r="BE39" s="39">
        <f>AZ39*80</f>
        <v>0</v>
      </c>
      <c r="BF39" s="39">
        <f>BA39*88</f>
        <v>0</v>
      </c>
      <c r="BG39" s="39">
        <f>BB39*80</f>
        <v>0</v>
      </c>
      <c r="BH39" s="39">
        <f t="shared" si="45"/>
        <v>0</v>
      </c>
      <c r="BI39" s="51"/>
      <c r="BJ39" s="39" t="s">
        <v>114</v>
      </c>
      <c r="BK39" s="39">
        <f>SUM(BH9,BH25,BH36,BH44,BH58,BH70,BH79)</f>
        <v>3848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98.5</v>
      </c>
      <c r="BA40" s="78">
        <f t="shared" si="47"/>
        <v>60</v>
      </c>
      <c r="BB40" s="78">
        <f>SUM(BB32,BB33,BB34,BB35,BB36,BB37)</f>
        <v>0</v>
      </c>
      <c r="BC40" s="79">
        <f>SUM(BC32,BC33,BC34,BC35,BC36,BC37,BC38)</f>
        <v>158.5</v>
      </c>
      <c r="BD40" s="51"/>
      <c r="BE40" s="40">
        <f>SUM(BE32,BE33,BE34,BE36,BE35,BE37,BE38)</f>
        <v>7632.545</v>
      </c>
      <c r="BF40" s="40">
        <f>SUM(BF32,BF33,BF34,BF35,BF36,BF37,BF38)</f>
        <v>5238</v>
      </c>
      <c r="BG40" s="40">
        <f>SUM(BG32,BG33,BG34,BG34,BG35,BG36,BG37,BG38)</f>
        <v>0</v>
      </c>
      <c r="BH40" s="40">
        <f>sum(BH32,BH33,BH34,BH35,BH36,BH37,BH38,BH39)</f>
        <v>12870.545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1534.545</v>
      </c>
      <c r="BL41" s="8"/>
      <c r="BM41" s="8"/>
    </row>
    <row r="42">
      <c r="A42" s="10"/>
      <c r="B42" s="11"/>
      <c r="C42" s="11"/>
      <c r="D42" s="12"/>
      <c r="E42" s="13">
        <v>45229.0</v>
      </c>
      <c r="F42" s="14"/>
      <c r="G42" s="14"/>
      <c r="H42" s="14"/>
      <c r="I42" s="15"/>
      <c r="J42" s="15"/>
      <c r="K42" s="16"/>
      <c r="L42" s="13">
        <v>45230.0</v>
      </c>
      <c r="M42" s="15"/>
      <c r="N42" s="15"/>
      <c r="O42" s="15"/>
      <c r="P42" s="15"/>
      <c r="Q42" s="11"/>
      <c r="R42" s="17"/>
      <c r="S42" s="13">
        <v>45231.0</v>
      </c>
      <c r="T42" s="11"/>
      <c r="U42" s="15"/>
      <c r="V42" s="15"/>
      <c r="W42" s="11"/>
      <c r="X42" s="18"/>
      <c r="Y42" s="14"/>
      <c r="Z42" s="13">
        <v>45232.0</v>
      </c>
      <c r="AA42" s="15"/>
      <c r="AB42" s="15"/>
      <c r="AC42" s="11"/>
      <c r="AD42" s="15"/>
      <c r="AE42" s="15"/>
      <c r="AF42" s="12"/>
      <c r="AG42" s="13">
        <v>45233.0</v>
      </c>
      <c r="AH42" s="15"/>
      <c r="AI42" s="11"/>
      <c r="AJ42" s="15"/>
      <c r="AK42" s="15"/>
      <c r="AL42" s="15"/>
      <c r="AM42" s="18"/>
      <c r="AN42" s="13">
        <v>45234.0</v>
      </c>
      <c r="AO42" s="11"/>
      <c r="AP42" s="19"/>
      <c r="AQ42" s="19"/>
      <c r="AR42" s="19"/>
      <c r="AS42" s="19"/>
      <c r="AT42" s="14"/>
      <c r="AU42" s="13">
        <v>45235.0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45230.0</v>
      </c>
      <c r="D44" s="36" t="s">
        <v>236</v>
      </c>
      <c r="E44" s="127" t="s">
        <v>125</v>
      </c>
      <c r="F44" s="129">
        <v>5.0</v>
      </c>
      <c r="G44" s="129">
        <v>0.0</v>
      </c>
      <c r="H44" s="129">
        <v>0.0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8" t="s">
        <v>64</v>
      </c>
      <c r="Q44" s="37">
        <v>45232.0</v>
      </c>
      <c r="R44" s="42" t="s">
        <v>283</v>
      </c>
      <c r="S44" s="53" t="s">
        <v>118</v>
      </c>
      <c r="T44" s="40">
        <v>0.0</v>
      </c>
      <c r="U44" s="40">
        <v>5.5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45235.0</v>
      </c>
      <c r="AM44" s="42" t="s">
        <v>284</v>
      </c>
      <c r="AN44" s="53" t="s">
        <v>122</v>
      </c>
      <c r="AO44" s="40">
        <v>0.0</v>
      </c>
      <c r="AP44" s="40">
        <v>3.5</v>
      </c>
      <c r="AQ44" s="40">
        <v>0.0</v>
      </c>
      <c r="AR44" s="42" t="s">
        <v>27</v>
      </c>
      <c r="AS44" s="37">
        <v>45236.0</v>
      </c>
      <c r="AT44" s="42" t="s">
        <v>121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8">SUM(F44,M44,T44,AA44,AH44,AO44,AV44)</f>
        <v>5</v>
      </c>
      <c r="BA44" s="39">
        <f t="shared" si="48"/>
        <v>12.5</v>
      </c>
      <c r="BB44" s="39">
        <f t="shared" si="48"/>
        <v>0</v>
      </c>
      <c r="BC44" s="50">
        <f t="shared" ref="BC44:BC49" si="50">SUM(AZ44,BA44,BB44)</f>
        <v>17.5</v>
      </c>
      <c r="BD44" s="51"/>
      <c r="BE44" s="39">
        <f t="shared" ref="BE44:BE49" si="51">AZ44*80</f>
        <v>400</v>
      </c>
      <c r="BF44" s="39">
        <f t="shared" ref="BF44:BF49" si="52">BA44*88</f>
        <v>1100</v>
      </c>
      <c r="BG44" s="39">
        <f t="shared" ref="BG44:BG49" si="53">BB44*80</f>
        <v>0</v>
      </c>
      <c r="BH44" s="39">
        <f t="shared" ref="BH44:BH49" si="54">sum(BE44,BF44,BG44)</f>
        <v>1500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45230.0</v>
      </c>
      <c r="D45" s="42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46</v>
      </c>
      <c r="J45" s="37">
        <v>45231.0</v>
      </c>
      <c r="K45" s="36" t="s">
        <v>236</v>
      </c>
      <c r="L45" s="127" t="s">
        <v>125</v>
      </c>
      <c r="M45" s="129">
        <v>5.0</v>
      </c>
      <c r="N45" s="129">
        <v>0.0</v>
      </c>
      <c r="O45" s="129">
        <v>0.0</v>
      </c>
      <c r="P45" s="38" t="s">
        <v>36</v>
      </c>
      <c r="Q45" s="37">
        <v>45232.0</v>
      </c>
      <c r="R45" s="36" t="s">
        <v>236</v>
      </c>
      <c r="S45" s="127" t="s">
        <v>125</v>
      </c>
      <c r="T45" s="129">
        <v>5.0</v>
      </c>
      <c r="U45" s="129">
        <v>0.0</v>
      </c>
      <c r="V45" s="129">
        <v>0.0</v>
      </c>
      <c r="W45" s="42" t="s">
        <v>37</v>
      </c>
      <c r="X45" s="37">
        <v>45233.0</v>
      </c>
      <c r="Y45" s="42" t="s">
        <v>247</v>
      </c>
      <c r="Z45" s="130" t="s">
        <v>127</v>
      </c>
      <c r="AA45" s="129">
        <v>5.0</v>
      </c>
      <c r="AB45" s="128">
        <v>1.0</v>
      </c>
      <c r="AC45" s="129">
        <v>0.0</v>
      </c>
      <c r="AD45" s="42" t="s">
        <v>40</v>
      </c>
      <c r="AE45" s="37">
        <v>45234.0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45235.0</v>
      </c>
      <c r="AM45" s="42" t="s">
        <v>285</v>
      </c>
      <c r="AN45" s="130" t="s">
        <v>129</v>
      </c>
      <c r="AO45" s="129">
        <v>5.0</v>
      </c>
      <c r="AP45" s="128">
        <v>2.0</v>
      </c>
      <c r="AQ45" s="129">
        <v>0.0</v>
      </c>
      <c r="AR45" s="42" t="s">
        <v>44</v>
      </c>
      <c r="AS45" s="37">
        <v>45236.0</v>
      </c>
      <c r="AT45" s="131" t="s">
        <v>128</v>
      </c>
      <c r="AU45" s="111" t="s">
        <v>129</v>
      </c>
      <c r="AV45" s="40">
        <v>6.0</v>
      </c>
      <c r="AW45" s="40">
        <v>1.0</v>
      </c>
      <c r="AX45" s="40">
        <v>0.0</v>
      </c>
      <c r="AY45" s="48"/>
      <c r="AZ45" s="49">
        <f t="shared" ref="AZ45:BB45" si="49">SUM(F45,M45,T45,AA45,AH45,AO45,AV45)</f>
        <v>31</v>
      </c>
      <c r="BA45" s="39">
        <f t="shared" si="49"/>
        <v>6</v>
      </c>
      <c r="BB45" s="39">
        <f t="shared" si="49"/>
        <v>0</v>
      </c>
      <c r="BC45" s="50">
        <f t="shared" si="50"/>
        <v>37</v>
      </c>
      <c r="BD45" s="51"/>
      <c r="BE45" s="39">
        <f t="shared" si="51"/>
        <v>2480</v>
      </c>
      <c r="BF45" s="39">
        <f t="shared" si="52"/>
        <v>528</v>
      </c>
      <c r="BG45" s="39">
        <f t="shared" si="53"/>
        <v>0</v>
      </c>
      <c r="BH45" s="39">
        <f t="shared" si="54"/>
        <v>3008</v>
      </c>
      <c r="BI45" s="51"/>
      <c r="BJ45" s="51"/>
      <c r="BK45" s="51"/>
      <c r="BL45" s="51"/>
      <c r="BM45" s="51"/>
    </row>
    <row r="46">
      <c r="A46" s="59" t="s">
        <v>52</v>
      </c>
      <c r="B46" s="275" t="s">
        <v>62</v>
      </c>
      <c r="C46" s="37">
        <v>45230.0</v>
      </c>
      <c r="D46" s="42" t="s">
        <v>283</v>
      </c>
      <c r="E46" s="53" t="s">
        <v>118</v>
      </c>
      <c r="F46" s="40">
        <v>0.0</v>
      </c>
      <c r="G46" s="40">
        <v>5.5</v>
      </c>
      <c r="H46" s="40">
        <v>0.0</v>
      </c>
      <c r="I46" s="42" t="s">
        <v>131</v>
      </c>
      <c r="J46" s="37">
        <v>45231.0</v>
      </c>
      <c r="K46" s="42" t="s">
        <v>283</v>
      </c>
      <c r="L46" s="53" t="s">
        <v>118</v>
      </c>
      <c r="M46" s="40">
        <v>0.0</v>
      </c>
      <c r="N46" s="40">
        <v>5.5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9"/>
      <c r="X46" s="45"/>
      <c r="Y46" s="53"/>
      <c r="Z46" s="53"/>
      <c r="AA46" s="40">
        <v>0.0</v>
      </c>
      <c r="AB46" s="40">
        <v>0.0</v>
      </c>
      <c r="AC46" s="40">
        <v>0.0</v>
      </c>
      <c r="AD46" s="42" t="s">
        <v>78</v>
      </c>
      <c r="AE46" s="37">
        <v>45234.0</v>
      </c>
      <c r="AF46" s="42" t="s">
        <v>284</v>
      </c>
      <c r="AG46" s="53" t="s">
        <v>122</v>
      </c>
      <c r="AH46" s="40">
        <v>0.0</v>
      </c>
      <c r="AI46" s="40">
        <v>3.5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14.5</v>
      </c>
      <c r="BB46" s="39">
        <f t="shared" si="55"/>
        <v>0</v>
      </c>
      <c r="BC46" s="50">
        <f t="shared" si="50"/>
        <v>14.5</v>
      </c>
      <c r="BD46" s="51"/>
      <c r="BE46" s="39">
        <f t="shared" si="51"/>
        <v>0</v>
      </c>
      <c r="BF46" s="39">
        <f t="shared" si="52"/>
        <v>1276</v>
      </c>
      <c r="BG46" s="39">
        <f t="shared" si="53"/>
        <v>0</v>
      </c>
      <c r="BH46" s="39">
        <f t="shared" si="54"/>
        <v>1276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53"/>
      <c r="Z47" s="53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39"/>
      <c r="AU47" s="39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0</v>
      </c>
      <c r="BB47" s="39">
        <f t="shared" si="56"/>
        <v>0</v>
      </c>
      <c r="BC47" s="50">
        <f t="shared" si="50"/>
        <v>0</v>
      </c>
      <c r="BD47" s="51"/>
      <c r="BE47" s="39">
        <f t="shared" si="51"/>
        <v>0</v>
      </c>
      <c r="BF47" s="39">
        <f t="shared" si="52"/>
        <v>0</v>
      </c>
      <c r="BG47" s="39">
        <f t="shared" si="53"/>
        <v>0</v>
      </c>
      <c r="BH47" s="39">
        <f t="shared" si="54"/>
        <v>0</v>
      </c>
      <c r="BI47" s="51"/>
      <c r="BJ47" s="39" t="s">
        <v>130</v>
      </c>
      <c r="BK47" s="92">
        <f>sum(BH14,BH28,BH40,BH51,BH61,BH72,BH83)</f>
        <v>52463.505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8" t="s">
        <v>67</v>
      </c>
      <c r="X48" s="37">
        <v>45233.0</v>
      </c>
      <c r="Y48" s="42" t="s">
        <v>286</v>
      </c>
      <c r="Z48" s="53" t="s">
        <v>120</v>
      </c>
      <c r="AA48" s="40">
        <v>0.0</v>
      </c>
      <c r="AB48" s="40">
        <v>4.5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4.5</v>
      </c>
      <c r="BB48" s="39">
        <f t="shared" si="57"/>
        <v>0</v>
      </c>
      <c r="BC48" s="50">
        <f t="shared" si="50"/>
        <v>4.5</v>
      </c>
      <c r="BD48" s="51"/>
      <c r="BE48" s="39">
        <f t="shared" si="51"/>
        <v>0</v>
      </c>
      <c r="BF48" s="39">
        <f t="shared" si="52"/>
        <v>396</v>
      </c>
      <c r="BG48" s="39">
        <f t="shared" si="53"/>
        <v>0</v>
      </c>
      <c r="BH48" s="39">
        <f t="shared" si="54"/>
        <v>396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39"/>
      <c r="S49" s="39"/>
      <c r="T49" s="40">
        <v>0.0</v>
      </c>
      <c r="U49" s="40">
        <v>0.0</v>
      </c>
      <c r="V49" s="40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52023.505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36</v>
      </c>
      <c r="BA51" s="78">
        <f t="shared" si="59"/>
        <v>37.5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2880</v>
      </c>
      <c r="BF51" s="40">
        <f t="shared" si="60"/>
        <v>2904</v>
      </c>
      <c r="BG51" s="40">
        <f>BB51*80</f>
        <v>0</v>
      </c>
      <c r="BH51" s="40">
        <f>SUM(BH44,BH45,BH46,BH47,BH48,BH49)</f>
        <v>6180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45229.0</v>
      </c>
      <c r="F55" s="14"/>
      <c r="G55" s="14"/>
      <c r="H55" s="14"/>
      <c r="I55" s="15"/>
      <c r="J55" s="15"/>
      <c r="K55" s="16"/>
      <c r="L55" s="13">
        <v>45230.0</v>
      </c>
      <c r="M55" s="15"/>
      <c r="N55" s="15"/>
      <c r="O55" s="15"/>
      <c r="P55" s="15"/>
      <c r="Q55" s="11"/>
      <c r="R55" s="17"/>
      <c r="S55" s="13">
        <v>45231.0</v>
      </c>
      <c r="T55" s="11"/>
      <c r="U55" s="15"/>
      <c r="V55" s="15"/>
      <c r="W55" s="11"/>
      <c r="X55" s="18"/>
      <c r="Y55" s="14"/>
      <c r="Z55" s="13">
        <v>45232.0</v>
      </c>
      <c r="AA55" s="15"/>
      <c r="AB55" s="15"/>
      <c r="AC55" s="11"/>
      <c r="AD55" s="15"/>
      <c r="AE55" s="15"/>
      <c r="AF55" s="12"/>
      <c r="AG55" s="13">
        <v>45233.0</v>
      </c>
      <c r="AH55" s="15"/>
      <c r="AI55" s="11"/>
      <c r="AJ55" s="15"/>
      <c r="AK55" s="15"/>
      <c r="AL55" s="15"/>
      <c r="AM55" s="18"/>
      <c r="AN55" s="13">
        <v>45234.0</v>
      </c>
      <c r="AO55" s="11"/>
      <c r="AP55" s="19"/>
      <c r="AQ55" s="19"/>
      <c r="AR55" s="19"/>
      <c r="AS55" s="19"/>
      <c r="AT55" s="14"/>
      <c r="AU55" s="13">
        <v>45235.0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168" t="s">
        <v>26</v>
      </c>
      <c r="X57" s="146">
        <v>45232.0</v>
      </c>
      <c r="Y57" s="40" t="s">
        <v>287</v>
      </c>
      <c r="Z57" s="39" t="s">
        <v>136</v>
      </c>
      <c r="AA57" s="40">
        <v>1.0</v>
      </c>
      <c r="AB57" s="40">
        <v>7.0</v>
      </c>
      <c r="AC57" s="40">
        <v>1.0</v>
      </c>
      <c r="AD57" s="145" t="s">
        <v>40</v>
      </c>
      <c r="AE57" s="146">
        <v>45234.0</v>
      </c>
      <c r="AF57" s="147" t="s">
        <v>288</v>
      </c>
      <c r="AG57" s="40" t="s">
        <v>138</v>
      </c>
      <c r="AH57" s="40">
        <v>2.0</v>
      </c>
      <c r="AI57" s="40">
        <v>2.0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3</v>
      </c>
      <c r="BA57" s="39">
        <f t="shared" si="61"/>
        <v>9</v>
      </c>
      <c r="BB57" s="39">
        <f t="shared" si="61"/>
        <v>1</v>
      </c>
      <c r="BC57" s="50">
        <f t="shared" ref="BC57:BC59" si="63">SUM(AZ57,BA57,BB57)</f>
        <v>13</v>
      </c>
      <c r="BD57" s="51"/>
      <c r="BE57" s="39">
        <f t="shared" ref="BE57:BE59" si="64">AZ57*80</f>
        <v>240</v>
      </c>
      <c r="BF57" s="39">
        <f t="shared" ref="BF57:BF59" si="65">BA57*88</f>
        <v>792</v>
      </c>
      <c r="BG57" s="39">
        <f t="shared" ref="BG57:BG59" si="66">BB57*80</f>
        <v>80</v>
      </c>
      <c r="BH57" s="39">
        <f t="shared" ref="BH57:BH59" si="67">sum(BE57,BF57,BG57)</f>
        <v>1112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63"/>
      <c r="X58" s="45"/>
      <c r="Y58" s="39"/>
      <c r="Z58" s="39"/>
      <c r="AA58" s="40">
        <v>0.0</v>
      </c>
      <c r="AB58" s="40">
        <v>0.0</v>
      </c>
      <c r="AC58" s="40">
        <v>0.0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45235.0</v>
      </c>
      <c r="AM58" s="148" t="s">
        <v>289</v>
      </c>
      <c r="AN58" s="148" t="s">
        <v>106</v>
      </c>
      <c r="AO58" s="40">
        <v>3.0</v>
      </c>
      <c r="AP58" s="40">
        <v>2.0</v>
      </c>
      <c r="AQ58" s="40">
        <v>0.0</v>
      </c>
      <c r="AR58" s="151" t="s">
        <v>44</v>
      </c>
      <c r="AS58" s="146">
        <v>45236.0</v>
      </c>
      <c r="AT58" s="285" t="s">
        <v>137</v>
      </c>
      <c r="AU58" s="129" t="s">
        <v>138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2">SUM(F58,M58,T58,AA58,AH58,AO58,AV58)</f>
        <v>6</v>
      </c>
      <c r="BA58" s="39">
        <f t="shared" si="62"/>
        <v>3</v>
      </c>
      <c r="BB58" s="39">
        <f t="shared" si="62"/>
        <v>0</v>
      </c>
      <c r="BC58" s="50">
        <f t="shared" si="63"/>
        <v>9</v>
      </c>
      <c r="BD58" s="51"/>
      <c r="BE58" s="39">
        <f t="shared" si="64"/>
        <v>480</v>
      </c>
      <c r="BF58" s="39">
        <f t="shared" si="65"/>
        <v>264</v>
      </c>
      <c r="BG58" s="39">
        <f t="shared" si="66"/>
        <v>0</v>
      </c>
      <c r="BH58" s="39">
        <f t="shared" si="67"/>
        <v>744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0</v>
      </c>
      <c r="BA59" s="39">
        <f t="shared" si="68"/>
        <v>0</v>
      </c>
      <c r="BB59" s="39">
        <f t="shared" si="68"/>
        <v>0</v>
      </c>
      <c r="BC59" s="50">
        <f t="shared" si="63"/>
        <v>0</v>
      </c>
      <c r="BD59" s="51"/>
      <c r="BE59" s="39">
        <f t="shared" si="64"/>
        <v>0</v>
      </c>
      <c r="BF59" s="39">
        <f t="shared" si="65"/>
        <v>0</v>
      </c>
      <c r="BG59" s="39">
        <f t="shared" si="66"/>
        <v>0</v>
      </c>
      <c r="BH59" s="39">
        <f t="shared" si="67"/>
        <v>0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9</v>
      </c>
      <c r="BA61" s="78">
        <f t="shared" si="69"/>
        <v>12</v>
      </c>
      <c r="BB61" s="78">
        <f t="shared" si="69"/>
        <v>1</v>
      </c>
      <c r="BC61" s="79">
        <f t="shared" si="69"/>
        <v>22</v>
      </c>
      <c r="BD61" s="51"/>
      <c r="BE61" s="40">
        <f t="shared" ref="BE61:BG61" si="70">sum(BE57,BE58)</f>
        <v>720</v>
      </c>
      <c r="BF61" s="40">
        <f t="shared" si="70"/>
        <v>1056</v>
      </c>
      <c r="BG61" s="40">
        <f t="shared" si="70"/>
        <v>80</v>
      </c>
      <c r="BH61" s="40">
        <f>sum(BH57,BH58,BH59)</f>
        <v>1856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45229.0</v>
      </c>
      <c r="F64" s="14"/>
      <c r="G64" s="14"/>
      <c r="H64" s="14"/>
      <c r="I64" s="15"/>
      <c r="J64" s="15"/>
      <c r="K64" s="16"/>
      <c r="L64" s="13">
        <v>45230.0</v>
      </c>
      <c r="M64" s="15"/>
      <c r="N64" s="15"/>
      <c r="O64" s="15"/>
      <c r="P64" s="15"/>
      <c r="Q64" s="11"/>
      <c r="R64" s="17"/>
      <c r="S64" s="13">
        <v>45231.0</v>
      </c>
      <c r="T64" s="11"/>
      <c r="U64" s="15"/>
      <c r="V64" s="15"/>
      <c r="W64" s="11"/>
      <c r="X64" s="18"/>
      <c r="Y64" s="14"/>
      <c r="Z64" s="13">
        <v>45232.0</v>
      </c>
      <c r="AA64" s="15"/>
      <c r="AB64" s="15"/>
      <c r="AC64" s="11"/>
      <c r="AD64" s="15"/>
      <c r="AE64" s="15"/>
      <c r="AF64" s="12"/>
      <c r="AG64" s="13">
        <v>45233.0</v>
      </c>
      <c r="AH64" s="15"/>
      <c r="AI64" s="11"/>
      <c r="AJ64" s="15"/>
      <c r="AK64" s="15"/>
      <c r="AL64" s="15"/>
      <c r="AM64" s="18"/>
      <c r="AN64" s="13">
        <v>45234.0</v>
      </c>
      <c r="AO64" s="11"/>
      <c r="AP64" s="19"/>
      <c r="AQ64" s="19"/>
      <c r="AR64" s="19"/>
      <c r="AS64" s="19"/>
      <c r="AT64" s="14"/>
      <c r="AU64" s="13">
        <v>45235.0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36" t="s">
        <v>19</v>
      </c>
      <c r="C66" s="37">
        <v>45229.0</v>
      </c>
      <c r="D66" s="42" t="s">
        <v>211</v>
      </c>
      <c r="E66" s="58" t="s">
        <v>66</v>
      </c>
      <c r="F66" s="40">
        <v>0.0</v>
      </c>
      <c r="G66" s="40">
        <v>6.0</v>
      </c>
      <c r="H66" s="40">
        <v>0.0</v>
      </c>
      <c r="I66" s="36" t="s">
        <v>22</v>
      </c>
      <c r="J66" s="37">
        <v>45230.0</v>
      </c>
      <c r="K66" s="42" t="s">
        <v>211</v>
      </c>
      <c r="L66" s="58" t="s">
        <v>66</v>
      </c>
      <c r="M66" s="40">
        <v>0.0</v>
      </c>
      <c r="N66" s="40">
        <v>6.0</v>
      </c>
      <c r="O66" s="40">
        <v>0.0</v>
      </c>
      <c r="P66" s="36" t="s">
        <v>24</v>
      </c>
      <c r="Q66" s="37">
        <v>45231.0</v>
      </c>
      <c r="R66" s="42" t="s">
        <v>211</v>
      </c>
      <c r="S66" s="58" t="s">
        <v>66</v>
      </c>
      <c r="T66" s="40">
        <v>0.0</v>
      </c>
      <c r="U66" s="40">
        <v>6.0</v>
      </c>
      <c r="V66" s="40">
        <v>0.0</v>
      </c>
      <c r="W66" s="36" t="s">
        <v>26</v>
      </c>
      <c r="X66" s="37">
        <v>45232.0</v>
      </c>
      <c r="Y66" s="42" t="s">
        <v>211</v>
      </c>
      <c r="Z66" s="58" t="s">
        <v>66</v>
      </c>
      <c r="AA66" s="40">
        <v>0.0</v>
      </c>
      <c r="AB66" s="40">
        <v>6.0</v>
      </c>
      <c r="AC66" s="40">
        <v>0.0</v>
      </c>
      <c r="AD66" s="36" t="s">
        <v>56</v>
      </c>
      <c r="AE66" s="37">
        <v>45233.0</v>
      </c>
      <c r="AF66" s="42" t="s">
        <v>279</v>
      </c>
      <c r="AG66" s="58" t="s">
        <v>218</v>
      </c>
      <c r="AH66" s="40">
        <v>0.0</v>
      </c>
      <c r="AI66" s="40">
        <v>7.0</v>
      </c>
      <c r="AJ66" s="40">
        <v>0.0</v>
      </c>
      <c r="AK66" s="284" t="s">
        <v>57</v>
      </c>
      <c r="AL66" s="37">
        <v>45234.0</v>
      </c>
      <c r="AM66" s="42" t="s">
        <v>211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149</v>
      </c>
      <c r="AS66" s="37">
        <v>45235.0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37</v>
      </c>
      <c r="BB66" s="39">
        <f t="shared" si="71"/>
        <v>0</v>
      </c>
      <c r="BC66" s="50">
        <f t="shared" ref="BC66:BC70" si="73">SUM(AZ66,BA66,BB66)</f>
        <v>37</v>
      </c>
      <c r="BD66" s="51"/>
      <c r="BE66" s="39">
        <f t="shared" ref="BE66:BE70" si="74">AZ66*80</f>
        <v>0</v>
      </c>
      <c r="BF66" s="39">
        <f t="shared" ref="BF66:BF70" si="75">BA66*88</f>
        <v>3256</v>
      </c>
      <c r="BG66" s="39">
        <f t="shared" ref="BG66:BG70" si="76">BB66*80</f>
        <v>0</v>
      </c>
      <c r="BH66" s="39">
        <f t="shared" ref="BH66:BH70" si="77">sum(BE66,BF66,BG66)</f>
        <v>3256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149"/>
      <c r="AL67" s="45"/>
      <c r="AM67" s="53"/>
      <c r="AN67" s="58"/>
      <c r="AO67" s="40">
        <v>0.0</v>
      </c>
      <c r="AP67" s="40">
        <v>0.0</v>
      </c>
      <c r="AQ67" s="40">
        <v>0.0</v>
      </c>
      <c r="AR67" s="92"/>
      <c r="AS67" s="45"/>
      <c r="AT67" s="53"/>
      <c r="AU67" s="53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0</v>
      </c>
      <c r="BB67" s="39">
        <f t="shared" si="72"/>
        <v>0</v>
      </c>
      <c r="BC67" s="50">
        <f t="shared" si="73"/>
        <v>0</v>
      </c>
      <c r="BD67" s="51"/>
      <c r="BE67" s="39">
        <f t="shared" si="74"/>
        <v>0</v>
      </c>
      <c r="BF67" s="39">
        <f t="shared" si="75"/>
        <v>0</v>
      </c>
      <c r="BG67" s="39">
        <f t="shared" si="76"/>
        <v>0</v>
      </c>
      <c r="BH67" s="39">
        <f t="shared" si="77"/>
        <v>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45230.0</v>
      </c>
      <c r="D68" s="38" t="s">
        <v>247</v>
      </c>
      <c r="E68" s="39" t="s">
        <v>127</v>
      </c>
      <c r="F68" s="40">
        <v>5.0</v>
      </c>
      <c r="G68" s="40">
        <v>1.0</v>
      </c>
      <c r="H68" s="40">
        <v>0.0</v>
      </c>
      <c r="I68" s="42" t="s">
        <v>46</v>
      </c>
      <c r="J68" s="37">
        <v>45231.0</v>
      </c>
      <c r="K68" s="38" t="s">
        <v>247</v>
      </c>
      <c r="L68" s="39" t="s">
        <v>127</v>
      </c>
      <c r="M68" s="40">
        <v>5.0</v>
      </c>
      <c r="N68" s="40">
        <v>1.0</v>
      </c>
      <c r="O68" s="40">
        <v>0.0</v>
      </c>
      <c r="P68" s="38" t="s">
        <v>36</v>
      </c>
      <c r="Q68" s="37">
        <v>45232.0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45233.0</v>
      </c>
      <c r="Y68" s="38" t="s">
        <v>247</v>
      </c>
      <c r="Z68" s="39" t="s">
        <v>127</v>
      </c>
      <c r="AA68" s="40">
        <v>5.0</v>
      </c>
      <c r="AB68" s="40">
        <v>1.0</v>
      </c>
      <c r="AC68" s="40">
        <v>0.0</v>
      </c>
      <c r="AD68" s="56" t="s">
        <v>40</v>
      </c>
      <c r="AE68" s="37">
        <v>45234.0</v>
      </c>
      <c r="AF68" s="38" t="s">
        <v>285</v>
      </c>
      <c r="AG68" s="39" t="s">
        <v>129</v>
      </c>
      <c r="AH68" s="40">
        <v>5.0</v>
      </c>
      <c r="AI68" s="40">
        <v>2.0</v>
      </c>
      <c r="AJ68" s="40">
        <v>0.0</v>
      </c>
      <c r="AK68" s="42" t="s">
        <v>43</v>
      </c>
      <c r="AL68" s="37">
        <v>45235.0</v>
      </c>
      <c r="AM68" s="38" t="s">
        <v>247</v>
      </c>
      <c r="AN68" s="39" t="s">
        <v>127</v>
      </c>
      <c r="AO68" s="40">
        <v>5.0</v>
      </c>
      <c r="AP68" s="40">
        <v>1.0</v>
      </c>
      <c r="AQ68" s="40">
        <v>0.0</v>
      </c>
      <c r="AR68" s="96" t="s">
        <v>142</v>
      </c>
      <c r="AS68" s="37">
        <v>45236.0</v>
      </c>
      <c r="AT68" s="38" t="s">
        <v>126</v>
      </c>
      <c r="AU68" s="39" t="s">
        <v>127</v>
      </c>
      <c r="AV68" s="40">
        <v>6.0</v>
      </c>
      <c r="AW68" s="40">
        <v>0.0</v>
      </c>
      <c r="AX68" s="40">
        <v>0.0</v>
      </c>
      <c r="AY68" s="48"/>
      <c r="AZ68" s="49">
        <f t="shared" ref="AZ68:BB68" si="78">SUM(F68,M68,T68,AA68,AH68,AO68,AV68)</f>
        <v>31</v>
      </c>
      <c r="BA68" s="39">
        <f t="shared" si="78"/>
        <v>6</v>
      </c>
      <c r="BB68" s="39">
        <f t="shared" si="78"/>
        <v>0</v>
      </c>
      <c r="BC68" s="50">
        <f t="shared" si="73"/>
        <v>37</v>
      </c>
      <c r="BD68" s="51"/>
      <c r="BE68" s="39">
        <f t="shared" si="74"/>
        <v>2480</v>
      </c>
      <c r="BF68" s="39">
        <f t="shared" si="75"/>
        <v>528</v>
      </c>
      <c r="BG68" s="39">
        <f t="shared" si="76"/>
        <v>0</v>
      </c>
      <c r="BH68" s="39">
        <f t="shared" si="77"/>
        <v>3008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8" t="s">
        <v>36</v>
      </c>
      <c r="Q69" s="37">
        <v>45232.0</v>
      </c>
      <c r="R69" s="38" t="s">
        <v>247</v>
      </c>
      <c r="S69" s="39" t="s">
        <v>127</v>
      </c>
      <c r="T69" s="40">
        <v>5.0</v>
      </c>
      <c r="U69" s="40">
        <v>1.0</v>
      </c>
      <c r="V69" s="40">
        <v>0.0</v>
      </c>
      <c r="W69" s="44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27</v>
      </c>
      <c r="AS69" s="37">
        <v>45236.0</v>
      </c>
      <c r="AT69" s="42" t="s">
        <v>65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5</v>
      </c>
      <c r="BA69" s="39">
        <f t="shared" si="79"/>
        <v>7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400</v>
      </c>
      <c r="BF69" s="39">
        <f t="shared" si="75"/>
        <v>616</v>
      </c>
      <c r="BG69" s="39">
        <f t="shared" si="76"/>
        <v>0</v>
      </c>
      <c r="BH69" s="39">
        <f t="shared" si="77"/>
        <v>1016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45234.0</v>
      </c>
      <c r="AF70" s="96" t="s">
        <v>290</v>
      </c>
      <c r="AG70" s="92" t="s">
        <v>269</v>
      </c>
      <c r="AH70" s="40">
        <v>3.0</v>
      </c>
      <c r="AI70" s="40">
        <v>0.0</v>
      </c>
      <c r="AJ70" s="40">
        <v>0.0</v>
      </c>
      <c r="AK70" s="54"/>
      <c r="AL70" s="45"/>
      <c r="AM70" s="53"/>
      <c r="AN70" s="58"/>
      <c r="AO70" s="40">
        <v>0.0</v>
      </c>
      <c r="AP70" s="40">
        <v>0.0</v>
      </c>
      <c r="AQ70" s="40">
        <v>0.0</v>
      </c>
      <c r="AR70" s="92"/>
      <c r="AS70" s="45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</v>
      </c>
      <c r="BB70" s="39">
        <f t="shared" si="80"/>
        <v>0</v>
      </c>
      <c r="BC70" s="50">
        <f t="shared" si="73"/>
        <v>3</v>
      </c>
      <c r="BD70" s="51"/>
      <c r="BE70" s="39">
        <f t="shared" si="74"/>
        <v>240</v>
      </c>
      <c r="BF70" s="39">
        <f t="shared" si="75"/>
        <v>0</v>
      </c>
      <c r="BG70" s="39">
        <f t="shared" si="76"/>
        <v>0</v>
      </c>
      <c r="BH70" s="39">
        <f t="shared" si="77"/>
        <v>240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39</v>
      </c>
      <c r="BA72" s="78">
        <f t="shared" si="81"/>
        <v>50</v>
      </c>
      <c r="BB72" s="78">
        <f t="shared" si="81"/>
        <v>0</v>
      </c>
      <c r="BC72" s="79">
        <f t="shared" si="81"/>
        <v>89</v>
      </c>
      <c r="BD72" s="51"/>
      <c r="BE72" s="40">
        <f>sum(BE67,BE66,BE68,BE69,BE70)</f>
        <v>3120</v>
      </c>
      <c r="BF72" s="40">
        <f t="shared" ref="BF72:BH72" si="82">sum(BF66,BF67,BF68,BF69,BF70)</f>
        <v>4400</v>
      </c>
      <c r="BG72" s="40">
        <f t="shared" si="82"/>
        <v>0</v>
      </c>
      <c r="BH72" s="40">
        <f t="shared" si="82"/>
        <v>7520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45229.0</v>
      </c>
      <c r="F75" s="14"/>
      <c r="G75" s="14"/>
      <c r="H75" s="14"/>
      <c r="I75" s="15"/>
      <c r="J75" s="15"/>
      <c r="K75" s="16"/>
      <c r="L75" s="13">
        <v>45230.0</v>
      </c>
      <c r="M75" s="15"/>
      <c r="N75" s="15"/>
      <c r="O75" s="15"/>
      <c r="P75" s="15"/>
      <c r="Q75" s="11"/>
      <c r="R75" s="17"/>
      <c r="S75" s="13">
        <v>45231.0</v>
      </c>
      <c r="T75" s="11"/>
      <c r="U75" s="15"/>
      <c r="V75" s="15"/>
      <c r="W75" s="11"/>
      <c r="X75" s="18"/>
      <c r="Y75" s="14"/>
      <c r="Z75" s="13">
        <v>45232.0</v>
      </c>
      <c r="AA75" s="15"/>
      <c r="AB75" s="15"/>
      <c r="AC75" s="11"/>
      <c r="AD75" s="15"/>
      <c r="AE75" s="15"/>
      <c r="AF75" s="12"/>
      <c r="AG75" s="13">
        <v>45233.0</v>
      </c>
      <c r="AH75" s="15"/>
      <c r="AI75" s="11"/>
      <c r="AJ75" s="15"/>
      <c r="AK75" s="15"/>
      <c r="AL75" s="15"/>
      <c r="AM75" s="18"/>
      <c r="AN75" s="13">
        <v>45234.0</v>
      </c>
      <c r="AO75" s="11"/>
      <c r="AP75" s="19"/>
      <c r="AQ75" s="19"/>
      <c r="AR75" s="19"/>
      <c r="AS75" s="19"/>
      <c r="AT75" s="14"/>
      <c r="AU75" s="13">
        <v>45235.0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 t="shared" ref="BE77:BE80" si="86">AZ77*80</f>
        <v>0</v>
      </c>
      <c r="BF77" s="39">
        <f>BA77*84</f>
        <v>0</v>
      </c>
      <c r="BG77" s="39">
        <f t="shared" ref="BG77:BG80" si="87">BB77*80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56" t="s">
        <v>40</v>
      </c>
      <c r="AE78" s="37">
        <v>45234.0</v>
      </c>
      <c r="AF78" s="38" t="s">
        <v>285</v>
      </c>
      <c r="AG78" s="39" t="s">
        <v>129</v>
      </c>
      <c r="AH78" s="40">
        <v>5.0</v>
      </c>
      <c r="AI78" s="40">
        <v>2.0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5</v>
      </c>
      <c r="BA78" s="39">
        <f t="shared" si="84"/>
        <v>2</v>
      </c>
      <c r="BB78" s="39">
        <f t="shared" si="84"/>
        <v>0</v>
      </c>
      <c r="BC78" s="50">
        <f t="shared" si="85"/>
        <v>7</v>
      </c>
      <c r="BD78" s="51"/>
      <c r="BE78" s="39">
        <f t="shared" si="86"/>
        <v>400</v>
      </c>
      <c r="BF78" s="39">
        <f t="shared" ref="BF78:BF80" si="89">BA78*88</f>
        <v>176</v>
      </c>
      <c r="BG78" s="39">
        <f t="shared" si="87"/>
        <v>0</v>
      </c>
      <c r="BH78" s="39">
        <f t="shared" ref="BH78:BH80" si="90">sum(BE78,BF78,BG78)</f>
        <v>576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8">SUM(F79,M79,T79,AA79,AH79,AO79,AV79)</f>
        <v>0</v>
      </c>
      <c r="BA79" s="46">
        <f t="shared" si="88"/>
        <v>0</v>
      </c>
      <c r="BB79" s="46">
        <f t="shared" si="88"/>
        <v>0</v>
      </c>
      <c r="BC79" s="167">
        <f t="shared" si="85"/>
        <v>0</v>
      </c>
      <c r="BD79" s="165"/>
      <c r="BE79" s="39">
        <f t="shared" si="86"/>
        <v>0</v>
      </c>
      <c r="BF79" s="39">
        <f t="shared" si="89"/>
        <v>0</v>
      </c>
      <c r="BG79" s="39">
        <f t="shared" si="87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42" t="s">
        <v>43</v>
      </c>
      <c r="AL80" s="37">
        <v>45235.0</v>
      </c>
      <c r="AM80" s="38" t="s">
        <v>285</v>
      </c>
      <c r="AN80" s="39" t="s">
        <v>129</v>
      </c>
      <c r="AO80" s="40">
        <v>5.0</v>
      </c>
      <c r="AP80" s="40">
        <v>2.0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5</v>
      </c>
      <c r="BA80" s="149">
        <f t="shared" si="91"/>
        <v>2</v>
      </c>
      <c r="BB80" s="149">
        <f t="shared" si="91"/>
        <v>0</v>
      </c>
      <c r="BC80" s="170">
        <f t="shared" si="85"/>
        <v>7</v>
      </c>
      <c r="BD80" s="155"/>
      <c r="BE80" s="39">
        <f t="shared" si="86"/>
        <v>400</v>
      </c>
      <c r="BF80" s="39">
        <f t="shared" si="89"/>
        <v>176</v>
      </c>
      <c r="BG80" s="39">
        <f t="shared" si="87"/>
        <v>0</v>
      </c>
      <c r="BH80" s="39">
        <f t="shared" si="90"/>
        <v>576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45230.0</v>
      </c>
      <c r="D81" s="38" t="s">
        <v>291</v>
      </c>
      <c r="E81" s="39" t="s">
        <v>248</v>
      </c>
      <c r="F81" s="40">
        <v>4.0</v>
      </c>
      <c r="G81" s="40">
        <v>2.0</v>
      </c>
      <c r="H81" s="40">
        <v>0.0</v>
      </c>
      <c r="I81" s="42" t="s">
        <v>46</v>
      </c>
      <c r="J81" s="37">
        <v>45231.0</v>
      </c>
      <c r="K81" s="38" t="s">
        <v>291</v>
      </c>
      <c r="L81" s="39" t="s">
        <v>248</v>
      </c>
      <c r="M81" s="40">
        <v>4.0</v>
      </c>
      <c r="N81" s="40">
        <v>2.0</v>
      </c>
      <c r="O81" s="40">
        <v>0.0</v>
      </c>
      <c r="P81" s="38" t="s">
        <v>36</v>
      </c>
      <c r="Q81" s="37">
        <v>45232.0</v>
      </c>
      <c r="R81" s="38" t="s">
        <v>258</v>
      </c>
      <c r="S81" s="39" t="s">
        <v>258</v>
      </c>
      <c r="T81" s="286">
        <v>4.0</v>
      </c>
      <c r="U81" s="286">
        <v>2.0</v>
      </c>
      <c r="V81" s="40">
        <v>0.0</v>
      </c>
      <c r="W81" s="42" t="s">
        <v>37</v>
      </c>
      <c r="X81" s="37">
        <v>45233.0</v>
      </c>
      <c r="Y81" s="38" t="s">
        <v>291</v>
      </c>
      <c r="Z81" s="39" t="s">
        <v>248</v>
      </c>
      <c r="AA81" s="40">
        <v>4.0</v>
      </c>
      <c r="AB81" s="40">
        <v>2.0</v>
      </c>
      <c r="AC81" s="40">
        <v>0.0</v>
      </c>
      <c r="AD81" s="56" t="s">
        <v>40</v>
      </c>
      <c r="AE81" s="37">
        <v>45234.0</v>
      </c>
      <c r="AF81" s="38" t="s">
        <v>25</v>
      </c>
      <c r="AG81" s="39" t="s">
        <v>25</v>
      </c>
      <c r="AH81" s="40">
        <v>0.0</v>
      </c>
      <c r="AI81" s="40">
        <v>0.0</v>
      </c>
      <c r="AJ81" s="40">
        <v>0.0</v>
      </c>
      <c r="AK81" s="42" t="s">
        <v>43</v>
      </c>
      <c r="AL81" s="37">
        <v>45235.0</v>
      </c>
      <c r="AM81" s="38" t="s">
        <v>25</v>
      </c>
      <c r="AN81" s="39" t="s">
        <v>25</v>
      </c>
      <c r="AO81" s="40">
        <v>0.0</v>
      </c>
      <c r="AP81" s="40">
        <v>0.0</v>
      </c>
      <c r="AQ81" s="40">
        <v>0.0</v>
      </c>
      <c r="AR81" s="96" t="s">
        <v>142</v>
      </c>
      <c r="AS81" s="37">
        <v>45236.0</v>
      </c>
      <c r="AT81" s="38" t="s">
        <v>258</v>
      </c>
      <c r="AU81" s="39" t="s">
        <v>258</v>
      </c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16</v>
      </c>
      <c r="BA81" s="149">
        <f t="shared" si="92"/>
        <v>8</v>
      </c>
      <c r="BB81" s="149">
        <f t="shared" si="92"/>
        <v>0</v>
      </c>
      <c r="BC81" s="170">
        <f t="shared" si="85"/>
        <v>24</v>
      </c>
      <c r="BD81" s="155"/>
      <c r="BE81" s="39">
        <f>AZ81*67.31</f>
        <v>1076.96</v>
      </c>
      <c r="BF81" s="39">
        <f>BA81*74</f>
        <v>592</v>
      </c>
      <c r="BG81" s="39">
        <f>BB81*84</f>
        <v>0</v>
      </c>
      <c r="BH81" s="39">
        <f>SUM(BE81,BF81,BG81)</f>
        <v>1668.96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26</v>
      </c>
      <c r="BA83" s="78">
        <f t="shared" si="93"/>
        <v>12</v>
      </c>
      <c r="BB83" s="78">
        <f t="shared" si="93"/>
        <v>0</v>
      </c>
      <c r="BC83" s="79">
        <f t="shared" si="93"/>
        <v>38</v>
      </c>
      <c r="BD83" s="136"/>
      <c r="BE83" s="40">
        <f t="shared" ref="BE83:BG83" si="94">SUM(BE77,BE78,BE79,BE80)</f>
        <v>800</v>
      </c>
      <c r="BF83" s="40">
        <f t="shared" si="94"/>
        <v>352</v>
      </c>
      <c r="BG83" s="40">
        <f t="shared" si="94"/>
        <v>0</v>
      </c>
      <c r="BH83" s="40">
        <f>sum(BH77,BH78,BH79,BH80,BH81)</f>
        <v>2820.96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45229.0</v>
      </c>
      <c r="F87" s="14"/>
      <c r="G87" s="14"/>
      <c r="H87" s="14"/>
      <c r="I87" s="15"/>
      <c r="J87" s="15"/>
      <c r="K87" s="16"/>
      <c r="L87" s="13">
        <v>45230.0</v>
      </c>
      <c r="M87" s="15"/>
      <c r="N87" s="15"/>
      <c r="O87" s="15"/>
      <c r="P87" s="15"/>
      <c r="Q87" s="11"/>
      <c r="R87" s="17"/>
      <c r="S87" s="13">
        <v>45231.0</v>
      </c>
      <c r="T87" s="11"/>
      <c r="U87" s="15"/>
      <c r="V87" s="15"/>
      <c r="W87" s="11"/>
      <c r="X87" s="18"/>
      <c r="Y87" s="14"/>
      <c r="Z87" s="13">
        <v>45232.0</v>
      </c>
      <c r="AA87" s="15"/>
      <c r="AB87" s="15"/>
      <c r="AC87" s="11"/>
      <c r="AD87" s="15"/>
      <c r="AE87" s="15"/>
      <c r="AF87" s="12"/>
      <c r="AG87" s="13">
        <v>45233.0</v>
      </c>
      <c r="AH87" s="15"/>
      <c r="AI87" s="11"/>
      <c r="AJ87" s="15"/>
      <c r="AK87" s="15"/>
      <c r="AL87" s="15"/>
      <c r="AM87" s="18"/>
      <c r="AN87" s="13">
        <v>45234.0</v>
      </c>
      <c r="AO87" s="11"/>
      <c r="AP87" s="19"/>
      <c r="AQ87" s="19"/>
      <c r="AR87" s="19"/>
      <c r="AS87" s="19"/>
      <c r="AT87" s="14"/>
      <c r="AU87" s="13">
        <v>45235.0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45229.0</v>
      </c>
      <c r="D89" s="38"/>
      <c r="E89" s="39"/>
      <c r="F89" s="40">
        <v>0.0</v>
      </c>
      <c r="G89" s="40">
        <v>0.0</v>
      </c>
      <c r="H89" s="40">
        <v>0.0</v>
      </c>
      <c r="I89" s="41" t="s">
        <v>22</v>
      </c>
      <c r="J89" s="37">
        <v>45230.0</v>
      </c>
      <c r="K89" s="38"/>
      <c r="L89" s="39"/>
      <c r="M89" s="40">
        <v>0.0</v>
      </c>
      <c r="N89" s="40">
        <v>0.0</v>
      </c>
      <c r="O89" s="40">
        <v>0.0</v>
      </c>
      <c r="P89" s="36" t="s">
        <v>24</v>
      </c>
      <c r="Q89" s="37">
        <v>45231.0</v>
      </c>
      <c r="R89" s="38"/>
      <c r="S89" s="39"/>
      <c r="T89" s="40">
        <v>0.0</v>
      </c>
      <c r="U89" s="40">
        <v>0.0</v>
      </c>
      <c r="V89" s="40">
        <v>0.0</v>
      </c>
      <c r="W89" s="57" t="s">
        <v>26</v>
      </c>
      <c r="X89" s="37">
        <v>45232.0</v>
      </c>
      <c r="Y89" s="38"/>
      <c r="Z89" s="39"/>
      <c r="AA89" s="145">
        <v>0.0</v>
      </c>
      <c r="AB89" s="145">
        <v>0.0</v>
      </c>
      <c r="AC89" s="163">
        <v>0.0</v>
      </c>
      <c r="AD89" s="57" t="s">
        <v>56</v>
      </c>
      <c r="AE89" s="37">
        <v>45233.0</v>
      </c>
      <c r="AF89" s="38"/>
      <c r="AG89" s="39"/>
      <c r="AH89" s="145">
        <v>0.0</v>
      </c>
      <c r="AI89" s="145">
        <v>0.0</v>
      </c>
      <c r="AJ89" s="163">
        <v>0.0</v>
      </c>
      <c r="AK89" s="287" t="s">
        <v>57</v>
      </c>
      <c r="AL89" s="37">
        <v>45234.0</v>
      </c>
      <c r="AM89" s="38"/>
      <c r="AN89" s="39"/>
      <c r="AO89" s="40">
        <v>0.0</v>
      </c>
      <c r="AP89" s="40">
        <v>0.0</v>
      </c>
      <c r="AQ89" s="40">
        <v>0.0</v>
      </c>
      <c r="AR89" s="36" t="s">
        <v>149</v>
      </c>
      <c r="AS89" s="37">
        <v>45235.0</v>
      </c>
      <c r="AT89" s="42" t="s">
        <v>25</v>
      </c>
      <c r="AU89" s="39" t="s">
        <v>25</v>
      </c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1" si="97">SUM(AZ89,BA89,BB89)</f>
        <v>0</v>
      </c>
      <c r="BD89" s="165"/>
      <c r="BE89" s="86">
        <f t="shared" ref="BE89:BE91" si="98">AZ89*80</f>
        <v>0</v>
      </c>
      <c r="BF89" s="17">
        <f t="shared" ref="BF89:BF91" si="99">BA89*88</f>
        <v>0</v>
      </c>
      <c r="BG89" s="17">
        <f t="shared" ref="BG89:BG91" si="100">BB89*80</f>
        <v>0</v>
      </c>
      <c r="BH89" s="17">
        <f t="shared" ref="BH89:BH91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36"/>
      <c r="J90" s="37"/>
      <c r="K90" s="42"/>
      <c r="L90" s="39"/>
      <c r="M90" s="145">
        <v>0.0</v>
      </c>
      <c r="N90" s="145">
        <v>0.0</v>
      </c>
      <c r="O90" s="163">
        <v>0.0</v>
      </c>
      <c r="P90" s="36"/>
      <c r="Q90" s="37"/>
      <c r="R90" s="38"/>
      <c r="S90" s="39"/>
      <c r="T90" s="40">
        <v>0.0</v>
      </c>
      <c r="U90" s="40">
        <v>0.0</v>
      </c>
      <c r="V90" s="40">
        <v>0.0</v>
      </c>
      <c r="W90" s="57"/>
      <c r="X90" s="37"/>
      <c r="Y90" s="42"/>
      <c r="Z90" s="39"/>
      <c r="AA90" s="145">
        <v>0.0</v>
      </c>
      <c r="AB90" s="145">
        <v>0.0</v>
      </c>
      <c r="AC90" s="163">
        <v>0.0</v>
      </c>
      <c r="AD90" s="57"/>
      <c r="AE90" s="37"/>
      <c r="AF90" s="42"/>
      <c r="AG90" s="39"/>
      <c r="AH90" s="145">
        <v>0.0</v>
      </c>
      <c r="AI90" s="145">
        <v>0.0</v>
      </c>
      <c r="AJ90" s="163">
        <v>0.0</v>
      </c>
      <c r="AK90" s="287"/>
      <c r="AL90" s="37"/>
      <c r="AM90" s="42"/>
      <c r="AN90" s="39"/>
      <c r="AO90" s="145">
        <v>0.0</v>
      </c>
      <c r="AP90" s="145">
        <v>0.0</v>
      </c>
      <c r="AQ90" s="163">
        <v>0.0</v>
      </c>
      <c r="AR90" s="36"/>
      <c r="AS90" s="37"/>
      <c r="AT90" s="42"/>
      <c r="AU90" s="39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42"/>
      <c r="L91" s="39"/>
      <c r="M91" s="163">
        <v>0.0</v>
      </c>
      <c r="N91" s="163">
        <v>0.0</v>
      </c>
      <c r="O91" s="163">
        <v>0.0</v>
      </c>
      <c r="P91" s="36" t="s">
        <v>24</v>
      </c>
      <c r="Q91" s="37">
        <v>45231.0</v>
      </c>
      <c r="R91" s="38"/>
      <c r="S91" s="39"/>
      <c r="T91" s="40">
        <v>0.0</v>
      </c>
      <c r="U91" s="40">
        <v>0.0</v>
      </c>
      <c r="V91" s="40">
        <v>0.0</v>
      </c>
      <c r="W91" s="57"/>
      <c r="X91" s="37"/>
      <c r="Y91" s="42"/>
      <c r="Z91" s="39"/>
      <c r="AA91" s="163">
        <v>0.0</v>
      </c>
      <c r="AB91" s="163">
        <v>0.0</v>
      </c>
      <c r="AC91" s="163">
        <v>0.0</v>
      </c>
      <c r="AD91" s="57"/>
      <c r="AE91" s="37"/>
      <c r="AF91" s="42"/>
      <c r="AG91" s="39"/>
      <c r="AH91" s="163">
        <v>0.0</v>
      </c>
      <c r="AI91" s="163">
        <v>0.0</v>
      </c>
      <c r="AJ91" s="163">
        <v>0.0</v>
      </c>
      <c r="AK91" s="287"/>
      <c r="AL91" s="37"/>
      <c r="AM91" s="42"/>
      <c r="AN91" s="39"/>
      <c r="AO91" s="163">
        <v>0.0</v>
      </c>
      <c r="AP91" s="163">
        <v>0.0</v>
      </c>
      <c r="AQ91" s="163">
        <v>0.0</v>
      </c>
      <c r="AR91" s="36"/>
      <c r="AS91" s="37"/>
      <c r="AT91" s="42"/>
      <c r="AU91" s="39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76" t="s">
        <v>14</v>
      </c>
      <c r="AZ93" s="77">
        <f t="shared" ref="AZ93:BC93" si="103">SUM(AZ89,AZ90,AZ91)</f>
        <v>0</v>
      </c>
      <c r="BA93" s="78">
        <f t="shared" si="103"/>
        <v>0</v>
      </c>
      <c r="BB93" s="78">
        <f t="shared" si="103"/>
        <v>0</v>
      </c>
      <c r="BC93" s="79">
        <f t="shared" si="103"/>
        <v>0</v>
      </c>
      <c r="BD93" s="136"/>
      <c r="BE93" s="40">
        <f>SUM(BE90,BE89)</f>
        <v>0</v>
      </c>
      <c r="BF93" s="40">
        <f t="shared" ref="BF93:BG93" si="104">SUM(BF89,BF90)</f>
        <v>0</v>
      </c>
      <c r="BG93" s="40">
        <f t="shared" si="104"/>
        <v>0</v>
      </c>
      <c r="BH93" s="40">
        <f>SUM(BH89,BH90,BH91)</f>
        <v>0</v>
      </c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6" t="s">
        <v>147</v>
      </c>
      <c r="L94" s="4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6" t="s">
        <v>147</v>
      </c>
      <c r="AG94" s="4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6" t="s">
        <v>147</v>
      </c>
      <c r="AU94" s="4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6" t="s">
        <v>145</v>
      </c>
      <c r="BG94" s="4"/>
      <c r="BH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36"/>
      <c r="BJ95" s="136"/>
      <c r="BK95" s="136"/>
      <c r="BL95" s="136"/>
      <c r="BM95" s="136"/>
    </row>
    <row r="96">
      <c r="A96" s="10"/>
      <c r="B96" s="11"/>
      <c r="C96" s="11"/>
      <c r="D96" s="12"/>
      <c r="E96" s="13">
        <v>45229.0</v>
      </c>
      <c r="F96" s="14"/>
      <c r="G96" s="14"/>
      <c r="H96" s="14"/>
      <c r="I96" s="15"/>
      <c r="J96" s="15"/>
      <c r="K96" s="16"/>
      <c r="L96" s="13">
        <v>45230.0</v>
      </c>
      <c r="M96" s="15"/>
      <c r="N96" s="15"/>
      <c r="O96" s="15"/>
      <c r="P96" s="15"/>
      <c r="Q96" s="11"/>
      <c r="R96" s="17"/>
      <c r="S96" s="13">
        <v>45231.0</v>
      </c>
      <c r="T96" s="11"/>
      <c r="U96" s="15"/>
      <c r="V96" s="15"/>
      <c r="W96" s="11"/>
      <c r="X96" s="18"/>
      <c r="Y96" s="14"/>
      <c r="Z96" s="13">
        <v>45232.0</v>
      </c>
      <c r="AA96" s="15"/>
      <c r="AB96" s="15"/>
      <c r="AC96" s="11"/>
      <c r="AD96" s="15"/>
      <c r="AE96" s="15"/>
      <c r="AF96" s="12"/>
      <c r="AG96" s="13">
        <v>45233.0</v>
      </c>
      <c r="AH96" s="15"/>
      <c r="AI96" s="11"/>
      <c r="AJ96" s="15"/>
      <c r="AK96" s="15"/>
      <c r="AL96" s="15"/>
      <c r="AM96" s="18"/>
      <c r="AN96" s="13">
        <v>45234.0</v>
      </c>
      <c r="AO96" s="11"/>
      <c r="AP96" s="19"/>
      <c r="AQ96" s="19"/>
      <c r="AR96" s="19"/>
      <c r="AS96" s="19"/>
      <c r="AT96" s="14"/>
      <c r="AU96" s="13">
        <v>45235.0</v>
      </c>
      <c r="AV96" s="19"/>
      <c r="AW96" s="19"/>
      <c r="AX96" s="19"/>
      <c r="AY96" s="20"/>
      <c r="AZ96" s="19"/>
      <c r="BA96" s="19"/>
      <c r="BB96" s="19"/>
      <c r="BC96" s="19"/>
      <c r="BD96" s="20"/>
      <c r="BE96" s="21"/>
      <c r="BF96" s="22"/>
      <c r="BG96" s="4"/>
      <c r="BH96" s="19"/>
      <c r="BI96" s="23"/>
      <c r="BJ96" s="16"/>
      <c r="BK96" s="16"/>
      <c r="BL96" s="20"/>
      <c r="BM96" s="20"/>
    </row>
    <row r="97">
      <c r="A97" s="107"/>
      <c r="B97" s="26"/>
      <c r="C97" s="26"/>
      <c r="D97" s="26" t="s">
        <v>2</v>
      </c>
      <c r="E97" s="26" t="s">
        <v>3</v>
      </c>
      <c r="F97" s="26" t="s">
        <v>4</v>
      </c>
      <c r="G97" s="26" t="s">
        <v>5</v>
      </c>
      <c r="H97" s="26" t="s">
        <v>6</v>
      </c>
      <c r="I97" s="26"/>
      <c r="J97" s="26"/>
      <c r="K97" s="26" t="s">
        <v>2</v>
      </c>
      <c r="L97" s="26" t="s">
        <v>7</v>
      </c>
      <c r="M97" s="26" t="s">
        <v>4</v>
      </c>
      <c r="N97" s="26" t="s">
        <v>5</v>
      </c>
      <c r="O97" s="26" t="s">
        <v>6</v>
      </c>
      <c r="P97" s="26"/>
      <c r="Q97" s="26"/>
      <c r="R97" s="26" t="s">
        <v>2</v>
      </c>
      <c r="S97" s="26" t="s">
        <v>8</v>
      </c>
      <c r="T97" s="26" t="s">
        <v>4</v>
      </c>
      <c r="U97" s="26" t="s">
        <v>5</v>
      </c>
      <c r="V97" s="26" t="s">
        <v>6</v>
      </c>
      <c r="W97" s="28"/>
      <c r="X97" s="29"/>
      <c r="Y97" s="29" t="s">
        <v>2</v>
      </c>
      <c r="Z97" s="29" t="s">
        <v>9</v>
      </c>
      <c r="AA97" s="26" t="s">
        <v>4</v>
      </c>
      <c r="AB97" s="26" t="s">
        <v>5</v>
      </c>
      <c r="AC97" s="26" t="s">
        <v>6</v>
      </c>
      <c r="AD97" s="29"/>
      <c r="AE97" s="29"/>
      <c r="AF97" s="29" t="s">
        <v>2</v>
      </c>
      <c r="AG97" s="29" t="s">
        <v>10</v>
      </c>
      <c r="AH97" s="26" t="s">
        <v>4</v>
      </c>
      <c r="AI97" s="26" t="s">
        <v>5</v>
      </c>
      <c r="AJ97" s="26" t="s">
        <v>6</v>
      </c>
      <c r="AK97" s="29"/>
      <c r="AL97" s="29"/>
      <c r="AM97" s="29" t="s">
        <v>2</v>
      </c>
      <c r="AN97" s="29" t="s">
        <v>11</v>
      </c>
      <c r="AO97" s="26" t="s">
        <v>4</v>
      </c>
      <c r="AP97" s="26" t="s">
        <v>5</v>
      </c>
      <c r="AQ97" s="26" t="s">
        <v>6</v>
      </c>
      <c r="AR97" s="29"/>
      <c r="AS97" s="29"/>
      <c r="AT97" s="29" t="s">
        <v>2</v>
      </c>
      <c r="AU97" s="29" t="s">
        <v>12</v>
      </c>
      <c r="AV97" s="26" t="s">
        <v>4</v>
      </c>
      <c r="AW97" s="26" t="s">
        <v>5</v>
      </c>
      <c r="AX97" s="26" t="s">
        <v>6</v>
      </c>
      <c r="AY97" s="30"/>
      <c r="AZ97" s="31" t="s">
        <v>4</v>
      </c>
      <c r="BA97" s="31" t="s">
        <v>13</v>
      </c>
      <c r="BB97" s="31" t="s">
        <v>6</v>
      </c>
      <c r="BC97" s="31" t="s">
        <v>14</v>
      </c>
      <c r="BD97" s="32"/>
      <c r="BE97" s="33" t="s">
        <v>4</v>
      </c>
      <c r="BF97" s="33" t="s">
        <v>13</v>
      </c>
      <c r="BG97" s="33" t="s">
        <v>6</v>
      </c>
      <c r="BH97" s="33" t="s">
        <v>15</v>
      </c>
      <c r="BI97" s="32"/>
      <c r="BJ97" s="32"/>
      <c r="BK97" s="32"/>
      <c r="BL97" s="32"/>
      <c r="BM97" s="32"/>
    </row>
    <row r="98">
      <c r="A98" s="184" t="s">
        <v>148</v>
      </c>
      <c r="B98" s="36" t="s">
        <v>19</v>
      </c>
      <c r="C98" s="37"/>
      <c r="D98" s="42"/>
      <c r="E98" s="58"/>
      <c r="F98" s="40">
        <v>0.0</v>
      </c>
      <c r="G98" s="40">
        <v>0.0</v>
      </c>
      <c r="H98" s="40">
        <v>0.0</v>
      </c>
      <c r="I98" s="36" t="s">
        <v>22</v>
      </c>
      <c r="J98" s="37"/>
      <c r="K98" s="42"/>
      <c r="L98" s="58"/>
      <c r="M98" s="40">
        <v>0.0</v>
      </c>
      <c r="N98" s="40">
        <v>0.0</v>
      </c>
      <c r="O98" s="40">
        <v>0.0</v>
      </c>
      <c r="P98" s="36" t="s">
        <v>24</v>
      </c>
      <c r="Q98" s="37"/>
      <c r="R98" s="42"/>
      <c r="S98" s="58"/>
      <c r="T98" s="40">
        <v>0.0</v>
      </c>
      <c r="U98" s="40">
        <v>0.0</v>
      </c>
      <c r="V98" s="40">
        <v>0.0</v>
      </c>
      <c r="W98" s="36" t="s">
        <v>26</v>
      </c>
      <c r="X98" s="37"/>
      <c r="Y98" s="53"/>
      <c r="Z98" s="58"/>
      <c r="AA98" s="40">
        <v>0.0</v>
      </c>
      <c r="AB98" s="40">
        <v>0.0</v>
      </c>
      <c r="AC98" s="40">
        <v>0.0</v>
      </c>
      <c r="AD98" s="36" t="s">
        <v>56</v>
      </c>
      <c r="AE98" s="37"/>
      <c r="AF98" s="42"/>
      <c r="AG98" s="58"/>
      <c r="AH98" s="40">
        <v>0.0</v>
      </c>
      <c r="AI98" s="40">
        <v>0.0</v>
      </c>
      <c r="AJ98" s="40">
        <v>0.0</v>
      </c>
      <c r="AK98" s="47" t="s">
        <v>57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149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ref="BC98:BC99" si="107">SUM(AZ98,BA98,BB98)</f>
        <v>0</v>
      </c>
      <c r="BD98" s="51"/>
      <c r="BE98" s="39">
        <f>AZ98*67.31</f>
        <v>0</v>
      </c>
      <c r="BF98" s="39">
        <f>BA98*74</f>
        <v>0</v>
      </c>
      <c r="BG98" s="39">
        <f>BB98*84</f>
        <v>0</v>
      </c>
      <c r="BH98" s="39">
        <f t="shared" ref="BH98:BH99" si="108">sum(BE98,BF98,BG98)</f>
        <v>0</v>
      </c>
      <c r="BI98" s="51"/>
      <c r="BJ98" s="51"/>
      <c r="BK98" s="51"/>
      <c r="BL98" s="51"/>
      <c r="BM98" s="51"/>
    </row>
    <row r="99">
      <c r="A99" s="184" t="s">
        <v>150</v>
      </c>
      <c r="B99" s="41" t="s">
        <v>33</v>
      </c>
      <c r="C99" s="37"/>
      <c r="D99" s="53"/>
      <c r="E99" s="53"/>
      <c r="F99" s="40">
        <v>0.0</v>
      </c>
      <c r="G99" s="40">
        <v>0.0</v>
      </c>
      <c r="H99" s="40">
        <v>0.0</v>
      </c>
      <c r="I99" s="42" t="s">
        <v>46</v>
      </c>
      <c r="J99" s="37"/>
      <c r="K99" s="38"/>
      <c r="L99" s="39"/>
      <c r="M99" s="40">
        <v>0.0</v>
      </c>
      <c r="N99" s="40">
        <v>0.0</v>
      </c>
      <c r="O99" s="40">
        <v>0.0</v>
      </c>
      <c r="P99" s="38" t="s">
        <v>36</v>
      </c>
      <c r="Q99" s="37"/>
      <c r="R99" s="53"/>
      <c r="S99" s="53"/>
      <c r="T99" s="40">
        <v>0.0</v>
      </c>
      <c r="U99" s="40">
        <v>0.0</v>
      </c>
      <c r="V99" s="40">
        <v>0.0</v>
      </c>
      <c r="W99" s="56" t="s">
        <v>37</v>
      </c>
      <c r="X99" s="37"/>
      <c r="Y99" s="39"/>
      <c r="Z99" s="39"/>
      <c r="AA99" s="40">
        <v>0.0</v>
      </c>
      <c r="AB99" s="40">
        <v>0.0</v>
      </c>
      <c r="AC99" s="40">
        <v>0.0</v>
      </c>
      <c r="AD99" s="56" t="s">
        <v>40</v>
      </c>
      <c r="AE99" s="37"/>
      <c r="AF99" s="38"/>
      <c r="AG99" s="39"/>
      <c r="AH99" s="40">
        <v>0.0</v>
      </c>
      <c r="AI99" s="40">
        <v>0.0</v>
      </c>
      <c r="AJ99" s="40">
        <v>0.0</v>
      </c>
      <c r="AK99" s="185" t="s">
        <v>43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142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si="107"/>
        <v>0</v>
      </c>
      <c r="BD99" s="51"/>
      <c r="BE99" s="39">
        <f>AZ99*80</f>
        <v>0</v>
      </c>
      <c r="BF99" s="39">
        <f>BA99*88</f>
        <v>0</v>
      </c>
      <c r="BG99" s="39">
        <f>BB99*80</f>
        <v>0</v>
      </c>
      <c r="BH99" s="39">
        <f t="shared" si="108"/>
        <v>0</v>
      </c>
      <c r="BI99" s="51"/>
      <c r="BJ99" s="51"/>
      <c r="BK99" s="51"/>
      <c r="BL99" s="51"/>
      <c r="BM99" s="51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76" t="s">
        <v>14</v>
      </c>
      <c r="AZ101" s="77"/>
      <c r="BA101" s="78"/>
      <c r="BB101" s="78"/>
      <c r="BC101" s="79"/>
      <c r="BD101" s="136"/>
      <c r="BE101" s="145">
        <f t="shared" ref="BE101:BH101" si="109">sum(BE98,BE99)</f>
        <v>0</v>
      </c>
      <c r="BF101" s="145">
        <f t="shared" si="109"/>
        <v>0</v>
      </c>
      <c r="BG101" s="145">
        <f t="shared" si="109"/>
        <v>0</v>
      </c>
      <c r="BH101" s="145">
        <f t="shared" si="109"/>
        <v>0</v>
      </c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67"/>
      <c r="E103" s="68"/>
      <c r="G103" s="73"/>
      <c r="H103" s="73"/>
      <c r="I103" s="73"/>
      <c r="K103" s="6" t="s">
        <v>151</v>
      </c>
      <c r="L103" s="4"/>
      <c r="Q103" s="186"/>
      <c r="R103" s="186"/>
      <c r="Y103" s="73"/>
      <c r="Z103" s="73"/>
      <c r="AA103" s="73"/>
      <c r="AC103" s="28"/>
      <c r="AF103" s="6" t="s">
        <v>151</v>
      </c>
      <c r="AG103" s="4"/>
      <c r="AT103" s="6" t="s">
        <v>151</v>
      </c>
      <c r="AU103" s="4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159"/>
      <c r="C104" s="159"/>
      <c r="D104" s="160"/>
      <c r="E104" s="159"/>
      <c r="F104" s="161"/>
      <c r="G104" s="161"/>
      <c r="H104" s="161"/>
      <c r="I104" s="161"/>
      <c r="J104" s="159"/>
      <c r="K104" s="162"/>
      <c r="L104" s="162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61"/>
      <c r="AB104" s="161"/>
      <c r="AC104" s="161"/>
      <c r="AD104" s="161"/>
      <c r="AE104" s="159"/>
      <c r="AF104" s="159"/>
      <c r="AG104" s="159"/>
      <c r="AH104" s="159"/>
      <c r="AI104" s="159"/>
      <c r="AJ104" s="159"/>
      <c r="AK104" s="159"/>
      <c r="AL104" s="159"/>
      <c r="AM104" s="159"/>
      <c r="AN104" s="159"/>
      <c r="AO104" s="138"/>
      <c r="AP104" s="138"/>
      <c r="AQ104" s="138"/>
      <c r="AR104" s="138"/>
      <c r="AS104" s="118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0"/>
      <c r="B105" s="11"/>
      <c r="C105" s="11"/>
      <c r="D105" s="12"/>
      <c r="E105" s="13">
        <v>45229.0</v>
      </c>
      <c r="F105" s="14"/>
      <c r="G105" s="14"/>
      <c r="H105" s="14"/>
      <c r="I105" s="15"/>
      <c r="J105" s="15"/>
      <c r="K105" s="16"/>
      <c r="L105" s="13">
        <v>45230.0</v>
      </c>
      <c r="M105" s="15"/>
      <c r="N105" s="15"/>
      <c r="O105" s="15"/>
      <c r="P105" s="15"/>
      <c r="Q105" s="11"/>
      <c r="R105" s="17"/>
      <c r="S105" s="13">
        <v>45231.0</v>
      </c>
      <c r="T105" s="11"/>
      <c r="U105" s="15"/>
      <c r="V105" s="15"/>
      <c r="W105" s="11"/>
      <c r="X105" s="18"/>
      <c r="Y105" s="14"/>
      <c r="Z105" s="13">
        <v>45232.0</v>
      </c>
      <c r="AA105" s="15"/>
      <c r="AB105" s="15"/>
      <c r="AC105" s="11"/>
      <c r="AD105" s="15"/>
      <c r="AE105" s="15"/>
      <c r="AF105" s="12"/>
      <c r="AG105" s="13">
        <v>45233.0</v>
      </c>
      <c r="AH105" s="15"/>
      <c r="AI105" s="11"/>
      <c r="AJ105" s="15"/>
      <c r="AK105" s="15"/>
      <c r="AL105" s="15"/>
      <c r="AM105" s="18"/>
      <c r="AN105" s="13">
        <v>45234.0</v>
      </c>
      <c r="AO105" s="11"/>
      <c r="AP105" s="19"/>
      <c r="AQ105" s="19"/>
      <c r="AR105" s="19"/>
      <c r="AS105" s="19"/>
      <c r="AT105" s="14"/>
      <c r="AU105" s="13">
        <v>45235.0</v>
      </c>
      <c r="AV105" s="19"/>
      <c r="AW105" s="19"/>
      <c r="AX105" s="19"/>
      <c r="AY105" s="20"/>
      <c r="AZ105" s="19"/>
      <c r="BA105" s="19"/>
      <c r="BB105" s="19"/>
      <c r="BC105" s="19"/>
      <c r="BD105" s="20"/>
      <c r="BE105" s="21"/>
      <c r="BF105" s="22"/>
      <c r="BG105" s="4"/>
      <c r="BH105" s="19"/>
      <c r="BI105" s="23"/>
      <c r="BJ105" s="16"/>
      <c r="BK105" s="16"/>
      <c r="BL105" s="20"/>
      <c r="BM105" s="20"/>
    </row>
    <row r="106">
      <c r="A106" s="67"/>
      <c r="B106" s="25"/>
      <c r="C106" s="25"/>
      <c r="D106" s="187" t="s">
        <v>153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153</v>
      </c>
      <c r="L106" s="26" t="s">
        <v>7</v>
      </c>
      <c r="M106" s="26" t="s">
        <v>4</v>
      </c>
      <c r="N106" s="26" t="s">
        <v>5</v>
      </c>
      <c r="O106" s="26" t="s">
        <v>6</v>
      </c>
      <c r="P106" s="26"/>
      <c r="Q106" s="26"/>
      <c r="R106" s="187" t="s">
        <v>153</v>
      </c>
      <c r="S106" s="26" t="s">
        <v>8</v>
      </c>
      <c r="T106" s="26" t="s">
        <v>4</v>
      </c>
      <c r="U106" s="26" t="s">
        <v>5</v>
      </c>
      <c r="V106" s="26" t="s">
        <v>6</v>
      </c>
      <c r="W106" s="28"/>
      <c r="X106" s="28"/>
      <c r="Y106" s="187" t="s">
        <v>155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188"/>
      <c r="AE106" s="189"/>
      <c r="AF106" s="187" t="s">
        <v>153</v>
      </c>
      <c r="AG106" s="190" t="s">
        <v>154</v>
      </c>
      <c r="AH106" s="26" t="s">
        <v>4</v>
      </c>
      <c r="AI106" s="26" t="s">
        <v>5</v>
      </c>
      <c r="AJ106" s="26" t="s">
        <v>6</v>
      </c>
      <c r="AM106" s="187" t="s">
        <v>249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156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3"/>
      <c r="AZ106" s="31" t="s">
        <v>4</v>
      </c>
      <c r="BA106" s="31" t="s">
        <v>13</v>
      </c>
      <c r="BB106" s="31" t="s">
        <v>6</v>
      </c>
      <c r="BC106" s="31" t="s">
        <v>14</v>
      </c>
      <c r="BE106" s="33" t="s">
        <v>4</v>
      </c>
      <c r="BF106" s="33" t="s">
        <v>13</v>
      </c>
      <c r="BG106" s="33" t="s">
        <v>6</v>
      </c>
      <c r="BH106" s="33" t="s">
        <v>15</v>
      </c>
      <c r="BI106" s="193"/>
      <c r="BJ106" s="193"/>
      <c r="BK106" s="193"/>
      <c r="BL106" s="193"/>
      <c r="BM106" s="193"/>
    </row>
    <row r="107">
      <c r="A107" s="59" t="s">
        <v>52</v>
      </c>
      <c r="B107" s="275" t="s">
        <v>62</v>
      </c>
      <c r="C107" s="37">
        <v>45230.0</v>
      </c>
      <c r="D107" s="42" t="s">
        <v>283</v>
      </c>
      <c r="E107" s="53" t="s">
        <v>118</v>
      </c>
      <c r="F107" s="40">
        <v>0.0</v>
      </c>
      <c r="G107" s="40">
        <v>5.5</v>
      </c>
      <c r="H107" s="40">
        <v>0.0</v>
      </c>
      <c r="I107" s="41" t="s">
        <v>131</v>
      </c>
      <c r="J107" s="37">
        <v>45231.0</v>
      </c>
      <c r="K107" s="42" t="s">
        <v>283</v>
      </c>
      <c r="L107" s="53" t="s">
        <v>118</v>
      </c>
      <c r="M107" s="40">
        <v>0.0</v>
      </c>
      <c r="N107" s="40">
        <v>5.5</v>
      </c>
      <c r="O107" s="40">
        <v>0.0</v>
      </c>
      <c r="P107" s="38" t="s">
        <v>64</v>
      </c>
      <c r="Q107" s="37">
        <v>45232.0</v>
      </c>
      <c r="R107" s="42" t="s">
        <v>25</v>
      </c>
      <c r="S107" s="53" t="s">
        <v>25</v>
      </c>
      <c r="T107" s="40">
        <v>0.0</v>
      </c>
      <c r="U107" s="40">
        <v>0.0</v>
      </c>
      <c r="V107" s="40">
        <v>0.0</v>
      </c>
      <c r="W107" s="36" t="s">
        <v>26</v>
      </c>
      <c r="X107" s="37">
        <v>45232.0</v>
      </c>
      <c r="Y107" s="38" t="s">
        <v>287</v>
      </c>
      <c r="Z107" s="39" t="s">
        <v>136</v>
      </c>
      <c r="AA107" s="40">
        <v>1.0</v>
      </c>
      <c r="AB107" s="40">
        <v>7.0</v>
      </c>
      <c r="AC107" s="40">
        <v>1.0</v>
      </c>
      <c r="AD107" s="56" t="s">
        <v>78</v>
      </c>
      <c r="AE107" s="37">
        <v>45227.0</v>
      </c>
      <c r="AF107" s="42" t="s">
        <v>284</v>
      </c>
      <c r="AG107" s="148" t="s">
        <v>288</v>
      </c>
      <c r="AH107" s="40">
        <v>2.0</v>
      </c>
      <c r="AI107" s="40">
        <v>5.5</v>
      </c>
      <c r="AJ107" s="40">
        <v>0.0</v>
      </c>
      <c r="AK107" s="42" t="s">
        <v>43</v>
      </c>
      <c r="AL107" s="37">
        <v>45235.0</v>
      </c>
      <c r="AM107" s="38" t="s">
        <v>285</v>
      </c>
      <c r="AN107" s="39" t="s">
        <v>129</v>
      </c>
      <c r="AO107" s="40">
        <v>5.0</v>
      </c>
      <c r="AP107" s="40">
        <v>2.0</v>
      </c>
      <c r="AQ107" s="40">
        <v>0.0</v>
      </c>
      <c r="AR107" s="42" t="s">
        <v>93</v>
      </c>
      <c r="AS107" s="37">
        <v>45235.0</v>
      </c>
      <c r="AT107" s="42" t="s">
        <v>25</v>
      </c>
      <c r="AU107" s="58" t="s">
        <v>25</v>
      </c>
      <c r="AV107" s="40">
        <v>0.0</v>
      </c>
      <c r="AW107" s="40">
        <v>0.0</v>
      </c>
      <c r="AX107" s="40">
        <v>0.0</v>
      </c>
      <c r="AY107" s="194"/>
      <c r="AZ107" s="49">
        <f t="shared" ref="AZ107:BB107" si="110">SUM(F107,M107,T107,AA107,AH107,AO107,AV107)</f>
        <v>8</v>
      </c>
      <c r="BA107" s="39">
        <f t="shared" si="110"/>
        <v>25.5</v>
      </c>
      <c r="BB107" s="39">
        <f t="shared" si="110"/>
        <v>1</v>
      </c>
      <c r="BC107" s="50">
        <f>SUM(AZ107,BA107,BB107)</f>
        <v>34.5</v>
      </c>
      <c r="BE107" s="39">
        <f>AZ107*80</f>
        <v>640</v>
      </c>
      <c r="BF107" s="39">
        <f>BA107*88</f>
        <v>2244</v>
      </c>
      <c r="BG107" s="39">
        <f>BB107*80</f>
        <v>80</v>
      </c>
      <c r="BH107" s="39">
        <f>SUM(BE107,BF107,BG107)</f>
        <v>2964</v>
      </c>
      <c r="BI107" s="194"/>
      <c r="BJ107" s="194"/>
      <c r="BK107" s="194"/>
      <c r="BL107" s="194"/>
      <c r="BM107" s="194"/>
    </row>
    <row r="108">
      <c r="A108" s="67"/>
      <c r="F108" s="73"/>
      <c r="G108" s="73"/>
      <c r="H108" s="73"/>
      <c r="Y108" s="192"/>
      <c r="Z108" s="39"/>
      <c r="AA108" s="39"/>
      <c r="AB108" s="39"/>
      <c r="AC108" s="39"/>
      <c r="AV108" s="193"/>
      <c r="AW108" s="193"/>
      <c r="AX108" s="193"/>
      <c r="AY108" s="193"/>
      <c r="AZ108" s="193"/>
      <c r="BA108" s="193"/>
      <c r="BB108" s="193"/>
      <c r="BC108" s="193"/>
      <c r="BF108" s="193"/>
      <c r="BI108" s="193"/>
      <c r="BJ108" s="193"/>
      <c r="BK108" s="193"/>
      <c r="BL108" s="193"/>
      <c r="BM108" s="193"/>
    </row>
    <row r="109">
      <c r="A109" s="67"/>
      <c r="D109" s="187" t="s">
        <v>156</v>
      </c>
      <c r="E109" s="26" t="s">
        <v>3</v>
      </c>
      <c r="F109" s="26" t="s">
        <v>4</v>
      </c>
      <c r="G109" s="26" t="s">
        <v>5</v>
      </c>
      <c r="H109" s="26" t="s">
        <v>6</v>
      </c>
      <c r="I109" s="73"/>
      <c r="K109" s="187" t="s">
        <v>156</v>
      </c>
      <c r="L109" s="26" t="s">
        <v>7</v>
      </c>
      <c r="M109" s="26" t="s">
        <v>4</v>
      </c>
      <c r="N109" s="26" t="s">
        <v>5</v>
      </c>
      <c r="O109" s="26" t="s">
        <v>6</v>
      </c>
      <c r="R109" s="187" t="s">
        <v>156</v>
      </c>
      <c r="S109" s="26" t="s">
        <v>8</v>
      </c>
      <c r="T109" s="26" t="s">
        <v>4</v>
      </c>
      <c r="U109" s="26" t="s">
        <v>5</v>
      </c>
      <c r="V109" s="26" t="s">
        <v>6</v>
      </c>
      <c r="Y109" s="187" t="s">
        <v>156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73"/>
      <c r="AF109" s="187" t="s">
        <v>156</v>
      </c>
      <c r="AG109" s="29" t="s">
        <v>10</v>
      </c>
      <c r="AH109" s="26" t="s">
        <v>4</v>
      </c>
      <c r="AI109" s="26" t="s">
        <v>5</v>
      </c>
      <c r="AJ109" s="26" t="s">
        <v>6</v>
      </c>
      <c r="AM109" s="187" t="s">
        <v>156</v>
      </c>
      <c r="AN109" s="29" t="s">
        <v>11</v>
      </c>
      <c r="AO109" s="26" t="s">
        <v>4</v>
      </c>
      <c r="AP109" s="26" t="s">
        <v>5</v>
      </c>
      <c r="AQ109" s="26" t="s">
        <v>6</v>
      </c>
      <c r="AT109" s="187" t="s">
        <v>156</v>
      </c>
      <c r="AU109" s="29" t="s">
        <v>12</v>
      </c>
      <c r="AV109" s="26" t="s">
        <v>4</v>
      </c>
      <c r="AW109" s="26" t="s">
        <v>5</v>
      </c>
      <c r="AX109" s="26" t="s">
        <v>6</v>
      </c>
      <c r="AY109" s="193"/>
      <c r="AZ109" s="31" t="s">
        <v>4</v>
      </c>
      <c r="BA109" s="31" t="s">
        <v>13</v>
      </c>
      <c r="BB109" s="31" t="s">
        <v>6</v>
      </c>
      <c r="BC109" s="31" t="s">
        <v>14</v>
      </c>
      <c r="BE109" s="33" t="s">
        <v>4</v>
      </c>
      <c r="BF109" s="33" t="s">
        <v>13</v>
      </c>
      <c r="BG109" s="33" t="s">
        <v>6</v>
      </c>
      <c r="BH109" s="33" t="s">
        <v>15</v>
      </c>
      <c r="BI109" s="193"/>
      <c r="BJ109" s="193"/>
      <c r="BK109" s="193"/>
      <c r="BL109" s="193"/>
      <c r="BM109" s="193"/>
    </row>
    <row r="110">
      <c r="A110" s="35" t="s">
        <v>82</v>
      </c>
      <c r="B110" s="41" t="s">
        <v>33</v>
      </c>
      <c r="C110" s="37">
        <v>45230.0</v>
      </c>
      <c r="D110" s="38" t="s">
        <v>247</v>
      </c>
      <c r="E110" s="39" t="s">
        <v>127</v>
      </c>
      <c r="F110" s="40">
        <v>5.0</v>
      </c>
      <c r="G110" s="40">
        <v>1.0</v>
      </c>
      <c r="H110" s="40">
        <v>0.0</v>
      </c>
      <c r="I110" s="42" t="s">
        <v>46</v>
      </c>
      <c r="J110" s="37">
        <v>45231.0</v>
      </c>
      <c r="K110" s="38" t="s">
        <v>247</v>
      </c>
      <c r="L110" s="39" t="s">
        <v>127</v>
      </c>
      <c r="M110" s="40">
        <v>5.0</v>
      </c>
      <c r="N110" s="40">
        <v>1.0</v>
      </c>
      <c r="O110" s="40">
        <v>0.0</v>
      </c>
      <c r="P110" s="38" t="s">
        <v>36</v>
      </c>
      <c r="Q110" s="37">
        <v>45232.0</v>
      </c>
      <c r="R110" s="38" t="s">
        <v>25</v>
      </c>
      <c r="S110" s="39" t="s">
        <v>25</v>
      </c>
      <c r="T110" s="40">
        <v>0.0</v>
      </c>
      <c r="U110" s="40">
        <v>0.0</v>
      </c>
      <c r="V110" s="40">
        <v>0.0</v>
      </c>
      <c r="W110" s="42" t="s">
        <v>37</v>
      </c>
      <c r="X110" s="37">
        <v>45233.0</v>
      </c>
      <c r="Y110" s="38" t="s">
        <v>247</v>
      </c>
      <c r="Z110" s="39" t="s">
        <v>127</v>
      </c>
      <c r="AA110" s="40">
        <v>5.0</v>
      </c>
      <c r="AB110" s="40">
        <v>1.0</v>
      </c>
      <c r="AC110" s="40">
        <v>0.0</v>
      </c>
      <c r="AD110" s="56" t="s">
        <v>40</v>
      </c>
      <c r="AE110" s="37">
        <v>45234.0</v>
      </c>
      <c r="AF110" s="38" t="s">
        <v>285</v>
      </c>
      <c r="AG110" s="39" t="s">
        <v>129</v>
      </c>
      <c r="AH110" s="40">
        <v>5.0</v>
      </c>
      <c r="AI110" s="40">
        <v>2.0</v>
      </c>
      <c r="AJ110" s="40">
        <v>0.0</v>
      </c>
      <c r="AK110" s="42" t="s">
        <v>43</v>
      </c>
      <c r="AL110" s="37">
        <v>45235.0</v>
      </c>
      <c r="AM110" s="38" t="s">
        <v>247</v>
      </c>
      <c r="AN110" s="39" t="s">
        <v>127</v>
      </c>
      <c r="AO110" s="40">
        <v>5.0</v>
      </c>
      <c r="AP110" s="40">
        <v>1.0</v>
      </c>
      <c r="AQ110" s="40">
        <v>0.0</v>
      </c>
      <c r="AR110" s="96" t="s">
        <v>142</v>
      </c>
      <c r="AS110" s="37">
        <v>45236.0</v>
      </c>
      <c r="AT110" s="38" t="s">
        <v>126</v>
      </c>
      <c r="AU110" s="39" t="s">
        <v>127</v>
      </c>
      <c r="AV110" s="40">
        <v>6.0</v>
      </c>
      <c r="AW110" s="40">
        <v>0.0</v>
      </c>
      <c r="AX110" s="40">
        <v>0.0</v>
      </c>
      <c r="AY110" s="194"/>
      <c r="AZ110" s="49">
        <f t="shared" ref="AZ110:BB110" si="111">SUM(F110,M110,T110,AA110,AH110,AO110,AV110)</f>
        <v>31</v>
      </c>
      <c r="BA110" s="39">
        <f t="shared" si="111"/>
        <v>6</v>
      </c>
      <c r="BB110" s="39">
        <f t="shared" si="111"/>
        <v>0</v>
      </c>
      <c r="BC110" s="50">
        <f>SUM(AZ110,BA110,BB110)</f>
        <v>37</v>
      </c>
      <c r="BE110" s="39">
        <f>AZ110*80</f>
        <v>2480</v>
      </c>
      <c r="BF110" s="39">
        <f>BA110*88</f>
        <v>528</v>
      </c>
      <c r="BG110" s="39">
        <f>BB110*80</f>
        <v>0</v>
      </c>
      <c r="BH110" s="39">
        <f>SUM(BE110,BF110,BG110)</f>
        <v>3008</v>
      </c>
      <c r="BI110" s="194"/>
      <c r="BJ110" s="194"/>
      <c r="BK110" s="194"/>
      <c r="BL110" s="194"/>
      <c r="BM110" s="194"/>
    </row>
    <row r="111">
      <c r="A111" s="67"/>
      <c r="B111" s="68"/>
      <c r="C111" s="68"/>
    </row>
    <row r="112">
      <c r="A112" s="67"/>
      <c r="D112" s="187" t="s">
        <v>153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153</v>
      </c>
      <c r="L112" s="26" t="s">
        <v>7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153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8"/>
      <c r="Y112" s="195" t="s">
        <v>157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73"/>
      <c r="AF112" s="195" t="s">
        <v>157</v>
      </c>
      <c r="AG112" s="190" t="s">
        <v>232</v>
      </c>
      <c r="AH112" s="26" t="s">
        <v>4</v>
      </c>
      <c r="AI112" s="26" t="s">
        <v>5</v>
      </c>
      <c r="AJ112" s="26" t="s">
        <v>6</v>
      </c>
      <c r="AM112" s="288" t="s">
        <v>154</v>
      </c>
      <c r="AN112" s="29" t="s">
        <v>11</v>
      </c>
      <c r="AO112" s="26" t="s">
        <v>4</v>
      </c>
      <c r="AP112" s="26" t="s">
        <v>5</v>
      </c>
      <c r="AQ112" s="26" t="s">
        <v>6</v>
      </c>
      <c r="AT112" s="187" t="s">
        <v>153</v>
      </c>
      <c r="AU112" s="190" t="s">
        <v>154</v>
      </c>
      <c r="AV112" s="26" t="s">
        <v>4</v>
      </c>
      <c r="AW112" s="26" t="s">
        <v>5</v>
      </c>
      <c r="AX112" s="26" t="s">
        <v>6</v>
      </c>
      <c r="AY112" s="196"/>
      <c r="AZ112" s="31" t="s">
        <v>4</v>
      </c>
      <c r="BA112" s="31" t="s">
        <v>13</v>
      </c>
      <c r="BB112" s="31" t="s">
        <v>6</v>
      </c>
      <c r="BC112" s="31" t="s">
        <v>14</v>
      </c>
      <c r="BD112" s="196"/>
      <c r="BE112" s="33" t="s">
        <v>4</v>
      </c>
      <c r="BF112" s="33" t="s">
        <v>13</v>
      </c>
      <c r="BG112" s="33" t="s">
        <v>6</v>
      </c>
      <c r="BH112" s="33" t="s">
        <v>15</v>
      </c>
      <c r="BI112" s="196"/>
      <c r="BJ112" s="196"/>
      <c r="BK112" s="196"/>
      <c r="BL112" s="196"/>
      <c r="BM112" s="196"/>
    </row>
    <row r="113">
      <c r="A113" s="35" t="s">
        <v>50</v>
      </c>
      <c r="B113" s="41" t="s">
        <v>33</v>
      </c>
      <c r="C113" s="37">
        <v>45223.0</v>
      </c>
      <c r="D113" s="36" t="s">
        <v>236</v>
      </c>
      <c r="E113" s="127" t="s">
        <v>125</v>
      </c>
      <c r="F113" s="129">
        <v>5.0</v>
      </c>
      <c r="G113" s="129">
        <v>0.0</v>
      </c>
      <c r="H113" s="129">
        <v>0.0</v>
      </c>
      <c r="I113" s="42" t="s">
        <v>46</v>
      </c>
      <c r="J113" s="37">
        <v>45231.0</v>
      </c>
      <c r="K113" s="38" t="s">
        <v>25</v>
      </c>
      <c r="L113" s="39" t="s">
        <v>25</v>
      </c>
      <c r="M113" s="40">
        <v>0.0</v>
      </c>
      <c r="N113" s="40">
        <v>0.0</v>
      </c>
      <c r="O113" s="40">
        <v>0.0</v>
      </c>
      <c r="P113" s="38" t="s">
        <v>64</v>
      </c>
      <c r="Q113" s="37">
        <v>45232.0</v>
      </c>
      <c r="R113" s="42" t="s">
        <v>283</v>
      </c>
      <c r="S113" s="53" t="s">
        <v>118</v>
      </c>
      <c r="T113" s="40">
        <v>0.0</v>
      </c>
      <c r="U113" s="40">
        <v>5.5</v>
      </c>
      <c r="V113" s="40">
        <v>0.0</v>
      </c>
      <c r="W113" s="43" t="s">
        <v>26</v>
      </c>
      <c r="X113" s="37">
        <v>45232.0</v>
      </c>
      <c r="Y113" s="42" t="s">
        <v>277</v>
      </c>
      <c r="Z113" s="39" t="s">
        <v>90</v>
      </c>
      <c r="AA113" s="40">
        <v>0.0</v>
      </c>
      <c r="AB113" s="40">
        <v>7.5</v>
      </c>
      <c r="AC113" s="40">
        <v>0.0</v>
      </c>
      <c r="AD113" s="56" t="s">
        <v>56</v>
      </c>
      <c r="AE113" s="37">
        <v>45226.0</v>
      </c>
      <c r="AF113" s="42" t="s">
        <v>278</v>
      </c>
      <c r="AG113" s="40" t="s">
        <v>290</v>
      </c>
      <c r="AH113" s="40">
        <v>3.0</v>
      </c>
      <c r="AI113" s="40">
        <v>8.0</v>
      </c>
      <c r="AJ113" s="40">
        <v>0.0</v>
      </c>
      <c r="AK113" s="96" t="s">
        <v>43</v>
      </c>
      <c r="AL113" s="37">
        <v>45235.0</v>
      </c>
      <c r="AM113" s="96" t="s">
        <v>289</v>
      </c>
      <c r="AN113" s="92" t="s">
        <v>106</v>
      </c>
      <c r="AO113" s="40">
        <v>3.0</v>
      </c>
      <c r="AP113" s="40">
        <v>2.0</v>
      </c>
      <c r="AQ113" s="40">
        <v>0.0</v>
      </c>
      <c r="AR113" s="42" t="s">
        <v>27</v>
      </c>
      <c r="AS113" s="37">
        <v>45236.0</v>
      </c>
      <c r="AT113" s="42" t="s">
        <v>121</v>
      </c>
      <c r="AU113" s="285" t="s">
        <v>292</v>
      </c>
      <c r="AV113" s="40">
        <v>4.5</v>
      </c>
      <c r="AW113" s="40">
        <v>3.0</v>
      </c>
      <c r="AX113" s="40">
        <v>0.0</v>
      </c>
      <c r="AY113" s="51"/>
      <c r="AZ113" s="49">
        <f t="shared" ref="AZ113:BB113" si="112">SUM(F113,M113,T113,AA113,AH113,AO113,AV113)</f>
        <v>15.5</v>
      </c>
      <c r="BA113" s="39">
        <f t="shared" si="112"/>
        <v>26</v>
      </c>
      <c r="BB113" s="39">
        <f t="shared" si="112"/>
        <v>0</v>
      </c>
      <c r="BC113" s="50">
        <f>SUM(AZ113,BA113,BB113)</f>
        <v>41.5</v>
      </c>
      <c r="BD113" s="51"/>
      <c r="BE113" s="39">
        <f>AZ113*80</f>
        <v>1240</v>
      </c>
      <c r="BF113" s="39">
        <f>BA113*88</f>
        <v>2288</v>
      </c>
      <c r="BG113" s="39">
        <f>BB113*80</f>
        <v>0</v>
      </c>
      <c r="BH113" s="39">
        <f>SUM(BE113,BF113,BG113)</f>
        <v>3528</v>
      </c>
      <c r="BI113" s="51"/>
      <c r="BJ113" s="51"/>
      <c r="BK113" s="51"/>
      <c r="BL113" s="51"/>
      <c r="BM113" s="51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199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98"/>
    </row>
    <row r="116">
      <c r="A116" s="24"/>
      <c r="B116" s="25"/>
      <c r="C116" s="25"/>
      <c r="D116" s="187" t="s">
        <v>159</v>
      </c>
      <c r="E116" s="26" t="s">
        <v>3</v>
      </c>
      <c r="F116" s="26" t="s">
        <v>4</v>
      </c>
      <c r="G116" s="26" t="s">
        <v>5</v>
      </c>
      <c r="H116" s="26" t="s">
        <v>6</v>
      </c>
      <c r="I116" s="26"/>
      <c r="J116" s="26"/>
      <c r="K116" s="187" t="s">
        <v>159</v>
      </c>
      <c r="L116" s="26" t="s">
        <v>7</v>
      </c>
      <c r="M116" s="26" t="s">
        <v>4</v>
      </c>
      <c r="N116" s="26" t="s">
        <v>5</v>
      </c>
      <c r="O116" s="26" t="s">
        <v>6</v>
      </c>
      <c r="P116" s="26"/>
      <c r="Q116" s="26"/>
      <c r="R116" s="187" t="s">
        <v>159</v>
      </c>
      <c r="S116" s="26" t="s">
        <v>8</v>
      </c>
      <c r="T116" s="26" t="s">
        <v>4</v>
      </c>
      <c r="U116" s="26" t="s">
        <v>5</v>
      </c>
      <c r="V116" s="26" t="s">
        <v>6</v>
      </c>
      <c r="W116" s="28"/>
      <c r="X116" s="29"/>
      <c r="Y116" s="187" t="s">
        <v>153</v>
      </c>
      <c r="Z116" s="29" t="s">
        <v>9</v>
      </c>
      <c r="AA116" s="26" t="s">
        <v>4</v>
      </c>
      <c r="AB116" s="26" t="s">
        <v>5</v>
      </c>
      <c r="AC116" s="26" t="s">
        <v>6</v>
      </c>
      <c r="AD116" s="29"/>
      <c r="AE116" s="29"/>
      <c r="AF116" s="187" t="s">
        <v>159</v>
      </c>
      <c r="AG116" s="29" t="s">
        <v>10</v>
      </c>
      <c r="AH116" s="26" t="s">
        <v>4</v>
      </c>
      <c r="AI116" s="26" t="s">
        <v>5</v>
      </c>
      <c r="AJ116" s="26" t="s">
        <v>6</v>
      </c>
      <c r="AK116" s="29"/>
      <c r="AL116" s="29"/>
      <c r="AM116" s="187" t="s">
        <v>153</v>
      </c>
      <c r="AN116" s="29" t="s">
        <v>11</v>
      </c>
      <c r="AO116" s="26" t="s">
        <v>4</v>
      </c>
      <c r="AP116" s="26" t="s">
        <v>5</v>
      </c>
      <c r="AQ116" s="26" t="s">
        <v>6</v>
      </c>
      <c r="AR116" s="29"/>
      <c r="AS116" s="29"/>
      <c r="AT116" s="187" t="s">
        <v>159</v>
      </c>
      <c r="AU116" s="29" t="s">
        <v>12</v>
      </c>
      <c r="AV116" s="26" t="s">
        <v>4</v>
      </c>
      <c r="AW116" s="26" t="s">
        <v>5</v>
      </c>
      <c r="AX116" s="26" t="s">
        <v>6</v>
      </c>
      <c r="AY116" s="30"/>
      <c r="AZ116" s="31" t="s">
        <v>4</v>
      </c>
      <c r="BA116" s="31" t="s">
        <v>13</v>
      </c>
      <c r="BB116" s="31" t="s">
        <v>6</v>
      </c>
      <c r="BC116" s="31" t="s">
        <v>14</v>
      </c>
      <c r="BD116" s="32"/>
      <c r="BE116" s="33" t="s">
        <v>4</v>
      </c>
      <c r="BF116" s="33" t="s">
        <v>13</v>
      </c>
      <c r="BG116" s="33" t="s">
        <v>6</v>
      </c>
      <c r="BH116" s="33" t="s">
        <v>15</v>
      </c>
      <c r="BI116" s="32"/>
      <c r="BJ116" s="32"/>
      <c r="BK116" s="32"/>
      <c r="BL116" s="32"/>
      <c r="BM116" s="32"/>
    </row>
    <row r="117">
      <c r="A117" s="35" t="s">
        <v>18</v>
      </c>
      <c r="B117" s="36" t="s">
        <v>19</v>
      </c>
      <c r="C117" s="37">
        <v>45229.0</v>
      </c>
      <c r="D117" s="38" t="s">
        <v>25</v>
      </c>
      <c r="E117" s="39" t="s">
        <v>25</v>
      </c>
      <c r="F117" s="40">
        <v>0.0</v>
      </c>
      <c r="G117" s="40">
        <v>0.0</v>
      </c>
      <c r="H117" s="40">
        <v>0.0</v>
      </c>
      <c r="I117" s="41" t="s">
        <v>22</v>
      </c>
      <c r="J117" s="37">
        <v>45230.0</v>
      </c>
      <c r="K117" s="38" t="s">
        <v>272</v>
      </c>
      <c r="L117" s="39" t="s">
        <v>21</v>
      </c>
      <c r="M117" s="40">
        <v>0.0</v>
      </c>
      <c r="N117" s="40">
        <v>6.5</v>
      </c>
      <c r="O117" s="40">
        <v>0.0</v>
      </c>
      <c r="P117" s="42" t="s">
        <v>24</v>
      </c>
      <c r="Q117" s="37">
        <v>45231.0</v>
      </c>
      <c r="R117" s="38" t="s">
        <v>25</v>
      </c>
      <c r="S117" s="39" t="s">
        <v>25</v>
      </c>
      <c r="T117" s="40">
        <v>0.0</v>
      </c>
      <c r="U117" s="40">
        <v>0.0</v>
      </c>
      <c r="V117" s="40">
        <v>0.0</v>
      </c>
      <c r="W117" s="38" t="s">
        <v>67</v>
      </c>
      <c r="X117" s="37">
        <v>45233.0</v>
      </c>
      <c r="Y117" s="42" t="s">
        <v>286</v>
      </c>
      <c r="Z117" s="53" t="s">
        <v>120</v>
      </c>
      <c r="AA117" s="40">
        <v>0.0</v>
      </c>
      <c r="AB117" s="40">
        <v>4.5</v>
      </c>
      <c r="AC117" s="40">
        <v>0.0</v>
      </c>
      <c r="AD117" s="56" t="s">
        <v>56</v>
      </c>
      <c r="AE117" s="37">
        <v>45233.0</v>
      </c>
      <c r="AF117" s="38" t="s">
        <v>25</v>
      </c>
      <c r="AG117" s="39" t="s">
        <v>25</v>
      </c>
      <c r="AH117" s="40">
        <v>0.0</v>
      </c>
      <c r="AI117" s="40">
        <v>0.0</v>
      </c>
      <c r="AJ117" s="40">
        <v>0.0</v>
      </c>
      <c r="AK117" s="42" t="s">
        <v>79</v>
      </c>
      <c r="AL117" s="37">
        <v>45235.0</v>
      </c>
      <c r="AM117" s="42" t="s">
        <v>286</v>
      </c>
      <c r="AN117" s="53" t="s">
        <v>120</v>
      </c>
      <c r="AO117" s="40">
        <v>0.0</v>
      </c>
      <c r="AP117" s="40">
        <v>4.5</v>
      </c>
      <c r="AQ117" s="40">
        <v>0.0</v>
      </c>
      <c r="AR117" s="47" t="s">
        <v>27</v>
      </c>
      <c r="AS117" s="37">
        <v>45236.0</v>
      </c>
      <c r="AT117" s="38" t="s">
        <v>25</v>
      </c>
      <c r="AU117" s="39" t="s">
        <v>25</v>
      </c>
      <c r="AV117" s="40">
        <v>0.0</v>
      </c>
      <c r="AW117" s="40">
        <v>0.0</v>
      </c>
      <c r="AX117" s="40">
        <v>0.0</v>
      </c>
      <c r="AY117" s="48"/>
      <c r="AZ117" s="49">
        <f t="shared" ref="AZ117:BB117" si="113">SUM(F117,M117,T117,AA117,AH117,AO117,AV117)</f>
        <v>0</v>
      </c>
      <c r="BA117" s="39">
        <f t="shared" si="113"/>
        <v>15.5</v>
      </c>
      <c r="BB117" s="39">
        <f t="shared" si="113"/>
        <v>0</v>
      </c>
      <c r="BC117" s="50">
        <f>SUM(AZ117,BA117,BB117)</f>
        <v>15.5</v>
      </c>
      <c r="BD117" s="51"/>
      <c r="BE117" s="39">
        <f>AZ117*80</f>
        <v>0</v>
      </c>
      <c r="BF117" s="39">
        <f>BA117*88</f>
        <v>1364</v>
      </c>
      <c r="BG117" s="39">
        <f>BB117*80</f>
        <v>0</v>
      </c>
      <c r="BH117" s="39">
        <f>SUM(BE117,BF117,BG117)</f>
        <v>1364</v>
      </c>
      <c r="BI117" s="51"/>
      <c r="BJ117" s="51"/>
      <c r="BK117" s="51"/>
      <c r="BL117" s="51"/>
      <c r="BM117" s="51"/>
    </row>
    <row r="118">
      <c r="A118" s="35"/>
      <c r="B118" s="64"/>
      <c r="C118" s="45"/>
      <c r="D118" s="39"/>
      <c r="E118" s="39"/>
      <c r="F118" s="60"/>
      <c r="G118" s="60"/>
      <c r="H118" s="60"/>
      <c r="I118" s="60"/>
      <c r="J118" s="45"/>
      <c r="K118" s="39"/>
      <c r="L118" s="39"/>
      <c r="M118" s="98"/>
      <c r="N118" s="98"/>
      <c r="O118" s="98"/>
      <c r="P118" s="98"/>
      <c r="Q118" s="200"/>
      <c r="R118" s="39"/>
      <c r="S118" s="39"/>
      <c r="T118" s="64"/>
      <c r="U118" s="64"/>
      <c r="V118" s="64"/>
      <c r="W118" s="64"/>
      <c r="X118" s="45"/>
      <c r="Y118" s="39"/>
      <c r="Z118" s="39"/>
      <c r="AA118" s="44"/>
      <c r="AB118" s="44"/>
      <c r="AC118" s="44"/>
      <c r="AD118" s="201"/>
      <c r="AE118" s="45"/>
      <c r="AF118" s="39"/>
      <c r="AG118" s="39"/>
      <c r="AH118" s="46"/>
      <c r="AI118" s="46"/>
      <c r="AJ118" s="46"/>
      <c r="AK118" s="46"/>
      <c r="AL118" s="45"/>
      <c r="AM118" s="39"/>
      <c r="AN118" s="39"/>
      <c r="AO118" s="98"/>
      <c r="AP118" s="98"/>
      <c r="AQ118" s="98"/>
      <c r="AS118" s="202"/>
      <c r="AT118" s="39"/>
      <c r="AU118" s="39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</row>
    <row r="119">
      <c r="A119" s="24"/>
      <c r="D119" s="187" t="s">
        <v>159</v>
      </c>
      <c r="E119" s="26" t="s">
        <v>3</v>
      </c>
      <c r="F119" s="26" t="s">
        <v>4</v>
      </c>
      <c r="G119" s="26" t="s">
        <v>5</v>
      </c>
      <c r="H119" s="26" t="s">
        <v>6</v>
      </c>
      <c r="I119" s="26"/>
      <c r="J119" s="26"/>
      <c r="K119" s="187" t="s">
        <v>152</v>
      </c>
      <c r="L119" s="26" t="s">
        <v>7</v>
      </c>
      <c r="M119" s="26" t="s">
        <v>4</v>
      </c>
      <c r="N119" s="26" t="s">
        <v>5</v>
      </c>
      <c r="O119" s="26" t="s">
        <v>6</v>
      </c>
      <c r="P119" s="26"/>
      <c r="Q119" s="26"/>
      <c r="R119" s="187" t="s">
        <v>293</v>
      </c>
      <c r="S119" s="26" t="s">
        <v>8</v>
      </c>
      <c r="T119" s="26" t="s">
        <v>4</v>
      </c>
      <c r="U119" s="26" t="s">
        <v>5</v>
      </c>
      <c r="V119" s="26" t="s">
        <v>6</v>
      </c>
      <c r="W119" s="28"/>
      <c r="X119" s="29"/>
      <c r="Y119" s="187" t="s">
        <v>152</v>
      </c>
      <c r="Z119" s="29" t="s">
        <v>9</v>
      </c>
      <c r="AA119" s="26" t="s">
        <v>4</v>
      </c>
      <c r="AB119" s="26" t="s">
        <v>5</v>
      </c>
      <c r="AC119" s="26" t="s">
        <v>6</v>
      </c>
      <c r="AD119" s="188"/>
      <c r="AE119" s="189"/>
      <c r="AF119" s="187" t="s">
        <v>249</v>
      </c>
      <c r="AG119" s="29" t="s">
        <v>10</v>
      </c>
      <c r="AH119" s="26" t="s">
        <v>4</v>
      </c>
      <c r="AI119" s="26" t="s">
        <v>5</v>
      </c>
      <c r="AJ119" s="26" t="s">
        <v>6</v>
      </c>
      <c r="AM119" s="187" t="s">
        <v>152</v>
      </c>
      <c r="AN119" s="29" t="s">
        <v>11</v>
      </c>
      <c r="AO119" s="26" t="s">
        <v>4</v>
      </c>
      <c r="AP119" s="26" t="s">
        <v>5</v>
      </c>
      <c r="AQ119" s="26" t="s">
        <v>6</v>
      </c>
      <c r="AT119" s="195" t="s">
        <v>157</v>
      </c>
      <c r="AU119" s="29" t="s">
        <v>12</v>
      </c>
      <c r="AV119" s="26" t="s">
        <v>4</v>
      </c>
      <c r="AW119" s="26" t="s">
        <v>5</v>
      </c>
      <c r="AX119" s="26" t="s">
        <v>6</v>
      </c>
      <c r="AY119" s="30"/>
      <c r="AZ119" s="31" t="s">
        <v>4</v>
      </c>
      <c r="BA119" s="31" t="s">
        <v>13</v>
      </c>
      <c r="BB119" s="31" t="s">
        <v>6</v>
      </c>
      <c r="BC119" s="31" t="s">
        <v>14</v>
      </c>
      <c r="BD119" s="32"/>
      <c r="BE119" s="33" t="s">
        <v>4</v>
      </c>
      <c r="BF119" s="33" t="s">
        <v>13</v>
      </c>
      <c r="BG119" s="33" t="s">
        <v>6</v>
      </c>
      <c r="BH119" s="33" t="s">
        <v>15</v>
      </c>
      <c r="BI119" s="32"/>
      <c r="BJ119" s="32"/>
      <c r="BK119" s="32"/>
      <c r="BL119" s="32"/>
      <c r="BM119" s="32"/>
    </row>
    <row r="120">
      <c r="A120" s="94" t="s">
        <v>54</v>
      </c>
      <c r="B120" s="36" t="s">
        <v>19</v>
      </c>
      <c r="C120" s="37">
        <v>45229.0</v>
      </c>
      <c r="D120" s="38" t="s">
        <v>272</v>
      </c>
      <c r="E120" s="39" t="s">
        <v>21</v>
      </c>
      <c r="F120" s="40">
        <v>0.0</v>
      </c>
      <c r="G120" s="40">
        <v>6.5</v>
      </c>
      <c r="H120" s="40">
        <v>0.0</v>
      </c>
      <c r="I120" s="41" t="s">
        <v>22</v>
      </c>
      <c r="J120" s="37">
        <v>45230.0</v>
      </c>
      <c r="K120" s="42" t="s">
        <v>211</v>
      </c>
      <c r="L120" s="58" t="s">
        <v>66</v>
      </c>
      <c r="M120" s="40">
        <v>0.0</v>
      </c>
      <c r="N120" s="40">
        <v>6.0</v>
      </c>
      <c r="O120" s="40">
        <v>0.0</v>
      </c>
      <c r="P120" s="36" t="s">
        <v>24</v>
      </c>
      <c r="Q120" s="37">
        <v>45231.0</v>
      </c>
      <c r="R120" s="38" t="s">
        <v>25</v>
      </c>
      <c r="S120" s="39" t="s">
        <v>25</v>
      </c>
      <c r="T120" s="40">
        <v>0.0</v>
      </c>
      <c r="U120" s="40">
        <v>0.0</v>
      </c>
      <c r="V120" s="40">
        <v>0.0</v>
      </c>
      <c r="W120" s="42" t="s">
        <v>37</v>
      </c>
      <c r="X120" s="37">
        <v>45233.0</v>
      </c>
      <c r="Y120" s="42" t="s">
        <v>274</v>
      </c>
      <c r="Z120" s="58" t="s">
        <v>48</v>
      </c>
      <c r="AA120" s="40">
        <v>6.0</v>
      </c>
      <c r="AB120" s="40">
        <v>2.0</v>
      </c>
      <c r="AC120" s="40">
        <v>0.0</v>
      </c>
      <c r="AD120" s="56" t="s">
        <v>40</v>
      </c>
      <c r="AE120" s="37">
        <v>45234.0</v>
      </c>
      <c r="AF120" s="38" t="s">
        <v>285</v>
      </c>
      <c r="AG120" s="39" t="s">
        <v>129</v>
      </c>
      <c r="AH120" s="40">
        <v>5.0</v>
      </c>
      <c r="AI120" s="40">
        <v>2.0</v>
      </c>
      <c r="AJ120" s="40">
        <v>0.0</v>
      </c>
      <c r="AK120" s="96" t="s">
        <v>43</v>
      </c>
      <c r="AL120" s="37">
        <v>45235.0</v>
      </c>
      <c r="AM120" s="42" t="s">
        <v>112</v>
      </c>
      <c r="AN120" s="58" t="s">
        <v>71</v>
      </c>
      <c r="AO120" s="40">
        <v>6.5</v>
      </c>
      <c r="AP120" s="40">
        <v>1.0</v>
      </c>
      <c r="AQ120" s="40">
        <v>0.0</v>
      </c>
      <c r="AR120" s="57" t="s">
        <v>44</v>
      </c>
      <c r="AS120" s="37">
        <v>45236.0</v>
      </c>
      <c r="AT120" s="95" t="s">
        <v>38</v>
      </c>
      <c r="AU120" s="98" t="s">
        <v>282</v>
      </c>
      <c r="AV120" s="40">
        <v>6.5</v>
      </c>
      <c r="AW120" s="40">
        <v>0.0</v>
      </c>
      <c r="AX120" s="40">
        <v>0.0</v>
      </c>
      <c r="AY120" s="48"/>
      <c r="AZ120" s="49">
        <f t="shared" ref="AZ120:BB120" si="114">SUM(F120,M120,T120,AA120,AH120,AO120,AV120)</f>
        <v>24</v>
      </c>
      <c r="BA120" s="39">
        <f t="shared" si="114"/>
        <v>17.5</v>
      </c>
      <c r="BB120" s="39">
        <f t="shared" si="114"/>
        <v>0</v>
      </c>
      <c r="BC120" s="50">
        <f>SUM(AZ120,BA120,BB120)</f>
        <v>41.5</v>
      </c>
      <c r="BD120" s="51"/>
      <c r="BE120" s="39">
        <f>AZ120*80</f>
        <v>1920</v>
      </c>
      <c r="BF120" s="39">
        <f>BA120*88</f>
        <v>1540</v>
      </c>
      <c r="BG120" s="39">
        <f>BB120*80</f>
        <v>0</v>
      </c>
      <c r="BH120" s="39">
        <f>SUM(BE120,BF120,BG120)</f>
        <v>3460</v>
      </c>
      <c r="BI120" s="51"/>
      <c r="BJ120" s="51"/>
      <c r="BK120" s="51"/>
      <c r="BL120" s="51"/>
      <c r="BM120" s="51"/>
    </row>
    <row r="121">
      <c r="A121" s="116"/>
      <c r="B121" s="203"/>
      <c r="C121" s="71"/>
      <c r="D121" s="136"/>
      <c r="E121" s="51"/>
      <c r="F121" s="51"/>
      <c r="G121" s="51"/>
      <c r="H121" s="51"/>
      <c r="I121" s="204"/>
      <c r="J121" s="71"/>
      <c r="K121" s="39"/>
      <c r="L121" s="39"/>
      <c r="M121" s="51"/>
      <c r="N121" s="51"/>
      <c r="O121" s="51"/>
      <c r="P121" s="203"/>
      <c r="Q121" s="71"/>
      <c r="R121" s="136"/>
      <c r="S121" s="51"/>
      <c r="T121" s="51"/>
      <c r="U121" s="51"/>
      <c r="V121" s="51"/>
      <c r="W121" s="136"/>
      <c r="X121" s="71"/>
      <c r="Y121" s="53"/>
      <c r="Z121" s="53"/>
      <c r="AA121" s="51"/>
      <c r="AB121" s="51"/>
      <c r="AC121" s="51"/>
      <c r="AD121" s="136"/>
      <c r="AE121" s="71"/>
      <c r="AF121" s="136"/>
      <c r="AG121" s="192"/>
      <c r="AH121" s="51"/>
      <c r="AI121" s="51"/>
      <c r="AJ121" s="51"/>
      <c r="AK121" s="205"/>
      <c r="AL121" s="71"/>
      <c r="AM121" s="39"/>
      <c r="AN121" s="39"/>
      <c r="AO121" s="51"/>
      <c r="AP121" s="51"/>
      <c r="AQ121" s="51"/>
      <c r="AR121" s="138"/>
      <c r="AS121" s="71"/>
      <c r="AT121" s="51"/>
      <c r="AU121" s="51"/>
      <c r="AV121" s="51"/>
      <c r="AW121" s="51"/>
      <c r="AX121" s="51"/>
      <c r="AY121" s="48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4"/>
      <c r="D122" s="187" t="s">
        <v>249</v>
      </c>
      <c r="E122" s="26" t="s">
        <v>3</v>
      </c>
      <c r="F122" s="26" t="s">
        <v>4</v>
      </c>
      <c r="G122" s="26" t="s">
        <v>5</v>
      </c>
      <c r="H122" s="26" t="s">
        <v>6</v>
      </c>
      <c r="I122" s="26"/>
      <c r="J122" s="26"/>
      <c r="K122" s="187" t="s">
        <v>249</v>
      </c>
      <c r="L122" s="26" t="s">
        <v>3</v>
      </c>
      <c r="M122" s="26" t="s">
        <v>4</v>
      </c>
      <c r="N122" s="26" t="s">
        <v>5</v>
      </c>
      <c r="O122" s="26" t="s">
        <v>6</v>
      </c>
      <c r="P122" s="26"/>
      <c r="Q122" s="26"/>
      <c r="R122" s="187" t="s">
        <v>249</v>
      </c>
      <c r="S122" s="26" t="s">
        <v>8</v>
      </c>
      <c r="T122" s="26" t="s">
        <v>4</v>
      </c>
      <c r="U122" s="26" t="s">
        <v>5</v>
      </c>
      <c r="V122" s="26" t="s">
        <v>6</v>
      </c>
      <c r="W122" s="28"/>
      <c r="X122" s="29"/>
      <c r="Y122" s="187" t="s">
        <v>249</v>
      </c>
      <c r="Z122" s="29" t="s">
        <v>9</v>
      </c>
      <c r="AA122" s="26" t="s">
        <v>4</v>
      </c>
      <c r="AB122" s="26" t="s">
        <v>5</v>
      </c>
      <c r="AC122" s="26" t="s">
        <v>6</v>
      </c>
      <c r="AF122" s="187" t="s">
        <v>249</v>
      </c>
      <c r="AG122" s="29" t="s">
        <v>10</v>
      </c>
      <c r="AH122" s="26" t="s">
        <v>4</v>
      </c>
      <c r="AI122" s="26" t="s">
        <v>5</v>
      </c>
      <c r="AJ122" s="26" t="s">
        <v>6</v>
      </c>
      <c r="AM122" s="187" t="s">
        <v>249</v>
      </c>
      <c r="AN122" s="29" t="s">
        <v>11</v>
      </c>
      <c r="AO122" s="26" t="s">
        <v>4</v>
      </c>
      <c r="AP122" s="26" t="s">
        <v>5</v>
      </c>
      <c r="AQ122" s="26" t="s">
        <v>6</v>
      </c>
      <c r="AT122" s="187" t="s">
        <v>159</v>
      </c>
      <c r="AU122" s="29" t="s">
        <v>12</v>
      </c>
      <c r="AV122" s="26" t="s">
        <v>4</v>
      </c>
      <c r="AW122" s="26" t="s">
        <v>5</v>
      </c>
      <c r="AX122" s="26" t="s">
        <v>6</v>
      </c>
      <c r="AY122" s="30"/>
      <c r="AZ122" s="31" t="s">
        <v>4</v>
      </c>
      <c r="BA122" s="31" t="s">
        <v>13</v>
      </c>
      <c r="BB122" s="31" t="s">
        <v>6</v>
      </c>
      <c r="BC122" s="31" t="s">
        <v>14</v>
      </c>
      <c r="BD122" s="32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94" t="s">
        <v>30</v>
      </c>
      <c r="B123" s="41" t="s">
        <v>33</v>
      </c>
      <c r="C123" s="37">
        <v>45230.0</v>
      </c>
      <c r="D123" s="38" t="s">
        <v>291</v>
      </c>
      <c r="E123" s="39" t="s">
        <v>248</v>
      </c>
      <c r="F123" s="40">
        <v>4.0</v>
      </c>
      <c r="G123" s="40">
        <v>2.0</v>
      </c>
      <c r="H123" s="40">
        <v>0.0</v>
      </c>
      <c r="I123" s="42" t="s">
        <v>46</v>
      </c>
      <c r="J123" s="37">
        <v>45231.0</v>
      </c>
      <c r="K123" s="38" t="s">
        <v>291</v>
      </c>
      <c r="L123" s="39" t="s">
        <v>248</v>
      </c>
      <c r="M123" s="40">
        <v>4.0</v>
      </c>
      <c r="N123" s="40">
        <v>2.0</v>
      </c>
      <c r="O123" s="40">
        <v>0.0</v>
      </c>
      <c r="P123" s="38" t="s">
        <v>36</v>
      </c>
      <c r="Q123" s="37">
        <v>45232.0</v>
      </c>
      <c r="R123" s="38" t="s">
        <v>258</v>
      </c>
      <c r="S123" s="39" t="s">
        <v>258</v>
      </c>
      <c r="T123" s="40">
        <v>0.0</v>
      </c>
      <c r="U123" s="40">
        <v>0.0</v>
      </c>
      <c r="V123" s="40">
        <v>0.0</v>
      </c>
      <c r="W123" s="42" t="s">
        <v>37</v>
      </c>
      <c r="X123" s="37">
        <v>45233.0</v>
      </c>
      <c r="Y123" s="38" t="s">
        <v>291</v>
      </c>
      <c r="Z123" s="39" t="s">
        <v>248</v>
      </c>
      <c r="AA123" s="40">
        <v>4.0</v>
      </c>
      <c r="AB123" s="40">
        <v>2.0</v>
      </c>
      <c r="AC123" s="40">
        <v>0.0</v>
      </c>
      <c r="AD123" s="56" t="s">
        <v>40</v>
      </c>
      <c r="AE123" s="37">
        <v>45234.0</v>
      </c>
      <c r="AF123" s="38" t="s">
        <v>25</v>
      </c>
      <c r="AG123" s="39" t="s">
        <v>25</v>
      </c>
      <c r="AH123" s="40">
        <v>0.0</v>
      </c>
      <c r="AI123" s="40">
        <v>0.0</v>
      </c>
      <c r="AJ123" s="40">
        <v>0.0</v>
      </c>
      <c r="AK123" s="42" t="s">
        <v>43</v>
      </c>
      <c r="AL123" s="37">
        <v>45235.0</v>
      </c>
      <c r="AM123" s="38" t="s">
        <v>25</v>
      </c>
      <c r="AN123" s="39" t="s">
        <v>25</v>
      </c>
      <c r="AO123" s="40">
        <v>0.0</v>
      </c>
      <c r="AP123" s="40">
        <v>0.0</v>
      </c>
      <c r="AQ123" s="40">
        <v>0.0</v>
      </c>
      <c r="AR123" s="47" t="s">
        <v>27</v>
      </c>
      <c r="AS123" s="37">
        <v>45236.0</v>
      </c>
      <c r="AT123" s="38" t="s">
        <v>28</v>
      </c>
      <c r="AU123" s="39" t="s">
        <v>29</v>
      </c>
      <c r="AV123" s="40">
        <v>0.0</v>
      </c>
      <c r="AW123" s="40">
        <v>5.0</v>
      </c>
      <c r="AX123" s="40">
        <v>0.0</v>
      </c>
      <c r="AY123" s="48"/>
      <c r="AZ123" s="49">
        <f t="shared" ref="AZ123:BB123" si="115">SUM(F123,M123,T123,AA123,AH123,AO123,AV123)</f>
        <v>12</v>
      </c>
      <c r="BA123" s="39">
        <f t="shared" si="115"/>
        <v>11</v>
      </c>
      <c r="BB123" s="39">
        <f t="shared" si="115"/>
        <v>0</v>
      </c>
      <c r="BC123" s="50">
        <f>SUM(AZ123,BA123,BB123)</f>
        <v>23</v>
      </c>
      <c r="BD123" s="51"/>
      <c r="BE123" s="39">
        <f>AZ123*67.31</f>
        <v>807.72</v>
      </c>
      <c r="BF123" s="39">
        <f>BA123*74</f>
        <v>814</v>
      </c>
      <c r="BG123" s="39">
        <f>BB123*84</f>
        <v>0</v>
      </c>
      <c r="BH123" s="39">
        <f>SUM(BE123,BF123,BG123)</f>
        <v>1621.72</v>
      </c>
      <c r="BI123" s="51"/>
      <c r="BJ123" s="51"/>
      <c r="BK123" s="51"/>
      <c r="BL123" s="51"/>
      <c r="BM123" s="51"/>
    </row>
    <row r="124">
      <c r="A124" s="67"/>
      <c r="B124" s="68"/>
      <c r="C124" s="68"/>
      <c r="K124" s="6"/>
      <c r="L124" s="4"/>
      <c r="Y124" s="6"/>
      <c r="Z124" s="4"/>
      <c r="AG124" s="39"/>
      <c r="AM124" s="6"/>
      <c r="AN124" s="4"/>
      <c r="AT124" s="39"/>
      <c r="AU124" s="39"/>
    </row>
    <row r="125">
      <c r="A125" s="24"/>
      <c r="B125" s="25"/>
      <c r="C125" s="25"/>
      <c r="D125" s="187" t="s">
        <v>159</v>
      </c>
      <c r="E125" s="26" t="s">
        <v>3</v>
      </c>
      <c r="F125" s="26" t="s">
        <v>4</v>
      </c>
      <c r="G125" s="26" t="s">
        <v>5</v>
      </c>
      <c r="H125" s="26" t="s">
        <v>6</v>
      </c>
      <c r="I125" s="26"/>
      <c r="J125" s="26"/>
      <c r="K125" s="187" t="s">
        <v>159</v>
      </c>
      <c r="L125" s="26" t="s">
        <v>7</v>
      </c>
      <c r="M125" s="26" t="s">
        <v>4</v>
      </c>
      <c r="N125" s="26" t="s">
        <v>5</v>
      </c>
      <c r="O125" s="26" t="s">
        <v>6</v>
      </c>
      <c r="P125" s="26"/>
      <c r="Q125" s="26"/>
      <c r="R125" s="187" t="s">
        <v>156</v>
      </c>
      <c r="S125" s="26" t="s">
        <v>8</v>
      </c>
      <c r="T125" s="26" t="s">
        <v>4</v>
      </c>
      <c r="U125" s="26" t="s">
        <v>5</v>
      </c>
      <c r="V125" s="26" t="s">
        <v>6</v>
      </c>
      <c r="W125" s="28"/>
      <c r="X125" s="29"/>
      <c r="Y125" s="187" t="s">
        <v>159</v>
      </c>
      <c r="Z125" s="29" t="s">
        <v>9</v>
      </c>
      <c r="AA125" s="26" t="s">
        <v>4</v>
      </c>
      <c r="AB125" s="26" t="s">
        <v>5</v>
      </c>
      <c r="AC125" s="26" t="s">
        <v>6</v>
      </c>
      <c r="AD125" s="29"/>
      <c r="AE125" s="29"/>
      <c r="AF125" s="187" t="s">
        <v>159</v>
      </c>
      <c r="AG125" s="29" t="s">
        <v>10</v>
      </c>
      <c r="AH125" s="26" t="s">
        <v>4</v>
      </c>
      <c r="AI125" s="26" t="s">
        <v>5</v>
      </c>
      <c r="AJ125" s="26" t="s">
        <v>6</v>
      </c>
      <c r="AK125" s="29"/>
      <c r="AL125" s="29"/>
      <c r="AM125" s="187" t="s">
        <v>159</v>
      </c>
      <c r="AN125" s="29" t="s">
        <v>11</v>
      </c>
      <c r="AO125" s="26" t="s">
        <v>4</v>
      </c>
      <c r="AP125" s="26" t="s">
        <v>5</v>
      </c>
      <c r="AQ125" s="26" t="s">
        <v>6</v>
      </c>
      <c r="AR125" s="29"/>
      <c r="AS125" s="29"/>
      <c r="AT125" s="187" t="s">
        <v>156</v>
      </c>
      <c r="AU125" s="29" t="s">
        <v>12</v>
      </c>
      <c r="AV125" s="26" t="s">
        <v>4</v>
      </c>
      <c r="AW125" s="26" t="s">
        <v>5</v>
      </c>
      <c r="AX125" s="26" t="s">
        <v>6</v>
      </c>
      <c r="AY125" s="30"/>
      <c r="AZ125" s="31" t="s">
        <v>4</v>
      </c>
      <c r="BA125" s="31" t="s">
        <v>13</v>
      </c>
      <c r="BB125" s="31" t="s">
        <v>6</v>
      </c>
      <c r="BC125" s="31" t="s">
        <v>14</v>
      </c>
      <c r="BD125" s="32"/>
      <c r="BE125" s="33" t="s">
        <v>4</v>
      </c>
      <c r="BF125" s="33" t="s">
        <v>13</v>
      </c>
      <c r="BG125" s="33" t="s">
        <v>6</v>
      </c>
      <c r="BH125" s="33" t="s">
        <v>15</v>
      </c>
    </row>
    <row r="126">
      <c r="A126" s="35" t="s">
        <v>32</v>
      </c>
      <c r="B126" s="41" t="s">
        <v>33</v>
      </c>
      <c r="C126" s="37">
        <v>45230.0</v>
      </c>
      <c r="D126" s="38" t="s">
        <v>25</v>
      </c>
      <c r="E126" s="39" t="s">
        <v>25</v>
      </c>
      <c r="F126" s="40">
        <v>0.0</v>
      </c>
      <c r="G126" s="40">
        <v>0.0</v>
      </c>
      <c r="H126" s="40">
        <v>0.0</v>
      </c>
      <c r="I126" s="57" t="s">
        <v>46</v>
      </c>
      <c r="J126" s="37">
        <v>45231.0</v>
      </c>
      <c r="K126" s="38" t="s">
        <v>273</v>
      </c>
      <c r="L126" s="39" t="s">
        <v>39</v>
      </c>
      <c r="M126" s="40">
        <v>5.5</v>
      </c>
      <c r="N126" s="40">
        <v>1.0</v>
      </c>
      <c r="O126" s="40">
        <v>0.0</v>
      </c>
      <c r="P126" s="38" t="s">
        <v>36</v>
      </c>
      <c r="Q126" s="37">
        <v>45232.0</v>
      </c>
      <c r="R126" s="38" t="s">
        <v>247</v>
      </c>
      <c r="S126" s="39" t="s">
        <v>127</v>
      </c>
      <c r="T126" s="40">
        <v>5.0</v>
      </c>
      <c r="U126" s="40">
        <v>1.0</v>
      </c>
      <c r="V126" s="40">
        <v>0.0</v>
      </c>
      <c r="W126" s="56" t="s">
        <v>37</v>
      </c>
      <c r="X126" s="37">
        <v>45233.0</v>
      </c>
      <c r="Y126" s="38" t="s">
        <v>273</v>
      </c>
      <c r="Z126" s="39" t="s">
        <v>39</v>
      </c>
      <c r="AA126" s="40">
        <v>5.5</v>
      </c>
      <c r="AB126" s="40">
        <v>1.0</v>
      </c>
      <c r="AC126" s="40">
        <v>0.0</v>
      </c>
      <c r="AD126" s="56" t="s">
        <v>40</v>
      </c>
      <c r="AE126" s="37">
        <v>45234.0</v>
      </c>
      <c r="AF126" s="38" t="s">
        <v>199</v>
      </c>
      <c r="AG126" s="39" t="s">
        <v>42</v>
      </c>
      <c r="AH126" s="40">
        <v>7.0</v>
      </c>
      <c r="AI126" s="40">
        <v>1.0</v>
      </c>
      <c r="AJ126" s="40">
        <v>0.5</v>
      </c>
      <c r="AK126" s="47" t="s">
        <v>43</v>
      </c>
      <c r="AL126" s="37">
        <v>45235.0</v>
      </c>
      <c r="AM126" s="38" t="s">
        <v>199</v>
      </c>
      <c r="AN126" s="39" t="s">
        <v>42</v>
      </c>
      <c r="AO126" s="40">
        <v>7.0</v>
      </c>
      <c r="AP126" s="40">
        <v>1.0</v>
      </c>
      <c r="AQ126" s="40">
        <v>0.5</v>
      </c>
      <c r="AR126" s="96" t="s">
        <v>27</v>
      </c>
      <c r="AS126" s="37">
        <v>45236.0</v>
      </c>
      <c r="AT126" s="42" t="s">
        <v>65</v>
      </c>
      <c r="AU126" s="58" t="s">
        <v>66</v>
      </c>
      <c r="AV126" s="40">
        <v>0.0</v>
      </c>
      <c r="AW126" s="40">
        <v>6.0</v>
      </c>
      <c r="AX126" s="40">
        <v>0.0</v>
      </c>
      <c r="AY126" s="48"/>
      <c r="AZ126" s="49">
        <f t="shared" ref="AZ126:BB126" si="116">SUM(F126,M126,T126,AA126,AH126,AO126,AV126)</f>
        <v>30</v>
      </c>
      <c r="BA126" s="39">
        <f t="shared" si="116"/>
        <v>11</v>
      </c>
      <c r="BB126" s="39">
        <f t="shared" si="116"/>
        <v>1</v>
      </c>
      <c r="BC126" s="50">
        <f>SUM(AZ126,BA126,BB126)</f>
        <v>42</v>
      </c>
      <c r="BD126" s="51"/>
      <c r="BE126" s="39">
        <f>AZ126*80</f>
        <v>2400</v>
      </c>
      <c r="BF126" s="39">
        <f>BA126*88</f>
        <v>968</v>
      </c>
      <c r="BG126" s="39">
        <f>BB126*80</f>
        <v>80</v>
      </c>
      <c r="BH126" s="39">
        <f>SUM(BE126,BF126,BG126)</f>
        <v>3448</v>
      </c>
    </row>
    <row r="127">
      <c r="A127" s="67"/>
      <c r="B127" s="68"/>
      <c r="C127" s="68"/>
      <c r="AT127" s="192"/>
      <c r="AU127" s="28"/>
    </row>
    <row r="128">
      <c r="A128" s="67"/>
      <c r="B128" s="68"/>
      <c r="C128" s="68"/>
      <c r="K128" s="6" t="s">
        <v>160</v>
      </c>
      <c r="L128" s="4"/>
      <c r="Y128" s="6" t="s">
        <v>161</v>
      </c>
      <c r="Z128" s="4"/>
      <c r="AM128" s="6" t="s">
        <v>161</v>
      </c>
      <c r="AN128" s="4"/>
      <c r="AT128" s="53"/>
      <c r="AU128" s="39"/>
    </row>
    <row r="129">
      <c r="A129" s="10"/>
      <c r="B129" s="11"/>
      <c r="C129" s="11"/>
      <c r="D129" s="12"/>
      <c r="E129" s="13">
        <v>45229.0</v>
      </c>
      <c r="F129" s="14"/>
      <c r="G129" s="14"/>
      <c r="H129" s="14"/>
      <c r="I129" s="15"/>
      <c r="J129" s="15"/>
      <c r="K129" s="16"/>
      <c r="L129" s="13">
        <v>45230.0</v>
      </c>
      <c r="M129" s="15"/>
      <c r="N129" s="15"/>
      <c r="O129" s="15"/>
      <c r="P129" s="15"/>
      <c r="Q129" s="11"/>
      <c r="R129" s="17"/>
      <c r="S129" s="13">
        <v>45231.0</v>
      </c>
      <c r="T129" s="11"/>
      <c r="U129" s="15"/>
      <c r="V129" s="15"/>
      <c r="W129" s="11"/>
      <c r="X129" s="18"/>
      <c r="Y129" s="14"/>
      <c r="Z129" s="13">
        <v>45232.0</v>
      </c>
      <c r="AA129" s="15"/>
      <c r="AB129" s="15"/>
      <c r="AC129" s="11"/>
      <c r="AD129" s="15"/>
      <c r="AE129" s="15"/>
      <c r="AF129" s="12"/>
      <c r="AG129" s="13">
        <v>45233.0</v>
      </c>
      <c r="AH129" s="15"/>
      <c r="AI129" s="11"/>
      <c r="AJ129" s="15"/>
      <c r="AK129" s="15"/>
      <c r="AL129" s="15"/>
      <c r="AM129" s="18"/>
      <c r="AN129" s="13">
        <v>45234.0</v>
      </c>
      <c r="AO129" s="11"/>
      <c r="AP129" s="19"/>
      <c r="AQ129" s="19"/>
      <c r="AR129" s="19"/>
      <c r="AS129" s="19"/>
      <c r="AT129" s="14"/>
      <c r="AU129" s="13">
        <v>45235.0</v>
      </c>
      <c r="AV129" s="19"/>
      <c r="AW129" s="19"/>
      <c r="AX129" s="19"/>
      <c r="AY129" s="20"/>
      <c r="AZ129" s="19"/>
      <c r="BA129" s="19"/>
      <c r="BB129" s="19"/>
      <c r="BC129" s="19"/>
      <c r="BD129" s="20"/>
      <c r="BE129" s="21"/>
      <c r="BF129" s="22"/>
      <c r="BG129" s="4"/>
      <c r="BH129" s="19"/>
      <c r="BI129" s="23"/>
      <c r="BJ129" s="16"/>
      <c r="BK129" s="16"/>
      <c r="BL129" s="20"/>
      <c r="BM129" s="20"/>
    </row>
    <row r="130">
      <c r="A130" s="67"/>
      <c r="B130" s="68"/>
      <c r="C130" s="68"/>
      <c r="F130" s="26" t="s">
        <v>4</v>
      </c>
      <c r="G130" s="26" t="s">
        <v>5</v>
      </c>
      <c r="H130" s="26" t="s">
        <v>6</v>
      </c>
      <c r="K130" s="99"/>
      <c r="L130" s="99"/>
      <c r="M130" s="26" t="s">
        <v>4</v>
      </c>
      <c r="N130" s="26" t="s">
        <v>5</v>
      </c>
      <c r="O130" s="26" t="s">
        <v>6</v>
      </c>
      <c r="T130" s="26" t="s">
        <v>4</v>
      </c>
      <c r="U130" s="26" t="s">
        <v>5</v>
      </c>
      <c r="V130" s="26" t="s">
        <v>6</v>
      </c>
      <c r="AA130" s="26" t="s">
        <v>4</v>
      </c>
      <c r="AB130" s="26" t="s">
        <v>5</v>
      </c>
      <c r="AC130" s="26" t="s">
        <v>6</v>
      </c>
      <c r="AH130" s="26" t="s">
        <v>4</v>
      </c>
      <c r="AI130" s="26" t="s">
        <v>5</v>
      </c>
      <c r="AJ130" s="26" t="s">
        <v>6</v>
      </c>
      <c r="AO130" s="26" t="s">
        <v>4</v>
      </c>
      <c r="AP130" s="26" t="s">
        <v>5</v>
      </c>
      <c r="AQ130" s="26" t="s">
        <v>6</v>
      </c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35" t="s">
        <v>18</v>
      </c>
      <c r="B131" s="36"/>
      <c r="C131" s="37"/>
      <c r="D131" s="42"/>
      <c r="E131" s="39"/>
      <c r="F131" s="128">
        <v>0.0</v>
      </c>
      <c r="G131" s="129">
        <v>0.0</v>
      </c>
      <c r="H131" s="129">
        <v>0.0</v>
      </c>
      <c r="I131" s="41"/>
      <c r="J131" s="37"/>
      <c r="K131" s="42"/>
      <c r="L131" s="39"/>
      <c r="M131" s="128">
        <v>0.0</v>
      </c>
      <c r="N131" s="129">
        <v>0.0</v>
      </c>
      <c r="O131" s="129">
        <v>0.0</v>
      </c>
      <c r="P131" s="42"/>
      <c r="Q131" s="37"/>
      <c r="R131" s="42"/>
      <c r="S131" s="39"/>
      <c r="T131" s="128">
        <v>0.0</v>
      </c>
      <c r="U131" s="129">
        <v>0.0</v>
      </c>
      <c r="V131" s="129">
        <v>0.0</v>
      </c>
      <c r="W131" s="43"/>
      <c r="X131" s="37"/>
      <c r="Y131" s="42"/>
      <c r="Z131" s="39"/>
      <c r="AA131" s="128">
        <v>0.0</v>
      </c>
      <c r="AB131" s="129">
        <v>0.0</v>
      </c>
      <c r="AC131" s="129">
        <v>0.0</v>
      </c>
      <c r="AD131" s="56"/>
      <c r="AE131" s="37"/>
      <c r="AF131" s="42"/>
      <c r="AG131" s="39"/>
      <c r="AH131" s="128">
        <v>0.0</v>
      </c>
      <c r="AI131" s="129">
        <v>0.0</v>
      </c>
      <c r="AJ131" s="129">
        <v>0.0</v>
      </c>
      <c r="AK131" s="66"/>
      <c r="AL131" s="37"/>
      <c r="AM131" s="42"/>
      <c r="AN131" s="39"/>
      <c r="AO131" s="128">
        <v>0.0</v>
      </c>
      <c r="AP131" s="129">
        <v>0.0</v>
      </c>
      <c r="AQ131" s="129">
        <v>0.0</v>
      </c>
      <c r="AR131" s="47"/>
      <c r="AS131" s="37"/>
      <c r="AT131" s="42"/>
      <c r="AU131" s="39"/>
      <c r="AV131" s="128">
        <v>0.0</v>
      </c>
      <c r="AW131" s="129">
        <v>0.0</v>
      </c>
      <c r="AX131" s="129">
        <v>0.0</v>
      </c>
      <c r="AY131" s="48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 t="shared" ref="BC131:BC132" si="119">SUM(AZ131,BA131,BB131)</f>
        <v>0</v>
      </c>
      <c r="BD131" s="51"/>
      <c r="BE131" s="39">
        <f>AZ131*80</f>
        <v>0</v>
      </c>
      <c r="BF131" s="39">
        <f>BA131*88</f>
        <v>0</v>
      </c>
      <c r="BG131" s="39">
        <f>BB131*80</f>
        <v>0</v>
      </c>
      <c r="BH131" s="39">
        <f>SUM(BE131,BF131,BG131)</f>
        <v>0</v>
      </c>
      <c r="BI131" s="51"/>
      <c r="BJ131" s="51"/>
      <c r="BK131" s="51"/>
      <c r="BL131" s="51"/>
      <c r="BM131" s="51"/>
    </row>
    <row r="132">
      <c r="A132" s="35" t="s">
        <v>150</v>
      </c>
      <c r="B132" s="36"/>
      <c r="C132" s="206"/>
      <c r="D132" s="42"/>
      <c r="E132" s="58"/>
      <c r="F132" s="128">
        <v>0.0</v>
      </c>
      <c r="G132" s="129">
        <v>0.0</v>
      </c>
      <c r="H132" s="129">
        <v>0.0</v>
      </c>
      <c r="I132" s="207"/>
      <c r="J132" s="206"/>
      <c r="K132" s="42"/>
      <c r="L132" s="58"/>
      <c r="M132" s="40">
        <v>0.0</v>
      </c>
      <c r="N132" s="129">
        <v>0.0</v>
      </c>
      <c r="O132" s="129">
        <v>0.0</v>
      </c>
      <c r="P132" s="208"/>
      <c r="Q132" s="206"/>
      <c r="R132" s="42"/>
      <c r="S132" s="58"/>
      <c r="T132" s="40">
        <v>0.0</v>
      </c>
      <c r="U132" s="129">
        <v>0.0</v>
      </c>
      <c r="V132" s="129">
        <v>0.0</v>
      </c>
      <c r="W132" s="207"/>
      <c r="X132" s="206"/>
      <c r="Y132" s="42"/>
      <c r="Z132" s="58"/>
      <c r="AA132" s="40">
        <v>0.0</v>
      </c>
      <c r="AB132" s="129">
        <v>0.0</v>
      </c>
      <c r="AC132" s="129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si="119"/>
        <v>0</v>
      </c>
      <c r="BD132" s="51"/>
      <c r="BE132" s="39">
        <f>67.31*AZ132</f>
        <v>0</v>
      </c>
      <c r="BF132" s="39">
        <f>BA132*74</f>
        <v>0</v>
      </c>
      <c r="BG132" s="39">
        <f>BB132*84</f>
        <v>0</v>
      </c>
      <c r="BH132" s="39">
        <f>SUM(BF132,BE132,BG132)</f>
        <v>0</v>
      </c>
      <c r="BI132" s="51"/>
      <c r="BJ132" s="51"/>
      <c r="BK132" s="51"/>
      <c r="BL132" s="51"/>
      <c r="BM132" s="51"/>
    </row>
    <row r="133">
      <c r="A133" s="209"/>
      <c r="B133" s="203"/>
      <c r="C133" s="210"/>
      <c r="D133" s="136"/>
      <c r="E133" s="136"/>
      <c r="F133" s="136"/>
      <c r="G133" s="203"/>
      <c r="H133" s="203"/>
      <c r="I133" s="203"/>
      <c r="J133" s="210"/>
      <c r="K133" s="98"/>
      <c r="L133" s="211"/>
      <c r="M133" s="51"/>
      <c r="N133" s="203"/>
      <c r="O133" s="203"/>
      <c r="P133" s="155"/>
      <c r="Q133" s="210"/>
      <c r="R133" s="136"/>
      <c r="S133" s="136"/>
      <c r="T133" s="51"/>
      <c r="U133" s="203"/>
      <c r="V133" s="203"/>
      <c r="W133" s="203"/>
      <c r="X133" s="210"/>
      <c r="Y133" s="136"/>
      <c r="Z133" s="136"/>
      <c r="AA133" s="51"/>
      <c r="AB133" s="203"/>
      <c r="AC133" s="203"/>
      <c r="AD133" s="32"/>
      <c r="AE133" s="71"/>
      <c r="AF133" s="136"/>
      <c r="AG133" s="72"/>
      <c r="AH133" s="51"/>
      <c r="AI133" s="51"/>
      <c r="AJ133" s="51"/>
      <c r="AK133" s="32"/>
      <c r="AL133" s="71"/>
      <c r="AM133" s="136"/>
      <c r="AN133" s="72"/>
      <c r="AO133" s="51"/>
      <c r="AP133" s="51"/>
      <c r="AQ133" s="51"/>
      <c r="AR133" s="32"/>
      <c r="AS133" s="71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209"/>
      <c r="B134" s="136"/>
      <c r="C134" s="71"/>
      <c r="D134" s="136"/>
      <c r="E134" s="136"/>
      <c r="F134" s="204"/>
      <c r="G134" s="204"/>
      <c r="H134" s="204"/>
      <c r="I134" s="136"/>
      <c r="J134" s="71"/>
      <c r="K134" s="98"/>
      <c r="L134" s="211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136"/>
      <c r="Z134" s="136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136"/>
      <c r="AN134" s="72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39">
        <f t="shared" ref="AZ134:BC134" si="120">SUM(AZ131,AZ132)</f>
        <v>0</v>
      </c>
      <c r="BA134" s="39">
        <f t="shared" si="120"/>
        <v>0</v>
      </c>
      <c r="BB134" s="39">
        <f t="shared" si="120"/>
        <v>0</v>
      </c>
      <c r="BC134" s="39">
        <f t="shared" si="120"/>
        <v>0</v>
      </c>
      <c r="BD134" s="51"/>
      <c r="BE134" s="40">
        <f t="shared" ref="BE134:BH134" si="121">SUM(BE131,BE132)</f>
        <v>0</v>
      </c>
      <c r="BF134" s="40">
        <f t="shared" si="121"/>
        <v>0</v>
      </c>
      <c r="BG134" s="40">
        <f t="shared" si="121"/>
        <v>0</v>
      </c>
      <c r="BH134" s="40">
        <f t="shared" si="121"/>
        <v>0</v>
      </c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6" t="s">
        <v>162</v>
      </c>
      <c r="L135" s="4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6" t="s">
        <v>162</v>
      </c>
      <c r="Z135" s="4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6" t="s">
        <v>162</v>
      </c>
      <c r="AN135" s="4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 ht="15.0" customHeight="1">
      <c r="A136" s="209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191" t="s">
        <v>163</v>
      </c>
      <c r="L136" s="26"/>
      <c r="M136" s="26" t="s">
        <v>4</v>
      </c>
      <c r="N136" s="26" t="s">
        <v>5</v>
      </c>
      <c r="O136" s="26" t="s">
        <v>6</v>
      </c>
      <c r="P136" s="51"/>
      <c r="Q136" s="71"/>
      <c r="R136" s="191" t="s">
        <v>163</v>
      </c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91" t="s">
        <v>163</v>
      </c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191" t="s">
        <v>163</v>
      </c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Y136" s="51"/>
      <c r="AZ136" s="31" t="s">
        <v>4</v>
      </c>
      <c r="BA136" s="31" t="s">
        <v>13</v>
      </c>
      <c r="BB136" s="31" t="s">
        <v>6</v>
      </c>
      <c r="BC136" s="31" t="s">
        <v>14</v>
      </c>
      <c r="BD136" s="51"/>
      <c r="BE136" s="33" t="s">
        <v>4</v>
      </c>
      <c r="BF136" s="33" t="s">
        <v>13</v>
      </c>
      <c r="BG136" s="33" t="s">
        <v>6</v>
      </c>
      <c r="BH136" s="33" t="s">
        <v>15</v>
      </c>
      <c r="BI136" s="51"/>
      <c r="BJ136" s="51"/>
      <c r="BK136" s="51"/>
      <c r="BL136" s="51"/>
      <c r="BM136" s="51"/>
    </row>
    <row r="137">
      <c r="A137" s="35"/>
      <c r="B137" s="42"/>
      <c r="C137" s="37"/>
      <c r="D137" s="38"/>
      <c r="E137" s="39"/>
      <c r="F137" s="40">
        <v>0.0</v>
      </c>
      <c r="G137" s="40">
        <v>0.0</v>
      </c>
      <c r="H137" s="40">
        <v>0.0</v>
      </c>
      <c r="I137" s="57" t="s">
        <v>46</v>
      </c>
      <c r="J137" s="37"/>
      <c r="K137" s="38"/>
      <c r="L137" s="39"/>
      <c r="M137" s="40">
        <v>0.0</v>
      </c>
      <c r="N137" s="40">
        <v>0.0</v>
      </c>
      <c r="O137" s="40">
        <v>0.0</v>
      </c>
      <c r="P137" s="38" t="s">
        <v>36</v>
      </c>
      <c r="Q137" s="37"/>
      <c r="R137" s="38"/>
      <c r="S137" s="39"/>
      <c r="T137" s="40">
        <v>0.0</v>
      </c>
      <c r="U137" s="40">
        <v>0.0</v>
      </c>
      <c r="V137" s="40">
        <v>0.0</v>
      </c>
      <c r="W137" s="42" t="s">
        <v>37</v>
      </c>
      <c r="X137" s="37"/>
      <c r="Y137" s="38"/>
      <c r="Z137" s="39"/>
      <c r="AA137" s="40">
        <v>0.0</v>
      </c>
      <c r="AB137" s="40">
        <v>0.0</v>
      </c>
      <c r="AC137" s="40">
        <v>0.0</v>
      </c>
      <c r="AD137" s="56" t="s">
        <v>40</v>
      </c>
      <c r="AE137" s="37"/>
      <c r="AF137" s="38"/>
      <c r="AG137" s="39"/>
      <c r="AH137" s="40">
        <v>0.0</v>
      </c>
      <c r="AI137" s="40">
        <v>0.0</v>
      </c>
      <c r="AJ137" s="40">
        <v>0.0</v>
      </c>
      <c r="AK137" s="42" t="s">
        <v>43</v>
      </c>
      <c r="AL137" s="37">
        <v>45193.0</v>
      </c>
      <c r="AM137" s="53"/>
      <c r="AN137" s="44"/>
      <c r="AO137" s="40">
        <v>0.0</v>
      </c>
      <c r="AP137" s="40">
        <v>0.0</v>
      </c>
      <c r="AQ137" s="40">
        <v>0.0</v>
      </c>
      <c r="AR137" s="96" t="s">
        <v>142</v>
      </c>
      <c r="AS137" s="37">
        <v>45194.0</v>
      </c>
      <c r="AT137" s="53"/>
      <c r="AU137" s="44"/>
      <c r="AV137" s="40">
        <v>0.0</v>
      </c>
      <c r="AW137" s="40">
        <v>0.0</v>
      </c>
      <c r="AX137" s="40">
        <v>0.0</v>
      </c>
      <c r="AY137" s="51"/>
      <c r="AZ137" s="213">
        <f t="shared" ref="AZ137:BB137" si="122">SUM(F137,M137,T137,AA137,AH137,AO137,AV137)</f>
        <v>0</v>
      </c>
      <c r="BA137" s="214">
        <f t="shared" si="122"/>
        <v>0</v>
      </c>
      <c r="BB137" s="214">
        <f t="shared" si="122"/>
        <v>0</v>
      </c>
      <c r="BC137" s="215">
        <f>SUM(AZ137,BA137,BB137)</f>
        <v>0</v>
      </c>
      <c r="BD137" s="51"/>
      <c r="BE137" s="216">
        <f>AZ137*67.31</f>
        <v>0</v>
      </c>
      <c r="BF137" s="216">
        <f>74*BA137</f>
        <v>0</v>
      </c>
      <c r="BG137" s="216">
        <f>84*BB137</f>
        <v>0</v>
      </c>
      <c r="BH137" s="216">
        <f>SUM(BE137,BF137,BG137)</f>
        <v>0</v>
      </c>
      <c r="BI137" s="51"/>
      <c r="BJ137" s="51"/>
      <c r="BK137" s="51"/>
      <c r="BL137" s="51"/>
      <c r="BM137" s="51"/>
    </row>
    <row r="138">
      <c r="A138" s="217"/>
      <c r="B138" s="136"/>
      <c r="C138" s="71"/>
      <c r="D138" s="136"/>
      <c r="E138" s="136"/>
      <c r="F138" s="204"/>
      <c r="G138" s="204"/>
      <c r="H138" s="204"/>
      <c r="I138" s="136"/>
      <c r="J138" s="71"/>
      <c r="K138" s="136"/>
      <c r="L138" s="136"/>
      <c r="M138" s="218"/>
      <c r="N138" s="218"/>
      <c r="O138" s="218"/>
      <c r="P138" s="51"/>
      <c r="Q138" s="71"/>
      <c r="R138" s="136"/>
      <c r="S138" s="136"/>
      <c r="T138" s="203"/>
      <c r="U138" s="203"/>
      <c r="V138" s="203"/>
      <c r="W138" s="136"/>
      <c r="X138" s="71"/>
      <c r="Y138" s="136"/>
      <c r="Z138" s="136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136"/>
      <c r="AN138" s="72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209"/>
      <c r="B139" s="136"/>
      <c r="C139" s="71"/>
      <c r="D139" s="136"/>
      <c r="E139" s="136"/>
      <c r="F139" s="204"/>
      <c r="G139" s="204"/>
      <c r="H139" s="204"/>
      <c r="I139" s="136"/>
      <c r="J139" s="71"/>
      <c r="K139" s="6" t="s">
        <v>164</v>
      </c>
      <c r="L139" s="4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W139" s="136"/>
      <c r="X139" s="71"/>
      <c r="Y139" s="6" t="s">
        <v>164</v>
      </c>
      <c r="Z139" s="4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6" t="s">
        <v>164</v>
      </c>
      <c r="AN139" s="4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19"/>
      <c r="B140" s="136"/>
      <c r="C140" s="71"/>
      <c r="D140" s="136"/>
      <c r="E140" s="136"/>
      <c r="F140" s="26" t="s">
        <v>4</v>
      </c>
      <c r="G140" s="26" t="s">
        <v>5</v>
      </c>
      <c r="H140" s="26" t="s">
        <v>6</v>
      </c>
      <c r="I140" s="136"/>
      <c r="J140" s="71"/>
      <c r="K140" s="191" t="s">
        <v>163</v>
      </c>
      <c r="L140" s="211"/>
      <c r="M140" s="26" t="s">
        <v>4</v>
      </c>
      <c r="N140" s="26" t="s">
        <v>5</v>
      </c>
      <c r="O140" s="26" t="s">
        <v>6</v>
      </c>
      <c r="P140" s="51"/>
      <c r="Q140" s="71"/>
      <c r="R140" s="191" t="s">
        <v>163</v>
      </c>
      <c r="S140" s="136"/>
      <c r="T140" s="26" t="s">
        <v>4</v>
      </c>
      <c r="U140" s="26" t="s">
        <v>5</v>
      </c>
      <c r="V140" s="26" t="s">
        <v>6</v>
      </c>
      <c r="W140" s="136"/>
      <c r="X140" s="71"/>
      <c r="Y140" s="191" t="s">
        <v>163</v>
      </c>
      <c r="Z140" s="136"/>
      <c r="AA140" s="26" t="s">
        <v>4</v>
      </c>
      <c r="AB140" s="26" t="s">
        <v>5</v>
      </c>
      <c r="AC140" s="26" t="s">
        <v>6</v>
      </c>
      <c r="AD140" s="117"/>
      <c r="AE140" s="71"/>
      <c r="AF140" s="191" t="s">
        <v>163</v>
      </c>
      <c r="AG140" s="32"/>
      <c r="AH140" s="26" t="s">
        <v>4</v>
      </c>
      <c r="AI140" s="26" t="s">
        <v>5</v>
      </c>
      <c r="AJ140" s="26" t="s">
        <v>6</v>
      </c>
      <c r="AK140" s="32"/>
      <c r="AL140" s="71"/>
      <c r="AM140" s="136"/>
      <c r="AN140" s="72"/>
      <c r="AO140" s="26" t="s">
        <v>4</v>
      </c>
      <c r="AP140" s="26" t="s">
        <v>5</v>
      </c>
      <c r="AQ140" s="26" t="s">
        <v>6</v>
      </c>
      <c r="AR140" s="117"/>
      <c r="AS140" s="118"/>
      <c r="AT140" s="136"/>
      <c r="AU140" s="72"/>
      <c r="AV140" s="26" t="s">
        <v>4</v>
      </c>
      <c r="AW140" s="26" t="s">
        <v>5</v>
      </c>
      <c r="AX140" s="26" t="s">
        <v>6</v>
      </c>
      <c r="AY140" s="51"/>
      <c r="AZ140" s="31" t="s">
        <v>4</v>
      </c>
      <c r="BA140" s="31" t="s">
        <v>13</v>
      </c>
      <c r="BB140" s="31" t="s">
        <v>6</v>
      </c>
      <c r="BC140" s="31" t="s">
        <v>14</v>
      </c>
      <c r="BD140" s="51"/>
      <c r="BE140" s="33" t="s">
        <v>4</v>
      </c>
      <c r="BF140" s="33" t="s">
        <v>13</v>
      </c>
      <c r="BG140" s="33" t="s">
        <v>6</v>
      </c>
      <c r="BH140" s="33" t="s">
        <v>15</v>
      </c>
      <c r="BI140" s="51"/>
      <c r="BJ140" s="51"/>
      <c r="BK140" s="51"/>
      <c r="BL140" s="51"/>
      <c r="BM140" s="51"/>
    </row>
    <row r="141">
      <c r="A141" s="220"/>
      <c r="B141" s="92"/>
      <c r="C141" s="45"/>
      <c r="D141" s="53"/>
      <c r="E141" s="44"/>
      <c r="F141" s="40">
        <v>0.0</v>
      </c>
      <c r="G141" s="40">
        <v>0.0</v>
      </c>
      <c r="H141" s="40">
        <v>0.0</v>
      </c>
      <c r="I141" s="57" t="s">
        <v>46</v>
      </c>
      <c r="J141" s="37"/>
      <c r="K141" s="38"/>
      <c r="L141" s="39"/>
      <c r="M141" s="40">
        <v>0.0</v>
      </c>
      <c r="N141" s="40">
        <v>0.0</v>
      </c>
      <c r="O141" s="40">
        <v>0.0</v>
      </c>
      <c r="P141" s="38" t="s">
        <v>36</v>
      </c>
      <c r="Q141" s="37"/>
      <c r="R141" s="38"/>
      <c r="S141" s="39"/>
      <c r="T141" s="40">
        <v>0.0</v>
      </c>
      <c r="U141" s="40">
        <v>0.0</v>
      </c>
      <c r="V141" s="40">
        <v>0.0</v>
      </c>
      <c r="W141" s="42" t="s">
        <v>37</v>
      </c>
      <c r="X141" s="37"/>
      <c r="Y141" s="38"/>
      <c r="Z141" s="39"/>
      <c r="AA141" s="40">
        <v>0.0</v>
      </c>
      <c r="AB141" s="40">
        <v>0.0</v>
      </c>
      <c r="AC141" s="40">
        <v>0.0</v>
      </c>
      <c r="AD141" s="56" t="s">
        <v>40</v>
      </c>
      <c r="AE141" s="37"/>
      <c r="AF141" s="38"/>
      <c r="AG141" s="39"/>
      <c r="AH141" s="40">
        <v>0.0</v>
      </c>
      <c r="AI141" s="40">
        <v>0.0</v>
      </c>
      <c r="AJ141" s="40">
        <v>0.0</v>
      </c>
      <c r="AK141" s="42" t="s">
        <v>43</v>
      </c>
      <c r="AL141" s="37">
        <v>45193.0</v>
      </c>
      <c r="AM141" s="53"/>
      <c r="AN141" s="44"/>
      <c r="AO141" s="40">
        <v>0.0</v>
      </c>
      <c r="AP141" s="40">
        <v>0.0</v>
      </c>
      <c r="AQ141" s="40">
        <v>0.0</v>
      </c>
      <c r="AR141" s="96" t="s">
        <v>142</v>
      </c>
      <c r="AS141" s="37">
        <v>45194.0</v>
      </c>
      <c r="AT141" s="53"/>
      <c r="AU141" s="44"/>
      <c r="AV141" s="40">
        <v>0.0</v>
      </c>
      <c r="AW141" s="40">
        <v>0.0</v>
      </c>
      <c r="AX141" s="40">
        <v>0.0</v>
      </c>
      <c r="AY141" s="51"/>
      <c r="AZ141" s="49">
        <f t="shared" ref="AZ141:BB141" si="123">SUM(F141,M141,T141,AA141,AH141,AO141,AV141)</f>
        <v>0</v>
      </c>
      <c r="BA141" s="39">
        <f t="shared" si="123"/>
        <v>0</v>
      </c>
      <c r="BB141" s="39">
        <f t="shared" si="123"/>
        <v>0</v>
      </c>
      <c r="BC141" s="50">
        <f>SUM(AZ141,BA141,BB141)</f>
        <v>0</v>
      </c>
      <c r="BD141" s="51"/>
      <c r="BE141" s="221">
        <f>AZ141*67.31</f>
        <v>0</v>
      </c>
      <c r="BF141" s="221">
        <f>74*BA141</f>
        <v>0</v>
      </c>
      <c r="BG141" s="221">
        <f>84*BB141</f>
        <v>0</v>
      </c>
      <c r="BH141" s="221">
        <f>SUM(BE141,BF141,BG141)</f>
        <v>0</v>
      </c>
      <c r="BI141" s="51"/>
      <c r="BJ141" s="51"/>
      <c r="BK141" s="51"/>
      <c r="BL141" s="51"/>
      <c r="BM141" s="51"/>
    </row>
    <row r="142">
      <c r="A142" s="116"/>
      <c r="B142" s="136"/>
      <c r="C142" s="71"/>
      <c r="D142" s="136"/>
      <c r="E142" s="136"/>
      <c r="F142" s="204"/>
      <c r="G142" s="204"/>
      <c r="H142" s="204"/>
      <c r="I142" s="136"/>
      <c r="J142" s="71"/>
      <c r="K142" s="136"/>
      <c r="L142" s="136"/>
      <c r="M142" s="51"/>
      <c r="N142" s="51"/>
      <c r="O142" s="51"/>
      <c r="P142" s="51"/>
      <c r="Q142" s="71"/>
      <c r="R142" s="136"/>
      <c r="S142" s="136"/>
      <c r="T142" s="203"/>
      <c r="U142" s="203"/>
      <c r="V142" s="203"/>
      <c r="Y142" s="136"/>
      <c r="Z142" s="136"/>
      <c r="AA142" s="136"/>
      <c r="AB142" s="136"/>
      <c r="AC142" s="136"/>
      <c r="AD142" s="117"/>
      <c r="AE142" s="71"/>
      <c r="AF142" s="72"/>
      <c r="AG142" s="32"/>
      <c r="AH142" s="212"/>
      <c r="AI142" s="212"/>
      <c r="AJ142" s="212"/>
      <c r="AK142" s="32"/>
      <c r="AL142" s="71"/>
      <c r="AM142" s="136"/>
      <c r="AN142" s="72"/>
      <c r="AO142" s="136"/>
      <c r="AP142" s="136"/>
      <c r="AQ142" s="136"/>
      <c r="AR142" s="117"/>
      <c r="AS142" s="118"/>
      <c r="AT142" s="136"/>
      <c r="AU142" s="72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6" t="s">
        <v>165</v>
      </c>
      <c r="L143" s="4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W143" s="136"/>
      <c r="X143" s="71"/>
      <c r="Y143" s="6" t="s">
        <v>31</v>
      </c>
      <c r="Z143" s="4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6" t="s">
        <v>31</v>
      </c>
      <c r="AN143" s="4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6" t="s">
        <v>4</v>
      </c>
      <c r="G144" s="26" t="s">
        <v>5</v>
      </c>
      <c r="H144" s="26" t="s">
        <v>6</v>
      </c>
      <c r="I144" s="136"/>
      <c r="J144" s="71"/>
      <c r="K144" s="98"/>
      <c r="L144" s="211"/>
      <c r="M144" s="26" t="s">
        <v>4</v>
      </c>
      <c r="N144" s="26" t="s">
        <v>5</v>
      </c>
      <c r="O144" s="26" t="s">
        <v>6</v>
      </c>
      <c r="P144" s="51"/>
      <c r="Q144" s="71"/>
      <c r="R144" s="136"/>
      <c r="S144" s="136"/>
      <c r="T144" s="26" t="s">
        <v>4</v>
      </c>
      <c r="U144" s="26" t="s">
        <v>5</v>
      </c>
      <c r="V144" s="26" t="s">
        <v>6</v>
      </c>
      <c r="W144" s="136"/>
      <c r="X144" s="71"/>
      <c r="Y144" s="136"/>
      <c r="Z144" s="136"/>
      <c r="AA144" s="26" t="s">
        <v>4</v>
      </c>
      <c r="AB144" s="26" t="s">
        <v>5</v>
      </c>
      <c r="AC144" s="26" t="s">
        <v>6</v>
      </c>
      <c r="AD144" s="117"/>
      <c r="AE144" s="71"/>
      <c r="AF144" s="72"/>
      <c r="AG144" s="32"/>
      <c r="AH144" s="26" t="s">
        <v>4</v>
      </c>
      <c r="AI144" s="26" t="s">
        <v>5</v>
      </c>
      <c r="AJ144" s="26" t="s">
        <v>6</v>
      </c>
      <c r="AK144" s="32"/>
      <c r="AL144" s="71"/>
      <c r="AM144" s="136"/>
      <c r="AN144" s="72"/>
      <c r="AO144" s="26" t="s">
        <v>4</v>
      </c>
      <c r="AP144" s="26" t="s">
        <v>5</v>
      </c>
      <c r="AQ144" s="26" t="s">
        <v>6</v>
      </c>
      <c r="AR144" s="117"/>
      <c r="AS144" s="118"/>
      <c r="AT144" s="136"/>
      <c r="AU144" s="72"/>
      <c r="AV144" s="26" t="s">
        <v>4</v>
      </c>
      <c r="AW144" s="26" t="s">
        <v>5</v>
      </c>
      <c r="AX144" s="26" t="s">
        <v>6</v>
      </c>
      <c r="AY144" s="51"/>
      <c r="AZ144" s="31" t="s">
        <v>4</v>
      </c>
      <c r="BA144" s="31" t="s">
        <v>13</v>
      </c>
      <c r="BB144" s="31" t="s">
        <v>6</v>
      </c>
      <c r="BC144" s="31" t="s">
        <v>14</v>
      </c>
      <c r="BD144" s="51"/>
      <c r="BE144" s="33" t="s">
        <v>4</v>
      </c>
      <c r="BF144" s="33" t="s">
        <v>13</v>
      </c>
      <c r="BG144" s="33" t="s">
        <v>6</v>
      </c>
      <c r="BH144" s="33" t="s">
        <v>15</v>
      </c>
      <c r="BI144" s="51"/>
      <c r="BJ144" s="51"/>
      <c r="BK144" s="51"/>
      <c r="BL144" s="51"/>
      <c r="BM144" s="51"/>
    </row>
    <row r="145">
      <c r="A145" s="35"/>
      <c r="B145" s="92"/>
      <c r="C145" s="45"/>
      <c r="D145" s="53"/>
      <c r="E145" s="44"/>
      <c r="F145" s="40">
        <v>0.0</v>
      </c>
      <c r="G145" s="40">
        <v>0.0</v>
      </c>
      <c r="H145" s="40">
        <v>0.0</v>
      </c>
      <c r="I145" s="92"/>
      <c r="J145" s="45"/>
      <c r="K145" s="53"/>
      <c r="L145" s="44"/>
      <c r="M145" s="40">
        <v>0.0</v>
      </c>
      <c r="N145" s="40">
        <v>0.0</v>
      </c>
      <c r="O145" s="40">
        <v>0.0</v>
      </c>
      <c r="P145" s="92"/>
      <c r="Q145" s="45"/>
      <c r="R145" s="53"/>
      <c r="S145" s="44"/>
      <c r="T145" s="40">
        <v>0.0</v>
      </c>
      <c r="U145" s="40">
        <v>0.0</v>
      </c>
      <c r="V145" s="40">
        <v>0.0</v>
      </c>
      <c r="W145" s="92"/>
      <c r="X145" s="45"/>
      <c r="Y145" s="53"/>
      <c r="Z145" s="44"/>
      <c r="AA145" s="40">
        <v>0.0</v>
      </c>
      <c r="AB145" s="40">
        <v>0.0</v>
      </c>
      <c r="AC145" s="40">
        <v>0.0</v>
      </c>
      <c r="AD145" s="92"/>
      <c r="AE145" s="45"/>
      <c r="AF145" s="53"/>
      <c r="AG145" s="44"/>
      <c r="AH145" s="40">
        <v>0.0</v>
      </c>
      <c r="AI145" s="40">
        <v>0.0</v>
      </c>
      <c r="AJ145" s="40">
        <v>0.0</v>
      </c>
      <c r="AK145" s="92"/>
      <c r="AL145" s="45"/>
      <c r="AM145" s="53"/>
      <c r="AN145" s="44"/>
      <c r="AO145" s="40">
        <v>0.0</v>
      </c>
      <c r="AP145" s="40">
        <v>0.0</v>
      </c>
      <c r="AQ145" s="40">
        <v>0.0</v>
      </c>
      <c r="AR145" s="92"/>
      <c r="AS145" s="45"/>
      <c r="AT145" s="53"/>
      <c r="AU145" s="44"/>
      <c r="AV145" s="40">
        <v>0.0</v>
      </c>
      <c r="AW145" s="40">
        <v>0.0</v>
      </c>
      <c r="AX145" s="40">
        <v>0.0</v>
      </c>
      <c r="AY145" s="51"/>
      <c r="AZ145" s="49">
        <f t="shared" ref="AZ145:BB145" si="124">SUM(F145,M145,T145,AA145,AH145,AO145,AV145)</f>
        <v>0</v>
      </c>
      <c r="BA145" s="39">
        <f t="shared" si="124"/>
        <v>0</v>
      </c>
      <c r="BB145" s="39">
        <f t="shared" si="124"/>
        <v>0</v>
      </c>
      <c r="BC145" s="50">
        <f>SUM(AZ145,BA145,BB145)</f>
        <v>0</v>
      </c>
      <c r="BD145" s="51"/>
      <c r="BE145" s="221">
        <f>AZ145*67.31</f>
        <v>0</v>
      </c>
      <c r="BF145" s="221"/>
      <c r="BG145" s="221"/>
      <c r="BH145" s="221">
        <f>SUM(BE145,BF145,BG145)</f>
        <v>0</v>
      </c>
      <c r="BI145" s="51"/>
      <c r="BJ145" s="51"/>
      <c r="BK145" s="51"/>
      <c r="BL145" s="51"/>
      <c r="BM145" s="51"/>
    </row>
    <row r="146">
      <c r="A146" s="67"/>
      <c r="B146" s="68"/>
      <c r="C146" s="68"/>
      <c r="F146" s="204"/>
      <c r="G146" s="204"/>
      <c r="H146" s="204"/>
      <c r="I146" s="204"/>
      <c r="J146" s="118"/>
      <c r="K146" s="136"/>
      <c r="L146" s="136"/>
    </row>
    <row r="147">
      <c r="A147" s="67"/>
      <c r="B147" s="68"/>
      <c r="C147" s="68"/>
      <c r="F147" s="204"/>
      <c r="G147" s="204"/>
      <c r="H147" s="204"/>
      <c r="I147" s="204"/>
      <c r="J147" s="118"/>
      <c r="K147" s="6" t="s">
        <v>165</v>
      </c>
      <c r="L147" s="4"/>
      <c r="Y147" s="6" t="s">
        <v>145</v>
      </c>
      <c r="Z147" s="4"/>
      <c r="AM147" s="6" t="s">
        <v>145</v>
      </c>
      <c r="AN147" s="4"/>
    </row>
    <row r="148">
      <c r="A148" s="67"/>
      <c r="B148" s="136"/>
      <c r="C148" s="71"/>
      <c r="D148" s="136"/>
      <c r="E148" s="136"/>
      <c r="F148" s="26" t="s">
        <v>4</v>
      </c>
      <c r="G148" s="26" t="s">
        <v>5</v>
      </c>
      <c r="H148" s="26" t="s">
        <v>6</v>
      </c>
      <c r="I148" s="136"/>
      <c r="J148" s="71"/>
      <c r="K148" s="98"/>
      <c r="L148" s="211"/>
      <c r="M148" s="26" t="s">
        <v>4</v>
      </c>
      <c r="N148" s="26" t="s">
        <v>5</v>
      </c>
      <c r="O148" s="26" t="s">
        <v>6</v>
      </c>
      <c r="P148" s="51"/>
      <c r="Q148" s="71"/>
      <c r="R148" s="136"/>
      <c r="S148" s="136"/>
      <c r="T148" s="26" t="s">
        <v>4</v>
      </c>
      <c r="U148" s="26" t="s">
        <v>5</v>
      </c>
      <c r="V148" s="26" t="s">
        <v>6</v>
      </c>
      <c r="W148" s="136"/>
      <c r="X148" s="71"/>
      <c r="Y148" s="136"/>
      <c r="Z148" s="136"/>
      <c r="AA148" s="26" t="s">
        <v>4</v>
      </c>
      <c r="AB148" s="26" t="s">
        <v>5</v>
      </c>
      <c r="AC148" s="26" t="s">
        <v>6</v>
      </c>
      <c r="AD148" s="117"/>
      <c r="AE148" s="71"/>
      <c r="AF148" s="72"/>
      <c r="AG148" s="32"/>
      <c r="AH148" s="26" t="s">
        <v>4</v>
      </c>
      <c r="AI148" s="26" t="s">
        <v>5</v>
      </c>
      <c r="AJ148" s="26" t="s">
        <v>6</v>
      </c>
      <c r="AK148" s="32"/>
      <c r="AL148" s="71"/>
      <c r="AM148" s="136"/>
      <c r="AN148" s="72"/>
      <c r="AO148" s="26" t="s">
        <v>4</v>
      </c>
      <c r="AP148" s="26" t="s">
        <v>5</v>
      </c>
      <c r="AQ148" s="26" t="s">
        <v>6</v>
      </c>
      <c r="AR148" s="117"/>
      <c r="AS148" s="118"/>
      <c r="AT148" s="136"/>
      <c r="AU148" s="72"/>
      <c r="AV148" s="26" t="s">
        <v>4</v>
      </c>
      <c r="AW148" s="26" t="s">
        <v>5</v>
      </c>
      <c r="AX148" s="26" t="s">
        <v>6</v>
      </c>
      <c r="AZ148" s="31" t="s">
        <v>4</v>
      </c>
      <c r="BA148" s="31" t="s">
        <v>13</v>
      </c>
      <c r="BB148" s="31" t="s">
        <v>6</v>
      </c>
      <c r="BC148" s="31" t="s">
        <v>14</v>
      </c>
      <c r="BE148" s="33" t="s">
        <v>4</v>
      </c>
      <c r="BF148" s="33" t="s">
        <v>13</v>
      </c>
      <c r="BG148" s="33" t="s">
        <v>6</v>
      </c>
      <c r="BH148" s="33" t="s">
        <v>15</v>
      </c>
    </row>
    <row r="149">
      <c r="A149" s="222"/>
      <c r="B149" s="92"/>
      <c r="C149" s="45"/>
      <c r="D149" s="53"/>
      <c r="E149" s="44"/>
      <c r="F149" s="40">
        <v>0.0</v>
      </c>
      <c r="G149" s="40">
        <v>0.0</v>
      </c>
      <c r="H149" s="40">
        <v>0.0</v>
      </c>
      <c r="I149" s="92"/>
      <c r="J149" s="45"/>
      <c r="K149" s="53"/>
      <c r="L149" s="44"/>
      <c r="M149" s="40">
        <v>0.0</v>
      </c>
      <c r="N149" s="40">
        <v>0.0</v>
      </c>
      <c r="O149" s="40">
        <v>0.0</v>
      </c>
      <c r="P149" s="92"/>
      <c r="Q149" s="45"/>
      <c r="R149" s="53"/>
      <c r="S149" s="44"/>
      <c r="T149" s="40">
        <v>0.0</v>
      </c>
      <c r="U149" s="40">
        <v>0.0</v>
      </c>
      <c r="V149" s="40">
        <v>0.0</v>
      </c>
      <c r="W149" s="92"/>
      <c r="X149" s="45"/>
      <c r="Y149" s="53"/>
      <c r="Z149" s="44"/>
      <c r="AA149" s="40">
        <v>0.0</v>
      </c>
      <c r="AB149" s="40">
        <v>0.0</v>
      </c>
      <c r="AC149" s="40">
        <v>0.0</v>
      </c>
      <c r="AD149" s="92"/>
      <c r="AE149" s="45"/>
      <c r="AF149" s="53"/>
      <c r="AG149" s="44"/>
      <c r="AH149" s="40">
        <v>0.0</v>
      </c>
      <c r="AI149" s="40">
        <v>0.0</v>
      </c>
      <c r="AJ149" s="40">
        <v>0.0</v>
      </c>
      <c r="AK149" s="92"/>
      <c r="AL149" s="45"/>
      <c r="AM149" s="53"/>
      <c r="AN149" s="44"/>
      <c r="AO149" s="40">
        <v>0.0</v>
      </c>
      <c r="AP149" s="40">
        <v>0.0</v>
      </c>
      <c r="AQ149" s="40">
        <v>0.0</v>
      </c>
      <c r="AR149" s="92"/>
      <c r="AS149" s="45"/>
      <c r="AT149" s="53"/>
      <c r="AU149" s="44"/>
      <c r="AV149" s="40">
        <v>0.0</v>
      </c>
      <c r="AW149" s="40">
        <v>0.0</v>
      </c>
      <c r="AX149" s="40">
        <v>0.0</v>
      </c>
      <c r="AY149" s="51"/>
      <c r="AZ149" s="49">
        <f t="shared" ref="AZ149:BB149" si="125">SUM(F149,M149,T149,AA149,AH149,AO149,AV149)</f>
        <v>0</v>
      </c>
      <c r="BA149" s="39">
        <f t="shared" si="125"/>
        <v>0</v>
      </c>
      <c r="BB149" s="39">
        <f t="shared" si="125"/>
        <v>0</v>
      </c>
      <c r="BC149" s="50">
        <f>SUM(AZ149,BA149,BB149)</f>
        <v>0</v>
      </c>
      <c r="BD149" s="51"/>
      <c r="BE149" s="39"/>
      <c r="BF149" s="39"/>
      <c r="BG149" s="39"/>
      <c r="BH149" s="39"/>
      <c r="BI149" s="51"/>
      <c r="BJ149" s="51"/>
      <c r="BK149" s="51"/>
      <c r="BL149" s="51"/>
      <c r="BM149" s="51"/>
    </row>
    <row r="150">
      <c r="A150" s="67"/>
      <c r="B150" s="68"/>
      <c r="C150" s="68"/>
      <c r="F150" s="204"/>
      <c r="G150" s="204"/>
      <c r="H150" s="204"/>
      <c r="I150" s="204"/>
      <c r="J150" s="118"/>
      <c r="K150" s="136"/>
      <c r="L150" s="136"/>
      <c r="BG150" s="68" t="s">
        <v>15</v>
      </c>
      <c r="BH150" s="223">
        <f>SUM(BH131,BH137,BH141,BH145)</f>
        <v>0</v>
      </c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 ht="17.25" customHeight="1">
      <c r="A153" s="67"/>
      <c r="B153" s="68" t="s">
        <v>25</v>
      </c>
      <c r="D153" s="68" t="s">
        <v>166</v>
      </c>
      <c r="E153" s="68" t="s">
        <v>167</v>
      </c>
    </row>
    <row r="154">
      <c r="A154" s="224" t="s">
        <v>1</v>
      </c>
      <c r="B154" s="68"/>
    </row>
    <row r="155">
      <c r="A155" s="225" t="s">
        <v>45</v>
      </c>
      <c r="B155" s="68" t="s">
        <v>168</v>
      </c>
      <c r="C155" s="152"/>
      <c r="D155" s="152"/>
    </row>
    <row r="156">
      <c r="A156" s="225" t="s">
        <v>32</v>
      </c>
      <c r="B156" s="68" t="s">
        <v>175</v>
      </c>
      <c r="C156" s="67"/>
      <c r="D156" s="153"/>
      <c r="E156" s="136"/>
      <c r="F156" s="117"/>
      <c r="G156" s="117"/>
      <c r="H156" s="117"/>
      <c r="I156" s="117"/>
    </row>
    <row r="157">
      <c r="A157" s="67" t="s">
        <v>18</v>
      </c>
      <c r="B157" s="68" t="s">
        <v>294</v>
      </c>
      <c r="C157" s="67"/>
      <c r="D157" s="152"/>
    </row>
    <row r="158">
      <c r="A158" s="224" t="s">
        <v>51</v>
      </c>
    </row>
    <row r="159">
      <c r="A159" s="67" t="s">
        <v>198</v>
      </c>
      <c r="B159" s="68" t="s">
        <v>175</v>
      </c>
    </row>
    <row r="160">
      <c r="A160" s="225" t="s">
        <v>69</v>
      </c>
      <c r="B160" s="68" t="s">
        <v>168</v>
      </c>
      <c r="C160" s="152"/>
    </row>
    <row r="161">
      <c r="A161" s="225" t="s">
        <v>73</v>
      </c>
      <c r="B161" s="68" t="s">
        <v>172</v>
      </c>
      <c r="C161" s="152"/>
      <c r="D161" s="152"/>
      <c r="E161" s="152"/>
      <c r="AN161" s="226"/>
      <c r="AO161" s="226"/>
      <c r="AP161" s="226"/>
      <c r="AQ161" s="226"/>
      <c r="AR161" s="226"/>
    </row>
    <row r="162">
      <c r="A162" s="227" t="s">
        <v>173</v>
      </c>
      <c r="AN162" s="226"/>
      <c r="AO162" s="226"/>
      <c r="AP162" s="226"/>
      <c r="AQ162" s="226"/>
      <c r="AR162" s="226"/>
    </row>
    <row r="163">
      <c r="A163" s="67" t="s">
        <v>88</v>
      </c>
      <c r="B163" s="68" t="s">
        <v>169</v>
      </c>
      <c r="C163" s="67" t="s">
        <v>168</v>
      </c>
      <c r="AN163" s="228"/>
      <c r="AO163" s="228"/>
      <c r="AP163" s="228"/>
      <c r="AQ163" s="228"/>
      <c r="AR163" s="228"/>
    </row>
    <row r="164">
      <c r="A164" s="225" t="s">
        <v>97</v>
      </c>
      <c r="B164" s="68" t="s">
        <v>169</v>
      </c>
      <c r="C164" s="68" t="s">
        <v>174</v>
      </c>
    </row>
    <row r="165">
      <c r="A165" s="225" t="s">
        <v>103</v>
      </c>
      <c r="B165" s="68" t="s">
        <v>175</v>
      </c>
      <c r="C165" s="152" t="s">
        <v>171</v>
      </c>
      <c r="D165" s="152"/>
      <c r="E165" s="152"/>
      <c r="F165" s="153"/>
      <c r="G165" s="153"/>
      <c r="H165" s="153"/>
      <c r="I165" s="153"/>
    </row>
    <row r="166">
      <c r="A166" s="225" t="s">
        <v>109</v>
      </c>
      <c r="B166" s="68" t="s">
        <v>168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9" t="s">
        <v>35</v>
      </c>
      <c r="C167" s="152"/>
      <c r="D167" s="152"/>
      <c r="E167" s="152"/>
      <c r="F167" s="153"/>
      <c r="G167" s="153"/>
      <c r="H167" s="153"/>
      <c r="I167" s="153"/>
    </row>
    <row r="168">
      <c r="A168" s="225" t="s">
        <v>139</v>
      </c>
      <c r="B168" s="68" t="s">
        <v>172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82</v>
      </c>
      <c r="B169" s="68" t="s">
        <v>169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23</v>
      </c>
      <c r="C170" s="152"/>
      <c r="D170" s="152"/>
      <c r="E170" s="153"/>
      <c r="F170" s="153"/>
      <c r="G170" s="153"/>
      <c r="H170" s="153"/>
      <c r="I170" s="153"/>
    </row>
    <row r="171">
      <c r="A171" s="225" t="s">
        <v>123</v>
      </c>
      <c r="B171" s="68" t="s">
        <v>175</v>
      </c>
      <c r="C171" s="152"/>
      <c r="D171" s="152"/>
      <c r="E171" s="153"/>
      <c r="F171" s="153"/>
      <c r="G171" s="153"/>
      <c r="H171" s="153"/>
      <c r="I171" s="153"/>
    </row>
    <row r="172">
      <c r="A172" s="229" t="s">
        <v>145</v>
      </c>
      <c r="B172" s="68"/>
      <c r="C172" s="152"/>
      <c r="D172" s="152"/>
      <c r="E172" s="153"/>
      <c r="F172" s="153"/>
      <c r="G172" s="153"/>
      <c r="H172" s="153"/>
      <c r="I172" s="153"/>
    </row>
    <row r="173">
      <c r="A173" s="225" t="s">
        <v>30</v>
      </c>
      <c r="B173" s="68" t="s">
        <v>169</v>
      </c>
      <c r="C173" s="152" t="s">
        <v>295</v>
      </c>
      <c r="D173" s="152"/>
      <c r="E173" s="153"/>
      <c r="F173" s="153"/>
      <c r="G173" s="153"/>
      <c r="H173" s="153"/>
      <c r="I173" s="153"/>
    </row>
    <row r="174">
      <c r="A174" s="227" t="s">
        <v>151</v>
      </c>
    </row>
    <row r="175">
      <c r="A175" s="67" t="s">
        <v>176</v>
      </c>
      <c r="B175" s="68" t="s">
        <v>171</v>
      </c>
      <c r="C175" s="67"/>
      <c r="D175" s="152"/>
    </row>
    <row r="176">
      <c r="A176" s="152" t="s">
        <v>52</v>
      </c>
      <c r="B176" s="68" t="s">
        <v>169</v>
      </c>
      <c r="C176" s="67" t="s">
        <v>172</v>
      </c>
      <c r="D176" s="152"/>
    </row>
    <row r="177">
      <c r="A177" s="152" t="s">
        <v>54</v>
      </c>
      <c r="B177" s="152" t="s">
        <v>174</v>
      </c>
      <c r="C177" s="152" t="s">
        <v>171</v>
      </c>
    </row>
    <row r="178">
      <c r="A178" s="227" t="s">
        <v>178</v>
      </c>
      <c r="B178" s="153"/>
      <c r="C178" s="153"/>
    </row>
    <row r="179">
      <c r="A179" s="67" t="s">
        <v>55</v>
      </c>
      <c r="B179" s="68" t="s">
        <v>174</v>
      </c>
      <c r="C179" s="152" t="s">
        <v>296</v>
      </c>
    </row>
    <row r="183">
      <c r="F183" s="136"/>
      <c r="G183" s="136"/>
      <c r="H183" s="136"/>
      <c r="I183" s="136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9">
      <c r="D189" s="75"/>
      <c r="E189" s="75"/>
    </row>
    <row r="190">
      <c r="D190" s="75"/>
      <c r="E190" s="75"/>
    </row>
    <row r="191">
      <c r="D191" s="106"/>
      <c r="E191" s="106"/>
    </row>
    <row r="192">
      <c r="E192" s="32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106"/>
    </row>
    <row r="203">
      <c r="E203" s="106"/>
    </row>
    <row r="204">
      <c r="E204" s="32"/>
    </row>
    <row r="205">
      <c r="E205" s="51"/>
    </row>
    <row r="206">
      <c r="E206" s="51"/>
    </row>
  </sheetData>
  <mergeCells count="74">
    <mergeCell ref="K73:L73"/>
    <mergeCell ref="K85:L85"/>
    <mergeCell ref="AF85:AG85"/>
    <mergeCell ref="AT85:AU85"/>
    <mergeCell ref="BF86:BG86"/>
    <mergeCell ref="BF87:BG87"/>
    <mergeCell ref="K94:L94"/>
    <mergeCell ref="BF94:BG94"/>
    <mergeCell ref="AF94:AG94"/>
    <mergeCell ref="AT94:AU94"/>
    <mergeCell ref="BF96:BG96"/>
    <mergeCell ref="K103:L103"/>
    <mergeCell ref="AF103:AG103"/>
    <mergeCell ref="AT103:AU103"/>
    <mergeCell ref="BF105:BG105"/>
    <mergeCell ref="AM139:AN139"/>
    <mergeCell ref="AM143:AN143"/>
    <mergeCell ref="Y143:Z143"/>
    <mergeCell ref="Y147:Z147"/>
    <mergeCell ref="K135:L135"/>
    <mergeCell ref="Y135:Z135"/>
    <mergeCell ref="AM135:AN135"/>
    <mergeCell ref="K139:L139"/>
    <mergeCell ref="Y139:Z139"/>
    <mergeCell ref="K143:L143"/>
    <mergeCell ref="K147:L147"/>
    <mergeCell ref="AM147:AN147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4:L124"/>
    <mergeCell ref="Y124:Z124"/>
    <mergeCell ref="AM124:AN124"/>
    <mergeCell ref="K128:L128"/>
    <mergeCell ref="Y128:Z128"/>
    <mergeCell ref="AM128:AN128"/>
    <mergeCell ref="BF129:BG129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45229.0</v>
      </c>
      <c r="F3" s="14"/>
      <c r="G3" s="14"/>
      <c r="H3" s="14"/>
      <c r="I3" s="15"/>
      <c r="J3" s="15"/>
      <c r="K3" s="16"/>
      <c r="L3" s="13">
        <v>45230.0</v>
      </c>
      <c r="M3" s="15"/>
      <c r="N3" s="15"/>
      <c r="O3" s="15"/>
      <c r="P3" s="15"/>
      <c r="Q3" s="11"/>
      <c r="R3" s="17"/>
      <c r="S3" s="13">
        <v>45231.0</v>
      </c>
      <c r="T3" s="11"/>
      <c r="U3" s="15"/>
      <c r="V3" s="15"/>
      <c r="W3" s="11"/>
      <c r="X3" s="18"/>
      <c r="Y3" s="14"/>
      <c r="Z3" s="13">
        <v>45232.0</v>
      </c>
      <c r="AA3" s="15"/>
      <c r="AB3" s="15"/>
      <c r="AC3" s="11"/>
      <c r="AD3" s="15"/>
      <c r="AE3" s="15"/>
      <c r="AF3" s="12"/>
      <c r="AG3" s="13">
        <v>45233.0</v>
      </c>
      <c r="AH3" s="15"/>
      <c r="AI3" s="11"/>
      <c r="AJ3" s="15"/>
      <c r="AK3" s="15"/>
      <c r="AL3" s="15"/>
      <c r="AM3" s="18"/>
      <c r="AN3" s="13">
        <v>45234.0</v>
      </c>
      <c r="AO3" s="11"/>
      <c r="AP3" s="19"/>
      <c r="AQ3" s="19"/>
      <c r="AR3" s="19"/>
      <c r="AS3" s="19"/>
      <c r="AT3" s="14"/>
      <c r="AU3" s="13">
        <v>45235.0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45229.0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45230.0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45231.0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45232.0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45233.0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45234.0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45236.0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32.5</v>
      </c>
      <c r="BB5" s="39">
        <f t="shared" si="1"/>
        <v>0</v>
      </c>
      <c r="BC5" s="50">
        <f t="shared" ref="BC5:BC12" si="3">SUM(AZ5,BA5,BB5)</f>
        <v>32.5</v>
      </c>
      <c r="BD5" s="51"/>
      <c r="BE5" s="39">
        <f t="shared" ref="BE5:BE11" si="4">AZ5*80</f>
        <v>0</v>
      </c>
      <c r="BF5" s="39">
        <f t="shared" ref="BF5:BF11" si="5">BA5*88</f>
        <v>2860</v>
      </c>
      <c r="BG5" s="39">
        <f t="shared" ref="BG5:BG11" si="6">BB5*80</f>
        <v>0</v>
      </c>
      <c r="BH5" s="39">
        <f t="shared" ref="BH5:BH12" si="7">SUM(BE5,BF5,BG5)</f>
        <v>2860</v>
      </c>
      <c r="BI5" s="51"/>
      <c r="BJ5" s="52" t="s">
        <v>1</v>
      </c>
      <c r="BK5" s="53">
        <f>BC14</f>
        <v>108.5</v>
      </c>
      <c r="BL5" s="51"/>
      <c r="BM5" s="51"/>
    </row>
    <row r="6">
      <c r="A6" s="35" t="s">
        <v>30</v>
      </c>
      <c r="B6" s="63"/>
      <c r="C6" s="45"/>
      <c r="D6" s="39"/>
      <c r="E6" s="39"/>
      <c r="F6" s="40">
        <v>0.0</v>
      </c>
      <c r="G6" s="40">
        <v>0.0</v>
      </c>
      <c r="H6" s="40">
        <v>0.0</v>
      </c>
      <c r="I6" s="60"/>
      <c r="J6" s="45"/>
      <c r="K6" s="39"/>
      <c r="L6" s="39"/>
      <c r="M6" s="40">
        <v>0.0</v>
      </c>
      <c r="N6" s="40">
        <v>0.0</v>
      </c>
      <c r="O6" s="40">
        <v>0.0</v>
      </c>
      <c r="P6" s="53"/>
      <c r="Q6" s="45"/>
      <c r="R6" s="39"/>
      <c r="S6" s="39"/>
      <c r="T6" s="40">
        <v>0.0</v>
      </c>
      <c r="U6" s="40">
        <v>0.0</v>
      </c>
      <c r="V6" s="40">
        <v>0.0</v>
      </c>
      <c r="W6" s="64"/>
      <c r="X6" s="45"/>
      <c r="Y6" s="39"/>
      <c r="Z6" s="39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K6" s="46"/>
      <c r="AL6" s="45"/>
      <c r="AM6" s="39"/>
      <c r="AN6" s="39"/>
      <c r="AO6" s="40">
        <v>0.0</v>
      </c>
      <c r="AP6" s="40">
        <v>0.0</v>
      </c>
      <c r="AQ6" s="40">
        <v>0.0</v>
      </c>
      <c r="AR6" s="47" t="s">
        <v>27</v>
      </c>
      <c r="AS6" s="37">
        <v>45236.0</v>
      </c>
      <c r="AT6" s="38" t="s">
        <v>297</v>
      </c>
      <c r="AU6" s="39" t="s">
        <v>197</v>
      </c>
      <c r="AV6" s="40">
        <v>0.0</v>
      </c>
      <c r="AW6" s="40">
        <v>4.0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4</v>
      </c>
      <c r="BB6" s="39">
        <f t="shared" si="2"/>
        <v>0</v>
      </c>
      <c r="BC6" s="50">
        <f t="shared" si="3"/>
        <v>4</v>
      </c>
      <c r="BD6" s="51"/>
      <c r="BE6" s="39">
        <f t="shared" si="4"/>
        <v>0</v>
      </c>
      <c r="BF6" s="39">
        <f t="shared" si="5"/>
        <v>352</v>
      </c>
      <c r="BG6" s="39">
        <f t="shared" si="6"/>
        <v>0</v>
      </c>
      <c r="BH6" s="39">
        <f t="shared" si="7"/>
        <v>352</v>
      </c>
      <c r="BI6" s="51"/>
      <c r="BJ6" s="52" t="s">
        <v>31</v>
      </c>
      <c r="BK6" s="55">
        <f>BC40</f>
        <v>164.5</v>
      </c>
      <c r="BL6" s="51"/>
      <c r="BM6" s="51"/>
    </row>
    <row r="7">
      <c r="A7" s="35" t="s">
        <v>32</v>
      </c>
      <c r="B7" s="41" t="s">
        <v>33</v>
      </c>
      <c r="C7" s="37">
        <v>45230.0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45231.0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45232.0</v>
      </c>
      <c r="R7" s="38" t="s">
        <v>35</v>
      </c>
      <c r="S7" s="39" t="s">
        <v>35</v>
      </c>
      <c r="T7" s="40">
        <v>0.0</v>
      </c>
      <c r="U7" s="40">
        <v>0.0</v>
      </c>
      <c r="V7" s="40">
        <v>0.0</v>
      </c>
      <c r="W7" s="56" t="s">
        <v>37</v>
      </c>
      <c r="X7" s="37">
        <v>45233.0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45234.0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45235.0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93</v>
      </c>
      <c r="AS7" s="37">
        <v>45235.0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25</v>
      </c>
      <c r="BA7" s="39">
        <f t="shared" si="8"/>
        <v>4</v>
      </c>
      <c r="BB7" s="39">
        <f t="shared" si="8"/>
        <v>1</v>
      </c>
      <c r="BC7" s="50">
        <f t="shared" si="3"/>
        <v>30</v>
      </c>
      <c r="BD7" s="51"/>
      <c r="BE7" s="39">
        <f t="shared" si="4"/>
        <v>2000</v>
      </c>
      <c r="BF7" s="39">
        <f t="shared" si="5"/>
        <v>352</v>
      </c>
      <c r="BG7" s="39">
        <f t="shared" si="6"/>
        <v>80</v>
      </c>
      <c r="BH7" s="39">
        <f t="shared" si="7"/>
        <v>2432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45230.0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45231.0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45232.0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45233.0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45234.0</v>
      </c>
      <c r="AF8" s="42" t="s">
        <v>274</v>
      </c>
      <c r="AG8" s="58" t="s">
        <v>48</v>
      </c>
      <c r="AH8" s="40">
        <v>6.0</v>
      </c>
      <c r="AI8" s="40">
        <v>2.0</v>
      </c>
      <c r="AJ8" s="40">
        <v>0.0</v>
      </c>
      <c r="AK8" s="47" t="s">
        <v>43</v>
      </c>
      <c r="AL8" s="37">
        <v>45235.0</v>
      </c>
      <c r="AM8" s="42" t="s">
        <v>274</v>
      </c>
      <c r="AN8" s="58" t="s">
        <v>48</v>
      </c>
      <c r="AO8" s="40">
        <v>6.0</v>
      </c>
      <c r="AP8" s="40">
        <v>2.0</v>
      </c>
      <c r="AQ8" s="40">
        <v>0.0</v>
      </c>
      <c r="AR8" s="47" t="s">
        <v>44</v>
      </c>
      <c r="AS8" s="37">
        <v>45236.0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28.5</v>
      </c>
      <c r="BA8" s="39">
        <f t="shared" si="9"/>
        <v>7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2280</v>
      </c>
      <c r="BF8" s="39">
        <f t="shared" si="5"/>
        <v>616</v>
      </c>
      <c r="BG8" s="39">
        <f t="shared" si="6"/>
        <v>0</v>
      </c>
      <c r="BH8" s="39">
        <f t="shared" si="7"/>
        <v>2896</v>
      </c>
      <c r="BI8" s="51"/>
      <c r="BJ8" s="55" t="s">
        <v>49</v>
      </c>
      <c r="BK8" s="55">
        <f>BC61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150.5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42" t="s">
        <v>24</v>
      </c>
      <c r="Q10" s="37">
        <v>45231.0</v>
      </c>
      <c r="R10" s="38" t="s">
        <v>272</v>
      </c>
      <c r="S10" s="39" t="s">
        <v>21</v>
      </c>
      <c r="T10" s="40">
        <v>0.0</v>
      </c>
      <c r="U10" s="40">
        <v>6.5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6.5</v>
      </c>
      <c r="BB10" s="39">
        <f t="shared" si="11"/>
        <v>0</v>
      </c>
      <c r="BC10" s="50">
        <f t="shared" si="3"/>
        <v>6.5</v>
      </c>
      <c r="BD10" s="51"/>
      <c r="BE10" s="39">
        <f t="shared" si="4"/>
        <v>0</v>
      </c>
      <c r="BF10" s="39">
        <f t="shared" si="5"/>
        <v>572</v>
      </c>
      <c r="BG10" s="39">
        <f t="shared" si="6"/>
        <v>0</v>
      </c>
      <c r="BH10" s="39">
        <f t="shared" si="7"/>
        <v>572</v>
      </c>
      <c r="BI10" s="51"/>
      <c r="BJ10" s="62" t="s">
        <v>53</v>
      </c>
      <c r="BK10" s="62">
        <f>BC72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60"/>
      <c r="J12" s="45"/>
      <c r="K12" s="39"/>
      <c r="L12" s="39"/>
      <c r="M12" s="40">
        <v>0.0</v>
      </c>
      <c r="N12" s="40">
        <v>0.0</v>
      </c>
      <c r="O12" s="40">
        <v>0.0</v>
      </c>
      <c r="P12" s="53"/>
      <c r="Q12" s="45"/>
      <c r="R12" s="39"/>
      <c r="S12" s="39"/>
      <c r="T12" s="40">
        <v>0.0</v>
      </c>
      <c r="U12" s="40">
        <v>0.0</v>
      </c>
      <c r="V12" s="40">
        <v>0.0</v>
      </c>
      <c r="W12" s="64"/>
      <c r="X12" s="45"/>
      <c r="Y12" s="39"/>
      <c r="Z12" s="39"/>
      <c r="AA12" s="40">
        <v>0.0</v>
      </c>
      <c r="AB12" s="40">
        <v>0.0</v>
      </c>
      <c r="AC12" s="40">
        <v>0.0</v>
      </c>
      <c r="AD12" s="44"/>
      <c r="AE12" s="45"/>
      <c r="AF12" s="39"/>
      <c r="AG12" s="39"/>
      <c r="AH12" s="40">
        <v>0.0</v>
      </c>
      <c r="AI12" s="40">
        <v>0.0</v>
      </c>
      <c r="AJ12" s="40">
        <v>0.0</v>
      </c>
      <c r="AK12" s="46"/>
      <c r="AL12" s="45"/>
      <c r="AM12" s="39"/>
      <c r="AN12" s="39"/>
      <c r="AO12" s="40">
        <v>0.0</v>
      </c>
      <c r="AP12" s="40">
        <v>0.0</v>
      </c>
      <c r="AQ12" s="40">
        <v>0.0</v>
      </c>
      <c r="AR12" s="54"/>
      <c r="AS12" s="45"/>
      <c r="AT12" s="39"/>
      <c r="AU12" s="39"/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0</v>
      </c>
      <c r="BB12" s="39">
        <f t="shared" si="13"/>
        <v>0</v>
      </c>
      <c r="BC12" s="50">
        <f t="shared" si="3"/>
        <v>0</v>
      </c>
      <c r="BD12" s="51"/>
      <c r="BE12" s="39">
        <f>AZ12*67.31</f>
        <v>0</v>
      </c>
      <c r="BF12" s="39">
        <f>BA12*74</f>
        <v>0</v>
      </c>
      <c r="BG12" s="39">
        <f>BB12*84</f>
        <v>0</v>
      </c>
      <c r="BH12" s="39">
        <f t="shared" si="7"/>
        <v>0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43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53.5</v>
      </c>
      <c r="BA14" s="78">
        <f t="shared" si="14"/>
        <v>54</v>
      </c>
      <c r="BB14" s="78">
        <f t="shared" si="14"/>
        <v>1</v>
      </c>
      <c r="BC14" s="79">
        <f t="shared" si="14"/>
        <v>108.5</v>
      </c>
      <c r="BD14" s="51"/>
      <c r="BE14" s="40">
        <f t="shared" ref="BE14:BG14" si="15">sum(BE5,BE6,BE7,BE8,BE9,BE10)</f>
        <v>4280</v>
      </c>
      <c r="BF14" s="40">
        <f t="shared" si="15"/>
        <v>4752</v>
      </c>
      <c r="BG14" s="40">
        <f t="shared" si="15"/>
        <v>80</v>
      </c>
      <c r="BH14" s="40">
        <f>sum(BH5,BH6,BH7,BH8,BH9,BH10,BH11,BH12)</f>
        <v>9112</v>
      </c>
      <c r="BI14" s="51"/>
      <c r="BJ14" s="62" t="s">
        <v>59</v>
      </c>
      <c r="BK14" s="62">
        <f>BC93</f>
        <v>60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SUM(BC137,BC141)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45229.0</v>
      </c>
      <c r="F18" s="14"/>
      <c r="G18" s="14"/>
      <c r="H18" s="14"/>
      <c r="I18" s="15"/>
      <c r="J18" s="15"/>
      <c r="K18" s="16"/>
      <c r="L18" s="13">
        <v>45230.0</v>
      </c>
      <c r="M18" s="15"/>
      <c r="N18" s="15"/>
      <c r="O18" s="15"/>
      <c r="P18" s="15"/>
      <c r="Q18" s="11"/>
      <c r="R18" s="17"/>
      <c r="S18" s="13">
        <v>45231.0</v>
      </c>
      <c r="T18" s="11"/>
      <c r="U18" s="15"/>
      <c r="V18" s="15"/>
      <c r="W18" s="11"/>
      <c r="X18" s="18"/>
      <c r="Y18" s="14"/>
      <c r="Z18" s="13">
        <v>45232.0</v>
      </c>
      <c r="AA18" s="15"/>
      <c r="AB18" s="15"/>
      <c r="AC18" s="11"/>
      <c r="AD18" s="15"/>
      <c r="AE18" s="15"/>
      <c r="AF18" s="12"/>
      <c r="AG18" s="13">
        <v>45233.0</v>
      </c>
      <c r="AH18" s="15"/>
      <c r="AI18" s="11"/>
      <c r="AJ18" s="15"/>
      <c r="AK18" s="15"/>
      <c r="AL18" s="15"/>
      <c r="AM18" s="18"/>
      <c r="AN18" s="13">
        <v>45234.0</v>
      </c>
      <c r="AO18" s="11"/>
      <c r="AP18" s="19"/>
      <c r="AQ18" s="19"/>
      <c r="AR18" s="19"/>
      <c r="AS18" s="19"/>
      <c r="AT18" s="14"/>
      <c r="AU18" s="13">
        <v>45235.0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2860</v>
      </c>
      <c r="BL19" s="32"/>
      <c r="BM19" s="32"/>
    </row>
    <row r="20">
      <c r="A20" s="94" t="s">
        <v>198</v>
      </c>
      <c r="B20" s="36" t="s">
        <v>19</v>
      </c>
      <c r="C20" s="37">
        <v>45229.0</v>
      </c>
      <c r="D20" s="42" t="s">
        <v>211</v>
      </c>
      <c r="E20" s="58" t="s">
        <v>66</v>
      </c>
      <c r="F20" s="40">
        <v>0.0</v>
      </c>
      <c r="G20" s="40">
        <v>6.0</v>
      </c>
      <c r="H20" s="40">
        <v>0.0</v>
      </c>
      <c r="I20" s="41" t="s">
        <v>22</v>
      </c>
      <c r="J20" s="37">
        <v>45230.0</v>
      </c>
      <c r="K20" s="42" t="s">
        <v>25</v>
      </c>
      <c r="L20" s="58" t="s">
        <v>25</v>
      </c>
      <c r="M20" s="40">
        <v>0.0</v>
      </c>
      <c r="N20" s="40">
        <v>0.0</v>
      </c>
      <c r="O20" s="40">
        <v>0.0</v>
      </c>
      <c r="P20" s="42" t="s">
        <v>24</v>
      </c>
      <c r="Q20" s="37">
        <v>45231.0</v>
      </c>
      <c r="R20" s="42" t="s">
        <v>211</v>
      </c>
      <c r="S20" s="58" t="s">
        <v>66</v>
      </c>
      <c r="T20" s="40">
        <v>0.0</v>
      </c>
      <c r="U20" s="40">
        <v>6.0</v>
      </c>
      <c r="V20" s="40">
        <v>0.0</v>
      </c>
      <c r="W20" s="43" t="s">
        <v>26</v>
      </c>
      <c r="X20" s="37">
        <v>45232.0</v>
      </c>
      <c r="Y20" s="42" t="s">
        <v>211</v>
      </c>
      <c r="Z20" s="58" t="s">
        <v>66</v>
      </c>
      <c r="AA20" s="40">
        <v>0.0</v>
      </c>
      <c r="AB20" s="40">
        <v>6.0</v>
      </c>
      <c r="AC20" s="40">
        <v>0.0</v>
      </c>
      <c r="AD20" s="56" t="s">
        <v>56</v>
      </c>
      <c r="AE20" s="37">
        <v>45233.0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45234.0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36" t="s">
        <v>93</v>
      </c>
      <c r="AS20" s="37">
        <v>45235.0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36</v>
      </c>
      <c r="BB20" s="39">
        <f t="shared" si="16"/>
        <v>0</v>
      </c>
      <c r="BC20" s="50">
        <f t="shared" ref="BC20:BC27" si="18">SUM(AZ20,BA20,BB20)</f>
        <v>36</v>
      </c>
      <c r="BD20" s="51"/>
      <c r="BE20" s="39">
        <f>AZ20*67.31</f>
        <v>0</v>
      </c>
      <c r="BF20" s="39">
        <f>BA20*74</f>
        <v>2664</v>
      </c>
      <c r="BG20" s="39">
        <f>BB20*84</f>
        <v>0</v>
      </c>
      <c r="BH20" s="39">
        <f t="shared" ref="BH20:BH27" si="19">sum(BE20,BF20,BG20)</f>
        <v>2664</v>
      </c>
      <c r="BI20" s="51"/>
      <c r="BJ20" s="39" t="s">
        <v>68</v>
      </c>
      <c r="BK20" s="93">
        <f>BH81</f>
        <v>2503.44</v>
      </c>
      <c r="BL20" s="51"/>
      <c r="BM20" s="51"/>
    </row>
    <row r="21">
      <c r="A21" s="97" t="s">
        <v>69</v>
      </c>
      <c r="B21" s="41" t="s">
        <v>33</v>
      </c>
      <c r="C21" s="37">
        <v>45230.0</v>
      </c>
      <c r="D21" s="42" t="s">
        <v>274</v>
      </c>
      <c r="E21" s="58" t="s">
        <v>48</v>
      </c>
      <c r="F21" s="40">
        <v>6.0</v>
      </c>
      <c r="G21" s="40">
        <v>2.0</v>
      </c>
      <c r="H21" s="40">
        <v>0.0</v>
      </c>
      <c r="I21" s="57" t="s">
        <v>46</v>
      </c>
      <c r="J21" s="37">
        <v>45231.0</v>
      </c>
      <c r="K21" s="42" t="s">
        <v>274</v>
      </c>
      <c r="L21" s="58" t="s">
        <v>48</v>
      </c>
      <c r="M21" s="40">
        <v>6.0</v>
      </c>
      <c r="N21" s="40">
        <v>2.0</v>
      </c>
      <c r="O21" s="40">
        <v>0.0</v>
      </c>
      <c r="P21" s="38" t="s">
        <v>36</v>
      </c>
      <c r="Q21" s="37">
        <v>45232.0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56" t="s">
        <v>37</v>
      </c>
      <c r="X21" s="37">
        <v>45233.0</v>
      </c>
      <c r="Y21" s="42" t="s">
        <v>274</v>
      </c>
      <c r="Z21" s="58" t="s">
        <v>48</v>
      </c>
      <c r="AA21" s="40">
        <v>6.0</v>
      </c>
      <c r="AB21" s="40">
        <v>2.0</v>
      </c>
      <c r="AC21" s="40">
        <v>0.0</v>
      </c>
      <c r="AD21" s="56" t="s">
        <v>40</v>
      </c>
      <c r="AE21" s="37">
        <v>45234.0</v>
      </c>
      <c r="AF21" s="42" t="s">
        <v>25</v>
      </c>
      <c r="AG21" s="58" t="s">
        <v>25</v>
      </c>
      <c r="AH21" s="40">
        <v>0.0</v>
      </c>
      <c r="AI21" s="40">
        <v>0.0</v>
      </c>
      <c r="AJ21" s="40">
        <v>0.0</v>
      </c>
      <c r="AK21" s="96" t="s">
        <v>43</v>
      </c>
      <c r="AL21" s="37">
        <v>45235.0</v>
      </c>
      <c r="AM21" s="42" t="s">
        <v>274</v>
      </c>
      <c r="AN21" s="58" t="s">
        <v>48</v>
      </c>
      <c r="AO21" s="40">
        <v>6.0</v>
      </c>
      <c r="AP21" s="40">
        <v>2.0</v>
      </c>
      <c r="AQ21" s="40">
        <v>0.0</v>
      </c>
      <c r="AR21" s="57" t="s">
        <v>44</v>
      </c>
      <c r="AS21" s="37">
        <v>45236.0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36</v>
      </c>
      <c r="BA21" s="39">
        <f t="shared" si="17"/>
        <v>12</v>
      </c>
      <c r="BB21" s="39">
        <f t="shared" si="17"/>
        <v>0</v>
      </c>
      <c r="BC21" s="50">
        <f t="shared" si="18"/>
        <v>48</v>
      </c>
      <c r="BD21" s="51"/>
      <c r="BE21" s="39">
        <f t="shared" ref="BE21:BE25" si="21">AZ21*80</f>
        <v>2880</v>
      </c>
      <c r="BF21" s="39">
        <f t="shared" ref="BF21:BF25" si="22">BA21*88</f>
        <v>1056</v>
      </c>
      <c r="BG21" s="39">
        <f t="shared" ref="BG21:BG25" si="23">BB21*80</f>
        <v>0</v>
      </c>
      <c r="BH21" s="39">
        <f t="shared" si="19"/>
        <v>3936</v>
      </c>
      <c r="BI21" s="51"/>
      <c r="BJ21" s="39" t="s">
        <v>72</v>
      </c>
      <c r="BK21" s="93">
        <f>sum(BH7,BH69)</f>
        <v>3448</v>
      </c>
      <c r="BL21" s="51"/>
      <c r="BM21" s="51"/>
    </row>
    <row r="22">
      <c r="A22" s="35" t="s">
        <v>73</v>
      </c>
      <c r="B22" s="41" t="s">
        <v>33</v>
      </c>
      <c r="C22" s="37">
        <v>45230.0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57" t="s">
        <v>46</v>
      </c>
      <c r="J22" s="37">
        <v>45231.0</v>
      </c>
      <c r="K22" s="42" t="s">
        <v>112</v>
      </c>
      <c r="L22" s="58" t="s">
        <v>71</v>
      </c>
      <c r="M22" s="40">
        <v>6.5</v>
      </c>
      <c r="N22" s="40">
        <v>1.0</v>
      </c>
      <c r="O22" s="40">
        <v>0.0</v>
      </c>
      <c r="P22" s="38" t="s">
        <v>36</v>
      </c>
      <c r="Q22" s="37">
        <v>45232.0</v>
      </c>
      <c r="R22" s="42" t="s">
        <v>112</v>
      </c>
      <c r="S22" s="58" t="s">
        <v>71</v>
      </c>
      <c r="T22" s="40">
        <v>6.5</v>
      </c>
      <c r="U22" s="40">
        <v>1.0</v>
      </c>
      <c r="V22" s="40">
        <v>0.0</v>
      </c>
      <c r="W22" s="56" t="s">
        <v>37</v>
      </c>
      <c r="X22" s="37">
        <v>45233.0</v>
      </c>
      <c r="Y22" s="42" t="s">
        <v>112</v>
      </c>
      <c r="Z22" s="58" t="s">
        <v>71</v>
      </c>
      <c r="AA22" s="40">
        <v>6.5</v>
      </c>
      <c r="AB22" s="40">
        <v>1.0</v>
      </c>
      <c r="AC22" s="40">
        <v>0.0</v>
      </c>
      <c r="AD22" s="56" t="s">
        <v>40</v>
      </c>
      <c r="AE22" s="37">
        <v>45234.0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45235.0</v>
      </c>
      <c r="AM22" s="42" t="s">
        <v>25</v>
      </c>
      <c r="AN22" s="58" t="s">
        <v>25</v>
      </c>
      <c r="AO22" s="40">
        <v>0.0</v>
      </c>
      <c r="AP22" s="40">
        <v>0.0</v>
      </c>
      <c r="AQ22" s="40">
        <v>0.0</v>
      </c>
      <c r="AR22" s="57" t="s">
        <v>44</v>
      </c>
      <c r="AS22" s="37">
        <v>45236.0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0">SUM(F22,M22,T22,AA22,AH22,AO22,AV22)</f>
        <v>39</v>
      </c>
      <c r="BA22" s="39">
        <f t="shared" si="20"/>
        <v>6</v>
      </c>
      <c r="BB22" s="39">
        <f t="shared" si="20"/>
        <v>0</v>
      </c>
      <c r="BC22" s="50">
        <f t="shared" si="18"/>
        <v>45</v>
      </c>
      <c r="BD22" s="51"/>
      <c r="BE22" s="39">
        <f t="shared" si="21"/>
        <v>3120</v>
      </c>
      <c r="BF22" s="39">
        <f t="shared" si="22"/>
        <v>528</v>
      </c>
      <c r="BG22" s="39">
        <f t="shared" si="23"/>
        <v>0</v>
      </c>
      <c r="BH22" s="39">
        <f t="shared" si="19"/>
        <v>3648</v>
      </c>
      <c r="BI22" s="51"/>
      <c r="BJ22" s="39" t="s">
        <v>76</v>
      </c>
      <c r="BK22" s="93">
        <f>SUM(BH8,BH49)</f>
        <v>2896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0"/>
      <c r="J23" s="45"/>
      <c r="K23" s="53"/>
      <c r="L23" s="58"/>
      <c r="M23" s="40">
        <v>0.0</v>
      </c>
      <c r="N23" s="40">
        <v>0.0</v>
      </c>
      <c r="O23" s="40">
        <v>0.0</v>
      </c>
      <c r="P23" s="63"/>
      <c r="Q23" s="45"/>
      <c r="R23" s="53"/>
      <c r="S23" s="130"/>
      <c r="T23" s="129">
        <v>0.0</v>
      </c>
      <c r="U23" s="128">
        <v>0.0</v>
      </c>
      <c r="V23" s="129">
        <v>0.0</v>
      </c>
      <c r="W23" s="64"/>
      <c r="X23" s="45"/>
      <c r="Y23" s="53"/>
      <c r="Z23" s="58"/>
      <c r="AA23" s="40">
        <v>0.0</v>
      </c>
      <c r="AB23" s="40">
        <v>0.0</v>
      </c>
      <c r="AC23" s="40">
        <v>0.0</v>
      </c>
      <c r="AD23" s="44"/>
      <c r="AE23" s="45"/>
      <c r="AF23" s="53"/>
      <c r="AG23" s="58"/>
      <c r="AH23" s="40">
        <v>0.0</v>
      </c>
      <c r="AI23" s="40">
        <v>0.0</v>
      </c>
      <c r="AJ23" s="40">
        <v>0.0</v>
      </c>
      <c r="AK23" s="149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0</v>
      </c>
      <c r="BB23" s="39">
        <f t="shared" si="24"/>
        <v>0</v>
      </c>
      <c r="BC23" s="50">
        <f t="shared" si="18"/>
        <v>0</v>
      </c>
      <c r="BD23" s="51"/>
      <c r="BE23" s="39">
        <f t="shared" si="21"/>
        <v>0</v>
      </c>
      <c r="BF23" s="39">
        <f t="shared" si="22"/>
        <v>0</v>
      </c>
      <c r="BG23" s="39">
        <f t="shared" si="23"/>
        <v>0</v>
      </c>
      <c r="BH23" s="39">
        <f t="shared" si="19"/>
        <v>0</v>
      </c>
      <c r="BI23" s="51"/>
      <c r="BJ23" s="39" t="s">
        <v>77</v>
      </c>
      <c r="BK23" s="93">
        <f t="shared" ref="BK23:BK25" si="26">BH20</f>
        <v>2664</v>
      </c>
      <c r="BL23" s="51"/>
      <c r="BM23" s="51"/>
    </row>
    <row r="24">
      <c r="A24" s="35" t="s">
        <v>54</v>
      </c>
      <c r="B24" s="63"/>
      <c r="C24" s="45"/>
      <c r="D24" s="53"/>
      <c r="E24" s="58"/>
      <c r="F24" s="40">
        <v>0.0</v>
      </c>
      <c r="G24" s="40">
        <v>0.0</v>
      </c>
      <c r="H24" s="40">
        <v>0.0</v>
      </c>
      <c r="I24" s="41" t="s">
        <v>22</v>
      </c>
      <c r="J24" s="37">
        <v>45230.0</v>
      </c>
      <c r="K24" s="42" t="s">
        <v>211</v>
      </c>
      <c r="L24" s="58" t="s">
        <v>66</v>
      </c>
      <c r="M24" s="40">
        <v>0.0</v>
      </c>
      <c r="N24" s="40">
        <v>6.0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44"/>
      <c r="X24" s="45"/>
      <c r="Y24" s="53"/>
      <c r="Z24" s="58"/>
      <c r="AA24" s="40"/>
      <c r="AB24" s="40"/>
      <c r="AC24" s="40"/>
      <c r="AD24" s="56" t="s">
        <v>40</v>
      </c>
      <c r="AE24" s="37">
        <v>45234.0</v>
      </c>
      <c r="AF24" s="42" t="s">
        <v>274</v>
      </c>
      <c r="AG24" s="58" t="s">
        <v>48</v>
      </c>
      <c r="AH24" s="40">
        <v>6.0</v>
      </c>
      <c r="AI24" s="40">
        <v>2.0</v>
      </c>
      <c r="AJ24" s="40">
        <v>0.0</v>
      </c>
      <c r="AK24" s="96" t="s">
        <v>43</v>
      </c>
      <c r="AL24" s="37">
        <v>45235.0</v>
      </c>
      <c r="AM24" s="42" t="s">
        <v>112</v>
      </c>
      <c r="AN24" s="58" t="s">
        <v>71</v>
      </c>
      <c r="AO24" s="40">
        <v>6.5</v>
      </c>
      <c r="AP24" s="40">
        <v>1.0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12.5</v>
      </c>
      <c r="BA24" s="39">
        <f t="shared" si="25"/>
        <v>9</v>
      </c>
      <c r="BB24" s="39">
        <f t="shared" si="25"/>
        <v>0</v>
      </c>
      <c r="BC24" s="50">
        <f t="shared" si="18"/>
        <v>21.5</v>
      </c>
      <c r="BD24" s="51"/>
      <c r="BE24" s="39">
        <f t="shared" si="21"/>
        <v>1000</v>
      </c>
      <c r="BF24" s="39">
        <f t="shared" si="22"/>
        <v>792</v>
      </c>
      <c r="BG24" s="39">
        <f t="shared" si="23"/>
        <v>0</v>
      </c>
      <c r="BH24" s="39">
        <f t="shared" si="19"/>
        <v>1792</v>
      </c>
      <c r="BI24" s="51"/>
      <c r="BJ24" s="39" t="s">
        <v>80</v>
      </c>
      <c r="BK24" s="93">
        <f t="shared" si="26"/>
        <v>3936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3648</v>
      </c>
      <c r="BL25" s="99"/>
      <c r="BM25" s="51"/>
    </row>
    <row r="26">
      <c r="A26" s="59" t="s">
        <v>30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>AZ26*67.31</f>
        <v>0</v>
      </c>
      <c r="BF26" s="39">
        <f>BA26*74</f>
        <v>0</v>
      </c>
      <c r="BG26" s="39">
        <f>BB26*84</f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>AZ27*80</f>
        <v>0</v>
      </c>
      <c r="BF27" s="39">
        <f>BA27*88</f>
        <v>0</v>
      </c>
      <c r="BG27" s="39">
        <f>BB27*80</f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3960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87.5</v>
      </c>
      <c r="BA28" s="78">
        <f t="shared" si="30"/>
        <v>63</v>
      </c>
      <c r="BB28" s="78">
        <f>SUM(BB20,BB21,BB22,BB23,BB24,BB25)</f>
        <v>0</v>
      </c>
      <c r="BC28" s="79">
        <f>SUM(BC20,BC21,BC22,BC23,BC24,BC25,BC26)</f>
        <v>150.5</v>
      </c>
      <c r="BD28" s="51"/>
      <c r="BE28" s="40">
        <f>sum(BE20,BE21,BE22,BE23,BE24,BE25)</f>
        <v>7000</v>
      </c>
      <c r="BF28" s="40">
        <f>sum(BF20,BF21,BF22,BF23,BF24,BF260)</f>
        <v>5040</v>
      </c>
      <c r="BG28" s="40">
        <f>sum(BG20,BG21,BG22,BG23,BG24,BG25)</f>
        <v>0</v>
      </c>
      <c r="BH28" s="40">
        <f>sum(BH20,BH21,BH22,BH23,BH24,BH25,BH26,BH27)</f>
        <v>12040</v>
      </c>
      <c r="BI28" s="51"/>
      <c r="BJ28" s="39" t="s">
        <v>84</v>
      </c>
      <c r="BK28" s="93">
        <f t="shared" si="31"/>
        <v>3092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3068</v>
      </c>
      <c r="BL29" s="106"/>
      <c r="BM29" s="106"/>
    </row>
    <row r="30">
      <c r="A30" s="10"/>
      <c r="B30" s="11"/>
      <c r="C30" s="11"/>
      <c r="D30" s="12"/>
      <c r="E30" s="13">
        <v>45229.0</v>
      </c>
      <c r="F30" s="14"/>
      <c r="G30" s="14"/>
      <c r="H30" s="14"/>
      <c r="I30" s="15"/>
      <c r="J30" s="15"/>
      <c r="K30" s="16"/>
      <c r="L30" s="13">
        <v>45230.0</v>
      </c>
      <c r="M30" s="15"/>
      <c r="N30" s="15"/>
      <c r="O30" s="15"/>
      <c r="P30" s="15"/>
      <c r="Q30" s="11"/>
      <c r="R30" s="17"/>
      <c r="S30" s="13">
        <v>45231.0</v>
      </c>
      <c r="T30" s="11"/>
      <c r="U30" s="15"/>
      <c r="V30" s="15"/>
      <c r="W30" s="11"/>
      <c r="X30" s="18"/>
      <c r="Y30" s="14"/>
      <c r="Z30" s="13">
        <v>45232.0</v>
      </c>
      <c r="AA30" s="15"/>
      <c r="AB30" s="15"/>
      <c r="AC30" s="11"/>
      <c r="AD30" s="15"/>
      <c r="AE30" s="15"/>
      <c r="AF30" s="12"/>
      <c r="AG30" s="13">
        <v>45233.0</v>
      </c>
      <c r="AH30" s="15"/>
      <c r="AI30" s="11"/>
      <c r="AJ30" s="15"/>
      <c r="AK30" s="15"/>
      <c r="AL30" s="15"/>
      <c r="AM30" s="18"/>
      <c r="AN30" s="13">
        <v>45234.0</v>
      </c>
      <c r="AO30" s="11"/>
      <c r="AP30" s="19"/>
      <c r="AQ30" s="19"/>
      <c r="AR30" s="19"/>
      <c r="AS30" s="19"/>
      <c r="AT30" s="14"/>
      <c r="AU30" s="13">
        <v>45235.0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3256</v>
      </c>
      <c r="BL31" s="32"/>
      <c r="BM31" s="32"/>
    </row>
    <row r="32">
      <c r="A32" s="35" t="s">
        <v>88</v>
      </c>
      <c r="B32" s="36" t="s">
        <v>19</v>
      </c>
      <c r="C32" s="37">
        <v>45229.0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45230.0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45231.0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45232.0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45233.0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45234.0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45235.0</v>
      </c>
      <c r="AT32" s="42" t="s">
        <v>298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45</v>
      </c>
      <c r="BB32" s="39">
        <f t="shared" si="32"/>
        <v>0</v>
      </c>
      <c r="BC32" s="50">
        <f t="shared" ref="BC32:BC39" si="34">SUM(AZ32,BA32,BB32)</f>
        <v>45</v>
      </c>
      <c r="BD32" s="51"/>
      <c r="BE32" s="39">
        <f t="shared" ref="BE32:BE37" si="35">AZ32*80</f>
        <v>0</v>
      </c>
      <c r="BF32" s="39">
        <f t="shared" ref="BF32:BF37" si="36">BA32*88</f>
        <v>3960</v>
      </c>
      <c r="BG32" s="39">
        <f t="shared" ref="BG32:BG37" si="37">BB32*80</f>
        <v>0</v>
      </c>
      <c r="BH32" s="39">
        <f t="shared" ref="BH32:BH36" si="38">sum(BE32,BF32,BG32)</f>
        <v>3960</v>
      </c>
      <c r="BI32" s="51"/>
      <c r="BJ32" s="39" t="s">
        <v>96</v>
      </c>
      <c r="BK32" s="93">
        <f>SUM(BH12,BH77)</f>
        <v>0</v>
      </c>
      <c r="BL32" s="51"/>
      <c r="BM32" s="51"/>
    </row>
    <row r="33">
      <c r="A33" s="109" t="s">
        <v>97</v>
      </c>
      <c r="B33" s="41" t="s">
        <v>33</v>
      </c>
      <c r="C33" s="37">
        <v>45230.0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45231.0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45232.0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45233.0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45234.0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45235.0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45236.0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37</v>
      </c>
      <c r="BA33" s="39">
        <f t="shared" si="33"/>
        <v>1.5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2960</v>
      </c>
      <c r="BF33" s="39">
        <f t="shared" si="36"/>
        <v>132</v>
      </c>
      <c r="BG33" s="39">
        <f t="shared" si="37"/>
        <v>0</v>
      </c>
      <c r="BH33" s="39">
        <f t="shared" si="38"/>
        <v>3092</v>
      </c>
      <c r="BI33" s="51"/>
      <c r="BJ33" s="39" t="s">
        <v>102</v>
      </c>
      <c r="BK33" s="62">
        <f>sum(BH11,BH24,BH35,BH47,BH59,BH78)</f>
        <v>2896</v>
      </c>
      <c r="BL33" s="51"/>
      <c r="BM33" s="51"/>
    </row>
    <row r="34">
      <c r="A34" s="35" t="s">
        <v>103</v>
      </c>
      <c r="B34" s="41" t="s">
        <v>33</v>
      </c>
      <c r="C34" s="37">
        <v>45230.0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45231.0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45232.0</v>
      </c>
      <c r="R34" s="96" t="s">
        <v>74</v>
      </c>
      <c r="S34" s="110" t="s">
        <v>99</v>
      </c>
      <c r="T34" s="40">
        <v>7.0</v>
      </c>
      <c r="U34" s="40">
        <v>0.5</v>
      </c>
      <c r="V34" s="40">
        <v>0.0</v>
      </c>
      <c r="W34" s="56" t="s">
        <v>37</v>
      </c>
      <c r="X34" s="37">
        <v>45233.0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45234.0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45235.0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45236.0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34.5</v>
      </c>
      <c r="BA34" s="39">
        <f t="shared" si="39"/>
        <v>3.5</v>
      </c>
      <c r="BB34" s="39">
        <f t="shared" si="39"/>
        <v>0</v>
      </c>
      <c r="BC34" s="50">
        <f t="shared" si="34"/>
        <v>38</v>
      </c>
      <c r="BD34" s="51"/>
      <c r="BE34" s="39">
        <f t="shared" si="35"/>
        <v>2760</v>
      </c>
      <c r="BF34" s="39">
        <f t="shared" si="36"/>
        <v>308</v>
      </c>
      <c r="BG34" s="39">
        <f t="shared" si="37"/>
        <v>0</v>
      </c>
      <c r="BH34" s="39">
        <f t="shared" si="38"/>
        <v>3068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57" t="s">
        <v>44</v>
      </c>
      <c r="AS35" s="37">
        <v>45236.0</v>
      </c>
      <c r="AT35" s="95" t="s">
        <v>299</v>
      </c>
      <c r="AU35" s="98" t="s">
        <v>282</v>
      </c>
      <c r="AV35" s="40">
        <v>5.5</v>
      </c>
      <c r="AW35" s="40">
        <v>1.0</v>
      </c>
      <c r="AX35" s="40">
        <v>0.0</v>
      </c>
      <c r="AY35" s="48"/>
      <c r="AZ35" s="49">
        <f t="shared" ref="AZ35:BB35" si="40">SUM(F35,M35,T35,AA35,AH35,AO35,AV35)</f>
        <v>5.5</v>
      </c>
      <c r="BA35" s="39">
        <f t="shared" si="40"/>
        <v>1</v>
      </c>
      <c r="BB35" s="39">
        <f t="shared" si="40"/>
        <v>0</v>
      </c>
      <c r="BC35" s="50">
        <f t="shared" si="34"/>
        <v>6.5</v>
      </c>
      <c r="BD35" s="51"/>
      <c r="BE35" s="39">
        <f t="shared" si="35"/>
        <v>440</v>
      </c>
      <c r="BF35" s="39">
        <f t="shared" si="36"/>
        <v>88</v>
      </c>
      <c r="BG35" s="39">
        <f t="shared" si="37"/>
        <v>0</v>
      </c>
      <c r="BH35" s="39">
        <f t="shared" si="38"/>
        <v>528</v>
      </c>
      <c r="BI35" s="51"/>
      <c r="BJ35" s="39" t="s">
        <v>107</v>
      </c>
      <c r="BK35" s="39">
        <f>SUM(BH37,BH68)</f>
        <v>3016</v>
      </c>
      <c r="BL35" s="51"/>
      <c r="BM35" s="51"/>
    </row>
    <row r="36">
      <c r="A36" s="35" t="s">
        <v>50</v>
      </c>
      <c r="B36" s="60"/>
      <c r="C36" s="45"/>
      <c r="D36" s="92"/>
      <c r="E36" s="110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45233.0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</v>
      </c>
      <c r="BA36" s="39">
        <f t="shared" si="41"/>
        <v>8</v>
      </c>
      <c r="BB36" s="39">
        <f>SUM(H36,O36,V36,AC36,AJ36,AQ37,AX36)</f>
        <v>0</v>
      </c>
      <c r="BC36" s="50">
        <f t="shared" si="34"/>
        <v>8</v>
      </c>
      <c r="BD36" s="51"/>
      <c r="BE36" s="39">
        <f t="shared" si="35"/>
        <v>0</v>
      </c>
      <c r="BF36" s="39">
        <f t="shared" si="36"/>
        <v>704</v>
      </c>
      <c r="BG36" s="39">
        <f t="shared" si="37"/>
        <v>0</v>
      </c>
      <c r="BH36" s="39">
        <f t="shared" si="38"/>
        <v>704</v>
      </c>
      <c r="BI36" s="51"/>
      <c r="BJ36" s="39" t="s">
        <v>52</v>
      </c>
      <c r="BK36" s="39">
        <f>sum(BH10,BH23,BH39,BH46,BH57,BH67,BH80)</f>
        <v>2668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2752</v>
      </c>
      <c r="BL37" s="51"/>
      <c r="BM37" s="51"/>
    </row>
    <row r="38">
      <c r="A38" s="35" t="s">
        <v>109</v>
      </c>
      <c r="B38" s="41" t="s">
        <v>33</v>
      </c>
      <c r="C38" s="37">
        <v>45230.0</v>
      </c>
      <c r="D38" s="96" t="s">
        <v>112</v>
      </c>
      <c r="E38" s="110" t="s">
        <v>71</v>
      </c>
      <c r="F38" s="40">
        <v>6.5</v>
      </c>
      <c r="G38" s="40">
        <v>1.0</v>
      </c>
      <c r="H38" s="40">
        <v>0.0</v>
      </c>
      <c r="I38" s="57" t="s">
        <v>46</v>
      </c>
      <c r="J38" s="37">
        <v>45231.0</v>
      </c>
      <c r="K38" s="96" t="s">
        <v>112</v>
      </c>
      <c r="L38" s="110" t="s">
        <v>71</v>
      </c>
      <c r="M38" s="40">
        <v>6.5</v>
      </c>
      <c r="N38" s="40">
        <v>1.0</v>
      </c>
      <c r="O38" s="40">
        <v>0.0</v>
      </c>
      <c r="P38" s="38" t="s">
        <v>36</v>
      </c>
      <c r="Q38" s="37">
        <v>45232.0</v>
      </c>
      <c r="R38" s="96" t="s">
        <v>112</v>
      </c>
      <c r="S38" s="110" t="s">
        <v>71</v>
      </c>
      <c r="T38" s="40">
        <v>6.5</v>
      </c>
      <c r="U38" s="40">
        <v>1.0</v>
      </c>
      <c r="V38" s="40">
        <v>0.0</v>
      </c>
      <c r="W38" s="56" t="s">
        <v>37</v>
      </c>
      <c r="X38" s="37">
        <v>45233.0</v>
      </c>
      <c r="Y38" s="38" t="s">
        <v>25</v>
      </c>
      <c r="Z38" s="110" t="s">
        <v>25</v>
      </c>
      <c r="AA38" s="40">
        <v>0.0</v>
      </c>
      <c r="AB38" s="40">
        <v>0.0</v>
      </c>
      <c r="AC38" s="40">
        <v>0.0</v>
      </c>
      <c r="AD38" s="56" t="s">
        <v>40</v>
      </c>
      <c r="AE38" s="37">
        <v>45234.0</v>
      </c>
      <c r="AF38" s="38" t="s">
        <v>25</v>
      </c>
      <c r="AG38" s="39" t="s">
        <v>25</v>
      </c>
      <c r="AH38" s="40">
        <v>0.0</v>
      </c>
      <c r="AI38" s="40">
        <v>0.0</v>
      </c>
      <c r="AJ38" s="40">
        <v>0.0</v>
      </c>
      <c r="AK38" s="96" t="s">
        <v>43</v>
      </c>
      <c r="AL38" s="37">
        <v>45235.0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45235.0</v>
      </c>
      <c r="AT38" s="42" t="s">
        <v>211</v>
      </c>
      <c r="AU38" s="58" t="s">
        <v>66</v>
      </c>
      <c r="AV38" s="40">
        <v>0.0</v>
      </c>
      <c r="AW38" s="40">
        <v>6.0</v>
      </c>
      <c r="AX38" s="40">
        <v>0.0</v>
      </c>
      <c r="AY38" s="48"/>
      <c r="AZ38" s="49">
        <f t="shared" ref="AZ38:BA38" si="43">SUM(F38,M38,T38,AA38,AH38,AO38,AV38)</f>
        <v>19.5</v>
      </c>
      <c r="BA38" s="39">
        <f t="shared" si="43"/>
        <v>9</v>
      </c>
      <c r="BB38" s="39">
        <f t="shared" si="44"/>
        <v>0</v>
      </c>
      <c r="BC38" s="50">
        <f t="shared" si="34"/>
        <v>28.5</v>
      </c>
      <c r="BD38" s="51"/>
      <c r="BE38" s="39">
        <f>AZ38*67.31</f>
        <v>1312.545</v>
      </c>
      <c r="BF38" s="39">
        <f>BA38*74</f>
        <v>666</v>
      </c>
      <c r="BG38" s="39">
        <f>BB38*84</f>
        <v>0</v>
      </c>
      <c r="BH38" s="39">
        <f t="shared" si="45"/>
        <v>1978.545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63"/>
      <c r="AS39" s="45"/>
      <c r="AT39" s="53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0</v>
      </c>
      <c r="BB39" s="39">
        <f t="shared" si="44"/>
        <v>0</v>
      </c>
      <c r="BC39" s="50">
        <f t="shared" si="34"/>
        <v>0</v>
      </c>
      <c r="BD39" s="51"/>
      <c r="BE39" s="39">
        <f>AZ39*80</f>
        <v>0</v>
      </c>
      <c r="BF39" s="39">
        <f>BA39*88</f>
        <v>0</v>
      </c>
      <c r="BG39" s="39">
        <f>BB39*80</f>
        <v>0</v>
      </c>
      <c r="BH39" s="39">
        <f t="shared" si="45"/>
        <v>0</v>
      </c>
      <c r="BI39" s="51"/>
      <c r="BJ39" s="39" t="s">
        <v>114</v>
      </c>
      <c r="BK39" s="39">
        <f>SUM(BH9,BH25,BH36,BH44,BH58,BH70,BH79)</f>
        <v>4148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96.5</v>
      </c>
      <c r="BA40" s="78">
        <f t="shared" si="47"/>
        <v>68</v>
      </c>
      <c r="BB40" s="78">
        <f>SUM(BB32,BB33,BB34,BB35,BB36,BB37)</f>
        <v>0</v>
      </c>
      <c r="BC40" s="79">
        <f>SUM(BC32,BC33,BC34,BC35,BC36,BC37,BC38)</f>
        <v>164.5</v>
      </c>
      <c r="BD40" s="51"/>
      <c r="BE40" s="40">
        <f>SUM(BE32,BE33,BE34,BE36,BE35,BE37,BE38)</f>
        <v>7472.545</v>
      </c>
      <c r="BF40" s="40">
        <f>SUM(BF32,BF33,BF34,BF35,BF36,BF37,BF38)</f>
        <v>5858</v>
      </c>
      <c r="BG40" s="40">
        <f>SUM(BG32,BG33,BG34,BG34,BG35,BG36,BG37,BG38)</f>
        <v>0</v>
      </c>
      <c r="BH40" s="40">
        <f>sum(BH32,BH33,BH34,BH35,BH36,BH37,BH38,BH39)</f>
        <v>13330.545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1978.545</v>
      </c>
      <c r="BL41" s="8"/>
      <c r="BM41" s="8"/>
    </row>
    <row r="42">
      <c r="A42" s="10"/>
      <c r="B42" s="11"/>
      <c r="C42" s="11"/>
      <c r="D42" s="12"/>
      <c r="E42" s="13">
        <v>45229.0</v>
      </c>
      <c r="F42" s="14"/>
      <c r="G42" s="14"/>
      <c r="H42" s="14"/>
      <c r="I42" s="15"/>
      <c r="J42" s="15"/>
      <c r="K42" s="16"/>
      <c r="L42" s="13">
        <v>45230.0</v>
      </c>
      <c r="M42" s="15"/>
      <c r="N42" s="15"/>
      <c r="O42" s="15"/>
      <c r="P42" s="15"/>
      <c r="Q42" s="11"/>
      <c r="R42" s="17"/>
      <c r="S42" s="13">
        <v>45231.0</v>
      </c>
      <c r="T42" s="11"/>
      <c r="U42" s="15"/>
      <c r="V42" s="15"/>
      <c r="W42" s="11"/>
      <c r="X42" s="18"/>
      <c r="Y42" s="14"/>
      <c r="Z42" s="13">
        <v>45232.0</v>
      </c>
      <c r="AA42" s="15"/>
      <c r="AB42" s="15"/>
      <c r="AC42" s="11"/>
      <c r="AD42" s="15"/>
      <c r="AE42" s="15"/>
      <c r="AF42" s="12"/>
      <c r="AG42" s="13">
        <v>45233.0</v>
      </c>
      <c r="AH42" s="15"/>
      <c r="AI42" s="11"/>
      <c r="AJ42" s="15"/>
      <c r="AK42" s="15"/>
      <c r="AL42" s="15"/>
      <c r="AM42" s="18"/>
      <c r="AN42" s="13">
        <v>45234.0</v>
      </c>
      <c r="AO42" s="11"/>
      <c r="AP42" s="19"/>
      <c r="AQ42" s="19"/>
      <c r="AR42" s="19"/>
      <c r="AS42" s="19"/>
      <c r="AT42" s="14"/>
      <c r="AU42" s="13">
        <v>45235.0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45230.0</v>
      </c>
      <c r="D44" s="36" t="s">
        <v>236</v>
      </c>
      <c r="E44" s="127" t="s">
        <v>125</v>
      </c>
      <c r="F44" s="129">
        <v>5.0</v>
      </c>
      <c r="G44" s="129">
        <v>0.0</v>
      </c>
      <c r="H44" s="129">
        <v>0.0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8" t="s">
        <v>64</v>
      </c>
      <c r="Q44" s="37">
        <v>45232.0</v>
      </c>
      <c r="R44" s="42" t="s">
        <v>283</v>
      </c>
      <c r="S44" s="53" t="s">
        <v>118</v>
      </c>
      <c r="T44" s="40">
        <v>0.0</v>
      </c>
      <c r="U44" s="40">
        <v>5.5</v>
      </c>
      <c r="V44" s="40">
        <v>0.0</v>
      </c>
      <c r="W44" s="38" t="s">
        <v>67</v>
      </c>
      <c r="X44" s="37">
        <v>45233.0</v>
      </c>
      <c r="Y44" s="42" t="s">
        <v>283</v>
      </c>
      <c r="Z44" s="53" t="s">
        <v>118</v>
      </c>
      <c r="AA44" s="40">
        <v>0.0</v>
      </c>
      <c r="AB44" s="40">
        <v>5.5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/>
      <c r="AL44" s="37"/>
      <c r="AM44" s="42"/>
      <c r="AN44" s="53"/>
      <c r="AO44" s="40">
        <v>0.0</v>
      </c>
      <c r="AP44" s="40">
        <v>0.0</v>
      </c>
      <c r="AQ44" s="40">
        <v>0.0</v>
      </c>
      <c r="AR44" s="42" t="s">
        <v>27</v>
      </c>
      <c r="AS44" s="37">
        <v>45236.0</v>
      </c>
      <c r="AT44" s="42" t="s">
        <v>284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8">SUM(F44,M44,T44,AA44,AH44,AO44,AV44)</f>
        <v>5</v>
      </c>
      <c r="BA44" s="39">
        <f t="shared" si="48"/>
        <v>14.5</v>
      </c>
      <c r="BB44" s="39">
        <f t="shared" si="48"/>
        <v>0</v>
      </c>
      <c r="BC44" s="50">
        <f t="shared" ref="BC44:BC49" si="50">SUM(AZ44,BA44,BB44)</f>
        <v>19.5</v>
      </c>
      <c r="BD44" s="51"/>
      <c r="BE44" s="39">
        <f t="shared" ref="BE44:BE49" si="51">AZ44*80</f>
        <v>400</v>
      </c>
      <c r="BF44" s="39">
        <f t="shared" ref="BF44:BF49" si="52">BA44*88</f>
        <v>1276</v>
      </c>
      <c r="BG44" s="39">
        <f t="shared" ref="BG44:BG49" si="53">BB44*80</f>
        <v>0</v>
      </c>
      <c r="BH44" s="39">
        <f t="shared" ref="BH44:BH49" si="54">sum(BE44,BF44,BG44)</f>
        <v>1676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45230.0</v>
      </c>
      <c r="D45" s="42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46</v>
      </c>
      <c r="J45" s="37">
        <v>45231.0</v>
      </c>
      <c r="K45" s="36" t="s">
        <v>236</v>
      </c>
      <c r="L45" s="127" t="s">
        <v>125</v>
      </c>
      <c r="M45" s="129">
        <v>5.0</v>
      </c>
      <c r="N45" s="129">
        <v>0.0</v>
      </c>
      <c r="O45" s="129">
        <v>0.0</v>
      </c>
      <c r="P45" s="38" t="s">
        <v>36</v>
      </c>
      <c r="Q45" s="37">
        <v>45232.0</v>
      </c>
      <c r="R45" s="36" t="s">
        <v>236</v>
      </c>
      <c r="S45" s="127" t="s">
        <v>125</v>
      </c>
      <c r="T45" s="129">
        <v>5.0</v>
      </c>
      <c r="U45" s="129">
        <v>0.0</v>
      </c>
      <c r="V45" s="129">
        <v>0.0</v>
      </c>
      <c r="W45" s="42" t="s">
        <v>37</v>
      </c>
      <c r="X45" s="37">
        <v>45233.0</v>
      </c>
      <c r="Y45" s="38" t="s">
        <v>236</v>
      </c>
      <c r="Z45" s="39" t="s">
        <v>125</v>
      </c>
      <c r="AA45" s="40">
        <v>5.0</v>
      </c>
      <c r="AB45" s="40">
        <v>0.0</v>
      </c>
      <c r="AC45" s="40">
        <v>0.0</v>
      </c>
      <c r="AD45" s="42" t="s">
        <v>40</v>
      </c>
      <c r="AE45" s="37">
        <v>45234.0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45235.0</v>
      </c>
      <c r="AM45" s="36" t="s">
        <v>236</v>
      </c>
      <c r="AN45" s="127" t="s">
        <v>125</v>
      </c>
      <c r="AO45" s="129">
        <v>5.0</v>
      </c>
      <c r="AP45" s="129">
        <v>0.0</v>
      </c>
      <c r="AQ45" s="129">
        <v>0.0</v>
      </c>
      <c r="AR45" s="42" t="s">
        <v>44</v>
      </c>
      <c r="AS45" s="37">
        <v>45236.0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9">SUM(F45,M45,T45,AA45,AH45,AO45,AV45)</f>
        <v>30</v>
      </c>
      <c r="BA45" s="39">
        <f t="shared" si="49"/>
        <v>4</v>
      </c>
      <c r="BB45" s="39">
        <f t="shared" si="49"/>
        <v>0</v>
      </c>
      <c r="BC45" s="50">
        <f t="shared" si="50"/>
        <v>34</v>
      </c>
      <c r="BD45" s="51"/>
      <c r="BE45" s="39">
        <f t="shared" si="51"/>
        <v>2400</v>
      </c>
      <c r="BF45" s="39">
        <f t="shared" si="52"/>
        <v>352</v>
      </c>
      <c r="BG45" s="39">
        <f t="shared" si="53"/>
        <v>0</v>
      </c>
      <c r="BH45" s="39">
        <f t="shared" si="54"/>
        <v>2752</v>
      </c>
      <c r="BI45" s="51"/>
      <c r="BJ45" s="51"/>
      <c r="BK45" s="51"/>
      <c r="BL45" s="51"/>
      <c r="BM45" s="51"/>
    </row>
    <row r="46">
      <c r="A46" s="59" t="s">
        <v>52</v>
      </c>
      <c r="B46" s="275" t="s">
        <v>62</v>
      </c>
      <c r="C46" s="37">
        <v>45230.0</v>
      </c>
      <c r="D46" s="42" t="s">
        <v>283</v>
      </c>
      <c r="E46" s="53" t="s">
        <v>118</v>
      </c>
      <c r="F46" s="40">
        <v>0.0</v>
      </c>
      <c r="G46" s="40">
        <v>5.5</v>
      </c>
      <c r="H46" s="40">
        <v>0.0</v>
      </c>
      <c r="I46" s="42" t="s">
        <v>131</v>
      </c>
      <c r="J46" s="37">
        <v>45231.0</v>
      </c>
      <c r="K46" s="42" t="s">
        <v>283</v>
      </c>
      <c r="L46" s="53" t="s">
        <v>118</v>
      </c>
      <c r="M46" s="40">
        <v>0.0</v>
      </c>
      <c r="N46" s="40">
        <v>5.5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9"/>
      <c r="X46" s="45"/>
      <c r="Y46" s="53"/>
      <c r="Z46" s="53"/>
      <c r="AA46" s="40">
        <v>0.0</v>
      </c>
      <c r="AB46" s="40">
        <v>0.0</v>
      </c>
      <c r="AC46" s="40">
        <v>0.0</v>
      </c>
      <c r="AD46" s="42" t="s">
        <v>78</v>
      </c>
      <c r="AE46" s="37">
        <v>45234.0</v>
      </c>
      <c r="AF46" s="42" t="s">
        <v>284</v>
      </c>
      <c r="AG46" s="53" t="s">
        <v>122</v>
      </c>
      <c r="AH46" s="40">
        <v>0.0</v>
      </c>
      <c r="AI46" s="40">
        <v>3.5</v>
      </c>
      <c r="AJ46" s="40">
        <v>0.0</v>
      </c>
      <c r="AK46" s="42" t="s">
        <v>79</v>
      </c>
      <c r="AL46" s="37">
        <v>45235.0</v>
      </c>
      <c r="AM46" s="42" t="s">
        <v>283</v>
      </c>
      <c r="AN46" s="53" t="s">
        <v>118</v>
      </c>
      <c r="AO46" s="40">
        <v>0.0</v>
      </c>
      <c r="AP46" s="40">
        <v>5.5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20</v>
      </c>
      <c r="BB46" s="39">
        <f t="shared" si="55"/>
        <v>0</v>
      </c>
      <c r="BC46" s="50">
        <f t="shared" si="50"/>
        <v>20</v>
      </c>
      <c r="BD46" s="51"/>
      <c r="BE46" s="39">
        <f t="shared" si="51"/>
        <v>0</v>
      </c>
      <c r="BF46" s="39">
        <f t="shared" si="52"/>
        <v>1760</v>
      </c>
      <c r="BG46" s="39">
        <f t="shared" si="53"/>
        <v>0</v>
      </c>
      <c r="BH46" s="39">
        <f t="shared" si="54"/>
        <v>1760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39"/>
      <c r="Z47" s="39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39"/>
      <c r="AU47" s="39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0</v>
      </c>
      <c r="BB47" s="39">
        <f t="shared" si="56"/>
        <v>0</v>
      </c>
      <c r="BC47" s="50">
        <f t="shared" si="50"/>
        <v>0</v>
      </c>
      <c r="BD47" s="51"/>
      <c r="BE47" s="39">
        <f t="shared" si="51"/>
        <v>0</v>
      </c>
      <c r="BF47" s="39">
        <f t="shared" si="52"/>
        <v>0</v>
      </c>
      <c r="BG47" s="39">
        <f t="shared" si="53"/>
        <v>0</v>
      </c>
      <c r="BH47" s="39">
        <f t="shared" si="54"/>
        <v>0</v>
      </c>
      <c r="BI47" s="51"/>
      <c r="BJ47" s="39" t="s">
        <v>130</v>
      </c>
      <c r="BK47" s="92">
        <f>sum(BH14,BH28,BH40,BH51,BH61,BH72,BH83)</f>
        <v>53141.985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9"/>
      <c r="X48" s="45"/>
      <c r="Y48" s="53"/>
      <c r="Z48" s="53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0</v>
      </c>
      <c r="BB48" s="39">
        <f t="shared" si="57"/>
        <v>0</v>
      </c>
      <c r="BC48" s="50">
        <f t="shared" si="50"/>
        <v>0</v>
      </c>
      <c r="BD48" s="51"/>
      <c r="BE48" s="39">
        <f t="shared" si="51"/>
        <v>0</v>
      </c>
      <c r="BF48" s="39">
        <f t="shared" si="52"/>
        <v>0</v>
      </c>
      <c r="BG48" s="39">
        <f t="shared" si="53"/>
        <v>0</v>
      </c>
      <c r="BH48" s="39">
        <f t="shared" si="54"/>
        <v>0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39"/>
      <c r="S49" s="39"/>
      <c r="T49" s="40">
        <v>0.0</v>
      </c>
      <c r="U49" s="40">
        <v>0.0</v>
      </c>
      <c r="V49" s="40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52789.985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35</v>
      </c>
      <c r="BA51" s="78">
        <f t="shared" si="59"/>
        <v>38.5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2800</v>
      </c>
      <c r="BF51" s="40">
        <f t="shared" si="60"/>
        <v>3388</v>
      </c>
      <c r="BG51" s="40">
        <f>BB51*80</f>
        <v>0</v>
      </c>
      <c r="BH51" s="40">
        <f>SUM(BH44,BH45,BH46,BH47,BH48,BH49)</f>
        <v>6188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45229.0</v>
      </c>
      <c r="F55" s="14"/>
      <c r="G55" s="14"/>
      <c r="H55" s="14"/>
      <c r="I55" s="15"/>
      <c r="J55" s="15"/>
      <c r="K55" s="16"/>
      <c r="L55" s="13">
        <v>45230.0</v>
      </c>
      <c r="M55" s="15"/>
      <c r="N55" s="15"/>
      <c r="O55" s="15"/>
      <c r="P55" s="15"/>
      <c r="Q55" s="11"/>
      <c r="R55" s="17"/>
      <c r="S55" s="13">
        <v>45231.0</v>
      </c>
      <c r="T55" s="11"/>
      <c r="U55" s="15"/>
      <c r="V55" s="15"/>
      <c r="W55" s="11"/>
      <c r="X55" s="18"/>
      <c r="Y55" s="14"/>
      <c r="Z55" s="13">
        <v>45232.0</v>
      </c>
      <c r="AA55" s="15"/>
      <c r="AB55" s="15"/>
      <c r="AC55" s="11"/>
      <c r="AD55" s="15"/>
      <c r="AE55" s="15"/>
      <c r="AF55" s="12"/>
      <c r="AG55" s="13">
        <v>45233.0</v>
      </c>
      <c r="AH55" s="15"/>
      <c r="AI55" s="11"/>
      <c r="AJ55" s="15"/>
      <c r="AK55" s="15"/>
      <c r="AL55" s="15"/>
      <c r="AM55" s="18"/>
      <c r="AN55" s="13">
        <v>45234.0</v>
      </c>
      <c r="AO55" s="11"/>
      <c r="AP55" s="19"/>
      <c r="AQ55" s="19"/>
      <c r="AR55" s="19"/>
      <c r="AS55" s="19"/>
      <c r="AT55" s="14"/>
      <c r="AU55" s="13">
        <v>45235.0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63"/>
      <c r="X57" s="45"/>
      <c r="Y57" s="39"/>
      <c r="Z57" s="39"/>
      <c r="AA57" s="40">
        <v>0.0</v>
      </c>
      <c r="AB57" s="40">
        <v>0.0</v>
      </c>
      <c r="AC57" s="40">
        <v>0.0</v>
      </c>
      <c r="AD57" s="145" t="s">
        <v>40</v>
      </c>
      <c r="AE57" s="146">
        <v>45234.0</v>
      </c>
      <c r="AF57" s="147" t="s">
        <v>288</v>
      </c>
      <c r="AG57" s="40" t="s">
        <v>138</v>
      </c>
      <c r="AH57" s="40">
        <v>2.0</v>
      </c>
      <c r="AI57" s="40">
        <v>2.0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2</v>
      </c>
      <c r="BA57" s="39">
        <f t="shared" si="61"/>
        <v>2</v>
      </c>
      <c r="BB57" s="39">
        <f t="shared" si="61"/>
        <v>0</v>
      </c>
      <c r="BC57" s="50">
        <f t="shared" ref="BC57:BC59" si="63">SUM(AZ57,BA57,BB57)</f>
        <v>4</v>
      </c>
      <c r="BD57" s="51"/>
      <c r="BE57" s="39">
        <f t="shared" ref="BE57:BE59" si="64">AZ57*80</f>
        <v>160</v>
      </c>
      <c r="BF57" s="39">
        <f t="shared" ref="BF57:BF59" si="65">BA57*88</f>
        <v>176</v>
      </c>
      <c r="BG57" s="39">
        <f t="shared" ref="BG57:BG59" si="66">BB57*80</f>
        <v>0</v>
      </c>
      <c r="BH57" s="39">
        <f t="shared" ref="BH57:BH59" si="67">sum(BE57,BF57,BG57)</f>
        <v>336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68" t="s">
        <v>26</v>
      </c>
      <c r="X58" s="146">
        <v>45232.0</v>
      </c>
      <c r="Y58" s="40" t="s">
        <v>287</v>
      </c>
      <c r="Z58" s="39" t="s">
        <v>136</v>
      </c>
      <c r="AA58" s="40">
        <v>1.0</v>
      </c>
      <c r="AB58" s="40">
        <v>7.0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45235.0</v>
      </c>
      <c r="AM58" s="148" t="s">
        <v>289</v>
      </c>
      <c r="AN58" s="148" t="s">
        <v>106</v>
      </c>
      <c r="AO58" s="40">
        <v>3.0</v>
      </c>
      <c r="AP58" s="40">
        <v>2.0</v>
      </c>
      <c r="AQ58" s="40">
        <v>0.0</v>
      </c>
      <c r="AR58" s="151" t="s">
        <v>44</v>
      </c>
      <c r="AS58" s="146">
        <v>45236.0</v>
      </c>
      <c r="AT58" s="289" t="s">
        <v>288</v>
      </c>
      <c r="AU58" s="129" t="s">
        <v>138</v>
      </c>
      <c r="AV58" s="40">
        <v>2.0</v>
      </c>
      <c r="AW58" s="40">
        <v>2.0</v>
      </c>
      <c r="AX58" s="40">
        <v>0.0</v>
      </c>
      <c r="AY58" s="48"/>
      <c r="AZ58" s="49">
        <f t="shared" ref="AZ58:BB58" si="62">SUM(F58,M58,T58,AA58,AH58,AO58,AV58)</f>
        <v>6</v>
      </c>
      <c r="BA58" s="39">
        <f t="shared" si="62"/>
        <v>11</v>
      </c>
      <c r="BB58" s="39">
        <f t="shared" si="62"/>
        <v>1</v>
      </c>
      <c r="BC58" s="50">
        <f t="shared" si="63"/>
        <v>18</v>
      </c>
      <c r="BD58" s="51"/>
      <c r="BE58" s="39">
        <f t="shared" si="64"/>
        <v>480</v>
      </c>
      <c r="BF58" s="39">
        <f t="shared" si="65"/>
        <v>968</v>
      </c>
      <c r="BG58" s="39">
        <f t="shared" si="66"/>
        <v>80</v>
      </c>
      <c r="BH58" s="39">
        <f t="shared" si="67"/>
        <v>1528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53"/>
      <c r="AE59" s="45"/>
      <c r="AF59" s="111"/>
      <c r="AG59" s="39"/>
      <c r="AH59" s="40">
        <v>0.0</v>
      </c>
      <c r="AI59" s="40">
        <v>0.0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0</v>
      </c>
      <c r="BA59" s="39">
        <f t="shared" si="68"/>
        <v>0</v>
      </c>
      <c r="BB59" s="39">
        <f t="shared" si="68"/>
        <v>0</v>
      </c>
      <c r="BC59" s="50">
        <f t="shared" si="63"/>
        <v>0</v>
      </c>
      <c r="BD59" s="51"/>
      <c r="BE59" s="39">
        <f t="shared" si="64"/>
        <v>0</v>
      </c>
      <c r="BF59" s="39">
        <f t="shared" si="65"/>
        <v>0</v>
      </c>
      <c r="BG59" s="39">
        <f t="shared" si="66"/>
        <v>0</v>
      </c>
      <c r="BH59" s="39">
        <f t="shared" si="67"/>
        <v>0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8</v>
      </c>
      <c r="BA61" s="78">
        <f t="shared" si="69"/>
        <v>13</v>
      </c>
      <c r="BB61" s="78">
        <f t="shared" si="69"/>
        <v>1</v>
      </c>
      <c r="BC61" s="79">
        <f t="shared" si="69"/>
        <v>22</v>
      </c>
      <c r="BD61" s="51"/>
      <c r="BE61" s="40">
        <f t="shared" ref="BE61:BG61" si="70">sum(BE57,BE58)</f>
        <v>640</v>
      </c>
      <c r="BF61" s="40">
        <f t="shared" si="70"/>
        <v>1144</v>
      </c>
      <c r="BG61" s="40">
        <f t="shared" si="70"/>
        <v>80</v>
      </c>
      <c r="BH61" s="40">
        <f>sum(BH57,BH58,BH59)</f>
        <v>1864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45229.0</v>
      </c>
      <c r="F64" s="14"/>
      <c r="G64" s="14"/>
      <c r="H64" s="14"/>
      <c r="I64" s="15"/>
      <c r="J64" s="15"/>
      <c r="K64" s="16"/>
      <c r="L64" s="13">
        <v>45230.0</v>
      </c>
      <c r="M64" s="15"/>
      <c r="N64" s="15"/>
      <c r="O64" s="15"/>
      <c r="P64" s="15"/>
      <c r="Q64" s="11"/>
      <c r="R64" s="17"/>
      <c r="S64" s="13">
        <v>45231.0</v>
      </c>
      <c r="T64" s="11"/>
      <c r="U64" s="15"/>
      <c r="V64" s="15"/>
      <c r="W64" s="11"/>
      <c r="X64" s="18"/>
      <c r="Y64" s="14"/>
      <c r="Z64" s="13">
        <v>45232.0</v>
      </c>
      <c r="AA64" s="15"/>
      <c r="AB64" s="15"/>
      <c r="AC64" s="11"/>
      <c r="AD64" s="15"/>
      <c r="AE64" s="15"/>
      <c r="AF64" s="12"/>
      <c r="AG64" s="13">
        <v>45233.0</v>
      </c>
      <c r="AH64" s="15"/>
      <c r="AI64" s="11"/>
      <c r="AJ64" s="15"/>
      <c r="AK64" s="15"/>
      <c r="AL64" s="15"/>
      <c r="AM64" s="18"/>
      <c r="AN64" s="13">
        <v>45234.0</v>
      </c>
      <c r="AO64" s="11"/>
      <c r="AP64" s="19"/>
      <c r="AQ64" s="19"/>
      <c r="AR64" s="19"/>
      <c r="AS64" s="19"/>
      <c r="AT64" s="14"/>
      <c r="AU64" s="13">
        <v>45235.0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36" t="s">
        <v>19</v>
      </c>
      <c r="C66" s="37">
        <v>45229.0</v>
      </c>
      <c r="D66" s="42" t="s">
        <v>211</v>
      </c>
      <c r="E66" s="58" t="s">
        <v>66</v>
      </c>
      <c r="F66" s="40">
        <v>0.0</v>
      </c>
      <c r="G66" s="40">
        <v>6.0</v>
      </c>
      <c r="H66" s="40">
        <v>0.0</v>
      </c>
      <c r="I66" s="36" t="s">
        <v>22</v>
      </c>
      <c r="J66" s="37">
        <v>45230.0</v>
      </c>
      <c r="K66" s="42" t="s">
        <v>211</v>
      </c>
      <c r="L66" s="58" t="s">
        <v>66</v>
      </c>
      <c r="M66" s="40">
        <v>0.0</v>
      </c>
      <c r="N66" s="40">
        <v>6.0</v>
      </c>
      <c r="O66" s="40">
        <v>0.0</v>
      </c>
      <c r="P66" s="36" t="s">
        <v>24</v>
      </c>
      <c r="Q66" s="37">
        <v>45231.0</v>
      </c>
      <c r="R66" s="42" t="s">
        <v>211</v>
      </c>
      <c r="S66" s="58" t="s">
        <v>66</v>
      </c>
      <c r="T66" s="40">
        <v>0.0</v>
      </c>
      <c r="U66" s="40">
        <v>6.0</v>
      </c>
      <c r="V66" s="40">
        <v>0.0</v>
      </c>
      <c r="W66" s="36" t="s">
        <v>26</v>
      </c>
      <c r="X66" s="37">
        <v>45232.0</v>
      </c>
      <c r="Y66" s="42" t="s">
        <v>211</v>
      </c>
      <c r="Z66" s="58" t="s">
        <v>66</v>
      </c>
      <c r="AA66" s="40">
        <v>0.0</v>
      </c>
      <c r="AB66" s="40">
        <v>6.0</v>
      </c>
      <c r="AC66" s="40">
        <v>0.0</v>
      </c>
      <c r="AD66" s="36" t="s">
        <v>56</v>
      </c>
      <c r="AE66" s="37">
        <v>45233.0</v>
      </c>
      <c r="AF66" s="42" t="s">
        <v>279</v>
      </c>
      <c r="AG66" s="58" t="s">
        <v>218</v>
      </c>
      <c r="AH66" s="40">
        <v>0.0</v>
      </c>
      <c r="AI66" s="40">
        <v>7.0</v>
      </c>
      <c r="AJ66" s="40">
        <v>0.0</v>
      </c>
      <c r="AK66" s="284" t="s">
        <v>57</v>
      </c>
      <c r="AL66" s="37">
        <v>45234.0</v>
      </c>
      <c r="AM66" s="42" t="s">
        <v>211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149</v>
      </c>
      <c r="AS66" s="37">
        <v>45235.0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37</v>
      </c>
      <c r="BB66" s="39">
        <f t="shared" si="71"/>
        <v>0</v>
      </c>
      <c r="BC66" s="50">
        <f t="shared" ref="BC66:BC70" si="73">SUM(AZ66,BA66,BB66)</f>
        <v>37</v>
      </c>
      <c r="BD66" s="51"/>
      <c r="BE66" s="39">
        <f t="shared" ref="BE66:BE70" si="74">AZ66*80</f>
        <v>0</v>
      </c>
      <c r="BF66" s="39">
        <f t="shared" ref="BF66:BF70" si="75">BA66*88</f>
        <v>3256</v>
      </c>
      <c r="BG66" s="39">
        <f t="shared" ref="BG66:BG70" si="76">BB66*80</f>
        <v>0</v>
      </c>
      <c r="BH66" s="39">
        <f t="shared" ref="BH66:BH70" si="77">sum(BE66,BF66,BG66)</f>
        <v>3256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149"/>
      <c r="AL67" s="45"/>
      <c r="AM67" s="53"/>
      <c r="AN67" s="58"/>
      <c r="AO67" s="40">
        <v>0.0</v>
      </c>
      <c r="AP67" s="40">
        <v>0.0</v>
      </c>
      <c r="AQ67" s="40">
        <v>0.0</v>
      </c>
      <c r="AR67" s="92"/>
      <c r="AS67" s="45"/>
      <c r="AT67" s="53"/>
      <c r="AU67" s="53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0</v>
      </c>
      <c r="BB67" s="39">
        <f t="shared" si="72"/>
        <v>0</v>
      </c>
      <c r="BC67" s="50">
        <f t="shared" si="73"/>
        <v>0</v>
      </c>
      <c r="BD67" s="51"/>
      <c r="BE67" s="39">
        <f t="shared" si="74"/>
        <v>0</v>
      </c>
      <c r="BF67" s="39">
        <f t="shared" si="75"/>
        <v>0</v>
      </c>
      <c r="BG67" s="39">
        <f t="shared" si="76"/>
        <v>0</v>
      </c>
      <c r="BH67" s="39">
        <f t="shared" si="77"/>
        <v>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45230.0</v>
      </c>
      <c r="D68" s="38" t="s">
        <v>247</v>
      </c>
      <c r="E68" s="39" t="s">
        <v>127</v>
      </c>
      <c r="F68" s="40">
        <v>5.0</v>
      </c>
      <c r="G68" s="40">
        <v>1.0</v>
      </c>
      <c r="H68" s="40">
        <v>0.0</v>
      </c>
      <c r="I68" s="42" t="s">
        <v>46</v>
      </c>
      <c r="J68" s="37">
        <v>45231.0</v>
      </c>
      <c r="K68" s="38" t="s">
        <v>247</v>
      </c>
      <c r="L68" s="39" t="s">
        <v>127</v>
      </c>
      <c r="M68" s="40">
        <v>5.0</v>
      </c>
      <c r="N68" s="40">
        <v>1.0</v>
      </c>
      <c r="O68" s="40">
        <v>0.0</v>
      </c>
      <c r="P68" s="38" t="s">
        <v>36</v>
      </c>
      <c r="Q68" s="37">
        <v>45232.0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45233.0</v>
      </c>
      <c r="Y68" s="38" t="s">
        <v>247</v>
      </c>
      <c r="Z68" s="39" t="s">
        <v>127</v>
      </c>
      <c r="AA68" s="40">
        <v>5.0</v>
      </c>
      <c r="AB68" s="40">
        <v>1.0</v>
      </c>
      <c r="AC68" s="40">
        <v>0.0</v>
      </c>
      <c r="AD68" s="56" t="s">
        <v>40</v>
      </c>
      <c r="AE68" s="37">
        <v>45234.0</v>
      </c>
      <c r="AF68" s="38" t="s">
        <v>285</v>
      </c>
      <c r="AG68" s="39" t="s">
        <v>129</v>
      </c>
      <c r="AH68" s="40">
        <v>5.0</v>
      </c>
      <c r="AI68" s="40">
        <v>2.0</v>
      </c>
      <c r="AJ68" s="40">
        <v>0.0</v>
      </c>
      <c r="AK68" s="42" t="s">
        <v>43</v>
      </c>
      <c r="AL68" s="37">
        <v>45235.0</v>
      </c>
      <c r="AM68" s="38" t="s">
        <v>247</v>
      </c>
      <c r="AN68" s="39" t="s">
        <v>127</v>
      </c>
      <c r="AO68" s="40">
        <v>5.0</v>
      </c>
      <c r="AP68" s="40">
        <v>1.0</v>
      </c>
      <c r="AQ68" s="40">
        <v>0.0</v>
      </c>
      <c r="AR68" s="96" t="s">
        <v>142</v>
      </c>
      <c r="AS68" s="37">
        <v>45236.0</v>
      </c>
      <c r="AT68" s="38" t="s">
        <v>247</v>
      </c>
      <c r="AU68" s="39" t="s">
        <v>127</v>
      </c>
      <c r="AV68" s="40">
        <v>5.0</v>
      </c>
      <c r="AW68" s="40">
        <v>1.0</v>
      </c>
      <c r="AX68" s="40">
        <v>0.0</v>
      </c>
      <c r="AY68" s="48"/>
      <c r="AZ68" s="49">
        <f t="shared" ref="AZ68:BB68" si="78">SUM(F68,M68,T68,AA68,AH68,AO68,AV68)</f>
        <v>30</v>
      </c>
      <c r="BA68" s="39">
        <f t="shared" si="78"/>
        <v>7</v>
      </c>
      <c r="BB68" s="39">
        <f t="shared" si="78"/>
        <v>0</v>
      </c>
      <c r="BC68" s="50">
        <f t="shared" si="73"/>
        <v>37</v>
      </c>
      <c r="BD68" s="51"/>
      <c r="BE68" s="39">
        <f t="shared" si="74"/>
        <v>2400</v>
      </c>
      <c r="BF68" s="39">
        <f t="shared" si="75"/>
        <v>616</v>
      </c>
      <c r="BG68" s="39">
        <f t="shared" si="76"/>
        <v>0</v>
      </c>
      <c r="BH68" s="39">
        <f t="shared" si="77"/>
        <v>3016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8" t="s">
        <v>36</v>
      </c>
      <c r="Q69" s="37">
        <v>45232.0</v>
      </c>
      <c r="R69" s="38" t="s">
        <v>247</v>
      </c>
      <c r="S69" s="39" t="s">
        <v>127</v>
      </c>
      <c r="T69" s="40">
        <v>5.0</v>
      </c>
      <c r="U69" s="40">
        <v>1.0</v>
      </c>
      <c r="V69" s="40">
        <v>0.0</v>
      </c>
      <c r="W69" s="44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149</v>
      </c>
      <c r="AS69" s="37">
        <v>45235.0</v>
      </c>
      <c r="AT69" s="42" t="s">
        <v>211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5</v>
      </c>
      <c r="BA69" s="39">
        <f t="shared" si="79"/>
        <v>7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400</v>
      </c>
      <c r="BF69" s="39">
        <f t="shared" si="75"/>
        <v>616</v>
      </c>
      <c r="BG69" s="39">
        <f t="shared" si="76"/>
        <v>0</v>
      </c>
      <c r="BH69" s="39">
        <f t="shared" si="77"/>
        <v>1016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45234.0</v>
      </c>
      <c r="AF70" s="96" t="s">
        <v>290</v>
      </c>
      <c r="AG70" s="92" t="s">
        <v>269</v>
      </c>
      <c r="AH70" s="40">
        <v>3.0</v>
      </c>
      <c r="AI70" s="40">
        <v>0.0</v>
      </c>
      <c r="AJ70" s="40">
        <v>0.0</v>
      </c>
      <c r="AK70" s="54"/>
      <c r="AL70" s="45"/>
      <c r="AM70" s="53"/>
      <c r="AN70" s="58"/>
      <c r="AO70" s="40">
        <v>0.0</v>
      </c>
      <c r="AP70" s="40">
        <v>0.0</v>
      </c>
      <c r="AQ70" s="40">
        <v>0.0</v>
      </c>
      <c r="AR70" s="92"/>
      <c r="AS70" s="45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</v>
      </c>
      <c r="BB70" s="39">
        <f t="shared" si="80"/>
        <v>0</v>
      </c>
      <c r="BC70" s="50">
        <f t="shared" si="73"/>
        <v>3</v>
      </c>
      <c r="BD70" s="51"/>
      <c r="BE70" s="39">
        <f t="shared" si="74"/>
        <v>240</v>
      </c>
      <c r="BF70" s="39">
        <f t="shared" si="75"/>
        <v>0</v>
      </c>
      <c r="BG70" s="39">
        <f t="shared" si="76"/>
        <v>0</v>
      </c>
      <c r="BH70" s="39">
        <f t="shared" si="77"/>
        <v>240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38</v>
      </c>
      <c r="BA72" s="78">
        <f t="shared" si="81"/>
        <v>51</v>
      </c>
      <c r="BB72" s="78">
        <f t="shared" si="81"/>
        <v>0</v>
      </c>
      <c r="BC72" s="79">
        <f t="shared" si="81"/>
        <v>89</v>
      </c>
      <c r="BD72" s="51"/>
      <c r="BE72" s="40">
        <f>sum(BE67,BE66,BE68,BE69,BE70)</f>
        <v>3040</v>
      </c>
      <c r="BF72" s="40">
        <f t="shared" ref="BF72:BH72" si="82">sum(BF66,BF67,BF68,BF69,BF70)</f>
        <v>4488</v>
      </c>
      <c r="BG72" s="40">
        <f t="shared" si="82"/>
        <v>0</v>
      </c>
      <c r="BH72" s="40">
        <f t="shared" si="82"/>
        <v>7528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45229.0</v>
      </c>
      <c r="F75" s="14"/>
      <c r="G75" s="14"/>
      <c r="H75" s="14"/>
      <c r="I75" s="15"/>
      <c r="J75" s="15"/>
      <c r="K75" s="16"/>
      <c r="L75" s="13">
        <v>45230.0</v>
      </c>
      <c r="M75" s="15"/>
      <c r="N75" s="15"/>
      <c r="O75" s="15"/>
      <c r="P75" s="15"/>
      <c r="Q75" s="11"/>
      <c r="R75" s="17"/>
      <c r="S75" s="13">
        <v>45231.0</v>
      </c>
      <c r="T75" s="11"/>
      <c r="U75" s="15"/>
      <c r="V75" s="15"/>
      <c r="W75" s="11"/>
      <c r="X75" s="18"/>
      <c r="Y75" s="14"/>
      <c r="Z75" s="13">
        <v>45232.0</v>
      </c>
      <c r="AA75" s="15"/>
      <c r="AB75" s="15"/>
      <c r="AC75" s="11"/>
      <c r="AD75" s="15"/>
      <c r="AE75" s="15"/>
      <c r="AF75" s="12"/>
      <c r="AG75" s="13">
        <v>45233.0</v>
      </c>
      <c r="AH75" s="15"/>
      <c r="AI75" s="11"/>
      <c r="AJ75" s="15"/>
      <c r="AK75" s="15"/>
      <c r="AL75" s="15"/>
      <c r="AM75" s="18"/>
      <c r="AN75" s="13">
        <v>45234.0</v>
      </c>
      <c r="AO75" s="11"/>
      <c r="AP75" s="19"/>
      <c r="AQ75" s="19"/>
      <c r="AR75" s="19"/>
      <c r="AS75" s="19"/>
      <c r="AT75" s="14"/>
      <c r="AU75" s="13">
        <v>45235.0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>AZ77*67.31</f>
        <v>0</v>
      </c>
      <c r="BF77" s="39">
        <f>BA77*74</f>
        <v>0</v>
      </c>
      <c r="BG77" s="39">
        <f>BB77*84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56" t="s">
        <v>40</v>
      </c>
      <c r="AE78" s="37">
        <v>45234.0</v>
      </c>
      <c r="AF78" s="38" t="s">
        <v>285</v>
      </c>
      <c r="AG78" s="39" t="s">
        <v>129</v>
      </c>
      <c r="AH78" s="40">
        <v>5.0</v>
      </c>
      <c r="AI78" s="40">
        <v>2.0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5</v>
      </c>
      <c r="BA78" s="39">
        <f t="shared" si="84"/>
        <v>2</v>
      </c>
      <c r="BB78" s="39">
        <f t="shared" si="84"/>
        <v>0</v>
      </c>
      <c r="BC78" s="50">
        <f t="shared" si="85"/>
        <v>7</v>
      </c>
      <c r="BD78" s="51"/>
      <c r="BE78" s="39">
        <f t="shared" ref="BE78:BE80" si="87">AZ78*80</f>
        <v>400</v>
      </c>
      <c r="BF78" s="39">
        <f t="shared" ref="BF78:BF80" si="88">BA78*88</f>
        <v>176</v>
      </c>
      <c r="BG78" s="39">
        <f t="shared" ref="BG78:BG80" si="89">BB78*80</f>
        <v>0</v>
      </c>
      <c r="BH78" s="39">
        <f t="shared" ref="BH78:BH80" si="90">sum(BE78,BF78,BG78)</f>
        <v>576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6">SUM(F79,M79,T79,AA79,AH79,AO79,AV79)</f>
        <v>0</v>
      </c>
      <c r="BA79" s="46">
        <f t="shared" si="86"/>
        <v>0</v>
      </c>
      <c r="BB79" s="46">
        <f t="shared" si="86"/>
        <v>0</v>
      </c>
      <c r="BC79" s="167">
        <f t="shared" si="85"/>
        <v>0</v>
      </c>
      <c r="BD79" s="165"/>
      <c r="BE79" s="39">
        <f t="shared" si="87"/>
        <v>0</v>
      </c>
      <c r="BF79" s="39">
        <f t="shared" si="88"/>
        <v>0</v>
      </c>
      <c r="BG79" s="39">
        <f t="shared" si="89"/>
        <v>0</v>
      </c>
      <c r="BH79" s="39">
        <f t="shared" si="90"/>
        <v>0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7"/>
        <v>0</v>
      </c>
      <c r="BF80" s="39">
        <f t="shared" si="88"/>
        <v>0</v>
      </c>
      <c r="BG80" s="39">
        <f t="shared" si="89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45230.0</v>
      </c>
      <c r="D81" s="38" t="s">
        <v>291</v>
      </c>
      <c r="E81" s="39" t="s">
        <v>248</v>
      </c>
      <c r="F81" s="40">
        <v>4.0</v>
      </c>
      <c r="G81" s="40">
        <v>2.0</v>
      </c>
      <c r="H81" s="40">
        <v>0.0</v>
      </c>
      <c r="I81" s="42" t="s">
        <v>46</v>
      </c>
      <c r="J81" s="37">
        <v>45231.0</v>
      </c>
      <c r="K81" s="38" t="s">
        <v>291</v>
      </c>
      <c r="L81" s="39" t="s">
        <v>248</v>
      </c>
      <c r="M81" s="40">
        <v>4.0</v>
      </c>
      <c r="N81" s="40">
        <v>2.0</v>
      </c>
      <c r="O81" s="40">
        <v>0.0</v>
      </c>
      <c r="P81" s="38" t="s">
        <v>36</v>
      </c>
      <c r="Q81" s="37">
        <v>45232.0</v>
      </c>
      <c r="R81" s="38" t="s">
        <v>291</v>
      </c>
      <c r="S81" s="39" t="s">
        <v>248</v>
      </c>
      <c r="T81" s="40">
        <v>4.0</v>
      </c>
      <c r="U81" s="40">
        <v>2.0</v>
      </c>
      <c r="V81" s="40">
        <v>0.0</v>
      </c>
      <c r="W81" s="42" t="s">
        <v>37</v>
      </c>
      <c r="X81" s="37">
        <v>45233.0</v>
      </c>
      <c r="Y81" s="38" t="s">
        <v>291</v>
      </c>
      <c r="Z81" s="39" t="s">
        <v>248</v>
      </c>
      <c r="AA81" s="40">
        <v>4.0</v>
      </c>
      <c r="AB81" s="40">
        <v>2.0</v>
      </c>
      <c r="AC81" s="40">
        <v>0.0</v>
      </c>
      <c r="AD81" s="56" t="s">
        <v>40</v>
      </c>
      <c r="AE81" s="37">
        <v>45234.0</v>
      </c>
      <c r="AF81" s="38" t="s">
        <v>25</v>
      </c>
      <c r="AG81" s="39" t="s">
        <v>25</v>
      </c>
      <c r="AH81" s="40">
        <v>0.0</v>
      </c>
      <c r="AI81" s="40">
        <v>0.0</v>
      </c>
      <c r="AJ81" s="40">
        <v>0.0</v>
      </c>
      <c r="AK81" s="42" t="s">
        <v>43</v>
      </c>
      <c r="AL81" s="37">
        <v>45235.0</v>
      </c>
      <c r="AM81" s="38" t="s">
        <v>285</v>
      </c>
      <c r="AN81" s="39" t="s">
        <v>129</v>
      </c>
      <c r="AO81" s="40">
        <v>5.0</v>
      </c>
      <c r="AP81" s="40">
        <v>2.0</v>
      </c>
      <c r="AQ81" s="40">
        <v>0.0</v>
      </c>
      <c r="AR81" s="96" t="s">
        <v>142</v>
      </c>
      <c r="AS81" s="37">
        <v>45236.0</v>
      </c>
      <c r="AT81" s="38" t="s">
        <v>289</v>
      </c>
      <c r="AU81" s="39" t="s">
        <v>106</v>
      </c>
      <c r="AV81" s="40">
        <v>3.0</v>
      </c>
      <c r="AW81" s="40">
        <v>2.0</v>
      </c>
      <c r="AX81" s="40">
        <v>0.0</v>
      </c>
      <c r="AY81" s="155"/>
      <c r="AZ81" s="169">
        <f t="shared" ref="AZ81:BB81" si="92">SUM(F81,M81,T81,AA81,AH81,AO81,AV81)</f>
        <v>24</v>
      </c>
      <c r="BA81" s="149">
        <f t="shared" si="92"/>
        <v>12</v>
      </c>
      <c r="BB81" s="149">
        <f t="shared" si="92"/>
        <v>0</v>
      </c>
      <c r="BC81" s="170">
        <f t="shared" si="85"/>
        <v>36</v>
      </c>
      <c r="BD81" s="155"/>
      <c r="BE81" s="39">
        <f>AZ81*67.31</f>
        <v>1615.44</v>
      </c>
      <c r="BF81" s="39">
        <f>BA81*74</f>
        <v>888</v>
      </c>
      <c r="BG81" s="39">
        <f>BB81*84</f>
        <v>0</v>
      </c>
      <c r="BH81" s="39">
        <f>SUM(BE81,BF81,BG81)</f>
        <v>2503.44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29</v>
      </c>
      <c r="BA83" s="78">
        <f t="shared" si="93"/>
        <v>14</v>
      </c>
      <c r="BB83" s="78">
        <f t="shared" si="93"/>
        <v>0</v>
      </c>
      <c r="BC83" s="79">
        <f t="shared" si="93"/>
        <v>43</v>
      </c>
      <c r="BD83" s="136"/>
      <c r="BE83" s="40">
        <f t="shared" ref="BE83:BG83" si="94">SUM(BE77,BE78,BE79,BE80)</f>
        <v>400</v>
      </c>
      <c r="BF83" s="40">
        <f t="shared" si="94"/>
        <v>176</v>
      </c>
      <c r="BG83" s="40">
        <f t="shared" si="94"/>
        <v>0</v>
      </c>
      <c r="BH83" s="40">
        <f>sum(BH77,BH78,BH79,BH80,BH81)</f>
        <v>3079.44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45229.0</v>
      </c>
      <c r="F87" s="14"/>
      <c r="G87" s="14"/>
      <c r="H87" s="14"/>
      <c r="I87" s="15"/>
      <c r="J87" s="15"/>
      <c r="K87" s="16"/>
      <c r="L87" s="13">
        <v>45230.0</v>
      </c>
      <c r="M87" s="15"/>
      <c r="N87" s="15"/>
      <c r="O87" s="15"/>
      <c r="P87" s="15"/>
      <c r="Q87" s="11"/>
      <c r="R87" s="17"/>
      <c r="S87" s="13">
        <v>45231.0</v>
      </c>
      <c r="T87" s="11"/>
      <c r="U87" s="15"/>
      <c r="V87" s="15"/>
      <c r="W87" s="11"/>
      <c r="X87" s="18"/>
      <c r="Y87" s="14"/>
      <c r="Z87" s="13">
        <v>45232.0</v>
      </c>
      <c r="AA87" s="15"/>
      <c r="AB87" s="15"/>
      <c r="AC87" s="11"/>
      <c r="AD87" s="15"/>
      <c r="AE87" s="15"/>
      <c r="AF87" s="12"/>
      <c r="AG87" s="13">
        <v>45233.0</v>
      </c>
      <c r="AH87" s="15"/>
      <c r="AI87" s="11"/>
      <c r="AJ87" s="15"/>
      <c r="AK87" s="15"/>
      <c r="AL87" s="15"/>
      <c r="AM87" s="18"/>
      <c r="AN87" s="13">
        <v>45234.0</v>
      </c>
      <c r="AO87" s="11"/>
      <c r="AP87" s="19"/>
      <c r="AQ87" s="19"/>
      <c r="AR87" s="19"/>
      <c r="AS87" s="19"/>
      <c r="AT87" s="14"/>
      <c r="AU87" s="13">
        <v>45235.0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45229.0</v>
      </c>
      <c r="D89" s="38" t="s">
        <v>300</v>
      </c>
      <c r="E89" s="39" t="s">
        <v>301</v>
      </c>
      <c r="F89" s="40">
        <v>1.0</v>
      </c>
      <c r="G89" s="40">
        <v>7.0</v>
      </c>
      <c r="H89" s="40">
        <v>2.0</v>
      </c>
      <c r="I89" s="41" t="s">
        <v>22</v>
      </c>
      <c r="J89" s="37">
        <v>45230.0</v>
      </c>
      <c r="K89" s="38" t="s">
        <v>300</v>
      </c>
      <c r="L89" s="39" t="s">
        <v>301</v>
      </c>
      <c r="M89" s="40">
        <v>1.0</v>
      </c>
      <c r="N89" s="40">
        <v>7.0</v>
      </c>
      <c r="O89" s="40">
        <v>2.0</v>
      </c>
      <c r="P89" s="36" t="s">
        <v>24</v>
      </c>
      <c r="Q89" s="37">
        <v>45231.0</v>
      </c>
      <c r="R89" s="38" t="s">
        <v>25</v>
      </c>
      <c r="S89" s="39" t="s">
        <v>25</v>
      </c>
      <c r="T89" s="40">
        <v>0.0</v>
      </c>
      <c r="U89" s="40">
        <v>0.0</v>
      </c>
      <c r="V89" s="40">
        <v>0.0</v>
      </c>
      <c r="W89" s="57" t="s">
        <v>26</v>
      </c>
      <c r="X89" s="37">
        <v>45232.0</v>
      </c>
      <c r="Y89" s="38" t="s">
        <v>300</v>
      </c>
      <c r="Z89" s="39" t="s">
        <v>301</v>
      </c>
      <c r="AA89" s="40">
        <v>1.0</v>
      </c>
      <c r="AB89" s="40">
        <v>7.0</v>
      </c>
      <c r="AC89" s="40">
        <v>2.0</v>
      </c>
      <c r="AD89" s="57" t="s">
        <v>56</v>
      </c>
      <c r="AE89" s="37">
        <v>45233.0</v>
      </c>
      <c r="AF89" s="38" t="s">
        <v>300</v>
      </c>
      <c r="AG89" s="39" t="s">
        <v>301</v>
      </c>
      <c r="AH89" s="40">
        <v>1.0</v>
      </c>
      <c r="AI89" s="40">
        <v>7.0</v>
      </c>
      <c r="AJ89" s="40">
        <v>2.0</v>
      </c>
      <c r="AK89" s="287" t="s">
        <v>57</v>
      </c>
      <c r="AL89" s="37">
        <v>45234.0</v>
      </c>
      <c r="AM89" s="38" t="s">
        <v>300</v>
      </c>
      <c r="AN89" s="39" t="s">
        <v>301</v>
      </c>
      <c r="AO89" s="40">
        <v>1.0</v>
      </c>
      <c r="AP89" s="40">
        <v>7.0</v>
      </c>
      <c r="AQ89" s="40">
        <v>2.0</v>
      </c>
      <c r="AR89" s="36" t="s">
        <v>149</v>
      </c>
      <c r="AS89" s="37">
        <v>45235.0</v>
      </c>
      <c r="AT89" s="42" t="s">
        <v>25</v>
      </c>
      <c r="AU89" s="39" t="s">
        <v>25</v>
      </c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5</v>
      </c>
      <c r="BA89" s="86">
        <f t="shared" si="95"/>
        <v>35</v>
      </c>
      <c r="BB89" s="86">
        <f t="shared" si="95"/>
        <v>10</v>
      </c>
      <c r="BC89" s="170">
        <f t="shared" ref="BC89:BC91" si="97">SUM(AZ89,BA89,BB89)</f>
        <v>50</v>
      </c>
      <c r="BD89" s="165"/>
      <c r="BE89" s="86">
        <f t="shared" ref="BE89:BE91" si="98">AZ89*80</f>
        <v>400</v>
      </c>
      <c r="BF89" s="17">
        <f t="shared" ref="BF89:BF91" si="99">BA89*88</f>
        <v>3080</v>
      </c>
      <c r="BG89" s="17">
        <f t="shared" ref="BG89:BG91" si="100">BB89*80</f>
        <v>800</v>
      </c>
      <c r="BH89" s="17">
        <f t="shared" ref="BH89:BH91" si="101">sum(BE89,BF89,BG89)</f>
        <v>4280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36"/>
      <c r="J90" s="37"/>
      <c r="K90" s="42"/>
      <c r="L90" s="39"/>
      <c r="M90" s="145">
        <v>0.0</v>
      </c>
      <c r="N90" s="145">
        <v>0.0</v>
      </c>
      <c r="O90" s="163">
        <v>0.0</v>
      </c>
      <c r="P90" s="36"/>
      <c r="Q90" s="37"/>
      <c r="R90" s="38"/>
      <c r="S90" s="39"/>
      <c r="T90" s="40">
        <v>0.0</v>
      </c>
      <c r="U90" s="40">
        <v>0.0</v>
      </c>
      <c r="V90" s="40">
        <v>0.0</v>
      </c>
      <c r="W90" s="57"/>
      <c r="X90" s="37"/>
      <c r="Y90" s="42"/>
      <c r="Z90" s="39"/>
      <c r="AA90" s="145">
        <v>0.0</v>
      </c>
      <c r="AB90" s="145">
        <v>0.0</v>
      </c>
      <c r="AC90" s="163">
        <v>0.0</v>
      </c>
      <c r="AD90" s="57"/>
      <c r="AE90" s="37"/>
      <c r="AF90" s="42"/>
      <c r="AG90" s="39"/>
      <c r="AH90" s="145">
        <v>0.0</v>
      </c>
      <c r="AI90" s="145">
        <v>0.0</v>
      </c>
      <c r="AJ90" s="163">
        <v>0.0</v>
      </c>
      <c r="AK90" s="287"/>
      <c r="AL90" s="37"/>
      <c r="AM90" s="42"/>
      <c r="AN90" s="39"/>
      <c r="AO90" s="145">
        <v>0.0</v>
      </c>
      <c r="AP90" s="145">
        <v>0.0</v>
      </c>
      <c r="AQ90" s="163">
        <v>0.0</v>
      </c>
      <c r="AR90" s="36"/>
      <c r="AS90" s="37"/>
      <c r="AT90" s="42"/>
      <c r="AU90" s="39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54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42"/>
      <c r="L91" s="39"/>
      <c r="M91" s="163">
        <v>0.0</v>
      </c>
      <c r="N91" s="163">
        <v>0.0</v>
      </c>
      <c r="O91" s="163">
        <v>0.0</v>
      </c>
      <c r="P91" s="36" t="s">
        <v>24</v>
      </c>
      <c r="Q91" s="37">
        <v>45231.0</v>
      </c>
      <c r="R91" s="38" t="s">
        <v>300</v>
      </c>
      <c r="S91" s="39" t="s">
        <v>301</v>
      </c>
      <c r="T91" s="40">
        <v>1.0</v>
      </c>
      <c r="U91" s="40">
        <v>7.0</v>
      </c>
      <c r="V91" s="40">
        <v>2.0</v>
      </c>
      <c r="W91" s="57"/>
      <c r="X91" s="37"/>
      <c r="Y91" s="42"/>
      <c r="Z91" s="39"/>
      <c r="AA91" s="163">
        <v>0.0</v>
      </c>
      <c r="AB91" s="163">
        <v>0.0</v>
      </c>
      <c r="AC91" s="163">
        <v>0.0</v>
      </c>
      <c r="AD91" s="57"/>
      <c r="AE91" s="37"/>
      <c r="AF91" s="42"/>
      <c r="AG91" s="39"/>
      <c r="AH91" s="163">
        <v>0.0</v>
      </c>
      <c r="AI91" s="163">
        <v>0.0</v>
      </c>
      <c r="AJ91" s="163">
        <v>0.0</v>
      </c>
      <c r="AK91" s="287"/>
      <c r="AL91" s="37"/>
      <c r="AM91" s="42"/>
      <c r="AN91" s="39"/>
      <c r="AO91" s="163">
        <v>0.0</v>
      </c>
      <c r="AP91" s="163">
        <v>0.0</v>
      </c>
      <c r="AQ91" s="163">
        <v>0.0</v>
      </c>
      <c r="AR91" s="36"/>
      <c r="AS91" s="37"/>
      <c r="AT91" s="42"/>
      <c r="AU91" s="39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1</v>
      </c>
      <c r="BA91" s="86">
        <f t="shared" si="102"/>
        <v>7</v>
      </c>
      <c r="BB91" s="86">
        <f t="shared" si="102"/>
        <v>2</v>
      </c>
      <c r="BC91" s="170">
        <f t="shared" si="97"/>
        <v>10</v>
      </c>
      <c r="BD91" s="155"/>
      <c r="BE91" s="86">
        <f t="shared" si="98"/>
        <v>80</v>
      </c>
      <c r="BF91" s="17">
        <f t="shared" si="99"/>
        <v>616</v>
      </c>
      <c r="BG91" s="17">
        <f t="shared" si="100"/>
        <v>160</v>
      </c>
      <c r="BH91" s="17">
        <f t="shared" si="101"/>
        <v>856</v>
      </c>
      <c r="BI91" s="155"/>
      <c r="BJ91" s="155"/>
      <c r="BK91" s="155"/>
      <c r="BL91" s="155"/>
      <c r="BM91" s="155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76" t="s">
        <v>14</v>
      </c>
      <c r="AZ93" s="77">
        <f t="shared" ref="AZ93:BC93" si="103">SUM(AZ89,AZ90,AZ91)</f>
        <v>6</v>
      </c>
      <c r="BA93" s="78">
        <f t="shared" si="103"/>
        <v>42</v>
      </c>
      <c r="BB93" s="78">
        <f t="shared" si="103"/>
        <v>12</v>
      </c>
      <c r="BC93" s="79">
        <f t="shared" si="103"/>
        <v>60</v>
      </c>
      <c r="BD93" s="136"/>
      <c r="BE93" s="40">
        <f>SUM(BE90,BE89)</f>
        <v>400</v>
      </c>
      <c r="BF93" s="40">
        <f t="shared" ref="BF93:BG93" si="104">SUM(BF89,BF90)</f>
        <v>3080</v>
      </c>
      <c r="BG93" s="40">
        <f t="shared" si="104"/>
        <v>800</v>
      </c>
      <c r="BH93" s="40">
        <f>SUM(BH89,BH90,BH91)</f>
        <v>5136</v>
      </c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6" t="s">
        <v>147</v>
      </c>
      <c r="L94" s="4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6" t="s">
        <v>147</v>
      </c>
      <c r="AG94" s="4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6" t="s">
        <v>147</v>
      </c>
      <c r="AU94" s="4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6" t="s">
        <v>145</v>
      </c>
      <c r="BG94" s="4"/>
      <c r="BH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36"/>
      <c r="BJ95" s="136"/>
      <c r="BK95" s="136"/>
      <c r="BL95" s="136"/>
      <c r="BM95" s="136"/>
    </row>
    <row r="96">
      <c r="A96" s="10"/>
      <c r="B96" s="11"/>
      <c r="C96" s="11"/>
      <c r="D96" s="12"/>
      <c r="E96" s="13">
        <v>45229.0</v>
      </c>
      <c r="F96" s="14"/>
      <c r="G96" s="14"/>
      <c r="H96" s="14"/>
      <c r="I96" s="15"/>
      <c r="J96" s="15"/>
      <c r="K96" s="16"/>
      <c r="L96" s="13">
        <v>45230.0</v>
      </c>
      <c r="M96" s="15"/>
      <c r="N96" s="15"/>
      <c r="O96" s="15"/>
      <c r="P96" s="15"/>
      <c r="Q96" s="11"/>
      <c r="R96" s="17"/>
      <c r="S96" s="13">
        <v>45231.0</v>
      </c>
      <c r="T96" s="11"/>
      <c r="U96" s="15"/>
      <c r="V96" s="15"/>
      <c r="W96" s="11"/>
      <c r="X96" s="18"/>
      <c r="Y96" s="14"/>
      <c r="Z96" s="13">
        <v>45232.0</v>
      </c>
      <c r="AA96" s="15"/>
      <c r="AB96" s="15"/>
      <c r="AC96" s="11"/>
      <c r="AD96" s="15"/>
      <c r="AE96" s="15"/>
      <c r="AF96" s="12"/>
      <c r="AG96" s="13">
        <v>45233.0</v>
      </c>
      <c r="AH96" s="15"/>
      <c r="AI96" s="11"/>
      <c r="AJ96" s="15"/>
      <c r="AK96" s="15"/>
      <c r="AL96" s="15"/>
      <c r="AM96" s="18"/>
      <c r="AN96" s="13">
        <v>45234.0</v>
      </c>
      <c r="AO96" s="11"/>
      <c r="AP96" s="19"/>
      <c r="AQ96" s="19"/>
      <c r="AR96" s="19"/>
      <c r="AS96" s="19"/>
      <c r="AT96" s="14"/>
      <c r="AU96" s="13">
        <v>45235.0</v>
      </c>
      <c r="AV96" s="19"/>
      <c r="AW96" s="19"/>
      <c r="AX96" s="19"/>
      <c r="AY96" s="20"/>
      <c r="AZ96" s="19"/>
      <c r="BA96" s="19"/>
      <c r="BB96" s="19"/>
      <c r="BC96" s="19"/>
      <c r="BD96" s="20"/>
      <c r="BE96" s="21"/>
      <c r="BF96" s="22"/>
      <c r="BG96" s="4"/>
      <c r="BH96" s="19"/>
      <c r="BI96" s="23"/>
      <c r="BJ96" s="16"/>
      <c r="BK96" s="16"/>
      <c r="BL96" s="20"/>
      <c r="BM96" s="20"/>
    </row>
    <row r="97">
      <c r="A97" s="107"/>
      <c r="B97" s="26"/>
      <c r="C97" s="26"/>
      <c r="D97" s="26" t="s">
        <v>2</v>
      </c>
      <c r="E97" s="26" t="s">
        <v>3</v>
      </c>
      <c r="F97" s="26" t="s">
        <v>4</v>
      </c>
      <c r="G97" s="26" t="s">
        <v>5</v>
      </c>
      <c r="H97" s="26" t="s">
        <v>6</v>
      </c>
      <c r="I97" s="26"/>
      <c r="J97" s="26"/>
      <c r="K97" s="26" t="s">
        <v>2</v>
      </c>
      <c r="L97" s="26" t="s">
        <v>7</v>
      </c>
      <c r="M97" s="26" t="s">
        <v>4</v>
      </c>
      <c r="N97" s="26" t="s">
        <v>5</v>
      </c>
      <c r="O97" s="26" t="s">
        <v>6</v>
      </c>
      <c r="P97" s="26"/>
      <c r="Q97" s="26"/>
      <c r="R97" s="26" t="s">
        <v>2</v>
      </c>
      <c r="S97" s="26" t="s">
        <v>8</v>
      </c>
      <c r="T97" s="26" t="s">
        <v>4</v>
      </c>
      <c r="U97" s="26" t="s">
        <v>5</v>
      </c>
      <c r="V97" s="26" t="s">
        <v>6</v>
      </c>
      <c r="W97" s="28"/>
      <c r="X97" s="29"/>
      <c r="Y97" s="29" t="s">
        <v>2</v>
      </c>
      <c r="Z97" s="29" t="s">
        <v>9</v>
      </c>
      <c r="AA97" s="26" t="s">
        <v>4</v>
      </c>
      <c r="AB97" s="26" t="s">
        <v>5</v>
      </c>
      <c r="AC97" s="26" t="s">
        <v>6</v>
      </c>
      <c r="AD97" s="29"/>
      <c r="AE97" s="29"/>
      <c r="AF97" s="29" t="s">
        <v>2</v>
      </c>
      <c r="AG97" s="29" t="s">
        <v>10</v>
      </c>
      <c r="AH97" s="26" t="s">
        <v>4</v>
      </c>
      <c r="AI97" s="26" t="s">
        <v>5</v>
      </c>
      <c r="AJ97" s="26" t="s">
        <v>6</v>
      </c>
      <c r="AK97" s="29"/>
      <c r="AL97" s="29"/>
      <c r="AM97" s="29" t="s">
        <v>2</v>
      </c>
      <c r="AN97" s="29" t="s">
        <v>11</v>
      </c>
      <c r="AO97" s="26" t="s">
        <v>4</v>
      </c>
      <c r="AP97" s="26" t="s">
        <v>5</v>
      </c>
      <c r="AQ97" s="26" t="s">
        <v>6</v>
      </c>
      <c r="AR97" s="29"/>
      <c r="AS97" s="29"/>
      <c r="AT97" s="29" t="s">
        <v>2</v>
      </c>
      <c r="AU97" s="29" t="s">
        <v>12</v>
      </c>
      <c r="AV97" s="26" t="s">
        <v>4</v>
      </c>
      <c r="AW97" s="26" t="s">
        <v>5</v>
      </c>
      <c r="AX97" s="26" t="s">
        <v>6</v>
      </c>
      <c r="AY97" s="30"/>
      <c r="AZ97" s="31" t="s">
        <v>4</v>
      </c>
      <c r="BA97" s="31" t="s">
        <v>13</v>
      </c>
      <c r="BB97" s="31" t="s">
        <v>6</v>
      </c>
      <c r="BC97" s="31" t="s">
        <v>14</v>
      </c>
      <c r="BD97" s="32"/>
      <c r="BE97" s="33" t="s">
        <v>4</v>
      </c>
      <c r="BF97" s="33" t="s">
        <v>13</v>
      </c>
      <c r="BG97" s="33" t="s">
        <v>6</v>
      </c>
      <c r="BH97" s="33" t="s">
        <v>15</v>
      </c>
      <c r="BI97" s="32"/>
      <c r="BJ97" s="32"/>
      <c r="BK97" s="32"/>
      <c r="BL97" s="32"/>
      <c r="BM97" s="32"/>
    </row>
    <row r="98">
      <c r="A98" s="184" t="s">
        <v>148</v>
      </c>
      <c r="B98" s="36" t="s">
        <v>19</v>
      </c>
      <c r="C98" s="37"/>
      <c r="D98" s="42"/>
      <c r="E98" s="58"/>
      <c r="F98" s="40">
        <v>0.0</v>
      </c>
      <c r="G98" s="40">
        <v>0.0</v>
      </c>
      <c r="H98" s="40">
        <v>0.0</v>
      </c>
      <c r="I98" s="36" t="s">
        <v>22</v>
      </c>
      <c r="J98" s="37"/>
      <c r="K98" s="42"/>
      <c r="L98" s="58"/>
      <c r="M98" s="40">
        <v>0.0</v>
      </c>
      <c r="N98" s="40">
        <v>0.0</v>
      </c>
      <c r="O98" s="40">
        <v>0.0</v>
      </c>
      <c r="P98" s="36" t="s">
        <v>24</v>
      </c>
      <c r="Q98" s="37"/>
      <c r="R98" s="42"/>
      <c r="S98" s="58"/>
      <c r="T98" s="40">
        <v>0.0</v>
      </c>
      <c r="U98" s="40">
        <v>0.0</v>
      </c>
      <c r="V98" s="40">
        <v>0.0</v>
      </c>
      <c r="W98" s="36" t="s">
        <v>26</v>
      </c>
      <c r="X98" s="37"/>
      <c r="Y98" s="53"/>
      <c r="Z98" s="58"/>
      <c r="AA98" s="40">
        <v>0.0</v>
      </c>
      <c r="AB98" s="40">
        <v>0.0</v>
      </c>
      <c r="AC98" s="40">
        <v>0.0</v>
      </c>
      <c r="AD98" s="36" t="s">
        <v>56</v>
      </c>
      <c r="AE98" s="37"/>
      <c r="AF98" s="42"/>
      <c r="AG98" s="58"/>
      <c r="AH98" s="40">
        <v>0.0</v>
      </c>
      <c r="AI98" s="40">
        <v>0.0</v>
      </c>
      <c r="AJ98" s="40">
        <v>0.0</v>
      </c>
      <c r="AK98" s="47" t="s">
        <v>57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149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ref="BC98:BC99" si="107">SUM(AZ98,BA98,BB98)</f>
        <v>0</v>
      </c>
      <c r="BD98" s="51"/>
      <c r="BE98" s="39">
        <f>AZ98*67.31</f>
        <v>0</v>
      </c>
      <c r="BF98" s="39">
        <f>BA98*74</f>
        <v>0</v>
      </c>
      <c r="BG98" s="39">
        <f>BB98*84</f>
        <v>0</v>
      </c>
      <c r="BH98" s="39">
        <f t="shared" ref="BH98:BH99" si="108">sum(BE98,BF98,BG98)</f>
        <v>0</v>
      </c>
      <c r="BI98" s="51"/>
      <c r="BJ98" s="51"/>
      <c r="BK98" s="51"/>
      <c r="BL98" s="51"/>
      <c r="BM98" s="51"/>
    </row>
    <row r="99">
      <c r="A99" s="184" t="s">
        <v>150</v>
      </c>
      <c r="B99" s="41" t="s">
        <v>33</v>
      </c>
      <c r="C99" s="37"/>
      <c r="D99" s="53"/>
      <c r="E99" s="53"/>
      <c r="F99" s="40">
        <v>0.0</v>
      </c>
      <c r="G99" s="40">
        <v>0.0</v>
      </c>
      <c r="H99" s="40">
        <v>0.0</v>
      </c>
      <c r="I99" s="42" t="s">
        <v>46</v>
      </c>
      <c r="J99" s="37"/>
      <c r="K99" s="38"/>
      <c r="L99" s="39"/>
      <c r="M99" s="40">
        <v>0.0</v>
      </c>
      <c r="N99" s="40">
        <v>0.0</v>
      </c>
      <c r="O99" s="40">
        <v>0.0</v>
      </c>
      <c r="P99" s="38" t="s">
        <v>36</v>
      </c>
      <c r="Q99" s="37"/>
      <c r="R99" s="53"/>
      <c r="S99" s="53"/>
      <c r="T99" s="40">
        <v>0.0</v>
      </c>
      <c r="U99" s="40">
        <v>0.0</v>
      </c>
      <c r="V99" s="40">
        <v>0.0</v>
      </c>
      <c r="W99" s="56" t="s">
        <v>37</v>
      </c>
      <c r="X99" s="37"/>
      <c r="Y99" s="39"/>
      <c r="Z99" s="39"/>
      <c r="AA99" s="40">
        <v>0.0</v>
      </c>
      <c r="AB99" s="40">
        <v>0.0</v>
      </c>
      <c r="AC99" s="40">
        <v>0.0</v>
      </c>
      <c r="AD99" s="56" t="s">
        <v>40</v>
      </c>
      <c r="AE99" s="37"/>
      <c r="AF99" s="38"/>
      <c r="AG99" s="39"/>
      <c r="AH99" s="40">
        <v>0.0</v>
      </c>
      <c r="AI99" s="40">
        <v>0.0</v>
      </c>
      <c r="AJ99" s="40">
        <v>0.0</v>
      </c>
      <c r="AK99" s="185" t="s">
        <v>43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142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si="107"/>
        <v>0</v>
      </c>
      <c r="BD99" s="51"/>
      <c r="BE99" s="39">
        <f>AZ99*80</f>
        <v>0</v>
      </c>
      <c r="BF99" s="39">
        <f>BA99*88</f>
        <v>0</v>
      </c>
      <c r="BG99" s="39">
        <f>BB99*80</f>
        <v>0</v>
      </c>
      <c r="BH99" s="39">
        <f t="shared" si="108"/>
        <v>0</v>
      </c>
      <c r="BI99" s="51"/>
      <c r="BJ99" s="51"/>
      <c r="BK99" s="51"/>
      <c r="BL99" s="51"/>
      <c r="BM99" s="51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76" t="s">
        <v>14</v>
      </c>
      <c r="AZ101" s="77"/>
      <c r="BA101" s="78"/>
      <c r="BB101" s="78"/>
      <c r="BC101" s="79"/>
      <c r="BD101" s="136"/>
      <c r="BE101" s="145">
        <f t="shared" ref="BE101:BH101" si="109">sum(BE98,BE99)</f>
        <v>0</v>
      </c>
      <c r="BF101" s="145">
        <f t="shared" si="109"/>
        <v>0</v>
      </c>
      <c r="BG101" s="145">
        <f t="shared" si="109"/>
        <v>0</v>
      </c>
      <c r="BH101" s="145">
        <f t="shared" si="109"/>
        <v>0</v>
      </c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67"/>
      <c r="E103" s="68"/>
      <c r="G103" s="73"/>
      <c r="H103" s="73"/>
      <c r="I103" s="73"/>
      <c r="K103" s="6" t="s">
        <v>151</v>
      </c>
      <c r="L103" s="4"/>
      <c r="Q103" s="186"/>
      <c r="R103" s="186"/>
      <c r="Y103" s="73"/>
      <c r="Z103" s="73"/>
      <c r="AA103" s="73"/>
      <c r="AC103" s="28"/>
      <c r="AF103" s="6" t="s">
        <v>151</v>
      </c>
      <c r="AG103" s="4"/>
      <c r="AT103" s="6" t="s">
        <v>151</v>
      </c>
      <c r="AU103" s="4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159"/>
      <c r="C104" s="159"/>
      <c r="D104" s="160"/>
      <c r="E104" s="159"/>
      <c r="F104" s="161"/>
      <c r="G104" s="161"/>
      <c r="H104" s="161"/>
      <c r="I104" s="161"/>
      <c r="J104" s="159"/>
      <c r="K104" s="162"/>
      <c r="L104" s="162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61"/>
      <c r="AB104" s="161"/>
      <c r="AC104" s="161"/>
      <c r="AD104" s="161"/>
      <c r="AE104" s="159"/>
      <c r="AF104" s="159"/>
      <c r="AG104" s="159"/>
      <c r="AH104" s="159"/>
      <c r="AI104" s="159"/>
      <c r="AJ104" s="159"/>
      <c r="AK104" s="159"/>
      <c r="AL104" s="159"/>
      <c r="AM104" s="159"/>
      <c r="AN104" s="159"/>
      <c r="AO104" s="138"/>
      <c r="AP104" s="138"/>
      <c r="AQ104" s="138"/>
      <c r="AR104" s="138"/>
      <c r="AS104" s="118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0"/>
      <c r="B105" s="11"/>
      <c r="C105" s="11"/>
      <c r="D105" s="12"/>
      <c r="E105" s="13">
        <v>45229.0</v>
      </c>
      <c r="F105" s="14"/>
      <c r="G105" s="14"/>
      <c r="H105" s="14"/>
      <c r="I105" s="15"/>
      <c r="J105" s="15"/>
      <c r="K105" s="16"/>
      <c r="L105" s="13">
        <v>45230.0</v>
      </c>
      <c r="M105" s="15"/>
      <c r="N105" s="15"/>
      <c r="O105" s="15"/>
      <c r="P105" s="15"/>
      <c r="Q105" s="11"/>
      <c r="R105" s="17"/>
      <c r="S105" s="13">
        <v>45231.0</v>
      </c>
      <c r="T105" s="11"/>
      <c r="U105" s="15"/>
      <c r="V105" s="15"/>
      <c r="W105" s="11"/>
      <c r="X105" s="18"/>
      <c r="Y105" s="14"/>
      <c r="Z105" s="13">
        <v>45232.0</v>
      </c>
      <c r="AA105" s="15"/>
      <c r="AB105" s="15"/>
      <c r="AC105" s="11"/>
      <c r="AD105" s="15"/>
      <c r="AE105" s="15"/>
      <c r="AF105" s="12"/>
      <c r="AG105" s="13">
        <v>45233.0</v>
      </c>
      <c r="AH105" s="15"/>
      <c r="AI105" s="11"/>
      <c r="AJ105" s="15"/>
      <c r="AK105" s="15"/>
      <c r="AL105" s="15"/>
      <c r="AM105" s="18"/>
      <c r="AN105" s="13">
        <v>45234.0</v>
      </c>
      <c r="AO105" s="11"/>
      <c r="AP105" s="19"/>
      <c r="AQ105" s="19"/>
      <c r="AR105" s="19"/>
      <c r="AS105" s="19"/>
      <c r="AT105" s="14"/>
      <c r="AU105" s="13">
        <v>45235.0</v>
      </c>
      <c r="AV105" s="19"/>
      <c r="AW105" s="19"/>
      <c r="AX105" s="19"/>
      <c r="AY105" s="20"/>
      <c r="AZ105" s="19"/>
      <c r="BA105" s="19"/>
      <c r="BB105" s="19"/>
      <c r="BC105" s="19"/>
      <c r="BD105" s="20"/>
      <c r="BE105" s="21"/>
      <c r="BF105" s="22"/>
      <c r="BG105" s="4"/>
      <c r="BH105" s="19"/>
      <c r="BI105" s="23"/>
      <c r="BJ105" s="16"/>
      <c r="BK105" s="16"/>
      <c r="BL105" s="20"/>
      <c r="BM105" s="20"/>
    </row>
    <row r="106">
      <c r="A106" s="67"/>
      <c r="B106" s="25"/>
      <c r="C106" s="25"/>
      <c r="D106" s="187" t="s">
        <v>153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153</v>
      </c>
      <c r="L106" s="26" t="s">
        <v>7</v>
      </c>
      <c r="M106" s="26" t="s">
        <v>4</v>
      </c>
      <c r="N106" s="26" t="s">
        <v>5</v>
      </c>
      <c r="O106" s="26" t="s">
        <v>6</v>
      </c>
      <c r="P106" s="26"/>
      <c r="Q106" s="26"/>
      <c r="R106" s="187" t="s">
        <v>159</v>
      </c>
      <c r="S106" s="26" t="s">
        <v>8</v>
      </c>
      <c r="T106" s="26" t="s">
        <v>4</v>
      </c>
      <c r="U106" s="26" t="s">
        <v>5</v>
      </c>
      <c r="V106" s="26" t="s">
        <v>6</v>
      </c>
      <c r="W106" s="28"/>
      <c r="X106" s="28"/>
      <c r="Y106" s="187" t="s">
        <v>155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188"/>
      <c r="AE106" s="189"/>
      <c r="AF106" s="187" t="s">
        <v>153</v>
      </c>
      <c r="AG106" s="190" t="s">
        <v>154</v>
      </c>
      <c r="AH106" s="26" t="s">
        <v>4</v>
      </c>
      <c r="AI106" s="26" t="s">
        <v>5</v>
      </c>
      <c r="AJ106" s="26" t="s">
        <v>6</v>
      </c>
      <c r="AM106" s="187" t="s">
        <v>153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156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3"/>
      <c r="AZ106" s="31" t="s">
        <v>4</v>
      </c>
      <c r="BA106" s="31" t="s">
        <v>13</v>
      </c>
      <c r="BB106" s="31" t="s">
        <v>6</v>
      </c>
      <c r="BC106" s="31" t="s">
        <v>14</v>
      </c>
      <c r="BE106" s="33" t="s">
        <v>4</v>
      </c>
      <c r="BF106" s="33" t="s">
        <v>13</v>
      </c>
      <c r="BG106" s="33" t="s">
        <v>6</v>
      </c>
      <c r="BH106" s="33" t="s">
        <v>15</v>
      </c>
      <c r="BI106" s="193"/>
      <c r="BJ106" s="193"/>
      <c r="BK106" s="193"/>
      <c r="BL106" s="193"/>
      <c r="BM106" s="193"/>
    </row>
    <row r="107">
      <c r="A107" s="59" t="s">
        <v>52</v>
      </c>
      <c r="B107" s="275" t="s">
        <v>62</v>
      </c>
      <c r="C107" s="37">
        <v>45230.0</v>
      </c>
      <c r="D107" s="42" t="s">
        <v>283</v>
      </c>
      <c r="E107" s="53" t="s">
        <v>118</v>
      </c>
      <c r="F107" s="40">
        <v>0.0</v>
      </c>
      <c r="G107" s="40">
        <v>5.5</v>
      </c>
      <c r="H107" s="40">
        <v>0.0</v>
      </c>
      <c r="I107" s="41" t="s">
        <v>131</v>
      </c>
      <c r="J107" s="37">
        <v>45231.0</v>
      </c>
      <c r="K107" s="42" t="s">
        <v>283</v>
      </c>
      <c r="L107" s="53" t="s">
        <v>118</v>
      </c>
      <c r="M107" s="40">
        <v>0.0</v>
      </c>
      <c r="N107" s="40">
        <v>5.5</v>
      </c>
      <c r="O107" s="40">
        <v>0.0</v>
      </c>
      <c r="P107" s="42" t="s">
        <v>24</v>
      </c>
      <c r="Q107" s="37">
        <v>45231.0</v>
      </c>
      <c r="R107" s="38" t="s">
        <v>272</v>
      </c>
      <c r="S107" s="39" t="s">
        <v>21</v>
      </c>
      <c r="T107" s="40">
        <v>0.0</v>
      </c>
      <c r="U107" s="40">
        <v>6.5</v>
      </c>
      <c r="V107" s="40">
        <v>0.0</v>
      </c>
      <c r="W107" s="36" t="s">
        <v>26</v>
      </c>
      <c r="X107" s="37">
        <v>45232.0</v>
      </c>
      <c r="Y107" s="38" t="s">
        <v>287</v>
      </c>
      <c r="Z107" s="39" t="s">
        <v>136</v>
      </c>
      <c r="AA107" s="40">
        <v>1.0</v>
      </c>
      <c r="AB107" s="40">
        <v>7.0</v>
      </c>
      <c r="AC107" s="40">
        <v>1.0</v>
      </c>
      <c r="AD107" s="56" t="s">
        <v>78</v>
      </c>
      <c r="AE107" s="37">
        <v>45227.0</v>
      </c>
      <c r="AF107" s="42" t="s">
        <v>284</v>
      </c>
      <c r="AG107" s="148" t="s">
        <v>288</v>
      </c>
      <c r="AH107" s="40">
        <v>2.0</v>
      </c>
      <c r="AI107" s="40">
        <v>5.5</v>
      </c>
      <c r="AJ107" s="40">
        <v>0.0</v>
      </c>
      <c r="AK107" s="42" t="s">
        <v>79</v>
      </c>
      <c r="AL107" s="37">
        <v>45235.0</v>
      </c>
      <c r="AM107" s="42" t="s">
        <v>283</v>
      </c>
      <c r="AN107" s="53" t="s">
        <v>118</v>
      </c>
      <c r="AO107" s="40">
        <v>0.0</v>
      </c>
      <c r="AP107" s="40">
        <v>5.5</v>
      </c>
      <c r="AQ107" s="40">
        <v>0.0</v>
      </c>
      <c r="AR107" s="42" t="s">
        <v>93</v>
      </c>
      <c r="AS107" s="37">
        <v>45235.0</v>
      </c>
      <c r="AT107" s="42" t="s">
        <v>25</v>
      </c>
      <c r="AU107" s="58" t="s">
        <v>25</v>
      </c>
      <c r="AV107" s="40">
        <v>0.0</v>
      </c>
      <c r="AW107" s="40">
        <v>0.0</v>
      </c>
      <c r="AX107" s="40">
        <v>0.0</v>
      </c>
      <c r="AY107" s="194"/>
      <c r="AZ107" s="49">
        <f t="shared" ref="AZ107:BB107" si="110">SUM(F107,M107,T107,AA107,AH107,AO107,AV107)</f>
        <v>3</v>
      </c>
      <c r="BA107" s="39">
        <f t="shared" si="110"/>
        <v>35.5</v>
      </c>
      <c r="BB107" s="39">
        <f t="shared" si="110"/>
        <v>1</v>
      </c>
      <c r="BC107" s="50">
        <f>SUM(AZ107,BA107,BB107)</f>
        <v>39.5</v>
      </c>
      <c r="BE107" s="39">
        <f>AZ107*80</f>
        <v>240</v>
      </c>
      <c r="BF107" s="39">
        <f>BA107*88</f>
        <v>3124</v>
      </c>
      <c r="BG107" s="39">
        <f>BB107*80</f>
        <v>80</v>
      </c>
      <c r="BH107" s="39">
        <f>SUM(BE107,BF107,BG107)</f>
        <v>3444</v>
      </c>
      <c r="BI107" s="194"/>
      <c r="BJ107" s="194"/>
      <c r="BK107" s="194"/>
      <c r="BL107" s="194"/>
      <c r="BM107" s="194"/>
    </row>
    <row r="108">
      <c r="A108" s="67"/>
      <c r="F108" s="73"/>
      <c r="G108" s="73"/>
      <c r="H108" s="73"/>
      <c r="Y108" s="192"/>
      <c r="Z108" s="39"/>
      <c r="AA108" s="39"/>
      <c r="AB108" s="39"/>
      <c r="AC108" s="39"/>
      <c r="AV108" s="193"/>
      <c r="AW108" s="193"/>
      <c r="AX108" s="193"/>
      <c r="AY108" s="193"/>
      <c r="AZ108" s="193"/>
      <c r="BA108" s="193"/>
      <c r="BB108" s="193"/>
      <c r="BC108" s="193"/>
      <c r="BF108" s="193"/>
      <c r="BI108" s="193"/>
      <c r="BJ108" s="193"/>
      <c r="BK108" s="193"/>
      <c r="BL108" s="193"/>
      <c r="BM108" s="193"/>
    </row>
    <row r="109">
      <c r="A109" s="67"/>
      <c r="D109" s="187" t="s">
        <v>156</v>
      </c>
      <c r="E109" s="26" t="s">
        <v>3</v>
      </c>
      <c r="F109" s="26" t="s">
        <v>4</v>
      </c>
      <c r="G109" s="26" t="s">
        <v>5</v>
      </c>
      <c r="H109" s="26" t="s">
        <v>6</v>
      </c>
      <c r="I109" s="73"/>
      <c r="K109" s="187" t="s">
        <v>156</v>
      </c>
      <c r="L109" s="26" t="s">
        <v>7</v>
      </c>
      <c r="M109" s="26" t="s">
        <v>4</v>
      </c>
      <c r="N109" s="26" t="s">
        <v>5</v>
      </c>
      <c r="O109" s="26" t="s">
        <v>6</v>
      </c>
      <c r="R109" s="187" t="s">
        <v>156</v>
      </c>
      <c r="S109" s="26" t="s">
        <v>8</v>
      </c>
      <c r="T109" s="26" t="s">
        <v>4</v>
      </c>
      <c r="U109" s="26" t="s">
        <v>5</v>
      </c>
      <c r="V109" s="26" t="s">
        <v>6</v>
      </c>
      <c r="Y109" s="187" t="s">
        <v>156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73"/>
      <c r="AF109" s="187" t="s">
        <v>156</v>
      </c>
      <c r="AG109" s="29" t="s">
        <v>10</v>
      </c>
      <c r="AH109" s="26" t="s">
        <v>4</v>
      </c>
      <c r="AI109" s="26" t="s">
        <v>5</v>
      </c>
      <c r="AJ109" s="26" t="s">
        <v>6</v>
      </c>
      <c r="AM109" s="187" t="s">
        <v>156</v>
      </c>
      <c r="AN109" s="29" t="s">
        <v>11</v>
      </c>
      <c r="AO109" s="26" t="s">
        <v>4</v>
      </c>
      <c r="AP109" s="26" t="s">
        <v>5</v>
      </c>
      <c r="AQ109" s="26" t="s">
        <v>6</v>
      </c>
      <c r="AT109" s="187" t="s">
        <v>156</v>
      </c>
      <c r="AU109" s="29" t="s">
        <v>12</v>
      </c>
      <c r="AV109" s="26" t="s">
        <v>4</v>
      </c>
      <c r="AW109" s="26" t="s">
        <v>5</v>
      </c>
      <c r="AX109" s="26" t="s">
        <v>6</v>
      </c>
      <c r="AY109" s="193"/>
      <c r="AZ109" s="31" t="s">
        <v>4</v>
      </c>
      <c r="BA109" s="31" t="s">
        <v>13</v>
      </c>
      <c r="BB109" s="31" t="s">
        <v>6</v>
      </c>
      <c r="BC109" s="31" t="s">
        <v>14</v>
      </c>
      <c r="BE109" s="33" t="s">
        <v>4</v>
      </c>
      <c r="BF109" s="33" t="s">
        <v>13</v>
      </c>
      <c r="BG109" s="33" t="s">
        <v>6</v>
      </c>
      <c r="BH109" s="33" t="s">
        <v>15</v>
      </c>
      <c r="BI109" s="193"/>
      <c r="BJ109" s="193"/>
      <c r="BK109" s="193"/>
      <c r="BL109" s="193"/>
      <c r="BM109" s="193"/>
    </row>
    <row r="110">
      <c r="A110" s="35" t="s">
        <v>82</v>
      </c>
      <c r="B110" s="41" t="s">
        <v>33</v>
      </c>
      <c r="C110" s="37">
        <v>45230.0</v>
      </c>
      <c r="D110" s="38" t="s">
        <v>247</v>
      </c>
      <c r="E110" s="39" t="s">
        <v>127</v>
      </c>
      <c r="F110" s="40">
        <v>5.0</v>
      </c>
      <c r="G110" s="40">
        <v>1.0</v>
      </c>
      <c r="H110" s="40">
        <v>0.0</v>
      </c>
      <c r="I110" s="42" t="s">
        <v>46</v>
      </c>
      <c r="J110" s="37">
        <v>45231.0</v>
      </c>
      <c r="K110" s="38" t="s">
        <v>247</v>
      </c>
      <c r="L110" s="39" t="s">
        <v>127</v>
      </c>
      <c r="M110" s="40">
        <v>5.0</v>
      </c>
      <c r="N110" s="40">
        <v>1.0</v>
      </c>
      <c r="O110" s="40">
        <v>0.0</v>
      </c>
      <c r="P110" s="38" t="s">
        <v>36</v>
      </c>
      <c r="Q110" s="37">
        <v>45232.0</v>
      </c>
      <c r="R110" s="38" t="s">
        <v>25</v>
      </c>
      <c r="S110" s="39" t="s">
        <v>25</v>
      </c>
      <c r="T110" s="40">
        <v>0.0</v>
      </c>
      <c r="U110" s="40">
        <v>0.0</v>
      </c>
      <c r="V110" s="40">
        <v>0.0</v>
      </c>
      <c r="W110" s="42" t="s">
        <v>37</v>
      </c>
      <c r="X110" s="37">
        <v>45233.0</v>
      </c>
      <c r="Y110" s="38" t="s">
        <v>247</v>
      </c>
      <c r="Z110" s="39" t="s">
        <v>127</v>
      </c>
      <c r="AA110" s="40">
        <v>5.0</v>
      </c>
      <c r="AB110" s="40">
        <v>1.0</v>
      </c>
      <c r="AC110" s="40">
        <v>0.0</v>
      </c>
      <c r="AD110" s="56" t="s">
        <v>40</v>
      </c>
      <c r="AE110" s="37">
        <v>45234.0</v>
      </c>
      <c r="AF110" s="38" t="s">
        <v>285</v>
      </c>
      <c r="AG110" s="39" t="s">
        <v>129</v>
      </c>
      <c r="AH110" s="40">
        <v>5.0</v>
      </c>
      <c r="AI110" s="40">
        <v>2.0</v>
      </c>
      <c r="AJ110" s="40">
        <v>0.0</v>
      </c>
      <c r="AK110" s="42" t="s">
        <v>43</v>
      </c>
      <c r="AL110" s="37">
        <v>45235.0</v>
      </c>
      <c r="AM110" s="38" t="s">
        <v>247</v>
      </c>
      <c r="AN110" s="39" t="s">
        <v>127</v>
      </c>
      <c r="AO110" s="40">
        <v>5.0</v>
      </c>
      <c r="AP110" s="40">
        <v>1.0</v>
      </c>
      <c r="AQ110" s="40">
        <v>0.0</v>
      </c>
      <c r="AR110" s="96" t="s">
        <v>142</v>
      </c>
      <c r="AS110" s="37">
        <v>45236.0</v>
      </c>
      <c r="AT110" s="38" t="s">
        <v>247</v>
      </c>
      <c r="AU110" s="39" t="s">
        <v>127</v>
      </c>
      <c r="AV110" s="40">
        <v>5.0</v>
      </c>
      <c r="AW110" s="40">
        <v>1.0</v>
      </c>
      <c r="AX110" s="40">
        <v>0.0</v>
      </c>
      <c r="AY110" s="194"/>
      <c r="AZ110" s="49">
        <f t="shared" ref="AZ110:BB110" si="111">SUM(F110,M110,T110,AA110,AH110,AO110,AV110)</f>
        <v>30</v>
      </c>
      <c r="BA110" s="39">
        <f t="shared" si="111"/>
        <v>7</v>
      </c>
      <c r="BB110" s="39">
        <f t="shared" si="111"/>
        <v>0</v>
      </c>
      <c r="BC110" s="50">
        <f>SUM(AZ110,BA110,BB110)</f>
        <v>37</v>
      </c>
      <c r="BE110" s="39">
        <f>AZ110*80</f>
        <v>2400</v>
      </c>
      <c r="BF110" s="39">
        <f>BA110*88</f>
        <v>616</v>
      </c>
      <c r="BG110" s="39">
        <f>BB110*80</f>
        <v>0</v>
      </c>
      <c r="BH110" s="39">
        <f>SUM(BE110,BF110,BG110)</f>
        <v>3016</v>
      </c>
      <c r="BI110" s="194"/>
      <c r="BJ110" s="194"/>
      <c r="BK110" s="194"/>
      <c r="BL110" s="194"/>
      <c r="BM110" s="194"/>
    </row>
    <row r="111">
      <c r="A111" s="67"/>
      <c r="B111" s="68"/>
      <c r="C111" s="68"/>
    </row>
    <row r="112">
      <c r="A112" s="67"/>
      <c r="D112" s="187" t="s">
        <v>153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153</v>
      </c>
      <c r="L112" s="26" t="s">
        <v>7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153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8"/>
      <c r="Y112" s="187" t="s">
        <v>153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73"/>
      <c r="AF112" s="195" t="s">
        <v>157</v>
      </c>
      <c r="AG112" s="190" t="s">
        <v>232</v>
      </c>
      <c r="AH112" s="26" t="s">
        <v>4</v>
      </c>
      <c r="AI112" s="26" t="s">
        <v>5</v>
      </c>
      <c r="AJ112" s="26" t="s">
        <v>6</v>
      </c>
      <c r="AM112" s="288" t="s">
        <v>154</v>
      </c>
      <c r="AN112" s="29" t="s">
        <v>11</v>
      </c>
      <c r="AO112" s="26" t="s">
        <v>4</v>
      </c>
      <c r="AP112" s="26" t="s">
        <v>5</v>
      </c>
      <c r="AQ112" s="26" t="s">
        <v>6</v>
      </c>
      <c r="AT112" s="187" t="s">
        <v>153</v>
      </c>
      <c r="AU112" s="190" t="s">
        <v>154</v>
      </c>
      <c r="AV112" s="26" t="s">
        <v>4</v>
      </c>
      <c r="AW112" s="26" t="s">
        <v>5</v>
      </c>
      <c r="AX112" s="26" t="s">
        <v>6</v>
      </c>
      <c r="AY112" s="196"/>
      <c r="AZ112" s="31" t="s">
        <v>4</v>
      </c>
      <c r="BA112" s="31" t="s">
        <v>13</v>
      </c>
      <c r="BB112" s="31" t="s">
        <v>6</v>
      </c>
      <c r="BC112" s="31" t="s">
        <v>14</v>
      </c>
      <c r="BD112" s="196"/>
      <c r="BE112" s="33" t="s">
        <v>4</v>
      </c>
      <c r="BF112" s="33" t="s">
        <v>13</v>
      </c>
      <c r="BG112" s="33" t="s">
        <v>6</v>
      </c>
      <c r="BH112" s="33" t="s">
        <v>15</v>
      </c>
      <c r="BI112" s="196"/>
      <c r="BJ112" s="196"/>
      <c r="BK112" s="196"/>
      <c r="BL112" s="196"/>
      <c r="BM112" s="196"/>
    </row>
    <row r="113">
      <c r="A113" s="35" t="s">
        <v>50</v>
      </c>
      <c r="B113" s="41" t="s">
        <v>33</v>
      </c>
      <c r="C113" s="37">
        <v>45223.0</v>
      </c>
      <c r="D113" s="36" t="s">
        <v>236</v>
      </c>
      <c r="E113" s="127" t="s">
        <v>125</v>
      </c>
      <c r="F113" s="129">
        <v>5.0</v>
      </c>
      <c r="G113" s="129">
        <v>0.0</v>
      </c>
      <c r="H113" s="129">
        <v>0.0</v>
      </c>
      <c r="I113" s="42" t="s">
        <v>46</v>
      </c>
      <c r="J113" s="37">
        <v>45231.0</v>
      </c>
      <c r="K113" s="38" t="s">
        <v>25</v>
      </c>
      <c r="L113" s="39" t="s">
        <v>25</v>
      </c>
      <c r="M113" s="40">
        <v>0.0</v>
      </c>
      <c r="N113" s="40">
        <v>0.0</v>
      </c>
      <c r="O113" s="40">
        <v>0.0</v>
      </c>
      <c r="P113" s="38" t="s">
        <v>64</v>
      </c>
      <c r="Q113" s="37">
        <v>45232.0</v>
      </c>
      <c r="R113" s="42" t="s">
        <v>283</v>
      </c>
      <c r="S113" s="53" t="s">
        <v>118</v>
      </c>
      <c r="T113" s="40">
        <v>0.0</v>
      </c>
      <c r="U113" s="40">
        <v>5.5</v>
      </c>
      <c r="V113" s="40">
        <v>0.0</v>
      </c>
      <c r="W113" s="38" t="s">
        <v>67</v>
      </c>
      <c r="X113" s="37">
        <v>45233.0</v>
      </c>
      <c r="Y113" s="42" t="s">
        <v>283</v>
      </c>
      <c r="Z113" s="53" t="s">
        <v>118</v>
      </c>
      <c r="AA113" s="40">
        <v>0.0</v>
      </c>
      <c r="AB113" s="40">
        <v>5.5</v>
      </c>
      <c r="AC113" s="40">
        <v>0.0</v>
      </c>
      <c r="AD113" s="56" t="s">
        <v>56</v>
      </c>
      <c r="AE113" s="37">
        <v>45226.0</v>
      </c>
      <c r="AF113" s="42" t="s">
        <v>278</v>
      </c>
      <c r="AG113" s="40" t="s">
        <v>290</v>
      </c>
      <c r="AH113" s="40">
        <v>3.0</v>
      </c>
      <c r="AI113" s="40">
        <v>8.0</v>
      </c>
      <c r="AJ113" s="40">
        <v>0.0</v>
      </c>
      <c r="AK113" s="148" t="s">
        <v>43</v>
      </c>
      <c r="AL113" s="146">
        <v>45235.0</v>
      </c>
      <c r="AM113" s="96" t="s">
        <v>289</v>
      </c>
      <c r="AN113" s="92" t="s">
        <v>106</v>
      </c>
      <c r="AO113" s="40">
        <v>3.0</v>
      </c>
      <c r="AP113" s="40">
        <v>2.0</v>
      </c>
      <c r="AQ113" s="40">
        <v>0.0</v>
      </c>
      <c r="AR113" s="284" t="s">
        <v>44</v>
      </c>
      <c r="AS113" s="37">
        <v>45236.0</v>
      </c>
      <c r="AT113" s="42" t="s">
        <v>284</v>
      </c>
      <c r="AU113" s="289" t="s">
        <v>288</v>
      </c>
      <c r="AV113" s="40">
        <v>5.5</v>
      </c>
      <c r="AW113" s="40">
        <v>2.0</v>
      </c>
      <c r="AX113" s="40">
        <v>0.0</v>
      </c>
      <c r="AY113" s="51"/>
      <c r="AZ113" s="49">
        <f t="shared" ref="AZ113:BB113" si="112">SUM(F113,M113,T113,AA113,AH113,AO113,AV113)</f>
        <v>16.5</v>
      </c>
      <c r="BA113" s="39">
        <f t="shared" si="112"/>
        <v>23</v>
      </c>
      <c r="BB113" s="39">
        <f t="shared" si="112"/>
        <v>0</v>
      </c>
      <c r="BC113" s="50">
        <f>SUM(AZ113,BA113,BB113)</f>
        <v>39.5</v>
      </c>
      <c r="BD113" s="51"/>
      <c r="BE113" s="39">
        <f>AZ113*80</f>
        <v>1320</v>
      </c>
      <c r="BF113" s="39">
        <f>BA113*88</f>
        <v>2024</v>
      </c>
      <c r="BG113" s="39">
        <f>BB113*80</f>
        <v>0</v>
      </c>
      <c r="BH113" s="39">
        <f>SUM(BE113,BF113,BG113)</f>
        <v>3344</v>
      </c>
      <c r="BI113" s="51"/>
      <c r="BJ113" s="51"/>
      <c r="BK113" s="51"/>
      <c r="BL113" s="51"/>
      <c r="BM113" s="51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199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98"/>
    </row>
    <row r="116">
      <c r="A116" s="24"/>
      <c r="B116" s="25"/>
      <c r="C116" s="25"/>
      <c r="D116" s="187" t="s">
        <v>159</v>
      </c>
      <c r="E116" s="26" t="s">
        <v>3</v>
      </c>
      <c r="F116" s="26" t="s">
        <v>4</v>
      </c>
      <c r="G116" s="26" t="s">
        <v>5</v>
      </c>
      <c r="H116" s="26" t="s">
        <v>6</v>
      </c>
      <c r="I116" s="26"/>
      <c r="J116" s="26"/>
      <c r="K116" s="187" t="s">
        <v>159</v>
      </c>
      <c r="L116" s="26" t="s">
        <v>7</v>
      </c>
      <c r="M116" s="26" t="s">
        <v>4</v>
      </c>
      <c r="N116" s="26" t="s">
        <v>5</v>
      </c>
      <c r="O116" s="26" t="s">
        <v>6</v>
      </c>
      <c r="P116" s="26"/>
      <c r="Q116" s="26"/>
      <c r="R116" s="187" t="s">
        <v>159</v>
      </c>
      <c r="S116" s="26" t="s">
        <v>8</v>
      </c>
      <c r="T116" s="26" t="s">
        <v>4</v>
      </c>
      <c r="U116" s="26" t="s">
        <v>5</v>
      </c>
      <c r="V116" s="26" t="s">
        <v>6</v>
      </c>
      <c r="W116" s="28"/>
      <c r="X116" s="29"/>
      <c r="Y116" s="187" t="s">
        <v>159</v>
      </c>
      <c r="Z116" s="29" t="s">
        <v>9</v>
      </c>
      <c r="AA116" s="26" t="s">
        <v>4</v>
      </c>
      <c r="AB116" s="26" t="s">
        <v>5</v>
      </c>
      <c r="AC116" s="26" t="s">
        <v>6</v>
      </c>
      <c r="AD116" s="29"/>
      <c r="AE116" s="29"/>
      <c r="AF116" s="187" t="s">
        <v>159</v>
      </c>
      <c r="AG116" s="29" t="s">
        <v>10</v>
      </c>
      <c r="AH116" s="26" t="s">
        <v>4</v>
      </c>
      <c r="AI116" s="26" t="s">
        <v>5</v>
      </c>
      <c r="AJ116" s="26" t="s">
        <v>6</v>
      </c>
      <c r="AK116" s="29"/>
      <c r="AL116" s="29"/>
      <c r="AM116" s="187" t="s">
        <v>159</v>
      </c>
      <c r="AN116" s="29" t="s">
        <v>11</v>
      </c>
      <c r="AO116" s="26" t="s">
        <v>4</v>
      </c>
      <c r="AP116" s="26" t="s">
        <v>5</v>
      </c>
      <c r="AQ116" s="26" t="s">
        <v>6</v>
      </c>
      <c r="AR116" s="29"/>
      <c r="AS116" s="29"/>
      <c r="AT116" s="187" t="s">
        <v>159</v>
      </c>
      <c r="AU116" s="29" t="s">
        <v>12</v>
      </c>
      <c r="AV116" s="26" t="s">
        <v>4</v>
      </c>
      <c r="AW116" s="26" t="s">
        <v>5</v>
      </c>
      <c r="AX116" s="26" t="s">
        <v>6</v>
      </c>
      <c r="AY116" s="30"/>
      <c r="AZ116" s="31" t="s">
        <v>4</v>
      </c>
      <c r="BA116" s="31" t="s">
        <v>13</v>
      </c>
      <c r="BB116" s="31" t="s">
        <v>6</v>
      </c>
      <c r="BC116" s="31" t="s">
        <v>14</v>
      </c>
      <c r="BD116" s="32"/>
      <c r="BE116" s="33" t="s">
        <v>4</v>
      </c>
      <c r="BF116" s="33" t="s">
        <v>13</v>
      </c>
      <c r="BG116" s="33" t="s">
        <v>6</v>
      </c>
      <c r="BH116" s="33" t="s">
        <v>15</v>
      </c>
      <c r="BI116" s="32"/>
      <c r="BJ116" s="32"/>
      <c r="BK116" s="32"/>
      <c r="BL116" s="32"/>
      <c r="BM116" s="32"/>
    </row>
    <row r="117">
      <c r="A117" s="35" t="s">
        <v>18</v>
      </c>
      <c r="B117" s="36" t="s">
        <v>19</v>
      </c>
      <c r="C117" s="37">
        <v>45229.0</v>
      </c>
      <c r="D117" s="38" t="s">
        <v>272</v>
      </c>
      <c r="E117" s="39" t="s">
        <v>21</v>
      </c>
      <c r="F117" s="40">
        <v>0.0</v>
      </c>
      <c r="G117" s="40">
        <v>6.5</v>
      </c>
      <c r="H117" s="40">
        <v>0.0</v>
      </c>
      <c r="I117" s="41" t="s">
        <v>22</v>
      </c>
      <c r="J117" s="37">
        <v>45230.0</v>
      </c>
      <c r="K117" s="38" t="s">
        <v>272</v>
      </c>
      <c r="L117" s="39" t="s">
        <v>21</v>
      </c>
      <c r="M117" s="40">
        <v>0.0</v>
      </c>
      <c r="N117" s="40">
        <v>6.5</v>
      </c>
      <c r="O117" s="40">
        <v>0.0</v>
      </c>
      <c r="P117" s="42" t="s">
        <v>24</v>
      </c>
      <c r="Q117" s="37">
        <v>45231.0</v>
      </c>
      <c r="R117" s="38" t="s">
        <v>25</v>
      </c>
      <c r="S117" s="39" t="s">
        <v>25</v>
      </c>
      <c r="T117" s="40">
        <v>0.0</v>
      </c>
      <c r="U117" s="40">
        <v>0.0</v>
      </c>
      <c r="V117" s="40">
        <v>0.0</v>
      </c>
      <c r="W117" s="43" t="s">
        <v>26</v>
      </c>
      <c r="X117" s="37">
        <v>45232.0</v>
      </c>
      <c r="Y117" s="38" t="s">
        <v>272</v>
      </c>
      <c r="Z117" s="39" t="s">
        <v>21</v>
      </c>
      <c r="AA117" s="40">
        <v>0.0</v>
      </c>
      <c r="AB117" s="40">
        <v>6.5</v>
      </c>
      <c r="AC117" s="40">
        <v>0.0</v>
      </c>
      <c r="AD117" s="56" t="s">
        <v>56</v>
      </c>
      <c r="AE117" s="37">
        <v>45233.0</v>
      </c>
      <c r="AF117" s="38" t="s">
        <v>272</v>
      </c>
      <c r="AG117" s="39" t="s">
        <v>21</v>
      </c>
      <c r="AH117" s="40">
        <v>0.0</v>
      </c>
      <c r="AI117" s="40">
        <v>6.5</v>
      </c>
      <c r="AJ117" s="40">
        <v>0.0</v>
      </c>
      <c r="AK117" s="66" t="s">
        <v>57</v>
      </c>
      <c r="AL117" s="37">
        <v>45234.0</v>
      </c>
      <c r="AM117" s="38" t="s">
        <v>272</v>
      </c>
      <c r="AN117" s="39" t="s">
        <v>21</v>
      </c>
      <c r="AO117" s="40">
        <v>0.0</v>
      </c>
      <c r="AP117" s="40">
        <v>6.5</v>
      </c>
      <c r="AQ117" s="40">
        <v>0.0</v>
      </c>
      <c r="AR117" s="47" t="s">
        <v>27</v>
      </c>
      <c r="AS117" s="37">
        <v>45236.0</v>
      </c>
      <c r="AT117" s="38" t="s">
        <v>25</v>
      </c>
      <c r="AU117" s="39" t="s">
        <v>25</v>
      </c>
      <c r="AV117" s="40">
        <v>0.0</v>
      </c>
      <c r="AW117" s="40">
        <v>0.0</v>
      </c>
      <c r="AX117" s="40">
        <v>0.0</v>
      </c>
      <c r="AY117" s="48"/>
      <c r="AZ117" s="49">
        <f t="shared" ref="AZ117:BB117" si="113">SUM(F117,M117,T117,AA117,AH117,AO117,AV117)</f>
        <v>0</v>
      </c>
      <c r="BA117" s="39">
        <f t="shared" si="113"/>
        <v>32.5</v>
      </c>
      <c r="BB117" s="39">
        <f t="shared" si="113"/>
        <v>0</v>
      </c>
      <c r="BC117" s="50">
        <f>SUM(AZ117,BA117,BB117)</f>
        <v>32.5</v>
      </c>
      <c r="BD117" s="51"/>
      <c r="BE117" s="39">
        <f>AZ117*80</f>
        <v>0</v>
      </c>
      <c r="BF117" s="39">
        <f>BA117*88</f>
        <v>2860</v>
      </c>
      <c r="BG117" s="39">
        <f>BB117*80</f>
        <v>0</v>
      </c>
      <c r="BH117" s="39">
        <f>SUM(BE117,BF117,BG117)</f>
        <v>2860</v>
      </c>
      <c r="BI117" s="51"/>
      <c r="BJ117" s="51"/>
      <c r="BK117" s="51"/>
      <c r="BL117" s="51"/>
      <c r="BM117" s="51"/>
    </row>
    <row r="118">
      <c r="A118" s="35"/>
      <c r="B118" s="64"/>
      <c r="C118" s="45"/>
      <c r="D118" s="39"/>
      <c r="E118" s="39"/>
      <c r="F118" s="60"/>
      <c r="G118" s="60"/>
      <c r="H118" s="60"/>
      <c r="I118" s="60"/>
      <c r="J118" s="45"/>
      <c r="K118" s="39"/>
      <c r="L118" s="39"/>
      <c r="M118" s="98"/>
      <c r="N118" s="98"/>
      <c r="O118" s="98"/>
      <c r="P118" s="98"/>
      <c r="Q118" s="200"/>
      <c r="R118" s="39"/>
      <c r="S118" s="39"/>
      <c r="T118" s="64"/>
      <c r="U118" s="64"/>
      <c r="V118" s="64"/>
      <c r="W118" s="64"/>
      <c r="X118" s="45"/>
      <c r="Y118" s="39"/>
      <c r="Z118" s="39"/>
      <c r="AA118" s="44"/>
      <c r="AB118" s="44"/>
      <c r="AC118" s="44"/>
      <c r="AD118" s="201"/>
      <c r="AE118" s="45"/>
      <c r="AF118" s="39"/>
      <c r="AG118" s="39"/>
      <c r="AH118" s="46"/>
      <c r="AI118" s="46"/>
      <c r="AJ118" s="46"/>
      <c r="AK118" s="46"/>
      <c r="AL118" s="45"/>
      <c r="AM118" s="39"/>
      <c r="AN118" s="39"/>
      <c r="AO118" s="98"/>
      <c r="AP118" s="98"/>
      <c r="AQ118" s="98"/>
      <c r="AS118" s="202"/>
      <c r="AT118" s="39"/>
      <c r="AU118" s="39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</row>
    <row r="119">
      <c r="A119" s="24"/>
      <c r="D119" s="187" t="s">
        <v>152</v>
      </c>
      <c r="E119" s="26" t="s">
        <v>3</v>
      </c>
      <c r="F119" s="26" t="s">
        <v>4</v>
      </c>
      <c r="G119" s="26" t="s">
        <v>5</v>
      </c>
      <c r="H119" s="26" t="s">
        <v>6</v>
      </c>
      <c r="I119" s="26"/>
      <c r="J119" s="26"/>
      <c r="K119" s="187" t="s">
        <v>152</v>
      </c>
      <c r="L119" s="26" t="s">
        <v>7</v>
      </c>
      <c r="M119" s="26" t="s">
        <v>4</v>
      </c>
      <c r="N119" s="26" t="s">
        <v>5</v>
      </c>
      <c r="O119" s="26" t="s">
        <v>6</v>
      </c>
      <c r="P119" s="26"/>
      <c r="Q119" s="26"/>
      <c r="R119" s="187" t="s">
        <v>293</v>
      </c>
      <c r="S119" s="26" t="s">
        <v>8</v>
      </c>
      <c r="T119" s="26" t="s">
        <v>4</v>
      </c>
      <c r="U119" s="26" t="s">
        <v>5</v>
      </c>
      <c r="V119" s="26" t="s">
        <v>6</v>
      </c>
      <c r="W119" s="28"/>
      <c r="X119" s="29"/>
      <c r="Y119" s="187" t="s">
        <v>152</v>
      </c>
      <c r="Z119" s="29" t="s">
        <v>9</v>
      </c>
      <c r="AA119" s="26" t="s">
        <v>4</v>
      </c>
      <c r="AB119" s="26" t="s">
        <v>5</v>
      </c>
      <c r="AC119" s="26" t="s">
        <v>6</v>
      </c>
      <c r="AD119" s="188"/>
      <c r="AE119" s="189"/>
      <c r="AF119" s="187" t="s">
        <v>249</v>
      </c>
      <c r="AG119" s="29" t="s">
        <v>10</v>
      </c>
      <c r="AH119" s="26" t="s">
        <v>4</v>
      </c>
      <c r="AI119" s="26" t="s">
        <v>5</v>
      </c>
      <c r="AJ119" s="26" t="s">
        <v>6</v>
      </c>
      <c r="AM119" s="187" t="s">
        <v>152</v>
      </c>
      <c r="AN119" s="29" t="s">
        <v>11</v>
      </c>
      <c r="AO119" s="26" t="s">
        <v>4</v>
      </c>
      <c r="AP119" s="26" t="s">
        <v>5</v>
      </c>
      <c r="AQ119" s="26" t="s">
        <v>6</v>
      </c>
      <c r="AT119" s="195" t="s">
        <v>157</v>
      </c>
      <c r="AU119" s="29" t="s">
        <v>12</v>
      </c>
      <c r="AV119" s="26" t="s">
        <v>4</v>
      </c>
      <c r="AW119" s="26" t="s">
        <v>5</v>
      </c>
      <c r="AX119" s="26" t="s">
        <v>6</v>
      </c>
      <c r="AY119" s="30"/>
      <c r="AZ119" s="31" t="s">
        <v>4</v>
      </c>
      <c r="BA119" s="31" t="s">
        <v>13</v>
      </c>
      <c r="BB119" s="31" t="s">
        <v>6</v>
      </c>
      <c r="BC119" s="31" t="s">
        <v>14</v>
      </c>
      <c r="BD119" s="32"/>
      <c r="BE119" s="33" t="s">
        <v>4</v>
      </c>
      <c r="BF119" s="33" t="s">
        <v>13</v>
      </c>
      <c r="BG119" s="33" t="s">
        <v>6</v>
      </c>
      <c r="BH119" s="33" t="s">
        <v>15</v>
      </c>
      <c r="BI119" s="32"/>
      <c r="BJ119" s="32"/>
      <c r="BK119" s="32"/>
      <c r="BL119" s="32"/>
      <c r="BM119" s="32"/>
    </row>
    <row r="120">
      <c r="A120" s="94" t="s">
        <v>54</v>
      </c>
      <c r="B120" s="36" t="s">
        <v>19</v>
      </c>
      <c r="C120" s="37">
        <v>45229.0</v>
      </c>
      <c r="D120" s="42" t="s">
        <v>25</v>
      </c>
      <c r="E120" s="58" t="s">
        <v>25</v>
      </c>
      <c r="F120" s="40">
        <v>0.0</v>
      </c>
      <c r="G120" s="40">
        <v>0.0</v>
      </c>
      <c r="H120" s="40">
        <v>0.0</v>
      </c>
      <c r="I120" s="41" t="s">
        <v>22</v>
      </c>
      <c r="J120" s="37">
        <v>45230.0</v>
      </c>
      <c r="K120" s="42" t="s">
        <v>211</v>
      </c>
      <c r="L120" s="58" t="s">
        <v>66</v>
      </c>
      <c r="M120" s="40">
        <v>0.0</v>
      </c>
      <c r="N120" s="40">
        <v>6.0</v>
      </c>
      <c r="O120" s="40">
        <v>0.0</v>
      </c>
      <c r="P120" s="36" t="s">
        <v>24</v>
      </c>
      <c r="Q120" s="37">
        <v>45231.0</v>
      </c>
      <c r="R120" s="38" t="s">
        <v>300</v>
      </c>
      <c r="S120" s="39" t="s">
        <v>301</v>
      </c>
      <c r="T120" s="40">
        <v>1.0</v>
      </c>
      <c r="U120" s="40">
        <v>7.0</v>
      </c>
      <c r="V120" s="40">
        <v>2.0</v>
      </c>
      <c r="W120" s="42" t="s">
        <v>37</v>
      </c>
      <c r="X120" s="37">
        <v>45233.0</v>
      </c>
      <c r="Y120" s="42" t="s">
        <v>274</v>
      </c>
      <c r="Z120" s="58" t="s">
        <v>48</v>
      </c>
      <c r="AA120" s="40">
        <v>6.0</v>
      </c>
      <c r="AB120" s="40">
        <v>2.0</v>
      </c>
      <c r="AC120" s="40">
        <v>0.0</v>
      </c>
      <c r="AD120" s="56" t="s">
        <v>40</v>
      </c>
      <c r="AE120" s="37">
        <v>45234.0</v>
      </c>
      <c r="AF120" s="38" t="s">
        <v>285</v>
      </c>
      <c r="AG120" s="39" t="s">
        <v>129</v>
      </c>
      <c r="AH120" s="40">
        <v>5.0</v>
      </c>
      <c r="AI120" s="40">
        <v>2.0</v>
      </c>
      <c r="AJ120" s="40">
        <v>0.0</v>
      </c>
      <c r="AK120" s="96" t="s">
        <v>43</v>
      </c>
      <c r="AL120" s="37">
        <v>45235.0</v>
      </c>
      <c r="AM120" s="42" t="s">
        <v>112</v>
      </c>
      <c r="AN120" s="58" t="s">
        <v>71</v>
      </c>
      <c r="AO120" s="40">
        <v>6.5</v>
      </c>
      <c r="AP120" s="40">
        <v>1.0</v>
      </c>
      <c r="AQ120" s="40">
        <v>0.0</v>
      </c>
      <c r="AR120" s="57" t="s">
        <v>44</v>
      </c>
      <c r="AS120" s="37">
        <v>45236.0</v>
      </c>
      <c r="AT120" s="95" t="s">
        <v>299</v>
      </c>
      <c r="AU120" s="98" t="s">
        <v>282</v>
      </c>
      <c r="AV120" s="40">
        <v>5.5</v>
      </c>
      <c r="AW120" s="40">
        <v>1.0</v>
      </c>
      <c r="AX120" s="40">
        <v>0.0</v>
      </c>
      <c r="AY120" s="48"/>
      <c r="AZ120" s="49">
        <f t="shared" ref="AZ120:BB120" si="114">SUM(F120,M120,T120,AA120,AH120,AO120,AV120)</f>
        <v>24</v>
      </c>
      <c r="BA120" s="39">
        <f t="shared" si="114"/>
        <v>19</v>
      </c>
      <c r="BB120" s="39">
        <f t="shared" si="114"/>
        <v>2</v>
      </c>
      <c r="BC120" s="50">
        <f>SUM(AZ120,BA120,BB120)</f>
        <v>45</v>
      </c>
      <c r="BD120" s="51"/>
      <c r="BE120" s="39">
        <f>AZ120*80</f>
        <v>1920</v>
      </c>
      <c r="BF120" s="39">
        <f>BA120*88</f>
        <v>1672</v>
      </c>
      <c r="BG120" s="39">
        <f>BB120*80</f>
        <v>160</v>
      </c>
      <c r="BH120" s="39">
        <f>SUM(BE120,BF120,BG120)</f>
        <v>3752</v>
      </c>
      <c r="BI120" s="51"/>
      <c r="BJ120" s="51"/>
      <c r="BK120" s="51"/>
      <c r="BL120" s="51"/>
      <c r="BM120" s="51"/>
    </row>
    <row r="121">
      <c r="A121" s="116"/>
      <c r="B121" s="203"/>
      <c r="C121" s="71"/>
      <c r="D121" s="136"/>
      <c r="E121" s="51"/>
      <c r="F121" s="51"/>
      <c r="G121" s="51"/>
      <c r="H121" s="51"/>
      <c r="I121" s="204"/>
      <c r="J121" s="71"/>
      <c r="K121" s="39"/>
      <c r="L121" s="39"/>
      <c r="M121" s="51"/>
      <c r="N121" s="51"/>
      <c r="O121" s="51"/>
      <c r="P121" s="203"/>
      <c r="Q121" s="71"/>
      <c r="R121" s="136"/>
      <c r="S121" s="51"/>
      <c r="T121" s="51"/>
      <c r="U121" s="51"/>
      <c r="V121" s="51"/>
      <c r="W121" s="136"/>
      <c r="X121" s="71"/>
      <c r="Y121" s="53"/>
      <c r="Z121" s="53"/>
      <c r="AA121" s="51"/>
      <c r="AB121" s="51"/>
      <c r="AC121" s="51"/>
      <c r="AD121" s="136"/>
      <c r="AE121" s="71"/>
      <c r="AF121" s="136"/>
      <c r="AG121" s="192"/>
      <c r="AH121" s="51"/>
      <c r="AI121" s="51"/>
      <c r="AJ121" s="51"/>
      <c r="AK121" s="205"/>
      <c r="AL121" s="71"/>
      <c r="AM121" s="39"/>
      <c r="AN121" s="39"/>
      <c r="AO121" s="51"/>
      <c r="AP121" s="51"/>
      <c r="AQ121" s="51"/>
      <c r="AR121" s="138"/>
      <c r="AS121" s="71"/>
      <c r="AT121" s="51"/>
      <c r="AU121" s="51"/>
      <c r="AV121" s="51"/>
      <c r="AW121" s="51"/>
      <c r="AX121" s="51"/>
      <c r="AY121" s="48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4"/>
      <c r="D122" s="187" t="s">
        <v>249</v>
      </c>
      <c r="E122" s="26" t="s">
        <v>3</v>
      </c>
      <c r="F122" s="26" t="s">
        <v>4</v>
      </c>
      <c r="G122" s="26" t="s">
        <v>5</v>
      </c>
      <c r="H122" s="26" t="s">
        <v>6</v>
      </c>
      <c r="I122" s="26"/>
      <c r="J122" s="26"/>
      <c r="K122" s="187" t="s">
        <v>249</v>
      </c>
      <c r="L122" s="26" t="s">
        <v>3</v>
      </c>
      <c r="M122" s="26" t="s">
        <v>4</v>
      </c>
      <c r="N122" s="26" t="s">
        <v>5</v>
      </c>
      <c r="O122" s="26" t="s">
        <v>6</v>
      </c>
      <c r="P122" s="26"/>
      <c r="Q122" s="26"/>
      <c r="R122" s="187" t="s">
        <v>249</v>
      </c>
      <c r="S122" s="26" t="s">
        <v>8</v>
      </c>
      <c r="T122" s="26" t="s">
        <v>4</v>
      </c>
      <c r="U122" s="26" t="s">
        <v>5</v>
      </c>
      <c r="V122" s="26" t="s">
        <v>6</v>
      </c>
      <c r="W122" s="28"/>
      <c r="X122" s="29"/>
      <c r="Y122" s="187" t="s">
        <v>249</v>
      </c>
      <c r="Z122" s="29" t="s">
        <v>9</v>
      </c>
      <c r="AA122" s="26" t="s">
        <v>4</v>
      </c>
      <c r="AB122" s="26" t="s">
        <v>5</v>
      </c>
      <c r="AC122" s="26" t="s">
        <v>6</v>
      </c>
      <c r="AF122" s="187" t="s">
        <v>249</v>
      </c>
      <c r="AG122" s="29" t="s">
        <v>10</v>
      </c>
      <c r="AH122" s="26" t="s">
        <v>4</v>
      </c>
      <c r="AI122" s="26" t="s">
        <v>5</v>
      </c>
      <c r="AJ122" s="26" t="s">
        <v>6</v>
      </c>
      <c r="AM122" s="187" t="s">
        <v>249</v>
      </c>
      <c r="AN122" s="29" t="s">
        <v>11</v>
      </c>
      <c r="AO122" s="26" t="s">
        <v>4</v>
      </c>
      <c r="AP122" s="26" t="s">
        <v>5</v>
      </c>
      <c r="AQ122" s="26" t="s">
        <v>6</v>
      </c>
      <c r="AT122" s="191" t="s">
        <v>159</v>
      </c>
      <c r="AU122" s="187" t="s">
        <v>249</v>
      </c>
      <c r="AV122" s="26" t="s">
        <v>4</v>
      </c>
      <c r="AW122" s="26" t="s">
        <v>5</v>
      </c>
      <c r="AX122" s="26" t="s">
        <v>6</v>
      </c>
      <c r="AY122" s="30"/>
      <c r="AZ122" s="31" t="s">
        <v>4</v>
      </c>
      <c r="BA122" s="31" t="s">
        <v>13</v>
      </c>
      <c r="BB122" s="31" t="s">
        <v>6</v>
      </c>
      <c r="BC122" s="31" t="s">
        <v>14</v>
      </c>
      <c r="BD122" s="32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94" t="s">
        <v>30</v>
      </c>
      <c r="B123" s="41" t="s">
        <v>33</v>
      </c>
      <c r="C123" s="37">
        <v>45230.0</v>
      </c>
      <c r="D123" s="38" t="s">
        <v>291</v>
      </c>
      <c r="E123" s="39" t="s">
        <v>248</v>
      </c>
      <c r="F123" s="40">
        <v>4.0</v>
      </c>
      <c r="G123" s="40">
        <v>2.0</v>
      </c>
      <c r="H123" s="40">
        <v>0.0</v>
      </c>
      <c r="I123" s="42" t="s">
        <v>46</v>
      </c>
      <c r="J123" s="37">
        <v>45231.0</v>
      </c>
      <c r="K123" s="38" t="s">
        <v>291</v>
      </c>
      <c r="L123" s="39" t="s">
        <v>248</v>
      </c>
      <c r="M123" s="40">
        <v>4.0</v>
      </c>
      <c r="N123" s="40">
        <v>2.0</v>
      </c>
      <c r="O123" s="40">
        <v>0.0</v>
      </c>
      <c r="P123" s="38" t="s">
        <v>36</v>
      </c>
      <c r="Q123" s="37">
        <v>45232.0</v>
      </c>
      <c r="R123" s="38" t="s">
        <v>291</v>
      </c>
      <c r="S123" s="39" t="s">
        <v>248</v>
      </c>
      <c r="T123" s="40">
        <v>4.0</v>
      </c>
      <c r="U123" s="40">
        <v>2.0</v>
      </c>
      <c r="V123" s="40">
        <v>0.0</v>
      </c>
      <c r="W123" s="42" t="s">
        <v>37</v>
      </c>
      <c r="X123" s="37">
        <v>45233.0</v>
      </c>
      <c r="Y123" s="38" t="s">
        <v>291</v>
      </c>
      <c r="Z123" s="39" t="s">
        <v>248</v>
      </c>
      <c r="AA123" s="40">
        <v>4.0</v>
      </c>
      <c r="AB123" s="40">
        <v>2.0</v>
      </c>
      <c r="AC123" s="40">
        <v>0.0</v>
      </c>
      <c r="AD123" s="56" t="s">
        <v>40</v>
      </c>
      <c r="AE123" s="37">
        <v>45234.0</v>
      </c>
      <c r="AF123" s="38" t="s">
        <v>25</v>
      </c>
      <c r="AG123" s="39" t="s">
        <v>25</v>
      </c>
      <c r="AH123" s="40">
        <v>0.0</v>
      </c>
      <c r="AI123" s="40">
        <v>0.0</v>
      </c>
      <c r="AJ123" s="40">
        <v>0.0</v>
      </c>
      <c r="AK123" s="42" t="s">
        <v>43</v>
      </c>
      <c r="AL123" s="37">
        <v>45235.0</v>
      </c>
      <c r="AM123" s="38" t="s">
        <v>285</v>
      </c>
      <c r="AN123" s="39" t="s">
        <v>129</v>
      </c>
      <c r="AO123" s="40">
        <v>5.0</v>
      </c>
      <c r="AP123" s="40">
        <v>2.0</v>
      </c>
      <c r="AQ123" s="40">
        <v>0.0</v>
      </c>
      <c r="AR123" s="47" t="s">
        <v>27</v>
      </c>
      <c r="AS123" s="37">
        <v>45236.0</v>
      </c>
      <c r="AT123" s="40" t="s">
        <v>297</v>
      </c>
      <c r="AU123" s="38" t="s">
        <v>289</v>
      </c>
      <c r="AV123" s="40">
        <v>3.0</v>
      </c>
      <c r="AW123" s="40">
        <v>2.0</v>
      </c>
      <c r="AX123" s="40">
        <v>0.0</v>
      </c>
      <c r="AY123" s="48"/>
      <c r="AZ123" s="49">
        <f t="shared" ref="AZ123:BB123" si="115">SUM(F123,M123,T123,AA123,AH123,AO123,AV123)</f>
        <v>24</v>
      </c>
      <c r="BA123" s="39">
        <f t="shared" si="115"/>
        <v>12</v>
      </c>
      <c r="BB123" s="39">
        <f t="shared" si="115"/>
        <v>0</v>
      </c>
      <c r="BC123" s="50">
        <f>SUM(AZ123,BA123,BB123)</f>
        <v>36</v>
      </c>
      <c r="BD123" s="51"/>
      <c r="BE123" s="39">
        <f>AZ123*67.31</f>
        <v>1615.44</v>
      </c>
      <c r="BF123" s="39">
        <f>BA123*74</f>
        <v>888</v>
      </c>
      <c r="BG123" s="39">
        <f>BB123*84</f>
        <v>0</v>
      </c>
      <c r="BH123" s="39">
        <f>SUM(BE123,BF123,BG123)</f>
        <v>2503.44</v>
      </c>
      <c r="BI123" s="51"/>
      <c r="BJ123" s="51"/>
      <c r="BK123" s="51"/>
      <c r="BL123" s="51"/>
      <c r="BM123" s="51"/>
    </row>
    <row r="124">
      <c r="A124" s="67"/>
      <c r="B124" s="68"/>
      <c r="C124" s="68"/>
      <c r="K124" s="6"/>
      <c r="L124" s="4"/>
      <c r="Y124" s="6"/>
      <c r="Z124" s="4"/>
      <c r="AG124" s="39"/>
      <c r="AM124" s="6"/>
      <c r="AN124" s="4"/>
      <c r="AT124" s="39"/>
      <c r="AU124" s="39"/>
    </row>
    <row r="125">
      <c r="A125" s="24"/>
      <c r="B125" s="25"/>
      <c r="C125" s="25"/>
      <c r="D125" s="187" t="s">
        <v>159</v>
      </c>
      <c r="E125" s="26" t="s">
        <v>3</v>
      </c>
      <c r="F125" s="26" t="s">
        <v>4</v>
      </c>
      <c r="G125" s="26" t="s">
        <v>5</v>
      </c>
      <c r="H125" s="26" t="s">
        <v>6</v>
      </c>
      <c r="I125" s="26"/>
      <c r="J125" s="26"/>
      <c r="K125" s="187" t="s">
        <v>159</v>
      </c>
      <c r="L125" s="26" t="s">
        <v>7</v>
      </c>
      <c r="M125" s="26" t="s">
        <v>4</v>
      </c>
      <c r="N125" s="26" t="s">
        <v>5</v>
      </c>
      <c r="O125" s="26" t="s">
        <v>6</v>
      </c>
      <c r="P125" s="26"/>
      <c r="Q125" s="26"/>
      <c r="R125" s="187" t="s">
        <v>156</v>
      </c>
      <c r="S125" s="26" t="s">
        <v>8</v>
      </c>
      <c r="T125" s="26" t="s">
        <v>4</v>
      </c>
      <c r="U125" s="26" t="s">
        <v>5</v>
      </c>
      <c r="V125" s="26" t="s">
        <v>6</v>
      </c>
      <c r="W125" s="28"/>
      <c r="X125" s="29"/>
      <c r="Y125" s="187" t="s">
        <v>159</v>
      </c>
      <c r="Z125" s="29" t="s">
        <v>9</v>
      </c>
      <c r="AA125" s="26" t="s">
        <v>4</v>
      </c>
      <c r="AB125" s="26" t="s">
        <v>5</v>
      </c>
      <c r="AC125" s="26" t="s">
        <v>6</v>
      </c>
      <c r="AD125" s="29"/>
      <c r="AE125" s="29"/>
      <c r="AF125" s="187" t="s">
        <v>159</v>
      </c>
      <c r="AG125" s="29" t="s">
        <v>10</v>
      </c>
      <c r="AH125" s="26" t="s">
        <v>4</v>
      </c>
      <c r="AI125" s="26" t="s">
        <v>5</v>
      </c>
      <c r="AJ125" s="26" t="s">
        <v>6</v>
      </c>
      <c r="AK125" s="29"/>
      <c r="AL125" s="29"/>
      <c r="AM125" s="187" t="s">
        <v>159</v>
      </c>
      <c r="AN125" s="29" t="s">
        <v>11</v>
      </c>
      <c r="AO125" s="26" t="s">
        <v>4</v>
      </c>
      <c r="AP125" s="26" t="s">
        <v>5</v>
      </c>
      <c r="AQ125" s="26" t="s">
        <v>6</v>
      </c>
      <c r="AR125" s="29"/>
      <c r="AS125" s="29"/>
      <c r="AT125" s="187" t="s">
        <v>156</v>
      </c>
      <c r="AU125" s="29" t="s">
        <v>12</v>
      </c>
      <c r="AV125" s="26" t="s">
        <v>4</v>
      </c>
      <c r="AW125" s="26" t="s">
        <v>5</v>
      </c>
      <c r="AX125" s="26" t="s">
        <v>6</v>
      </c>
      <c r="AY125" s="30"/>
      <c r="AZ125" s="31" t="s">
        <v>4</v>
      </c>
      <c r="BA125" s="31" t="s">
        <v>13</v>
      </c>
      <c r="BB125" s="31" t="s">
        <v>6</v>
      </c>
      <c r="BC125" s="31" t="s">
        <v>14</v>
      </c>
      <c r="BD125" s="32"/>
      <c r="BE125" s="33" t="s">
        <v>4</v>
      </c>
      <c r="BF125" s="33" t="s">
        <v>13</v>
      </c>
      <c r="BG125" s="33" t="s">
        <v>6</v>
      </c>
      <c r="BH125" s="33" t="s">
        <v>15</v>
      </c>
    </row>
    <row r="126">
      <c r="A126" s="35" t="s">
        <v>32</v>
      </c>
      <c r="B126" s="41" t="s">
        <v>33</v>
      </c>
      <c r="C126" s="37">
        <v>45230.0</v>
      </c>
      <c r="D126" s="38" t="s">
        <v>25</v>
      </c>
      <c r="E126" s="39" t="s">
        <v>25</v>
      </c>
      <c r="F126" s="40">
        <v>0.0</v>
      </c>
      <c r="G126" s="40">
        <v>0.0</v>
      </c>
      <c r="H126" s="40">
        <v>0.0</v>
      </c>
      <c r="I126" s="57" t="s">
        <v>46</v>
      </c>
      <c r="J126" s="37">
        <v>45231.0</v>
      </c>
      <c r="K126" s="38" t="s">
        <v>273</v>
      </c>
      <c r="L126" s="39" t="s">
        <v>39</v>
      </c>
      <c r="M126" s="40">
        <v>5.5</v>
      </c>
      <c r="N126" s="40">
        <v>1.0</v>
      </c>
      <c r="O126" s="40">
        <v>0.0</v>
      </c>
      <c r="P126" s="38" t="s">
        <v>36</v>
      </c>
      <c r="Q126" s="37">
        <v>45232.0</v>
      </c>
      <c r="R126" s="38" t="s">
        <v>247</v>
      </c>
      <c r="S126" s="39" t="s">
        <v>127</v>
      </c>
      <c r="T126" s="40">
        <v>5.0</v>
      </c>
      <c r="U126" s="40">
        <v>1.0</v>
      </c>
      <c r="V126" s="40">
        <v>0.0</v>
      </c>
      <c r="W126" s="56" t="s">
        <v>37</v>
      </c>
      <c r="X126" s="37">
        <v>45233.0</v>
      </c>
      <c r="Y126" s="38" t="s">
        <v>273</v>
      </c>
      <c r="Z126" s="39" t="s">
        <v>39</v>
      </c>
      <c r="AA126" s="40">
        <v>5.5</v>
      </c>
      <c r="AB126" s="40">
        <v>1.0</v>
      </c>
      <c r="AC126" s="40">
        <v>0.0</v>
      </c>
      <c r="AD126" s="56" t="s">
        <v>40</v>
      </c>
      <c r="AE126" s="37">
        <v>45234.0</v>
      </c>
      <c r="AF126" s="38" t="s">
        <v>199</v>
      </c>
      <c r="AG126" s="39" t="s">
        <v>42</v>
      </c>
      <c r="AH126" s="40">
        <v>7.0</v>
      </c>
      <c r="AI126" s="40">
        <v>1.0</v>
      </c>
      <c r="AJ126" s="40">
        <v>0.5</v>
      </c>
      <c r="AK126" s="47" t="s">
        <v>43</v>
      </c>
      <c r="AL126" s="37">
        <v>45235.0</v>
      </c>
      <c r="AM126" s="38" t="s">
        <v>199</v>
      </c>
      <c r="AN126" s="39" t="s">
        <v>42</v>
      </c>
      <c r="AO126" s="40">
        <v>7.0</v>
      </c>
      <c r="AP126" s="40">
        <v>1.0</v>
      </c>
      <c r="AQ126" s="40">
        <v>0.5</v>
      </c>
      <c r="AR126" s="96" t="s">
        <v>149</v>
      </c>
      <c r="AS126" s="37">
        <v>45235.0</v>
      </c>
      <c r="AT126" s="42" t="s">
        <v>211</v>
      </c>
      <c r="AU126" s="58" t="s">
        <v>66</v>
      </c>
      <c r="AV126" s="40">
        <v>0.0</v>
      </c>
      <c r="AW126" s="40">
        <v>6.0</v>
      </c>
      <c r="AX126" s="40">
        <v>0.0</v>
      </c>
      <c r="AY126" s="48"/>
      <c r="AZ126" s="49">
        <f t="shared" ref="AZ126:BB126" si="116">SUM(F126,M126,T126,AA126,AH126,AO126,AV126)</f>
        <v>30</v>
      </c>
      <c r="BA126" s="39">
        <f t="shared" si="116"/>
        <v>11</v>
      </c>
      <c r="BB126" s="39">
        <f t="shared" si="116"/>
        <v>1</v>
      </c>
      <c r="BC126" s="50">
        <f>SUM(AZ126,BA126,BB126)</f>
        <v>42</v>
      </c>
      <c r="BD126" s="51"/>
      <c r="BE126" s="39">
        <f>AZ126*80</f>
        <v>2400</v>
      </c>
      <c r="BF126" s="39">
        <f>BA126*88</f>
        <v>968</v>
      </c>
      <c r="BG126" s="39">
        <f>BB126*80</f>
        <v>80</v>
      </c>
      <c r="BH126" s="39">
        <f>SUM(BE126,BF126,BG126)</f>
        <v>3448</v>
      </c>
    </row>
    <row r="127">
      <c r="A127" s="67"/>
      <c r="B127" s="68"/>
      <c r="C127" s="68"/>
      <c r="AT127" s="192"/>
      <c r="AU127" s="28"/>
    </row>
    <row r="128">
      <c r="A128" s="67"/>
      <c r="B128" s="68"/>
      <c r="C128" s="68"/>
      <c r="K128" s="6" t="s">
        <v>160</v>
      </c>
      <c r="L128" s="4"/>
      <c r="Y128" s="6" t="s">
        <v>161</v>
      </c>
      <c r="Z128" s="4"/>
      <c r="AM128" s="6" t="s">
        <v>161</v>
      </c>
      <c r="AN128" s="4"/>
      <c r="AT128" s="53"/>
      <c r="AU128" s="39"/>
    </row>
    <row r="129">
      <c r="A129" s="10"/>
      <c r="B129" s="11"/>
      <c r="C129" s="11"/>
      <c r="D129" s="12"/>
      <c r="E129" s="13">
        <v>45229.0</v>
      </c>
      <c r="F129" s="14"/>
      <c r="G129" s="14"/>
      <c r="H129" s="14"/>
      <c r="I129" s="15"/>
      <c r="J129" s="15"/>
      <c r="K129" s="16"/>
      <c r="L129" s="13">
        <v>45230.0</v>
      </c>
      <c r="M129" s="15"/>
      <c r="N129" s="15"/>
      <c r="O129" s="15"/>
      <c r="P129" s="15"/>
      <c r="Q129" s="11"/>
      <c r="R129" s="17"/>
      <c r="S129" s="13">
        <v>45231.0</v>
      </c>
      <c r="T129" s="11"/>
      <c r="U129" s="15"/>
      <c r="V129" s="15"/>
      <c r="W129" s="11"/>
      <c r="X129" s="18"/>
      <c r="Y129" s="14"/>
      <c r="Z129" s="13">
        <v>45232.0</v>
      </c>
      <c r="AA129" s="15"/>
      <c r="AB129" s="15"/>
      <c r="AC129" s="11"/>
      <c r="AD129" s="15"/>
      <c r="AE129" s="15"/>
      <c r="AF129" s="12"/>
      <c r="AG129" s="13">
        <v>45233.0</v>
      </c>
      <c r="AH129" s="15"/>
      <c r="AI129" s="11"/>
      <c r="AJ129" s="15"/>
      <c r="AK129" s="15"/>
      <c r="AL129" s="15"/>
      <c r="AM129" s="18"/>
      <c r="AN129" s="13">
        <v>45234.0</v>
      </c>
      <c r="AO129" s="11"/>
      <c r="AP129" s="19"/>
      <c r="AQ129" s="19"/>
      <c r="AR129" s="19"/>
      <c r="AS129" s="19"/>
      <c r="AT129" s="14"/>
      <c r="AU129" s="13">
        <v>45235.0</v>
      </c>
      <c r="AV129" s="19"/>
      <c r="AW129" s="19"/>
      <c r="AX129" s="19"/>
      <c r="AY129" s="20"/>
      <c r="AZ129" s="19"/>
      <c r="BA129" s="19"/>
      <c r="BB129" s="19"/>
      <c r="BC129" s="19"/>
      <c r="BD129" s="20"/>
      <c r="BE129" s="21"/>
      <c r="BF129" s="22"/>
      <c r="BG129" s="4"/>
      <c r="BH129" s="19"/>
      <c r="BI129" s="23"/>
      <c r="BJ129" s="16"/>
      <c r="BK129" s="16"/>
      <c r="BL129" s="20"/>
      <c r="BM129" s="20"/>
    </row>
    <row r="130">
      <c r="A130" s="67"/>
      <c r="B130" s="68"/>
      <c r="C130" s="68"/>
      <c r="F130" s="26" t="s">
        <v>4</v>
      </c>
      <c r="G130" s="26" t="s">
        <v>5</v>
      </c>
      <c r="H130" s="26" t="s">
        <v>6</v>
      </c>
      <c r="K130" s="99"/>
      <c r="L130" s="99"/>
      <c r="M130" s="26" t="s">
        <v>4</v>
      </c>
      <c r="N130" s="26" t="s">
        <v>5</v>
      </c>
      <c r="O130" s="26" t="s">
        <v>6</v>
      </c>
      <c r="T130" s="26" t="s">
        <v>4</v>
      </c>
      <c r="U130" s="26" t="s">
        <v>5</v>
      </c>
      <c r="V130" s="26" t="s">
        <v>6</v>
      </c>
      <c r="AA130" s="26" t="s">
        <v>4</v>
      </c>
      <c r="AB130" s="26" t="s">
        <v>5</v>
      </c>
      <c r="AC130" s="26" t="s">
        <v>6</v>
      </c>
      <c r="AH130" s="26" t="s">
        <v>4</v>
      </c>
      <c r="AI130" s="26" t="s">
        <v>5</v>
      </c>
      <c r="AJ130" s="26" t="s">
        <v>6</v>
      </c>
      <c r="AO130" s="26" t="s">
        <v>4</v>
      </c>
      <c r="AP130" s="26" t="s">
        <v>5</v>
      </c>
      <c r="AQ130" s="26" t="s">
        <v>6</v>
      </c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35" t="s">
        <v>18</v>
      </c>
      <c r="B131" s="36"/>
      <c r="C131" s="37"/>
      <c r="D131" s="42"/>
      <c r="E131" s="39"/>
      <c r="F131" s="128">
        <v>0.0</v>
      </c>
      <c r="G131" s="129">
        <v>0.0</v>
      </c>
      <c r="H131" s="129">
        <v>0.0</v>
      </c>
      <c r="I131" s="41"/>
      <c r="J131" s="37"/>
      <c r="K131" s="42"/>
      <c r="L131" s="39"/>
      <c r="M131" s="128">
        <v>0.0</v>
      </c>
      <c r="N131" s="129">
        <v>0.0</v>
      </c>
      <c r="O131" s="129">
        <v>0.0</v>
      </c>
      <c r="P131" s="42"/>
      <c r="Q131" s="37"/>
      <c r="R131" s="42"/>
      <c r="S131" s="39"/>
      <c r="T131" s="128">
        <v>0.0</v>
      </c>
      <c r="U131" s="129">
        <v>0.0</v>
      </c>
      <c r="V131" s="129">
        <v>0.0</v>
      </c>
      <c r="W131" s="43"/>
      <c r="X131" s="37"/>
      <c r="Y131" s="42"/>
      <c r="Z131" s="39"/>
      <c r="AA131" s="128">
        <v>0.0</v>
      </c>
      <c r="AB131" s="129">
        <v>0.0</v>
      </c>
      <c r="AC131" s="129">
        <v>0.0</v>
      </c>
      <c r="AD131" s="56"/>
      <c r="AE131" s="37"/>
      <c r="AF131" s="42"/>
      <c r="AG131" s="39"/>
      <c r="AH131" s="128">
        <v>0.0</v>
      </c>
      <c r="AI131" s="129">
        <v>0.0</v>
      </c>
      <c r="AJ131" s="129">
        <v>0.0</v>
      </c>
      <c r="AK131" s="66"/>
      <c r="AL131" s="37"/>
      <c r="AM131" s="42"/>
      <c r="AN131" s="39"/>
      <c r="AO131" s="128">
        <v>0.0</v>
      </c>
      <c r="AP131" s="129">
        <v>0.0</v>
      </c>
      <c r="AQ131" s="129">
        <v>0.0</v>
      </c>
      <c r="AR131" s="47"/>
      <c r="AS131" s="37"/>
      <c r="AT131" s="42"/>
      <c r="AU131" s="39"/>
      <c r="AV131" s="128">
        <v>0.0</v>
      </c>
      <c r="AW131" s="129">
        <v>0.0</v>
      </c>
      <c r="AX131" s="129">
        <v>0.0</v>
      </c>
      <c r="AY131" s="48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 t="shared" ref="BC131:BC132" si="119">SUM(AZ131,BA131,BB131)</f>
        <v>0</v>
      </c>
      <c r="BD131" s="51"/>
      <c r="BE131" s="39">
        <f>AZ131*80</f>
        <v>0</v>
      </c>
      <c r="BF131" s="39">
        <f>BA131*88</f>
        <v>0</v>
      </c>
      <c r="BG131" s="39">
        <f>BB131*80</f>
        <v>0</v>
      </c>
      <c r="BH131" s="39">
        <f>SUM(BE131,BF131,BG131)</f>
        <v>0</v>
      </c>
      <c r="BI131" s="51"/>
      <c r="BJ131" s="51"/>
      <c r="BK131" s="51"/>
      <c r="BL131" s="51"/>
      <c r="BM131" s="51"/>
    </row>
    <row r="132">
      <c r="A132" s="35" t="s">
        <v>150</v>
      </c>
      <c r="B132" s="36"/>
      <c r="C132" s="206"/>
      <c r="D132" s="42"/>
      <c r="E132" s="58"/>
      <c r="F132" s="128">
        <v>0.0</v>
      </c>
      <c r="G132" s="129">
        <v>0.0</v>
      </c>
      <c r="H132" s="129">
        <v>0.0</v>
      </c>
      <c r="I132" s="207"/>
      <c r="J132" s="206"/>
      <c r="K132" s="42"/>
      <c r="L132" s="58"/>
      <c r="M132" s="40">
        <v>0.0</v>
      </c>
      <c r="N132" s="129">
        <v>0.0</v>
      </c>
      <c r="O132" s="129">
        <v>0.0</v>
      </c>
      <c r="P132" s="208"/>
      <c r="Q132" s="206"/>
      <c r="R132" s="42"/>
      <c r="S132" s="58"/>
      <c r="T132" s="40">
        <v>0.0</v>
      </c>
      <c r="U132" s="129">
        <v>0.0</v>
      </c>
      <c r="V132" s="129">
        <v>0.0</v>
      </c>
      <c r="W132" s="207"/>
      <c r="X132" s="206"/>
      <c r="Y132" s="42"/>
      <c r="Z132" s="58"/>
      <c r="AA132" s="40">
        <v>0.0</v>
      </c>
      <c r="AB132" s="129">
        <v>0.0</v>
      </c>
      <c r="AC132" s="129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si="119"/>
        <v>0</v>
      </c>
      <c r="BD132" s="51"/>
      <c r="BE132" s="39">
        <f>67.31*AZ132</f>
        <v>0</v>
      </c>
      <c r="BF132" s="39">
        <f>BA132*74</f>
        <v>0</v>
      </c>
      <c r="BG132" s="39">
        <f>BB132*84</f>
        <v>0</v>
      </c>
      <c r="BH132" s="39">
        <f>SUM(BF132,BE132,BG132)</f>
        <v>0</v>
      </c>
      <c r="BI132" s="51"/>
      <c r="BJ132" s="51"/>
      <c r="BK132" s="51"/>
      <c r="BL132" s="51"/>
      <c r="BM132" s="51"/>
    </row>
    <row r="133">
      <c r="A133" s="209"/>
      <c r="B133" s="203"/>
      <c r="C133" s="210"/>
      <c r="D133" s="136"/>
      <c r="E133" s="136"/>
      <c r="F133" s="136"/>
      <c r="G133" s="203"/>
      <c r="H133" s="203"/>
      <c r="I133" s="203"/>
      <c r="J133" s="210"/>
      <c r="K133" s="98"/>
      <c r="L133" s="211"/>
      <c r="M133" s="51"/>
      <c r="N133" s="203"/>
      <c r="O133" s="203"/>
      <c r="P133" s="155"/>
      <c r="Q133" s="210"/>
      <c r="R133" s="136"/>
      <c r="S133" s="136"/>
      <c r="T133" s="51"/>
      <c r="U133" s="203"/>
      <c r="V133" s="203"/>
      <c r="W133" s="203"/>
      <c r="X133" s="210"/>
      <c r="Y133" s="136"/>
      <c r="Z133" s="136"/>
      <c r="AA133" s="51"/>
      <c r="AB133" s="203"/>
      <c r="AC133" s="203"/>
      <c r="AD133" s="32"/>
      <c r="AE133" s="71"/>
      <c r="AF133" s="136"/>
      <c r="AG133" s="72"/>
      <c r="AH133" s="51"/>
      <c r="AI133" s="51"/>
      <c r="AJ133" s="51"/>
      <c r="AK133" s="32"/>
      <c r="AL133" s="71"/>
      <c r="AM133" s="136"/>
      <c r="AN133" s="72"/>
      <c r="AO133" s="51"/>
      <c r="AP133" s="51"/>
      <c r="AQ133" s="51"/>
      <c r="AR133" s="32"/>
      <c r="AS133" s="71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209"/>
      <c r="B134" s="136"/>
      <c r="C134" s="71"/>
      <c r="D134" s="136"/>
      <c r="E134" s="136"/>
      <c r="F134" s="204"/>
      <c r="G134" s="204"/>
      <c r="H134" s="204"/>
      <c r="I134" s="136"/>
      <c r="J134" s="71"/>
      <c r="K134" s="98"/>
      <c r="L134" s="211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136"/>
      <c r="Z134" s="136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136"/>
      <c r="AN134" s="72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39">
        <f t="shared" ref="AZ134:BC134" si="120">SUM(AZ131,AZ132)</f>
        <v>0</v>
      </c>
      <c r="BA134" s="39">
        <f t="shared" si="120"/>
        <v>0</v>
      </c>
      <c r="BB134" s="39">
        <f t="shared" si="120"/>
        <v>0</v>
      </c>
      <c r="BC134" s="39">
        <f t="shared" si="120"/>
        <v>0</v>
      </c>
      <c r="BD134" s="51"/>
      <c r="BE134" s="40">
        <f t="shared" ref="BE134:BH134" si="121">SUM(BE131,BE132)</f>
        <v>0</v>
      </c>
      <c r="BF134" s="40">
        <f t="shared" si="121"/>
        <v>0</v>
      </c>
      <c r="BG134" s="40">
        <f t="shared" si="121"/>
        <v>0</v>
      </c>
      <c r="BH134" s="40">
        <f t="shared" si="121"/>
        <v>0</v>
      </c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6" t="s">
        <v>162</v>
      </c>
      <c r="L135" s="4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6" t="s">
        <v>162</v>
      </c>
      <c r="Z135" s="4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6" t="s">
        <v>162</v>
      </c>
      <c r="AN135" s="4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 ht="15.0" customHeight="1">
      <c r="A136" s="209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191" t="s">
        <v>163</v>
      </c>
      <c r="L136" s="26"/>
      <c r="M136" s="26" t="s">
        <v>4</v>
      </c>
      <c r="N136" s="26" t="s">
        <v>5</v>
      </c>
      <c r="O136" s="26" t="s">
        <v>6</v>
      </c>
      <c r="P136" s="51"/>
      <c r="Q136" s="71"/>
      <c r="R136" s="191" t="s">
        <v>163</v>
      </c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91" t="s">
        <v>163</v>
      </c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191" t="s">
        <v>163</v>
      </c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Y136" s="51"/>
      <c r="AZ136" s="31" t="s">
        <v>4</v>
      </c>
      <c r="BA136" s="31" t="s">
        <v>13</v>
      </c>
      <c r="BB136" s="31" t="s">
        <v>6</v>
      </c>
      <c r="BC136" s="31" t="s">
        <v>14</v>
      </c>
      <c r="BD136" s="51"/>
      <c r="BE136" s="33" t="s">
        <v>4</v>
      </c>
      <c r="BF136" s="33" t="s">
        <v>13</v>
      </c>
      <c r="BG136" s="33" t="s">
        <v>6</v>
      </c>
      <c r="BH136" s="33" t="s">
        <v>15</v>
      </c>
      <c r="BI136" s="51"/>
      <c r="BJ136" s="51"/>
      <c r="BK136" s="51"/>
      <c r="BL136" s="51"/>
      <c r="BM136" s="51"/>
    </row>
    <row r="137">
      <c r="A137" s="35"/>
      <c r="B137" s="42"/>
      <c r="C137" s="37"/>
      <c r="D137" s="38"/>
      <c r="E137" s="39"/>
      <c r="F137" s="40">
        <v>0.0</v>
      </c>
      <c r="G137" s="40">
        <v>0.0</v>
      </c>
      <c r="H137" s="40">
        <v>0.0</v>
      </c>
      <c r="I137" s="57" t="s">
        <v>46</v>
      </c>
      <c r="J137" s="37"/>
      <c r="K137" s="38"/>
      <c r="L137" s="39"/>
      <c r="M137" s="40">
        <v>0.0</v>
      </c>
      <c r="N137" s="40">
        <v>0.0</v>
      </c>
      <c r="O137" s="40">
        <v>0.0</v>
      </c>
      <c r="P137" s="38" t="s">
        <v>36</v>
      </c>
      <c r="Q137" s="37"/>
      <c r="R137" s="38"/>
      <c r="S137" s="39"/>
      <c r="T137" s="40">
        <v>0.0</v>
      </c>
      <c r="U137" s="40">
        <v>0.0</v>
      </c>
      <c r="V137" s="40">
        <v>0.0</v>
      </c>
      <c r="W137" s="42" t="s">
        <v>37</v>
      </c>
      <c r="X137" s="37"/>
      <c r="Y137" s="38"/>
      <c r="Z137" s="39"/>
      <c r="AA137" s="40">
        <v>0.0</v>
      </c>
      <c r="AB137" s="40">
        <v>0.0</v>
      </c>
      <c r="AC137" s="40">
        <v>0.0</v>
      </c>
      <c r="AD137" s="56" t="s">
        <v>40</v>
      </c>
      <c r="AE137" s="37"/>
      <c r="AF137" s="38"/>
      <c r="AG137" s="39"/>
      <c r="AH137" s="40">
        <v>0.0</v>
      </c>
      <c r="AI137" s="40">
        <v>0.0</v>
      </c>
      <c r="AJ137" s="40">
        <v>0.0</v>
      </c>
      <c r="AK137" s="42" t="s">
        <v>43</v>
      </c>
      <c r="AL137" s="37">
        <v>45193.0</v>
      </c>
      <c r="AM137" s="53"/>
      <c r="AN137" s="44"/>
      <c r="AO137" s="40">
        <v>0.0</v>
      </c>
      <c r="AP137" s="40">
        <v>0.0</v>
      </c>
      <c r="AQ137" s="40">
        <v>0.0</v>
      </c>
      <c r="AR137" s="96" t="s">
        <v>142</v>
      </c>
      <c r="AS137" s="37">
        <v>45194.0</v>
      </c>
      <c r="AT137" s="53"/>
      <c r="AU137" s="44"/>
      <c r="AV137" s="40">
        <v>0.0</v>
      </c>
      <c r="AW137" s="40">
        <v>0.0</v>
      </c>
      <c r="AX137" s="40">
        <v>0.0</v>
      </c>
      <c r="AY137" s="51"/>
      <c r="AZ137" s="213">
        <f t="shared" ref="AZ137:BB137" si="122">SUM(F137,M137,T137,AA137,AH137,AO137,AV137)</f>
        <v>0</v>
      </c>
      <c r="BA137" s="214">
        <f t="shared" si="122"/>
        <v>0</v>
      </c>
      <c r="BB137" s="214">
        <f t="shared" si="122"/>
        <v>0</v>
      </c>
      <c r="BC137" s="215">
        <f>SUM(AZ137,BA137,BB137)</f>
        <v>0</v>
      </c>
      <c r="BD137" s="51"/>
      <c r="BE137" s="216">
        <f>AZ137*67.31</f>
        <v>0</v>
      </c>
      <c r="BF137" s="216">
        <f>74*BA137</f>
        <v>0</v>
      </c>
      <c r="BG137" s="216">
        <f>84*BB137</f>
        <v>0</v>
      </c>
      <c r="BH137" s="216">
        <f>SUM(BE137,BF137,BG137)</f>
        <v>0</v>
      </c>
      <c r="BI137" s="51"/>
      <c r="BJ137" s="51"/>
      <c r="BK137" s="51"/>
      <c r="BL137" s="51"/>
      <c r="BM137" s="51"/>
    </row>
    <row r="138">
      <c r="A138" s="217"/>
      <c r="B138" s="136"/>
      <c r="C138" s="71"/>
      <c r="D138" s="136"/>
      <c r="E138" s="136"/>
      <c r="F138" s="204"/>
      <c r="G138" s="204"/>
      <c r="H138" s="204"/>
      <c r="I138" s="136"/>
      <c r="J138" s="71"/>
      <c r="K138" s="136"/>
      <c r="L138" s="136"/>
      <c r="M138" s="218"/>
      <c r="N138" s="218"/>
      <c r="O138" s="218"/>
      <c r="P138" s="51"/>
      <c r="Q138" s="71"/>
      <c r="R138" s="136"/>
      <c r="S138" s="136"/>
      <c r="T138" s="203"/>
      <c r="U138" s="203"/>
      <c r="V138" s="203"/>
      <c r="W138" s="136"/>
      <c r="X138" s="71"/>
      <c r="Y138" s="136"/>
      <c r="Z138" s="136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136"/>
      <c r="AN138" s="72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209"/>
      <c r="B139" s="136"/>
      <c r="C139" s="71"/>
      <c r="D139" s="136"/>
      <c r="E139" s="136"/>
      <c r="F139" s="204"/>
      <c r="G139" s="204"/>
      <c r="H139" s="204"/>
      <c r="I139" s="136"/>
      <c r="J139" s="71"/>
      <c r="K139" s="6" t="s">
        <v>164</v>
      </c>
      <c r="L139" s="4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W139" s="136"/>
      <c r="X139" s="71"/>
      <c r="Y139" s="6" t="s">
        <v>164</v>
      </c>
      <c r="Z139" s="4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6" t="s">
        <v>164</v>
      </c>
      <c r="AN139" s="4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19"/>
      <c r="B140" s="136"/>
      <c r="C140" s="71"/>
      <c r="D140" s="136"/>
      <c r="E140" s="136"/>
      <c r="F140" s="26" t="s">
        <v>4</v>
      </c>
      <c r="G140" s="26" t="s">
        <v>5</v>
      </c>
      <c r="H140" s="26" t="s">
        <v>6</v>
      </c>
      <c r="I140" s="136"/>
      <c r="J140" s="71"/>
      <c r="K140" s="191" t="s">
        <v>163</v>
      </c>
      <c r="L140" s="211"/>
      <c r="M140" s="26" t="s">
        <v>4</v>
      </c>
      <c r="N140" s="26" t="s">
        <v>5</v>
      </c>
      <c r="O140" s="26" t="s">
        <v>6</v>
      </c>
      <c r="P140" s="51"/>
      <c r="Q140" s="71"/>
      <c r="R140" s="191" t="s">
        <v>163</v>
      </c>
      <c r="S140" s="136"/>
      <c r="T140" s="26" t="s">
        <v>4</v>
      </c>
      <c r="U140" s="26" t="s">
        <v>5</v>
      </c>
      <c r="V140" s="26" t="s">
        <v>6</v>
      </c>
      <c r="W140" s="136"/>
      <c r="X140" s="71"/>
      <c r="Y140" s="191" t="s">
        <v>163</v>
      </c>
      <c r="Z140" s="136"/>
      <c r="AA140" s="26" t="s">
        <v>4</v>
      </c>
      <c r="AB140" s="26" t="s">
        <v>5</v>
      </c>
      <c r="AC140" s="26" t="s">
        <v>6</v>
      </c>
      <c r="AD140" s="117"/>
      <c r="AE140" s="71"/>
      <c r="AF140" s="191" t="s">
        <v>163</v>
      </c>
      <c r="AG140" s="32"/>
      <c r="AH140" s="26" t="s">
        <v>4</v>
      </c>
      <c r="AI140" s="26" t="s">
        <v>5</v>
      </c>
      <c r="AJ140" s="26" t="s">
        <v>6</v>
      </c>
      <c r="AK140" s="32"/>
      <c r="AL140" s="71"/>
      <c r="AM140" s="136"/>
      <c r="AN140" s="72"/>
      <c r="AO140" s="26" t="s">
        <v>4</v>
      </c>
      <c r="AP140" s="26" t="s">
        <v>5</v>
      </c>
      <c r="AQ140" s="26" t="s">
        <v>6</v>
      </c>
      <c r="AR140" s="117"/>
      <c r="AS140" s="118"/>
      <c r="AT140" s="136"/>
      <c r="AU140" s="72"/>
      <c r="AV140" s="26" t="s">
        <v>4</v>
      </c>
      <c r="AW140" s="26" t="s">
        <v>5</v>
      </c>
      <c r="AX140" s="26" t="s">
        <v>6</v>
      </c>
      <c r="AY140" s="51"/>
      <c r="AZ140" s="31" t="s">
        <v>4</v>
      </c>
      <c r="BA140" s="31" t="s">
        <v>13</v>
      </c>
      <c r="BB140" s="31" t="s">
        <v>6</v>
      </c>
      <c r="BC140" s="31" t="s">
        <v>14</v>
      </c>
      <c r="BD140" s="51"/>
      <c r="BE140" s="33" t="s">
        <v>4</v>
      </c>
      <c r="BF140" s="33" t="s">
        <v>13</v>
      </c>
      <c r="BG140" s="33" t="s">
        <v>6</v>
      </c>
      <c r="BH140" s="33" t="s">
        <v>15</v>
      </c>
      <c r="BI140" s="51"/>
      <c r="BJ140" s="51"/>
      <c r="BK140" s="51"/>
      <c r="BL140" s="51"/>
      <c r="BM140" s="51"/>
    </row>
    <row r="141">
      <c r="A141" s="220"/>
      <c r="B141" s="92"/>
      <c r="C141" s="45"/>
      <c r="D141" s="53"/>
      <c r="E141" s="44"/>
      <c r="F141" s="40">
        <v>0.0</v>
      </c>
      <c r="G141" s="40">
        <v>0.0</v>
      </c>
      <c r="H141" s="40">
        <v>0.0</v>
      </c>
      <c r="I141" s="57" t="s">
        <v>46</v>
      </c>
      <c r="J141" s="37"/>
      <c r="K141" s="38"/>
      <c r="L141" s="39"/>
      <c r="M141" s="40">
        <v>0.0</v>
      </c>
      <c r="N141" s="40">
        <v>0.0</v>
      </c>
      <c r="O141" s="40">
        <v>0.0</v>
      </c>
      <c r="P141" s="38" t="s">
        <v>36</v>
      </c>
      <c r="Q141" s="37"/>
      <c r="R141" s="38"/>
      <c r="S141" s="39"/>
      <c r="T141" s="40">
        <v>0.0</v>
      </c>
      <c r="U141" s="40">
        <v>0.0</v>
      </c>
      <c r="V141" s="40">
        <v>0.0</v>
      </c>
      <c r="W141" s="42" t="s">
        <v>37</v>
      </c>
      <c r="X141" s="37"/>
      <c r="Y141" s="38"/>
      <c r="Z141" s="39"/>
      <c r="AA141" s="40">
        <v>0.0</v>
      </c>
      <c r="AB141" s="40">
        <v>0.0</v>
      </c>
      <c r="AC141" s="40">
        <v>0.0</v>
      </c>
      <c r="AD141" s="56" t="s">
        <v>40</v>
      </c>
      <c r="AE141" s="37"/>
      <c r="AF141" s="38"/>
      <c r="AG141" s="39"/>
      <c r="AH141" s="40">
        <v>0.0</v>
      </c>
      <c r="AI141" s="40">
        <v>0.0</v>
      </c>
      <c r="AJ141" s="40">
        <v>0.0</v>
      </c>
      <c r="AK141" s="42" t="s">
        <v>43</v>
      </c>
      <c r="AL141" s="37">
        <v>45193.0</v>
      </c>
      <c r="AM141" s="53"/>
      <c r="AN141" s="44"/>
      <c r="AO141" s="40">
        <v>0.0</v>
      </c>
      <c r="AP141" s="40">
        <v>0.0</v>
      </c>
      <c r="AQ141" s="40">
        <v>0.0</v>
      </c>
      <c r="AR141" s="96" t="s">
        <v>142</v>
      </c>
      <c r="AS141" s="37">
        <v>45194.0</v>
      </c>
      <c r="AT141" s="53"/>
      <c r="AU141" s="44"/>
      <c r="AV141" s="40">
        <v>0.0</v>
      </c>
      <c r="AW141" s="40">
        <v>0.0</v>
      </c>
      <c r="AX141" s="40">
        <v>0.0</v>
      </c>
      <c r="AY141" s="51"/>
      <c r="AZ141" s="49">
        <f t="shared" ref="AZ141:BB141" si="123">SUM(F141,M141,T141,AA141,AH141,AO141,AV141)</f>
        <v>0</v>
      </c>
      <c r="BA141" s="39">
        <f t="shared" si="123"/>
        <v>0</v>
      </c>
      <c r="BB141" s="39">
        <f t="shared" si="123"/>
        <v>0</v>
      </c>
      <c r="BC141" s="50">
        <f>SUM(AZ141,BA141,BB141)</f>
        <v>0</v>
      </c>
      <c r="BD141" s="51"/>
      <c r="BE141" s="221">
        <f>AZ141*67.31</f>
        <v>0</v>
      </c>
      <c r="BF141" s="221">
        <f>74*BA141</f>
        <v>0</v>
      </c>
      <c r="BG141" s="221">
        <f>84*BB141</f>
        <v>0</v>
      </c>
      <c r="BH141" s="221">
        <f>SUM(BE141,BF141,BG141)</f>
        <v>0</v>
      </c>
      <c r="BI141" s="51"/>
      <c r="BJ141" s="51"/>
      <c r="BK141" s="51"/>
      <c r="BL141" s="51"/>
      <c r="BM141" s="51"/>
    </row>
    <row r="142">
      <c r="A142" s="116"/>
      <c r="B142" s="136"/>
      <c r="C142" s="71"/>
      <c r="D142" s="136"/>
      <c r="E142" s="136"/>
      <c r="F142" s="204"/>
      <c r="G142" s="204"/>
      <c r="H142" s="204"/>
      <c r="I142" s="136"/>
      <c r="J142" s="71"/>
      <c r="K142" s="136"/>
      <c r="L142" s="136"/>
      <c r="M142" s="51"/>
      <c r="N142" s="51"/>
      <c r="O142" s="51"/>
      <c r="P142" s="51"/>
      <c r="Q142" s="71"/>
      <c r="R142" s="136"/>
      <c r="S142" s="136"/>
      <c r="T142" s="203"/>
      <c r="U142" s="203"/>
      <c r="V142" s="203"/>
      <c r="Y142" s="136"/>
      <c r="Z142" s="136"/>
      <c r="AA142" s="136"/>
      <c r="AB142" s="136"/>
      <c r="AC142" s="136"/>
      <c r="AD142" s="117"/>
      <c r="AE142" s="71"/>
      <c r="AF142" s="72"/>
      <c r="AG142" s="32"/>
      <c r="AH142" s="212"/>
      <c r="AI142" s="212"/>
      <c r="AJ142" s="212"/>
      <c r="AK142" s="32"/>
      <c r="AL142" s="71"/>
      <c r="AM142" s="136"/>
      <c r="AN142" s="72"/>
      <c r="AO142" s="136"/>
      <c r="AP142" s="136"/>
      <c r="AQ142" s="136"/>
      <c r="AR142" s="117"/>
      <c r="AS142" s="118"/>
      <c r="AT142" s="136"/>
      <c r="AU142" s="72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6" t="s">
        <v>165</v>
      </c>
      <c r="L143" s="4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W143" s="136"/>
      <c r="X143" s="71"/>
      <c r="Y143" s="6" t="s">
        <v>31</v>
      </c>
      <c r="Z143" s="4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6" t="s">
        <v>31</v>
      </c>
      <c r="AN143" s="4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6" t="s">
        <v>4</v>
      </c>
      <c r="G144" s="26" t="s">
        <v>5</v>
      </c>
      <c r="H144" s="26" t="s">
        <v>6</v>
      </c>
      <c r="I144" s="136"/>
      <c r="J144" s="71"/>
      <c r="K144" s="98"/>
      <c r="L144" s="211"/>
      <c r="M144" s="26" t="s">
        <v>4</v>
      </c>
      <c r="N144" s="26" t="s">
        <v>5</v>
      </c>
      <c r="O144" s="26" t="s">
        <v>6</v>
      </c>
      <c r="P144" s="51"/>
      <c r="Q144" s="71"/>
      <c r="R144" s="136"/>
      <c r="S144" s="136"/>
      <c r="T144" s="26" t="s">
        <v>4</v>
      </c>
      <c r="U144" s="26" t="s">
        <v>5</v>
      </c>
      <c r="V144" s="26" t="s">
        <v>6</v>
      </c>
      <c r="W144" s="136"/>
      <c r="X144" s="71"/>
      <c r="Y144" s="136"/>
      <c r="Z144" s="136"/>
      <c r="AA144" s="26" t="s">
        <v>4</v>
      </c>
      <c r="AB144" s="26" t="s">
        <v>5</v>
      </c>
      <c r="AC144" s="26" t="s">
        <v>6</v>
      </c>
      <c r="AD144" s="117"/>
      <c r="AE144" s="71"/>
      <c r="AF144" s="72"/>
      <c r="AG144" s="32"/>
      <c r="AH144" s="26" t="s">
        <v>4</v>
      </c>
      <c r="AI144" s="26" t="s">
        <v>5</v>
      </c>
      <c r="AJ144" s="26" t="s">
        <v>6</v>
      </c>
      <c r="AK144" s="32"/>
      <c r="AL144" s="71"/>
      <c r="AM144" s="136"/>
      <c r="AN144" s="72"/>
      <c r="AO144" s="26" t="s">
        <v>4</v>
      </c>
      <c r="AP144" s="26" t="s">
        <v>5</v>
      </c>
      <c r="AQ144" s="26" t="s">
        <v>6</v>
      </c>
      <c r="AR144" s="117"/>
      <c r="AS144" s="118"/>
      <c r="AT144" s="136"/>
      <c r="AU144" s="72"/>
      <c r="AV144" s="26" t="s">
        <v>4</v>
      </c>
      <c r="AW144" s="26" t="s">
        <v>5</v>
      </c>
      <c r="AX144" s="26" t="s">
        <v>6</v>
      </c>
      <c r="AY144" s="51"/>
      <c r="AZ144" s="31" t="s">
        <v>4</v>
      </c>
      <c r="BA144" s="31" t="s">
        <v>13</v>
      </c>
      <c r="BB144" s="31" t="s">
        <v>6</v>
      </c>
      <c r="BC144" s="31" t="s">
        <v>14</v>
      </c>
      <c r="BD144" s="51"/>
      <c r="BE144" s="33" t="s">
        <v>4</v>
      </c>
      <c r="BF144" s="33" t="s">
        <v>13</v>
      </c>
      <c r="BG144" s="33" t="s">
        <v>6</v>
      </c>
      <c r="BH144" s="33" t="s">
        <v>15</v>
      </c>
      <c r="BI144" s="51"/>
      <c r="BJ144" s="51"/>
      <c r="BK144" s="51"/>
      <c r="BL144" s="51"/>
      <c r="BM144" s="51"/>
    </row>
    <row r="145">
      <c r="A145" s="35"/>
      <c r="B145" s="92"/>
      <c r="C145" s="45"/>
      <c r="D145" s="53"/>
      <c r="E145" s="44"/>
      <c r="F145" s="40">
        <v>0.0</v>
      </c>
      <c r="G145" s="40">
        <v>0.0</v>
      </c>
      <c r="H145" s="40">
        <v>0.0</v>
      </c>
      <c r="I145" s="92"/>
      <c r="J145" s="45"/>
      <c r="K145" s="53"/>
      <c r="L145" s="44"/>
      <c r="M145" s="40">
        <v>0.0</v>
      </c>
      <c r="N145" s="40">
        <v>0.0</v>
      </c>
      <c r="O145" s="40">
        <v>0.0</v>
      </c>
      <c r="P145" s="92"/>
      <c r="Q145" s="45"/>
      <c r="R145" s="53"/>
      <c r="S145" s="44"/>
      <c r="T145" s="40">
        <v>0.0</v>
      </c>
      <c r="U145" s="40">
        <v>0.0</v>
      </c>
      <c r="V145" s="40">
        <v>0.0</v>
      </c>
      <c r="W145" s="92"/>
      <c r="X145" s="45"/>
      <c r="Y145" s="53"/>
      <c r="Z145" s="44"/>
      <c r="AA145" s="40">
        <v>0.0</v>
      </c>
      <c r="AB145" s="40">
        <v>0.0</v>
      </c>
      <c r="AC145" s="40">
        <v>0.0</v>
      </c>
      <c r="AD145" s="92"/>
      <c r="AE145" s="45"/>
      <c r="AF145" s="53"/>
      <c r="AG145" s="44"/>
      <c r="AH145" s="40">
        <v>0.0</v>
      </c>
      <c r="AI145" s="40">
        <v>0.0</v>
      </c>
      <c r="AJ145" s="40">
        <v>0.0</v>
      </c>
      <c r="AK145" s="92"/>
      <c r="AL145" s="45"/>
      <c r="AM145" s="53"/>
      <c r="AN145" s="44"/>
      <c r="AO145" s="40">
        <v>0.0</v>
      </c>
      <c r="AP145" s="40">
        <v>0.0</v>
      </c>
      <c r="AQ145" s="40">
        <v>0.0</v>
      </c>
      <c r="AR145" s="92"/>
      <c r="AS145" s="45"/>
      <c r="AT145" s="53"/>
      <c r="AU145" s="44"/>
      <c r="AV145" s="40">
        <v>0.0</v>
      </c>
      <c r="AW145" s="40">
        <v>0.0</v>
      </c>
      <c r="AX145" s="40">
        <v>0.0</v>
      </c>
      <c r="AY145" s="51"/>
      <c r="AZ145" s="49">
        <f t="shared" ref="AZ145:BB145" si="124">SUM(F145,M145,T145,AA145,AH145,AO145,AV145)</f>
        <v>0</v>
      </c>
      <c r="BA145" s="39">
        <f t="shared" si="124"/>
        <v>0</v>
      </c>
      <c r="BB145" s="39">
        <f t="shared" si="124"/>
        <v>0</v>
      </c>
      <c r="BC145" s="50">
        <f>SUM(AZ145,BA145,BB145)</f>
        <v>0</v>
      </c>
      <c r="BD145" s="51"/>
      <c r="BE145" s="221">
        <f>AZ145*67.31</f>
        <v>0</v>
      </c>
      <c r="BF145" s="221"/>
      <c r="BG145" s="221"/>
      <c r="BH145" s="221">
        <f>SUM(BE145,BF145,BG145)</f>
        <v>0</v>
      </c>
      <c r="BI145" s="51"/>
      <c r="BJ145" s="51"/>
      <c r="BK145" s="51"/>
      <c r="BL145" s="51"/>
      <c r="BM145" s="51"/>
    </row>
    <row r="146">
      <c r="A146" s="67"/>
      <c r="B146" s="68"/>
      <c r="C146" s="68"/>
      <c r="F146" s="204"/>
      <c r="G146" s="204"/>
      <c r="H146" s="204"/>
      <c r="I146" s="204"/>
      <c r="J146" s="118"/>
      <c r="K146" s="136"/>
      <c r="L146" s="136"/>
    </row>
    <row r="147">
      <c r="A147" s="67"/>
      <c r="B147" s="68"/>
      <c r="C147" s="68"/>
      <c r="F147" s="204"/>
      <c r="G147" s="204"/>
      <c r="H147" s="204"/>
      <c r="I147" s="204"/>
      <c r="J147" s="118"/>
      <c r="K147" s="6" t="s">
        <v>165</v>
      </c>
      <c r="L147" s="4"/>
      <c r="Y147" s="6" t="s">
        <v>145</v>
      </c>
      <c r="Z147" s="4"/>
      <c r="AM147" s="6" t="s">
        <v>145</v>
      </c>
      <c r="AN147" s="4"/>
    </row>
    <row r="148">
      <c r="A148" s="67"/>
      <c r="B148" s="136"/>
      <c r="C148" s="71"/>
      <c r="D148" s="136"/>
      <c r="E148" s="136"/>
      <c r="F148" s="26" t="s">
        <v>4</v>
      </c>
      <c r="G148" s="26" t="s">
        <v>5</v>
      </c>
      <c r="H148" s="26" t="s">
        <v>6</v>
      </c>
      <c r="I148" s="136"/>
      <c r="J148" s="71"/>
      <c r="K148" s="98"/>
      <c r="L148" s="211"/>
      <c r="M148" s="26" t="s">
        <v>4</v>
      </c>
      <c r="N148" s="26" t="s">
        <v>5</v>
      </c>
      <c r="O148" s="26" t="s">
        <v>6</v>
      </c>
      <c r="P148" s="51"/>
      <c r="Q148" s="71"/>
      <c r="R148" s="136"/>
      <c r="S148" s="136"/>
      <c r="T148" s="26" t="s">
        <v>4</v>
      </c>
      <c r="U148" s="26" t="s">
        <v>5</v>
      </c>
      <c r="V148" s="26" t="s">
        <v>6</v>
      </c>
      <c r="W148" s="136"/>
      <c r="X148" s="71"/>
      <c r="Y148" s="136"/>
      <c r="Z148" s="136"/>
      <c r="AA148" s="26" t="s">
        <v>4</v>
      </c>
      <c r="AB148" s="26" t="s">
        <v>5</v>
      </c>
      <c r="AC148" s="26" t="s">
        <v>6</v>
      </c>
      <c r="AD148" s="117"/>
      <c r="AE148" s="71"/>
      <c r="AF148" s="72"/>
      <c r="AG148" s="32"/>
      <c r="AH148" s="26" t="s">
        <v>4</v>
      </c>
      <c r="AI148" s="26" t="s">
        <v>5</v>
      </c>
      <c r="AJ148" s="26" t="s">
        <v>6</v>
      </c>
      <c r="AK148" s="32"/>
      <c r="AL148" s="71"/>
      <c r="AM148" s="136"/>
      <c r="AN148" s="72"/>
      <c r="AO148" s="26" t="s">
        <v>4</v>
      </c>
      <c r="AP148" s="26" t="s">
        <v>5</v>
      </c>
      <c r="AQ148" s="26" t="s">
        <v>6</v>
      </c>
      <c r="AR148" s="117"/>
      <c r="AS148" s="118"/>
      <c r="AT148" s="136"/>
      <c r="AU148" s="72"/>
      <c r="AV148" s="26" t="s">
        <v>4</v>
      </c>
      <c r="AW148" s="26" t="s">
        <v>5</v>
      </c>
      <c r="AX148" s="26" t="s">
        <v>6</v>
      </c>
      <c r="AZ148" s="31" t="s">
        <v>4</v>
      </c>
      <c r="BA148" s="31" t="s">
        <v>13</v>
      </c>
      <c r="BB148" s="31" t="s">
        <v>6</v>
      </c>
      <c r="BC148" s="31" t="s">
        <v>14</v>
      </c>
      <c r="BE148" s="33" t="s">
        <v>4</v>
      </c>
      <c r="BF148" s="33" t="s">
        <v>13</v>
      </c>
      <c r="BG148" s="33" t="s">
        <v>6</v>
      </c>
      <c r="BH148" s="33" t="s">
        <v>15</v>
      </c>
    </row>
    <row r="149">
      <c r="A149" s="222"/>
      <c r="B149" s="92"/>
      <c r="C149" s="45"/>
      <c r="D149" s="53"/>
      <c r="E149" s="44"/>
      <c r="F149" s="40">
        <v>0.0</v>
      </c>
      <c r="G149" s="40">
        <v>0.0</v>
      </c>
      <c r="H149" s="40">
        <v>0.0</v>
      </c>
      <c r="I149" s="92"/>
      <c r="J149" s="45"/>
      <c r="K149" s="53"/>
      <c r="L149" s="44"/>
      <c r="M149" s="40">
        <v>0.0</v>
      </c>
      <c r="N149" s="40">
        <v>0.0</v>
      </c>
      <c r="O149" s="40">
        <v>0.0</v>
      </c>
      <c r="P149" s="92"/>
      <c r="Q149" s="45"/>
      <c r="R149" s="53"/>
      <c r="S149" s="44"/>
      <c r="T149" s="40">
        <v>0.0</v>
      </c>
      <c r="U149" s="40">
        <v>0.0</v>
      </c>
      <c r="V149" s="40">
        <v>0.0</v>
      </c>
      <c r="W149" s="92"/>
      <c r="X149" s="45"/>
      <c r="Y149" s="53"/>
      <c r="Z149" s="44"/>
      <c r="AA149" s="40">
        <v>0.0</v>
      </c>
      <c r="AB149" s="40">
        <v>0.0</v>
      </c>
      <c r="AC149" s="40">
        <v>0.0</v>
      </c>
      <c r="AD149" s="92"/>
      <c r="AE149" s="45"/>
      <c r="AF149" s="53"/>
      <c r="AG149" s="44"/>
      <c r="AH149" s="40">
        <v>0.0</v>
      </c>
      <c r="AI149" s="40">
        <v>0.0</v>
      </c>
      <c r="AJ149" s="40">
        <v>0.0</v>
      </c>
      <c r="AK149" s="92"/>
      <c r="AL149" s="45"/>
      <c r="AM149" s="53"/>
      <c r="AN149" s="44"/>
      <c r="AO149" s="40">
        <v>0.0</v>
      </c>
      <c r="AP149" s="40">
        <v>0.0</v>
      </c>
      <c r="AQ149" s="40">
        <v>0.0</v>
      </c>
      <c r="AR149" s="92"/>
      <c r="AS149" s="45"/>
      <c r="AT149" s="53"/>
      <c r="AU149" s="44"/>
      <c r="AV149" s="40">
        <v>0.0</v>
      </c>
      <c r="AW149" s="40">
        <v>0.0</v>
      </c>
      <c r="AX149" s="40">
        <v>0.0</v>
      </c>
      <c r="AY149" s="51"/>
      <c r="AZ149" s="49">
        <f t="shared" ref="AZ149:BB149" si="125">SUM(F149,M149,T149,AA149,AH149,AO149,AV149)</f>
        <v>0</v>
      </c>
      <c r="BA149" s="39">
        <f t="shared" si="125"/>
        <v>0</v>
      </c>
      <c r="BB149" s="39">
        <f t="shared" si="125"/>
        <v>0</v>
      </c>
      <c r="BC149" s="50">
        <f>SUM(AZ149,BA149,BB149)</f>
        <v>0</v>
      </c>
      <c r="BD149" s="51"/>
      <c r="BE149" s="39"/>
      <c r="BF149" s="39"/>
      <c r="BG149" s="39"/>
      <c r="BH149" s="39"/>
      <c r="BI149" s="51"/>
      <c r="BJ149" s="51"/>
      <c r="BK149" s="51"/>
      <c r="BL149" s="51"/>
      <c r="BM149" s="51"/>
    </row>
    <row r="150">
      <c r="A150" s="67"/>
      <c r="B150" s="68"/>
      <c r="C150" s="68"/>
      <c r="F150" s="204"/>
      <c r="G150" s="204"/>
      <c r="H150" s="204"/>
      <c r="I150" s="204"/>
      <c r="J150" s="118"/>
      <c r="K150" s="136"/>
      <c r="L150" s="136"/>
      <c r="BG150" s="68" t="s">
        <v>15</v>
      </c>
      <c r="BH150" s="223">
        <f>SUM(BH131,BH137,BH141,BH145)</f>
        <v>0</v>
      </c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 ht="17.25" customHeight="1">
      <c r="A153" s="67"/>
      <c r="B153" s="68" t="s">
        <v>25</v>
      </c>
      <c r="D153" s="68" t="s">
        <v>166</v>
      </c>
      <c r="E153" s="68" t="s">
        <v>167</v>
      </c>
    </row>
    <row r="154">
      <c r="A154" s="224" t="s">
        <v>1</v>
      </c>
      <c r="B154" s="68"/>
    </row>
    <row r="155">
      <c r="A155" s="225" t="s">
        <v>45</v>
      </c>
      <c r="B155" s="68" t="s">
        <v>168</v>
      </c>
      <c r="C155" s="152"/>
      <c r="D155" s="152"/>
    </row>
    <row r="156">
      <c r="A156" s="225" t="s">
        <v>32</v>
      </c>
      <c r="B156" s="68" t="s">
        <v>175</v>
      </c>
      <c r="C156" s="67"/>
      <c r="D156" s="153"/>
      <c r="E156" s="136"/>
      <c r="F156" s="117"/>
      <c r="G156" s="117"/>
      <c r="H156" s="117"/>
      <c r="I156" s="117"/>
    </row>
    <row r="157">
      <c r="A157" s="67" t="s">
        <v>18</v>
      </c>
      <c r="B157" s="68" t="s">
        <v>171</v>
      </c>
      <c r="C157" s="67" t="s">
        <v>172</v>
      </c>
      <c r="D157" s="152"/>
    </row>
    <row r="158">
      <c r="A158" s="224" t="s">
        <v>51</v>
      </c>
    </row>
    <row r="159">
      <c r="A159" s="67" t="s">
        <v>198</v>
      </c>
      <c r="B159" s="68" t="s">
        <v>175</v>
      </c>
    </row>
    <row r="160">
      <c r="A160" s="225" t="s">
        <v>69</v>
      </c>
      <c r="B160" s="68" t="s">
        <v>170</v>
      </c>
      <c r="C160" s="152"/>
    </row>
    <row r="161">
      <c r="A161" s="225" t="s">
        <v>73</v>
      </c>
      <c r="B161" s="68" t="s">
        <v>172</v>
      </c>
      <c r="C161" s="152"/>
      <c r="D161" s="152"/>
      <c r="E161" s="152"/>
      <c r="AN161" s="226"/>
      <c r="AO161" s="226"/>
      <c r="AP161" s="226"/>
      <c r="AQ161" s="226"/>
      <c r="AR161" s="226"/>
    </row>
    <row r="162">
      <c r="A162" s="227" t="s">
        <v>173</v>
      </c>
      <c r="AN162" s="226"/>
      <c r="AO162" s="226"/>
      <c r="AP162" s="226"/>
      <c r="AQ162" s="226"/>
      <c r="AR162" s="226"/>
    </row>
    <row r="163">
      <c r="A163" s="67" t="s">
        <v>88</v>
      </c>
      <c r="B163" s="68" t="s">
        <v>168</v>
      </c>
      <c r="C163" s="67"/>
      <c r="AN163" s="228"/>
      <c r="AO163" s="228"/>
      <c r="AP163" s="228"/>
      <c r="AQ163" s="228"/>
      <c r="AR163" s="228"/>
    </row>
    <row r="164">
      <c r="A164" s="225" t="s">
        <v>97</v>
      </c>
      <c r="B164" s="68" t="s">
        <v>169</v>
      </c>
      <c r="C164" s="68" t="s">
        <v>174</v>
      </c>
    </row>
    <row r="165">
      <c r="A165" s="225" t="s">
        <v>103</v>
      </c>
      <c r="B165" s="68" t="s">
        <v>175</v>
      </c>
      <c r="C165" s="152" t="s">
        <v>171</v>
      </c>
      <c r="D165" s="152"/>
      <c r="E165" s="152"/>
      <c r="F165" s="153"/>
      <c r="G165" s="153"/>
      <c r="H165" s="153"/>
      <c r="I165" s="153"/>
    </row>
    <row r="166">
      <c r="A166" s="225" t="s">
        <v>109</v>
      </c>
      <c r="B166" s="68" t="s">
        <v>168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9" t="s">
        <v>35</v>
      </c>
      <c r="C167" s="152"/>
      <c r="D167" s="152"/>
      <c r="E167" s="152"/>
      <c r="F167" s="153"/>
      <c r="G167" s="153"/>
      <c r="H167" s="153"/>
      <c r="I167" s="153"/>
    </row>
    <row r="168">
      <c r="A168" s="225" t="s">
        <v>139</v>
      </c>
      <c r="B168" s="68" t="s">
        <v>172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82</v>
      </c>
      <c r="B169" s="68" t="s">
        <v>169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23</v>
      </c>
      <c r="C170" s="152"/>
      <c r="D170" s="152"/>
      <c r="E170" s="153"/>
      <c r="F170" s="153"/>
      <c r="G170" s="153"/>
      <c r="H170" s="153"/>
      <c r="I170" s="153"/>
    </row>
    <row r="171">
      <c r="A171" s="225" t="s">
        <v>123</v>
      </c>
      <c r="B171" s="68" t="s">
        <v>175</v>
      </c>
      <c r="C171" s="152"/>
      <c r="D171" s="152"/>
      <c r="E171" s="153"/>
      <c r="F171" s="153"/>
      <c r="G171" s="153"/>
      <c r="H171" s="153"/>
      <c r="I171" s="153"/>
    </row>
    <row r="172">
      <c r="A172" s="229" t="s">
        <v>145</v>
      </c>
      <c r="B172" s="68"/>
      <c r="C172" s="152"/>
      <c r="D172" s="152"/>
      <c r="E172" s="153"/>
      <c r="F172" s="153"/>
      <c r="G172" s="153"/>
      <c r="H172" s="153"/>
      <c r="I172" s="153"/>
    </row>
    <row r="173">
      <c r="A173" s="225" t="s">
        <v>30</v>
      </c>
      <c r="B173" s="68" t="s">
        <v>169</v>
      </c>
      <c r="C173" s="152"/>
      <c r="D173" s="152"/>
      <c r="E173" s="153"/>
      <c r="F173" s="153"/>
      <c r="G173" s="153"/>
      <c r="H173" s="153"/>
      <c r="I173" s="153"/>
    </row>
    <row r="174">
      <c r="A174" s="227" t="s">
        <v>151</v>
      </c>
    </row>
    <row r="175">
      <c r="A175" s="67" t="s">
        <v>176</v>
      </c>
      <c r="B175" s="68" t="s">
        <v>171</v>
      </c>
      <c r="C175" s="67"/>
      <c r="D175" s="152"/>
    </row>
    <row r="176">
      <c r="A176" s="152" t="s">
        <v>52</v>
      </c>
      <c r="B176" s="68" t="s">
        <v>172</v>
      </c>
      <c r="C176" s="67"/>
      <c r="D176" s="152"/>
    </row>
    <row r="177">
      <c r="A177" s="152" t="s">
        <v>54</v>
      </c>
      <c r="B177" s="152" t="s">
        <v>174</v>
      </c>
      <c r="C177" s="152"/>
    </row>
    <row r="178">
      <c r="A178" s="227" t="s">
        <v>178</v>
      </c>
      <c r="B178" s="153"/>
      <c r="C178" s="153"/>
    </row>
    <row r="179">
      <c r="A179" s="67" t="s">
        <v>55</v>
      </c>
      <c r="B179" s="68" t="s">
        <v>172</v>
      </c>
      <c r="C179" s="153"/>
    </row>
    <row r="183">
      <c r="F183" s="136"/>
      <c r="G183" s="136"/>
      <c r="H183" s="136"/>
      <c r="I183" s="136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9">
      <c r="D189" s="75"/>
      <c r="E189" s="75"/>
    </row>
    <row r="190">
      <c r="D190" s="75"/>
      <c r="E190" s="75"/>
    </row>
    <row r="191">
      <c r="D191" s="106"/>
      <c r="E191" s="106"/>
    </row>
    <row r="192">
      <c r="E192" s="32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106"/>
    </row>
    <row r="203">
      <c r="E203" s="106"/>
    </row>
    <row r="204">
      <c r="E204" s="32"/>
    </row>
    <row r="205">
      <c r="E205" s="51"/>
    </row>
    <row r="206">
      <c r="E206" s="51"/>
    </row>
  </sheetData>
  <mergeCells count="74">
    <mergeCell ref="K73:L73"/>
    <mergeCell ref="K85:L85"/>
    <mergeCell ref="AF85:AG85"/>
    <mergeCell ref="AT85:AU85"/>
    <mergeCell ref="BF86:BG86"/>
    <mergeCell ref="BF87:BG87"/>
    <mergeCell ref="K94:L94"/>
    <mergeCell ref="BF94:BG94"/>
    <mergeCell ref="AF94:AG94"/>
    <mergeCell ref="AT94:AU94"/>
    <mergeCell ref="BF96:BG96"/>
    <mergeCell ref="K103:L103"/>
    <mergeCell ref="AF103:AG103"/>
    <mergeCell ref="AT103:AU103"/>
    <mergeCell ref="BF105:BG105"/>
    <mergeCell ref="AM139:AN139"/>
    <mergeCell ref="AM143:AN143"/>
    <mergeCell ref="Y143:Z143"/>
    <mergeCell ref="Y147:Z147"/>
    <mergeCell ref="K135:L135"/>
    <mergeCell ref="Y135:Z135"/>
    <mergeCell ref="AM135:AN135"/>
    <mergeCell ref="K139:L139"/>
    <mergeCell ref="Y139:Z139"/>
    <mergeCell ref="K143:L143"/>
    <mergeCell ref="K147:L147"/>
    <mergeCell ref="AM147:AN147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4:L124"/>
    <mergeCell ref="Y124:Z124"/>
    <mergeCell ref="AM124:AN124"/>
    <mergeCell ref="K128:L128"/>
    <mergeCell ref="Y128:Z128"/>
    <mergeCell ref="AM128:AN128"/>
    <mergeCell ref="BF129:BG129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hidden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11.0"/>
    <col customWidth="1" min="13" max="13" width="23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65">
        <v>45214.0</v>
      </c>
      <c r="B2" s="266" t="s">
        <v>55</v>
      </c>
      <c r="C2" s="266" t="s">
        <v>1</v>
      </c>
      <c r="D2" s="267" t="s">
        <v>174</v>
      </c>
      <c r="E2" s="265">
        <v>45215.0</v>
      </c>
      <c r="F2" s="268">
        <v>0.0</v>
      </c>
      <c r="G2" s="274">
        <v>0.20833333333333334</v>
      </c>
      <c r="H2" s="271">
        <v>5.0</v>
      </c>
      <c r="I2" s="271">
        <v>0.0</v>
      </c>
      <c r="J2" s="271">
        <v>0.0</v>
      </c>
      <c r="K2" s="271">
        <v>5.0</v>
      </c>
      <c r="L2" s="271"/>
      <c r="M2" s="273" t="s">
        <v>302</v>
      </c>
    </row>
    <row r="3">
      <c r="A3" s="265">
        <v>45214.0</v>
      </c>
      <c r="B3" s="266" t="s">
        <v>30</v>
      </c>
      <c r="C3" s="266" t="s">
        <v>145</v>
      </c>
      <c r="D3" s="267" t="s">
        <v>174</v>
      </c>
      <c r="E3" s="265">
        <v>45215.0</v>
      </c>
      <c r="F3" s="274">
        <v>0.16666666666666666</v>
      </c>
      <c r="G3" s="268">
        <v>0.375</v>
      </c>
      <c r="H3" s="269">
        <v>5.0</v>
      </c>
      <c r="I3" s="269">
        <v>0.0</v>
      </c>
      <c r="J3" s="269">
        <v>3.0</v>
      </c>
      <c r="K3" s="269">
        <v>2.0</v>
      </c>
      <c r="L3" s="271"/>
      <c r="M3" s="271" t="s">
        <v>302</v>
      </c>
    </row>
    <row r="4">
      <c r="A4" s="265">
        <v>45214.0</v>
      </c>
      <c r="B4" s="266" t="s">
        <v>50</v>
      </c>
      <c r="C4" s="266" t="s">
        <v>23</v>
      </c>
      <c r="D4" s="267" t="s">
        <v>174</v>
      </c>
      <c r="E4" s="265">
        <v>45215.0</v>
      </c>
      <c r="F4" s="274">
        <v>0.020833333333333332</v>
      </c>
      <c r="G4" s="268">
        <v>0.16666666666666666</v>
      </c>
      <c r="H4" s="271">
        <v>3.5</v>
      </c>
      <c r="I4" s="271">
        <v>0.0</v>
      </c>
      <c r="J4" s="271">
        <v>0.0</v>
      </c>
      <c r="K4" s="271">
        <v>3.5</v>
      </c>
      <c r="L4" s="271"/>
      <c r="M4" s="271" t="s">
        <v>302</v>
      </c>
    </row>
    <row r="5">
      <c r="A5" s="265">
        <v>45214.0</v>
      </c>
      <c r="B5" s="266" t="s">
        <v>50</v>
      </c>
      <c r="C5" s="266" t="s">
        <v>49</v>
      </c>
      <c r="D5" s="267" t="s">
        <v>174</v>
      </c>
      <c r="E5" s="265">
        <v>45215.0</v>
      </c>
      <c r="F5" s="274">
        <v>0.16666666666666666</v>
      </c>
      <c r="G5" s="268">
        <v>0.3333333333333333</v>
      </c>
      <c r="H5" s="269">
        <v>4.0</v>
      </c>
      <c r="I5" s="270">
        <v>0.0</v>
      </c>
      <c r="J5" s="269">
        <v>2.0</v>
      </c>
      <c r="K5" s="269">
        <v>2.0</v>
      </c>
      <c r="L5" s="271"/>
      <c r="M5" s="271" t="s">
        <v>302</v>
      </c>
    </row>
    <row r="6">
      <c r="A6" s="265">
        <v>45214.0</v>
      </c>
      <c r="B6" s="266" t="s">
        <v>123</v>
      </c>
      <c r="C6" s="266" t="s">
        <v>23</v>
      </c>
      <c r="D6" s="267" t="s">
        <v>174</v>
      </c>
      <c r="E6" s="265">
        <v>45215.0</v>
      </c>
      <c r="F6" s="268">
        <v>0.16666666666666666</v>
      </c>
      <c r="G6" s="274">
        <v>0.4583333333333333</v>
      </c>
      <c r="H6" s="269">
        <v>7.0</v>
      </c>
      <c r="I6" s="270">
        <v>0.0</v>
      </c>
      <c r="J6" s="270">
        <v>5.0</v>
      </c>
      <c r="K6" s="269">
        <v>2.0</v>
      </c>
      <c r="L6" s="271"/>
      <c r="M6" s="271" t="s">
        <v>302</v>
      </c>
    </row>
    <row r="7">
      <c r="A7" s="265">
        <v>45214.0</v>
      </c>
      <c r="B7" s="266" t="s">
        <v>45</v>
      </c>
      <c r="C7" s="266" t="s">
        <v>1</v>
      </c>
      <c r="D7" s="267" t="s">
        <v>174</v>
      </c>
      <c r="E7" s="265">
        <v>45215.0</v>
      </c>
      <c r="F7" s="274">
        <v>0.20833333333333334</v>
      </c>
      <c r="G7" s="274">
        <v>0.4791666666666667</v>
      </c>
      <c r="H7" s="270">
        <v>6.5</v>
      </c>
      <c r="I7" s="270">
        <v>0.0</v>
      </c>
      <c r="J7" s="270">
        <v>5.5</v>
      </c>
      <c r="K7" s="270">
        <v>1.0</v>
      </c>
      <c r="L7" s="271"/>
      <c r="M7" s="271" t="s">
        <v>302</v>
      </c>
    </row>
    <row r="8">
      <c r="A8" s="265">
        <v>45214.0</v>
      </c>
      <c r="B8" s="266" t="s">
        <v>82</v>
      </c>
      <c r="C8" s="272" t="s">
        <v>35</v>
      </c>
      <c r="D8" s="267" t="s">
        <v>174</v>
      </c>
      <c r="E8" s="265">
        <v>45215.0</v>
      </c>
      <c r="F8" s="268">
        <v>0.20833333333333334</v>
      </c>
      <c r="G8" s="274">
        <v>0.4583333333333333</v>
      </c>
      <c r="H8" s="269">
        <v>6.0</v>
      </c>
      <c r="I8" s="270">
        <v>0.0</v>
      </c>
      <c r="J8" s="270">
        <v>5.0</v>
      </c>
      <c r="K8" s="269">
        <v>1.0</v>
      </c>
      <c r="L8" s="271"/>
      <c r="M8" s="271" t="s">
        <v>302</v>
      </c>
    </row>
    <row r="9">
      <c r="A9" s="265">
        <v>45214.0</v>
      </c>
      <c r="B9" s="266" t="s">
        <v>69</v>
      </c>
      <c r="C9" s="266" t="s">
        <v>51</v>
      </c>
      <c r="D9" s="267" t="s">
        <v>174</v>
      </c>
      <c r="E9" s="265">
        <v>45215.0</v>
      </c>
      <c r="F9" s="274">
        <v>0.16666666666666666</v>
      </c>
      <c r="G9" s="268">
        <v>0.5</v>
      </c>
      <c r="H9" s="269">
        <v>8.0</v>
      </c>
      <c r="I9" s="269">
        <v>0.0</v>
      </c>
      <c r="J9" s="270">
        <v>6.0</v>
      </c>
      <c r="K9" s="270">
        <v>2.0</v>
      </c>
      <c r="L9" s="271"/>
      <c r="M9" s="271" t="s">
        <v>302</v>
      </c>
    </row>
    <row r="10">
      <c r="A10" s="265">
        <v>45214.0</v>
      </c>
      <c r="B10" s="266" t="s">
        <v>190</v>
      </c>
      <c r="C10" s="266" t="s">
        <v>51</v>
      </c>
      <c r="D10" s="267" t="s">
        <v>174</v>
      </c>
      <c r="E10" s="265">
        <v>45215.0</v>
      </c>
      <c r="F10" s="274">
        <v>0.20833333333333334</v>
      </c>
      <c r="G10" s="274">
        <v>0.5208333333333334</v>
      </c>
      <c r="H10" s="270">
        <v>7.5</v>
      </c>
      <c r="I10" s="270">
        <v>0.0</v>
      </c>
      <c r="J10" s="270">
        <v>6.5</v>
      </c>
      <c r="K10" s="270">
        <v>1.0</v>
      </c>
      <c r="L10" s="271"/>
      <c r="M10" s="271" t="s">
        <v>302</v>
      </c>
    </row>
    <row r="11">
      <c r="A11" s="265">
        <v>45214.0</v>
      </c>
      <c r="B11" s="266" t="s">
        <v>103</v>
      </c>
      <c r="C11" s="266" t="s">
        <v>31</v>
      </c>
      <c r="D11" s="267" t="s">
        <v>174</v>
      </c>
      <c r="E11" s="265">
        <v>45215.0</v>
      </c>
      <c r="F11" s="274">
        <v>0.20833333333333334</v>
      </c>
      <c r="G11" s="268">
        <v>0.0</v>
      </c>
      <c r="H11" s="269">
        <v>7.0</v>
      </c>
      <c r="I11" s="270">
        <v>0.0</v>
      </c>
      <c r="J11" s="269">
        <v>6.0</v>
      </c>
      <c r="K11" s="270">
        <v>1.0</v>
      </c>
      <c r="L11" s="271"/>
      <c r="M11" s="271" t="s">
        <v>302</v>
      </c>
    </row>
    <row r="12">
      <c r="A12" s="265">
        <v>45214.0</v>
      </c>
      <c r="B12" s="266" t="s">
        <v>97</v>
      </c>
      <c r="C12" s="266" t="s">
        <v>31</v>
      </c>
      <c r="D12" s="267" t="s">
        <v>174</v>
      </c>
      <c r="E12" s="265">
        <v>45215.0</v>
      </c>
      <c r="F12" s="269">
        <v>0.0</v>
      </c>
      <c r="G12" s="269">
        <v>0.0</v>
      </c>
      <c r="H12" s="271">
        <v>0.0</v>
      </c>
      <c r="I12" s="271">
        <v>0.0</v>
      </c>
      <c r="J12" s="271">
        <v>0.0</v>
      </c>
      <c r="K12" s="271">
        <v>0.0</v>
      </c>
      <c r="L12" s="271"/>
      <c r="M12" s="271" t="s">
        <v>302</v>
      </c>
    </row>
    <row r="13">
      <c r="A13" s="265">
        <v>45214.0</v>
      </c>
      <c r="B13" s="266" t="s">
        <v>54</v>
      </c>
      <c r="C13" s="272" t="s">
        <v>31</v>
      </c>
      <c r="D13" s="267" t="s">
        <v>174</v>
      </c>
      <c r="E13" s="265">
        <v>45215.0</v>
      </c>
      <c r="F13" s="274">
        <v>0.20833333333333334</v>
      </c>
      <c r="G13" s="274">
        <v>0.4791666666666667</v>
      </c>
      <c r="H13" s="270">
        <v>6.5</v>
      </c>
      <c r="I13" s="270">
        <v>0.0</v>
      </c>
      <c r="J13" s="270">
        <v>5.5</v>
      </c>
      <c r="K13" s="270">
        <v>1.0</v>
      </c>
      <c r="L13" s="271"/>
      <c r="M13" s="271" t="s">
        <v>302</v>
      </c>
    </row>
    <row r="14">
      <c r="A14" s="233">
        <v>45215.0</v>
      </c>
      <c r="B14" s="153" t="s">
        <v>88</v>
      </c>
      <c r="C14" s="153" t="s">
        <v>31</v>
      </c>
      <c r="D14" s="234" t="s">
        <v>174</v>
      </c>
      <c r="E14" s="233">
        <v>45215.0</v>
      </c>
      <c r="F14" s="238">
        <v>0.9166666666666666</v>
      </c>
      <c r="G14" s="237">
        <v>0.22916666666666666</v>
      </c>
      <c r="H14" s="235">
        <v>7.5</v>
      </c>
      <c r="I14" s="236">
        <v>0.0</v>
      </c>
      <c r="J14" s="236">
        <v>0.0</v>
      </c>
      <c r="K14" s="235">
        <v>7.5</v>
      </c>
      <c r="L14" s="152"/>
    </row>
    <row r="15">
      <c r="A15" s="233">
        <v>45215.0</v>
      </c>
      <c r="B15" s="152" t="s">
        <v>189</v>
      </c>
      <c r="C15" s="153" t="s">
        <v>51</v>
      </c>
      <c r="D15" s="234" t="s">
        <v>174</v>
      </c>
      <c r="E15" s="233">
        <v>45215.0</v>
      </c>
      <c r="F15" s="238">
        <v>0.9583333333333334</v>
      </c>
      <c r="G15" s="237">
        <v>0.20833333333333334</v>
      </c>
      <c r="H15" s="235">
        <v>6.0</v>
      </c>
      <c r="I15" s="236">
        <v>0.0</v>
      </c>
      <c r="J15" s="236">
        <v>0.0</v>
      </c>
      <c r="K15" s="235">
        <v>6.0</v>
      </c>
      <c r="L15" s="152"/>
    </row>
    <row r="16">
      <c r="A16" s="233">
        <v>45215.0</v>
      </c>
      <c r="B16" s="153" t="s">
        <v>139</v>
      </c>
      <c r="C16" s="153" t="s">
        <v>35</v>
      </c>
      <c r="D16" s="234" t="s">
        <v>174</v>
      </c>
      <c r="E16" s="233">
        <v>45215.0</v>
      </c>
      <c r="F16" s="238">
        <v>0.9583333333333334</v>
      </c>
      <c r="G16" s="237">
        <v>0.20833333333333334</v>
      </c>
      <c r="H16" s="235">
        <v>6.0</v>
      </c>
      <c r="I16" s="236">
        <v>0.0</v>
      </c>
      <c r="J16" s="236">
        <v>0.0</v>
      </c>
      <c r="K16" s="235">
        <v>6.0</v>
      </c>
      <c r="L16" s="152"/>
    </row>
    <row r="17">
      <c r="A17" s="233">
        <v>45215.0</v>
      </c>
      <c r="B17" s="152" t="s">
        <v>18</v>
      </c>
      <c r="C17" s="153" t="s">
        <v>1</v>
      </c>
      <c r="D17" s="234" t="s">
        <v>174</v>
      </c>
      <c r="E17" s="233">
        <v>45215.0</v>
      </c>
      <c r="F17" s="237">
        <v>0.9375</v>
      </c>
      <c r="G17" s="237">
        <v>0.20833333333333334</v>
      </c>
      <c r="H17" s="235">
        <v>6.5</v>
      </c>
      <c r="I17" s="236">
        <v>0.0</v>
      </c>
      <c r="J17" s="236">
        <v>0.0</v>
      </c>
      <c r="K17" s="235">
        <v>6.5</v>
      </c>
      <c r="L17" s="152"/>
    </row>
    <row r="18">
      <c r="A18" s="233">
        <v>45215.0</v>
      </c>
      <c r="B18" s="152" t="s">
        <v>55</v>
      </c>
      <c r="C18" s="153" t="s">
        <v>1</v>
      </c>
      <c r="D18" s="234" t="s">
        <v>174</v>
      </c>
      <c r="E18" s="233">
        <v>45215.0</v>
      </c>
      <c r="F18" s="235">
        <v>0.0</v>
      </c>
      <c r="G18" s="235">
        <v>0.0</v>
      </c>
      <c r="H18" s="235">
        <v>0.0</v>
      </c>
      <c r="I18" s="236">
        <v>0.0</v>
      </c>
      <c r="J18" s="236">
        <v>0.0</v>
      </c>
      <c r="K18" s="235">
        <v>0.0</v>
      </c>
      <c r="L18" s="152" t="s">
        <v>25</v>
      </c>
    </row>
    <row r="19">
      <c r="A19" s="233">
        <v>45215.0</v>
      </c>
      <c r="B19" s="152" t="s">
        <v>52</v>
      </c>
      <c r="C19" s="152" t="s">
        <v>23</v>
      </c>
      <c r="D19" s="234" t="s">
        <v>175</v>
      </c>
      <c r="E19" s="233">
        <v>45216.0</v>
      </c>
      <c r="F19" s="238">
        <v>0.020833333333333332</v>
      </c>
      <c r="G19" s="237">
        <v>0.25</v>
      </c>
      <c r="H19" s="68">
        <v>5.5</v>
      </c>
      <c r="I19" s="68">
        <v>0.0</v>
      </c>
      <c r="J19" s="68">
        <v>0.0</v>
      </c>
      <c r="K19" s="68">
        <v>5.5</v>
      </c>
      <c r="L19" s="152"/>
    </row>
    <row r="20">
      <c r="A20" s="233">
        <v>45215.0</v>
      </c>
      <c r="B20" s="153" t="s">
        <v>123</v>
      </c>
      <c r="C20" s="153" t="s">
        <v>23</v>
      </c>
      <c r="D20" s="234" t="s">
        <v>175</v>
      </c>
      <c r="E20" s="233">
        <v>45216.0</v>
      </c>
      <c r="F20" s="235">
        <v>0.0</v>
      </c>
      <c r="G20" s="235">
        <v>0.0</v>
      </c>
      <c r="H20" s="235">
        <v>0.0</v>
      </c>
      <c r="I20" s="235">
        <v>0.0</v>
      </c>
      <c r="J20" s="235">
        <v>0.0</v>
      </c>
      <c r="K20" s="235">
        <v>0.0</v>
      </c>
      <c r="L20" s="152" t="s">
        <v>25</v>
      </c>
    </row>
    <row r="21">
      <c r="A21" s="233">
        <v>45215.0</v>
      </c>
      <c r="B21" s="152" t="s">
        <v>50</v>
      </c>
      <c r="C21" s="153" t="s">
        <v>23</v>
      </c>
      <c r="D21" s="234" t="s">
        <v>175</v>
      </c>
      <c r="E21" s="233">
        <v>45216.0</v>
      </c>
      <c r="F21" s="237">
        <v>0.25</v>
      </c>
      <c r="G21" s="238">
        <v>0.4583333333333333</v>
      </c>
      <c r="H21" s="68">
        <v>5.0</v>
      </c>
      <c r="I21" s="68">
        <v>0.0</v>
      </c>
      <c r="J21" s="68">
        <v>5.0</v>
      </c>
      <c r="K21" s="68">
        <v>0.0</v>
      </c>
      <c r="L21" s="152"/>
    </row>
    <row r="22">
      <c r="A22" s="233">
        <v>45215.0</v>
      </c>
      <c r="B22" s="152" t="s">
        <v>30</v>
      </c>
      <c r="C22" s="152" t="s">
        <v>145</v>
      </c>
      <c r="D22" s="234" t="s">
        <v>175</v>
      </c>
      <c r="E22" s="233">
        <v>45216.0</v>
      </c>
      <c r="F22" s="281">
        <v>0.16666666666666666</v>
      </c>
      <c r="G22" s="242">
        <v>0.4166666666666667</v>
      </c>
      <c r="H22" s="240">
        <v>6.0</v>
      </c>
      <c r="I22" s="240">
        <v>0.0</v>
      </c>
      <c r="J22" s="240">
        <v>4.0</v>
      </c>
      <c r="K22" s="240">
        <v>2.0</v>
      </c>
      <c r="L22" s="152"/>
    </row>
    <row r="23">
      <c r="A23" s="233">
        <v>45215.0</v>
      </c>
      <c r="B23" s="153" t="s">
        <v>45</v>
      </c>
      <c r="C23" s="153" t="s">
        <v>1</v>
      </c>
      <c r="D23" s="234" t="s">
        <v>175</v>
      </c>
      <c r="E23" s="233">
        <v>45216.0</v>
      </c>
      <c r="F23" s="238">
        <v>0.20833333333333334</v>
      </c>
      <c r="G23" s="238">
        <v>0.4791666666666667</v>
      </c>
      <c r="H23" s="236">
        <v>6.5</v>
      </c>
      <c r="I23" s="236">
        <v>0.0</v>
      </c>
      <c r="J23" s="236">
        <v>5.5</v>
      </c>
      <c r="K23" s="236">
        <v>1.0</v>
      </c>
      <c r="L23" s="152"/>
    </row>
    <row r="24">
      <c r="A24" s="233">
        <v>45215.0</v>
      </c>
      <c r="B24" s="152" t="s">
        <v>32</v>
      </c>
      <c r="C24" s="153" t="s">
        <v>1</v>
      </c>
      <c r="D24" s="234" t="s">
        <v>175</v>
      </c>
      <c r="E24" s="233">
        <v>45216.0</v>
      </c>
      <c r="F24" s="240">
        <v>0.0</v>
      </c>
      <c r="G24" s="240">
        <v>0.0</v>
      </c>
      <c r="H24" s="240">
        <v>0.0</v>
      </c>
      <c r="I24" s="240">
        <v>0.0</v>
      </c>
      <c r="J24" s="240">
        <v>0.0</v>
      </c>
      <c r="K24" s="240">
        <v>0.0</v>
      </c>
      <c r="L24" s="152" t="s">
        <v>25</v>
      </c>
    </row>
    <row r="25">
      <c r="A25" s="233">
        <v>45215.0</v>
      </c>
      <c r="B25" s="153" t="s">
        <v>69</v>
      </c>
      <c r="C25" s="153" t="s">
        <v>51</v>
      </c>
      <c r="D25" s="234" t="s">
        <v>175</v>
      </c>
      <c r="E25" s="233">
        <v>45216.0</v>
      </c>
      <c r="F25" s="281">
        <v>0.16666666666666666</v>
      </c>
      <c r="G25" s="242">
        <v>0.5208333333333334</v>
      </c>
      <c r="H25" s="240">
        <v>8.5</v>
      </c>
      <c r="I25" s="240">
        <v>0.5</v>
      </c>
      <c r="J25" s="244">
        <v>6.0</v>
      </c>
      <c r="K25" s="244">
        <v>2.0</v>
      </c>
      <c r="L25" s="152" t="s">
        <v>192</v>
      </c>
    </row>
    <row r="26">
      <c r="A26" s="233">
        <v>45215.0</v>
      </c>
      <c r="B26" s="155" t="s">
        <v>190</v>
      </c>
      <c r="C26" s="153" t="s">
        <v>51</v>
      </c>
      <c r="D26" s="234" t="s">
        <v>175</v>
      </c>
      <c r="E26" s="233">
        <v>45216.0</v>
      </c>
      <c r="F26" s="235">
        <v>0.0</v>
      </c>
      <c r="G26" s="235">
        <v>0.0</v>
      </c>
      <c r="H26" s="235">
        <v>0.0</v>
      </c>
      <c r="I26" s="236">
        <v>0.0</v>
      </c>
      <c r="J26" s="235">
        <v>0.0</v>
      </c>
      <c r="K26" s="235">
        <v>0.0</v>
      </c>
      <c r="L26" s="152" t="s">
        <v>25</v>
      </c>
    </row>
    <row r="27">
      <c r="A27" s="233">
        <v>45215.0</v>
      </c>
      <c r="B27" s="152" t="s">
        <v>54</v>
      </c>
      <c r="C27" s="153" t="s">
        <v>51</v>
      </c>
      <c r="D27" s="234" t="s">
        <v>175</v>
      </c>
      <c r="E27" s="233">
        <v>45216.0</v>
      </c>
      <c r="F27" s="238">
        <v>0.20833333333333334</v>
      </c>
      <c r="G27" s="242">
        <v>0.5</v>
      </c>
      <c r="H27" s="240">
        <v>7.0</v>
      </c>
      <c r="I27" s="240">
        <v>0.0</v>
      </c>
      <c r="J27" s="244">
        <v>6.0</v>
      </c>
      <c r="K27" s="240">
        <v>1.0</v>
      </c>
      <c r="L27" s="152"/>
    </row>
    <row r="28">
      <c r="A28" s="233">
        <v>45215.0</v>
      </c>
      <c r="B28" s="155" t="s">
        <v>82</v>
      </c>
      <c r="C28" s="152" t="s">
        <v>35</v>
      </c>
      <c r="D28" s="234" t="s">
        <v>175</v>
      </c>
      <c r="E28" s="233">
        <v>45216.0</v>
      </c>
      <c r="F28" s="238">
        <v>0.20833333333333334</v>
      </c>
      <c r="G28" s="238">
        <v>0.4583333333333333</v>
      </c>
      <c r="H28" s="236">
        <v>6.0</v>
      </c>
      <c r="I28" s="236">
        <v>0.0</v>
      </c>
      <c r="J28" s="236">
        <v>5.0</v>
      </c>
      <c r="K28" s="236">
        <v>1.0</v>
      </c>
      <c r="L28" s="152"/>
    </row>
    <row r="29">
      <c r="A29" s="233">
        <v>45215.0</v>
      </c>
      <c r="B29" s="153" t="s">
        <v>103</v>
      </c>
      <c r="C29" s="153" t="s">
        <v>31</v>
      </c>
      <c r="D29" s="234" t="s">
        <v>175</v>
      </c>
      <c r="E29" s="233">
        <v>45216.0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45215.0</v>
      </c>
      <c r="B30" s="153" t="s">
        <v>97</v>
      </c>
      <c r="C30" s="153" t="s">
        <v>31</v>
      </c>
      <c r="D30" s="234" t="s">
        <v>175</v>
      </c>
      <c r="E30" s="233">
        <v>45216.0</v>
      </c>
      <c r="F30" s="237">
        <v>0.22916666666666666</v>
      </c>
      <c r="G30" s="237">
        <v>0.5416666666666666</v>
      </c>
      <c r="H30" s="235">
        <v>7.5</v>
      </c>
      <c r="I30" s="235">
        <v>0.0</v>
      </c>
      <c r="J30" s="235">
        <v>7.0</v>
      </c>
      <c r="K30" s="235">
        <v>0.5</v>
      </c>
      <c r="L30" s="153"/>
    </row>
    <row r="31">
      <c r="A31" s="233">
        <v>45215.0</v>
      </c>
      <c r="B31" s="152" t="s">
        <v>109</v>
      </c>
      <c r="C31" s="153" t="s">
        <v>31</v>
      </c>
      <c r="D31" s="234" t="s">
        <v>175</v>
      </c>
      <c r="E31" s="233">
        <v>45216.0</v>
      </c>
      <c r="F31" s="238">
        <v>0.20833333333333334</v>
      </c>
      <c r="G31" s="238">
        <v>0.5208333333333334</v>
      </c>
      <c r="H31" s="236">
        <v>7.5</v>
      </c>
      <c r="I31" s="236">
        <v>0.0</v>
      </c>
      <c r="J31" s="236">
        <v>6.5</v>
      </c>
      <c r="K31" s="236">
        <v>1.0</v>
      </c>
      <c r="L31" s="152"/>
    </row>
    <row r="32">
      <c r="A32" s="233">
        <v>45216.0</v>
      </c>
      <c r="B32" s="152" t="s">
        <v>88</v>
      </c>
      <c r="C32" s="153" t="s">
        <v>31</v>
      </c>
      <c r="D32" s="234" t="s">
        <v>175</v>
      </c>
      <c r="E32" s="233">
        <v>45216.0</v>
      </c>
      <c r="F32" s="238">
        <v>0.9166666666666666</v>
      </c>
      <c r="G32" s="237">
        <v>0.22916666666666666</v>
      </c>
      <c r="H32" s="235">
        <v>7.5</v>
      </c>
      <c r="I32" s="236">
        <v>0.0</v>
      </c>
      <c r="J32" s="236">
        <v>0.0</v>
      </c>
      <c r="K32" s="235">
        <v>7.5</v>
      </c>
      <c r="L32" s="152"/>
    </row>
    <row r="33">
      <c r="A33" s="233">
        <v>45216.0</v>
      </c>
      <c r="B33" s="152" t="s">
        <v>189</v>
      </c>
      <c r="C33" s="153" t="s">
        <v>51</v>
      </c>
      <c r="D33" s="234" t="s">
        <v>175</v>
      </c>
      <c r="E33" s="233">
        <v>45216.0</v>
      </c>
      <c r="F33" s="238">
        <v>0.9583333333333334</v>
      </c>
      <c r="G33" s="237">
        <v>0.20833333333333334</v>
      </c>
      <c r="H33" s="235">
        <v>6.0</v>
      </c>
      <c r="I33" s="236">
        <v>0.0</v>
      </c>
      <c r="J33" s="236">
        <v>0.0</v>
      </c>
      <c r="K33" s="235">
        <v>6.0</v>
      </c>
      <c r="L33" s="241"/>
    </row>
    <row r="34">
      <c r="A34" s="233">
        <v>45216.0</v>
      </c>
      <c r="B34" s="153" t="s">
        <v>139</v>
      </c>
      <c r="C34" s="153" t="s">
        <v>35</v>
      </c>
      <c r="D34" s="234" t="s">
        <v>175</v>
      </c>
      <c r="E34" s="233">
        <v>45216.0</v>
      </c>
      <c r="F34" s="238">
        <v>0.9583333333333334</v>
      </c>
      <c r="G34" s="237">
        <v>0.20833333333333334</v>
      </c>
      <c r="H34" s="235">
        <v>6.0</v>
      </c>
      <c r="I34" s="236">
        <v>0.0</v>
      </c>
      <c r="J34" s="236">
        <v>0.0</v>
      </c>
      <c r="K34" s="235">
        <v>6.0</v>
      </c>
      <c r="L34" s="155"/>
    </row>
    <row r="35">
      <c r="A35" s="233">
        <v>45216.0</v>
      </c>
      <c r="B35" s="152" t="s">
        <v>55</v>
      </c>
      <c r="C35" s="153" t="s">
        <v>1</v>
      </c>
      <c r="D35" s="234" t="s">
        <v>175</v>
      </c>
      <c r="E35" s="233">
        <v>45216.0</v>
      </c>
      <c r="F35" s="235">
        <v>0.0</v>
      </c>
      <c r="G35" s="235">
        <v>0.0</v>
      </c>
      <c r="H35" s="235">
        <v>0.0</v>
      </c>
      <c r="I35" s="236">
        <v>0.0</v>
      </c>
      <c r="J35" s="236">
        <v>0.0</v>
      </c>
      <c r="K35" s="235">
        <v>0.0</v>
      </c>
      <c r="L35" s="152" t="s">
        <v>25</v>
      </c>
    </row>
    <row r="36">
      <c r="A36" s="233">
        <v>45216.0</v>
      </c>
      <c r="B36" s="241" t="s">
        <v>18</v>
      </c>
      <c r="C36" s="282" t="s">
        <v>1</v>
      </c>
      <c r="D36" s="234" t="s">
        <v>175</v>
      </c>
      <c r="E36" s="233">
        <v>45216.0</v>
      </c>
      <c r="F36" s="237">
        <v>0.9375</v>
      </c>
      <c r="G36" s="237">
        <v>0.20833333333333334</v>
      </c>
      <c r="H36" s="235">
        <v>6.5</v>
      </c>
      <c r="I36" s="236">
        <v>0.0</v>
      </c>
      <c r="J36" s="236">
        <v>0.0</v>
      </c>
      <c r="K36" s="235">
        <v>6.5</v>
      </c>
      <c r="L36" s="152"/>
    </row>
    <row r="37">
      <c r="A37" s="233">
        <v>45216.0</v>
      </c>
      <c r="B37" s="152" t="s">
        <v>52</v>
      </c>
      <c r="C37" s="152" t="s">
        <v>23</v>
      </c>
      <c r="D37" s="234" t="s">
        <v>171</v>
      </c>
      <c r="E37" s="233">
        <v>45217.0</v>
      </c>
      <c r="F37" s="238">
        <v>0.020833333333333332</v>
      </c>
      <c r="G37" s="237">
        <v>0.25</v>
      </c>
      <c r="H37" s="68">
        <v>5.5</v>
      </c>
      <c r="I37" s="68">
        <v>0.0</v>
      </c>
      <c r="J37" s="68">
        <v>0.0</v>
      </c>
      <c r="K37" s="68">
        <v>5.5</v>
      </c>
      <c r="L37" s="152"/>
    </row>
    <row r="38">
      <c r="A38" s="233">
        <v>45216.0</v>
      </c>
      <c r="B38" s="152" t="s">
        <v>123</v>
      </c>
      <c r="C38" s="153" t="s">
        <v>23</v>
      </c>
      <c r="D38" s="234" t="s">
        <v>171</v>
      </c>
      <c r="E38" s="233">
        <v>45217.0</v>
      </c>
      <c r="F38" s="235">
        <v>0.0</v>
      </c>
      <c r="G38" s="235">
        <v>0.0</v>
      </c>
      <c r="H38" s="68">
        <v>0.0</v>
      </c>
      <c r="I38" s="68">
        <v>0.0</v>
      </c>
      <c r="J38" s="68">
        <v>0.0</v>
      </c>
      <c r="K38" s="68">
        <v>0.0</v>
      </c>
      <c r="L38" s="152" t="s">
        <v>25</v>
      </c>
    </row>
    <row r="39">
      <c r="A39" s="233">
        <v>45216.0</v>
      </c>
      <c r="B39" s="152" t="s">
        <v>50</v>
      </c>
      <c r="C39" s="153" t="s">
        <v>23</v>
      </c>
      <c r="D39" s="234" t="s">
        <v>171</v>
      </c>
      <c r="E39" s="233">
        <v>45217.0</v>
      </c>
      <c r="F39" s="237">
        <v>0.25</v>
      </c>
      <c r="G39" s="238">
        <v>0.4583333333333333</v>
      </c>
      <c r="H39" s="68">
        <v>5.0</v>
      </c>
      <c r="I39" s="68">
        <v>0.0</v>
      </c>
      <c r="J39" s="68">
        <v>5.0</v>
      </c>
      <c r="K39" s="68">
        <v>0.0</v>
      </c>
      <c r="L39" s="152"/>
    </row>
    <row r="40">
      <c r="A40" s="233">
        <v>45216.0</v>
      </c>
      <c r="B40" s="153" t="s">
        <v>45</v>
      </c>
      <c r="C40" s="153" t="s">
        <v>1</v>
      </c>
      <c r="D40" s="234" t="s">
        <v>171</v>
      </c>
      <c r="E40" s="233">
        <v>45217.0</v>
      </c>
      <c r="F40" s="238">
        <v>0.20833333333333334</v>
      </c>
      <c r="G40" s="238">
        <v>0.4791666666666667</v>
      </c>
      <c r="H40" s="236">
        <v>6.5</v>
      </c>
      <c r="I40" s="236">
        <v>0.0</v>
      </c>
      <c r="J40" s="236">
        <v>5.5</v>
      </c>
      <c r="K40" s="236">
        <v>1.0</v>
      </c>
      <c r="L40" s="152"/>
    </row>
    <row r="41">
      <c r="A41" s="233">
        <v>45216.0</v>
      </c>
      <c r="B41" s="152" t="s">
        <v>32</v>
      </c>
      <c r="C41" s="153" t="s">
        <v>1</v>
      </c>
      <c r="D41" s="234" t="s">
        <v>171</v>
      </c>
      <c r="E41" s="233">
        <v>45217.0</v>
      </c>
      <c r="F41" s="235">
        <v>0.0</v>
      </c>
      <c r="G41" s="235">
        <v>0.0</v>
      </c>
      <c r="H41" s="235">
        <v>0.0</v>
      </c>
      <c r="I41" s="236">
        <v>0.0</v>
      </c>
      <c r="J41" s="235">
        <v>0.0</v>
      </c>
      <c r="K41" s="235">
        <v>0.0</v>
      </c>
      <c r="L41" s="152" t="s">
        <v>25</v>
      </c>
    </row>
    <row r="42">
      <c r="A42" s="233">
        <v>45216.0</v>
      </c>
      <c r="B42" s="152" t="s">
        <v>30</v>
      </c>
      <c r="C42" s="152" t="s">
        <v>145</v>
      </c>
      <c r="D42" s="234" t="s">
        <v>171</v>
      </c>
      <c r="E42" s="233">
        <v>45217.0</v>
      </c>
      <c r="F42" s="281">
        <v>0.16666666666666666</v>
      </c>
      <c r="G42" s="242">
        <v>0.4166666666666667</v>
      </c>
      <c r="H42" s="240">
        <v>6.0</v>
      </c>
      <c r="I42" s="240">
        <v>0.0</v>
      </c>
      <c r="J42" s="240">
        <v>4.0</v>
      </c>
      <c r="K42" s="240">
        <v>2.0</v>
      </c>
      <c r="L42" s="152"/>
    </row>
    <row r="43">
      <c r="A43" s="233">
        <v>45216.0</v>
      </c>
      <c r="B43" s="153" t="s">
        <v>69</v>
      </c>
      <c r="C43" s="153" t="s">
        <v>51</v>
      </c>
      <c r="D43" s="234" t="s">
        <v>171</v>
      </c>
      <c r="E43" s="233">
        <v>45217.0</v>
      </c>
      <c r="F43" s="240">
        <v>0.0</v>
      </c>
      <c r="G43" s="240">
        <v>0.0</v>
      </c>
      <c r="H43" s="240">
        <v>0.0</v>
      </c>
      <c r="I43" s="240">
        <v>0.0</v>
      </c>
      <c r="J43" s="240">
        <v>0.0</v>
      </c>
      <c r="K43" s="240">
        <v>0.0</v>
      </c>
      <c r="L43" s="152" t="s">
        <v>25</v>
      </c>
    </row>
    <row r="44">
      <c r="A44" s="233">
        <v>45216.0</v>
      </c>
      <c r="B44" s="155" t="s">
        <v>190</v>
      </c>
      <c r="C44" s="153" t="s">
        <v>51</v>
      </c>
      <c r="D44" s="234" t="s">
        <v>171</v>
      </c>
      <c r="E44" s="233">
        <v>45217.0</v>
      </c>
      <c r="F44" s="238">
        <v>0.20833333333333334</v>
      </c>
      <c r="G44" s="238">
        <v>0.5208333333333334</v>
      </c>
      <c r="H44" s="236">
        <v>7.5</v>
      </c>
      <c r="I44" s="236">
        <v>0.0</v>
      </c>
      <c r="J44" s="236">
        <v>6.5</v>
      </c>
      <c r="K44" s="236">
        <v>1.0</v>
      </c>
      <c r="L44" s="152"/>
    </row>
    <row r="45">
      <c r="A45" s="233">
        <v>45216.0</v>
      </c>
      <c r="B45" s="152" t="s">
        <v>54</v>
      </c>
      <c r="C45" s="153" t="s">
        <v>51</v>
      </c>
      <c r="D45" s="234" t="s">
        <v>171</v>
      </c>
      <c r="E45" s="233">
        <v>45217.0</v>
      </c>
      <c r="F45" s="281">
        <v>0.16666666666666666</v>
      </c>
      <c r="G45" s="242">
        <v>0.5</v>
      </c>
      <c r="H45" s="240">
        <v>8.0</v>
      </c>
      <c r="I45" s="240">
        <v>0.0</v>
      </c>
      <c r="J45" s="244">
        <v>6.0</v>
      </c>
      <c r="K45" s="244">
        <v>2.0</v>
      </c>
      <c r="L45" s="241"/>
    </row>
    <row r="46">
      <c r="A46" s="233">
        <v>45216.0</v>
      </c>
      <c r="B46" s="155" t="s">
        <v>82</v>
      </c>
      <c r="C46" s="152" t="s">
        <v>35</v>
      </c>
      <c r="D46" s="234" t="s">
        <v>171</v>
      </c>
      <c r="E46" s="233">
        <v>45217.0</v>
      </c>
      <c r="F46" s="238">
        <v>0.20833333333333334</v>
      </c>
      <c r="G46" s="238">
        <v>0.4583333333333333</v>
      </c>
      <c r="H46" s="236">
        <v>6.0</v>
      </c>
      <c r="I46" s="236">
        <v>0.0</v>
      </c>
      <c r="J46" s="236">
        <v>5.0</v>
      </c>
      <c r="K46" s="236">
        <v>1.0</v>
      </c>
      <c r="L46" s="152"/>
    </row>
    <row r="47">
      <c r="A47" s="233">
        <v>45216.0</v>
      </c>
      <c r="B47" s="153" t="s">
        <v>103</v>
      </c>
      <c r="C47" s="153" t="s">
        <v>31</v>
      </c>
      <c r="D47" s="234" t="s">
        <v>171</v>
      </c>
      <c r="E47" s="233">
        <v>45217.0</v>
      </c>
      <c r="F47" s="235">
        <v>0.0</v>
      </c>
      <c r="G47" s="235">
        <v>0.0</v>
      </c>
      <c r="H47" s="235">
        <v>0.0</v>
      </c>
      <c r="I47" s="236">
        <v>0.0</v>
      </c>
      <c r="J47" s="235">
        <v>0.0</v>
      </c>
      <c r="K47" s="235">
        <v>0.0</v>
      </c>
      <c r="L47" s="152" t="s">
        <v>25</v>
      </c>
    </row>
    <row r="48">
      <c r="A48" s="233">
        <v>45216.0</v>
      </c>
      <c r="B48" s="153" t="s">
        <v>97</v>
      </c>
      <c r="C48" s="153" t="s">
        <v>31</v>
      </c>
      <c r="D48" s="234" t="s">
        <v>171</v>
      </c>
      <c r="E48" s="233">
        <v>45217.0</v>
      </c>
      <c r="F48" s="237">
        <v>0.22916666666666666</v>
      </c>
      <c r="G48" s="237">
        <v>0.5416666666666666</v>
      </c>
      <c r="H48" s="235">
        <v>7.5</v>
      </c>
      <c r="I48" s="235">
        <v>0.0</v>
      </c>
      <c r="J48" s="235">
        <v>7.0</v>
      </c>
      <c r="K48" s="235">
        <v>0.5</v>
      </c>
      <c r="L48" s="152"/>
    </row>
    <row r="49">
      <c r="A49" s="233">
        <v>45216.0</v>
      </c>
      <c r="B49" s="152" t="s">
        <v>109</v>
      </c>
      <c r="C49" s="153" t="s">
        <v>31</v>
      </c>
      <c r="D49" s="234" t="s">
        <v>171</v>
      </c>
      <c r="E49" s="233">
        <v>45217.0</v>
      </c>
      <c r="F49" s="238">
        <v>0.20833333333333334</v>
      </c>
      <c r="G49" s="238">
        <v>0.5208333333333334</v>
      </c>
      <c r="H49" s="236">
        <v>7.5</v>
      </c>
      <c r="I49" s="236">
        <v>0.0</v>
      </c>
      <c r="J49" s="236">
        <v>6.5</v>
      </c>
      <c r="K49" s="236">
        <v>1.0</v>
      </c>
      <c r="L49" s="152"/>
    </row>
    <row r="50">
      <c r="A50" s="233">
        <v>45217.0</v>
      </c>
      <c r="B50" s="153" t="s">
        <v>88</v>
      </c>
      <c r="C50" s="153" t="s">
        <v>31</v>
      </c>
      <c r="D50" s="234" t="s">
        <v>171</v>
      </c>
      <c r="E50" s="233">
        <v>45217.0</v>
      </c>
      <c r="F50" s="238">
        <v>0.9166666666666666</v>
      </c>
      <c r="G50" s="237">
        <v>0.22916666666666666</v>
      </c>
      <c r="H50" s="235">
        <v>7.5</v>
      </c>
      <c r="I50" s="236">
        <v>0.0</v>
      </c>
      <c r="J50" s="236">
        <v>0.0</v>
      </c>
      <c r="K50" s="235">
        <v>7.5</v>
      </c>
      <c r="L50" s="152"/>
    </row>
    <row r="51">
      <c r="A51" s="233">
        <v>45217.0</v>
      </c>
      <c r="B51" s="152" t="s">
        <v>189</v>
      </c>
      <c r="C51" s="153" t="s">
        <v>51</v>
      </c>
      <c r="D51" s="234" t="s">
        <v>171</v>
      </c>
      <c r="E51" s="233">
        <v>45217.0</v>
      </c>
      <c r="F51" s="235">
        <v>0.0</v>
      </c>
      <c r="G51" s="235">
        <v>0.0</v>
      </c>
      <c r="H51" s="235">
        <v>0.0</v>
      </c>
      <c r="I51" s="236">
        <v>0.0</v>
      </c>
      <c r="J51" s="236">
        <v>0.0</v>
      </c>
      <c r="K51" s="235">
        <v>0.0</v>
      </c>
      <c r="L51" s="152" t="s">
        <v>25</v>
      </c>
    </row>
    <row r="52">
      <c r="A52" s="233">
        <v>45217.0</v>
      </c>
      <c r="B52" s="152" t="s">
        <v>52</v>
      </c>
      <c r="C52" s="153" t="s">
        <v>51</v>
      </c>
      <c r="D52" s="234" t="s">
        <v>171</v>
      </c>
      <c r="E52" s="233">
        <v>45217.0</v>
      </c>
      <c r="F52" s="238">
        <v>0.9583333333333334</v>
      </c>
      <c r="G52" s="237">
        <v>0.20833333333333334</v>
      </c>
      <c r="H52" s="235">
        <v>6.0</v>
      </c>
      <c r="I52" s="236">
        <v>0.0</v>
      </c>
      <c r="J52" s="236">
        <v>0.0</v>
      </c>
      <c r="K52" s="235">
        <v>6.0</v>
      </c>
      <c r="L52" s="152"/>
    </row>
    <row r="53">
      <c r="A53" s="233">
        <v>45217.0</v>
      </c>
      <c r="B53" s="153" t="s">
        <v>139</v>
      </c>
      <c r="C53" s="153" t="s">
        <v>35</v>
      </c>
      <c r="D53" s="234" t="s">
        <v>171</v>
      </c>
      <c r="E53" s="233">
        <v>45217.0</v>
      </c>
      <c r="F53" s="238">
        <v>0.9583333333333334</v>
      </c>
      <c r="G53" s="237">
        <v>0.4583333333333333</v>
      </c>
      <c r="H53" s="235">
        <v>12.0</v>
      </c>
      <c r="I53" s="235">
        <v>4.0</v>
      </c>
      <c r="J53" s="235">
        <v>1.0</v>
      </c>
      <c r="K53" s="235">
        <v>7.0</v>
      </c>
      <c r="L53" s="152" t="s">
        <v>261</v>
      </c>
    </row>
    <row r="54">
      <c r="A54" s="233">
        <v>45217.0</v>
      </c>
      <c r="B54" s="152" t="s">
        <v>55</v>
      </c>
      <c r="C54" s="153" t="s">
        <v>1</v>
      </c>
      <c r="D54" s="234" t="s">
        <v>171</v>
      </c>
      <c r="E54" s="233">
        <v>45217.0</v>
      </c>
      <c r="F54" s="237">
        <v>0.9375</v>
      </c>
      <c r="G54" s="237">
        <v>0.20833333333333334</v>
      </c>
      <c r="H54" s="235">
        <v>6.5</v>
      </c>
      <c r="I54" s="236">
        <v>0.0</v>
      </c>
      <c r="J54" s="236">
        <v>0.0</v>
      </c>
      <c r="K54" s="235">
        <v>6.5</v>
      </c>
      <c r="L54" s="152"/>
    </row>
    <row r="55">
      <c r="A55" s="233">
        <v>45217.0</v>
      </c>
      <c r="B55" s="152" t="s">
        <v>18</v>
      </c>
      <c r="C55" s="153" t="s">
        <v>1</v>
      </c>
      <c r="D55" s="234" t="s">
        <v>171</v>
      </c>
      <c r="E55" s="233">
        <v>45217.0</v>
      </c>
      <c r="F55" s="240">
        <v>0.0</v>
      </c>
      <c r="G55" s="240">
        <v>0.0</v>
      </c>
      <c r="H55" s="240">
        <v>0.0</v>
      </c>
      <c r="I55" s="240">
        <v>0.0</v>
      </c>
      <c r="J55" s="240">
        <v>0.0</v>
      </c>
      <c r="K55" s="240">
        <v>0.0</v>
      </c>
      <c r="L55" s="152" t="s">
        <v>25</v>
      </c>
    </row>
    <row r="56">
      <c r="A56" s="233">
        <v>45217.0</v>
      </c>
      <c r="B56" s="153" t="s">
        <v>123</v>
      </c>
      <c r="C56" s="153" t="s">
        <v>23</v>
      </c>
      <c r="D56" s="234" t="s">
        <v>169</v>
      </c>
      <c r="E56" s="233">
        <v>45218.0</v>
      </c>
      <c r="F56" s="238">
        <v>0.020833333333333332</v>
      </c>
      <c r="G56" s="237">
        <v>0.25</v>
      </c>
      <c r="H56" s="68">
        <v>5.5</v>
      </c>
      <c r="I56" s="68">
        <v>0.0</v>
      </c>
      <c r="J56" s="68">
        <v>0.0</v>
      </c>
      <c r="K56" s="68">
        <v>5.5</v>
      </c>
      <c r="L56" s="152"/>
    </row>
    <row r="57">
      <c r="A57" s="233">
        <v>45217.0</v>
      </c>
      <c r="B57" s="241" t="s">
        <v>45</v>
      </c>
      <c r="C57" s="239" t="s">
        <v>23</v>
      </c>
      <c r="D57" s="243" t="s">
        <v>169</v>
      </c>
      <c r="E57" s="233">
        <v>45218.0</v>
      </c>
      <c r="F57" s="237">
        <v>0.25</v>
      </c>
      <c r="G57" s="238">
        <v>0.4583333333333333</v>
      </c>
      <c r="H57" s="68">
        <v>5.0</v>
      </c>
      <c r="I57" s="68">
        <v>0.0</v>
      </c>
      <c r="J57" s="68">
        <v>5.0</v>
      </c>
      <c r="K57" s="68">
        <v>0.0</v>
      </c>
    </row>
    <row r="58">
      <c r="A58" s="233">
        <v>45217.0</v>
      </c>
      <c r="B58" s="152" t="s">
        <v>50</v>
      </c>
      <c r="C58" s="239" t="s">
        <v>145</v>
      </c>
      <c r="D58" s="234" t="s">
        <v>169</v>
      </c>
      <c r="E58" s="233">
        <v>45218.0</v>
      </c>
      <c r="F58" s="281">
        <v>0.16666666666666666</v>
      </c>
      <c r="G58" s="242">
        <v>0.4166666666666667</v>
      </c>
      <c r="H58" s="240">
        <v>6.0</v>
      </c>
      <c r="I58" s="240">
        <v>0.0</v>
      </c>
      <c r="J58" s="240">
        <v>4.0</v>
      </c>
      <c r="K58" s="240">
        <v>2.0</v>
      </c>
      <c r="L58" s="68"/>
    </row>
    <row r="59">
      <c r="A59" s="233">
        <v>45217.0</v>
      </c>
      <c r="B59" s="152" t="s">
        <v>30</v>
      </c>
      <c r="C59" s="239" t="s">
        <v>145</v>
      </c>
      <c r="D59" s="243" t="s">
        <v>169</v>
      </c>
      <c r="E59" s="233">
        <v>45218.0</v>
      </c>
      <c r="F59" s="240">
        <v>0.0</v>
      </c>
      <c r="G59" s="235">
        <v>0.0</v>
      </c>
      <c r="H59" s="261">
        <v>0.0</v>
      </c>
      <c r="I59" s="261">
        <v>0.0</v>
      </c>
      <c r="J59" s="261">
        <v>0.0</v>
      </c>
      <c r="K59" s="261">
        <v>0.0</v>
      </c>
      <c r="L59" s="68"/>
    </row>
    <row r="60">
      <c r="A60" s="233">
        <v>45217.0</v>
      </c>
      <c r="B60" s="152" t="s">
        <v>32</v>
      </c>
      <c r="C60" s="153" t="s">
        <v>1</v>
      </c>
      <c r="D60" s="234" t="s">
        <v>169</v>
      </c>
      <c r="E60" s="233">
        <v>45218.0</v>
      </c>
      <c r="F60" s="238">
        <v>0.20833333333333334</v>
      </c>
      <c r="G60" s="238">
        <v>0.4791666666666667</v>
      </c>
      <c r="H60" s="236">
        <v>6.5</v>
      </c>
      <c r="I60" s="236">
        <v>0.0</v>
      </c>
      <c r="J60" s="236">
        <v>5.5</v>
      </c>
      <c r="K60" s="236">
        <v>1.0</v>
      </c>
      <c r="L60" s="152"/>
    </row>
    <row r="61">
      <c r="A61" s="233">
        <v>45217.0</v>
      </c>
      <c r="B61" s="153" t="s">
        <v>69</v>
      </c>
      <c r="C61" s="153" t="s">
        <v>51</v>
      </c>
      <c r="D61" s="234" t="s">
        <v>169</v>
      </c>
      <c r="E61" s="233">
        <v>45218.0</v>
      </c>
      <c r="F61" s="281">
        <v>0.16666666666666666</v>
      </c>
      <c r="G61" s="242">
        <v>0.5</v>
      </c>
      <c r="H61" s="240">
        <v>8.0</v>
      </c>
      <c r="I61" s="240">
        <v>0.0</v>
      </c>
      <c r="J61" s="244">
        <v>6.0</v>
      </c>
      <c r="K61" s="244">
        <v>2.0</v>
      </c>
    </row>
    <row r="62">
      <c r="A62" s="233">
        <v>45217.0</v>
      </c>
      <c r="B62" s="155" t="s">
        <v>190</v>
      </c>
      <c r="C62" s="153" t="s">
        <v>51</v>
      </c>
      <c r="D62" s="234" t="s">
        <v>169</v>
      </c>
      <c r="E62" s="233">
        <v>45218.0</v>
      </c>
      <c r="F62" s="238">
        <v>0.20833333333333334</v>
      </c>
      <c r="G62" s="238">
        <v>0.5208333333333334</v>
      </c>
      <c r="H62" s="236">
        <v>7.5</v>
      </c>
      <c r="I62" s="236">
        <v>0.0</v>
      </c>
      <c r="J62" s="236">
        <v>6.5</v>
      </c>
      <c r="K62" s="236">
        <v>1.0</v>
      </c>
      <c r="L62" s="152"/>
    </row>
    <row r="63">
      <c r="A63" s="233">
        <v>45217.0</v>
      </c>
      <c r="B63" s="152" t="s">
        <v>54</v>
      </c>
      <c r="C63" s="153" t="s">
        <v>51</v>
      </c>
      <c r="D63" s="234" t="s">
        <v>169</v>
      </c>
      <c r="E63" s="233">
        <v>45218.0</v>
      </c>
      <c r="F63" s="235">
        <v>0.0</v>
      </c>
      <c r="G63" s="235">
        <v>0.0</v>
      </c>
      <c r="H63" s="235">
        <v>0.0</v>
      </c>
      <c r="I63" s="236">
        <v>0.0</v>
      </c>
      <c r="J63" s="235">
        <v>0.0</v>
      </c>
      <c r="K63" s="235">
        <v>0.0</v>
      </c>
      <c r="L63" s="152" t="s">
        <v>25</v>
      </c>
    </row>
    <row r="64">
      <c r="A64" s="233">
        <v>45217.0</v>
      </c>
      <c r="B64" s="155" t="s">
        <v>82</v>
      </c>
      <c r="C64" s="152" t="s">
        <v>35</v>
      </c>
      <c r="D64" s="234" t="s">
        <v>169</v>
      </c>
      <c r="E64" s="233">
        <v>45218.0</v>
      </c>
      <c r="F64" s="235">
        <v>0.0</v>
      </c>
      <c r="G64" s="235">
        <v>0.0</v>
      </c>
      <c r="H64" s="235">
        <v>0.0</v>
      </c>
      <c r="I64" s="236">
        <v>0.0</v>
      </c>
      <c r="J64" s="235">
        <v>0.0</v>
      </c>
      <c r="K64" s="235">
        <v>0.0</v>
      </c>
      <c r="L64" s="152" t="s">
        <v>25</v>
      </c>
    </row>
    <row r="65">
      <c r="A65" s="233">
        <v>45217.0</v>
      </c>
      <c r="B65" s="153" t="s">
        <v>103</v>
      </c>
      <c r="C65" s="153" t="s">
        <v>31</v>
      </c>
      <c r="D65" s="234" t="s">
        <v>169</v>
      </c>
      <c r="E65" s="233">
        <v>45218.0</v>
      </c>
      <c r="F65" s="237">
        <v>0.22916666666666666</v>
      </c>
      <c r="G65" s="237">
        <v>0.5416666666666666</v>
      </c>
      <c r="H65" s="235">
        <v>7.5</v>
      </c>
      <c r="I65" s="235">
        <v>0.0</v>
      </c>
      <c r="J65" s="235">
        <v>7.0</v>
      </c>
      <c r="K65" s="235">
        <v>0.5</v>
      </c>
      <c r="L65" s="152"/>
    </row>
    <row r="66">
      <c r="A66" s="233">
        <v>45217.0</v>
      </c>
      <c r="B66" s="153" t="s">
        <v>97</v>
      </c>
      <c r="C66" s="153" t="s">
        <v>31</v>
      </c>
      <c r="D66" s="234" t="s">
        <v>169</v>
      </c>
      <c r="E66" s="233">
        <v>45218.0</v>
      </c>
      <c r="F66" s="235">
        <v>0.0</v>
      </c>
      <c r="G66" s="235">
        <v>0.0</v>
      </c>
      <c r="H66" s="235">
        <v>0.0</v>
      </c>
      <c r="I66" s="235">
        <v>0.0</v>
      </c>
      <c r="J66" s="235">
        <v>0.0</v>
      </c>
      <c r="K66" s="235">
        <v>0.0</v>
      </c>
      <c r="L66" s="68" t="s">
        <v>25</v>
      </c>
    </row>
    <row r="67">
      <c r="A67" s="233">
        <v>45217.0</v>
      </c>
      <c r="B67" s="152" t="s">
        <v>109</v>
      </c>
      <c r="C67" s="153" t="s">
        <v>31</v>
      </c>
      <c r="D67" s="234" t="s">
        <v>169</v>
      </c>
      <c r="E67" s="233">
        <v>45218.0</v>
      </c>
      <c r="F67" s="238">
        <v>0.20833333333333334</v>
      </c>
      <c r="G67" s="238">
        <v>0.5208333333333334</v>
      </c>
      <c r="H67" s="236">
        <v>7.5</v>
      </c>
      <c r="I67" s="236">
        <v>0.0</v>
      </c>
      <c r="J67" s="236">
        <v>6.5</v>
      </c>
      <c r="K67" s="236">
        <v>1.0</v>
      </c>
      <c r="L67" s="152"/>
    </row>
    <row r="68">
      <c r="A68" s="233">
        <v>45218.0</v>
      </c>
      <c r="B68" s="153" t="s">
        <v>88</v>
      </c>
      <c r="C68" s="153" t="s">
        <v>31</v>
      </c>
      <c r="D68" s="234" t="s">
        <v>169</v>
      </c>
      <c r="E68" s="233">
        <v>45218.0</v>
      </c>
      <c r="F68" s="235">
        <v>0.0</v>
      </c>
      <c r="G68" s="235">
        <v>0.0</v>
      </c>
      <c r="H68" s="235">
        <v>0.0</v>
      </c>
      <c r="I68" s="236">
        <v>0.0</v>
      </c>
      <c r="J68" s="236">
        <v>0.0</v>
      </c>
      <c r="K68" s="235">
        <v>0.0</v>
      </c>
      <c r="L68" s="152" t="s">
        <v>63</v>
      </c>
    </row>
    <row r="69">
      <c r="A69" s="233">
        <v>45218.0</v>
      </c>
      <c r="B69" s="152" t="s">
        <v>50</v>
      </c>
      <c r="C69" s="153" t="s">
        <v>31</v>
      </c>
      <c r="D69" s="234" t="s">
        <v>169</v>
      </c>
      <c r="E69" s="233">
        <v>45218.0</v>
      </c>
      <c r="F69" s="238">
        <v>0.9166666666666666</v>
      </c>
      <c r="G69" s="237">
        <v>0.22916666666666666</v>
      </c>
      <c r="H69" s="235">
        <v>7.5</v>
      </c>
      <c r="I69" s="236">
        <v>0.0</v>
      </c>
      <c r="J69" s="236">
        <v>0.0</v>
      </c>
      <c r="K69" s="235">
        <v>7.5</v>
      </c>
      <c r="L69" s="152"/>
    </row>
    <row r="70">
      <c r="A70" s="233">
        <v>45218.0</v>
      </c>
      <c r="B70" s="152" t="s">
        <v>189</v>
      </c>
      <c r="C70" s="153" t="s">
        <v>51</v>
      </c>
      <c r="D70" s="234" t="s">
        <v>169</v>
      </c>
      <c r="E70" s="233">
        <v>45218.0</v>
      </c>
      <c r="F70" s="235">
        <v>0.0</v>
      </c>
      <c r="G70" s="235">
        <v>0.0</v>
      </c>
      <c r="H70" s="235">
        <v>0.0</v>
      </c>
      <c r="I70" s="236">
        <v>0.0</v>
      </c>
      <c r="J70" s="236">
        <v>0.0</v>
      </c>
      <c r="K70" s="235">
        <v>0.0</v>
      </c>
      <c r="L70" s="241" t="s">
        <v>25</v>
      </c>
    </row>
    <row r="71">
      <c r="A71" s="233">
        <v>45218.0</v>
      </c>
      <c r="B71" s="152" t="s">
        <v>52</v>
      </c>
      <c r="C71" s="153" t="s">
        <v>51</v>
      </c>
      <c r="D71" s="234" t="s">
        <v>169</v>
      </c>
      <c r="E71" s="233">
        <v>45218.0</v>
      </c>
      <c r="F71" s="238">
        <v>0.9583333333333334</v>
      </c>
      <c r="G71" s="237">
        <v>0.20833333333333334</v>
      </c>
      <c r="H71" s="235">
        <v>6.0</v>
      </c>
      <c r="I71" s="236">
        <v>0.0</v>
      </c>
      <c r="J71" s="236">
        <v>0.0</v>
      </c>
      <c r="K71" s="235">
        <v>6.0</v>
      </c>
      <c r="L71" s="155"/>
    </row>
    <row r="72">
      <c r="A72" s="233">
        <v>45218.0</v>
      </c>
      <c r="B72" s="153" t="s">
        <v>139</v>
      </c>
      <c r="C72" s="153" t="s">
        <v>35</v>
      </c>
      <c r="D72" s="234" t="s">
        <v>169</v>
      </c>
      <c r="E72" s="233">
        <v>45218.0</v>
      </c>
      <c r="F72" s="238">
        <v>0.9583333333333334</v>
      </c>
      <c r="G72" s="237">
        <v>0.20833333333333334</v>
      </c>
      <c r="H72" s="235">
        <v>6.0</v>
      </c>
      <c r="I72" s="236">
        <v>0.0</v>
      </c>
      <c r="J72" s="236">
        <v>0.0</v>
      </c>
      <c r="K72" s="235">
        <v>6.0</v>
      </c>
      <c r="L72" s="155"/>
    </row>
    <row r="73">
      <c r="A73" s="233">
        <v>45218.0</v>
      </c>
      <c r="B73" s="152" t="s">
        <v>55</v>
      </c>
      <c r="C73" s="153" t="s">
        <v>1</v>
      </c>
      <c r="D73" s="234" t="s">
        <v>169</v>
      </c>
      <c r="E73" s="233">
        <v>45218.0</v>
      </c>
      <c r="F73" s="237">
        <v>0.9375</v>
      </c>
      <c r="G73" s="237">
        <v>0.20833333333333334</v>
      </c>
      <c r="H73" s="235">
        <v>6.5</v>
      </c>
      <c r="I73" s="236">
        <v>0.0</v>
      </c>
      <c r="J73" s="236">
        <v>0.0</v>
      </c>
      <c r="K73" s="235">
        <v>6.5</v>
      </c>
      <c r="L73" s="152"/>
    </row>
    <row r="74">
      <c r="A74" s="233">
        <v>45218.0</v>
      </c>
      <c r="B74" s="152" t="s">
        <v>54</v>
      </c>
      <c r="C74" s="152" t="s">
        <v>49</v>
      </c>
      <c r="D74" s="234" t="s">
        <v>169</v>
      </c>
      <c r="E74" s="233">
        <v>45218.0</v>
      </c>
      <c r="F74" s="238">
        <v>0.9583333333333334</v>
      </c>
      <c r="G74" s="237">
        <v>0.3333333333333333</v>
      </c>
      <c r="H74" s="235">
        <v>9.0</v>
      </c>
      <c r="I74" s="235">
        <v>1.0</v>
      </c>
      <c r="J74" s="235">
        <v>1.0</v>
      </c>
      <c r="K74" s="235">
        <v>7.0</v>
      </c>
      <c r="L74" s="68" t="s">
        <v>191</v>
      </c>
    </row>
    <row r="75">
      <c r="A75" s="233">
        <v>45218.0</v>
      </c>
      <c r="B75" s="152" t="s">
        <v>18</v>
      </c>
      <c r="C75" s="153" t="s">
        <v>23</v>
      </c>
      <c r="D75" s="234" t="s">
        <v>168</v>
      </c>
      <c r="E75" s="233">
        <v>45219.0</v>
      </c>
      <c r="F75" s="281">
        <v>0.020833333333333332</v>
      </c>
      <c r="G75" s="242">
        <v>0.20833333333333334</v>
      </c>
      <c r="H75" s="261">
        <v>4.5</v>
      </c>
      <c r="I75" s="261">
        <v>0.0</v>
      </c>
      <c r="J75" s="261">
        <v>0.0</v>
      </c>
      <c r="K75" s="261">
        <v>4.5</v>
      </c>
      <c r="L75" s="152"/>
    </row>
    <row r="76">
      <c r="A76" s="233">
        <v>45218.0</v>
      </c>
      <c r="B76" s="152" t="s">
        <v>123</v>
      </c>
      <c r="C76" s="152" t="s">
        <v>23</v>
      </c>
      <c r="D76" s="234" t="s">
        <v>168</v>
      </c>
      <c r="E76" s="233">
        <v>45219.0</v>
      </c>
      <c r="F76" s="242">
        <v>0.20833333333333334</v>
      </c>
      <c r="G76" s="281">
        <v>0.4583333333333333</v>
      </c>
      <c r="H76" s="240">
        <v>6.0</v>
      </c>
      <c r="I76" s="244">
        <v>0.0</v>
      </c>
      <c r="J76" s="244">
        <v>5.0</v>
      </c>
      <c r="K76" s="240">
        <v>1.0</v>
      </c>
      <c r="L76" s="68"/>
    </row>
    <row r="77">
      <c r="A77" s="233">
        <v>45218.0</v>
      </c>
      <c r="B77" s="153" t="s">
        <v>45</v>
      </c>
      <c r="C77" s="153" t="s">
        <v>1</v>
      </c>
      <c r="D77" s="234" t="s">
        <v>168</v>
      </c>
      <c r="E77" s="233">
        <v>45219.0</v>
      </c>
      <c r="F77" s="240">
        <v>0.0</v>
      </c>
      <c r="G77" s="240">
        <v>0.0</v>
      </c>
      <c r="H77" s="240">
        <v>0.0</v>
      </c>
      <c r="I77" s="244">
        <v>0.0</v>
      </c>
      <c r="J77" s="240">
        <v>0.0</v>
      </c>
      <c r="K77" s="240">
        <v>0.0</v>
      </c>
      <c r="L77" s="68" t="s">
        <v>25</v>
      </c>
    </row>
    <row r="78">
      <c r="A78" s="233">
        <v>45218.0</v>
      </c>
      <c r="B78" s="152" t="s">
        <v>32</v>
      </c>
      <c r="C78" s="153" t="s">
        <v>1</v>
      </c>
      <c r="D78" s="234" t="s">
        <v>168</v>
      </c>
      <c r="E78" s="233">
        <v>45219.0</v>
      </c>
      <c r="F78" s="281">
        <v>0.20833333333333334</v>
      </c>
      <c r="G78" s="281">
        <v>0.4791666666666667</v>
      </c>
      <c r="H78" s="244">
        <v>6.5</v>
      </c>
      <c r="I78" s="244">
        <v>0.0</v>
      </c>
      <c r="J78" s="244">
        <v>5.5</v>
      </c>
      <c r="K78" s="244">
        <v>1.0</v>
      </c>
      <c r="L78" s="152"/>
    </row>
    <row r="79">
      <c r="A79" s="233">
        <v>45218.0</v>
      </c>
      <c r="B79" s="152" t="s">
        <v>30</v>
      </c>
      <c r="C79" s="152" t="s">
        <v>145</v>
      </c>
      <c r="D79" s="234" t="s">
        <v>168</v>
      </c>
      <c r="E79" s="233">
        <v>45219.0</v>
      </c>
      <c r="F79" s="242">
        <v>0.16666666666666666</v>
      </c>
      <c r="G79" s="242">
        <v>0.4166666666666667</v>
      </c>
      <c r="H79" s="240">
        <v>6.0</v>
      </c>
      <c r="I79" s="240">
        <v>0.0</v>
      </c>
      <c r="J79" s="240">
        <v>4.0</v>
      </c>
      <c r="K79" s="240">
        <v>2.0</v>
      </c>
      <c r="L79" s="241"/>
    </row>
    <row r="80">
      <c r="A80" s="233">
        <v>45218.0</v>
      </c>
      <c r="B80" s="153" t="s">
        <v>69</v>
      </c>
      <c r="C80" s="153" t="s">
        <v>51</v>
      </c>
      <c r="D80" s="234" t="s">
        <v>168</v>
      </c>
      <c r="E80" s="233">
        <v>45219.0</v>
      </c>
      <c r="F80" s="281">
        <v>0.16666666666666666</v>
      </c>
      <c r="G80" s="242">
        <v>0.5</v>
      </c>
      <c r="H80" s="240">
        <v>8.0</v>
      </c>
      <c r="I80" s="240">
        <v>0.0</v>
      </c>
      <c r="J80" s="244">
        <v>6.0</v>
      </c>
      <c r="K80" s="244">
        <v>2.0</v>
      </c>
      <c r="L80" s="152"/>
    </row>
    <row r="81">
      <c r="A81" s="233">
        <v>45218.0</v>
      </c>
      <c r="B81" s="155" t="s">
        <v>190</v>
      </c>
      <c r="C81" s="153" t="s">
        <v>51</v>
      </c>
      <c r="D81" s="234" t="s">
        <v>168</v>
      </c>
      <c r="E81" s="233">
        <v>45219.0</v>
      </c>
      <c r="F81" s="238">
        <v>0.20833333333333334</v>
      </c>
      <c r="G81" s="238">
        <v>0.5208333333333334</v>
      </c>
      <c r="H81" s="236">
        <v>7.5</v>
      </c>
      <c r="I81" s="236">
        <v>0.0</v>
      </c>
      <c r="J81" s="236">
        <v>6.5</v>
      </c>
      <c r="K81" s="236">
        <v>1.0</v>
      </c>
      <c r="L81" s="152"/>
    </row>
    <row r="82">
      <c r="A82" s="233">
        <v>45218.0</v>
      </c>
      <c r="B82" s="155" t="s">
        <v>82</v>
      </c>
      <c r="C82" s="152" t="s">
        <v>35</v>
      </c>
      <c r="D82" s="234" t="s">
        <v>168</v>
      </c>
      <c r="E82" s="233">
        <v>45219.0</v>
      </c>
      <c r="F82" s="238">
        <v>0.20833333333333334</v>
      </c>
      <c r="G82" s="238">
        <v>0.4583333333333333</v>
      </c>
      <c r="H82" s="236">
        <v>6.0</v>
      </c>
      <c r="I82" s="236">
        <v>0.0</v>
      </c>
      <c r="J82" s="236">
        <v>5.0</v>
      </c>
      <c r="K82" s="236">
        <v>1.0</v>
      </c>
    </row>
    <row r="83">
      <c r="A83" s="233">
        <v>45218.0</v>
      </c>
      <c r="B83" s="153" t="s">
        <v>103</v>
      </c>
      <c r="C83" s="153" t="s">
        <v>31</v>
      </c>
      <c r="D83" s="234" t="s">
        <v>168</v>
      </c>
      <c r="E83" s="233">
        <v>45219.0</v>
      </c>
      <c r="F83" s="238">
        <v>0.20833333333333334</v>
      </c>
      <c r="G83" s="238">
        <v>0.5208333333333334</v>
      </c>
      <c r="H83" s="236">
        <v>7.5</v>
      </c>
      <c r="I83" s="236">
        <v>0.0</v>
      </c>
      <c r="J83" s="236">
        <v>6.5</v>
      </c>
      <c r="K83" s="236">
        <v>1.0</v>
      </c>
      <c r="L83" s="152"/>
    </row>
    <row r="84">
      <c r="A84" s="233">
        <v>45218.0</v>
      </c>
      <c r="B84" s="153" t="s">
        <v>97</v>
      </c>
      <c r="C84" s="153" t="s">
        <v>31</v>
      </c>
      <c r="D84" s="234" t="s">
        <v>168</v>
      </c>
      <c r="E84" s="233">
        <v>45219.0</v>
      </c>
      <c r="F84" s="237">
        <v>0.22916666666666666</v>
      </c>
      <c r="G84" s="237">
        <v>0.5416666666666666</v>
      </c>
      <c r="H84" s="235">
        <v>7.5</v>
      </c>
      <c r="I84" s="235">
        <v>0.0</v>
      </c>
      <c r="J84" s="235">
        <v>7.0</v>
      </c>
      <c r="K84" s="235">
        <v>0.5</v>
      </c>
    </row>
    <row r="85">
      <c r="A85" s="233">
        <v>45218.0</v>
      </c>
      <c r="B85" s="152" t="s">
        <v>109</v>
      </c>
      <c r="C85" s="153" t="s">
        <v>31</v>
      </c>
      <c r="D85" s="234" t="s">
        <v>168</v>
      </c>
      <c r="E85" s="233">
        <v>45219.0</v>
      </c>
      <c r="F85" s="238">
        <v>0.20833333333333334</v>
      </c>
      <c r="G85" s="237">
        <v>0.4166666666666667</v>
      </c>
      <c r="H85" s="235">
        <v>5.0</v>
      </c>
      <c r="I85" s="236">
        <v>0.0</v>
      </c>
      <c r="J85" s="235">
        <v>4.0</v>
      </c>
      <c r="K85" s="236">
        <v>1.0</v>
      </c>
      <c r="L85" s="152"/>
    </row>
    <row r="86">
      <c r="A86" s="233">
        <v>45219.0</v>
      </c>
      <c r="B86" s="153" t="s">
        <v>88</v>
      </c>
      <c r="C86" s="153" t="s">
        <v>31</v>
      </c>
      <c r="D86" s="234" t="s">
        <v>168</v>
      </c>
      <c r="E86" s="233">
        <v>45219.0</v>
      </c>
      <c r="F86" s="235">
        <v>0.0</v>
      </c>
      <c r="G86" s="235">
        <v>0.0</v>
      </c>
      <c r="H86" s="235">
        <v>0.0</v>
      </c>
      <c r="I86" s="236">
        <v>0.0</v>
      </c>
      <c r="J86" s="236">
        <v>0.0</v>
      </c>
      <c r="K86" s="235">
        <v>0.0</v>
      </c>
      <c r="L86" s="152" t="s">
        <v>25</v>
      </c>
    </row>
    <row r="87">
      <c r="A87" s="233">
        <v>45219.0</v>
      </c>
      <c r="B87" s="152" t="s">
        <v>52</v>
      </c>
      <c r="C87" s="152" t="s">
        <v>51</v>
      </c>
      <c r="D87" s="234" t="s">
        <v>168</v>
      </c>
      <c r="E87" s="233">
        <v>45219.0</v>
      </c>
      <c r="F87" s="238">
        <v>0.9583333333333334</v>
      </c>
      <c r="G87" s="237">
        <v>0.20833333333333334</v>
      </c>
      <c r="H87" s="235">
        <v>6.0</v>
      </c>
      <c r="I87" s="236">
        <v>0.0</v>
      </c>
      <c r="J87" s="236">
        <v>0.0</v>
      </c>
      <c r="K87" s="235">
        <v>6.0</v>
      </c>
      <c r="L87" s="241"/>
    </row>
    <row r="88">
      <c r="A88" s="233">
        <v>45219.0</v>
      </c>
      <c r="B88" s="152" t="s">
        <v>189</v>
      </c>
      <c r="C88" s="152" t="s">
        <v>51</v>
      </c>
      <c r="D88" s="234" t="s">
        <v>168</v>
      </c>
      <c r="E88" s="233">
        <v>45219.0</v>
      </c>
      <c r="F88" s="235">
        <v>0.0</v>
      </c>
      <c r="G88" s="235">
        <v>0.0</v>
      </c>
      <c r="H88" s="235">
        <v>0.0</v>
      </c>
      <c r="I88" s="236">
        <v>0.0</v>
      </c>
      <c r="J88" s="236">
        <v>0.0</v>
      </c>
      <c r="K88" s="235">
        <v>0.0</v>
      </c>
      <c r="L88" s="241" t="s">
        <v>63</v>
      </c>
    </row>
    <row r="89">
      <c r="A89" s="233">
        <v>45219.0</v>
      </c>
      <c r="B89" s="153" t="s">
        <v>139</v>
      </c>
      <c r="C89" s="153" t="s">
        <v>35</v>
      </c>
      <c r="D89" s="234" t="s">
        <v>168</v>
      </c>
      <c r="E89" s="233">
        <v>45219.0</v>
      </c>
      <c r="F89" s="238">
        <v>0.9583333333333334</v>
      </c>
      <c r="G89" s="237">
        <v>0.25</v>
      </c>
      <c r="H89" s="235">
        <v>7.0</v>
      </c>
      <c r="I89" s="235">
        <v>0.0</v>
      </c>
      <c r="J89" s="235">
        <v>0.0</v>
      </c>
      <c r="K89" s="235">
        <v>7.0</v>
      </c>
      <c r="L89" s="152"/>
    </row>
    <row r="90">
      <c r="A90" s="233">
        <v>45219.0</v>
      </c>
      <c r="B90" s="152" t="s">
        <v>55</v>
      </c>
      <c r="C90" s="153" t="s">
        <v>1</v>
      </c>
      <c r="D90" s="234" t="s">
        <v>168</v>
      </c>
      <c r="E90" s="233">
        <v>45219.0</v>
      </c>
      <c r="F90" s="237">
        <v>0.9375</v>
      </c>
      <c r="G90" s="237">
        <v>0.20833333333333334</v>
      </c>
      <c r="H90" s="235">
        <v>6.5</v>
      </c>
      <c r="I90" s="236">
        <v>0.0</v>
      </c>
      <c r="J90" s="236">
        <v>0.0</v>
      </c>
      <c r="K90" s="235">
        <v>6.5</v>
      </c>
      <c r="L90" s="152"/>
    </row>
    <row r="91">
      <c r="A91" s="233">
        <v>45219.0</v>
      </c>
      <c r="B91" s="152" t="s">
        <v>18</v>
      </c>
      <c r="C91" s="153" t="s">
        <v>1</v>
      </c>
      <c r="D91" s="234" t="s">
        <v>168</v>
      </c>
      <c r="E91" s="233">
        <v>45219.0</v>
      </c>
      <c r="F91" s="235">
        <v>0.0</v>
      </c>
      <c r="G91" s="235">
        <v>0.0</v>
      </c>
      <c r="H91" s="235">
        <v>0.0</v>
      </c>
      <c r="I91" s="236">
        <v>0.0</v>
      </c>
      <c r="J91" s="236">
        <v>0.0</v>
      </c>
      <c r="K91" s="235">
        <v>0.0</v>
      </c>
      <c r="L91" s="152" t="s">
        <v>25</v>
      </c>
    </row>
    <row r="92">
      <c r="A92" s="233">
        <v>45219.0</v>
      </c>
      <c r="B92" s="152" t="s">
        <v>50</v>
      </c>
      <c r="C92" s="153" t="s">
        <v>31</v>
      </c>
      <c r="D92" s="234" t="s">
        <v>168</v>
      </c>
      <c r="E92" s="233">
        <v>45219.0</v>
      </c>
      <c r="F92" s="238">
        <v>0.9166666666666666</v>
      </c>
      <c r="G92" s="237">
        <v>0.25</v>
      </c>
      <c r="H92" s="235">
        <v>8.0</v>
      </c>
      <c r="I92" s="236">
        <v>0.0</v>
      </c>
      <c r="J92" s="236">
        <v>0.0</v>
      </c>
      <c r="K92" s="235">
        <v>8.0</v>
      </c>
      <c r="L92" s="153"/>
    </row>
    <row r="93">
      <c r="A93" s="233">
        <v>45219.0</v>
      </c>
      <c r="B93" s="155" t="s">
        <v>50</v>
      </c>
      <c r="C93" s="155" t="s">
        <v>35</v>
      </c>
      <c r="D93" s="259" t="s">
        <v>170</v>
      </c>
      <c r="E93" s="233">
        <v>45220.0</v>
      </c>
      <c r="F93" s="238">
        <v>0.25</v>
      </c>
      <c r="G93" s="238">
        <v>0.375</v>
      </c>
      <c r="H93" s="283">
        <v>3.0</v>
      </c>
      <c r="I93" s="283">
        <v>3.0</v>
      </c>
      <c r="J93" s="283">
        <v>0.0</v>
      </c>
      <c r="K93" s="283">
        <v>0.0</v>
      </c>
      <c r="L93" s="155" t="s">
        <v>259</v>
      </c>
    </row>
    <row r="94">
      <c r="A94" s="233">
        <v>45219.0</v>
      </c>
      <c r="B94" s="152" t="s">
        <v>54</v>
      </c>
      <c r="C94" s="152" t="s">
        <v>23</v>
      </c>
      <c r="D94" s="234" t="s">
        <v>170</v>
      </c>
      <c r="E94" s="233">
        <v>45220.0</v>
      </c>
      <c r="F94" s="238">
        <v>0.020833333333333332</v>
      </c>
      <c r="G94" s="237">
        <v>0.16666666666666666</v>
      </c>
      <c r="H94" s="68">
        <v>3.5</v>
      </c>
      <c r="I94" s="68">
        <v>0.0</v>
      </c>
      <c r="J94" s="68">
        <v>0.0</v>
      </c>
      <c r="K94" s="68">
        <v>3.5</v>
      </c>
      <c r="L94" s="152"/>
    </row>
    <row r="95">
      <c r="A95" s="233">
        <v>45219.0</v>
      </c>
      <c r="B95" s="152" t="s">
        <v>54</v>
      </c>
      <c r="C95" s="152" t="s">
        <v>49</v>
      </c>
      <c r="D95" s="234" t="s">
        <v>170</v>
      </c>
      <c r="E95" s="233">
        <v>45220.0</v>
      </c>
      <c r="F95" s="238">
        <v>0.16666666666666666</v>
      </c>
      <c r="G95" s="237">
        <v>0.3333333333333333</v>
      </c>
      <c r="H95" s="235">
        <v>4.0</v>
      </c>
      <c r="I95" s="236">
        <v>0.0</v>
      </c>
      <c r="J95" s="235">
        <v>2.0</v>
      </c>
      <c r="K95" s="235">
        <v>2.0</v>
      </c>
      <c r="L95" s="152"/>
    </row>
    <row r="96">
      <c r="A96" s="233">
        <v>45219.0</v>
      </c>
      <c r="B96" s="153" t="s">
        <v>123</v>
      </c>
      <c r="C96" s="153" t="s">
        <v>23</v>
      </c>
      <c r="D96" s="234" t="s">
        <v>170</v>
      </c>
      <c r="E96" s="233">
        <v>45220.0</v>
      </c>
      <c r="F96" s="237">
        <v>0.16666666666666666</v>
      </c>
      <c r="G96" s="238">
        <v>0.4583333333333333</v>
      </c>
      <c r="H96" s="235">
        <v>7.0</v>
      </c>
      <c r="I96" s="236">
        <v>0.0</v>
      </c>
      <c r="J96" s="236">
        <v>5.0</v>
      </c>
      <c r="K96" s="235">
        <v>2.0</v>
      </c>
    </row>
    <row r="97">
      <c r="A97" s="233">
        <v>45219.0</v>
      </c>
      <c r="B97" s="153" t="s">
        <v>45</v>
      </c>
      <c r="C97" s="153" t="s">
        <v>1</v>
      </c>
      <c r="D97" s="234" t="s">
        <v>170</v>
      </c>
      <c r="E97" s="233">
        <v>45220.0</v>
      </c>
      <c r="F97" s="281">
        <v>0.16666666666666666</v>
      </c>
      <c r="G97" s="242">
        <v>0.5</v>
      </c>
      <c r="H97" s="240">
        <v>8.0</v>
      </c>
      <c r="I97" s="240">
        <v>0.0</v>
      </c>
      <c r="J97" s="244">
        <v>6.0</v>
      </c>
      <c r="K97" s="244">
        <v>2.0</v>
      </c>
    </row>
    <row r="98">
      <c r="A98" s="233">
        <v>45219.0</v>
      </c>
      <c r="B98" s="152" t="s">
        <v>32</v>
      </c>
      <c r="C98" s="153" t="s">
        <v>1</v>
      </c>
      <c r="D98" s="234" t="s">
        <v>170</v>
      </c>
      <c r="E98" s="233">
        <v>45220.0</v>
      </c>
      <c r="F98" s="238">
        <v>0.20833333333333334</v>
      </c>
      <c r="G98" s="237">
        <v>0.5625</v>
      </c>
      <c r="H98" s="235">
        <v>8.5</v>
      </c>
      <c r="I98" s="235">
        <v>0.5</v>
      </c>
      <c r="J98" s="235">
        <v>7.0</v>
      </c>
      <c r="K98" s="236">
        <v>1.0</v>
      </c>
      <c r="L98" s="68" t="s">
        <v>192</v>
      </c>
    </row>
    <row r="99">
      <c r="A99" s="233">
        <v>45219.0</v>
      </c>
      <c r="B99" s="152" t="s">
        <v>30</v>
      </c>
      <c r="C99" s="152" t="s">
        <v>145</v>
      </c>
      <c r="D99" s="234" t="s">
        <v>170</v>
      </c>
      <c r="E99" s="233">
        <v>45220.0</v>
      </c>
      <c r="F99" s="237">
        <v>0.16666666666666666</v>
      </c>
      <c r="G99" s="238">
        <v>0.4583333333333333</v>
      </c>
      <c r="H99" s="235">
        <v>7.0</v>
      </c>
      <c r="I99" s="236">
        <v>0.0</v>
      </c>
      <c r="J99" s="236">
        <v>5.0</v>
      </c>
      <c r="K99" s="235">
        <v>2.0</v>
      </c>
      <c r="L99" s="68"/>
    </row>
    <row r="100">
      <c r="A100" s="233">
        <v>45219.0</v>
      </c>
      <c r="B100" s="152" t="s">
        <v>190</v>
      </c>
      <c r="C100" s="153" t="s">
        <v>51</v>
      </c>
      <c r="D100" s="234" t="s">
        <v>170</v>
      </c>
      <c r="E100" s="233">
        <v>45220.0</v>
      </c>
      <c r="F100" s="281">
        <v>0.20833333333333334</v>
      </c>
      <c r="G100" s="281">
        <v>0.5208333333333334</v>
      </c>
      <c r="H100" s="240">
        <v>7.5</v>
      </c>
      <c r="I100" s="244">
        <v>0.0</v>
      </c>
      <c r="J100" s="240">
        <v>6.5</v>
      </c>
      <c r="K100" s="244">
        <v>1.0</v>
      </c>
      <c r="L100" s="68"/>
    </row>
    <row r="101">
      <c r="A101" s="233">
        <v>45219.0</v>
      </c>
      <c r="B101" s="153" t="s">
        <v>69</v>
      </c>
      <c r="C101" s="153" t="s">
        <v>51</v>
      </c>
      <c r="D101" s="234" t="s">
        <v>170</v>
      </c>
      <c r="E101" s="233">
        <v>45220.0</v>
      </c>
      <c r="F101" s="281">
        <v>0.16666666666666666</v>
      </c>
      <c r="G101" s="242">
        <v>0.5</v>
      </c>
      <c r="H101" s="240">
        <v>8.0</v>
      </c>
      <c r="I101" s="240">
        <v>0.0</v>
      </c>
      <c r="J101" s="244">
        <v>6.0</v>
      </c>
      <c r="K101" s="244">
        <v>2.0</v>
      </c>
    </row>
    <row r="102">
      <c r="A102" s="233">
        <v>45219.0</v>
      </c>
      <c r="B102" s="155" t="s">
        <v>82</v>
      </c>
      <c r="C102" s="152" t="s">
        <v>35</v>
      </c>
      <c r="D102" s="234" t="s">
        <v>170</v>
      </c>
      <c r="E102" s="233">
        <v>45220.0</v>
      </c>
      <c r="F102" s="237">
        <v>0.16666666666666666</v>
      </c>
      <c r="G102" s="238">
        <v>0.4583333333333333</v>
      </c>
      <c r="H102" s="235">
        <v>7.0</v>
      </c>
      <c r="I102" s="236">
        <v>0.0</v>
      </c>
      <c r="J102" s="236">
        <v>5.0</v>
      </c>
      <c r="K102" s="235">
        <v>2.0</v>
      </c>
    </row>
    <row r="103">
      <c r="A103" s="233">
        <v>45219.0</v>
      </c>
      <c r="B103" s="153" t="s">
        <v>103</v>
      </c>
      <c r="C103" s="153" t="s">
        <v>31</v>
      </c>
      <c r="D103" s="234" t="s">
        <v>170</v>
      </c>
      <c r="E103" s="233">
        <v>45220.0</v>
      </c>
      <c r="F103" s="237">
        <v>0.22916666666666666</v>
      </c>
      <c r="G103" s="237">
        <v>0.5625</v>
      </c>
      <c r="H103" s="235">
        <v>8.0</v>
      </c>
      <c r="I103" s="235">
        <v>0.0</v>
      </c>
      <c r="J103" s="235">
        <v>7.5</v>
      </c>
      <c r="K103" s="235">
        <v>0.5</v>
      </c>
    </row>
    <row r="104">
      <c r="A104" s="233">
        <v>45219.0</v>
      </c>
      <c r="B104" s="153" t="s">
        <v>97</v>
      </c>
      <c r="C104" s="153" t="s">
        <v>31</v>
      </c>
      <c r="D104" s="234" t="s">
        <v>170</v>
      </c>
      <c r="E104" s="233">
        <v>45220.0</v>
      </c>
      <c r="F104" s="237">
        <v>0.25</v>
      </c>
      <c r="G104" s="237">
        <v>0.5833333333333334</v>
      </c>
      <c r="H104" s="235">
        <v>8.0</v>
      </c>
      <c r="I104" s="235">
        <v>0.0</v>
      </c>
      <c r="J104" s="235">
        <v>8.0</v>
      </c>
      <c r="K104" s="235">
        <v>0.0</v>
      </c>
    </row>
    <row r="105">
      <c r="A105" s="233">
        <v>45219.0</v>
      </c>
      <c r="B105" s="152" t="s">
        <v>109</v>
      </c>
      <c r="C105" s="153" t="s">
        <v>31</v>
      </c>
      <c r="D105" s="234" t="s">
        <v>170</v>
      </c>
      <c r="E105" s="233">
        <v>45220.0</v>
      </c>
      <c r="F105" s="235">
        <v>0.0</v>
      </c>
      <c r="G105" s="235">
        <v>0.0</v>
      </c>
      <c r="H105" s="235">
        <v>0.0</v>
      </c>
      <c r="I105" s="236">
        <v>0.0</v>
      </c>
      <c r="J105" s="235">
        <v>0.0</v>
      </c>
      <c r="K105" s="235">
        <v>0.0</v>
      </c>
      <c r="L105" s="152" t="s">
        <v>260</v>
      </c>
    </row>
    <row r="106">
      <c r="A106" s="233">
        <v>45220.0</v>
      </c>
      <c r="B106" s="153" t="s">
        <v>88</v>
      </c>
      <c r="C106" s="153" t="s">
        <v>31</v>
      </c>
      <c r="D106" s="234" t="s">
        <v>170</v>
      </c>
      <c r="E106" s="233">
        <v>45220.0</v>
      </c>
      <c r="F106" s="238">
        <v>0.9166666666666666</v>
      </c>
      <c r="G106" s="237">
        <v>0.25</v>
      </c>
      <c r="H106" s="235">
        <v>8.0</v>
      </c>
      <c r="I106" s="236">
        <v>0.0</v>
      </c>
      <c r="J106" s="236">
        <v>0.0</v>
      </c>
      <c r="K106" s="235">
        <v>8.0</v>
      </c>
    </row>
    <row r="107">
      <c r="A107" s="233">
        <v>45220.0</v>
      </c>
      <c r="B107" s="152" t="s">
        <v>189</v>
      </c>
      <c r="C107" s="152" t="s">
        <v>51</v>
      </c>
      <c r="D107" s="234" t="s">
        <v>170</v>
      </c>
      <c r="E107" s="233">
        <v>45220.0</v>
      </c>
      <c r="F107" s="238">
        <v>0.9583333333333334</v>
      </c>
      <c r="G107" s="237">
        <v>0.20833333333333334</v>
      </c>
      <c r="H107" s="235">
        <v>6.0</v>
      </c>
      <c r="I107" s="236">
        <v>0.0</v>
      </c>
      <c r="J107" s="236">
        <v>0.0</v>
      </c>
      <c r="K107" s="235">
        <v>6.0</v>
      </c>
      <c r="L107" s="152"/>
    </row>
    <row r="108">
      <c r="A108" s="233">
        <v>45220.0</v>
      </c>
      <c r="B108" s="152" t="s">
        <v>52</v>
      </c>
      <c r="C108" s="153" t="s">
        <v>35</v>
      </c>
      <c r="D108" s="234" t="s">
        <v>170</v>
      </c>
      <c r="E108" s="233">
        <v>45220.0</v>
      </c>
      <c r="F108" s="238">
        <v>0.9583333333333334</v>
      </c>
      <c r="G108" s="237">
        <v>0.20833333333333334</v>
      </c>
      <c r="H108" s="235">
        <v>6.0</v>
      </c>
      <c r="I108" s="236">
        <v>0.0</v>
      </c>
      <c r="J108" s="236">
        <v>0.0</v>
      </c>
      <c r="K108" s="235">
        <v>6.0</v>
      </c>
      <c r="L108" s="152"/>
    </row>
    <row r="109">
      <c r="A109" s="233">
        <v>45220.0</v>
      </c>
      <c r="B109" s="153" t="s">
        <v>139</v>
      </c>
      <c r="C109" s="153" t="s">
        <v>35</v>
      </c>
      <c r="D109" s="234" t="s">
        <v>170</v>
      </c>
      <c r="E109" s="233">
        <v>45220.0</v>
      </c>
      <c r="F109" s="235">
        <v>0.0</v>
      </c>
      <c r="G109" s="235">
        <v>0.0</v>
      </c>
      <c r="H109" s="235">
        <v>0.0</v>
      </c>
      <c r="I109" s="236">
        <v>0.0</v>
      </c>
      <c r="J109" s="236">
        <v>0.0</v>
      </c>
      <c r="K109" s="235">
        <v>0.0</v>
      </c>
      <c r="L109" s="152" t="s">
        <v>25</v>
      </c>
    </row>
    <row r="110">
      <c r="A110" s="233">
        <v>45220.0</v>
      </c>
      <c r="B110" s="152" t="s">
        <v>55</v>
      </c>
      <c r="C110" s="153" t="s">
        <v>1</v>
      </c>
      <c r="D110" s="234" t="s">
        <v>170</v>
      </c>
      <c r="E110" s="233">
        <v>45220.0</v>
      </c>
      <c r="F110" s="237">
        <v>0.9375</v>
      </c>
      <c r="G110" s="237">
        <v>0.20833333333333334</v>
      </c>
      <c r="H110" s="235">
        <v>6.5</v>
      </c>
      <c r="I110" s="236">
        <v>0.0</v>
      </c>
      <c r="J110" s="236">
        <v>0.0</v>
      </c>
      <c r="K110" s="235">
        <v>6.5</v>
      </c>
      <c r="L110" s="152"/>
    </row>
    <row r="111">
      <c r="A111" s="233">
        <v>45220.0</v>
      </c>
      <c r="B111" s="152" t="s">
        <v>18</v>
      </c>
      <c r="C111" s="153" t="s">
        <v>1</v>
      </c>
      <c r="D111" s="234" t="s">
        <v>170</v>
      </c>
      <c r="E111" s="233">
        <v>45220.0</v>
      </c>
      <c r="F111" s="235">
        <v>0.0</v>
      </c>
      <c r="G111" s="235">
        <v>0.0</v>
      </c>
      <c r="H111" s="68">
        <v>0.0</v>
      </c>
      <c r="I111" s="68">
        <v>0.0</v>
      </c>
      <c r="J111" s="68">
        <v>0.0</v>
      </c>
      <c r="K111" s="68">
        <v>0.0</v>
      </c>
      <c r="L111" s="152" t="s">
        <v>25</v>
      </c>
    </row>
    <row r="112">
      <c r="A112" s="233">
        <v>45220.0</v>
      </c>
      <c r="B112" s="152" t="s">
        <v>50</v>
      </c>
      <c r="C112" s="152" t="s">
        <v>23</v>
      </c>
      <c r="D112" s="234" t="s">
        <v>172</v>
      </c>
      <c r="E112" s="233">
        <v>45221.0</v>
      </c>
      <c r="F112" s="238">
        <v>0.020833333333333332</v>
      </c>
      <c r="G112" s="237">
        <v>0.16666666666666666</v>
      </c>
      <c r="H112" s="68">
        <v>3.5</v>
      </c>
      <c r="I112" s="68">
        <v>0.0</v>
      </c>
      <c r="J112" s="68">
        <v>0.0</v>
      </c>
      <c r="K112" s="68">
        <v>3.5</v>
      </c>
      <c r="L112" s="152"/>
    </row>
    <row r="113">
      <c r="A113" s="233">
        <v>45220.0</v>
      </c>
      <c r="B113" s="152" t="s">
        <v>50</v>
      </c>
      <c r="C113" s="152" t="s">
        <v>49</v>
      </c>
      <c r="D113" s="234" t="s">
        <v>172</v>
      </c>
      <c r="E113" s="233">
        <v>45221.0</v>
      </c>
      <c r="F113" s="238">
        <v>0.16666666666666666</v>
      </c>
      <c r="G113" s="237">
        <v>0.375</v>
      </c>
      <c r="H113" s="235">
        <v>5.0</v>
      </c>
      <c r="I113" s="236">
        <v>0.0</v>
      </c>
      <c r="J113" s="235">
        <v>3.0</v>
      </c>
      <c r="K113" s="235">
        <v>2.0</v>
      </c>
      <c r="L113" s="68" t="s">
        <v>192</v>
      </c>
    </row>
    <row r="114">
      <c r="A114" s="233">
        <v>45220.0</v>
      </c>
      <c r="B114" s="153" t="s">
        <v>123</v>
      </c>
      <c r="C114" s="153" t="s">
        <v>23</v>
      </c>
      <c r="D114" s="234" t="s">
        <v>172</v>
      </c>
      <c r="E114" s="233">
        <v>45221.0</v>
      </c>
      <c r="F114" s="237">
        <v>0.16666666666666666</v>
      </c>
      <c r="G114" s="238">
        <v>0.4583333333333333</v>
      </c>
      <c r="H114" s="235">
        <v>7.0</v>
      </c>
      <c r="I114" s="236">
        <v>0.0</v>
      </c>
      <c r="J114" s="236">
        <v>5.0</v>
      </c>
      <c r="K114" s="235">
        <v>2.0</v>
      </c>
    </row>
    <row r="115">
      <c r="A115" s="233">
        <v>45220.0</v>
      </c>
      <c r="B115" s="153" t="s">
        <v>45</v>
      </c>
      <c r="C115" s="153" t="s">
        <v>1</v>
      </c>
      <c r="D115" s="234" t="s">
        <v>172</v>
      </c>
      <c r="E115" s="233">
        <v>45221.0</v>
      </c>
      <c r="F115" s="281">
        <v>0.16666666666666666</v>
      </c>
      <c r="G115" s="242">
        <v>0.5</v>
      </c>
      <c r="H115" s="240">
        <v>8.0</v>
      </c>
      <c r="I115" s="240">
        <v>0.0</v>
      </c>
      <c r="J115" s="244">
        <v>6.0</v>
      </c>
      <c r="K115" s="244">
        <v>2.0</v>
      </c>
    </row>
    <row r="116">
      <c r="A116" s="233">
        <v>45220.0</v>
      </c>
      <c r="B116" s="152" t="s">
        <v>32</v>
      </c>
      <c r="C116" s="153" t="s">
        <v>1</v>
      </c>
      <c r="D116" s="234" t="s">
        <v>172</v>
      </c>
      <c r="E116" s="233">
        <v>45221.0</v>
      </c>
      <c r="F116" s="238">
        <v>0.20833333333333334</v>
      </c>
      <c r="G116" s="237">
        <v>0.5625</v>
      </c>
      <c r="H116" s="235">
        <v>8.5</v>
      </c>
      <c r="I116" s="235">
        <v>0.5</v>
      </c>
      <c r="J116" s="235">
        <v>7.0</v>
      </c>
      <c r="K116" s="236">
        <v>1.0</v>
      </c>
      <c r="L116" s="68" t="s">
        <v>192</v>
      </c>
    </row>
    <row r="117">
      <c r="A117" s="233">
        <v>45220.0</v>
      </c>
      <c r="B117" s="152" t="s">
        <v>30</v>
      </c>
      <c r="C117" s="152" t="s">
        <v>145</v>
      </c>
      <c r="D117" s="234" t="s">
        <v>172</v>
      </c>
      <c r="E117" s="233">
        <v>45221.0</v>
      </c>
      <c r="F117" s="237">
        <v>0.16666666666666666</v>
      </c>
      <c r="G117" s="238">
        <v>0.4583333333333333</v>
      </c>
      <c r="H117" s="235">
        <v>7.0</v>
      </c>
      <c r="I117" s="236">
        <v>0.0</v>
      </c>
      <c r="J117" s="236">
        <v>5.0</v>
      </c>
      <c r="K117" s="235">
        <v>2.0</v>
      </c>
      <c r="L117" s="152"/>
    </row>
    <row r="118">
      <c r="A118" s="233">
        <v>45220.0</v>
      </c>
      <c r="B118" s="152" t="s">
        <v>190</v>
      </c>
      <c r="C118" s="153" t="s">
        <v>51</v>
      </c>
      <c r="D118" s="243" t="s">
        <v>172</v>
      </c>
      <c r="E118" s="233">
        <v>45221.0</v>
      </c>
      <c r="F118" s="240">
        <v>0.0</v>
      </c>
      <c r="G118" s="240">
        <v>0.0</v>
      </c>
      <c r="H118" s="240">
        <v>0.0</v>
      </c>
      <c r="I118" s="244">
        <v>0.0</v>
      </c>
      <c r="J118" s="240">
        <v>0.0</v>
      </c>
      <c r="K118" s="240">
        <v>0.0</v>
      </c>
      <c r="L118" s="68" t="s">
        <v>25</v>
      </c>
    </row>
    <row r="119">
      <c r="A119" s="233">
        <v>45220.0</v>
      </c>
      <c r="B119" s="153" t="s">
        <v>69</v>
      </c>
      <c r="C119" s="153" t="s">
        <v>51</v>
      </c>
      <c r="D119" s="243" t="s">
        <v>172</v>
      </c>
      <c r="E119" s="233">
        <v>45221.0</v>
      </c>
      <c r="F119" s="281">
        <v>0.16666666666666666</v>
      </c>
      <c r="G119" s="242">
        <v>0.5</v>
      </c>
      <c r="H119" s="240">
        <v>8.0</v>
      </c>
      <c r="I119" s="240">
        <v>0.0</v>
      </c>
      <c r="J119" s="244">
        <v>6.0</v>
      </c>
      <c r="K119" s="244">
        <v>2.0</v>
      </c>
    </row>
    <row r="120">
      <c r="A120" s="233">
        <v>45220.0</v>
      </c>
      <c r="B120" s="152" t="s">
        <v>54</v>
      </c>
      <c r="C120" s="153" t="s">
        <v>51</v>
      </c>
      <c r="D120" s="243" t="s">
        <v>172</v>
      </c>
      <c r="E120" s="233">
        <v>45221.0</v>
      </c>
      <c r="F120" s="281">
        <v>0.20833333333333334</v>
      </c>
      <c r="G120" s="281">
        <v>0.5208333333333334</v>
      </c>
      <c r="H120" s="240">
        <v>7.5</v>
      </c>
      <c r="I120" s="244">
        <v>0.0</v>
      </c>
      <c r="J120" s="240">
        <v>6.5</v>
      </c>
      <c r="K120" s="244">
        <v>1.0</v>
      </c>
    </row>
    <row r="121">
      <c r="A121" s="233">
        <v>45220.0</v>
      </c>
      <c r="B121" s="152" t="s">
        <v>82</v>
      </c>
      <c r="C121" s="152" t="s">
        <v>35</v>
      </c>
      <c r="D121" s="234" t="s">
        <v>172</v>
      </c>
      <c r="E121" s="233">
        <v>45221.0</v>
      </c>
      <c r="F121" s="238">
        <v>0.20833333333333334</v>
      </c>
      <c r="G121" s="238">
        <v>0.4583333333333333</v>
      </c>
      <c r="H121" s="236">
        <v>6.0</v>
      </c>
      <c r="I121" s="236">
        <v>0.0</v>
      </c>
      <c r="J121" s="236">
        <v>5.0</v>
      </c>
      <c r="K121" s="236">
        <v>1.0</v>
      </c>
    </row>
    <row r="122">
      <c r="A122" s="233">
        <v>45220.0</v>
      </c>
      <c r="B122" s="153" t="s">
        <v>103</v>
      </c>
      <c r="C122" s="153" t="s">
        <v>31</v>
      </c>
      <c r="D122" s="234" t="s">
        <v>172</v>
      </c>
      <c r="E122" s="233">
        <v>45221.0</v>
      </c>
      <c r="F122" s="237">
        <v>0.22916666666666666</v>
      </c>
      <c r="G122" s="237">
        <v>0.5625</v>
      </c>
      <c r="H122" s="235">
        <v>8.0</v>
      </c>
      <c r="I122" s="235">
        <v>0.0</v>
      </c>
      <c r="J122" s="235">
        <v>7.5</v>
      </c>
      <c r="K122" s="235">
        <v>0.5</v>
      </c>
    </row>
    <row r="123">
      <c r="A123" s="233">
        <v>45220.0</v>
      </c>
      <c r="B123" s="153" t="s">
        <v>97</v>
      </c>
      <c r="C123" s="153" t="s">
        <v>31</v>
      </c>
      <c r="D123" s="234" t="s">
        <v>172</v>
      </c>
      <c r="E123" s="233">
        <v>45221.0</v>
      </c>
      <c r="F123" s="237">
        <v>0.25</v>
      </c>
      <c r="G123" s="237">
        <v>0.5833333333333334</v>
      </c>
      <c r="H123" s="235">
        <v>8.0</v>
      </c>
      <c r="I123" s="235">
        <v>0.0</v>
      </c>
      <c r="J123" s="235">
        <v>8.0</v>
      </c>
      <c r="K123" s="235">
        <v>0.0</v>
      </c>
      <c r="L123" s="152"/>
    </row>
    <row r="124">
      <c r="A124" s="233">
        <v>45220.0</v>
      </c>
      <c r="B124" s="152" t="s">
        <v>109</v>
      </c>
      <c r="C124" s="153" t="s">
        <v>31</v>
      </c>
      <c r="D124" s="234" t="s">
        <v>172</v>
      </c>
      <c r="E124" s="233">
        <v>45221.0</v>
      </c>
      <c r="F124" s="235">
        <v>0.0</v>
      </c>
      <c r="G124" s="235">
        <v>0.0</v>
      </c>
      <c r="H124" s="235">
        <v>0.0</v>
      </c>
      <c r="I124" s="235">
        <v>0.0</v>
      </c>
      <c r="J124" s="235">
        <v>0.0</v>
      </c>
      <c r="K124" s="235">
        <v>0.0</v>
      </c>
      <c r="L124" s="152" t="s">
        <v>25</v>
      </c>
    </row>
    <row r="125">
      <c r="A125" s="233">
        <v>45221.0</v>
      </c>
      <c r="B125" s="153" t="s">
        <v>88</v>
      </c>
      <c r="C125" s="153" t="s">
        <v>31</v>
      </c>
      <c r="D125" s="234" t="s">
        <v>172</v>
      </c>
      <c r="E125" s="233">
        <v>45221.0</v>
      </c>
      <c r="F125" s="238">
        <v>0.9166666666666666</v>
      </c>
      <c r="G125" s="237">
        <v>0.20833333333333334</v>
      </c>
      <c r="H125" s="235">
        <v>7.0</v>
      </c>
      <c r="I125" s="235">
        <v>0.0</v>
      </c>
      <c r="J125" s="235">
        <v>0.0</v>
      </c>
      <c r="K125" s="235">
        <v>7.0</v>
      </c>
    </row>
    <row r="126">
      <c r="A126" s="233">
        <v>45221.0</v>
      </c>
      <c r="B126" s="152" t="s">
        <v>52</v>
      </c>
      <c r="C126" s="153" t="s">
        <v>31</v>
      </c>
      <c r="D126" s="234" t="s">
        <v>172</v>
      </c>
      <c r="E126" s="233">
        <v>45221.0</v>
      </c>
      <c r="F126" s="235">
        <v>0.0</v>
      </c>
      <c r="G126" s="235">
        <v>0.0</v>
      </c>
      <c r="H126" s="235">
        <v>0.0</v>
      </c>
      <c r="I126" s="235">
        <v>0.0</v>
      </c>
      <c r="J126" s="235">
        <v>0.0</v>
      </c>
      <c r="K126" s="235">
        <v>0.0</v>
      </c>
      <c r="L126" s="68" t="s">
        <v>25</v>
      </c>
    </row>
    <row r="127">
      <c r="A127" s="233">
        <v>45221.0</v>
      </c>
      <c r="B127" s="152" t="s">
        <v>109</v>
      </c>
      <c r="C127" s="153" t="s">
        <v>31</v>
      </c>
      <c r="D127" s="234" t="s">
        <v>172</v>
      </c>
      <c r="E127" s="233">
        <v>45221.0</v>
      </c>
      <c r="F127" s="238">
        <v>0.9583333333333334</v>
      </c>
      <c r="G127" s="237">
        <v>0.20833333333333334</v>
      </c>
      <c r="H127" s="235">
        <v>6.0</v>
      </c>
      <c r="I127" s="236">
        <v>0.0</v>
      </c>
      <c r="J127" s="236">
        <v>0.0</v>
      </c>
      <c r="K127" s="235">
        <v>6.0</v>
      </c>
      <c r="L127" s="152"/>
    </row>
    <row r="128">
      <c r="A128" s="233">
        <v>45221.0</v>
      </c>
      <c r="B128" s="152" t="s">
        <v>189</v>
      </c>
      <c r="C128" s="153" t="s">
        <v>51</v>
      </c>
      <c r="D128" s="234" t="s">
        <v>172</v>
      </c>
      <c r="E128" s="233">
        <v>45221.0</v>
      </c>
      <c r="F128" s="238">
        <v>0.9583333333333334</v>
      </c>
      <c r="G128" s="237">
        <v>0.20833333333333334</v>
      </c>
      <c r="H128" s="235">
        <v>6.0</v>
      </c>
      <c r="I128" s="236">
        <v>0.0</v>
      </c>
      <c r="J128" s="236">
        <v>0.0</v>
      </c>
      <c r="K128" s="235">
        <v>6.0</v>
      </c>
      <c r="L128" s="152"/>
    </row>
    <row r="129">
      <c r="A129" s="233">
        <v>45221.0</v>
      </c>
      <c r="B129" s="152" t="s">
        <v>32</v>
      </c>
      <c r="C129" s="153" t="s">
        <v>35</v>
      </c>
      <c r="D129" s="234" t="s">
        <v>172</v>
      </c>
      <c r="E129" s="233">
        <v>45221.0</v>
      </c>
      <c r="F129" s="238">
        <v>0.9583333333333334</v>
      </c>
      <c r="G129" s="237">
        <v>0.20833333333333334</v>
      </c>
      <c r="H129" s="235">
        <v>6.0</v>
      </c>
      <c r="I129" s="236">
        <v>0.0</v>
      </c>
      <c r="J129" s="236">
        <v>0.0</v>
      </c>
      <c r="K129" s="235">
        <v>6.0</v>
      </c>
      <c r="L129" s="152"/>
    </row>
    <row r="130">
      <c r="A130" s="233">
        <v>45221.0</v>
      </c>
      <c r="B130" s="153" t="s">
        <v>139</v>
      </c>
      <c r="C130" s="153" t="s">
        <v>35</v>
      </c>
      <c r="D130" s="234" t="s">
        <v>172</v>
      </c>
      <c r="E130" s="233">
        <v>45221.0</v>
      </c>
      <c r="F130" s="235">
        <v>0.0</v>
      </c>
      <c r="G130" s="235">
        <v>0.0</v>
      </c>
      <c r="H130" s="235">
        <v>0.0</v>
      </c>
      <c r="I130" s="235">
        <v>0.0</v>
      </c>
      <c r="J130" s="235">
        <v>0.0</v>
      </c>
      <c r="K130" s="235">
        <v>0.0</v>
      </c>
      <c r="L130" s="152" t="s">
        <v>25</v>
      </c>
    </row>
    <row r="131">
      <c r="A131" s="233">
        <v>45221.0</v>
      </c>
      <c r="B131" s="152" t="s">
        <v>55</v>
      </c>
      <c r="C131" s="153" t="s">
        <v>1</v>
      </c>
      <c r="D131" s="234" t="s">
        <v>174</v>
      </c>
      <c r="E131" s="233">
        <v>45222.0</v>
      </c>
      <c r="F131" s="237">
        <v>0.0</v>
      </c>
      <c r="G131" s="238">
        <v>0.20833333333333334</v>
      </c>
      <c r="H131" s="68">
        <v>5.0</v>
      </c>
      <c r="I131" s="68">
        <v>0.0</v>
      </c>
      <c r="J131" s="68">
        <v>0.0</v>
      </c>
      <c r="K131" s="68">
        <v>5.0</v>
      </c>
    </row>
    <row r="132">
      <c r="A132" s="233">
        <v>45221.0</v>
      </c>
      <c r="B132" s="152" t="s">
        <v>30</v>
      </c>
      <c r="C132" s="152" t="s">
        <v>145</v>
      </c>
      <c r="D132" s="234" t="s">
        <v>174</v>
      </c>
      <c r="E132" s="233">
        <v>45222.0</v>
      </c>
      <c r="F132" s="237">
        <v>0.16666666666666666</v>
      </c>
      <c r="G132" s="237">
        <v>0.375</v>
      </c>
      <c r="H132" s="68">
        <v>5.0</v>
      </c>
      <c r="I132" s="68">
        <v>0.0</v>
      </c>
      <c r="J132" s="68">
        <v>3.0</v>
      </c>
      <c r="K132" s="68">
        <v>2.0</v>
      </c>
      <c r="L132" s="152"/>
    </row>
    <row r="133">
      <c r="A133" s="233">
        <v>45221.0</v>
      </c>
      <c r="B133" s="152" t="s">
        <v>50</v>
      </c>
      <c r="C133" s="152" t="s">
        <v>23</v>
      </c>
      <c r="D133" s="234" t="s">
        <v>174</v>
      </c>
      <c r="E133" s="233">
        <v>45222.0</v>
      </c>
      <c r="F133" s="281">
        <v>0.020833333333333332</v>
      </c>
      <c r="G133" s="237">
        <v>0.20833333333333334</v>
      </c>
      <c r="H133" s="235">
        <v>4.5</v>
      </c>
      <c r="I133" s="235">
        <v>0.0</v>
      </c>
      <c r="J133" s="235">
        <v>0.0</v>
      </c>
      <c r="K133" s="235">
        <v>4.5</v>
      </c>
    </row>
    <row r="134">
      <c r="A134" s="233">
        <v>45221.0</v>
      </c>
      <c r="B134" s="152" t="s">
        <v>50</v>
      </c>
      <c r="C134" s="153" t="s">
        <v>31</v>
      </c>
      <c r="D134" s="234" t="s">
        <v>174</v>
      </c>
      <c r="E134" s="233">
        <v>45222.0</v>
      </c>
      <c r="F134" s="238">
        <v>0.20833333333333334</v>
      </c>
      <c r="G134" s="238">
        <v>0.4791666666666667</v>
      </c>
      <c r="H134" s="236">
        <v>6.5</v>
      </c>
      <c r="I134" s="236">
        <v>0.0</v>
      </c>
      <c r="J134" s="236">
        <v>5.5</v>
      </c>
      <c r="K134" s="236">
        <v>1.0</v>
      </c>
    </row>
    <row r="135">
      <c r="A135" s="233">
        <v>45221.0</v>
      </c>
      <c r="B135" s="152" t="s">
        <v>123</v>
      </c>
      <c r="C135" s="152" t="s">
        <v>23</v>
      </c>
      <c r="D135" s="234" t="s">
        <v>174</v>
      </c>
      <c r="E135" s="233">
        <v>45222.0</v>
      </c>
      <c r="F135" s="238">
        <v>0.20833333333333334</v>
      </c>
      <c r="G135" s="238">
        <v>0.4583333333333333</v>
      </c>
      <c r="H135" s="283">
        <v>6.0</v>
      </c>
      <c r="I135" s="236">
        <v>0.0</v>
      </c>
      <c r="J135" s="283">
        <v>5.0</v>
      </c>
      <c r="K135" s="283">
        <v>1.0</v>
      </c>
    </row>
    <row r="136">
      <c r="A136" s="233">
        <v>45221.0</v>
      </c>
      <c r="B136" s="152" t="s">
        <v>54</v>
      </c>
      <c r="C136" s="152" t="s">
        <v>49</v>
      </c>
      <c r="D136" s="234" t="s">
        <v>174</v>
      </c>
      <c r="E136" s="233">
        <v>45222.0</v>
      </c>
      <c r="F136" s="238">
        <v>0.16666666666666666</v>
      </c>
      <c r="G136" s="237">
        <v>0.3333333333333333</v>
      </c>
      <c r="H136" s="235">
        <v>4.0</v>
      </c>
      <c r="I136" s="236">
        <v>0.0</v>
      </c>
      <c r="J136" s="235">
        <v>2.0</v>
      </c>
      <c r="K136" s="235">
        <v>2.0</v>
      </c>
    </row>
    <row r="137">
      <c r="A137" s="233">
        <v>45221.0</v>
      </c>
      <c r="B137" s="153" t="s">
        <v>45</v>
      </c>
      <c r="C137" s="153" t="s">
        <v>1</v>
      </c>
      <c r="D137" s="234" t="s">
        <v>174</v>
      </c>
      <c r="E137" s="233">
        <v>45222.0</v>
      </c>
      <c r="F137" s="238">
        <v>0.20833333333333334</v>
      </c>
      <c r="G137" s="238">
        <v>0.4791666666666667</v>
      </c>
      <c r="H137" s="236">
        <v>6.5</v>
      </c>
      <c r="I137" s="236">
        <v>0.0</v>
      </c>
      <c r="J137" s="236">
        <v>5.5</v>
      </c>
      <c r="K137" s="236">
        <v>1.0</v>
      </c>
      <c r="L137" s="152"/>
    </row>
    <row r="138">
      <c r="A138" s="233">
        <v>45221.0</v>
      </c>
      <c r="B138" s="153" t="s">
        <v>69</v>
      </c>
      <c r="C138" s="153" t="s">
        <v>51</v>
      </c>
      <c r="D138" s="234" t="s">
        <v>174</v>
      </c>
      <c r="E138" s="233">
        <v>45222.0</v>
      </c>
      <c r="F138" s="238">
        <v>0.16666666666666666</v>
      </c>
      <c r="G138" s="237">
        <v>0.5</v>
      </c>
      <c r="H138" s="235">
        <v>8.0</v>
      </c>
      <c r="I138" s="235">
        <v>0.0</v>
      </c>
      <c r="J138" s="236">
        <v>6.0</v>
      </c>
      <c r="K138" s="236">
        <v>2.0</v>
      </c>
      <c r="L138" s="152"/>
    </row>
    <row r="139" ht="16.5" customHeight="1">
      <c r="A139" s="233">
        <v>45221.0</v>
      </c>
      <c r="B139" s="155" t="s">
        <v>190</v>
      </c>
      <c r="C139" s="153" t="s">
        <v>51</v>
      </c>
      <c r="D139" s="234" t="s">
        <v>174</v>
      </c>
      <c r="E139" s="233">
        <v>45222.0</v>
      </c>
      <c r="F139" s="281">
        <v>0.20833333333333334</v>
      </c>
      <c r="G139" s="281">
        <v>0.5208333333333334</v>
      </c>
      <c r="H139" s="240">
        <v>7.5</v>
      </c>
      <c r="I139" s="244">
        <v>0.0</v>
      </c>
      <c r="J139" s="240">
        <v>6.5</v>
      </c>
      <c r="K139" s="244">
        <v>1.0</v>
      </c>
    </row>
    <row r="140">
      <c r="A140" s="233">
        <v>45221.0</v>
      </c>
      <c r="B140" s="152" t="s">
        <v>82</v>
      </c>
      <c r="C140" s="152" t="s">
        <v>35</v>
      </c>
      <c r="D140" s="234" t="s">
        <v>174</v>
      </c>
      <c r="E140" s="233">
        <v>45222.0</v>
      </c>
      <c r="F140" s="238">
        <v>0.20833333333333334</v>
      </c>
      <c r="G140" s="238">
        <v>0.4583333333333333</v>
      </c>
      <c r="H140" s="236">
        <v>6.0</v>
      </c>
      <c r="I140" s="236">
        <v>0.0</v>
      </c>
      <c r="J140" s="236">
        <v>5.0</v>
      </c>
      <c r="K140" s="236">
        <v>1.0</v>
      </c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</row>
    <row r="141">
      <c r="A141" s="233">
        <v>45221.0</v>
      </c>
      <c r="B141" s="153" t="s">
        <v>103</v>
      </c>
      <c r="C141" s="153" t="s">
        <v>31</v>
      </c>
      <c r="D141" s="234" t="s">
        <v>174</v>
      </c>
      <c r="E141" s="233">
        <v>45222.0</v>
      </c>
      <c r="F141" s="237">
        <v>0.20833333333333334</v>
      </c>
      <c r="G141" s="237">
        <v>0.5</v>
      </c>
      <c r="H141" s="68">
        <v>7.0</v>
      </c>
      <c r="I141" s="68">
        <v>0.0</v>
      </c>
      <c r="J141" s="68">
        <v>6.0</v>
      </c>
      <c r="K141" s="68">
        <v>1.0</v>
      </c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>
      <c r="A142" s="233">
        <v>45221.0</v>
      </c>
      <c r="B142" s="153" t="s">
        <v>97</v>
      </c>
      <c r="C142" s="153" t="s">
        <v>31</v>
      </c>
      <c r="D142" s="234" t="s">
        <v>174</v>
      </c>
      <c r="E142" s="233">
        <v>45222.0</v>
      </c>
      <c r="F142" s="235">
        <v>0.0</v>
      </c>
      <c r="G142" s="235">
        <v>0.0</v>
      </c>
      <c r="H142" s="235">
        <v>0.0</v>
      </c>
      <c r="I142" s="235">
        <v>0.0</v>
      </c>
      <c r="J142" s="235">
        <v>0.0</v>
      </c>
      <c r="K142" s="235">
        <v>0.0</v>
      </c>
      <c r="L142" s="152" t="s">
        <v>25</v>
      </c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</row>
    <row r="143">
      <c r="A143" s="233">
        <v>45222.0</v>
      </c>
      <c r="B143" s="153" t="s">
        <v>88</v>
      </c>
      <c r="C143" s="153" t="s">
        <v>31</v>
      </c>
      <c r="D143" s="234" t="s">
        <v>174</v>
      </c>
      <c r="E143" s="233">
        <v>45222.0</v>
      </c>
      <c r="F143" s="238">
        <v>0.9166666666666666</v>
      </c>
      <c r="G143" s="237">
        <v>0.22916666666666666</v>
      </c>
      <c r="H143" s="235">
        <v>7.5</v>
      </c>
      <c r="I143" s="236">
        <v>0.0</v>
      </c>
      <c r="J143" s="236">
        <v>0.0</v>
      </c>
      <c r="K143" s="235">
        <v>7.5</v>
      </c>
      <c r="L143" s="152"/>
    </row>
    <row r="144">
      <c r="A144" s="233">
        <v>45222.0</v>
      </c>
      <c r="B144" s="152" t="s">
        <v>189</v>
      </c>
      <c r="C144" s="153" t="s">
        <v>51</v>
      </c>
      <c r="D144" s="234" t="s">
        <v>174</v>
      </c>
      <c r="E144" s="233">
        <v>45222.0</v>
      </c>
      <c r="F144" s="238">
        <v>0.9583333333333334</v>
      </c>
      <c r="G144" s="237">
        <v>0.20833333333333334</v>
      </c>
      <c r="H144" s="235">
        <v>6.0</v>
      </c>
      <c r="I144" s="236">
        <v>0.0</v>
      </c>
      <c r="J144" s="236">
        <v>0.0</v>
      </c>
      <c r="K144" s="235">
        <v>6.0</v>
      </c>
      <c r="L144" s="152"/>
    </row>
    <row r="145">
      <c r="A145" s="233">
        <v>45222.0</v>
      </c>
      <c r="B145" s="153" t="s">
        <v>139</v>
      </c>
      <c r="C145" s="153" t="s">
        <v>35</v>
      </c>
      <c r="D145" s="234" t="s">
        <v>174</v>
      </c>
      <c r="E145" s="233">
        <v>45222.0</v>
      </c>
      <c r="F145" s="238">
        <v>0.9583333333333334</v>
      </c>
      <c r="G145" s="237">
        <v>0.20833333333333334</v>
      </c>
      <c r="H145" s="235">
        <v>6.0</v>
      </c>
      <c r="I145" s="236">
        <v>0.0</v>
      </c>
      <c r="J145" s="236">
        <v>0.0</v>
      </c>
      <c r="K145" s="235">
        <v>6.0</v>
      </c>
      <c r="L145" s="152"/>
    </row>
    <row r="146">
      <c r="A146" s="233">
        <v>45222.0</v>
      </c>
      <c r="B146" s="152" t="s">
        <v>18</v>
      </c>
      <c r="C146" s="153" t="s">
        <v>1</v>
      </c>
      <c r="D146" s="234" t="s">
        <v>174</v>
      </c>
      <c r="E146" s="233">
        <v>45222.0</v>
      </c>
      <c r="F146" s="237">
        <v>0.9375</v>
      </c>
      <c r="G146" s="237">
        <v>0.20833333333333334</v>
      </c>
      <c r="H146" s="235">
        <v>6.5</v>
      </c>
      <c r="I146" s="236">
        <v>0.0</v>
      </c>
      <c r="J146" s="236">
        <v>0.0</v>
      </c>
      <c r="K146" s="235">
        <v>6.5</v>
      </c>
      <c r="L146" s="152"/>
    </row>
    <row r="147">
      <c r="A147" s="233">
        <v>45222.0</v>
      </c>
      <c r="B147" s="152" t="s">
        <v>55</v>
      </c>
      <c r="C147" s="152" t="s">
        <v>303</v>
      </c>
      <c r="D147" s="234" t="s">
        <v>174</v>
      </c>
      <c r="E147" s="233">
        <v>45222.0</v>
      </c>
      <c r="F147" s="235">
        <v>0.0</v>
      </c>
      <c r="G147" s="235">
        <v>0.0</v>
      </c>
      <c r="H147" s="235">
        <v>0.0</v>
      </c>
      <c r="I147" s="236">
        <v>0.0</v>
      </c>
      <c r="J147" s="236">
        <v>0.0</v>
      </c>
      <c r="K147" s="235">
        <v>0.0</v>
      </c>
      <c r="L147" s="152" t="s">
        <v>25</v>
      </c>
    </row>
    <row r="148">
      <c r="A148" s="233">
        <v>45222.0</v>
      </c>
      <c r="B148" s="152" t="s">
        <v>30</v>
      </c>
      <c r="C148" s="152" t="s">
        <v>145</v>
      </c>
      <c r="D148" s="234" t="s">
        <v>175</v>
      </c>
      <c r="E148" s="233">
        <v>45223.0</v>
      </c>
      <c r="F148" s="238">
        <v>0.16666666666666666</v>
      </c>
      <c r="G148" s="237">
        <v>0.4166666666666667</v>
      </c>
      <c r="H148" s="235">
        <v>6.0</v>
      </c>
      <c r="I148" s="235">
        <v>0.0</v>
      </c>
      <c r="J148" s="235">
        <v>4.0</v>
      </c>
      <c r="K148" s="235">
        <v>2.0</v>
      </c>
      <c r="L148" s="152"/>
    </row>
    <row r="149">
      <c r="A149" s="233">
        <v>45222.0</v>
      </c>
      <c r="B149" s="152" t="s">
        <v>52</v>
      </c>
      <c r="C149" s="153" t="s">
        <v>23</v>
      </c>
      <c r="D149" s="234" t="s">
        <v>175</v>
      </c>
      <c r="E149" s="233">
        <v>45223.0</v>
      </c>
      <c r="F149" s="238">
        <v>0.020833333333333332</v>
      </c>
      <c r="G149" s="237">
        <v>0.25</v>
      </c>
      <c r="H149" s="68">
        <v>5.5</v>
      </c>
      <c r="I149" s="68">
        <v>0.0</v>
      </c>
      <c r="J149" s="68">
        <v>0.0</v>
      </c>
      <c r="K149" s="68">
        <v>5.5</v>
      </c>
      <c r="L149" s="152"/>
    </row>
    <row r="150">
      <c r="A150" s="233">
        <v>45222.0</v>
      </c>
      <c r="B150" s="152" t="s">
        <v>50</v>
      </c>
      <c r="C150" s="153" t="s">
        <v>23</v>
      </c>
      <c r="D150" s="234" t="s">
        <v>175</v>
      </c>
      <c r="E150" s="233">
        <v>45223.0</v>
      </c>
      <c r="F150" s="237">
        <v>0.25</v>
      </c>
      <c r="G150" s="238">
        <v>0.4583333333333333</v>
      </c>
      <c r="H150" s="235">
        <v>5.0</v>
      </c>
      <c r="I150" s="235">
        <v>0.0</v>
      </c>
      <c r="J150" s="235">
        <v>5.0</v>
      </c>
      <c r="K150" s="235">
        <v>0.0</v>
      </c>
      <c r="L150" s="152"/>
    </row>
    <row r="151">
      <c r="A151" s="233">
        <v>45222.0</v>
      </c>
      <c r="B151" s="153" t="s">
        <v>123</v>
      </c>
      <c r="C151" s="153" t="s">
        <v>23</v>
      </c>
      <c r="D151" s="234" t="s">
        <v>175</v>
      </c>
      <c r="E151" s="233">
        <v>45223.0</v>
      </c>
      <c r="F151" s="235">
        <v>0.0</v>
      </c>
      <c r="G151" s="235">
        <v>0.0</v>
      </c>
      <c r="H151" s="235">
        <v>0.0</v>
      </c>
      <c r="I151" s="235">
        <v>0.0</v>
      </c>
      <c r="J151" s="235">
        <v>0.0</v>
      </c>
      <c r="K151" s="235">
        <v>0.0</v>
      </c>
      <c r="L151" s="152" t="s">
        <v>25</v>
      </c>
    </row>
    <row r="152">
      <c r="A152" s="233">
        <v>45222.0</v>
      </c>
      <c r="B152" s="153" t="s">
        <v>45</v>
      </c>
      <c r="C152" s="153" t="s">
        <v>1</v>
      </c>
      <c r="D152" s="234" t="s">
        <v>175</v>
      </c>
      <c r="E152" s="233">
        <v>45223.0</v>
      </c>
      <c r="F152" s="237">
        <v>0.20833333333333334</v>
      </c>
      <c r="G152" s="238">
        <v>0.4791666666666667</v>
      </c>
      <c r="H152" s="235">
        <v>6.5</v>
      </c>
      <c r="I152" s="236">
        <v>0.0</v>
      </c>
      <c r="J152" s="236">
        <v>5.5</v>
      </c>
      <c r="K152" s="235">
        <v>1.0</v>
      </c>
      <c r="L152" s="152"/>
    </row>
    <row r="153">
      <c r="A153" s="233">
        <v>45222.0</v>
      </c>
      <c r="B153" s="152" t="s">
        <v>32</v>
      </c>
      <c r="C153" s="153" t="s">
        <v>1</v>
      </c>
      <c r="D153" s="234" t="s">
        <v>175</v>
      </c>
      <c r="E153" s="233">
        <v>45223.0</v>
      </c>
      <c r="F153" s="235">
        <v>0.0</v>
      </c>
      <c r="G153" s="235">
        <v>0.0</v>
      </c>
      <c r="H153" s="235">
        <v>0.0</v>
      </c>
      <c r="I153" s="236">
        <v>0.0</v>
      </c>
      <c r="J153" s="235">
        <v>0.0</v>
      </c>
      <c r="K153" s="235">
        <v>0.0</v>
      </c>
      <c r="L153" s="152" t="s">
        <v>25</v>
      </c>
    </row>
    <row r="154">
      <c r="A154" s="233">
        <v>45222.0</v>
      </c>
      <c r="B154" s="153" t="s">
        <v>69</v>
      </c>
      <c r="C154" s="153" t="s">
        <v>51</v>
      </c>
      <c r="D154" s="234" t="s">
        <v>175</v>
      </c>
      <c r="E154" s="233">
        <v>45223.0</v>
      </c>
      <c r="F154" s="238">
        <v>0.16666666666666666</v>
      </c>
      <c r="G154" s="237">
        <v>0.5</v>
      </c>
      <c r="H154" s="235">
        <v>8.0</v>
      </c>
      <c r="I154" s="235">
        <v>0.0</v>
      </c>
      <c r="J154" s="236">
        <v>6.0</v>
      </c>
      <c r="K154" s="236">
        <v>2.0</v>
      </c>
      <c r="L154" s="152"/>
    </row>
    <row r="155">
      <c r="A155" s="233">
        <v>45222.0</v>
      </c>
      <c r="B155" s="155" t="s">
        <v>190</v>
      </c>
      <c r="C155" s="153" t="s">
        <v>51</v>
      </c>
      <c r="D155" s="234" t="s">
        <v>175</v>
      </c>
      <c r="E155" s="233">
        <v>45223.0</v>
      </c>
      <c r="F155" s="238">
        <v>0.20833333333333334</v>
      </c>
      <c r="G155" s="238">
        <v>0.5208333333333334</v>
      </c>
      <c r="H155" s="236">
        <v>7.5</v>
      </c>
      <c r="I155" s="236">
        <v>0.0</v>
      </c>
      <c r="J155" s="236">
        <v>6.5</v>
      </c>
      <c r="K155" s="236">
        <v>1.0</v>
      </c>
      <c r="L155" s="152"/>
    </row>
    <row r="156">
      <c r="A156" s="233">
        <v>45222.0</v>
      </c>
      <c r="B156" s="152" t="s">
        <v>54</v>
      </c>
      <c r="C156" s="153" t="s">
        <v>51</v>
      </c>
      <c r="D156" s="234" t="s">
        <v>175</v>
      </c>
      <c r="E156" s="233">
        <v>45223.0</v>
      </c>
      <c r="F156" s="235">
        <v>0.0</v>
      </c>
      <c r="G156" s="235">
        <v>0.0</v>
      </c>
      <c r="H156" s="235">
        <v>0.0</v>
      </c>
      <c r="I156" s="236">
        <v>0.0</v>
      </c>
      <c r="J156" s="235">
        <v>0.0</v>
      </c>
      <c r="K156" s="235">
        <v>0.0</v>
      </c>
      <c r="L156" s="152" t="s">
        <v>25</v>
      </c>
    </row>
    <row r="157">
      <c r="A157" s="233">
        <v>45222.0</v>
      </c>
      <c r="B157" s="152" t="s">
        <v>82</v>
      </c>
      <c r="C157" s="152" t="s">
        <v>35</v>
      </c>
      <c r="D157" s="234" t="s">
        <v>175</v>
      </c>
      <c r="E157" s="233">
        <v>45223.0</v>
      </c>
      <c r="F157" s="238">
        <v>0.20833333333333334</v>
      </c>
      <c r="G157" s="238">
        <v>0.4583333333333333</v>
      </c>
      <c r="H157" s="236">
        <v>6.0</v>
      </c>
      <c r="I157" s="236">
        <v>0.0</v>
      </c>
      <c r="J157" s="236">
        <v>5.0</v>
      </c>
      <c r="K157" s="236">
        <v>1.0</v>
      </c>
      <c r="L157" s="152"/>
    </row>
    <row r="158">
      <c r="A158" s="233">
        <v>45222.0</v>
      </c>
      <c r="B158" s="153" t="s">
        <v>103</v>
      </c>
      <c r="C158" s="153" t="s">
        <v>31</v>
      </c>
      <c r="D158" s="234" t="s">
        <v>175</v>
      </c>
      <c r="E158" s="233">
        <v>45223.0</v>
      </c>
      <c r="F158" s="235">
        <v>0.0</v>
      </c>
      <c r="G158" s="235">
        <v>0.0</v>
      </c>
      <c r="H158" s="235">
        <v>0.0</v>
      </c>
      <c r="I158" s="236">
        <v>0.0</v>
      </c>
      <c r="J158" s="235">
        <v>0.0</v>
      </c>
      <c r="K158" s="235">
        <v>0.0</v>
      </c>
      <c r="L158" s="152" t="s">
        <v>25</v>
      </c>
    </row>
    <row r="159">
      <c r="A159" s="233">
        <v>45222.0</v>
      </c>
      <c r="B159" s="153" t="s">
        <v>97</v>
      </c>
      <c r="C159" s="153" t="s">
        <v>31</v>
      </c>
      <c r="D159" s="234" t="s">
        <v>175</v>
      </c>
      <c r="E159" s="233">
        <v>45223.0</v>
      </c>
      <c r="F159" s="237">
        <v>0.22916666666666666</v>
      </c>
      <c r="G159" s="237">
        <v>0.5416666666666666</v>
      </c>
      <c r="H159" s="235">
        <v>7.5</v>
      </c>
      <c r="I159" s="235">
        <v>0.0</v>
      </c>
      <c r="J159" s="235">
        <v>7.0</v>
      </c>
      <c r="K159" s="235">
        <v>0.5</v>
      </c>
      <c r="L159" s="153"/>
    </row>
    <row r="160">
      <c r="A160" s="233">
        <v>45222.0</v>
      </c>
      <c r="B160" s="152" t="s">
        <v>109</v>
      </c>
      <c r="C160" s="153" t="s">
        <v>31</v>
      </c>
      <c r="D160" s="234" t="s">
        <v>175</v>
      </c>
      <c r="E160" s="233">
        <v>45223.0</v>
      </c>
      <c r="F160" s="238">
        <v>0.20833333333333334</v>
      </c>
      <c r="G160" s="238">
        <v>0.5208333333333334</v>
      </c>
      <c r="H160" s="236">
        <v>7.5</v>
      </c>
      <c r="I160" s="236">
        <v>0.0</v>
      </c>
      <c r="J160" s="236">
        <v>6.5</v>
      </c>
      <c r="K160" s="236">
        <v>1.0</v>
      </c>
      <c r="L160" s="152"/>
    </row>
    <row r="161">
      <c r="A161" s="233">
        <v>45223.0</v>
      </c>
      <c r="B161" s="152" t="s">
        <v>88</v>
      </c>
      <c r="C161" s="153" t="s">
        <v>31</v>
      </c>
      <c r="D161" s="234" t="s">
        <v>175</v>
      </c>
      <c r="E161" s="233">
        <v>45223.0</v>
      </c>
      <c r="F161" s="235">
        <v>0.0</v>
      </c>
      <c r="G161" s="235">
        <v>0.0</v>
      </c>
      <c r="H161" s="235">
        <v>0.0</v>
      </c>
      <c r="I161" s="236">
        <v>0.0</v>
      </c>
      <c r="J161" s="236">
        <v>0.0</v>
      </c>
      <c r="K161" s="235">
        <v>0.0</v>
      </c>
      <c r="L161" s="152" t="s">
        <v>25</v>
      </c>
    </row>
    <row r="162">
      <c r="A162" s="233">
        <v>45223.0</v>
      </c>
      <c r="B162" s="152" t="s">
        <v>50</v>
      </c>
      <c r="C162" s="153" t="s">
        <v>31</v>
      </c>
      <c r="D162" s="234" t="s">
        <v>175</v>
      </c>
      <c r="E162" s="233">
        <v>45223.0</v>
      </c>
      <c r="F162" s="238">
        <v>0.9166666666666666</v>
      </c>
      <c r="G162" s="237">
        <v>0.20833333333333334</v>
      </c>
      <c r="H162" s="235">
        <v>7.0</v>
      </c>
      <c r="I162" s="235">
        <v>0.0</v>
      </c>
      <c r="J162" s="235">
        <v>0.0</v>
      </c>
      <c r="K162" s="235">
        <v>7.0</v>
      </c>
      <c r="L162" s="152"/>
    </row>
    <row r="163">
      <c r="A163" s="233">
        <v>45223.0</v>
      </c>
      <c r="B163" s="152" t="s">
        <v>189</v>
      </c>
      <c r="C163" s="153" t="s">
        <v>51</v>
      </c>
      <c r="D163" s="234" t="s">
        <v>175</v>
      </c>
      <c r="E163" s="233">
        <v>45223.0</v>
      </c>
      <c r="F163" s="235">
        <v>0.0</v>
      </c>
      <c r="G163" s="235">
        <v>0.0</v>
      </c>
      <c r="H163" s="235">
        <v>0.0</v>
      </c>
      <c r="I163" s="236">
        <v>0.0</v>
      </c>
      <c r="J163" s="236">
        <v>0.0</v>
      </c>
      <c r="K163" s="235">
        <v>0.0</v>
      </c>
      <c r="L163" s="152" t="s">
        <v>25</v>
      </c>
    </row>
    <row r="164">
      <c r="A164" s="233">
        <v>45223.0</v>
      </c>
      <c r="B164" s="153" t="s">
        <v>139</v>
      </c>
      <c r="C164" s="153" t="s">
        <v>35</v>
      </c>
      <c r="D164" s="234" t="s">
        <v>175</v>
      </c>
      <c r="E164" s="233">
        <v>45223.0</v>
      </c>
      <c r="F164" s="238">
        <v>0.9583333333333334</v>
      </c>
      <c r="G164" s="237">
        <v>0.20833333333333334</v>
      </c>
      <c r="H164" s="235">
        <v>6.0</v>
      </c>
      <c r="I164" s="236">
        <v>0.0</v>
      </c>
      <c r="J164" s="236">
        <v>0.0</v>
      </c>
      <c r="K164" s="235">
        <v>6.0</v>
      </c>
      <c r="L164" s="155"/>
    </row>
    <row r="165">
      <c r="A165" s="233">
        <v>45223.0</v>
      </c>
      <c r="B165" s="152" t="s">
        <v>55</v>
      </c>
      <c r="C165" s="152" t="s">
        <v>303</v>
      </c>
      <c r="D165" s="234" t="s">
        <v>175</v>
      </c>
      <c r="E165" s="233">
        <v>45223.0</v>
      </c>
      <c r="F165" s="238">
        <v>0.9583333333333334</v>
      </c>
      <c r="G165" s="237">
        <v>0.20833333333333334</v>
      </c>
      <c r="H165" s="235">
        <v>6.0</v>
      </c>
      <c r="I165" s="236">
        <v>0.0</v>
      </c>
      <c r="J165" s="236">
        <v>0.0</v>
      </c>
      <c r="K165" s="235">
        <v>6.0</v>
      </c>
      <c r="L165" s="152"/>
    </row>
    <row r="166">
      <c r="A166" s="233">
        <v>45223.0</v>
      </c>
      <c r="B166" s="152" t="s">
        <v>18</v>
      </c>
      <c r="C166" s="153" t="s">
        <v>1</v>
      </c>
      <c r="D166" s="234" t="s">
        <v>175</v>
      </c>
      <c r="E166" s="233">
        <v>45223.0</v>
      </c>
      <c r="F166" s="237">
        <v>0.9375</v>
      </c>
      <c r="G166" s="237">
        <v>0.20833333333333334</v>
      </c>
      <c r="H166" s="235">
        <v>6.5</v>
      </c>
      <c r="I166" s="236">
        <v>0.0</v>
      </c>
      <c r="J166" s="236">
        <v>0.0</v>
      </c>
      <c r="K166" s="235">
        <v>6.5</v>
      </c>
      <c r="L166" s="152"/>
    </row>
    <row r="167">
      <c r="A167" s="233">
        <v>45223.0</v>
      </c>
      <c r="B167" s="152" t="s">
        <v>52</v>
      </c>
      <c r="C167" s="152" t="s">
        <v>51</v>
      </c>
      <c r="D167" s="234" t="s">
        <v>175</v>
      </c>
      <c r="E167" s="233">
        <v>45223.0</v>
      </c>
      <c r="F167" s="238">
        <v>0.9583333333333334</v>
      </c>
      <c r="G167" s="237">
        <v>0.16666666666666666</v>
      </c>
      <c r="H167" s="235">
        <v>5.0</v>
      </c>
      <c r="I167" s="283">
        <v>0.0</v>
      </c>
      <c r="J167" s="283">
        <v>0.0</v>
      </c>
      <c r="K167" s="235">
        <v>5.0</v>
      </c>
      <c r="L167" s="152"/>
    </row>
    <row r="168">
      <c r="A168" s="233">
        <v>45223.0</v>
      </c>
      <c r="B168" s="152" t="s">
        <v>52</v>
      </c>
      <c r="C168" s="152" t="s">
        <v>145</v>
      </c>
      <c r="D168" s="234" t="s">
        <v>171</v>
      </c>
      <c r="E168" s="233">
        <v>45224.0</v>
      </c>
      <c r="F168" s="237">
        <v>0.16666666666666666</v>
      </c>
      <c r="G168" s="237">
        <v>0.20833333333333334</v>
      </c>
      <c r="H168" s="235">
        <v>1.0</v>
      </c>
      <c r="I168" s="235">
        <v>0.0</v>
      </c>
      <c r="J168" s="235">
        <v>0.0</v>
      </c>
      <c r="K168" s="235">
        <v>1.0</v>
      </c>
      <c r="L168" s="152"/>
    </row>
    <row r="169">
      <c r="A169" s="233">
        <v>45223.0</v>
      </c>
      <c r="B169" s="152" t="s">
        <v>50</v>
      </c>
      <c r="C169" s="152" t="s">
        <v>145</v>
      </c>
      <c r="D169" s="234" t="s">
        <v>171</v>
      </c>
      <c r="E169" s="233">
        <v>45224.0</v>
      </c>
      <c r="F169" s="237">
        <v>0.20833333333333334</v>
      </c>
      <c r="G169" s="237">
        <v>0.4166666666666667</v>
      </c>
      <c r="H169" s="235">
        <v>5.0</v>
      </c>
      <c r="I169" s="235">
        <v>0.0</v>
      </c>
      <c r="J169" s="235">
        <v>1.0</v>
      </c>
      <c r="K169" s="235">
        <v>4.0</v>
      </c>
      <c r="L169" s="152"/>
    </row>
    <row r="170">
      <c r="A170" s="233">
        <v>45223.0</v>
      </c>
      <c r="B170" s="152" t="s">
        <v>30</v>
      </c>
      <c r="C170" s="152" t="s">
        <v>145</v>
      </c>
      <c r="D170" s="234" t="s">
        <v>171</v>
      </c>
      <c r="E170" s="233">
        <v>45224.0</v>
      </c>
      <c r="F170" s="235">
        <v>0.0</v>
      </c>
      <c r="G170" s="235">
        <v>0.0</v>
      </c>
      <c r="H170" s="235">
        <v>0.0</v>
      </c>
      <c r="I170" s="235">
        <v>0.0</v>
      </c>
      <c r="J170" s="235">
        <v>0.0</v>
      </c>
      <c r="K170" s="235">
        <v>0.0</v>
      </c>
      <c r="L170" s="152" t="s">
        <v>25</v>
      </c>
    </row>
    <row r="171">
      <c r="A171" s="233">
        <v>45223.0</v>
      </c>
      <c r="B171" s="152" t="s">
        <v>123</v>
      </c>
      <c r="C171" s="152" t="s">
        <v>23</v>
      </c>
      <c r="D171" s="234" t="s">
        <v>171</v>
      </c>
      <c r="E171" s="233">
        <v>45224.0</v>
      </c>
      <c r="F171" s="238">
        <v>0.020833333333333332</v>
      </c>
      <c r="G171" s="237">
        <v>0.4583333333333333</v>
      </c>
      <c r="H171" s="68">
        <v>10.5</v>
      </c>
      <c r="I171" s="68">
        <v>2.5</v>
      </c>
      <c r="J171" s="68">
        <v>2.5</v>
      </c>
      <c r="K171" s="68">
        <v>5.5</v>
      </c>
      <c r="L171" s="152" t="s">
        <v>304</v>
      </c>
    </row>
    <row r="172">
      <c r="A172" s="233">
        <v>45223.0</v>
      </c>
      <c r="B172" s="153" t="s">
        <v>45</v>
      </c>
      <c r="C172" s="153" t="s">
        <v>1</v>
      </c>
      <c r="D172" s="234" t="s">
        <v>171</v>
      </c>
      <c r="E172" s="233">
        <v>45224.0</v>
      </c>
      <c r="F172" s="235">
        <v>0.0</v>
      </c>
      <c r="G172" s="235">
        <v>0.0</v>
      </c>
      <c r="H172" s="235">
        <v>0.0</v>
      </c>
      <c r="I172" s="236">
        <v>0.0</v>
      </c>
      <c r="J172" s="235">
        <v>0.0</v>
      </c>
      <c r="K172" s="235">
        <v>0.0</v>
      </c>
      <c r="L172" s="152" t="s">
        <v>25</v>
      </c>
    </row>
    <row r="173">
      <c r="A173" s="233">
        <v>45223.0</v>
      </c>
      <c r="B173" s="152" t="s">
        <v>32</v>
      </c>
      <c r="C173" s="153" t="s">
        <v>1</v>
      </c>
      <c r="D173" s="234" t="s">
        <v>171</v>
      </c>
      <c r="E173" s="233">
        <v>45224.0</v>
      </c>
      <c r="F173" s="237">
        <v>0.20833333333333334</v>
      </c>
      <c r="G173" s="238">
        <v>0.4791666666666667</v>
      </c>
      <c r="H173" s="235">
        <v>6.5</v>
      </c>
      <c r="I173" s="236">
        <v>0.0</v>
      </c>
      <c r="J173" s="236">
        <v>5.5</v>
      </c>
      <c r="K173" s="235">
        <v>1.0</v>
      </c>
      <c r="L173" s="153"/>
    </row>
    <row r="174">
      <c r="A174" s="233">
        <v>45223.0</v>
      </c>
      <c r="B174" s="152" t="s">
        <v>54</v>
      </c>
      <c r="C174" s="152" t="s">
        <v>51</v>
      </c>
      <c r="D174" s="234" t="s">
        <v>171</v>
      </c>
      <c r="E174" s="233">
        <v>45224.0</v>
      </c>
      <c r="F174" s="237">
        <v>0.16666666666666666</v>
      </c>
      <c r="G174" s="237">
        <v>0.5</v>
      </c>
      <c r="H174" s="235">
        <v>8.0</v>
      </c>
      <c r="I174" s="236">
        <v>0.0</v>
      </c>
      <c r="J174" s="235">
        <v>6.0</v>
      </c>
      <c r="K174" s="235">
        <v>2.0</v>
      </c>
      <c r="L174" s="153"/>
    </row>
    <row r="175">
      <c r="A175" s="233">
        <v>45223.0</v>
      </c>
      <c r="B175" s="153" t="s">
        <v>69</v>
      </c>
      <c r="C175" s="153" t="s">
        <v>51</v>
      </c>
      <c r="D175" s="234" t="s">
        <v>171</v>
      </c>
      <c r="E175" s="233">
        <v>45224.0</v>
      </c>
      <c r="F175" s="235">
        <v>0.0</v>
      </c>
      <c r="G175" s="235">
        <v>0.0</v>
      </c>
      <c r="H175" s="235">
        <v>0.0</v>
      </c>
      <c r="I175" s="235">
        <v>0.0</v>
      </c>
      <c r="J175" s="235">
        <v>0.0</v>
      </c>
      <c r="K175" s="235">
        <v>0.0</v>
      </c>
      <c r="L175" s="152" t="s">
        <v>25</v>
      </c>
    </row>
    <row r="176">
      <c r="A176" s="233">
        <v>45223.0</v>
      </c>
      <c r="B176" s="152" t="s">
        <v>190</v>
      </c>
      <c r="C176" s="152" t="s">
        <v>51</v>
      </c>
      <c r="D176" s="234" t="s">
        <v>171</v>
      </c>
      <c r="E176" s="233">
        <v>45224.0</v>
      </c>
      <c r="F176" s="238">
        <v>0.20833333333333334</v>
      </c>
      <c r="G176" s="238">
        <v>0.5208333333333334</v>
      </c>
      <c r="H176" s="236">
        <v>7.5</v>
      </c>
      <c r="I176" s="236">
        <v>0.0</v>
      </c>
      <c r="J176" s="236">
        <v>6.5</v>
      </c>
      <c r="K176" s="236">
        <v>1.0</v>
      </c>
      <c r="L176" s="152"/>
    </row>
    <row r="177">
      <c r="A177" s="233">
        <v>45223.0</v>
      </c>
      <c r="B177" s="155" t="s">
        <v>82</v>
      </c>
      <c r="C177" s="152" t="s">
        <v>35</v>
      </c>
      <c r="D177" s="234" t="s">
        <v>171</v>
      </c>
      <c r="E177" s="233">
        <v>45224.0</v>
      </c>
      <c r="F177" s="238">
        <v>0.20833333333333334</v>
      </c>
      <c r="G177" s="238">
        <v>0.4583333333333333</v>
      </c>
      <c r="H177" s="236">
        <v>6.0</v>
      </c>
      <c r="I177" s="236">
        <v>0.0</v>
      </c>
      <c r="J177" s="236">
        <v>5.0</v>
      </c>
      <c r="K177" s="236">
        <v>1.0</v>
      </c>
      <c r="L177" s="152"/>
    </row>
    <row r="178">
      <c r="A178" s="233">
        <v>45223.0</v>
      </c>
      <c r="B178" s="153" t="s">
        <v>103</v>
      </c>
      <c r="C178" s="153" t="s">
        <v>31</v>
      </c>
      <c r="D178" s="234" t="s">
        <v>171</v>
      </c>
      <c r="E178" s="233">
        <v>45224.0</v>
      </c>
      <c r="F178" s="235">
        <v>0.0</v>
      </c>
      <c r="G178" s="235">
        <v>0.0</v>
      </c>
      <c r="H178" s="235">
        <v>0.0</v>
      </c>
      <c r="I178" s="236">
        <v>0.0</v>
      </c>
      <c r="J178" s="235">
        <v>0.0</v>
      </c>
      <c r="K178" s="235">
        <v>0.0</v>
      </c>
      <c r="L178" s="152" t="s">
        <v>25</v>
      </c>
    </row>
    <row r="179">
      <c r="A179" s="233">
        <v>45223.0</v>
      </c>
      <c r="B179" s="153" t="s">
        <v>97</v>
      </c>
      <c r="C179" s="153" t="s">
        <v>31</v>
      </c>
      <c r="D179" s="234" t="s">
        <v>171</v>
      </c>
      <c r="E179" s="233">
        <v>45224.0</v>
      </c>
      <c r="F179" s="237">
        <v>0.22916666666666666</v>
      </c>
      <c r="G179" s="237">
        <v>0.5416666666666666</v>
      </c>
      <c r="H179" s="235">
        <v>7.5</v>
      </c>
      <c r="I179" s="235">
        <v>0.0</v>
      </c>
      <c r="J179" s="235">
        <v>7.0</v>
      </c>
      <c r="K179" s="235">
        <v>0.5</v>
      </c>
      <c r="L179" s="152"/>
    </row>
    <row r="180">
      <c r="A180" s="233">
        <v>45223.0</v>
      </c>
      <c r="B180" s="152" t="s">
        <v>109</v>
      </c>
      <c r="C180" s="153" t="s">
        <v>31</v>
      </c>
      <c r="D180" s="234" t="s">
        <v>171</v>
      </c>
      <c r="E180" s="233">
        <v>45224.0</v>
      </c>
      <c r="F180" s="238">
        <v>0.20833333333333334</v>
      </c>
      <c r="G180" s="238">
        <v>0.5208333333333334</v>
      </c>
      <c r="H180" s="236">
        <v>7.5</v>
      </c>
      <c r="I180" s="236">
        <v>0.0</v>
      </c>
      <c r="J180" s="236">
        <v>6.5</v>
      </c>
      <c r="K180" s="236">
        <v>1.0</v>
      </c>
      <c r="L180" s="152"/>
    </row>
    <row r="181">
      <c r="A181" s="233">
        <v>45224.0</v>
      </c>
      <c r="B181" s="153" t="s">
        <v>88</v>
      </c>
      <c r="C181" s="153" t="s">
        <v>31</v>
      </c>
      <c r="D181" s="234" t="s">
        <v>171</v>
      </c>
      <c r="E181" s="233">
        <v>45224.0</v>
      </c>
      <c r="F181" s="238">
        <v>0.9166666666666666</v>
      </c>
      <c r="G181" s="237">
        <v>0.22916666666666666</v>
      </c>
      <c r="H181" s="235">
        <v>7.5</v>
      </c>
      <c r="I181" s="236">
        <v>0.0</v>
      </c>
      <c r="J181" s="236">
        <v>0.0</v>
      </c>
      <c r="K181" s="235">
        <v>7.5</v>
      </c>
      <c r="L181" s="152"/>
    </row>
    <row r="182">
      <c r="A182" s="233">
        <v>45224.0</v>
      </c>
      <c r="B182" s="152" t="s">
        <v>190</v>
      </c>
      <c r="C182" s="152" t="s">
        <v>51</v>
      </c>
      <c r="D182" s="234" t="s">
        <v>171</v>
      </c>
      <c r="E182" s="233">
        <v>45224.0</v>
      </c>
      <c r="F182" s="238">
        <v>0.9583333333333334</v>
      </c>
      <c r="G182" s="237">
        <v>0.20833333333333334</v>
      </c>
      <c r="H182" s="235">
        <v>6.0</v>
      </c>
      <c r="I182" s="236">
        <v>0.0</v>
      </c>
      <c r="J182" s="236">
        <v>0.0</v>
      </c>
      <c r="K182" s="235">
        <v>6.0</v>
      </c>
      <c r="L182" s="155"/>
    </row>
    <row r="183">
      <c r="A183" s="233">
        <v>45224.0</v>
      </c>
      <c r="B183" s="153" t="s">
        <v>139</v>
      </c>
      <c r="C183" s="153" t="s">
        <v>35</v>
      </c>
      <c r="D183" s="234" t="s">
        <v>171</v>
      </c>
      <c r="E183" s="233">
        <v>45224.0</v>
      </c>
      <c r="F183" s="238">
        <v>0.9583333333333334</v>
      </c>
      <c r="G183" s="237">
        <v>0.20833333333333334</v>
      </c>
      <c r="H183" s="235">
        <v>6.0</v>
      </c>
      <c r="I183" s="236">
        <v>0.0</v>
      </c>
      <c r="J183" s="236">
        <v>0.0</v>
      </c>
      <c r="K183" s="235">
        <v>6.0</v>
      </c>
      <c r="L183" s="152"/>
    </row>
    <row r="184">
      <c r="A184" s="233">
        <v>45224.0</v>
      </c>
      <c r="B184" s="68" t="s">
        <v>55</v>
      </c>
      <c r="C184" s="152" t="s">
        <v>1</v>
      </c>
      <c r="D184" s="234" t="s">
        <v>171</v>
      </c>
      <c r="E184" s="233">
        <v>45224.0</v>
      </c>
      <c r="F184" s="237">
        <v>0.9375</v>
      </c>
      <c r="G184" s="237">
        <v>0.20833333333333334</v>
      </c>
      <c r="H184" s="235">
        <v>6.5</v>
      </c>
      <c r="I184" s="236">
        <v>0.0</v>
      </c>
      <c r="J184" s="236">
        <v>0.0</v>
      </c>
      <c r="K184" s="235">
        <v>6.5</v>
      </c>
      <c r="L184" s="152"/>
    </row>
    <row r="185">
      <c r="A185" s="233">
        <v>45224.0</v>
      </c>
      <c r="B185" s="152" t="s">
        <v>18</v>
      </c>
      <c r="C185" s="152" t="s">
        <v>1</v>
      </c>
      <c r="D185" s="234" t="s">
        <v>171</v>
      </c>
      <c r="E185" s="233">
        <v>45224.0</v>
      </c>
      <c r="F185" s="235">
        <v>0.0</v>
      </c>
      <c r="G185" s="235">
        <v>0.0</v>
      </c>
      <c r="H185" s="235">
        <v>0.0</v>
      </c>
      <c r="I185" s="236">
        <v>0.0</v>
      </c>
      <c r="J185" s="236">
        <v>0.0</v>
      </c>
      <c r="K185" s="235">
        <v>0.0</v>
      </c>
      <c r="L185" s="152" t="s">
        <v>25</v>
      </c>
    </row>
    <row r="186">
      <c r="A186" s="233">
        <v>45224.0</v>
      </c>
      <c r="B186" s="152" t="s">
        <v>52</v>
      </c>
      <c r="C186" s="153" t="s">
        <v>23</v>
      </c>
      <c r="D186" s="234" t="s">
        <v>169</v>
      </c>
      <c r="E186" s="233">
        <v>45225.0</v>
      </c>
      <c r="F186" s="238">
        <v>0.020833333333333332</v>
      </c>
      <c r="G186" s="237">
        <v>0.25</v>
      </c>
      <c r="H186" s="235">
        <v>5.5</v>
      </c>
      <c r="I186" s="235">
        <v>0.0</v>
      </c>
      <c r="J186" s="235">
        <v>0.0</v>
      </c>
      <c r="K186" s="235">
        <v>5.5</v>
      </c>
      <c r="L186" s="152"/>
    </row>
    <row r="187">
      <c r="A187" s="233">
        <v>45224.0</v>
      </c>
      <c r="B187" s="153" t="s">
        <v>123</v>
      </c>
      <c r="C187" s="153" t="s">
        <v>23</v>
      </c>
      <c r="D187" s="234" t="s">
        <v>169</v>
      </c>
      <c r="E187" s="233">
        <v>45225.0</v>
      </c>
      <c r="F187" s="237">
        <v>0.25</v>
      </c>
      <c r="G187" s="238">
        <v>0.4583333333333333</v>
      </c>
      <c r="H187" s="235">
        <v>5.0</v>
      </c>
      <c r="I187" s="235">
        <v>0.0</v>
      </c>
      <c r="J187" s="235">
        <v>5.0</v>
      </c>
      <c r="K187" s="235">
        <v>0.0</v>
      </c>
      <c r="L187" s="152"/>
    </row>
    <row r="188">
      <c r="A188" s="233">
        <v>45224.0</v>
      </c>
      <c r="B188" s="152" t="s">
        <v>50</v>
      </c>
      <c r="C188" s="152" t="s">
        <v>145</v>
      </c>
      <c r="D188" s="234" t="s">
        <v>169</v>
      </c>
      <c r="E188" s="233">
        <v>45225.0</v>
      </c>
      <c r="F188" s="235">
        <v>0.0</v>
      </c>
      <c r="G188" s="235">
        <v>0.0</v>
      </c>
      <c r="H188" s="235">
        <v>0.0</v>
      </c>
      <c r="I188" s="235">
        <v>0.0</v>
      </c>
      <c r="J188" s="235">
        <v>0.0</v>
      </c>
      <c r="K188" s="235">
        <v>0.0</v>
      </c>
      <c r="L188" s="152" t="s">
        <v>25</v>
      </c>
    </row>
    <row r="189">
      <c r="A189" s="233">
        <v>45224.0</v>
      </c>
      <c r="B189" s="152" t="s">
        <v>30</v>
      </c>
      <c r="C189" s="152" t="s">
        <v>145</v>
      </c>
      <c r="D189" s="234" t="s">
        <v>169</v>
      </c>
      <c r="E189" s="233">
        <v>45225.0</v>
      </c>
      <c r="F189" s="238">
        <v>0.16666666666666666</v>
      </c>
      <c r="G189" s="237">
        <v>0.4166666666666667</v>
      </c>
      <c r="H189" s="235">
        <v>6.0</v>
      </c>
      <c r="I189" s="235">
        <v>0.0</v>
      </c>
      <c r="J189" s="235">
        <v>4.0</v>
      </c>
      <c r="K189" s="235">
        <v>2.0</v>
      </c>
    </row>
    <row r="190">
      <c r="A190" s="233">
        <v>45224.0</v>
      </c>
      <c r="B190" s="153" t="s">
        <v>45</v>
      </c>
      <c r="C190" s="153" t="s">
        <v>1</v>
      </c>
      <c r="D190" s="234" t="s">
        <v>169</v>
      </c>
      <c r="E190" s="233">
        <v>45225.0</v>
      </c>
      <c r="F190" s="238">
        <v>0.20833333333333334</v>
      </c>
      <c r="G190" s="238">
        <v>0.4791666666666667</v>
      </c>
      <c r="H190" s="236">
        <v>6.5</v>
      </c>
      <c r="I190" s="236">
        <v>0.0</v>
      </c>
      <c r="J190" s="236">
        <v>5.5</v>
      </c>
      <c r="K190" s="236">
        <v>1.0</v>
      </c>
    </row>
    <row r="191">
      <c r="A191" s="233">
        <v>45224.0</v>
      </c>
      <c r="B191" s="152" t="s">
        <v>32</v>
      </c>
      <c r="C191" s="152" t="s">
        <v>35</v>
      </c>
      <c r="D191" s="234" t="s">
        <v>169</v>
      </c>
      <c r="E191" s="233">
        <v>45225.0</v>
      </c>
      <c r="F191" s="238">
        <v>0.20833333333333334</v>
      </c>
      <c r="G191" s="238">
        <v>0.4583333333333333</v>
      </c>
      <c r="H191" s="236">
        <v>6.0</v>
      </c>
      <c r="I191" s="236">
        <v>0.0</v>
      </c>
      <c r="J191" s="236">
        <v>5.0</v>
      </c>
      <c r="K191" s="236">
        <v>1.0</v>
      </c>
    </row>
    <row r="192">
      <c r="A192" s="233">
        <v>45224.0</v>
      </c>
      <c r="B192" s="152" t="s">
        <v>54</v>
      </c>
      <c r="C192" s="152" t="s">
        <v>51</v>
      </c>
      <c r="D192" s="234" t="s">
        <v>169</v>
      </c>
      <c r="E192" s="233">
        <v>45225.0</v>
      </c>
      <c r="F192" s="238">
        <v>0.16666666666666666</v>
      </c>
      <c r="G192" s="237">
        <v>0.5</v>
      </c>
      <c r="H192" s="235">
        <v>8.0</v>
      </c>
      <c r="I192" s="235">
        <v>0.0</v>
      </c>
      <c r="J192" s="236">
        <v>6.0</v>
      </c>
      <c r="K192" s="236">
        <v>2.0</v>
      </c>
    </row>
    <row r="193">
      <c r="A193" s="233">
        <v>45224.0</v>
      </c>
      <c r="B193" s="153" t="s">
        <v>69</v>
      </c>
      <c r="C193" s="153" t="s">
        <v>51</v>
      </c>
      <c r="D193" s="234" t="s">
        <v>169</v>
      </c>
      <c r="E193" s="233">
        <v>45225.0</v>
      </c>
      <c r="F193" s="235">
        <v>0.0</v>
      </c>
      <c r="G193" s="235">
        <v>0.0</v>
      </c>
      <c r="H193" s="235">
        <v>0.0</v>
      </c>
      <c r="I193" s="235">
        <v>0.0</v>
      </c>
      <c r="J193" s="235">
        <v>0.0</v>
      </c>
      <c r="K193" s="235">
        <v>0.0</v>
      </c>
      <c r="L193" s="68" t="s">
        <v>166</v>
      </c>
    </row>
    <row r="194">
      <c r="A194" s="233">
        <v>45224.0</v>
      </c>
      <c r="B194" s="152" t="s">
        <v>189</v>
      </c>
      <c r="C194" s="153" t="s">
        <v>51</v>
      </c>
      <c r="D194" s="234" t="s">
        <v>169</v>
      </c>
      <c r="E194" s="233">
        <v>45225.0</v>
      </c>
      <c r="F194" s="238">
        <v>0.20833333333333334</v>
      </c>
      <c r="G194" s="238">
        <v>0.5208333333333334</v>
      </c>
      <c r="H194" s="236">
        <v>7.5</v>
      </c>
      <c r="I194" s="236">
        <v>0.0</v>
      </c>
      <c r="J194" s="236">
        <v>6.5</v>
      </c>
      <c r="K194" s="236">
        <v>1.0</v>
      </c>
      <c r="L194" s="152"/>
    </row>
    <row r="195">
      <c r="A195" s="233">
        <v>45224.0</v>
      </c>
      <c r="B195" s="155" t="s">
        <v>82</v>
      </c>
      <c r="C195" s="152" t="s">
        <v>35</v>
      </c>
      <c r="D195" s="234" t="s">
        <v>169</v>
      </c>
      <c r="E195" s="233">
        <v>45225.0</v>
      </c>
      <c r="F195" s="235">
        <v>0.0</v>
      </c>
      <c r="G195" s="235">
        <v>0.0</v>
      </c>
      <c r="H195" s="235">
        <v>0.0</v>
      </c>
      <c r="I195" s="236">
        <v>0.0</v>
      </c>
      <c r="J195" s="235">
        <v>0.0</v>
      </c>
      <c r="K195" s="235">
        <v>0.0</v>
      </c>
      <c r="L195" s="152" t="s">
        <v>25</v>
      </c>
    </row>
    <row r="196">
      <c r="A196" s="233">
        <v>45224.0</v>
      </c>
      <c r="B196" s="153" t="s">
        <v>103</v>
      </c>
      <c r="C196" s="153" t="s">
        <v>31</v>
      </c>
      <c r="D196" s="234" t="s">
        <v>169</v>
      </c>
      <c r="E196" s="233">
        <v>45225.0</v>
      </c>
      <c r="F196" s="237">
        <v>0.22916666666666666</v>
      </c>
      <c r="G196" s="237">
        <v>0.5416666666666666</v>
      </c>
      <c r="H196" s="235">
        <v>7.5</v>
      </c>
      <c r="I196" s="235">
        <v>0.0</v>
      </c>
      <c r="J196" s="235">
        <v>7.0</v>
      </c>
      <c r="K196" s="235">
        <v>0.5</v>
      </c>
    </row>
    <row r="197">
      <c r="A197" s="233">
        <v>45224.0</v>
      </c>
      <c r="B197" s="153" t="s">
        <v>97</v>
      </c>
      <c r="C197" s="153" t="s">
        <v>31</v>
      </c>
      <c r="D197" s="234" t="s">
        <v>169</v>
      </c>
      <c r="E197" s="233">
        <v>45225.0</v>
      </c>
      <c r="F197" s="235">
        <v>0.0</v>
      </c>
      <c r="G197" s="235">
        <v>0.0</v>
      </c>
      <c r="H197" s="235">
        <v>0.0</v>
      </c>
      <c r="I197" s="235">
        <v>0.0</v>
      </c>
      <c r="J197" s="235">
        <v>0.0</v>
      </c>
      <c r="K197" s="235">
        <v>0.0</v>
      </c>
      <c r="L197" s="152" t="s">
        <v>25</v>
      </c>
    </row>
    <row r="198">
      <c r="A198" s="233">
        <v>45224.0</v>
      </c>
      <c r="B198" s="152" t="s">
        <v>109</v>
      </c>
      <c r="C198" s="153" t="s">
        <v>31</v>
      </c>
      <c r="D198" s="234" t="s">
        <v>169</v>
      </c>
      <c r="E198" s="233">
        <v>45225.0</v>
      </c>
      <c r="F198" s="238">
        <v>0.20833333333333334</v>
      </c>
      <c r="G198" s="238">
        <v>0.5208333333333334</v>
      </c>
      <c r="H198" s="236">
        <v>7.5</v>
      </c>
      <c r="I198" s="236">
        <v>0.0</v>
      </c>
      <c r="J198" s="236">
        <v>6.5</v>
      </c>
      <c r="K198" s="236">
        <v>1.0</v>
      </c>
      <c r="L198" s="152"/>
    </row>
    <row r="199">
      <c r="A199" s="233">
        <v>45225.0</v>
      </c>
      <c r="B199" s="153" t="s">
        <v>88</v>
      </c>
      <c r="C199" s="153" t="s">
        <v>31</v>
      </c>
      <c r="D199" s="234" t="s">
        <v>169</v>
      </c>
      <c r="E199" s="233">
        <v>45225.0</v>
      </c>
      <c r="F199" s="238">
        <v>0.9166666666666666</v>
      </c>
      <c r="G199" s="237">
        <v>0.22916666666666666</v>
      </c>
      <c r="H199" s="235">
        <v>7.5</v>
      </c>
      <c r="I199" s="236">
        <v>0.0</v>
      </c>
      <c r="J199" s="236">
        <v>0.0</v>
      </c>
      <c r="K199" s="235">
        <v>7.5</v>
      </c>
      <c r="L199" s="152"/>
    </row>
    <row r="200">
      <c r="A200" s="233">
        <v>45225.0</v>
      </c>
      <c r="B200" s="152" t="s">
        <v>52</v>
      </c>
      <c r="C200" s="153" t="s">
        <v>51</v>
      </c>
      <c r="D200" s="234" t="s">
        <v>169</v>
      </c>
      <c r="E200" s="233">
        <v>45225.0</v>
      </c>
      <c r="F200" s="238">
        <v>0.9583333333333334</v>
      </c>
      <c r="G200" s="237">
        <v>0.20833333333333334</v>
      </c>
      <c r="H200" s="235">
        <v>6.0</v>
      </c>
      <c r="I200" s="236">
        <v>0.0</v>
      </c>
      <c r="J200" s="236">
        <v>0.0</v>
      </c>
      <c r="K200" s="235">
        <v>6.0</v>
      </c>
      <c r="L200" s="155"/>
    </row>
    <row r="201">
      <c r="A201" s="233">
        <v>45225.0</v>
      </c>
      <c r="B201" s="153" t="s">
        <v>139</v>
      </c>
      <c r="C201" s="153" t="s">
        <v>35</v>
      </c>
      <c r="D201" s="234" t="s">
        <v>169</v>
      </c>
      <c r="E201" s="233">
        <v>45225.0</v>
      </c>
      <c r="F201" s="238">
        <v>0.9583333333333334</v>
      </c>
      <c r="G201" s="237">
        <v>0.20833333333333334</v>
      </c>
      <c r="H201" s="235">
        <v>6.0</v>
      </c>
      <c r="I201" s="236">
        <v>0.0</v>
      </c>
      <c r="J201" s="236">
        <v>0.0</v>
      </c>
      <c r="K201" s="235">
        <v>6.0</v>
      </c>
      <c r="L201" s="155"/>
    </row>
    <row r="202">
      <c r="A202" s="233">
        <v>45225.0</v>
      </c>
      <c r="B202" s="152" t="s">
        <v>55</v>
      </c>
      <c r="C202" s="152" t="s">
        <v>1</v>
      </c>
      <c r="D202" s="234" t="s">
        <v>169</v>
      </c>
      <c r="E202" s="233">
        <v>45225.0</v>
      </c>
      <c r="F202" s="237">
        <v>0.9375</v>
      </c>
      <c r="G202" s="237">
        <v>0.20833333333333334</v>
      </c>
      <c r="H202" s="235">
        <v>6.5</v>
      </c>
      <c r="I202" s="236">
        <v>0.0</v>
      </c>
      <c r="J202" s="236">
        <v>0.0</v>
      </c>
      <c r="K202" s="235">
        <v>6.5</v>
      </c>
      <c r="L202" s="152"/>
    </row>
    <row r="203">
      <c r="A203" s="233">
        <v>45225.0</v>
      </c>
      <c r="B203" s="152" t="s">
        <v>50</v>
      </c>
      <c r="C203" s="152" t="s">
        <v>49</v>
      </c>
      <c r="D203" s="234" t="s">
        <v>169</v>
      </c>
      <c r="E203" s="233">
        <v>45225.0</v>
      </c>
      <c r="F203" s="238">
        <v>0.9583333333333334</v>
      </c>
      <c r="G203" s="237">
        <v>0.3333333333333333</v>
      </c>
      <c r="H203" s="235">
        <v>9.0</v>
      </c>
      <c r="I203" s="235">
        <v>1.0</v>
      </c>
      <c r="J203" s="235">
        <v>1.0</v>
      </c>
      <c r="K203" s="235">
        <v>7.0</v>
      </c>
      <c r="L203" s="68" t="s">
        <v>191</v>
      </c>
    </row>
    <row r="204">
      <c r="A204" s="233">
        <v>45225.0</v>
      </c>
      <c r="B204" s="152" t="s">
        <v>30</v>
      </c>
      <c r="C204" s="152" t="s">
        <v>145</v>
      </c>
      <c r="D204" s="234" t="s">
        <v>168</v>
      </c>
      <c r="E204" s="233">
        <v>45226.0</v>
      </c>
      <c r="F204" s="238">
        <v>0.16666666666666666</v>
      </c>
      <c r="G204" s="237">
        <v>0.4166666666666667</v>
      </c>
      <c r="H204" s="235">
        <v>6.0</v>
      </c>
      <c r="I204" s="235">
        <v>0.0</v>
      </c>
      <c r="J204" s="235">
        <v>4.0</v>
      </c>
      <c r="K204" s="235">
        <v>2.0</v>
      </c>
    </row>
    <row r="205">
      <c r="A205" s="233">
        <v>45225.0</v>
      </c>
      <c r="B205" s="152" t="s">
        <v>18</v>
      </c>
      <c r="C205" s="152" t="s">
        <v>23</v>
      </c>
      <c r="D205" s="234" t="s">
        <v>168</v>
      </c>
      <c r="E205" s="233">
        <v>45226.0</v>
      </c>
      <c r="F205" s="238">
        <v>0.020833333333333332</v>
      </c>
      <c r="G205" s="237">
        <v>0.20833333333333334</v>
      </c>
      <c r="H205" s="235">
        <v>4.5</v>
      </c>
      <c r="I205" s="235">
        <v>0.0</v>
      </c>
      <c r="J205" s="235">
        <v>0.0</v>
      </c>
      <c r="K205" s="235">
        <v>4.5</v>
      </c>
    </row>
    <row r="206">
      <c r="A206" s="233">
        <v>45225.0</v>
      </c>
      <c r="B206" s="152" t="s">
        <v>123</v>
      </c>
      <c r="C206" s="152" t="s">
        <v>23</v>
      </c>
      <c r="D206" s="234" t="s">
        <v>168</v>
      </c>
      <c r="E206" s="233">
        <v>45226.0</v>
      </c>
      <c r="F206" s="237">
        <v>0.20833333333333334</v>
      </c>
      <c r="G206" s="238">
        <v>0.4583333333333333</v>
      </c>
      <c r="H206" s="235">
        <v>6.0</v>
      </c>
      <c r="I206" s="236">
        <v>0.0</v>
      </c>
      <c r="J206" s="236">
        <v>5.0</v>
      </c>
      <c r="K206" s="235">
        <v>1.0</v>
      </c>
    </row>
    <row r="207">
      <c r="A207" s="233">
        <v>45225.0</v>
      </c>
      <c r="B207" s="153" t="s">
        <v>45</v>
      </c>
      <c r="C207" s="153" t="s">
        <v>1</v>
      </c>
      <c r="D207" s="234" t="s">
        <v>168</v>
      </c>
      <c r="E207" s="233">
        <v>45226.0</v>
      </c>
      <c r="F207" s="235">
        <v>0.0</v>
      </c>
      <c r="G207" s="235">
        <v>0.0</v>
      </c>
      <c r="H207" s="235">
        <v>0.0</v>
      </c>
      <c r="I207" s="236">
        <v>0.0</v>
      </c>
      <c r="J207" s="235">
        <v>0.0</v>
      </c>
      <c r="K207" s="235">
        <v>0.0</v>
      </c>
      <c r="L207" s="68" t="s">
        <v>25</v>
      </c>
    </row>
    <row r="208">
      <c r="A208" s="233">
        <v>45225.0</v>
      </c>
      <c r="B208" s="152" t="s">
        <v>32</v>
      </c>
      <c r="C208" s="153" t="s">
        <v>1</v>
      </c>
      <c r="D208" s="234" t="s">
        <v>168</v>
      </c>
      <c r="E208" s="233">
        <v>45226.0</v>
      </c>
      <c r="F208" s="238">
        <v>0.20833333333333334</v>
      </c>
      <c r="G208" s="238">
        <v>0.4791666666666667</v>
      </c>
      <c r="H208" s="236">
        <v>6.5</v>
      </c>
      <c r="I208" s="236">
        <v>0.0</v>
      </c>
      <c r="J208" s="236">
        <v>5.5</v>
      </c>
      <c r="K208" s="236">
        <v>1.0</v>
      </c>
      <c r="L208" s="152"/>
    </row>
    <row r="209">
      <c r="A209" s="233">
        <v>45225.0</v>
      </c>
      <c r="B209" s="152" t="s">
        <v>189</v>
      </c>
      <c r="C209" s="152" t="s">
        <v>51</v>
      </c>
      <c r="D209" s="234" t="s">
        <v>168</v>
      </c>
      <c r="E209" s="233">
        <v>45226.0</v>
      </c>
      <c r="F209" s="238">
        <v>0.20833333333333334</v>
      </c>
      <c r="G209" s="238">
        <v>0.5208333333333334</v>
      </c>
      <c r="H209" s="236">
        <v>7.5</v>
      </c>
      <c r="I209" s="236">
        <v>0.0</v>
      </c>
      <c r="J209" s="236">
        <v>6.5</v>
      </c>
      <c r="K209" s="236">
        <v>1.0</v>
      </c>
      <c r="L209" s="152"/>
    </row>
    <row r="210">
      <c r="A210" s="233">
        <v>45225.0</v>
      </c>
      <c r="B210" s="153" t="s">
        <v>69</v>
      </c>
      <c r="C210" s="153" t="s">
        <v>51</v>
      </c>
      <c r="D210" s="234" t="s">
        <v>168</v>
      </c>
      <c r="E210" s="233">
        <v>45226.0</v>
      </c>
      <c r="F210" s="235">
        <v>0.0</v>
      </c>
      <c r="G210" s="235">
        <v>0.0</v>
      </c>
      <c r="H210" s="235">
        <v>0.0</v>
      </c>
      <c r="I210" s="235">
        <v>0.0</v>
      </c>
      <c r="J210" s="235">
        <v>0.0</v>
      </c>
      <c r="K210" s="235">
        <v>0.0</v>
      </c>
      <c r="L210" s="152" t="s">
        <v>166</v>
      </c>
    </row>
    <row r="211">
      <c r="A211" s="233">
        <v>45225.0</v>
      </c>
      <c r="B211" s="155" t="s">
        <v>190</v>
      </c>
      <c r="C211" s="153" t="s">
        <v>51</v>
      </c>
      <c r="D211" s="234" t="s">
        <v>168</v>
      </c>
      <c r="E211" s="233">
        <v>45226.0</v>
      </c>
      <c r="F211" s="235">
        <v>0.0</v>
      </c>
      <c r="G211" s="235">
        <v>0.0</v>
      </c>
      <c r="H211" s="235">
        <v>0.0</v>
      </c>
      <c r="I211" s="236">
        <v>0.0</v>
      </c>
      <c r="J211" s="235">
        <v>0.0</v>
      </c>
      <c r="K211" s="235">
        <v>0.0</v>
      </c>
      <c r="L211" s="152" t="s">
        <v>25</v>
      </c>
    </row>
    <row r="212">
      <c r="A212" s="233">
        <v>45225.0</v>
      </c>
      <c r="B212" s="152" t="s">
        <v>54</v>
      </c>
      <c r="C212" s="153" t="s">
        <v>51</v>
      </c>
      <c r="D212" s="234" t="s">
        <v>168</v>
      </c>
      <c r="E212" s="233">
        <v>45226.0</v>
      </c>
      <c r="F212" s="238">
        <v>0.16666666666666666</v>
      </c>
      <c r="G212" s="237">
        <v>0.5</v>
      </c>
      <c r="H212" s="235">
        <v>8.0</v>
      </c>
      <c r="I212" s="235">
        <v>0.0</v>
      </c>
      <c r="J212" s="236">
        <v>6.0</v>
      </c>
      <c r="K212" s="236">
        <v>2.0</v>
      </c>
      <c r="L212" s="68"/>
    </row>
    <row r="213">
      <c r="A213" s="233">
        <v>45225.0</v>
      </c>
      <c r="B213" s="155" t="s">
        <v>82</v>
      </c>
      <c r="C213" s="152" t="s">
        <v>35</v>
      </c>
      <c r="D213" s="234" t="s">
        <v>168</v>
      </c>
      <c r="E213" s="233">
        <v>45226.0</v>
      </c>
      <c r="F213" s="238">
        <v>0.20833333333333334</v>
      </c>
      <c r="G213" s="238">
        <v>0.4583333333333333</v>
      </c>
      <c r="H213" s="236">
        <v>6.0</v>
      </c>
      <c r="I213" s="236">
        <v>0.0</v>
      </c>
      <c r="J213" s="236">
        <v>5.0</v>
      </c>
      <c r="K213" s="236">
        <v>1.0</v>
      </c>
      <c r="L213" s="68"/>
    </row>
    <row r="214">
      <c r="A214" s="233">
        <v>45225.0</v>
      </c>
      <c r="B214" s="153" t="s">
        <v>103</v>
      </c>
      <c r="C214" s="153" t="s">
        <v>31</v>
      </c>
      <c r="D214" s="234" t="s">
        <v>168</v>
      </c>
      <c r="E214" s="233">
        <v>45226.0</v>
      </c>
      <c r="F214" s="238">
        <v>0.20833333333333334</v>
      </c>
      <c r="G214" s="238">
        <v>0.5208333333333334</v>
      </c>
      <c r="H214" s="236">
        <v>7.5</v>
      </c>
      <c r="I214" s="236">
        <v>0.0</v>
      </c>
      <c r="J214" s="236">
        <v>6.5</v>
      </c>
      <c r="K214" s="236">
        <v>1.0</v>
      </c>
      <c r="L214" s="152"/>
    </row>
    <row r="215">
      <c r="A215" s="233">
        <v>45225.0</v>
      </c>
      <c r="B215" s="153" t="s">
        <v>97</v>
      </c>
      <c r="C215" s="153" t="s">
        <v>31</v>
      </c>
      <c r="D215" s="234" t="s">
        <v>168</v>
      </c>
      <c r="E215" s="233">
        <v>45226.0</v>
      </c>
      <c r="F215" s="237">
        <v>0.22916666666666666</v>
      </c>
      <c r="G215" s="237">
        <v>0.5416666666666666</v>
      </c>
      <c r="H215" s="235">
        <v>7.5</v>
      </c>
      <c r="I215" s="235">
        <v>0.0</v>
      </c>
      <c r="J215" s="235">
        <v>7.0</v>
      </c>
      <c r="K215" s="235">
        <v>0.5</v>
      </c>
    </row>
    <row r="216">
      <c r="A216" s="233">
        <v>45225.0</v>
      </c>
      <c r="B216" s="152" t="s">
        <v>109</v>
      </c>
      <c r="C216" s="153" t="s">
        <v>31</v>
      </c>
      <c r="D216" s="234" t="s">
        <v>168</v>
      </c>
      <c r="E216" s="233">
        <v>45226.0</v>
      </c>
      <c r="F216" s="238">
        <v>0.20833333333333334</v>
      </c>
      <c r="G216" s="237">
        <v>0.4166666666666667</v>
      </c>
      <c r="H216" s="235">
        <v>5.0</v>
      </c>
      <c r="I216" s="235">
        <v>0.0</v>
      </c>
      <c r="J216" s="235">
        <v>4.0</v>
      </c>
      <c r="K216" s="235">
        <v>1.0</v>
      </c>
    </row>
    <row r="217">
      <c r="A217" s="233">
        <v>45226.0</v>
      </c>
      <c r="B217" s="153" t="s">
        <v>88</v>
      </c>
      <c r="C217" s="153" t="s">
        <v>31</v>
      </c>
      <c r="D217" s="234" t="s">
        <v>168</v>
      </c>
      <c r="E217" s="233">
        <v>45226.0</v>
      </c>
      <c r="F217" s="235">
        <v>0.0</v>
      </c>
      <c r="G217" s="235">
        <v>0.0</v>
      </c>
      <c r="H217" s="235">
        <v>0.0</v>
      </c>
      <c r="I217" s="236">
        <v>0.0</v>
      </c>
      <c r="J217" s="236">
        <v>0.0</v>
      </c>
      <c r="K217" s="235">
        <v>0.0</v>
      </c>
      <c r="L217" s="152" t="s">
        <v>25</v>
      </c>
    </row>
    <row r="218">
      <c r="A218" s="233">
        <v>45226.0</v>
      </c>
      <c r="B218" s="152" t="s">
        <v>52</v>
      </c>
      <c r="C218" s="152" t="s">
        <v>51</v>
      </c>
      <c r="D218" s="234" t="s">
        <v>168</v>
      </c>
      <c r="E218" s="233">
        <v>45226.0</v>
      </c>
      <c r="F218" s="238">
        <v>0.9583333333333334</v>
      </c>
      <c r="G218" s="237">
        <v>0.20833333333333334</v>
      </c>
      <c r="H218" s="235">
        <v>6.0</v>
      </c>
      <c r="I218" s="236">
        <v>0.0</v>
      </c>
      <c r="J218" s="236">
        <v>0.0</v>
      </c>
      <c r="K218" s="235">
        <v>6.0</v>
      </c>
      <c r="L218" s="152"/>
    </row>
    <row r="219">
      <c r="A219" s="233">
        <v>45226.0</v>
      </c>
      <c r="B219" s="153" t="s">
        <v>139</v>
      </c>
      <c r="C219" s="153" t="s">
        <v>35</v>
      </c>
      <c r="D219" s="234" t="s">
        <v>168</v>
      </c>
      <c r="E219" s="233">
        <v>45226.0</v>
      </c>
      <c r="F219" s="238">
        <v>0.9583333333333334</v>
      </c>
      <c r="G219" s="237">
        <v>0.25</v>
      </c>
      <c r="H219" s="235">
        <v>7.0</v>
      </c>
      <c r="I219" s="235">
        <v>0.0</v>
      </c>
      <c r="J219" s="235">
        <v>0.0</v>
      </c>
      <c r="K219" s="235">
        <v>7.0</v>
      </c>
      <c r="L219" s="152"/>
    </row>
    <row r="220">
      <c r="A220" s="233">
        <v>45226.0</v>
      </c>
      <c r="B220" s="152" t="s">
        <v>55</v>
      </c>
      <c r="C220" s="152" t="s">
        <v>303</v>
      </c>
      <c r="D220" s="234" t="s">
        <v>168</v>
      </c>
      <c r="E220" s="233">
        <v>45226.0</v>
      </c>
      <c r="F220" s="237">
        <v>0.9375</v>
      </c>
      <c r="G220" s="237">
        <v>0.20833333333333334</v>
      </c>
      <c r="H220" s="235">
        <v>6.5</v>
      </c>
      <c r="I220" s="236">
        <v>0.0</v>
      </c>
      <c r="J220" s="236">
        <v>0.0</v>
      </c>
      <c r="K220" s="235">
        <v>6.5</v>
      </c>
      <c r="L220" s="152" t="s">
        <v>25</v>
      </c>
    </row>
    <row r="221">
      <c r="A221" s="233">
        <v>45226.0</v>
      </c>
      <c r="B221" s="152" t="s">
        <v>50</v>
      </c>
      <c r="C221" s="153" t="s">
        <v>31</v>
      </c>
      <c r="D221" s="234" t="s">
        <v>168</v>
      </c>
      <c r="E221" s="233">
        <v>45226.0</v>
      </c>
      <c r="F221" s="238">
        <v>0.9166666666666666</v>
      </c>
      <c r="G221" s="237">
        <v>0.25</v>
      </c>
      <c r="H221" s="235">
        <v>8.0</v>
      </c>
      <c r="I221" s="236">
        <v>0.0</v>
      </c>
      <c r="J221" s="236">
        <v>0.0</v>
      </c>
      <c r="K221" s="235">
        <v>8.0</v>
      </c>
      <c r="L221" s="152"/>
    </row>
    <row r="222">
      <c r="A222" s="233">
        <v>45226.0</v>
      </c>
      <c r="B222" s="152" t="s">
        <v>50</v>
      </c>
      <c r="C222" s="152" t="s">
        <v>35</v>
      </c>
      <c r="D222" s="234" t="s">
        <v>170</v>
      </c>
      <c r="E222" s="233">
        <v>45227.0</v>
      </c>
      <c r="F222" s="237">
        <v>0.25</v>
      </c>
      <c r="G222" s="237">
        <v>0.375</v>
      </c>
      <c r="H222" s="68">
        <v>3.0</v>
      </c>
      <c r="I222" s="68">
        <v>3.0</v>
      </c>
      <c r="J222" s="68">
        <v>0.0</v>
      </c>
      <c r="K222" s="68">
        <v>0.0</v>
      </c>
      <c r="L222" s="152" t="s">
        <v>259</v>
      </c>
    </row>
    <row r="223">
      <c r="A223" s="233">
        <v>45226.0</v>
      </c>
      <c r="B223" s="152" t="s">
        <v>18</v>
      </c>
      <c r="C223" s="152" t="s">
        <v>1</v>
      </c>
      <c r="D223" s="234" t="s">
        <v>170</v>
      </c>
      <c r="E223" s="233">
        <v>45227.0</v>
      </c>
      <c r="F223" s="235">
        <v>0.0</v>
      </c>
      <c r="G223" s="235">
        <v>0.0</v>
      </c>
      <c r="H223" s="235">
        <v>0.0</v>
      </c>
      <c r="I223" s="236">
        <v>0.0</v>
      </c>
      <c r="J223" s="236">
        <v>0.0</v>
      </c>
      <c r="K223" s="235">
        <v>0.0</v>
      </c>
      <c r="L223" s="152" t="s">
        <v>25</v>
      </c>
    </row>
    <row r="224">
      <c r="A224" s="233">
        <v>45226.0</v>
      </c>
      <c r="B224" s="152" t="s">
        <v>54</v>
      </c>
      <c r="C224" s="152" t="s">
        <v>23</v>
      </c>
      <c r="D224" s="234" t="s">
        <v>170</v>
      </c>
      <c r="E224" s="233">
        <v>45227.0</v>
      </c>
      <c r="F224" s="238">
        <v>0.020833333333333332</v>
      </c>
      <c r="G224" s="237">
        <v>0.16666666666666666</v>
      </c>
      <c r="H224" s="68">
        <v>3.5</v>
      </c>
      <c r="I224" s="68">
        <v>0.0</v>
      </c>
      <c r="J224" s="68">
        <v>0.0</v>
      </c>
      <c r="K224" s="68">
        <v>3.5</v>
      </c>
      <c r="L224" s="152"/>
    </row>
    <row r="225">
      <c r="A225" s="233">
        <v>45226.0</v>
      </c>
      <c r="B225" s="152" t="s">
        <v>54</v>
      </c>
      <c r="C225" s="152" t="s">
        <v>49</v>
      </c>
      <c r="D225" s="234" t="s">
        <v>170</v>
      </c>
      <c r="E225" s="233">
        <v>45227.0</v>
      </c>
      <c r="F225" s="238">
        <v>0.16666666666666666</v>
      </c>
      <c r="G225" s="237">
        <v>0.3333333333333333</v>
      </c>
      <c r="H225" s="235">
        <v>4.0</v>
      </c>
      <c r="I225" s="236">
        <v>0.0</v>
      </c>
      <c r="J225" s="235">
        <v>2.0</v>
      </c>
      <c r="K225" s="235">
        <v>2.0</v>
      </c>
      <c r="L225" s="152"/>
    </row>
    <row r="226">
      <c r="A226" s="233">
        <v>45226.0</v>
      </c>
      <c r="B226" s="153" t="s">
        <v>123</v>
      </c>
      <c r="C226" s="153" t="s">
        <v>23</v>
      </c>
      <c r="D226" s="234" t="s">
        <v>170</v>
      </c>
      <c r="E226" s="233">
        <v>45227.0</v>
      </c>
      <c r="F226" s="237">
        <v>0.16666666666666666</v>
      </c>
      <c r="G226" s="238">
        <v>0.4583333333333333</v>
      </c>
      <c r="H226" s="235">
        <v>7.0</v>
      </c>
      <c r="I226" s="236">
        <v>0.0</v>
      </c>
      <c r="J226" s="236">
        <v>5.0</v>
      </c>
      <c r="K226" s="235">
        <v>2.0</v>
      </c>
    </row>
    <row r="227">
      <c r="A227" s="233">
        <v>45226.0</v>
      </c>
      <c r="B227" s="153" t="s">
        <v>45</v>
      </c>
      <c r="C227" s="153" t="s">
        <v>1</v>
      </c>
      <c r="D227" s="234" t="s">
        <v>170</v>
      </c>
      <c r="E227" s="233">
        <v>45227.0</v>
      </c>
      <c r="F227" s="281">
        <v>0.16666666666666666</v>
      </c>
      <c r="G227" s="242">
        <v>0.5</v>
      </c>
      <c r="H227" s="240">
        <v>8.0</v>
      </c>
      <c r="I227" s="240">
        <v>0.0</v>
      </c>
      <c r="J227" s="244">
        <v>6.0</v>
      </c>
      <c r="K227" s="244">
        <v>2.0</v>
      </c>
    </row>
    <row r="228">
      <c r="A228" s="233">
        <v>45226.0</v>
      </c>
      <c r="B228" s="152" t="s">
        <v>32</v>
      </c>
      <c r="C228" s="153" t="s">
        <v>1</v>
      </c>
      <c r="D228" s="234" t="s">
        <v>170</v>
      </c>
      <c r="E228" s="233">
        <v>45227.0</v>
      </c>
      <c r="F228" s="238">
        <v>0.20833333333333334</v>
      </c>
      <c r="G228" s="237">
        <v>0.5625</v>
      </c>
      <c r="H228" s="235">
        <v>8.5</v>
      </c>
      <c r="I228" s="235">
        <v>0.5</v>
      </c>
      <c r="J228" s="235">
        <v>7.0</v>
      </c>
      <c r="K228" s="236">
        <v>1.0</v>
      </c>
      <c r="L228" s="68" t="s">
        <v>192</v>
      </c>
    </row>
    <row r="229">
      <c r="A229" s="233">
        <v>45226.0</v>
      </c>
      <c r="B229" s="152" t="s">
        <v>30</v>
      </c>
      <c r="C229" s="152" t="s">
        <v>145</v>
      </c>
      <c r="D229" s="234" t="s">
        <v>170</v>
      </c>
      <c r="E229" s="233">
        <v>45227.0</v>
      </c>
      <c r="F229" s="238">
        <v>0.16666666666666666</v>
      </c>
      <c r="G229" s="238">
        <v>0.4583333333333333</v>
      </c>
      <c r="H229" s="235">
        <v>7.0</v>
      </c>
      <c r="I229" s="235">
        <v>0.0</v>
      </c>
      <c r="J229" s="235">
        <v>5.0</v>
      </c>
      <c r="K229" s="235">
        <v>2.0</v>
      </c>
      <c r="L229" s="68"/>
    </row>
    <row r="230">
      <c r="A230" s="233">
        <v>45226.0</v>
      </c>
      <c r="B230" s="152" t="s">
        <v>189</v>
      </c>
      <c r="C230" s="153" t="s">
        <v>51</v>
      </c>
      <c r="D230" s="234" t="s">
        <v>170</v>
      </c>
      <c r="E230" s="233">
        <v>45227.0</v>
      </c>
      <c r="F230" s="281">
        <v>0.16666666666666666</v>
      </c>
      <c r="G230" s="242">
        <v>0.5</v>
      </c>
      <c r="H230" s="240">
        <v>8.0</v>
      </c>
      <c r="I230" s="240">
        <v>0.0</v>
      </c>
      <c r="J230" s="244">
        <v>6.0</v>
      </c>
      <c r="K230" s="244">
        <v>2.0</v>
      </c>
      <c r="L230" s="68"/>
    </row>
    <row r="231">
      <c r="A231" s="233">
        <v>45226.0</v>
      </c>
      <c r="B231" s="153" t="s">
        <v>69</v>
      </c>
      <c r="C231" s="153" t="s">
        <v>51</v>
      </c>
      <c r="D231" s="234" t="s">
        <v>170</v>
      </c>
      <c r="E231" s="233">
        <v>45227.0</v>
      </c>
      <c r="F231" s="235">
        <v>0.0</v>
      </c>
      <c r="G231" s="235">
        <v>0.0</v>
      </c>
      <c r="H231" s="235">
        <v>0.0</v>
      </c>
      <c r="I231" s="235">
        <v>0.0</v>
      </c>
      <c r="J231" s="235">
        <v>0.0</v>
      </c>
      <c r="K231" s="235">
        <v>0.0</v>
      </c>
      <c r="L231" s="68" t="s">
        <v>166</v>
      </c>
    </row>
    <row r="232">
      <c r="A232" s="233">
        <v>45226.0</v>
      </c>
      <c r="B232" s="155" t="s">
        <v>190</v>
      </c>
      <c r="C232" s="153" t="s">
        <v>51</v>
      </c>
      <c r="D232" s="234" t="s">
        <v>170</v>
      </c>
      <c r="E232" s="233">
        <v>45227.0</v>
      </c>
      <c r="F232" s="238">
        <v>0.20833333333333334</v>
      </c>
      <c r="G232" s="238">
        <v>0.5208333333333334</v>
      </c>
      <c r="H232" s="236">
        <v>7.5</v>
      </c>
      <c r="I232" s="236">
        <v>0.0</v>
      </c>
      <c r="J232" s="236">
        <v>6.5</v>
      </c>
      <c r="K232" s="236">
        <v>1.0</v>
      </c>
      <c r="L232" s="68"/>
    </row>
    <row r="233">
      <c r="A233" s="233">
        <v>45226.0</v>
      </c>
      <c r="B233" s="155" t="s">
        <v>82</v>
      </c>
      <c r="C233" s="152" t="s">
        <v>35</v>
      </c>
      <c r="D233" s="234" t="s">
        <v>170</v>
      </c>
      <c r="E233" s="233">
        <v>45227.0</v>
      </c>
      <c r="F233" s="237">
        <v>0.16666666666666666</v>
      </c>
      <c r="G233" s="238">
        <v>0.4583333333333333</v>
      </c>
      <c r="H233" s="235">
        <v>7.0</v>
      </c>
      <c r="I233" s="236">
        <v>0.0</v>
      </c>
      <c r="J233" s="236">
        <v>5.0</v>
      </c>
      <c r="K233" s="235">
        <v>2.0</v>
      </c>
    </row>
    <row r="234">
      <c r="A234" s="233">
        <v>45226.0</v>
      </c>
      <c r="B234" s="153" t="s">
        <v>103</v>
      </c>
      <c r="C234" s="153" t="s">
        <v>31</v>
      </c>
      <c r="D234" s="234" t="s">
        <v>170</v>
      </c>
      <c r="E234" s="233">
        <v>45227.0</v>
      </c>
      <c r="F234" s="237">
        <v>0.22916666666666666</v>
      </c>
      <c r="G234" s="237">
        <v>0.5625</v>
      </c>
      <c r="H234" s="235">
        <v>8.0</v>
      </c>
      <c r="I234" s="235">
        <v>0.0</v>
      </c>
      <c r="J234" s="235">
        <v>7.5</v>
      </c>
      <c r="K234" s="235">
        <v>0.5</v>
      </c>
    </row>
    <row r="235">
      <c r="A235" s="233">
        <v>45226.0</v>
      </c>
      <c r="B235" s="153" t="s">
        <v>97</v>
      </c>
      <c r="C235" s="153" t="s">
        <v>31</v>
      </c>
      <c r="D235" s="234" t="s">
        <v>170</v>
      </c>
      <c r="E235" s="233">
        <v>45227.0</v>
      </c>
      <c r="F235" s="237">
        <v>0.25</v>
      </c>
      <c r="G235" s="237">
        <v>0.5833333333333334</v>
      </c>
      <c r="H235" s="235">
        <v>8.0</v>
      </c>
      <c r="I235" s="235">
        <v>0.0</v>
      </c>
      <c r="J235" s="235">
        <v>8.0</v>
      </c>
      <c r="K235" s="235">
        <v>0.0</v>
      </c>
    </row>
    <row r="236">
      <c r="A236" s="233">
        <v>45226.0</v>
      </c>
      <c r="B236" s="152" t="s">
        <v>109</v>
      </c>
      <c r="C236" s="153" t="s">
        <v>31</v>
      </c>
      <c r="D236" s="234" t="s">
        <v>170</v>
      </c>
      <c r="E236" s="233">
        <v>45227.0</v>
      </c>
      <c r="F236" s="235">
        <v>0.0</v>
      </c>
      <c r="G236" s="235">
        <v>0.0</v>
      </c>
      <c r="H236" s="235">
        <v>0.0</v>
      </c>
      <c r="I236" s="235">
        <v>0.0</v>
      </c>
      <c r="J236" s="235">
        <v>0.0</v>
      </c>
      <c r="K236" s="235">
        <v>0.0</v>
      </c>
      <c r="L236" s="68" t="s">
        <v>25</v>
      </c>
    </row>
    <row r="237">
      <c r="A237" s="233">
        <v>45227.0</v>
      </c>
      <c r="B237" s="153" t="s">
        <v>88</v>
      </c>
      <c r="C237" s="153" t="s">
        <v>31</v>
      </c>
      <c r="D237" s="234" t="s">
        <v>170</v>
      </c>
      <c r="E237" s="233">
        <v>45227.0</v>
      </c>
      <c r="F237" s="238">
        <v>0.9166666666666666</v>
      </c>
      <c r="G237" s="237">
        <v>0.25</v>
      </c>
      <c r="H237" s="235">
        <v>8.0</v>
      </c>
      <c r="I237" s="236">
        <v>0.0</v>
      </c>
      <c r="J237" s="236">
        <v>0.0</v>
      </c>
      <c r="K237" s="235">
        <v>8.0</v>
      </c>
    </row>
    <row r="238">
      <c r="A238" s="233">
        <v>45227.0</v>
      </c>
      <c r="B238" s="152" t="s">
        <v>52</v>
      </c>
      <c r="C238" s="152" t="s">
        <v>51</v>
      </c>
      <c r="D238" s="234" t="s">
        <v>170</v>
      </c>
      <c r="E238" s="233">
        <v>45227.0</v>
      </c>
      <c r="F238" s="238">
        <v>0.9583333333333334</v>
      </c>
      <c r="G238" s="237">
        <v>0.20833333333333334</v>
      </c>
      <c r="H238" s="235">
        <v>6.0</v>
      </c>
      <c r="I238" s="236">
        <v>0.0</v>
      </c>
      <c r="J238" s="236">
        <v>0.0</v>
      </c>
      <c r="K238" s="235">
        <v>6.0</v>
      </c>
      <c r="L238" s="152"/>
    </row>
    <row r="239">
      <c r="A239" s="233">
        <v>45227.0</v>
      </c>
      <c r="B239" s="153" t="s">
        <v>139</v>
      </c>
      <c r="C239" s="153" t="s">
        <v>35</v>
      </c>
      <c r="D239" s="234" t="s">
        <v>170</v>
      </c>
      <c r="E239" s="233">
        <v>45227.0</v>
      </c>
      <c r="F239" s="238">
        <v>0.9583333333333334</v>
      </c>
      <c r="G239" s="237">
        <v>0.20833333333333334</v>
      </c>
      <c r="H239" s="235">
        <v>6.0</v>
      </c>
      <c r="I239" s="236">
        <v>0.0</v>
      </c>
      <c r="J239" s="236">
        <v>0.0</v>
      </c>
      <c r="K239" s="235">
        <v>6.0</v>
      </c>
      <c r="L239" s="152"/>
    </row>
    <row r="240">
      <c r="A240" s="233">
        <v>45227.0</v>
      </c>
      <c r="B240" s="152" t="s">
        <v>55</v>
      </c>
      <c r="C240" s="152" t="s">
        <v>1</v>
      </c>
      <c r="D240" s="234" t="s">
        <v>170</v>
      </c>
      <c r="E240" s="233">
        <v>45227.0</v>
      </c>
      <c r="F240" s="237">
        <v>0.9375</v>
      </c>
      <c r="G240" s="237">
        <v>0.20833333333333334</v>
      </c>
      <c r="H240" s="235">
        <v>6.5</v>
      </c>
      <c r="I240" s="236">
        <v>0.0</v>
      </c>
      <c r="J240" s="236">
        <v>0.0</v>
      </c>
      <c r="K240" s="235">
        <v>6.5</v>
      </c>
      <c r="L240" s="152"/>
    </row>
    <row r="241">
      <c r="A241" s="233">
        <v>45227.0</v>
      </c>
      <c r="B241" s="152" t="s">
        <v>18</v>
      </c>
      <c r="C241" s="152" t="s">
        <v>1</v>
      </c>
      <c r="D241" s="234" t="s">
        <v>170</v>
      </c>
      <c r="E241" s="233">
        <v>45227.0</v>
      </c>
      <c r="F241" s="235">
        <v>0.0</v>
      </c>
      <c r="G241" s="235">
        <v>0.0</v>
      </c>
      <c r="H241" s="235">
        <v>0.0</v>
      </c>
      <c r="I241" s="236">
        <v>0.0</v>
      </c>
      <c r="J241" s="236">
        <v>0.0</v>
      </c>
      <c r="K241" s="235">
        <v>0.0</v>
      </c>
      <c r="L241" s="152" t="s">
        <v>25</v>
      </c>
    </row>
    <row r="242">
      <c r="A242" s="233">
        <v>45227.0</v>
      </c>
      <c r="B242" s="152" t="s">
        <v>54</v>
      </c>
      <c r="C242" s="152" t="s">
        <v>1</v>
      </c>
      <c r="D242" s="234" t="s">
        <v>170</v>
      </c>
      <c r="E242" s="233">
        <v>45227.0</v>
      </c>
      <c r="F242" s="235">
        <v>0.0</v>
      </c>
      <c r="G242" s="235">
        <v>0.0</v>
      </c>
      <c r="H242" s="235">
        <v>0.0</v>
      </c>
      <c r="I242" s="236">
        <v>0.0</v>
      </c>
      <c r="J242" s="236">
        <v>0.0</v>
      </c>
      <c r="K242" s="235">
        <v>0.0</v>
      </c>
      <c r="L242" s="152" t="s">
        <v>25</v>
      </c>
    </row>
    <row r="243">
      <c r="A243" s="233">
        <v>45227.0</v>
      </c>
      <c r="B243" s="152" t="s">
        <v>50</v>
      </c>
      <c r="C243" s="152" t="s">
        <v>23</v>
      </c>
      <c r="D243" s="234" t="s">
        <v>172</v>
      </c>
      <c r="E243" s="233">
        <v>45228.0</v>
      </c>
      <c r="F243" s="238">
        <v>0.020833333333333332</v>
      </c>
      <c r="G243" s="237">
        <v>0.16666666666666666</v>
      </c>
      <c r="H243" s="68">
        <v>3.5</v>
      </c>
      <c r="I243" s="68">
        <v>0.0</v>
      </c>
      <c r="J243" s="68">
        <v>0.0</v>
      </c>
      <c r="K243" s="68">
        <v>3.5</v>
      </c>
      <c r="L243" s="152"/>
    </row>
    <row r="244">
      <c r="A244" s="233">
        <v>45227.0</v>
      </c>
      <c r="B244" s="152" t="s">
        <v>50</v>
      </c>
      <c r="C244" s="152" t="s">
        <v>49</v>
      </c>
      <c r="D244" s="234" t="s">
        <v>172</v>
      </c>
      <c r="E244" s="233">
        <v>45228.0</v>
      </c>
      <c r="F244" s="238">
        <v>0.16666666666666666</v>
      </c>
      <c r="G244" s="237">
        <v>0.375</v>
      </c>
      <c r="H244" s="235">
        <v>5.0</v>
      </c>
      <c r="I244" s="236">
        <v>0.0</v>
      </c>
      <c r="J244" s="235">
        <v>3.0</v>
      </c>
      <c r="K244" s="235">
        <v>2.0</v>
      </c>
      <c r="L244" s="68" t="s">
        <v>192</v>
      </c>
    </row>
    <row r="245">
      <c r="A245" s="233">
        <v>45227.0</v>
      </c>
      <c r="B245" s="153" t="s">
        <v>123</v>
      </c>
      <c r="C245" s="153" t="s">
        <v>23</v>
      </c>
      <c r="D245" s="234" t="s">
        <v>172</v>
      </c>
      <c r="E245" s="233">
        <v>45228.0</v>
      </c>
      <c r="F245" s="237">
        <v>0.16666666666666666</v>
      </c>
      <c r="G245" s="238">
        <v>0.4583333333333333</v>
      </c>
      <c r="H245" s="235">
        <v>7.0</v>
      </c>
      <c r="I245" s="236">
        <v>0.0</v>
      </c>
      <c r="J245" s="236">
        <v>5.0</v>
      </c>
      <c r="K245" s="235">
        <v>2.0</v>
      </c>
    </row>
    <row r="246">
      <c r="A246" s="233">
        <v>45227.0</v>
      </c>
      <c r="B246" s="152" t="s">
        <v>30</v>
      </c>
      <c r="C246" s="152" t="s">
        <v>145</v>
      </c>
      <c r="D246" s="234" t="s">
        <v>172</v>
      </c>
      <c r="E246" s="233">
        <v>45228.0</v>
      </c>
      <c r="F246" s="237">
        <v>0.16666666666666666</v>
      </c>
      <c r="G246" s="237">
        <v>0.4583333333333333</v>
      </c>
      <c r="H246" s="235">
        <v>7.0</v>
      </c>
      <c r="I246" s="236">
        <v>0.0</v>
      </c>
      <c r="J246" s="235">
        <v>5.0</v>
      </c>
      <c r="K246" s="235">
        <v>2.0</v>
      </c>
      <c r="L246" s="68"/>
    </row>
    <row r="247">
      <c r="A247" s="233">
        <v>45227.0</v>
      </c>
      <c r="B247" s="153" t="s">
        <v>45</v>
      </c>
      <c r="C247" s="153" t="s">
        <v>1</v>
      </c>
      <c r="D247" s="234" t="s">
        <v>172</v>
      </c>
      <c r="E247" s="233">
        <v>45228.0</v>
      </c>
      <c r="F247" s="281">
        <v>0.16666666666666666</v>
      </c>
      <c r="G247" s="242">
        <v>0.5</v>
      </c>
      <c r="H247" s="240">
        <v>8.0</v>
      </c>
      <c r="I247" s="240">
        <v>0.0</v>
      </c>
      <c r="J247" s="244">
        <v>6.0</v>
      </c>
      <c r="K247" s="244">
        <v>2.0</v>
      </c>
    </row>
    <row r="248">
      <c r="A248" s="233">
        <v>45227.0</v>
      </c>
      <c r="B248" s="152" t="s">
        <v>32</v>
      </c>
      <c r="C248" s="153" t="s">
        <v>1</v>
      </c>
      <c r="D248" s="234" t="s">
        <v>172</v>
      </c>
      <c r="E248" s="233">
        <v>45228.0</v>
      </c>
      <c r="F248" s="238">
        <v>0.20833333333333334</v>
      </c>
      <c r="G248" s="237">
        <v>0.5625</v>
      </c>
      <c r="H248" s="235">
        <v>8.5</v>
      </c>
      <c r="I248" s="235">
        <v>0.5</v>
      </c>
      <c r="J248" s="235">
        <v>7.0</v>
      </c>
      <c r="K248" s="236">
        <v>1.0</v>
      </c>
      <c r="L248" s="68" t="s">
        <v>192</v>
      </c>
    </row>
    <row r="249">
      <c r="A249" s="233">
        <v>45227.0</v>
      </c>
      <c r="B249" s="152" t="s">
        <v>189</v>
      </c>
      <c r="C249" s="152" t="s">
        <v>51</v>
      </c>
      <c r="D249" s="234" t="s">
        <v>172</v>
      </c>
      <c r="E249" s="233">
        <v>45228.0</v>
      </c>
      <c r="F249" s="281">
        <v>0.16666666666666666</v>
      </c>
      <c r="G249" s="242">
        <v>0.5</v>
      </c>
      <c r="H249" s="240">
        <v>8.0</v>
      </c>
      <c r="I249" s="240">
        <v>0.0</v>
      </c>
      <c r="J249" s="244">
        <v>6.0</v>
      </c>
      <c r="K249" s="244">
        <v>2.0</v>
      </c>
      <c r="L249" s="68"/>
    </row>
    <row r="250">
      <c r="A250" s="233">
        <v>45227.0</v>
      </c>
      <c r="B250" s="153" t="s">
        <v>69</v>
      </c>
      <c r="C250" s="153" t="s">
        <v>51</v>
      </c>
      <c r="D250" s="234" t="s">
        <v>172</v>
      </c>
      <c r="E250" s="233">
        <v>45228.0</v>
      </c>
      <c r="F250" s="235">
        <v>0.0</v>
      </c>
      <c r="G250" s="235">
        <v>0.0</v>
      </c>
      <c r="H250" s="235">
        <v>0.0</v>
      </c>
      <c r="I250" s="235">
        <v>0.0</v>
      </c>
      <c r="J250" s="235">
        <v>0.0</v>
      </c>
      <c r="K250" s="235">
        <v>0.0</v>
      </c>
      <c r="L250" s="68" t="s">
        <v>166</v>
      </c>
    </row>
    <row r="251">
      <c r="A251" s="233">
        <v>45227.0</v>
      </c>
      <c r="B251" s="155" t="s">
        <v>190</v>
      </c>
      <c r="C251" s="153" t="s">
        <v>51</v>
      </c>
      <c r="D251" s="234" t="s">
        <v>172</v>
      </c>
      <c r="E251" s="233">
        <v>45228.0</v>
      </c>
      <c r="F251" s="238">
        <v>0.20833333333333334</v>
      </c>
      <c r="G251" s="238">
        <v>0.5208333333333334</v>
      </c>
      <c r="H251" s="236">
        <v>7.5</v>
      </c>
      <c r="I251" s="236">
        <v>0.0</v>
      </c>
      <c r="J251" s="236">
        <v>6.5</v>
      </c>
      <c r="K251" s="236">
        <v>1.0</v>
      </c>
    </row>
    <row r="252" ht="15.0" customHeight="1">
      <c r="A252" s="233">
        <v>45227.0</v>
      </c>
      <c r="B252" s="155" t="s">
        <v>82</v>
      </c>
      <c r="C252" s="152" t="s">
        <v>35</v>
      </c>
      <c r="D252" s="234" t="s">
        <v>172</v>
      </c>
      <c r="E252" s="233">
        <v>45228.0</v>
      </c>
      <c r="F252" s="238">
        <v>0.20833333333333334</v>
      </c>
      <c r="G252" s="238">
        <v>0.4583333333333333</v>
      </c>
      <c r="H252" s="236">
        <v>6.0</v>
      </c>
      <c r="I252" s="236">
        <v>0.0</v>
      </c>
      <c r="J252" s="236">
        <v>5.0</v>
      </c>
      <c r="K252" s="236">
        <v>1.0</v>
      </c>
    </row>
    <row r="253" ht="15.0" customHeight="1">
      <c r="A253" s="233">
        <v>45227.0</v>
      </c>
      <c r="B253" s="153" t="s">
        <v>103</v>
      </c>
      <c r="C253" s="153" t="s">
        <v>31</v>
      </c>
      <c r="D253" s="234" t="s">
        <v>172</v>
      </c>
      <c r="E253" s="233">
        <v>45228.0</v>
      </c>
      <c r="F253" s="237">
        <v>0.22916666666666666</v>
      </c>
      <c r="G253" s="237">
        <v>0.5625</v>
      </c>
      <c r="H253" s="235">
        <v>8.0</v>
      </c>
      <c r="I253" s="235">
        <v>0.0</v>
      </c>
      <c r="J253" s="235">
        <v>7.5</v>
      </c>
      <c r="K253" s="235">
        <v>0.5</v>
      </c>
    </row>
    <row r="254">
      <c r="A254" s="233">
        <v>45227.0</v>
      </c>
      <c r="B254" s="153" t="s">
        <v>97</v>
      </c>
      <c r="C254" s="153" t="s">
        <v>31</v>
      </c>
      <c r="D254" s="234" t="s">
        <v>172</v>
      </c>
      <c r="E254" s="233">
        <v>45228.0</v>
      </c>
      <c r="F254" s="237">
        <v>0.25</v>
      </c>
      <c r="G254" s="237">
        <v>0.5833333333333334</v>
      </c>
      <c r="H254" s="235">
        <v>8.0</v>
      </c>
      <c r="I254" s="235">
        <v>0.0</v>
      </c>
      <c r="J254" s="235">
        <v>8.0</v>
      </c>
      <c r="K254" s="235">
        <v>0.0</v>
      </c>
      <c r="L254" s="152"/>
    </row>
    <row r="255">
      <c r="A255" s="233">
        <v>45227.0</v>
      </c>
      <c r="B255" s="152" t="s">
        <v>109</v>
      </c>
      <c r="C255" s="153" t="s">
        <v>31</v>
      </c>
      <c r="D255" s="234" t="s">
        <v>172</v>
      </c>
      <c r="E255" s="233">
        <v>45228.0</v>
      </c>
      <c r="F255" s="235">
        <v>0.0</v>
      </c>
      <c r="G255" s="235">
        <v>0.0</v>
      </c>
      <c r="H255" s="235">
        <v>0.0</v>
      </c>
      <c r="I255" s="235">
        <v>0.0</v>
      </c>
      <c r="J255" s="235">
        <v>0.0</v>
      </c>
      <c r="K255" s="235">
        <v>0.0</v>
      </c>
      <c r="L255" s="68" t="s">
        <v>25</v>
      </c>
    </row>
    <row r="256">
      <c r="A256" s="233">
        <v>45228.0</v>
      </c>
      <c r="B256" s="152" t="s">
        <v>88</v>
      </c>
      <c r="C256" s="153" t="s">
        <v>31</v>
      </c>
      <c r="D256" s="234" t="s">
        <v>172</v>
      </c>
      <c r="E256" s="233">
        <v>45228.0</v>
      </c>
      <c r="F256" s="238">
        <v>0.9166666666666666</v>
      </c>
      <c r="G256" s="237">
        <v>0.20833333333333334</v>
      </c>
      <c r="H256" s="235">
        <v>7.0</v>
      </c>
      <c r="I256" s="235">
        <v>0.0</v>
      </c>
      <c r="J256" s="235">
        <v>0.0</v>
      </c>
      <c r="K256" s="235">
        <v>7.0</v>
      </c>
    </row>
    <row r="257">
      <c r="A257" s="233">
        <v>45228.0</v>
      </c>
      <c r="B257" s="152" t="s">
        <v>109</v>
      </c>
      <c r="C257" s="153" t="s">
        <v>31</v>
      </c>
      <c r="D257" s="234" t="s">
        <v>172</v>
      </c>
      <c r="E257" s="233">
        <v>45228.0</v>
      </c>
      <c r="F257" s="238">
        <v>0.9583333333333334</v>
      </c>
      <c r="G257" s="237">
        <v>0.20833333333333334</v>
      </c>
      <c r="H257" s="235">
        <v>6.0</v>
      </c>
      <c r="I257" s="236">
        <v>0.0</v>
      </c>
      <c r="J257" s="236">
        <v>0.0</v>
      </c>
      <c r="K257" s="235">
        <v>6.0</v>
      </c>
    </row>
    <row r="258">
      <c r="A258" s="233">
        <v>45228.0</v>
      </c>
      <c r="B258" s="152" t="s">
        <v>189</v>
      </c>
      <c r="C258" s="153" t="s">
        <v>51</v>
      </c>
      <c r="D258" s="234" t="s">
        <v>172</v>
      </c>
      <c r="E258" s="233">
        <v>45228.0</v>
      </c>
      <c r="F258" s="238">
        <v>0.9583333333333334</v>
      </c>
      <c r="G258" s="237">
        <v>0.20833333333333334</v>
      </c>
      <c r="H258" s="235">
        <v>6.0</v>
      </c>
      <c r="I258" s="236">
        <v>0.0</v>
      </c>
      <c r="J258" s="236">
        <v>0.0</v>
      </c>
      <c r="K258" s="235">
        <v>6.0</v>
      </c>
      <c r="L258" s="152"/>
    </row>
    <row r="259">
      <c r="A259" s="233">
        <v>45228.0</v>
      </c>
      <c r="B259" s="152" t="s">
        <v>52</v>
      </c>
      <c r="C259" s="153" t="s">
        <v>51</v>
      </c>
      <c r="D259" s="234" t="s">
        <v>172</v>
      </c>
      <c r="E259" s="233">
        <v>45228.0</v>
      </c>
      <c r="F259" s="235">
        <v>0.0</v>
      </c>
      <c r="G259" s="235">
        <v>0.0</v>
      </c>
      <c r="H259" s="235">
        <v>0.0</v>
      </c>
      <c r="I259" s="235">
        <v>0.0</v>
      </c>
      <c r="J259" s="235">
        <v>0.0</v>
      </c>
      <c r="K259" s="235">
        <v>0.0</v>
      </c>
      <c r="L259" s="152" t="s">
        <v>25</v>
      </c>
    </row>
    <row r="260">
      <c r="A260" s="233">
        <v>45228.0</v>
      </c>
      <c r="B260" s="152" t="s">
        <v>32</v>
      </c>
      <c r="C260" s="153" t="s">
        <v>35</v>
      </c>
      <c r="D260" s="234" t="s">
        <v>172</v>
      </c>
      <c r="E260" s="233">
        <v>45228.0</v>
      </c>
      <c r="F260" s="238">
        <v>0.9583333333333334</v>
      </c>
      <c r="G260" s="237">
        <v>0.20833333333333334</v>
      </c>
      <c r="H260" s="235">
        <v>6.0</v>
      </c>
      <c r="I260" s="236">
        <v>0.0</v>
      </c>
      <c r="J260" s="236">
        <v>0.0</v>
      </c>
      <c r="K260" s="235">
        <v>6.0</v>
      </c>
      <c r="L260" s="152"/>
    </row>
    <row r="261">
      <c r="A261" s="233">
        <v>45228.0</v>
      </c>
      <c r="B261" s="153" t="s">
        <v>139</v>
      </c>
      <c r="C261" s="153" t="s">
        <v>35</v>
      </c>
      <c r="D261" s="234" t="s">
        <v>172</v>
      </c>
      <c r="E261" s="233">
        <v>45228.0</v>
      </c>
      <c r="F261" s="235">
        <v>0.0</v>
      </c>
      <c r="G261" s="235">
        <v>0.0</v>
      </c>
      <c r="H261" s="235">
        <v>0.0</v>
      </c>
      <c r="I261" s="236">
        <v>0.0</v>
      </c>
      <c r="J261" s="236">
        <v>0.0</v>
      </c>
      <c r="K261" s="235">
        <v>0.0</v>
      </c>
      <c r="L261" s="152" t="s">
        <v>25</v>
      </c>
    </row>
    <row r="262">
      <c r="A262" s="233">
        <v>45228.0</v>
      </c>
      <c r="B262" s="152" t="s">
        <v>18</v>
      </c>
      <c r="C262" s="152" t="s">
        <v>1</v>
      </c>
      <c r="D262" s="234" t="s">
        <v>172</v>
      </c>
      <c r="E262" s="233">
        <v>45228.0</v>
      </c>
      <c r="F262" s="235">
        <v>0.0</v>
      </c>
      <c r="G262" s="235">
        <v>0.0</v>
      </c>
      <c r="H262" s="68">
        <v>0.0</v>
      </c>
      <c r="I262" s="68">
        <v>0.0</v>
      </c>
      <c r="J262" s="68">
        <v>0.0</v>
      </c>
      <c r="K262" s="68">
        <v>0.0</v>
      </c>
      <c r="L262" s="68"/>
      <c r="M262" s="68"/>
    </row>
    <row r="263">
      <c r="A263" s="233">
        <v>45228.0</v>
      </c>
      <c r="B263" s="152" t="s">
        <v>55</v>
      </c>
      <c r="C263" s="152" t="s">
        <v>1</v>
      </c>
      <c r="D263" s="234" t="s">
        <v>172</v>
      </c>
      <c r="E263" s="233">
        <v>45229.0</v>
      </c>
      <c r="F263" s="235">
        <v>0.0</v>
      </c>
      <c r="G263" s="235">
        <v>0.0</v>
      </c>
      <c r="H263" s="68">
        <v>0.0</v>
      </c>
      <c r="I263" s="68">
        <v>0.0</v>
      </c>
      <c r="J263" s="68">
        <v>0.0</v>
      </c>
      <c r="K263" s="68">
        <v>0.0</v>
      </c>
      <c r="L263" s="68"/>
      <c r="M263" s="68"/>
    </row>
    <row r="264">
      <c r="A264" s="233">
        <v>45228.0</v>
      </c>
      <c r="B264" s="266" t="s">
        <v>50</v>
      </c>
      <c r="C264" s="266" t="s">
        <v>305</v>
      </c>
      <c r="D264" s="267" t="s">
        <v>174</v>
      </c>
      <c r="E264" s="265">
        <v>45229.0</v>
      </c>
      <c r="F264" s="274">
        <v>0.020833333333333332</v>
      </c>
      <c r="G264" s="268">
        <v>0.3333333333333333</v>
      </c>
      <c r="H264" s="271">
        <v>7.5</v>
      </c>
      <c r="I264" s="271">
        <v>0.0</v>
      </c>
      <c r="J264" s="271">
        <v>2.0</v>
      </c>
      <c r="K264" s="271">
        <v>5.5</v>
      </c>
      <c r="L264" s="271"/>
      <c r="M264" s="271" t="s">
        <v>306</v>
      </c>
    </row>
    <row r="265">
      <c r="A265" s="265">
        <v>45228.0</v>
      </c>
      <c r="B265" s="266" t="s">
        <v>30</v>
      </c>
      <c r="C265" s="266" t="s">
        <v>1</v>
      </c>
      <c r="D265" s="267" t="s">
        <v>174</v>
      </c>
      <c r="E265" s="265">
        <v>45229.0</v>
      </c>
      <c r="F265" s="268">
        <v>0.0</v>
      </c>
      <c r="G265" s="268">
        <v>0.20833333333333334</v>
      </c>
      <c r="H265" s="271">
        <v>5.0</v>
      </c>
      <c r="I265" s="271">
        <v>0.0</v>
      </c>
      <c r="J265" s="271">
        <v>0.0</v>
      </c>
      <c r="K265" s="271">
        <v>5.0</v>
      </c>
      <c r="L265" s="271"/>
      <c r="M265" s="271" t="s">
        <v>306</v>
      </c>
    </row>
    <row r="266">
      <c r="A266" s="265">
        <v>45228.0</v>
      </c>
      <c r="B266" s="266" t="s">
        <v>123</v>
      </c>
      <c r="C266" s="266" t="s">
        <v>23</v>
      </c>
      <c r="D266" s="267" t="s">
        <v>174</v>
      </c>
      <c r="E266" s="265">
        <v>45229.0</v>
      </c>
      <c r="F266" s="268">
        <v>0.16666666666666666</v>
      </c>
      <c r="G266" s="274">
        <v>0.4583333333333333</v>
      </c>
      <c r="H266" s="269">
        <v>7.0</v>
      </c>
      <c r="I266" s="270">
        <v>0.0</v>
      </c>
      <c r="J266" s="270">
        <v>5.0</v>
      </c>
      <c r="K266" s="269">
        <v>2.0</v>
      </c>
      <c r="L266" s="271"/>
      <c r="M266" s="271" t="s">
        <v>306</v>
      </c>
    </row>
    <row r="267">
      <c r="A267" s="265">
        <v>45228.0</v>
      </c>
      <c r="B267" s="266" t="s">
        <v>45</v>
      </c>
      <c r="C267" s="266" t="s">
        <v>1</v>
      </c>
      <c r="D267" s="267" t="s">
        <v>174</v>
      </c>
      <c r="E267" s="265">
        <v>45229.0</v>
      </c>
      <c r="F267" s="274">
        <v>0.20833333333333334</v>
      </c>
      <c r="G267" s="274">
        <v>0.4791666666666667</v>
      </c>
      <c r="H267" s="270">
        <v>6.5</v>
      </c>
      <c r="I267" s="270">
        <v>0.0</v>
      </c>
      <c r="J267" s="270">
        <v>5.5</v>
      </c>
      <c r="K267" s="270">
        <v>1.0</v>
      </c>
      <c r="L267" s="271"/>
      <c r="M267" s="271" t="s">
        <v>306</v>
      </c>
    </row>
    <row r="268">
      <c r="A268" s="265">
        <v>45228.0</v>
      </c>
      <c r="B268" s="266" t="s">
        <v>82</v>
      </c>
      <c r="C268" s="272" t="s">
        <v>35</v>
      </c>
      <c r="D268" s="267" t="s">
        <v>174</v>
      </c>
      <c r="E268" s="265">
        <v>45229.0</v>
      </c>
      <c r="F268" s="268">
        <v>0.20833333333333334</v>
      </c>
      <c r="G268" s="274">
        <v>0.4583333333333333</v>
      </c>
      <c r="H268" s="269">
        <v>6.0</v>
      </c>
      <c r="I268" s="270">
        <v>0.0</v>
      </c>
      <c r="J268" s="270">
        <v>5.0</v>
      </c>
      <c r="K268" s="269">
        <v>1.0</v>
      </c>
      <c r="L268" s="271"/>
      <c r="M268" s="271" t="s">
        <v>306</v>
      </c>
    </row>
    <row r="269">
      <c r="A269" s="265">
        <v>45228.0</v>
      </c>
      <c r="B269" s="266" t="s">
        <v>69</v>
      </c>
      <c r="C269" s="266" t="s">
        <v>51</v>
      </c>
      <c r="D269" s="267" t="s">
        <v>174</v>
      </c>
      <c r="E269" s="265">
        <v>45229.0</v>
      </c>
      <c r="F269" s="274">
        <v>0.16666666666666666</v>
      </c>
      <c r="G269" s="268">
        <v>0.5</v>
      </c>
      <c r="H269" s="269">
        <v>8.0</v>
      </c>
      <c r="I269" s="269">
        <v>0.0</v>
      </c>
      <c r="J269" s="270">
        <v>6.0</v>
      </c>
      <c r="K269" s="270">
        <v>2.0</v>
      </c>
      <c r="L269" s="271"/>
      <c r="M269" s="271" t="s">
        <v>306</v>
      </c>
    </row>
    <row r="270">
      <c r="A270" s="265">
        <v>45228.0</v>
      </c>
      <c r="B270" s="266" t="s">
        <v>190</v>
      </c>
      <c r="C270" s="266" t="s">
        <v>51</v>
      </c>
      <c r="D270" s="267" t="s">
        <v>174</v>
      </c>
      <c r="E270" s="265">
        <v>45229.0</v>
      </c>
      <c r="F270" s="274">
        <v>0.20833333333333334</v>
      </c>
      <c r="G270" s="274">
        <v>0.5208333333333334</v>
      </c>
      <c r="H270" s="270">
        <v>7.5</v>
      </c>
      <c r="I270" s="270">
        <v>0.0</v>
      </c>
      <c r="J270" s="270">
        <v>6.5</v>
      </c>
      <c r="K270" s="270">
        <v>1.0</v>
      </c>
      <c r="L270" s="271"/>
      <c r="M270" s="271" t="s">
        <v>306</v>
      </c>
    </row>
    <row r="271">
      <c r="A271" s="265">
        <v>45228.0</v>
      </c>
      <c r="B271" s="266" t="s">
        <v>103</v>
      </c>
      <c r="C271" s="266" t="s">
        <v>31</v>
      </c>
      <c r="D271" s="267" t="s">
        <v>174</v>
      </c>
      <c r="E271" s="265">
        <v>45229.0</v>
      </c>
      <c r="F271" s="274">
        <v>0.20833333333333334</v>
      </c>
      <c r="G271" s="268">
        <v>0.0</v>
      </c>
      <c r="H271" s="269">
        <v>7.0</v>
      </c>
      <c r="I271" s="270">
        <v>0.0</v>
      </c>
      <c r="J271" s="269">
        <v>6.0</v>
      </c>
      <c r="K271" s="270">
        <v>1.0</v>
      </c>
      <c r="L271" s="271"/>
      <c r="M271" s="271" t="s">
        <v>306</v>
      </c>
    </row>
    <row r="272">
      <c r="A272" s="265">
        <v>45228.0</v>
      </c>
      <c r="B272" s="266" t="s">
        <v>97</v>
      </c>
      <c r="C272" s="266" t="s">
        <v>31</v>
      </c>
      <c r="D272" s="267" t="s">
        <v>174</v>
      </c>
      <c r="E272" s="265">
        <v>45229.0</v>
      </c>
      <c r="F272" s="269">
        <v>0.0</v>
      </c>
      <c r="G272" s="269">
        <v>0.0</v>
      </c>
      <c r="H272" s="271">
        <v>0.0</v>
      </c>
      <c r="I272" s="271">
        <v>0.0</v>
      </c>
      <c r="J272" s="271">
        <v>0.0</v>
      </c>
      <c r="K272" s="271">
        <v>0.0</v>
      </c>
      <c r="L272" s="271" t="s">
        <v>25</v>
      </c>
      <c r="M272" s="271" t="s">
        <v>306</v>
      </c>
    </row>
    <row r="273">
      <c r="A273" s="265">
        <v>45228.0</v>
      </c>
      <c r="B273" s="266" t="s">
        <v>54</v>
      </c>
      <c r="C273" s="266" t="s">
        <v>1</v>
      </c>
      <c r="D273" s="267" t="s">
        <v>174</v>
      </c>
      <c r="E273" s="265">
        <v>45229.0</v>
      </c>
      <c r="F273" s="274">
        <v>0.16666666666666666</v>
      </c>
      <c r="G273" s="274">
        <v>0.20833333333333334</v>
      </c>
      <c r="H273" s="269">
        <v>1.0</v>
      </c>
      <c r="I273" s="269">
        <v>0.0</v>
      </c>
      <c r="J273" s="269">
        <v>0.0</v>
      </c>
      <c r="K273" s="269">
        <v>1.0</v>
      </c>
      <c r="L273" s="271"/>
      <c r="M273" s="271" t="s">
        <v>306</v>
      </c>
    </row>
    <row r="274">
      <c r="A274" s="265">
        <v>45228.0</v>
      </c>
      <c r="B274" s="266" t="s">
        <v>54</v>
      </c>
      <c r="C274" s="272" t="s">
        <v>31</v>
      </c>
      <c r="D274" s="267" t="s">
        <v>174</v>
      </c>
      <c r="E274" s="265">
        <v>45229.0</v>
      </c>
      <c r="F274" s="274">
        <v>0.20833333333333334</v>
      </c>
      <c r="G274" s="274">
        <v>0.4791666666666667</v>
      </c>
      <c r="H274" s="270">
        <v>6.5</v>
      </c>
      <c r="I274" s="270">
        <v>0.0</v>
      </c>
      <c r="J274" s="270">
        <v>5.5</v>
      </c>
      <c r="K274" s="270">
        <v>1.0</v>
      </c>
      <c r="L274" s="271"/>
      <c r="M274" s="271" t="s">
        <v>306</v>
      </c>
    </row>
    <row r="275">
      <c r="A275" s="258"/>
      <c r="B275" s="152"/>
      <c r="C275" s="153"/>
      <c r="D275" s="234"/>
      <c r="E275" s="233"/>
      <c r="F275" s="238"/>
      <c r="G275" s="237"/>
      <c r="H275" s="235"/>
      <c r="I275" s="235"/>
      <c r="J275" s="235"/>
      <c r="K275" s="235"/>
    </row>
    <row r="276">
      <c r="A276" s="233"/>
      <c r="B276" s="152"/>
      <c r="C276" s="153"/>
      <c r="D276" s="259"/>
      <c r="E276" s="233"/>
      <c r="F276" s="237"/>
      <c r="G276" s="237"/>
      <c r="H276" s="235"/>
      <c r="I276" s="236"/>
      <c r="J276" s="236"/>
      <c r="K276" s="235"/>
      <c r="L276" s="153"/>
    </row>
    <row r="277">
      <c r="A277" s="233"/>
      <c r="B277" s="153"/>
      <c r="C277" s="68"/>
      <c r="D277" s="259"/>
      <c r="E277" s="233"/>
      <c r="F277" s="238"/>
      <c r="G277" s="238"/>
      <c r="H277" s="236"/>
      <c r="I277" s="236"/>
      <c r="J277" s="236"/>
      <c r="K277" s="236"/>
    </row>
    <row r="278">
      <c r="A278" s="233"/>
      <c r="B278" s="152"/>
      <c r="C278" s="68"/>
      <c r="D278" s="259"/>
      <c r="E278" s="233"/>
      <c r="F278" s="235"/>
      <c r="G278" s="235"/>
      <c r="H278" s="236"/>
      <c r="I278" s="236"/>
      <c r="J278" s="236"/>
      <c r="K278" s="236"/>
      <c r="L278" s="68"/>
    </row>
    <row r="292">
      <c r="A292" s="233"/>
      <c r="B292" s="152"/>
      <c r="D292" s="234"/>
      <c r="E292" s="233"/>
      <c r="F292" s="237"/>
      <c r="G292" s="237"/>
      <c r="H292" s="235"/>
      <c r="I292" s="235"/>
      <c r="J292" s="235"/>
      <c r="K292" s="235"/>
    </row>
    <row r="293">
      <c r="A293" s="233"/>
      <c r="B293" s="152"/>
      <c r="D293" s="234"/>
      <c r="E293" s="233"/>
    </row>
    <row r="294">
      <c r="A294" s="233"/>
      <c r="D294" s="234"/>
      <c r="E294" s="233"/>
      <c r="F294" s="237"/>
      <c r="G294" s="237"/>
    </row>
    <row r="295">
      <c r="A295" s="233"/>
      <c r="D295" s="234"/>
      <c r="E295" s="233"/>
    </row>
    <row r="296">
      <c r="A296" s="233"/>
      <c r="D296" s="234"/>
      <c r="E296" s="233"/>
      <c r="F296" s="237"/>
      <c r="G296" s="237"/>
    </row>
    <row r="297">
      <c r="A297" s="233"/>
      <c r="D297" s="234"/>
      <c r="E297" s="233"/>
      <c r="F297" s="237"/>
      <c r="G297" s="237"/>
    </row>
    <row r="298">
      <c r="A298" s="233"/>
      <c r="D298" s="234"/>
      <c r="E298" s="233"/>
      <c r="F298" s="237"/>
      <c r="G298" s="237"/>
    </row>
    <row r="299">
      <c r="A299" s="233"/>
      <c r="D299" s="234"/>
      <c r="E299" s="233"/>
      <c r="F299" s="237"/>
      <c r="G299" s="237"/>
    </row>
    <row r="300">
      <c r="A300" s="233"/>
      <c r="D300" s="234"/>
      <c r="E300" s="233"/>
      <c r="F300" s="237"/>
      <c r="G300" s="237"/>
      <c r="L300" s="152"/>
    </row>
    <row r="477">
      <c r="A477" s="233"/>
      <c r="D477" s="234"/>
      <c r="E477" s="233"/>
      <c r="F477" s="237"/>
      <c r="G477" s="237"/>
      <c r="H477" s="235"/>
      <c r="I477" s="236"/>
      <c r="J477" s="236"/>
      <c r="K477" s="235"/>
    </row>
    <row r="478">
      <c r="A478" s="233"/>
      <c r="D478" s="234"/>
      <c r="E478" s="233"/>
      <c r="F478" s="237"/>
      <c r="G478" s="237"/>
      <c r="H478" s="235"/>
      <c r="I478" s="236"/>
      <c r="J478" s="236"/>
      <c r="K478" s="235"/>
    </row>
    <row r="479">
      <c r="A479" s="233"/>
      <c r="D479" s="234"/>
      <c r="E479" s="233"/>
      <c r="F479" s="237"/>
      <c r="G479" s="237"/>
      <c r="H479" s="235"/>
      <c r="I479" s="236"/>
      <c r="J479" s="236"/>
      <c r="K479" s="235"/>
      <c r="L479" s="152"/>
    </row>
  </sheetData>
  <autoFilter ref="$A$1:$AC$312"/>
  <customSheetViews>
    <customSheetView guid="{E03E75B9-18D3-4F9C-8E98-9CFDBAC1C039}" filter="1" showAutoFilter="1">
      <autoFilter ref="$A$1:$AC$277"/>
    </customSheetView>
    <customSheetView guid="{15494CB8-74BA-41CD-979C-0A1F98FA7AD5}" filter="1" showAutoFilter="1">
      <autoFilter ref="$A$1:$L$478">
        <filterColumn colId="1">
          <filters blank="1">
            <filter val="ROBI"/>
            <filter val="LIZA"/>
            <filter val="CARL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  <customSheetView guid="{482CA3F1-235E-4CBB-838F-2B51A4768B5C}" filter="1" showAutoFilter="1">
      <autoFilter ref="$A$1:$AC$277"/>
    </customSheetView>
    <customSheetView guid="{6AFCB687-A5B1-4A43-94F3-0C0C9622126F}" filter="1" showAutoFilter="1">
      <autoFilter ref="$A$1:$L$478">
        <filterColumn colId="1">
          <filters blank="1">
            <filter val="ROBI"/>
            <filter val="LIZA"/>
            <filter val="CARLA"/>
            <filter val="JHOAN"/>
            <filter val="MINA"/>
            <filter val="REI"/>
            <filter val="RJ"/>
            <filter val="JC"/>
            <filter val="CASSANDRA"/>
            <filter val="KJ"/>
          </filters>
        </filterColumn>
      </autoFilter>
    </customSheetView>
    <customSheetView guid="{6F7B0752-2D34-424D-B3B4-CA21D0151CF6}" filter="1" showAutoFilter="1">
      <autoFilter ref="$A$1:$L$478">
        <filterColumn colId="1">
          <filters blank="1">
            <filter val="ROBI"/>
            <filter val="LIZA"/>
            <filter val="CARLA"/>
            <filter val="JHOAN"/>
            <filter val="MINA"/>
            <filter val="FLADY"/>
            <filter val="REI"/>
            <filter val="JC"/>
            <filter val="CASSANDRA"/>
            <filter val="KJ"/>
          </filters>
        </filterColumn>
      </autoFilter>
    </customSheetView>
  </customSheetViews>
  <conditionalFormatting sqref="F2:K291 L79 L92:L101 L107:L120 L129:L130 L138 L142 L218 L220:L228 L238:L250 L259:L262 L265">
    <cfRule type="expression" dxfId="0" priority="1">
      <formula>MOD</formula>
    </cfRule>
  </conditionalFormatting>
  <conditionalFormatting sqref="F2:G289 H2:K140 L92:L101 L107:L110 L115:L120 L129:L130 L138 H142:K289 L142 L218 L220:L228 L238:L244 L247:L250 L259:L262 L265">
    <cfRule type="expression" dxfId="0" priority="2">
      <formula>MOD</formula>
    </cfRule>
  </conditionalFormatting>
  <conditionalFormatting sqref="F2:K13 F22:K22 F24:K25 F27:K28 F36:K38 F42:K42 F44:K46 F49:K49 F57:K58 F67:K278 L92:L101 L107:L110 L115:L120 L129:L130 L138 L142 L218 L220:L228 L238:L244 L247:L250 L259:L262 L265 F292:K292 F294:K294 F296:K304 F306:K309 F311:K312 F399:K479">
    <cfRule type="expression" dxfId="0" priority="3">
      <formula>MOD</formula>
    </cfRule>
  </conditionalFormatting>
  <conditionalFormatting sqref="F2:K13 F22:K22 F24:K25 F27:K28 F36:K38 F42:K42 F44:K46 F49:K49 F57:K58 F67:K278 L92:L101 L107:L110 L115:L120 L129:L130 L138 L142 L218 L220:L228 L238:L244 L247:L250 L259:L262 L265 F292:K292 F294:K294 F296:K304 F306:K309 F311:K312 F399:F402 G399:G479 H399:K402 F404 H404:K404 F406:F479 H406:K479">
    <cfRule type="expression" dxfId="0" priority="4">
      <formula>MOD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45222.0</v>
      </c>
      <c r="F3" s="14"/>
      <c r="G3" s="14"/>
      <c r="H3" s="14"/>
      <c r="I3" s="15"/>
      <c r="J3" s="15"/>
      <c r="K3" s="16"/>
      <c r="L3" s="13">
        <v>45223.0</v>
      </c>
      <c r="M3" s="15"/>
      <c r="N3" s="15"/>
      <c r="O3" s="15"/>
      <c r="P3" s="15"/>
      <c r="Q3" s="11"/>
      <c r="R3" s="17"/>
      <c r="S3" s="13">
        <v>45224.0</v>
      </c>
      <c r="T3" s="11"/>
      <c r="U3" s="15"/>
      <c r="V3" s="15"/>
      <c r="W3" s="11"/>
      <c r="X3" s="18"/>
      <c r="Y3" s="14"/>
      <c r="Z3" s="13">
        <v>45225.0</v>
      </c>
      <c r="AA3" s="15"/>
      <c r="AB3" s="15"/>
      <c r="AC3" s="11"/>
      <c r="AD3" s="15"/>
      <c r="AE3" s="15"/>
      <c r="AF3" s="12"/>
      <c r="AG3" s="13">
        <v>45226.0</v>
      </c>
      <c r="AH3" s="15"/>
      <c r="AI3" s="11"/>
      <c r="AJ3" s="15"/>
      <c r="AK3" s="15"/>
      <c r="AL3" s="15"/>
      <c r="AM3" s="18"/>
      <c r="AN3" s="13">
        <v>45227.0</v>
      </c>
      <c r="AO3" s="11"/>
      <c r="AP3" s="19"/>
      <c r="AQ3" s="19"/>
      <c r="AR3" s="19"/>
      <c r="AS3" s="19"/>
      <c r="AT3" s="14"/>
      <c r="AU3" s="13">
        <v>45228.0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45222.0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45223.0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45224.0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45225.0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56" t="s">
        <v>56</v>
      </c>
      <c r="AE5" s="37">
        <v>45226.0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45227.0</v>
      </c>
      <c r="AM5" s="38" t="s">
        <v>25</v>
      </c>
      <c r="AN5" s="39" t="s">
        <v>25</v>
      </c>
      <c r="AO5" s="40">
        <v>0.0</v>
      </c>
      <c r="AP5" s="40">
        <v>0.0</v>
      </c>
      <c r="AQ5" s="40">
        <v>0.0</v>
      </c>
      <c r="AR5" s="47" t="s">
        <v>27</v>
      </c>
      <c r="AS5" s="37">
        <v>45229.0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19.5</v>
      </c>
      <c r="BB5" s="39">
        <f t="shared" si="1"/>
        <v>0</v>
      </c>
      <c r="BC5" s="50">
        <f t="shared" ref="BC5:BC12" si="3">SUM(AZ5,BA5,BB5)</f>
        <v>19.5</v>
      </c>
      <c r="BD5" s="51"/>
      <c r="BE5" s="39">
        <f t="shared" ref="BE5:BE11" si="4">AZ5*80</f>
        <v>0</v>
      </c>
      <c r="BF5" s="39">
        <f t="shared" ref="BF5:BF11" si="5">BA5*88</f>
        <v>1716</v>
      </c>
      <c r="BG5" s="39">
        <f t="shared" ref="BG5:BG11" si="6">BB5*80</f>
        <v>0</v>
      </c>
      <c r="BH5" s="39">
        <f t="shared" ref="BH5:BH12" si="7">SUM(BE5,BF5,BG5)</f>
        <v>1716</v>
      </c>
      <c r="BI5" s="51"/>
      <c r="BJ5" s="52" t="s">
        <v>1</v>
      </c>
      <c r="BK5" s="53">
        <f>BC14</f>
        <v>116</v>
      </c>
      <c r="BL5" s="51"/>
      <c r="BM5" s="51"/>
    </row>
    <row r="6">
      <c r="A6" s="35" t="s">
        <v>30</v>
      </c>
      <c r="B6" s="63"/>
      <c r="C6" s="45"/>
      <c r="D6" s="39"/>
      <c r="E6" s="39"/>
      <c r="F6" s="40">
        <v>0.0</v>
      </c>
      <c r="G6" s="40">
        <v>0.0</v>
      </c>
      <c r="H6" s="40">
        <v>0.0</v>
      </c>
      <c r="I6" s="60"/>
      <c r="J6" s="45"/>
      <c r="K6" s="39"/>
      <c r="L6" s="39"/>
      <c r="M6" s="40">
        <v>0.0</v>
      </c>
      <c r="N6" s="40">
        <v>0.0</v>
      </c>
      <c r="O6" s="40">
        <v>0.0</v>
      </c>
      <c r="P6" s="53"/>
      <c r="Q6" s="45"/>
      <c r="R6" s="39"/>
      <c r="S6" s="39"/>
      <c r="T6" s="40">
        <v>0.0</v>
      </c>
      <c r="U6" s="40">
        <v>0.0</v>
      </c>
      <c r="V6" s="40">
        <v>0.0</v>
      </c>
      <c r="W6" s="64"/>
      <c r="X6" s="45"/>
      <c r="Y6" s="39"/>
      <c r="Z6" s="39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K6" s="46"/>
      <c r="AL6" s="45"/>
      <c r="AM6" s="39"/>
      <c r="AN6" s="39"/>
      <c r="AO6" s="40">
        <v>0.0</v>
      </c>
      <c r="AP6" s="40">
        <v>0.0</v>
      </c>
      <c r="AQ6" s="40">
        <v>0.0</v>
      </c>
      <c r="AR6" s="47" t="s">
        <v>27</v>
      </c>
      <c r="AS6" s="37">
        <v>45229.0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5</v>
      </c>
      <c r="BB6" s="39">
        <f t="shared" si="2"/>
        <v>0</v>
      </c>
      <c r="BC6" s="50">
        <f t="shared" si="3"/>
        <v>5</v>
      </c>
      <c r="BD6" s="51"/>
      <c r="BE6" s="39">
        <f t="shared" si="4"/>
        <v>0</v>
      </c>
      <c r="BF6" s="39">
        <f t="shared" si="5"/>
        <v>440</v>
      </c>
      <c r="BG6" s="39">
        <f t="shared" si="6"/>
        <v>0</v>
      </c>
      <c r="BH6" s="39">
        <f t="shared" si="7"/>
        <v>440</v>
      </c>
      <c r="BI6" s="51"/>
      <c r="BJ6" s="52" t="s">
        <v>31</v>
      </c>
      <c r="BK6" s="55">
        <f>BC40</f>
        <v>164.5</v>
      </c>
      <c r="BL6" s="51"/>
      <c r="BM6" s="51"/>
    </row>
    <row r="7">
      <c r="A7" s="35" t="s">
        <v>32</v>
      </c>
      <c r="B7" s="41" t="s">
        <v>33</v>
      </c>
      <c r="C7" s="37">
        <v>45223.0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45224.0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45225.0</v>
      </c>
      <c r="R7" s="38" t="s">
        <v>35</v>
      </c>
      <c r="S7" s="39" t="s">
        <v>35</v>
      </c>
      <c r="T7" s="40">
        <v>0.0</v>
      </c>
      <c r="U7" s="40">
        <v>0.0</v>
      </c>
      <c r="V7" s="40">
        <v>0.0</v>
      </c>
      <c r="W7" s="56" t="s">
        <v>37</v>
      </c>
      <c r="X7" s="37">
        <v>45226.0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45227.0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45228.0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93</v>
      </c>
      <c r="AS7" s="37">
        <v>45228.0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25</v>
      </c>
      <c r="BA7" s="39">
        <f t="shared" si="8"/>
        <v>4</v>
      </c>
      <c r="BB7" s="39">
        <f t="shared" si="8"/>
        <v>1</v>
      </c>
      <c r="BC7" s="50">
        <f t="shared" si="3"/>
        <v>30</v>
      </c>
      <c r="BD7" s="51"/>
      <c r="BE7" s="39">
        <f t="shared" si="4"/>
        <v>2000</v>
      </c>
      <c r="BF7" s="39">
        <f t="shared" si="5"/>
        <v>352</v>
      </c>
      <c r="BG7" s="39">
        <f t="shared" si="6"/>
        <v>80</v>
      </c>
      <c r="BH7" s="39">
        <f t="shared" si="7"/>
        <v>2432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45223.0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45224.0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45225.0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45226.0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45227.0</v>
      </c>
      <c r="AF8" s="42" t="s">
        <v>274</v>
      </c>
      <c r="AG8" s="58" t="s">
        <v>48</v>
      </c>
      <c r="AH8" s="40">
        <v>6.0</v>
      </c>
      <c r="AI8" s="40">
        <v>2.0</v>
      </c>
      <c r="AJ8" s="40">
        <v>0.0</v>
      </c>
      <c r="AK8" s="47" t="s">
        <v>43</v>
      </c>
      <c r="AL8" s="37">
        <v>45228.0</v>
      </c>
      <c r="AM8" s="42" t="s">
        <v>274</v>
      </c>
      <c r="AN8" s="58" t="s">
        <v>48</v>
      </c>
      <c r="AO8" s="40">
        <v>6.0</v>
      </c>
      <c r="AP8" s="40">
        <v>2.0</v>
      </c>
      <c r="AQ8" s="40">
        <v>0.0</v>
      </c>
      <c r="AR8" s="47" t="s">
        <v>44</v>
      </c>
      <c r="AS8" s="37">
        <v>45229.0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28.5</v>
      </c>
      <c r="BA8" s="39">
        <f t="shared" si="9"/>
        <v>7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2280</v>
      </c>
      <c r="BF8" s="39">
        <f t="shared" si="5"/>
        <v>616</v>
      </c>
      <c r="BG8" s="39">
        <f t="shared" si="6"/>
        <v>0</v>
      </c>
      <c r="BH8" s="39">
        <f t="shared" si="7"/>
        <v>2896</v>
      </c>
      <c r="BI8" s="51"/>
      <c r="BJ8" s="55" t="s">
        <v>49</v>
      </c>
      <c r="BK8" s="55">
        <f>BC61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150.5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39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47"/>
      <c r="AS11" s="37"/>
      <c r="AT11" s="38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60"/>
      <c r="J12" s="45"/>
      <c r="K12" s="39"/>
      <c r="L12" s="39"/>
      <c r="M12" s="40">
        <v>0.0</v>
      </c>
      <c r="N12" s="40">
        <v>0.0</v>
      </c>
      <c r="O12" s="40">
        <v>0.0</v>
      </c>
      <c r="P12" s="42" t="s">
        <v>24</v>
      </c>
      <c r="Q12" s="37">
        <v>45224.0</v>
      </c>
      <c r="R12" s="38" t="s">
        <v>272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45225.0</v>
      </c>
      <c r="Y12" s="38" t="s">
        <v>272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45226.0</v>
      </c>
      <c r="AF12" s="38" t="s">
        <v>272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45227.0</v>
      </c>
      <c r="AM12" s="38" t="s">
        <v>272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45229.0</v>
      </c>
      <c r="AT12" s="38" t="s">
        <v>25</v>
      </c>
      <c r="AU12" s="39" t="s">
        <v>25</v>
      </c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26</v>
      </c>
      <c r="BB12" s="39">
        <f t="shared" si="13"/>
        <v>0</v>
      </c>
      <c r="BC12" s="50">
        <f t="shared" si="3"/>
        <v>26</v>
      </c>
      <c r="BD12" s="51"/>
      <c r="BE12" s="39">
        <f>AZ12*67.31</f>
        <v>0</v>
      </c>
      <c r="BF12" s="39">
        <f>BA12*74</f>
        <v>1924</v>
      </c>
      <c r="BG12" s="39">
        <f>BB12*84</f>
        <v>0</v>
      </c>
      <c r="BH12" s="39">
        <f t="shared" si="7"/>
        <v>1924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38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53.5</v>
      </c>
      <c r="BA14" s="78">
        <f t="shared" si="14"/>
        <v>61.5</v>
      </c>
      <c r="BB14" s="78">
        <f t="shared" si="14"/>
        <v>1</v>
      </c>
      <c r="BC14" s="79">
        <f t="shared" si="14"/>
        <v>116</v>
      </c>
      <c r="BD14" s="51"/>
      <c r="BE14" s="40">
        <f t="shared" ref="BE14:BG14" si="15">sum(BE5,BE6,BE7,BE8,BE9,BE10)</f>
        <v>4280</v>
      </c>
      <c r="BF14" s="40">
        <f t="shared" si="15"/>
        <v>3124</v>
      </c>
      <c r="BG14" s="40">
        <f t="shared" si="15"/>
        <v>80</v>
      </c>
      <c r="BH14" s="40">
        <f>sum(BH5,BH6,BH7,BH8,BH9,BH10,BH11,BH12)</f>
        <v>9408</v>
      </c>
      <c r="BI14" s="51"/>
      <c r="BJ14" s="62" t="s">
        <v>59</v>
      </c>
      <c r="BK14" s="62">
        <f>BC93</f>
        <v>42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SUM(BC137,BC141)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45222.0</v>
      </c>
      <c r="F18" s="14"/>
      <c r="G18" s="14"/>
      <c r="H18" s="14"/>
      <c r="I18" s="15"/>
      <c r="J18" s="15"/>
      <c r="K18" s="16"/>
      <c r="L18" s="13">
        <v>45223.0</v>
      </c>
      <c r="M18" s="15"/>
      <c r="N18" s="15"/>
      <c r="O18" s="15"/>
      <c r="P18" s="15"/>
      <c r="Q18" s="11"/>
      <c r="R18" s="17"/>
      <c r="S18" s="13">
        <v>45224.0</v>
      </c>
      <c r="T18" s="11"/>
      <c r="U18" s="15"/>
      <c r="V18" s="15"/>
      <c r="W18" s="11"/>
      <c r="X18" s="18"/>
      <c r="Y18" s="14"/>
      <c r="Z18" s="13">
        <v>45225.0</v>
      </c>
      <c r="AA18" s="15"/>
      <c r="AB18" s="15"/>
      <c r="AC18" s="11"/>
      <c r="AD18" s="15"/>
      <c r="AE18" s="15"/>
      <c r="AF18" s="12"/>
      <c r="AG18" s="13">
        <v>45226.0</v>
      </c>
      <c r="AH18" s="15"/>
      <c r="AI18" s="11"/>
      <c r="AJ18" s="15"/>
      <c r="AK18" s="15"/>
      <c r="AL18" s="15"/>
      <c r="AM18" s="18"/>
      <c r="AN18" s="13">
        <v>45227.0</v>
      </c>
      <c r="AO18" s="11"/>
      <c r="AP18" s="19"/>
      <c r="AQ18" s="19"/>
      <c r="AR18" s="19"/>
      <c r="AS18" s="19"/>
      <c r="AT18" s="14"/>
      <c r="AU18" s="13">
        <v>45228.0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2112</v>
      </c>
      <c r="BL19" s="32"/>
      <c r="BM19" s="32"/>
    </row>
    <row r="20">
      <c r="A20" s="94" t="s">
        <v>198</v>
      </c>
      <c r="B20" s="36" t="s">
        <v>19</v>
      </c>
      <c r="C20" s="37">
        <v>45222.0</v>
      </c>
      <c r="D20" s="42" t="s">
        <v>211</v>
      </c>
      <c r="E20" s="58" t="s">
        <v>66</v>
      </c>
      <c r="F20" s="40">
        <v>0.0</v>
      </c>
      <c r="G20" s="40">
        <v>6.0</v>
      </c>
      <c r="H20" s="40">
        <v>0.0</v>
      </c>
      <c r="I20" s="57" t="s">
        <v>46</v>
      </c>
      <c r="J20" s="37">
        <v>45224.0</v>
      </c>
      <c r="K20" s="42" t="s">
        <v>25</v>
      </c>
      <c r="L20" s="290" t="s">
        <v>25</v>
      </c>
      <c r="M20" s="129">
        <v>0.0</v>
      </c>
      <c r="N20" s="128">
        <v>0.0</v>
      </c>
      <c r="O20" s="129">
        <v>0.0</v>
      </c>
      <c r="P20" s="38" t="s">
        <v>36</v>
      </c>
      <c r="Q20" s="37">
        <v>45225.0</v>
      </c>
      <c r="R20" s="42" t="s">
        <v>112</v>
      </c>
      <c r="S20" s="58" t="s">
        <v>71</v>
      </c>
      <c r="T20" s="40">
        <v>6.5</v>
      </c>
      <c r="U20" s="40">
        <v>1.0</v>
      </c>
      <c r="V20" s="40">
        <v>0.0</v>
      </c>
      <c r="W20" s="56" t="s">
        <v>37</v>
      </c>
      <c r="X20" s="37">
        <v>45226.0</v>
      </c>
      <c r="Y20" s="42" t="s">
        <v>112</v>
      </c>
      <c r="Z20" s="58" t="s">
        <v>71</v>
      </c>
      <c r="AA20" s="40">
        <v>6.5</v>
      </c>
      <c r="AB20" s="40">
        <v>1.0</v>
      </c>
      <c r="AC20" s="40">
        <v>0.0</v>
      </c>
      <c r="AD20" s="56" t="s">
        <v>40</v>
      </c>
      <c r="AE20" s="37">
        <v>45227.0</v>
      </c>
      <c r="AF20" s="42" t="s">
        <v>274</v>
      </c>
      <c r="AG20" s="58" t="s">
        <v>48</v>
      </c>
      <c r="AH20" s="40">
        <v>6.0</v>
      </c>
      <c r="AI20" s="40">
        <v>2.0</v>
      </c>
      <c r="AJ20" s="40">
        <v>0.0</v>
      </c>
      <c r="AK20" s="96" t="s">
        <v>43</v>
      </c>
      <c r="AL20" s="37">
        <v>45228.0</v>
      </c>
      <c r="AM20" s="42" t="s">
        <v>274</v>
      </c>
      <c r="AN20" s="58" t="s">
        <v>48</v>
      </c>
      <c r="AO20" s="40">
        <v>6.0</v>
      </c>
      <c r="AP20" s="40">
        <v>2.0</v>
      </c>
      <c r="AQ20" s="40">
        <v>0.0</v>
      </c>
      <c r="AR20" s="36" t="s">
        <v>93</v>
      </c>
      <c r="AS20" s="37">
        <v>45228.0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25</v>
      </c>
      <c r="BA20" s="39">
        <f t="shared" si="16"/>
        <v>18</v>
      </c>
      <c r="BB20" s="39">
        <f t="shared" si="16"/>
        <v>0</v>
      </c>
      <c r="BC20" s="50">
        <f t="shared" ref="BC20:BC27" si="18">SUM(AZ20,BA20,BB20)</f>
        <v>43</v>
      </c>
      <c r="BD20" s="51"/>
      <c r="BE20" s="39">
        <f>AZ20*67.31</f>
        <v>1682.75</v>
      </c>
      <c r="BF20" s="39">
        <f>BA20*74</f>
        <v>1332</v>
      </c>
      <c r="BG20" s="39">
        <f>BB20*84</f>
        <v>0</v>
      </c>
      <c r="BH20" s="39">
        <f t="shared" ref="BH20:BH27" si="19">sum(BE20,BF20,BG20)</f>
        <v>3014.75</v>
      </c>
      <c r="BI20" s="51"/>
      <c r="BJ20" s="39" t="s">
        <v>68</v>
      </c>
      <c r="BK20" s="93">
        <f>BH81</f>
        <v>2220.82</v>
      </c>
      <c r="BL20" s="51"/>
      <c r="BM20" s="51"/>
    </row>
    <row r="21">
      <c r="A21" s="97" t="s">
        <v>69</v>
      </c>
      <c r="B21" s="41" t="s">
        <v>33</v>
      </c>
      <c r="C21" s="37">
        <v>45223.0</v>
      </c>
      <c r="D21" s="42" t="s">
        <v>274</v>
      </c>
      <c r="E21" s="58" t="s">
        <v>48</v>
      </c>
      <c r="F21" s="40">
        <v>6.0</v>
      </c>
      <c r="G21" s="40">
        <v>2.0</v>
      </c>
      <c r="H21" s="40">
        <v>0.0</v>
      </c>
      <c r="I21" s="57" t="s">
        <v>46</v>
      </c>
      <c r="J21" s="37">
        <v>45224.0</v>
      </c>
      <c r="K21" s="42" t="s">
        <v>25</v>
      </c>
      <c r="L21" s="290" t="s">
        <v>25</v>
      </c>
      <c r="M21" s="129">
        <v>0.0</v>
      </c>
      <c r="N21" s="128">
        <v>0.0</v>
      </c>
      <c r="O21" s="129">
        <v>0.0</v>
      </c>
      <c r="P21" s="38" t="s">
        <v>36</v>
      </c>
      <c r="Q21" s="37">
        <v>45225.0</v>
      </c>
      <c r="R21" s="42" t="s">
        <v>166</v>
      </c>
      <c r="S21" s="58" t="s">
        <v>166</v>
      </c>
      <c r="T21" s="40">
        <v>0.0</v>
      </c>
      <c r="U21" s="40">
        <v>0.0</v>
      </c>
      <c r="V21" s="40">
        <v>0.0</v>
      </c>
      <c r="W21" s="56" t="s">
        <v>37</v>
      </c>
      <c r="X21" s="37">
        <v>45226.0</v>
      </c>
      <c r="Y21" s="42" t="s">
        <v>166</v>
      </c>
      <c r="Z21" s="58" t="s">
        <v>166</v>
      </c>
      <c r="AA21" s="40">
        <v>0.0</v>
      </c>
      <c r="AB21" s="40">
        <v>0.0</v>
      </c>
      <c r="AC21" s="40">
        <v>0.0</v>
      </c>
      <c r="AD21" s="56" t="s">
        <v>40</v>
      </c>
      <c r="AE21" s="37">
        <v>45227.0</v>
      </c>
      <c r="AF21" s="42" t="s">
        <v>166</v>
      </c>
      <c r="AG21" s="58" t="s">
        <v>166</v>
      </c>
      <c r="AH21" s="40">
        <v>0.0</v>
      </c>
      <c r="AI21" s="40">
        <v>0.0</v>
      </c>
      <c r="AJ21" s="40">
        <v>0.0</v>
      </c>
      <c r="AK21" s="96" t="s">
        <v>43</v>
      </c>
      <c r="AL21" s="37">
        <v>45228.0</v>
      </c>
      <c r="AM21" s="42" t="s">
        <v>166</v>
      </c>
      <c r="AN21" s="58" t="s">
        <v>166</v>
      </c>
      <c r="AO21" s="40">
        <v>0.0</v>
      </c>
      <c r="AP21" s="40">
        <v>0.0</v>
      </c>
      <c r="AQ21" s="40">
        <v>0.0</v>
      </c>
      <c r="AR21" s="57" t="s">
        <v>44</v>
      </c>
      <c r="AS21" s="37">
        <v>45229.0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12</v>
      </c>
      <c r="BA21" s="39">
        <f t="shared" si="17"/>
        <v>4</v>
      </c>
      <c r="BB21" s="39">
        <f t="shared" si="17"/>
        <v>0</v>
      </c>
      <c r="BC21" s="50">
        <f t="shared" si="18"/>
        <v>16</v>
      </c>
      <c r="BD21" s="51"/>
      <c r="BE21" s="39">
        <f t="shared" ref="BE21:BE25" si="21">AZ21*80</f>
        <v>960</v>
      </c>
      <c r="BF21" s="39">
        <f t="shared" ref="BF21:BF25" si="22">BA21*88</f>
        <v>352</v>
      </c>
      <c r="BG21" s="39">
        <f t="shared" ref="BG21:BG25" si="23">BB21*80</f>
        <v>0</v>
      </c>
      <c r="BH21" s="39">
        <f t="shared" si="19"/>
        <v>1312</v>
      </c>
      <c r="BI21" s="51"/>
      <c r="BJ21" s="39" t="s">
        <v>72</v>
      </c>
      <c r="BK21" s="93">
        <f>sum(BH7,BH69)</f>
        <v>3448</v>
      </c>
      <c r="BL21" s="51"/>
      <c r="BM21" s="51"/>
    </row>
    <row r="22">
      <c r="A22" s="35" t="s">
        <v>73</v>
      </c>
      <c r="B22" s="41" t="s">
        <v>33</v>
      </c>
      <c r="C22" s="37">
        <v>45223.0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57" t="s">
        <v>46</v>
      </c>
      <c r="J22" s="37">
        <v>45224.0</v>
      </c>
      <c r="K22" s="42" t="s">
        <v>112</v>
      </c>
      <c r="L22" s="58" t="s">
        <v>71</v>
      </c>
      <c r="M22" s="40">
        <v>6.5</v>
      </c>
      <c r="N22" s="40">
        <v>1.0</v>
      </c>
      <c r="O22" s="40">
        <v>0.0</v>
      </c>
      <c r="P22" s="36" t="s">
        <v>24</v>
      </c>
      <c r="Q22" s="37">
        <v>45224.0</v>
      </c>
      <c r="R22" s="36" t="s">
        <v>211</v>
      </c>
      <c r="S22" s="291" t="s">
        <v>66</v>
      </c>
      <c r="T22" s="129">
        <v>0.0</v>
      </c>
      <c r="U22" s="129">
        <v>6.0</v>
      </c>
      <c r="V22" s="129">
        <v>0.0</v>
      </c>
      <c r="W22" s="56" t="s">
        <v>37</v>
      </c>
      <c r="X22" s="37">
        <v>45226.0</v>
      </c>
      <c r="Y22" s="42" t="s">
        <v>25</v>
      </c>
      <c r="Z22" s="58" t="s">
        <v>25</v>
      </c>
      <c r="AA22" s="40">
        <v>0.0</v>
      </c>
      <c r="AB22" s="40">
        <v>0.0</v>
      </c>
      <c r="AC22" s="40">
        <v>0.0</v>
      </c>
      <c r="AD22" s="56" t="s">
        <v>40</v>
      </c>
      <c r="AE22" s="37">
        <v>45227.0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45228.0</v>
      </c>
      <c r="AM22" s="42" t="s">
        <v>112</v>
      </c>
      <c r="AN22" s="58" t="s">
        <v>71</v>
      </c>
      <c r="AO22" s="40">
        <v>6.5</v>
      </c>
      <c r="AP22" s="40">
        <v>1.0</v>
      </c>
      <c r="AQ22" s="40">
        <v>0.0</v>
      </c>
      <c r="AR22" s="57" t="s">
        <v>44</v>
      </c>
      <c r="AS22" s="37">
        <v>45229.0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0">SUM(F22,M22,T22,AA22,AH22,AO22,AV22)</f>
        <v>32.5</v>
      </c>
      <c r="BA22" s="39">
        <f t="shared" si="20"/>
        <v>11</v>
      </c>
      <c r="BB22" s="39">
        <f t="shared" si="20"/>
        <v>0</v>
      </c>
      <c r="BC22" s="50">
        <f t="shared" si="18"/>
        <v>43.5</v>
      </c>
      <c r="BD22" s="51"/>
      <c r="BE22" s="39">
        <f t="shared" si="21"/>
        <v>2600</v>
      </c>
      <c r="BF22" s="39">
        <f t="shared" si="22"/>
        <v>968</v>
      </c>
      <c r="BG22" s="39">
        <f t="shared" si="23"/>
        <v>0</v>
      </c>
      <c r="BH22" s="39">
        <f t="shared" si="19"/>
        <v>3568</v>
      </c>
      <c r="BI22" s="51"/>
      <c r="BJ22" s="39" t="s">
        <v>76</v>
      </c>
      <c r="BK22" s="93">
        <f>SUM(BH8,BH49)</f>
        <v>2896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41" t="s">
        <v>22</v>
      </c>
      <c r="J23" s="37">
        <v>45223.0</v>
      </c>
      <c r="K23" s="42" t="s">
        <v>307</v>
      </c>
      <c r="L23" s="290" t="s">
        <v>180</v>
      </c>
      <c r="M23" s="129">
        <v>0.0</v>
      </c>
      <c r="N23" s="128">
        <v>5.0</v>
      </c>
      <c r="O23" s="129">
        <v>0.0</v>
      </c>
      <c r="P23" s="36" t="s">
        <v>24</v>
      </c>
      <c r="Q23" s="37">
        <v>45224.0</v>
      </c>
      <c r="R23" s="42" t="s">
        <v>23</v>
      </c>
      <c r="S23" s="290" t="s">
        <v>23</v>
      </c>
      <c r="T23" s="129">
        <v>0.0</v>
      </c>
      <c r="U23" s="128">
        <v>0.0</v>
      </c>
      <c r="V23" s="129">
        <v>0.0</v>
      </c>
      <c r="W23" s="43" t="s">
        <v>26</v>
      </c>
      <c r="X23" s="37">
        <v>45225.0</v>
      </c>
      <c r="Y23" s="42" t="s">
        <v>211</v>
      </c>
      <c r="Z23" s="58" t="s">
        <v>66</v>
      </c>
      <c r="AA23" s="40">
        <v>0.0</v>
      </c>
      <c r="AB23" s="40">
        <v>6.0</v>
      </c>
      <c r="AC23" s="40">
        <v>0.0</v>
      </c>
      <c r="AD23" s="56" t="s">
        <v>56</v>
      </c>
      <c r="AE23" s="37">
        <v>45226.0</v>
      </c>
      <c r="AF23" s="42" t="s">
        <v>211</v>
      </c>
      <c r="AG23" s="58" t="s">
        <v>66</v>
      </c>
      <c r="AH23" s="40">
        <v>0.0</v>
      </c>
      <c r="AI23" s="40">
        <v>6.0</v>
      </c>
      <c r="AJ23" s="40">
        <v>0.0</v>
      </c>
      <c r="AK23" s="284" t="s">
        <v>57</v>
      </c>
      <c r="AL23" s="37">
        <v>45227.0</v>
      </c>
      <c r="AM23" s="42" t="s">
        <v>211</v>
      </c>
      <c r="AN23" s="58" t="s">
        <v>66</v>
      </c>
      <c r="AO23" s="40">
        <v>0.0</v>
      </c>
      <c r="AP23" s="40">
        <v>6.0</v>
      </c>
      <c r="AQ23" s="40">
        <v>0.0</v>
      </c>
      <c r="AR23" s="57" t="s">
        <v>44</v>
      </c>
      <c r="AS23" s="37">
        <v>45229.0</v>
      </c>
      <c r="AT23" s="53" t="s">
        <v>25</v>
      </c>
      <c r="AU23" s="53" t="s">
        <v>25</v>
      </c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23</v>
      </c>
      <c r="BB23" s="39">
        <f t="shared" si="24"/>
        <v>0</v>
      </c>
      <c r="BC23" s="50">
        <f t="shared" si="18"/>
        <v>23</v>
      </c>
      <c r="BD23" s="51"/>
      <c r="BE23" s="39">
        <f t="shared" si="21"/>
        <v>0</v>
      </c>
      <c r="BF23" s="39">
        <f t="shared" si="22"/>
        <v>2024</v>
      </c>
      <c r="BG23" s="39">
        <f t="shared" si="23"/>
        <v>0</v>
      </c>
      <c r="BH23" s="39">
        <f t="shared" si="19"/>
        <v>2024</v>
      </c>
      <c r="BI23" s="51"/>
      <c r="BJ23" s="39" t="s">
        <v>77</v>
      </c>
      <c r="BK23" s="93">
        <f t="shared" ref="BK23:BK25" si="26">BH20</f>
        <v>3014.75</v>
      </c>
      <c r="BL23" s="51"/>
      <c r="BM23" s="51"/>
    </row>
    <row r="24">
      <c r="A24" s="35" t="s">
        <v>54</v>
      </c>
      <c r="B24" s="41" t="s">
        <v>33</v>
      </c>
      <c r="C24" s="37">
        <v>45223.0</v>
      </c>
      <c r="D24" s="42" t="s">
        <v>25</v>
      </c>
      <c r="E24" s="58" t="s">
        <v>25</v>
      </c>
      <c r="F24" s="40">
        <v>0.0</v>
      </c>
      <c r="G24" s="40">
        <v>0.0</v>
      </c>
      <c r="H24" s="40">
        <v>0.0</v>
      </c>
      <c r="I24" s="57" t="s">
        <v>46</v>
      </c>
      <c r="J24" s="37">
        <v>45224.0</v>
      </c>
      <c r="K24" s="42" t="s">
        <v>274</v>
      </c>
      <c r="L24" s="58" t="s">
        <v>48</v>
      </c>
      <c r="M24" s="40">
        <v>6.0</v>
      </c>
      <c r="N24" s="40">
        <v>2.0</v>
      </c>
      <c r="O24" s="40">
        <v>0.0</v>
      </c>
      <c r="P24" s="38" t="s">
        <v>36</v>
      </c>
      <c r="Q24" s="37">
        <v>45225.0</v>
      </c>
      <c r="R24" s="42" t="s">
        <v>274</v>
      </c>
      <c r="S24" s="58" t="s">
        <v>48</v>
      </c>
      <c r="T24" s="40">
        <v>6.0</v>
      </c>
      <c r="U24" s="40">
        <v>2.0</v>
      </c>
      <c r="V24" s="40">
        <v>0.0</v>
      </c>
      <c r="W24" s="56" t="s">
        <v>37</v>
      </c>
      <c r="X24" s="37">
        <v>45226.0</v>
      </c>
      <c r="Y24" s="42" t="s">
        <v>274</v>
      </c>
      <c r="Z24" s="58" t="s">
        <v>48</v>
      </c>
      <c r="AA24" s="40">
        <v>6.0</v>
      </c>
      <c r="AB24" s="40">
        <v>2.0</v>
      </c>
      <c r="AC24" s="40">
        <v>0.0</v>
      </c>
      <c r="AD24" s="44"/>
      <c r="AE24" s="45"/>
      <c r="AF24" s="53"/>
      <c r="AG24" s="53"/>
      <c r="AH24" s="40">
        <v>0.0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1.0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18</v>
      </c>
      <c r="BA24" s="39">
        <f t="shared" si="25"/>
        <v>7</v>
      </c>
      <c r="BB24" s="39">
        <f t="shared" si="25"/>
        <v>0</v>
      </c>
      <c r="BC24" s="50">
        <f t="shared" si="18"/>
        <v>25</v>
      </c>
      <c r="BD24" s="51"/>
      <c r="BE24" s="39">
        <f t="shared" si="21"/>
        <v>1440</v>
      </c>
      <c r="BF24" s="39">
        <f t="shared" si="22"/>
        <v>616</v>
      </c>
      <c r="BG24" s="39">
        <f t="shared" si="23"/>
        <v>0</v>
      </c>
      <c r="BH24" s="39">
        <f t="shared" si="19"/>
        <v>2056</v>
      </c>
      <c r="BI24" s="51"/>
      <c r="BJ24" s="39" t="s">
        <v>80</v>
      </c>
      <c r="BK24" s="93">
        <f t="shared" si="26"/>
        <v>1312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3568</v>
      </c>
      <c r="BL25" s="99"/>
      <c r="BM25" s="51"/>
    </row>
    <row r="26">
      <c r="A26" s="59" t="s">
        <v>30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>AZ26*67.31</f>
        <v>0</v>
      </c>
      <c r="BF26" s="39">
        <f>BA26*74</f>
        <v>0</v>
      </c>
      <c r="BG26" s="39">
        <f>BB26*84</f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>AZ27*80</f>
        <v>0</v>
      </c>
      <c r="BF27" s="39">
        <f>BA27*88</f>
        <v>0</v>
      </c>
      <c r="BG27" s="39">
        <f>BB27*80</f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3300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87.5</v>
      </c>
      <c r="BA28" s="78">
        <f t="shared" si="30"/>
        <v>63</v>
      </c>
      <c r="BB28" s="78">
        <f>SUM(BB20,BB21,BB22,BB23,BB24,BB25)</f>
        <v>0</v>
      </c>
      <c r="BC28" s="79">
        <f>SUM(BC20,BC21,BC22,BC23,BC24,BC25,BC26)</f>
        <v>150.5</v>
      </c>
      <c r="BD28" s="51"/>
      <c r="BE28" s="40">
        <f>sum(BE20,BE21,BE22,BE23,BE24,BE25)</f>
        <v>6682.75</v>
      </c>
      <c r="BF28" s="40">
        <f>sum(BF20,BF21,BF22,BF23,BF24,BF260)</f>
        <v>5292</v>
      </c>
      <c r="BG28" s="40">
        <f>sum(BG20,BG21,BG22,BG23,BG24,BG25)</f>
        <v>0</v>
      </c>
      <c r="BH28" s="40">
        <f>sum(BH20,BH21,BH22,BH23,BH24,BH25,BH26,BH27)</f>
        <v>11974.75</v>
      </c>
      <c r="BI28" s="51"/>
      <c r="BJ28" s="39" t="s">
        <v>84</v>
      </c>
      <c r="BK28" s="93">
        <f t="shared" si="31"/>
        <v>3092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3068</v>
      </c>
      <c r="BL29" s="106"/>
      <c r="BM29" s="106"/>
    </row>
    <row r="30">
      <c r="A30" s="10"/>
      <c r="B30" s="11"/>
      <c r="C30" s="11"/>
      <c r="D30" s="12"/>
      <c r="E30" s="13">
        <v>45222.0</v>
      </c>
      <c r="F30" s="14"/>
      <c r="G30" s="14"/>
      <c r="H30" s="14"/>
      <c r="I30" s="15"/>
      <c r="J30" s="15"/>
      <c r="K30" s="16"/>
      <c r="L30" s="13">
        <v>45223.0</v>
      </c>
      <c r="M30" s="15"/>
      <c r="N30" s="15"/>
      <c r="O30" s="15"/>
      <c r="P30" s="15"/>
      <c r="Q30" s="11"/>
      <c r="R30" s="17"/>
      <c r="S30" s="13">
        <v>45224.0</v>
      </c>
      <c r="T30" s="11"/>
      <c r="U30" s="15"/>
      <c r="V30" s="15"/>
      <c r="W30" s="11"/>
      <c r="X30" s="18"/>
      <c r="Y30" s="14"/>
      <c r="Z30" s="13">
        <v>45225.0</v>
      </c>
      <c r="AA30" s="15"/>
      <c r="AB30" s="15"/>
      <c r="AC30" s="11"/>
      <c r="AD30" s="15"/>
      <c r="AE30" s="15"/>
      <c r="AF30" s="12"/>
      <c r="AG30" s="13">
        <v>45226.0</v>
      </c>
      <c r="AH30" s="15"/>
      <c r="AI30" s="11"/>
      <c r="AJ30" s="15"/>
      <c r="AK30" s="15"/>
      <c r="AL30" s="15"/>
      <c r="AM30" s="18"/>
      <c r="AN30" s="13">
        <v>45227.0</v>
      </c>
      <c r="AO30" s="11"/>
      <c r="AP30" s="19"/>
      <c r="AQ30" s="19"/>
      <c r="AR30" s="19"/>
      <c r="AS30" s="19"/>
      <c r="AT30" s="14"/>
      <c r="AU30" s="13">
        <v>45228.0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3256</v>
      </c>
      <c r="BL31" s="32"/>
      <c r="BM31" s="32"/>
    </row>
    <row r="32">
      <c r="A32" s="35" t="s">
        <v>88</v>
      </c>
      <c r="B32" s="36" t="s">
        <v>19</v>
      </c>
      <c r="C32" s="37">
        <v>45222.0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45223.0</v>
      </c>
      <c r="K32" s="42" t="s">
        <v>25</v>
      </c>
      <c r="L32" s="39" t="s">
        <v>25</v>
      </c>
      <c r="M32" s="40">
        <v>0.0</v>
      </c>
      <c r="N32" s="40">
        <v>0.0</v>
      </c>
      <c r="O32" s="40">
        <v>0.0</v>
      </c>
      <c r="P32" s="43" t="s">
        <v>24</v>
      </c>
      <c r="Q32" s="37">
        <v>45224.0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45225.0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45226.0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45227.0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45228.0</v>
      </c>
      <c r="AT32" s="42" t="s">
        <v>298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37.5</v>
      </c>
      <c r="BB32" s="39">
        <f t="shared" si="32"/>
        <v>0</v>
      </c>
      <c r="BC32" s="50">
        <f t="shared" ref="BC32:BC39" si="34">SUM(AZ32,BA32,BB32)</f>
        <v>37.5</v>
      </c>
      <c r="BD32" s="51"/>
      <c r="BE32" s="39">
        <f t="shared" ref="BE32:BE37" si="35">AZ32*80</f>
        <v>0</v>
      </c>
      <c r="BF32" s="39">
        <f t="shared" ref="BF32:BF37" si="36">BA32*88</f>
        <v>3300</v>
      </c>
      <c r="BG32" s="39">
        <f t="shared" ref="BG32:BG37" si="37">BB32*80</f>
        <v>0</v>
      </c>
      <c r="BH32" s="39">
        <f t="shared" ref="BH32:BH36" si="38">sum(BE32,BF32,BG32)</f>
        <v>3300</v>
      </c>
      <c r="BI32" s="51"/>
      <c r="BJ32" s="39" t="s">
        <v>96</v>
      </c>
      <c r="BK32" s="93">
        <f>SUM(BH12,BH77)</f>
        <v>1924</v>
      </c>
      <c r="BL32" s="51"/>
      <c r="BM32" s="51"/>
    </row>
    <row r="33">
      <c r="A33" s="109" t="s">
        <v>97</v>
      </c>
      <c r="B33" s="41" t="s">
        <v>33</v>
      </c>
      <c r="C33" s="37">
        <v>45223.0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45224.0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45225.0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45226.0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45227.0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45228.0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45229.0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37</v>
      </c>
      <c r="BA33" s="39">
        <f t="shared" si="33"/>
        <v>1.5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2960</v>
      </c>
      <c r="BF33" s="39">
        <f t="shared" si="36"/>
        <v>132</v>
      </c>
      <c r="BG33" s="39">
        <f t="shared" si="37"/>
        <v>0</v>
      </c>
      <c r="BH33" s="39">
        <f t="shared" si="38"/>
        <v>3092</v>
      </c>
      <c r="BI33" s="51"/>
      <c r="BJ33" s="39" t="s">
        <v>102</v>
      </c>
      <c r="BK33" s="62">
        <f>sum(BH11,BH24,BH35,BH47,BH59,BH78)</f>
        <v>3228</v>
      </c>
      <c r="BL33" s="51"/>
      <c r="BM33" s="51"/>
    </row>
    <row r="34">
      <c r="A34" s="35" t="s">
        <v>103</v>
      </c>
      <c r="B34" s="41" t="s">
        <v>33</v>
      </c>
      <c r="C34" s="37">
        <v>45223.0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45224.0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45225.0</v>
      </c>
      <c r="R34" s="96" t="s">
        <v>74</v>
      </c>
      <c r="S34" s="110" t="s">
        <v>99</v>
      </c>
      <c r="T34" s="40">
        <v>7.0</v>
      </c>
      <c r="U34" s="40">
        <v>0.5</v>
      </c>
      <c r="V34" s="40">
        <v>0.0</v>
      </c>
      <c r="W34" s="56" t="s">
        <v>37</v>
      </c>
      <c r="X34" s="37">
        <v>45226.0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45227.0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45228.0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45229.0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34.5</v>
      </c>
      <c r="BA34" s="39">
        <f t="shared" si="39"/>
        <v>3.5</v>
      </c>
      <c r="BB34" s="39">
        <f t="shared" si="39"/>
        <v>0</v>
      </c>
      <c r="BC34" s="50">
        <f t="shared" si="34"/>
        <v>38</v>
      </c>
      <c r="BD34" s="51"/>
      <c r="BE34" s="39">
        <f t="shared" si="35"/>
        <v>2760</v>
      </c>
      <c r="BF34" s="39">
        <f t="shared" si="36"/>
        <v>308</v>
      </c>
      <c r="BG34" s="39">
        <f t="shared" si="37"/>
        <v>0</v>
      </c>
      <c r="BH34" s="39">
        <f t="shared" si="38"/>
        <v>3068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57" t="s">
        <v>44</v>
      </c>
      <c r="AS35" s="37">
        <v>45229.0</v>
      </c>
      <c r="AT35" s="95" t="s">
        <v>299</v>
      </c>
      <c r="AU35" s="98" t="s">
        <v>282</v>
      </c>
      <c r="AV35" s="40">
        <v>5.5</v>
      </c>
      <c r="AW35" s="40">
        <v>1.0</v>
      </c>
      <c r="AX35" s="40">
        <v>0.0</v>
      </c>
      <c r="AY35" s="48"/>
      <c r="AZ35" s="49">
        <f t="shared" ref="AZ35:BB35" si="40">SUM(F35,M35,T35,AA35,AH35,AO35,AV35)</f>
        <v>5.5</v>
      </c>
      <c r="BA35" s="39">
        <f t="shared" si="40"/>
        <v>1</v>
      </c>
      <c r="BB35" s="39">
        <f t="shared" si="40"/>
        <v>0</v>
      </c>
      <c r="BC35" s="50">
        <f t="shared" si="34"/>
        <v>6.5</v>
      </c>
      <c r="BD35" s="51"/>
      <c r="BE35" s="39">
        <f t="shared" si="35"/>
        <v>440</v>
      </c>
      <c r="BF35" s="39">
        <f t="shared" si="36"/>
        <v>88</v>
      </c>
      <c r="BG35" s="39">
        <f t="shared" si="37"/>
        <v>0</v>
      </c>
      <c r="BH35" s="39">
        <f t="shared" si="38"/>
        <v>528</v>
      </c>
      <c r="BI35" s="51"/>
      <c r="BJ35" s="39" t="s">
        <v>107</v>
      </c>
      <c r="BK35" s="39">
        <f>SUM(BH37,BH68)</f>
        <v>3016</v>
      </c>
      <c r="BL35" s="51"/>
      <c r="BM35" s="51"/>
    </row>
    <row r="36">
      <c r="A36" s="35" t="s">
        <v>50</v>
      </c>
      <c r="B36" s="60"/>
      <c r="C36" s="45"/>
      <c r="D36" s="92"/>
      <c r="E36" s="110"/>
      <c r="F36" s="40">
        <v>0.0</v>
      </c>
      <c r="G36" s="40">
        <v>0.0</v>
      </c>
      <c r="H36" s="40">
        <v>0.0</v>
      </c>
      <c r="I36" s="41" t="s">
        <v>22</v>
      </c>
      <c r="J36" s="37">
        <v>45223.0</v>
      </c>
      <c r="K36" s="42" t="s">
        <v>277</v>
      </c>
      <c r="L36" s="39" t="s">
        <v>90</v>
      </c>
      <c r="M36" s="40">
        <v>0.0</v>
      </c>
      <c r="N36" s="40">
        <v>7.5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4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45226.0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</v>
      </c>
      <c r="BA36" s="39">
        <f t="shared" si="41"/>
        <v>15.5</v>
      </c>
      <c r="BB36" s="39">
        <f>SUM(H36,O36,V36,AC36,AJ36,AQ37,AX36)</f>
        <v>0</v>
      </c>
      <c r="BC36" s="50">
        <f t="shared" si="34"/>
        <v>15.5</v>
      </c>
      <c r="BD36" s="51"/>
      <c r="BE36" s="39">
        <f t="shared" si="35"/>
        <v>0</v>
      </c>
      <c r="BF36" s="39">
        <f t="shared" si="36"/>
        <v>1364</v>
      </c>
      <c r="BG36" s="39">
        <f t="shared" si="37"/>
        <v>0</v>
      </c>
      <c r="BH36" s="39">
        <f t="shared" si="38"/>
        <v>1364</v>
      </c>
      <c r="BI36" s="51"/>
      <c r="BJ36" s="39" t="s">
        <v>52</v>
      </c>
      <c r="BK36" s="39">
        <f>sum(BH10,BH23,BH39,BH46,BH57,BH67,BH80)</f>
        <v>3080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3500</v>
      </c>
      <c r="BL37" s="51"/>
      <c r="BM37" s="51"/>
    </row>
    <row r="38">
      <c r="A38" s="35" t="s">
        <v>109</v>
      </c>
      <c r="B38" s="41" t="s">
        <v>33</v>
      </c>
      <c r="C38" s="37">
        <v>45223.0</v>
      </c>
      <c r="D38" s="96" t="s">
        <v>112</v>
      </c>
      <c r="E38" s="110" t="s">
        <v>71</v>
      </c>
      <c r="F38" s="40">
        <v>6.5</v>
      </c>
      <c r="G38" s="40">
        <v>1.0</v>
      </c>
      <c r="H38" s="40">
        <v>0.0</v>
      </c>
      <c r="I38" s="57" t="s">
        <v>46</v>
      </c>
      <c r="J38" s="37">
        <v>45224.0</v>
      </c>
      <c r="K38" s="96" t="s">
        <v>112</v>
      </c>
      <c r="L38" s="110" t="s">
        <v>71</v>
      </c>
      <c r="M38" s="40">
        <v>6.5</v>
      </c>
      <c r="N38" s="40">
        <v>1.0</v>
      </c>
      <c r="O38" s="40">
        <v>0.0</v>
      </c>
      <c r="P38" s="38" t="s">
        <v>36</v>
      </c>
      <c r="Q38" s="37">
        <v>45225.0</v>
      </c>
      <c r="R38" s="96" t="s">
        <v>112</v>
      </c>
      <c r="S38" s="110" t="s">
        <v>71</v>
      </c>
      <c r="T38" s="40">
        <v>6.5</v>
      </c>
      <c r="U38" s="40">
        <v>1.0</v>
      </c>
      <c r="V38" s="40">
        <v>0.0</v>
      </c>
      <c r="W38" s="56" t="s">
        <v>37</v>
      </c>
      <c r="X38" s="37">
        <v>45226.0</v>
      </c>
      <c r="Y38" s="38" t="s">
        <v>25</v>
      </c>
      <c r="Z38" s="110" t="s">
        <v>25</v>
      </c>
      <c r="AA38" s="40">
        <v>0.0</v>
      </c>
      <c r="AB38" s="40">
        <v>0.0</v>
      </c>
      <c r="AC38" s="40">
        <v>0.0</v>
      </c>
      <c r="AD38" s="56" t="s">
        <v>40</v>
      </c>
      <c r="AE38" s="37">
        <v>45227.0</v>
      </c>
      <c r="AF38" s="38" t="s">
        <v>25</v>
      </c>
      <c r="AG38" s="39" t="s">
        <v>25</v>
      </c>
      <c r="AH38" s="40">
        <v>0.0</v>
      </c>
      <c r="AI38" s="40">
        <v>0.0</v>
      </c>
      <c r="AJ38" s="40">
        <v>0.0</v>
      </c>
      <c r="AK38" s="96" t="s">
        <v>43</v>
      </c>
      <c r="AL38" s="37">
        <v>45228.0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45228.0</v>
      </c>
      <c r="AT38" s="42" t="s">
        <v>211</v>
      </c>
      <c r="AU38" s="58" t="s">
        <v>66</v>
      </c>
      <c r="AV38" s="40">
        <v>0.0</v>
      </c>
      <c r="AW38" s="40">
        <v>6.0</v>
      </c>
      <c r="AX38" s="40">
        <v>0.0</v>
      </c>
      <c r="AY38" s="48"/>
      <c r="AZ38" s="49">
        <f t="shared" ref="AZ38:BA38" si="43">SUM(F38,M38,T38,AA38,AH38,AO38,AV38)</f>
        <v>19.5</v>
      </c>
      <c r="BA38" s="39">
        <f t="shared" si="43"/>
        <v>9</v>
      </c>
      <c r="BB38" s="39">
        <f t="shared" si="44"/>
        <v>0</v>
      </c>
      <c r="BC38" s="50">
        <f t="shared" si="34"/>
        <v>28.5</v>
      </c>
      <c r="BD38" s="51"/>
      <c r="BE38" s="39">
        <f>AZ38*67.31</f>
        <v>1312.545</v>
      </c>
      <c r="BF38" s="39">
        <f>BA38*74</f>
        <v>666</v>
      </c>
      <c r="BG38" s="39">
        <f>BB38*84</f>
        <v>0</v>
      </c>
      <c r="BH38" s="39">
        <f t="shared" si="45"/>
        <v>1978.545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60"/>
      <c r="J39" s="45"/>
      <c r="K39" s="53"/>
      <c r="L39" s="39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63"/>
      <c r="AS39" s="45"/>
      <c r="AT39" s="53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0</v>
      </c>
      <c r="BB39" s="39">
        <f t="shared" si="44"/>
        <v>0</v>
      </c>
      <c r="BC39" s="50">
        <f t="shared" si="34"/>
        <v>0</v>
      </c>
      <c r="BD39" s="51"/>
      <c r="BE39" s="39">
        <f>AZ39*80</f>
        <v>0</v>
      </c>
      <c r="BF39" s="39">
        <f>BA39*88</f>
        <v>0</v>
      </c>
      <c r="BG39" s="39">
        <f>BB39*80</f>
        <v>0</v>
      </c>
      <c r="BH39" s="39">
        <f t="shared" si="45"/>
        <v>0</v>
      </c>
      <c r="BI39" s="51"/>
      <c r="BJ39" s="39" t="s">
        <v>114</v>
      </c>
      <c r="BK39" s="39">
        <f>SUM(BH9,BH25,BH36,BH44,BH58,BH70,BH79)</f>
        <v>4556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96.5</v>
      </c>
      <c r="BA40" s="78">
        <f t="shared" si="47"/>
        <v>68</v>
      </c>
      <c r="BB40" s="78">
        <f>SUM(BB32,BB33,BB34,BB35,BB36,BB37)</f>
        <v>0</v>
      </c>
      <c r="BC40" s="79">
        <f>SUM(BC32,BC33,BC34,BC35,BC36,BC37,BC38)</f>
        <v>164.5</v>
      </c>
      <c r="BD40" s="51"/>
      <c r="BE40" s="40">
        <f>SUM(BE32,BE33,BE34,BE36,BE35,BE37,BE38)</f>
        <v>7472.545</v>
      </c>
      <c r="BF40" s="40">
        <f>SUM(BF32,BF33,BF34,BF35,BF36,BF37,BF38)</f>
        <v>5858</v>
      </c>
      <c r="BG40" s="40">
        <f>SUM(BG32,BG33,BG34,BG34,BG35,BG36,BG37,BG38)</f>
        <v>0</v>
      </c>
      <c r="BH40" s="40">
        <f>sum(BH32,BH33,BH34,BH35,BH36,BH37,BH38,BH39)</f>
        <v>13330.545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1978.545</v>
      </c>
      <c r="BL41" s="8"/>
      <c r="BM41" s="8"/>
    </row>
    <row r="42">
      <c r="A42" s="10"/>
      <c r="B42" s="11"/>
      <c r="C42" s="11"/>
      <c r="D42" s="12"/>
      <c r="E42" s="13">
        <v>45222.0</v>
      </c>
      <c r="F42" s="14"/>
      <c r="G42" s="14"/>
      <c r="H42" s="14"/>
      <c r="I42" s="15"/>
      <c r="J42" s="15"/>
      <c r="K42" s="16"/>
      <c r="L42" s="13">
        <v>45223.0</v>
      </c>
      <c r="M42" s="15"/>
      <c r="N42" s="15"/>
      <c r="O42" s="15"/>
      <c r="P42" s="15"/>
      <c r="Q42" s="11"/>
      <c r="R42" s="17"/>
      <c r="S42" s="13">
        <v>45224.0</v>
      </c>
      <c r="T42" s="11"/>
      <c r="U42" s="15"/>
      <c r="V42" s="15"/>
      <c r="W42" s="11"/>
      <c r="X42" s="18"/>
      <c r="Y42" s="14"/>
      <c r="Z42" s="13">
        <v>45225.0</v>
      </c>
      <c r="AA42" s="15"/>
      <c r="AB42" s="15"/>
      <c r="AC42" s="11"/>
      <c r="AD42" s="15"/>
      <c r="AE42" s="15"/>
      <c r="AF42" s="12"/>
      <c r="AG42" s="13">
        <v>45226.0</v>
      </c>
      <c r="AH42" s="15"/>
      <c r="AI42" s="11"/>
      <c r="AJ42" s="15"/>
      <c r="AK42" s="15"/>
      <c r="AL42" s="15"/>
      <c r="AM42" s="18"/>
      <c r="AN42" s="13">
        <v>45227.0</v>
      </c>
      <c r="AO42" s="11"/>
      <c r="AP42" s="19"/>
      <c r="AQ42" s="19"/>
      <c r="AR42" s="19"/>
      <c r="AS42" s="19"/>
      <c r="AT42" s="14"/>
      <c r="AU42" s="13">
        <v>45228.0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45223.0</v>
      </c>
      <c r="D44" s="36" t="s">
        <v>236</v>
      </c>
      <c r="E44" s="127" t="s">
        <v>125</v>
      </c>
      <c r="F44" s="129">
        <v>5.0</v>
      </c>
      <c r="G44" s="129">
        <v>0.0</v>
      </c>
      <c r="H44" s="129">
        <v>0.0</v>
      </c>
      <c r="I44" s="53"/>
      <c r="J44" s="45"/>
      <c r="K44" s="39"/>
      <c r="L44" s="39"/>
      <c r="M44" s="40">
        <v>0.0</v>
      </c>
      <c r="N44" s="40">
        <v>0.0</v>
      </c>
      <c r="O44" s="40">
        <v>0.0</v>
      </c>
      <c r="P44" s="39"/>
      <c r="Q44" s="45"/>
      <c r="R44" s="53"/>
      <c r="S44" s="53"/>
      <c r="T44" s="40">
        <v>0.0</v>
      </c>
      <c r="U44" s="40">
        <v>0.0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45228.0</v>
      </c>
      <c r="AM44" s="42" t="s">
        <v>284</v>
      </c>
      <c r="AN44" s="53" t="s">
        <v>122</v>
      </c>
      <c r="AO44" s="40">
        <v>0.0</v>
      </c>
      <c r="AP44" s="40">
        <v>3.5</v>
      </c>
      <c r="AQ44" s="40">
        <v>0.0</v>
      </c>
      <c r="AR44" s="42" t="s">
        <v>27</v>
      </c>
      <c r="AS44" s="37">
        <v>45229.0</v>
      </c>
      <c r="AT44" s="42" t="s">
        <v>284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8">SUM(F44,M44,T44,AA44,AH44,AO44,AV44)</f>
        <v>5</v>
      </c>
      <c r="BA44" s="39">
        <f t="shared" si="48"/>
        <v>7</v>
      </c>
      <c r="BB44" s="39">
        <f t="shared" si="48"/>
        <v>0</v>
      </c>
      <c r="BC44" s="50">
        <f t="shared" ref="BC44:BC49" si="50">SUM(AZ44,BA44,BB44)</f>
        <v>12</v>
      </c>
      <c r="BD44" s="51"/>
      <c r="BE44" s="39">
        <f t="shared" ref="BE44:BE49" si="51">AZ44*80</f>
        <v>400</v>
      </c>
      <c r="BF44" s="39">
        <f t="shared" ref="BF44:BF49" si="52">BA44*88</f>
        <v>616</v>
      </c>
      <c r="BG44" s="39">
        <f t="shared" ref="BG44:BG49" si="53">BB44*80</f>
        <v>0</v>
      </c>
      <c r="BH44" s="39">
        <f t="shared" ref="BH44:BH49" si="54">sum(BE44,BF44,BG44)</f>
        <v>1016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45223.0</v>
      </c>
      <c r="D45" s="42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45224.0</v>
      </c>
      <c r="K45" s="38" t="s">
        <v>308</v>
      </c>
      <c r="L45" s="39" t="s">
        <v>309</v>
      </c>
      <c r="M45" s="40">
        <v>5.0</v>
      </c>
      <c r="N45" s="40">
        <v>5.5</v>
      </c>
      <c r="O45" s="40">
        <v>0.0</v>
      </c>
      <c r="P45" s="38" t="s">
        <v>36</v>
      </c>
      <c r="Q45" s="37">
        <v>45225.0</v>
      </c>
      <c r="R45" s="38" t="s">
        <v>236</v>
      </c>
      <c r="S45" s="39" t="s">
        <v>125</v>
      </c>
      <c r="T45" s="40">
        <v>5.0</v>
      </c>
      <c r="U45" s="40">
        <v>0.0</v>
      </c>
      <c r="V45" s="40">
        <v>0.0</v>
      </c>
      <c r="W45" s="42" t="s">
        <v>37</v>
      </c>
      <c r="X45" s="37">
        <v>45226.0</v>
      </c>
      <c r="Y45" s="38" t="s">
        <v>247</v>
      </c>
      <c r="Z45" s="39" t="s">
        <v>127</v>
      </c>
      <c r="AA45" s="40">
        <v>5.0</v>
      </c>
      <c r="AB45" s="40">
        <v>1.0</v>
      </c>
      <c r="AC45" s="40">
        <v>0.0</v>
      </c>
      <c r="AD45" s="42" t="s">
        <v>40</v>
      </c>
      <c r="AE45" s="37">
        <v>45227.0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45228.0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45229.0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9">SUM(F45,M45,T45,AA45,AH45,AO45,AV45)</f>
        <v>30</v>
      </c>
      <c r="BA45" s="39">
        <f t="shared" si="49"/>
        <v>12.5</v>
      </c>
      <c r="BB45" s="39">
        <f t="shared" si="49"/>
        <v>0</v>
      </c>
      <c r="BC45" s="50">
        <f t="shared" si="50"/>
        <v>42.5</v>
      </c>
      <c r="BD45" s="51"/>
      <c r="BE45" s="39">
        <f t="shared" si="51"/>
        <v>2400</v>
      </c>
      <c r="BF45" s="39">
        <f t="shared" si="52"/>
        <v>1100</v>
      </c>
      <c r="BG45" s="39">
        <f t="shared" si="53"/>
        <v>0</v>
      </c>
      <c r="BH45" s="39">
        <f t="shared" si="54"/>
        <v>3500</v>
      </c>
      <c r="BI45" s="51"/>
      <c r="BJ45" s="51"/>
      <c r="BK45" s="51"/>
      <c r="BL45" s="51"/>
      <c r="BM45" s="51"/>
    </row>
    <row r="46">
      <c r="A46" s="59" t="s">
        <v>52</v>
      </c>
      <c r="B46" s="275" t="s">
        <v>62</v>
      </c>
      <c r="C46" s="37">
        <v>45223.0</v>
      </c>
      <c r="D46" s="42" t="s">
        <v>283</v>
      </c>
      <c r="E46" s="53" t="s">
        <v>118</v>
      </c>
      <c r="F46" s="40">
        <v>0.0</v>
      </c>
      <c r="G46" s="40">
        <v>5.5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8" t="s">
        <v>64</v>
      </c>
      <c r="Q46" s="37">
        <v>45225.0</v>
      </c>
      <c r="R46" s="42" t="s">
        <v>283</v>
      </c>
      <c r="S46" s="53" t="s">
        <v>118</v>
      </c>
      <c r="T46" s="40">
        <v>0.0</v>
      </c>
      <c r="U46" s="40">
        <v>5.5</v>
      </c>
      <c r="V46" s="40">
        <v>0.0</v>
      </c>
      <c r="W46" s="53"/>
      <c r="X46" s="45"/>
      <c r="Y46" s="53"/>
      <c r="Z46" s="53"/>
      <c r="AA46" s="40">
        <v>0.0</v>
      </c>
      <c r="AB46" s="40">
        <v>0.0</v>
      </c>
      <c r="AC46" s="40">
        <v>0.0</v>
      </c>
      <c r="AD46" s="53"/>
      <c r="AE46" s="45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11</v>
      </c>
      <c r="BB46" s="39">
        <f t="shared" si="55"/>
        <v>0</v>
      </c>
      <c r="BC46" s="50">
        <f t="shared" si="50"/>
        <v>11</v>
      </c>
      <c r="BD46" s="51"/>
      <c r="BE46" s="39">
        <f t="shared" si="51"/>
        <v>0</v>
      </c>
      <c r="BF46" s="39">
        <f t="shared" si="52"/>
        <v>968</v>
      </c>
      <c r="BG46" s="39">
        <f t="shared" si="53"/>
        <v>0</v>
      </c>
      <c r="BH46" s="39">
        <f t="shared" si="54"/>
        <v>968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39"/>
      <c r="Z47" s="39"/>
      <c r="AA47" s="40">
        <v>0.0</v>
      </c>
      <c r="AB47" s="40">
        <v>0.0</v>
      </c>
      <c r="AC47" s="40">
        <v>0.0</v>
      </c>
      <c r="AD47" s="42" t="s">
        <v>78</v>
      </c>
      <c r="AE47" s="37">
        <v>45227.0</v>
      </c>
      <c r="AF47" s="42" t="s">
        <v>284</v>
      </c>
      <c r="AG47" s="53" t="s">
        <v>122</v>
      </c>
      <c r="AH47" s="40">
        <v>0.0</v>
      </c>
      <c r="AI47" s="40">
        <v>3.5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39"/>
      <c r="AU47" s="39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3.5</v>
      </c>
      <c r="BB47" s="39">
        <f t="shared" si="56"/>
        <v>0</v>
      </c>
      <c r="BC47" s="50">
        <f t="shared" si="50"/>
        <v>3.5</v>
      </c>
      <c r="BD47" s="51"/>
      <c r="BE47" s="39">
        <f t="shared" si="51"/>
        <v>0</v>
      </c>
      <c r="BF47" s="39">
        <f t="shared" si="52"/>
        <v>308</v>
      </c>
      <c r="BG47" s="39">
        <f t="shared" si="53"/>
        <v>0</v>
      </c>
      <c r="BH47" s="39">
        <f t="shared" si="54"/>
        <v>308</v>
      </c>
      <c r="BI47" s="51"/>
      <c r="BJ47" s="39" t="s">
        <v>130</v>
      </c>
      <c r="BK47" s="92">
        <f>sum(BH14,BH28,BH40,BH51,BH61,BH72,BH83)</f>
        <v>53010.115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8" t="s">
        <v>67</v>
      </c>
      <c r="X48" s="37">
        <v>45226.0</v>
      </c>
      <c r="Y48" s="42" t="s">
        <v>286</v>
      </c>
      <c r="Z48" s="53" t="s">
        <v>120</v>
      </c>
      <c r="AA48" s="40">
        <v>0.0</v>
      </c>
      <c r="AB48" s="40">
        <v>4.5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4.5</v>
      </c>
      <c r="BB48" s="39">
        <f t="shared" si="57"/>
        <v>0</v>
      </c>
      <c r="BC48" s="50">
        <f t="shared" si="50"/>
        <v>4.5</v>
      </c>
      <c r="BD48" s="51"/>
      <c r="BE48" s="39">
        <f t="shared" si="51"/>
        <v>0</v>
      </c>
      <c r="BF48" s="39">
        <f t="shared" si="52"/>
        <v>396</v>
      </c>
      <c r="BG48" s="39">
        <f t="shared" si="53"/>
        <v>0</v>
      </c>
      <c r="BH48" s="39">
        <f t="shared" si="54"/>
        <v>396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39"/>
      <c r="L49" s="39"/>
      <c r="M49" s="40">
        <v>0.0</v>
      </c>
      <c r="N49" s="40">
        <v>0.0</v>
      </c>
      <c r="O49" s="40">
        <v>0.0</v>
      </c>
      <c r="P49" s="39"/>
      <c r="Q49" s="45"/>
      <c r="R49" s="39"/>
      <c r="S49" s="39"/>
      <c r="T49" s="40">
        <v>0.0</v>
      </c>
      <c r="U49" s="40">
        <v>0.0</v>
      </c>
      <c r="V49" s="40">
        <v>0.0</v>
      </c>
      <c r="W49" s="39"/>
      <c r="X49" s="45"/>
      <c r="Y49" s="53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0</v>
      </c>
      <c r="BA49" s="39">
        <f t="shared" si="58"/>
        <v>0</v>
      </c>
      <c r="BB49" s="39">
        <f t="shared" si="58"/>
        <v>0</v>
      </c>
      <c r="BC49" s="50">
        <f t="shared" si="50"/>
        <v>0</v>
      </c>
      <c r="BD49" s="51"/>
      <c r="BE49" s="39">
        <f t="shared" si="51"/>
        <v>0</v>
      </c>
      <c r="BF49" s="39">
        <f t="shared" si="52"/>
        <v>0</v>
      </c>
      <c r="BG49" s="39">
        <f t="shared" si="53"/>
        <v>0</v>
      </c>
      <c r="BH49" s="39">
        <f t="shared" si="54"/>
        <v>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52570.115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35</v>
      </c>
      <c r="BA51" s="78">
        <f t="shared" si="59"/>
        <v>38.5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2800</v>
      </c>
      <c r="BF51" s="40">
        <f t="shared" si="60"/>
        <v>2992</v>
      </c>
      <c r="BG51" s="40">
        <f>BB51*80</f>
        <v>0</v>
      </c>
      <c r="BH51" s="40">
        <f>SUM(BH44,BH45,BH46,BH47,BH48,BH49)</f>
        <v>6188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45222.0</v>
      </c>
      <c r="F55" s="14"/>
      <c r="G55" s="14"/>
      <c r="H55" s="14"/>
      <c r="I55" s="15"/>
      <c r="J55" s="15"/>
      <c r="K55" s="16"/>
      <c r="L55" s="13">
        <v>45223.0</v>
      </c>
      <c r="M55" s="15"/>
      <c r="N55" s="15"/>
      <c r="O55" s="15"/>
      <c r="P55" s="15"/>
      <c r="Q55" s="11"/>
      <c r="R55" s="17"/>
      <c r="S55" s="13">
        <v>45224.0</v>
      </c>
      <c r="T55" s="11"/>
      <c r="U55" s="15"/>
      <c r="V55" s="15"/>
      <c r="W55" s="11"/>
      <c r="X55" s="18"/>
      <c r="Y55" s="14"/>
      <c r="Z55" s="13">
        <v>45225.0</v>
      </c>
      <c r="AA55" s="15"/>
      <c r="AB55" s="15"/>
      <c r="AC55" s="11"/>
      <c r="AD55" s="15"/>
      <c r="AE55" s="15"/>
      <c r="AF55" s="12"/>
      <c r="AG55" s="13">
        <v>45226.0</v>
      </c>
      <c r="AH55" s="15"/>
      <c r="AI55" s="11"/>
      <c r="AJ55" s="15"/>
      <c r="AK55" s="15"/>
      <c r="AL55" s="15"/>
      <c r="AM55" s="18"/>
      <c r="AN55" s="13">
        <v>45227.0</v>
      </c>
      <c r="AO55" s="11"/>
      <c r="AP55" s="19"/>
      <c r="AQ55" s="19"/>
      <c r="AR55" s="19"/>
      <c r="AS55" s="19"/>
      <c r="AT55" s="14"/>
      <c r="AU55" s="13">
        <v>45228.0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63"/>
      <c r="X57" s="45"/>
      <c r="Y57" s="39"/>
      <c r="Z57" s="39"/>
      <c r="AA57" s="40">
        <v>0.0</v>
      </c>
      <c r="AB57" s="40">
        <v>0.0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0</v>
      </c>
      <c r="BA57" s="39">
        <f t="shared" si="61"/>
        <v>0</v>
      </c>
      <c r="BB57" s="39">
        <f t="shared" si="61"/>
        <v>0</v>
      </c>
      <c r="BC57" s="50">
        <f t="shared" ref="BC57:BC59" si="63">SUM(AZ57,BA57,BB57)</f>
        <v>0</v>
      </c>
      <c r="BD57" s="51"/>
      <c r="BE57" s="39">
        <f t="shared" ref="BE57:BE59" si="64">AZ57*80</f>
        <v>0</v>
      </c>
      <c r="BF57" s="39">
        <f t="shared" ref="BF57:BF59" si="65">BA57*88</f>
        <v>0</v>
      </c>
      <c r="BG57" s="39">
        <f t="shared" ref="BG57:BG59" si="66">BB57*80</f>
        <v>0</v>
      </c>
      <c r="BH57" s="39">
        <f t="shared" ref="BH57:BH59" si="67">sum(BE57,BF57,BG57)</f>
        <v>0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68" t="s">
        <v>26</v>
      </c>
      <c r="X58" s="146">
        <v>45225.0</v>
      </c>
      <c r="Y58" s="40" t="s">
        <v>287</v>
      </c>
      <c r="Z58" s="39" t="s">
        <v>136</v>
      </c>
      <c r="AA58" s="40">
        <v>1.0</v>
      </c>
      <c r="AB58" s="40">
        <v>7.0</v>
      </c>
      <c r="AC58" s="40">
        <v>1.0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45228.0</v>
      </c>
      <c r="AM58" s="148" t="s">
        <v>289</v>
      </c>
      <c r="AN58" s="148" t="s">
        <v>106</v>
      </c>
      <c r="AO58" s="40">
        <v>3.0</v>
      </c>
      <c r="AP58" s="40">
        <v>2.0</v>
      </c>
      <c r="AQ58" s="40">
        <v>0.0</v>
      </c>
      <c r="AR58" s="151" t="s">
        <v>44</v>
      </c>
      <c r="AS58" s="146">
        <v>45229.0</v>
      </c>
      <c r="AT58" s="289" t="s">
        <v>288</v>
      </c>
      <c r="AU58" s="129" t="s">
        <v>138</v>
      </c>
      <c r="AV58" s="40">
        <v>2.0</v>
      </c>
      <c r="AW58" s="40">
        <v>2.0</v>
      </c>
      <c r="AX58" s="40">
        <v>0.0</v>
      </c>
      <c r="AY58" s="48"/>
      <c r="AZ58" s="49">
        <f t="shared" ref="AZ58:BB58" si="62">SUM(F58,M58,T58,AA58,AH58,AO58,AV58)</f>
        <v>6</v>
      </c>
      <c r="BA58" s="39">
        <f t="shared" si="62"/>
        <v>11</v>
      </c>
      <c r="BB58" s="39">
        <f t="shared" si="62"/>
        <v>1</v>
      </c>
      <c r="BC58" s="50">
        <f t="shared" si="63"/>
        <v>18</v>
      </c>
      <c r="BD58" s="51"/>
      <c r="BE58" s="39">
        <f t="shared" si="64"/>
        <v>480</v>
      </c>
      <c r="BF58" s="39">
        <f t="shared" si="65"/>
        <v>968</v>
      </c>
      <c r="BG58" s="39">
        <f t="shared" si="66"/>
        <v>80</v>
      </c>
      <c r="BH58" s="39">
        <f t="shared" si="67"/>
        <v>1528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63"/>
      <c r="X59" s="45"/>
      <c r="Y59" s="39"/>
      <c r="Z59" s="39"/>
      <c r="AA59" s="40">
        <v>0.0</v>
      </c>
      <c r="AB59" s="40">
        <v>0.0</v>
      </c>
      <c r="AC59" s="40">
        <v>0.0</v>
      </c>
      <c r="AD59" s="145" t="s">
        <v>40</v>
      </c>
      <c r="AE59" s="146">
        <v>45227.0</v>
      </c>
      <c r="AF59" s="147" t="s">
        <v>288</v>
      </c>
      <c r="AG59" s="40" t="s">
        <v>138</v>
      </c>
      <c r="AH59" s="40">
        <v>2.0</v>
      </c>
      <c r="AI59" s="40">
        <v>2.0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49"/>
      <c r="AS59" s="45"/>
      <c r="AT59" s="150"/>
      <c r="AU59" s="127"/>
      <c r="AV59" s="40">
        <v>0.0</v>
      </c>
      <c r="AW59" s="40">
        <v>0.0</v>
      </c>
      <c r="AX59" s="40">
        <v>0.0</v>
      </c>
      <c r="AY59" s="48"/>
      <c r="AZ59" s="49">
        <f t="shared" ref="AZ59:BB59" si="68">SUM(F59,M59,T59,AA59,AH59,AO59,AV59)</f>
        <v>2</v>
      </c>
      <c r="BA59" s="39">
        <f t="shared" si="68"/>
        <v>2</v>
      </c>
      <c r="BB59" s="39">
        <f t="shared" si="68"/>
        <v>0</v>
      </c>
      <c r="BC59" s="50">
        <f t="shared" si="63"/>
        <v>4</v>
      </c>
      <c r="BD59" s="51"/>
      <c r="BE59" s="39">
        <f t="shared" si="64"/>
        <v>160</v>
      </c>
      <c r="BF59" s="39">
        <f t="shared" si="65"/>
        <v>176</v>
      </c>
      <c r="BG59" s="39">
        <f t="shared" si="66"/>
        <v>0</v>
      </c>
      <c r="BH59" s="39">
        <f t="shared" si="67"/>
        <v>336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8</v>
      </c>
      <c r="BA61" s="78">
        <f t="shared" si="69"/>
        <v>13</v>
      </c>
      <c r="BB61" s="78">
        <f t="shared" si="69"/>
        <v>1</v>
      </c>
      <c r="BC61" s="79">
        <f t="shared" si="69"/>
        <v>22</v>
      </c>
      <c r="BD61" s="51"/>
      <c r="BE61" s="40">
        <f t="shared" ref="BE61:BG61" si="70">sum(BE57,BE58)</f>
        <v>480</v>
      </c>
      <c r="BF61" s="40">
        <f t="shared" si="70"/>
        <v>968</v>
      </c>
      <c r="BG61" s="40">
        <f t="shared" si="70"/>
        <v>80</v>
      </c>
      <c r="BH61" s="40">
        <f>sum(BH57,BH58,BH59)</f>
        <v>1864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45222.0</v>
      </c>
      <c r="F64" s="14"/>
      <c r="G64" s="14"/>
      <c r="H64" s="14"/>
      <c r="I64" s="15"/>
      <c r="J64" s="15"/>
      <c r="K64" s="16"/>
      <c r="L64" s="13">
        <v>45223.0</v>
      </c>
      <c r="M64" s="15"/>
      <c r="N64" s="15"/>
      <c r="O64" s="15"/>
      <c r="P64" s="15"/>
      <c r="Q64" s="11"/>
      <c r="R64" s="17"/>
      <c r="S64" s="13">
        <v>45224.0</v>
      </c>
      <c r="T64" s="11"/>
      <c r="U64" s="15"/>
      <c r="V64" s="15"/>
      <c r="W64" s="11"/>
      <c r="X64" s="18"/>
      <c r="Y64" s="14"/>
      <c r="Z64" s="13">
        <v>45225.0</v>
      </c>
      <c r="AA64" s="15"/>
      <c r="AB64" s="15"/>
      <c r="AC64" s="11"/>
      <c r="AD64" s="15"/>
      <c r="AE64" s="15"/>
      <c r="AF64" s="12"/>
      <c r="AG64" s="13">
        <v>45226.0</v>
      </c>
      <c r="AH64" s="15"/>
      <c r="AI64" s="11"/>
      <c r="AJ64" s="15"/>
      <c r="AK64" s="15"/>
      <c r="AL64" s="15"/>
      <c r="AM64" s="18"/>
      <c r="AN64" s="13">
        <v>45227.0</v>
      </c>
      <c r="AO64" s="11"/>
      <c r="AP64" s="19"/>
      <c r="AQ64" s="19"/>
      <c r="AR64" s="19"/>
      <c r="AS64" s="19"/>
      <c r="AT64" s="14"/>
      <c r="AU64" s="13">
        <v>45228.0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36" t="s">
        <v>19</v>
      </c>
      <c r="C66" s="37">
        <v>45222.0</v>
      </c>
      <c r="D66" s="42" t="s">
        <v>211</v>
      </c>
      <c r="E66" s="58" t="s">
        <v>66</v>
      </c>
      <c r="F66" s="40">
        <v>0.0</v>
      </c>
      <c r="G66" s="40">
        <v>6.0</v>
      </c>
      <c r="H66" s="40">
        <v>0.0</v>
      </c>
      <c r="I66" s="36" t="s">
        <v>22</v>
      </c>
      <c r="J66" s="37">
        <v>45223.0</v>
      </c>
      <c r="K66" s="42" t="s">
        <v>211</v>
      </c>
      <c r="L66" s="58" t="s">
        <v>66</v>
      </c>
      <c r="M66" s="40">
        <v>0.0</v>
      </c>
      <c r="N66" s="40">
        <v>6.0</v>
      </c>
      <c r="O66" s="40">
        <v>0.0</v>
      </c>
      <c r="P66" s="36" t="s">
        <v>24</v>
      </c>
      <c r="Q66" s="37">
        <v>45224.0</v>
      </c>
      <c r="R66" s="42" t="s">
        <v>211</v>
      </c>
      <c r="S66" s="58" t="s">
        <v>66</v>
      </c>
      <c r="T66" s="40">
        <v>0.0</v>
      </c>
      <c r="U66" s="40">
        <v>6.0</v>
      </c>
      <c r="V66" s="40">
        <v>0.0</v>
      </c>
      <c r="W66" s="36" t="s">
        <v>26</v>
      </c>
      <c r="X66" s="37">
        <v>45225.0</v>
      </c>
      <c r="Y66" s="42" t="s">
        <v>211</v>
      </c>
      <c r="Z66" s="58" t="s">
        <v>66</v>
      </c>
      <c r="AA66" s="40">
        <v>0.0</v>
      </c>
      <c r="AB66" s="40">
        <v>6.0</v>
      </c>
      <c r="AC66" s="40">
        <v>0.0</v>
      </c>
      <c r="AD66" s="36" t="s">
        <v>56</v>
      </c>
      <c r="AE66" s="37">
        <v>45226.0</v>
      </c>
      <c r="AF66" s="42" t="s">
        <v>279</v>
      </c>
      <c r="AG66" s="58" t="s">
        <v>218</v>
      </c>
      <c r="AH66" s="40">
        <v>0.0</v>
      </c>
      <c r="AI66" s="40">
        <v>7.0</v>
      </c>
      <c r="AJ66" s="40">
        <v>0.0</v>
      </c>
      <c r="AK66" s="284" t="s">
        <v>57</v>
      </c>
      <c r="AL66" s="37">
        <v>45227.0</v>
      </c>
      <c r="AM66" s="42" t="s">
        <v>211</v>
      </c>
      <c r="AN66" s="58" t="s">
        <v>66</v>
      </c>
      <c r="AO66" s="40">
        <v>0.0</v>
      </c>
      <c r="AP66" s="40">
        <v>6.0</v>
      </c>
      <c r="AQ66" s="40">
        <v>0.0</v>
      </c>
      <c r="AR66" s="96" t="s">
        <v>149</v>
      </c>
      <c r="AS66" s="37">
        <v>45228.0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37</v>
      </c>
      <c r="BB66" s="39">
        <f t="shared" si="71"/>
        <v>0</v>
      </c>
      <c r="BC66" s="50">
        <f t="shared" ref="BC66:BC70" si="73">SUM(AZ66,BA66,BB66)</f>
        <v>37</v>
      </c>
      <c r="BD66" s="51"/>
      <c r="BE66" s="39">
        <f t="shared" ref="BE66:BE70" si="74">AZ66*80</f>
        <v>0</v>
      </c>
      <c r="BF66" s="39">
        <f t="shared" ref="BF66:BF70" si="75">BA66*88</f>
        <v>3256</v>
      </c>
      <c r="BG66" s="39">
        <f t="shared" ref="BG66:BG70" si="76">BB66*80</f>
        <v>0</v>
      </c>
      <c r="BH66" s="39">
        <f t="shared" ref="BH66:BH70" si="77">sum(BE66,BF66,BG66)</f>
        <v>3256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149"/>
      <c r="AL67" s="45"/>
      <c r="AM67" s="53"/>
      <c r="AN67" s="53"/>
      <c r="AO67" s="40">
        <v>0.0</v>
      </c>
      <c r="AP67" s="40">
        <v>0.0</v>
      </c>
      <c r="AQ67" s="40">
        <v>0.0</v>
      </c>
      <c r="AR67" s="92"/>
      <c r="AS67" s="45"/>
      <c r="AT67" s="53"/>
      <c r="AU67" s="53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0</v>
      </c>
      <c r="BB67" s="39">
        <f t="shared" si="72"/>
        <v>0</v>
      </c>
      <c r="BC67" s="50">
        <f t="shared" si="73"/>
        <v>0</v>
      </c>
      <c r="BD67" s="51"/>
      <c r="BE67" s="39">
        <f t="shared" si="74"/>
        <v>0</v>
      </c>
      <c r="BF67" s="39">
        <f t="shared" si="75"/>
        <v>0</v>
      </c>
      <c r="BG67" s="39">
        <f t="shared" si="76"/>
        <v>0</v>
      </c>
      <c r="BH67" s="39">
        <f t="shared" si="77"/>
        <v>0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45223.0</v>
      </c>
      <c r="D68" s="38" t="s">
        <v>247</v>
      </c>
      <c r="E68" s="39" t="s">
        <v>127</v>
      </c>
      <c r="F68" s="40">
        <v>5.0</v>
      </c>
      <c r="G68" s="40">
        <v>1.0</v>
      </c>
      <c r="H68" s="40">
        <v>0.0</v>
      </c>
      <c r="I68" s="42" t="s">
        <v>46</v>
      </c>
      <c r="J68" s="37">
        <v>45224.0</v>
      </c>
      <c r="K68" s="38" t="s">
        <v>247</v>
      </c>
      <c r="L68" s="39" t="s">
        <v>127</v>
      </c>
      <c r="M68" s="40">
        <v>5.0</v>
      </c>
      <c r="N68" s="40">
        <v>1.0</v>
      </c>
      <c r="O68" s="40">
        <v>0.0</v>
      </c>
      <c r="P68" s="38" t="s">
        <v>36</v>
      </c>
      <c r="Q68" s="37">
        <v>45225.0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45226.0</v>
      </c>
      <c r="Y68" s="38" t="s">
        <v>247</v>
      </c>
      <c r="Z68" s="39" t="s">
        <v>127</v>
      </c>
      <c r="AA68" s="40">
        <v>5.0</v>
      </c>
      <c r="AB68" s="40">
        <v>1.0</v>
      </c>
      <c r="AC68" s="40">
        <v>0.0</v>
      </c>
      <c r="AD68" s="56" t="s">
        <v>40</v>
      </c>
      <c r="AE68" s="37">
        <v>45227.0</v>
      </c>
      <c r="AF68" s="38" t="s">
        <v>285</v>
      </c>
      <c r="AG68" s="39" t="s">
        <v>129</v>
      </c>
      <c r="AH68" s="40">
        <v>5.0</v>
      </c>
      <c r="AI68" s="40">
        <v>2.0</v>
      </c>
      <c r="AJ68" s="40">
        <v>0.0</v>
      </c>
      <c r="AK68" s="42" t="s">
        <v>43</v>
      </c>
      <c r="AL68" s="37">
        <v>45228.0</v>
      </c>
      <c r="AM68" s="38" t="s">
        <v>247</v>
      </c>
      <c r="AN68" s="39" t="s">
        <v>127</v>
      </c>
      <c r="AO68" s="40">
        <v>5.0</v>
      </c>
      <c r="AP68" s="40">
        <v>1.0</v>
      </c>
      <c r="AQ68" s="40">
        <v>0.0</v>
      </c>
      <c r="AR68" s="96" t="s">
        <v>142</v>
      </c>
      <c r="AS68" s="37">
        <v>45229.0</v>
      </c>
      <c r="AT68" s="38" t="s">
        <v>247</v>
      </c>
      <c r="AU68" s="39" t="s">
        <v>127</v>
      </c>
      <c r="AV68" s="40">
        <v>5.0</v>
      </c>
      <c r="AW68" s="40">
        <v>1.0</v>
      </c>
      <c r="AX68" s="40">
        <v>0.0</v>
      </c>
      <c r="AY68" s="48"/>
      <c r="AZ68" s="49">
        <f t="shared" ref="AZ68:BB68" si="78">SUM(F68,M68,T68,AA68,AH68,AO68,AV68)</f>
        <v>30</v>
      </c>
      <c r="BA68" s="39">
        <f t="shared" si="78"/>
        <v>7</v>
      </c>
      <c r="BB68" s="39">
        <f t="shared" si="78"/>
        <v>0</v>
      </c>
      <c r="BC68" s="50">
        <f t="shared" si="73"/>
        <v>37</v>
      </c>
      <c r="BD68" s="51"/>
      <c r="BE68" s="39">
        <f t="shared" si="74"/>
        <v>2400</v>
      </c>
      <c r="BF68" s="39">
        <f t="shared" si="75"/>
        <v>616</v>
      </c>
      <c r="BG68" s="39">
        <f t="shared" si="76"/>
        <v>0</v>
      </c>
      <c r="BH68" s="39">
        <f t="shared" si="77"/>
        <v>3016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8" t="s">
        <v>36</v>
      </c>
      <c r="Q69" s="37">
        <v>45225.0</v>
      </c>
      <c r="R69" s="38" t="s">
        <v>247</v>
      </c>
      <c r="S69" s="39" t="s">
        <v>127</v>
      </c>
      <c r="T69" s="40">
        <v>5.0</v>
      </c>
      <c r="U69" s="40">
        <v>1.0</v>
      </c>
      <c r="V69" s="40">
        <v>0.0</v>
      </c>
      <c r="W69" s="44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149</v>
      </c>
      <c r="AS69" s="37">
        <v>45228.0</v>
      </c>
      <c r="AT69" s="42" t="s">
        <v>211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5</v>
      </c>
      <c r="BA69" s="39">
        <f t="shared" si="79"/>
        <v>7</v>
      </c>
      <c r="BB69" s="39">
        <f t="shared" si="79"/>
        <v>0</v>
      </c>
      <c r="BC69" s="50">
        <f t="shared" si="73"/>
        <v>12</v>
      </c>
      <c r="BD69" s="51"/>
      <c r="BE69" s="39">
        <f t="shared" si="74"/>
        <v>400</v>
      </c>
      <c r="BF69" s="39">
        <f t="shared" si="75"/>
        <v>616</v>
      </c>
      <c r="BG69" s="39">
        <f t="shared" si="76"/>
        <v>0</v>
      </c>
      <c r="BH69" s="39">
        <f t="shared" si="77"/>
        <v>1016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45227.0</v>
      </c>
      <c r="AF70" s="96" t="s">
        <v>290</v>
      </c>
      <c r="AG70" s="92" t="s">
        <v>269</v>
      </c>
      <c r="AH70" s="40">
        <v>3.0</v>
      </c>
      <c r="AI70" s="40">
        <v>0.0</v>
      </c>
      <c r="AJ70" s="40">
        <v>0.0</v>
      </c>
      <c r="AK70" s="54"/>
      <c r="AL70" s="45"/>
      <c r="AM70" s="53"/>
      <c r="AN70" s="58"/>
      <c r="AO70" s="40">
        <v>0.0</v>
      </c>
      <c r="AP70" s="40">
        <v>0.0</v>
      </c>
      <c r="AQ70" s="40">
        <v>0.0</v>
      </c>
      <c r="AR70" s="92"/>
      <c r="AS70" s="45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</v>
      </c>
      <c r="BB70" s="39">
        <f t="shared" si="80"/>
        <v>0</v>
      </c>
      <c r="BC70" s="50">
        <f t="shared" si="73"/>
        <v>3</v>
      </c>
      <c r="BD70" s="51"/>
      <c r="BE70" s="39">
        <f t="shared" si="74"/>
        <v>240</v>
      </c>
      <c r="BF70" s="39">
        <f t="shared" si="75"/>
        <v>0</v>
      </c>
      <c r="BG70" s="39">
        <f t="shared" si="76"/>
        <v>0</v>
      </c>
      <c r="BH70" s="39">
        <f t="shared" si="77"/>
        <v>240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38</v>
      </c>
      <c r="BA72" s="78">
        <f t="shared" si="81"/>
        <v>51</v>
      </c>
      <c r="BB72" s="78">
        <f t="shared" si="81"/>
        <v>0</v>
      </c>
      <c r="BC72" s="79">
        <f t="shared" si="81"/>
        <v>89</v>
      </c>
      <c r="BD72" s="51"/>
      <c r="BE72" s="40">
        <f>sum(BE67,BE66,BE68,BE69,BE70)</f>
        <v>3040</v>
      </c>
      <c r="BF72" s="40">
        <f t="shared" ref="BF72:BH72" si="82">sum(BF66,BF67,BF68,BF69,BF70)</f>
        <v>4488</v>
      </c>
      <c r="BG72" s="40">
        <f t="shared" si="82"/>
        <v>0</v>
      </c>
      <c r="BH72" s="40">
        <f t="shared" si="82"/>
        <v>7528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45222.0</v>
      </c>
      <c r="F75" s="14"/>
      <c r="G75" s="14"/>
      <c r="H75" s="14"/>
      <c r="I75" s="15"/>
      <c r="J75" s="15"/>
      <c r="K75" s="16"/>
      <c r="L75" s="13">
        <v>45223.0</v>
      </c>
      <c r="M75" s="15"/>
      <c r="N75" s="15"/>
      <c r="O75" s="15"/>
      <c r="P75" s="15"/>
      <c r="Q75" s="11"/>
      <c r="R75" s="17"/>
      <c r="S75" s="13">
        <v>45224.0</v>
      </c>
      <c r="T75" s="11"/>
      <c r="U75" s="15"/>
      <c r="V75" s="15"/>
      <c r="W75" s="11"/>
      <c r="X75" s="18"/>
      <c r="Y75" s="14"/>
      <c r="Z75" s="13">
        <v>45225.0</v>
      </c>
      <c r="AA75" s="15"/>
      <c r="AB75" s="15"/>
      <c r="AC75" s="11"/>
      <c r="AD75" s="15"/>
      <c r="AE75" s="15"/>
      <c r="AF75" s="12"/>
      <c r="AG75" s="13">
        <v>45226.0</v>
      </c>
      <c r="AH75" s="15"/>
      <c r="AI75" s="11"/>
      <c r="AJ75" s="15"/>
      <c r="AK75" s="15"/>
      <c r="AL75" s="15"/>
      <c r="AM75" s="18"/>
      <c r="AN75" s="13">
        <v>45227.0</v>
      </c>
      <c r="AO75" s="11"/>
      <c r="AP75" s="19"/>
      <c r="AQ75" s="19"/>
      <c r="AR75" s="19"/>
      <c r="AS75" s="19"/>
      <c r="AT75" s="14"/>
      <c r="AU75" s="13">
        <v>45228.0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>AZ77*67.31</f>
        <v>0</v>
      </c>
      <c r="BF77" s="39">
        <f>BA77*74</f>
        <v>0</v>
      </c>
      <c r="BG77" s="39">
        <f>BB77*84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ref="BE78:BE80" si="87">AZ78*80</f>
        <v>0</v>
      </c>
      <c r="BF78" s="39">
        <f t="shared" ref="BF78:BF80" si="88">BA78*88</f>
        <v>0</v>
      </c>
      <c r="BG78" s="39">
        <f t="shared" ref="BG78:BG80" si="89">BB78*80</f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42" t="s">
        <v>46</v>
      </c>
      <c r="J79" s="37">
        <v>45224.0</v>
      </c>
      <c r="K79" s="38" t="s">
        <v>105</v>
      </c>
      <c r="L79" s="39" t="s">
        <v>230</v>
      </c>
      <c r="M79" s="40">
        <v>4.0</v>
      </c>
      <c r="N79" s="40">
        <v>1.0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6">SUM(F79,M79,T79,AA79,AH79,AO79,AV79)</f>
        <v>4</v>
      </c>
      <c r="BA79" s="46">
        <f t="shared" si="86"/>
        <v>1</v>
      </c>
      <c r="BB79" s="46">
        <f t="shared" si="86"/>
        <v>0</v>
      </c>
      <c r="BC79" s="167">
        <f t="shared" si="85"/>
        <v>5</v>
      </c>
      <c r="BD79" s="165"/>
      <c r="BE79" s="39">
        <f t="shared" si="87"/>
        <v>320</v>
      </c>
      <c r="BF79" s="39">
        <f t="shared" si="88"/>
        <v>88</v>
      </c>
      <c r="BG79" s="39">
        <f t="shared" si="89"/>
        <v>0</v>
      </c>
      <c r="BH79" s="39">
        <f t="shared" si="90"/>
        <v>408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42" t="s">
        <v>46</v>
      </c>
      <c r="J80" s="37">
        <v>45224.0</v>
      </c>
      <c r="K80" s="38" t="s">
        <v>310</v>
      </c>
      <c r="L80" s="39" t="s">
        <v>311</v>
      </c>
      <c r="M80" s="40">
        <v>0.0</v>
      </c>
      <c r="N80" s="40">
        <v>1.0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1</v>
      </c>
      <c r="BB80" s="149">
        <f t="shared" si="91"/>
        <v>0</v>
      </c>
      <c r="BC80" s="170">
        <f t="shared" si="85"/>
        <v>1</v>
      </c>
      <c r="BD80" s="155"/>
      <c r="BE80" s="39">
        <f t="shared" si="87"/>
        <v>0</v>
      </c>
      <c r="BF80" s="39">
        <f t="shared" si="88"/>
        <v>88</v>
      </c>
      <c r="BG80" s="39">
        <f t="shared" si="89"/>
        <v>0</v>
      </c>
      <c r="BH80" s="39">
        <f t="shared" si="90"/>
        <v>88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45223.0</v>
      </c>
      <c r="D81" s="38" t="s">
        <v>291</v>
      </c>
      <c r="E81" s="39" t="s">
        <v>248</v>
      </c>
      <c r="F81" s="40">
        <v>4.0</v>
      </c>
      <c r="G81" s="40">
        <v>2.0</v>
      </c>
      <c r="H81" s="40">
        <v>0.0</v>
      </c>
      <c r="I81" s="42" t="s">
        <v>46</v>
      </c>
      <c r="J81" s="37">
        <v>45224.0</v>
      </c>
      <c r="K81" s="38" t="s">
        <v>25</v>
      </c>
      <c r="L81" s="39" t="s">
        <v>25</v>
      </c>
      <c r="M81" s="40">
        <v>0.0</v>
      </c>
      <c r="N81" s="40">
        <v>0.0</v>
      </c>
      <c r="O81" s="40">
        <v>0.0</v>
      </c>
      <c r="P81" s="38" t="s">
        <v>36</v>
      </c>
      <c r="Q81" s="37">
        <v>45225.0</v>
      </c>
      <c r="R81" s="38" t="s">
        <v>291</v>
      </c>
      <c r="S81" s="39" t="s">
        <v>248</v>
      </c>
      <c r="T81" s="40">
        <v>4.0</v>
      </c>
      <c r="U81" s="40">
        <v>2.0</v>
      </c>
      <c r="V81" s="40">
        <v>0.0</v>
      </c>
      <c r="W81" s="42" t="s">
        <v>37</v>
      </c>
      <c r="X81" s="37">
        <v>45226.0</v>
      </c>
      <c r="Y81" s="38" t="s">
        <v>291</v>
      </c>
      <c r="Z81" s="39" t="s">
        <v>248</v>
      </c>
      <c r="AA81" s="40">
        <v>4.0</v>
      </c>
      <c r="AB81" s="40">
        <v>2.0</v>
      </c>
      <c r="AC81" s="40">
        <v>0.0</v>
      </c>
      <c r="AD81" s="56" t="s">
        <v>40</v>
      </c>
      <c r="AE81" s="37">
        <v>45227.0</v>
      </c>
      <c r="AF81" s="38" t="s">
        <v>285</v>
      </c>
      <c r="AG81" s="39" t="s">
        <v>129</v>
      </c>
      <c r="AH81" s="40">
        <v>5.0</v>
      </c>
      <c r="AI81" s="40">
        <v>2.0</v>
      </c>
      <c r="AJ81" s="40">
        <v>0.0</v>
      </c>
      <c r="AK81" s="42" t="s">
        <v>43</v>
      </c>
      <c r="AL81" s="37">
        <v>45228.0</v>
      </c>
      <c r="AM81" s="38" t="s">
        <v>285</v>
      </c>
      <c r="AN81" s="39" t="s">
        <v>129</v>
      </c>
      <c r="AO81" s="40">
        <v>5.0</v>
      </c>
      <c r="AP81" s="40">
        <v>2.0</v>
      </c>
      <c r="AQ81" s="40">
        <v>0.0</v>
      </c>
      <c r="AR81" s="96" t="s">
        <v>142</v>
      </c>
      <c r="AS81" s="37">
        <v>45229.0</v>
      </c>
      <c r="AT81" s="38" t="s">
        <v>312</v>
      </c>
      <c r="AU81" s="39" t="s">
        <v>256</v>
      </c>
      <c r="AV81" s="40">
        <v>0.0</v>
      </c>
      <c r="AW81" s="40">
        <v>0.0</v>
      </c>
      <c r="AX81" s="40">
        <v>0.0</v>
      </c>
      <c r="AY81" s="155"/>
      <c r="AZ81" s="169">
        <f t="shared" ref="AZ81:BB81" si="92">SUM(F81,M81,T81,AA81,AH81,AO81,AV81)</f>
        <v>22</v>
      </c>
      <c r="BA81" s="149">
        <f t="shared" si="92"/>
        <v>10</v>
      </c>
      <c r="BB81" s="149">
        <f t="shared" si="92"/>
        <v>0</v>
      </c>
      <c r="BC81" s="170">
        <f t="shared" si="85"/>
        <v>32</v>
      </c>
      <c r="BD81" s="155"/>
      <c r="BE81" s="39">
        <f>AZ81*67.31</f>
        <v>1480.82</v>
      </c>
      <c r="BF81" s="39">
        <f>BA81*74</f>
        <v>740</v>
      </c>
      <c r="BG81" s="39">
        <f>BB81*84</f>
        <v>0</v>
      </c>
      <c r="BH81" s="39">
        <f>SUM(BE81,BF81,BG81)</f>
        <v>2220.82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26</v>
      </c>
      <c r="BA83" s="78">
        <f t="shared" si="93"/>
        <v>12</v>
      </c>
      <c r="BB83" s="78">
        <f t="shared" si="93"/>
        <v>0</v>
      </c>
      <c r="BC83" s="79">
        <f t="shared" si="93"/>
        <v>38</v>
      </c>
      <c r="BD83" s="136"/>
      <c r="BE83" s="40">
        <f t="shared" ref="BE83:BG83" si="94">SUM(BE77,BE78,BE79,BE80)</f>
        <v>320</v>
      </c>
      <c r="BF83" s="40">
        <f t="shared" si="94"/>
        <v>176</v>
      </c>
      <c r="BG83" s="40">
        <f t="shared" si="94"/>
        <v>0</v>
      </c>
      <c r="BH83" s="40">
        <f>sum(BH77,BH78,BH79,BH80,BH81)</f>
        <v>2716.82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146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172" t="s">
        <v>146</v>
      </c>
      <c r="AG85" s="4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172" t="s">
        <v>146</v>
      </c>
      <c r="AU85" s="4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172" t="s">
        <v>146</v>
      </c>
      <c r="BG86" s="4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45222.0</v>
      </c>
      <c r="F87" s="14"/>
      <c r="G87" s="14"/>
      <c r="H87" s="14"/>
      <c r="I87" s="15"/>
      <c r="J87" s="15"/>
      <c r="K87" s="16"/>
      <c r="L87" s="13">
        <v>45223.0</v>
      </c>
      <c r="M87" s="15"/>
      <c r="N87" s="15"/>
      <c r="O87" s="15"/>
      <c r="P87" s="15"/>
      <c r="Q87" s="11"/>
      <c r="R87" s="17"/>
      <c r="S87" s="13">
        <v>45224.0</v>
      </c>
      <c r="T87" s="11"/>
      <c r="U87" s="15"/>
      <c r="V87" s="15"/>
      <c r="W87" s="11"/>
      <c r="X87" s="18"/>
      <c r="Y87" s="14"/>
      <c r="Z87" s="13">
        <v>45225.0</v>
      </c>
      <c r="AA87" s="15"/>
      <c r="AB87" s="15"/>
      <c r="AC87" s="11"/>
      <c r="AD87" s="15"/>
      <c r="AE87" s="15"/>
      <c r="AF87" s="12"/>
      <c r="AG87" s="13">
        <v>45226.0</v>
      </c>
      <c r="AH87" s="15"/>
      <c r="AI87" s="11"/>
      <c r="AJ87" s="15"/>
      <c r="AK87" s="15"/>
      <c r="AL87" s="15"/>
      <c r="AM87" s="18"/>
      <c r="AN87" s="13">
        <v>45227.0</v>
      </c>
      <c r="AO87" s="11"/>
      <c r="AP87" s="19"/>
      <c r="AQ87" s="19"/>
      <c r="AR87" s="19"/>
      <c r="AS87" s="19"/>
      <c r="AT87" s="14"/>
      <c r="AU87" s="13">
        <v>45228.0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55</v>
      </c>
      <c r="B89" s="36" t="s">
        <v>19</v>
      </c>
      <c r="C89" s="37">
        <v>45222.0</v>
      </c>
      <c r="D89" s="42" t="s">
        <v>25</v>
      </c>
      <c r="E89" s="58" t="s">
        <v>25</v>
      </c>
      <c r="F89" s="40">
        <v>0.0</v>
      </c>
      <c r="G89" s="40">
        <v>0.0</v>
      </c>
      <c r="H89" s="40">
        <v>0.0</v>
      </c>
      <c r="I89" s="41" t="s">
        <v>22</v>
      </c>
      <c r="J89" s="37">
        <v>45223.0</v>
      </c>
      <c r="K89" s="42" t="s">
        <v>211</v>
      </c>
      <c r="L89" s="58" t="s">
        <v>60</v>
      </c>
      <c r="M89" s="40">
        <v>0.0</v>
      </c>
      <c r="N89" s="40">
        <v>6.0</v>
      </c>
      <c r="O89" s="40">
        <v>0.0</v>
      </c>
      <c r="P89" s="36" t="s">
        <v>24</v>
      </c>
      <c r="Q89" s="37">
        <v>45224.0</v>
      </c>
      <c r="R89" s="38" t="s">
        <v>287</v>
      </c>
      <c r="S89" s="39" t="s">
        <v>313</v>
      </c>
      <c r="T89" s="40">
        <v>1.0</v>
      </c>
      <c r="U89" s="40">
        <v>7.0</v>
      </c>
      <c r="V89" s="40">
        <v>1.0</v>
      </c>
      <c r="W89" s="57" t="s">
        <v>26</v>
      </c>
      <c r="X89" s="37">
        <v>45225.0</v>
      </c>
      <c r="Y89" s="38" t="s">
        <v>287</v>
      </c>
      <c r="Z89" s="39" t="s">
        <v>313</v>
      </c>
      <c r="AA89" s="40">
        <v>1.0</v>
      </c>
      <c r="AB89" s="40">
        <v>7.0</v>
      </c>
      <c r="AC89" s="40">
        <v>1.0</v>
      </c>
      <c r="AD89" s="57" t="s">
        <v>56</v>
      </c>
      <c r="AE89" s="37">
        <v>45226.0</v>
      </c>
      <c r="AF89" s="38" t="s">
        <v>287</v>
      </c>
      <c r="AG89" s="39" t="s">
        <v>313</v>
      </c>
      <c r="AH89" s="40">
        <v>1.0</v>
      </c>
      <c r="AI89" s="40">
        <v>7.0</v>
      </c>
      <c r="AJ89" s="40">
        <v>1.0</v>
      </c>
      <c r="AK89" s="287" t="s">
        <v>57</v>
      </c>
      <c r="AL89" s="37">
        <v>45227.0</v>
      </c>
      <c r="AM89" s="38" t="s">
        <v>287</v>
      </c>
      <c r="AN89" s="39" t="s">
        <v>313</v>
      </c>
      <c r="AO89" s="40">
        <v>1.0</v>
      </c>
      <c r="AP89" s="40">
        <v>7.0</v>
      </c>
      <c r="AQ89" s="40">
        <v>1.0</v>
      </c>
      <c r="AR89" s="36" t="s">
        <v>149</v>
      </c>
      <c r="AS89" s="37">
        <v>45228.0</v>
      </c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4</v>
      </c>
      <c r="BA89" s="86">
        <f t="shared" si="95"/>
        <v>34</v>
      </c>
      <c r="BB89" s="86">
        <f t="shared" si="95"/>
        <v>4</v>
      </c>
      <c r="BC89" s="170">
        <f t="shared" ref="BC89:BC91" si="97">SUM(AZ89,BA89,BB89)</f>
        <v>42</v>
      </c>
      <c r="BD89" s="165"/>
      <c r="BE89" s="86">
        <f t="shared" ref="BE89:BE91" si="98">AZ89*80</f>
        <v>320</v>
      </c>
      <c r="BF89" s="17">
        <f t="shared" ref="BF89:BF91" si="99">BA89*88</f>
        <v>2992</v>
      </c>
      <c r="BG89" s="17">
        <f t="shared" ref="BG89:BG91" si="100">BB89*80</f>
        <v>320</v>
      </c>
      <c r="BH89" s="17">
        <f t="shared" ref="BH89:BH91" si="101">sum(BE89,BF89,BG89)</f>
        <v>3632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36"/>
      <c r="J90" s="37"/>
      <c r="K90" s="42"/>
      <c r="L90" s="39"/>
      <c r="M90" s="145">
        <v>0.0</v>
      </c>
      <c r="N90" s="145">
        <v>0.0</v>
      </c>
      <c r="O90" s="163">
        <v>0.0</v>
      </c>
      <c r="P90" s="57"/>
      <c r="Q90" s="37"/>
      <c r="R90" s="42"/>
      <c r="S90" s="39"/>
      <c r="T90" s="145">
        <v>0.0</v>
      </c>
      <c r="U90" s="145">
        <v>0.0</v>
      </c>
      <c r="V90" s="163">
        <v>0.0</v>
      </c>
      <c r="W90" s="57"/>
      <c r="X90" s="37"/>
      <c r="Y90" s="42"/>
      <c r="Z90" s="39"/>
      <c r="AA90" s="145">
        <v>0.0</v>
      </c>
      <c r="AB90" s="145">
        <v>0.0</v>
      </c>
      <c r="AC90" s="163">
        <v>0.0</v>
      </c>
      <c r="AD90" s="57"/>
      <c r="AE90" s="37"/>
      <c r="AF90" s="42"/>
      <c r="AG90" s="39"/>
      <c r="AH90" s="145">
        <v>0.0</v>
      </c>
      <c r="AI90" s="145">
        <v>0.0</v>
      </c>
      <c r="AJ90" s="163">
        <v>0.0</v>
      </c>
      <c r="AK90" s="287"/>
      <c r="AL90" s="37"/>
      <c r="AM90" s="42"/>
      <c r="AN90" s="39"/>
      <c r="AO90" s="145">
        <v>0.0</v>
      </c>
      <c r="AP90" s="145">
        <v>0.0</v>
      </c>
      <c r="AQ90" s="163">
        <v>0.0</v>
      </c>
      <c r="AR90" s="36"/>
      <c r="AS90" s="37"/>
      <c r="AT90" s="42"/>
      <c r="AU90" s="39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/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42"/>
      <c r="L91" s="39"/>
      <c r="M91" s="163">
        <v>0.0</v>
      </c>
      <c r="N91" s="163">
        <v>0.0</v>
      </c>
      <c r="O91" s="163">
        <v>0.0</v>
      </c>
      <c r="P91" s="57"/>
      <c r="Q91" s="37"/>
      <c r="R91" s="42"/>
      <c r="S91" s="39"/>
      <c r="T91" s="163">
        <v>0.0</v>
      </c>
      <c r="U91" s="163">
        <v>0.0</v>
      </c>
      <c r="V91" s="163">
        <v>0.0</v>
      </c>
      <c r="W91" s="57"/>
      <c r="X91" s="37"/>
      <c r="Y91" s="42"/>
      <c r="Z91" s="39"/>
      <c r="AA91" s="163">
        <v>0.0</v>
      </c>
      <c r="AB91" s="163">
        <v>0.0</v>
      </c>
      <c r="AC91" s="163">
        <v>0.0</v>
      </c>
      <c r="AD91" s="57"/>
      <c r="AE91" s="37"/>
      <c r="AF91" s="42"/>
      <c r="AG91" s="39"/>
      <c r="AH91" s="163">
        <v>0.0</v>
      </c>
      <c r="AI91" s="163">
        <v>0.0</v>
      </c>
      <c r="AJ91" s="163">
        <v>0.0</v>
      </c>
      <c r="AK91" s="287"/>
      <c r="AL91" s="37"/>
      <c r="AM91" s="42"/>
      <c r="AN91" s="39"/>
      <c r="AO91" s="163">
        <v>0.0</v>
      </c>
      <c r="AP91" s="163">
        <v>0.0</v>
      </c>
      <c r="AQ91" s="163">
        <v>0.0</v>
      </c>
      <c r="AR91" s="36"/>
      <c r="AS91" s="37"/>
      <c r="AT91" s="42"/>
      <c r="AU91" s="39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76" t="s">
        <v>14</v>
      </c>
      <c r="AZ93" s="77">
        <f t="shared" ref="AZ93:BC93" si="103">SUM(AZ89,AZ90,AZ91)</f>
        <v>4</v>
      </c>
      <c r="BA93" s="78">
        <f t="shared" si="103"/>
        <v>34</v>
      </c>
      <c r="BB93" s="78">
        <f t="shared" si="103"/>
        <v>4</v>
      </c>
      <c r="BC93" s="79">
        <f t="shared" si="103"/>
        <v>42</v>
      </c>
      <c r="BD93" s="136"/>
      <c r="BE93" s="40">
        <f>SUM(BE90,BE89)</f>
        <v>320</v>
      </c>
      <c r="BF93" s="40">
        <f t="shared" ref="BF93:BG93" si="104">SUM(BF89,BF90)</f>
        <v>2992</v>
      </c>
      <c r="BG93" s="40">
        <f t="shared" si="104"/>
        <v>320</v>
      </c>
      <c r="BH93" s="40">
        <f>SUM(BH89,BH90,BH91)</f>
        <v>3632</v>
      </c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6" t="s">
        <v>147</v>
      </c>
      <c r="L94" s="4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6" t="s">
        <v>147</v>
      </c>
      <c r="AG94" s="4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6" t="s">
        <v>147</v>
      </c>
      <c r="AU94" s="4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6" t="s">
        <v>145</v>
      </c>
      <c r="BG94" s="4"/>
      <c r="BH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36"/>
      <c r="BJ95" s="136"/>
      <c r="BK95" s="136"/>
      <c r="BL95" s="136"/>
      <c r="BM95" s="136"/>
    </row>
    <row r="96">
      <c r="A96" s="10"/>
      <c r="B96" s="11"/>
      <c r="C96" s="11"/>
      <c r="D96" s="12"/>
      <c r="E96" s="13">
        <v>45222.0</v>
      </c>
      <c r="F96" s="14"/>
      <c r="G96" s="14"/>
      <c r="H96" s="14"/>
      <c r="I96" s="15"/>
      <c r="J96" s="15"/>
      <c r="K96" s="16"/>
      <c r="L96" s="13">
        <v>45223.0</v>
      </c>
      <c r="M96" s="15"/>
      <c r="N96" s="15"/>
      <c r="O96" s="15"/>
      <c r="P96" s="15"/>
      <c r="Q96" s="11"/>
      <c r="R96" s="17"/>
      <c r="S96" s="13">
        <v>45224.0</v>
      </c>
      <c r="T96" s="11"/>
      <c r="U96" s="15"/>
      <c r="V96" s="15"/>
      <c r="W96" s="11"/>
      <c r="X96" s="18"/>
      <c r="Y96" s="14"/>
      <c r="Z96" s="13">
        <v>45225.0</v>
      </c>
      <c r="AA96" s="15"/>
      <c r="AB96" s="15"/>
      <c r="AC96" s="11"/>
      <c r="AD96" s="15"/>
      <c r="AE96" s="15"/>
      <c r="AF96" s="12"/>
      <c r="AG96" s="13">
        <v>45226.0</v>
      </c>
      <c r="AH96" s="15"/>
      <c r="AI96" s="11"/>
      <c r="AJ96" s="15"/>
      <c r="AK96" s="15"/>
      <c r="AL96" s="15"/>
      <c r="AM96" s="18"/>
      <c r="AN96" s="13">
        <v>45227.0</v>
      </c>
      <c r="AO96" s="11"/>
      <c r="AP96" s="19"/>
      <c r="AQ96" s="19"/>
      <c r="AR96" s="19"/>
      <c r="AS96" s="19"/>
      <c r="AT96" s="14"/>
      <c r="AU96" s="13">
        <v>45228.0</v>
      </c>
      <c r="AV96" s="19"/>
      <c r="AW96" s="19"/>
      <c r="AX96" s="19"/>
      <c r="AY96" s="20"/>
      <c r="AZ96" s="19"/>
      <c r="BA96" s="19"/>
      <c r="BB96" s="19"/>
      <c r="BC96" s="19"/>
      <c r="BD96" s="20"/>
      <c r="BE96" s="21"/>
      <c r="BF96" s="22"/>
      <c r="BG96" s="4"/>
      <c r="BH96" s="19"/>
      <c r="BI96" s="23"/>
      <c r="BJ96" s="16"/>
      <c r="BK96" s="16"/>
      <c r="BL96" s="20"/>
      <c r="BM96" s="20"/>
    </row>
    <row r="97">
      <c r="A97" s="107"/>
      <c r="B97" s="26"/>
      <c r="C97" s="26"/>
      <c r="D97" s="26" t="s">
        <v>2</v>
      </c>
      <c r="E97" s="26" t="s">
        <v>3</v>
      </c>
      <c r="F97" s="26" t="s">
        <v>4</v>
      </c>
      <c r="G97" s="26" t="s">
        <v>5</v>
      </c>
      <c r="H97" s="26" t="s">
        <v>6</v>
      </c>
      <c r="I97" s="26"/>
      <c r="J97" s="26"/>
      <c r="K97" s="26" t="s">
        <v>2</v>
      </c>
      <c r="L97" s="26" t="s">
        <v>7</v>
      </c>
      <c r="M97" s="26" t="s">
        <v>4</v>
      </c>
      <c r="N97" s="26" t="s">
        <v>5</v>
      </c>
      <c r="O97" s="26" t="s">
        <v>6</v>
      </c>
      <c r="P97" s="26"/>
      <c r="Q97" s="26"/>
      <c r="R97" s="26" t="s">
        <v>2</v>
      </c>
      <c r="S97" s="26" t="s">
        <v>8</v>
      </c>
      <c r="T97" s="26" t="s">
        <v>4</v>
      </c>
      <c r="U97" s="26" t="s">
        <v>5</v>
      </c>
      <c r="V97" s="26" t="s">
        <v>6</v>
      </c>
      <c r="W97" s="28"/>
      <c r="X97" s="29"/>
      <c r="Y97" s="29" t="s">
        <v>2</v>
      </c>
      <c r="Z97" s="29" t="s">
        <v>9</v>
      </c>
      <c r="AA97" s="26" t="s">
        <v>4</v>
      </c>
      <c r="AB97" s="26" t="s">
        <v>5</v>
      </c>
      <c r="AC97" s="26" t="s">
        <v>6</v>
      </c>
      <c r="AD97" s="29"/>
      <c r="AE97" s="29"/>
      <c r="AF97" s="29" t="s">
        <v>2</v>
      </c>
      <c r="AG97" s="29" t="s">
        <v>10</v>
      </c>
      <c r="AH97" s="26" t="s">
        <v>4</v>
      </c>
      <c r="AI97" s="26" t="s">
        <v>5</v>
      </c>
      <c r="AJ97" s="26" t="s">
        <v>6</v>
      </c>
      <c r="AK97" s="29"/>
      <c r="AL97" s="29"/>
      <c r="AM97" s="29" t="s">
        <v>2</v>
      </c>
      <c r="AN97" s="29" t="s">
        <v>11</v>
      </c>
      <c r="AO97" s="26" t="s">
        <v>4</v>
      </c>
      <c r="AP97" s="26" t="s">
        <v>5</v>
      </c>
      <c r="AQ97" s="26" t="s">
        <v>6</v>
      </c>
      <c r="AR97" s="29"/>
      <c r="AS97" s="29"/>
      <c r="AT97" s="29" t="s">
        <v>2</v>
      </c>
      <c r="AU97" s="29" t="s">
        <v>12</v>
      </c>
      <c r="AV97" s="26" t="s">
        <v>4</v>
      </c>
      <c r="AW97" s="26" t="s">
        <v>5</v>
      </c>
      <c r="AX97" s="26" t="s">
        <v>6</v>
      </c>
      <c r="AY97" s="30"/>
      <c r="AZ97" s="31" t="s">
        <v>4</v>
      </c>
      <c r="BA97" s="31" t="s">
        <v>13</v>
      </c>
      <c r="BB97" s="31" t="s">
        <v>6</v>
      </c>
      <c r="BC97" s="31" t="s">
        <v>14</v>
      </c>
      <c r="BD97" s="32"/>
      <c r="BE97" s="33" t="s">
        <v>4</v>
      </c>
      <c r="BF97" s="33" t="s">
        <v>13</v>
      </c>
      <c r="BG97" s="33" t="s">
        <v>6</v>
      </c>
      <c r="BH97" s="33" t="s">
        <v>15</v>
      </c>
      <c r="BI97" s="32"/>
      <c r="BJ97" s="32"/>
      <c r="BK97" s="32"/>
      <c r="BL97" s="32"/>
      <c r="BM97" s="32"/>
    </row>
    <row r="98">
      <c r="A98" s="184" t="s">
        <v>148</v>
      </c>
      <c r="B98" s="36" t="s">
        <v>19</v>
      </c>
      <c r="C98" s="37"/>
      <c r="D98" s="42"/>
      <c r="E98" s="58"/>
      <c r="F98" s="40">
        <v>0.0</v>
      </c>
      <c r="G98" s="40">
        <v>0.0</v>
      </c>
      <c r="H98" s="40">
        <v>0.0</v>
      </c>
      <c r="I98" s="36" t="s">
        <v>22</v>
      </c>
      <c r="J98" s="37"/>
      <c r="K98" s="42"/>
      <c r="L98" s="58"/>
      <c r="M98" s="40">
        <v>0.0</v>
      </c>
      <c r="N98" s="40">
        <v>0.0</v>
      </c>
      <c r="O98" s="40">
        <v>0.0</v>
      </c>
      <c r="P98" s="36" t="s">
        <v>24</v>
      </c>
      <c r="Q98" s="37"/>
      <c r="R98" s="42"/>
      <c r="S98" s="58"/>
      <c r="T98" s="40">
        <v>0.0</v>
      </c>
      <c r="U98" s="40">
        <v>0.0</v>
      </c>
      <c r="V98" s="40">
        <v>0.0</v>
      </c>
      <c r="W98" s="36" t="s">
        <v>26</v>
      </c>
      <c r="X98" s="37"/>
      <c r="Y98" s="53"/>
      <c r="Z98" s="58"/>
      <c r="AA98" s="40">
        <v>0.0</v>
      </c>
      <c r="AB98" s="40">
        <v>0.0</v>
      </c>
      <c r="AC98" s="40">
        <v>0.0</v>
      </c>
      <c r="AD98" s="36" t="s">
        <v>56</v>
      </c>
      <c r="AE98" s="37"/>
      <c r="AF98" s="42"/>
      <c r="AG98" s="58"/>
      <c r="AH98" s="40">
        <v>0.0</v>
      </c>
      <c r="AI98" s="40">
        <v>0.0</v>
      </c>
      <c r="AJ98" s="40">
        <v>0.0</v>
      </c>
      <c r="AK98" s="47" t="s">
        <v>57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149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ref="BC98:BC99" si="107">SUM(AZ98,BA98,BB98)</f>
        <v>0</v>
      </c>
      <c r="BD98" s="51"/>
      <c r="BE98" s="39">
        <f>AZ98*67.31</f>
        <v>0</v>
      </c>
      <c r="BF98" s="39">
        <f>BA98*74</f>
        <v>0</v>
      </c>
      <c r="BG98" s="39">
        <f>BB98*84</f>
        <v>0</v>
      </c>
      <c r="BH98" s="39">
        <f t="shared" ref="BH98:BH99" si="108">sum(BE98,BF98,BG98)</f>
        <v>0</v>
      </c>
      <c r="BI98" s="51"/>
      <c r="BJ98" s="51"/>
      <c r="BK98" s="51"/>
      <c r="BL98" s="51"/>
      <c r="BM98" s="51"/>
    </row>
    <row r="99">
      <c r="A99" s="184" t="s">
        <v>150</v>
      </c>
      <c r="B99" s="41" t="s">
        <v>33</v>
      </c>
      <c r="C99" s="37"/>
      <c r="D99" s="53"/>
      <c r="E99" s="53"/>
      <c r="F99" s="40">
        <v>0.0</v>
      </c>
      <c r="G99" s="40">
        <v>0.0</v>
      </c>
      <c r="H99" s="40">
        <v>0.0</v>
      </c>
      <c r="I99" s="42" t="s">
        <v>46</v>
      </c>
      <c r="J99" s="37"/>
      <c r="K99" s="38"/>
      <c r="L99" s="39"/>
      <c r="M99" s="40">
        <v>0.0</v>
      </c>
      <c r="N99" s="40">
        <v>0.0</v>
      </c>
      <c r="O99" s="40">
        <v>0.0</v>
      </c>
      <c r="P99" s="38" t="s">
        <v>36</v>
      </c>
      <c r="Q99" s="37"/>
      <c r="R99" s="53"/>
      <c r="S99" s="53"/>
      <c r="T99" s="40">
        <v>0.0</v>
      </c>
      <c r="U99" s="40">
        <v>0.0</v>
      </c>
      <c r="V99" s="40">
        <v>0.0</v>
      </c>
      <c r="W99" s="56" t="s">
        <v>37</v>
      </c>
      <c r="X99" s="37"/>
      <c r="Y99" s="39"/>
      <c r="Z99" s="39"/>
      <c r="AA99" s="40">
        <v>0.0</v>
      </c>
      <c r="AB99" s="40">
        <v>0.0</v>
      </c>
      <c r="AC99" s="40">
        <v>0.0</v>
      </c>
      <c r="AD99" s="56" t="s">
        <v>40</v>
      </c>
      <c r="AE99" s="37"/>
      <c r="AF99" s="38"/>
      <c r="AG99" s="39"/>
      <c r="AH99" s="40">
        <v>0.0</v>
      </c>
      <c r="AI99" s="40">
        <v>0.0</v>
      </c>
      <c r="AJ99" s="40">
        <v>0.0</v>
      </c>
      <c r="AK99" s="185" t="s">
        <v>43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142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si="107"/>
        <v>0</v>
      </c>
      <c r="BD99" s="51"/>
      <c r="BE99" s="39">
        <f>AZ99*80</f>
        <v>0</v>
      </c>
      <c r="BF99" s="39">
        <f>BA99*88</f>
        <v>0</v>
      </c>
      <c r="BG99" s="39">
        <f>BB99*80</f>
        <v>0</v>
      </c>
      <c r="BH99" s="39">
        <f t="shared" si="108"/>
        <v>0</v>
      </c>
      <c r="BI99" s="51"/>
      <c r="BJ99" s="51"/>
      <c r="BK99" s="51"/>
      <c r="BL99" s="51"/>
      <c r="BM99" s="51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76" t="s">
        <v>14</v>
      </c>
      <c r="AZ101" s="77"/>
      <c r="BA101" s="78"/>
      <c r="BB101" s="78"/>
      <c r="BC101" s="79"/>
      <c r="BD101" s="136"/>
      <c r="BE101" s="145">
        <f t="shared" ref="BE101:BH101" si="109">sum(BE98,BE99)</f>
        <v>0</v>
      </c>
      <c r="BF101" s="145">
        <f t="shared" si="109"/>
        <v>0</v>
      </c>
      <c r="BG101" s="145">
        <f t="shared" si="109"/>
        <v>0</v>
      </c>
      <c r="BH101" s="145">
        <f t="shared" si="109"/>
        <v>0</v>
      </c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67"/>
      <c r="E103" s="68"/>
      <c r="G103" s="73"/>
      <c r="H103" s="73"/>
      <c r="I103" s="73"/>
      <c r="K103" s="6" t="s">
        <v>151</v>
      </c>
      <c r="L103" s="4"/>
      <c r="Q103" s="186"/>
      <c r="R103" s="186"/>
      <c r="Y103" s="73"/>
      <c r="Z103" s="73"/>
      <c r="AA103" s="73"/>
      <c r="AC103" s="28"/>
      <c r="AF103" s="6" t="s">
        <v>151</v>
      </c>
      <c r="AG103" s="4"/>
      <c r="AT103" s="6" t="s">
        <v>151</v>
      </c>
      <c r="AU103" s="4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159"/>
      <c r="C104" s="159"/>
      <c r="D104" s="160"/>
      <c r="E104" s="159"/>
      <c r="F104" s="161"/>
      <c r="G104" s="161"/>
      <c r="H104" s="161"/>
      <c r="I104" s="161"/>
      <c r="J104" s="159"/>
      <c r="K104" s="162"/>
      <c r="L104" s="162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61"/>
      <c r="AB104" s="161"/>
      <c r="AC104" s="161"/>
      <c r="AD104" s="161"/>
      <c r="AE104" s="159"/>
      <c r="AF104" s="159"/>
      <c r="AG104" s="159"/>
      <c r="AH104" s="159"/>
      <c r="AI104" s="159"/>
      <c r="AJ104" s="159"/>
      <c r="AK104" s="159"/>
      <c r="AL104" s="159"/>
      <c r="AM104" s="159"/>
      <c r="AN104" s="159"/>
      <c r="AO104" s="138"/>
      <c r="AP104" s="138"/>
      <c r="AQ104" s="138"/>
      <c r="AR104" s="138"/>
      <c r="AS104" s="118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0"/>
      <c r="B105" s="11"/>
      <c r="C105" s="11"/>
      <c r="D105" s="12"/>
      <c r="E105" s="13">
        <v>45222.0</v>
      </c>
      <c r="F105" s="14"/>
      <c r="G105" s="14"/>
      <c r="H105" s="14"/>
      <c r="I105" s="15"/>
      <c r="J105" s="15"/>
      <c r="K105" s="16"/>
      <c r="L105" s="13">
        <v>45223.0</v>
      </c>
      <c r="M105" s="15"/>
      <c r="N105" s="15"/>
      <c r="O105" s="15"/>
      <c r="P105" s="15"/>
      <c r="Q105" s="11"/>
      <c r="R105" s="17"/>
      <c r="S105" s="13">
        <v>45224.0</v>
      </c>
      <c r="T105" s="11"/>
      <c r="U105" s="15"/>
      <c r="V105" s="15"/>
      <c r="W105" s="11"/>
      <c r="X105" s="18"/>
      <c r="Y105" s="14"/>
      <c r="Z105" s="13">
        <v>45225.0</v>
      </c>
      <c r="AA105" s="15"/>
      <c r="AB105" s="15"/>
      <c r="AC105" s="11"/>
      <c r="AD105" s="15"/>
      <c r="AE105" s="15"/>
      <c r="AF105" s="12"/>
      <c r="AG105" s="13">
        <v>45226.0</v>
      </c>
      <c r="AH105" s="15"/>
      <c r="AI105" s="11"/>
      <c r="AJ105" s="15"/>
      <c r="AK105" s="15"/>
      <c r="AL105" s="15"/>
      <c r="AM105" s="18"/>
      <c r="AN105" s="13">
        <v>45227.0</v>
      </c>
      <c r="AO105" s="11"/>
      <c r="AP105" s="19"/>
      <c r="AQ105" s="19"/>
      <c r="AR105" s="19"/>
      <c r="AS105" s="19"/>
      <c r="AT105" s="14"/>
      <c r="AU105" s="13">
        <v>45228.0</v>
      </c>
      <c r="AV105" s="19"/>
      <c r="AW105" s="19"/>
      <c r="AX105" s="19"/>
      <c r="AY105" s="20"/>
      <c r="AZ105" s="19"/>
      <c r="BA105" s="19"/>
      <c r="BB105" s="19"/>
      <c r="BC105" s="19"/>
      <c r="BD105" s="20"/>
      <c r="BE105" s="21"/>
      <c r="BF105" s="22"/>
      <c r="BG105" s="4"/>
      <c r="BH105" s="19"/>
      <c r="BI105" s="23"/>
      <c r="BJ105" s="16"/>
      <c r="BK105" s="16"/>
      <c r="BL105" s="20"/>
      <c r="BM105" s="20"/>
    </row>
    <row r="106">
      <c r="A106" s="67"/>
      <c r="B106" s="25"/>
      <c r="C106" s="25"/>
      <c r="D106" s="187" t="s">
        <v>153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152</v>
      </c>
      <c r="L106" s="191" t="s">
        <v>249</v>
      </c>
      <c r="M106" s="26" t="s">
        <v>4</v>
      </c>
      <c r="N106" s="26" t="s">
        <v>5</v>
      </c>
      <c r="O106" s="26" t="s">
        <v>6</v>
      </c>
      <c r="P106" s="26"/>
      <c r="Q106" s="26"/>
      <c r="R106" s="187" t="s">
        <v>153</v>
      </c>
      <c r="S106" s="26" t="s">
        <v>8</v>
      </c>
      <c r="T106" s="26" t="s">
        <v>4</v>
      </c>
      <c r="U106" s="26" t="s">
        <v>5</v>
      </c>
      <c r="V106" s="26" t="s">
        <v>6</v>
      </c>
      <c r="W106" s="28"/>
      <c r="X106" s="28"/>
      <c r="Y106" s="187" t="s">
        <v>152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188"/>
      <c r="AE106" s="189"/>
      <c r="AF106" s="187" t="s">
        <v>152</v>
      </c>
      <c r="AG106" s="29" t="s">
        <v>10</v>
      </c>
      <c r="AH106" s="26" t="s">
        <v>4</v>
      </c>
      <c r="AI106" s="26" t="s">
        <v>5</v>
      </c>
      <c r="AJ106" s="26" t="s">
        <v>6</v>
      </c>
      <c r="AM106" s="187" t="s">
        <v>152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152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3"/>
      <c r="AZ106" s="31" t="s">
        <v>4</v>
      </c>
      <c r="BA106" s="31" t="s">
        <v>13</v>
      </c>
      <c r="BB106" s="31" t="s">
        <v>6</v>
      </c>
      <c r="BC106" s="31" t="s">
        <v>14</v>
      </c>
      <c r="BE106" s="33" t="s">
        <v>4</v>
      </c>
      <c r="BF106" s="33" t="s">
        <v>13</v>
      </c>
      <c r="BG106" s="33" t="s">
        <v>6</v>
      </c>
      <c r="BH106" s="33" t="s">
        <v>15</v>
      </c>
      <c r="BI106" s="193"/>
      <c r="BJ106" s="193"/>
      <c r="BK106" s="193"/>
      <c r="BL106" s="193"/>
      <c r="BM106" s="193"/>
    </row>
    <row r="107">
      <c r="A107" s="59" t="s">
        <v>52</v>
      </c>
      <c r="B107" s="275" t="s">
        <v>62</v>
      </c>
      <c r="C107" s="37">
        <v>45223.0</v>
      </c>
      <c r="D107" s="42" t="s">
        <v>283</v>
      </c>
      <c r="E107" s="53" t="s">
        <v>118</v>
      </c>
      <c r="F107" s="40">
        <v>0.0</v>
      </c>
      <c r="G107" s="40">
        <v>5.5</v>
      </c>
      <c r="H107" s="40">
        <v>0.0</v>
      </c>
      <c r="I107" s="41" t="s">
        <v>22</v>
      </c>
      <c r="J107" s="37">
        <v>45223.0</v>
      </c>
      <c r="K107" s="42" t="s">
        <v>307</v>
      </c>
      <c r="L107" s="40" t="s">
        <v>310</v>
      </c>
      <c r="M107" s="129">
        <v>0.0</v>
      </c>
      <c r="N107" s="129">
        <v>6.0</v>
      </c>
      <c r="O107" s="129">
        <v>0.0</v>
      </c>
      <c r="P107" s="38" t="s">
        <v>64</v>
      </c>
      <c r="Q107" s="37">
        <v>45225.0</v>
      </c>
      <c r="R107" s="42" t="s">
        <v>283</v>
      </c>
      <c r="S107" s="53" t="s">
        <v>118</v>
      </c>
      <c r="T107" s="40">
        <v>0.0</v>
      </c>
      <c r="U107" s="40">
        <v>5.5</v>
      </c>
      <c r="V107" s="40">
        <v>0.0</v>
      </c>
      <c r="W107" s="43" t="s">
        <v>26</v>
      </c>
      <c r="X107" s="37">
        <v>45225.0</v>
      </c>
      <c r="Y107" s="42" t="s">
        <v>211</v>
      </c>
      <c r="Z107" s="58" t="s">
        <v>66</v>
      </c>
      <c r="AA107" s="40">
        <v>0.0</v>
      </c>
      <c r="AB107" s="40">
        <v>6.0</v>
      </c>
      <c r="AC107" s="40">
        <v>0.0</v>
      </c>
      <c r="AD107" s="56" t="s">
        <v>56</v>
      </c>
      <c r="AE107" s="37">
        <v>45226.0</v>
      </c>
      <c r="AF107" s="42" t="s">
        <v>211</v>
      </c>
      <c r="AG107" s="58" t="s">
        <v>66</v>
      </c>
      <c r="AH107" s="40">
        <v>0.0</v>
      </c>
      <c r="AI107" s="40">
        <v>6.0</v>
      </c>
      <c r="AJ107" s="40">
        <v>0.0</v>
      </c>
      <c r="AK107" s="284" t="s">
        <v>57</v>
      </c>
      <c r="AL107" s="37">
        <v>45227.0</v>
      </c>
      <c r="AM107" s="42" t="s">
        <v>211</v>
      </c>
      <c r="AN107" s="58" t="s">
        <v>66</v>
      </c>
      <c r="AO107" s="40">
        <v>0.0</v>
      </c>
      <c r="AP107" s="40">
        <v>6.0</v>
      </c>
      <c r="AQ107" s="40">
        <v>0.0</v>
      </c>
      <c r="AR107" s="57" t="s">
        <v>44</v>
      </c>
      <c r="AS107" s="37">
        <v>45229.0</v>
      </c>
      <c r="AT107" s="53" t="s">
        <v>25</v>
      </c>
      <c r="AU107" s="53" t="s">
        <v>25</v>
      </c>
      <c r="AV107" s="40">
        <v>0.0</v>
      </c>
      <c r="AW107" s="40">
        <v>0.0</v>
      </c>
      <c r="AX107" s="40">
        <v>0.0</v>
      </c>
      <c r="AY107" s="194"/>
      <c r="AZ107" s="49">
        <f t="shared" ref="AZ107:BB107" si="110">SUM(F107,M107,T107,AA107,AH107,AO107,AV107)</f>
        <v>0</v>
      </c>
      <c r="BA107" s="39">
        <f t="shared" si="110"/>
        <v>35</v>
      </c>
      <c r="BB107" s="39">
        <f t="shared" si="110"/>
        <v>0</v>
      </c>
      <c r="BC107" s="50">
        <f>SUM(AZ107,BA107,BB107)</f>
        <v>35</v>
      </c>
      <c r="BE107" s="39">
        <f>AZ107*80</f>
        <v>0</v>
      </c>
      <c r="BF107" s="39">
        <f>BA107*88</f>
        <v>3080</v>
      </c>
      <c r="BG107" s="39">
        <f>BB107*80</f>
        <v>0</v>
      </c>
      <c r="BH107" s="39">
        <f>SUM(BE107,BF107,BG107)</f>
        <v>3080</v>
      </c>
      <c r="BI107" s="194"/>
      <c r="BJ107" s="194"/>
      <c r="BK107" s="194"/>
      <c r="BL107" s="194"/>
      <c r="BM107" s="194"/>
    </row>
    <row r="108">
      <c r="A108" s="67"/>
      <c r="F108" s="73"/>
      <c r="G108" s="73"/>
      <c r="H108" s="73"/>
      <c r="Y108" s="192"/>
      <c r="Z108" s="39"/>
      <c r="AA108" s="39"/>
      <c r="AB108" s="39"/>
      <c r="AC108" s="39"/>
      <c r="AV108" s="193"/>
      <c r="AW108" s="193"/>
      <c r="AX108" s="193"/>
      <c r="AY108" s="193"/>
      <c r="AZ108" s="193"/>
      <c r="BA108" s="193"/>
      <c r="BB108" s="193"/>
      <c r="BC108" s="193"/>
      <c r="BF108" s="193"/>
      <c r="BI108" s="193"/>
      <c r="BJ108" s="193"/>
      <c r="BK108" s="193"/>
      <c r="BL108" s="193"/>
      <c r="BM108" s="193"/>
    </row>
    <row r="109">
      <c r="A109" s="67"/>
      <c r="D109" s="187" t="s">
        <v>156</v>
      </c>
      <c r="E109" s="26" t="s">
        <v>3</v>
      </c>
      <c r="F109" s="26" t="s">
        <v>4</v>
      </c>
      <c r="G109" s="26" t="s">
        <v>5</v>
      </c>
      <c r="H109" s="26" t="s">
        <v>6</v>
      </c>
      <c r="I109" s="73"/>
      <c r="K109" s="187" t="s">
        <v>156</v>
      </c>
      <c r="L109" s="26" t="s">
        <v>7</v>
      </c>
      <c r="M109" s="26" t="s">
        <v>4</v>
      </c>
      <c r="N109" s="26" t="s">
        <v>5</v>
      </c>
      <c r="O109" s="26" t="s">
        <v>6</v>
      </c>
      <c r="R109" s="187" t="s">
        <v>156</v>
      </c>
      <c r="S109" s="26" t="s">
        <v>8</v>
      </c>
      <c r="T109" s="26" t="s">
        <v>4</v>
      </c>
      <c r="U109" s="26" t="s">
        <v>5</v>
      </c>
      <c r="V109" s="26" t="s">
        <v>6</v>
      </c>
      <c r="Y109" s="187" t="s">
        <v>156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73"/>
      <c r="AF109" s="187" t="s">
        <v>156</v>
      </c>
      <c r="AG109" s="29" t="s">
        <v>10</v>
      </c>
      <c r="AH109" s="26" t="s">
        <v>4</v>
      </c>
      <c r="AI109" s="26" t="s">
        <v>5</v>
      </c>
      <c r="AJ109" s="26" t="s">
        <v>6</v>
      </c>
      <c r="AM109" s="187" t="s">
        <v>156</v>
      </c>
      <c r="AN109" s="29" t="s">
        <v>11</v>
      </c>
      <c r="AO109" s="26" t="s">
        <v>4</v>
      </c>
      <c r="AP109" s="26" t="s">
        <v>5</v>
      </c>
      <c r="AQ109" s="26" t="s">
        <v>6</v>
      </c>
      <c r="AT109" s="187" t="s">
        <v>156</v>
      </c>
      <c r="AU109" s="29" t="s">
        <v>12</v>
      </c>
      <c r="AV109" s="26" t="s">
        <v>4</v>
      </c>
      <c r="AW109" s="26" t="s">
        <v>5</v>
      </c>
      <c r="AX109" s="26" t="s">
        <v>6</v>
      </c>
      <c r="AY109" s="193"/>
      <c r="AZ109" s="31" t="s">
        <v>4</v>
      </c>
      <c r="BA109" s="31" t="s">
        <v>13</v>
      </c>
      <c r="BB109" s="31" t="s">
        <v>6</v>
      </c>
      <c r="BC109" s="31" t="s">
        <v>14</v>
      </c>
      <c r="BE109" s="33" t="s">
        <v>4</v>
      </c>
      <c r="BF109" s="33" t="s">
        <v>13</v>
      </c>
      <c r="BG109" s="33" t="s">
        <v>6</v>
      </c>
      <c r="BH109" s="33" t="s">
        <v>15</v>
      </c>
      <c r="BI109" s="193"/>
      <c r="BJ109" s="193"/>
      <c r="BK109" s="193"/>
      <c r="BL109" s="193"/>
      <c r="BM109" s="193"/>
    </row>
    <row r="110">
      <c r="A110" s="35" t="s">
        <v>82</v>
      </c>
      <c r="B110" s="41" t="s">
        <v>33</v>
      </c>
      <c r="C110" s="37">
        <v>45223.0</v>
      </c>
      <c r="D110" s="38" t="s">
        <v>247</v>
      </c>
      <c r="E110" s="39" t="s">
        <v>127</v>
      </c>
      <c r="F110" s="40">
        <v>5.0</v>
      </c>
      <c r="G110" s="40">
        <v>1.0</v>
      </c>
      <c r="H110" s="40">
        <v>0.0</v>
      </c>
      <c r="I110" s="42" t="s">
        <v>46</v>
      </c>
      <c r="J110" s="37">
        <v>45224.0</v>
      </c>
      <c r="K110" s="38" t="s">
        <v>247</v>
      </c>
      <c r="L110" s="39" t="s">
        <v>127</v>
      </c>
      <c r="M110" s="40">
        <v>5.0</v>
      </c>
      <c r="N110" s="40">
        <v>1.0</v>
      </c>
      <c r="O110" s="40">
        <v>0.0</v>
      </c>
      <c r="P110" s="38" t="s">
        <v>36</v>
      </c>
      <c r="Q110" s="37">
        <v>45225.0</v>
      </c>
      <c r="R110" s="38" t="s">
        <v>25</v>
      </c>
      <c r="S110" s="39" t="s">
        <v>25</v>
      </c>
      <c r="T110" s="40">
        <v>0.0</v>
      </c>
      <c r="U110" s="40">
        <v>0.0</v>
      </c>
      <c r="V110" s="40">
        <v>0.0</v>
      </c>
      <c r="W110" s="42" t="s">
        <v>37</v>
      </c>
      <c r="X110" s="37">
        <v>45226.0</v>
      </c>
      <c r="Y110" s="38" t="s">
        <v>247</v>
      </c>
      <c r="Z110" s="39" t="s">
        <v>127</v>
      </c>
      <c r="AA110" s="40">
        <v>5.0</v>
      </c>
      <c r="AB110" s="40">
        <v>1.0</v>
      </c>
      <c r="AC110" s="40">
        <v>0.0</v>
      </c>
      <c r="AD110" s="56" t="s">
        <v>40</v>
      </c>
      <c r="AE110" s="37">
        <v>45227.0</v>
      </c>
      <c r="AF110" s="38" t="s">
        <v>285</v>
      </c>
      <c r="AG110" s="39" t="s">
        <v>129</v>
      </c>
      <c r="AH110" s="40">
        <v>5.0</v>
      </c>
      <c r="AI110" s="40">
        <v>2.0</v>
      </c>
      <c r="AJ110" s="40">
        <v>0.0</v>
      </c>
      <c r="AK110" s="42" t="s">
        <v>43</v>
      </c>
      <c r="AL110" s="37">
        <v>45228.0</v>
      </c>
      <c r="AM110" s="38" t="s">
        <v>247</v>
      </c>
      <c r="AN110" s="39" t="s">
        <v>127</v>
      </c>
      <c r="AO110" s="40">
        <v>5.0</v>
      </c>
      <c r="AP110" s="40">
        <v>1.0</v>
      </c>
      <c r="AQ110" s="40">
        <v>0.0</v>
      </c>
      <c r="AR110" s="96" t="s">
        <v>142</v>
      </c>
      <c r="AS110" s="37">
        <v>45229.0</v>
      </c>
      <c r="AT110" s="38" t="s">
        <v>247</v>
      </c>
      <c r="AU110" s="39" t="s">
        <v>127</v>
      </c>
      <c r="AV110" s="40">
        <v>5.0</v>
      </c>
      <c r="AW110" s="40">
        <v>1.0</v>
      </c>
      <c r="AX110" s="40">
        <v>0.0</v>
      </c>
      <c r="AY110" s="194"/>
      <c r="AZ110" s="49">
        <f t="shared" ref="AZ110:BB110" si="111">SUM(F110,M110,T110,AA110,AH110,AO110,AV110)</f>
        <v>30</v>
      </c>
      <c r="BA110" s="39">
        <f t="shared" si="111"/>
        <v>7</v>
      </c>
      <c r="BB110" s="39">
        <f t="shared" si="111"/>
        <v>0</v>
      </c>
      <c r="BC110" s="50">
        <f>SUM(AZ110,BA110,BB110)</f>
        <v>37</v>
      </c>
      <c r="BE110" s="39">
        <f>AZ110*80</f>
        <v>2400</v>
      </c>
      <c r="BF110" s="39">
        <f>BA110*88</f>
        <v>616</v>
      </c>
      <c r="BG110" s="39">
        <f>BB110*80</f>
        <v>0</v>
      </c>
      <c r="BH110" s="39">
        <f>SUM(BE110,BF110,BG110)</f>
        <v>3016</v>
      </c>
      <c r="BI110" s="194"/>
      <c r="BJ110" s="194"/>
      <c r="BK110" s="194"/>
      <c r="BL110" s="194"/>
      <c r="BM110" s="194"/>
    </row>
    <row r="111">
      <c r="A111" s="67"/>
      <c r="B111" s="68"/>
      <c r="C111" s="68"/>
    </row>
    <row r="112">
      <c r="A112" s="67"/>
      <c r="D112" s="187" t="s">
        <v>153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157</v>
      </c>
      <c r="L112" s="191" t="s">
        <v>249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157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8"/>
      <c r="Y112" s="187" t="s">
        <v>155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73"/>
      <c r="AF112" s="195" t="s">
        <v>157</v>
      </c>
      <c r="AG112" s="190" t="s">
        <v>232</v>
      </c>
      <c r="AH112" s="26" t="s">
        <v>4</v>
      </c>
      <c r="AI112" s="26" t="s">
        <v>5</v>
      </c>
      <c r="AJ112" s="26" t="s">
        <v>6</v>
      </c>
      <c r="AM112" s="187" t="s">
        <v>153</v>
      </c>
      <c r="AN112" s="190" t="s">
        <v>154</v>
      </c>
      <c r="AO112" s="26" t="s">
        <v>4</v>
      </c>
      <c r="AP112" s="26" t="s">
        <v>5</v>
      </c>
      <c r="AQ112" s="26" t="s">
        <v>6</v>
      </c>
      <c r="AT112" s="187" t="s">
        <v>153</v>
      </c>
      <c r="AU112" s="190" t="s">
        <v>154</v>
      </c>
      <c r="AV112" s="26" t="s">
        <v>4</v>
      </c>
      <c r="AW112" s="26" t="s">
        <v>5</v>
      </c>
      <c r="AX112" s="26" t="s">
        <v>6</v>
      </c>
      <c r="AY112" s="196"/>
      <c r="AZ112" s="31" t="s">
        <v>4</v>
      </c>
      <c r="BA112" s="31" t="s">
        <v>13</v>
      </c>
      <c r="BB112" s="31" t="s">
        <v>6</v>
      </c>
      <c r="BC112" s="31" t="s">
        <v>14</v>
      </c>
      <c r="BD112" s="196"/>
      <c r="BE112" s="33" t="s">
        <v>4</v>
      </c>
      <c r="BF112" s="33" t="s">
        <v>13</v>
      </c>
      <c r="BG112" s="33" t="s">
        <v>6</v>
      </c>
      <c r="BH112" s="33" t="s">
        <v>15</v>
      </c>
      <c r="BI112" s="196"/>
      <c r="BJ112" s="196"/>
      <c r="BK112" s="196"/>
      <c r="BL112" s="196"/>
      <c r="BM112" s="196"/>
    </row>
    <row r="113">
      <c r="A113" s="35" t="s">
        <v>50</v>
      </c>
      <c r="B113" s="41" t="s">
        <v>33</v>
      </c>
      <c r="C113" s="37">
        <v>45223.0</v>
      </c>
      <c r="D113" s="36" t="s">
        <v>236</v>
      </c>
      <c r="E113" s="127" t="s">
        <v>125</v>
      </c>
      <c r="F113" s="129">
        <v>5.0</v>
      </c>
      <c r="G113" s="129">
        <v>0.0</v>
      </c>
      <c r="H113" s="129">
        <v>0.0</v>
      </c>
      <c r="I113" s="41" t="s">
        <v>22</v>
      </c>
      <c r="J113" s="37">
        <v>45223.0</v>
      </c>
      <c r="K113" s="42" t="s">
        <v>298</v>
      </c>
      <c r="L113" s="40" t="s">
        <v>105</v>
      </c>
      <c r="M113" s="40">
        <v>4.0</v>
      </c>
      <c r="N113" s="40">
        <v>8.0</v>
      </c>
      <c r="O113" s="40">
        <v>0.0</v>
      </c>
      <c r="P113" s="36" t="s">
        <v>24</v>
      </c>
      <c r="Q113" s="37">
        <v>45224.0</v>
      </c>
      <c r="R113" s="38" t="s">
        <v>25</v>
      </c>
      <c r="S113" s="39" t="s">
        <v>25</v>
      </c>
      <c r="T113" s="40">
        <v>0.0</v>
      </c>
      <c r="U113" s="40">
        <v>0.0</v>
      </c>
      <c r="V113" s="40">
        <v>0.0</v>
      </c>
      <c r="W113" s="168" t="s">
        <v>26</v>
      </c>
      <c r="X113" s="146">
        <v>45225.0</v>
      </c>
      <c r="Y113" s="40" t="s">
        <v>287</v>
      </c>
      <c r="Z113" s="39" t="s">
        <v>136</v>
      </c>
      <c r="AA113" s="40">
        <v>1.0</v>
      </c>
      <c r="AB113" s="40">
        <v>7.0</v>
      </c>
      <c r="AC113" s="40">
        <v>1.0</v>
      </c>
      <c r="AD113" s="56" t="s">
        <v>56</v>
      </c>
      <c r="AE113" s="37">
        <v>45226.0</v>
      </c>
      <c r="AF113" s="42" t="s">
        <v>278</v>
      </c>
      <c r="AG113" s="40" t="s">
        <v>290</v>
      </c>
      <c r="AH113" s="40">
        <v>3.0</v>
      </c>
      <c r="AI113" s="40">
        <v>8.0</v>
      </c>
      <c r="AJ113" s="40">
        <v>0.0</v>
      </c>
      <c r="AK113" s="42" t="s">
        <v>79</v>
      </c>
      <c r="AL113" s="37">
        <v>45228.0</v>
      </c>
      <c r="AM113" s="42" t="s">
        <v>284</v>
      </c>
      <c r="AN113" s="148" t="s">
        <v>289</v>
      </c>
      <c r="AO113" s="40">
        <v>2.5</v>
      </c>
      <c r="AP113" s="40">
        <v>5.5</v>
      </c>
      <c r="AQ113" s="40">
        <v>0.5</v>
      </c>
      <c r="AR113" s="151" t="s">
        <v>44</v>
      </c>
      <c r="AS113" s="146">
        <v>45229.0</v>
      </c>
      <c r="AT113" s="42" t="s">
        <v>284</v>
      </c>
      <c r="AU113" s="289" t="s">
        <v>288</v>
      </c>
      <c r="AV113" s="40">
        <v>5.5</v>
      </c>
      <c r="AW113" s="40">
        <v>2.0</v>
      </c>
      <c r="AX113" s="40">
        <v>0.0</v>
      </c>
      <c r="AY113" s="51"/>
      <c r="AZ113" s="49">
        <f t="shared" ref="AZ113:BB113" si="112">SUM(F113,M113,T113,AA113,AH113,AO113,AV113)</f>
        <v>21</v>
      </c>
      <c r="BA113" s="39">
        <f t="shared" si="112"/>
        <v>30.5</v>
      </c>
      <c r="BB113" s="39">
        <f t="shared" si="112"/>
        <v>1.5</v>
      </c>
      <c r="BC113" s="50">
        <f>SUM(AZ113,BA113,BB113)</f>
        <v>53</v>
      </c>
      <c r="BD113" s="51"/>
      <c r="BE113" s="39">
        <f>AZ113*80</f>
        <v>1680</v>
      </c>
      <c r="BF113" s="39">
        <f>BA113*88</f>
        <v>2684</v>
      </c>
      <c r="BG113" s="39">
        <f>BB113*80</f>
        <v>120</v>
      </c>
      <c r="BH113" s="39">
        <f>SUM(BE113,BF113,BG113)</f>
        <v>4484</v>
      </c>
      <c r="BI113" s="51"/>
      <c r="BJ113" s="51"/>
      <c r="BK113" s="51"/>
      <c r="BL113" s="51"/>
      <c r="BM113" s="51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199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98"/>
    </row>
    <row r="116">
      <c r="A116" s="24"/>
      <c r="B116" s="25"/>
      <c r="C116" s="25"/>
      <c r="D116" s="187" t="s">
        <v>159</v>
      </c>
      <c r="E116" s="26" t="s">
        <v>3</v>
      </c>
      <c r="F116" s="26" t="s">
        <v>4</v>
      </c>
      <c r="G116" s="26" t="s">
        <v>5</v>
      </c>
      <c r="H116" s="26" t="s">
        <v>6</v>
      </c>
      <c r="I116" s="26"/>
      <c r="J116" s="26"/>
      <c r="K116" s="187" t="s">
        <v>159</v>
      </c>
      <c r="L116" s="26" t="s">
        <v>7</v>
      </c>
      <c r="M116" s="26" t="s">
        <v>4</v>
      </c>
      <c r="N116" s="26" t="s">
        <v>5</v>
      </c>
      <c r="O116" s="26" t="s">
        <v>6</v>
      </c>
      <c r="P116" s="26"/>
      <c r="Q116" s="26"/>
      <c r="R116" s="187" t="s">
        <v>159</v>
      </c>
      <c r="S116" s="26" t="s">
        <v>8</v>
      </c>
      <c r="T116" s="26" t="s">
        <v>4</v>
      </c>
      <c r="U116" s="26" t="s">
        <v>5</v>
      </c>
      <c r="V116" s="26" t="s">
        <v>6</v>
      </c>
      <c r="W116" s="28"/>
      <c r="X116" s="29"/>
      <c r="Y116" s="187" t="s">
        <v>153</v>
      </c>
      <c r="Z116" s="29" t="s">
        <v>9</v>
      </c>
      <c r="AA116" s="26" t="s">
        <v>4</v>
      </c>
      <c r="AB116" s="26" t="s">
        <v>5</v>
      </c>
      <c r="AC116" s="26" t="s">
        <v>6</v>
      </c>
      <c r="AD116" s="29"/>
      <c r="AE116" s="29"/>
      <c r="AF116" s="187" t="s">
        <v>159</v>
      </c>
      <c r="AG116" s="29" t="s">
        <v>10</v>
      </c>
      <c r="AH116" s="26" t="s">
        <v>4</v>
      </c>
      <c r="AI116" s="26" t="s">
        <v>5</v>
      </c>
      <c r="AJ116" s="26" t="s">
        <v>6</v>
      </c>
      <c r="AK116" s="29"/>
      <c r="AL116" s="29"/>
      <c r="AM116" s="187" t="s">
        <v>159</v>
      </c>
      <c r="AN116" s="29" t="s">
        <v>11</v>
      </c>
      <c r="AO116" s="26" t="s">
        <v>4</v>
      </c>
      <c r="AP116" s="26" t="s">
        <v>5</v>
      </c>
      <c r="AQ116" s="26" t="s">
        <v>6</v>
      </c>
      <c r="AR116" s="29"/>
      <c r="AS116" s="29"/>
      <c r="AT116" s="187" t="s">
        <v>159</v>
      </c>
      <c r="AU116" s="29" t="s">
        <v>12</v>
      </c>
      <c r="AV116" s="26" t="s">
        <v>4</v>
      </c>
      <c r="AW116" s="26" t="s">
        <v>5</v>
      </c>
      <c r="AX116" s="26" t="s">
        <v>6</v>
      </c>
      <c r="AY116" s="30"/>
      <c r="AZ116" s="31" t="s">
        <v>4</v>
      </c>
      <c r="BA116" s="31" t="s">
        <v>13</v>
      </c>
      <c r="BB116" s="31" t="s">
        <v>6</v>
      </c>
      <c r="BC116" s="31" t="s">
        <v>14</v>
      </c>
      <c r="BD116" s="32"/>
      <c r="BE116" s="33" t="s">
        <v>4</v>
      </c>
      <c r="BF116" s="33" t="s">
        <v>13</v>
      </c>
      <c r="BG116" s="33" t="s">
        <v>6</v>
      </c>
      <c r="BH116" s="33" t="s">
        <v>15</v>
      </c>
      <c r="BI116" s="32"/>
      <c r="BJ116" s="32"/>
      <c r="BK116" s="32"/>
      <c r="BL116" s="32"/>
      <c r="BM116" s="32"/>
    </row>
    <row r="117">
      <c r="A117" s="35" t="s">
        <v>18</v>
      </c>
      <c r="B117" s="36" t="s">
        <v>19</v>
      </c>
      <c r="C117" s="37">
        <v>45222.0</v>
      </c>
      <c r="D117" s="38" t="s">
        <v>272</v>
      </c>
      <c r="E117" s="39" t="s">
        <v>21</v>
      </c>
      <c r="F117" s="40">
        <v>0.0</v>
      </c>
      <c r="G117" s="40">
        <v>6.5</v>
      </c>
      <c r="H117" s="40">
        <v>0.0</v>
      </c>
      <c r="I117" s="41" t="s">
        <v>22</v>
      </c>
      <c r="J117" s="37">
        <v>45223.0</v>
      </c>
      <c r="K117" s="38" t="s">
        <v>272</v>
      </c>
      <c r="L117" s="39" t="s">
        <v>21</v>
      </c>
      <c r="M117" s="40">
        <v>0.0</v>
      </c>
      <c r="N117" s="40">
        <v>6.5</v>
      </c>
      <c r="O117" s="40">
        <v>0.0</v>
      </c>
      <c r="P117" s="38" t="s">
        <v>64</v>
      </c>
      <c r="Q117" s="37">
        <v>45225.0</v>
      </c>
      <c r="R117" s="38" t="s">
        <v>272</v>
      </c>
      <c r="S117" s="39" t="s">
        <v>21</v>
      </c>
      <c r="T117" s="40">
        <v>0.0</v>
      </c>
      <c r="U117" s="40">
        <v>6.5</v>
      </c>
      <c r="V117" s="40">
        <v>0.0</v>
      </c>
      <c r="W117" s="38" t="s">
        <v>67</v>
      </c>
      <c r="X117" s="37">
        <v>45226.0</v>
      </c>
      <c r="Y117" s="42" t="s">
        <v>286</v>
      </c>
      <c r="Z117" s="53" t="s">
        <v>120</v>
      </c>
      <c r="AA117" s="40">
        <v>0.0</v>
      </c>
      <c r="AB117" s="40">
        <v>4.5</v>
      </c>
      <c r="AC117" s="40">
        <v>0.0</v>
      </c>
      <c r="AD117" s="56" t="s">
        <v>56</v>
      </c>
      <c r="AE117" s="37">
        <v>45226.0</v>
      </c>
      <c r="AF117" s="38" t="s">
        <v>25</v>
      </c>
      <c r="AG117" s="39" t="s">
        <v>25</v>
      </c>
      <c r="AH117" s="40">
        <v>0.0</v>
      </c>
      <c r="AI117" s="40">
        <v>0.0</v>
      </c>
      <c r="AJ117" s="40">
        <v>0.0</v>
      </c>
      <c r="AK117" s="66" t="s">
        <v>57</v>
      </c>
      <c r="AL117" s="37">
        <v>45227.0</v>
      </c>
      <c r="AM117" s="38" t="s">
        <v>272</v>
      </c>
      <c r="AN117" s="39" t="s">
        <v>21</v>
      </c>
      <c r="AO117" s="40">
        <v>0.0</v>
      </c>
      <c r="AP117" s="40">
        <v>6.5</v>
      </c>
      <c r="AQ117" s="40">
        <v>0.0</v>
      </c>
      <c r="AR117" s="47" t="s">
        <v>27</v>
      </c>
      <c r="AS117" s="37">
        <v>45229.0</v>
      </c>
      <c r="AT117" s="38" t="s">
        <v>179</v>
      </c>
      <c r="AU117" s="39" t="s">
        <v>29</v>
      </c>
      <c r="AV117" s="40">
        <v>0.0</v>
      </c>
      <c r="AW117" s="40">
        <v>5.0</v>
      </c>
      <c r="AX117" s="40">
        <v>0.0</v>
      </c>
      <c r="AY117" s="48"/>
      <c r="AZ117" s="49">
        <f t="shared" ref="AZ117:BB117" si="113">SUM(F117,M117,T117,AA117,AH117,AO117,AV117)</f>
        <v>0</v>
      </c>
      <c r="BA117" s="39">
        <f t="shared" si="113"/>
        <v>35.5</v>
      </c>
      <c r="BB117" s="39">
        <f t="shared" si="113"/>
        <v>0</v>
      </c>
      <c r="BC117" s="50">
        <f>SUM(AZ117,BA117,BB117)</f>
        <v>35.5</v>
      </c>
      <c r="BD117" s="51"/>
      <c r="BE117" s="39">
        <f>AZ117*80</f>
        <v>0</v>
      </c>
      <c r="BF117" s="39">
        <f>BA117*88</f>
        <v>3124</v>
      </c>
      <c r="BG117" s="39">
        <f>BB117*80</f>
        <v>0</v>
      </c>
      <c r="BH117" s="39">
        <f>SUM(BE117,BF117,BG117)</f>
        <v>3124</v>
      </c>
      <c r="BI117" s="51"/>
      <c r="BJ117" s="51"/>
      <c r="BK117" s="51"/>
      <c r="BL117" s="51"/>
      <c r="BM117" s="51"/>
    </row>
    <row r="118">
      <c r="A118" s="35"/>
      <c r="B118" s="64"/>
      <c r="C118" s="45"/>
      <c r="D118" s="39"/>
      <c r="E118" s="39"/>
      <c r="F118" s="60"/>
      <c r="G118" s="60"/>
      <c r="H118" s="60"/>
      <c r="I118" s="60"/>
      <c r="J118" s="45"/>
      <c r="K118" s="39"/>
      <c r="L118" s="39"/>
      <c r="M118" s="98"/>
      <c r="N118" s="98"/>
      <c r="O118" s="98"/>
      <c r="P118" s="98"/>
      <c r="Q118" s="200"/>
      <c r="R118" s="39"/>
      <c r="S118" s="39"/>
      <c r="T118" s="64"/>
      <c r="U118" s="64"/>
      <c r="V118" s="64"/>
      <c r="W118" s="64"/>
      <c r="X118" s="45"/>
      <c r="Y118" s="39"/>
      <c r="Z118" s="39"/>
      <c r="AA118" s="44"/>
      <c r="AB118" s="44"/>
      <c r="AC118" s="44"/>
      <c r="AD118" s="201"/>
      <c r="AE118" s="45"/>
      <c r="AF118" s="39"/>
      <c r="AG118" s="39"/>
      <c r="AH118" s="46"/>
      <c r="AI118" s="46"/>
      <c r="AJ118" s="46"/>
      <c r="AK118" s="46"/>
      <c r="AL118" s="45"/>
      <c r="AM118" s="39"/>
      <c r="AN118" s="39"/>
      <c r="AO118" s="98"/>
      <c r="AP118" s="98"/>
      <c r="AQ118" s="98"/>
      <c r="AS118" s="202"/>
      <c r="AT118" s="39"/>
      <c r="AU118" s="39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</row>
    <row r="119">
      <c r="A119" s="24"/>
      <c r="D119" s="187" t="s">
        <v>152</v>
      </c>
      <c r="E119" s="26" t="s">
        <v>3</v>
      </c>
      <c r="F119" s="26" t="s">
        <v>4</v>
      </c>
      <c r="G119" s="26" t="s">
        <v>5</v>
      </c>
      <c r="H119" s="26" t="s">
        <v>6</v>
      </c>
      <c r="I119" s="26"/>
      <c r="J119" s="26"/>
      <c r="K119" s="187" t="s">
        <v>152</v>
      </c>
      <c r="L119" s="26" t="s">
        <v>7</v>
      </c>
      <c r="M119" s="26" t="s">
        <v>4</v>
      </c>
      <c r="N119" s="26" t="s">
        <v>5</v>
      </c>
      <c r="O119" s="26" t="s">
        <v>6</v>
      </c>
      <c r="P119" s="26"/>
      <c r="Q119" s="26"/>
      <c r="R119" s="187" t="s">
        <v>152</v>
      </c>
      <c r="S119" s="26" t="s">
        <v>8</v>
      </c>
      <c r="T119" s="26" t="s">
        <v>4</v>
      </c>
      <c r="U119" s="26" t="s">
        <v>5</v>
      </c>
      <c r="V119" s="26" t="s">
        <v>6</v>
      </c>
      <c r="W119" s="28"/>
      <c r="X119" s="29"/>
      <c r="Y119" s="187" t="s">
        <v>152</v>
      </c>
      <c r="Z119" s="29" t="s">
        <v>9</v>
      </c>
      <c r="AA119" s="26" t="s">
        <v>4</v>
      </c>
      <c r="AB119" s="26" t="s">
        <v>5</v>
      </c>
      <c r="AC119" s="26" t="s">
        <v>6</v>
      </c>
      <c r="AD119" s="188"/>
      <c r="AE119" s="189"/>
      <c r="AF119" s="187" t="s">
        <v>153</v>
      </c>
      <c r="AG119" s="190" t="s">
        <v>154</v>
      </c>
      <c r="AH119" s="26" t="s">
        <v>4</v>
      </c>
      <c r="AI119" s="26" t="s">
        <v>5</v>
      </c>
      <c r="AJ119" s="26" t="s">
        <v>6</v>
      </c>
      <c r="AM119" s="187" t="s">
        <v>159</v>
      </c>
      <c r="AN119" s="29" t="s">
        <v>11</v>
      </c>
      <c r="AO119" s="26" t="s">
        <v>4</v>
      </c>
      <c r="AP119" s="26" t="s">
        <v>5</v>
      </c>
      <c r="AQ119" s="26" t="s">
        <v>6</v>
      </c>
      <c r="AT119" s="195" t="s">
        <v>157</v>
      </c>
      <c r="AU119" s="29" t="s">
        <v>12</v>
      </c>
      <c r="AV119" s="26" t="s">
        <v>4</v>
      </c>
      <c r="AW119" s="26" t="s">
        <v>5</v>
      </c>
      <c r="AX119" s="26" t="s">
        <v>6</v>
      </c>
      <c r="AY119" s="30"/>
      <c r="AZ119" s="31" t="s">
        <v>4</v>
      </c>
      <c r="BA119" s="31" t="s">
        <v>13</v>
      </c>
      <c r="BB119" s="31" t="s">
        <v>6</v>
      </c>
      <c r="BC119" s="31" t="s">
        <v>14</v>
      </c>
      <c r="BD119" s="32"/>
      <c r="BE119" s="33" t="s">
        <v>4</v>
      </c>
      <c r="BF119" s="33" t="s">
        <v>13</v>
      </c>
      <c r="BG119" s="33" t="s">
        <v>6</v>
      </c>
      <c r="BH119" s="33" t="s">
        <v>15</v>
      </c>
      <c r="BI119" s="32"/>
      <c r="BJ119" s="32"/>
      <c r="BK119" s="32"/>
      <c r="BL119" s="32"/>
      <c r="BM119" s="32"/>
    </row>
    <row r="120">
      <c r="A120" s="94" t="s">
        <v>54</v>
      </c>
      <c r="B120" s="41" t="s">
        <v>33</v>
      </c>
      <c r="C120" s="37">
        <v>45223.0</v>
      </c>
      <c r="D120" s="42" t="s">
        <v>25</v>
      </c>
      <c r="E120" s="58" t="s">
        <v>25</v>
      </c>
      <c r="F120" s="40">
        <v>0.0</v>
      </c>
      <c r="G120" s="40">
        <v>0.0</v>
      </c>
      <c r="H120" s="40">
        <v>0.0</v>
      </c>
      <c r="I120" s="57" t="s">
        <v>46</v>
      </c>
      <c r="J120" s="37">
        <v>45224.0</v>
      </c>
      <c r="K120" s="42" t="s">
        <v>274</v>
      </c>
      <c r="L120" s="58" t="s">
        <v>48</v>
      </c>
      <c r="M120" s="40">
        <v>6.0</v>
      </c>
      <c r="N120" s="40">
        <v>2.0</v>
      </c>
      <c r="O120" s="40">
        <v>0.0</v>
      </c>
      <c r="P120" s="38" t="s">
        <v>36</v>
      </c>
      <c r="Q120" s="37">
        <v>45225.0</v>
      </c>
      <c r="R120" s="42" t="s">
        <v>274</v>
      </c>
      <c r="S120" s="58" t="s">
        <v>48</v>
      </c>
      <c r="T120" s="40">
        <v>6.0</v>
      </c>
      <c r="U120" s="40">
        <v>2.0</v>
      </c>
      <c r="V120" s="40">
        <v>0.0</v>
      </c>
      <c r="W120" s="56" t="s">
        <v>37</v>
      </c>
      <c r="X120" s="37">
        <v>45226.0</v>
      </c>
      <c r="Y120" s="42" t="s">
        <v>274</v>
      </c>
      <c r="Z120" s="58" t="s">
        <v>48</v>
      </c>
      <c r="AA120" s="40">
        <v>6.0</v>
      </c>
      <c r="AB120" s="40">
        <v>2.0</v>
      </c>
      <c r="AC120" s="40">
        <v>0.0</v>
      </c>
      <c r="AD120" s="56" t="s">
        <v>78</v>
      </c>
      <c r="AE120" s="37">
        <v>45227.0</v>
      </c>
      <c r="AF120" s="42" t="s">
        <v>284</v>
      </c>
      <c r="AG120" s="148" t="s">
        <v>288</v>
      </c>
      <c r="AH120" s="40">
        <v>2.0</v>
      </c>
      <c r="AI120" s="40">
        <v>5.5</v>
      </c>
      <c r="AJ120" s="40">
        <v>0.0</v>
      </c>
      <c r="AK120" s="66" t="s">
        <v>57</v>
      </c>
      <c r="AL120" s="37">
        <v>45227.0</v>
      </c>
      <c r="AM120" s="38" t="s">
        <v>25</v>
      </c>
      <c r="AN120" s="39" t="s">
        <v>25</v>
      </c>
      <c r="AO120" s="40">
        <v>0.0</v>
      </c>
      <c r="AP120" s="40">
        <v>0.0</v>
      </c>
      <c r="AQ120" s="40">
        <v>0.0</v>
      </c>
      <c r="AR120" s="57" t="s">
        <v>44</v>
      </c>
      <c r="AS120" s="37">
        <v>45229.0</v>
      </c>
      <c r="AT120" s="95" t="s">
        <v>299</v>
      </c>
      <c r="AU120" s="98" t="s">
        <v>282</v>
      </c>
      <c r="AV120" s="40">
        <v>5.5</v>
      </c>
      <c r="AW120" s="40">
        <v>1.0</v>
      </c>
      <c r="AX120" s="40">
        <v>0.0</v>
      </c>
      <c r="AY120" s="48"/>
      <c r="AZ120" s="49">
        <f t="shared" ref="AZ120:BB120" si="114">SUM(F120,M120,T120,AA120,AH120,AO120,AV120)</f>
        <v>25.5</v>
      </c>
      <c r="BA120" s="39">
        <f t="shared" si="114"/>
        <v>12.5</v>
      </c>
      <c r="BB120" s="39">
        <f t="shared" si="114"/>
        <v>0</v>
      </c>
      <c r="BC120" s="50">
        <f>SUM(AZ120,BA120,BB120)</f>
        <v>38</v>
      </c>
      <c r="BD120" s="51"/>
      <c r="BE120" s="39">
        <f>AZ120*80</f>
        <v>2040</v>
      </c>
      <c r="BF120" s="39">
        <f>BA120*88</f>
        <v>1100</v>
      </c>
      <c r="BG120" s="39">
        <f>BB120*80</f>
        <v>0</v>
      </c>
      <c r="BH120" s="39">
        <f>SUM(BE120,BF120,BG120)</f>
        <v>3140</v>
      </c>
      <c r="BI120" s="51"/>
      <c r="BJ120" s="51"/>
      <c r="BK120" s="51"/>
      <c r="BL120" s="51"/>
      <c r="BM120" s="51"/>
    </row>
    <row r="121">
      <c r="A121" s="116"/>
      <c r="B121" s="203"/>
      <c r="C121" s="71"/>
      <c r="D121" s="136"/>
      <c r="E121" s="51"/>
      <c r="F121" s="51"/>
      <c r="G121" s="51"/>
      <c r="H121" s="51"/>
      <c r="I121" s="204"/>
      <c r="J121" s="71"/>
      <c r="K121" s="39"/>
      <c r="L121" s="39"/>
      <c r="M121" s="51"/>
      <c r="N121" s="51"/>
      <c r="O121" s="51"/>
      <c r="P121" s="203"/>
      <c r="Q121" s="71"/>
      <c r="R121" s="136"/>
      <c r="S121" s="51"/>
      <c r="T121" s="51"/>
      <c r="U121" s="51"/>
      <c r="V121" s="51"/>
      <c r="W121" s="136"/>
      <c r="X121" s="71"/>
      <c r="Y121" s="53"/>
      <c r="Z121" s="53"/>
      <c r="AA121" s="51"/>
      <c r="AB121" s="51"/>
      <c r="AC121" s="51"/>
      <c r="AD121" s="136"/>
      <c r="AE121" s="71"/>
      <c r="AF121" s="136"/>
      <c r="AG121" s="192"/>
      <c r="AH121" s="51"/>
      <c r="AI121" s="51"/>
      <c r="AJ121" s="51"/>
      <c r="AK121" s="205"/>
      <c r="AL121" s="71"/>
      <c r="AM121" s="39"/>
      <c r="AN121" s="39"/>
      <c r="AO121" s="51"/>
      <c r="AP121" s="51"/>
      <c r="AQ121" s="51"/>
      <c r="AR121" s="138"/>
      <c r="AS121" s="71"/>
      <c r="AT121" s="51"/>
      <c r="AU121" s="51"/>
      <c r="AV121" s="51"/>
      <c r="AW121" s="51"/>
      <c r="AX121" s="51"/>
      <c r="AY121" s="48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4"/>
      <c r="D122" s="187" t="s">
        <v>249</v>
      </c>
      <c r="E122" s="26" t="s">
        <v>3</v>
      </c>
      <c r="F122" s="26" t="s">
        <v>4</v>
      </c>
      <c r="G122" s="26" t="s">
        <v>5</v>
      </c>
      <c r="H122" s="26" t="s">
        <v>6</v>
      </c>
      <c r="I122" s="26"/>
      <c r="J122" s="26"/>
      <c r="K122" s="187" t="s">
        <v>249</v>
      </c>
      <c r="L122" s="26" t="s">
        <v>3</v>
      </c>
      <c r="M122" s="26" t="s">
        <v>4</v>
      </c>
      <c r="N122" s="26" t="s">
        <v>5</v>
      </c>
      <c r="O122" s="26" t="s">
        <v>6</v>
      </c>
      <c r="P122" s="26"/>
      <c r="Q122" s="26"/>
      <c r="R122" s="187" t="s">
        <v>249</v>
      </c>
      <c r="S122" s="26" t="s">
        <v>8</v>
      </c>
      <c r="T122" s="26" t="s">
        <v>4</v>
      </c>
      <c r="U122" s="26" t="s">
        <v>5</v>
      </c>
      <c r="V122" s="26" t="s">
        <v>6</v>
      </c>
      <c r="W122" s="28"/>
      <c r="X122" s="29"/>
      <c r="Y122" s="187" t="s">
        <v>249</v>
      </c>
      <c r="Z122" s="29" t="s">
        <v>9</v>
      </c>
      <c r="AA122" s="26" t="s">
        <v>4</v>
      </c>
      <c r="AB122" s="26" t="s">
        <v>5</v>
      </c>
      <c r="AC122" s="26" t="s">
        <v>6</v>
      </c>
      <c r="AF122" s="187" t="s">
        <v>249</v>
      </c>
      <c r="AG122" s="29" t="s">
        <v>10</v>
      </c>
      <c r="AH122" s="26" t="s">
        <v>4</v>
      </c>
      <c r="AI122" s="26" t="s">
        <v>5</v>
      </c>
      <c r="AJ122" s="26" t="s">
        <v>6</v>
      </c>
      <c r="AM122" s="187" t="s">
        <v>249</v>
      </c>
      <c r="AN122" s="29" t="s">
        <v>11</v>
      </c>
      <c r="AO122" s="26" t="s">
        <v>4</v>
      </c>
      <c r="AP122" s="26" t="s">
        <v>5</v>
      </c>
      <c r="AQ122" s="26" t="s">
        <v>6</v>
      </c>
      <c r="AT122" s="187" t="s">
        <v>249</v>
      </c>
      <c r="AU122" s="29" t="s">
        <v>12</v>
      </c>
      <c r="AV122" s="26" t="s">
        <v>4</v>
      </c>
      <c r="AW122" s="26" t="s">
        <v>5</v>
      </c>
      <c r="AX122" s="26" t="s">
        <v>6</v>
      </c>
      <c r="AY122" s="30"/>
      <c r="AZ122" s="31" t="s">
        <v>4</v>
      </c>
      <c r="BA122" s="31" t="s">
        <v>13</v>
      </c>
      <c r="BB122" s="31" t="s">
        <v>6</v>
      </c>
      <c r="BC122" s="31" t="s">
        <v>14</v>
      </c>
      <c r="BD122" s="32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94" t="s">
        <v>30</v>
      </c>
      <c r="B123" s="41" t="s">
        <v>33</v>
      </c>
      <c r="C123" s="37">
        <v>45223.0</v>
      </c>
      <c r="D123" s="38" t="s">
        <v>291</v>
      </c>
      <c r="E123" s="39" t="s">
        <v>248</v>
      </c>
      <c r="F123" s="40">
        <v>4.0</v>
      </c>
      <c r="G123" s="40">
        <v>2.0</v>
      </c>
      <c r="H123" s="40">
        <v>0.0</v>
      </c>
      <c r="I123" s="42" t="s">
        <v>46</v>
      </c>
      <c r="J123" s="37">
        <v>45224.0</v>
      </c>
      <c r="K123" s="38" t="s">
        <v>25</v>
      </c>
      <c r="L123" s="39" t="s">
        <v>25</v>
      </c>
      <c r="M123" s="40">
        <v>0.0</v>
      </c>
      <c r="N123" s="40">
        <v>0.0</v>
      </c>
      <c r="O123" s="40">
        <v>0.0</v>
      </c>
      <c r="P123" s="38" t="s">
        <v>36</v>
      </c>
      <c r="Q123" s="37">
        <v>45225.0</v>
      </c>
      <c r="R123" s="38" t="s">
        <v>291</v>
      </c>
      <c r="S123" s="39" t="s">
        <v>248</v>
      </c>
      <c r="T123" s="40">
        <v>4.0</v>
      </c>
      <c r="U123" s="40">
        <v>2.0</v>
      </c>
      <c r="V123" s="40">
        <v>0.0</v>
      </c>
      <c r="W123" s="42" t="s">
        <v>37</v>
      </c>
      <c r="X123" s="37">
        <v>45226.0</v>
      </c>
      <c r="Y123" s="38" t="s">
        <v>291</v>
      </c>
      <c r="Z123" s="39" t="s">
        <v>248</v>
      </c>
      <c r="AA123" s="40">
        <v>4.0</v>
      </c>
      <c r="AB123" s="40">
        <v>2.0</v>
      </c>
      <c r="AC123" s="40">
        <v>0.0</v>
      </c>
      <c r="AD123" s="56" t="s">
        <v>40</v>
      </c>
      <c r="AE123" s="37">
        <v>45227.0</v>
      </c>
      <c r="AF123" s="38" t="s">
        <v>285</v>
      </c>
      <c r="AG123" s="39" t="s">
        <v>129</v>
      </c>
      <c r="AH123" s="40">
        <v>5.0</v>
      </c>
      <c r="AI123" s="40">
        <v>2.0</v>
      </c>
      <c r="AJ123" s="40">
        <v>0.0</v>
      </c>
      <c r="AK123" s="42" t="s">
        <v>43</v>
      </c>
      <c r="AL123" s="37">
        <v>45228.0</v>
      </c>
      <c r="AM123" s="38" t="s">
        <v>285</v>
      </c>
      <c r="AN123" s="39" t="s">
        <v>129</v>
      </c>
      <c r="AO123" s="40">
        <v>5.0</v>
      </c>
      <c r="AP123" s="40">
        <v>2.0</v>
      </c>
      <c r="AQ123" s="40">
        <v>0.0</v>
      </c>
      <c r="AR123" s="96" t="s">
        <v>142</v>
      </c>
      <c r="AS123" s="37">
        <v>45229.0</v>
      </c>
      <c r="AT123" s="38" t="s">
        <v>289</v>
      </c>
      <c r="AU123" s="39" t="s">
        <v>106</v>
      </c>
      <c r="AV123" s="40">
        <v>3.0</v>
      </c>
      <c r="AW123" s="40">
        <v>2.0</v>
      </c>
      <c r="AX123" s="40">
        <v>0.0</v>
      </c>
      <c r="AY123" s="48"/>
      <c r="AZ123" s="49">
        <f t="shared" ref="AZ123:BB123" si="115">SUM(F123,M123,T123,AA123,AH123,AO123,AV123)</f>
        <v>25</v>
      </c>
      <c r="BA123" s="39">
        <f t="shared" si="115"/>
        <v>12</v>
      </c>
      <c r="BB123" s="39">
        <f t="shared" si="115"/>
        <v>0</v>
      </c>
      <c r="BC123" s="50">
        <f>SUM(AZ123,BA123,BB123)</f>
        <v>37</v>
      </c>
      <c r="BD123" s="51"/>
      <c r="BE123" s="39">
        <f>AZ123*67.31</f>
        <v>1682.75</v>
      </c>
      <c r="BF123" s="39">
        <f>BA123*74</f>
        <v>888</v>
      </c>
      <c r="BG123" s="39">
        <f>BB123*84</f>
        <v>0</v>
      </c>
      <c r="BH123" s="39">
        <f>SUM(BE123,BF123,BG123)</f>
        <v>2570.75</v>
      </c>
      <c r="BI123" s="51"/>
      <c r="BJ123" s="51"/>
      <c r="BK123" s="51"/>
      <c r="BL123" s="51"/>
      <c r="BM123" s="51"/>
    </row>
    <row r="124">
      <c r="A124" s="67"/>
      <c r="B124" s="68"/>
      <c r="C124" s="68"/>
      <c r="K124" s="6"/>
      <c r="L124" s="4"/>
      <c r="Y124" s="6"/>
      <c r="Z124" s="4"/>
      <c r="AG124" s="39"/>
      <c r="AM124" s="6"/>
      <c r="AN124" s="4"/>
      <c r="AT124" s="39"/>
      <c r="AU124" s="39"/>
    </row>
    <row r="125">
      <c r="A125" s="24"/>
      <c r="B125" s="25"/>
      <c r="C125" s="25"/>
      <c r="D125" s="187" t="s">
        <v>159</v>
      </c>
      <c r="E125" s="26" t="s">
        <v>3</v>
      </c>
      <c r="F125" s="26" t="s">
        <v>4</v>
      </c>
      <c r="G125" s="26" t="s">
        <v>5</v>
      </c>
      <c r="H125" s="26" t="s">
        <v>6</v>
      </c>
      <c r="I125" s="26"/>
      <c r="J125" s="26"/>
      <c r="K125" s="187" t="s">
        <v>159</v>
      </c>
      <c r="L125" s="26" t="s">
        <v>7</v>
      </c>
      <c r="M125" s="26" t="s">
        <v>4</v>
      </c>
      <c r="N125" s="26" t="s">
        <v>5</v>
      </c>
      <c r="O125" s="26" t="s">
        <v>6</v>
      </c>
      <c r="P125" s="26"/>
      <c r="Q125" s="26"/>
      <c r="R125" s="187" t="s">
        <v>156</v>
      </c>
      <c r="S125" s="26" t="s">
        <v>8</v>
      </c>
      <c r="T125" s="26" t="s">
        <v>4</v>
      </c>
      <c r="U125" s="26" t="s">
        <v>5</v>
      </c>
      <c r="V125" s="26" t="s">
        <v>6</v>
      </c>
      <c r="W125" s="28"/>
      <c r="X125" s="29"/>
      <c r="Y125" s="187" t="s">
        <v>159</v>
      </c>
      <c r="Z125" s="29" t="s">
        <v>9</v>
      </c>
      <c r="AA125" s="26" t="s">
        <v>4</v>
      </c>
      <c r="AB125" s="26" t="s">
        <v>5</v>
      </c>
      <c r="AC125" s="26" t="s">
        <v>6</v>
      </c>
      <c r="AD125" s="29"/>
      <c r="AE125" s="29"/>
      <c r="AF125" s="187" t="s">
        <v>159</v>
      </c>
      <c r="AG125" s="29" t="s">
        <v>10</v>
      </c>
      <c r="AH125" s="26" t="s">
        <v>4</v>
      </c>
      <c r="AI125" s="26" t="s">
        <v>5</v>
      </c>
      <c r="AJ125" s="26" t="s">
        <v>6</v>
      </c>
      <c r="AK125" s="29"/>
      <c r="AL125" s="29"/>
      <c r="AM125" s="187" t="s">
        <v>159</v>
      </c>
      <c r="AN125" s="29" t="s">
        <v>11</v>
      </c>
      <c r="AO125" s="26" t="s">
        <v>4</v>
      </c>
      <c r="AP125" s="26" t="s">
        <v>5</v>
      </c>
      <c r="AQ125" s="26" t="s">
        <v>6</v>
      </c>
      <c r="AR125" s="29"/>
      <c r="AS125" s="29"/>
      <c r="AT125" s="187" t="s">
        <v>156</v>
      </c>
      <c r="AU125" s="29" t="s">
        <v>12</v>
      </c>
      <c r="AV125" s="26" t="s">
        <v>4</v>
      </c>
      <c r="AW125" s="26" t="s">
        <v>5</v>
      </c>
      <c r="AX125" s="26" t="s">
        <v>6</v>
      </c>
      <c r="AY125" s="30"/>
      <c r="AZ125" s="31" t="s">
        <v>4</v>
      </c>
      <c r="BA125" s="31" t="s">
        <v>13</v>
      </c>
      <c r="BB125" s="31" t="s">
        <v>6</v>
      </c>
      <c r="BC125" s="31" t="s">
        <v>14</v>
      </c>
      <c r="BD125" s="32"/>
      <c r="BE125" s="33" t="s">
        <v>4</v>
      </c>
      <c r="BF125" s="33" t="s">
        <v>13</v>
      </c>
      <c r="BG125" s="33" t="s">
        <v>6</v>
      </c>
      <c r="BH125" s="33" t="s">
        <v>15</v>
      </c>
    </row>
    <row r="126">
      <c r="A126" s="35" t="s">
        <v>32</v>
      </c>
      <c r="B126" s="41" t="s">
        <v>33</v>
      </c>
      <c r="C126" s="37">
        <v>45223.0</v>
      </c>
      <c r="D126" s="38" t="s">
        <v>25</v>
      </c>
      <c r="E126" s="39" t="s">
        <v>25</v>
      </c>
      <c r="F126" s="40">
        <v>0.0</v>
      </c>
      <c r="G126" s="40">
        <v>0.0</v>
      </c>
      <c r="H126" s="40">
        <v>0.0</v>
      </c>
      <c r="I126" s="57" t="s">
        <v>46</v>
      </c>
      <c r="J126" s="37">
        <v>45224.0</v>
      </c>
      <c r="K126" s="38" t="s">
        <v>273</v>
      </c>
      <c r="L126" s="39" t="s">
        <v>39</v>
      </c>
      <c r="M126" s="40">
        <v>5.5</v>
      </c>
      <c r="N126" s="40">
        <v>1.0</v>
      </c>
      <c r="O126" s="40">
        <v>0.0</v>
      </c>
      <c r="P126" s="38" t="s">
        <v>36</v>
      </c>
      <c r="Q126" s="37">
        <v>45225.0</v>
      </c>
      <c r="R126" s="38" t="s">
        <v>247</v>
      </c>
      <c r="S126" s="39" t="s">
        <v>127</v>
      </c>
      <c r="T126" s="40">
        <v>5.0</v>
      </c>
      <c r="U126" s="40">
        <v>1.0</v>
      </c>
      <c r="V126" s="40">
        <v>0.0</v>
      </c>
      <c r="W126" s="56" t="s">
        <v>37</v>
      </c>
      <c r="X126" s="37">
        <v>45226.0</v>
      </c>
      <c r="Y126" s="38" t="s">
        <v>273</v>
      </c>
      <c r="Z126" s="39" t="s">
        <v>39</v>
      </c>
      <c r="AA126" s="40">
        <v>5.5</v>
      </c>
      <c r="AB126" s="40">
        <v>1.0</v>
      </c>
      <c r="AC126" s="40">
        <v>0.0</v>
      </c>
      <c r="AD126" s="56" t="s">
        <v>40</v>
      </c>
      <c r="AE126" s="37">
        <v>45227.0</v>
      </c>
      <c r="AF126" s="38" t="s">
        <v>199</v>
      </c>
      <c r="AG126" s="39" t="s">
        <v>42</v>
      </c>
      <c r="AH126" s="40">
        <v>7.0</v>
      </c>
      <c r="AI126" s="40">
        <v>1.0</v>
      </c>
      <c r="AJ126" s="40">
        <v>0.5</v>
      </c>
      <c r="AK126" s="47" t="s">
        <v>43</v>
      </c>
      <c r="AL126" s="37">
        <v>45228.0</v>
      </c>
      <c r="AM126" s="38" t="s">
        <v>199</v>
      </c>
      <c r="AN126" s="39" t="s">
        <v>42</v>
      </c>
      <c r="AO126" s="40">
        <v>7.0</v>
      </c>
      <c r="AP126" s="40">
        <v>1.0</v>
      </c>
      <c r="AQ126" s="40">
        <v>0.5</v>
      </c>
      <c r="AR126" s="96" t="s">
        <v>149</v>
      </c>
      <c r="AS126" s="37">
        <v>45228.0</v>
      </c>
      <c r="AT126" s="42" t="s">
        <v>211</v>
      </c>
      <c r="AU126" s="58" t="s">
        <v>66</v>
      </c>
      <c r="AV126" s="40">
        <v>0.0</v>
      </c>
      <c r="AW126" s="40">
        <v>6.0</v>
      </c>
      <c r="AX126" s="40">
        <v>0.0</v>
      </c>
      <c r="AY126" s="48"/>
      <c r="AZ126" s="49">
        <f t="shared" ref="AZ126:BB126" si="116">SUM(F126,M126,T126,AA126,AH126,AO126,AV126)</f>
        <v>30</v>
      </c>
      <c r="BA126" s="39">
        <f t="shared" si="116"/>
        <v>11</v>
      </c>
      <c r="BB126" s="39">
        <f t="shared" si="116"/>
        <v>1</v>
      </c>
      <c r="BC126" s="50">
        <f>SUM(AZ126,BA126,BB126)</f>
        <v>42</v>
      </c>
      <c r="BD126" s="51"/>
      <c r="BE126" s="39">
        <f>AZ126*80</f>
        <v>2400</v>
      </c>
      <c r="BF126" s="39">
        <f>BA126*88</f>
        <v>968</v>
      </c>
      <c r="BG126" s="39">
        <f>BB126*80</f>
        <v>80</v>
      </c>
      <c r="BH126" s="39">
        <f>SUM(BE126,BF126,BG126)</f>
        <v>3448</v>
      </c>
    </row>
    <row r="127">
      <c r="A127" s="67"/>
      <c r="B127" s="68"/>
      <c r="C127" s="68"/>
      <c r="AT127" s="192"/>
      <c r="AU127" s="28"/>
    </row>
    <row r="128">
      <c r="A128" s="67"/>
      <c r="B128" s="68"/>
      <c r="C128" s="68"/>
      <c r="K128" s="6" t="s">
        <v>160</v>
      </c>
      <c r="L128" s="4"/>
      <c r="Y128" s="6" t="s">
        <v>161</v>
      </c>
      <c r="Z128" s="4"/>
      <c r="AM128" s="6" t="s">
        <v>161</v>
      </c>
      <c r="AN128" s="4"/>
      <c r="AT128" s="53"/>
      <c r="AU128" s="39"/>
    </row>
    <row r="129">
      <c r="A129" s="10"/>
      <c r="B129" s="11"/>
      <c r="C129" s="11"/>
      <c r="D129" s="12"/>
      <c r="E129" s="13">
        <v>45222.0</v>
      </c>
      <c r="F129" s="14"/>
      <c r="G129" s="14"/>
      <c r="H129" s="14"/>
      <c r="I129" s="15"/>
      <c r="J129" s="15"/>
      <c r="K129" s="16"/>
      <c r="L129" s="13">
        <v>45223.0</v>
      </c>
      <c r="M129" s="15"/>
      <c r="N129" s="15"/>
      <c r="O129" s="15"/>
      <c r="P129" s="15"/>
      <c r="Q129" s="11"/>
      <c r="R129" s="17"/>
      <c r="S129" s="13">
        <v>45224.0</v>
      </c>
      <c r="T129" s="11"/>
      <c r="U129" s="15"/>
      <c r="V129" s="15"/>
      <c r="W129" s="11"/>
      <c r="X129" s="18"/>
      <c r="Y129" s="14"/>
      <c r="Z129" s="13">
        <v>45225.0</v>
      </c>
      <c r="AA129" s="15"/>
      <c r="AB129" s="15"/>
      <c r="AC129" s="11"/>
      <c r="AD129" s="15"/>
      <c r="AE129" s="15"/>
      <c r="AF129" s="12"/>
      <c r="AG129" s="13">
        <v>45226.0</v>
      </c>
      <c r="AH129" s="15"/>
      <c r="AI129" s="11"/>
      <c r="AJ129" s="15"/>
      <c r="AK129" s="15"/>
      <c r="AL129" s="15"/>
      <c r="AM129" s="18"/>
      <c r="AN129" s="13">
        <v>45227.0</v>
      </c>
      <c r="AO129" s="11"/>
      <c r="AP129" s="19"/>
      <c r="AQ129" s="19"/>
      <c r="AR129" s="19"/>
      <c r="AS129" s="19"/>
      <c r="AT129" s="14"/>
      <c r="AU129" s="13">
        <v>45228.0</v>
      </c>
      <c r="AV129" s="19"/>
      <c r="AW129" s="19"/>
      <c r="AX129" s="19"/>
      <c r="AY129" s="20"/>
      <c r="AZ129" s="19"/>
      <c r="BA129" s="19"/>
      <c r="BB129" s="19"/>
      <c r="BC129" s="19"/>
      <c r="BD129" s="20"/>
      <c r="BE129" s="21"/>
      <c r="BF129" s="22"/>
      <c r="BG129" s="4"/>
      <c r="BH129" s="19"/>
      <c r="BI129" s="23"/>
      <c r="BJ129" s="16"/>
      <c r="BK129" s="16"/>
      <c r="BL129" s="20"/>
      <c r="BM129" s="20"/>
    </row>
    <row r="130">
      <c r="A130" s="67"/>
      <c r="B130" s="68"/>
      <c r="C130" s="68"/>
      <c r="F130" s="26" t="s">
        <v>4</v>
      </c>
      <c r="G130" s="26" t="s">
        <v>5</v>
      </c>
      <c r="H130" s="26" t="s">
        <v>6</v>
      </c>
      <c r="K130" s="99"/>
      <c r="L130" s="99"/>
      <c r="M130" s="26" t="s">
        <v>4</v>
      </c>
      <c r="N130" s="26" t="s">
        <v>5</v>
      </c>
      <c r="O130" s="26" t="s">
        <v>6</v>
      </c>
      <c r="T130" s="26" t="s">
        <v>4</v>
      </c>
      <c r="U130" s="26" t="s">
        <v>5</v>
      </c>
      <c r="V130" s="26" t="s">
        <v>6</v>
      </c>
      <c r="AA130" s="26" t="s">
        <v>4</v>
      </c>
      <c r="AB130" s="26" t="s">
        <v>5</v>
      </c>
      <c r="AC130" s="26" t="s">
        <v>6</v>
      </c>
      <c r="AH130" s="26" t="s">
        <v>4</v>
      </c>
      <c r="AI130" s="26" t="s">
        <v>5</v>
      </c>
      <c r="AJ130" s="26" t="s">
        <v>6</v>
      </c>
      <c r="AO130" s="26" t="s">
        <v>4</v>
      </c>
      <c r="AP130" s="26" t="s">
        <v>5</v>
      </c>
      <c r="AQ130" s="26" t="s">
        <v>6</v>
      </c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35" t="s">
        <v>18</v>
      </c>
      <c r="B131" s="36"/>
      <c r="C131" s="37"/>
      <c r="D131" s="42"/>
      <c r="E131" s="39"/>
      <c r="F131" s="128">
        <v>0.0</v>
      </c>
      <c r="G131" s="129">
        <v>0.0</v>
      </c>
      <c r="H131" s="129">
        <v>0.0</v>
      </c>
      <c r="I131" s="41"/>
      <c r="J131" s="37"/>
      <c r="K131" s="42"/>
      <c r="L131" s="39"/>
      <c r="M131" s="128">
        <v>0.0</v>
      </c>
      <c r="N131" s="129">
        <v>0.0</v>
      </c>
      <c r="O131" s="129">
        <v>0.0</v>
      </c>
      <c r="P131" s="42"/>
      <c r="Q131" s="37"/>
      <c r="R131" s="42"/>
      <c r="S131" s="39"/>
      <c r="T131" s="128">
        <v>0.0</v>
      </c>
      <c r="U131" s="129">
        <v>0.0</v>
      </c>
      <c r="V131" s="129">
        <v>0.0</v>
      </c>
      <c r="W131" s="43"/>
      <c r="X131" s="37"/>
      <c r="Y131" s="42"/>
      <c r="Z131" s="39"/>
      <c r="AA131" s="128">
        <v>0.0</v>
      </c>
      <c r="AB131" s="129">
        <v>0.0</v>
      </c>
      <c r="AC131" s="129">
        <v>0.0</v>
      </c>
      <c r="AD131" s="56"/>
      <c r="AE131" s="37"/>
      <c r="AF131" s="42"/>
      <c r="AG131" s="39"/>
      <c r="AH131" s="128">
        <v>0.0</v>
      </c>
      <c r="AI131" s="129">
        <v>0.0</v>
      </c>
      <c r="AJ131" s="129">
        <v>0.0</v>
      </c>
      <c r="AK131" s="66"/>
      <c r="AL131" s="37"/>
      <c r="AM131" s="42"/>
      <c r="AN131" s="39"/>
      <c r="AO131" s="128">
        <v>0.0</v>
      </c>
      <c r="AP131" s="129">
        <v>0.0</v>
      </c>
      <c r="AQ131" s="129">
        <v>0.0</v>
      </c>
      <c r="AR131" s="47"/>
      <c r="AS131" s="37"/>
      <c r="AT131" s="42"/>
      <c r="AU131" s="39"/>
      <c r="AV131" s="128">
        <v>0.0</v>
      </c>
      <c r="AW131" s="129">
        <v>0.0</v>
      </c>
      <c r="AX131" s="129">
        <v>0.0</v>
      </c>
      <c r="AY131" s="48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 t="shared" ref="BC131:BC132" si="119">SUM(AZ131,BA131,BB131)</f>
        <v>0</v>
      </c>
      <c r="BD131" s="51"/>
      <c r="BE131" s="39">
        <f>AZ131*80</f>
        <v>0</v>
      </c>
      <c r="BF131" s="39">
        <f>BA131*88</f>
        <v>0</v>
      </c>
      <c r="BG131" s="39">
        <f>BB131*80</f>
        <v>0</v>
      </c>
      <c r="BH131" s="39">
        <f>SUM(BE131,BF131,BG131)</f>
        <v>0</v>
      </c>
      <c r="BI131" s="51"/>
      <c r="BJ131" s="51"/>
      <c r="BK131" s="51"/>
      <c r="BL131" s="51"/>
      <c r="BM131" s="51"/>
    </row>
    <row r="132">
      <c r="A132" s="35" t="s">
        <v>150</v>
      </c>
      <c r="B132" s="36"/>
      <c r="C132" s="206"/>
      <c r="D132" s="42"/>
      <c r="E132" s="58"/>
      <c r="F132" s="128">
        <v>0.0</v>
      </c>
      <c r="G132" s="129">
        <v>0.0</v>
      </c>
      <c r="H132" s="129">
        <v>0.0</v>
      </c>
      <c r="I132" s="207"/>
      <c r="J132" s="206"/>
      <c r="K132" s="42"/>
      <c r="L132" s="58"/>
      <c r="M132" s="40">
        <v>0.0</v>
      </c>
      <c r="N132" s="129">
        <v>0.0</v>
      </c>
      <c r="O132" s="129">
        <v>0.0</v>
      </c>
      <c r="P132" s="208"/>
      <c r="Q132" s="206"/>
      <c r="R132" s="42"/>
      <c r="S132" s="58"/>
      <c r="T132" s="40">
        <v>0.0</v>
      </c>
      <c r="U132" s="129">
        <v>0.0</v>
      </c>
      <c r="V132" s="129">
        <v>0.0</v>
      </c>
      <c r="W132" s="207"/>
      <c r="X132" s="206"/>
      <c r="Y132" s="42"/>
      <c r="Z132" s="58"/>
      <c r="AA132" s="40">
        <v>0.0</v>
      </c>
      <c r="AB132" s="129">
        <v>0.0</v>
      </c>
      <c r="AC132" s="129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si="119"/>
        <v>0</v>
      </c>
      <c r="BD132" s="51"/>
      <c r="BE132" s="39">
        <f>67.31*AZ132</f>
        <v>0</v>
      </c>
      <c r="BF132" s="39">
        <f>BA132*74</f>
        <v>0</v>
      </c>
      <c r="BG132" s="39">
        <f>BB132*84</f>
        <v>0</v>
      </c>
      <c r="BH132" s="39">
        <f>SUM(BF132,BE132,BG132)</f>
        <v>0</v>
      </c>
      <c r="BI132" s="51"/>
      <c r="BJ132" s="51"/>
      <c r="BK132" s="51"/>
      <c r="BL132" s="51"/>
      <c r="BM132" s="51"/>
    </row>
    <row r="133">
      <c r="A133" s="209"/>
      <c r="B133" s="203"/>
      <c r="C133" s="210"/>
      <c r="D133" s="136"/>
      <c r="E133" s="136"/>
      <c r="F133" s="136"/>
      <c r="G133" s="203"/>
      <c r="H133" s="203"/>
      <c r="I133" s="203"/>
      <c r="J133" s="210"/>
      <c r="K133" s="98"/>
      <c r="L133" s="211"/>
      <c r="M133" s="51"/>
      <c r="N133" s="203"/>
      <c r="O133" s="203"/>
      <c r="P133" s="155"/>
      <c r="Q133" s="210"/>
      <c r="R133" s="136"/>
      <c r="S133" s="136"/>
      <c r="T133" s="51"/>
      <c r="U133" s="203"/>
      <c r="V133" s="203"/>
      <c r="W133" s="203"/>
      <c r="X133" s="210"/>
      <c r="Y133" s="136"/>
      <c r="Z133" s="136"/>
      <c r="AA133" s="51"/>
      <c r="AB133" s="203"/>
      <c r="AC133" s="203"/>
      <c r="AD133" s="32"/>
      <c r="AE133" s="71"/>
      <c r="AF133" s="136"/>
      <c r="AG133" s="72"/>
      <c r="AH133" s="51"/>
      <c r="AI133" s="51"/>
      <c r="AJ133" s="51"/>
      <c r="AK133" s="32"/>
      <c r="AL133" s="71"/>
      <c r="AM133" s="136"/>
      <c r="AN133" s="72"/>
      <c r="AO133" s="51"/>
      <c r="AP133" s="51"/>
      <c r="AQ133" s="51"/>
      <c r="AR133" s="32"/>
      <c r="AS133" s="71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209"/>
      <c r="B134" s="136"/>
      <c r="C134" s="71"/>
      <c r="D134" s="136"/>
      <c r="E134" s="136"/>
      <c r="F134" s="204"/>
      <c r="G134" s="204"/>
      <c r="H134" s="204"/>
      <c r="I134" s="136"/>
      <c r="J134" s="71"/>
      <c r="K134" s="98"/>
      <c r="L134" s="211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136"/>
      <c r="Z134" s="136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136"/>
      <c r="AN134" s="72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39">
        <f t="shared" ref="AZ134:BC134" si="120">SUM(AZ131,AZ132)</f>
        <v>0</v>
      </c>
      <c r="BA134" s="39">
        <f t="shared" si="120"/>
        <v>0</v>
      </c>
      <c r="BB134" s="39">
        <f t="shared" si="120"/>
        <v>0</v>
      </c>
      <c r="BC134" s="39">
        <f t="shared" si="120"/>
        <v>0</v>
      </c>
      <c r="BD134" s="51"/>
      <c r="BE134" s="40">
        <f t="shared" ref="BE134:BH134" si="121">SUM(BE131,BE132)</f>
        <v>0</v>
      </c>
      <c r="BF134" s="40">
        <f t="shared" si="121"/>
        <v>0</v>
      </c>
      <c r="BG134" s="40">
        <f t="shared" si="121"/>
        <v>0</v>
      </c>
      <c r="BH134" s="40">
        <f t="shared" si="121"/>
        <v>0</v>
      </c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6" t="s">
        <v>162</v>
      </c>
      <c r="L135" s="4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6" t="s">
        <v>162</v>
      </c>
      <c r="Z135" s="4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6" t="s">
        <v>162</v>
      </c>
      <c r="AN135" s="4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 ht="15.0" customHeight="1">
      <c r="A136" s="209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191" t="s">
        <v>163</v>
      </c>
      <c r="L136" s="26"/>
      <c r="M136" s="26" t="s">
        <v>4</v>
      </c>
      <c r="N136" s="26" t="s">
        <v>5</v>
      </c>
      <c r="O136" s="26" t="s">
        <v>6</v>
      </c>
      <c r="P136" s="51"/>
      <c r="Q136" s="71"/>
      <c r="R136" s="191" t="s">
        <v>163</v>
      </c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91" t="s">
        <v>163</v>
      </c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191" t="s">
        <v>163</v>
      </c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Y136" s="51"/>
      <c r="AZ136" s="31" t="s">
        <v>4</v>
      </c>
      <c r="BA136" s="31" t="s">
        <v>13</v>
      </c>
      <c r="BB136" s="31" t="s">
        <v>6</v>
      </c>
      <c r="BC136" s="31" t="s">
        <v>14</v>
      </c>
      <c r="BD136" s="51"/>
      <c r="BE136" s="33" t="s">
        <v>4</v>
      </c>
      <c r="BF136" s="33" t="s">
        <v>13</v>
      </c>
      <c r="BG136" s="33" t="s">
        <v>6</v>
      </c>
      <c r="BH136" s="33" t="s">
        <v>15</v>
      </c>
      <c r="BI136" s="51"/>
      <c r="BJ136" s="51"/>
      <c r="BK136" s="51"/>
      <c r="BL136" s="51"/>
      <c r="BM136" s="51"/>
    </row>
    <row r="137">
      <c r="A137" s="35"/>
      <c r="B137" s="42"/>
      <c r="C137" s="37"/>
      <c r="D137" s="38"/>
      <c r="E137" s="39"/>
      <c r="F137" s="40">
        <v>0.0</v>
      </c>
      <c r="G137" s="40">
        <v>0.0</v>
      </c>
      <c r="H137" s="40">
        <v>0.0</v>
      </c>
      <c r="I137" s="57" t="s">
        <v>46</v>
      </c>
      <c r="J137" s="37"/>
      <c r="K137" s="38"/>
      <c r="L137" s="39"/>
      <c r="M137" s="40">
        <v>0.0</v>
      </c>
      <c r="N137" s="40">
        <v>0.0</v>
      </c>
      <c r="O137" s="40">
        <v>0.0</v>
      </c>
      <c r="P137" s="38" t="s">
        <v>36</v>
      </c>
      <c r="Q137" s="37"/>
      <c r="R137" s="38"/>
      <c r="S137" s="39"/>
      <c r="T137" s="40">
        <v>0.0</v>
      </c>
      <c r="U137" s="40">
        <v>0.0</v>
      </c>
      <c r="V137" s="40">
        <v>0.0</v>
      </c>
      <c r="W137" s="42" t="s">
        <v>37</v>
      </c>
      <c r="X137" s="37"/>
      <c r="Y137" s="38"/>
      <c r="Z137" s="39"/>
      <c r="AA137" s="40">
        <v>0.0</v>
      </c>
      <c r="AB137" s="40">
        <v>0.0</v>
      </c>
      <c r="AC137" s="40">
        <v>0.0</v>
      </c>
      <c r="AD137" s="56" t="s">
        <v>40</v>
      </c>
      <c r="AE137" s="37"/>
      <c r="AF137" s="38"/>
      <c r="AG137" s="39"/>
      <c r="AH137" s="40">
        <v>0.0</v>
      </c>
      <c r="AI137" s="40">
        <v>0.0</v>
      </c>
      <c r="AJ137" s="40">
        <v>0.0</v>
      </c>
      <c r="AK137" s="42" t="s">
        <v>43</v>
      </c>
      <c r="AL137" s="37">
        <v>45193.0</v>
      </c>
      <c r="AM137" s="53"/>
      <c r="AN137" s="44"/>
      <c r="AO137" s="40">
        <v>0.0</v>
      </c>
      <c r="AP137" s="40">
        <v>0.0</v>
      </c>
      <c r="AQ137" s="40">
        <v>0.0</v>
      </c>
      <c r="AR137" s="96" t="s">
        <v>142</v>
      </c>
      <c r="AS137" s="37">
        <v>45194.0</v>
      </c>
      <c r="AT137" s="53"/>
      <c r="AU137" s="44"/>
      <c r="AV137" s="40">
        <v>0.0</v>
      </c>
      <c r="AW137" s="40">
        <v>0.0</v>
      </c>
      <c r="AX137" s="40">
        <v>0.0</v>
      </c>
      <c r="AY137" s="51"/>
      <c r="AZ137" s="213">
        <f t="shared" ref="AZ137:BB137" si="122">SUM(F137,M137,T137,AA137,AH137,AO137,AV137)</f>
        <v>0</v>
      </c>
      <c r="BA137" s="214">
        <f t="shared" si="122"/>
        <v>0</v>
      </c>
      <c r="BB137" s="214">
        <f t="shared" si="122"/>
        <v>0</v>
      </c>
      <c r="BC137" s="215">
        <f>SUM(AZ137,BA137,BB137)</f>
        <v>0</v>
      </c>
      <c r="BD137" s="51"/>
      <c r="BE137" s="216">
        <f>AZ137*67.31</f>
        <v>0</v>
      </c>
      <c r="BF137" s="216">
        <f>74*BA137</f>
        <v>0</v>
      </c>
      <c r="BG137" s="216">
        <f>84*BB137</f>
        <v>0</v>
      </c>
      <c r="BH137" s="216">
        <f>SUM(BE137,BF137,BG137)</f>
        <v>0</v>
      </c>
      <c r="BI137" s="51"/>
      <c r="BJ137" s="51"/>
      <c r="BK137" s="51"/>
      <c r="BL137" s="51"/>
      <c r="BM137" s="51"/>
    </row>
    <row r="138">
      <c r="A138" s="217"/>
      <c r="B138" s="136"/>
      <c r="C138" s="71"/>
      <c r="D138" s="136"/>
      <c r="E138" s="136"/>
      <c r="F138" s="204"/>
      <c r="G138" s="204"/>
      <c r="H138" s="204"/>
      <c r="I138" s="136"/>
      <c r="J138" s="71"/>
      <c r="K138" s="136"/>
      <c r="L138" s="136"/>
      <c r="M138" s="218"/>
      <c r="N138" s="218"/>
      <c r="O138" s="218"/>
      <c r="P138" s="51"/>
      <c r="Q138" s="71"/>
      <c r="R138" s="136"/>
      <c r="S138" s="136"/>
      <c r="T138" s="203"/>
      <c r="U138" s="203"/>
      <c r="V138" s="203"/>
      <c r="W138" s="136"/>
      <c r="X138" s="71"/>
      <c r="Y138" s="136"/>
      <c r="Z138" s="136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136"/>
      <c r="AN138" s="72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209"/>
      <c r="B139" s="136"/>
      <c r="C139" s="71"/>
      <c r="D139" s="136"/>
      <c r="E139" s="136"/>
      <c r="F139" s="204"/>
      <c r="G139" s="204"/>
      <c r="H139" s="204"/>
      <c r="I139" s="136"/>
      <c r="J139" s="71"/>
      <c r="K139" s="6" t="s">
        <v>164</v>
      </c>
      <c r="L139" s="4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W139" s="136"/>
      <c r="X139" s="71"/>
      <c r="Y139" s="6" t="s">
        <v>164</v>
      </c>
      <c r="Z139" s="4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6" t="s">
        <v>164</v>
      </c>
      <c r="AN139" s="4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19"/>
      <c r="B140" s="136"/>
      <c r="C140" s="71"/>
      <c r="D140" s="136"/>
      <c r="E140" s="136"/>
      <c r="F140" s="26" t="s">
        <v>4</v>
      </c>
      <c r="G140" s="26" t="s">
        <v>5</v>
      </c>
      <c r="H140" s="26" t="s">
        <v>6</v>
      </c>
      <c r="I140" s="136"/>
      <c r="J140" s="71"/>
      <c r="K140" s="191" t="s">
        <v>163</v>
      </c>
      <c r="L140" s="211"/>
      <c r="M140" s="26" t="s">
        <v>4</v>
      </c>
      <c r="N140" s="26" t="s">
        <v>5</v>
      </c>
      <c r="O140" s="26" t="s">
        <v>6</v>
      </c>
      <c r="P140" s="51"/>
      <c r="Q140" s="71"/>
      <c r="R140" s="191" t="s">
        <v>163</v>
      </c>
      <c r="S140" s="136"/>
      <c r="T140" s="26" t="s">
        <v>4</v>
      </c>
      <c r="U140" s="26" t="s">
        <v>5</v>
      </c>
      <c r="V140" s="26" t="s">
        <v>6</v>
      </c>
      <c r="W140" s="136"/>
      <c r="X140" s="71"/>
      <c r="Y140" s="191" t="s">
        <v>163</v>
      </c>
      <c r="Z140" s="136"/>
      <c r="AA140" s="26" t="s">
        <v>4</v>
      </c>
      <c r="AB140" s="26" t="s">
        <v>5</v>
      </c>
      <c r="AC140" s="26" t="s">
        <v>6</v>
      </c>
      <c r="AD140" s="117"/>
      <c r="AE140" s="71"/>
      <c r="AF140" s="191" t="s">
        <v>163</v>
      </c>
      <c r="AG140" s="32"/>
      <c r="AH140" s="26" t="s">
        <v>4</v>
      </c>
      <c r="AI140" s="26" t="s">
        <v>5</v>
      </c>
      <c r="AJ140" s="26" t="s">
        <v>6</v>
      </c>
      <c r="AK140" s="32"/>
      <c r="AL140" s="71"/>
      <c r="AM140" s="136"/>
      <c r="AN140" s="72"/>
      <c r="AO140" s="26" t="s">
        <v>4</v>
      </c>
      <c r="AP140" s="26" t="s">
        <v>5</v>
      </c>
      <c r="AQ140" s="26" t="s">
        <v>6</v>
      </c>
      <c r="AR140" s="117"/>
      <c r="AS140" s="118"/>
      <c r="AT140" s="136"/>
      <c r="AU140" s="72"/>
      <c r="AV140" s="26" t="s">
        <v>4</v>
      </c>
      <c r="AW140" s="26" t="s">
        <v>5</v>
      </c>
      <c r="AX140" s="26" t="s">
        <v>6</v>
      </c>
      <c r="AY140" s="51"/>
      <c r="AZ140" s="31" t="s">
        <v>4</v>
      </c>
      <c r="BA140" s="31" t="s">
        <v>13</v>
      </c>
      <c r="BB140" s="31" t="s">
        <v>6</v>
      </c>
      <c r="BC140" s="31" t="s">
        <v>14</v>
      </c>
      <c r="BD140" s="51"/>
      <c r="BE140" s="33" t="s">
        <v>4</v>
      </c>
      <c r="BF140" s="33" t="s">
        <v>13</v>
      </c>
      <c r="BG140" s="33" t="s">
        <v>6</v>
      </c>
      <c r="BH140" s="33" t="s">
        <v>15</v>
      </c>
      <c r="BI140" s="51"/>
      <c r="BJ140" s="51"/>
      <c r="BK140" s="51"/>
      <c r="BL140" s="51"/>
      <c r="BM140" s="51"/>
    </row>
    <row r="141">
      <c r="A141" s="220"/>
      <c r="B141" s="92"/>
      <c r="C141" s="45"/>
      <c r="D141" s="53"/>
      <c r="E141" s="44"/>
      <c r="F141" s="40">
        <v>0.0</v>
      </c>
      <c r="G141" s="40">
        <v>0.0</v>
      </c>
      <c r="H141" s="40">
        <v>0.0</v>
      </c>
      <c r="I141" s="57" t="s">
        <v>46</v>
      </c>
      <c r="J141" s="37"/>
      <c r="K141" s="38"/>
      <c r="L141" s="39"/>
      <c r="M141" s="40">
        <v>0.0</v>
      </c>
      <c r="N141" s="40">
        <v>0.0</v>
      </c>
      <c r="O141" s="40">
        <v>0.0</v>
      </c>
      <c r="P141" s="38" t="s">
        <v>36</v>
      </c>
      <c r="Q141" s="37"/>
      <c r="R141" s="38"/>
      <c r="S141" s="39"/>
      <c r="T141" s="40">
        <v>0.0</v>
      </c>
      <c r="U141" s="40">
        <v>0.0</v>
      </c>
      <c r="V141" s="40">
        <v>0.0</v>
      </c>
      <c r="W141" s="42" t="s">
        <v>37</v>
      </c>
      <c r="X141" s="37"/>
      <c r="Y141" s="38"/>
      <c r="Z141" s="39"/>
      <c r="AA141" s="40">
        <v>0.0</v>
      </c>
      <c r="AB141" s="40">
        <v>0.0</v>
      </c>
      <c r="AC141" s="40">
        <v>0.0</v>
      </c>
      <c r="AD141" s="56" t="s">
        <v>40</v>
      </c>
      <c r="AE141" s="37"/>
      <c r="AF141" s="38"/>
      <c r="AG141" s="39"/>
      <c r="AH141" s="40">
        <v>0.0</v>
      </c>
      <c r="AI141" s="40">
        <v>0.0</v>
      </c>
      <c r="AJ141" s="40">
        <v>0.0</v>
      </c>
      <c r="AK141" s="42" t="s">
        <v>43</v>
      </c>
      <c r="AL141" s="37">
        <v>45193.0</v>
      </c>
      <c r="AM141" s="53"/>
      <c r="AN141" s="44"/>
      <c r="AO141" s="40">
        <v>0.0</v>
      </c>
      <c r="AP141" s="40">
        <v>0.0</v>
      </c>
      <c r="AQ141" s="40">
        <v>0.0</v>
      </c>
      <c r="AR141" s="96" t="s">
        <v>142</v>
      </c>
      <c r="AS141" s="37">
        <v>45194.0</v>
      </c>
      <c r="AT141" s="53"/>
      <c r="AU141" s="44"/>
      <c r="AV141" s="40">
        <v>0.0</v>
      </c>
      <c r="AW141" s="40">
        <v>0.0</v>
      </c>
      <c r="AX141" s="40">
        <v>0.0</v>
      </c>
      <c r="AY141" s="51"/>
      <c r="AZ141" s="49">
        <f t="shared" ref="AZ141:BB141" si="123">SUM(F141,M141,T141,AA141,AH141,AO141,AV141)</f>
        <v>0</v>
      </c>
      <c r="BA141" s="39">
        <f t="shared" si="123"/>
        <v>0</v>
      </c>
      <c r="BB141" s="39">
        <f t="shared" si="123"/>
        <v>0</v>
      </c>
      <c r="BC141" s="50">
        <f>SUM(AZ141,BA141,BB141)</f>
        <v>0</v>
      </c>
      <c r="BD141" s="51"/>
      <c r="BE141" s="221">
        <f>AZ141*67.31</f>
        <v>0</v>
      </c>
      <c r="BF141" s="221">
        <f>74*BA141</f>
        <v>0</v>
      </c>
      <c r="BG141" s="221">
        <f>84*BB141</f>
        <v>0</v>
      </c>
      <c r="BH141" s="221">
        <f>SUM(BE141,BF141,BG141)</f>
        <v>0</v>
      </c>
      <c r="BI141" s="51"/>
      <c r="BJ141" s="51"/>
      <c r="BK141" s="51"/>
      <c r="BL141" s="51"/>
      <c r="BM141" s="51"/>
    </row>
    <row r="142">
      <c r="A142" s="116"/>
      <c r="B142" s="136"/>
      <c r="C142" s="71"/>
      <c r="D142" s="136"/>
      <c r="E142" s="136"/>
      <c r="F142" s="204"/>
      <c r="G142" s="204"/>
      <c r="H142" s="204"/>
      <c r="I142" s="136"/>
      <c r="J142" s="71"/>
      <c r="K142" s="136"/>
      <c r="L142" s="136"/>
      <c r="M142" s="51"/>
      <c r="N142" s="51"/>
      <c r="O142" s="51"/>
      <c r="P142" s="51"/>
      <c r="Q142" s="71"/>
      <c r="R142" s="136"/>
      <c r="S142" s="136"/>
      <c r="T142" s="203"/>
      <c r="U142" s="203"/>
      <c r="V142" s="203"/>
      <c r="Y142" s="136"/>
      <c r="Z142" s="136"/>
      <c r="AA142" s="136"/>
      <c r="AB142" s="136"/>
      <c r="AC142" s="136"/>
      <c r="AD142" s="117"/>
      <c r="AE142" s="71"/>
      <c r="AF142" s="72"/>
      <c r="AG142" s="32"/>
      <c r="AH142" s="212"/>
      <c r="AI142" s="212"/>
      <c r="AJ142" s="212"/>
      <c r="AK142" s="32"/>
      <c r="AL142" s="71"/>
      <c r="AM142" s="136"/>
      <c r="AN142" s="72"/>
      <c r="AO142" s="136"/>
      <c r="AP142" s="136"/>
      <c r="AQ142" s="136"/>
      <c r="AR142" s="117"/>
      <c r="AS142" s="118"/>
      <c r="AT142" s="136"/>
      <c r="AU142" s="72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6" t="s">
        <v>165</v>
      </c>
      <c r="L143" s="4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W143" s="136"/>
      <c r="X143" s="71"/>
      <c r="Y143" s="6" t="s">
        <v>31</v>
      </c>
      <c r="Z143" s="4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6" t="s">
        <v>31</v>
      </c>
      <c r="AN143" s="4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6" t="s">
        <v>4</v>
      </c>
      <c r="G144" s="26" t="s">
        <v>5</v>
      </c>
      <c r="H144" s="26" t="s">
        <v>6</v>
      </c>
      <c r="I144" s="136"/>
      <c r="J144" s="71"/>
      <c r="K144" s="98"/>
      <c r="L144" s="211"/>
      <c r="M144" s="26" t="s">
        <v>4</v>
      </c>
      <c r="N144" s="26" t="s">
        <v>5</v>
      </c>
      <c r="O144" s="26" t="s">
        <v>6</v>
      </c>
      <c r="P144" s="51"/>
      <c r="Q144" s="71"/>
      <c r="R144" s="136"/>
      <c r="S144" s="136"/>
      <c r="T144" s="26" t="s">
        <v>4</v>
      </c>
      <c r="U144" s="26" t="s">
        <v>5</v>
      </c>
      <c r="V144" s="26" t="s">
        <v>6</v>
      </c>
      <c r="W144" s="136"/>
      <c r="X144" s="71"/>
      <c r="Y144" s="136"/>
      <c r="Z144" s="136"/>
      <c r="AA144" s="26" t="s">
        <v>4</v>
      </c>
      <c r="AB144" s="26" t="s">
        <v>5</v>
      </c>
      <c r="AC144" s="26" t="s">
        <v>6</v>
      </c>
      <c r="AD144" s="117"/>
      <c r="AE144" s="71"/>
      <c r="AF144" s="72"/>
      <c r="AG144" s="32"/>
      <c r="AH144" s="26" t="s">
        <v>4</v>
      </c>
      <c r="AI144" s="26" t="s">
        <v>5</v>
      </c>
      <c r="AJ144" s="26" t="s">
        <v>6</v>
      </c>
      <c r="AK144" s="32"/>
      <c r="AL144" s="71"/>
      <c r="AM144" s="136"/>
      <c r="AN144" s="72"/>
      <c r="AO144" s="26" t="s">
        <v>4</v>
      </c>
      <c r="AP144" s="26" t="s">
        <v>5</v>
      </c>
      <c r="AQ144" s="26" t="s">
        <v>6</v>
      </c>
      <c r="AR144" s="117"/>
      <c r="AS144" s="118"/>
      <c r="AT144" s="136"/>
      <c r="AU144" s="72"/>
      <c r="AV144" s="26" t="s">
        <v>4</v>
      </c>
      <c r="AW144" s="26" t="s">
        <v>5</v>
      </c>
      <c r="AX144" s="26" t="s">
        <v>6</v>
      </c>
      <c r="AY144" s="51"/>
      <c r="AZ144" s="31" t="s">
        <v>4</v>
      </c>
      <c r="BA144" s="31" t="s">
        <v>13</v>
      </c>
      <c r="BB144" s="31" t="s">
        <v>6</v>
      </c>
      <c r="BC144" s="31" t="s">
        <v>14</v>
      </c>
      <c r="BD144" s="51"/>
      <c r="BE144" s="33" t="s">
        <v>4</v>
      </c>
      <c r="BF144" s="33" t="s">
        <v>13</v>
      </c>
      <c r="BG144" s="33" t="s">
        <v>6</v>
      </c>
      <c r="BH144" s="33" t="s">
        <v>15</v>
      </c>
      <c r="BI144" s="51"/>
      <c r="BJ144" s="51"/>
      <c r="BK144" s="51"/>
      <c r="BL144" s="51"/>
      <c r="BM144" s="51"/>
    </row>
    <row r="145">
      <c r="A145" s="35"/>
      <c r="B145" s="92"/>
      <c r="C145" s="45"/>
      <c r="D145" s="53"/>
      <c r="E145" s="44"/>
      <c r="F145" s="40">
        <v>0.0</v>
      </c>
      <c r="G145" s="40">
        <v>0.0</v>
      </c>
      <c r="H145" s="40">
        <v>0.0</v>
      </c>
      <c r="I145" s="92"/>
      <c r="J145" s="45"/>
      <c r="K145" s="53"/>
      <c r="L145" s="44"/>
      <c r="M145" s="40">
        <v>0.0</v>
      </c>
      <c r="N145" s="40">
        <v>0.0</v>
      </c>
      <c r="O145" s="40">
        <v>0.0</v>
      </c>
      <c r="P145" s="92"/>
      <c r="Q145" s="45"/>
      <c r="R145" s="53"/>
      <c r="S145" s="44"/>
      <c r="T145" s="40">
        <v>0.0</v>
      </c>
      <c r="U145" s="40">
        <v>0.0</v>
      </c>
      <c r="V145" s="40">
        <v>0.0</v>
      </c>
      <c r="W145" s="92"/>
      <c r="X145" s="45"/>
      <c r="Y145" s="53"/>
      <c r="Z145" s="44"/>
      <c r="AA145" s="40">
        <v>0.0</v>
      </c>
      <c r="AB145" s="40">
        <v>0.0</v>
      </c>
      <c r="AC145" s="40">
        <v>0.0</v>
      </c>
      <c r="AD145" s="92"/>
      <c r="AE145" s="45"/>
      <c r="AF145" s="53"/>
      <c r="AG145" s="44"/>
      <c r="AH145" s="40">
        <v>0.0</v>
      </c>
      <c r="AI145" s="40">
        <v>0.0</v>
      </c>
      <c r="AJ145" s="40">
        <v>0.0</v>
      </c>
      <c r="AK145" s="92"/>
      <c r="AL145" s="45"/>
      <c r="AM145" s="53"/>
      <c r="AN145" s="44"/>
      <c r="AO145" s="40">
        <v>0.0</v>
      </c>
      <c r="AP145" s="40">
        <v>0.0</v>
      </c>
      <c r="AQ145" s="40">
        <v>0.0</v>
      </c>
      <c r="AR145" s="92"/>
      <c r="AS145" s="45"/>
      <c r="AT145" s="53"/>
      <c r="AU145" s="44"/>
      <c r="AV145" s="40">
        <v>0.0</v>
      </c>
      <c r="AW145" s="40">
        <v>0.0</v>
      </c>
      <c r="AX145" s="40">
        <v>0.0</v>
      </c>
      <c r="AY145" s="51"/>
      <c r="AZ145" s="49">
        <f t="shared" ref="AZ145:BB145" si="124">SUM(F145,M145,T145,AA145,AH145,AO145,AV145)</f>
        <v>0</v>
      </c>
      <c r="BA145" s="39">
        <f t="shared" si="124"/>
        <v>0</v>
      </c>
      <c r="BB145" s="39">
        <f t="shared" si="124"/>
        <v>0</v>
      </c>
      <c r="BC145" s="50">
        <f>SUM(AZ145,BA145,BB145)</f>
        <v>0</v>
      </c>
      <c r="BD145" s="51"/>
      <c r="BE145" s="221">
        <f>AZ145*67.31</f>
        <v>0</v>
      </c>
      <c r="BF145" s="221"/>
      <c r="BG145" s="221"/>
      <c r="BH145" s="221">
        <f>SUM(BE145,BF145,BG145)</f>
        <v>0</v>
      </c>
      <c r="BI145" s="51"/>
      <c r="BJ145" s="51"/>
      <c r="BK145" s="51"/>
      <c r="BL145" s="51"/>
      <c r="BM145" s="51"/>
    </row>
    <row r="146">
      <c r="A146" s="67"/>
      <c r="B146" s="68"/>
      <c r="C146" s="68"/>
      <c r="F146" s="204"/>
      <c r="G146" s="204"/>
      <c r="H146" s="204"/>
      <c r="I146" s="204"/>
      <c r="J146" s="118"/>
      <c r="K146" s="136"/>
      <c r="L146" s="136"/>
    </row>
    <row r="147">
      <c r="A147" s="67"/>
      <c r="B147" s="68"/>
      <c r="C147" s="68"/>
      <c r="F147" s="204"/>
      <c r="G147" s="204"/>
      <c r="H147" s="204"/>
      <c r="I147" s="204"/>
      <c r="J147" s="118"/>
      <c r="K147" s="6" t="s">
        <v>165</v>
      </c>
      <c r="L147" s="4"/>
      <c r="Y147" s="6" t="s">
        <v>145</v>
      </c>
      <c r="Z147" s="4"/>
      <c r="AM147" s="6" t="s">
        <v>145</v>
      </c>
      <c r="AN147" s="4"/>
    </row>
    <row r="148">
      <c r="A148" s="67"/>
      <c r="B148" s="136"/>
      <c r="C148" s="71"/>
      <c r="D148" s="136"/>
      <c r="E148" s="136"/>
      <c r="F148" s="26" t="s">
        <v>4</v>
      </c>
      <c r="G148" s="26" t="s">
        <v>5</v>
      </c>
      <c r="H148" s="26" t="s">
        <v>6</v>
      </c>
      <c r="I148" s="136"/>
      <c r="J148" s="71"/>
      <c r="K148" s="98"/>
      <c r="L148" s="211"/>
      <c r="M148" s="26" t="s">
        <v>4</v>
      </c>
      <c r="N148" s="26" t="s">
        <v>5</v>
      </c>
      <c r="O148" s="26" t="s">
        <v>6</v>
      </c>
      <c r="P148" s="51"/>
      <c r="Q148" s="71"/>
      <c r="R148" s="136"/>
      <c r="S148" s="136"/>
      <c r="T148" s="26" t="s">
        <v>4</v>
      </c>
      <c r="U148" s="26" t="s">
        <v>5</v>
      </c>
      <c r="V148" s="26" t="s">
        <v>6</v>
      </c>
      <c r="W148" s="136"/>
      <c r="X148" s="71"/>
      <c r="Y148" s="136"/>
      <c r="Z148" s="136"/>
      <c r="AA148" s="26" t="s">
        <v>4</v>
      </c>
      <c r="AB148" s="26" t="s">
        <v>5</v>
      </c>
      <c r="AC148" s="26" t="s">
        <v>6</v>
      </c>
      <c r="AD148" s="117"/>
      <c r="AE148" s="71"/>
      <c r="AF148" s="72"/>
      <c r="AG148" s="32"/>
      <c r="AH148" s="26" t="s">
        <v>4</v>
      </c>
      <c r="AI148" s="26" t="s">
        <v>5</v>
      </c>
      <c r="AJ148" s="26" t="s">
        <v>6</v>
      </c>
      <c r="AK148" s="32"/>
      <c r="AL148" s="71"/>
      <c r="AM148" s="136"/>
      <c r="AN148" s="72"/>
      <c r="AO148" s="26" t="s">
        <v>4</v>
      </c>
      <c r="AP148" s="26" t="s">
        <v>5</v>
      </c>
      <c r="AQ148" s="26" t="s">
        <v>6</v>
      </c>
      <c r="AR148" s="117"/>
      <c r="AS148" s="118"/>
      <c r="AT148" s="136"/>
      <c r="AU148" s="72"/>
      <c r="AV148" s="26" t="s">
        <v>4</v>
      </c>
      <c r="AW148" s="26" t="s">
        <v>5</v>
      </c>
      <c r="AX148" s="26" t="s">
        <v>6</v>
      </c>
      <c r="AZ148" s="31" t="s">
        <v>4</v>
      </c>
      <c r="BA148" s="31" t="s">
        <v>13</v>
      </c>
      <c r="BB148" s="31" t="s">
        <v>6</v>
      </c>
      <c r="BC148" s="31" t="s">
        <v>14</v>
      </c>
      <c r="BE148" s="33" t="s">
        <v>4</v>
      </c>
      <c r="BF148" s="33" t="s">
        <v>13</v>
      </c>
      <c r="BG148" s="33" t="s">
        <v>6</v>
      </c>
      <c r="BH148" s="33" t="s">
        <v>15</v>
      </c>
    </row>
    <row r="149">
      <c r="A149" s="222"/>
      <c r="B149" s="92"/>
      <c r="C149" s="45"/>
      <c r="D149" s="53"/>
      <c r="E149" s="44"/>
      <c r="F149" s="40">
        <v>0.0</v>
      </c>
      <c r="G149" s="40">
        <v>0.0</v>
      </c>
      <c r="H149" s="40">
        <v>0.0</v>
      </c>
      <c r="I149" s="92"/>
      <c r="J149" s="45"/>
      <c r="K149" s="53"/>
      <c r="L149" s="44"/>
      <c r="M149" s="40">
        <v>0.0</v>
      </c>
      <c r="N149" s="40">
        <v>0.0</v>
      </c>
      <c r="O149" s="40">
        <v>0.0</v>
      </c>
      <c r="P149" s="92"/>
      <c r="Q149" s="45"/>
      <c r="R149" s="53"/>
      <c r="S149" s="44"/>
      <c r="T149" s="40">
        <v>0.0</v>
      </c>
      <c r="U149" s="40">
        <v>0.0</v>
      </c>
      <c r="V149" s="40">
        <v>0.0</v>
      </c>
      <c r="W149" s="92"/>
      <c r="X149" s="45"/>
      <c r="Y149" s="53"/>
      <c r="Z149" s="44"/>
      <c r="AA149" s="40">
        <v>0.0</v>
      </c>
      <c r="AB149" s="40">
        <v>0.0</v>
      </c>
      <c r="AC149" s="40">
        <v>0.0</v>
      </c>
      <c r="AD149" s="92"/>
      <c r="AE149" s="45"/>
      <c r="AF149" s="53"/>
      <c r="AG149" s="44"/>
      <c r="AH149" s="40">
        <v>0.0</v>
      </c>
      <c r="AI149" s="40">
        <v>0.0</v>
      </c>
      <c r="AJ149" s="40">
        <v>0.0</v>
      </c>
      <c r="AK149" s="92"/>
      <c r="AL149" s="45"/>
      <c r="AM149" s="53"/>
      <c r="AN149" s="44"/>
      <c r="AO149" s="40">
        <v>0.0</v>
      </c>
      <c r="AP149" s="40">
        <v>0.0</v>
      </c>
      <c r="AQ149" s="40">
        <v>0.0</v>
      </c>
      <c r="AR149" s="92"/>
      <c r="AS149" s="45"/>
      <c r="AT149" s="53"/>
      <c r="AU149" s="44"/>
      <c r="AV149" s="40">
        <v>0.0</v>
      </c>
      <c r="AW149" s="40">
        <v>0.0</v>
      </c>
      <c r="AX149" s="40">
        <v>0.0</v>
      </c>
      <c r="AY149" s="51"/>
      <c r="AZ149" s="49">
        <f t="shared" ref="AZ149:BB149" si="125">SUM(F149,M149,T149,AA149,AH149,AO149,AV149)</f>
        <v>0</v>
      </c>
      <c r="BA149" s="39">
        <f t="shared" si="125"/>
        <v>0</v>
      </c>
      <c r="BB149" s="39">
        <f t="shared" si="125"/>
        <v>0</v>
      </c>
      <c r="BC149" s="50">
        <f>SUM(AZ149,BA149,BB149)</f>
        <v>0</v>
      </c>
      <c r="BD149" s="51"/>
      <c r="BE149" s="39"/>
      <c r="BF149" s="39"/>
      <c r="BG149" s="39"/>
      <c r="BH149" s="39"/>
      <c r="BI149" s="51"/>
      <c r="BJ149" s="51"/>
      <c r="BK149" s="51"/>
      <c r="BL149" s="51"/>
      <c r="BM149" s="51"/>
    </row>
    <row r="150">
      <c r="A150" s="67"/>
      <c r="B150" s="68"/>
      <c r="C150" s="68"/>
      <c r="F150" s="204"/>
      <c r="G150" s="204"/>
      <c r="H150" s="204"/>
      <c r="I150" s="204"/>
      <c r="J150" s="118"/>
      <c r="K150" s="136"/>
      <c r="L150" s="136"/>
      <c r="BG150" s="68" t="s">
        <v>15</v>
      </c>
      <c r="BH150" s="223">
        <f>SUM(BH131,BH137,BH141,BH145)</f>
        <v>0</v>
      </c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 ht="17.25" customHeight="1">
      <c r="A153" s="67"/>
      <c r="B153" s="68" t="s">
        <v>25</v>
      </c>
      <c r="D153" s="68" t="s">
        <v>166</v>
      </c>
      <c r="E153" s="68" t="s">
        <v>167</v>
      </c>
    </row>
    <row r="154">
      <c r="A154" s="224" t="s">
        <v>1</v>
      </c>
      <c r="B154" s="68"/>
    </row>
    <row r="155">
      <c r="A155" s="225" t="s">
        <v>45</v>
      </c>
      <c r="B155" s="68" t="s">
        <v>168</v>
      </c>
      <c r="C155" s="152"/>
      <c r="D155" s="152"/>
    </row>
    <row r="156">
      <c r="A156" s="225" t="s">
        <v>32</v>
      </c>
      <c r="B156" s="68" t="s">
        <v>175</v>
      </c>
      <c r="C156" s="67"/>
      <c r="D156" s="153"/>
      <c r="E156" s="136"/>
      <c r="F156" s="117"/>
      <c r="G156" s="117"/>
      <c r="H156" s="117"/>
      <c r="I156" s="117"/>
    </row>
    <row r="157">
      <c r="A157" s="67" t="s">
        <v>18</v>
      </c>
      <c r="B157" s="68" t="s">
        <v>172</v>
      </c>
      <c r="C157" s="67"/>
      <c r="D157" s="152"/>
    </row>
    <row r="158">
      <c r="A158" s="224" t="s">
        <v>51</v>
      </c>
    </row>
    <row r="159">
      <c r="A159" s="67" t="s">
        <v>198</v>
      </c>
      <c r="B159" s="68" t="s">
        <v>171</v>
      </c>
    </row>
    <row r="160">
      <c r="A160" s="225" t="s">
        <v>69</v>
      </c>
      <c r="B160" s="68" t="s">
        <v>171</v>
      </c>
      <c r="C160" s="152"/>
      <c r="D160" s="68" t="s">
        <v>314</v>
      </c>
    </row>
    <row r="161">
      <c r="A161" s="225" t="s">
        <v>73</v>
      </c>
      <c r="B161" s="68" t="s">
        <v>168</v>
      </c>
      <c r="C161" s="152"/>
      <c r="D161" s="152"/>
      <c r="E161" s="152"/>
      <c r="AN161" s="226"/>
      <c r="AO161" s="226"/>
      <c r="AP161" s="226"/>
      <c r="AQ161" s="226"/>
      <c r="AR161" s="226"/>
    </row>
    <row r="162">
      <c r="A162" s="227" t="s">
        <v>173</v>
      </c>
      <c r="AN162" s="226"/>
      <c r="AO162" s="226"/>
      <c r="AP162" s="226"/>
      <c r="AQ162" s="226"/>
      <c r="AR162" s="226"/>
    </row>
    <row r="163">
      <c r="A163" s="67" t="s">
        <v>88</v>
      </c>
      <c r="B163" s="68" t="s">
        <v>175</v>
      </c>
      <c r="C163" s="67" t="s">
        <v>168</v>
      </c>
      <c r="AN163" s="228"/>
      <c r="AO163" s="228"/>
      <c r="AP163" s="228"/>
      <c r="AQ163" s="228"/>
      <c r="AR163" s="228"/>
    </row>
    <row r="164">
      <c r="A164" s="225" t="s">
        <v>97</v>
      </c>
      <c r="B164" s="68" t="s">
        <v>169</v>
      </c>
      <c r="C164" s="68" t="s">
        <v>174</v>
      </c>
    </row>
    <row r="165">
      <c r="A165" s="225" t="s">
        <v>103</v>
      </c>
      <c r="B165" s="68" t="s">
        <v>175</v>
      </c>
      <c r="C165" s="152" t="s">
        <v>171</v>
      </c>
      <c r="D165" s="152"/>
      <c r="E165" s="152"/>
      <c r="F165" s="153"/>
      <c r="G165" s="153"/>
      <c r="H165" s="153"/>
      <c r="I165" s="153"/>
    </row>
    <row r="166">
      <c r="A166" s="225" t="s">
        <v>109</v>
      </c>
      <c r="B166" s="68" t="s">
        <v>168</v>
      </c>
      <c r="C166" s="152" t="s">
        <v>170</v>
      </c>
      <c r="D166" s="152"/>
      <c r="E166" s="152"/>
      <c r="F166" s="153"/>
      <c r="G166" s="153"/>
      <c r="H166" s="153"/>
      <c r="I166" s="153"/>
    </row>
    <row r="167">
      <c r="A167" s="229" t="s">
        <v>35</v>
      </c>
      <c r="C167" s="152"/>
      <c r="D167" s="152"/>
      <c r="E167" s="152"/>
      <c r="F167" s="153"/>
      <c r="G167" s="153"/>
      <c r="H167" s="153"/>
      <c r="I167" s="153"/>
    </row>
    <row r="168">
      <c r="A168" s="225" t="s">
        <v>139</v>
      </c>
      <c r="B168" s="68" t="s">
        <v>172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82</v>
      </c>
      <c r="B169" s="68" t="s">
        <v>169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23</v>
      </c>
      <c r="C170" s="152"/>
      <c r="D170" s="152"/>
      <c r="E170" s="153"/>
      <c r="F170" s="153"/>
      <c r="G170" s="153"/>
      <c r="H170" s="153"/>
      <c r="I170" s="153"/>
    </row>
    <row r="171">
      <c r="A171" s="225" t="s">
        <v>123</v>
      </c>
      <c r="B171" s="68" t="s">
        <v>175</v>
      </c>
      <c r="C171" s="152" t="s">
        <v>171</v>
      </c>
      <c r="D171" s="152"/>
      <c r="E171" s="153"/>
      <c r="F171" s="153"/>
      <c r="G171" s="153"/>
      <c r="H171" s="153"/>
      <c r="I171" s="153"/>
    </row>
    <row r="172">
      <c r="A172" s="229" t="s">
        <v>145</v>
      </c>
      <c r="B172" s="68"/>
      <c r="C172" s="152"/>
      <c r="D172" s="152"/>
      <c r="E172" s="153"/>
      <c r="F172" s="153"/>
      <c r="G172" s="153"/>
      <c r="H172" s="153"/>
      <c r="I172" s="153"/>
    </row>
    <row r="173">
      <c r="A173" s="225" t="s">
        <v>30</v>
      </c>
      <c r="B173" s="68" t="s">
        <v>171</v>
      </c>
      <c r="C173" s="152"/>
      <c r="D173" s="152"/>
      <c r="E173" s="153"/>
      <c r="F173" s="153"/>
      <c r="G173" s="153"/>
      <c r="H173" s="153"/>
      <c r="I173" s="153"/>
    </row>
    <row r="174">
      <c r="A174" s="227" t="s">
        <v>151</v>
      </c>
    </row>
    <row r="175">
      <c r="A175" s="67" t="s">
        <v>176</v>
      </c>
      <c r="B175" s="68" t="s">
        <v>171</v>
      </c>
      <c r="C175" s="67"/>
      <c r="D175" s="152"/>
    </row>
    <row r="176">
      <c r="A176" s="152" t="s">
        <v>52</v>
      </c>
      <c r="B176" s="68" t="s">
        <v>172</v>
      </c>
      <c r="C176" s="67"/>
      <c r="D176" s="152"/>
    </row>
    <row r="177">
      <c r="A177" s="152" t="s">
        <v>54</v>
      </c>
      <c r="B177" s="152" t="s">
        <v>175</v>
      </c>
      <c r="C177" s="152"/>
    </row>
    <row r="178">
      <c r="A178" s="227" t="s">
        <v>178</v>
      </c>
      <c r="B178" s="153"/>
      <c r="C178" s="153"/>
    </row>
    <row r="179">
      <c r="A179" s="67" t="s">
        <v>55</v>
      </c>
      <c r="B179" s="68" t="s">
        <v>175</v>
      </c>
      <c r="C179" s="153"/>
    </row>
    <row r="183">
      <c r="F183" s="136"/>
      <c r="G183" s="136"/>
      <c r="H183" s="136"/>
      <c r="I183" s="136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9">
      <c r="D189" s="75"/>
      <c r="E189" s="75"/>
    </row>
    <row r="190">
      <c r="D190" s="75"/>
      <c r="E190" s="75"/>
    </row>
    <row r="191">
      <c r="D191" s="106"/>
      <c r="E191" s="106"/>
    </row>
    <row r="192">
      <c r="E192" s="32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106"/>
    </row>
    <row r="203">
      <c r="E203" s="106"/>
    </row>
    <row r="204">
      <c r="E204" s="32"/>
    </row>
    <row r="205">
      <c r="E205" s="51"/>
    </row>
    <row r="206">
      <c r="E206" s="51"/>
    </row>
  </sheetData>
  <mergeCells count="74">
    <mergeCell ref="K73:L73"/>
    <mergeCell ref="K85:L85"/>
    <mergeCell ref="AF85:AG85"/>
    <mergeCell ref="AT85:AU85"/>
    <mergeCell ref="BF86:BG86"/>
    <mergeCell ref="BF87:BG87"/>
    <mergeCell ref="K94:L94"/>
    <mergeCell ref="BF94:BG94"/>
    <mergeCell ref="AF94:AG94"/>
    <mergeCell ref="AT94:AU94"/>
    <mergeCell ref="BF96:BG96"/>
    <mergeCell ref="K103:L103"/>
    <mergeCell ref="AF103:AG103"/>
    <mergeCell ref="AT103:AU103"/>
    <mergeCell ref="BF105:BG105"/>
    <mergeCell ref="AM139:AN139"/>
    <mergeCell ref="AM143:AN143"/>
    <mergeCell ref="Y143:Z143"/>
    <mergeCell ref="Y147:Z147"/>
    <mergeCell ref="K135:L135"/>
    <mergeCell ref="Y135:Z135"/>
    <mergeCell ref="AM135:AN135"/>
    <mergeCell ref="K139:L139"/>
    <mergeCell ref="Y139:Z139"/>
    <mergeCell ref="K143:L143"/>
    <mergeCell ref="K147:L147"/>
    <mergeCell ref="AM147:AN147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4:L124"/>
    <mergeCell ref="Y124:Z124"/>
    <mergeCell ref="AM124:AN124"/>
    <mergeCell ref="K128:L128"/>
    <mergeCell ref="Y128:Z128"/>
    <mergeCell ref="AM128:AN128"/>
    <mergeCell ref="BF129:BG129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45215.0</v>
      </c>
      <c r="F3" s="14"/>
      <c r="G3" s="14"/>
      <c r="H3" s="14"/>
      <c r="I3" s="15"/>
      <c r="J3" s="15"/>
      <c r="K3" s="16"/>
      <c r="L3" s="13">
        <v>45216.0</v>
      </c>
      <c r="M3" s="15"/>
      <c r="N3" s="15"/>
      <c r="O3" s="15"/>
      <c r="P3" s="15"/>
      <c r="Q3" s="11"/>
      <c r="R3" s="17"/>
      <c r="S3" s="13">
        <v>45217.0</v>
      </c>
      <c r="T3" s="11"/>
      <c r="U3" s="15"/>
      <c r="V3" s="15"/>
      <c r="W3" s="11"/>
      <c r="X3" s="18"/>
      <c r="Y3" s="14"/>
      <c r="Z3" s="13">
        <v>45218.0</v>
      </c>
      <c r="AA3" s="15"/>
      <c r="AB3" s="15"/>
      <c r="AC3" s="11"/>
      <c r="AD3" s="15"/>
      <c r="AE3" s="15"/>
      <c r="AF3" s="12"/>
      <c r="AG3" s="13">
        <v>45219.0</v>
      </c>
      <c r="AH3" s="15"/>
      <c r="AI3" s="11"/>
      <c r="AJ3" s="15"/>
      <c r="AK3" s="15"/>
      <c r="AL3" s="15"/>
      <c r="AM3" s="18"/>
      <c r="AN3" s="13">
        <v>45220.0</v>
      </c>
      <c r="AO3" s="11"/>
      <c r="AP3" s="19"/>
      <c r="AQ3" s="19"/>
      <c r="AR3" s="19"/>
      <c r="AS3" s="19"/>
      <c r="AT3" s="14"/>
      <c r="AU3" s="13">
        <v>45221.0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45215.0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45216.0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45217.0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45218.0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56" t="s">
        <v>56</v>
      </c>
      <c r="AE5" s="37">
        <v>45219.0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45220.0</v>
      </c>
      <c r="AM5" s="38" t="s">
        <v>25</v>
      </c>
      <c r="AN5" s="39" t="s">
        <v>25</v>
      </c>
      <c r="AO5" s="40">
        <v>0.0</v>
      </c>
      <c r="AP5" s="40">
        <v>0.0</v>
      </c>
      <c r="AQ5" s="40">
        <v>0.0</v>
      </c>
      <c r="AR5" s="47" t="s">
        <v>27</v>
      </c>
      <c r="AS5" s="37">
        <v>45222.0</v>
      </c>
      <c r="AT5" s="38" t="s">
        <v>23</v>
      </c>
      <c r="AU5" s="39" t="s">
        <v>23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13</v>
      </c>
      <c r="BB5" s="39">
        <f t="shared" si="1"/>
        <v>0</v>
      </c>
      <c r="BC5" s="50">
        <f t="shared" ref="BC5:BC12" si="3">SUM(AZ5,BA5,BB5)</f>
        <v>13</v>
      </c>
      <c r="BD5" s="51"/>
      <c r="BE5" s="39">
        <f t="shared" ref="BE5:BE11" si="4">AZ5*80</f>
        <v>0</v>
      </c>
      <c r="BF5" s="39">
        <f t="shared" ref="BF5:BF11" si="5">BA5*88</f>
        <v>1144</v>
      </c>
      <c r="BG5" s="39">
        <f t="shared" ref="BG5:BG11" si="6">BB5*80</f>
        <v>0</v>
      </c>
      <c r="BH5" s="39">
        <f t="shared" ref="BH5:BH12" si="7">SUM(BE5,BF5,BG5)</f>
        <v>1144</v>
      </c>
      <c r="BI5" s="51"/>
      <c r="BJ5" s="52" t="s">
        <v>1</v>
      </c>
      <c r="BK5" s="53">
        <f>BC14</f>
        <v>109.5</v>
      </c>
      <c r="BL5" s="51"/>
      <c r="BM5" s="51"/>
    </row>
    <row r="6">
      <c r="A6" s="35" t="s">
        <v>30</v>
      </c>
      <c r="B6" s="63"/>
      <c r="C6" s="45"/>
      <c r="D6" s="39"/>
      <c r="E6" s="39"/>
      <c r="F6" s="40">
        <v>0.0</v>
      </c>
      <c r="G6" s="40">
        <v>0.0</v>
      </c>
      <c r="H6" s="40">
        <v>0.0</v>
      </c>
      <c r="I6" s="60"/>
      <c r="J6" s="45"/>
      <c r="K6" s="39"/>
      <c r="L6" s="39"/>
      <c r="M6" s="40">
        <v>0.0</v>
      </c>
      <c r="N6" s="40">
        <v>0.0</v>
      </c>
      <c r="O6" s="40">
        <v>0.0</v>
      </c>
      <c r="P6" s="53"/>
      <c r="Q6" s="45"/>
      <c r="R6" s="39"/>
      <c r="S6" s="39"/>
      <c r="T6" s="40">
        <v>0.0</v>
      </c>
      <c r="U6" s="40">
        <v>0.0</v>
      </c>
      <c r="V6" s="40">
        <v>0.0</v>
      </c>
      <c r="W6" s="64"/>
      <c r="X6" s="45"/>
      <c r="Y6" s="39"/>
      <c r="Z6" s="39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K6" s="46"/>
      <c r="AL6" s="45"/>
      <c r="AM6" s="39"/>
      <c r="AN6" s="39"/>
      <c r="AO6" s="40">
        <v>0.0</v>
      </c>
      <c r="AP6" s="40">
        <v>0.0</v>
      </c>
      <c r="AQ6" s="40">
        <v>0.0</v>
      </c>
      <c r="AR6" s="54"/>
      <c r="AS6" s="45"/>
      <c r="AT6" s="39"/>
      <c r="AU6" s="39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0</v>
      </c>
      <c r="BB6" s="39">
        <f t="shared" si="2"/>
        <v>0</v>
      </c>
      <c r="BC6" s="50">
        <f t="shared" si="3"/>
        <v>0</v>
      </c>
      <c r="BD6" s="51"/>
      <c r="BE6" s="39">
        <f t="shared" si="4"/>
        <v>0</v>
      </c>
      <c r="BF6" s="39">
        <f t="shared" si="5"/>
        <v>0</v>
      </c>
      <c r="BG6" s="39">
        <f t="shared" si="6"/>
        <v>0</v>
      </c>
      <c r="BH6" s="39">
        <f t="shared" si="7"/>
        <v>0</v>
      </c>
      <c r="BI6" s="51"/>
      <c r="BJ6" s="52" t="s">
        <v>31</v>
      </c>
      <c r="BK6" s="55">
        <f>BC40</f>
        <v>169.5</v>
      </c>
      <c r="BL6" s="51"/>
      <c r="BM6" s="51"/>
    </row>
    <row r="7">
      <c r="A7" s="35" t="s">
        <v>32</v>
      </c>
      <c r="B7" s="41" t="s">
        <v>33</v>
      </c>
      <c r="C7" s="37">
        <v>45216.0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45217.0</v>
      </c>
      <c r="K7" s="38" t="s">
        <v>25</v>
      </c>
      <c r="L7" s="39" t="s">
        <v>25</v>
      </c>
      <c r="M7" s="40">
        <v>0.0</v>
      </c>
      <c r="N7" s="40">
        <v>0.0</v>
      </c>
      <c r="O7" s="40">
        <v>0.0</v>
      </c>
      <c r="P7" s="38" t="s">
        <v>36</v>
      </c>
      <c r="Q7" s="37">
        <v>45218.0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45219.0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45220.0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45221.0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93</v>
      </c>
      <c r="AS7" s="37">
        <v>45221.0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25</v>
      </c>
      <c r="BA7" s="39">
        <f t="shared" si="8"/>
        <v>4</v>
      </c>
      <c r="BB7" s="39">
        <f t="shared" si="8"/>
        <v>1</v>
      </c>
      <c r="BC7" s="50">
        <f t="shared" si="3"/>
        <v>30</v>
      </c>
      <c r="BD7" s="51"/>
      <c r="BE7" s="39">
        <f t="shared" si="4"/>
        <v>2000</v>
      </c>
      <c r="BF7" s="39">
        <f t="shared" si="5"/>
        <v>352</v>
      </c>
      <c r="BG7" s="39">
        <f t="shared" si="6"/>
        <v>80</v>
      </c>
      <c r="BH7" s="39">
        <f t="shared" si="7"/>
        <v>2432</v>
      </c>
      <c r="BI7" s="51"/>
      <c r="BJ7" s="52" t="s">
        <v>23</v>
      </c>
      <c r="BK7" s="53">
        <f>BC51</f>
        <v>73.5</v>
      </c>
      <c r="BL7" s="51"/>
      <c r="BM7" s="51"/>
    </row>
    <row r="8">
      <c r="A8" s="35" t="s">
        <v>45</v>
      </c>
      <c r="B8" s="41" t="s">
        <v>33</v>
      </c>
      <c r="C8" s="37">
        <v>45216.0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45217.0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45218.0</v>
      </c>
      <c r="R8" s="38" t="s">
        <v>23</v>
      </c>
      <c r="S8" s="39" t="s">
        <v>23</v>
      </c>
      <c r="T8" s="40">
        <v>0.0</v>
      </c>
      <c r="U8" s="40">
        <v>0.0</v>
      </c>
      <c r="V8" s="40">
        <v>0.0</v>
      </c>
      <c r="W8" s="56" t="s">
        <v>37</v>
      </c>
      <c r="X8" s="37">
        <v>45219.0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45220.0</v>
      </c>
      <c r="AF8" s="42" t="s">
        <v>274</v>
      </c>
      <c r="AG8" s="58" t="s">
        <v>48</v>
      </c>
      <c r="AH8" s="40">
        <v>6.0</v>
      </c>
      <c r="AI8" s="40">
        <v>2.0</v>
      </c>
      <c r="AJ8" s="40">
        <v>0.0</v>
      </c>
      <c r="AK8" s="47" t="s">
        <v>43</v>
      </c>
      <c r="AL8" s="37">
        <v>45221.0</v>
      </c>
      <c r="AM8" s="42" t="s">
        <v>274</v>
      </c>
      <c r="AN8" s="58" t="s">
        <v>48</v>
      </c>
      <c r="AO8" s="40">
        <v>6.0</v>
      </c>
      <c r="AP8" s="40">
        <v>2.0</v>
      </c>
      <c r="AQ8" s="40">
        <v>0.0</v>
      </c>
      <c r="AR8" s="47" t="s">
        <v>44</v>
      </c>
      <c r="AS8" s="37">
        <v>45222.0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28.5</v>
      </c>
      <c r="BA8" s="39">
        <f t="shared" si="9"/>
        <v>7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2280</v>
      </c>
      <c r="BF8" s="39">
        <f t="shared" si="5"/>
        <v>616</v>
      </c>
      <c r="BG8" s="39">
        <f t="shared" si="6"/>
        <v>0</v>
      </c>
      <c r="BH8" s="39">
        <f t="shared" si="7"/>
        <v>2896</v>
      </c>
      <c r="BI8" s="51"/>
      <c r="BJ8" s="55" t="s">
        <v>49</v>
      </c>
      <c r="BK8" s="55">
        <f>BC61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153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BC72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39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45215.0</v>
      </c>
      <c r="D12" s="38" t="s">
        <v>25</v>
      </c>
      <c r="E12" s="39" t="s">
        <v>25</v>
      </c>
      <c r="F12" s="40">
        <v>0.0</v>
      </c>
      <c r="G12" s="40">
        <v>0.0</v>
      </c>
      <c r="H12" s="40">
        <v>0.0</v>
      </c>
      <c r="I12" s="41" t="s">
        <v>22</v>
      </c>
      <c r="J12" s="37">
        <v>45216.0</v>
      </c>
      <c r="K12" s="38" t="s">
        <v>25</v>
      </c>
      <c r="L12" s="39" t="s">
        <v>25</v>
      </c>
      <c r="M12" s="40">
        <v>0.0</v>
      </c>
      <c r="N12" s="40">
        <v>0.0</v>
      </c>
      <c r="O12" s="40">
        <v>0.0</v>
      </c>
      <c r="P12" s="42" t="s">
        <v>24</v>
      </c>
      <c r="Q12" s="37">
        <v>45217.0</v>
      </c>
      <c r="R12" s="38" t="s">
        <v>272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45218.0</v>
      </c>
      <c r="Y12" s="38" t="s">
        <v>272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45219.0</v>
      </c>
      <c r="AF12" s="38" t="s">
        <v>272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45220.0</v>
      </c>
      <c r="AM12" s="38" t="s">
        <v>272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45222.0</v>
      </c>
      <c r="AT12" s="38" t="s">
        <v>179</v>
      </c>
      <c r="AU12" s="39" t="s">
        <v>29</v>
      </c>
      <c r="AV12" s="40">
        <v>0.0</v>
      </c>
      <c r="AW12" s="40">
        <v>5.0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31</v>
      </c>
      <c r="BB12" s="39">
        <f t="shared" si="13"/>
        <v>0</v>
      </c>
      <c r="BC12" s="50">
        <f t="shared" si="3"/>
        <v>31</v>
      </c>
      <c r="BD12" s="51"/>
      <c r="BE12" s="39">
        <f>AZ12*67.31</f>
        <v>0</v>
      </c>
      <c r="BF12" s="39">
        <f>BA12*74</f>
        <v>2294</v>
      </c>
      <c r="BG12" s="39">
        <f>BB12*84</f>
        <v>0</v>
      </c>
      <c r="BH12" s="39">
        <f t="shared" si="7"/>
        <v>2294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BC83</f>
        <v>43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53.5</v>
      </c>
      <c r="BA14" s="78">
        <f t="shared" si="14"/>
        <v>55</v>
      </c>
      <c r="BB14" s="78">
        <f t="shared" si="14"/>
        <v>1</v>
      </c>
      <c r="BC14" s="79">
        <f t="shared" si="14"/>
        <v>109.5</v>
      </c>
      <c r="BD14" s="51"/>
      <c r="BE14" s="40">
        <f t="shared" ref="BE14:BG14" si="15">sum(BE5,BE6,BE7,BE8,BE9,BE10)</f>
        <v>4280</v>
      </c>
      <c r="BF14" s="40">
        <f t="shared" si="15"/>
        <v>2112</v>
      </c>
      <c r="BG14" s="40">
        <f t="shared" si="15"/>
        <v>80</v>
      </c>
      <c r="BH14" s="40">
        <f>sum(BH5,BH6,BH7,BH8,BH9,BH10,BH11,BH12)</f>
        <v>8766</v>
      </c>
      <c r="BI14" s="51"/>
      <c r="BJ14" s="62" t="s">
        <v>59</v>
      </c>
      <c r="BK14" s="62">
        <f>BC93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SUM(BC137,BC141)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45215.0</v>
      </c>
      <c r="F18" s="14"/>
      <c r="G18" s="14"/>
      <c r="H18" s="14"/>
      <c r="I18" s="15"/>
      <c r="J18" s="15"/>
      <c r="K18" s="16"/>
      <c r="L18" s="13">
        <v>45216.0</v>
      </c>
      <c r="M18" s="15"/>
      <c r="N18" s="15"/>
      <c r="O18" s="15"/>
      <c r="P18" s="15"/>
      <c r="Q18" s="11"/>
      <c r="R18" s="17"/>
      <c r="S18" s="13">
        <v>45217.0</v>
      </c>
      <c r="T18" s="11"/>
      <c r="U18" s="15"/>
      <c r="V18" s="15"/>
      <c r="W18" s="11"/>
      <c r="X18" s="18"/>
      <c r="Y18" s="14"/>
      <c r="Z18" s="13">
        <v>45218.0</v>
      </c>
      <c r="AA18" s="15"/>
      <c r="AB18" s="15"/>
      <c r="AC18" s="11"/>
      <c r="AD18" s="15"/>
      <c r="AE18" s="15"/>
      <c r="AF18" s="12"/>
      <c r="AG18" s="13">
        <v>45219.0</v>
      </c>
      <c r="AH18" s="15"/>
      <c r="AI18" s="11"/>
      <c r="AJ18" s="15"/>
      <c r="AK18" s="15"/>
      <c r="AL18" s="15"/>
      <c r="AM18" s="18"/>
      <c r="AN18" s="13">
        <v>45220.0</v>
      </c>
      <c r="AO18" s="11"/>
      <c r="AP18" s="19"/>
      <c r="AQ18" s="19"/>
      <c r="AR18" s="19"/>
      <c r="AS18" s="19"/>
      <c r="AT18" s="14"/>
      <c r="AU18" s="13">
        <v>45221.0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1540</v>
      </c>
      <c r="BL19" s="32"/>
      <c r="BM19" s="32"/>
    </row>
    <row r="20">
      <c r="A20" s="94" t="s">
        <v>198</v>
      </c>
      <c r="B20" s="36" t="s">
        <v>19</v>
      </c>
      <c r="C20" s="37">
        <v>45215.0</v>
      </c>
      <c r="D20" s="42" t="s">
        <v>211</v>
      </c>
      <c r="E20" s="58" t="s">
        <v>66</v>
      </c>
      <c r="F20" s="40">
        <v>0.0</v>
      </c>
      <c r="G20" s="40">
        <v>6.0</v>
      </c>
      <c r="H20" s="40">
        <v>0.0</v>
      </c>
      <c r="I20" s="41" t="s">
        <v>22</v>
      </c>
      <c r="J20" s="37">
        <v>45216.0</v>
      </c>
      <c r="K20" s="36" t="s">
        <v>211</v>
      </c>
      <c r="L20" s="291" t="s">
        <v>66</v>
      </c>
      <c r="M20" s="129">
        <v>0.0</v>
      </c>
      <c r="N20" s="129">
        <v>6.0</v>
      </c>
      <c r="O20" s="129">
        <v>0.0</v>
      </c>
      <c r="P20" s="36" t="s">
        <v>24</v>
      </c>
      <c r="Q20" s="37">
        <v>45217.0</v>
      </c>
      <c r="R20" s="42" t="s">
        <v>25</v>
      </c>
      <c r="S20" s="58" t="s">
        <v>25</v>
      </c>
      <c r="T20" s="40">
        <v>0.0</v>
      </c>
      <c r="U20" s="40">
        <v>0.0</v>
      </c>
      <c r="V20" s="40">
        <v>0.0</v>
      </c>
      <c r="W20" s="43" t="s">
        <v>26</v>
      </c>
      <c r="X20" s="37">
        <v>45218.0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56</v>
      </c>
      <c r="AE20" s="37">
        <v>45219.0</v>
      </c>
      <c r="AF20" s="42" t="s">
        <v>63</v>
      </c>
      <c r="AG20" s="58" t="s">
        <v>63</v>
      </c>
      <c r="AH20" s="40">
        <v>0.0</v>
      </c>
      <c r="AI20" s="40">
        <v>0.0</v>
      </c>
      <c r="AJ20" s="40">
        <v>0.0</v>
      </c>
      <c r="AK20" s="284" t="s">
        <v>57</v>
      </c>
      <c r="AL20" s="37">
        <v>45220.0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36" t="s">
        <v>93</v>
      </c>
      <c r="AS20" s="37">
        <v>45221.0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24</v>
      </c>
      <c r="BB20" s="39">
        <f t="shared" si="16"/>
        <v>0</v>
      </c>
      <c r="BC20" s="50">
        <f t="shared" ref="BC20:BC27" si="18">SUM(AZ20,BA20,BB20)</f>
        <v>24</v>
      </c>
      <c r="BD20" s="51"/>
      <c r="BE20" s="39">
        <f>AZ20*67.31</f>
        <v>0</v>
      </c>
      <c r="BF20" s="39">
        <f>BA20*74</f>
        <v>1776</v>
      </c>
      <c r="BG20" s="39">
        <f>BB20*84</f>
        <v>0</v>
      </c>
      <c r="BH20" s="39">
        <f t="shared" ref="BH20:BH27" si="19">sum(BE20,BF20,BG20)</f>
        <v>1776</v>
      </c>
      <c r="BI20" s="51"/>
      <c r="BJ20" s="39" t="s">
        <v>68</v>
      </c>
      <c r="BK20" s="93">
        <f>BH81</f>
        <v>2570.75</v>
      </c>
      <c r="BL20" s="51"/>
      <c r="BM20" s="51"/>
    </row>
    <row r="21">
      <c r="A21" s="97" t="s">
        <v>69</v>
      </c>
      <c r="B21" s="41" t="s">
        <v>33</v>
      </c>
      <c r="C21" s="37">
        <v>45216.0</v>
      </c>
      <c r="D21" s="42" t="s">
        <v>315</v>
      </c>
      <c r="E21" s="58" t="s">
        <v>200</v>
      </c>
      <c r="F21" s="40">
        <v>6.0</v>
      </c>
      <c r="G21" s="40">
        <v>2.0</v>
      </c>
      <c r="H21" s="40">
        <v>0.5</v>
      </c>
      <c r="I21" s="57" t="s">
        <v>46</v>
      </c>
      <c r="J21" s="37">
        <v>45217.0</v>
      </c>
      <c r="K21" s="42" t="s">
        <v>25</v>
      </c>
      <c r="L21" s="58" t="s">
        <v>25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45218.0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56" t="s">
        <v>37</v>
      </c>
      <c r="X21" s="37">
        <v>45219.0</v>
      </c>
      <c r="Y21" s="42" t="s">
        <v>274</v>
      </c>
      <c r="Z21" s="58" t="s">
        <v>48</v>
      </c>
      <c r="AA21" s="40">
        <v>6.0</v>
      </c>
      <c r="AB21" s="40">
        <v>2.0</v>
      </c>
      <c r="AC21" s="40">
        <v>0.0</v>
      </c>
      <c r="AD21" s="56" t="s">
        <v>40</v>
      </c>
      <c r="AE21" s="37">
        <v>45220.0</v>
      </c>
      <c r="AF21" s="42" t="s">
        <v>316</v>
      </c>
      <c r="AG21" s="58" t="s">
        <v>317</v>
      </c>
      <c r="AH21" s="40">
        <v>5.0</v>
      </c>
      <c r="AI21" s="40">
        <v>3.0</v>
      </c>
      <c r="AJ21" s="40">
        <v>1.0</v>
      </c>
      <c r="AK21" s="96" t="s">
        <v>43</v>
      </c>
      <c r="AL21" s="37">
        <v>45221.0</v>
      </c>
      <c r="AM21" s="42" t="s">
        <v>316</v>
      </c>
      <c r="AN21" s="58" t="s">
        <v>317</v>
      </c>
      <c r="AO21" s="40">
        <v>5.0</v>
      </c>
      <c r="AP21" s="40">
        <v>3.0</v>
      </c>
      <c r="AQ21" s="40">
        <v>1.0</v>
      </c>
      <c r="AR21" s="57" t="s">
        <v>44</v>
      </c>
      <c r="AS21" s="37">
        <v>45222.0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34</v>
      </c>
      <c r="BA21" s="39">
        <f t="shared" si="17"/>
        <v>14</v>
      </c>
      <c r="BB21" s="39">
        <f t="shared" si="17"/>
        <v>2.5</v>
      </c>
      <c r="BC21" s="50">
        <f t="shared" si="18"/>
        <v>50.5</v>
      </c>
      <c r="BD21" s="51"/>
      <c r="BE21" s="39">
        <f t="shared" ref="BE21:BE25" si="21">AZ21*80</f>
        <v>2720</v>
      </c>
      <c r="BF21" s="39">
        <f t="shared" ref="BF21:BF25" si="22">BA21*88</f>
        <v>1232</v>
      </c>
      <c r="BG21" s="39">
        <f t="shared" ref="BG21:BG25" si="23">BB21*80</f>
        <v>200</v>
      </c>
      <c r="BH21" s="39">
        <f t="shared" si="19"/>
        <v>4152</v>
      </c>
      <c r="BI21" s="51"/>
      <c r="BJ21" s="39" t="s">
        <v>72</v>
      </c>
      <c r="BK21" s="93">
        <f>sum(BH7,BH69)</f>
        <v>2960</v>
      </c>
      <c r="BL21" s="51"/>
      <c r="BM21" s="51"/>
    </row>
    <row r="22">
      <c r="A22" s="35" t="s">
        <v>73</v>
      </c>
      <c r="B22" s="41" t="s">
        <v>33</v>
      </c>
      <c r="C22" s="37">
        <v>45216.0</v>
      </c>
      <c r="D22" s="42" t="s">
        <v>25</v>
      </c>
      <c r="E22" s="58" t="s">
        <v>25</v>
      </c>
      <c r="F22" s="40">
        <v>0.0</v>
      </c>
      <c r="G22" s="40">
        <v>0.0</v>
      </c>
      <c r="H22" s="40">
        <v>0.0</v>
      </c>
      <c r="I22" s="57" t="s">
        <v>46</v>
      </c>
      <c r="J22" s="37">
        <v>45217.0</v>
      </c>
      <c r="K22" s="42" t="s">
        <v>112</v>
      </c>
      <c r="L22" s="58" t="s">
        <v>71</v>
      </c>
      <c r="M22" s="40">
        <v>6.5</v>
      </c>
      <c r="N22" s="40">
        <v>1.0</v>
      </c>
      <c r="O22" s="40">
        <v>0.0</v>
      </c>
      <c r="P22" s="38" t="s">
        <v>36</v>
      </c>
      <c r="Q22" s="37">
        <v>45218.0</v>
      </c>
      <c r="R22" s="42" t="s">
        <v>112</v>
      </c>
      <c r="S22" s="58" t="s">
        <v>71</v>
      </c>
      <c r="T22" s="40">
        <v>6.5</v>
      </c>
      <c r="U22" s="40">
        <v>1.0</v>
      </c>
      <c r="V22" s="40">
        <v>0.0</v>
      </c>
      <c r="W22" s="56" t="s">
        <v>37</v>
      </c>
      <c r="X22" s="37">
        <v>45219.0</v>
      </c>
      <c r="Y22" s="42" t="s">
        <v>47</v>
      </c>
      <c r="Z22" s="58" t="s">
        <v>318</v>
      </c>
      <c r="AA22" s="40">
        <v>7.0</v>
      </c>
      <c r="AB22" s="40">
        <v>1.0</v>
      </c>
      <c r="AC22" s="40">
        <v>0.0</v>
      </c>
      <c r="AD22" s="56" t="s">
        <v>40</v>
      </c>
      <c r="AE22" s="37">
        <v>45220.0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45221.0</v>
      </c>
      <c r="AM22" s="42" t="s">
        <v>25</v>
      </c>
      <c r="AN22" s="58" t="s">
        <v>25</v>
      </c>
      <c r="AO22" s="40">
        <v>0.0</v>
      </c>
      <c r="AP22" s="40">
        <v>0.0</v>
      </c>
      <c r="AQ22" s="40">
        <v>0.0</v>
      </c>
      <c r="AR22" s="57" t="s">
        <v>44</v>
      </c>
      <c r="AS22" s="37">
        <v>45222.0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0">SUM(F22,M22,T22,AA22,AH22,AO22,AV22)</f>
        <v>33</v>
      </c>
      <c r="BA22" s="39">
        <f t="shared" si="20"/>
        <v>5</v>
      </c>
      <c r="BB22" s="39">
        <f t="shared" si="20"/>
        <v>0</v>
      </c>
      <c r="BC22" s="50">
        <f t="shared" si="18"/>
        <v>38</v>
      </c>
      <c r="BD22" s="51"/>
      <c r="BE22" s="39">
        <f t="shared" si="21"/>
        <v>2640</v>
      </c>
      <c r="BF22" s="39">
        <f t="shared" si="22"/>
        <v>440</v>
      </c>
      <c r="BG22" s="39">
        <f t="shared" si="23"/>
        <v>0</v>
      </c>
      <c r="BH22" s="39">
        <f t="shared" si="19"/>
        <v>3080</v>
      </c>
      <c r="BI22" s="51"/>
      <c r="BJ22" s="39" t="s">
        <v>76</v>
      </c>
      <c r="BK22" s="93">
        <f>SUM(BH8,BH49)</f>
        <v>3296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6" t="s">
        <v>24</v>
      </c>
      <c r="Q23" s="37">
        <v>45217.0</v>
      </c>
      <c r="R23" s="42" t="s">
        <v>211</v>
      </c>
      <c r="S23" s="58" t="s">
        <v>66</v>
      </c>
      <c r="T23" s="40">
        <v>0.0</v>
      </c>
      <c r="U23" s="40">
        <v>6.0</v>
      </c>
      <c r="V23" s="40">
        <v>0.0</v>
      </c>
      <c r="W23" s="43" t="s">
        <v>26</v>
      </c>
      <c r="X23" s="37">
        <v>45218.0</v>
      </c>
      <c r="Y23" s="42" t="s">
        <v>211</v>
      </c>
      <c r="Z23" s="58" t="s">
        <v>66</v>
      </c>
      <c r="AA23" s="40">
        <v>0.0</v>
      </c>
      <c r="AB23" s="40">
        <v>6.0</v>
      </c>
      <c r="AC23" s="40">
        <v>0.0</v>
      </c>
      <c r="AD23" s="56" t="s">
        <v>56</v>
      </c>
      <c r="AE23" s="37">
        <v>45219.0</v>
      </c>
      <c r="AF23" s="42" t="s">
        <v>211</v>
      </c>
      <c r="AG23" s="58" t="s">
        <v>66</v>
      </c>
      <c r="AH23" s="40">
        <v>0.0</v>
      </c>
      <c r="AI23" s="40">
        <v>6.0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18</v>
      </c>
      <c r="BB23" s="39">
        <f t="shared" si="24"/>
        <v>0</v>
      </c>
      <c r="BC23" s="50">
        <f t="shared" si="18"/>
        <v>18</v>
      </c>
      <c r="BD23" s="51"/>
      <c r="BE23" s="39">
        <f t="shared" si="21"/>
        <v>0</v>
      </c>
      <c r="BF23" s="39">
        <f t="shared" si="22"/>
        <v>1584</v>
      </c>
      <c r="BG23" s="39">
        <f t="shared" si="23"/>
        <v>0</v>
      </c>
      <c r="BH23" s="39">
        <f t="shared" si="19"/>
        <v>1584</v>
      </c>
      <c r="BI23" s="51"/>
      <c r="BJ23" s="39" t="s">
        <v>77</v>
      </c>
      <c r="BK23" s="93">
        <f t="shared" ref="BK23:BK25" si="26">BH20</f>
        <v>1776</v>
      </c>
      <c r="BL23" s="51"/>
      <c r="BM23" s="51"/>
    </row>
    <row r="24">
      <c r="A24" s="35" t="s">
        <v>54</v>
      </c>
      <c r="B24" s="41" t="s">
        <v>33</v>
      </c>
      <c r="C24" s="37">
        <v>45216.0</v>
      </c>
      <c r="D24" s="42" t="s">
        <v>128</v>
      </c>
      <c r="E24" s="58" t="s">
        <v>202</v>
      </c>
      <c r="F24" s="40">
        <v>6.0</v>
      </c>
      <c r="G24" s="40">
        <v>1.0</v>
      </c>
      <c r="H24" s="40">
        <v>0.0</v>
      </c>
      <c r="I24" s="57" t="s">
        <v>46</v>
      </c>
      <c r="J24" s="37">
        <v>45217.0</v>
      </c>
      <c r="K24" s="42" t="s">
        <v>274</v>
      </c>
      <c r="L24" s="58" t="s">
        <v>48</v>
      </c>
      <c r="M24" s="40">
        <v>6.0</v>
      </c>
      <c r="N24" s="40">
        <v>2.0</v>
      </c>
      <c r="O24" s="40">
        <v>0.0</v>
      </c>
      <c r="P24" s="63"/>
      <c r="Q24" s="45"/>
      <c r="R24" s="53"/>
      <c r="S24" s="58"/>
      <c r="T24" s="40">
        <v>0.0</v>
      </c>
      <c r="U24" s="40">
        <v>0.0</v>
      </c>
      <c r="V24" s="40">
        <v>0.0</v>
      </c>
      <c r="W24" s="44"/>
      <c r="X24" s="45"/>
      <c r="Y24" s="53"/>
      <c r="Z24" s="58"/>
      <c r="AA24" s="40">
        <v>0.0</v>
      </c>
      <c r="AB24" s="40">
        <v>0.0</v>
      </c>
      <c r="AC24" s="40">
        <v>0.0</v>
      </c>
      <c r="AD24" s="44"/>
      <c r="AE24" s="45"/>
      <c r="AF24" s="53"/>
      <c r="AG24" s="53"/>
      <c r="AH24" s="40">
        <v>0.0</v>
      </c>
      <c r="AI24" s="40">
        <v>0.0</v>
      </c>
      <c r="AJ24" s="40">
        <v>0.0</v>
      </c>
      <c r="AK24" s="96" t="s">
        <v>43</v>
      </c>
      <c r="AL24" s="37">
        <v>45221.0</v>
      </c>
      <c r="AM24" s="42" t="s">
        <v>112</v>
      </c>
      <c r="AN24" s="58" t="s">
        <v>71</v>
      </c>
      <c r="AO24" s="40">
        <v>6.5</v>
      </c>
      <c r="AP24" s="40">
        <v>1.0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18.5</v>
      </c>
      <c r="BA24" s="39">
        <f t="shared" si="25"/>
        <v>4</v>
      </c>
      <c r="BB24" s="39">
        <f t="shared" si="25"/>
        <v>0</v>
      </c>
      <c r="BC24" s="50">
        <f t="shared" si="18"/>
        <v>22.5</v>
      </c>
      <c r="BD24" s="51"/>
      <c r="BE24" s="39">
        <f t="shared" si="21"/>
        <v>1480</v>
      </c>
      <c r="BF24" s="39">
        <f t="shared" si="22"/>
        <v>352</v>
      </c>
      <c r="BG24" s="39">
        <f t="shared" si="23"/>
        <v>0</v>
      </c>
      <c r="BH24" s="39">
        <f t="shared" si="19"/>
        <v>1832</v>
      </c>
      <c r="BI24" s="51"/>
      <c r="BJ24" s="39" t="s">
        <v>80</v>
      </c>
      <c r="BK24" s="93">
        <f t="shared" si="26"/>
        <v>4152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3080</v>
      </c>
      <c r="BL25" s="99"/>
      <c r="BM25" s="51"/>
    </row>
    <row r="26">
      <c r="A26" s="59" t="s">
        <v>30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>AZ26*67.31</f>
        <v>0</v>
      </c>
      <c r="BF26" s="39">
        <f>BA26*74</f>
        <v>0</v>
      </c>
      <c r="BG26" s="39">
        <f>BB26*84</f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>AZ27*80</f>
        <v>0</v>
      </c>
      <c r="BF27" s="39">
        <f>BA27*88</f>
        <v>0</v>
      </c>
      <c r="BG27" s="39">
        <f>BB27*80</f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3300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85.5</v>
      </c>
      <c r="BA28" s="78">
        <f t="shared" si="30"/>
        <v>65</v>
      </c>
      <c r="BB28" s="78">
        <f>SUM(BB20,BB21,BB22,BB23,BB24,BB25)</f>
        <v>2.5</v>
      </c>
      <c r="BC28" s="79">
        <f>SUM(BC20,BC21,BC22,BC23,BC24,BC25,BC26)</f>
        <v>153</v>
      </c>
      <c r="BD28" s="51"/>
      <c r="BE28" s="40">
        <f>sum(BE20,BE21,BE22,BE23,BE24,BE25)</f>
        <v>6840</v>
      </c>
      <c r="BF28" s="40">
        <f>sum(BF20,BF21,BF22,BF23,BF24,BF261)</f>
        <v>5384</v>
      </c>
      <c r="BG28" s="40">
        <f>sum(BG20,BG21,BG22,BG23,BG24,BG25)</f>
        <v>200</v>
      </c>
      <c r="BH28" s="40">
        <f>sum(BH20,BH21,BH22,BH23,BH24,BH25,BH26,BH27)</f>
        <v>12424</v>
      </c>
      <c r="BI28" s="51"/>
      <c r="BJ28" s="39" t="s">
        <v>84</v>
      </c>
      <c r="BK28" s="93">
        <f t="shared" si="31"/>
        <v>3092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3068</v>
      </c>
      <c r="BL29" s="106"/>
      <c r="BM29" s="106"/>
    </row>
    <row r="30">
      <c r="A30" s="10"/>
      <c r="B30" s="11"/>
      <c r="C30" s="11"/>
      <c r="D30" s="12"/>
      <c r="E30" s="13">
        <v>45215.0</v>
      </c>
      <c r="F30" s="14"/>
      <c r="G30" s="14"/>
      <c r="H30" s="14"/>
      <c r="I30" s="15"/>
      <c r="J30" s="15"/>
      <c r="K30" s="16"/>
      <c r="L30" s="13">
        <v>45216.0</v>
      </c>
      <c r="M30" s="15"/>
      <c r="N30" s="15"/>
      <c r="O30" s="15"/>
      <c r="P30" s="15"/>
      <c r="Q30" s="11"/>
      <c r="R30" s="17"/>
      <c r="S30" s="13">
        <v>45217.0</v>
      </c>
      <c r="T30" s="11"/>
      <c r="U30" s="15"/>
      <c r="V30" s="15"/>
      <c r="W30" s="11"/>
      <c r="X30" s="18"/>
      <c r="Y30" s="14"/>
      <c r="Z30" s="13">
        <v>45218.0</v>
      </c>
      <c r="AA30" s="15"/>
      <c r="AB30" s="15"/>
      <c r="AC30" s="11"/>
      <c r="AD30" s="15"/>
      <c r="AE30" s="15"/>
      <c r="AF30" s="12"/>
      <c r="AG30" s="13">
        <v>45219.0</v>
      </c>
      <c r="AH30" s="15"/>
      <c r="AI30" s="11"/>
      <c r="AJ30" s="15"/>
      <c r="AK30" s="15"/>
      <c r="AL30" s="15"/>
      <c r="AM30" s="18"/>
      <c r="AN30" s="13">
        <v>45220.0</v>
      </c>
      <c r="AO30" s="11"/>
      <c r="AP30" s="19"/>
      <c r="AQ30" s="19"/>
      <c r="AR30" s="19"/>
      <c r="AS30" s="19"/>
      <c r="AT30" s="14"/>
      <c r="AU30" s="13">
        <v>45221.0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BH66</f>
        <v>3216</v>
      </c>
      <c r="BL31" s="32"/>
      <c r="BM31" s="32"/>
    </row>
    <row r="32">
      <c r="A32" s="35" t="s">
        <v>88</v>
      </c>
      <c r="B32" s="36" t="s">
        <v>19</v>
      </c>
      <c r="C32" s="37">
        <v>45215.0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45216.0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45217.0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45218.0</v>
      </c>
      <c r="Y32" s="42" t="s">
        <v>63</v>
      </c>
      <c r="Z32" s="39" t="s">
        <v>63</v>
      </c>
      <c r="AA32" s="40">
        <v>0.0</v>
      </c>
      <c r="AB32" s="40">
        <v>0.0</v>
      </c>
      <c r="AC32" s="40">
        <v>0.0</v>
      </c>
      <c r="AD32" s="56" t="s">
        <v>56</v>
      </c>
      <c r="AE32" s="37">
        <v>45219.0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45220.0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45221.0</v>
      </c>
      <c r="AT32" s="42" t="s">
        <v>298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37.5</v>
      </c>
      <c r="BB32" s="39">
        <f t="shared" si="32"/>
        <v>0</v>
      </c>
      <c r="BC32" s="50">
        <f t="shared" ref="BC32:BC39" si="34">SUM(AZ32,BA32,BB32)</f>
        <v>37.5</v>
      </c>
      <c r="BD32" s="51"/>
      <c r="BE32" s="39">
        <f t="shared" ref="BE32:BE37" si="35">AZ32*80</f>
        <v>0</v>
      </c>
      <c r="BF32" s="39">
        <f t="shared" ref="BF32:BF37" si="36">BA32*88</f>
        <v>3300</v>
      </c>
      <c r="BG32" s="39">
        <f t="shared" ref="BG32:BG37" si="37">BB32*80</f>
        <v>0</v>
      </c>
      <c r="BH32" s="39">
        <f t="shared" ref="BH32:BH36" si="38">sum(BE32,BF32,BG32)</f>
        <v>3300</v>
      </c>
      <c r="BI32" s="51"/>
      <c r="BJ32" s="39" t="s">
        <v>96</v>
      </c>
      <c r="BK32" s="93">
        <f>SUM(BH12,BH77)</f>
        <v>2294</v>
      </c>
      <c r="BL32" s="51"/>
      <c r="BM32" s="51"/>
    </row>
    <row r="33">
      <c r="A33" s="109" t="s">
        <v>97</v>
      </c>
      <c r="B33" s="41" t="s">
        <v>33</v>
      </c>
      <c r="C33" s="37">
        <v>45216.0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45217.0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45218.0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45219.0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45220.0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45221.0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45222.0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37</v>
      </c>
      <c r="BA33" s="39">
        <f t="shared" si="33"/>
        <v>1.5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2960</v>
      </c>
      <c r="BF33" s="39">
        <f t="shared" si="36"/>
        <v>132</v>
      </c>
      <c r="BG33" s="39">
        <f t="shared" si="37"/>
        <v>0</v>
      </c>
      <c r="BH33" s="39">
        <f t="shared" si="38"/>
        <v>3092</v>
      </c>
      <c r="BI33" s="51"/>
      <c r="BJ33" s="39" t="s">
        <v>102</v>
      </c>
      <c r="BK33" s="62">
        <f>sum(BH11,BH24,BH35,BH47,BH59,BH78)</f>
        <v>3588</v>
      </c>
      <c r="BL33" s="51"/>
      <c r="BM33" s="51"/>
    </row>
    <row r="34">
      <c r="A34" s="35" t="s">
        <v>103</v>
      </c>
      <c r="B34" s="41" t="s">
        <v>33</v>
      </c>
      <c r="C34" s="37">
        <v>45216.0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45217.0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45218.0</v>
      </c>
      <c r="R34" s="96" t="s">
        <v>74</v>
      </c>
      <c r="S34" s="110" t="s">
        <v>99</v>
      </c>
      <c r="T34" s="40">
        <v>7.0</v>
      </c>
      <c r="U34" s="40">
        <v>0.5</v>
      </c>
      <c r="V34" s="40">
        <v>0.0</v>
      </c>
      <c r="W34" s="56" t="s">
        <v>37</v>
      </c>
      <c r="X34" s="37">
        <v>45219.0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45220.0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45221.0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45222.0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34.5</v>
      </c>
      <c r="BA34" s="39">
        <f t="shared" si="39"/>
        <v>3.5</v>
      </c>
      <c r="BB34" s="39">
        <f t="shared" si="39"/>
        <v>0</v>
      </c>
      <c r="BC34" s="50">
        <f t="shared" si="34"/>
        <v>38</v>
      </c>
      <c r="BD34" s="51"/>
      <c r="BE34" s="39">
        <f t="shared" si="35"/>
        <v>2760</v>
      </c>
      <c r="BF34" s="39">
        <f t="shared" si="36"/>
        <v>308</v>
      </c>
      <c r="BG34" s="39">
        <f t="shared" si="37"/>
        <v>0</v>
      </c>
      <c r="BH34" s="39">
        <f t="shared" si="38"/>
        <v>3068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SUM(BH37,BH68)</f>
        <v>3016</v>
      </c>
      <c r="BL35" s="51"/>
      <c r="BM35" s="51"/>
    </row>
    <row r="36">
      <c r="A36" s="35" t="s">
        <v>50</v>
      </c>
      <c r="B36" s="60"/>
      <c r="C36" s="45"/>
      <c r="D36" s="92"/>
      <c r="E36" s="110"/>
      <c r="F36" s="40">
        <v>0.0</v>
      </c>
      <c r="G36" s="40">
        <v>0.0</v>
      </c>
      <c r="H36" s="40">
        <v>0.0</v>
      </c>
      <c r="I36" s="61"/>
      <c r="J36" s="45"/>
      <c r="K36" s="92"/>
      <c r="L36" s="110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3" t="s">
        <v>26</v>
      </c>
      <c r="X36" s="37">
        <v>45218.0</v>
      </c>
      <c r="Y36" s="42" t="s">
        <v>277</v>
      </c>
      <c r="Z36" s="39" t="s">
        <v>90</v>
      </c>
      <c r="AA36" s="40">
        <v>0.0</v>
      </c>
      <c r="AB36" s="40">
        <v>7.5</v>
      </c>
      <c r="AC36" s="40">
        <v>0.0</v>
      </c>
      <c r="AD36" s="56" t="s">
        <v>56</v>
      </c>
      <c r="AE36" s="37">
        <v>45219.0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57" t="s">
        <v>44</v>
      </c>
      <c r="AS36" s="37">
        <v>45222.0</v>
      </c>
      <c r="AT36" s="95" t="s">
        <v>299</v>
      </c>
      <c r="AU36" s="98" t="s">
        <v>282</v>
      </c>
      <c r="AV36" s="40">
        <v>5.5</v>
      </c>
      <c r="AW36" s="40">
        <v>1.0</v>
      </c>
      <c r="AX36" s="40">
        <v>0.0</v>
      </c>
      <c r="AY36" s="65"/>
      <c r="AZ36" s="49">
        <f t="shared" ref="AZ36:BA36" si="41">SUM(F36,M36,T36,AA36,AH36,AO36,AV36)</f>
        <v>5.5</v>
      </c>
      <c r="BA36" s="39">
        <f t="shared" si="41"/>
        <v>16.5</v>
      </c>
      <c r="BB36" s="39">
        <f>SUM(H36,O36,V36,AC36,AJ36,AQ37,AX36)</f>
        <v>0</v>
      </c>
      <c r="BC36" s="50">
        <f t="shared" si="34"/>
        <v>22</v>
      </c>
      <c r="BD36" s="51"/>
      <c r="BE36" s="39">
        <f t="shared" si="35"/>
        <v>440</v>
      </c>
      <c r="BF36" s="39">
        <f t="shared" si="36"/>
        <v>1452</v>
      </c>
      <c r="BG36" s="39">
        <f t="shared" si="37"/>
        <v>0</v>
      </c>
      <c r="BH36" s="39">
        <f t="shared" si="38"/>
        <v>1892</v>
      </c>
      <c r="BI36" s="51"/>
      <c r="BJ36" s="39" t="s">
        <v>52</v>
      </c>
      <c r="BK36" s="39">
        <f>sum(BH10,BH23,BH39,BH46,BH57,BH67,BH80)</f>
        <v>3080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2612</v>
      </c>
      <c r="BL37" s="51"/>
      <c r="BM37" s="51"/>
    </row>
    <row r="38">
      <c r="A38" s="35" t="s">
        <v>109</v>
      </c>
      <c r="B38" s="41" t="s">
        <v>33</v>
      </c>
      <c r="C38" s="37">
        <v>45216.0</v>
      </c>
      <c r="D38" s="96" t="s">
        <v>112</v>
      </c>
      <c r="E38" s="110" t="s">
        <v>71</v>
      </c>
      <c r="F38" s="40">
        <v>6.5</v>
      </c>
      <c r="G38" s="40">
        <v>1.0</v>
      </c>
      <c r="H38" s="40">
        <v>0.0</v>
      </c>
      <c r="I38" s="57" t="s">
        <v>46</v>
      </c>
      <c r="J38" s="37">
        <v>45217.0</v>
      </c>
      <c r="K38" s="96" t="s">
        <v>112</v>
      </c>
      <c r="L38" s="110" t="s">
        <v>71</v>
      </c>
      <c r="M38" s="40">
        <v>6.5</v>
      </c>
      <c r="N38" s="40">
        <v>1.0</v>
      </c>
      <c r="O38" s="40">
        <v>0.0</v>
      </c>
      <c r="P38" s="38" t="s">
        <v>36</v>
      </c>
      <c r="Q38" s="37">
        <v>45218.0</v>
      </c>
      <c r="R38" s="96" t="s">
        <v>112</v>
      </c>
      <c r="S38" s="110" t="s">
        <v>71</v>
      </c>
      <c r="T38" s="40">
        <v>6.5</v>
      </c>
      <c r="U38" s="40">
        <v>1.0</v>
      </c>
      <c r="V38" s="40">
        <v>0.0</v>
      </c>
      <c r="W38" s="56" t="s">
        <v>37</v>
      </c>
      <c r="X38" s="37">
        <v>45219.0</v>
      </c>
      <c r="Y38" s="38" t="s">
        <v>105</v>
      </c>
      <c r="Z38" s="110" t="s">
        <v>230</v>
      </c>
      <c r="AA38" s="40">
        <v>4.0</v>
      </c>
      <c r="AB38" s="40">
        <v>1.0</v>
      </c>
      <c r="AC38" s="40">
        <v>0.0</v>
      </c>
      <c r="AD38" s="56" t="s">
        <v>40</v>
      </c>
      <c r="AE38" s="37">
        <v>45220.0</v>
      </c>
      <c r="AF38" s="38" t="s">
        <v>25</v>
      </c>
      <c r="AG38" s="39" t="s">
        <v>25</v>
      </c>
      <c r="AH38" s="40">
        <v>0.0</v>
      </c>
      <c r="AI38" s="40">
        <v>0.0</v>
      </c>
      <c r="AJ38" s="40">
        <v>0.0</v>
      </c>
      <c r="AK38" s="42" t="s">
        <v>43</v>
      </c>
      <c r="AL38" s="37">
        <v>45221.0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45221.0</v>
      </c>
      <c r="AT38" s="42" t="s">
        <v>211</v>
      </c>
      <c r="AU38" s="58" t="s">
        <v>66</v>
      </c>
      <c r="AV38" s="40">
        <v>0.0</v>
      </c>
      <c r="AW38" s="40">
        <v>6.0</v>
      </c>
      <c r="AX38" s="40">
        <v>0.0</v>
      </c>
      <c r="AY38" s="48"/>
      <c r="AZ38" s="49">
        <f t="shared" ref="AZ38:BA38" si="43">SUM(F38,M38,T38,AA38,AH38,AO38,AV38)</f>
        <v>23.5</v>
      </c>
      <c r="BA38" s="39">
        <f t="shared" si="43"/>
        <v>10</v>
      </c>
      <c r="BB38" s="39">
        <f t="shared" si="44"/>
        <v>0</v>
      </c>
      <c r="BC38" s="50">
        <f t="shared" si="34"/>
        <v>33.5</v>
      </c>
      <c r="BD38" s="51"/>
      <c r="BE38" s="39">
        <f>AZ38*67.31</f>
        <v>1581.785</v>
      </c>
      <c r="BF38" s="39">
        <f>BA38*74</f>
        <v>740</v>
      </c>
      <c r="BG38" s="39">
        <f>BB38*84</f>
        <v>0</v>
      </c>
      <c r="BH38" s="39">
        <f t="shared" si="45"/>
        <v>2321.785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61"/>
      <c r="J39" s="143"/>
      <c r="K39" s="92"/>
      <c r="L39" s="92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63"/>
      <c r="AS39" s="45"/>
      <c r="AT39" s="53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0</v>
      </c>
      <c r="BB39" s="39">
        <f t="shared" si="44"/>
        <v>0</v>
      </c>
      <c r="BC39" s="50">
        <f t="shared" si="34"/>
        <v>0</v>
      </c>
      <c r="BD39" s="51"/>
      <c r="BE39" s="39">
        <f>AZ39*80</f>
        <v>0</v>
      </c>
      <c r="BF39" s="39">
        <f>BA39*88</f>
        <v>0</v>
      </c>
      <c r="BG39" s="39">
        <f>BB39*80</f>
        <v>0</v>
      </c>
      <c r="BH39" s="39">
        <f t="shared" si="45"/>
        <v>0</v>
      </c>
      <c r="BI39" s="51"/>
      <c r="BJ39" s="39" t="s">
        <v>114</v>
      </c>
      <c r="BK39" s="39">
        <f>SUM(BH9,BH25,BH36,BH44,BH58,BH70,BH79)</f>
        <v>4548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100.5</v>
      </c>
      <c r="BA40" s="78">
        <f t="shared" si="47"/>
        <v>69</v>
      </c>
      <c r="BB40" s="78">
        <f>SUM(BB32,BB33,BB34,BB35,BB36,BB37)</f>
        <v>0</v>
      </c>
      <c r="BC40" s="79">
        <f>SUM(BC32,BC33,BC34,BC35,BC36,BC37,BC38)</f>
        <v>169.5</v>
      </c>
      <c r="BD40" s="51"/>
      <c r="BE40" s="40">
        <f>SUM(BE32,BE33,BE34,BE36,BE35,BE37,BE38)</f>
        <v>7741.785</v>
      </c>
      <c r="BF40" s="40">
        <f>SUM(BF32,BF33,BF34,BF35,BF36,BF37,BF38)</f>
        <v>5932</v>
      </c>
      <c r="BG40" s="40">
        <f>SUM(BG32,BG33,BG34,BG34,BG35,BG36,BG37,BG38)</f>
        <v>0</v>
      </c>
      <c r="BH40" s="40">
        <f>sum(BH32,BH33,BH34,BH35,BH36,BH37,BH38,BH39)</f>
        <v>13673.785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2321.785</v>
      </c>
      <c r="BL41" s="8"/>
      <c r="BM41" s="8"/>
    </row>
    <row r="42">
      <c r="A42" s="10"/>
      <c r="B42" s="11"/>
      <c r="C42" s="11"/>
      <c r="D42" s="12"/>
      <c r="E42" s="13">
        <v>45215.0</v>
      </c>
      <c r="F42" s="14"/>
      <c r="G42" s="14"/>
      <c r="H42" s="14"/>
      <c r="I42" s="15"/>
      <c r="J42" s="15"/>
      <c r="K42" s="16"/>
      <c r="L42" s="13">
        <v>45216.0</v>
      </c>
      <c r="M42" s="15"/>
      <c r="N42" s="15"/>
      <c r="O42" s="15"/>
      <c r="P42" s="15"/>
      <c r="Q42" s="11"/>
      <c r="R42" s="17"/>
      <c r="S42" s="13">
        <v>45217.0</v>
      </c>
      <c r="T42" s="11"/>
      <c r="U42" s="15"/>
      <c r="V42" s="15"/>
      <c r="W42" s="11"/>
      <c r="X42" s="18"/>
      <c r="Y42" s="14"/>
      <c r="Z42" s="13">
        <v>45218.0</v>
      </c>
      <c r="AA42" s="15"/>
      <c r="AB42" s="15"/>
      <c r="AC42" s="11"/>
      <c r="AD42" s="15"/>
      <c r="AE42" s="15"/>
      <c r="AF42" s="12"/>
      <c r="AG42" s="13">
        <v>45219.0</v>
      </c>
      <c r="AH42" s="15"/>
      <c r="AI42" s="11"/>
      <c r="AJ42" s="15"/>
      <c r="AK42" s="15"/>
      <c r="AL42" s="15"/>
      <c r="AM42" s="18"/>
      <c r="AN42" s="13">
        <v>45220.0</v>
      </c>
      <c r="AO42" s="11"/>
      <c r="AP42" s="19"/>
      <c r="AQ42" s="19"/>
      <c r="AR42" s="19"/>
      <c r="AS42" s="19"/>
      <c r="AT42" s="14"/>
      <c r="AU42" s="13">
        <v>45221.0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45216.0</v>
      </c>
      <c r="D44" s="36" t="s">
        <v>236</v>
      </c>
      <c r="E44" s="127" t="s">
        <v>125</v>
      </c>
      <c r="F44" s="129">
        <v>5.0</v>
      </c>
      <c r="G44" s="129">
        <v>0.0</v>
      </c>
      <c r="H44" s="129">
        <v>0.0</v>
      </c>
      <c r="I44" s="42" t="s">
        <v>131</v>
      </c>
      <c r="J44" s="37">
        <v>45217.0</v>
      </c>
      <c r="K44" s="38" t="s">
        <v>236</v>
      </c>
      <c r="L44" s="39" t="s">
        <v>125</v>
      </c>
      <c r="M44" s="40">
        <v>5.0</v>
      </c>
      <c r="N44" s="40">
        <v>0.0</v>
      </c>
      <c r="O44" s="40">
        <v>0.0</v>
      </c>
      <c r="P44" s="39"/>
      <c r="Q44" s="45"/>
      <c r="R44" s="53"/>
      <c r="S44" s="53"/>
      <c r="T44" s="40">
        <v>0.0</v>
      </c>
      <c r="U44" s="40">
        <v>0.0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45221.0</v>
      </c>
      <c r="AM44" s="42" t="s">
        <v>284</v>
      </c>
      <c r="AN44" s="53" t="s">
        <v>122</v>
      </c>
      <c r="AO44" s="40">
        <v>0.0</v>
      </c>
      <c r="AP44" s="40">
        <v>3.5</v>
      </c>
      <c r="AQ44" s="40">
        <v>0.0</v>
      </c>
      <c r="AR44" s="42" t="s">
        <v>27</v>
      </c>
      <c r="AS44" s="37">
        <v>45222.0</v>
      </c>
      <c r="AT44" s="42" t="s">
        <v>286</v>
      </c>
      <c r="AU44" s="53" t="s">
        <v>120</v>
      </c>
      <c r="AV44" s="40">
        <v>0.0</v>
      </c>
      <c r="AW44" s="40">
        <v>4.5</v>
      </c>
      <c r="AX44" s="40">
        <v>0.0</v>
      </c>
      <c r="AY44" s="48"/>
      <c r="AZ44" s="49">
        <f t="shared" ref="AZ44:BB44" si="48">SUM(F44,M44,T44,AA44,AH44,AO44,AV44)</f>
        <v>10</v>
      </c>
      <c r="BA44" s="39">
        <f t="shared" si="48"/>
        <v>8</v>
      </c>
      <c r="BB44" s="39">
        <f t="shared" si="48"/>
        <v>0</v>
      </c>
      <c r="BC44" s="50">
        <f t="shared" ref="BC44:BC49" si="50">SUM(AZ44,BA44,BB44)</f>
        <v>18</v>
      </c>
      <c r="BD44" s="51"/>
      <c r="BE44" s="39">
        <f t="shared" ref="BE44:BE49" si="51">AZ44*80</f>
        <v>800</v>
      </c>
      <c r="BF44" s="39">
        <f t="shared" ref="BF44:BF49" si="52">BA44*88</f>
        <v>704</v>
      </c>
      <c r="BG44" s="39">
        <f t="shared" ref="BG44:BG49" si="53">BB44*80</f>
        <v>0</v>
      </c>
      <c r="BH44" s="39">
        <f t="shared" ref="BH44:BH49" si="54">sum(BE44,BF44,BG44)</f>
        <v>1504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45216.0</v>
      </c>
      <c r="D45" s="42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45217.0</v>
      </c>
      <c r="K45" s="38" t="s">
        <v>25</v>
      </c>
      <c r="L45" s="39" t="s">
        <v>25</v>
      </c>
      <c r="M45" s="40">
        <v>0.0</v>
      </c>
      <c r="N45" s="40">
        <v>0.0</v>
      </c>
      <c r="O45" s="40">
        <v>0.0</v>
      </c>
      <c r="P45" s="38" t="s">
        <v>36</v>
      </c>
      <c r="Q45" s="37">
        <v>45218.0</v>
      </c>
      <c r="R45" s="42" t="s">
        <v>283</v>
      </c>
      <c r="S45" s="53" t="s">
        <v>118</v>
      </c>
      <c r="T45" s="40">
        <v>0.0</v>
      </c>
      <c r="U45" s="40">
        <v>5.5</v>
      </c>
      <c r="V45" s="40">
        <v>0.0</v>
      </c>
      <c r="W45" s="42" t="s">
        <v>37</v>
      </c>
      <c r="X45" s="37">
        <v>45219.0</v>
      </c>
      <c r="Y45" s="38" t="s">
        <v>247</v>
      </c>
      <c r="Z45" s="39" t="s">
        <v>127</v>
      </c>
      <c r="AA45" s="40">
        <v>5.0</v>
      </c>
      <c r="AB45" s="40">
        <v>1.0</v>
      </c>
      <c r="AC45" s="40">
        <v>0.0</v>
      </c>
      <c r="AD45" s="42" t="s">
        <v>40</v>
      </c>
      <c r="AE45" s="37">
        <v>45220.0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45221.0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45222.0</v>
      </c>
      <c r="AT45" s="38" t="s">
        <v>247</v>
      </c>
      <c r="AU45" s="39" t="s">
        <v>127</v>
      </c>
      <c r="AV45" s="40">
        <v>5.0</v>
      </c>
      <c r="AW45" s="40">
        <v>1.0</v>
      </c>
      <c r="AX45" s="40">
        <v>0.0</v>
      </c>
      <c r="AY45" s="48"/>
      <c r="AZ45" s="49">
        <f t="shared" ref="AZ45:BB45" si="49">SUM(F45,M45,T45,AA45,AH45,AO45,AV45)</f>
        <v>20</v>
      </c>
      <c r="BA45" s="39">
        <f t="shared" si="49"/>
        <v>11.5</v>
      </c>
      <c r="BB45" s="39">
        <f t="shared" si="49"/>
        <v>0</v>
      </c>
      <c r="BC45" s="50">
        <f t="shared" si="50"/>
        <v>31.5</v>
      </c>
      <c r="BD45" s="51"/>
      <c r="BE45" s="39">
        <f t="shared" si="51"/>
        <v>1600</v>
      </c>
      <c r="BF45" s="39">
        <f t="shared" si="52"/>
        <v>1012</v>
      </c>
      <c r="BG45" s="39">
        <f t="shared" si="53"/>
        <v>0</v>
      </c>
      <c r="BH45" s="39">
        <f t="shared" si="54"/>
        <v>2612</v>
      </c>
      <c r="BI45" s="51"/>
      <c r="BJ45" s="51"/>
      <c r="BK45" s="51"/>
      <c r="BL45" s="51"/>
      <c r="BM45" s="51"/>
    </row>
    <row r="46">
      <c r="A46" s="59" t="s">
        <v>52</v>
      </c>
      <c r="B46" s="275" t="s">
        <v>62</v>
      </c>
      <c r="C46" s="37">
        <v>45216.0</v>
      </c>
      <c r="D46" s="42" t="s">
        <v>283</v>
      </c>
      <c r="E46" s="53" t="s">
        <v>118</v>
      </c>
      <c r="F46" s="40">
        <v>0.0</v>
      </c>
      <c r="G46" s="40">
        <v>5.5</v>
      </c>
      <c r="H46" s="40">
        <v>0.0</v>
      </c>
      <c r="I46" s="42" t="s">
        <v>131</v>
      </c>
      <c r="J46" s="37">
        <v>45217.0</v>
      </c>
      <c r="K46" s="42" t="s">
        <v>283</v>
      </c>
      <c r="L46" s="53" t="s">
        <v>118</v>
      </c>
      <c r="M46" s="40">
        <v>0.0</v>
      </c>
      <c r="N46" s="40">
        <v>5.5</v>
      </c>
      <c r="O46" s="40">
        <v>0.0</v>
      </c>
      <c r="P46" s="39"/>
      <c r="Q46" s="45"/>
      <c r="R46" s="39"/>
      <c r="S46" s="39"/>
      <c r="T46" s="40">
        <v>0.0</v>
      </c>
      <c r="U46" s="40">
        <v>0.0</v>
      </c>
      <c r="V46" s="40">
        <v>0.0</v>
      </c>
      <c r="W46" s="53"/>
      <c r="X46" s="45"/>
      <c r="Y46" s="53"/>
      <c r="Z46" s="53"/>
      <c r="AA46" s="40">
        <v>0.0</v>
      </c>
      <c r="AB46" s="40">
        <v>0.0</v>
      </c>
      <c r="AC46" s="40">
        <v>0.0</v>
      </c>
      <c r="AD46" s="53"/>
      <c r="AE46" s="45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11</v>
      </c>
      <c r="BB46" s="39">
        <f t="shared" si="55"/>
        <v>0</v>
      </c>
      <c r="BC46" s="50">
        <f t="shared" si="50"/>
        <v>11</v>
      </c>
      <c r="BD46" s="51"/>
      <c r="BE46" s="39">
        <f t="shared" si="51"/>
        <v>0</v>
      </c>
      <c r="BF46" s="39">
        <f t="shared" si="52"/>
        <v>968</v>
      </c>
      <c r="BG46" s="39">
        <f t="shared" si="53"/>
        <v>0</v>
      </c>
      <c r="BH46" s="39">
        <f t="shared" si="54"/>
        <v>968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39"/>
      <c r="Z47" s="39"/>
      <c r="AA47" s="40">
        <v>0.0</v>
      </c>
      <c r="AB47" s="40">
        <v>0.0</v>
      </c>
      <c r="AC47" s="40">
        <v>0.0</v>
      </c>
      <c r="AD47" s="42" t="s">
        <v>78</v>
      </c>
      <c r="AE47" s="37">
        <v>45220.0</v>
      </c>
      <c r="AF47" s="42" t="s">
        <v>284</v>
      </c>
      <c r="AG47" s="53" t="s">
        <v>122</v>
      </c>
      <c r="AH47" s="40">
        <v>0.0</v>
      </c>
      <c r="AI47" s="40">
        <v>3.5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39"/>
      <c r="AU47" s="39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3.5</v>
      </c>
      <c r="BB47" s="39">
        <f t="shared" si="56"/>
        <v>0</v>
      </c>
      <c r="BC47" s="50">
        <f t="shared" si="50"/>
        <v>3.5</v>
      </c>
      <c r="BD47" s="51"/>
      <c r="BE47" s="39">
        <f t="shared" si="51"/>
        <v>0</v>
      </c>
      <c r="BF47" s="39">
        <f t="shared" si="52"/>
        <v>308</v>
      </c>
      <c r="BG47" s="39">
        <f t="shared" si="53"/>
        <v>0</v>
      </c>
      <c r="BH47" s="39">
        <f t="shared" si="54"/>
        <v>308</v>
      </c>
      <c r="BI47" s="51"/>
      <c r="BJ47" s="39" t="s">
        <v>130</v>
      </c>
      <c r="BK47" s="92">
        <f>sum(BH14,BH28,BH40,BH51,BH61,BH72,BH83)</f>
        <v>53510.535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8" t="s">
        <v>67</v>
      </c>
      <c r="X48" s="37">
        <v>45219.0</v>
      </c>
      <c r="Y48" s="42" t="s">
        <v>286</v>
      </c>
      <c r="Z48" s="53" t="s">
        <v>120</v>
      </c>
      <c r="AA48" s="40">
        <v>0.0</v>
      </c>
      <c r="AB48" s="40">
        <v>4.5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4.5</v>
      </c>
      <c r="BB48" s="39">
        <f t="shared" si="57"/>
        <v>0</v>
      </c>
      <c r="BC48" s="50">
        <f t="shared" si="50"/>
        <v>4.5</v>
      </c>
      <c r="BD48" s="51"/>
      <c r="BE48" s="39">
        <f t="shared" si="51"/>
        <v>0</v>
      </c>
      <c r="BF48" s="39">
        <f t="shared" si="52"/>
        <v>396</v>
      </c>
      <c r="BG48" s="39">
        <f t="shared" si="53"/>
        <v>0</v>
      </c>
      <c r="BH48" s="39">
        <f t="shared" si="54"/>
        <v>396</v>
      </c>
      <c r="BI48" s="51"/>
      <c r="BJ48" s="39"/>
      <c r="BK48" s="92"/>
      <c r="BL48" s="51"/>
      <c r="BM48" s="51"/>
    </row>
    <row r="49">
      <c r="A49" s="59" t="s">
        <v>45</v>
      </c>
      <c r="B49" s="134"/>
      <c r="C49" s="45"/>
      <c r="D49" s="53"/>
      <c r="E49" s="53"/>
      <c r="F49" s="40">
        <v>0.0</v>
      </c>
      <c r="G49" s="40">
        <v>0.0</v>
      </c>
      <c r="H49" s="40">
        <v>0.0</v>
      </c>
      <c r="I49" s="53"/>
      <c r="J49" s="45"/>
      <c r="K49" s="53"/>
      <c r="L49" s="53"/>
      <c r="M49" s="40">
        <v>0.0</v>
      </c>
      <c r="N49" s="40">
        <v>0.0</v>
      </c>
      <c r="O49" s="40">
        <v>0.0</v>
      </c>
      <c r="P49" s="38" t="s">
        <v>36</v>
      </c>
      <c r="Q49" s="37">
        <v>45217.0</v>
      </c>
      <c r="R49" s="38" t="s">
        <v>236</v>
      </c>
      <c r="S49" s="39" t="s">
        <v>125</v>
      </c>
      <c r="T49" s="40">
        <v>5.0</v>
      </c>
      <c r="U49" s="40">
        <v>0.0</v>
      </c>
      <c r="V49" s="40">
        <v>0.0</v>
      </c>
      <c r="W49" s="38"/>
      <c r="X49" s="37"/>
      <c r="Y49" s="42"/>
      <c r="Z49" s="53"/>
      <c r="AA49" s="40">
        <v>0.0</v>
      </c>
      <c r="AB49" s="40">
        <v>0.0</v>
      </c>
      <c r="AC49" s="40">
        <v>0.0</v>
      </c>
      <c r="AD49" s="53"/>
      <c r="AE49" s="45"/>
      <c r="AF49" s="53"/>
      <c r="AG49" s="53"/>
      <c r="AH49" s="40">
        <v>0.0</v>
      </c>
      <c r="AI49" s="40">
        <v>0.0</v>
      </c>
      <c r="AJ49" s="40">
        <v>0.0</v>
      </c>
      <c r="AK49" s="53"/>
      <c r="AL49" s="45"/>
      <c r="AM49" s="53"/>
      <c r="AN49" s="53"/>
      <c r="AO49" s="40">
        <v>0.0</v>
      </c>
      <c r="AP49" s="40">
        <v>0.0</v>
      </c>
      <c r="AQ49" s="40">
        <v>0.0</v>
      </c>
      <c r="AR49" s="53"/>
      <c r="AS49" s="45"/>
      <c r="AT49" s="53"/>
      <c r="AU49" s="53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5</v>
      </c>
      <c r="BA49" s="39">
        <f t="shared" si="58"/>
        <v>0</v>
      </c>
      <c r="BB49" s="39">
        <f t="shared" si="58"/>
        <v>0</v>
      </c>
      <c r="BC49" s="50">
        <f t="shared" si="50"/>
        <v>5</v>
      </c>
      <c r="BD49" s="51"/>
      <c r="BE49" s="39">
        <f t="shared" si="51"/>
        <v>400</v>
      </c>
      <c r="BF49" s="39">
        <f t="shared" si="52"/>
        <v>0</v>
      </c>
      <c r="BG49" s="39">
        <f t="shared" si="53"/>
        <v>0</v>
      </c>
      <c r="BH49" s="39">
        <f t="shared" si="54"/>
        <v>400</v>
      </c>
      <c r="BI49" s="51"/>
      <c r="BJ49" s="39"/>
      <c r="BK49" s="92"/>
      <c r="BL49" s="51"/>
      <c r="BM49" s="51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137"/>
      <c r="AG50" s="137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53"/>
      <c r="BF50" s="53"/>
      <c r="BG50" s="53"/>
      <c r="BH50" s="53"/>
      <c r="BI50" s="136"/>
      <c r="BJ50" s="39" t="s">
        <v>134</v>
      </c>
      <c r="BK50" s="39">
        <f>sum(BK19,BK20,BK21,BK22,BK23,BK24,BK25,BK27,BK28,BK29,BK31,BK32,BK33,BK35,BK36,BK37,BK39,BK41)</f>
        <v>53510.535</v>
      </c>
      <c r="BL50" s="136"/>
      <c r="BM50" s="136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76" t="s">
        <v>14</v>
      </c>
      <c r="AZ51" s="77">
        <f t="shared" ref="AZ51:BA51" si="59">SUM(AZ44,AZ45,AZ46,AZ47,AZ48)</f>
        <v>30</v>
      </c>
      <c r="BA51" s="78">
        <f t="shared" si="59"/>
        <v>38.5</v>
      </c>
      <c r="BB51" s="78">
        <f>SUM(BB44,BB45,BB46,BB47)</f>
        <v>0</v>
      </c>
      <c r="BC51" s="79">
        <f>SUM(BC44,BC45,BC46,BC47,BC48,BC49)</f>
        <v>73.5</v>
      </c>
      <c r="BD51" s="51"/>
      <c r="BE51" s="40">
        <f t="shared" ref="BE51:BF51" si="60">SUM(BE44:BE47)</f>
        <v>2400</v>
      </c>
      <c r="BF51" s="40">
        <f t="shared" si="60"/>
        <v>2992</v>
      </c>
      <c r="BG51" s="40">
        <f>BB51*80</f>
        <v>0</v>
      </c>
      <c r="BH51" s="40">
        <f>SUM(BH44,BH45,BH46,BH47,BH48,BH49)</f>
        <v>6188</v>
      </c>
      <c r="BI51" s="51"/>
      <c r="BJ51" s="51"/>
      <c r="BK51" s="51"/>
      <c r="BL51" s="51"/>
      <c r="BM51" s="51"/>
    </row>
    <row r="52">
      <c r="B52" s="135"/>
      <c r="C52" s="71"/>
      <c r="D52" s="136"/>
      <c r="E52" s="136"/>
      <c r="F52" s="117"/>
      <c r="G52" s="117"/>
      <c r="H52" s="117"/>
      <c r="I52" s="117"/>
      <c r="J52" s="118"/>
      <c r="K52" s="136"/>
      <c r="L52" s="136"/>
      <c r="M52" s="51"/>
      <c r="N52" s="51"/>
      <c r="O52" s="51"/>
      <c r="P52" s="51"/>
      <c r="Q52" s="71"/>
      <c r="R52" s="136"/>
      <c r="S52" s="136"/>
      <c r="T52" s="136"/>
      <c r="U52" s="136"/>
      <c r="V52" s="136"/>
      <c r="W52" s="136"/>
      <c r="X52" s="71"/>
      <c r="Y52" s="136"/>
      <c r="Z52" s="136"/>
      <c r="AF52" s="74"/>
      <c r="AG52" s="74"/>
      <c r="AO52" s="138"/>
      <c r="AP52" s="138"/>
      <c r="AQ52" s="138"/>
      <c r="AR52" s="138"/>
      <c r="AS52" s="118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</row>
    <row r="53">
      <c r="F53" s="73"/>
      <c r="G53" s="73"/>
      <c r="H53" s="73"/>
      <c r="I53" s="73"/>
      <c r="K53" s="80" t="s">
        <v>49</v>
      </c>
      <c r="L53" s="81"/>
      <c r="AF53" s="82" t="s">
        <v>49</v>
      </c>
      <c r="AG53" s="81"/>
      <c r="AT53" s="82" t="s">
        <v>49</v>
      </c>
      <c r="AU53" s="81"/>
      <c r="BF53" s="82" t="s">
        <v>49</v>
      </c>
      <c r="BG53" s="81"/>
    </row>
    <row r="54">
      <c r="F54" s="73"/>
      <c r="G54" s="73"/>
      <c r="H54" s="73"/>
      <c r="I54" s="73"/>
      <c r="K54" s="139"/>
      <c r="L54" s="140"/>
      <c r="AF54" s="141"/>
      <c r="AG54" s="142"/>
    </row>
    <row r="55" ht="15.0" customHeight="1">
      <c r="A55" s="10"/>
      <c r="B55" s="11"/>
      <c r="C55" s="11"/>
      <c r="D55" s="12"/>
      <c r="E55" s="13">
        <v>45215.0</v>
      </c>
      <c r="F55" s="14"/>
      <c r="G55" s="14"/>
      <c r="H55" s="14"/>
      <c r="I55" s="15"/>
      <c r="J55" s="15"/>
      <c r="K55" s="16"/>
      <c r="L55" s="13">
        <v>45216.0</v>
      </c>
      <c r="M55" s="15"/>
      <c r="N55" s="15"/>
      <c r="O55" s="15"/>
      <c r="P55" s="15"/>
      <c r="Q55" s="11"/>
      <c r="R55" s="17"/>
      <c r="S55" s="13">
        <v>45217.0</v>
      </c>
      <c r="T55" s="11"/>
      <c r="U55" s="15"/>
      <c r="V55" s="15"/>
      <c r="W55" s="11"/>
      <c r="X55" s="18"/>
      <c r="Y55" s="14"/>
      <c r="Z55" s="13">
        <v>45218.0</v>
      </c>
      <c r="AA55" s="15"/>
      <c r="AB55" s="15"/>
      <c r="AC55" s="11"/>
      <c r="AD55" s="15"/>
      <c r="AE55" s="15"/>
      <c r="AF55" s="12"/>
      <c r="AG55" s="13">
        <v>45219.0</v>
      </c>
      <c r="AH55" s="15"/>
      <c r="AI55" s="11"/>
      <c r="AJ55" s="15"/>
      <c r="AK55" s="15"/>
      <c r="AL55" s="15"/>
      <c r="AM55" s="18"/>
      <c r="AN55" s="13">
        <v>45220.0</v>
      </c>
      <c r="AO55" s="11"/>
      <c r="AP55" s="19"/>
      <c r="AQ55" s="19"/>
      <c r="AR55" s="19"/>
      <c r="AS55" s="19"/>
      <c r="AT55" s="14"/>
      <c r="AU55" s="13">
        <v>45221.0</v>
      </c>
      <c r="AV55" s="19"/>
      <c r="AW55" s="19"/>
      <c r="AX55" s="19"/>
      <c r="AY55" s="20"/>
      <c r="AZ55" s="19"/>
      <c r="BA55" s="19"/>
      <c r="BB55" s="19"/>
      <c r="BC55" s="19"/>
      <c r="BD55" s="20"/>
      <c r="BE55" s="21"/>
      <c r="BF55" s="22"/>
      <c r="BG55" s="4"/>
      <c r="BH55" s="19"/>
      <c r="BI55" s="23"/>
      <c r="BJ55" s="16"/>
      <c r="BK55" s="16"/>
      <c r="BL55" s="20"/>
      <c r="BM55" s="20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10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52</v>
      </c>
      <c r="F57" s="40">
        <v>0.0</v>
      </c>
      <c r="G57" s="40">
        <v>0.0</v>
      </c>
      <c r="H57" s="40">
        <v>0.0</v>
      </c>
      <c r="I57" s="35"/>
      <c r="J57" s="143"/>
      <c r="K57" s="92"/>
      <c r="L57" s="92"/>
      <c r="M57" s="40">
        <v>0.0</v>
      </c>
      <c r="N57" s="40">
        <v>0.0</v>
      </c>
      <c r="O57" s="40">
        <v>0.0</v>
      </c>
      <c r="P57" s="144"/>
      <c r="Q57" s="144"/>
      <c r="R57" s="144"/>
      <c r="S57" s="144"/>
      <c r="T57" s="40">
        <v>0.0</v>
      </c>
      <c r="U57" s="40">
        <v>0.0</v>
      </c>
      <c r="V57" s="40">
        <v>0.0</v>
      </c>
      <c r="W57" s="63"/>
      <c r="X57" s="45"/>
      <c r="Y57" s="39"/>
      <c r="Z57" s="39"/>
      <c r="AA57" s="40">
        <v>0.0</v>
      </c>
      <c r="AB57" s="40">
        <v>0.0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0</v>
      </c>
      <c r="BA57" s="39">
        <f t="shared" si="61"/>
        <v>0</v>
      </c>
      <c r="BB57" s="39">
        <f t="shared" si="61"/>
        <v>0</v>
      </c>
      <c r="BC57" s="50">
        <f t="shared" ref="BC57:BC59" si="63">SUM(AZ57,BA57,BB57)</f>
        <v>0</v>
      </c>
      <c r="BD57" s="51"/>
      <c r="BE57" s="39">
        <f t="shared" ref="BE57:BE59" si="64">AZ57*80</f>
        <v>0</v>
      </c>
      <c r="BF57" s="39">
        <f t="shared" ref="BF57:BF59" si="65">BA57*88</f>
        <v>0</v>
      </c>
      <c r="BG57" s="39">
        <f t="shared" ref="BG57:BG59" si="66">BB57*80</f>
        <v>0</v>
      </c>
      <c r="BH57" s="39">
        <f t="shared" ref="BH57:BH59" si="67">sum(BE57,BF57,BG57)</f>
        <v>0</v>
      </c>
      <c r="BI57" s="51"/>
      <c r="BJ57" s="51"/>
      <c r="BK57" s="51"/>
      <c r="BL57" s="51"/>
      <c r="BM57" s="51"/>
    </row>
    <row r="58">
      <c r="A58" s="59" t="s">
        <v>50</v>
      </c>
      <c r="F58" s="40">
        <v>0.0</v>
      </c>
      <c r="G58" s="40">
        <v>0.0</v>
      </c>
      <c r="H58" s="40">
        <v>0.0</v>
      </c>
      <c r="I58" s="134"/>
      <c r="J58" s="45"/>
      <c r="K58" s="111"/>
      <c r="L58" s="39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53"/>
      <c r="X58" s="45"/>
      <c r="Y58" s="111"/>
      <c r="Z58" s="39"/>
      <c r="AA58" s="40">
        <v>0.0</v>
      </c>
      <c r="AB58" s="40">
        <v>0.0</v>
      </c>
      <c r="AC58" s="40">
        <v>0.0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148" t="s">
        <v>43</v>
      </c>
      <c r="AL58" s="146">
        <v>45221.0</v>
      </c>
      <c r="AM58" s="148" t="s">
        <v>289</v>
      </c>
      <c r="AN58" s="148" t="s">
        <v>106</v>
      </c>
      <c r="AO58" s="40">
        <v>3.0</v>
      </c>
      <c r="AP58" s="40">
        <v>2.0</v>
      </c>
      <c r="AQ58" s="40">
        <v>0.0</v>
      </c>
      <c r="AR58" s="149"/>
      <c r="AS58" s="45"/>
      <c r="AT58" s="150"/>
      <c r="AU58" s="127"/>
      <c r="AV58" s="40">
        <v>0.0</v>
      </c>
      <c r="AW58" s="40">
        <v>0.0</v>
      </c>
      <c r="AX58" s="40">
        <v>0.0</v>
      </c>
      <c r="AY58" s="48"/>
      <c r="AZ58" s="49">
        <f t="shared" ref="AZ58:BB58" si="62">SUM(F58,M58,T58,AA58,AH58,AO58,AV58)</f>
        <v>3</v>
      </c>
      <c r="BA58" s="39">
        <f t="shared" si="62"/>
        <v>2</v>
      </c>
      <c r="BB58" s="39">
        <f t="shared" si="62"/>
        <v>0</v>
      </c>
      <c r="BC58" s="50">
        <f t="shared" si="63"/>
        <v>5</v>
      </c>
      <c r="BD58" s="51"/>
      <c r="BE58" s="39">
        <f t="shared" si="64"/>
        <v>240</v>
      </c>
      <c r="BF58" s="39">
        <f t="shared" si="65"/>
        <v>176</v>
      </c>
      <c r="BG58" s="39">
        <f t="shared" si="66"/>
        <v>0</v>
      </c>
      <c r="BH58" s="39">
        <f t="shared" si="67"/>
        <v>416</v>
      </c>
      <c r="BI58" s="51"/>
      <c r="BJ58" s="51"/>
      <c r="BK58" s="51"/>
      <c r="BL58" s="51"/>
      <c r="BM58" s="51"/>
    </row>
    <row r="59">
      <c r="A59" s="59" t="s">
        <v>54</v>
      </c>
      <c r="B59" s="134"/>
      <c r="C59" s="45"/>
      <c r="D59" s="111"/>
      <c r="E59" s="39"/>
      <c r="F59" s="40">
        <v>0.0</v>
      </c>
      <c r="G59" s="40">
        <v>0.0</v>
      </c>
      <c r="H59" s="40">
        <v>0.0</v>
      </c>
      <c r="I59" s="144"/>
      <c r="J59" s="144"/>
      <c r="K59" s="144"/>
      <c r="L59" s="144"/>
      <c r="M59" s="40">
        <v>0.0</v>
      </c>
      <c r="N59" s="40">
        <v>0.0</v>
      </c>
      <c r="O59" s="40">
        <v>0.0</v>
      </c>
      <c r="P59" s="39"/>
      <c r="Q59" s="45"/>
      <c r="R59" s="111"/>
      <c r="S59" s="39"/>
      <c r="T59" s="40">
        <v>0.0</v>
      </c>
      <c r="U59" s="40">
        <v>0.0</v>
      </c>
      <c r="V59" s="40">
        <v>0.0</v>
      </c>
      <c r="W59" s="168" t="s">
        <v>26</v>
      </c>
      <c r="X59" s="146">
        <v>45218.0</v>
      </c>
      <c r="Y59" s="40" t="s">
        <v>287</v>
      </c>
      <c r="Z59" s="39" t="s">
        <v>136</v>
      </c>
      <c r="AA59" s="40">
        <v>1.0</v>
      </c>
      <c r="AB59" s="40">
        <v>7.0</v>
      </c>
      <c r="AC59" s="40">
        <v>1.0</v>
      </c>
      <c r="AD59" s="145" t="s">
        <v>40</v>
      </c>
      <c r="AE59" s="146">
        <v>45220.0</v>
      </c>
      <c r="AF59" s="147" t="s">
        <v>288</v>
      </c>
      <c r="AG59" s="40" t="s">
        <v>138</v>
      </c>
      <c r="AH59" s="40">
        <v>2.0</v>
      </c>
      <c r="AI59" s="40">
        <v>2.0</v>
      </c>
      <c r="AJ59" s="40">
        <v>0.0</v>
      </c>
      <c r="AK59" s="92"/>
      <c r="AL59" s="45"/>
      <c r="AM59" s="92"/>
      <c r="AN59" s="92"/>
      <c r="AO59" s="40">
        <v>0.0</v>
      </c>
      <c r="AP59" s="40">
        <v>0.0</v>
      </c>
      <c r="AQ59" s="40">
        <v>0.0</v>
      </c>
      <c r="AR59" s="151" t="s">
        <v>44</v>
      </c>
      <c r="AS59" s="146">
        <v>45222.0</v>
      </c>
      <c r="AT59" s="289" t="s">
        <v>288</v>
      </c>
      <c r="AU59" s="129" t="s">
        <v>138</v>
      </c>
      <c r="AV59" s="40">
        <v>2.0</v>
      </c>
      <c r="AW59" s="40">
        <v>2.0</v>
      </c>
      <c r="AX59" s="40">
        <v>0.0</v>
      </c>
      <c r="AY59" s="48"/>
      <c r="AZ59" s="49">
        <f t="shared" ref="AZ59:BB59" si="68">SUM(F59,M59,T59,AA59,AH59,AO59,AV59)</f>
        <v>5</v>
      </c>
      <c r="BA59" s="39">
        <f t="shared" si="68"/>
        <v>11</v>
      </c>
      <c r="BB59" s="39">
        <f t="shared" si="68"/>
        <v>1</v>
      </c>
      <c r="BC59" s="50">
        <f t="shared" si="63"/>
        <v>17</v>
      </c>
      <c r="BD59" s="51"/>
      <c r="BE59" s="39">
        <f t="shared" si="64"/>
        <v>400</v>
      </c>
      <c r="BF59" s="39">
        <f t="shared" si="65"/>
        <v>968</v>
      </c>
      <c r="BG59" s="39">
        <f t="shared" si="66"/>
        <v>80</v>
      </c>
      <c r="BH59" s="39">
        <f t="shared" si="67"/>
        <v>1448</v>
      </c>
      <c r="BI59" s="51"/>
      <c r="BJ59" s="51"/>
      <c r="BK59" s="51"/>
      <c r="BL59" s="51"/>
      <c r="BM59" s="51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  <c r="BC60" s="153"/>
      <c r="BD60" s="153"/>
      <c r="BE60" s="85"/>
      <c r="BF60" s="85"/>
      <c r="BG60" s="85"/>
      <c r="BH60" s="85"/>
      <c r="BI60" s="153"/>
      <c r="BJ60" s="153"/>
      <c r="BK60" s="153"/>
      <c r="BL60" s="153"/>
      <c r="BM60" s="153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76" t="s">
        <v>14</v>
      </c>
      <c r="AZ61" s="77">
        <f t="shared" ref="AZ61:BC61" si="69">SUM(AZ57,AZ58,AZ59)</f>
        <v>8</v>
      </c>
      <c r="BA61" s="78">
        <f t="shared" si="69"/>
        <v>13</v>
      </c>
      <c r="BB61" s="78">
        <f t="shared" si="69"/>
        <v>1</v>
      </c>
      <c r="BC61" s="79">
        <f t="shared" si="69"/>
        <v>22</v>
      </c>
      <c r="BD61" s="51"/>
      <c r="BE61" s="40">
        <f t="shared" ref="BE61:BG61" si="70">sum(BE57,BE58)</f>
        <v>240</v>
      </c>
      <c r="BF61" s="40">
        <f t="shared" si="70"/>
        <v>176</v>
      </c>
      <c r="BG61" s="40">
        <f t="shared" si="70"/>
        <v>0</v>
      </c>
      <c r="BH61" s="40">
        <f>sum(BH57,BH58,BH59)</f>
        <v>1864</v>
      </c>
      <c r="BI61" s="51"/>
      <c r="BJ61" s="51"/>
      <c r="BK61" s="51"/>
      <c r="BL61" s="51"/>
      <c r="BM61" s="51"/>
    </row>
    <row r="62">
      <c r="A62" s="152"/>
      <c r="B62" s="153"/>
      <c r="C62" s="153"/>
      <c r="D62" s="67"/>
      <c r="E62" s="67"/>
      <c r="F62" s="153"/>
      <c r="G62" s="153"/>
      <c r="H62" s="153"/>
      <c r="I62" s="153"/>
      <c r="J62" s="153"/>
      <c r="K62" s="154"/>
      <c r="L62" s="15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154"/>
      <c r="AG62" s="15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</row>
    <row r="63">
      <c r="A63" s="155"/>
      <c r="B63" s="153"/>
      <c r="C63" s="153"/>
      <c r="D63" s="67"/>
      <c r="F63" s="153"/>
      <c r="G63" s="153"/>
      <c r="H63" s="153"/>
      <c r="I63" s="153"/>
      <c r="J63" s="153"/>
      <c r="K63" s="6" t="s">
        <v>53</v>
      </c>
      <c r="L63" s="4"/>
      <c r="M63" s="155"/>
      <c r="N63" s="155"/>
      <c r="O63" s="155"/>
      <c r="P63" s="155"/>
      <c r="Q63" s="156"/>
      <c r="R63" s="155"/>
      <c r="S63" s="155"/>
      <c r="T63" s="155"/>
      <c r="U63" s="155"/>
      <c r="V63" s="155"/>
      <c r="W63" s="155"/>
      <c r="X63" s="155"/>
      <c r="Y63" s="155"/>
      <c r="Z63" s="155"/>
      <c r="AA63" s="157"/>
      <c r="AB63" s="157"/>
      <c r="AC63" s="157"/>
      <c r="AD63" s="157"/>
      <c r="AE63" s="153"/>
      <c r="AF63" s="9" t="s">
        <v>53</v>
      </c>
      <c r="AG63" s="4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9" t="s">
        <v>53</v>
      </c>
      <c r="AU63" s="4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9" t="s">
        <v>53</v>
      </c>
      <c r="BG63" s="4"/>
      <c r="BH63" s="153"/>
      <c r="BI63" s="153"/>
      <c r="BJ63" s="153"/>
      <c r="BK63" s="153"/>
      <c r="BL63" s="153"/>
      <c r="BM63" s="153"/>
    </row>
    <row r="64">
      <c r="A64" s="10"/>
      <c r="B64" s="11"/>
      <c r="C64" s="11"/>
      <c r="D64" s="12"/>
      <c r="E64" s="13">
        <v>45215.0</v>
      </c>
      <c r="F64" s="14"/>
      <c r="G64" s="14"/>
      <c r="H64" s="14"/>
      <c r="I64" s="15"/>
      <c r="J64" s="15"/>
      <c r="K64" s="16"/>
      <c r="L64" s="13">
        <v>45216.0</v>
      </c>
      <c r="M64" s="15"/>
      <c r="N64" s="15"/>
      <c r="O64" s="15"/>
      <c r="P64" s="15"/>
      <c r="Q64" s="11"/>
      <c r="R64" s="17"/>
      <c r="S64" s="13">
        <v>45217.0</v>
      </c>
      <c r="T64" s="11"/>
      <c r="U64" s="15"/>
      <c r="V64" s="15"/>
      <c r="W64" s="11"/>
      <c r="X64" s="18"/>
      <c r="Y64" s="14"/>
      <c r="Z64" s="13">
        <v>45218.0</v>
      </c>
      <c r="AA64" s="15"/>
      <c r="AB64" s="15"/>
      <c r="AC64" s="11"/>
      <c r="AD64" s="15"/>
      <c r="AE64" s="15"/>
      <c r="AF64" s="12"/>
      <c r="AG64" s="13">
        <v>45219.0</v>
      </c>
      <c r="AH64" s="15"/>
      <c r="AI64" s="11"/>
      <c r="AJ64" s="15"/>
      <c r="AK64" s="15"/>
      <c r="AL64" s="15"/>
      <c r="AM64" s="18"/>
      <c r="AN64" s="13">
        <v>45220.0</v>
      </c>
      <c r="AO64" s="11"/>
      <c r="AP64" s="19"/>
      <c r="AQ64" s="19"/>
      <c r="AR64" s="19"/>
      <c r="AS64" s="19"/>
      <c r="AT64" s="14"/>
      <c r="AU64" s="13">
        <v>45221.0</v>
      </c>
      <c r="AV64" s="19"/>
      <c r="AW64" s="19"/>
      <c r="AX64" s="19"/>
      <c r="AY64" s="20"/>
      <c r="AZ64" s="19"/>
      <c r="BA64" s="19"/>
      <c r="BB64" s="19"/>
      <c r="BC64" s="19"/>
      <c r="BD64" s="20"/>
      <c r="BE64" s="21"/>
      <c r="BF64" s="22"/>
      <c r="BG64" s="4"/>
      <c r="BH64" s="19"/>
      <c r="BI64" s="23"/>
      <c r="BJ64" s="16"/>
      <c r="BK64" s="16"/>
      <c r="BL64" s="20"/>
      <c r="BM64" s="20"/>
    </row>
    <row r="65">
      <c r="A65" s="107"/>
      <c r="B65" s="26"/>
      <c r="C65" s="26"/>
      <c r="D65" s="26" t="s">
        <v>2</v>
      </c>
      <c r="E65" s="26" t="s">
        <v>3</v>
      </c>
      <c r="F65" s="26" t="s">
        <v>4</v>
      </c>
      <c r="G65" s="26" t="s">
        <v>5</v>
      </c>
      <c r="H65" s="26" t="s">
        <v>6</v>
      </c>
      <c r="I65" s="26"/>
      <c r="J65" s="26"/>
      <c r="K65" s="26" t="s">
        <v>2</v>
      </c>
      <c r="L65" s="26" t="s">
        <v>7</v>
      </c>
      <c r="M65" s="26" t="s">
        <v>4</v>
      </c>
      <c r="N65" s="26" t="s">
        <v>5</v>
      </c>
      <c r="O65" s="26" t="s">
        <v>6</v>
      </c>
      <c r="P65" s="26"/>
      <c r="Q65" s="26"/>
      <c r="R65" s="26" t="s">
        <v>2</v>
      </c>
      <c r="S65" s="26" t="s">
        <v>8</v>
      </c>
      <c r="T65" s="26" t="s">
        <v>4</v>
      </c>
      <c r="U65" s="26" t="s">
        <v>5</v>
      </c>
      <c r="V65" s="26" t="s">
        <v>6</v>
      </c>
      <c r="W65" s="28"/>
      <c r="X65" s="29"/>
      <c r="Y65" s="29" t="s">
        <v>2</v>
      </c>
      <c r="Z65" s="29" t="s">
        <v>9</v>
      </c>
      <c r="AA65" s="26" t="s">
        <v>4</v>
      </c>
      <c r="AB65" s="26" t="s">
        <v>5</v>
      </c>
      <c r="AC65" s="26" t="s">
        <v>6</v>
      </c>
      <c r="AD65" s="29"/>
      <c r="AE65" s="29"/>
      <c r="AF65" s="29" t="s">
        <v>2</v>
      </c>
      <c r="AG65" s="29" t="s">
        <v>10</v>
      </c>
      <c r="AH65" s="26" t="s">
        <v>4</v>
      </c>
      <c r="AI65" s="26" t="s">
        <v>5</v>
      </c>
      <c r="AJ65" s="26" t="s">
        <v>6</v>
      </c>
      <c r="AK65" s="29"/>
      <c r="AL65" s="29"/>
      <c r="AM65" s="29" t="s">
        <v>2</v>
      </c>
      <c r="AN65" s="29" t="s">
        <v>11</v>
      </c>
      <c r="AO65" s="26" t="s">
        <v>4</v>
      </c>
      <c r="AP65" s="26" t="s">
        <v>5</v>
      </c>
      <c r="AQ65" s="26" t="s">
        <v>6</v>
      </c>
      <c r="AR65" s="29"/>
      <c r="AS65" s="29"/>
      <c r="AT65" s="29" t="s">
        <v>2</v>
      </c>
      <c r="AU65" s="29" t="s">
        <v>12</v>
      </c>
      <c r="AV65" s="26" t="s">
        <v>4</v>
      </c>
      <c r="AW65" s="26" t="s">
        <v>5</v>
      </c>
      <c r="AX65" s="26" t="s">
        <v>6</v>
      </c>
      <c r="AY65" s="30"/>
      <c r="AZ65" s="31" t="s">
        <v>4</v>
      </c>
      <c r="BA65" s="31" t="s">
        <v>13</v>
      </c>
      <c r="BB65" s="31" t="s">
        <v>6</v>
      </c>
      <c r="BC65" s="31" t="s">
        <v>14</v>
      </c>
      <c r="BD65" s="32"/>
      <c r="BE65" s="33" t="s">
        <v>4</v>
      </c>
      <c r="BF65" s="33" t="s">
        <v>13</v>
      </c>
      <c r="BG65" s="33" t="s">
        <v>6</v>
      </c>
      <c r="BH65" s="33" t="s">
        <v>15</v>
      </c>
      <c r="BI65" s="32"/>
      <c r="BJ65" s="32"/>
      <c r="BK65" s="32"/>
      <c r="BL65" s="32"/>
      <c r="BM65" s="32"/>
    </row>
    <row r="66">
      <c r="A66" s="94" t="s">
        <v>139</v>
      </c>
      <c r="B66" s="36" t="s">
        <v>19</v>
      </c>
      <c r="C66" s="37">
        <v>45215.0</v>
      </c>
      <c r="D66" s="42" t="s">
        <v>211</v>
      </c>
      <c r="E66" s="58" t="s">
        <v>66</v>
      </c>
      <c r="F66" s="40">
        <v>0.0</v>
      </c>
      <c r="G66" s="40">
        <v>6.0</v>
      </c>
      <c r="H66" s="40">
        <v>0.0</v>
      </c>
      <c r="I66" s="36" t="s">
        <v>22</v>
      </c>
      <c r="J66" s="37">
        <v>45216.0</v>
      </c>
      <c r="K66" s="42" t="s">
        <v>211</v>
      </c>
      <c r="L66" s="58" t="s">
        <v>66</v>
      </c>
      <c r="M66" s="40">
        <v>0.0</v>
      </c>
      <c r="N66" s="40">
        <v>6.0</v>
      </c>
      <c r="O66" s="40">
        <v>0.0</v>
      </c>
      <c r="P66" s="36" t="s">
        <v>24</v>
      </c>
      <c r="Q66" s="37">
        <v>45217.0</v>
      </c>
      <c r="R66" s="42" t="s">
        <v>319</v>
      </c>
      <c r="S66" s="58" t="s">
        <v>266</v>
      </c>
      <c r="T66" s="40">
        <v>1.0</v>
      </c>
      <c r="U66" s="40">
        <v>7.0</v>
      </c>
      <c r="V66" s="40">
        <v>4.0</v>
      </c>
      <c r="W66" s="36" t="s">
        <v>26</v>
      </c>
      <c r="X66" s="37">
        <v>45218.0</v>
      </c>
      <c r="Y66" s="42" t="s">
        <v>211</v>
      </c>
      <c r="Z66" s="58" t="s">
        <v>66</v>
      </c>
      <c r="AA66" s="40">
        <v>0.0</v>
      </c>
      <c r="AB66" s="40">
        <v>6.0</v>
      </c>
      <c r="AC66" s="40">
        <v>0.0</v>
      </c>
      <c r="AD66" s="36" t="s">
        <v>56</v>
      </c>
      <c r="AE66" s="37">
        <v>45219.0</v>
      </c>
      <c r="AF66" s="42" t="s">
        <v>279</v>
      </c>
      <c r="AG66" s="58" t="s">
        <v>218</v>
      </c>
      <c r="AH66" s="40">
        <v>0.0</v>
      </c>
      <c r="AI66" s="40">
        <v>7.0</v>
      </c>
      <c r="AJ66" s="40">
        <v>0.0</v>
      </c>
      <c r="AK66" s="284" t="s">
        <v>57</v>
      </c>
      <c r="AL66" s="37">
        <v>45220.0</v>
      </c>
      <c r="AM66" s="42" t="s">
        <v>25</v>
      </c>
      <c r="AN66" s="58" t="s">
        <v>25</v>
      </c>
      <c r="AO66" s="40">
        <v>0.0</v>
      </c>
      <c r="AP66" s="40">
        <v>0.0</v>
      </c>
      <c r="AQ66" s="40">
        <v>0.0</v>
      </c>
      <c r="AR66" s="96" t="s">
        <v>149</v>
      </c>
      <c r="AS66" s="37">
        <v>45221.0</v>
      </c>
      <c r="AT66" s="42" t="s">
        <v>25</v>
      </c>
      <c r="AU66" s="58" t="s">
        <v>25</v>
      </c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1</v>
      </c>
      <c r="BA66" s="39">
        <f t="shared" si="71"/>
        <v>32</v>
      </c>
      <c r="BB66" s="39">
        <f t="shared" si="71"/>
        <v>4</v>
      </c>
      <c r="BC66" s="50">
        <f t="shared" ref="BC66:BC70" si="73">SUM(AZ66,BA66,BB66)</f>
        <v>37</v>
      </c>
      <c r="BD66" s="51"/>
      <c r="BE66" s="39">
        <f t="shared" ref="BE66:BE70" si="74">AZ66*80</f>
        <v>80</v>
      </c>
      <c r="BF66" s="39">
        <f t="shared" ref="BF66:BF70" si="75">BA66*88</f>
        <v>2816</v>
      </c>
      <c r="BG66" s="39">
        <f t="shared" ref="BG66:BG70" si="76">BB66*80</f>
        <v>320</v>
      </c>
      <c r="BH66" s="39">
        <f t="shared" ref="BH66:BH70" si="77">sum(BE66,BF66,BG66)</f>
        <v>3216</v>
      </c>
      <c r="BI66" s="51"/>
      <c r="BJ66" s="51"/>
      <c r="BK66" s="51"/>
      <c r="BL66" s="51"/>
      <c r="BM66" s="51"/>
    </row>
    <row r="67" ht="16.5" customHeight="1">
      <c r="A67" s="94" t="s">
        <v>52</v>
      </c>
      <c r="B67" s="60"/>
      <c r="D67" s="39"/>
      <c r="E67" s="39"/>
      <c r="F67" s="40">
        <v>0.0</v>
      </c>
      <c r="G67" s="40">
        <v>0.0</v>
      </c>
      <c r="H67" s="40">
        <v>0.0</v>
      </c>
      <c r="I67" s="53"/>
      <c r="J67" s="45"/>
      <c r="K67" s="39"/>
      <c r="L67" s="39"/>
      <c r="M67" s="40">
        <v>0.0</v>
      </c>
      <c r="N67" s="40">
        <v>0.0</v>
      </c>
      <c r="O67" s="40">
        <v>0.0</v>
      </c>
      <c r="P67" s="39"/>
      <c r="Q67" s="45"/>
      <c r="R67" s="39"/>
      <c r="S67" s="39"/>
      <c r="T67" s="40">
        <v>0.0</v>
      </c>
      <c r="U67" s="40">
        <v>0.0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44"/>
      <c r="AE67" s="45"/>
      <c r="AF67" s="39"/>
      <c r="AG67" s="39"/>
      <c r="AH67" s="40">
        <v>0.0</v>
      </c>
      <c r="AI67" s="40">
        <v>0.0</v>
      </c>
      <c r="AJ67" s="40">
        <v>0.0</v>
      </c>
      <c r="AK67" s="284" t="s">
        <v>57</v>
      </c>
      <c r="AL67" s="37">
        <v>45220.0</v>
      </c>
      <c r="AM67" s="42" t="s">
        <v>211</v>
      </c>
      <c r="AN67" s="58" t="s">
        <v>66</v>
      </c>
      <c r="AO67" s="40">
        <v>0.0</v>
      </c>
      <c r="AP67" s="40">
        <v>6.0</v>
      </c>
      <c r="AQ67" s="40">
        <v>0.0</v>
      </c>
      <c r="AR67" s="96"/>
      <c r="AS67" s="37"/>
      <c r="AT67" s="42"/>
      <c r="AU67" s="58"/>
      <c r="AV67" s="40">
        <v>0.0</v>
      </c>
      <c r="AW67" s="40">
        <v>0.0</v>
      </c>
      <c r="AX67" s="40">
        <v>0.0</v>
      </c>
      <c r="AY67" s="48"/>
      <c r="AZ67" s="49">
        <f t="shared" ref="AZ67:BB67" si="72">SUM(F67,M67,T67,AA67,AH67,AO67,AV67)</f>
        <v>0</v>
      </c>
      <c r="BA67" s="39">
        <f t="shared" si="72"/>
        <v>6</v>
      </c>
      <c r="BB67" s="39">
        <f t="shared" si="72"/>
        <v>0</v>
      </c>
      <c r="BC67" s="50">
        <f t="shared" si="73"/>
        <v>6</v>
      </c>
      <c r="BD67" s="51"/>
      <c r="BE67" s="39">
        <f t="shared" si="74"/>
        <v>0</v>
      </c>
      <c r="BF67" s="39">
        <f t="shared" si="75"/>
        <v>528</v>
      </c>
      <c r="BG67" s="39">
        <f t="shared" si="76"/>
        <v>0</v>
      </c>
      <c r="BH67" s="39">
        <f t="shared" si="77"/>
        <v>528</v>
      </c>
      <c r="BI67" s="51"/>
      <c r="BJ67" s="51"/>
      <c r="BK67" s="51"/>
      <c r="BL67" s="51"/>
      <c r="BM67" s="51"/>
    </row>
    <row r="68">
      <c r="A68" s="35" t="s">
        <v>82</v>
      </c>
      <c r="B68" s="41" t="s">
        <v>33</v>
      </c>
      <c r="C68" s="37">
        <v>45216.0</v>
      </c>
      <c r="D68" s="38" t="s">
        <v>247</v>
      </c>
      <c r="E68" s="39" t="s">
        <v>127</v>
      </c>
      <c r="F68" s="40">
        <v>5.0</v>
      </c>
      <c r="G68" s="40">
        <v>1.0</v>
      </c>
      <c r="H68" s="40">
        <v>0.0</v>
      </c>
      <c r="I68" s="42" t="s">
        <v>46</v>
      </c>
      <c r="J68" s="37">
        <v>45217.0</v>
      </c>
      <c r="K68" s="38" t="s">
        <v>247</v>
      </c>
      <c r="L68" s="39" t="s">
        <v>127</v>
      </c>
      <c r="M68" s="40">
        <v>5.0</v>
      </c>
      <c r="N68" s="40">
        <v>1.0</v>
      </c>
      <c r="O68" s="40">
        <v>0.0</v>
      </c>
      <c r="P68" s="38" t="s">
        <v>36</v>
      </c>
      <c r="Q68" s="37">
        <v>45218.0</v>
      </c>
      <c r="R68" s="38" t="s">
        <v>25</v>
      </c>
      <c r="S68" s="39" t="s">
        <v>25</v>
      </c>
      <c r="T68" s="40">
        <v>0.0</v>
      </c>
      <c r="U68" s="40">
        <v>0.0</v>
      </c>
      <c r="V68" s="40">
        <v>0.0</v>
      </c>
      <c r="W68" s="42" t="s">
        <v>37</v>
      </c>
      <c r="X68" s="37">
        <v>45219.0</v>
      </c>
      <c r="Y68" s="38" t="s">
        <v>247</v>
      </c>
      <c r="Z68" s="39" t="s">
        <v>127</v>
      </c>
      <c r="AA68" s="40">
        <v>5.0</v>
      </c>
      <c r="AB68" s="40">
        <v>1.0</v>
      </c>
      <c r="AC68" s="40">
        <v>0.0</v>
      </c>
      <c r="AD68" s="56" t="s">
        <v>40</v>
      </c>
      <c r="AE68" s="37">
        <v>45220.0</v>
      </c>
      <c r="AF68" s="38" t="s">
        <v>285</v>
      </c>
      <c r="AG68" s="39" t="s">
        <v>129</v>
      </c>
      <c r="AH68" s="40">
        <v>5.0</v>
      </c>
      <c r="AI68" s="40">
        <v>2.0</v>
      </c>
      <c r="AJ68" s="40">
        <v>0.0</v>
      </c>
      <c r="AK68" s="42" t="s">
        <v>43</v>
      </c>
      <c r="AL68" s="37">
        <v>45221.0</v>
      </c>
      <c r="AM68" s="38" t="s">
        <v>247</v>
      </c>
      <c r="AN68" s="39" t="s">
        <v>127</v>
      </c>
      <c r="AO68" s="40">
        <v>5.0</v>
      </c>
      <c r="AP68" s="40">
        <v>1.0</v>
      </c>
      <c r="AQ68" s="40">
        <v>0.0</v>
      </c>
      <c r="AR68" s="96" t="s">
        <v>142</v>
      </c>
      <c r="AS68" s="37">
        <v>45222.0</v>
      </c>
      <c r="AT68" s="38" t="s">
        <v>247</v>
      </c>
      <c r="AU68" s="39" t="s">
        <v>127</v>
      </c>
      <c r="AV68" s="40">
        <v>5.0</v>
      </c>
      <c r="AW68" s="40">
        <v>1.0</v>
      </c>
      <c r="AX68" s="40">
        <v>0.0</v>
      </c>
      <c r="AY68" s="48"/>
      <c r="AZ68" s="49">
        <f t="shared" ref="AZ68:BB68" si="78">SUM(F68,M68,T68,AA68,AH68,AO68,AV68)</f>
        <v>30</v>
      </c>
      <c r="BA68" s="39">
        <f t="shared" si="78"/>
        <v>7</v>
      </c>
      <c r="BB68" s="39">
        <f t="shared" si="78"/>
        <v>0</v>
      </c>
      <c r="BC68" s="50">
        <f t="shared" si="73"/>
        <v>37</v>
      </c>
      <c r="BD68" s="51"/>
      <c r="BE68" s="39">
        <f t="shared" si="74"/>
        <v>2400</v>
      </c>
      <c r="BF68" s="39">
        <f t="shared" si="75"/>
        <v>616</v>
      </c>
      <c r="BG68" s="39">
        <f t="shared" si="76"/>
        <v>0</v>
      </c>
      <c r="BH68" s="39">
        <f t="shared" si="77"/>
        <v>3016</v>
      </c>
      <c r="BI68" s="51"/>
      <c r="BJ68" s="51"/>
      <c r="BK68" s="51"/>
      <c r="BL68" s="51"/>
      <c r="BM68" s="51"/>
    </row>
    <row r="69" ht="16.5" customHeight="1">
      <c r="A69" s="94" t="s">
        <v>32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53"/>
      <c r="L69" s="53"/>
      <c r="M69" s="40">
        <v>0.0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44"/>
      <c r="X69" s="45"/>
      <c r="Y69" s="39"/>
      <c r="Z69" s="39"/>
      <c r="AA69" s="40">
        <v>0.0</v>
      </c>
      <c r="AB69" s="40">
        <v>0.0</v>
      </c>
      <c r="AC69" s="40">
        <v>0.0</v>
      </c>
      <c r="AD69" s="44"/>
      <c r="AE69" s="45"/>
      <c r="AF69" s="39"/>
      <c r="AG69" s="39"/>
      <c r="AH69" s="40">
        <v>0.0</v>
      </c>
      <c r="AI69" s="40">
        <v>0.0</v>
      </c>
      <c r="AJ69" s="40">
        <v>0.0</v>
      </c>
      <c r="AK69" s="149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149</v>
      </c>
      <c r="AS69" s="37">
        <v>45221.0</v>
      </c>
      <c r="AT69" s="42" t="s">
        <v>211</v>
      </c>
      <c r="AU69" s="58" t="s">
        <v>66</v>
      </c>
      <c r="AV69" s="40">
        <v>0.0</v>
      </c>
      <c r="AW69" s="40">
        <v>6.0</v>
      </c>
      <c r="AX69" s="40">
        <v>0.0</v>
      </c>
      <c r="AY69" s="48"/>
      <c r="AZ69" s="49">
        <f t="shared" ref="AZ69:BB69" si="79">SUM(F69,M69,T69,AA69,AH69,AO69,AV69)</f>
        <v>0</v>
      </c>
      <c r="BA69" s="39">
        <f t="shared" si="79"/>
        <v>6</v>
      </c>
      <c r="BB69" s="39">
        <f t="shared" si="79"/>
        <v>0</v>
      </c>
      <c r="BC69" s="50">
        <f t="shared" si="73"/>
        <v>6</v>
      </c>
      <c r="BD69" s="51"/>
      <c r="BE69" s="39">
        <f t="shared" si="74"/>
        <v>0</v>
      </c>
      <c r="BF69" s="39">
        <f t="shared" si="75"/>
        <v>528</v>
      </c>
      <c r="BG69" s="39">
        <f t="shared" si="76"/>
        <v>0</v>
      </c>
      <c r="BH69" s="39">
        <f t="shared" si="77"/>
        <v>528</v>
      </c>
      <c r="BI69" s="51"/>
      <c r="BJ69" s="51"/>
      <c r="BK69" s="51"/>
      <c r="BL69" s="51"/>
      <c r="BM69" s="51"/>
    </row>
    <row r="70" ht="16.5" customHeight="1">
      <c r="A70" s="94" t="s">
        <v>50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53"/>
      <c r="X70" s="45"/>
      <c r="Y70" s="39"/>
      <c r="Z70" s="39"/>
      <c r="AA70" s="40">
        <v>0.0</v>
      </c>
      <c r="AB70" s="40">
        <v>0.0</v>
      </c>
      <c r="AC70" s="40">
        <v>0.0</v>
      </c>
      <c r="AD70" s="56" t="s">
        <v>40</v>
      </c>
      <c r="AE70" s="37">
        <v>45220.0</v>
      </c>
      <c r="AF70" s="96" t="s">
        <v>290</v>
      </c>
      <c r="AG70" s="92" t="s">
        <v>269</v>
      </c>
      <c r="AH70" s="40">
        <v>3.0</v>
      </c>
      <c r="AI70" s="40">
        <v>0.0</v>
      </c>
      <c r="AJ70" s="40">
        <v>0.0</v>
      </c>
      <c r="AK70" s="54"/>
      <c r="AL70" s="45"/>
      <c r="AM70" s="53"/>
      <c r="AN70" s="58"/>
      <c r="AO70" s="40">
        <v>0.0</v>
      </c>
      <c r="AP70" s="40">
        <v>0.0</v>
      </c>
      <c r="AQ70" s="40">
        <v>0.0</v>
      </c>
      <c r="AR70" s="92"/>
      <c r="AS70" s="45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3</v>
      </c>
      <c r="BA70" s="39">
        <f t="shared" si="80"/>
        <v>0</v>
      </c>
      <c r="BB70" s="39">
        <f t="shared" si="80"/>
        <v>0</v>
      </c>
      <c r="BC70" s="50">
        <f t="shared" si="73"/>
        <v>3</v>
      </c>
      <c r="BD70" s="51"/>
      <c r="BE70" s="39">
        <f t="shared" si="74"/>
        <v>240</v>
      </c>
      <c r="BF70" s="39">
        <f t="shared" si="75"/>
        <v>0</v>
      </c>
      <c r="BG70" s="39">
        <f t="shared" si="76"/>
        <v>0</v>
      </c>
      <c r="BH70" s="39">
        <f t="shared" si="77"/>
        <v>240</v>
      </c>
      <c r="BI70" s="51"/>
      <c r="BJ70" s="51"/>
      <c r="BK70" s="51"/>
      <c r="BL70" s="51"/>
      <c r="BM70" s="51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53"/>
      <c r="BF71" s="53"/>
      <c r="BG71" s="53"/>
      <c r="BH71" s="53"/>
      <c r="BI71" s="136"/>
      <c r="BJ71" s="136"/>
      <c r="BK71" s="136"/>
      <c r="BL71" s="136"/>
      <c r="BM71" s="136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162"/>
      <c r="L72" s="162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38"/>
      <c r="AP72" s="138"/>
      <c r="AQ72" s="138"/>
      <c r="AR72" s="138"/>
      <c r="AS72" s="118"/>
      <c r="AT72" s="136"/>
      <c r="AU72" s="136"/>
      <c r="AV72" s="136"/>
      <c r="AW72" s="136"/>
      <c r="AX72" s="136"/>
      <c r="AY72" s="76" t="s">
        <v>14</v>
      </c>
      <c r="AZ72" s="77">
        <f t="shared" ref="AZ72:BC72" si="81">sum(AZ66,AZ67,AZ68,AZ69,AZ70)</f>
        <v>34</v>
      </c>
      <c r="BA72" s="78">
        <f t="shared" si="81"/>
        <v>51</v>
      </c>
      <c r="BB72" s="78">
        <f t="shared" si="81"/>
        <v>4</v>
      </c>
      <c r="BC72" s="79">
        <f t="shared" si="81"/>
        <v>89</v>
      </c>
      <c r="BD72" s="51"/>
      <c r="BE72" s="40">
        <f>sum(BE67,BE66,BE68,BE69,BE70)</f>
        <v>2720</v>
      </c>
      <c r="BF72" s="40">
        <f t="shared" ref="BF72:BH72" si="82">sum(BF66,BF67,BF68,BF69,BF70)</f>
        <v>4488</v>
      </c>
      <c r="BG72" s="40">
        <f t="shared" si="82"/>
        <v>320</v>
      </c>
      <c r="BH72" s="40">
        <f t="shared" si="82"/>
        <v>7528</v>
      </c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6" t="s">
        <v>145</v>
      </c>
      <c r="L73" s="4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6" t="s">
        <v>145</v>
      </c>
      <c r="AG73" s="4"/>
      <c r="AH73" s="159"/>
      <c r="AI73" s="159"/>
      <c r="AJ73" s="159"/>
      <c r="AK73" s="159"/>
      <c r="AL73" s="159"/>
      <c r="AM73" s="159"/>
      <c r="AO73" s="138"/>
      <c r="AP73" s="138"/>
      <c r="AQ73" s="138"/>
      <c r="AR73" s="138"/>
      <c r="AS73" s="118"/>
      <c r="AT73" s="6" t="s">
        <v>145</v>
      </c>
      <c r="AU73" s="4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6" t="s">
        <v>145</v>
      </c>
      <c r="BG74" s="4"/>
      <c r="BH74" s="136"/>
      <c r="BI74" s="136"/>
      <c r="BJ74" s="136"/>
      <c r="BK74" s="136"/>
      <c r="BL74" s="136"/>
      <c r="BM74" s="136"/>
    </row>
    <row r="75">
      <c r="A75" s="10"/>
      <c r="B75" s="11"/>
      <c r="C75" s="11"/>
      <c r="D75" s="12"/>
      <c r="E75" s="13">
        <v>45215.0</v>
      </c>
      <c r="F75" s="14"/>
      <c r="G75" s="14"/>
      <c r="H75" s="14"/>
      <c r="I75" s="15"/>
      <c r="J75" s="15"/>
      <c r="K75" s="16"/>
      <c r="L75" s="13">
        <v>45216.0</v>
      </c>
      <c r="M75" s="15"/>
      <c r="N75" s="15"/>
      <c r="O75" s="15"/>
      <c r="P75" s="15"/>
      <c r="Q75" s="11"/>
      <c r="R75" s="17"/>
      <c r="S75" s="13">
        <v>45217.0</v>
      </c>
      <c r="T75" s="11"/>
      <c r="U75" s="15"/>
      <c r="V75" s="15"/>
      <c r="W75" s="11"/>
      <c r="X75" s="18"/>
      <c r="Y75" s="14"/>
      <c r="Z75" s="13">
        <v>45218.0</v>
      </c>
      <c r="AA75" s="15"/>
      <c r="AB75" s="15"/>
      <c r="AC75" s="11"/>
      <c r="AD75" s="15"/>
      <c r="AE75" s="15"/>
      <c r="AF75" s="12"/>
      <c r="AG75" s="13">
        <v>45219.0</v>
      </c>
      <c r="AH75" s="15"/>
      <c r="AI75" s="11"/>
      <c r="AJ75" s="15"/>
      <c r="AK75" s="15"/>
      <c r="AL75" s="15"/>
      <c r="AM75" s="18"/>
      <c r="AN75" s="13">
        <v>45220.0</v>
      </c>
      <c r="AO75" s="11"/>
      <c r="AP75" s="19"/>
      <c r="AQ75" s="19"/>
      <c r="AR75" s="19"/>
      <c r="AS75" s="19"/>
      <c r="AT75" s="14"/>
      <c r="AU75" s="13">
        <v>45221.0</v>
      </c>
      <c r="AV75" s="19"/>
      <c r="AW75" s="19"/>
      <c r="AX75" s="19"/>
      <c r="AY75" s="20"/>
      <c r="AZ75" s="19"/>
      <c r="BA75" s="19"/>
      <c r="BB75" s="19"/>
      <c r="BC75" s="19"/>
      <c r="BD75" s="20"/>
      <c r="BE75" s="21"/>
      <c r="BF75" s="22"/>
      <c r="BG75" s="4"/>
      <c r="BH75" s="19"/>
      <c r="BI75" s="23"/>
      <c r="BJ75" s="16"/>
      <c r="BK75" s="16"/>
      <c r="BL75" s="20"/>
      <c r="BM75" s="20"/>
    </row>
    <row r="76">
      <c r="A76" s="107"/>
      <c r="B76" s="26"/>
      <c r="C76" s="26"/>
      <c r="D76" s="26" t="s">
        <v>2</v>
      </c>
      <c r="E76" s="26" t="s">
        <v>3</v>
      </c>
      <c r="F76" s="26" t="s">
        <v>4</v>
      </c>
      <c r="G76" s="26" t="s">
        <v>5</v>
      </c>
      <c r="H76" s="26" t="s">
        <v>6</v>
      </c>
      <c r="I76" s="26"/>
      <c r="J76" s="26"/>
      <c r="K76" s="26" t="s">
        <v>2</v>
      </c>
      <c r="L76" s="26" t="s">
        <v>7</v>
      </c>
      <c r="M76" s="26" t="s">
        <v>4</v>
      </c>
      <c r="N76" s="26" t="s">
        <v>5</v>
      </c>
      <c r="O76" s="26" t="s">
        <v>6</v>
      </c>
      <c r="P76" s="26"/>
      <c r="Q76" s="26"/>
      <c r="R76" s="26" t="s">
        <v>2</v>
      </c>
      <c r="S76" s="26" t="s">
        <v>8</v>
      </c>
      <c r="T76" s="26" t="s">
        <v>4</v>
      </c>
      <c r="U76" s="26" t="s">
        <v>5</v>
      </c>
      <c r="V76" s="26" t="s">
        <v>6</v>
      </c>
      <c r="W76" s="28"/>
      <c r="X76" s="29"/>
      <c r="Y76" s="29" t="s">
        <v>2</v>
      </c>
      <c r="Z76" s="29" t="s">
        <v>9</v>
      </c>
      <c r="AA76" s="26" t="s">
        <v>4</v>
      </c>
      <c r="AB76" s="26" t="s">
        <v>5</v>
      </c>
      <c r="AC76" s="26" t="s">
        <v>6</v>
      </c>
      <c r="AD76" s="29"/>
      <c r="AE76" s="29"/>
      <c r="AF76" s="29" t="s">
        <v>2</v>
      </c>
      <c r="AG76" s="29" t="s">
        <v>10</v>
      </c>
      <c r="AH76" s="26" t="s">
        <v>4</v>
      </c>
      <c r="AI76" s="26" t="s">
        <v>5</v>
      </c>
      <c r="AJ76" s="26" t="s">
        <v>6</v>
      </c>
      <c r="AK76" s="29"/>
      <c r="AL76" s="29"/>
      <c r="AM76" s="29" t="s">
        <v>2</v>
      </c>
      <c r="AN76" s="29" t="s">
        <v>11</v>
      </c>
      <c r="AO76" s="26" t="s">
        <v>4</v>
      </c>
      <c r="AP76" s="26" t="s">
        <v>5</v>
      </c>
      <c r="AQ76" s="26" t="s">
        <v>6</v>
      </c>
      <c r="AR76" s="29"/>
      <c r="AS76" s="29"/>
      <c r="AT76" s="29" t="s">
        <v>2</v>
      </c>
      <c r="AU76" s="29" t="s">
        <v>12</v>
      </c>
      <c r="AV76" s="26" t="s">
        <v>4</v>
      </c>
      <c r="AW76" s="26" t="s">
        <v>5</v>
      </c>
      <c r="AX76" s="26" t="s">
        <v>6</v>
      </c>
      <c r="AY76" s="30"/>
      <c r="AZ76" s="31" t="s">
        <v>4</v>
      </c>
      <c r="BA76" s="31" t="s">
        <v>13</v>
      </c>
      <c r="BB76" s="31" t="s">
        <v>6</v>
      </c>
      <c r="BC76" s="31" t="s">
        <v>14</v>
      </c>
      <c r="BD76" s="32"/>
      <c r="BE76" s="33" t="s">
        <v>4</v>
      </c>
      <c r="BF76" s="33" t="s">
        <v>13</v>
      </c>
      <c r="BG76" s="33" t="s">
        <v>6</v>
      </c>
      <c r="BH76" s="33" t="s">
        <v>15</v>
      </c>
      <c r="BI76" s="32"/>
      <c r="BJ76" s="32"/>
      <c r="BK76" s="32"/>
      <c r="BL76" s="32"/>
      <c r="BM76" s="32"/>
    </row>
    <row r="77">
      <c r="A77" s="94" t="s">
        <v>55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42"/>
      <c r="J77" s="37"/>
      <c r="K77" s="38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ref="BC77:BC81" si="85">SUM(AZ77,BA77,BB77)</f>
        <v>0</v>
      </c>
      <c r="BD77" s="51"/>
      <c r="BE77" s="39">
        <f>AZ77*67.31</f>
        <v>0</v>
      </c>
      <c r="BF77" s="39">
        <f>BA77*74</f>
        <v>0</v>
      </c>
      <c r="BG77" s="39">
        <f>BB77*84</f>
        <v>0</v>
      </c>
      <c r="BH77" s="39">
        <f>SUM(BE77,BF77,BG77)</f>
        <v>0</v>
      </c>
      <c r="BI77" s="51"/>
      <c r="BJ77" s="51"/>
      <c r="BK77" s="51"/>
      <c r="BL77" s="51"/>
      <c r="BM77" s="51"/>
    </row>
    <row r="78">
      <c r="A78" s="94" t="s">
        <v>54</v>
      </c>
      <c r="B78" s="60"/>
      <c r="C78" s="45"/>
      <c r="D78" s="39"/>
      <c r="E78" s="39"/>
      <c r="F78" s="40">
        <v>0.0</v>
      </c>
      <c r="G78" s="40">
        <v>0.0</v>
      </c>
      <c r="H78" s="40">
        <v>0.0</v>
      </c>
      <c r="I78" s="53"/>
      <c r="J78" s="45"/>
      <c r="K78" s="39"/>
      <c r="L78" s="39"/>
      <c r="M78" s="40">
        <v>0.0</v>
      </c>
      <c r="N78" s="40">
        <v>0.0</v>
      </c>
      <c r="O78" s="40">
        <v>0.0</v>
      </c>
      <c r="P78" s="39"/>
      <c r="Q78" s="45"/>
      <c r="R78" s="53"/>
      <c r="S78" s="53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44"/>
      <c r="AE78" s="45"/>
      <c r="AF78" s="39"/>
      <c r="AG78" s="39"/>
      <c r="AH78" s="40">
        <v>0.0</v>
      </c>
      <c r="AI78" s="40">
        <v>0.0</v>
      </c>
      <c r="AJ78" s="40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92"/>
      <c r="AS78" s="45"/>
      <c r="AT78" s="39"/>
      <c r="AU78" s="39"/>
      <c r="AV78" s="40">
        <v>0.0</v>
      </c>
      <c r="AW78" s="40">
        <v>0.0</v>
      </c>
      <c r="AX78" s="40">
        <v>0.0</v>
      </c>
      <c r="AY78" s="48"/>
      <c r="AZ78" s="49">
        <f t="shared" ref="AZ78:BB78" si="84">SUM(F78,M78,T78,AA78,AH78,AO78,AV78)</f>
        <v>0</v>
      </c>
      <c r="BA78" s="39">
        <f t="shared" si="84"/>
        <v>0</v>
      </c>
      <c r="BB78" s="39">
        <f t="shared" si="84"/>
        <v>0</v>
      </c>
      <c r="BC78" s="50">
        <f t="shared" si="85"/>
        <v>0</v>
      </c>
      <c r="BD78" s="51"/>
      <c r="BE78" s="39">
        <f t="shared" ref="BE78:BE80" si="87">AZ78*80</f>
        <v>0</v>
      </c>
      <c r="BF78" s="39">
        <f t="shared" ref="BF78:BF80" si="88">BA78*88</f>
        <v>0</v>
      </c>
      <c r="BG78" s="39">
        <f t="shared" ref="BG78:BG80" si="89">BB78*80</f>
        <v>0</v>
      </c>
      <c r="BH78" s="39">
        <f t="shared" ref="BH78:BH80" si="90">sum(BE78,BF78,BG78)</f>
        <v>0</v>
      </c>
      <c r="BI78" s="51"/>
      <c r="BJ78" s="51"/>
      <c r="BK78" s="51"/>
      <c r="BL78" s="51"/>
      <c r="BM78" s="51"/>
    </row>
    <row r="79">
      <c r="A79" s="94" t="s">
        <v>50</v>
      </c>
      <c r="B79" s="60"/>
      <c r="C79" s="45"/>
      <c r="D79" s="53"/>
      <c r="E79" s="58"/>
      <c r="F79" s="145">
        <v>0.0</v>
      </c>
      <c r="G79" s="145">
        <v>0.0</v>
      </c>
      <c r="H79" s="163">
        <v>0.0</v>
      </c>
      <c r="I79" s="61"/>
      <c r="J79" s="45"/>
      <c r="K79" s="53"/>
      <c r="L79" s="53"/>
      <c r="M79" s="145">
        <v>0.0</v>
      </c>
      <c r="N79" s="145">
        <v>0.0</v>
      </c>
      <c r="O79" s="163">
        <v>0.0</v>
      </c>
      <c r="P79" s="38" t="s">
        <v>36</v>
      </c>
      <c r="Q79" s="37">
        <v>45218.0</v>
      </c>
      <c r="R79" s="38" t="s">
        <v>291</v>
      </c>
      <c r="S79" s="39" t="s">
        <v>248</v>
      </c>
      <c r="T79" s="40">
        <v>4.0</v>
      </c>
      <c r="U79" s="40">
        <v>2.0</v>
      </c>
      <c r="V79" s="40">
        <v>0.0</v>
      </c>
      <c r="W79" s="53"/>
      <c r="X79" s="45"/>
      <c r="Y79" s="39"/>
      <c r="Z79" s="39"/>
      <c r="AA79" s="40">
        <v>0.0</v>
      </c>
      <c r="AB79" s="40">
        <v>0.0</v>
      </c>
      <c r="AC79" s="40">
        <v>0.0</v>
      </c>
      <c r="AD79" s="61"/>
      <c r="AE79" s="164"/>
      <c r="AF79" s="53"/>
      <c r="AG79" s="53"/>
      <c r="AH79" s="145">
        <v>0.0</v>
      </c>
      <c r="AI79" s="145">
        <v>0.0</v>
      </c>
      <c r="AJ79" s="163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54"/>
      <c r="AS79" s="45"/>
      <c r="AT79" s="53"/>
      <c r="AU79" s="53"/>
      <c r="AV79" s="145">
        <v>0.0</v>
      </c>
      <c r="AW79" s="145">
        <v>0.0</v>
      </c>
      <c r="AX79" s="163">
        <v>0.0</v>
      </c>
      <c r="AY79" s="165"/>
      <c r="AZ79" s="166">
        <f t="shared" ref="AZ79:BB79" si="86">SUM(F79,M79,T79,AA79,AH79,AO79,AV79)</f>
        <v>4</v>
      </c>
      <c r="BA79" s="46">
        <f t="shared" si="86"/>
        <v>2</v>
      </c>
      <c r="BB79" s="46">
        <f t="shared" si="86"/>
        <v>0</v>
      </c>
      <c r="BC79" s="167">
        <f t="shared" si="85"/>
        <v>6</v>
      </c>
      <c r="BD79" s="165"/>
      <c r="BE79" s="39">
        <f t="shared" si="87"/>
        <v>320</v>
      </c>
      <c r="BF79" s="39">
        <f t="shared" si="88"/>
        <v>176</v>
      </c>
      <c r="BG79" s="39">
        <f t="shared" si="89"/>
        <v>0</v>
      </c>
      <c r="BH79" s="39">
        <f t="shared" si="90"/>
        <v>496</v>
      </c>
      <c r="BI79" s="155"/>
      <c r="BJ79" s="155"/>
      <c r="BK79" s="155"/>
      <c r="BL79" s="155"/>
      <c r="BM79" s="155"/>
    </row>
    <row r="80">
      <c r="A80" s="94" t="s">
        <v>52</v>
      </c>
      <c r="B80" s="60"/>
      <c r="C80" s="45"/>
      <c r="D80" s="39"/>
      <c r="E80" s="39"/>
      <c r="F80" s="40">
        <v>0.0</v>
      </c>
      <c r="G80" s="40">
        <v>0.0</v>
      </c>
      <c r="H80" s="40">
        <v>0.0</v>
      </c>
      <c r="I80" s="53"/>
      <c r="J80" s="45"/>
      <c r="K80" s="39"/>
      <c r="L80" s="39"/>
      <c r="M80" s="40">
        <v>0.0</v>
      </c>
      <c r="N80" s="40">
        <v>0.0</v>
      </c>
      <c r="O80" s="40">
        <v>0.0</v>
      </c>
      <c r="P80" s="39"/>
      <c r="Q80" s="45"/>
      <c r="R80" s="39"/>
      <c r="S80" s="39"/>
      <c r="T80" s="40">
        <v>0.0</v>
      </c>
      <c r="U80" s="40">
        <v>0.0</v>
      </c>
      <c r="V80" s="40">
        <v>0.0</v>
      </c>
      <c r="W80" s="61"/>
      <c r="X80" s="164"/>
      <c r="Y80" s="53"/>
      <c r="Z80" s="39"/>
      <c r="AA80" s="168">
        <v>0.0</v>
      </c>
      <c r="AB80" s="168">
        <v>0.0</v>
      </c>
      <c r="AC80" s="168">
        <v>0.0</v>
      </c>
      <c r="AD80" s="61"/>
      <c r="AE80" s="164"/>
      <c r="AF80" s="53"/>
      <c r="AG80" s="39"/>
      <c r="AH80" s="168">
        <v>0.0</v>
      </c>
      <c r="AI80" s="168">
        <v>0.0</v>
      </c>
      <c r="AJ80" s="168">
        <v>0.0</v>
      </c>
      <c r="AK80" s="53"/>
      <c r="AL80" s="45"/>
      <c r="AM80" s="39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39"/>
      <c r="AV80" s="168">
        <v>0.0</v>
      </c>
      <c r="AW80" s="168">
        <v>0.0</v>
      </c>
      <c r="AX80" s="168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5"/>
        <v>0</v>
      </c>
      <c r="BD80" s="155"/>
      <c r="BE80" s="39">
        <f t="shared" si="87"/>
        <v>0</v>
      </c>
      <c r="BF80" s="39">
        <f t="shared" si="88"/>
        <v>0</v>
      </c>
      <c r="BG80" s="39">
        <f t="shared" si="89"/>
        <v>0</v>
      </c>
      <c r="BH80" s="39">
        <f t="shared" si="90"/>
        <v>0</v>
      </c>
      <c r="BI80" s="155"/>
      <c r="BJ80" s="155"/>
      <c r="BK80" s="155"/>
      <c r="BL80" s="155"/>
      <c r="BM80" s="155"/>
    </row>
    <row r="81">
      <c r="A81" s="94" t="s">
        <v>30</v>
      </c>
      <c r="B81" s="41" t="s">
        <v>33</v>
      </c>
      <c r="C81" s="37">
        <v>45216.0</v>
      </c>
      <c r="D81" s="38" t="s">
        <v>291</v>
      </c>
      <c r="E81" s="39" t="s">
        <v>248</v>
      </c>
      <c r="F81" s="40">
        <v>4.0</v>
      </c>
      <c r="G81" s="40">
        <v>2.0</v>
      </c>
      <c r="H81" s="40">
        <v>0.0</v>
      </c>
      <c r="I81" s="42" t="s">
        <v>46</v>
      </c>
      <c r="J81" s="37">
        <v>45217.0</v>
      </c>
      <c r="K81" s="38" t="s">
        <v>291</v>
      </c>
      <c r="L81" s="39" t="s">
        <v>248</v>
      </c>
      <c r="M81" s="40">
        <v>4.0</v>
      </c>
      <c r="N81" s="40">
        <v>2.0</v>
      </c>
      <c r="O81" s="40">
        <v>0.0</v>
      </c>
      <c r="P81" s="38" t="s">
        <v>36</v>
      </c>
      <c r="Q81" s="37">
        <v>45218.0</v>
      </c>
      <c r="R81" s="38" t="s">
        <v>25</v>
      </c>
      <c r="S81" s="39" t="s">
        <v>25</v>
      </c>
      <c r="T81" s="40">
        <v>0.0</v>
      </c>
      <c r="U81" s="40">
        <v>0.0</v>
      </c>
      <c r="V81" s="40">
        <v>0.0</v>
      </c>
      <c r="W81" s="42" t="s">
        <v>37</v>
      </c>
      <c r="X81" s="37">
        <v>45219.0</v>
      </c>
      <c r="Y81" s="38" t="s">
        <v>291</v>
      </c>
      <c r="Z81" s="39" t="s">
        <v>248</v>
      </c>
      <c r="AA81" s="40">
        <v>4.0</v>
      </c>
      <c r="AB81" s="40">
        <v>2.0</v>
      </c>
      <c r="AC81" s="40">
        <v>0.0</v>
      </c>
      <c r="AD81" s="56" t="s">
        <v>40</v>
      </c>
      <c r="AE81" s="37">
        <v>45220.0</v>
      </c>
      <c r="AF81" s="38" t="s">
        <v>285</v>
      </c>
      <c r="AG81" s="39" t="s">
        <v>129</v>
      </c>
      <c r="AH81" s="40">
        <v>5.0</v>
      </c>
      <c r="AI81" s="40">
        <v>2.0</v>
      </c>
      <c r="AJ81" s="40">
        <v>0.0</v>
      </c>
      <c r="AK81" s="42" t="s">
        <v>43</v>
      </c>
      <c r="AL81" s="37">
        <v>45221.0</v>
      </c>
      <c r="AM81" s="38" t="s">
        <v>285</v>
      </c>
      <c r="AN81" s="39" t="s">
        <v>129</v>
      </c>
      <c r="AO81" s="40">
        <v>5.0</v>
      </c>
      <c r="AP81" s="40">
        <v>2.0</v>
      </c>
      <c r="AQ81" s="40">
        <v>0.0</v>
      </c>
      <c r="AR81" s="96" t="s">
        <v>142</v>
      </c>
      <c r="AS81" s="37">
        <v>45222.0</v>
      </c>
      <c r="AT81" s="38" t="s">
        <v>289</v>
      </c>
      <c r="AU81" s="39" t="s">
        <v>106</v>
      </c>
      <c r="AV81" s="40">
        <v>3.0</v>
      </c>
      <c r="AW81" s="40">
        <v>2.0</v>
      </c>
      <c r="AX81" s="40">
        <v>0.0</v>
      </c>
      <c r="AY81" s="155"/>
      <c r="AZ81" s="169">
        <f t="shared" ref="AZ81:BB81" si="92">SUM(F81,M81,T81,AA81,AH81,AO81,AV81)</f>
        <v>25</v>
      </c>
      <c r="BA81" s="149">
        <f t="shared" si="92"/>
        <v>12</v>
      </c>
      <c r="BB81" s="149">
        <f t="shared" si="92"/>
        <v>0</v>
      </c>
      <c r="BC81" s="170">
        <f t="shared" si="85"/>
        <v>37</v>
      </c>
      <c r="BD81" s="155"/>
      <c r="BE81" s="39">
        <f>AZ81*67.31</f>
        <v>1682.75</v>
      </c>
      <c r="BF81" s="39">
        <f>BA81*74</f>
        <v>888</v>
      </c>
      <c r="BG81" s="39">
        <f>BB81*84</f>
        <v>0</v>
      </c>
      <c r="BH81" s="39">
        <f>SUM(BE81,BF81,BG81)</f>
        <v>2570.75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SUM(AZ77,AZ78,AZ79,AZ80,AZ81)</f>
        <v>29</v>
      </c>
      <c r="BA83" s="78">
        <f t="shared" si="93"/>
        <v>14</v>
      </c>
      <c r="BB83" s="78">
        <f t="shared" si="93"/>
        <v>0</v>
      </c>
      <c r="BC83" s="79">
        <f t="shared" si="93"/>
        <v>43</v>
      </c>
      <c r="BD83" s="136"/>
      <c r="BE83" s="40">
        <f t="shared" ref="BE83:BG83" si="94">SUM(BE77,BE78,BE79,BE80)</f>
        <v>320</v>
      </c>
      <c r="BF83" s="40">
        <f t="shared" si="94"/>
        <v>176</v>
      </c>
      <c r="BG83" s="40">
        <f t="shared" si="94"/>
        <v>0</v>
      </c>
      <c r="BH83" s="40">
        <f>sum(BH77,BH78,BH79,BH80,BH81)</f>
        <v>3066.75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</row>
    <row r="85">
      <c r="A85" s="155"/>
      <c r="B85" s="153"/>
      <c r="C85" s="153"/>
      <c r="D85" s="155"/>
      <c r="E85" s="153"/>
      <c r="F85" s="153"/>
      <c r="G85" s="153"/>
      <c r="H85" s="153"/>
      <c r="I85" s="153"/>
      <c r="J85" s="171"/>
      <c r="K85" s="172" t="s">
        <v>320</v>
      </c>
      <c r="L85" s="4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71"/>
      <c r="AF85" s="293" t="s">
        <v>320</v>
      </c>
      <c r="AG85" s="81"/>
      <c r="AH85" s="153"/>
      <c r="AI85" s="153"/>
      <c r="AJ85" s="153"/>
      <c r="AK85" s="153"/>
      <c r="AL85" s="153"/>
      <c r="AM85" s="153"/>
      <c r="AN85" s="153"/>
      <c r="AO85" s="155"/>
      <c r="AP85" s="155"/>
      <c r="AQ85" s="155"/>
      <c r="AR85" s="155"/>
      <c r="AS85" s="173"/>
      <c r="AT85" s="293" t="s">
        <v>320</v>
      </c>
      <c r="AU85" s="81"/>
      <c r="AV85" s="155"/>
      <c r="AW85" s="155"/>
      <c r="AX85" s="155"/>
      <c r="AY85" s="174"/>
      <c r="AZ85" s="174"/>
      <c r="BA85" s="174"/>
      <c r="BB85" s="174"/>
      <c r="BC85" s="174"/>
      <c r="BD85" s="155"/>
      <c r="BE85" s="174"/>
      <c r="BF85" s="175"/>
      <c r="BG85" s="175"/>
      <c r="BH85" s="174"/>
      <c r="BI85" s="155"/>
      <c r="BJ85" s="155"/>
      <c r="BK85" s="155"/>
      <c r="BL85" s="155"/>
      <c r="BM85" s="155"/>
    </row>
    <row r="86">
      <c r="A86" s="155"/>
      <c r="B86" s="153"/>
      <c r="C86" s="153"/>
      <c r="D86" s="155"/>
      <c r="E86" s="10"/>
      <c r="F86" s="10"/>
      <c r="G86" s="10"/>
      <c r="H86" s="10"/>
      <c r="I86" s="153"/>
      <c r="J86" s="153"/>
      <c r="K86" s="155"/>
      <c r="L86" s="11"/>
      <c r="M86" s="153"/>
      <c r="N86" s="153"/>
      <c r="O86" s="153"/>
      <c r="P86" s="153"/>
      <c r="Q86" s="153"/>
      <c r="R86" s="153"/>
      <c r="S86" s="10"/>
      <c r="T86" s="153"/>
      <c r="U86" s="153"/>
      <c r="V86" s="153"/>
      <c r="W86" s="153"/>
      <c r="X86" s="153"/>
      <c r="Y86" s="10"/>
      <c r="Z86" s="10"/>
      <c r="AA86" s="153"/>
      <c r="AB86" s="153"/>
      <c r="AC86" s="153"/>
      <c r="AD86" s="153"/>
      <c r="AE86" s="153"/>
      <c r="AF86" s="153"/>
      <c r="AG86" s="10"/>
      <c r="AH86" s="153"/>
      <c r="AI86" s="153"/>
      <c r="AJ86" s="153"/>
      <c r="AK86" s="153"/>
      <c r="AL86" s="153"/>
      <c r="AM86" s="153"/>
      <c r="AN86" s="10"/>
      <c r="AO86" s="155"/>
      <c r="AP86" s="155"/>
      <c r="AQ86" s="155"/>
      <c r="AR86" s="155"/>
      <c r="AS86" s="156"/>
      <c r="AT86" s="155"/>
      <c r="AU86" s="11"/>
      <c r="AV86" s="155"/>
      <c r="AW86" s="155"/>
      <c r="AX86" s="155"/>
      <c r="AY86" s="155"/>
      <c r="AZ86" s="155"/>
      <c r="BA86" s="155"/>
      <c r="BB86" s="155"/>
      <c r="BC86" s="155"/>
      <c r="BD86" s="155"/>
      <c r="BE86" s="165"/>
      <c r="BF86" s="293" t="s">
        <v>320</v>
      </c>
      <c r="BG86" s="81"/>
      <c r="BH86" s="155"/>
      <c r="BI86" s="155"/>
      <c r="BJ86" s="155"/>
      <c r="BK86" s="155"/>
      <c r="BL86" s="155"/>
      <c r="BM86" s="155"/>
    </row>
    <row r="87">
      <c r="A87" s="10"/>
      <c r="B87" s="11"/>
      <c r="C87" s="11"/>
      <c r="D87" s="12"/>
      <c r="E87" s="13">
        <v>45215.0</v>
      </c>
      <c r="F87" s="14"/>
      <c r="G87" s="14"/>
      <c r="H87" s="14"/>
      <c r="I87" s="15"/>
      <c r="J87" s="15"/>
      <c r="K87" s="16"/>
      <c r="L87" s="13">
        <v>45216.0</v>
      </c>
      <c r="M87" s="15"/>
      <c r="N87" s="15"/>
      <c r="O87" s="15"/>
      <c r="P87" s="15"/>
      <c r="Q87" s="11"/>
      <c r="R87" s="17"/>
      <c r="S87" s="13">
        <v>45217.0</v>
      </c>
      <c r="T87" s="11"/>
      <c r="U87" s="15"/>
      <c r="V87" s="15"/>
      <c r="W87" s="11"/>
      <c r="X87" s="18"/>
      <c r="Y87" s="14"/>
      <c r="Z87" s="13">
        <v>45218.0</v>
      </c>
      <c r="AA87" s="15"/>
      <c r="AB87" s="15"/>
      <c r="AC87" s="11"/>
      <c r="AD87" s="15"/>
      <c r="AE87" s="15"/>
      <c r="AF87" s="12"/>
      <c r="AG87" s="13">
        <v>45219.0</v>
      </c>
      <c r="AH87" s="15"/>
      <c r="AI87" s="11"/>
      <c r="AJ87" s="15"/>
      <c r="AK87" s="15"/>
      <c r="AL87" s="15"/>
      <c r="AM87" s="18"/>
      <c r="AN87" s="13">
        <v>45220.0</v>
      </c>
      <c r="AO87" s="11"/>
      <c r="AP87" s="19"/>
      <c r="AQ87" s="19"/>
      <c r="AR87" s="19"/>
      <c r="AS87" s="19"/>
      <c r="AT87" s="14"/>
      <c r="AU87" s="13">
        <v>45221.0</v>
      </c>
      <c r="AV87" s="19"/>
      <c r="AW87" s="19"/>
      <c r="AX87" s="19"/>
      <c r="AY87" s="20"/>
      <c r="AZ87" s="19"/>
      <c r="BA87" s="19"/>
      <c r="BB87" s="19"/>
      <c r="BC87" s="19"/>
      <c r="BD87" s="20"/>
      <c r="BE87" s="21"/>
      <c r="BF87" s="22"/>
      <c r="BG87" s="4"/>
      <c r="BH87" s="19"/>
      <c r="BI87" s="23"/>
      <c r="BJ87" s="16"/>
      <c r="BK87" s="16"/>
      <c r="BL87" s="20"/>
      <c r="BM87" s="20"/>
    </row>
    <row r="88">
      <c r="A88" s="176"/>
      <c r="B88" s="177"/>
      <c r="C88" s="177"/>
      <c r="D88" s="18" t="s">
        <v>2</v>
      </c>
      <c r="E88" s="177" t="s">
        <v>3</v>
      </c>
      <c r="F88" s="177" t="s">
        <v>4</v>
      </c>
      <c r="G88" s="177" t="s">
        <v>5</v>
      </c>
      <c r="H88" s="177" t="s">
        <v>6</v>
      </c>
      <c r="I88" s="177"/>
      <c r="J88" s="177"/>
      <c r="K88" s="18" t="s">
        <v>2</v>
      </c>
      <c r="L88" s="18" t="s">
        <v>7</v>
      </c>
      <c r="M88" s="177" t="s">
        <v>4</v>
      </c>
      <c r="N88" s="177" t="s">
        <v>5</v>
      </c>
      <c r="O88" s="177" t="s">
        <v>6</v>
      </c>
      <c r="P88" s="177"/>
      <c r="Q88" s="177"/>
      <c r="R88" s="177" t="s">
        <v>2</v>
      </c>
      <c r="S88" s="177" t="s">
        <v>8</v>
      </c>
      <c r="T88" s="177" t="s">
        <v>4</v>
      </c>
      <c r="U88" s="177" t="s">
        <v>5</v>
      </c>
      <c r="V88" s="177" t="s">
        <v>6</v>
      </c>
      <c r="W88" s="178"/>
      <c r="X88" s="177"/>
      <c r="Y88" s="177" t="s">
        <v>2</v>
      </c>
      <c r="Z88" s="177" t="s">
        <v>9</v>
      </c>
      <c r="AA88" s="177" t="s">
        <v>4</v>
      </c>
      <c r="AB88" s="177" t="s">
        <v>5</v>
      </c>
      <c r="AC88" s="177" t="s">
        <v>6</v>
      </c>
      <c r="AD88" s="177"/>
      <c r="AE88" s="177"/>
      <c r="AF88" s="177" t="s">
        <v>2</v>
      </c>
      <c r="AG88" s="177" t="s">
        <v>10</v>
      </c>
      <c r="AH88" s="177" t="s">
        <v>4</v>
      </c>
      <c r="AI88" s="177" t="s">
        <v>5</v>
      </c>
      <c r="AJ88" s="177" t="s">
        <v>6</v>
      </c>
      <c r="AK88" s="177"/>
      <c r="AL88" s="177"/>
      <c r="AM88" s="177" t="s">
        <v>2</v>
      </c>
      <c r="AN88" s="177" t="s">
        <v>11</v>
      </c>
      <c r="AO88" s="18" t="s">
        <v>4</v>
      </c>
      <c r="AP88" s="18" t="s">
        <v>5</v>
      </c>
      <c r="AQ88" s="18" t="s">
        <v>6</v>
      </c>
      <c r="AR88" s="18"/>
      <c r="AS88" s="179"/>
      <c r="AT88" s="18" t="s">
        <v>2</v>
      </c>
      <c r="AU88" s="18" t="s">
        <v>12</v>
      </c>
      <c r="AV88" s="18" t="s">
        <v>4</v>
      </c>
      <c r="AW88" s="18" t="s">
        <v>5</v>
      </c>
      <c r="AX88" s="18" t="s">
        <v>6</v>
      </c>
      <c r="AY88" s="180"/>
      <c r="AZ88" s="181" t="s">
        <v>4</v>
      </c>
      <c r="BA88" s="181" t="s">
        <v>13</v>
      </c>
      <c r="BB88" s="181" t="s">
        <v>6</v>
      </c>
      <c r="BC88" s="181" t="s">
        <v>14</v>
      </c>
      <c r="BD88" s="165"/>
      <c r="BE88" s="182" t="s">
        <v>4</v>
      </c>
      <c r="BF88" s="182" t="s">
        <v>13</v>
      </c>
      <c r="BG88" s="182" t="s">
        <v>6</v>
      </c>
      <c r="BH88" s="182" t="s">
        <v>15</v>
      </c>
      <c r="BI88" s="155"/>
      <c r="BJ88" s="155"/>
      <c r="BK88" s="155"/>
      <c r="BL88" s="155"/>
      <c r="BM88" s="155"/>
    </row>
    <row r="89">
      <c r="A89" s="94" t="s">
        <v>54</v>
      </c>
      <c r="B89" s="36" t="s">
        <v>19</v>
      </c>
      <c r="C89" s="37"/>
      <c r="D89" s="42"/>
      <c r="E89" s="39"/>
      <c r="F89" s="145">
        <v>0.0</v>
      </c>
      <c r="G89" s="145">
        <v>0.0</v>
      </c>
      <c r="H89" s="163">
        <v>0.0</v>
      </c>
      <c r="I89" s="36" t="s">
        <v>22</v>
      </c>
      <c r="J89" s="37"/>
      <c r="K89" s="42"/>
      <c r="L89" s="39"/>
      <c r="M89" s="145">
        <v>0.0</v>
      </c>
      <c r="N89" s="145">
        <v>0.0</v>
      </c>
      <c r="O89" s="163">
        <v>0.0</v>
      </c>
      <c r="P89" s="57" t="s">
        <v>24</v>
      </c>
      <c r="Q89" s="37"/>
      <c r="R89" s="42"/>
      <c r="S89" s="39"/>
      <c r="T89" s="145">
        <v>0.0</v>
      </c>
      <c r="U89" s="145">
        <v>0.0</v>
      </c>
      <c r="V89" s="163">
        <v>0.0</v>
      </c>
      <c r="W89" s="57" t="s">
        <v>26</v>
      </c>
      <c r="X89" s="37"/>
      <c r="Y89" s="42"/>
      <c r="Z89" s="39"/>
      <c r="AA89" s="145">
        <v>0.0</v>
      </c>
      <c r="AB89" s="145">
        <v>0.0</v>
      </c>
      <c r="AC89" s="163">
        <v>0.0</v>
      </c>
      <c r="AD89" s="57" t="s">
        <v>56</v>
      </c>
      <c r="AE89" s="37"/>
      <c r="AF89" s="42"/>
      <c r="AG89" s="39"/>
      <c r="AH89" s="145">
        <v>0.0</v>
      </c>
      <c r="AI89" s="145">
        <v>0.0</v>
      </c>
      <c r="AJ89" s="163">
        <v>0.0</v>
      </c>
      <c r="AK89" s="287" t="s">
        <v>57</v>
      </c>
      <c r="AL89" s="37"/>
      <c r="AM89" s="42"/>
      <c r="AN89" s="39"/>
      <c r="AO89" s="145">
        <v>0.0</v>
      </c>
      <c r="AP89" s="145">
        <v>0.0</v>
      </c>
      <c r="AQ89" s="163">
        <v>0.0</v>
      </c>
      <c r="AR89" s="36" t="s">
        <v>149</v>
      </c>
      <c r="AS89" s="37"/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ref="BC89:BC91" si="97">SUM(AZ89,BA89,BB89)</f>
        <v>0</v>
      </c>
      <c r="BD89" s="165"/>
      <c r="BE89" s="86">
        <f t="shared" ref="BE89:BE91" si="98">AZ89*80</f>
        <v>0</v>
      </c>
      <c r="BF89" s="17">
        <f t="shared" ref="BF89:BF91" si="99">BA89*88</f>
        <v>0</v>
      </c>
      <c r="BG89" s="17">
        <f t="shared" ref="BG89:BG91" si="100">BB89*80</f>
        <v>0</v>
      </c>
      <c r="BH89" s="17">
        <f t="shared" ref="BH89:BH91" si="101">sum(BE89,BF89,BG89)</f>
        <v>0</v>
      </c>
      <c r="BI89" s="155"/>
      <c r="BJ89" s="155"/>
      <c r="BK89" s="155"/>
      <c r="BL89" s="155"/>
      <c r="BM89" s="155"/>
    </row>
    <row r="90">
      <c r="A90" s="94" t="s">
        <v>52</v>
      </c>
      <c r="B90" s="41"/>
      <c r="C90" s="37"/>
      <c r="D90" s="42"/>
      <c r="E90" s="58"/>
      <c r="F90" s="145">
        <v>0.0</v>
      </c>
      <c r="G90" s="145">
        <v>0.0</v>
      </c>
      <c r="H90" s="163">
        <v>0.0</v>
      </c>
      <c r="I90" s="36"/>
      <c r="J90" s="37"/>
      <c r="K90" s="42"/>
      <c r="L90" s="39"/>
      <c r="M90" s="145">
        <v>0.0</v>
      </c>
      <c r="N90" s="145">
        <v>0.0</v>
      </c>
      <c r="O90" s="163">
        <v>0.0</v>
      </c>
      <c r="P90" s="57"/>
      <c r="Q90" s="37"/>
      <c r="R90" s="42"/>
      <c r="S90" s="39"/>
      <c r="T90" s="145">
        <v>0.0</v>
      </c>
      <c r="U90" s="145">
        <v>0.0</v>
      </c>
      <c r="V90" s="163">
        <v>0.0</v>
      </c>
      <c r="W90" s="57"/>
      <c r="X90" s="37"/>
      <c r="Y90" s="42"/>
      <c r="Z90" s="39"/>
      <c r="AA90" s="145">
        <v>0.0</v>
      </c>
      <c r="AB90" s="145">
        <v>0.0</v>
      </c>
      <c r="AC90" s="163">
        <v>0.0</v>
      </c>
      <c r="AD90" s="57"/>
      <c r="AE90" s="37"/>
      <c r="AF90" s="42"/>
      <c r="AG90" s="39"/>
      <c r="AH90" s="145">
        <v>0.0</v>
      </c>
      <c r="AI90" s="145">
        <v>0.0</v>
      </c>
      <c r="AJ90" s="163">
        <v>0.0</v>
      </c>
      <c r="AK90" s="287"/>
      <c r="AL90" s="37"/>
      <c r="AM90" s="42"/>
      <c r="AN90" s="39"/>
      <c r="AO90" s="145">
        <v>0.0</v>
      </c>
      <c r="AP90" s="145">
        <v>0.0</v>
      </c>
      <c r="AQ90" s="163">
        <v>0.0</v>
      </c>
      <c r="AR90" s="36"/>
      <c r="AS90" s="37"/>
      <c r="AT90" s="42"/>
      <c r="AU90" s="39"/>
      <c r="AV90" s="145">
        <v>0.0</v>
      </c>
      <c r="AW90" s="145">
        <v>0.0</v>
      </c>
      <c r="AX90" s="163">
        <v>0.0</v>
      </c>
      <c r="AY90" s="165"/>
      <c r="AZ90" s="169">
        <f t="shared" ref="AZ90:BB90" si="96">SUM(F90,M90,T90,AA90,AH90,AO90,AV90)</f>
        <v>0</v>
      </c>
      <c r="BA90" s="86">
        <f t="shared" si="96"/>
        <v>0</v>
      </c>
      <c r="BB90" s="86">
        <f t="shared" si="96"/>
        <v>0</v>
      </c>
      <c r="BC90" s="170">
        <f t="shared" si="97"/>
        <v>0</v>
      </c>
      <c r="BD90" s="165"/>
      <c r="BE90" s="86">
        <f t="shared" si="98"/>
        <v>0</v>
      </c>
      <c r="BF90" s="17">
        <f t="shared" si="99"/>
        <v>0</v>
      </c>
      <c r="BG90" s="17">
        <f t="shared" si="100"/>
        <v>0</v>
      </c>
      <c r="BH90" s="17">
        <f t="shared" si="101"/>
        <v>0</v>
      </c>
      <c r="BI90" s="155"/>
      <c r="BJ90" s="155"/>
      <c r="BK90" s="155"/>
      <c r="BL90" s="155"/>
      <c r="BM90" s="155"/>
    </row>
    <row r="91">
      <c r="A91" s="94" t="s">
        <v>82</v>
      </c>
      <c r="B91" s="57"/>
      <c r="C91" s="37"/>
      <c r="D91" s="183"/>
      <c r="E91" s="85"/>
      <c r="F91" s="163">
        <v>0.0</v>
      </c>
      <c r="G91" s="163">
        <v>0.0</v>
      </c>
      <c r="H91" s="163">
        <v>0.0</v>
      </c>
      <c r="I91" s="57"/>
      <c r="J91" s="37"/>
      <c r="K91" s="42"/>
      <c r="L91" s="39"/>
      <c r="M91" s="163">
        <v>0.0</v>
      </c>
      <c r="N91" s="163">
        <v>0.0</v>
      </c>
      <c r="O91" s="163">
        <v>0.0</v>
      </c>
      <c r="P91" s="57"/>
      <c r="Q91" s="37"/>
      <c r="R91" s="42"/>
      <c r="S91" s="39"/>
      <c r="T91" s="163">
        <v>0.0</v>
      </c>
      <c r="U91" s="163">
        <v>0.0</v>
      </c>
      <c r="V91" s="163">
        <v>0.0</v>
      </c>
      <c r="W91" s="57"/>
      <c r="X91" s="37"/>
      <c r="Y91" s="42"/>
      <c r="Z91" s="39"/>
      <c r="AA91" s="163">
        <v>0.0</v>
      </c>
      <c r="AB91" s="163">
        <v>0.0</v>
      </c>
      <c r="AC91" s="163">
        <v>0.0</v>
      </c>
      <c r="AD91" s="57"/>
      <c r="AE91" s="37"/>
      <c r="AF91" s="42"/>
      <c r="AG91" s="39"/>
      <c r="AH91" s="163">
        <v>0.0</v>
      </c>
      <c r="AI91" s="163">
        <v>0.0</v>
      </c>
      <c r="AJ91" s="163">
        <v>0.0</v>
      </c>
      <c r="AK91" s="287"/>
      <c r="AL91" s="37"/>
      <c r="AM91" s="42"/>
      <c r="AN91" s="39"/>
      <c r="AO91" s="163">
        <v>0.0</v>
      </c>
      <c r="AP91" s="163">
        <v>0.0</v>
      </c>
      <c r="AQ91" s="163">
        <v>0.0</v>
      </c>
      <c r="AR91" s="36"/>
      <c r="AS91" s="37"/>
      <c r="AT91" s="42"/>
      <c r="AU91" s="39"/>
      <c r="AV91" s="163">
        <v>0.0</v>
      </c>
      <c r="AW91" s="163">
        <v>0.0</v>
      </c>
      <c r="AX91" s="163">
        <v>0.0</v>
      </c>
      <c r="AY91" s="155"/>
      <c r="AZ91" s="169">
        <f t="shared" ref="AZ91:BB91" si="102">SUM(F91,M91,T91,AA91,AH91,AO91,AV91)</f>
        <v>0</v>
      </c>
      <c r="BA91" s="86">
        <f t="shared" si="102"/>
        <v>0</v>
      </c>
      <c r="BB91" s="86">
        <f t="shared" si="102"/>
        <v>0</v>
      </c>
      <c r="BC91" s="170">
        <f t="shared" si="97"/>
        <v>0</v>
      </c>
      <c r="BD91" s="155"/>
      <c r="BE91" s="86">
        <f t="shared" si="98"/>
        <v>0</v>
      </c>
      <c r="BF91" s="17">
        <f t="shared" si="99"/>
        <v>0</v>
      </c>
      <c r="BG91" s="17">
        <f t="shared" si="100"/>
        <v>0</v>
      </c>
      <c r="BH91" s="17">
        <f t="shared" si="101"/>
        <v>0</v>
      </c>
      <c r="BI91" s="155"/>
      <c r="BJ91" s="155"/>
      <c r="BK91" s="155"/>
      <c r="BL91" s="155"/>
      <c r="BM91" s="155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76" t="s">
        <v>14</v>
      </c>
      <c r="AZ93" s="77">
        <f t="shared" ref="AZ93:BC93" si="103">SUM(AZ89,AZ90,AZ91)</f>
        <v>0</v>
      </c>
      <c r="BA93" s="78">
        <f t="shared" si="103"/>
        <v>0</v>
      </c>
      <c r="BB93" s="78">
        <f t="shared" si="103"/>
        <v>0</v>
      </c>
      <c r="BC93" s="79">
        <f t="shared" si="103"/>
        <v>0</v>
      </c>
      <c r="BD93" s="136"/>
      <c r="BE93" s="40">
        <f>SUM(BE90,BE89)</f>
        <v>0</v>
      </c>
      <c r="BF93" s="40">
        <f t="shared" ref="BF93:BG93" si="104">SUM(BF89,BF90)</f>
        <v>0</v>
      </c>
      <c r="BG93" s="40">
        <f t="shared" si="104"/>
        <v>0</v>
      </c>
      <c r="BH93" s="40">
        <f>SUM(BH89,BH90,BH91)</f>
        <v>0</v>
      </c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6" t="s">
        <v>147</v>
      </c>
      <c r="L94" s="4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6" t="s">
        <v>147</v>
      </c>
      <c r="AG94" s="4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6" t="s">
        <v>147</v>
      </c>
      <c r="AU94" s="4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6" t="s">
        <v>145</v>
      </c>
      <c r="BG94" s="4"/>
      <c r="BH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36"/>
      <c r="BJ95" s="136"/>
      <c r="BK95" s="136"/>
      <c r="BL95" s="136"/>
      <c r="BM95" s="136"/>
    </row>
    <row r="96">
      <c r="A96" s="10"/>
      <c r="B96" s="11"/>
      <c r="C96" s="11"/>
      <c r="D96" s="12"/>
      <c r="E96" s="13">
        <v>45215.0</v>
      </c>
      <c r="F96" s="14"/>
      <c r="G96" s="14"/>
      <c r="H96" s="14"/>
      <c r="I96" s="15"/>
      <c r="J96" s="15"/>
      <c r="K96" s="16"/>
      <c r="L96" s="13">
        <v>45216.0</v>
      </c>
      <c r="M96" s="15"/>
      <c r="N96" s="15"/>
      <c r="O96" s="15"/>
      <c r="P96" s="15"/>
      <c r="Q96" s="11"/>
      <c r="R96" s="17"/>
      <c r="S96" s="13">
        <v>45217.0</v>
      </c>
      <c r="T96" s="11"/>
      <c r="U96" s="15"/>
      <c r="V96" s="15"/>
      <c r="W96" s="11"/>
      <c r="X96" s="18"/>
      <c r="Y96" s="14"/>
      <c r="Z96" s="13">
        <v>45218.0</v>
      </c>
      <c r="AA96" s="15"/>
      <c r="AB96" s="15"/>
      <c r="AC96" s="11"/>
      <c r="AD96" s="15"/>
      <c r="AE96" s="15"/>
      <c r="AF96" s="12"/>
      <c r="AG96" s="13">
        <v>45219.0</v>
      </c>
      <c r="AH96" s="15"/>
      <c r="AI96" s="11"/>
      <c r="AJ96" s="15"/>
      <c r="AK96" s="15"/>
      <c r="AL96" s="15"/>
      <c r="AM96" s="18"/>
      <c r="AN96" s="13">
        <v>45220.0</v>
      </c>
      <c r="AO96" s="11"/>
      <c r="AP96" s="19"/>
      <c r="AQ96" s="19"/>
      <c r="AR96" s="19"/>
      <c r="AS96" s="19"/>
      <c r="AT96" s="14"/>
      <c r="AU96" s="13">
        <v>45221.0</v>
      </c>
      <c r="AV96" s="19"/>
      <c r="AW96" s="19"/>
      <c r="AX96" s="19"/>
      <c r="AY96" s="20"/>
      <c r="AZ96" s="19"/>
      <c r="BA96" s="19"/>
      <c r="BB96" s="19"/>
      <c r="BC96" s="19"/>
      <c r="BD96" s="20"/>
      <c r="BE96" s="21"/>
      <c r="BF96" s="22"/>
      <c r="BG96" s="4"/>
      <c r="BH96" s="19"/>
      <c r="BI96" s="23"/>
      <c r="BJ96" s="16"/>
      <c r="BK96" s="16"/>
      <c r="BL96" s="20"/>
      <c r="BM96" s="20"/>
    </row>
    <row r="97">
      <c r="A97" s="107"/>
      <c r="B97" s="26"/>
      <c r="C97" s="26"/>
      <c r="D97" s="26" t="s">
        <v>2</v>
      </c>
      <c r="E97" s="26" t="s">
        <v>3</v>
      </c>
      <c r="F97" s="26" t="s">
        <v>4</v>
      </c>
      <c r="G97" s="26" t="s">
        <v>5</v>
      </c>
      <c r="H97" s="26" t="s">
        <v>6</v>
      </c>
      <c r="I97" s="26"/>
      <c r="J97" s="26"/>
      <c r="K97" s="26" t="s">
        <v>2</v>
      </c>
      <c r="L97" s="26" t="s">
        <v>7</v>
      </c>
      <c r="M97" s="26" t="s">
        <v>4</v>
      </c>
      <c r="N97" s="26" t="s">
        <v>5</v>
      </c>
      <c r="O97" s="26" t="s">
        <v>6</v>
      </c>
      <c r="P97" s="26"/>
      <c r="Q97" s="26"/>
      <c r="R97" s="26" t="s">
        <v>2</v>
      </c>
      <c r="S97" s="26" t="s">
        <v>8</v>
      </c>
      <c r="T97" s="26" t="s">
        <v>4</v>
      </c>
      <c r="U97" s="26" t="s">
        <v>5</v>
      </c>
      <c r="V97" s="26" t="s">
        <v>6</v>
      </c>
      <c r="W97" s="28"/>
      <c r="X97" s="29"/>
      <c r="Y97" s="29" t="s">
        <v>2</v>
      </c>
      <c r="Z97" s="29" t="s">
        <v>9</v>
      </c>
      <c r="AA97" s="26" t="s">
        <v>4</v>
      </c>
      <c r="AB97" s="26" t="s">
        <v>5</v>
      </c>
      <c r="AC97" s="26" t="s">
        <v>6</v>
      </c>
      <c r="AD97" s="29"/>
      <c r="AE97" s="29"/>
      <c r="AF97" s="29" t="s">
        <v>2</v>
      </c>
      <c r="AG97" s="29" t="s">
        <v>10</v>
      </c>
      <c r="AH97" s="26" t="s">
        <v>4</v>
      </c>
      <c r="AI97" s="26" t="s">
        <v>5</v>
      </c>
      <c r="AJ97" s="26" t="s">
        <v>6</v>
      </c>
      <c r="AK97" s="29"/>
      <c r="AL97" s="29"/>
      <c r="AM97" s="29" t="s">
        <v>2</v>
      </c>
      <c r="AN97" s="29" t="s">
        <v>11</v>
      </c>
      <c r="AO97" s="26" t="s">
        <v>4</v>
      </c>
      <c r="AP97" s="26" t="s">
        <v>5</v>
      </c>
      <c r="AQ97" s="26" t="s">
        <v>6</v>
      </c>
      <c r="AR97" s="29"/>
      <c r="AS97" s="29"/>
      <c r="AT97" s="29" t="s">
        <v>2</v>
      </c>
      <c r="AU97" s="29" t="s">
        <v>12</v>
      </c>
      <c r="AV97" s="26" t="s">
        <v>4</v>
      </c>
      <c r="AW97" s="26" t="s">
        <v>5</v>
      </c>
      <c r="AX97" s="26" t="s">
        <v>6</v>
      </c>
      <c r="AY97" s="30"/>
      <c r="AZ97" s="31" t="s">
        <v>4</v>
      </c>
      <c r="BA97" s="31" t="s">
        <v>13</v>
      </c>
      <c r="BB97" s="31" t="s">
        <v>6</v>
      </c>
      <c r="BC97" s="31" t="s">
        <v>14</v>
      </c>
      <c r="BD97" s="32"/>
      <c r="BE97" s="33" t="s">
        <v>4</v>
      </c>
      <c r="BF97" s="33" t="s">
        <v>13</v>
      </c>
      <c r="BG97" s="33" t="s">
        <v>6</v>
      </c>
      <c r="BH97" s="33" t="s">
        <v>15</v>
      </c>
      <c r="BI97" s="32"/>
      <c r="BJ97" s="32"/>
      <c r="BK97" s="32"/>
      <c r="BL97" s="32"/>
      <c r="BM97" s="32"/>
    </row>
    <row r="98">
      <c r="A98" s="184" t="s">
        <v>148</v>
      </c>
      <c r="B98" s="36" t="s">
        <v>19</v>
      </c>
      <c r="C98" s="37"/>
      <c r="D98" s="42"/>
      <c r="E98" s="58"/>
      <c r="F98" s="40">
        <v>0.0</v>
      </c>
      <c r="G98" s="40">
        <v>0.0</v>
      </c>
      <c r="H98" s="40">
        <v>0.0</v>
      </c>
      <c r="I98" s="36" t="s">
        <v>22</v>
      </c>
      <c r="J98" s="37"/>
      <c r="K98" s="42"/>
      <c r="L98" s="58"/>
      <c r="M98" s="40">
        <v>0.0</v>
      </c>
      <c r="N98" s="40">
        <v>0.0</v>
      </c>
      <c r="O98" s="40">
        <v>0.0</v>
      </c>
      <c r="P98" s="36" t="s">
        <v>24</v>
      </c>
      <c r="Q98" s="37"/>
      <c r="R98" s="42"/>
      <c r="S98" s="58"/>
      <c r="T98" s="40">
        <v>0.0</v>
      </c>
      <c r="U98" s="40">
        <v>0.0</v>
      </c>
      <c r="V98" s="40">
        <v>0.0</v>
      </c>
      <c r="W98" s="36" t="s">
        <v>26</v>
      </c>
      <c r="X98" s="37"/>
      <c r="Y98" s="53"/>
      <c r="Z98" s="58"/>
      <c r="AA98" s="40">
        <v>0.0</v>
      </c>
      <c r="AB98" s="40">
        <v>0.0</v>
      </c>
      <c r="AC98" s="40">
        <v>0.0</v>
      </c>
      <c r="AD98" s="36" t="s">
        <v>56</v>
      </c>
      <c r="AE98" s="37"/>
      <c r="AF98" s="42"/>
      <c r="AG98" s="58"/>
      <c r="AH98" s="40">
        <v>0.0</v>
      </c>
      <c r="AI98" s="40">
        <v>0.0</v>
      </c>
      <c r="AJ98" s="40">
        <v>0.0</v>
      </c>
      <c r="AK98" s="47" t="s">
        <v>57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149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ref="BC98:BC99" si="107">SUM(AZ98,BA98,BB98)</f>
        <v>0</v>
      </c>
      <c r="BD98" s="51"/>
      <c r="BE98" s="39">
        <f>AZ98*67.31</f>
        <v>0</v>
      </c>
      <c r="BF98" s="39">
        <f>BA98*74</f>
        <v>0</v>
      </c>
      <c r="BG98" s="39">
        <f>BB98*84</f>
        <v>0</v>
      </c>
      <c r="BH98" s="39">
        <f t="shared" ref="BH98:BH99" si="108">sum(BE98,BF98,BG98)</f>
        <v>0</v>
      </c>
      <c r="BI98" s="51"/>
      <c r="BJ98" s="51"/>
      <c r="BK98" s="51"/>
      <c r="BL98" s="51"/>
      <c r="BM98" s="51"/>
    </row>
    <row r="99">
      <c r="A99" s="184" t="s">
        <v>150</v>
      </c>
      <c r="B99" s="41" t="s">
        <v>33</v>
      </c>
      <c r="C99" s="37"/>
      <c r="D99" s="53"/>
      <c r="E99" s="53"/>
      <c r="F99" s="40">
        <v>0.0</v>
      </c>
      <c r="G99" s="40">
        <v>0.0</v>
      </c>
      <c r="H99" s="40">
        <v>0.0</v>
      </c>
      <c r="I99" s="42" t="s">
        <v>46</v>
      </c>
      <c r="J99" s="37"/>
      <c r="K99" s="38"/>
      <c r="L99" s="39"/>
      <c r="M99" s="40">
        <v>0.0</v>
      </c>
      <c r="N99" s="40">
        <v>0.0</v>
      </c>
      <c r="O99" s="40">
        <v>0.0</v>
      </c>
      <c r="P99" s="38" t="s">
        <v>36</v>
      </c>
      <c r="Q99" s="37"/>
      <c r="R99" s="53"/>
      <c r="S99" s="53"/>
      <c r="T99" s="40">
        <v>0.0</v>
      </c>
      <c r="U99" s="40">
        <v>0.0</v>
      </c>
      <c r="V99" s="40">
        <v>0.0</v>
      </c>
      <c r="W99" s="56" t="s">
        <v>37</v>
      </c>
      <c r="X99" s="37"/>
      <c r="Y99" s="39"/>
      <c r="Z99" s="39"/>
      <c r="AA99" s="40">
        <v>0.0</v>
      </c>
      <c r="AB99" s="40">
        <v>0.0</v>
      </c>
      <c r="AC99" s="40">
        <v>0.0</v>
      </c>
      <c r="AD99" s="56" t="s">
        <v>40</v>
      </c>
      <c r="AE99" s="37"/>
      <c r="AF99" s="38"/>
      <c r="AG99" s="39"/>
      <c r="AH99" s="40">
        <v>0.0</v>
      </c>
      <c r="AI99" s="40">
        <v>0.0</v>
      </c>
      <c r="AJ99" s="40">
        <v>0.0</v>
      </c>
      <c r="AK99" s="185" t="s">
        <v>43</v>
      </c>
      <c r="AL99" s="37"/>
      <c r="AM99" s="42"/>
      <c r="AN99" s="58"/>
      <c r="AO99" s="40">
        <v>0.0</v>
      </c>
      <c r="AP99" s="40">
        <v>0.0</v>
      </c>
      <c r="AQ99" s="40">
        <v>0.0</v>
      </c>
      <c r="AR99" s="96" t="s">
        <v>142</v>
      </c>
      <c r="AS99" s="37"/>
      <c r="AT99" s="42"/>
      <c r="AU99" s="58"/>
      <c r="AV99" s="40">
        <v>0.0</v>
      </c>
      <c r="AW99" s="40">
        <v>0.0</v>
      </c>
      <c r="AX99" s="40">
        <v>0.0</v>
      </c>
      <c r="AY99" s="48"/>
      <c r="AZ99" s="49">
        <f t="shared" ref="AZ99:BB99" si="106">SUM(F99,M99,T99,AA99,AH99,AO99,AV99)</f>
        <v>0</v>
      </c>
      <c r="BA99" s="39">
        <f t="shared" si="106"/>
        <v>0</v>
      </c>
      <c r="BB99" s="39">
        <f t="shared" si="106"/>
        <v>0</v>
      </c>
      <c r="BC99" s="50">
        <f t="shared" si="107"/>
        <v>0</v>
      </c>
      <c r="BD99" s="51"/>
      <c r="BE99" s="39">
        <f>AZ99*80</f>
        <v>0</v>
      </c>
      <c r="BF99" s="39">
        <f>BA99*88</f>
        <v>0</v>
      </c>
      <c r="BG99" s="39">
        <f>BB99*80</f>
        <v>0</v>
      </c>
      <c r="BH99" s="39">
        <f t="shared" si="108"/>
        <v>0</v>
      </c>
      <c r="BI99" s="51"/>
      <c r="BJ99" s="51"/>
      <c r="BK99" s="51"/>
      <c r="BL99" s="51"/>
      <c r="BM99" s="51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76" t="s">
        <v>14</v>
      </c>
      <c r="AZ101" s="77"/>
      <c r="BA101" s="78"/>
      <c r="BB101" s="78"/>
      <c r="BC101" s="79"/>
      <c r="BD101" s="136"/>
      <c r="BE101" s="145">
        <f t="shared" ref="BE101:BH101" si="109">sum(BE98,BE99)</f>
        <v>0</v>
      </c>
      <c r="BF101" s="145">
        <f t="shared" si="109"/>
        <v>0</v>
      </c>
      <c r="BG101" s="145">
        <f t="shared" si="109"/>
        <v>0</v>
      </c>
      <c r="BH101" s="145">
        <f t="shared" si="109"/>
        <v>0</v>
      </c>
      <c r="BI101" s="136"/>
      <c r="BJ101" s="136"/>
      <c r="BK101" s="136"/>
      <c r="BL101" s="136"/>
      <c r="BM101" s="136"/>
    </row>
    <row r="102">
      <c r="A102" s="116"/>
      <c r="B102" s="159"/>
      <c r="C102" s="159"/>
      <c r="D102" s="160"/>
      <c r="E102" s="159"/>
      <c r="F102" s="161"/>
      <c r="G102" s="161"/>
      <c r="H102" s="161"/>
      <c r="I102" s="161"/>
      <c r="J102" s="159"/>
      <c r="K102" s="162"/>
      <c r="L102" s="162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AA102" s="161"/>
      <c r="AB102" s="161"/>
      <c r="AC102" s="161"/>
      <c r="AD102" s="161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38"/>
      <c r="AP102" s="138"/>
      <c r="AQ102" s="138"/>
      <c r="AR102" s="138"/>
      <c r="AS102" s="118"/>
      <c r="AT102" s="136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67"/>
      <c r="E103" s="68"/>
      <c r="G103" s="73"/>
      <c r="H103" s="73"/>
      <c r="I103" s="73"/>
      <c r="K103" s="6" t="s">
        <v>151</v>
      </c>
      <c r="L103" s="4"/>
      <c r="Q103" s="186"/>
      <c r="R103" s="186"/>
      <c r="Y103" s="73"/>
      <c r="Z103" s="73"/>
      <c r="AA103" s="73"/>
      <c r="AC103" s="28"/>
      <c r="AF103" s="6" t="s">
        <v>151</v>
      </c>
      <c r="AG103" s="4"/>
      <c r="AT103" s="6" t="s">
        <v>151</v>
      </c>
      <c r="AU103" s="4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16"/>
      <c r="B104" s="159"/>
      <c r="C104" s="159"/>
      <c r="D104" s="160"/>
      <c r="E104" s="159"/>
      <c r="F104" s="161"/>
      <c r="G104" s="161"/>
      <c r="H104" s="161"/>
      <c r="I104" s="161"/>
      <c r="J104" s="159"/>
      <c r="K104" s="162"/>
      <c r="L104" s="162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61"/>
      <c r="AB104" s="161"/>
      <c r="AC104" s="161"/>
      <c r="AD104" s="161"/>
      <c r="AE104" s="159"/>
      <c r="AF104" s="159"/>
      <c r="AG104" s="159"/>
      <c r="AH104" s="159"/>
      <c r="AI104" s="159"/>
      <c r="AJ104" s="159"/>
      <c r="AK104" s="159"/>
      <c r="AL104" s="159"/>
      <c r="AM104" s="159"/>
      <c r="AN104" s="159"/>
      <c r="AO104" s="138"/>
      <c r="AP104" s="138"/>
      <c r="AQ104" s="138"/>
      <c r="AR104" s="138"/>
      <c r="AS104" s="118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</row>
    <row r="105">
      <c r="A105" s="10"/>
      <c r="B105" s="11"/>
      <c r="C105" s="11"/>
      <c r="D105" s="12"/>
      <c r="E105" s="13">
        <v>45215.0</v>
      </c>
      <c r="F105" s="14"/>
      <c r="G105" s="14"/>
      <c r="H105" s="14"/>
      <c r="I105" s="15"/>
      <c r="J105" s="15"/>
      <c r="K105" s="16"/>
      <c r="L105" s="13">
        <v>45216.0</v>
      </c>
      <c r="M105" s="15"/>
      <c r="N105" s="15"/>
      <c r="O105" s="15"/>
      <c r="P105" s="15"/>
      <c r="Q105" s="11"/>
      <c r="R105" s="17"/>
      <c r="S105" s="13">
        <v>45217.0</v>
      </c>
      <c r="T105" s="11"/>
      <c r="U105" s="15"/>
      <c r="V105" s="15"/>
      <c r="W105" s="11"/>
      <c r="X105" s="18"/>
      <c r="Y105" s="14"/>
      <c r="Z105" s="13">
        <v>45218.0</v>
      </c>
      <c r="AA105" s="15"/>
      <c r="AB105" s="15"/>
      <c r="AC105" s="11"/>
      <c r="AD105" s="15"/>
      <c r="AE105" s="15"/>
      <c r="AF105" s="12"/>
      <c r="AG105" s="13">
        <v>45219.0</v>
      </c>
      <c r="AH105" s="15"/>
      <c r="AI105" s="11"/>
      <c r="AJ105" s="15"/>
      <c r="AK105" s="15"/>
      <c r="AL105" s="15"/>
      <c r="AM105" s="18"/>
      <c r="AN105" s="13">
        <v>45220.0</v>
      </c>
      <c r="AO105" s="11"/>
      <c r="AP105" s="19"/>
      <c r="AQ105" s="19"/>
      <c r="AR105" s="19"/>
      <c r="AS105" s="19"/>
      <c r="AT105" s="14"/>
      <c r="AU105" s="13">
        <v>45221.0</v>
      </c>
      <c r="AV105" s="19"/>
      <c r="AW105" s="19"/>
      <c r="AX105" s="19"/>
      <c r="AY105" s="20"/>
      <c r="AZ105" s="19"/>
      <c r="BA105" s="19"/>
      <c r="BB105" s="19"/>
      <c r="BC105" s="19"/>
      <c r="BD105" s="20"/>
      <c r="BE105" s="21"/>
      <c r="BF105" s="22"/>
      <c r="BG105" s="4"/>
      <c r="BH105" s="19"/>
      <c r="BI105" s="23"/>
      <c r="BJ105" s="16"/>
      <c r="BK105" s="16"/>
      <c r="BL105" s="20"/>
      <c r="BM105" s="20"/>
    </row>
    <row r="106">
      <c r="A106" s="67"/>
      <c r="B106" s="25"/>
      <c r="C106" s="25"/>
      <c r="D106" s="187" t="s">
        <v>153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153</v>
      </c>
      <c r="L106" s="26" t="s">
        <v>7</v>
      </c>
      <c r="M106" s="26" t="s">
        <v>4</v>
      </c>
      <c r="N106" s="26" t="s">
        <v>5</v>
      </c>
      <c r="O106" s="26" t="s">
        <v>6</v>
      </c>
      <c r="P106" s="26"/>
      <c r="Q106" s="26"/>
      <c r="R106" s="187" t="s">
        <v>152</v>
      </c>
      <c r="S106" s="26" t="s">
        <v>8</v>
      </c>
      <c r="T106" s="26" t="s">
        <v>4</v>
      </c>
      <c r="U106" s="26" t="s">
        <v>5</v>
      </c>
      <c r="V106" s="26" t="s">
        <v>6</v>
      </c>
      <c r="W106" s="28"/>
      <c r="X106" s="28"/>
      <c r="Y106" s="187" t="s">
        <v>152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188"/>
      <c r="AE106" s="189"/>
      <c r="AF106" s="187" t="s">
        <v>153</v>
      </c>
      <c r="AG106" s="190" t="s">
        <v>154</v>
      </c>
      <c r="AH106" s="26" t="s">
        <v>4</v>
      </c>
      <c r="AI106" s="26" t="s">
        <v>5</v>
      </c>
      <c r="AJ106" s="26" t="s">
        <v>6</v>
      </c>
      <c r="AM106" s="187" t="s">
        <v>156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157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3"/>
      <c r="AZ106" s="31" t="s">
        <v>4</v>
      </c>
      <c r="BA106" s="31" t="s">
        <v>13</v>
      </c>
      <c r="BB106" s="31" t="s">
        <v>6</v>
      </c>
      <c r="BC106" s="31" t="s">
        <v>14</v>
      </c>
      <c r="BE106" s="33" t="s">
        <v>4</v>
      </c>
      <c r="BF106" s="33" t="s">
        <v>13</v>
      </c>
      <c r="BG106" s="33" t="s">
        <v>6</v>
      </c>
      <c r="BH106" s="33" t="s">
        <v>15</v>
      </c>
      <c r="BI106" s="193"/>
      <c r="BJ106" s="193"/>
      <c r="BK106" s="193"/>
      <c r="BL106" s="193"/>
      <c r="BM106" s="193"/>
    </row>
    <row r="107">
      <c r="A107" s="59" t="s">
        <v>52</v>
      </c>
      <c r="B107" s="275" t="s">
        <v>62</v>
      </c>
      <c r="C107" s="37">
        <v>45216.0</v>
      </c>
      <c r="D107" s="42" t="s">
        <v>283</v>
      </c>
      <c r="E107" s="53" t="s">
        <v>118</v>
      </c>
      <c r="F107" s="40">
        <v>0.0</v>
      </c>
      <c r="G107" s="40">
        <v>5.5</v>
      </c>
      <c r="H107" s="40">
        <v>0.0</v>
      </c>
      <c r="I107" s="42" t="s">
        <v>131</v>
      </c>
      <c r="J107" s="37">
        <v>45210.0</v>
      </c>
      <c r="K107" s="42" t="s">
        <v>283</v>
      </c>
      <c r="L107" s="53" t="s">
        <v>118</v>
      </c>
      <c r="M107" s="40">
        <v>0.0</v>
      </c>
      <c r="N107" s="40">
        <v>5.5</v>
      </c>
      <c r="O107" s="40">
        <v>0.0</v>
      </c>
      <c r="P107" s="36" t="s">
        <v>24</v>
      </c>
      <c r="Q107" s="37">
        <v>45217.0</v>
      </c>
      <c r="R107" s="42" t="s">
        <v>211</v>
      </c>
      <c r="S107" s="58" t="s">
        <v>66</v>
      </c>
      <c r="T107" s="40">
        <v>0.0</v>
      </c>
      <c r="U107" s="40">
        <v>6.0</v>
      </c>
      <c r="V107" s="40">
        <v>0.0</v>
      </c>
      <c r="W107" s="43" t="s">
        <v>26</v>
      </c>
      <c r="X107" s="37">
        <v>45218.0</v>
      </c>
      <c r="Y107" s="42" t="s">
        <v>211</v>
      </c>
      <c r="Z107" s="58" t="s">
        <v>66</v>
      </c>
      <c r="AA107" s="40">
        <v>0.0</v>
      </c>
      <c r="AB107" s="40">
        <v>6.0</v>
      </c>
      <c r="AC107" s="40">
        <v>0.0</v>
      </c>
      <c r="AD107" s="56" t="s">
        <v>56</v>
      </c>
      <c r="AE107" s="37">
        <v>45219.0</v>
      </c>
      <c r="AF107" s="42" t="s">
        <v>25</v>
      </c>
      <c r="AG107" s="148" t="s">
        <v>25</v>
      </c>
      <c r="AH107" s="40">
        <v>0.0</v>
      </c>
      <c r="AI107" s="40">
        <v>0.0</v>
      </c>
      <c r="AJ107" s="40">
        <v>0.0</v>
      </c>
      <c r="AK107" s="284" t="s">
        <v>57</v>
      </c>
      <c r="AL107" s="37">
        <v>45220.0</v>
      </c>
      <c r="AM107" s="42" t="s">
        <v>211</v>
      </c>
      <c r="AN107" s="58" t="s">
        <v>66</v>
      </c>
      <c r="AO107" s="40">
        <v>0.0</v>
      </c>
      <c r="AP107" s="40">
        <v>6.0</v>
      </c>
      <c r="AQ107" s="40">
        <v>0.0</v>
      </c>
      <c r="AR107" s="36" t="s">
        <v>93</v>
      </c>
      <c r="AS107" s="37">
        <v>45221.0</v>
      </c>
      <c r="AT107" s="42" t="s">
        <v>25</v>
      </c>
      <c r="AU107" s="39" t="s">
        <v>25</v>
      </c>
      <c r="AV107" s="40">
        <v>0.0</v>
      </c>
      <c r="AW107" s="40">
        <v>0.0</v>
      </c>
      <c r="AX107" s="40">
        <v>0.0</v>
      </c>
      <c r="AY107" s="194"/>
      <c r="AZ107" s="49">
        <f t="shared" ref="AZ107:BB107" si="110">SUM(F107,M107,T107,AA107,AH107,AO107,AV107)</f>
        <v>0</v>
      </c>
      <c r="BA107" s="39">
        <f t="shared" si="110"/>
        <v>29</v>
      </c>
      <c r="BB107" s="39">
        <f t="shared" si="110"/>
        <v>0</v>
      </c>
      <c r="BC107" s="50">
        <f>SUM(AZ107,BA107,BB107)</f>
        <v>29</v>
      </c>
      <c r="BE107" s="39">
        <f>AZ107*80</f>
        <v>0</v>
      </c>
      <c r="BF107" s="39">
        <f>BA107*88</f>
        <v>2552</v>
      </c>
      <c r="BG107" s="39">
        <f>BB107*80</f>
        <v>0</v>
      </c>
      <c r="BH107" s="39">
        <f>SUM(BE107,BF107,BG107)</f>
        <v>2552</v>
      </c>
      <c r="BI107" s="194"/>
      <c r="BJ107" s="194"/>
      <c r="BK107" s="194"/>
      <c r="BL107" s="194"/>
      <c r="BM107" s="194"/>
    </row>
    <row r="108">
      <c r="A108" s="67"/>
      <c r="F108" s="73"/>
      <c r="G108" s="73"/>
      <c r="H108" s="73"/>
      <c r="Y108" s="192"/>
      <c r="Z108" s="39"/>
      <c r="AA108" s="39"/>
      <c r="AB108" s="39"/>
      <c r="AC108" s="39"/>
      <c r="AV108" s="193"/>
      <c r="AW108" s="193"/>
      <c r="AX108" s="193"/>
      <c r="AY108" s="193"/>
      <c r="AZ108" s="193"/>
      <c r="BA108" s="193"/>
      <c r="BB108" s="193"/>
      <c r="BC108" s="193"/>
      <c r="BF108" s="193"/>
      <c r="BI108" s="193"/>
      <c r="BJ108" s="193"/>
      <c r="BK108" s="193"/>
      <c r="BL108" s="193"/>
      <c r="BM108" s="193"/>
    </row>
    <row r="109">
      <c r="A109" s="67"/>
      <c r="D109" s="187" t="s">
        <v>156</v>
      </c>
      <c r="E109" s="26" t="s">
        <v>3</v>
      </c>
      <c r="F109" s="26" t="s">
        <v>4</v>
      </c>
      <c r="G109" s="26" t="s">
        <v>5</v>
      </c>
      <c r="H109" s="26" t="s">
        <v>6</v>
      </c>
      <c r="I109" s="73"/>
      <c r="K109" s="187" t="s">
        <v>156</v>
      </c>
      <c r="L109" s="26" t="s">
        <v>7</v>
      </c>
      <c r="M109" s="26" t="s">
        <v>4</v>
      </c>
      <c r="N109" s="26" t="s">
        <v>5</v>
      </c>
      <c r="O109" s="26" t="s">
        <v>6</v>
      </c>
      <c r="R109" s="187" t="s">
        <v>156</v>
      </c>
      <c r="S109" s="26" t="s">
        <v>8</v>
      </c>
      <c r="T109" s="26" t="s">
        <v>4</v>
      </c>
      <c r="U109" s="26" t="s">
        <v>5</v>
      </c>
      <c r="V109" s="26" t="s">
        <v>6</v>
      </c>
      <c r="Y109" s="187" t="s">
        <v>156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73"/>
      <c r="AF109" s="187" t="s">
        <v>156</v>
      </c>
      <c r="AG109" s="29" t="s">
        <v>10</v>
      </c>
      <c r="AH109" s="26" t="s">
        <v>4</v>
      </c>
      <c r="AI109" s="26" t="s">
        <v>5</v>
      </c>
      <c r="AJ109" s="26" t="s">
        <v>6</v>
      </c>
      <c r="AM109" s="187" t="s">
        <v>156</v>
      </c>
      <c r="AN109" s="29" t="s">
        <v>11</v>
      </c>
      <c r="AO109" s="26" t="s">
        <v>4</v>
      </c>
      <c r="AP109" s="26" t="s">
        <v>5</v>
      </c>
      <c r="AQ109" s="26" t="s">
        <v>6</v>
      </c>
      <c r="AT109" s="187" t="s">
        <v>156</v>
      </c>
      <c r="AU109" s="29" t="s">
        <v>12</v>
      </c>
      <c r="AV109" s="26" t="s">
        <v>4</v>
      </c>
      <c r="AW109" s="26" t="s">
        <v>5</v>
      </c>
      <c r="AX109" s="26" t="s">
        <v>6</v>
      </c>
      <c r="AY109" s="193"/>
      <c r="AZ109" s="31" t="s">
        <v>4</v>
      </c>
      <c r="BA109" s="31" t="s">
        <v>13</v>
      </c>
      <c r="BB109" s="31" t="s">
        <v>6</v>
      </c>
      <c r="BC109" s="31" t="s">
        <v>14</v>
      </c>
      <c r="BE109" s="33" t="s">
        <v>4</v>
      </c>
      <c r="BF109" s="33" t="s">
        <v>13</v>
      </c>
      <c r="BG109" s="33" t="s">
        <v>6</v>
      </c>
      <c r="BH109" s="33" t="s">
        <v>15</v>
      </c>
      <c r="BI109" s="193"/>
      <c r="BJ109" s="193"/>
      <c r="BK109" s="193"/>
      <c r="BL109" s="193"/>
      <c r="BM109" s="193"/>
    </row>
    <row r="110">
      <c r="A110" s="35" t="s">
        <v>82</v>
      </c>
      <c r="B110" s="41" t="s">
        <v>33</v>
      </c>
      <c r="C110" s="37">
        <v>45216.0</v>
      </c>
      <c r="D110" s="38" t="s">
        <v>247</v>
      </c>
      <c r="E110" s="39" t="s">
        <v>127</v>
      </c>
      <c r="F110" s="40">
        <v>5.0</v>
      </c>
      <c r="G110" s="40">
        <v>1.0</v>
      </c>
      <c r="H110" s="40">
        <v>0.0</v>
      </c>
      <c r="I110" s="42" t="s">
        <v>46</v>
      </c>
      <c r="J110" s="37">
        <v>45217.0</v>
      </c>
      <c r="K110" s="38" t="s">
        <v>247</v>
      </c>
      <c r="L110" s="39" t="s">
        <v>127</v>
      </c>
      <c r="M110" s="40">
        <v>5.0</v>
      </c>
      <c r="N110" s="40">
        <v>1.0</v>
      </c>
      <c r="O110" s="40">
        <v>0.0</v>
      </c>
      <c r="P110" s="38" t="s">
        <v>36</v>
      </c>
      <c r="Q110" s="37">
        <v>45218.0</v>
      </c>
      <c r="R110" s="38" t="s">
        <v>25</v>
      </c>
      <c r="S110" s="39" t="s">
        <v>25</v>
      </c>
      <c r="T110" s="40">
        <v>0.0</v>
      </c>
      <c r="U110" s="40">
        <v>0.0</v>
      </c>
      <c r="V110" s="40">
        <v>0.0</v>
      </c>
      <c r="W110" s="42" t="s">
        <v>37</v>
      </c>
      <c r="X110" s="37">
        <v>45219.0</v>
      </c>
      <c r="Y110" s="38" t="s">
        <v>247</v>
      </c>
      <c r="Z110" s="39" t="s">
        <v>127</v>
      </c>
      <c r="AA110" s="40">
        <v>5.0</v>
      </c>
      <c r="AB110" s="40">
        <v>1.0</v>
      </c>
      <c r="AC110" s="40">
        <v>0.0</v>
      </c>
      <c r="AD110" s="56" t="s">
        <v>40</v>
      </c>
      <c r="AE110" s="37">
        <v>45220.0</v>
      </c>
      <c r="AF110" s="38" t="s">
        <v>285</v>
      </c>
      <c r="AG110" s="39" t="s">
        <v>129</v>
      </c>
      <c r="AH110" s="40">
        <v>5.0</v>
      </c>
      <c r="AI110" s="40">
        <v>2.0</v>
      </c>
      <c r="AJ110" s="40">
        <v>0.0</v>
      </c>
      <c r="AK110" s="42" t="s">
        <v>43</v>
      </c>
      <c r="AL110" s="37">
        <v>45221.0</v>
      </c>
      <c r="AM110" s="38" t="s">
        <v>247</v>
      </c>
      <c r="AN110" s="39" t="s">
        <v>127</v>
      </c>
      <c r="AO110" s="40">
        <v>5.0</v>
      </c>
      <c r="AP110" s="40">
        <v>1.0</v>
      </c>
      <c r="AQ110" s="40">
        <v>0.0</v>
      </c>
      <c r="AR110" s="96" t="s">
        <v>142</v>
      </c>
      <c r="AS110" s="37">
        <v>45222.0</v>
      </c>
      <c r="AT110" s="38" t="s">
        <v>247</v>
      </c>
      <c r="AU110" s="39" t="s">
        <v>127</v>
      </c>
      <c r="AV110" s="40">
        <v>5.0</v>
      </c>
      <c r="AW110" s="40">
        <v>1.0</v>
      </c>
      <c r="AX110" s="40">
        <v>0.0</v>
      </c>
      <c r="AY110" s="194"/>
      <c r="AZ110" s="49">
        <f t="shared" ref="AZ110:BB110" si="111">SUM(F110,M110,T110,AA110,AH110,AO110,AV110)</f>
        <v>30</v>
      </c>
      <c r="BA110" s="39">
        <f t="shared" si="111"/>
        <v>7</v>
      </c>
      <c r="BB110" s="39">
        <f t="shared" si="111"/>
        <v>0</v>
      </c>
      <c r="BC110" s="50">
        <f>SUM(AZ110,BA110,BB110)</f>
        <v>37</v>
      </c>
      <c r="BE110" s="39">
        <f>AZ110*80</f>
        <v>2400</v>
      </c>
      <c r="BF110" s="39">
        <f>BA110*88</f>
        <v>616</v>
      </c>
      <c r="BG110" s="39">
        <f>BB110*80</f>
        <v>0</v>
      </c>
      <c r="BH110" s="39">
        <f>SUM(BE110,BF110,BG110)</f>
        <v>3016</v>
      </c>
      <c r="BI110" s="194"/>
      <c r="BJ110" s="194"/>
      <c r="BK110" s="194"/>
      <c r="BL110" s="194"/>
      <c r="BM110" s="194"/>
    </row>
    <row r="111">
      <c r="A111" s="67"/>
      <c r="B111" s="68"/>
      <c r="C111" s="68"/>
    </row>
    <row r="112">
      <c r="A112" s="67"/>
      <c r="D112" s="187" t="s">
        <v>153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153</v>
      </c>
      <c r="L112" s="26" t="s">
        <v>7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249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8"/>
      <c r="Y112" s="187" t="s">
        <v>153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73"/>
      <c r="AF112" s="195" t="s">
        <v>157</v>
      </c>
      <c r="AG112" s="190" t="s">
        <v>232</v>
      </c>
      <c r="AH112" s="26" t="s">
        <v>4</v>
      </c>
      <c r="AI112" s="26" t="s">
        <v>5</v>
      </c>
      <c r="AJ112" s="26" t="s">
        <v>6</v>
      </c>
      <c r="AM112" s="187" t="s">
        <v>153</v>
      </c>
      <c r="AN112" s="190" t="s">
        <v>154</v>
      </c>
      <c r="AO112" s="26" t="s">
        <v>4</v>
      </c>
      <c r="AP112" s="26" t="s">
        <v>5</v>
      </c>
      <c r="AQ112" s="26" t="s">
        <v>6</v>
      </c>
      <c r="AT112" s="191" t="s">
        <v>153</v>
      </c>
      <c r="AU112" s="187" t="s">
        <v>157</v>
      </c>
      <c r="AV112" s="26" t="s">
        <v>4</v>
      </c>
      <c r="AW112" s="26" t="s">
        <v>5</v>
      </c>
      <c r="AX112" s="26" t="s">
        <v>6</v>
      </c>
      <c r="AY112" s="196"/>
      <c r="AZ112" s="31" t="s">
        <v>4</v>
      </c>
      <c r="BA112" s="31" t="s">
        <v>13</v>
      </c>
      <c r="BB112" s="31" t="s">
        <v>6</v>
      </c>
      <c r="BC112" s="31" t="s">
        <v>14</v>
      </c>
      <c r="BD112" s="196"/>
      <c r="BE112" s="33" t="s">
        <v>4</v>
      </c>
      <c r="BF112" s="33" t="s">
        <v>13</v>
      </c>
      <c r="BG112" s="33" t="s">
        <v>6</v>
      </c>
      <c r="BH112" s="33" t="s">
        <v>15</v>
      </c>
      <c r="BI112" s="196"/>
      <c r="BJ112" s="196"/>
      <c r="BK112" s="196"/>
      <c r="BL112" s="196"/>
      <c r="BM112" s="196"/>
    </row>
    <row r="113">
      <c r="A113" s="35" t="s">
        <v>50</v>
      </c>
      <c r="B113" s="41" t="s">
        <v>33</v>
      </c>
      <c r="C113" s="37">
        <v>45216.0</v>
      </c>
      <c r="D113" s="36" t="s">
        <v>236</v>
      </c>
      <c r="E113" s="127" t="s">
        <v>125</v>
      </c>
      <c r="F113" s="129">
        <v>5.0</v>
      </c>
      <c r="G113" s="129">
        <v>0.0</v>
      </c>
      <c r="H113" s="129">
        <v>0.0</v>
      </c>
      <c r="I113" s="42" t="s">
        <v>131</v>
      </c>
      <c r="J113" s="37">
        <v>45217.0</v>
      </c>
      <c r="K113" s="38" t="s">
        <v>236</v>
      </c>
      <c r="L113" s="39" t="s">
        <v>125</v>
      </c>
      <c r="M113" s="40">
        <v>5.0</v>
      </c>
      <c r="N113" s="40">
        <v>0.0</v>
      </c>
      <c r="O113" s="40">
        <v>0.0</v>
      </c>
      <c r="P113" s="38" t="s">
        <v>36</v>
      </c>
      <c r="Q113" s="37">
        <v>45218.0</v>
      </c>
      <c r="R113" s="38" t="s">
        <v>291</v>
      </c>
      <c r="S113" s="39" t="s">
        <v>248</v>
      </c>
      <c r="T113" s="40">
        <v>4.0</v>
      </c>
      <c r="U113" s="40">
        <v>2.0</v>
      </c>
      <c r="V113" s="40">
        <v>0.0</v>
      </c>
      <c r="W113" s="38" t="s">
        <v>67</v>
      </c>
      <c r="X113" s="37">
        <v>45219.0</v>
      </c>
      <c r="Y113" s="42" t="s">
        <v>25</v>
      </c>
      <c r="Z113" s="53" t="s">
        <v>25</v>
      </c>
      <c r="AA113" s="40">
        <v>0.0</v>
      </c>
      <c r="AB113" s="40">
        <v>0.0</v>
      </c>
      <c r="AC113" s="40">
        <v>0.0</v>
      </c>
      <c r="AD113" s="56" t="s">
        <v>56</v>
      </c>
      <c r="AE113" s="37">
        <v>45219.0</v>
      </c>
      <c r="AF113" s="42" t="s">
        <v>278</v>
      </c>
      <c r="AG113" s="40" t="s">
        <v>290</v>
      </c>
      <c r="AH113" s="40">
        <v>3.0</v>
      </c>
      <c r="AI113" s="40">
        <v>8.0</v>
      </c>
      <c r="AJ113" s="40">
        <v>0.0</v>
      </c>
      <c r="AK113" s="42" t="s">
        <v>79</v>
      </c>
      <c r="AL113" s="37">
        <v>45221.0</v>
      </c>
      <c r="AM113" s="42" t="s">
        <v>284</v>
      </c>
      <c r="AN113" s="148" t="s">
        <v>289</v>
      </c>
      <c r="AO113" s="40">
        <v>2.5</v>
      </c>
      <c r="AP113" s="40">
        <v>5.5</v>
      </c>
      <c r="AQ113" s="40">
        <v>0.5</v>
      </c>
      <c r="AR113" s="42" t="s">
        <v>27</v>
      </c>
      <c r="AS113" s="37">
        <v>45222.0</v>
      </c>
      <c r="AT113" s="145" t="s">
        <v>286</v>
      </c>
      <c r="AU113" s="95" t="s">
        <v>299</v>
      </c>
      <c r="AV113" s="40">
        <v>5.5</v>
      </c>
      <c r="AW113" s="40">
        <v>5.5</v>
      </c>
      <c r="AX113" s="40">
        <v>0.0</v>
      </c>
      <c r="AY113" s="51"/>
      <c r="AZ113" s="49">
        <f t="shared" ref="AZ113:BB113" si="112">SUM(F113,M113,T113,AA113,AH113,AO113,AV113)</f>
        <v>25</v>
      </c>
      <c r="BA113" s="39">
        <f t="shared" si="112"/>
        <v>21</v>
      </c>
      <c r="BB113" s="39">
        <f t="shared" si="112"/>
        <v>0.5</v>
      </c>
      <c r="BC113" s="50">
        <f>SUM(AZ113,BA113,BB113)</f>
        <v>46.5</v>
      </c>
      <c r="BD113" s="51"/>
      <c r="BE113" s="39">
        <f>AZ113*80</f>
        <v>2000</v>
      </c>
      <c r="BF113" s="39">
        <f>BA113*88</f>
        <v>1848</v>
      </c>
      <c r="BG113" s="39">
        <f>BB113*80</f>
        <v>40</v>
      </c>
      <c r="BH113" s="39">
        <f>SUM(BE113,BF113,BG113)</f>
        <v>3888</v>
      </c>
      <c r="BI113" s="51"/>
      <c r="BJ113" s="51"/>
      <c r="BK113" s="51"/>
      <c r="BL113" s="51"/>
      <c r="BM113" s="51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199"/>
    </row>
    <row r="115">
      <c r="A115" s="67"/>
      <c r="B115" s="68"/>
      <c r="C115" s="68"/>
      <c r="L115" s="92"/>
      <c r="R115" s="98"/>
      <c r="S115" s="192"/>
      <c r="Z115" s="39"/>
      <c r="AA115" s="197"/>
      <c r="AB115" s="197"/>
      <c r="AC115" s="197"/>
      <c r="AD115" s="197"/>
      <c r="AN115" s="198"/>
      <c r="AT115" s="98"/>
    </row>
    <row r="116">
      <c r="A116" s="24"/>
      <c r="B116" s="25"/>
      <c r="C116" s="25"/>
      <c r="D116" s="187" t="s">
        <v>159</v>
      </c>
      <c r="E116" s="26" t="s">
        <v>3</v>
      </c>
      <c r="F116" s="26" t="s">
        <v>4</v>
      </c>
      <c r="G116" s="26" t="s">
        <v>5</v>
      </c>
      <c r="H116" s="26" t="s">
        <v>6</v>
      </c>
      <c r="I116" s="26"/>
      <c r="J116" s="26"/>
      <c r="K116" s="187" t="s">
        <v>159</v>
      </c>
      <c r="L116" s="26" t="s">
        <v>7</v>
      </c>
      <c r="M116" s="26" t="s">
        <v>4</v>
      </c>
      <c r="N116" s="26" t="s">
        <v>5</v>
      </c>
      <c r="O116" s="26" t="s">
        <v>6</v>
      </c>
      <c r="P116" s="26"/>
      <c r="Q116" s="26"/>
      <c r="R116" s="187" t="s">
        <v>153</v>
      </c>
      <c r="S116" s="26" t="s">
        <v>8</v>
      </c>
      <c r="T116" s="26" t="s">
        <v>4</v>
      </c>
      <c r="U116" s="26" t="s">
        <v>5</v>
      </c>
      <c r="V116" s="26" t="s">
        <v>6</v>
      </c>
      <c r="W116" s="28"/>
      <c r="X116" s="29"/>
      <c r="Y116" s="187" t="s">
        <v>153</v>
      </c>
      <c r="Z116" s="29" t="s">
        <v>9</v>
      </c>
      <c r="AA116" s="26" t="s">
        <v>4</v>
      </c>
      <c r="AB116" s="26" t="s">
        <v>5</v>
      </c>
      <c r="AC116" s="26" t="s">
        <v>6</v>
      </c>
      <c r="AD116" s="29"/>
      <c r="AE116" s="29"/>
      <c r="AF116" s="187" t="s">
        <v>153</v>
      </c>
      <c r="AG116" s="29" t="s">
        <v>10</v>
      </c>
      <c r="AH116" s="26" t="s">
        <v>4</v>
      </c>
      <c r="AI116" s="26" t="s">
        <v>5</v>
      </c>
      <c r="AJ116" s="26" t="s">
        <v>6</v>
      </c>
      <c r="AK116" s="29"/>
      <c r="AL116" s="29"/>
      <c r="AM116" s="187" t="s">
        <v>153</v>
      </c>
      <c r="AN116" s="29" t="s">
        <v>11</v>
      </c>
      <c r="AO116" s="26" t="s">
        <v>4</v>
      </c>
      <c r="AP116" s="26" t="s">
        <v>5</v>
      </c>
      <c r="AQ116" s="26" t="s">
        <v>6</v>
      </c>
      <c r="AR116" s="29"/>
      <c r="AS116" s="29"/>
      <c r="AT116" s="187" t="s">
        <v>153</v>
      </c>
      <c r="AU116" s="29" t="s">
        <v>12</v>
      </c>
      <c r="AV116" s="26" t="s">
        <v>4</v>
      </c>
      <c r="AW116" s="26" t="s">
        <v>5</v>
      </c>
      <c r="AX116" s="26" t="s">
        <v>6</v>
      </c>
      <c r="AY116" s="30"/>
      <c r="AZ116" s="31" t="s">
        <v>4</v>
      </c>
      <c r="BA116" s="31" t="s">
        <v>13</v>
      </c>
      <c r="BB116" s="31" t="s">
        <v>6</v>
      </c>
      <c r="BC116" s="31" t="s">
        <v>14</v>
      </c>
      <c r="BD116" s="32"/>
      <c r="BE116" s="33" t="s">
        <v>4</v>
      </c>
      <c r="BF116" s="33" t="s">
        <v>13</v>
      </c>
      <c r="BG116" s="33" t="s">
        <v>6</v>
      </c>
      <c r="BH116" s="33" t="s">
        <v>15</v>
      </c>
      <c r="BI116" s="32"/>
      <c r="BJ116" s="32"/>
      <c r="BK116" s="32"/>
      <c r="BL116" s="32"/>
      <c r="BM116" s="32"/>
    </row>
    <row r="117">
      <c r="A117" s="35" t="s">
        <v>18</v>
      </c>
      <c r="B117" s="36" t="s">
        <v>19</v>
      </c>
      <c r="C117" s="37">
        <v>45215.0</v>
      </c>
      <c r="D117" s="38" t="s">
        <v>272</v>
      </c>
      <c r="E117" s="39" t="s">
        <v>21</v>
      </c>
      <c r="F117" s="40">
        <v>0.0</v>
      </c>
      <c r="G117" s="40">
        <v>6.5</v>
      </c>
      <c r="H117" s="40">
        <v>0.0</v>
      </c>
      <c r="I117" s="41" t="s">
        <v>22</v>
      </c>
      <c r="J117" s="37">
        <v>45216.0</v>
      </c>
      <c r="K117" s="38" t="s">
        <v>272</v>
      </c>
      <c r="L117" s="39" t="s">
        <v>21</v>
      </c>
      <c r="M117" s="40">
        <v>0.0</v>
      </c>
      <c r="N117" s="40">
        <v>6.5</v>
      </c>
      <c r="O117" s="40">
        <v>0.0</v>
      </c>
      <c r="P117" s="38" t="s">
        <v>36</v>
      </c>
      <c r="Q117" s="37">
        <v>45218.0</v>
      </c>
      <c r="R117" s="42" t="s">
        <v>286</v>
      </c>
      <c r="S117" s="53" t="s">
        <v>120</v>
      </c>
      <c r="T117" s="40">
        <v>0.0</v>
      </c>
      <c r="U117" s="40">
        <v>4.5</v>
      </c>
      <c r="V117" s="40">
        <v>0.0</v>
      </c>
      <c r="W117" s="38" t="s">
        <v>67</v>
      </c>
      <c r="X117" s="37">
        <v>45219.0</v>
      </c>
      <c r="Y117" s="42" t="s">
        <v>286</v>
      </c>
      <c r="Z117" s="53" t="s">
        <v>120</v>
      </c>
      <c r="AA117" s="40">
        <v>0.0</v>
      </c>
      <c r="AB117" s="40">
        <v>4.5</v>
      </c>
      <c r="AC117" s="40">
        <v>0.0</v>
      </c>
      <c r="AD117" s="56" t="s">
        <v>78</v>
      </c>
      <c r="AE117" s="37">
        <v>45220.0</v>
      </c>
      <c r="AF117" s="38" t="s">
        <v>25</v>
      </c>
      <c r="AG117" s="39" t="s">
        <v>25</v>
      </c>
      <c r="AH117" s="40">
        <v>0.0</v>
      </c>
      <c r="AI117" s="40">
        <v>0.0</v>
      </c>
      <c r="AJ117" s="40">
        <v>0.0</v>
      </c>
      <c r="AK117" s="42" t="s">
        <v>79</v>
      </c>
      <c r="AL117" s="37">
        <v>45221.0</v>
      </c>
      <c r="AM117" s="38" t="s">
        <v>25</v>
      </c>
      <c r="AN117" s="39" t="s">
        <v>25</v>
      </c>
      <c r="AO117" s="40">
        <v>0.0</v>
      </c>
      <c r="AP117" s="40">
        <v>0.0</v>
      </c>
      <c r="AQ117" s="40">
        <v>0.0</v>
      </c>
      <c r="AR117" s="42" t="s">
        <v>27</v>
      </c>
      <c r="AS117" s="37">
        <v>45222.0</v>
      </c>
      <c r="AT117" s="42" t="s">
        <v>283</v>
      </c>
      <c r="AU117" s="53" t="s">
        <v>118</v>
      </c>
      <c r="AV117" s="40">
        <v>0.0</v>
      </c>
      <c r="AW117" s="40">
        <v>5.5</v>
      </c>
      <c r="AX117" s="40">
        <v>0.0</v>
      </c>
      <c r="AY117" s="48"/>
      <c r="AZ117" s="49">
        <f t="shared" ref="AZ117:BB117" si="113">SUM(F117,M117,T117,AA117,AH117,AO117,AV117)</f>
        <v>0</v>
      </c>
      <c r="BA117" s="39">
        <f t="shared" si="113"/>
        <v>27.5</v>
      </c>
      <c r="BB117" s="39">
        <f t="shared" si="113"/>
        <v>0</v>
      </c>
      <c r="BC117" s="50">
        <f>SUM(AZ117,BA117,BB117)</f>
        <v>27.5</v>
      </c>
      <c r="BD117" s="51"/>
      <c r="BE117" s="39">
        <f>AZ117*80</f>
        <v>0</v>
      </c>
      <c r="BF117" s="39">
        <f>BA117*88</f>
        <v>2420</v>
      </c>
      <c r="BG117" s="39">
        <f>BB117*80</f>
        <v>0</v>
      </c>
      <c r="BH117" s="39">
        <f>SUM(BE117,BF117,BG117)</f>
        <v>2420</v>
      </c>
      <c r="BI117" s="51"/>
      <c r="BJ117" s="51"/>
      <c r="BK117" s="51"/>
      <c r="BL117" s="51"/>
      <c r="BM117" s="51"/>
    </row>
    <row r="118">
      <c r="A118" s="35"/>
      <c r="B118" s="64"/>
      <c r="C118" s="45"/>
      <c r="D118" s="39"/>
      <c r="E118" s="39"/>
      <c r="F118" s="60"/>
      <c r="G118" s="60"/>
      <c r="H118" s="60"/>
      <c r="I118" s="60"/>
      <c r="J118" s="45"/>
      <c r="K118" s="39"/>
      <c r="L118" s="39"/>
      <c r="M118" s="98"/>
      <c r="N118" s="98"/>
      <c r="O118" s="98"/>
      <c r="P118" s="98"/>
      <c r="Q118" s="200"/>
      <c r="R118" s="39"/>
      <c r="S118" s="39"/>
      <c r="T118" s="64"/>
      <c r="U118" s="64"/>
      <c r="V118" s="64"/>
      <c r="W118" s="64"/>
      <c r="X118" s="45"/>
      <c r="Y118" s="39"/>
      <c r="Z118" s="39"/>
      <c r="AA118" s="44"/>
      <c r="AB118" s="44"/>
      <c r="AC118" s="44"/>
      <c r="AD118" s="201"/>
      <c r="AE118" s="45"/>
      <c r="AF118" s="39"/>
      <c r="AG118" s="39"/>
      <c r="AH118" s="46"/>
      <c r="AI118" s="46"/>
      <c r="AJ118" s="46"/>
      <c r="AK118" s="46"/>
      <c r="AL118" s="45"/>
      <c r="AM118" s="39"/>
      <c r="AN118" s="39"/>
      <c r="AO118" s="98"/>
      <c r="AP118" s="98"/>
      <c r="AQ118" s="98"/>
      <c r="AS118" s="202"/>
      <c r="AT118" s="39"/>
      <c r="AU118" s="39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</row>
    <row r="119">
      <c r="A119" s="24"/>
      <c r="D119" s="187" t="s">
        <v>152</v>
      </c>
      <c r="E119" s="26" t="s">
        <v>3</v>
      </c>
      <c r="F119" s="26" t="s">
        <v>4</v>
      </c>
      <c r="G119" s="26" t="s">
        <v>5</v>
      </c>
      <c r="H119" s="26" t="s">
        <v>6</v>
      </c>
      <c r="I119" s="26"/>
      <c r="J119" s="26"/>
      <c r="K119" s="187" t="s">
        <v>152</v>
      </c>
      <c r="L119" s="26" t="s">
        <v>7</v>
      </c>
      <c r="M119" s="26" t="s">
        <v>4</v>
      </c>
      <c r="N119" s="26" t="s">
        <v>5</v>
      </c>
      <c r="O119" s="26" t="s">
        <v>6</v>
      </c>
      <c r="P119" s="26"/>
      <c r="Q119" s="26"/>
      <c r="R119" s="187" t="s">
        <v>152</v>
      </c>
      <c r="S119" s="26" t="s">
        <v>8</v>
      </c>
      <c r="T119" s="26" t="s">
        <v>4</v>
      </c>
      <c r="U119" s="26" t="s">
        <v>5</v>
      </c>
      <c r="V119" s="26" t="s">
        <v>6</v>
      </c>
      <c r="W119" s="28"/>
      <c r="X119" s="29"/>
      <c r="Y119" s="187" t="s">
        <v>155</v>
      </c>
      <c r="Z119" s="29" t="s">
        <v>9</v>
      </c>
      <c r="AA119" s="26" t="s">
        <v>4</v>
      </c>
      <c r="AB119" s="26" t="s">
        <v>5</v>
      </c>
      <c r="AC119" s="26" t="s">
        <v>6</v>
      </c>
      <c r="AD119" s="188"/>
      <c r="AE119" s="189"/>
      <c r="AF119" s="187" t="s">
        <v>153</v>
      </c>
      <c r="AG119" s="190" t="s">
        <v>154</v>
      </c>
      <c r="AH119" s="26" t="s">
        <v>4</v>
      </c>
      <c r="AI119" s="26" t="s">
        <v>5</v>
      </c>
      <c r="AJ119" s="26" t="s">
        <v>6</v>
      </c>
      <c r="AM119" s="294" t="s">
        <v>152</v>
      </c>
      <c r="AN119" s="29" t="s">
        <v>11</v>
      </c>
      <c r="AO119" s="26" t="s">
        <v>4</v>
      </c>
      <c r="AP119" s="26" t="s">
        <v>5</v>
      </c>
      <c r="AQ119" s="26" t="s">
        <v>6</v>
      </c>
      <c r="AT119" s="190" t="s">
        <v>154</v>
      </c>
      <c r="AU119" s="29" t="s">
        <v>12</v>
      </c>
      <c r="AV119" s="26" t="s">
        <v>4</v>
      </c>
      <c r="AW119" s="26" t="s">
        <v>5</v>
      </c>
      <c r="AX119" s="26" t="s">
        <v>6</v>
      </c>
      <c r="AY119" s="30"/>
      <c r="AZ119" s="31" t="s">
        <v>4</v>
      </c>
      <c r="BA119" s="31" t="s">
        <v>13</v>
      </c>
      <c r="BB119" s="31" t="s">
        <v>6</v>
      </c>
      <c r="BC119" s="31" t="s">
        <v>14</v>
      </c>
      <c r="BD119" s="32"/>
      <c r="BE119" s="33" t="s">
        <v>4</v>
      </c>
      <c r="BF119" s="33" t="s">
        <v>13</v>
      </c>
      <c r="BG119" s="33" t="s">
        <v>6</v>
      </c>
      <c r="BH119" s="33" t="s">
        <v>15</v>
      </c>
      <c r="BI119" s="32"/>
      <c r="BJ119" s="32"/>
      <c r="BK119" s="32"/>
      <c r="BL119" s="32"/>
      <c r="BM119" s="32"/>
    </row>
    <row r="120">
      <c r="A120" s="94" t="s">
        <v>54</v>
      </c>
      <c r="B120" s="41" t="s">
        <v>33</v>
      </c>
      <c r="C120" s="37">
        <v>45216.0</v>
      </c>
      <c r="D120" s="42" t="s">
        <v>128</v>
      </c>
      <c r="E120" s="58" t="s">
        <v>202</v>
      </c>
      <c r="F120" s="40">
        <v>6.0</v>
      </c>
      <c r="G120" s="40">
        <v>1.0</v>
      </c>
      <c r="H120" s="40">
        <v>0.0</v>
      </c>
      <c r="I120" s="57" t="s">
        <v>46</v>
      </c>
      <c r="J120" s="37">
        <v>45217.0</v>
      </c>
      <c r="K120" s="42" t="s">
        <v>128</v>
      </c>
      <c r="L120" s="58" t="s">
        <v>202</v>
      </c>
      <c r="M120" s="40">
        <v>6.0</v>
      </c>
      <c r="N120" s="40">
        <v>1.0</v>
      </c>
      <c r="O120" s="40">
        <v>0.0</v>
      </c>
      <c r="P120" s="38" t="s">
        <v>64</v>
      </c>
      <c r="Q120" s="37">
        <v>45218.0</v>
      </c>
      <c r="R120" s="42" t="s">
        <v>25</v>
      </c>
      <c r="S120" s="58" t="s">
        <v>25</v>
      </c>
      <c r="T120" s="40">
        <v>0.0</v>
      </c>
      <c r="U120" s="40">
        <v>0.0</v>
      </c>
      <c r="V120" s="40">
        <v>0.0</v>
      </c>
      <c r="W120" s="43" t="s">
        <v>26</v>
      </c>
      <c r="X120" s="37">
        <v>45218.0</v>
      </c>
      <c r="Y120" s="38" t="s">
        <v>287</v>
      </c>
      <c r="Z120" s="39" t="s">
        <v>136</v>
      </c>
      <c r="AA120" s="40">
        <v>1.0</v>
      </c>
      <c r="AB120" s="40">
        <v>7.0</v>
      </c>
      <c r="AC120" s="40">
        <v>1.0</v>
      </c>
      <c r="AD120" s="56" t="s">
        <v>78</v>
      </c>
      <c r="AE120" s="37">
        <v>45220.0</v>
      </c>
      <c r="AF120" s="42" t="s">
        <v>284</v>
      </c>
      <c r="AG120" s="148" t="s">
        <v>288</v>
      </c>
      <c r="AH120" s="40">
        <v>2.0</v>
      </c>
      <c r="AI120" s="40">
        <v>5.5</v>
      </c>
      <c r="AJ120" s="40">
        <v>0.0</v>
      </c>
      <c r="AK120" s="96" t="s">
        <v>43</v>
      </c>
      <c r="AL120" s="37">
        <v>45221.0</v>
      </c>
      <c r="AM120" s="42" t="s">
        <v>112</v>
      </c>
      <c r="AN120" s="58" t="s">
        <v>71</v>
      </c>
      <c r="AO120" s="40">
        <v>6.5</v>
      </c>
      <c r="AP120" s="40">
        <v>1.0</v>
      </c>
      <c r="AQ120" s="40">
        <v>0.0</v>
      </c>
      <c r="AR120" s="151" t="s">
        <v>44</v>
      </c>
      <c r="AS120" s="146">
        <v>45222.0</v>
      </c>
      <c r="AT120" s="289" t="s">
        <v>288</v>
      </c>
      <c r="AU120" s="127" t="s">
        <v>138</v>
      </c>
      <c r="AV120" s="40">
        <v>2.0</v>
      </c>
      <c r="AW120" s="40">
        <v>2.0</v>
      </c>
      <c r="AX120" s="40">
        <v>0.0</v>
      </c>
      <c r="AY120" s="48"/>
      <c r="AZ120" s="49">
        <f t="shared" ref="AZ120:BB120" si="114">SUM(F120,M120,T120,AA120,AH120,AO120,AV120)</f>
        <v>23.5</v>
      </c>
      <c r="BA120" s="39">
        <f t="shared" si="114"/>
        <v>17.5</v>
      </c>
      <c r="BB120" s="39">
        <f t="shared" si="114"/>
        <v>1</v>
      </c>
      <c r="BC120" s="50">
        <f>SUM(AZ120,BA120,BB120)</f>
        <v>42</v>
      </c>
      <c r="BD120" s="51"/>
      <c r="BE120" s="39">
        <f>AZ120*80</f>
        <v>1880</v>
      </c>
      <c r="BF120" s="39">
        <f>BA120*88</f>
        <v>1540</v>
      </c>
      <c r="BG120" s="39">
        <f>BB120*80</f>
        <v>80</v>
      </c>
      <c r="BH120" s="39">
        <f>SUM(BE120,BF120,BG120)</f>
        <v>3500</v>
      </c>
      <c r="BI120" s="51"/>
      <c r="BJ120" s="51"/>
      <c r="BK120" s="51"/>
      <c r="BL120" s="51"/>
      <c r="BM120" s="51"/>
    </row>
    <row r="121">
      <c r="A121" s="116"/>
      <c r="B121" s="203"/>
      <c r="C121" s="71"/>
      <c r="D121" s="136"/>
      <c r="E121" s="51"/>
      <c r="F121" s="51"/>
      <c r="G121" s="51"/>
      <c r="H121" s="51"/>
      <c r="I121" s="204"/>
      <c r="J121" s="71"/>
      <c r="K121" s="39"/>
      <c r="L121" s="39"/>
      <c r="M121" s="51"/>
      <c r="N121" s="51"/>
      <c r="O121" s="51"/>
      <c r="P121" s="203"/>
      <c r="Q121" s="71"/>
      <c r="R121" s="136"/>
      <c r="S121" s="51"/>
      <c r="T121" s="51"/>
      <c r="U121" s="51"/>
      <c r="V121" s="51"/>
      <c r="W121" s="136"/>
      <c r="X121" s="71"/>
      <c r="Y121" s="53"/>
      <c r="Z121" s="53"/>
      <c r="AA121" s="51"/>
      <c r="AB121" s="51"/>
      <c r="AC121" s="51"/>
      <c r="AD121" s="136"/>
      <c r="AE121" s="71"/>
      <c r="AF121" s="136"/>
      <c r="AG121" s="192"/>
      <c r="AH121" s="51"/>
      <c r="AI121" s="51"/>
      <c r="AJ121" s="51"/>
      <c r="AK121" s="205"/>
      <c r="AL121" s="71"/>
      <c r="AM121" s="39"/>
      <c r="AN121" s="39"/>
      <c r="AO121" s="51"/>
      <c r="AP121" s="51"/>
      <c r="AQ121" s="51"/>
      <c r="AR121" s="138"/>
      <c r="AS121" s="71"/>
      <c r="AT121" s="51"/>
      <c r="AU121" s="51"/>
      <c r="AV121" s="51"/>
      <c r="AW121" s="51"/>
      <c r="AX121" s="51"/>
      <c r="AY121" s="48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4"/>
      <c r="D122" s="187" t="s">
        <v>159</v>
      </c>
      <c r="E122" s="26" t="s">
        <v>3</v>
      </c>
      <c r="F122" s="26" t="s">
        <v>4</v>
      </c>
      <c r="G122" s="26" t="s">
        <v>5</v>
      </c>
      <c r="H122" s="26" t="s">
        <v>6</v>
      </c>
      <c r="I122" s="26"/>
      <c r="J122" s="26"/>
      <c r="K122" s="187" t="s">
        <v>159</v>
      </c>
      <c r="L122" s="26" t="s">
        <v>3</v>
      </c>
      <c r="M122" s="26" t="s">
        <v>4</v>
      </c>
      <c r="N122" s="26" t="s">
        <v>5</v>
      </c>
      <c r="O122" s="26" t="s">
        <v>6</v>
      </c>
      <c r="P122" s="26"/>
      <c r="Q122" s="26"/>
      <c r="R122" s="187" t="s">
        <v>159</v>
      </c>
      <c r="S122" s="26" t="s">
        <v>8</v>
      </c>
      <c r="T122" s="26" t="s">
        <v>4</v>
      </c>
      <c r="U122" s="26" t="s">
        <v>5</v>
      </c>
      <c r="V122" s="26" t="s">
        <v>6</v>
      </c>
      <c r="W122" s="28"/>
      <c r="X122" s="29"/>
      <c r="Y122" s="187" t="s">
        <v>159</v>
      </c>
      <c r="Z122" s="29" t="s">
        <v>9</v>
      </c>
      <c r="AA122" s="26" t="s">
        <v>4</v>
      </c>
      <c r="AB122" s="26" t="s">
        <v>5</v>
      </c>
      <c r="AC122" s="26" t="s">
        <v>6</v>
      </c>
      <c r="AF122" s="187" t="s">
        <v>159</v>
      </c>
      <c r="AG122" s="29" t="s">
        <v>10</v>
      </c>
      <c r="AH122" s="26" t="s">
        <v>4</v>
      </c>
      <c r="AI122" s="26" t="s">
        <v>5</v>
      </c>
      <c r="AJ122" s="26" t="s">
        <v>6</v>
      </c>
      <c r="AM122" s="187" t="s">
        <v>159</v>
      </c>
      <c r="AN122" s="29" t="s">
        <v>11</v>
      </c>
      <c r="AO122" s="26" t="s">
        <v>4</v>
      </c>
      <c r="AP122" s="26" t="s">
        <v>5</v>
      </c>
      <c r="AQ122" s="26" t="s">
        <v>6</v>
      </c>
      <c r="AT122" s="187" t="s">
        <v>159</v>
      </c>
      <c r="AU122" s="29" t="s">
        <v>12</v>
      </c>
      <c r="AV122" s="26" t="s">
        <v>4</v>
      </c>
      <c r="AW122" s="26" t="s">
        <v>5</v>
      </c>
      <c r="AX122" s="26" t="s">
        <v>6</v>
      </c>
      <c r="AY122" s="30"/>
      <c r="AZ122" s="31" t="s">
        <v>4</v>
      </c>
      <c r="BA122" s="31" t="s">
        <v>13</v>
      </c>
      <c r="BB122" s="31" t="s">
        <v>6</v>
      </c>
      <c r="BC122" s="31" t="s">
        <v>14</v>
      </c>
      <c r="BD122" s="32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94" t="s">
        <v>55</v>
      </c>
      <c r="B123" s="36" t="s">
        <v>19</v>
      </c>
      <c r="C123" s="37">
        <v>45215.0</v>
      </c>
      <c r="D123" s="38" t="s">
        <v>25</v>
      </c>
      <c r="E123" s="39" t="s">
        <v>25</v>
      </c>
      <c r="F123" s="40">
        <v>0.0</v>
      </c>
      <c r="G123" s="40">
        <v>6.5</v>
      </c>
      <c r="H123" s="40">
        <v>0.0</v>
      </c>
      <c r="I123" s="41" t="s">
        <v>22</v>
      </c>
      <c r="J123" s="37">
        <v>45216.0</v>
      </c>
      <c r="K123" s="38" t="s">
        <v>25</v>
      </c>
      <c r="L123" s="39" t="s">
        <v>25</v>
      </c>
      <c r="M123" s="40">
        <v>0.0</v>
      </c>
      <c r="N123" s="40">
        <v>0.0</v>
      </c>
      <c r="O123" s="40">
        <v>0.0</v>
      </c>
      <c r="P123" s="42" t="s">
        <v>24</v>
      </c>
      <c r="Q123" s="37">
        <v>45217.0</v>
      </c>
      <c r="R123" s="38" t="s">
        <v>272</v>
      </c>
      <c r="S123" s="39" t="s">
        <v>21</v>
      </c>
      <c r="T123" s="40">
        <v>0.0</v>
      </c>
      <c r="U123" s="40">
        <v>6.5</v>
      </c>
      <c r="V123" s="40">
        <v>0.0</v>
      </c>
      <c r="W123" s="43" t="s">
        <v>26</v>
      </c>
      <c r="X123" s="37">
        <v>45218.0</v>
      </c>
      <c r="Y123" s="38" t="s">
        <v>272</v>
      </c>
      <c r="Z123" s="39" t="s">
        <v>21</v>
      </c>
      <c r="AA123" s="40">
        <v>0.0</v>
      </c>
      <c r="AB123" s="40">
        <v>6.5</v>
      </c>
      <c r="AC123" s="40">
        <v>0.0</v>
      </c>
      <c r="AD123" s="56" t="s">
        <v>56</v>
      </c>
      <c r="AE123" s="37">
        <v>45219.0</v>
      </c>
      <c r="AF123" s="38" t="s">
        <v>272</v>
      </c>
      <c r="AG123" s="39" t="s">
        <v>21</v>
      </c>
      <c r="AH123" s="40">
        <v>0.0</v>
      </c>
      <c r="AI123" s="40">
        <v>6.5</v>
      </c>
      <c r="AJ123" s="40">
        <v>0.0</v>
      </c>
      <c r="AK123" s="66" t="s">
        <v>57</v>
      </c>
      <c r="AL123" s="37">
        <v>45220.0</v>
      </c>
      <c r="AM123" s="38" t="s">
        <v>272</v>
      </c>
      <c r="AN123" s="39" t="s">
        <v>21</v>
      </c>
      <c r="AO123" s="40">
        <v>0.0</v>
      </c>
      <c r="AP123" s="40">
        <v>6.5</v>
      </c>
      <c r="AQ123" s="40">
        <v>0.0</v>
      </c>
      <c r="AR123" s="47" t="s">
        <v>27</v>
      </c>
      <c r="AS123" s="37">
        <v>45222.0</v>
      </c>
      <c r="AT123" s="38" t="s">
        <v>179</v>
      </c>
      <c r="AU123" s="39" t="s">
        <v>29</v>
      </c>
      <c r="AV123" s="40">
        <v>0.0</v>
      </c>
      <c r="AW123" s="40">
        <v>5.0</v>
      </c>
      <c r="AX123" s="40">
        <v>0.0</v>
      </c>
      <c r="AY123" s="48"/>
      <c r="AZ123" s="49">
        <f t="shared" ref="AZ123:BB123" si="115">SUM(F123,M123,T123,AA123,AH123,AO123,AV123)</f>
        <v>0</v>
      </c>
      <c r="BA123" s="39">
        <f t="shared" si="115"/>
        <v>37.5</v>
      </c>
      <c r="BB123" s="39">
        <f t="shared" si="115"/>
        <v>0</v>
      </c>
      <c r="BC123" s="50">
        <f>SUM(AZ123,BA123,BB123)</f>
        <v>37.5</v>
      </c>
      <c r="BD123" s="51"/>
      <c r="BE123" s="39">
        <f>AZ123*67.31</f>
        <v>0</v>
      </c>
      <c r="BF123" s="39">
        <f>BA123*74</f>
        <v>2775</v>
      </c>
      <c r="BG123" s="39">
        <f>BB123*84</f>
        <v>0</v>
      </c>
      <c r="BH123" s="39">
        <f>SUM(BE123,BF123,BG123)</f>
        <v>2775</v>
      </c>
      <c r="BI123" s="51"/>
      <c r="BJ123" s="51"/>
      <c r="BK123" s="51"/>
      <c r="BL123" s="51"/>
      <c r="BM123" s="51"/>
    </row>
    <row r="124">
      <c r="A124" s="67"/>
      <c r="B124" s="68"/>
      <c r="C124" s="68"/>
      <c r="K124" s="6"/>
      <c r="L124" s="4"/>
      <c r="Y124" s="6"/>
      <c r="Z124" s="4"/>
      <c r="AG124" s="39"/>
      <c r="AM124" s="6"/>
      <c r="AN124" s="4"/>
      <c r="AT124" s="39"/>
      <c r="AU124" s="39"/>
    </row>
    <row r="125">
      <c r="A125" s="24"/>
      <c r="B125" s="25"/>
      <c r="C125" s="25"/>
      <c r="D125" s="187" t="s">
        <v>159</v>
      </c>
      <c r="E125" s="26" t="s">
        <v>3</v>
      </c>
      <c r="F125" s="26" t="s">
        <v>4</v>
      </c>
      <c r="G125" s="26" t="s">
        <v>5</v>
      </c>
      <c r="H125" s="26" t="s">
        <v>6</v>
      </c>
      <c r="I125" s="26"/>
      <c r="J125" s="26"/>
      <c r="K125" s="187" t="s">
        <v>159</v>
      </c>
      <c r="L125" s="26" t="s">
        <v>7</v>
      </c>
      <c r="M125" s="26" t="s">
        <v>4</v>
      </c>
      <c r="N125" s="26" t="s">
        <v>5</v>
      </c>
      <c r="O125" s="26" t="s">
        <v>6</v>
      </c>
      <c r="P125" s="26"/>
      <c r="Q125" s="26"/>
      <c r="R125" s="187" t="s">
        <v>159</v>
      </c>
      <c r="S125" s="26" t="s">
        <v>8</v>
      </c>
      <c r="T125" s="26" t="s">
        <v>4</v>
      </c>
      <c r="U125" s="26" t="s">
        <v>5</v>
      </c>
      <c r="V125" s="26" t="s">
        <v>6</v>
      </c>
      <c r="W125" s="28"/>
      <c r="X125" s="29"/>
      <c r="Y125" s="187" t="s">
        <v>159</v>
      </c>
      <c r="Z125" s="29" t="s">
        <v>9</v>
      </c>
      <c r="AA125" s="26" t="s">
        <v>4</v>
      </c>
      <c r="AB125" s="26" t="s">
        <v>5</v>
      </c>
      <c r="AC125" s="26" t="s">
        <v>6</v>
      </c>
      <c r="AD125" s="29"/>
      <c r="AE125" s="29"/>
      <c r="AF125" s="187" t="s">
        <v>159</v>
      </c>
      <c r="AG125" s="29" t="s">
        <v>10</v>
      </c>
      <c r="AH125" s="26" t="s">
        <v>4</v>
      </c>
      <c r="AI125" s="26" t="s">
        <v>5</v>
      </c>
      <c r="AJ125" s="26" t="s">
        <v>6</v>
      </c>
      <c r="AK125" s="29"/>
      <c r="AL125" s="29"/>
      <c r="AM125" s="187" t="s">
        <v>159</v>
      </c>
      <c r="AN125" s="29" t="s">
        <v>11</v>
      </c>
      <c r="AO125" s="26" t="s">
        <v>4</v>
      </c>
      <c r="AP125" s="26" t="s">
        <v>5</v>
      </c>
      <c r="AQ125" s="26" t="s">
        <v>6</v>
      </c>
      <c r="AR125" s="29"/>
      <c r="AS125" s="29"/>
      <c r="AT125" s="187" t="s">
        <v>156</v>
      </c>
      <c r="AU125" s="29" t="s">
        <v>12</v>
      </c>
      <c r="AV125" s="26" t="s">
        <v>4</v>
      </c>
      <c r="AW125" s="26" t="s">
        <v>5</v>
      </c>
      <c r="AX125" s="26" t="s">
        <v>6</v>
      </c>
      <c r="AY125" s="30"/>
      <c r="AZ125" s="31" t="s">
        <v>4</v>
      </c>
      <c r="BA125" s="31" t="s">
        <v>13</v>
      </c>
      <c r="BB125" s="31" t="s">
        <v>6</v>
      </c>
      <c r="BC125" s="31" t="s">
        <v>14</v>
      </c>
      <c r="BD125" s="32"/>
      <c r="BE125" s="33" t="s">
        <v>4</v>
      </c>
      <c r="BF125" s="33" t="s">
        <v>13</v>
      </c>
      <c r="BG125" s="33" t="s">
        <v>6</v>
      </c>
      <c r="BH125" s="33" t="s">
        <v>15</v>
      </c>
    </row>
    <row r="126">
      <c r="A126" s="35" t="s">
        <v>32</v>
      </c>
      <c r="B126" s="41" t="s">
        <v>33</v>
      </c>
      <c r="C126" s="37">
        <v>45216.0</v>
      </c>
      <c r="D126" s="38" t="s">
        <v>25</v>
      </c>
      <c r="E126" s="39" t="s">
        <v>25</v>
      </c>
      <c r="F126" s="40">
        <v>0.0</v>
      </c>
      <c r="G126" s="40">
        <v>0.0</v>
      </c>
      <c r="H126" s="40">
        <v>0.0</v>
      </c>
      <c r="I126" s="57" t="s">
        <v>46</v>
      </c>
      <c r="J126" s="37">
        <v>45217.0</v>
      </c>
      <c r="K126" s="38" t="s">
        <v>25</v>
      </c>
      <c r="L126" s="39" t="s">
        <v>25</v>
      </c>
      <c r="M126" s="40">
        <v>0.0</v>
      </c>
      <c r="N126" s="40">
        <v>0.0</v>
      </c>
      <c r="O126" s="40">
        <v>0.0</v>
      </c>
      <c r="P126" s="38" t="s">
        <v>36</v>
      </c>
      <c r="Q126" s="37">
        <v>45218.0</v>
      </c>
      <c r="R126" s="38" t="s">
        <v>273</v>
      </c>
      <c r="S126" s="39" t="s">
        <v>39</v>
      </c>
      <c r="T126" s="40">
        <v>5.5</v>
      </c>
      <c r="U126" s="40">
        <v>1.0</v>
      </c>
      <c r="V126" s="40">
        <v>0.0</v>
      </c>
      <c r="W126" s="56" t="s">
        <v>37</v>
      </c>
      <c r="X126" s="37">
        <v>45219.0</v>
      </c>
      <c r="Y126" s="38" t="s">
        <v>273</v>
      </c>
      <c r="Z126" s="39" t="s">
        <v>39</v>
      </c>
      <c r="AA126" s="40">
        <v>5.5</v>
      </c>
      <c r="AB126" s="40">
        <v>1.0</v>
      </c>
      <c r="AC126" s="40">
        <v>0.0</v>
      </c>
      <c r="AD126" s="56" t="s">
        <v>40</v>
      </c>
      <c r="AE126" s="37">
        <v>45220.0</v>
      </c>
      <c r="AF126" s="38" t="s">
        <v>199</v>
      </c>
      <c r="AG126" s="39" t="s">
        <v>42</v>
      </c>
      <c r="AH126" s="40">
        <v>7.0</v>
      </c>
      <c r="AI126" s="40">
        <v>1.0</v>
      </c>
      <c r="AJ126" s="40">
        <v>0.5</v>
      </c>
      <c r="AK126" s="47" t="s">
        <v>43</v>
      </c>
      <c r="AL126" s="37">
        <v>45221.0</v>
      </c>
      <c r="AM126" s="38" t="s">
        <v>199</v>
      </c>
      <c r="AN126" s="39" t="s">
        <v>42</v>
      </c>
      <c r="AO126" s="40">
        <v>7.0</v>
      </c>
      <c r="AP126" s="40">
        <v>1.0</v>
      </c>
      <c r="AQ126" s="40">
        <v>0.5</v>
      </c>
      <c r="AR126" s="96" t="s">
        <v>149</v>
      </c>
      <c r="AS126" s="37">
        <v>45221.0</v>
      </c>
      <c r="AT126" s="42" t="s">
        <v>211</v>
      </c>
      <c r="AU126" s="58" t="s">
        <v>66</v>
      </c>
      <c r="AV126" s="40">
        <v>0.0</v>
      </c>
      <c r="AW126" s="40">
        <v>6.0</v>
      </c>
      <c r="AX126" s="40">
        <v>0.0</v>
      </c>
      <c r="AY126" s="48"/>
      <c r="AZ126" s="49">
        <f t="shared" ref="AZ126:BB126" si="116">SUM(F126,M126,T126,AA126,AH126,AO126,AV126)</f>
        <v>25</v>
      </c>
      <c r="BA126" s="39">
        <f t="shared" si="116"/>
        <v>10</v>
      </c>
      <c r="BB126" s="39">
        <f t="shared" si="116"/>
        <v>1</v>
      </c>
      <c r="BC126" s="50">
        <f>SUM(AZ126,BA126,BB126)</f>
        <v>36</v>
      </c>
      <c r="BD126" s="51"/>
      <c r="BE126" s="39">
        <f>AZ126*80</f>
        <v>2000</v>
      </c>
      <c r="BF126" s="39">
        <f>BA126*88</f>
        <v>880</v>
      </c>
      <c r="BG126" s="39">
        <f>BB126*80</f>
        <v>80</v>
      </c>
      <c r="BH126" s="39">
        <f>SUM(BE126,BF126,BG126)</f>
        <v>2960</v>
      </c>
    </row>
    <row r="127">
      <c r="A127" s="67"/>
      <c r="B127" s="68"/>
      <c r="C127" s="68"/>
      <c r="AT127" s="192"/>
      <c r="AU127" s="28"/>
    </row>
    <row r="128">
      <c r="A128" s="67"/>
      <c r="B128" s="68"/>
      <c r="C128" s="68"/>
      <c r="K128" s="6" t="s">
        <v>160</v>
      </c>
      <c r="L128" s="4"/>
      <c r="Y128" s="6" t="s">
        <v>161</v>
      </c>
      <c r="Z128" s="4"/>
      <c r="AM128" s="6" t="s">
        <v>161</v>
      </c>
      <c r="AN128" s="4"/>
      <c r="AT128" s="53"/>
      <c r="AU128" s="39"/>
    </row>
    <row r="129">
      <c r="A129" s="10"/>
      <c r="B129" s="11"/>
      <c r="C129" s="11"/>
      <c r="D129" s="12"/>
      <c r="E129" s="13">
        <v>45215.0</v>
      </c>
      <c r="F129" s="14"/>
      <c r="G129" s="14"/>
      <c r="H129" s="14"/>
      <c r="I129" s="15"/>
      <c r="J129" s="15"/>
      <c r="K129" s="16"/>
      <c r="L129" s="13">
        <v>45216.0</v>
      </c>
      <c r="M129" s="15"/>
      <c r="N129" s="15"/>
      <c r="O129" s="15"/>
      <c r="P129" s="15"/>
      <c r="Q129" s="11"/>
      <c r="R129" s="17"/>
      <c r="S129" s="13">
        <v>45217.0</v>
      </c>
      <c r="T129" s="11"/>
      <c r="U129" s="15"/>
      <c r="V129" s="15"/>
      <c r="W129" s="11"/>
      <c r="X129" s="18"/>
      <c r="Y129" s="14"/>
      <c r="Z129" s="13">
        <v>45218.0</v>
      </c>
      <c r="AA129" s="15"/>
      <c r="AB129" s="15"/>
      <c r="AC129" s="11"/>
      <c r="AD129" s="15"/>
      <c r="AE129" s="15"/>
      <c r="AF129" s="12"/>
      <c r="AG129" s="13">
        <v>45219.0</v>
      </c>
      <c r="AH129" s="15"/>
      <c r="AI129" s="11"/>
      <c r="AJ129" s="15"/>
      <c r="AK129" s="15"/>
      <c r="AL129" s="15"/>
      <c r="AM129" s="18"/>
      <c r="AN129" s="13">
        <v>45220.0</v>
      </c>
      <c r="AO129" s="11"/>
      <c r="AP129" s="19"/>
      <c r="AQ129" s="19"/>
      <c r="AR129" s="19"/>
      <c r="AS129" s="19"/>
      <c r="AT129" s="14"/>
      <c r="AU129" s="13">
        <v>45221.0</v>
      </c>
      <c r="AV129" s="19"/>
      <c r="AW129" s="19"/>
      <c r="AX129" s="19"/>
      <c r="AY129" s="20"/>
      <c r="AZ129" s="19"/>
      <c r="BA129" s="19"/>
      <c r="BB129" s="19"/>
      <c r="BC129" s="19"/>
      <c r="BD129" s="20"/>
      <c r="BE129" s="21"/>
      <c r="BF129" s="22"/>
      <c r="BG129" s="4"/>
      <c r="BH129" s="19"/>
      <c r="BI129" s="23"/>
      <c r="BJ129" s="16"/>
      <c r="BK129" s="16"/>
      <c r="BL129" s="20"/>
      <c r="BM129" s="20"/>
    </row>
    <row r="130">
      <c r="A130" s="67"/>
      <c r="B130" s="68"/>
      <c r="C130" s="68"/>
      <c r="F130" s="26" t="s">
        <v>4</v>
      </c>
      <c r="G130" s="26" t="s">
        <v>5</v>
      </c>
      <c r="H130" s="26" t="s">
        <v>6</v>
      </c>
      <c r="K130" s="99"/>
      <c r="L130" s="99"/>
      <c r="M130" s="26" t="s">
        <v>4</v>
      </c>
      <c r="N130" s="26" t="s">
        <v>5</v>
      </c>
      <c r="O130" s="26" t="s">
        <v>6</v>
      </c>
      <c r="T130" s="26" t="s">
        <v>4</v>
      </c>
      <c r="U130" s="26" t="s">
        <v>5</v>
      </c>
      <c r="V130" s="26" t="s">
        <v>6</v>
      </c>
      <c r="AA130" s="26" t="s">
        <v>4</v>
      </c>
      <c r="AB130" s="26" t="s">
        <v>5</v>
      </c>
      <c r="AC130" s="26" t="s">
        <v>6</v>
      </c>
      <c r="AH130" s="26" t="s">
        <v>4</v>
      </c>
      <c r="AI130" s="26" t="s">
        <v>5</v>
      </c>
      <c r="AJ130" s="26" t="s">
        <v>6</v>
      </c>
      <c r="AO130" s="26" t="s">
        <v>4</v>
      </c>
      <c r="AP130" s="26" t="s">
        <v>5</v>
      </c>
      <c r="AQ130" s="26" t="s">
        <v>6</v>
      </c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35" t="s">
        <v>18</v>
      </c>
      <c r="B131" s="36"/>
      <c r="C131" s="37"/>
      <c r="D131" s="42"/>
      <c r="E131" s="39"/>
      <c r="F131" s="128">
        <v>0.0</v>
      </c>
      <c r="G131" s="129">
        <v>0.0</v>
      </c>
      <c r="H131" s="129">
        <v>0.0</v>
      </c>
      <c r="I131" s="41"/>
      <c r="J131" s="37"/>
      <c r="K131" s="42"/>
      <c r="L131" s="39"/>
      <c r="M131" s="128">
        <v>0.0</v>
      </c>
      <c r="N131" s="129">
        <v>0.0</v>
      </c>
      <c r="O131" s="129">
        <v>0.0</v>
      </c>
      <c r="P131" s="42"/>
      <c r="Q131" s="37"/>
      <c r="R131" s="42"/>
      <c r="S131" s="39"/>
      <c r="T131" s="128">
        <v>0.0</v>
      </c>
      <c r="U131" s="129">
        <v>0.0</v>
      </c>
      <c r="V131" s="129">
        <v>0.0</v>
      </c>
      <c r="W131" s="43"/>
      <c r="X131" s="37"/>
      <c r="Y131" s="42"/>
      <c r="Z131" s="39"/>
      <c r="AA131" s="128">
        <v>0.0</v>
      </c>
      <c r="AB131" s="129">
        <v>0.0</v>
      </c>
      <c r="AC131" s="129">
        <v>0.0</v>
      </c>
      <c r="AD131" s="56"/>
      <c r="AE131" s="37"/>
      <c r="AF131" s="42"/>
      <c r="AG131" s="39"/>
      <c r="AH131" s="128">
        <v>0.0</v>
      </c>
      <c r="AI131" s="129">
        <v>0.0</v>
      </c>
      <c r="AJ131" s="129">
        <v>0.0</v>
      </c>
      <c r="AK131" s="66"/>
      <c r="AL131" s="37"/>
      <c r="AM131" s="42"/>
      <c r="AN131" s="39"/>
      <c r="AO131" s="128">
        <v>0.0</v>
      </c>
      <c r="AP131" s="129">
        <v>0.0</v>
      </c>
      <c r="AQ131" s="129">
        <v>0.0</v>
      </c>
      <c r="AR131" s="47"/>
      <c r="AS131" s="37"/>
      <c r="AT131" s="42"/>
      <c r="AU131" s="39"/>
      <c r="AV131" s="128">
        <v>0.0</v>
      </c>
      <c r="AW131" s="129">
        <v>0.0</v>
      </c>
      <c r="AX131" s="129">
        <v>0.0</v>
      </c>
      <c r="AY131" s="48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 t="shared" ref="BC131:BC132" si="119">SUM(AZ131,BA131,BB131)</f>
        <v>0</v>
      </c>
      <c r="BD131" s="51"/>
      <c r="BE131" s="39">
        <f>AZ131*80</f>
        <v>0</v>
      </c>
      <c r="BF131" s="39">
        <f>BA131*88</f>
        <v>0</v>
      </c>
      <c r="BG131" s="39">
        <f>BB131*80</f>
        <v>0</v>
      </c>
      <c r="BH131" s="39">
        <f>SUM(BE131,BF131,BG131)</f>
        <v>0</v>
      </c>
      <c r="BI131" s="51"/>
      <c r="BJ131" s="51"/>
      <c r="BK131" s="51"/>
      <c r="BL131" s="51"/>
      <c r="BM131" s="51"/>
    </row>
    <row r="132">
      <c r="A132" s="35" t="s">
        <v>150</v>
      </c>
      <c r="B132" s="36"/>
      <c r="C132" s="206"/>
      <c r="D132" s="42"/>
      <c r="E132" s="58"/>
      <c r="F132" s="128">
        <v>0.0</v>
      </c>
      <c r="G132" s="129">
        <v>0.0</v>
      </c>
      <c r="H132" s="129">
        <v>0.0</v>
      </c>
      <c r="I132" s="207"/>
      <c r="J132" s="206"/>
      <c r="K132" s="42"/>
      <c r="L132" s="58"/>
      <c r="M132" s="40">
        <v>0.0</v>
      </c>
      <c r="N132" s="129">
        <v>0.0</v>
      </c>
      <c r="O132" s="129">
        <v>0.0</v>
      </c>
      <c r="P132" s="208"/>
      <c r="Q132" s="206"/>
      <c r="R132" s="42"/>
      <c r="S132" s="58"/>
      <c r="T132" s="40">
        <v>0.0</v>
      </c>
      <c r="U132" s="129">
        <v>0.0</v>
      </c>
      <c r="V132" s="129">
        <v>0.0</v>
      </c>
      <c r="W132" s="207"/>
      <c r="X132" s="206"/>
      <c r="Y132" s="42"/>
      <c r="Z132" s="58"/>
      <c r="AA132" s="40">
        <v>0.0</v>
      </c>
      <c r="AB132" s="129">
        <v>0.0</v>
      </c>
      <c r="AC132" s="129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18">SUM(F132,M132,T132,AA132,AH132,AO132,AV132)</f>
        <v>0</v>
      </c>
      <c r="BA132" s="39">
        <f t="shared" si="118"/>
        <v>0</v>
      </c>
      <c r="BB132" s="39">
        <f t="shared" si="118"/>
        <v>0</v>
      </c>
      <c r="BC132" s="50">
        <f t="shared" si="119"/>
        <v>0</v>
      </c>
      <c r="BD132" s="51"/>
      <c r="BE132" s="39">
        <f>67.31*AZ132</f>
        <v>0</v>
      </c>
      <c r="BF132" s="39">
        <f>BA132*74</f>
        <v>0</v>
      </c>
      <c r="BG132" s="39">
        <f>BB132*84</f>
        <v>0</v>
      </c>
      <c r="BH132" s="39">
        <f>SUM(BF132,BE132,BG132)</f>
        <v>0</v>
      </c>
      <c r="BI132" s="51"/>
      <c r="BJ132" s="51"/>
      <c r="BK132" s="51"/>
      <c r="BL132" s="51"/>
      <c r="BM132" s="51"/>
    </row>
    <row r="133">
      <c r="A133" s="209"/>
      <c r="B133" s="203"/>
      <c r="C133" s="210"/>
      <c r="D133" s="136"/>
      <c r="E133" s="136"/>
      <c r="F133" s="136"/>
      <c r="G133" s="203"/>
      <c r="H133" s="203"/>
      <c r="I133" s="203"/>
      <c r="J133" s="210"/>
      <c r="K133" s="98"/>
      <c r="L133" s="211"/>
      <c r="M133" s="51"/>
      <c r="N133" s="203"/>
      <c r="O133" s="203"/>
      <c r="P133" s="155"/>
      <c r="Q133" s="210"/>
      <c r="R133" s="136"/>
      <c r="S133" s="136"/>
      <c r="T133" s="51"/>
      <c r="U133" s="203"/>
      <c r="V133" s="203"/>
      <c r="W133" s="203"/>
      <c r="X133" s="210"/>
      <c r="Y133" s="136"/>
      <c r="Z133" s="136"/>
      <c r="AA133" s="51"/>
      <c r="AB133" s="203"/>
      <c r="AC133" s="203"/>
      <c r="AD133" s="32"/>
      <c r="AE133" s="71"/>
      <c r="AF133" s="136"/>
      <c r="AG133" s="72"/>
      <c r="AH133" s="51"/>
      <c r="AI133" s="51"/>
      <c r="AJ133" s="51"/>
      <c r="AK133" s="32"/>
      <c r="AL133" s="71"/>
      <c r="AM133" s="136"/>
      <c r="AN133" s="72"/>
      <c r="AO133" s="51"/>
      <c r="AP133" s="51"/>
      <c r="AQ133" s="51"/>
      <c r="AR133" s="32"/>
      <c r="AS133" s="71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209"/>
      <c r="B134" s="136"/>
      <c r="C134" s="71"/>
      <c r="D134" s="136"/>
      <c r="E134" s="136"/>
      <c r="F134" s="204"/>
      <c r="G134" s="204"/>
      <c r="H134" s="204"/>
      <c r="I134" s="136"/>
      <c r="J134" s="71"/>
      <c r="K134" s="98"/>
      <c r="L134" s="211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136"/>
      <c r="Z134" s="136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136"/>
      <c r="AN134" s="72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39">
        <f t="shared" ref="AZ134:BC134" si="120">SUM(AZ131,AZ132)</f>
        <v>0</v>
      </c>
      <c r="BA134" s="39">
        <f t="shared" si="120"/>
        <v>0</v>
      </c>
      <c r="BB134" s="39">
        <f t="shared" si="120"/>
        <v>0</v>
      </c>
      <c r="BC134" s="39">
        <f t="shared" si="120"/>
        <v>0</v>
      </c>
      <c r="BD134" s="51"/>
      <c r="BE134" s="40">
        <f t="shared" ref="BE134:BH134" si="121">SUM(BE131,BE132)</f>
        <v>0</v>
      </c>
      <c r="BF134" s="40">
        <f t="shared" si="121"/>
        <v>0</v>
      </c>
      <c r="BG134" s="40">
        <f t="shared" si="121"/>
        <v>0</v>
      </c>
      <c r="BH134" s="40">
        <f t="shared" si="121"/>
        <v>0</v>
      </c>
      <c r="BI134" s="51"/>
      <c r="BJ134" s="51"/>
      <c r="BK134" s="51"/>
      <c r="BL134" s="51"/>
      <c r="BM134" s="51"/>
    </row>
    <row r="135">
      <c r="A135" s="209"/>
      <c r="B135" s="136"/>
      <c r="C135" s="71"/>
      <c r="D135" s="136"/>
      <c r="E135" s="136"/>
      <c r="F135" s="204"/>
      <c r="G135" s="204"/>
      <c r="H135" s="204"/>
      <c r="I135" s="136"/>
      <c r="J135" s="71"/>
      <c r="K135" s="6" t="s">
        <v>162</v>
      </c>
      <c r="L135" s="4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6" t="s">
        <v>162</v>
      </c>
      <c r="Z135" s="4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6" t="s">
        <v>162</v>
      </c>
      <c r="AN135" s="4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 ht="15.0" customHeight="1">
      <c r="A136" s="209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191" t="s">
        <v>163</v>
      </c>
      <c r="L136" s="26"/>
      <c r="M136" s="26" t="s">
        <v>4</v>
      </c>
      <c r="N136" s="26" t="s">
        <v>5</v>
      </c>
      <c r="O136" s="26" t="s">
        <v>6</v>
      </c>
      <c r="P136" s="51"/>
      <c r="Q136" s="71"/>
      <c r="R136" s="191" t="s">
        <v>163</v>
      </c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91" t="s">
        <v>163</v>
      </c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191" t="s">
        <v>163</v>
      </c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Y136" s="51"/>
      <c r="AZ136" s="31" t="s">
        <v>4</v>
      </c>
      <c r="BA136" s="31" t="s">
        <v>13</v>
      </c>
      <c r="BB136" s="31" t="s">
        <v>6</v>
      </c>
      <c r="BC136" s="31" t="s">
        <v>14</v>
      </c>
      <c r="BD136" s="51"/>
      <c r="BE136" s="33" t="s">
        <v>4</v>
      </c>
      <c r="BF136" s="33" t="s">
        <v>13</v>
      </c>
      <c r="BG136" s="33" t="s">
        <v>6</v>
      </c>
      <c r="BH136" s="33" t="s">
        <v>15</v>
      </c>
      <c r="BI136" s="51"/>
      <c r="BJ136" s="51"/>
      <c r="BK136" s="51"/>
      <c r="BL136" s="51"/>
      <c r="BM136" s="51"/>
    </row>
    <row r="137">
      <c r="A137" s="35"/>
      <c r="B137" s="42"/>
      <c r="C137" s="37"/>
      <c r="D137" s="38"/>
      <c r="E137" s="39"/>
      <c r="F137" s="40">
        <v>0.0</v>
      </c>
      <c r="G137" s="40">
        <v>0.0</v>
      </c>
      <c r="H137" s="40">
        <v>0.0</v>
      </c>
      <c r="I137" s="57" t="s">
        <v>46</v>
      </c>
      <c r="J137" s="37"/>
      <c r="K137" s="38"/>
      <c r="L137" s="39"/>
      <c r="M137" s="40">
        <v>0.0</v>
      </c>
      <c r="N137" s="40">
        <v>0.0</v>
      </c>
      <c r="O137" s="40">
        <v>0.0</v>
      </c>
      <c r="P137" s="38" t="s">
        <v>36</v>
      </c>
      <c r="Q137" s="37"/>
      <c r="R137" s="38"/>
      <c r="S137" s="39"/>
      <c r="T137" s="40">
        <v>0.0</v>
      </c>
      <c r="U137" s="40">
        <v>0.0</v>
      </c>
      <c r="V137" s="40">
        <v>0.0</v>
      </c>
      <c r="W137" s="42" t="s">
        <v>37</v>
      </c>
      <c r="X137" s="37"/>
      <c r="Y137" s="38"/>
      <c r="Z137" s="39"/>
      <c r="AA137" s="40">
        <v>0.0</v>
      </c>
      <c r="AB137" s="40">
        <v>0.0</v>
      </c>
      <c r="AC137" s="40">
        <v>0.0</v>
      </c>
      <c r="AD137" s="56" t="s">
        <v>40</v>
      </c>
      <c r="AE137" s="37"/>
      <c r="AF137" s="38"/>
      <c r="AG137" s="39"/>
      <c r="AH137" s="40">
        <v>0.0</v>
      </c>
      <c r="AI137" s="40">
        <v>0.0</v>
      </c>
      <c r="AJ137" s="40">
        <v>0.0</v>
      </c>
      <c r="AK137" s="42" t="s">
        <v>43</v>
      </c>
      <c r="AL137" s="37">
        <v>45193.0</v>
      </c>
      <c r="AM137" s="53"/>
      <c r="AN137" s="44"/>
      <c r="AO137" s="40">
        <v>0.0</v>
      </c>
      <c r="AP137" s="40">
        <v>0.0</v>
      </c>
      <c r="AQ137" s="40">
        <v>0.0</v>
      </c>
      <c r="AR137" s="96" t="s">
        <v>142</v>
      </c>
      <c r="AS137" s="37">
        <v>45194.0</v>
      </c>
      <c r="AT137" s="53"/>
      <c r="AU137" s="44"/>
      <c r="AV137" s="40">
        <v>0.0</v>
      </c>
      <c r="AW137" s="40">
        <v>0.0</v>
      </c>
      <c r="AX137" s="40">
        <v>0.0</v>
      </c>
      <c r="AY137" s="51"/>
      <c r="AZ137" s="213">
        <f t="shared" ref="AZ137:BB137" si="122">SUM(F137,M137,T137,AA137,AH137,AO137,AV137)</f>
        <v>0</v>
      </c>
      <c r="BA137" s="214">
        <f t="shared" si="122"/>
        <v>0</v>
      </c>
      <c r="BB137" s="214">
        <f t="shared" si="122"/>
        <v>0</v>
      </c>
      <c r="BC137" s="215">
        <f>SUM(AZ137,BA137,BB137)</f>
        <v>0</v>
      </c>
      <c r="BD137" s="51"/>
      <c r="BE137" s="216">
        <f>AZ137*67.31</f>
        <v>0</v>
      </c>
      <c r="BF137" s="216">
        <f>74*BA137</f>
        <v>0</v>
      </c>
      <c r="BG137" s="216">
        <f>84*BB137</f>
        <v>0</v>
      </c>
      <c r="BH137" s="216">
        <f>SUM(BE137,BF137,BG137)</f>
        <v>0</v>
      </c>
      <c r="BI137" s="51"/>
      <c r="BJ137" s="51"/>
      <c r="BK137" s="51"/>
      <c r="BL137" s="51"/>
      <c r="BM137" s="51"/>
    </row>
    <row r="138">
      <c r="A138" s="217"/>
      <c r="B138" s="136"/>
      <c r="C138" s="71"/>
      <c r="D138" s="136"/>
      <c r="E138" s="136"/>
      <c r="F138" s="204"/>
      <c r="G138" s="204"/>
      <c r="H138" s="204"/>
      <c r="I138" s="136"/>
      <c r="J138" s="71"/>
      <c r="K138" s="136"/>
      <c r="L138" s="136"/>
      <c r="M138" s="218"/>
      <c r="N138" s="218"/>
      <c r="O138" s="218"/>
      <c r="P138" s="51"/>
      <c r="Q138" s="71"/>
      <c r="R138" s="136"/>
      <c r="S138" s="136"/>
      <c r="T138" s="203"/>
      <c r="U138" s="203"/>
      <c r="V138" s="203"/>
      <c r="W138" s="136"/>
      <c r="X138" s="71"/>
      <c r="Y138" s="136"/>
      <c r="Z138" s="136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136"/>
      <c r="AN138" s="72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209"/>
      <c r="B139" s="136"/>
      <c r="C139" s="71"/>
      <c r="D139" s="136"/>
      <c r="E139" s="136"/>
      <c r="F139" s="204"/>
      <c r="G139" s="204"/>
      <c r="H139" s="204"/>
      <c r="I139" s="136"/>
      <c r="J139" s="71"/>
      <c r="K139" s="6" t="s">
        <v>164</v>
      </c>
      <c r="L139" s="4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W139" s="136"/>
      <c r="X139" s="71"/>
      <c r="Y139" s="6" t="s">
        <v>164</v>
      </c>
      <c r="Z139" s="4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6" t="s">
        <v>164</v>
      </c>
      <c r="AN139" s="4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219"/>
      <c r="B140" s="136"/>
      <c r="C140" s="71"/>
      <c r="D140" s="136"/>
      <c r="E140" s="136"/>
      <c r="F140" s="26" t="s">
        <v>4</v>
      </c>
      <c r="G140" s="26" t="s">
        <v>5</v>
      </c>
      <c r="H140" s="26" t="s">
        <v>6</v>
      </c>
      <c r="I140" s="136"/>
      <c r="J140" s="71"/>
      <c r="K140" s="191" t="s">
        <v>163</v>
      </c>
      <c r="L140" s="211"/>
      <c r="M140" s="26" t="s">
        <v>4</v>
      </c>
      <c r="N140" s="26" t="s">
        <v>5</v>
      </c>
      <c r="O140" s="26" t="s">
        <v>6</v>
      </c>
      <c r="P140" s="51"/>
      <c r="Q140" s="71"/>
      <c r="R140" s="191" t="s">
        <v>163</v>
      </c>
      <c r="S140" s="136"/>
      <c r="T140" s="26" t="s">
        <v>4</v>
      </c>
      <c r="U140" s="26" t="s">
        <v>5</v>
      </c>
      <c r="V140" s="26" t="s">
        <v>6</v>
      </c>
      <c r="W140" s="136"/>
      <c r="X140" s="71"/>
      <c r="Y140" s="191" t="s">
        <v>163</v>
      </c>
      <c r="Z140" s="136"/>
      <c r="AA140" s="26" t="s">
        <v>4</v>
      </c>
      <c r="AB140" s="26" t="s">
        <v>5</v>
      </c>
      <c r="AC140" s="26" t="s">
        <v>6</v>
      </c>
      <c r="AD140" s="117"/>
      <c r="AE140" s="71"/>
      <c r="AF140" s="191" t="s">
        <v>163</v>
      </c>
      <c r="AG140" s="32"/>
      <c r="AH140" s="26" t="s">
        <v>4</v>
      </c>
      <c r="AI140" s="26" t="s">
        <v>5</v>
      </c>
      <c r="AJ140" s="26" t="s">
        <v>6</v>
      </c>
      <c r="AK140" s="32"/>
      <c r="AL140" s="71"/>
      <c r="AM140" s="136"/>
      <c r="AN140" s="72"/>
      <c r="AO140" s="26" t="s">
        <v>4</v>
      </c>
      <c r="AP140" s="26" t="s">
        <v>5</v>
      </c>
      <c r="AQ140" s="26" t="s">
        <v>6</v>
      </c>
      <c r="AR140" s="117"/>
      <c r="AS140" s="118"/>
      <c r="AT140" s="136"/>
      <c r="AU140" s="72"/>
      <c r="AV140" s="26" t="s">
        <v>4</v>
      </c>
      <c r="AW140" s="26" t="s">
        <v>5</v>
      </c>
      <c r="AX140" s="26" t="s">
        <v>6</v>
      </c>
      <c r="AY140" s="51"/>
      <c r="AZ140" s="31" t="s">
        <v>4</v>
      </c>
      <c r="BA140" s="31" t="s">
        <v>13</v>
      </c>
      <c r="BB140" s="31" t="s">
        <v>6</v>
      </c>
      <c r="BC140" s="31" t="s">
        <v>14</v>
      </c>
      <c r="BD140" s="51"/>
      <c r="BE140" s="33" t="s">
        <v>4</v>
      </c>
      <c r="BF140" s="33" t="s">
        <v>13</v>
      </c>
      <c r="BG140" s="33" t="s">
        <v>6</v>
      </c>
      <c r="BH140" s="33" t="s">
        <v>15</v>
      </c>
      <c r="BI140" s="51"/>
      <c r="BJ140" s="51"/>
      <c r="BK140" s="51"/>
      <c r="BL140" s="51"/>
      <c r="BM140" s="51"/>
    </row>
    <row r="141">
      <c r="A141" s="220"/>
      <c r="B141" s="92"/>
      <c r="C141" s="45"/>
      <c r="D141" s="53"/>
      <c r="E141" s="44"/>
      <c r="F141" s="40">
        <v>0.0</v>
      </c>
      <c r="G141" s="40">
        <v>0.0</v>
      </c>
      <c r="H141" s="40">
        <v>0.0</v>
      </c>
      <c r="I141" s="57" t="s">
        <v>46</v>
      </c>
      <c r="J141" s="37"/>
      <c r="K141" s="38"/>
      <c r="L141" s="39"/>
      <c r="M141" s="40">
        <v>0.0</v>
      </c>
      <c r="N141" s="40">
        <v>0.0</v>
      </c>
      <c r="O141" s="40">
        <v>0.0</v>
      </c>
      <c r="P141" s="38" t="s">
        <v>36</v>
      </c>
      <c r="Q141" s="37"/>
      <c r="R141" s="38"/>
      <c r="S141" s="39"/>
      <c r="T141" s="40">
        <v>0.0</v>
      </c>
      <c r="U141" s="40">
        <v>0.0</v>
      </c>
      <c r="V141" s="40">
        <v>0.0</v>
      </c>
      <c r="W141" s="42" t="s">
        <v>37</v>
      </c>
      <c r="X141" s="37"/>
      <c r="Y141" s="38"/>
      <c r="Z141" s="39"/>
      <c r="AA141" s="40">
        <v>0.0</v>
      </c>
      <c r="AB141" s="40">
        <v>0.0</v>
      </c>
      <c r="AC141" s="40">
        <v>0.0</v>
      </c>
      <c r="AD141" s="56" t="s">
        <v>40</v>
      </c>
      <c r="AE141" s="37"/>
      <c r="AF141" s="38"/>
      <c r="AG141" s="39"/>
      <c r="AH141" s="40">
        <v>0.0</v>
      </c>
      <c r="AI141" s="40">
        <v>0.0</v>
      </c>
      <c r="AJ141" s="40">
        <v>0.0</v>
      </c>
      <c r="AK141" s="42" t="s">
        <v>43</v>
      </c>
      <c r="AL141" s="37">
        <v>45193.0</v>
      </c>
      <c r="AM141" s="53"/>
      <c r="AN141" s="44"/>
      <c r="AO141" s="40">
        <v>0.0</v>
      </c>
      <c r="AP141" s="40">
        <v>0.0</v>
      </c>
      <c r="AQ141" s="40">
        <v>0.0</v>
      </c>
      <c r="AR141" s="96" t="s">
        <v>142</v>
      </c>
      <c r="AS141" s="37">
        <v>45194.0</v>
      </c>
      <c r="AT141" s="53"/>
      <c r="AU141" s="44"/>
      <c r="AV141" s="40">
        <v>0.0</v>
      </c>
      <c r="AW141" s="40">
        <v>0.0</v>
      </c>
      <c r="AX141" s="40">
        <v>0.0</v>
      </c>
      <c r="AY141" s="51"/>
      <c r="AZ141" s="49">
        <f t="shared" ref="AZ141:BB141" si="123">SUM(F141,M141,T141,AA141,AH141,AO141,AV141)</f>
        <v>0</v>
      </c>
      <c r="BA141" s="39">
        <f t="shared" si="123"/>
        <v>0</v>
      </c>
      <c r="BB141" s="39">
        <f t="shared" si="123"/>
        <v>0</v>
      </c>
      <c r="BC141" s="50">
        <f>SUM(AZ141,BA141,BB141)</f>
        <v>0</v>
      </c>
      <c r="BD141" s="51"/>
      <c r="BE141" s="221">
        <f>AZ141*67.31</f>
        <v>0</v>
      </c>
      <c r="BF141" s="221">
        <f>74*BA141</f>
        <v>0</v>
      </c>
      <c r="BG141" s="221">
        <f>84*BB141</f>
        <v>0</v>
      </c>
      <c r="BH141" s="221">
        <f>SUM(BE141,BF141,BG141)</f>
        <v>0</v>
      </c>
      <c r="BI141" s="51"/>
      <c r="BJ141" s="51"/>
      <c r="BK141" s="51"/>
      <c r="BL141" s="51"/>
      <c r="BM141" s="51"/>
    </row>
    <row r="142">
      <c r="A142" s="116"/>
      <c r="B142" s="136"/>
      <c r="C142" s="71"/>
      <c r="D142" s="136"/>
      <c r="E142" s="136"/>
      <c r="F142" s="204"/>
      <c r="G142" s="204"/>
      <c r="H142" s="204"/>
      <c r="I142" s="136"/>
      <c r="J142" s="71"/>
      <c r="K142" s="136"/>
      <c r="L142" s="136"/>
      <c r="M142" s="51"/>
      <c r="N142" s="51"/>
      <c r="O142" s="51"/>
      <c r="P142" s="51"/>
      <c r="Q142" s="71"/>
      <c r="R142" s="136"/>
      <c r="S142" s="136"/>
      <c r="T142" s="203"/>
      <c r="U142" s="203"/>
      <c r="V142" s="203"/>
      <c r="Y142" s="136"/>
      <c r="Z142" s="136"/>
      <c r="AA142" s="136"/>
      <c r="AB142" s="136"/>
      <c r="AC142" s="136"/>
      <c r="AD142" s="117"/>
      <c r="AE142" s="71"/>
      <c r="AF142" s="72"/>
      <c r="AG142" s="32"/>
      <c r="AH142" s="212"/>
      <c r="AI142" s="212"/>
      <c r="AJ142" s="212"/>
      <c r="AK142" s="32"/>
      <c r="AL142" s="71"/>
      <c r="AM142" s="136"/>
      <c r="AN142" s="72"/>
      <c r="AO142" s="136"/>
      <c r="AP142" s="136"/>
      <c r="AQ142" s="136"/>
      <c r="AR142" s="117"/>
      <c r="AS142" s="118"/>
      <c r="AT142" s="136"/>
      <c r="AU142" s="72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04"/>
      <c r="G143" s="204"/>
      <c r="H143" s="204"/>
      <c r="I143" s="136"/>
      <c r="J143" s="71"/>
      <c r="K143" s="6" t="s">
        <v>165</v>
      </c>
      <c r="L143" s="4"/>
      <c r="M143" s="51"/>
      <c r="N143" s="51"/>
      <c r="O143" s="51"/>
      <c r="P143" s="51"/>
      <c r="Q143" s="71"/>
      <c r="R143" s="136"/>
      <c r="S143" s="136"/>
      <c r="T143" s="203"/>
      <c r="U143" s="203"/>
      <c r="V143" s="203"/>
      <c r="W143" s="136"/>
      <c r="X143" s="71"/>
      <c r="Y143" s="6" t="s">
        <v>31</v>
      </c>
      <c r="Z143" s="4"/>
      <c r="AA143" s="136"/>
      <c r="AB143" s="136"/>
      <c r="AC143" s="136"/>
      <c r="AD143" s="117"/>
      <c r="AE143" s="71"/>
      <c r="AF143" s="72"/>
      <c r="AG143" s="32"/>
      <c r="AH143" s="212"/>
      <c r="AI143" s="212"/>
      <c r="AJ143" s="212"/>
      <c r="AK143" s="32"/>
      <c r="AL143" s="71"/>
      <c r="AM143" s="6" t="s">
        <v>31</v>
      </c>
      <c r="AN143" s="4"/>
      <c r="AO143" s="136"/>
      <c r="AP143" s="136"/>
      <c r="AQ143" s="136"/>
      <c r="AR143" s="117"/>
      <c r="AS143" s="118"/>
      <c r="AT143" s="136"/>
      <c r="AU143" s="72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</row>
    <row r="144">
      <c r="A144" s="116"/>
      <c r="B144" s="136"/>
      <c r="C144" s="71"/>
      <c r="D144" s="136"/>
      <c r="E144" s="136"/>
      <c r="F144" s="26" t="s">
        <v>4</v>
      </c>
      <c r="G144" s="26" t="s">
        <v>5</v>
      </c>
      <c r="H144" s="26" t="s">
        <v>6</v>
      </c>
      <c r="I144" s="136"/>
      <c r="J144" s="71"/>
      <c r="K144" s="98"/>
      <c r="L144" s="211"/>
      <c r="M144" s="26" t="s">
        <v>4</v>
      </c>
      <c r="N144" s="26" t="s">
        <v>5</v>
      </c>
      <c r="O144" s="26" t="s">
        <v>6</v>
      </c>
      <c r="P144" s="51"/>
      <c r="Q144" s="71"/>
      <c r="R144" s="136"/>
      <c r="S144" s="136"/>
      <c r="T144" s="26" t="s">
        <v>4</v>
      </c>
      <c r="U144" s="26" t="s">
        <v>5</v>
      </c>
      <c r="V144" s="26" t="s">
        <v>6</v>
      </c>
      <c r="W144" s="136"/>
      <c r="X144" s="71"/>
      <c r="Y144" s="136"/>
      <c r="Z144" s="136"/>
      <c r="AA144" s="26" t="s">
        <v>4</v>
      </c>
      <c r="AB144" s="26" t="s">
        <v>5</v>
      </c>
      <c r="AC144" s="26" t="s">
        <v>6</v>
      </c>
      <c r="AD144" s="117"/>
      <c r="AE144" s="71"/>
      <c r="AF144" s="72"/>
      <c r="AG144" s="32"/>
      <c r="AH144" s="26" t="s">
        <v>4</v>
      </c>
      <c r="AI144" s="26" t="s">
        <v>5</v>
      </c>
      <c r="AJ144" s="26" t="s">
        <v>6</v>
      </c>
      <c r="AK144" s="32"/>
      <c r="AL144" s="71"/>
      <c r="AM144" s="136"/>
      <c r="AN144" s="72"/>
      <c r="AO144" s="26" t="s">
        <v>4</v>
      </c>
      <c r="AP144" s="26" t="s">
        <v>5</v>
      </c>
      <c r="AQ144" s="26" t="s">
        <v>6</v>
      </c>
      <c r="AR144" s="117"/>
      <c r="AS144" s="118"/>
      <c r="AT144" s="136"/>
      <c r="AU144" s="72"/>
      <c r="AV144" s="26" t="s">
        <v>4</v>
      </c>
      <c r="AW144" s="26" t="s">
        <v>5</v>
      </c>
      <c r="AX144" s="26" t="s">
        <v>6</v>
      </c>
      <c r="AY144" s="51"/>
      <c r="AZ144" s="31" t="s">
        <v>4</v>
      </c>
      <c r="BA144" s="31" t="s">
        <v>13</v>
      </c>
      <c r="BB144" s="31" t="s">
        <v>6</v>
      </c>
      <c r="BC144" s="31" t="s">
        <v>14</v>
      </c>
      <c r="BD144" s="51"/>
      <c r="BE144" s="33" t="s">
        <v>4</v>
      </c>
      <c r="BF144" s="33" t="s">
        <v>13</v>
      </c>
      <c r="BG144" s="33" t="s">
        <v>6</v>
      </c>
      <c r="BH144" s="33" t="s">
        <v>15</v>
      </c>
      <c r="BI144" s="51"/>
      <c r="BJ144" s="51"/>
      <c r="BK144" s="51"/>
      <c r="BL144" s="51"/>
      <c r="BM144" s="51"/>
    </row>
    <row r="145">
      <c r="A145" s="35"/>
      <c r="B145" s="92"/>
      <c r="C145" s="45"/>
      <c r="D145" s="53"/>
      <c r="E145" s="44"/>
      <c r="F145" s="40">
        <v>0.0</v>
      </c>
      <c r="G145" s="40">
        <v>0.0</v>
      </c>
      <c r="H145" s="40">
        <v>0.0</v>
      </c>
      <c r="I145" s="92"/>
      <c r="J145" s="45"/>
      <c r="K145" s="53"/>
      <c r="L145" s="44"/>
      <c r="M145" s="40">
        <v>0.0</v>
      </c>
      <c r="N145" s="40">
        <v>0.0</v>
      </c>
      <c r="O145" s="40">
        <v>0.0</v>
      </c>
      <c r="P145" s="92"/>
      <c r="Q145" s="45"/>
      <c r="R145" s="53"/>
      <c r="S145" s="44"/>
      <c r="T145" s="40">
        <v>0.0</v>
      </c>
      <c r="U145" s="40">
        <v>0.0</v>
      </c>
      <c r="V145" s="40">
        <v>0.0</v>
      </c>
      <c r="W145" s="92"/>
      <c r="X145" s="45"/>
      <c r="Y145" s="53"/>
      <c r="Z145" s="44"/>
      <c r="AA145" s="40">
        <v>0.0</v>
      </c>
      <c r="AB145" s="40">
        <v>0.0</v>
      </c>
      <c r="AC145" s="40">
        <v>0.0</v>
      </c>
      <c r="AD145" s="92"/>
      <c r="AE145" s="45"/>
      <c r="AF145" s="53"/>
      <c r="AG145" s="44"/>
      <c r="AH145" s="40">
        <v>0.0</v>
      </c>
      <c r="AI145" s="40">
        <v>0.0</v>
      </c>
      <c r="AJ145" s="40">
        <v>0.0</v>
      </c>
      <c r="AK145" s="92"/>
      <c r="AL145" s="45"/>
      <c r="AM145" s="53"/>
      <c r="AN145" s="44"/>
      <c r="AO145" s="40">
        <v>0.0</v>
      </c>
      <c r="AP145" s="40">
        <v>0.0</v>
      </c>
      <c r="AQ145" s="40">
        <v>0.0</v>
      </c>
      <c r="AR145" s="92"/>
      <c r="AS145" s="45"/>
      <c r="AT145" s="53"/>
      <c r="AU145" s="44"/>
      <c r="AV145" s="40">
        <v>0.0</v>
      </c>
      <c r="AW145" s="40">
        <v>0.0</v>
      </c>
      <c r="AX145" s="40">
        <v>0.0</v>
      </c>
      <c r="AY145" s="51"/>
      <c r="AZ145" s="49">
        <f t="shared" ref="AZ145:BB145" si="124">SUM(F145,M145,T145,AA145,AH145,AO145,AV145)</f>
        <v>0</v>
      </c>
      <c r="BA145" s="39">
        <f t="shared" si="124"/>
        <v>0</v>
      </c>
      <c r="BB145" s="39">
        <f t="shared" si="124"/>
        <v>0</v>
      </c>
      <c r="BC145" s="50">
        <f>SUM(AZ145,BA145,BB145)</f>
        <v>0</v>
      </c>
      <c r="BD145" s="51"/>
      <c r="BE145" s="221">
        <f>AZ145*67.31</f>
        <v>0</v>
      </c>
      <c r="BF145" s="221"/>
      <c r="BG145" s="221"/>
      <c r="BH145" s="221">
        <f>SUM(BE145,BF145,BG145)</f>
        <v>0</v>
      </c>
      <c r="BI145" s="51"/>
      <c r="BJ145" s="51"/>
      <c r="BK145" s="51"/>
      <c r="BL145" s="51"/>
      <c r="BM145" s="51"/>
    </row>
    <row r="146">
      <c r="A146" s="67"/>
      <c r="B146" s="68"/>
      <c r="C146" s="68"/>
      <c r="F146" s="204"/>
      <c r="G146" s="204"/>
      <c r="H146" s="204"/>
      <c r="I146" s="204"/>
      <c r="J146" s="118"/>
      <c r="K146" s="136"/>
      <c r="L146" s="136"/>
    </row>
    <row r="147">
      <c r="A147" s="67"/>
      <c r="B147" s="68"/>
      <c r="C147" s="68"/>
      <c r="F147" s="204"/>
      <c r="G147" s="204"/>
      <c r="H147" s="204"/>
      <c r="I147" s="204"/>
      <c r="J147" s="118"/>
      <c r="K147" s="6" t="s">
        <v>165</v>
      </c>
      <c r="L147" s="4"/>
      <c r="Y147" s="6" t="s">
        <v>145</v>
      </c>
      <c r="Z147" s="4"/>
      <c r="AM147" s="6" t="s">
        <v>145</v>
      </c>
      <c r="AN147" s="4"/>
    </row>
    <row r="148">
      <c r="A148" s="67"/>
      <c r="B148" s="136"/>
      <c r="C148" s="71"/>
      <c r="D148" s="136"/>
      <c r="E148" s="136"/>
      <c r="F148" s="26" t="s">
        <v>4</v>
      </c>
      <c r="G148" s="26" t="s">
        <v>5</v>
      </c>
      <c r="H148" s="26" t="s">
        <v>6</v>
      </c>
      <c r="I148" s="136"/>
      <c r="J148" s="71"/>
      <c r="K148" s="98"/>
      <c r="L148" s="211"/>
      <c r="M148" s="26" t="s">
        <v>4</v>
      </c>
      <c r="N148" s="26" t="s">
        <v>5</v>
      </c>
      <c r="O148" s="26" t="s">
        <v>6</v>
      </c>
      <c r="P148" s="51"/>
      <c r="Q148" s="71"/>
      <c r="R148" s="136"/>
      <c r="S148" s="136"/>
      <c r="T148" s="26" t="s">
        <v>4</v>
      </c>
      <c r="U148" s="26" t="s">
        <v>5</v>
      </c>
      <c r="V148" s="26" t="s">
        <v>6</v>
      </c>
      <c r="W148" s="136"/>
      <c r="X148" s="71"/>
      <c r="Y148" s="136"/>
      <c r="Z148" s="136"/>
      <c r="AA148" s="26" t="s">
        <v>4</v>
      </c>
      <c r="AB148" s="26" t="s">
        <v>5</v>
      </c>
      <c r="AC148" s="26" t="s">
        <v>6</v>
      </c>
      <c r="AD148" s="117"/>
      <c r="AE148" s="71"/>
      <c r="AF148" s="72"/>
      <c r="AG148" s="32"/>
      <c r="AH148" s="26" t="s">
        <v>4</v>
      </c>
      <c r="AI148" s="26" t="s">
        <v>5</v>
      </c>
      <c r="AJ148" s="26" t="s">
        <v>6</v>
      </c>
      <c r="AK148" s="32"/>
      <c r="AL148" s="71"/>
      <c r="AM148" s="136"/>
      <c r="AN148" s="72"/>
      <c r="AO148" s="26" t="s">
        <v>4</v>
      </c>
      <c r="AP148" s="26" t="s">
        <v>5</v>
      </c>
      <c r="AQ148" s="26" t="s">
        <v>6</v>
      </c>
      <c r="AR148" s="117"/>
      <c r="AS148" s="118"/>
      <c r="AT148" s="136"/>
      <c r="AU148" s="72"/>
      <c r="AV148" s="26" t="s">
        <v>4</v>
      </c>
      <c r="AW148" s="26" t="s">
        <v>5</v>
      </c>
      <c r="AX148" s="26" t="s">
        <v>6</v>
      </c>
      <c r="AZ148" s="31" t="s">
        <v>4</v>
      </c>
      <c r="BA148" s="31" t="s">
        <v>13</v>
      </c>
      <c r="BB148" s="31" t="s">
        <v>6</v>
      </c>
      <c r="BC148" s="31" t="s">
        <v>14</v>
      </c>
      <c r="BE148" s="33" t="s">
        <v>4</v>
      </c>
      <c r="BF148" s="33" t="s">
        <v>13</v>
      </c>
      <c r="BG148" s="33" t="s">
        <v>6</v>
      </c>
      <c r="BH148" s="33" t="s">
        <v>15</v>
      </c>
    </row>
    <row r="149">
      <c r="A149" s="222"/>
      <c r="B149" s="92"/>
      <c r="C149" s="45"/>
      <c r="D149" s="53"/>
      <c r="E149" s="44"/>
      <c r="F149" s="40">
        <v>0.0</v>
      </c>
      <c r="G149" s="40">
        <v>0.0</v>
      </c>
      <c r="H149" s="40">
        <v>0.0</v>
      </c>
      <c r="I149" s="92"/>
      <c r="J149" s="45"/>
      <c r="K149" s="53"/>
      <c r="L149" s="44"/>
      <c r="M149" s="40">
        <v>0.0</v>
      </c>
      <c r="N149" s="40">
        <v>0.0</v>
      </c>
      <c r="O149" s="40">
        <v>0.0</v>
      </c>
      <c r="P149" s="92"/>
      <c r="Q149" s="45"/>
      <c r="R149" s="53"/>
      <c r="S149" s="44"/>
      <c r="T149" s="40">
        <v>0.0</v>
      </c>
      <c r="U149" s="40">
        <v>0.0</v>
      </c>
      <c r="V149" s="40">
        <v>0.0</v>
      </c>
      <c r="W149" s="92"/>
      <c r="X149" s="45"/>
      <c r="Y149" s="53"/>
      <c r="Z149" s="44"/>
      <c r="AA149" s="40">
        <v>0.0</v>
      </c>
      <c r="AB149" s="40">
        <v>0.0</v>
      </c>
      <c r="AC149" s="40">
        <v>0.0</v>
      </c>
      <c r="AD149" s="92"/>
      <c r="AE149" s="45"/>
      <c r="AF149" s="53"/>
      <c r="AG149" s="44"/>
      <c r="AH149" s="40">
        <v>0.0</v>
      </c>
      <c r="AI149" s="40">
        <v>0.0</v>
      </c>
      <c r="AJ149" s="40">
        <v>0.0</v>
      </c>
      <c r="AK149" s="92"/>
      <c r="AL149" s="45"/>
      <c r="AM149" s="53"/>
      <c r="AN149" s="44"/>
      <c r="AO149" s="40">
        <v>0.0</v>
      </c>
      <c r="AP149" s="40">
        <v>0.0</v>
      </c>
      <c r="AQ149" s="40">
        <v>0.0</v>
      </c>
      <c r="AR149" s="92"/>
      <c r="AS149" s="45"/>
      <c r="AT149" s="53"/>
      <c r="AU149" s="44"/>
      <c r="AV149" s="40">
        <v>0.0</v>
      </c>
      <c r="AW149" s="40">
        <v>0.0</v>
      </c>
      <c r="AX149" s="40">
        <v>0.0</v>
      </c>
      <c r="AY149" s="51"/>
      <c r="AZ149" s="49">
        <f t="shared" ref="AZ149:BB149" si="125">SUM(F149,M149,T149,AA149,AH149,AO149,AV149)</f>
        <v>0</v>
      </c>
      <c r="BA149" s="39">
        <f t="shared" si="125"/>
        <v>0</v>
      </c>
      <c r="BB149" s="39">
        <f t="shared" si="125"/>
        <v>0</v>
      </c>
      <c r="BC149" s="50">
        <f>SUM(AZ149,BA149,BB149)</f>
        <v>0</v>
      </c>
      <c r="BD149" s="51"/>
      <c r="BE149" s="39"/>
      <c r="BF149" s="39"/>
      <c r="BG149" s="39"/>
      <c r="BH149" s="39"/>
      <c r="BI149" s="51"/>
      <c r="BJ149" s="51"/>
      <c r="BK149" s="51"/>
      <c r="BL149" s="51"/>
      <c r="BM149" s="51"/>
    </row>
    <row r="150">
      <c r="A150" s="67"/>
      <c r="B150" s="68"/>
      <c r="C150" s="68"/>
      <c r="F150" s="204"/>
      <c r="G150" s="204"/>
      <c r="H150" s="204"/>
      <c r="I150" s="204"/>
      <c r="J150" s="118"/>
      <c r="K150" s="136"/>
      <c r="L150" s="136"/>
      <c r="BG150" s="68" t="s">
        <v>15</v>
      </c>
      <c r="BH150" s="223">
        <f>SUM(BH131,BH137,BH141,BH145)</f>
        <v>0</v>
      </c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</row>
    <row r="152">
      <c r="A152" s="67"/>
      <c r="B152" s="68"/>
      <c r="C152" s="68"/>
      <c r="F152" s="204"/>
      <c r="G152" s="204"/>
      <c r="H152" s="204"/>
      <c r="I152" s="204"/>
      <c r="J152" s="118"/>
      <c r="K152" s="136"/>
      <c r="L152" s="136"/>
    </row>
    <row r="153" ht="17.25" customHeight="1">
      <c r="A153" s="67"/>
      <c r="B153" s="68" t="s">
        <v>25</v>
      </c>
      <c r="D153" s="68" t="s">
        <v>166</v>
      </c>
      <c r="E153" s="68" t="s">
        <v>167</v>
      </c>
    </row>
    <row r="154">
      <c r="A154" s="224" t="s">
        <v>1</v>
      </c>
      <c r="B154" s="68"/>
    </row>
    <row r="155">
      <c r="A155" s="225" t="s">
        <v>45</v>
      </c>
      <c r="B155" s="68" t="s">
        <v>169</v>
      </c>
      <c r="C155" s="152" t="s">
        <v>168</v>
      </c>
      <c r="D155" s="152"/>
    </row>
    <row r="156">
      <c r="A156" s="225" t="s">
        <v>32</v>
      </c>
      <c r="B156" s="68" t="s">
        <v>175</v>
      </c>
      <c r="C156" s="67" t="s">
        <v>171</v>
      </c>
      <c r="D156" s="153"/>
      <c r="E156" s="136"/>
      <c r="F156" s="117"/>
      <c r="G156" s="117"/>
      <c r="H156" s="117"/>
      <c r="I156" s="117"/>
    </row>
    <row r="157">
      <c r="A157" s="67" t="s">
        <v>30</v>
      </c>
      <c r="B157" s="68" t="s">
        <v>175</v>
      </c>
      <c r="C157" s="67" t="s">
        <v>171</v>
      </c>
    </row>
    <row r="158">
      <c r="A158" s="67" t="s">
        <v>18</v>
      </c>
      <c r="B158" s="68" t="s">
        <v>168</v>
      </c>
      <c r="C158" s="67" t="s">
        <v>170</v>
      </c>
      <c r="D158" s="152"/>
    </row>
    <row r="159">
      <c r="A159" s="224" t="s">
        <v>51</v>
      </c>
    </row>
    <row r="160">
      <c r="A160" s="67" t="s">
        <v>198</v>
      </c>
      <c r="B160" s="68" t="s">
        <v>169</v>
      </c>
    </row>
    <row r="161">
      <c r="A161" s="225" t="s">
        <v>69</v>
      </c>
      <c r="B161" s="68" t="s">
        <v>175</v>
      </c>
      <c r="C161" s="152" t="s">
        <v>171</v>
      </c>
    </row>
    <row r="162">
      <c r="A162" s="225" t="s">
        <v>73</v>
      </c>
      <c r="B162" s="68" t="s">
        <v>169</v>
      </c>
      <c r="C162" s="152"/>
      <c r="D162" s="152"/>
      <c r="E162" s="152"/>
      <c r="AN162" s="226"/>
      <c r="AO162" s="226"/>
      <c r="AP162" s="226"/>
      <c r="AQ162" s="226"/>
      <c r="AR162" s="226"/>
    </row>
    <row r="163">
      <c r="A163" s="227" t="s">
        <v>173</v>
      </c>
      <c r="AN163" s="226"/>
      <c r="AO163" s="226"/>
      <c r="AP163" s="226"/>
      <c r="AQ163" s="226"/>
      <c r="AR163" s="226"/>
    </row>
    <row r="164">
      <c r="A164" s="67" t="s">
        <v>88</v>
      </c>
      <c r="B164" s="68" t="s">
        <v>168</v>
      </c>
      <c r="C164" s="67" t="s">
        <v>172</v>
      </c>
      <c r="AN164" s="228"/>
      <c r="AO164" s="228"/>
      <c r="AP164" s="228"/>
      <c r="AQ164" s="228"/>
      <c r="AR164" s="228"/>
    </row>
    <row r="165">
      <c r="A165" s="225" t="s">
        <v>97</v>
      </c>
      <c r="B165" s="68" t="s">
        <v>172</v>
      </c>
      <c r="C165" s="68" t="s">
        <v>174</v>
      </c>
    </row>
    <row r="166">
      <c r="A166" s="225" t="s">
        <v>103</v>
      </c>
      <c r="B166" s="68" t="s">
        <v>175</v>
      </c>
      <c r="C166" s="152" t="s">
        <v>171</v>
      </c>
      <c r="D166" s="152"/>
      <c r="E166" s="152"/>
      <c r="F166" s="153"/>
      <c r="G166" s="153"/>
      <c r="H166" s="153"/>
      <c r="I166" s="153"/>
    </row>
    <row r="167">
      <c r="A167" s="225" t="s">
        <v>109</v>
      </c>
      <c r="B167" s="68" t="s">
        <v>169</v>
      </c>
      <c r="C167" s="152" t="s">
        <v>172</v>
      </c>
      <c r="D167" s="152"/>
      <c r="E167" s="152"/>
      <c r="F167" s="153"/>
      <c r="G167" s="153"/>
      <c r="H167" s="153"/>
      <c r="I167" s="153"/>
    </row>
    <row r="168">
      <c r="A168" s="229" t="s">
        <v>35</v>
      </c>
      <c r="C168" s="152"/>
      <c r="D168" s="152"/>
      <c r="E168" s="152"/>
      <c r="F168" s="153"/>
      <c r="G168" s="153"/>
      <c r="H168" s="153"/>
      <c r="I168" s="153"/>
    </row>
    <row r="169">
      <c r="A169" s="225" t="s">
        <v>139</v>
      </c>
      <c r="B169" s="68" t="s">
        <v>170</v>
      </c>
      <c r="C169" s="152" t="s">
        <v>172</v>
      </c>
      <c r="D169" s="152"/>
      <c r="E169" s="152"/>
      <c r="F169" s="153"/>
      <c r="G169" s="153"/>
      <c r="H169" s="153"/>
      <c r="I169" s="153"/>
    </row>
    <row r="170">
      <c r="A170" s="225" t="s">
        <v>82</v>
      </c>
      <c r="B170" s="68" t="s">
        <v>169</v>
      </c>
      <c r="C170" s="152"/>
      <c r="D170" s="152"/>
      <c r="E170" s="153"/>
      <c r="F170" s="153"/>
      <c r="G170" s="153"/>
      <c r="H170" s="153"/>
      <c r="I170" s="153"/>
    </row>
    <row r="171">
      <c r="A171" s="229" t="s">
        <v>23</v>
      </c>
      <c r="C171" s="152"/>
      <c r="D171" s="152"/>
      <c r="E171" s="153"/>
      <c r="F171" s="153"/>
      <c r="G171" s="153"/>
      <c r="H171" s="153"/>
      <c r="I171" s="153"/>
    </row>
    <row r="172">
      <c r="A172" s="225" t="s">
        <v>123</v>
      </c>
      <c r="B172" s="68" t="s">
        <v>175</v>
      </c>
      <c r="C172" s="152" t="s">
        <v>171</v>
      </c>
      <c r="D172" s="152"/>
      <c r="E172" s="153"/>
      <c r="F172" s="153"/>
      <c r="G172" s="153"/>
      <c r="H172" s="153"/>
      <c r="I172" s="153"/>
    </row>
    <row r="173">
      <c r="A173" s="229" t="s">
        <v>145</v>
      </c>
      <c r="B173" s="68"/>
      <c r="C173" s="152"/>
      <c r="D173" s="152"/>
      <c r="E173" s="153"/>
      <c r="F173" s="153"/>
      <c r="G173" s="153"/>
      <c r="H173" s="153"/>
      <c r="I173" s="153"/>
    </row>
    <row r="174">
      <c r="A174" s="225" t="s">
        <v>55</v>
      </c>
      <c r="B174" s="68" t="s">
        <v>169</v>
      </c>
      <c r="C174" s="152"/>
      <c r="D174" s="152"/>
      <c r="E174" s="153"/>
      <c r="F174" s="153"/>
      <c r="G174" s="153"/>
      <c r="H174" s="153"/>
      <c r="I174" s="153"/>
    </row>
    <row r="175">
      <c r="A175" s="227" t="s">
        <v>151</v>
      </c>
    </row>
    <row r="176">
      <c r="A176" s="67" t="s">
        <v>176</v>
      </c>
      <c r="B176" s="68" t="s">
        <v>168</v>
      </c>
      <c r="C176" s="67"/>
      <c r="D176" s="152"/>
    </row>
    <row r="177">
      <c r="A177" s="152" t="s">
        <v>52</v>
      </c>
      <c r="B177" s="68" t="s">
        <v>168</v>
      </c>
      <c r="C177" s="67"/>
      <c r="D177" s="152"/>
    </row>
    <row r="178">
      <c r="A178" s="152" t="s">
        <v>54</v>
      </c>
      <c r="B178" s="152" t="s">
        <v>169</v>
      </c>
      <c r="C178" s="153"/>
    </row>
    <row r="179">
      <c r="A179" s="153"/>
      <c r="B179" s="153"/>
      <c r="C179" s="153"/>
    </row>
    <row r="180">
      <c r="A180" s="153"/>
      <c r="B180" s="153"/>
      <c r="C180" s="153"/>
    </row>
    <row r="184">
      <c r="F184" s="136"/>
      <c r="G184" s="136"/>
      <c r="H184" s="136"/>
      <c r="I184" s="136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8">
      <c r="F188" s="153"/>
      <c r="G188" s="153"/>
      <c r="H188" s="153"/>
      <c r="I188" s="153"/>
    </row>
    <row r="190">
      <c r="D190" s="75"/>
      <c r="E190" s="75"/>
    </row>
    <row r="191">
      <c r="D191" s="75"/>
      <c r="E191" s="75"/>
    </row>
    <row r="192">
      <c r="D192" s="106"/>
      <c r="E192" s="106"/>
    </row>
    <row r="193">
      <c r="E193" s="32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51"/>
    </row>
    <row r="203">
      <c r="E203" s="106"/>
    </row>
    <row r="204">
      <c r="E204" s="106"/>
    </row>
    <row r="205">
      <c r="E205" s="32"/>
    </row>
    <row r="206">
      <c r="E206" s="51"/>
    </row>
    <row r="207">
      <c r="E207" s="51"/>
    </row>
  </sheetData>
  <mergeCells count="74">
    <mergeCell ref="K73:L73"/>
    <mergeCell ref="K85:L85"/>
    <mergeCell ref="AF85:AG85"/>
    <mergeCell ref="AT85:AU85"/>
    <mergeCell ref="BF86:BG86"/>
    <mergeCell ref="BF87:BG87"/>
    <mergeCell ref="K94:L94"/>
    <mergeCell ref="BF94:BG94"/>
    <mergeCell ref="AF94:AG94"/>
    <mergeCell ref="AT94:AU94"/>
    <mergeCell ref="BF96:BG96"/>
    <mergeCell ref="K103:L103"/>
    <mergeCell ref="AF103:AG103"/>
    <mergeCell ref="AT103:AU103"/>
    <mergeCell ref="BF105:BG105"/>
    <mergeCell ref="AM139:AN139"/>
    <mergeCell ref="AM143:AN143"/>
    <mergeCell ref="Y143:Z143"/>
    <mergeCell ref="Y147:Z147"/>
    <mergeCell ref="K135:L135"/>
    <mergeCell ref="Y135:Z135"/>
    <mergeCell ref="AM135:AN135"/>
    <mergeCell ref="K139:L139"/>
    <mergeCell ref="Y139:Z139"/>
    <mergeCell ref="K143:L143"/>
    <mergeCell ref="K147:L147"/>
    <mergeCell ref="AM147:AN147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3:L53"/>
    <mergeCell ref="AF53:AG53"/>
    <mergeCell ref="AT53:AU53"/>
    <mergeCell ref="BF53:BG53"/>
    <mergeCell ref="BF55:BG55"/>
    <mergeCell ref="D63:E63"/>
    <mergeCell ref="K63:L63"/>
    <mergeCell ref="BF63:BG63"/>
    <mergeCell ref="AF63:AG63"/>
    <mergeCell ref="AT63:AU63"/>
    <mergeCell ref="BF64:BG64"/>
    <mergeCell ref="AF73:AG73"/>
    <mergeCell ref="AT73:AU73"/>
    <mergeCell ref="BF74:BG74"/>
    <mergeCell ref="BF75:BG75"/>
    <mergeCell ref="K124:L124"/>
    <mergeCell ref="Y124:Z124"/>
    <mergeCell ref="AM124:AN124"/>
    <mergeCell ref="K128:L128"/>
    <mergeCell ref="Y128:Z128"/>
    <mergeCell ref="AM128:AN128"/>
    <mergeCell ref="BF129:BG129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45208.0</v>
      </c>
      <c r="F3" s="14"/>
      <c r="G3" s="14"/>
      <c r="H3" s="14"/>
      <c r="I3" s="15"/>
      <c r="J3" s="15"/>
      <c r="K3" s="16"/>
      <c r="L3" s="13">
        <v>45209.0</v>
      </c>
      <c r="M3" s="15"/>
      <c r="N3" s="15"/>
      <c r="O3" s="15"/>
      <c r="P3" s="15"/>
      <c r="Q3" s="11"/>
      <c r="R3" s="17"/>
      <c r="S3" s="13">
        <v>45210.0</v>
      </c>
      <c r="T3" s="11"/>
      <c r="U3" s="15"/>
      <c r="V3" s="15"/>
      <c r="W3" s="11"/>
      <c r="X3" s="18"/>
      <c r="Y3" s="14"/>
      <c r="Z3" s="13">
        <v>45211.0</v>
      </c>
      <c r="AA3" s="15"/>
      <c r="AB3" s="15"/>
      <c r="AC3" s="11"/>
      <c r="AD3" s="15"/>
      <c r="AE3" s="15"/>
      <c r="AF3" s="12"/>
      <c r="AG3" s="13">
        <v>45212.0</v>
      </c>
      <c r="AH3" s="15"/>
      <c r="AI3" s="11"/>
      <c r="AJ3" s="15"/>
      <c r="AK3" s="15"/>
      <c r="AL3" s="15"/>
      <c r="AM3" s="18"/>
      <c r="AN3" s="13">
        <v>45213.0</v>
      </c>
      <c r="AO3" s="11"/>
      <c r="AP3" s="19"/>
      <c r="AQ3" s="19"/>
      <c r="AR3" s="19"/>
      <c r="AS3" s="19"/>
      <c r="AT3" s="14"/>
      <c r="AU3" s="13">
        <v>45214.0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45208.0</v>
      </c>
      <c r="D5" s="38" t="s">
        <v>321</v>
      </c>
      <c r="E5" s="39" t="s">
        <v>321</v>
      </c>
      <c r="F5" s="40">
        <v>0.0</v>
      </c>
      <c r="G5" s="40">
        <v>0.0</v>
      </c>
      <c r="H5" s="40">
        <v>0.0</v>
      </c>
      <c r="I5" s="41" t="s">
        <v>22</v>
      </c>
      <c r="J5" s="37">
        <v>45209.0</v>
      </c>
      <c r="K5" s="38" t="s">
        <v>321</v>
      </c>
      <c r="L5" s="39" t="s">
        <v>321</v>
      </c>
      <c r="M5" s="40">
        <v>0.0</v>
      </c>
      <c r="N5" s="40">
        <v>0.0</v>
      </c>
      <c r="O5" s="40">
        <v>0.0</v>
      </c>
      <c r="P5" s="42" t="s">
        <v>24</v>
      </c>
      <c r="Q5" s="37">
        <v>45210.0</v>
      </c>
      <c r="R5" s="38" t="s">
        <v>23</v>
      </c>
      <c r="S5" s="39" t="s">
        <v>23</v>
      </c>
      <c r="T5" s="40">
        <v>0.0</v>
      </c>
      <c r="U5" s="40">
        <v>0.0</v>
      </c>
      <c r="V5" s="40">
        <v>0.0</v>
      </c>
      <c r="W5" s="43" t="s">
        <v>26</v>
      </c>
      <c r="X5" s="37">
        <v>45211.0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56" t="s">
        <v>56</v>
      </c>
      <c r="AE5" s="37">
        <v>45212.0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45213.0</v>
      </c>
      <c r="AM5" s="38" t="s">
        <v>25</v>
      </c>
      <c r="AN5" s="39" t="s">
        <v>25</v>
      </c>
      <c r="AO5" s="40">
        <v>0.0</v>
      </c>
      <c r="AP5" s="40">
        <v>0.0</v>
      </c>
      <c r="AQ5" s="40">
        <v>0.0</v>
      </c>
      <c r="AR5" s="47" t="s">
        <v>27</v>
      </c>
      <c r="AS5" s="37">
        <v>45215.0</v>
      </c>
      <c r="AT5" s="38" t="s">
        <v>23</v>
      </c>
      <c r="AU5" s="39" t="s">
        <v>23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0</v>
      </c>
      <c r="BB5" s="39">
        <f t="shared" si="1"/>
        <v>0</v>
      </c>
      <c r="BC5" s="50">
        <f t="shared" ref="BC5:BC12" si="3">SUM(AZ5,BA5,BB5)</f>
        <v>0</v>
      </c>
      <c r="BD5" s="51"/>
      <c r="BE5" s="39">
        <f t="shared" ref="BE5:BE11" si="4">AZ5*80</f>
        <v>0</v>
      </c>
      <c r="BF5" s="39">
        <f t="shared" ref="BF5:BF11" si="5">BA5*88</f>
        <v>0</v>
      </c>
      <c r="BG5" s="39">
        <f t="shared" ref="BG5:BG11" si="6">BB5*80</f>
        <v>0</v>
      </c>
      <c r="BH5" s="39">
        <f t="shared" ref="BH5:BH12" si="7">SUM(BE5,BF5,BG5)</f>
        <v>0</v>
      </c>
      <c r="BI5" s="51"/>
      <c r="BJ5" s="52" t="s">
        <v>1</v>
      </c>
      <c r="BK5" s="53">
        <f>BC14</f>
        <v>109.5</v>
      </c>
      <c r="BL5" s="51"/>
      <c r="BM5" s="51"/>
    </row>
    <row r="6">
      <c r="A6" s="35" t="s">
        <v>30</v>
      </c>
      <c r="B6" s="63"/>
      <c r="C6" s="45"/>
      <c r="D6" s="39"/>
      <c r="E6" s="39"/>
      <c r="F6" s="40">
        <v>0.0</v>
      </c>
      <c r="G6" s="40">
        <v>0.0</v>
      </c>
      <c r="H6" s="40">
        <v>0.0</v>
      </c>
      <c r="I6" s="60"/>
      <c r="J6" s="45"/>
      <c r="K6" s="39"/>
      <c r="L6" s="39"/>
      <c r="M6" s="40">
        <v>0.0</v>
      </c>
      <c r="N6" s="40">
        <v>0.0</v>
      </c>
      <c r="O6" s="40">
        <v>0.0</v>
      </c>
      <c r="P6" s="53"/>
      <c r="Q6" s="45"/>
      <c r="R6" s="39"/>
      <c r="S6" s="39"/>
      <c r="T6" s="40">
        <v>0.0</v>
      </c>
      <c r="U6" s="40">
        <v>0.0</v>
      </c>
      <c r="V6" s="40">
        <v>0.0</v>
      </c>
      <c r="W6" s="64"/>
      <c r="X6" s="45"/>
      <c r="Y6" s="39"/>
      <c r="Z6" s="39"/>
      <c r="AA6" s="40">
        <v>0.0</v>
      </c>
      <c r="AB6" s="40">
        <v>0.0</v>
      </c>
      <c r="AC6" s="40">
        <v>0.0</v>
      </c>
      <c r="AD6" s="44"/>
      <c r="AE6" s="45"/>
      <c r="AF6" s="39"/>
      <c r="AG6" s="39"/>
      <c r="AH6" s="40">
        <v>0.0</v>
      </c>
      <c r="AI6" s="40">
        <v>0.0</v>
      </c>
      <c r="AJ6" s="40">
        <v>0.0</v>
      </c>
      <c r="AK6" s="46"/>
      <c r="AL6" s="45"/>
      <c r="AM6" s="39"/>
      <c r="AN6" s="39"/>
      <c r="AO6" s="40">
        <v>0.0</v>
      </c>
      <c r="AP6" s="40">
        <v>0.0</v>
      </c>
      <c r="AQ6" s="40">
        <v>0.0</v>
      </c>
      <c r="AR6" s="54"/>
      <c r="AS6" s="45"/>
      <c r="AT6" s="39"/>
      <c r="AU6" s="39"/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0</v>
      </c>
      <c r="BB6" s="39">
        <f t="shared" si="2"/>
        <v>0</v>
      </c>
      <c r="BC6" s="50">
        <f t="shared" si="3"/>
        <v>0</v>
      </c>
      <c r="BD6" s="51"/>
      <c r="BE6" s="39">
        <f t="shared" si="4"/>
        <v>0</v>
      </c>
      <c r="BF6" s="39">
        <f t="shared" si="5"/>
        <v>0</v>
      </c>
      <c r="BG6" s="39">
        <f t="shared" si="6"/>
        <v>0</v>
      </c>
      <c r="BH6" s="39">
        <f t="shared" si="7"/>
        <v>0</v>
      </c>
      <c r="BI6" s="51"/>
      <c r="BJ6" s="52" t="s">
        <v>31</v>
      </c>
      <c r="BK6" s="55">
        <f>BC40</f>
        <v>169.5</v>
      </c>
      <c r="BL6" s="51"/>
      <c r="BM6" s="51"/>
    </row>
    <row r="7">
      <c r="A7" s="35" t="s">
        <v>32</v>
      </c>
      <c r="B7" s="41" t="s">
        <v>33</v>
      </c>
      <c r="C7" s="37">
        <v>45209.0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41" t="s">
        <v>22</v>
      </c>
      <c r="J7" s="37">
        <v>45209.0</v>
      </c>
      <c r="K7" s="38" t="s">
        <v>272</v>
      </c>
      <c r="L7" s="39" t="s">
        <v>21</v>
      </c>
      <c r="M7" s="40">
        <v>0.0</v>
      </c>
      <c r="N7" s="40">
        <v>6.5</v>
      </c>
      <c r="O7" s="40">
        <v>0.0</v>
      </c>
      <c r="P7" s="38" t="s">
        <v>36</v>
      </c>
      <c r="Q7" s="37">
        <v>45211.0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45212.0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45213.0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45214.0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93</v>
      </c>
      <c r="AS7" s="37">
        <v>45214.0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25</v>
      </c>
      <c r="BA7" s="39">
        <f t="shared" si="8"/>
        <v>10.5</v>
      </c>
      <c r="BB7" s="39">
        <f t="shared" si="8"/>
        <v>1</v>
      </c>
      <c r="BC7" s="50">
        <f t="shared" si="3"/>
        <v>36.5</v>
      </c>
      <c r="BD7" s="51"/>
      <c r="BE7" s="39">
        <f t="shared" si="4"/>
        <v>2000</v>
      </c>
      <c r="BF7" s="39">
        <f t="shared" si="5"/>
        <v>924</v>
      </c>
      <c r="BG7" s="39">
        <f t="shared" si="6"/>
        <v>80</v>
      </c>
      <c r="BH7" s="39">
        <f t="shared" si="7"/>
        <v>3004</v>
      </c>
      <c r="BI7" s="51"/>
      <c r="BJ7" s="52" t="s">
        <v>23</v>
      </c>
      <c r="BK7" s="53">
        <f>BC50</f>
        <v>73.5</v>
      </c>
      <c r="BL7" s="51"/>
      <c r="BM7" s="51"/>
    </row>
    <row r="8">
      <c r="A8" s="35" t="s">
        <v>45</v>
      </c>
      <c r="B8" s="41" t="s">
        <v>33</v>
      </c>
      <c r="C8" s="37">
        <v>45209.0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45210.0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45211.0</v>
      </c>
      <c r="R8" s="38" t="s">
        <v>25</v>
      </c>
      <c r="S8" s="39" t="s">
        <v>25</v>
      </c>
      <c r="T8" s="40">
        <v>0.0</v>
      </c>
      <c r="U8" s="40">
        <v>0.0</v>
      </c>
      <c r="V8" s="40">
        <v>0.0</v>
      </c>
      <c r="W8" s="56" t="s">
        <v>37</v>
      </c>
      <c r="X8" s="37">
        <v>45212.0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45213.0</v>
      </c>
      <c r="AF8" s="42" t="s">
        <v>274</v>
      </c>
      <c r="AG8" s="58" t="s">
        <v>48</v>
      </c>
      <c r="AH8" s="40">
        <v>6.0</v>
      </c>
      <c r="AI8" s="40">
        <v>2.0</v>
      </c>
      <c r="AJ8" s="40">
        <v>0.0</v>
      </c>
      <c r="AK8" s="47" t="s">
        <v>43</v>
      </c>
      <c r="AL8" s="37">
        <v>45214.0</v>
      </c>
      <c r="AM8" s="42" t="s">
        <v>274</v>
      </c>
      <c r="AN8" s="58" t="s">
        <v>48</v>
      </c>
      <c r="AO8" s="40">
        <v>6.0</v>
      </c>
      <c r="AP8" s="40">
        <v>2.0</v>
      </c>
      <c r="AQ8" s="40">
        <v>0.0</v>
      </c>
      <c r="AR8" s="47" t="s">
        <v>44</v>
      </c>
      <c r="AS8" s="37">
        <v>45215.0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28.5</v>
      </c>
      <c r="BA8" s="39">
        <f t="shared" si="9"/>
        <v>7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2280</v>
      </c>
      <c r="BF8" s="39">
        <f t="shared" si="5"/>
        <v>616</v>
      </c>
      <c r="BG8" s="39">
        <f t="shared" si="6"/>
        <v>0</v>
      </c>
      <c r="BH8" s="39">
        <f t="shared" si="7"/>
        <v>2896</v>
      </c>
      <c r="BI8" s="51"/>
      <c r="BJ8" s="55" t="s">
        <v>49</v>
      </c>
      <c r="BK8" s="55">
        <f>BC60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151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60"/>
      <c r="J10" s="45"/>
      <c r="K10" s="53"/>
      <c r="L10" s="53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0</v>
      </c>
      <c r="BB10" s="39">
        <f t="shared" si="11"/>
        <v>0</v>
      </c>
      <c r="BC10" s="50">
        <f t="shared" si="3"/>
        <v>0</v>
      </c>
      <c r="BD10" s="51"/>
      <c r="BE10" s="39">
        <f t="shared" si="4"/>
        <v>0</v>
      </c>
      <c r="BF10" s="39">
        <f t="shared" si="5"/>
        <v>0</v>
      </c>
      <c r="BG10" s="39">
        <f t="shared" si="6"/>
        <v>0</v>
      </c>
      <c r="BH10" s="39">
        <f t="shared" si="7"/>
        <v>0</v>
      </c>
      <c r="BI10" s="51"/>
      <c r="BJ10" s="62" t="s">
        <v>53</v>
      </c>
      <c r="BK10" s="62">
        <f>BC71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39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45208.0</v>
      </c>
      <c r="D12" s="38" t="s">
        <v>272</v>
      </c>
      <c r="E12" s="39" t="s">
        <v>21</v>
      </c>
      <c r="F12" s="40">
        <v>0.0</v>
      </c>
      <c r="G12" s="40">
        <v>6.5</v>
      </c>
      <c r="H12" s="40">
        <v>0.0</v>
      </c>
      <c r="I12" s="41" t="s">
        <v>22</v>
      </c>
      <c r="J12" s="37">
        <v>45209.0</v>
      </c>
      <c r="K12" s="38" t="s">
        <v>25</v>
      </c>
      <c r="L12" s="39" t="s">
        <v>25</v>
      </c>
      <c r="M12" s="40">
        <v>0.0</v>
      </c>
      <c r="N12" s="40">
        <v>0.0</v>
      </c>
      <c r="O12" s="40">
        <v>0.0</v>
      </c>
      <c r="P12" s="42" t="s">
        <v>24</v>
      </c>
      <c r="Q12" s="37">
        <v>45210.0</v>
      </c>
      <c r="R12" s="38" t="s">
        <v>272</v>
      </c>
      <c r="S12" s="39" t="s">
        <v>21</v>
      </c>
      <c r="T12" s="40">
        <v>0.0</v>
      </c>
      <c r="U12" s="40">
        <v>6.5</v>
      </c>
      <c r="V12" s="40">
        <v>0.0</v>
      </c>
      <c r="W12" s="43" t="s">
        <v>26</v>
      </c>
      <c r="X12" s="37">
        <v>45211.0</v>
      </c>
      <c r="Y12" s="38" t="s">
        <v>272</v>
      </c>
      <c r="Z12" s="39" t="s">
        <v>21</v>
      </c>
      <c r="AA12" s="40">
        <v>0.0</v>
      </c>
      <c r="AB12" s="40">
        <v>6.5</v>
      </c>
      <c r="AC12" s="40">
        <v>0.0</v>
      </c>
      <c r="AD12" s="56" t="s">
        <v>56</v>
      </c>
      <c r="AE12" s="37">
        <v>45212.0</v>
      </c>
      <c r="AF12" s="38" t="s">
        <v>272</v>
      </c>
      <c r="AG12" s="39" t="s">
        <v>21</v>
      </c>
      <c r="AH12" s="40">
        <v>0.0</v>
      </c>
      <c r="AI12" s="40">
        <v>6.5</v>
      </c>
      <c r="AJ12" s="40">
        <v>0.0</v>
      </c>
      <c r="AK12" s="66" t="s">
        <v>57</v>
      </c>
      <c r="AL12" s="37">
        <v>45213.0</v>
      </c>
      <c r="AM12" s="38" t="s">
        <v>272</v>
      </c>
      <c r="AN12" s="39" t="s">
        <v>21</v>
      </c>
      <c r="AO12" s="40">
        <v>0.0</v>
      </c>
      <c r="AP12" s="40">
        <v>6.5</v>
      </c>
      <c r="AQ12" s="40">
        <v>0.0</v>
      </c>
      <c r="AR12" s="47" t="s">
        <v>27</v>
      </c>
      <c r="AS12" s="37">
        <v>45215.0</v>
      </c>
      <c r="AT12" s="38" t="s">
        <v>179</v>
      </c>
      <c r="AU12" s="39" t="s">
        <v>29</v>
      </c>
      <c r="AV12" s="40">
        <v>0.0</v>
      </c>
      <c r="AW12" s="40">
        <v>5.0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37.5</v>
      </c>
      <c r="BB12" s="39">
        <f t="shared" si="13"/>
        <v>0</v>
      </c>
      <c r="BC12" s="50">
        <f t="shared" si="3"/>
        <v>37.5</v>
      </c>
      <c r="BD12" s="51"/>
      <c r="BE12" s="39">
        <f>AZ12*67.31</f>
        <v>0</v>
      </c>
      <c r="BF12" s="39">
        <f>BA12*74</f>
        <v>2775</v>
      </c>
      <c r="BG12" s="39">
        <f>BB12*84</f>
        <v>0</v>
      </c>
      <c r="BH12" s="39">
        <f t="shared" si="7"/>
        <v>2775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BC82</f>
        <v>43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53.5</v>
      </c>
      <c r="BA14" s="78">
        <f t="shared" si="14"/>
        <v>55</v>
      </c>
      <c r="BB14" s="78">
        <f t="shared" si="14"/>
        <v>1</v>
      </c>
      <c r="BC14" s="79">
        <f t="shared" si="14"/>
        <v>109.5</v>
      </c>
      <c r="BD14" s="51"/>
      <c r="BE14" s="40">
        <f t="shared" ref="BE14:BG14" si="15">sum(BE5,BE6,BE7,BE8,BE9,BE10)</f>
        <v>4280</v>
      </c>
      <c r="BF14" s="40">
        <f t="shared" si="15"/>
        <v>1540</v>
      </c>
      <c r="BG14" s="40">
        <f t="shared" si="15"/>
        <v>80</v>
      </c>
      <c r="BH14" s="40">
        <f>sum(BH5,BH6,BH7,BH8,BH9,BH10,BH11,BH12)</f>
        <v>8675</v>
      </c>
      <c r="BI14" s="51"/>
      <c r="BJ14" s="62" t="s">
        <v>59</v>
      </c>
      <c r="BK14" s="62">
        <f>BC92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SUM(BC136,BC140)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45208.0</v>
      </c>
      <c r="F18" s="14"/>
      <c r="G18" s="14"/>
      <c r="H18" s="14"/>
      <c r="I18" s="15"/>
      <c r="J18" s="15"/>
      <c r="K18" s="16"/>
      <c r="L18" s="13">
        <v>45209.0</v>
      </c>
      <c r="M18" s="15"/>
      <c r="N18" s="15"/>
      <c r="O18" s="15"/>
      <c r="P18" s="15"/>
      <c r="Q18" s="11"/>
      <c r="R18" s="17"/>
      <c r="S18" s="13">
        <v>45210.0</v>
      </c>
      <c r="T18" s="11"/>
      <c r="U18" s="15"/>
      <c r="V18" s="15"/>
      <c r="W18" s="11"/>
      <c r="X18" s="18"/>
      <c r="Y18" s="14"/>
      <c r="Z18" s="13">
        <v>45211.0</v>
      </c>
      <c r="AA18" s="15"/>
      <c r="AB18" s="15"/>
      <c r="AC18" s="11"/>
      <c r="AD18" s="15"/>
      <c r="AE18" s="15"/>
      <c r="AF18" s="12"/>
      <c r="AG18" s="13">
        <v>45212.0</v>
      </c>
      <c r="AH18" s="15"/>
      <c r="AI18" s="11"/>
      <c r="AJ18" s="15"/>
      <c r="AK18" s="15"/>
      <c r="AL18" s="15"/>
      <c r="AM18" s="18"/>
      <c r="AN18" s="13">
        <v>45213.0</v>
      </c>
      <c r="AO18" s="11"/>
      <c r="AP18" s="19"/>
      <c r="AQ18" s="19"/>
      <c r="AR18" s="19"/>
      <c r="AS18" s="19"/>
      <c r="AT18" s="14"/>
      <c r="AU18" s="13">
        <v>45214.0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396</v>
      </c>
      <c r="BL19" s="32"/>
      <c r="BM19" s="32"/>
    </row>
    <row r="20">
      <c r="A20" s="94" t="s">
        <v>198</v>
      </c>
      <c r="B20" s="36" t="s">
        <v>19</v>
      </c>
      <c r="C20" s="37">
        <v>45208.0</v>
      </c>
      <c r="D20" s="42" t="s">
        <v>211</v>
      </c>
      <c r="E20" s="58" t="s">
        <v>66</v>
      </c>
      <c r="F20" s="40">
        <v>0.0</v>
      </c>
      <c r="G20" s="40">
        <v>6.0</v>
      </c>
      <c r="H20" s="40">
        <v>0.0</v>
      </c>
      <c r="I20" s="41" t="s">
        <v>22</v>
      </c>
      <c r="J20" s="37">
        <v>45209.0</v>
      </c>
      <c r="K20" s="36" t="s">
        <v>211</v>
      </c>
      <c r="L20" s="291" t="s">
        <v>66</v>
      </c>
      <c r="M20" s="129">
        <v>0.0</v>
      </c>
      <c r="N20" s="129">
        <v>6.0</v>
      </c>
      <c r="O20" s="129">
        <v>0.0</v>
      </c>
      <c r="P20" s="36" t="s">
        <v>24</v>
      </c>
      <c r="Q20" s="37">
        <v>45210.0</v>
      </c>
      <c r="R20" s="42" t="s">
        <v>25</v>
      </c>
      <c r="S20" s="58" t="s">
        <v>25</v>
      </c>
      <c r="T20" s="40">
        <v>0.0</v>
      </c>
      <c r="U20" s="40">
        <v>0.0</v>
      </c>
      <c r="V20" s="40">
        <v>0.0</v>
      </c>
      <c r="W20" s="43" t="s">
        <v>26</v>
      </c>
      <c r="X20" s="37">
        <v>45211.0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56</v>
      </c>
      <c r="AE20" s="37">
        <v>45212.0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45213.0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36" t="s">
        <v>93</v>
      </c>
      <c r="AS20" s="37">
        <v>45214.0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30</v>
      </c>
      <c r="BB20" s="39">
        <f t="shared" si="16"/>
        <v>0</v>
      </c>
      <c r="BC20" s="50">
        <f t="shared" ref="BC20:BC27" si="18">SUM(AZ20,BA20,BB20)</f>
        <v>30</v>
      </c>
      <c r="BD20" s="51"/>
      <c r="BE20" s="39">
        <f>AZ20*67.31</f>
        <v>0</v>
      </c>
      <c r="BF20" s="39">
        <f>BA20*74</f>
        <v>2220</v>
      </c>
      <c r="BG20" s="39">
        <f>BB20*84</f>
        <v>0</v>
      </c>
      <c r="BH20" s="39">
        <f t="shared" ref="BH20:BH27" si="19">sum(BE20,BF20,BG20)</f>
        <v>2220</v>
      </c>
      <c r="BI20" s="51"/>
      <c r="BJ20" s="39" t="s">
        <v>68</v>
      </c>
      <c r="BK20" s="93">
        <f>BH6</f>
        <v>0</v>
      </c>
      <c r="BL20" s="51"/>
      <c r="BM20" s="51"/>
    </row>
    <row r="21">
      <c r="A21" s="97" t="s">
        <v>69</v>
      </c>
      <c r="B21" s="41" t="s">
        <v>33</v>
      </c>
      <c r="C21" s="37">
        <v>45209.0</v>
      </c>
      <c r="D21" s="42" t="s">
        <v>25</v>
      </c>
      <c r="E21" s="58" t="s">
        <v>25</v>
      </c>
      <c r="F21" s="40">
        <v>0.0</v>
      </c>
      <c r="G21" s="40">
        <v>0.0</v>
      </c>
      <c r="H21" s="40">
        <v>0.0</v>
      </c>
      <c r="I21" s="57" t="s">
        <v>46</v>
      </c>
      <c r="J21" s="37">
        <v>45210.0</v>
      </c>
      <c r="K21" s="42" t="s">
        <v>315</v>
      </c>
      <c r="L21" s="58" t="s">
        <v>200</v>
      </c>
      <c r="M21" s="40">
        <v>6.0</v>
      </c>
      <c r="N21" s="40">
        <v>2.0</v>
      </c>
      <c r="O21" s="40">
        <v>0.5</v>
      </c>
      <c r="P21" s="38" t="s">
        <v>36</v>
      </c>
      <c r="Q21" s="37">
        <v>45211.0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56" t="s">
        <v>37</v>
      </c>
      <c r="X21" s="37">
        <v>45212.0</v>
      </c>
      <c r="Y21" s="42" t="s">
        <v>274</v>
      </c>
      <c r="Z21" s="58" t="s">
        <v>48</v>
      </c>
      <c r="AA21" s="40">
        <v>6.0</v>
      </c>
      <c r="AB21" s="40">
        <v>2.0</v>
      </c>
      <c r="AC21" s="40">
        <v>0.0</v>
      </c>
      <c r="AD21" s="56" t="s">
        <v>40</v>
      </c>
      <c r="AE21" s="37">
        <v>45213.0</v>
      </c>
      <c r="AF21" s="42" t="s">
        <v>316</v>
      </c>
      <c r="AG21" s="58" t="s">
        <v>317</v>
      </c>
      <c r="AH21" s="40">
        <v>5.0</v>
      </c>
      <c r="AI21" s="40">
        <v>3.0</v>
      </c>
      <c r="AJ21" s="40">
        <v>1.0</v>
      </c>
      <c r="AK21" s="96" t="s">
        <v>43</v>
      </c>
      <c r="AL21" s="37">
        <v>45214.0</v>
      </c>
      <c r="AM21" s="42" t="s">
        <v>316</v>
      </c>
      <c r="AN21" s="58" t="s">
        <v>317</v>
      </c>
      <c r="AO21" s="40">
        <v>5.0</v>
      </c>
      <c r="AP21" s="40">
        <v>3.0</v>
      </c>
      <c r="AQ21" s="40">
        <v>1.0</v>
      </c>
      <c r="AR21" s="57" t="s">
        <v>44</v>
      </c>
      <c r="AS21" s="37">
        <v>45215.0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34</v>
      </c>
      <c r="BA21" s="39">
        <f t="shared" si="17"/>
        <v>14</v>
      </c>
      <c r="BB21" s="39">
        <f t="shared" si="17"/>
        <v>2.5</v>
      </c>
      <c r="BC21" s="50">
        <f t="shared" si="18"/>
        <v>50.5</v>
      </c>
      <c r="BD21" s="51"/>
      <c r="BE21" s="39">
        <f t="shared" ref="BE21:BE25" si="21">AZ21*80</f>
        <v>2720</v>
      </c>
      <c r="BF21" s="39">
        <f t="shared" ref="BF21:BF25" si="22">BA21*88</f>
        <v>1232</v>
      </c>
      <c r="BG21" s="39">
        <f t="shared" ref="BG21:BG25" si="23">BB21*80</f>
        <v>200</v>
      </c>
      <c r="BH21" s="39">
        <f t="shared" si="19"/>
        <v>4152</v>
      </c>
      <c r="BI21" s="51"/>
      <c r="BJ21" s="39" t="s">
        <v>72</v>
      </c>
      <c r="BK21" s="93">
        <f>sum(BH7,BH68)</f>
        <v>3532</v>
      </c>
      <c r="BL21" s="51"/>
      <c r="BM21" s="51"/>
    </row>
    <row r="22">
      <c r="A22" s="35" t="s">
        <v>73</v>
      </c>
      <c r="B22" s="41" t="s">
        <v>33</v>
      </c>
      <c r="C22" s="37">
        <v>45209.0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57" t="s">
        <v>46</v>
      </c>
      <c r="J22" s="37">
        <v>45210.0</v>
      </c>
      <c r="K22" s="42" t="s">
        <v>25</v>
      </c>
      <c r="L22" s="58" t="s">
        <v>25</v>
      </c>
      <c r="M22" s="40">
        <v>0.0</v>
      </c>
      <c r="N22" s="40">
        <v>0.0</v>
      </c>
      <c r="O22" s="40">
        <v>0.0</v>
      </c>
      <c r="P22" s="38" t="s">
        <v>36</v>
      </c>
      <c r="Q22" s="37">
        <v>45211.0</v>
      </c>
      <c r="R22" s="42" t="s">
        <v>112</v>
      </c>
      <c r="S22" s="58" t="s">
        <v>71</v>
      </c>
      <c r="T22" s="40">
        <v>6.5</v>
      </c>
      <c r="U22" s="40">
        <v>1.0</v>
      </c>
      <c r="V22" s="40">
        <v>0.0</v>
      </c>
      <c r="W22" s="56" t="s">
        <v>37</v>
      </c>
      <c r="X22" s="37">
        <v>45212.0</v>
      </c>
      <c r="Y22" s="42" t="s">
        <v>47</v>
      </c>
      <c r="Z22" s="58" t="s">
        <v>318</v>
      </c>
      <c r="AA22" s="40">
        <v>7.0</v>
      </c>
      <c r="AB22" s="40">
        <v>1.0</v>
      </c>
      <c r="AC22" s="40">
        <v>0.0</v>
      </c>
      <c r="AD22" s="56" t="s">
        <v>40</v>
      </c>
      <c r="AE22" s="37">
        <v>45213.0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45214.0</v>
      </c>
      <c r="AM22" s="42" t="s">
        <v>112</v>
      </c>
      <c r="AN22" s="58" t="s">
        <v>71</v>
      </c>
      <c r="AO22" s="40">
        <v>6.5</v>
      </c>
      <c r="AP22" s="40">
        <v>1.0</v>
      </c>
      <c r="AQ22" s="40">
        <v>0.0</v>
      </c>
      <c r="AR22" s="57" t="s">
        <v>44</v>
      </c>
      <c r="AS22" s="37">
        <v>45215.0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0">SUM(F22,M22,T22,AA22,AH22,AO22,AV22)</f>
        <v>39.5</v>
      </c>
      <c r="BA22" s="39">
        <f t="shared" si="20"/>
        <v>6</v>
      </c>
      <c r="BB22" s="39">
        <f t="shared" si="20"/>
        <v>0</v>
      </c>
      <c r="BC22" s="50">
        <f t="shared" si="18"/>
        <v>45.5</v>
      </c>
      <c r="BD22" s="51"/>
      <c r="BE22" s="39">
        <f t="shared" si="21"/>
        <v>3160</v>
      </c>
      <c r="BF22" s="39">
        <f t="shared" si="22"/>
        <v>528</v>
      </c>
      <c r="BG22" s="39">
        <f t="shared" si="23"/>
        <v>0</v>
      </c>
      <c r="BH22" s="39">
        <f t="shared" si="19"/>
        <v>3688</v>
      </c>
      <c r="BI22" s="51"/>
      <c r="BJ22" s="39" t="s">
        <v>76</v>
      </c>
      <c r="BK22" s="93">
        <f>BH8</f>
        <v>2896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6" t="s">
        <v>24</v>
      </c>
      <c r="Q23" s="37">
        <v>45210.0</v>
      </c>
      <c r="R23" s="42" t="s">
        <v>307</v>
      </c>
      <c r="S23" s="58" t="s">
        <v>180</v>
      </c>
      <c r="T23" s="40">
        <v>0.0</v>
      </c>
      <c r="U23" s="40">
        <v>5.0</v>
      </c>
      <c r="V23" s="40">
        <v>0.0</v>
      </c>
      <c r="W23" s="43" t="s">
        <v>26</v>
      </c>
      <c r="X23" s="37">
        <v>45211.0</v>
      </c>
      <c r="Y23" s="42" t="s">
        <v>211</v>
      </c>
      <c r="Z23" s="58" t="s">
        <v>66</v>
      </c>
      <c r="AA23" s="40">
        <v>0.0</v>
      </c>
      <c r="AB23" s="40">
        <v>6.0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11</v>
      </c>
      <c r="BB23" s="39">
        <f t="shared" si="24"/>
        <v>0</v>
      </c>
      <c r="BC23" s="50">
        <f t="shared" si="18"/>
        <v>11</v>
      </c>
      <c r="BD23" s="51"/>
      <c r="BE23" s="39">
        <f t="shared" si="21"/>
        <v>0</v>
      </c>
      <c r="BF23" s="39">
        <f t="shared" si="22"/>
        <v>968</v>
      </c>
      <c r="BG23" s="39">
        <f t="shared" si="23"/>
        <v>0</v>
      </c>
      <c r="BH23" s="39">
        <f t="shared" si="19"/>
        <v>968</v>
      </c>
      <c r="BI23" s="51"/>
      <c r="BJ23" s="39" t="s">
        <v>77</v>
      </c>
      <c r="BK23" s="93">
        <f t="shared" ref="BK23:BK25" si="26">BH20</f>
        <v>2220</v>
      </c>
      <c r="BL23" s="51"/>
      <c r="BM23" s="51"/>
    </row>
    <row r="24">
      <c r="A24" s="35" t="s">
        <v>54</v>
      </c>
      <c r="B24" s="41" t="s">
        <v>33</v>
      </c>
      <c r="C24" s="37">
        <v>45209.0</v>
      </c>
      <c r="D24" s="42" t="s">
        <v>128</v>
      </c>
      <c r="E24" s="58" t="s">
        <v>202</v>
      </c>
      <c r="F24" s="40">
        <v>6.0</v>
      </c>
      <c r="G24" s="40">
        <v>1.0</v>
      </c>
      <c r="H24" s="40">
        <v>0.0</v>
      </c>
      <c r="I24" s="57" t="s">
        <v>46</v>
      </c>
      <c r="J24" s="37">
        <v>45210.0</v>
      </c>
      <c r="K24" s="42" t="s">
        <v>128</v>
      </c>
      <c r="L24" s="58" t="s">
        <v>202</v>
      </c>
      <c r="M24" s="40">
        <v>6.0</v>
      </c>
      <c r="N24" s="40">
        <v>1.0</v>
      </c>
      <c r="O24" s="40">
        <v>0.0</v>
      </c>
      <c r="P24" s="63"/>
      <c r="Q24" s="45"/>
      <c r="R24" s="53"/>
      <c r="S24" s="58"/>
      <c r="T24" s="40">
        <v>0.0</v>
      </c>
      <c r="U24" s="40">
        <v>0.0</v>
      </c>
      <c r="V24" s="40">
        <v>0.0</v>
      </c>
      <c r="W24" s="44"/>
      <c r="X24" s="45"/>
      <c r="Y24" s="53"/>
      <c r="Z24" s="58"/>
      <c r="AA24" s="40">
        <v>0.0</v>
      </c>
      <c r="AB24" s="40">
        <v>0.0</v>
      </c>
      <c r="AC24" s="40">
        <v>0.0</v>
      </c>
      <c r="AD24" s="44"/>
      <c r="AE24" s="45"/>
      <c r="AF24" s="53"/>
      <c r="AG24" s="53"/>
      <c r="AH24" s="40">
        <v>0.0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12</v>
      </c>
      <c r="BA24" s="39">
        <f t="shared" si="25"/>
        <v>2</v>
      </c>
      <c r="BB24" s="39">
        <f t="shared" si="25"/>
        <v>0</v>
      </c>
      <c r="BC24" s="50">
        <f t="shared" si="18"/>
        <v>14</v>
      </c>
      <c r="BD24" s="51"/>
      <c r="BE24" s="39">
        <f t="shared" si="21"/>
        <v>960</v>
      </c>
      <c r="BF24" s="39">
        <f t="shared" si="22"/>
        <v>176</v>
      </c>
      <c r="BG24" s="39">
        <f t="shared" si="23"/>
        <v>0</v>
      </c>
      <c r="BH24" s="39">
        <f t="shared" si="19"/>
        <v>1136</v>
      </c>
      <c r="BI24" s="51"/>
      <c r="BJ24" s="39" t="s">
        <v>80</v>
      </c>
      <c r="BK24" s="93">
        <f t="shared" si="26"/>
        <v>4152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3688</v>
      </c>
      <c r="BL25" s="99"/>
      <c r="BM25" s="51"/>
    </row>
    <row r="26">
      <c r="A26" s="59" t="s">
        <v>30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>AZ26*67.31</f>
        <v>0</v>
      </c>
      <c r="BF26" s="39">
        <f>BA26*74</f>
        <v>0</v>
      </c>
      <c r="BG26" s="39">
        <f>BB26*84</f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>AZ27*80</f>
        <v>0</v>
      </c>
      <c r="BF27" s="39">
        <f>BA27*88</f>
        <v>0</v>
      </c>
      <c r="BG27" s="39">
        <f>BB27*80</f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3960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85.5</v>
      </c>
      <c r="BA28" s="78">
        <f t="shared" si="30"/>
        <v>63</v>
      </c>
      <c r="BB28" s="78">
        <f>SUM(BB20,BB21,BB22,BB23,BB24,BB25)</f>
        <v>2.5</v>
      </c>
      <c r="BC28" s="79">
        <f>SUM(BC20,BC21,BC22,BC23,BC24,BC25,BC26)</f>
        <v>151</v>
      </c>
      <c r="BD28" s="51"/>
      <c r="BE28" s="40">
        <f>sum(BE20,BE21,BE22,BE23,BE24,BE25)</f>
        <v>6840</v>
      </c>
      <c r="BF28" s="40">
        <f>sum(BF20,BF21,BF22,BF23,BF24,BF260)</f>
        <v>5124</v>
      </c>
      <c r="BG28" s="40">
        <f>sum(BG20,BG21,BG22,BG23,BG24,BG25)</f>
        <v>200</v>
      </c>
      <c r="BH28" s="40">
        <f>sum(BH20,BH21,BH22,BH23,BH24,BH25,BH26,BH27)</f>
        <v>12164</v>
      </c>
      <c r="BI28" s="51"/>
      <c r="BJ28" s="39" t="s">
        <v>84</v>
      </c>
      <c r="BK28" s="93">
        <f t="shared" si="31"/>
        <v>3092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3068</v>
      </c>
      <c r="BL29" s="106"/>
      <c r="BM29" s="106"/>
    </row>
    <row r="30">
      <c r="A30" s="10"/>
      <c r="B30" s="11"/>
      <c r="C30" s="11"/>
      <c r="D30" s="12"/>
      <c r="E30" s="13">
        <v>45208.0</v>
      </c>
      <c r="F30" s="14"/>
      <c r="G30" s="14"/>
      <c r="H30" s="14"/>
      <c r="I30" s="15"/>
      <c r="J30" s="15"/>
      <c r="K30" s="16"/>
      <c r="L30" s="13">
        <v>45209.0</v>
      </c>
      <c r="M30" s="15"/>
      <c r="N30" s="15"/>
      <c r="O30" s="15"/>
      <c r="P30" s="15"/>
      <c r="Q30" s="11"/>
      <c r="R30" s="17"/>
      <c r="S30" s="13">
        <v>45210.0</v>
      </c>
      <c r="T30" s="11"/>
      <c r="U30" s="15"/>
      <c r="V30" s="15"/>
      <c r="W30" s="11"/>
      <c r="X30" s="18"/>
      <c r="Y30" s="14"/>
      <c r="Z30" s="13">
        <v>45211.0</v>
      </c>
      <c r="AA30" s="15"/>
      <c r="AB30" s="15"/>
      <c r="AC30" s="11"/>
      <c r="AD30" s="15"/>
      <c r="AE30" s="15"/>
      <c r="AF30" s="12"/>
      <c r="AG30" s="13">
        <v>45212.0</v>
      </c>
      <c r="AH30" s="15"/>
      <c r="AI30" s="11"/>
      <c r="AJ30" s="15"/>
      <c r="AK30" s="15"/>
      <c r="AL30" s="15"/>
      <c r="AM30" s="18"/>
      <c r="AN30" s="13">
        <v>45213.0</v>
      </c>
      <c r="AO30" s="11"/>
      <c r="AP30" s="19"/>
      <c r="AQ30" s="19"/>
      <c r="AR30" s="19"/>
      <c r="AS30" s="19"/>
      <c r="AT30" s="14"/>
      <c r="AU30" s="13">
        <v>45214.0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BH65</f>
        <v>3216</v>
      </c>
      <c r="BL31" s="32"/>
      <c r="BM31" s="32"/>
    </row>
    <row r="32">
      <c r="A32" s="35" t="s">
        <v>88</v>
      </c>
      <c r="B32" s="36" t="s">
        <v>19</v>
      </c>
      <c r="C32" s="37">
        <v>45208.0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45209.0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45210.0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45211.0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45212.0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45213.0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45214.0</v>
      </c>
      <c r="AT32" s="42" t="s">
        <v>298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45</v>
      </c>
      <c r="BB32" s="39">
        <f t="shared" si="32"/>
        <v>0</v>
      </c>
      <c r="BC32" s="50">
        <f t="shared" ref="BC32:BC39" si="34">SUM(AZ32,BA32,BB32)</f>
        <v>45</v>
      </c>
      <c r="BD32" s="51"/>
      <c r="BE32" s="39">
        <f t="shared" ref="BE32:BE37" si="35">AZ32*80</f>
        <v>0</v>
      </c>
      <c r="BF32" s="39">
        <f t="shared" ref="BF32:BF37" si="36">BA32*88</f>
        <v>3960</v>
      </c>
      <c r="BG32" s="39">
        <f t="shared" ref="BG32:BG37" si="37">BB32*80</f>
        <v>0</v>
      </c>
      <c r="BH32" s="39">
        <f t="shared" ref="BH32:BH36" si="38">sum(BE32,BF32,BG32)</f>
        <v>3960</v>
      </c>
      <c r="BI32" s="51"/>
      <c r="BJ32" s="39" t="s">
        <v>96</v>
      </c>
      <c r="BK32" s="93">
        <f>SUM(BH12,BH76)</f>
        <v>2775</v>
      </c>
      <c r="BL32" s="51"/>
      <c r="BM32" s="51"/>
    </row>
    <row r="33">
      <c r="A33" s="109" t="s">
        <v>97</v>
      </c>
      <c r="B33" s="41" t="s">
        <v>33</v>
      </c>
      <c r="C33" s="37">
        <v>45209.0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45210.0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45211.0</v>
      </c>
      <c r="R33" s="96" t="s">
        <v>25</v>
      </c>
      <c r="S33" s="110" t="s">
        <v>25</v>
      </c>
      <c r="T33" s="40">
        <v>0.0</v>
      </c>
      <c r="U33" s="40">
        <v>0.0</v>
      </c>
      <c r="V33" s="40">
        <v>0.0</v>
      </c>
      <c r="W33" s="56" t="s">
        <v>37</v>
      </c>
      <c r="X33" s="37">
        <v>45212.0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45213.0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45214.0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45215.0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37</v>
      </c>
      <c r="BA33" s="39">
        <f t="shared" si="33"/>
        <v>1.5</v>
      </c>
      <c r="BB33" s="39">
        <f t="shared" si="33"/>
        <v>0</v>
      </c>
      <c r="BC33" s="50">
        <f t="shared" si="34"/>
        <v>38.5</v>
      </c>
      <c r="BD33" s="51"/>
      <c r="BE33" s="39">
        <f t="shared" si="35"/>
        <v>2960</v>
      </c>
      <c r="BF33" s="39">
        <f t="shared" si="36"/>
        <v>132</v>
      </c>
      <c r="BG33" s="39">
        <f t="shared" si="37"/>
        <v>0</v>
      </c>
      <c r="BH33" s="39">
        <f t="shared" si="38"/>
        <v>3092</v>
      </c>
      <c r="BI33" s="51"/>
      <c r="BJ33" s="39" t="s">
        <v>102</v>
      </c>
      <c r="BK33" s="62">
        <f>sum(BH11,BH24,BH35,BH47,BH58,BH77)</f>
        <v>3084</v>
      </c>
      <c r="BL33" s="51"/>
      <c r="BM33" s="51"/>
    </row>
    <row r="34">
      <c r="A34" s="35" t="s">
        <v>103</v>
      </c>
      <c r="B34" s="41" t="s">
        <v>33</v>
      </c>
      <c r="C34" s="37">
        <v>45209.0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45210.0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45211.0</v>
      </c>
      <c r="R34" s="96" t="s">
        <v>74</v>
      </c>
      <c r="S34" s="110" t="s">
        <v>99</v>
      </c>
      <c r="T34" s="40">
        <v>7.0</v>
      </c>
      <c r="U34" s="40">
        <v>0.5</v>
      </c>
      <c r="V34" s="40">
        <v>0.0</v>
      </c>
      <c r="W34" s="56" t="s">
        <v>37</v>
      </c>
      <c r="X34" s="37">
        <v>45212.0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45213.0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45214.0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45215.0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34.5</v>
      </c>
      <c r="BA34" s="39">
        <f t="shared" si="39"/>
        <v>3.5</v>
      </c>
      <c r="BB34" s="39">
        <f t="shared" si="39"/>
        <v>0</v>
      </c>
      <c r="BC34" s="50">
        <f t="shared" si="34"/>
        <v>38</v>
      </c>
      <c r="BD34" s="51"/>
      <c r="BE34" s="39">
        <f t="shared" si="35"/>
        <v>2760</v>
      </c>
      <c r="BF34" s="39">
        <f t="shared" si="36"/>
        <v>308</v>
      </c>
      <c r="BG34" s="39">
        <f t="shared" si="37"/>
        <v>0</v>
      </c>
      <c r="BH34" s="39">
        <f t="shared" si="38"/>
        <v>3068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53"/>
      <c r="AL35" s="45"/>
      <c r="AM35" s="39"/>
      <c r="AN35" s="39"/>
      <c r="AO35" s="40">
        <v>0.0</v>
      </c>
      <c r="AP35" s="40">
        <v>0.0</v>
      </c>
      <c r="AQ35" s="40">
        <v>0.0</v>
      </c>
      <c r="AR35" s="57" t="s">
        <v>44</v>
      </c>
      <c r="AS35" s="37">
        <v>45215.0</v>
      </c>
      <c r="AT35" s="95" t="s">
        <v>299</v>
      </c>
      <c r="AU35" s="98" t="s">
        <v>282</v>
      </c>
      <c r="AV35" s="40">
        <v>5.5</v>
      </c>
      <c r="AW35" s="40">
        <v>1.0</v>
      </c>
      <c r="AX35" s="40">
        <v>0.0</v>
      </c>
      <c r="AY35" s="48"/>
      <c r="AZ35" s="49">
        <f t="shared" ref="AZ35:BB35" si="40">SUM(F35,M35,T35,AA35,AH35,AO35,AV35)</f>
        <v>5.5</v>
      </c>
      <c r="BA35" s="39">
        <f t="shared" si="40"/>
        <v>1</v>
      </c>
      <c r="BB35" s="39">
        <f t="shared" si="40"/>
        <v>0</v>
      </c>
      <c r="BC35" s="50">
        <f t="shared" si="34"/>
        <v>6.5</v>
      </c>
      <c r="BD35" s="51"/>
      <c r="BE35" s="39">
        <f t="shared" si="35"/>
        <v>440</v>
      </c>
      <c r="BF35" s="39">
        <f t="shared" si="36"/>
        <v>88</v>
      </c>
      <c r="BG35" s="39">
        <f t="shared" si="37"/>
        <v>0</v>
      </c>
      <c r="BH35" s="39">
        <f t="shared" si="38"/>
        <v>528</v>
      </c>
      <c r="BI35" s="51"/>
      <c r="BJ35" s="39" t="s">
        <v>107</v>
      </c>
      <c r="BK35" s="39">
        <f>SUM(BH37,BH67)</f>
        <v>3016</v>
      </c>
      <c r="BL35" s="51"/>
      <c r="BM35" s="51"/>
    </row>
    <row r="36">
      <c r="A36" s="35" t="s">
        <v>50</v>
      </c>
      <c r="B36" s="60"/>
      <c r="C36" s="45"/>
      <c r="D36" s="92"/>
      <c r="E36" s="110"/>
      <c r="F36" s="40">
        <v>0.0</v>
      </c>
      <c r="G36" s="40">
        <v>0.0</v>
      </c>
      <c r="H36" s="40">
        <v>0.0</v>
      </c>
      <c r="I36" s="61"/>
      <c r="J36" s="45"/>
      <c r="K36" s="92"/>
      <c r="L36" s="110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4"/>
      <c r="X36" s="45"/>
      <c r="Y36" s="111"/>
      <c r="Z36" s="111"/>
      <c r="AA36" s="40">
        <v>0.0</v>
      </c>
      <c r="AB36" s="40">
        <v>0.0</v>
      </c>
      <c r="AC36" s="40">
        <v>0.0</v>
      </c>
      <c r="AD36" s="56" t="s">
        <v>56</v>
      </c>
      <c r="AE36" s="37">
        <v>45212.0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</v>
      </c>
      <c r="BA36" s="39">
        <f t="shared" si="41"/>
        <v>8</v>
      </c>
      <c r="BB36" s="39">
        <f>SUM(H36,O36,V36,AC36,AJ36,AQ37,AX36)</f>
        <v>0</v>
      </c>
      <c r="BC36" s="50">
        <f t="shared" si="34"/>
        <v>8</v>
      </c>
      <c r="BD36" s="51"/>
      <c r="BE36" s="39">
        <f t="shared" si="35"/>
        <v>0</v>
      </c>
      <c r="BF36" s="39">
        <f t="shared" si="36"/>
        <v>704</v>
      </c>
      <c r="BG36" s="39">
        <f t="shared" si="37"/>
        <v>0</v>
      </c>
      <c r="BH36" s="39">
        <f t="shared" si="38"/>
        <v>704</v>
      </c>
      <c r="BI36" s="51"/>
      <c r="BJ36" s="39" t="s">
        <v>52</v>
      </c>
      <c r="BK36" s="39">
        <f>sum(BH10,BH23,BH39,BH46,BH56,BH66,BH79)</f>
        <v>2624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2616</v>
      </c>
      <c r="BL37" s="51"/>
      <c r="BM37" s="51"/>
    </row>
    <row r="38">
      <c r="A38" s="35" t="s">
        <v>109</v>
      </c>
      <c r="B38" s="41" t="s">
        <v>33</v>
      </c>
      <c r="C38" s="37">
        <v>45209.0</v>
      </c>
      <c r="D38" s="96" t="s">
        <v>112</v>
      </c>
      <c r="E38" s="110" t="s">
        <v>71</v>
      </c>
      <c r="F38" s="40">
        <v>6.5</v>
      </c>
      <c r="G38" s="40">
        <v>1.0</v>
      </c>
      <c r="H38" s="40">
        <v>0.0</v>
      </c>
      <c r="I38" s="57" t="s">
        <v>46</v>
      </c>
      <c r="J38" s="37">
        <v>45210.0</v>
      </c>
      <c r="K38" s="96" t="s">
        <v>112</v>
      </c>
      <c r="L38" s="110" t="s">
        <v>71</v>
      </c>
      <c r="M38" s="40">
        <v>6.5</v>
      </c>
      <c r="N38" s="40">
        <v>1.0</v>
      </c>
      <c r="O38" s="40">
        <v>0.0</v>
      </c>
      <c r="P38" s="38" t="s">
        <v>36</v>
      </c>
      <c r="Q38" s="37">
        <v>45211.0</v>
      </c>
      <c r="R38" s="96" t="s">
        <v>112</v>
      </c>
      <c r="S38" s="110" t="s">
        <v>71</v>
      </c>
      <c r="T38" s="40">
        <v>6.5</v>
      </c>
      <c r="U38" s="40">
        <v>1.0</v>
      </c>
      <c r="V38" s="40">
        <v>0.0</v>
      </c>
      <c r="W38" s="56" t="s">
        <v>37</v>
      </c>
      <c r="X38" s="37">
        <v>45212.0</v>
      </c>
      <c r="Y38" s="38" t="s">
        <v>105</v>
      </c>
      <c r="Z38" s="39" t="s">
        <v>230</v>
      </c>
      <c r="AA38" s="40">
        <v>4.0</v>
      </c>
      <c r="AB38" s="40">
        <v>1.0</v>
      </c>
      <c r="AC38" s="40">
        <v>0.0</v>
      </c>
      <c r="AD38" s="56" t="s">
        <v>40</v>
      </c>
      <c r="AE38" s="37">
        <v>45213.0</v>
      </c>
      <c r="AF38" s="38" t="s">
        <v>25</v>
      </c>
      <c r="AG38" s="39" t="s">
        <v>25</v>
      </c>
      <c r="AH38" s="40">
        <v>0.0</v>
      </c>
      <c r="AI38" s="40">
        <v>0.0</v>
      </c>
      <c r="AJ38" s="40">
        <v>0.0</v>
      </c>
      <c r="AK38" s="42" t="s">
        <v>43</v>
      </c>
      <c r="AL38" s="37">
        <v>45214.0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45214.0</v>
      </c>
      <c r="AT38" s="42" t="s">
        <v>211</v>
      </c>
      <c r="AU38" s="58" t="s">
        <v>66</v>
      </c>
      <c r="AV38" s="40">
        <v>0.0</v>
      </c>
      <c r="AW38" s="40">
        <v>6.0</v>
      </c>
      <c r="AX38" s="40">
        <v>0.0</v>
      </c>
      <c r="AY38" s="48"/>
      <c r="AZ38" s="49">
        <f t="shared" ref="AZ38:BA38" si="43">SUM(F38,M38,T38,AA38,AH38,AO38,AV38)</f>
        <v>23.5</v>
      </c>
      <c r="BA38" s="39">
        <f t="shared" si="43"/>
        <v>10</v>
      </c>
      <c r="BB38" s="39">
        <f t="shared" si="44"/>
        <v>0</v>
      </c>
      <c r="BC38" s="50">
        <f t="shared" si="34"/>
        <v>33.5</v>
      </c>
      <c r="BD38" s="51"/>
      <c r="BE38" s="39">
        <f>AZ38*67.31</f>
        <v>1581.785</v>
      </c>
      <c r="BF38" s="39">
        <f>BA38*74</f>
        <v>740</v>
      </c>
      <c r="BG38" s="39">
        <f>BB38*84</f>
        <v>0</v>
      </c>
      <c r="BH38" s="39">
        <f t="shared" si="45"/>
        <v>2321.785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61"/>
      <c r="J39" s="143"/>
      <c r="K39" s="92"/>
      <c r="L39" s="92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63"/>
      <c r="AS39" s="45"/>
      <c r="AT39" s="53"/>
      <c r="AU39" s="39"/>
      <c r="AV39" s="40">
        <v>0.0</v>
      </c>
      <c r="AW39" s="40">
        <v>0.0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0</v>
      </c>
      <c r="BB39" s="39">
        <f t="shared" si="44"/>
        <v>0</v>
      </c>
      <c r="BC39" s="50">
        <f t="shared" si="34"/>
        <v>0</v>
      </c>
      <c r="BD39" s="51"/>
      <c r="BE39" s="39">
        <f>AZ39*80</f>
        <v>0</v>
      </c>
      <c r="BF39" s="39">
        <f>BA39*88</f>
        <v>0</v>
      </c>
      <c r="BG39" s="39">
        <f>BB39*80</f>
        <v>0</v>
      </c>
      <c r="BH39" s="39">
        <f t="shared" si="45"/>
        <v>0</v>
      </c>
      <c r="BI39" s="51"/>
      <c r="BJ39" s="39" t="s">
        <v>114</v>
      </c>
      <c r="BK39" s="39">
        <f>SUM(BH9,BH25,BH36,BH44,BH57,BH69,BH78)</f>
        <v>3916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100.5</v>
      </c>
      <c r="BA40" s="78">
        <f t="shared" si="47"/>
        <v>69</v>
      </c>
      <c r="BB40" s="78">
        <f>SUM(BB32,BB33,BB34,BB35,BB36,BB37)</f>
        <v>0</v>
      </c>
      <c r="BC40" s="79">
        <f>SUM(BC32,BC33,BC34,BC35,BC36,BC37,BC38)</f>
        <v>169.5</v>
      </c>
      <c r="BD40" s="51"/>
      <c r="BE40" s="40">
        <f>SUM(BE32,BE33,BE34,BE36,BE35,BE37,BE38)</f>
        <v>7741.785</v>
      </c>
      <c r="BF40" s="40">
        <f>SUM(BF32,BF33,BF34,BF35,BF36,BF37,BF38)</f>
        <v>5932</v>
      </c>
      <c r="BG40" s="40">
        <f>SUM(BG32,BG33,BG34,BG34,BG35,BG36,BG37,BG38)</f>
        <v>0</v>
      </c>
      <c r="BH40" s="40">
        <f>sum(BH32,BH33,BH34,BH35,BH36,BH37,BH38,BH39)</f>
        <v>13673.785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2321.785</v>
      </c>
      <c r="BL41" s="8"/>
      <c r="BM41" s="8"/>
    </row>
    <row r="42">
      <c r="A42" s="10"/>
      <c r="B42" s="11"/>
      <c r="C42" s="11"/>
      <c r="D42" s="12"/>
      <c r="E42" s="13">
        <v>45208.0</v>
      </c>
      <c r="F42" s="14"/>
      <c r="G42" s="14"/>
      <c r="H42" s="14"/>
      <c r="I42" s="15"/>
      <c r="J42" s="15"/>
      <c r="K42" s="16"/>
      <c r="L42" s="13">
        <v>45209.0</v>
      </c>
      <c r="M42" s="15"/>
      <c r="N42" s="15"/>
      <c r="O42" s="15"/>
      <c r="P42" s="15"/>
      <c r="Q42" s="11"/>
      <c r="R42" s="17"/>
      <c r="S42" s="13">
        <v>45210.0</v>
      </c>
      <c r="T42" s="11"/>
      <c r="U42" s="15"/>
      <c r="V42" s="15"/>
      <c r="W42" s="11"/>
      <c r="X42" s="18"/>
      <c r="Y42" s="14"/>
      <c r="Z42" s="13">
        <v>45211.0</v>
      </c>
      <c r="AA42" s="15"/>
      <c r="AB42" s="15"/>
      <c r="AC42" s="11"/>
      <c r="AD42" s="15"/>
      <c r="AE42" s="15"/>
      <c r="AF42" s="12"/>
      <c r="AG42" s="13">
        <v>45212.0</v>
      </c>
      <c r="AH42" s="15"/>
      <c r="AI42" s="11"/>
      <c r="AJ42" s="15"/>
      <c r="AK42" s="15"/>
      <c r="AL42" s="15"/>
      <c r="AM42" s="18"/>
      <c r="AN42" s="13">
        <v>45213.0</v>
      </c>
      <c r="AO42" s="11"/>
      <c r="AP42" s="19"/>
      <c r="AQ42" s="19"/>
      <c r="AR42" s="19"/>
      <c r="AS42" s="19"/>
      <c r="AT42" s="14"/>
      <c r="AU42" s="13">
        <v>45214.0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45209.0</v>
      </c>
      <c r="D44" s="36" t="s">
        <v>236</v>
      </c>
      <c r="E44" s="127" t="s">
        <v>125</v>
      </c>
      <c r="F44" s="129">
        <v>5.0</v>
      </c>
      <c r="G44" s="129">
        <v>0.0</v>
      </c>
      <c r="H44" s="129">
        <v>0.0</v>
      </c>
      <c r="I44" s="42" t="s">
        <v>131</v>
      </c>
      <c r="J44" s="37">
        <v>45210.0</v>
      </c>
      <c r="K44" s="38" t="s">
        <v>236</v>
      </c>
      <c r="L44" s="39" t="s">
        <v>125</v>
      </c>
      <c r="M44" s="40">
        <v>5.0</v>
      </c>
      <c r="N44" s="40">
        <v>0.0</v>
      </c>
      <c r="O44" s="40">
        <v>0.0</v>
      </c>
      <c r="P44" s="38" t="s">
        <v>64</v>
      </c>
      <c r="Q44" s="37">
        <v>45211.0</v>
      </c>
      <c r="R44" s="42" t="s">
        <v>284</v>
      </c>
      <c r="S44" s="53" t="s">
        <v>122</v>
      </c>
      <c r="T44" s="40">
        <v>0.0</v>
      </c>
      <c r="U44" s="40">
        <v>3.5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45214.0</v>
      </c>
      <c r="AM44" s="42" t="s">
        <v>284</v>
      </c>
      <c r="AN44" s="53" t="s">
        <v>122</v>
      </c>
      <c r="AO44" s="40">
        <v>0.0</v>
      </c>
      <c r="AP44" s="40">
        <v>3.5</v>
      </c>
      <c r="AQ44" s="40">
        <v>0.0</v>
      </c>
      <c r="AR44" s="42" t="s">
        <v>27</v>
      </c>
      <c r="AS44" s="37">
        <v>45215.0</v>
      </c>
      <c r="AT44" s="42" t="s">
        <v>284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8">SUM(F44,M44,T44,AA44,AH44,AO44,AV44)</f>
        <v>10</v>
      </c>
      <c r="BA44" s="39">
        <f t="shared" si="48"/>
        <v>10.5</v>
      </c>
      <c r="BB44" s="39">
        <f t="shared" si="48"/>
        <v>0</v>
      </c>
      <c r="BC44" s="50">
        <f t="shared" ref="BC44:BC48" si="50">SUM(AZ44,BA44,BB44)</f>
        <v>20.5</v>
      </c>
      <c r="BD44" s="51"/>
      <c r="BE44" s="39">
        <f t="shared" ref="BE44:BE48" si="51">AZ44*80</f>
        <v>800</v>
      </c>
      <c r="BF44" s="39">
        <f t="shared" ref="BF44:BF48" si="52">BA44*88</f>
        <v>924</v>
      </c>
      <c r="BG44" s="39">
        <f t="shared" ref="BG44:BG48" si="53">BB44*80</f>
        <v>0</v>
      </c>
      <c r="BH44" s="39">
        <f t="shared" ref="BH44:BH48" si="54">sum(BE44,BF44,BG44)</f>
        <v>1724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45209.0</v>
      </c>
      <c r="D45" s="42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45210.0</v>
      </c>
      <c r="K45" s="38" t="s">
        <v>25</v>
      </c>
      <c r="L45" s="39" t="s">
        <v>25</v>
      </c>
      <c r="M45" s="40">
        <v>0.0</v>
      </c>
      <c r="N45" s="40">
        <v>0.0</v>
      </c>
      <c r="O45" s="40">
        <v>0.0</v>
      </c>
      <c r="P45" s="38" t="s">
        <v>36</v>
      </c>
      <c r="Q45" s="37">
        <v>45211.0</v>
      </c>
      <c r="R45" s="38" t="s">
        <v>236</v>
      </c>
      <c r="S45" s="39" t="s">
        <v>125</v>
      </c>
      <c r="T45" s="40">
        <v>5.0</v>
      </c>
      <c r="U45" s="40">
        <v>0.0</v>
      </c>
      <c r="V45" s="40">
        <v>0.0</v>
      </c>
      <c r="W45" s="42" t="s">
        <v>37</v>
      </c>
      <c r="X45" s="37">
        <v>45212.0</v>
      </c>
      <c r="Y45" s="38" t="s">
        <v>247</v>
      </c>
      <c r="Z45" s="39" t="s">
        <v>127</v>
      </c>
      <c r="AA45" s="40">
        <v>5.0</v>
      </c>
      <c r="AB45" s="40">
        <v>1.0</v>
      </c>
      <c r="AC45" s="40">
        <v>0.0</v>
      </c>
      <c r="AD45" s="42" t="s">
        <v>40</v>
      </c>
      <c r="AE45" s="37">
        <v>45213.0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45214.0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45215.0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9">SUM(F45,M45,T45,AA45,AH45,AO45,AV45)</f>
        <v>25</v>
      </c>
      <c r="BA45" s="39">
        <f t="shared" si="49"/>
        <v>7</v>
      </c>
      <c r="BB45" s="39">
        <f t="shared" si="49"/>
        <v>0</v>
      </c>
      <c r="BC45" s="50">
        <f t="shared" si="50"/>
        <v>32</v>
      </c>
      <c r="BD45" s="51"/>
      <c r="BE45" s="39">
        <f t="shared" si="51"/>
        <v>2000</v>
      </c>
      <c r="BF45" s="39">
        <f t="shared" si="52"/>
        <v>616</v>
      </c>
      <c r="BG45" s="39">
        <f t="shared" si="53"/>
        <v>0</v>
      </c>
      <c r="BH45" s="39">
        <f t="shared" si="54"/>
        <v>2616</v>
      </c>
      <c r="BI45" s="51"/>
      <c r="BJ45" s="51"/>
      <c r="BK45" s="51"/>
      <c r="BL45" s="51"/>
      <c r="BM45" s="51"/>
    </row>
    <row r="46">
      <c r="A46" s="59" t="s">
        <v>52</v>
      </c>
      <c r="B46" s="275" t="s">
        <v>62</v>
      </c>
      <c r="C46" s="37">
        <v>45209.0</v>
      </c>
      <c r="D46" s="42" t="s">
        <v>283</v>
      </c>
      <c r="E46" s="53" t="s">
        <v>118</v>
      </c>
      <c r="F46" s="40">
        <v>0.0</v>
      </c>
      <c r="G46" s="40">
        <v>5.5</v>
      </c>
      <c r="H46" s="40">
        <v>0.0</v>
      </c>
      <c r="I46" s="42" t="s">
        <v>131</v>
      </c>
      <c r="J46" s="37">
        <v>45210.0</v>
      </c>
      <c r="K46" s="42" t="s">
        <v>283</v>
      </c>
      <c r="L46" s="53" t="s">
        <v>118</v>
      </c>
      <c r="M46" s="40">
        <v>0.0</v>
      </c>
      <c r="N46" s="40">
        <v>5.5</v>
      </c>
      <c r="O46" s="40">
        <v>0.0</v>
      </c>
      <c r="P46" s="38" t="s">
        <v>36</v>
      </c>
      <c r="Q46" s="37">
        <v>45211.0</v>
      </c>
      <c r="R46" s="38" t="s">
        <v>322</v>
      </c>
      <c r="S46" s="39" t="s">
        <v>323</v>
      </c>
      <c r="T46" s="40">
        <v>2.0</v>
      </c>
      <c r="U46" s="40">
        <v>0.0</v>
      </c>
      <c r="V46" s="40">
        <v>0.0</v>
      </c>
      <c r="W46" s="53"/>
      <c r="X46" s="45"/>
      <c r="Y46" s="53"/>
      <c r="Z46" s="53"/>
      <c r="AA46" s="40">
        <v>0.0</v>
      </c>
      <c r="AB46" s="40">
        <v>0.0</v>
      </c>
      <c r="AC46" s="40">
        <v>0.0</v>
      </c>
      <c r="AD46" s="53"/>
      <c r="AE46" s="45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2</v>
      </c>
      <c r="BA46" s="39">
        <f t="shared" si="55"/>
        <v>11</v>
      </c>
      <c r="BB46" s="39">
        <f t="shared" si="55"/>
        <v>0</v>
      </c>
      <c r="BC46" s="50">
        <f t="shared" si="50"/>
        <v>13</v>
      </c>
      <c r="BD46" s="51"/>
      <c r="BE46" s="39">
        <f t="shared" si="51"/>
        <v>160</v>
      </c>
      <c r="BF46" s="39">
        <f t="shared" si="52"/>
        <v>968</v>
      </c>
      <c r="BG46" s="39">
        <f t="shared" si="53"/>
        <v>0</v>
      </c>
      <c r="BH46" s="39">
        <f t="shared" si="54"/>
        <v>1128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39"/>
      <c r="Z47" s="39"/>
      <c r="AA47" s="40">
        <v>0.0</v>
      </c>
      <c r="AB47" s="40">
        <v>0.0</v>
      </c>
      <c r="AC47" s="40">
        <v>0.0</v>
      </c>
      <c r="AD47" s="42" t="s">
        <v>78</v>
      </c>
      <c r="AE47" s="37">
        <v>45213.0</v>
      </c>
      <c r="AF47" s="42" t="s">
        <v>284</v>
      </c>
      <c r="AG47" s="53" t="s">
        <v>122</v>
      </c>
      <c r="AH47" s="40">
        <v>0.0</v>
      </c>
      <c r="AI47" s="40">
        <v>3.5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39"/>
      <c r="AU47" s="39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3.5</v>
      </c>
      <c r="BB47" s="39">
        <f t="shared" si="56"/>
        <v>0</v>
      </c>
      <c r="BC47" s="50">
        <f t="shared" si="50"/>
        <v>3.5</v>
      </c>
      <c r="BD47" s="51"/>
      <c r="BE47" s="39">
        <f t="shared" si="51"/>
        <v>0</v>
      </c>
      <c r="BF47" s="39">
        <f t="shared" si="52"/>
        <v>308</v>
      </c>
      <c r="BG47" s="39">
        <f t="shared" si="53"/>
        <v>0</v>
      </c>
      <c r="BH47" s="39">
        <f t="shared" si="54"/>
        <v>308</v>
      </c>
      <c r="BI47" s="51"/>
      <c r="BJ47" s="39" t="s">
        <v>130</v>
      </c>
      <c r="BK47" s="92">
        <f>sum(BH14,BH28,BH40,BH50,BH60,BH71,BH82)</f>
        <v>53143.535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8" t="s">
        <v>67</v>
      </c>
      <c r="X48" s="37">
        <v>45212.0</v>
      </c>
      <c r="Y48" s="42" t="s">
        <v>286</v>
      </c>
      <c r="Z48" s="53" t="s">
        <v>120</v>
      </c>
      <c r="AA48" s="40">
        <v>0.0</v>
      </c>
      <c r="AB48" s="40">
        <v>4.5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4.5</v>
      </c>
      <c r="BB48" s="39">
        <f t="shared" si="57"/>
        <v>0</v>
      </c>
      <c r="BC48" s="50">
        <f t="shared" si="50"/>
        <v>4.5</v>
      </c>
      <c r="BD48" s="51"/>
      <c r="BE48" s="39">
        <f t="shared" si="51"/>
        <v>0</v>
      </c>
      <c r="BF48" s="39">
        <f t="shared" si="52"/>
        <v>396</v>
      </c>
      <c r="BG48" s="39">
        <f t="shared" si="53"/>
        <v>0</v>
      </c>
      <c r="BH48" s="39">
        <f t="shared" si="54"/>
        <v>396</v>
      </c>
      <c r="BI48" s="51"/>
      <c r="BJ48" s="39"/>
      <c r="BK48" s="92"/>
      <c r="BL48" s="51"/>
      <c r="BM48" s="51"/>
    </row>
    <row r="49">
      <c r="B49" s="135"/>
      <c r="C49" s="71"/>
      <c r="D49" s="136"/>
      <c r="E49" s="136"/>
      <c r="F49" s="117"/>
      <c r="G49" s="117"/>
      <c r="H49" s="117"/>
      <c r="I49" s="117"/>
      <c r="J49" s="118"/>
      <c r="K49" s="136"/>
      <c r="L49" s="136"/>
      <c r="M49" s="51"/>
      <c r="N49" s="51"/>
      <c r="O49" s="51"/>
      <c r="P49" s="51"/>
      <c r="Q49" s="71"/>
      <c r="R49" s="136"/>
      <c r="S49" s="136"/>
      <c r="T49" s="136"/>
      <c r="U49" s="136"/>
      <c r="V49" s="136"/>
      <c r="W49" s="136"/>
      <c r="X49" s="71"/>
      <c r="Y49" s="136"/>
      <c r="Z49" s="136"/>
      <c r="AF49" s="137"/>
      <c r="AG49" s="137"/>
      <c r="AO49" s="138"/>
      <c r="AP49" s="138"/>
      <c r="AQ49" s="138"/>
      <c r="AR49" s="138"/>
      <c r="AS49" s="118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53"/>
      <c r="BF49" s="53"/>
      <c r="BG49" s="53"/>
      <c r="BH49" s="53"/>
      <c r="BI49" s="136"/>
      <c r="BJ49" s="39" t="s">
        <v>134</v>
      </c>
      <c r="BK49" s="39">
        <f>sum(BK19,BK20,BK21,BK22,BK23,BK24,BK25,BK27,BK28,BK29,BK31,BK32,BK33,BK35,BK36,BK37,BK39,BK41)</f>
        <v>50572.785</v>
      </c>
      <c r="BL49" s="136"/>
      <c r="BM49" s="136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74"/>
      <c r="AG50" s="74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76" t="s">
        <v>14</v>
      </c>
      <c r="AZ50" s="77">
        <f t="shared" ref="AZ50:BA50" si="58">SUM(AZ44,AZ45,AZ46,AZ47,AZ48)</f>
        <v>37</v>
      </c>
      <c r="BA50" s="78">
        <f t="shared" si="58"/>
        <v>36.5</v>
      </c>
      <c r="BB50" s="78">
        <f>SUM(BB44,BB45,BB46,BB47)</f>
        <v>0</v>
      </c>
      <c r="BC50" s="79">
        <f>SUM(BC44,BC45,BC46,BC47,BC48)</f>
        <v>73.5</v>
      </c>
      <c r="BD50" s="51"/>
      <c r="BE50" s="40">
        <f t="shared" ref="BE50:BF50" si="59">SUM(BE44:BE47)</f>
        <v>2960</v>
      </c>
      <c r="BF50" s="40">
        <f t="shared" si="59"/>
        <v>2816</v>
      </c>
      <c r="BG50" s="40">
        <f>BB50*80</f>
        <v>0</v>
      </c>
      <c r="BH50" s="40">
        <f>SUM(BH44,BH45,BH46,BH47,BH48)</f>
        <v>6172</v>
      </c>
      <c r="BI50" s="51"/>
      <c r="BJ50" s="51"/>
      <c r="BK50" s="51"/>
      <c r="BL50" s="51"/>
      <c r="BM50" s="51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</row>
    <row r="52">
      <c r="F52" s="73"/>
      <c r="G52" s="73"/>
      <c r="H52" s="73"/>
      <c r="I52" s="73"/>
      <c r="K52" s="80" t="s">
        <v>49</v>
      </c>
      <c r="L52" s="81"/>
      <c r="AF52" s="82" t="s">
        <v>49</v>
      </c>
      <c r="AG52" s="81"/>
      <c r="AT52" s="82" t="s">
        <v>49</v>
      </c>
      <c r="AU52" s="81"/>
      <c r="BF52" s="82" t="s">
        <v>49</v>
      </c>
      <c r="BG52" s="81"/>
    </row>
    <row r="53">
      <c r="F53" s="73"/>
      <c r="G53" s="73"/>
      <c r="H53" s="73"/>
      <c r="I53" s="73"/>
      <c r="K53" s="139"/>
      <c r="L53" s="140"/>
      <c r="AF53" s="141"/>
      <c r="AG53" s="142"/>
    </row>
    <row r="54" ht="15.0" customHeight="1">
      <c r="A54" s="10"/>
      <c r="B54" s="11"/>
      <c r="C54" s="11"/>
      <c r="D54" s="12"/>
      <c r="E54" s="13">
        <v>45208.0</v>
      </c>
      <c r="F54" s="14"/>
      <c r="G54" s="14"/>
      <c r="H54" s="14"/>
      <c r="I54" s="15"/>
      <c r="J54" s="15"/>
      <c r="K54" s="16"/>
      <c r="L54" s="13">
        <v>45209.0</v>
      </c>
      <c r="M54" s="15"/>
      <c r="N54" s="15"/>
      <c r="O54" s="15"/>
      <c r="P54" s="15"/>
      <c r="Q54" s="11"/>
      <c r="R54" s="17"/>
      <c r="S54" s="13">
        <v>45210.0</v>
      </c>
      <c r="T54" s="11"/>
      <c r="U54" s="15"/>
      <c r="V54" s="15"/>
      <c r="W54" s="11"/>
      <c r="X54" s="18"/>
      <c r="Y54" s="14"/>
      <c r="Z54" s="13">
        <v>45211.0</v>
      </c>
      <c r="AA54" s="15"/>
      <c r="AB54" s="15"/>
      <c r="AC54" s="11"/>
      <c r="AD54" s="15"/>
      <c r="AE54" s="15"/>
      <c r="AF54" s="12"/>
      <c r="AG54" s="13">
        <v>45212.0</v>
      </c>
      <c r="AH54" s="15"/>
      <c r="AI54" s="11"/>
      <c r="AJ54" s="15"/>
      <c r="AK54" s="15"/>
      <c r="AL54" s="15"/>
      <c r="AM54" s="18"/>
      <c r="AN54" s="13">
        <v>45213.0</v>
      </c>
      <c r="AO54" s="11"/>
      <c r="AP54" s="19"/>
      <c r="AQ54" s="19"/>
      <c r="AR54" s="19"/>
      <c r="AS54" s="19"/>
      <c r="AT54" s="14"/>
      <c r="AU54" s="13">
        <v>45214.0</v>
      </c>
      <c r="AV54" s="19"/>
      <c r="AW54" s="19"/>
      <c r="AX54" s="19"/>
      <c r="AY54" s="20"/>
      <c r="AZ54" s="19"/>
      <c r="BA54" s="19"/>
      <c r="BB54" s="19"/>
      <c r="BC54" s="19"/>
      <c r="BD54" s="20"/>
      <c r="BE54" s="21"/>
      <c r="BF54" s="22"/>
      <c r="BG54" s="4"/>
      <c r="BH54" s="19"/>
      <c r="BI54" s="23"/>
      <c r="BJ54" s="16"/>
      <c r="BK54" s="16"/>
      <c r="BL54" s="20"/>
      <c r="BM54" s="20"/>
    </row>
    <row r="55">
      <c r="A55" s="107"/>
      <c r="B55" s="26"/>
      <c r="C55" s="26"/>
      <c r="D55" s="26" t="s">
        <v>2</v>
      </c>
      <c r="E55" s="26" t="s">
        <v>3</v>
      </c>
      <c r="F55" s="26" t="s">
        <v>4</v>
      </c>
      <c r="G55" s="26" t="s">
        <v>5</v>
      </c>
      <c r="H55" s="26" t="s">
        <v>6</v>
      </c>
      <c r="I55" s="26"/>
      <c r="J55" s="26"/>
      <c r="K55" s="26" t="s">
        <v>2</v>
      </c>
      <c r="L55" s="26" t="s">
        <v>7</v>
      </c>
      <c r="M55" s="26" t="s">
        <v>4</v>
      </c>
      <c r="N55" s="26" t="s">
        <v>5</v>
      </c>
      <c r="O55" s="26" t="s">
        <v>6</v>
      </c>
      <c r="P55" s="26"/>
      <c r="Q55" s="26"/>
      <c r="R55" s="26" t="s">
        <v>2</v>
      </c>
      <c r="S55" s="26" t="s">
        <v>8</v>
      </c>
      <c r="T55" s="26" t="s">
        <v>4</v>
      </c>
      <c r="U55" s="26" t="s">
        <v>5</v>
      </c>
      <c r="V55" s="26" t="s">
        <v>6</v>
      </c>
      <c r="W55" s="28"/>
      <c r="X55" s="29"/>
      <c r="Y55" s="29" t="s">
        <v>2</v>
      </c>
      <c r="Z55" s="29" t="s">
        <v>10</v>
      </c>
      <c r="AA55" s="26" t="s">
        <v>4</v>
      </c>
      <c r="AB55" s="26" t="s">
        <v>5</v>
      </c>
      <c r="AC55" s="26" t="s">
        <v>6</v>
      </c>
      <c r="AD55" s="29"/>
      <c r="AE55" s="29"/>
      <c r="AF55" s="29" t="s">
        <v>2</v>
      </c>
      <c r="AG55" s="29" t="s">
        <v>10</v>
      </c>
      <c r="AH55" s="26" t="s">
        <v>4</v>
      </c>
      <c r="AI55" s="26" t="s">
        <v>5</v>
      </c>
      <c r="AJ55" s="26" t="s">
        <v>6</v>
      </c>
      <c r="AK55" s="29"/>
      <c r="AL55" s="29"/>
      <c r="AM55" s="29" t="s">
        <v>2</v>
      </c>
      <c r="AN55" s="29" t="s">
        <v>11</v>
      </c>
      <c r="AO55" s="26" t="s">
        <v>4</v>
      </c>
      <c r="AP55" s="26" t="s">
        <v>5</v>
      </c>
      <c r="AQ55" s="26" t="s">
        <v>6</v>
      </c>
      <c r="AR55" s="29"/>
      <c r="AS55" s="29"/>
      <c r="AT55" s="29" t="s">
        <v>2</v>
      </c>
      <c r="AU55" s="29" t="s">
        <v>12</v>
      </c>
      <c r="AV55" s="26" t="s">
        <v>4</v>
      </c>
      <c r="AW55" s="26" t="s">
        <v>5</v>
      </c>
      <c r="AX55" s="26" t="s">
        <v>6</v>
      </c>
      <c r="AY55" s="30"/>
      <c r="AZ55" s="31" t="s">
        <v>4</v>
      </c>
      <c r="BA55" s="31" t="s">
        <v>13</v>
      </c>
      <c r="BB55" s="31" t="s">
        <v>6</v>
      </c>
      <c r="BC55" s="31" t="s">
        <v>14</v>
      </c>
      <c r="BD55" s="32"/>
      <c r="BE55" s="33" t="s">
        <v>4</v>
      </c>
      <c r="BF55" s="33" t="s">
        <v>13</v>
      </c>
      <c r="BG55" s="33" t="s">
        <v>6</v>
      </c>
      <c r="BH55" s="33" t="s">
        <v>15</v>
      </c>
      <c r="BI55" s="32"/>
      <c r="BJ55" s="32"/>
      <c r="BK55" s="32"/>
      <c r="BL55" s="32"/>
      <c r="BM55" s="32"/>
    </row>
    <row r="56">
      <c r="A56" s="94" t="s">
        <v>52</v>
      </c>
      <c r="F56" s="40">
        <v>0.0</v>
      </c>
      <c r="G56" s="40">
        <v>0.0</v>
      </c>
      <c r="H56" s="40">
        <v>0.0</v>
      </c>
      <c r="I56" s="35"/>
      <c r="J56" s="143"/>
      <c r="K56" s="92"/>
      <c r="L56" s="92"/>
      <c r="M56" s="40">
        <v>0.0</v>
      </c>
      <c r="N56" s="40">
        <v>0.0</v>
      </c>
      <c r="O56" s="40">
        <v>0.0</v>
      </c>
      <c r="P56" s="144"/>
      <c r="Q56" s="144"/>
      <c r="R56" s="144"/>
      <c r="S56" s="144"/>
      <c r="T56" s="40">
        <v>0.0</v>
      </c>
      <c r="U56" s="40">
        <v>0.0</v>
      </c>
      <c r="V56" s="40">
        <v>0.0</v>
      </c>
      <c r="W56" s="63"/>
      <c r="X56" s="45"/>
      <c r="Y56" s="39"/>
      <c r="Z56" s="39"/>
      <c r="AA56" s="40">
        <v>0.0</v>
      </c>
      <c r="AB56" s="40">
        <v>0.0</v>
      </c>
      <c r="AC56" s="40">
        <v>0.0</v>
      </c>
      <c r="AD56" s="53"/>
      <c r="AE56" s="45"/>
      <c r="AF56" s="111"/>
      <c r="AG56" s="39"/>
      <c r="AH56" s="40">
        <v>0.0</v>
      </c>
      <c r="AI56" s="40">
        <v>0.0</v>
      </c>
      <c r="AJ56" s="40">
        <v>0.0</v>
      </c>
      <c r="AK56" s="92"/>
      <c r="AL56" s="45"/>
      <c r="AM56" s="92"/>
      <c r="AN56" s="92"/>
      <c r="AO56" s="40">
        <v>0.0</v>
      </c>
      <c r="AP56" s="40">
        <v>0.0</v>
      </c>
      <c r="AQ56" s="40">
        <v>0.0</v>
      </c>
      <c r="AR56" s="149"/>
      <c r="AS56" s="45"/>
      <c r="AT56" s="150"/>
      <c r="AU56" s="127"/>
      <c r="AV56" s="40">
        <v>0.0</v>
      </c>
      <c r="AW56" s="40">
        <v>0.0</v>
      </c>
      <c r="AX56" s="40">
        <v>0.0</v>
      </c>
      <c r="AY56" s="48"/>
      <c r="AZ56" s="49">
        <f t="shared" ref="AZ56:BB56" si="60">SUM(F56,M56,T56,AA56,AH56,AO56,AV56)</f>
        <v>0</v>
      </c>
      <c r="BA56" s="39">
        <f t="shared" si="60"/>
        <v>0</v>
      </c>
      <c r="BB56" s="39">
        <f t="shared" si="60"/>
        <v>0</v>
      </c>
      <c r="BC56" s="50">
        <f t="shared" ref="BC56:BC58" si="62">SUM(AZ56,BA56,BB56)</f>
        <v>0</v>
      </c>
      <c r="BD56" s="51"/>
      <c r="BE56" s="39">
        <f t="shared" ref="BE56:BE58" si="63">AZ56*80</f>
        <v>0</v>
      </c>
      <c r="BF56" s="39">
        <f t="shared" ref="BF56:BF58" si="64">BA56*88</f>
        <v>0</v>
      </c>
      <c r="BG56" s="39">
        <f t="shared" ref="BG56:BG58" si="65">BB56*80</f>
        <v>0</v>
      </c>
      <c r="BH56" s="39">
        <f t="shared" ref="BH56:BH58" si="66">sum(BE56,BF56,BG56)</f>
        <v>0</v>
      </c>
      <c r="BI56" s="51"/>
      <c r="BJ56" s="51"/>
      <c r="BK56" s="51"/>
      <c r="BL56" s="51"/>
      <c r="BM56" s="51"/>
    </row>
    <row r="57">
      <c r="A57" s="59" t="s">
        <v>50</v>
      </c>
      <c r="F57" s="40">
        <v>0.0</v>
      </c>
      <c r="G57" s="40">
        <v>0.0</v>
      </c>
      <c r="H57" s="40">
        <v>0.0</v>
      </c>
      <c r="I57" s="134"/>
      <c r="J57" s="45"/>
      <c r="K57" s="111"/>
      <c r="L57" s="39"/>
      <c r="M57" s="40">
        <v>0.0</v>
      </c>
      <c r="N57" s="40">
        <v>0.0</v>
      </c>
      <c r="O57" s="40">
        <v>0.0</v>
      </c>
      <c r="P57" s="39"/>
      <c r="Q57" s="45"/>
      <c r="R57" s="111"/>
      <c r="S57" s="39"/>
      <c r="T57" s="40">
        <v>0.0</v>
      </c>
      <c r="U57" s="40">
        <v>0.0</v>
      </c>
      <c r="V57" s="40">
        <v>0.0</v>
      </c>
      <c r="W57" s="53"/>
      <c r="X57" s="45"/>
      <c r="Y57" s="111"/>
      <c r="Z57" s="39"/>
      <c r="AA57" s="40">
        <v>0.0</v>
      </c>
      <c r="AB57" s="40">
        <v>0.0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148" t="s">
        <v>43</v>
      </c>
      <c r="AL57" s="146">
        <v>45214.0</v>
      </c>
      <c r="AM57" s="148" t="s">
        <v>289</v>
      </c>
      <c r="AN57" s="148" t="s">
        <v>106</v>
      </c>
      <c r="AO57" s="40">
        <v>3.0</v>
      </c>
      <c r="AP57" s="40">
        <v>2.0</v>
      </c>
      <c r="AQ57" s="40">
        <v>0.0</v>
      </c>
      <c r="AR57" s="151" t="s">
        <v>44</v>
      </c>
      <c r="AS57" s="146">
        <v>45215.0</v>
      </c>
      <c r="AT57" s="289" t="s">
        <v>288</v>
      </c>
      <c r="AU57" s="129" t="s">
        <v>138</v>
      </c>
      <c r="AV57" s="40">
        <v>2.0</v>
      </c>
      <c r="AW57" s="40">
        <v>2.0</v>
      </c>
      <c r="AX57" s="40">
        <v>0.0</v>
      </c>
      <c r="AY57" s="48"/>
      <c r="AZ57" s="49">
        <f t="shared" ref="AZ57:BB57" si="61">SUM(F57,M57,T57,AA57,AH57,AO57,AV57)</f>
        <v>5</v>
      </c>
      <c r="BA57" s="39">
        <f t="shared" si="61"/>
        <v>4</v>
      </c>
      <c r="BB57" s="39">
        <f t="shared" si="61"/>
        <v>0</v>
      </c>
      <c r="BC57" s="50">
        <f t="shared" si="62"/>
        <v>9</v>
      </c>
      <c r="BD57" s="51"/>
      <c r="BE57" s="39">
        <f t="shared" si="63"/>
        <v>400</v>
      </c>
      <c r="BF57" s="39">
        <f t="shared" si="64"/>
        <v>352</v>
      </c>
      <c r="BG57" s="39">
        <f t="shared" si="65"/>
        <v>0</v>
      </c>
      <c r="BH57" s="39">
        <f t="shared" si="66"/>
        <v>752</v>
      </c>
      <c r="BI57" s="51"/>
      <c r="BJ57" s="51"/>
      <c r="BK57" s="51"/>
      <c r="BL57" s="51"/>
      <c r="BM57" s="51"/>
    </row>
    <row r="58">
      <c r="A58" s="59" t="s">
        <v>54</v>
      </c>
      <c r="B58" s="134"/>
      <c r="C58" s="45"/>
      <c r="D58" s="111"/>
      <c r="E58" s="39"/>
      <c r="F58" s="40">
        <v>0.0</v>
      </c>
      <c r="G58" s="40">
        <v>0.0</v>
      </c>
      <c r="H58" s="40">
        <v>0.0</v>
      </c>
      <c r="I58" s="144"/>
      <c r="J58" s="144"/>
      <c r="K58" s="144"/>
      <c r="L58" s="144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68" t="s">
        <v>26</v>
      </c>
      <c r="X58" s="146">
        <v>45211.0</v>
      </c>
      <c r="Y58" s="40" t="s">
        <v>287</v>
      </c>
      <c r="Z58" s="39" t="s">
        <v>136</v>
      </c>
      <c r="AA58" s="40">
        <v>1.0</v>
      </c>
      <c r="AB58" s="40">
        <v>7.0</v>
      </c>
      <c r="AC58" s="40">
        <v>1.0</v>
      </c>
      <c r="AD58" s="145" t="s">
        <v>40</v>
      </c>
      <c r="AE58" s="146">
        <v>45213.0</v>
      </c>
      <c r="AF58" s="147" t="s">
        <v>288</v>
      </c>
      <c r="AG58" s="40" t="s">
        <v>138</v>
      </c>
      <c r="AH58" s="40">
        <v>2.0</v>
      </c>
      <c r="AI58" s="40">
        <v>2.0</v>
      </c>
      <c r="AJ58" s="40">
        <v>0.0</v>
      </c>
      <c r="AK58" s="92"/>
      <c r="AL58" s="45"/>
      <c r="AM58" s="92"/>
      <c r="AN58" s="92"/>
      <c r="AO58" s="40">
        <v>0.0</v>
      </c>
      <c r="AP58" s="40">
        <v>0.0</v>
      </c>
      <c r="AQ58" s="40">
        <v>0.0</v>
      </c>
      <c r="AR58" s="149"/>
      <c r="AS58" s="45"/>
      <c r="AT58" s="150"/>
      <c r="AU58" s="127"/>
      <c r="AV58" s="40">
        <v>0.0</v>
      </c>
      <c r="AW58" s="40">
        <v>0.0</v>
      </c>
      <c r="AX58" s="40">
        <v>0.0</v>
      </c>
      <c r="AY58" s="48"/>
      <c r="AZ58" s="49">
        <f t="shared" ref="AZ58:BB58" si="67">SUM(F58,M58,T58,AA58,AH58,AO58,AV58)</f>
        <v>3</v>
      </c>
      <c r="BA58" s="39">
        <f t="shared" si="67"/>
        <v>9</v>
      </c>
      <c r="BB58" s="39">
        <f t="shared" si="67"/>
        <v>1</v>
      </c>
      <c r="BC58" s="50">
        <f t="shared" si="62"/>
        <v>13</v>
      </c>
      <c r="BD58" s="51"/>
      <c r="BE58" s="39">
        <f t="shared" si="63"/>
        <v>240</v>
      </c>
      <c r="BF58" s="39">
        <f t="shared" si="64"/>
        <v>792</v>
      </c>
      <c r="BG58" s="39">
        <f t="shared" si="65"/>
        <v>80</v>
      </c>
      <c r="BH58" s="39">
        <f t="shared" si="66"/>
        <v>1112</v>
      </c>
      <c r="BI58" s="51"/>
      <c r="BJ58" s="51"/>
      <c r="BK58" s="51"/>
      <c r="BL58" s="51"/>
      <c r="BM58" s="51"/>
    </row>
    <row r="59">
      <c r="A59" s="152"/>
      <c r="B59" s="153"/>
      <c r="C59" s="153"/>
      <c r="D59" s="67"/>
      <c r="E59" s="67"/>
      <c r="F59" s="153"/>
      <c r="G59" s="153"/>
      <c r="H59" s="153"/>
      <c r="I59" s="153"/>
      <c r="J59" s="153"/>
      <c r="K59" s="154"/>
      <c r="L59" s="15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154"/>
      <c r="AG59" s="15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  <c r="BC59" s="153"/>
      <c r="BD59" s="153"/>
      <c r="BE59" s="85"/>
      <c r="BF59" s="85"/>
      <c r="BG59" s="85"/>
      <c r="BH59" s="85"/>
      <c r="BI59" s="153"/>
      <c r="BJ59" s="153"/>
      <c r="BK59" s="153"/>
      <c r="BL59" s="153"/>
      <c r="BM59" s="153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76" t="s">
        <v>14</v>
      </c>
      <c r="AZ60" s="77">
        <f t="shared" ref="AZ60:BC60" si="68">SUM(AZ56,AZ57,AZ58)</f>
        <v>8</v>
      </c>
      <c r="BA60" s="78">
        <f t="shared" si="68"/>
        <v>13</v>
      </c>
      <c r="BB60" s="78">
        <f t="shared" si="68"/>
        <v>1</v>
      </c>
      <c r="BC60" s="79">
        <f t="shared" si="68"/>
        <v>22</v>
      </c>
      <c r="BD60" s="51"/>
      <c r="BE60" s="40">
        <f t="shared" ref="BE60:BG60" si="69">sum(BE56,BE57)</f>
        <v>400</v>
      </c>
      <c r="BF60" s="40">
        <f t="shared" si="69"/>
        <v>352</v>
      </c>
      <c r="BG60" s="40">
        <f t="shared" si="69"/>
        <v>0</v>
      </c>
      <c r="BH60" s="40">
        <f>sum(BH56,BH57,BH58)</f>
        <v>1864</v>
      </c>
      <c r="BI60" s="51"/>
      <c r="BJ60" s="51"/>
      <c r="BK60" s="51"/>
      <c r="BL60" s="51"/>
      <c r="BM60" s="51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/>
      <c r="BB61" s="153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</row>
    <row r="62">
      <c r="A62" s="155"/>
      <c r="B62" s="153"/>
      <c r="C62" s="153"/>
      <c r="D62" s="67"/>
      <c r="F62" s="153"/>
      <c r="G62" s="153"/>
      <c r="H62" s="153"/>
      <c r="I62" s="153"/>
      <c r="J62" s="153"/>
      <c r="K62" s="6" t="s">
        <v>53</v>
      </c>
      <c r="L62" s="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9" t="s">
        <v>53</v>
      </c>
      <c r="AG62" s="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9" t="s">
        <v>53</v>
      </c>
      <c r="AU62" s="4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9" t="s">
        <v>53</v>
      </c>
      <c r="BG62" s="4"/>
      <c r="BH62" s="153"/>
      <c r="BI62" s="153"/>
      <c r="BJ62" s="153"/>
      <c r="BK62" s="153"/>
      <c r="BL62" s="153"/>
      <c r="BM62" s="153"/>
    </row>
    <row r="63">
      <c r="A63" s="10"/>
      <c r="B63" s="11"/>
      <c r="C63" s="11"/>
      <c r="D63" s="12"/>
      <c r="E63" s="13">
        <v>45208.0</v>
      </c>
      <c r="F63" s="14"/>
      <c r="G63" s="14"/>
      <c r="H63" s="14"/>
      <c r="I63" s="15"/>
      <c r="J63" s="15"/>
      <c r="K63" s="16"/>
      <c r="L63" s="13">
        <v>45209.0</v>
      </c>
      <c r="M63" s="15"/>
      <c r="N63" s="15"/>
      <c r="O63" s="15"/>
      <c r="P63" s="15"/>
      <c r="Q63" s="11"/>
      <c r="R63" s="17"/>
      <c r="S63" s="13">
        <v>45210.0</v>
      </c>
      <c r="T63" s="11"/>
      <c r="U63" s="15"/>
      <c r="V63" s="15"/>
      <c r="W63" s="11"/>
      <c r="X63" s="18"/>
      <c r="Y63" s="14"/>
      <c r="Z63" s="13">
        <v>45211.0</v>
      </c>
      <c r="AA63" s="15"/>
      <c r="AB63" s="15"/>
      <c r="AC63" s="11"/>
      <c r="AD63" s="15"/>
      <c r="AE63" s="15"/>
      <c r="AF63" s="12"/>
      <c r="AG63" s="13">
        <v>45212.0</v>
      </c>
      <c r="AH63" s="15"/>
      <c r="AI63" s="11"/>
      <c r="AJ63" s="15"/>
      <c r="AK63" s="15"/>
      <c r="AL63" s="15"/>
      <c r="AM63" s="18"/>
      <c r="AN63" s="13">
        <v>45213.0</v>
      </c>
      <c r="AO63" s="11"/>
      <c r="AP63" s="19"/>
      <c r="AQ63" s="19"/>
      <c r="AR63" s="19"/>
      <c r="AS63" s="19"/>
      <c r="AT63" s="14"/>
      <c r="AU63" s="13">
        <v>45214.0</v>
      </c>
      <c r="AV63" s="19"/>
      <c r="AW63" s="19"/>
      <c r="AX63" s="19"/>
      <c r="AY63" s="20"/>
      <c r="AZ63" s="19"/>
      <c r="BA63" s="19"/>
      <c r="BB63" s="19"/>
      <c r="BC63" s="19"/>
      <c r="BD63" s="20"/>
      <c r="BE63" s="21"/>
      <c r="BF63" s="22"/>
      <c r="BG63" s="4"/>
      <c r="BH63" s="19"/>
      <c r="BI63" s="23"/>
      <c r="BJ63" s="16"/>
      <c r="BK63" s="16"/>
      <c r="BL63" s="20"/>
      <c r="BM63" s="20"/>
    </row>
    <row r="64">
      <c r="A64" s="107"/>
      <c r="B64" s="26"/>
      <c r="C64" s="26"/>
      <c r="D64" s="26" t="s">
        <v>2</v>
      </c>
      <c r="E64" s="26" t="s">
        <v>3</v>
      </c>
      <c r="F64" s="26" t="s">
        <v>4</v>
      </c>
      <c r="G64" s="26" t="s">
        <v>5</v>
      </c>
      <c r="H64" s="26" t="s">
        <v>6</v>
      </c>
      <c r="I64" s="26"/>
      <c r="J64" s="26"/>
      <c r="K64" s="26" t="s">
        <v>2</v>
      </c>
      <c r="L64" s="26" t="s">
        <v>7</v>
      </c>
      <c r="M64" s="26" t="s">
        <v>4</v>
      </c>
      <c r="N64" s="26" t="s">
        <v>5</v>
      </c>
      <c r="O64" s="26" t="s">
        <v>6</v>
      </c>
      <c r="P64" s="26"/>
      <c r="Q64" s="26"/>
      <c r="R64" s="26" t="s">
        <v>2</v>
      </c>
      <c r="S64" s="26" t="s">
        <v>8</v>
      </c>
      <c r="T64" s="26" t="s">
        <v>4</v>
      </c>
      <c r="U64" s="26" t="s">
        <v>5</v>
      </c>
      <c r="V64" s="26" t="s">
        <v>6</v>
      </c>
      <c r="W64" s="28"/>
      <c r="X64" s="29"/>
      <c r="Y64" s="29" t="s">
        <v>2</v>
      </c>
      <c r="Z64" s="29" t="s">
        <v>9</v>
      </c>
      <c r="AA64" s="26" t="s">
        <v>4</v>
      </c>
      <c r="AB64" s="26" t="s">
        <v>5</v>
      </c>
      <c r="AC64" s="26" t="s">
        <v>6</v>
      </c>
      <c r="AD64" s="29"/>
      <c r="AE64" s="29"/>
      <c r="AF64" s="29" t="s">
        <v>2</v>
      </c>
      <c r="AG64" s="29" t="s">
        <v>10</v>
      </c>
      <c r="AH64" s="26" t="s">
        <v>4</v>
      </c>
      <c r="AI64" s="26" t="s">
        <v>5</v>
      </c>
      <c r="AJ64" s="26" t="s">
        <v>6</v>
      </c>
      <c r="AK64" s="29"/>
      <c r="AL64" s="29"/>
      <c r="AM64" s="29" t="s">
        <v>2</v>
      </c>
      <c r="AN64" s="29" t="s">
        <v>11</v>
      </c>
      <c r="AO64" s="26" t="s">
        <v>4</v>
      </c>
      <c r="AP64" s="26" t="s">
        <v>5</v>
      </c>
      <c r="AQ64" s="26" t="s">
        <v>6</v>
      </c>
      <c r="AR64" s="29"/>
      <c r="AS64" s="29"/>
      <c r="AT64" s="29" t="s">
        <v>2</v>
      </c>
      <c r="AU64" s="29" t="s">
        <v>12</v>
      </c>
      <c r="AV64" s="26" t="s">
        <v>4</v>
      </c>
      <c r="AW64" s="26" t="s">
        <v>5</v>
      </c>
      <c r="AX64" s="26" t="s">
        <v>6</v>
      </c>
      <c r="AY64" s="30"/>
      <c r="AZ64" s="31" t="s">
        <v>4</v>
      </c>
      <c r="BA64" s="31" t="s">
        <v>13</v>
      </c>
      <c r="BB64" s="31" t="s">
        <v>6</v>
      </c>
      <c r="BC64" s="31" t="s">
        <v>14</v>
      </c>
      <c r="BD64" s="32"/>
      <c r="BE64" s="33" t="s">
        <v>4</v>
      </c>
      <c r="BF64" s="33" t="s">
        <v>13</v>
      </c>
      <c r="BG64" s="33" t="s">
        <v>6</v>
      </c>
      <c r="BH64" s="33" t="s">
        <v>15</v>
      </c>
      <c r="BI64" s="32"/>
      <c r="BJ64" s="32"/>
      <c r="BK64" s="32"/>
      <c r="BL64" s="32"/>
      <c r="BM64" s="32"/>
    </row>
    <row r="65">
      <c r="A65" s="94" t="s">
        <v>139</v>
      </c>
      <c r="B65" s="36" t="s">
        <v>19</v>
      </c>
      <c r="C65" s="37">
        <v>45208.0</v>
      </c>
      <c r="D65" s="42" t="s">
        <v>211</v>
      </c>
      <c r="E65" s="58" t="s">
        <v>66</v>
      </c>
      <c r="F65" s="40">
        <v>0.0</v>
      </c>
      <c r="G65" s="40">
        <v>6.0</v>
      </c>
      <c r="H65" s="40">
        <v>0.0</v>
      </c>
      <c r="I65" s="36" t="s">
        <v>22</v>
      </c>
      <c r="J65" s="37">
        <v>45209.0</v>
      </c>
      <c r="K65" s="42" t="s">
        <v>211</v>
      </c>
      <c r="L65" s="58" t="s">
        <v>66</v>
      </c>
      <c r="M65" s="40">
        <v>0.0</v>
      </c>
      <c r="N65" s="40">
        <v>6.0</v>
      </c>
      <c r="O65" s="40">
        <v>0.0</v>
      </c>
      <c r="P65" s="36" t="s">
        <v>24</v>
      </c>
      <c r="Q65" s="37">
        <v>45210.0</v>
      </c>
      <c r="R65" s="42" t="s">
        <v>319</v>
      </c>
      <c r="S65" s="58" t="s">
        <v>266</v>
      </c>
      <c r="T65" s="40">
        <v>1.0</v>
      </c>
      <c r="U65" s="40">
        <v>7.0</v>
      </c>
      <c r="V65" s="40">
        <v>4.0</v>
      </c>
      <c r="W65" s="36" t="s">
        <v>26</v>
      </c>
      <c r="X65" s="37">
        <v>45211.0</v>
      </c>
      <c r="Y65" s="42" t="s">
        <v>211</v>
      </c>
      <c r="Z65" s="58" t="s">
        <v>66</v>
      </c>
      <c r="AA65" s="40">
        <v>0.0</v>
      </c>
      <c r="AB65" s="40">
        <v>6.0</v>
      </c>
      <c r="AC65" s="40">
        <v>0.0</v>
      </c>
      <c r="AD65" s="36" t="s">
        <v>56</v>
      </c>
      <c r="AE65" s="37">
        <v>45212.0</v>
      </c>
      <c r="AF65" s="42" t="s">
        <v>279</v>
      </c>
      <c r="AG65" s="58" t="s">
        <v>218</v>
      </c>
      <c r="AH65" s="40">
        <v>0.0</v>
      </c>
      <c r="AI65" s="40">
        <v>7.0</v>
      </c>
      <c r="AJ65" s="40">
        <v>0.0</v>
      </c>
      <c r="AK65" s="284" t="s">
        <v>57</v>
      </c>
      <c r="AL65" s="37">
        <v>45213.0</v>
      </c>
      <c r="AM65" s="42" t="s">
        <v>25</v>
      </c>
      <c r="AN65" s="58" t="s">
        <v>25</v>
      </c>
      <c r="AO65" s="40">
        <v>0.0</v>
      </c>
      <c r="AP65" s="40">
        <v>0.0</v>
      </c>
      <c r="AQ65" s="40">
        <v>0.0</v>
      </c>
      <c r="AR65" s="96" t="s">
        <v>149</v>
      </c>
      <c r="AS65" s="37">
        <v>45214.0</v>
      </c>
      <c r="AT65" s="42" t="s">
        <v>25</v>
      </c>
      <c r="AU65" s="58" t="s">
        <v>25</v>
      </c>
      <c r="AV65" s="40">
        <v>0.0</v>
      </c>
      <c r="AW65" s="40">
        <v>0.0</v>
      </c>
      <c r="AX65" s="40">
        <v>0.0</v>
      </c>
      <c r="AY65" s="48"/>
      <c r="AZ65" s="49">
        <f t="shared" ref="AZ65:BB65" si="70">SUM(F65,M65,T65,AA65,AH65,AO65,AV65)</f>
        <v>1</v>
      </c>
      <c r="BA65" s="39">
        <f t="shared" si="70"/>
        <v>32</v>
      </c>
      <c r="BB65" s="39">
        <f t="shared" si="70"/>
        <v>4</v>
      </c>
      <c r="BC65" s="50">
        <f t="shared" ref="BC65:BC69" si="72">SUM(AZ65,BA65,BB65)</f>
        <v>37</v>
      </c>
      <c r="BD65" s="51"/>
      <c r="BE65" s="39">
        <f t="shared" ref="BE65:BE69" si="73">AZ65*80</f>
        <v>80</v>
      </c>
      <c r="BF65" s="39">
        <f t="shared" ref="BF65:BF69" si="74">BA65*88</f>
        <v>2816</v>
      </c>
      <c r="BG65" s="39">
        <f t="shared" ref="BG65:BG69" si="75">BB65*80</f>
        <v>320</v>
      </c>
      <c r="BH65" s="39">
        <f t="shared" ref="BH65:BH69" si="76">sum(BE65,BF65,BG65)</f>
        <v>3216</v>
      </c>
      <c r="BI65" s="51"/>
      <c r="BJ65" s="51"/>
      <c r="BK65" s="51"/>
      <c r="BL65" s="51"/>
      <c r="BM65" s="51"/>
    </row>
    <row r="66" ht="16.5" customHeight="1">
      <c r="A66" s="94" t="s">
        <v>52</v>
      </c>
      <c r="B66" s="60"/>
      <c r="D66" s="39"/>
      <c r="E66" s="39"/>
      <c r="F66" s="40">
        <v>0.0</v>
      </c>
      <c r="G66" s="40">
        <v>0.0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44"/>
      <c r="AE66" s="45"/>
      <c r="AF66" s="39"/>
      <c r="AG66" s="39"/>
      <c r="AH66" s="40">
        <v>0.0</v>
      </c>
      <c r="AI66" s="40">
        <v>0.0</v>
      </c>
      <c r="AJ66" s="40">
        <v>0.0</v>
      </c>
      <c r="AK66" s="284" t="s">
        <v>57</v>
      </c>
      <c r="AL66" s="37">
        <v>45213.0</v>
      </c>
      <c r="AM66" s="42" t="s">
        <v>211</v>
      </c>
      <c r="AN66" s="58" t="s">
        <v>66</v>
      </c>
      <c r="AO66" s="40">
        <v>0.0</v>
      </c>
      <c r="AP66" s="40">
        <v>6.0</v>
      </c>
      <c r="AQ66" s="40">
        <v>0.0</v>
      </c>
      <c r="AR66" s="96"/>
      <c r="AS66" s="37"/>
      <c r="AT66" s="42"/>
      <c r="AU66" s="58"/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6</v>
      </c>
      <c r="BB66" s="39">
        <f t="shared" si="71"/>
        <v>0</v>
      </c>
      <c r="BC66" s="50">
        <f t="shared" si="72"/>
        <v>6</v>
      </c>
      <c r="BD66" s="51"/>
      <c r="BE66" s="39">
        <f t="shared" si="73"/>
        <v>0</v>
      </c>
      <c r="BF66" s="39">
        <f t="shared" si="74"/>
        <v>528</v>
      </c>
      <c r="BG66" s="39">
        <f t="shared" si="75"/>
        <v>0</v>
      </c>
      <c r="BH66" s="39">
        <f t="shared" si="76"/>
        <v>528</v>
      </c>
      <c r="BI66" s="51"/>
      <c r="BJ66" s="51"/>
      <c r="BK66" s="51"/>
      <c r="BL66" s="51"/>
      <c r="BM66" s="51"/>
    </row>
    <row r="67">
      <c r="A67" s="35" t="s">
        <v>82</v>
      </c>
      <c r="B67" s="41" t="s">
        <v>33</v>
      </c>
      <c r="C67" s="37">
        <v>45209.0</v>
      </c>
      <c r="D67" s="38" t="s">
        <v>247</v>
      </c>
      <c r="E67" s="39" t="s">
        <v>127</v>
      </c>
      <c r="F67" s="40">
        <v>5.0</v>
      </c>
      <c r="G67" s="40">
        <v>1.0</v>
      </c>
      <c r="H67" s="40">
        <v>0.0</v>
      </c>
      <c r="I67" s="42" t="s">
        <v>46</v>
      </c>
      <c r="J67" s="37">
        <v>45210.0</v>
      </c>
      <c r="K67" s="38" t="s">
        <v>247</v>
      </c>
      <c r="L67" s="39" t="s">
        <v>127</v>
      </c>
      <c r="M67" s="40">
        <v>5.0</v>
      </c>
      <c r="N67" s="40">
        <v>1.0</v>
      </c>
      <c r="O67" s="40">
        <v>0.0</v>
      </c>
      <c r="P67" s="38" t="s">
        <v>36</v>
      </c>
      <c r="Q67" s="37">
        <v>45211.0</v>
      </c>
      <c r="R67" s="38" t="s">
        <v>25</v>
      </c>
      <c r="S67" s="39" t="s">
        <v>25</v>
      </c>
      <c r="T67" s="40">
        <v>0.0</v>
      </c>
      <c r="U67" s="40">
        <v>0.0</v>
      </c>
      <c r="V67" s="40">
        <v>0.0</v>
      </c>
      <c r="W67" s="42" t="s">
        <v>37</v>
      </c>
      <c r="X67" s="37">
        <v>45212.0</v>
      </c>
      <c r="Y67" s="38" t="s">
        <v>247</v>
      </c>
      <c r="Z67" s="39" t="s">
        <v>127</v>
      </c>
      <c r="AA67" s="40">
        <v>5.0</v>
      </c>
      <c r="AB67" s="40">
        <v>1.0</v>
      </c>
      <c r="AC67" s="40">
        <v>0.0</v>
      </c>
      <c r="AD67" s="56" t="s">
        <v>40</v>
      </c>
      <c r="AE67" s="37">
        <v>45213.0</v>
      </c>
      <c r="AF67" s="38" t="s">
        <v>285</v>
      </c>
      <c r="AG67" s="39" t="s">
        <v>129</v>
      </c>
      <c r="AH67" s="40">
        <v>5.0</v>
      </c>
      <c r="AI67" s="40">
        <v>2.0</v>
      </c>
      <c r="AJ67" s="40">
        <v>0.0</v>
      </c>
      <c r="AK67" s="42" t="s">
        <v>43</v>
      </c>
      <c r="AL67" s="37">
        <v>45214.0</v>
      </c>
      <c r="AM67" s="38" t="s">
        <v>247</v>
      </c>
      <c r="AN67" s="39" t="s">
        <v>127</v>
      </c>
      <c r="AO67" s="40">
        <v>5.0</v>
      </c>
      <c r="AP67" s="40">
        <v>1.0</v>
      </c>
      <c r="AQ67" s="40">
        <v>0.0</v>
      </c>
      <c r="AR67" s="96" t="s">
        <v>142</v>
      </c>
      <c r="AS67" s="37">
        <v>45215.0</v>
      </c>
      <c r="AT67" s="38" t="s">
        <v>247</v>
      </c>
      <c r="AU67" s="39" t="s">
        <v>127</v>
      </c>
      <c r="AV67" s="40">
        <v>5.0</v>
      </c>
      <c r="AW67" s="40">
        <v>1.0</v>
      </c>
      <c r="AX67" s="40">
        <v>0.0</v>
      </c>
      <c r="AY67" s="48"/>
      <c r="AZ67" s="49">
        <f t="shared" ref="AZ67:BB67" si="77">SUM(F67,M67,T67,AA67,AH67,AO67,AV67)</f>
        <v>30</v>
      </c>
      <c r="BA67" s="39">
        <f t="shared" si="77"/>
        <v>7</v>
      </c>
      <c r="BB67" s="39">
        <f t="shared" si="77"/>
        <v>0</v>
      </c>
      <c r="BC67" s="50">
        <f t="shared" si="72"/>
        <v>37</v>
      </c>
      <c r="BD67" s="51"/>
      <c r="BE67" s="39">
        <f t="shared" si="73"/>
        <v>2400</v>
      </c>
      <c r="BF67" s="39">
        <f t="shared" si="74"/>
        <v>616</v>
      </c>
      <c r="BG67" s="39">
        <f t="shared" si="75"/>
        <v>0</v>
      </c>
      <c r="BH67" s="39">
        <f t="shared" si="76"/>
        <v>3016</v>
      </c>
      <c r="BI67" s="51"/>
      <c r="BJ67" s="51"/>
      <c r="BK67" s="51"/>
      <c r="BL67" s="51"/>
      <c r="BM67" s="51"/>
    </row>
    <row r="68" ht="16.5" customHeight="1">
      <c r="A68" s="94" t="s">
        <v>32</v>
      </c>
      <c r="B68" s="60"/>
      <c r="C68" s="45"/>
      <c r="D68" s="39"/>
      <c r="E68" s="39"/>
      <c r="F68" s="40">
        <v>0.0</v>
      </c>
      <c r="G68" s="40">
        <v>0.0</v>
      </c>
      <c r="H68" s="40">
        <v>0.0</v>
      </c>
      <c r="I68" s="53"/>
      <c r="J68" s="45"/>
      <c r="K68" s="53"/>
      <c r="L68" s="53"/>
      <c r="M68" s="40">
        <v>0.0</v>
      </c>
      <c r="N68" s="40">
        <v>0.0</v>
      </c>
      <c r="O68" s="40">
        <v>0.0</v>
      </c>
      <c r="P68" s="39"/>
      <c r="Q68" s="45"/>
      <c r="R68" s="39"/>
      <c r="S68" s="39"/>
      <c r="T68" s="40">
        <v>0.0</v>
      </c>
      <c r="U68" s="40">
        <v>0.0</v>
      </c>
      <c r="V68" s="40">
        <v>0.0</v>
      </c>
      <c r="W68" s="44"/>
      <c r="X68" s="45"/>
      <c r="Y68" s="39"/>
      <c r="Z68" s="39"/>
      <c r="AA68" s="40">
        <v>0.0</v>
      </c>
      <c r="AB68" s="40">
        <v>0.0</v>
      </c>
      <c r="AC68" s="40">
        <v>0.0</v>
      </c>
      <c r="AD68" s="44"/>
      <c r="AE68" s="45"/>
      <c r="AF68" s="39"/>
      <c r="AG68" s="39"/>
      <c r="AH68" s="40">
        <v>0.0</v>
      </c>
      <c r="AI68" s="40">
        <v>0.0</v>
      </c>
      <c r="AJ68" s="40">
        <v>0.0</v>
      </c>
      <c r="AK68" s="149"/>
      <c r="AL68" s="45"/>
      <c r="AM68" s="53"/>
      <c r="AN68" s="58"/>
      <c r="AO68" s="40">
        <v>0.0</v>
      </c>
      <c r="AP68" s="40">
        <v>0.0</v>
      </c>
      <c r="AQ68" s="40">
        <v>0.0</v>
      </c>
      <c r="AR68" s="96" t="s">
        <v>149</v>
      </c>
      <c r="AS68" s="37">
        <v>45214.0</v>
      </c>
      <c r="AT68" s="42" t="s">
        <v>211</v>
      </c>
      <c r="AU68" s="58" t="s">
        <v>66</v>
      </c>
      <c r="AV68" s="40">
        <v>0.0</v>
      </c>
      <c r="AW68" s="40">
        <v>6.0</v>
      </c>
      <c r="AX68" s="40">
        <v>0.0</v>
      </c>
      <c r="AY68" s="48"/>
      <c r="AZ68" s="49">
        <f t="shared" ref="AZ68:BB68" si="78">SUM(F68,M68,T68,AA68,AH68,AO68,AV68)</f>
        <v>0</v>
      </c>
      <c r="BA68" s="39">
        <f t="shared" si="78"/>
        <v>6</v>
      </c>
      <c r="BB68" s="39">
        <f t="shared" si="78"/>
        <v>0</v>
      </c>
      <c r="BC68" s="50">
        <f t="shared" si="72"/>
        <v>6</v>
      </c>
      <c r="BD68" s="51"/>
      <c r="BE68" s="39">
        <f t="shared" si="73"/>
        <v>0</v>
      </c>
      <c r="BF68" s="39">
        <f t="shared" si="74"/>
        <v>528</v>
      </c>
      <c r="BG68" s="39">
        <f t="shared" si="75"/>
        <v>0</v>
      </c>
      <c r="BH68" s="39">
        <f t="shared" si="76"/>
        <v>528</v>
      </c>
      <c r="BI68" s="51"/>
      <c r="BJ68" s="51"/>
      <c r="BK68" s="51"/>
      <c r="BL68" s="51"/>
      <c r="BM68" s="51"/>
    </row>
    <row r="69" ht="16.5" customHeight="1">
      <c r="A69" s="94" t="s">
        <v>50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39"/>
      <c r="L69" s="39"/>
      <c r="M69" s="40">
        <v>0.0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56" t="s">
        <v>40</v>
      </c>
      <c r="AE69" s="37">
        <v>45213.0</v>
      </c>
      <c r="AF69" s="96" t="s">
        <v>290</v>
      </c>
      <c r="AG69" s="92" t="s">
        <v>269</v>
      </c>
      <c r="AH69" s="40">
        <v>3.0</v>
      </c>
      <c r="AI69" s="40">
        <v>0.0</v>
      </c>
      <c r="AJ69" s="40">
        <v>0.0</v>
      </c>
      <c r="AK69" s="54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39"/>
      <c r="AU69" s="39"/>
      <c r="AV69" s="40">
        <v>0.0</v>
      </c>
      <c r="AW69" s="40">
        <v>0.0</v>
      </c>
      <c r="AX69" s="40">
        <v>0.0</v>
      </c>
      <c r="AY69" s="48"/>
      <c r="AZ69" s="49">
        <f t="shared" ref="AZ69:BB69" si="79">SUM(F69,M69,T69,AA69,AH69,AO69,AV69)</f>
        <v>3</v>
      </c>
      <c r="BA69" s="39">
        <f t="shared" si="79"/>
        <v>0</v>
      </c>
      <c r="BB69" s="39">
        <f t="shared" si="79"/>
        <v>0</v>
      </c>
      <c r="BC69" s="50">
        <f t="shared" si="72"/>
        <v>3</v>
      </c>
      <c r="BD69" s="51"/>
      <c r="BE69" s="39">
        <f t="shared" si="73"/>
        <v>240</v>
      </c>
      <c r="BF69" s="39">
        <f t="shared" si="74"/>
        <v>0</v>
      </c>
      <c r="BG69" s="39">
        <f t="shared" si="75"/>
        <v>0</v>
      </c>
      <c r="BH69" s="39">
        <f t="shared" si="76"/>
        <v>240</v>
      </c>
      <c r="BI69" s="51"/>
      <c r="BJ69" s="51"/>
      <c r="BK69" s="51"/>
      <c r="BL69" s="51"/>
      <c r="BM69" s="51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53"/>
      <c r="BF70" s="53"/>
      <c r="BG70" s="53"/>
      <c r="BH70" s="53"/>
      <c r="BI70" s="136"/>
      <c r="BJ70" s="136"/>
      <c r="BK70" s="136"/>
      <c r="BL70" s="136"/>
      <c r="BM70" s="136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76" t="s">
        <v>14</v>
      </c>
      <c r="AZ71" s="77">
        <f t="shared" ref="AZ71:BC71" si="80">sum(AZ65,AZ66,AZ67,AZ68,AZ69)</f>
        <v>34</v>
      </c>
      <c r="BA71" s="78">
        <f t="shared" si="80"/>
        <v>51</v>
      </c>
      <c r="BB71" s="78">
        <f t="shared" si="80"/>
        <v>4</v>
      </c>
      <c r="BC71" s="79">
        <f t="shared" si="80"/>
        <v>89</v>
      </c>
      <c r="BD71" s="51"/>
      <c r="BE71" s="40">
        <f>sum(BE66,BE65,BE67,BE68,BE69)</f>
        <v>2720</v>
      </c>
      <c r="BF71" s="40">
        <f t="shared" ref="BF71:BH71" si="81">sum(BF65,BF66,BF67,BF68,BF69)</f>
        <v>4488</v>
      </c>
      <c r="BG71" s="40">
        <f t="shared" si="81"/>
        <v>320</v>
      </c>
      <c r="BH71" s="40">
        <f t="shared" si="81"/>
        <v>7528</v>
      </c>
      <c r="BI71" s="51"/>
      <c r="BJ71" s="51"/>
      <c r="BK71" s="51"/>
      <c r="BL71" s="51"/>
      <c r="BM71" s="51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6" t="s">
        <v>145</v>
      </c>
      <c r="L72" s="4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6" t="s">
        <v>145</v>
      </c>
      <c r="AG72" s="4"/>
      <c r="AH72" s="159"/>
      <c r="AI72" s="159"/>
      <c r="AJ72" s="159"/>
      <c r="AK72" s="159"/>
      <c r="AL72" s="159"/>
      <c r="AM72" s="159"/>
      <c r="AO72" s="138"/>
      <c r="AP72" s="138"/>
      <c r="AQ72" s="138"/>
      <c r="AR72" s="138"/>
      <c r="AS72" s="118"/>
      <c r="AT72" s="6" t="s">
        <v>145</v>
      </c>
      <c r="AU72" s="4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  <c r="BI72" s="136"/>
      <c r="BJ72" s="136"/>
      <c r="BK72" s="136"/>
      <c r="BL72" s="136"/>
      <c r="BM72" s="136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6" t="s">
        <v>145</v>
      </c>
      <c r="BG73" s="4"/>
      <c r="BH73" s="136"/>
      <c r="BI73" s="136"/>
      <c r="BJ73" s="136"/>
      <c r="BK73" s="136"/>
      <c r="BL73" s="136"/>
      <c r="BM73" s="136"/>
    </row>
    <row r="74">
      <c r="A74" s="10"/>
      <c r="B74" s="11"/>
      <c r="C74" s="11"/>
      <c r="D74" s="12"/>
      <c r="E74" s="13">
        <v>45208.0</v>
      </c>
      <c r="F74" s="14"/>
      <c r="G74" s="14"/>
      <c r="H74" s="14"/>
      <c r="I74" s="15"/>
      <c r="J74" s="15"/>
      <c r="K74" s="16"/>
      <c r="L74" s="13">
        <v>45209.0</v>
      </c>
      <c r="M74" s="15"/>
      <c r="N74" s="15"/>
      <c r="O74" s="15"/>
      <c r="P74" s="15"/>
      <c r="Q74" s="11"/>
      <c r="R74" s="17"/>
      <c r="S74" s="13">
        <v>45210.0</v>
      </c>
      <c r="T74" s="11"/>
      <c r="U74" s="15"/>
      <c r="V74" s="15"/>
      <c r="W74" s="11"/>
      <c r="X74" s="18"/>
      <c r="Y74" s="14"/>
      <c r="Z74" s="13">
        <v>45211.0</v>
      </c>
      <c r="AA74" s="15"/>
      <c r="AB74" s="15"/>
      <c r="AC74" s="11"/>
      <c r="AD74" s="15"/>
      <c r="AE74" s="15"/>
      <c r="AF74" s="12"/>
      <c r="AG74" s="13">
        <v>45212.0</v>
      </c>
      <c r="AH74" s="15"/>
      <c r="AI74" s="11"/>
      <c r="AJ74" s="15"/>
      <c r="AK74" s="15"/>
      <c r="AL74" s="15"/>
      <c r="AM74" s="18"/>
      <c r="AN74" s="13">
        <v>45213.0</v>
      </c>
      <c r="AO74" s="11"/>
      <c r="AP74" s="19"/>
      <c r="AQ74" s="19"/>
      <c r="AR74" s="19"/>
      <c r="AS74" s="19"/>
      <c r="AT74" s="14"/>
      <c r="AU74" s="13">
        <v>45214.0</v>
      </c>
      <c r="AV74" s="19"/>
      <c r="AW74" s="19"/>
      <c r="AX74" s="19"/>
      <c r="AY74" s="20"/>
      <c r="AZ74" s="19"/>
      <c r="BA74" s="19"/>
      <c r="BB74" s="19"/>
      <c r="BC74" s="19"/>
      <c r="BD74" s="20"/>
      <c r="BE74" s="21"/>
      <c r="BF74" s="22"/>
      <c r="BG74" s="4"/>
      <c r="BH74" s="19"/>
      <c r="BI74" s="23"/>
      <c r="BJ74" s="16"/>
      <c r="BK74" s="16"/>
      <c r="BL74" s="20"/>
      <c r="BM74" s="20"/>
    </row>
    <row r="75">
      <c r="A75" s="107"/>
      <c r="B75" s="26"/>
      <c r="C75" s="26"/>
      <c r="D75" s="26" t="s">
        <v>2</v>
      </c>
      <c r="E75" s="26" t="s">
        <v>3</v>
      </c>
      <c r="F75" s="26" t="s">
        <v>4</v>
      </c>
      <c r="G75" s="26" t="s">
        <v>5</v>
      </c>
      <c r="H75" s="26" t="s">
        <v>6</v>
      </c>
      <c r="I75" s="26"/>
      <c r="J75" s="26"/>
      <c r="K75" s="26" t="s">
        <v>2</v>
      </c>
      <c r="L75" s="26" t="s">
        <v>7</v>
      </c>
      <c r="M75" s="26" t="s">
        <v>4</v>
      </c>
      <c r="N75" s="26" t="s">
        <v>5</v>
      </c>
      <c r="O75" s="26" t="s">
        <v>6</v>
      </c>
      <c r="P75" s="26"/>
      <c r="Q75" s="26"/>
      <c r="R75" s="26" t="s">
        <v>2</v>
      </c>
      <c r="S75" s="26" t="s">
        <v>8</v>
      </c>
      <c r="T75" s="26" t="s">
        <v>4</v>
      </c>
      <c r="U75" s="26" t="s">
        <v>5</v>
      </c>
      <c r="V75" s="26" t="s">
        <v>6</v>
      </c>
      <c r="W75" s="28"/>
      <c r="X75" s="29"/>
      <c r="Y75" s="29" t="s">
        <v>2</v>
      </c>
      <c r="Z75" s="29" t="s">
        <v>9</v>
      </c>
      <c r="AA75" s="26" t="s">
        <v>4</v>
      </c>
      <c r="AB75" s="26" t="s">
        <v>5</v>
      </c>
      <c r="AC75" s="26" t="s">
        <v>6</v>
      </c>
      <c r="AD75" s="29"/>
      <c r="AE75" s="29"/>
      <c r="AF75" s="29" t="s">
        <v>2</v>
      </c>
      <c r="AG75" s="29" t="s">
        <v>10</v>
      </c>
      <c r="AH75" s="26" t="s">
        <v>4</v>
      </c>
      <c r="AI75" s="26" t="s">
        <v>5</v>
      </c>
      <c r="AJ75" s="26" t="s">
        <v>6</v>
      </c>
      <c r="AK75" s="29"/>
      <c r="AL75" s="29"/>
      <c r="AM75" s="29" t="s">
        <v>2</v>
      </c>
      <c r="AN75" s="29" t="s">
        <v>11</v>
      </c>
      <c r="AO75" s="26" t="s">
        <v>4</v>
      </c>
      <c r="AP75" s="26" t="s">
        <v>5</v>
      </c>
      <c r="AQ75" s="26" t="s">
        <v>6</v>
      </c>
      <c r="AR75" s="29"/>
      <c r="AS75" s="29"/>
      <c r="AT75" s="29" t="s">
        <v>2</v>
      </c>
      <c r="AU75" s="29" t="s">
        <v>12</v>
      </c>
      <c r="AV75" s="26" t="s">
        <v>4</v>
      </c>
      <c r="AW75" s="26" t="s">
        <v>5</v>
      </c>
      <c r="AX75" s="26" t="s">
        <v>6</v>
      </c>
      <c r="AY75" s="30"/>
      <c r="AZ75" s="31" t="s">
        <v>4</v>
      </c>
      <c r="BA75" s="31" t="s">
        <v>13</v>
      </c>
      <c r="BB75" s="31" t="s">
        <v>6</v>
      </c>
      <c r="BC75" s="31" t="s">
        <v>14</v>
      </c>
      <c r="BD75" s="32"/>
      <c r="BE75" s="33" t="s">
        <v>4</v>
      </c>
      <c r="BF75" s="33" t="s">
        <v>13</v>
      </c>
      <c r="BG75" s="33" t="s">
        <v>6</v>
      </c>
      <c r="BH75" s="33" t="s">
        <v>15</v>
      </c>
      <c r="BI75" s="32"/>
      <c r="BJ75" s="32"/>
      <c r="BK75" s="32"/>
      <c r="BL75" s="32"/>
      <c r="BM75" s="32"/>
    </row>
    <row r="76">
      <c r="A76" s="94" t="s">
        <v>55</v>
      </c>
      <c r="B76" s="60"/>
      <c r="C76" s="45"/>
      <c r="D76" s="39"/>
      <c r="E76" s="39"/>
      <c r="F76" s="40">
        <v>0.0</v>
      </c>
      <c r="G76" s="40">
        <v>0.0</v>
      </c>
      <c r="H76" s="40">
        <v>0.0</v>
      </c>
      <c r="I76" s="42"/>
      <c r="J76" s="37"/>
      <c r="K76" s="38"/>
      <c r="L76" s="39"/>
      <c r="M76" s="40">
        <v>0.0</v>
      </c>
      <c r="N76" s="40">
        <v>0.0</v>
      </c>
      <c r="O76" s="40">
        <v>0.0</v>
      </c>
      <c r="P76" s="39"/>
      <c r="Q76" s="45"/>
      <c r="R76" s="39"/>
      <c r="S76" s="39"/>
      <c r="T76" s="40">
        <v>0.0</v>
      </c>
      <c r="U76" s="40">
        <v>0.0</v>
      </c>
      <c r="V76" s="40">
        <v>0.0</v>
      </c>
      <c r="W76" s="53"/>
      <c r="X76" s="45"/>
      <c r="Y76" s="39"/>
      <c r="Z76" s="39"/>
      <c r="AA76" s="40">
        <v>0.0</v>
      </c>
      <c r="AB76" s="40">
        <v>0.0</v>
      </c>
      <c r="AC76" s="40">
        <v>0.0</v>
      </c>
      <c r="AD76" s="44"/>
      <c r="AE76" s="45"/>
      <c r="AF76" s="39"/>
      <c r="AG76" s="39"/>
      <c r="AH76" s="40">
        <v>0.0</v>
      </c>
      <c r="AI76" s="40">
        <v>0.0</v>
      </c>
      <c r="AJ76" s="40">
        <v>0.0</v>
      </c>
      <c r="AK76" s="53"/>
      <c r="AL76" s="45"/>
      <c r="AM76" s="39"/>
      <c r="AN76" s="39"/>
      <c r="AO76" s="40">
        <v>0.0</v>
      </c>
      <c r="AP76" s="40">
        <v>0.0</v>
      </c>
      <c r="AQ76" s="40">
        <v>0.0</v>
      </c>
      <c r="AR76" s="92"/>
      <c r="AS76" s="45"/>
      <c r="AT76" s="39"/>
      <c r="AU76" s="39"/>
      <c r="AV76" s="40">
        <v>0.0</v>
      </c>
      <c r="AW76" s="40">
        <v>0.0</v>
      </c>
      <c r="AX76" s="40">
        <v>0.0</v>
      </c>
      <c r="AY76" s="48"/>
      <c r="AZ76" s="49">
        <f t="shared" ref="AZ76:BB76" si="82">SUM(F76,M76,T76,AA76,AH76,AO76,AV76)</f>
        <v>0</v>
      </c>
      <c r="BA76" s="39">
        <f t="shared" si="82"/>
        <v>0</v>
      </c>
      <c r="BB76" s="39">
        <f t="shared" si="82"/>
        <v>0</v>
      </c>
      <c r="BC76" s="50">
        <f t="shared" ref="BC76:BC80" si="84">SUM(AZ76,BA76,BB76)</f>
        <v>0</v>
      </c>
      <c r="BD76" s="51"/>
      <c r="BE76" s="39">
        <f>AZ76*67.31</f>
        <v>0</v>
      </c>
      <c r="BF76" s="39">
        <f>BA76*74</f>
        <v>0</v>
      </c>
      <c r="BG76" s="39">
        <f>BB76*84</f>
        <v>0</v>
      </c>
      <c r="BH76" s="39">
        <f>SUM(BE76,BF76,BG76)</f>
        <v>0</v>
      </c>
      <c r="BI76" s="51"/>
      <c r="BJ76" s="51"/>
      <c r="BK76" s="51"/>
      <c r="BL76" s="51"/>
      <c r="BM76" s="51"/>
    </row>
    <row r="77">
      <c r="A77" s="94" t="s">
        <v>54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53"/>
      <c r="S77" s="53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si="84"/>
        <v>0</v>
      </c>
      <c r="BD77" s="51"/>
      <c r="BE77" s="39">
        <f t="shared" ref="BE77:BE79" si="86">AZ77*80</f>
        <v>0</v>
      </c>
      <c r="BF77" s="39">
        <f t="shared" ref="BF77:BF79" si="87">BA77*88</f>
        <v>0</v>
      </c>
      <c r="BG77" s="39">
        <f t="shared" ref="BG77:BG79" si="88">BB77*80</f>
        <v>0</v>
      </c>
      <c r="BH77" s="39">
        <f t="shared" ref="BH77:BH79" si="89">sum(BE77,BF77,BG77)</f>
        <v>0</v>
      </c>
      <c r="BI77" s="51"/>
      <c r="BJ77" s="51"/>
      <c r="BK77" s="51"/>
      <c r="BL77" s="51"/>
      <c r="BM77" s="51"/>
    </row>
    <row r="78">
      <c r="A78" s="94" t="s">
        <v>50</v>
      </c>
      <c r="B78" s="60"/>
      <c r="C78" s="45"/>
      <c r="D78" s="53"/>
      <c r="E78" s="58"/>
      <c r="F78" s="145">
        <v>0.0</v>
      </c>
      <c r="G78" s="145">
        <v>0.0</v>
      </c>
      <c r="H78" s="163">
        <v>0.0</v>
      </c>
      <c r="I78" s="61"/>
      <c r="J78" s="45"/>
      <c r="K78" s="53"/>
      <c r="L78" s="53"/>
      <c r="M78" s="145">
        <v>0.0</v>
      </c>
      <c r="N78" s="145">
        <v>0.0</v>
      </c>
      <c r="O78" s="163">
        <v>0.0</v>
      </c>
      <c r="P78" s="38" t="s">
        <v>36</v>
      </c>
      <c r="Q78" s="37">
        <v>45211.0</v>
      </c>
      <c r="R78" s="38" t="s">
        <v>291</v>
      </c>
      <c r="S78" s="39" t="s">
        <v>248</v>
      </c>
      <c r="T78" s="40">
        <v>4.0</v>
      </c>
      <c r="U78" s="40">
        <v>2.0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61"/>
      <c r="AE78" s="164"/>
      <c r="AF78" s="53"/>
      <c r="AG78" s="53"/>
      <c r="AH78" s="145">
        <v>0.0</v>
      </c>
      <c r="AI78" s="145">
        <v>0.0</v>
      </c>
      <c r="AJ78" s="163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54"/>
      <c r="AS78" s="45"/>
      <c r="AT78" s="53"/>
      <c r="AU78" s="53"/>
      <c r="AV78" s="145">
        <v>0.0</v>
      </c>
      <c r="AW78" s="145">
        <v>0.0</v>
      </c>
      <c r="AX78" s="163">
        <v>0.0</v>
      </c>
      <c r="AY78" s="165"/>
      <c r="AZ78" s="166">
        <f t="shared" ref="AZ78:BB78" si="85">SUM(F78,M78,T78,AA78,AH78,AO78,AV78)</f>
        <v>4</v>
      </c>
      <c r="BA78" s="46">
        <f t="shared" si="85"/>
        <v>2</v>
      </c>
      <c r="BB78" s="46">
        <f t="shared" si="85"/>
        <v>0</v>
      </c>
      <c r="BC78" s="167">
        <f t="shared" si="84"/>
        <v>6</v>
      </c>
      <c r="BD78" s="165"/>
      <c r="BE78" s="39">
        <f t="shared" si="86"/>
        <v>320</v>
      </c>
      <c r="BF78" s="39">
        <f t="shared" si="87"/>
        <v>176</v>
      </c>
      <c r="BG78" s="39">
        <f t="shared" si="88"/>
        <v>0</v>
      </c>
      <c r="BH78" s="39">
        <f t="shared" si="89"/>
        <v>496</v>
      </c>
      <c r="BI78" s="155"/>
      <c r="BJ78" s="155"/>
      <c r="BK78" s="155"/>
      <c r="BL78" s="155"/>
      <c r="BM78" s="155"/>
    </row>
    <row r="79">
      <c r="A79" s="94" t="s">
        <v>52</v>
      </c>
      <c r="B79" s="60"/>
      <c r="C79" s="45"/>
      <c r="D79" s="39"/>
      <c r="E79" s="39"/>
      <c r="F79" s="40">
        <v>0.0</v>
      </c>
      <c r="G79" s="40">
        <v>0.0</v>
      </c>
      <c r="H79" s="40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61"/>
      <c r="X79" s="164"/>
      <c r="Y79" s="53"/>
      <c r="Z79" s="39"/>
      <c r="AA79" s="168">
        <v>0.0</v>
      </c>
      <c r="AB79" s="168">
        <v>0.0</v>
      </c>
      <c r="AC79" s="168">
        <v>0.0</v>
      </c>
      <c r="AD79" s="61"/>
      <c r="AE79" s="164"/>
      <c r="AF79" s="53"/>
      <c r="AG79" s="39"/>
      <c r="AH79" s="168">
        <v>0.0</v>
      </c>
      <c r="AI79" s="168">
        <v>0.0</v>
      </c>
      <c r="AJ79" s="168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92"/>
      <c r="AS79" s="45"/>
      <c r="AT79" s="53"/>
      <c r="AU79" s="39"/>
      <c r="AV79" s="168">
        <v>0.0</v>
      </c>
      <c r="AW79" s="168">
        <v>0.0</v>
      </c>
      <c r="AX79" s="168">
        <v>0.0</v>
      </c>
      <c r="AY79" s="155"/>
      <c r="AZ79" s="169">
        <f t="shared" ref="AZ79:BB79" si="90">SUM(F79,M79,T79,AA79,AH79,AO79,AV79)</f>
        <v>0</v>
      </c>
      <c r="BA79" s="149">
        <f t="shared" si="90"/>
        <v>0</v>
      </c>
      <c r="BB79" s="149">
        <f t="shared" si="90"/>
        <v>0</v>
      </c>
      <c r="BC79" s="170">
        <f t="shared" si="84"/>
        <v>0</v>
      </c>
      <c r="BD79" s="155"/>
      <c r="BE79" s="39">
        <f t="shared" si="86"/>
        <v>0</v>
      </c>
      <c r="BF79" s="39">
        <f t="shared" si="87"/>
        <v>0</v>
      </c>
      <c r="BG79" s="39">
        <f t="shared" si="88"/>
        <v>0</v>
      </c>
      <c r="BH79" s="39">
        <f t="shared" si="89"/>
        <v>0</v>
      </c>
      <c r="BI79" s="155"/>
      <c r="BJ79" s="155"/>
      <c r="BK79" s="155"/>
      <c r="BL79" s="155"/>
      <c r="BM79" s="155"/>
    </row>
    <row r="80">
      <c r="A80" s="94" t="s">
        <v>30</v>
      </c>
      <c r="B80" s="41" t="s">
        <v>33</v>
      </c>
      <c r="C80" s="37">
        <v>45209.0</v>
      </c>
      <c r="D80" s="38" t="s">
        <v>291</v>
      </c>
      <c r="E80" s="39" t="s">
        <v>248</v>
      </c>
      <c r="F80" s="40">
        <v>4.0</v>
      </c>
      <c r="G80" s="40">
        <v>2.0</v>
      </c>
      <c r="H80" s="40">
        <v>0.0</v>
      </c>
      <c r="I80" s="42" t="s">
        <v>46</v>
      </c>
      <c r="J80" s="37">
        <v>45210.0</v>
      </c>
      <c r="K80" s="38" t="s">
        <v>291</v>
      </c>
      <c r="L80" s="39" t="s">
        <v>248</v>
      </c>
      <c r="M80" s="40">
        <v>4.0</v>
      </c>
      <c r="N80" s="40">
        <v>2.0</v>
      </c>
      <c r="O80" s="40">
        <v>0.0</v>
      </c>
      <c r="P80" s="38" t="s">
        <v>36</v>
      </c>
      <c r="Q80" s="37">
        <v>45211.0</v>
      </c>
      <c r="R80" s="38" t="s">
        <v>25</v>
      </c>
      <c r="S80" s="39" t="s">
        <v>25</v>
      </c>
      <c r="T80" s="40">
        <v>0.0</v>
      </c>
      <c r="U80" s="40">
        <v>0.0</v>
      </c>
      <c r="V80" s="40">
        <v>0.0</v>
      </c>
      <c r="W80" s="42" t="s">
        <v>37</v>
      </c>
      <c r="X80" s="37">
        <v>45212.0</v>
      </c>
      <c r="Y80" s="38" t="s">
        <v>291</v>
      </c>
      <c r="Z80" s="39" t="s">
        <v>248</v>
      </c>
      <c r="AA80" s="40">
        <v>4.0</v>
      </c>
      <c r="AB80" s="40">
        <v>2.0</v>
      </c>
      <c r="AC80" s="40">
        <v>0.0</v>
      </c>
      <c r="AD80" s="56" t="s">
        <v>40</v>
      </c>
      <c r="AE80" s="37">
        <v>45213.0</v>
      </c>
      <c r="AF80" s="38" t="s">
        <v>285</v>
      </c>
      <c r="AG80" s="39" t="s">
        <v>129</v>
      </c>
      <c r="AH80" s="40">
        <v>5.0</v>
      </c>
      <c r="AI80" s="40">
        <v>2.0</v>
      </c>
      <c r="AJ80" s="40">
        <v>0.0</v>
      </c>
      <c r="AK80" s="42" t="s">
        <v>43</v>
      </c>
      <c r="AL80" s="37">
        <v>45214.0</v>
      </c>
      <c r="AM80" s="38" t="s">
        <v>285</v>
      </c>
      <c r="AN80" s="39" t="s">
        <v>129</v>
      </c>
      <c r="AO80" s="40">
        <v>5.0</v>
      </c>
      <c r="AP80" s="40">
        <v>2.0</v>
      </c>
      <c r="AQ80" s="40">
        <v>0.0</v>
      </c>
      <c r="AR80" s="96" t="s">
        <v>142</v>
      </c>
      <c r="AS80" s="37">
        <v>45215.0</v>
      </c>
      <c r="AT80" s="38" t="s">
        <v>289</v>
      </c>
      <c r="AU80" s="39" t="s">
        <v>106</v>
      </c>
      <c r="AV80" s="40">
        <v>3.0</v>
      </c>
      <c r="AW80" s="40">
        <v>2.0</v>
      </c>
      <c r="AX80" s="40">
        <v>0.0</v>
      </c>
      <c r="AY80" s="155"/>
      <c r="AZ80" s="169">
        <f t="shared" ref="AZ80:BB80" si="91">SUM(F80,M80,T80,AA80,AH80,AO80,AV80)</f>
        <v>25</v>
      </c>
      <c r="BA80" s="149">
        <f t="shared" si="91"/>
        <v>12</v>
      </c>
      <c r="BB80" s="149">
        <f t="shared" si="91"/>
        <v>0</v>
      </c>
      <c r="BC80" s="170">
        <f t="shared" si="84"/>
        <v>37</v>
      </c>
      <c r="BD80" s="155"/>
      <c r="BE80" s="39">
        <f>AZ80*67.31</f>
        <v>1682.75</v>
      </c>
      <c r="BF80" s="39">
        <f>BA80*74</f>
        <v>888</v>
      </c>
      <c r="BG80" s="39">
        <f>BB80*84</f>
        <v>0</v>
      </c>
      <c r="BH80" s="39">
        <f>SUM(BE80,BF80,BG80)</f>
        <v>2570.75</v>
      </c>
      <c r="BI80" s="155"/>
      <c r="BJ80" s="155"/>
      <c r="BK80" s="155"/>
      <c r="BL80" s="155"/>
      <c r="BM80" s="155"/>
    </row>
    <row r="81">
      <c r="A81" s="116"/>
      <c r="B81" s="159"/>
      <c r="C81" s="159"/>
      <c r="D81" s="160"/>
      <c r="E81" s="159"/>
      <c r="F81" s="161"/>
      <c r="G81" s="161"/>
      <c r="H81" s="161"/>
      <c r="I81" s="161"/>
      <c r="J81" s="159"/>
      <c r="K81" s="162"/>
      <c r="L81" s="162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1"/>
      <c r="AB81" s="161"/>
      <c r="AC81" s="161"/>
      <c r="AD81" s="161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38"/>
      <c r="AP81" s="138"/>
      <c r="AQ81" s="138"/>
      <c r="AR81" s="138"/>
      <c r="AS81" s="118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76" t="s">
        <v>14</v>
      </c>
      <c r="AZ82" s="77">
        <f t="shared" ref="AZ82:BC82" si="92">SUM(AZ76,AZ77,AZ78,AZ79,AZ80)</f>
        <v>29</v>
      </c>
      <c r="BA82" s="78">
        <f t="shared" si="92"/>
        <v>14</v>
      </c>
      <c r="BB82" s="78">
        <f t="shared" si="92"/>
        <v>0</v>
      </c>
      <c r="BC82" s="79">
        <f t="shared" si="92"/>
        <v>43</v>
      </c>
      <c r="BD82" s="136"/>
      <c r="BE82" s="40">
        <f t="shared" ref="BE82:BG82" si="93">SUM(BE76,BE77,BE78,BE79)</f>
        <v>320</v>
      </c>
      <c r="BF82" s="40">
        <f t="shared" si="93"/>
        <v>176</v>
      </c>
      <c r="BG82" s="40">
        <f t="shared" si="93"/>
        <v>0</v>
      </c>
      <c r="BH82" s="40">
        <f>sum(BH76,BH77,BH78,BH79,BH80)</f>
        <v>3066.75</v>
      </c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6"/>
      <c r="BM83" s="136"/>
    </row>
    <row r="84">
      <c r="A84" s="155"/>
      <c r="B84" s="153"/>
      <c r="C84" s="153"/>
      <c r="D84" s="155"/>
      <c r="E84" s="153"/>
      <c r="F84" s="153"/>
      <c r="G84" s="153"/>
      <c r="H84" s="153"/>
      <c r="I84" s="153"/>
      <c r="J84" s="171"/>
      <c r="K84" s="172" t="s">
        <v>320</v>
      </c>
      <c r="L84" s="4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71"/>
      <c r="AF84" s="293" t="s">
        <v>320</v>
      </c>
      <c r="AG84" s="81"/>
      <c r="AH84" s="153"/>
      <c r="AI84" s="153"/>
      <c r="AJ84" s="153"/>
      <c r="AK84" s="153"/>
      <c r="AL84" s="153"/>
      <c r="AM84" s="153"/>
      <c r="AN84" s="153"/>
      <c r="AO84" s="155"/>
      <c r="AP84" s="155"/>
      <c r="AQ84" s="155"/>
      <c r="AR84" s="155"/>
      <c r="AS84" s="173"/>
      <c r="AT84" s="293" t="s">
        <v>320</v>
      </c>
      <c r="AU84" s="81"/>
      <c r="AV84" s="155"/>
      <c r="AW84" s="155"/>
      <c r="AX84" s="155"/>
      <c r="AY84" s="174"/>
      <c r="AZ84" s="174"/>
      <c r="BA84" s="174"/>
      <c r="BB84" s="174"/>
      <c r="BC84" s="174"/>
      <c r="BD84" s="155"/>
      <c r="BE84" s="174"/>
      <c r="BF84" s="175"/>
      <c r="BG84" s="175"/>
      <c r="BH84" s="174"/>
      <c r="BI84" s="155"/>
      <c r="BJ84" s="155"/>
      <c r="BK84" s="155"/>
      <c r="BL84" s="155"/>
      <c r="BM84" s="155"/>
    </row>
    <row r="85">
      <c r="A85" s="155"/>
      <c r="B85" s="153"/>
      <c r="C85" s="153"/>
      <c r="D85" s="155"/>
      <c r="E85" s="10"/>
      <c r="F85" s="10"/>
      <c r="G85" s="10"/>
      <c r="H85" s="10"/>
      <c r="I85" s="153"/>
      <c r="J85" s="153"/>
      <c r="K85" s="155"/>
      <c r="L85" s="11"/>
      <c r="M85" s="153"/>
      <c r="N85" s="153"/>
      <c r="O85" s="153"/>
      <c r="P85" s="153"/>
      <c r="Q85" s="153"/>
      <c r="R85" s="153"/>
      <c r="S85" s="10"/>
      <c r="T85" s="153"/>
      <c r="U85" s="153"/>
      <c r="V85" s="153"/>
      <c r="W85" s="153"/>
      <c r="X85" s="153"/>
      <c r="Y85" s="10"/>
      <c r="Z85" s="10"/>
      <c r="AA85" s="153"/>
      <c r="AB85" s="153"/>
      <c r="AC85" s="153"/>
      <c r="AD85" s="153"/>
      <c r="AE85" s="153"/>
      <c r="AF85" s="153"/>
      <c r="AG85" s="10"/>
      <c r="AH85" s="153"/>
      <c r="AI85" s="153"/>
      <c r="AJ85" s="153"/>
      <c r="AK85" s="153"/>
      <c r="AL85" s="153"/>
      <c r="AM85" s="153"/>
      <c r="AN85" s="10"/>
      <c r="AO85" s="155"/>
      <c r="AP85" s="155"/>
      <c r="AQ85" s="155"/>
      <c r="AR85" s="155"/>
      <c r="AS85" s="156"/>
      <c r="AT85" s="155"/>
      <c r="AU85" s="11"/>
      <c r="AV85" s="155"/>
      <c r="AW85" s="155"/>
      <c r="AX85" s="155"/>
      <c r="AY85" s="155"/>
      <c r="AZ85" s="155"/>
      <c r="BA85" s="155"/>
      <c r="BB85" s="155"/>
      <c r="BC85" s="155"/>
      <c r="BD85" s="155"/>
      <c r="BE85" s="165"/>
      <c r="BF85" s="293" t="s">
        <v>320</v>
      </c>
      <c r="BG85" s="81"/>
      <c r="BH85" s="155"/>
      <c r="BI85" s="155"/>
      <c r="BJ85" s="155"/>
      <c r="BK85" s="155"/>
      <c r="BL85" s="155"/>
      <c r="BM85" s="155"/>
    </row>
    <row r="86">
      <c r="A86" s="10"/>
      <c r="B86" s="11"/>
      <c r="C86" s="11"/>
      <c r="D86" s="12"/>
      <c r="E86" s="13">
        <v>45208.0</v>
      </c>
      <c r="F86" s="14"/>
      <c r="G86" s="14"/>
      <c r="H86" s="14"/>
      <c r="I86" s="15"/>
      <c r="J86" s="15"/>
      <c r="K86" s="16"/>
      <c r="L86" s="13">
        <v>45209.0</v>
      </c>
      <c r="M86" s="15"/>
      <c r="N86" s="15"/>
      <c r="O86" s="15"/>
      <c r="P86" s="15"/>
      <c r="Q86" s="11"/>
      <c r="R86" s="17"/>
      <c r="S86" s="13">
        <v>45210.0</v>
      </c>
      <c r="T86" s="11"/>
      <c r="U86" s="15"/>
      <c r="V86" s="15"/>
      <c r="W86" s="11"/>
      <c r="X86" s="18"/>
      <c r="Y86" s="14"/>
      <c r="Z86" s="13">
        <v>45211.0</v>
      </c>
      <c r="AA86" s="15"/>
      <c r="AB86" s="15"/>
      <c r="AC86" s="11"/>
      <c r="AD86" s="15"/>
      <c r="AE86" s="15"/>
      <c r="AF86" s="12"/>
      <c r="AG86" s="13">
        <v>45212.0</v>
      </c>
      <c r="AH86" s="15"/>
      <c r="AI86" s="11"/>
      <c r="AJ86" s="15"/>
      <c r="AK86" s="15"/>
      <c r="AL86" s="15"/>
      <c r="AM86" s="18"/>
      <c r="AN86" s="13">
        <v>45213.0</v>
      </c>
      <c r="AO86" s="11"/>
      <c r="AP86" s="19"/>
      <c r="AQ86" s="19"/>
      <c r="AR86" s="19"/>
      <c r="AS86" s="19"/>
      <c r="AT86" s="14"/>
      <c r="AU86" s="13">
        <v>45214.0</v>
      </c>
      <c r="AV86" s="19"/>
      <c r="AW86" s="19"/>
      <c r="AX86" s="19"/>
      <c r="AY86" s="20"/>
      <c r="AZ86" s="19"/>
      <c r="BA86" s="19"/>
      <c r="BB86" s="19"/>
      <c r="BC86" s="19"/>
      <c r="BD86" s="20"/>
      <c r="BE86" s="21"/>
      <c r="BF86" s="22"/>
      <c r="BG86" s="4"/>
      <c r="BH86" s="19"/>
      <c r="BI86" s="23"/>
      <c r="BJ86" s="16"/>
      <c r="BK86" s="16"/>
      <c r="BL86" s="20"/>
      <c r="BM86" s="20"/>
    </row>
    <row r="87">
      <c r="A87" s="176"/>
      <c r="B87" s="177"/>
      <c r="C87" s="177"/>
      <c r="D87" s="18" t="s">
        <v>2</v>
      </c>
      <c r="E87" s="177" t="s">
        <v>3</v>
      </c>
      <c r="F87" s="177" t="s">
        <v>4</v>
      </c>
      <c r="G87" s="177" t="s">
        <v>5</v>
      </c>
      <c r="H87" s="177" t="s">
        <v>6</v>
      </c>
      <c r="I87" s="177"/>
      <c r="J87" s="177"/>
      <c r="K87" s="18" t="s">
        <v>2</v>
      </c>
      <c r="L87" s="18" t="s">
        <v>7</v>
      </c>
      <c r="M87" s="177" t="s">
        <v>4</v>
      </c>
      <c r="N87" s="177" t="s">
        <v>5</v>
      </c>
      <c r="O87" s="177" t="s">
        <v>6</v>
      </c>
      <c r="P87" s="177"/>
      <c r="Q87" s="177"/>
      <c r="R87" s="177" t="s">
        <v>2</v>
      </c>
      <c r="S87" s="177" t="s">
        <v>8</v>
      </c>
      <c r="T87" s="177" t="s">
        <v>4</v>
      </c>
      <c r="U87" s="177" t="s">
        <v>5</v>
      </c>
      <c r="V87" s="177" t="s">
        <v>6</v>
      </c>
      <c r="W87" s="178"/>
      <c r="X87" s="177"/>
      <c r="Y87" s="177" t="s">
        <v>2</v>
      </c>
      <c r="Z87" s="177" t="s">
        <v>9</v>
      </c>
      <c r="AA87" s="177" t="s">
        <v>4</v>
      </c>
      <c r="AB87" s="177" t="s">
        <v>5</v>
      </c>
      <c r="AC87" s="177" t="s">
        <v>6</v>
      </c>
      <c r="AD87" s="177"/>
      <c r="AE87" s="177"/>
      <c r="AF87" s="177" t="s">
        <v>2</v>
      </c>
      <c r="AG87" s="177" t="s">
        <v>10</v>
      </c>
      <c r="AH87" s="177" t="s">
        <v>4</v>
      </c>
      <c r="AI87" s="177" t="s">
        <v>5</v>
      </c>
      <c r="AJ87" s="177" t="s">
        <v>6</v>
      </c>
      <c r="AK87" s="177"/>
      <c r="AL87" s="177"/>
      <c r="AM87" s="177" t="s">
        <v>2</v>
      </c>
      <c r="AN87" s="177" t="s">
        <v>11</v>
      </c>
      <c r="AO87" s="18" t="s">
        <v>4</v>
      </c>
      <c r="AP87" s="18" t="s">
        <v>5</v>
      </c>
      <c r="AQ87" s="18" t="s">
        <v>6</v>
      </c>
      <c r="AR87" s="18"/>
      <c r="AS87" s="179"/>
      <c r="AT87" s="18" t="s">
        <v>2</v>
      </c>
      <c r="AU87" s="18" t="s">
        <v>12</v>
      </c>
      <c r="AV87" s="18" t="s">
        <v>4</v>
      </c>
      <c r="AW87" s="18" t="s">
        <v>5</v>
      </c>
      <c r="AX87" s="18" t="s">
        <v>6</v>
      </c>
      <c r="AY87" s="180"/>
      <c r="AZ87" s="181" t="s">
        <v>4</v>
      </c>
      <c r="BA87" s="181" t="s">
        <v>13</v>
      </c>
      <c r="BB87" s="181" t="s">
        <v>6</v>
      </c>
      <c r="BC87" s="181" t="s">
        <v>14</v>
      </c>
      <c r="BD87" s="165"/>
      <c r="BE87" s="182" t="s">
        <v>4</v>
      </c>
      <c r="BF87" s="182" t="s">
        <v>13</v>
      </c>
      <c r="BG87" s="182" t="s">
        <v>6</v>
      </c>
      <c r="BH87" s="182" t="s">
        <v>15</v>
      </c>
      <c r="BI87" s="155"/>
      <c r="BJ87" s="155"/>
      <c r="BK87" s="155"/>
      <c r="BL87" s="155"/>
      <c r="BM87" s="155"/>
    </row>
    <row r="88">
      <c r="A88" s="94" t="s">
        <v>54</v>
      </c>
      <c r="B88" s="36" t="s">
        <v>19</v>
      </c>
      <c r="C88" s="37"/>
      <c r="D88" s="42"/>
      <c r="E88" s="39"/>
      <c r="F88" s="145">
        <v>0.0</v>
      </c>
      <c r="G88" s="145">
        <v>0.0</v>
      </c>
      <c r="H88" s="163">
        <v>0.0</v>
      </c>
      <c r="I88" s="36" t="s">
        <v>22</v>
      </c>
      <c r="J88" s="37"/>
      <c r="K88" s="42"/>
      <c r="L88" s="39"/>
      <c r="M88" s="145">
        <v>0.0</v>
      </c>
      <c r="N88" s="145">
        <v>0.0</v>
      </c>
      <c r="O88" s="163">
        <v>0.0</v>
      </c>
      <c r="P88" s="57" t="s">
        <v>24</v>
      </c>
      <c r="Q88" s="37"/>
      <c r="R88" s="42"/>
      <c r="S88" s="39"/>
      <c r="T88" s="145">
        <v>0.0</v>
      </c>
      <c r="U88" s="145">
        <v>0.0</v>
      </c>
      <c r="V88" s="163">
        <v>0.0</v>
      </c>
      <c r="W88" s="57" t="s">
        <v>26</v>
      </c>
      <c r="X88" s="37"/>
      <c r="Y88" s="42"/>
      <c r="Z88" s="39"/>
      <c r="AA88" s="145">
        <v>0.0</v>
      </c>
      <c r="AB88" s="145">
        <v>0.0</v>
      </c>
      <c r="AC88" s="163">
        <v>0.0</v>
      </c>
      <c r="AD88" s="57" t="s">
        <v>56</v>
      </c>
      <c r="AE88" s="37"/>
      <c r="AF88" s="42"/>
      <c r="AG88" s="39"/>
      <c r="AH88" s="145">
        <v>0.0</v>
      </c>
      <c r="AI88" s="145">
        <v>0.0</v>
      </c>
      <c r="AJ88" s="163">
        <v>0.0</v>
      </c>
      <c r="AK88" s="287" t="s">
        <v>57</v>
      </c>
      <c r="AL88" s="37"/>
      <c r="AM88" s="42"/>
      <c r="AN88" s="39"/>
      <c r="AO88" s="145">
        <v>0.0</v>
      </c>
      <c r="AP88" s="145">
        <v>0.0</v>
      </c>
      <c r="AQ88" s="163">
        <v>0.0</v>
      </c>
      <c r="AR88" s="36" t="s">
        <v>149</v>
      </c>
      <c r="AS88" s="37"/>
      <c r="AT88" s="42"/>
      <c r="AU88" s="39"/>
      <c r="AV88" s="145">
        <v>0.0</v>
      </c>
      <c r="AW88" s="145">
        <v>0.0</v>
      </c>
      <c r="AX88" s="163">
        <v>0.0</v>
      </c>
      <c r="AY88" s="165"/>
      <c r="AZ88" s="169">
        <f t="shared" ref="AZ88:BB88" si="94">SUM(F88,M88,T88,AA88,AH88,AO88,AV88)</f>
        <v>0</v>
      </c>
      <c r="BA88" s="86">
        <f t="shared" si="94"/>
        <v>0</v>
      </c>
      <c r="BB88" s="86">
        <f t="shared" si="94"/>
        <v>0</v>
      </c>
      <c r="BC88" s="170">
        <f t="shared" ref="BC88:BC90" si="96">SUM(AZ88,BA88,BB88)</f>
        <v>0</v>
      </c>
      <c r="BD88" s="165"/>
      <c r="BE88" s="86">
        <f t="shared" ref="BE88:BE90" si="97">AZ88*80</f>
        <v>0</v>
      </c>
      <c r="BF88" s="17">
        <f t="shared" ref="BF88:BF90" si="98">BA88*88</f>
        <v>0</v>
      </c>
      <c r="BG88" s="17">
        <f t="shared" ref="BG88:BG90" si="99">BB88*80</f>
        <v>0</v>
      </c>
      <c r="BH88" s="17">
        <f t="shared" ref="BH88:BH90" si="100">sum(BE88,BF88,BG88)</f>
        <v>0</v>
      </c>
      <c r="BI88" s="155"/>
      <c r="BJ88" s="155"/>
      <c r="BK88" s="155"/>
      <c r="BL88" s="155"/>
      <c r="BM88" s="155"/>
    </row>
    <row r="89">
      <c r="A89" s="94" t="s">
        <v>52</v>
      </c>
      <c r="B89" s="41"/>
      <c r="C89" s="37"/>
      <c r="D89" s="42"/>
      <c r="E89" s="58"/>
      <c r="F89" s="145">
        <v>0.0</v>
      </c>
      <c r="G89" s="145">
        <v>0.0</v>
      </c>
      <c r="H89" s="163">
        <v>0.0</v>
      </c>
      <c r="I89" s="36"/>
      <c r="J89" s="37"/>
      <c r="K89" s="42"/>
      <c r="L89" s="39"/>
      <c r="M89" s="145">
        <v>0.0</v>
      </c>
      <c r="N89" s="145">
        <v>0.0</v>
      </c>
      <c r="O89" s="163">
        <v>0.0</v>
      </c>
      <c r="P89" s="57"/>
      <c r="Q89" s="37"/>
      <c r="R89" s="42"/>
      <c r="S89" s="39"/>
      <c r="T89" s="145">
        <v>0.0</v>
      </c>
      <c r="U89" s="145">
        <v>0.0</v>
      </c>
      <c r="V89" s="163">
        <v>0.0</v>
      </c>
      <c r="W89" s="57"/>
      <c r="X89" s="37"/>
      <c r="Y89" s="42"/>
      <c r="Z89" s="39"/>
      <c r="AA89" s="145">
        <v>0.0</v>
      </c>
      <c r="AB89" s="145">
        <v>0.0</v>
      </c>
      <c r="AC89" s="163">
        <v>0.0</v>
      </c>
      <c r="AD89" s="57"/>
      <c r="AE89" s="37"/>
      <c r="AF89" s="42"/>
      <c r="AG89" s="39"/>
      <c r="AH89" s="145">
        <v>0.0</v>
      </c>
      <c r="AI89" s="145">
        <v>0.0</v>
      </c>
      <c r="AJ89" s="163">
        <v>0.0</v>
      </c>
      <c r="AK89" s="287"/>
      <c r="AL89" s="37"/>
      <c r="AM89" s="42"/>
      <c r="AN89" s="39"/>
      <c r="AO89" s="145">
        <v>0.0</v>
      </c>
      <c r="AP89" s="145">
        <v>0.0</v>
      </c>
      <c r="AQ89" s="163">
        <v>0.0</v>
      </c>
      <c r="AR89" s="36"/>
      <c r="AS89" s="37"/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si="96"/>
        <v>0</v>
      </c>
      <c r="BD89" s="165"/>
      <c r="BE89" s="86">
        <f t="shared" si="97"/>
        <v>0</v>
      </c>
      <c r="BF89" s="17">
        <f t="shared" si="98"/>
        <v>0</v>
      </c>
      <c r="BG89" s="17">
        <f t="shared" si="99"/>
        <v>0</v>
      </c>
      <c r="BH89" s="17">
        <f t="shared" si="100"/>
        <v>0</v>
      </c>
      <c r="BI89" s="155"/>
      <c r="BJ89" s="155"/>
      <c r="BK89" s="155"/>
      <c r="BL89" s="155"/>
      <c r="BM89" s="155"/>
    </row>
    <row r="90">
      <c r="A90" s="94" t="s">
        <v>82</v>
      </c>
      <c r="B90" s="57"/>
      <c r="C90" s="37"/>
      <c r="D90" s="183"/>
      <c r="E90" s="85"/>
      <c r="F90" s="163">
        <v>0.0</v>
      </c>
      <c r="G90" s="163">
        <v>0.0</v>
      </c>
      <c r="H90" s="163">
        <v>0.0</v>
      </c>
      <c r="I90" s="57"/>
      <c r="J90" s="37"/>
      <c r="K90" s="42"/>
      <c r="L90" s="39"/>
      <c r="M90" s="163">
        <v>0.0</v>
      </c>
      <c r="N90" s="163">
        <v>0.0</v>
      </c>
      <c r="O90" s="163">
        <v>0.0</v>
      </c>
      <c r="P90" s="57"/>
      <c r="Q90" s="37"/>
      <c r="R90" s="42"/>
      <c r="S90" s="39"/>
      <c r="T90" s="163">
        <v>0.0</v>
      </c>
      <c r="U90" s="163">
        <v>0.0</v>
      </c>
      <c r="V90" s="163">
        <v>0.0</v>
      </c>
      <c r="W90" s="57"/>
      <c r="X90" s="37"/>
      <c r="Y90" s="42"/>
      <c r="Z90" s="39"/>
      <c r="AA90" s="163">
        <v>0.0</v>
      </c>
      <c r="AB90" s="163">
        <v>0.0</v>
      </c>
      <c r="AC90" s="163">
        <v>0.0</v>
      </c>
      <c r="AD90" s="57"/>
      <c r="AE90" s="37"/>
      <c r="AF90" s="42"/>
      <c r="AG90" s="39"/>
      <c r="AH90" s="163">
        <v>0.0</v>
      </c>
      <c r="AI90" s="163">
        <v>0.0</v>
      </c>
      <c r="AJ90" s="163">
        <v>0.0</v>
      </c>
      <c r="AK90" s="287"/>
      <c r="AL90" s="37"/>
      <c r="AM90" s="42"/>
      <c r="AN90" s="39"/>
      <c r="AO90" s="163">
        <v>0.0</v>
      </c>
      <c r="AP90" s="163">
        <v>0.0</v>
      </c>
      <c r="AQ90" s="163">
        <v>0.0</v>
      </c>
      <c r="AR90" s="36"/>
      <c r="AS90" s="37"/>
      <c r="AT90" s="42"/>
      <c r="AU90" s="39"/>
      <c r="AV90" s="163">
        <v>0.0</v>
      </c>
      <c r="AW90" s="163">
        <v>0.0</v>
      </c>
      <c r="AX90" s="163">
        <v>0.0</v>
      </c>
      <c r="AY90" s="155"/>
      <c r="AZ90" s="169">
        <f t="shared" ref="AZ90:BB90" si="101">SUM(F90,M90,T90,AA90,AH90,AO90,AV90)</f>
        <v>0</v>
      </c>
      <c r="BA90" s="86">
        <f t="shared" si="101"/>
        <v>0</v>
      </c>
      <c r="BB90" s="86">
        <f t="shared" si="101"/>
        <v>0</v>
      </c>
      <c r="BC90" s="170">
        <f t="shared" si="96"/>
        <v>0</v>
      </c>
      <c r="BD90" s="155"/>
      <c r="BE90" s="86">
        <f t="shared" si="97"/>
        <v>0</v>
      </c>
      <c r="BF90" s="17">
        <f t="shared" si="98"/>
        <v>0</v>
      </c>
      <c r="BG90" s="17">
        <f t="shared" si="99"/>
        <v>0</v>
      </c>
      <c r="BH90" s="17">
        <f t="shared" si="100"/>
        <v>0</v>
      </c>
      <c r="BI90" s="155"/>
      <c r="BJ90" s="155"/>
      <c r="BK90" s="155"/>
      <c r="BL90" s="155"/>
      <c r="BM90" s="155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76" t="s">
        <v>14</v>
      </c>
      <c r="AZ92" s="77">
        <f t="shared" ref="AZ92:BC92" si="102">SUM(AZ88,AZ89,AZ90)</f>
        <v>0</v>
      </c>
      <c r="BA92" s="78">
        <f t="shared" si="102"/>
        <v>0</v>
      </c>
      <c r="BB92" s="78">
        <f t="shared" si="102"/>
        <v>0</v>
      </c>
      <c r="BC92" s="79">
        <f t="shared" si="102"/>
        <v>0</v>
      </c>
      <c r="BD92" s="136"/>
      <c r="BE92" s="40">
        <f>SUM(BE89,BE88)</f>
        <v>0</v>
      </c>
      <c r="BF92" s="40">
        <f t="shared" ref="BF92:BG92" si="103">SUM(BF88,BF89)</f>
        <v>0</v>
      </c>
      <c r="BG92" s="40">
        <f t="shared" si="103"/>
        <v>0</v>
      </c>
      <c r="BH92" s="40">
        <f>SUM(BH88,BH89,BH90)</f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6" t="s">
        <v>147</v>
      </c>
      <c r="L93" s="4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6" t="s">
        <v>147</v>
      </c>
      <c r="AG93" s="4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6" t="s">
        <v>147</v>
      </c>
      <c r="AU93" s="4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6" t="s">
        <v>145</v>
      </c>
      <c r="BG93" s="4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10"/>
      <c r="B95" s="11"/>
      <c r="C95" s="11"/>
      <c r="D95" s="12"/>
      <c r="E95" s="13">
        <v>45208.0</v>
      </c>
      <c r="F95" s="14"/>
      <c r="G95" s="14"/>
      <c r="H95" s="14"/>
      <c r="I95" s="15"/>
      <c r="J95" s="15"/>
      <c r="K95" s="16"/>
      <c r="L95" s="13">
        <v>45209.0</v>
      </c>
      <c r="M95" s="15"/>
      <c r="N95" s="15"/>
      <c r="O95" s="15"/>
      <c r="P95" s="15"/>
      <c r="Q95" s="11"/>
      <c r="R95" s="17"/>
      <c r="S95" s="13">
        <v>45210.0</v>
      </c>
      <c r="T95" s="11"/>
      <c r="U95" s="15"/>
      <c r="V95" s="15"/>
      <c r="W95" s="11"/>
      <c r="X95" s="18"/>
      <c r="Y95" s="14"/>
      <c r="Z95" s="13">
        <v>45211.0</v>
      </c>
      <c r="AA95" s="15"/>
      <c r="AB95" s="15"/>
      <c r="AC95" s="11"/>
      <c r="AD95" s="15"/>
      <c r="AE95" s="15"/>
      <c r="AF95" s="12"/>
      <c r="AG95" s="13">
        <v>45212.0</v>
      </c>
      <c r="AH95" s="15"/>
      <c r="AI95" s="11"/>
      <c r="AJ95" s="15"/>
      <c r="AK95" s="15"/>
      <c r="AL95" s="15"/>
      <c r="AM95" s="18"/>
      <c r="AN95" s="13">
        <v>45213.0</v>
      </c>
      <c r="AO95" s="11"/>
      <c r="AP95" s="19"/>
      <c r="AQ95" s="19"/>
      <c r="AR95" s="19"/>
      <c r="AS95" s="19"/>
      <c r="AT95" s="14"/>
      <c r="AU95" s="13">
        <v>45214.0</v>
      </c>
      <c r="AV95" s="19"/>
      <c r="AW95" s="19"/>
      <c r="AX95" s="19"/>
      <c r="AY95" s="20"/>
      <c r="AZ95" s="19"/>
      <c r="BA95" s="19"/>
      <c r="BB95" s="19"/>
      <c r="BC95" s="19"/>
      <c r="BD95" s="20"/>
      <c r="BE95" s="21"/>
      <c r="BF95" s="22"/>
      <c r="BG95" s="4"/>
      <c r="BH95" s="19"/>
      <c r="BI95" s="23"/>
      <c r="BJ95" s="16"/>
      <c r="BK95" s="16"/>
      <c r="BL95" s="20"/>
      <c r="BM95" s="20"/>
    </row>
    <row r="96">
      <c r="A96" s="107"/>
      <c r="B96" s="26"/>
      <c r="C96" s="26"/>
      <c r="D96" s="26" t="s">
        <v>2</v>
      </c>
      <c r="E96" s="26" t="s">
        <v>3</v>
      </c>
      <c r="F96" s="26" t="s">
        <v>4</v>
      </c>
      <c r="G96" s="26" t="s">
        <v>5</v>
      </c>
      <c r="H96" s="26" t="s">
        <v>6</v>
      </c>
      <c r="I96" s="26"/>
      <c r="J96" s="26"/>
      <c r="K96" s="26" t="s">
        <v>2</v>
      </c>
      <c r="L96" s="26" t="s">
        <v>7</v>
      </c>
      <c r="M96" s="26" t="s">
        <v>4</v>
      </c>
      <c r="N96" s="26" t="s">
        <v>5</v>
      </c>
      <c r="O96" s="26" t="s">
        <v>6</v>
      </c>
      <c r="P96" s="26"/>
      <c r="Q96" s="26"/>
      <c r="R96" s="26" t="s">
        <v>2</v>
      </c>
      <c r="S96" s="26" t="s">
        <v>8</v>
      </c>
      <c r="T96" s="26" t="s">
        <v>4</v>
      </c>
      <c r="U96" s="26" t="s">
        <v>5</v>
      </c>
      <c r="V96" s="26" t="s">
        <v>6</v>
      </c>
      <c r="W96" s="28"/>
      <c r="X96" s="29"/>
      <c r="Y96" s="29" t="s">
        <v>2</v>
      </c>
      <c r="Z96" s="29" t="s">
        <v>9</v>
      </c>
      <c r="AA96" s="26" t="s">
        <v>4</v>
      </c>
      <c r="AB96" s="26" t="s">
        <v>5</v>
      </c>
      <c r="AC96" s="26" t="s">
        <v>6</v>
      </c>
      <c r="AD96" s="29"/>
      <c r="AE96" s="29"/>
      <c r="AF96" s="29" t="s">
        <v>2</v>
      </c>
      <c r="AG96" s="29" t="s">
        <v>10</v>
      </c>
      <c r="AH96" s="26" t="s">
        <v>4</v>
      </c>
      <c r="AI96" s="26" t="s">
        <v>5</v>
      </c>
      <c r="AJ96" s="26" t="s">
        <v>6</v>
      </c>
      <c r="AK96" s="29"/>
      <c r="AL96" s="29"/>
      <c r="AM96" s="29" t="s">
        <v>2</v>
      </c>
      <c r="AN96" s="29" t="s">
        <v>11</v>
      </c>
      <c r="AO96" s="26" t="s">
        <v>4</v>
      </c>
      <c r="AP96" s="26" t="s">
        <v>5</v>
      </c>
      <c r="AQ96" s="26" t="s">
        <v>6</v>
      </c>
      <c r="AR96" s="29"/>
      <c r="AS96" s="29"/>
      <c r="AT96" s="29" t="s">
        <v>2</v>
      </c>
      <c r="AU96" s="29" t="s">
        <v>12</v>
      </c>
      <c r="AV96" s="26" t="s">
        <v>4</v>
      </c>
      <c r="AW96" s="26" t="s">
        <v>5</v>
      </c>
      <c r="AX96" s="26" t="s">
        <v>6</v>
      </c>
      <c r="AY96" s="30"/>
      <c r="AZ96" s="31" t="s">
        <v>4</v>
      </c>
      <c r="BA96" s="31" t="s">
        <v>13</v>
      </c>
      <c r="BB96" s="31" t="s">
        <v>6</v>
      </c>
      <c r="BC96" s="31" t="s">
        <v>14</v>
      </c>
      <c r="BD96" s="32"/>
      <c r="BE96" s="33" t="s">
        <v>4</v>
      </c>
      <c r="BF96" s="33" t="s">
        <v>13</v>
      </c>
      <c r="BG96" s="33" t="s">
        <v>6</v>
      </c>
      <c r="BH96" s="33" t="s">
        <v>15</v>
      </c>
      <c r="BI96" s="32"/>
      <c r="BJ96" s="32"/>
      <c r="BK96" s="32"/>
      <c r="BL96" s="32"/>
      <c r="BM96" s="32"/>
    </row>
    <row r="97">
      <c r="A97" s="184" t="s">
        <v>148</v>
      </c>
      <c r="B97" s="36" t="s">
        <v>19</v>
      </c>
      <c r="C97" s="37"/>
      <c r="D97" s="42"/>
      <c r="E97" s="58"/>
      <c r="F97" s="40">
        <v>0.0</v>
      </c>
      <c r="G97" s="40">
        <v>0.0</v>
      </c>
      <c r="H97" s="40">
        <v>0.0</v>
      </c>
      <c r="I97" s="36" t="s">
        <v>22</v>
      </c>
      <c r="J97" s="37"/>
      <c r="K97" s="42"/>
      <c r="L97" s="58"/>
      <c r="M97" s="40">
        <v>0.0</v>
      </c>
      <c r="N97" s="40">
        <v>0.0</v>
      </c>
      <c r="O97" s="40">
        <v>0.0</v>
      </c>
      <c r="P97" s="36" t="s">
        <v>24</v>
      </c>
      <c r="Q97" s="37"/>
      <c r="R97" s="42"/>
      <c r="S97" s="58"/>
      <c r="T97" s="40">
        <v>0.0</v>
      </c>
      <c r="U97" s="40">
        <v>0.0</v>
      </c>
      <c r="V97" s="40">
        <v>0.0</v>
      </c>
      <c r="W97" s="36" t="s">
        <v>26</v>
      </c>
      <c r="X97" s="37"/>
      <c r="Y97" s="53"/>
      <c r="Z97" s="58"/>
      <c r="AA97" s="40">
        <v>0.0</v>
      </c>
      <c r="AB97" s="40">
        <v>0.0</v>
      </c>
      <c r="AC97" s="40">
        <v>0.0</v>
      </c>
      <c r="AD97" s="36" t="s">
        <v>56</v>
      </c>
      <c r="AE97" s="37"/>
      <c r="AF97" s="42"/>
      <c r="AG97" s="58"/>
      <c r="AH97" s="40">
        <v>0.0</v>
      </c>
      <c r="AI97" s="40">
        <v>0.0</v>
      </c>
      <c r="AJ97" s="40">
        <v>0.0</v>
      </c>
      <c r="AK97" s="47" t="s">
        <v>57</v>
      </c>
      <c r="AL97" s="37"/>
      <c r="AM97" s="42"/>
      <c r="AN97" s="58"/>
      <c r="AO97" s="40">
        <v>0.0</v>
      </c>
      <c r="AP97" s="40">
        <v>0.0</v>
      </c>
      <c r="AQ97" s="40">
        <v>0.0</v>
      </c>
      <c r="AR97" s="96" t="s">
        <v>149</v>
      </c>
      <c r="AS97" s="37"/>
      <c r="AT97" s="42"/>
      <c r="AU97" s="58"/>
      <c r="AV97" s="40">
        <v>0.0</v>
      </c>
      <c r="AW97" s="40">
        <v>0.0</v>
      </c>
      <c r="AX97" s="40">
        <v>0.0</v>
      </c>
      <c r="AY97" s="48"/>
      <c r="AZ97" s="49">
        <f t="shared" ref="AZ97:BB97" si="104">SUM(F97,M97,T97,AA97,AH97,AO97,AV97)</f>
        <v>0</v>
      </c>
      <c r="BA97" s="39">
        <f t="shared" si="104"/>
        <v>0</v>
      </c>
      <c r="BB97" s="39">
        <f t="shared" si="104"/>
        <v>0</v>
      </c>
      <c r="BC97" s="50">
        <f t="shared" ref="BC97:BC98" si="106">SUM(AZ97,BA97,BB97)</f>
        <v>0</v>
      </c>
      <c r="BD97" s="51"/>
      <c r="BE97" s="39">
        <f>AZ97*67.31</f>
        <v>0</v>
      </c>
      <c r="BF97" s="39">
        <f>BA97*74</f>
        <v>0</v>
      </c>
      <c r="BG97" s="39">
        <f>BB97*84</f>
        <v>0</v>
      </c>
      <c r="BH97" s="39">
        <f t="shared" ref="BH97:BH98" si="107">sum(BE97,BF97,BG97)</f>
        <v>0</v>
      </c>
      <c r="BI97" s="51"/>
      <c r="BJ97" s="51"/>
      <c r="BK97" s="51"/>
      <c r="BL97" s="51"/>
      <c r="BM97" s="51"/>
    </row>
    <row r="98">
      <c r="A98" s="184" t="s">
        <v>150</v>
      </c>
      <c r="B98" s="41" t="s">
        <v>33</v>
      </c>
      <c r="C98" s="37"/>
      <c r="D98" s="53"/>
      <c r="E98" s="53"/>
      <c r="F98" s="40">
        <v>0.0</v>
      </c>
      <c r="G98" s="40">
        <v>0.0</v>
      </c>
      <c r="H98" s="40">
        <v>0.0</v>
      </c>
      <c r="I98" s="42" t="s">
        <v>46</v>
      </c>
      <c r="J98" s="37"/>
      <c r="K98" s="38"/>
      <c r="L98" s="39"/>
      <c r="M98" s="40">
        <v>0.0</v>
      </c>
      <c r="N98" s="40">
        <v>0.0</v>
      </c>
      <c r="O98" s="40">
        <v>0.0</v>
      </c>
      <c r="P98" s="38" t="s">
        <v>36</v>
      </c>
      <c r="Q98" s="37"/>
      <c r="R98" s="53"/>
      <c r="S98" s="53"/>
      <c r="T98" s="40">
        <v>0.0</v>
      </c>
      <c r="U98" s="40">
        <v>0.0</v>
      </c>
      <c r="V98" s="40">
        <v>0.0</v>
      </c>
      <c r="W98" s="56" t="s">
        <v>37</v>
      </c>
      <c r="X98" s="37"/>
      <c r="Y98" s="39"/>
      <c r="Z98" s="39"/>
      <c r="AA98" s="40">
        <v>0.0</v>
      </c>
      <c r="AB98" s="40">
        <v>0.0</v>
      </c>
      <c r="AC98" s="40">
        <v>0.0</v>
      </c>
      <c r="AD98" s="56" t="s">
        <v>40</v>
      </c>
      <c r="AE98" s="37"/>
      <c r="AF98" s="38"/>
      <c r="AG98" s="39"/>
      <c r="AH98" s="40">
        <v>0.0</v>
      </c>
      <c r="AI98" s="40">
        <v>0.0</v>
      </c>
      <c r="AJ98" s="40">
        <v>0.0</v>
      </c>
      <c r="AK98" s="185" t="s">
        <v>43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142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si="106"/>
        <v>0</v>
      </c>
      <c r="BD98" s="51"/>
      <c r="BE98" s="39">
        <f>AZ98*80</f>
        <v>0</v>
      </c>
      <c r="BF98" s="39">
        <f>BA98*88</f>
        <v>0</v>
      </c>
      <c r="BG98" s="39">
        <f>BB98*80</f>
        <v>0</v>
      </c>
      <c r="BH98" s="39">
        <f t="shared" si="107"/>
        <v>0</v>
      </c>
      <c r="BI98" s="51"/>
      <c r="BJ98" s="51"/>
      <c r="BK98" s="51"/>
      <c r="BL98" s="51"/>
      <c r="BM98" s="51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76" t="s">
        <v>14</v>
      </c>
      <c r="AZ100" s="77"/>
      <c r="BA100" s="78"/>
      <c r="BB100" s="78"/>
      <c r="BC100" s="79"/>
      <c r="BD100" s="136"/>
      <c r="BE100" s="145">
        <f t="shared" ref="BE100:BH100" si="108">sum(BE97,BE98)</f>
        <v>0</v>
      </c>
      <c r="BF100" s="145">
        <f t="shared" si="108"/>
        <v>0</v>
      </c>
      <c r="BG100" s="145">
        <f t="shared" si="108"/>
        <v>0</v>
      </c>
      <c r="BH100" s="145">
        <f t="shared" si="108"/>
        <v>0</v>
      </c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</row>
    <row r="102">
      <c r="A102" s="116"/>
      <c r="B102" s="67"/>
      <c r="E102" s="68"/>
      <c r="G102" s="73"/>
      <c r="H102" s="73"/>
      <c r="I102" s="73"/>
      <c r="K102" s="6" t="s">
        <v>151</v>
      </c>
      <c r="L102" s="4"/>
      <c r="Q102" s="186"/>
      <c r="R102" s="186"/>
      <c r="Y102" s="73"/>
      <c r="Z102" s="73"/>
      <c r="AA102" s="73"/>
      <c r="AC102" s="28"/>
      <c r="AF102" s="6" t="s">
        <v>151</v>
      </c>
      <c r="AG102" s="4"/>
      <c r="AT102" s="6" t="s">
        <v>151</v>
      </c>
      <c r="AU102" s="4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0"/>
      <c r="B104" s="11"/>
      <c r="C104" s="11"/>
      <c r="D104" s="12"/>
      <c r="E104" s="13">
        <v>45208.0</v>
      </c>
      <c r="F104" s="14"/>
      <c r="G104" s="14"/>
      <c r="H104" s="14"/>
      <c r="I104" s="15"/>
      <c r="J104" s="15"/>
      <c r="K104" s="16"/>
      <c r="L104" s="13">
        <v>45209.0</v>
      </c>
      <c r="M104" s="15"/>
      <c r="N104" s="15"/>
      <c r="O104" s="15"/>
      <c r="P104" s="15"/>
      <c r="Q104" s="11"/>
      <c r="R104" s="17"/>
      <c r="S104" s="13">
        <v>45210.0</v>
      </c>
      <c r="T104" s="11"/>
      <c r="U104" s="15"/>
      <c r="V104" s="15"/>
      <c r="W104" s="11"/>
      <c r="X104" s="18"/>
      <c r="Y104" s="14"/>
      <c r="Z104" s="13">
        <v>45211.0</v>
      </c>
      <c r="AA104" s="15"/>
      <c r="AB104" s="15"/>
      <c r="AC104" s="11"/>
      <c r="AD104" s="15"/>
      <c r="AE104" s="15"/>
      <c r="AF104" s="12"/>
      <c r="AG104" s="13">
        <v>45212.0</v>
      </c>
      <c r="AH104" s="15"/>
      <c r="AI104" s="11"/>
      <c r="AJ104" s="15"/>
      <c r="AK104" s="15"/>
      <c r="AL104" s="15"/>
      <c r="AM104" s="18"/>
      <c r="AN104" s="13">
        <v>45213.0</v>
      </c>
      <c r="AO104" s="11"/>
      <c r="AP104" s="19"/>
      <c r="AQ104" s="19"/>
      <c r="AR104" s="19"/>
      <c r="AS104" s="19"/>
      <c r="AT104" s="14"/>
      <c r="AU104" s="13">
        <v>45214.0</v>
      </c>
      <c r="AV104" s="19"/>
      <c r="AW104" s="19"/>
      <c r="AX104" s="19"/>
      <c r="AY104" s="20"/>
      <c r="AZ104" s="19"/>
      <c r="BA104" s="19"/>
      <c r="BB104" s="19"/>
      <c r="BC104" s="19"/>
      <c r="BD104" s="20"/>
      <c r="BE104" s="21"/>
      <c r="BF104" s="22"/>
      <c r="BG104" s="4"/>
      <c r="BH104" s="19"/>
      <c r="BI104" s="23"/>
      <c r="BJ104" s="16"/>
      <c r="BK104" s="16"/>
      <c r="BL104" s="20"/>
      <c r="BM104" s="20"/>
    </row>
    <row r="105">
      <c r="A105" s="67"/>
      <c r="B105" s="25"/>
      <c r="C105" s="25"/>
      <c r="D105" s="187" t="s">
        <v>153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153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152</v>
      </c>
      <c r="S105" s="191" t="s">
        <v>153</v>
      </c>
      <c r="T105" s="26" t="s">
        <v>4</v>
      </c>
      <c r="U105" s="26" t="s">
        <v>5</v>
      </c>
      <c r="V105" s="26" t="s">
        <v>6</v>
      </c>
      <c r="W105" s="28"/>
      <c r="X105" s="28"/>
      <c r="Y105" s="187" t="s">
        <v>152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188"/>
      <c r="AE105" s="189"/>
      <c r="AF105" s="187" t="s">
        <v>153</v>
      </c>
      <c r="AG105" s="190" t="s">
        <v>154</v>
      </c>
      <c r="AH105" s="26" t="s">
        <v>4</v>
      </c>
      <c r="AI105" s="26" t="s">
        <v>5</v>
      </c>
      <c r="AJ105" s="26" t="s">
        <v>6</v>
      </c>
      <c r="AM105" s="187" t="s">
        <v>156</v>
      </c>
      <c r="AN105" s="29" t="s">
        <v>11</v>
      </c>
      <c r="AO105" s="26" t="s">
        <v>4</v>
      </c>
      <c r="AP105" s="26" t="s">
        <v>5</v>
      </c>
      <c r="AQ105" s="26" t="s">
        <v>6</v>
      </c>
      <c r="AT105" s="187" t="s">
        <v>157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59" t="s">
        <v>52</v>
      </c>
      <c r="B106" s="275" t="s">
        <v>62</v>
      </c>
      <c r="C106" s="37">
        <v>45209.0</v>
      </c>
      <c r="D106" s="42" t="s">
        <v>283</v>
      </c>
      <c r="E106" s="53" t="s">
        <v>118</v>
      </c>
      <c r="F106" s="40">
        <v>0.0</v>
      </c>
      <c r="G106" s="40">
        <v>5.5</v>
      </c>
      <c r="H106" s="40">
        <v>0.0</v>
      </c>
      <c r="I106" s="42" t="s">
        <v>131</v>
      </c>
      <c r="J106" s="37">
        <v>45210.0</v>
      </c>
      <c r="K106" s="42" t="s">
        <v>283</v>
      </c>
      <c r="L106" s="53" t="s">
        <v>118</v>
      </c>
      <c r="M106" s="40">
        <v>0.0</v>
      </c>
      <c r="N106" s="40">
        <v>5.5</v>
      </c>
      <c r="O106" s="40">
        <v>0.0</v>
      </c>
      <c r="P106" s="36" t="s">
        <v>24</v>
      </c>
      <c r="Q106" s="37">
        <v>45210.0</v>
      </c>
      <c r="R106" s="42" t="s">
        <v>307</v>
      </c>
      <c r="S106" s="40" t="s">
        <v>322</v>
      </c>
      <c r="T106" s="40">
        <v>0.0</v>
      </c>
      <c r="U106" s="40">
        <v>7.0</v>
      </c>
      <c r="V106" s="40">
        <v>0.0</v>
      </c>
      <c r="W106" s="43" t="s">
        <v>26</v>
      </c>
      <c r="X106" s="37">
        <v>45211.0</v>
      </c>
      <c r="Y106" s="42" t="s">
        <v>211</v>
      </c>
      <c r="Z106" s="58" t="s">
        <v>66</v>
      </c>
      <c r="AA106" s="40">
        <v>0.0</v>
      </c>
      <c r="AB106" s="40">
        <v>6.0</v>
      </c>
      <c r="AC106" s="40">
        <v>0.0</v>
      </c>
      <c r="AD106" s="56" t="s">
        <v>56</v>
      </c>
      <c r="AE106" s="37">
        <v>45212.0</v>
      </c>
      <c r="AF106" s="42" t="s">
        <v>25</v>
      </c>
      <c r="AG106" s="148" t="s">
        <v>25</v>
      </c>
      <c r="AH106" s="40">
        <v>0.0</v>
      </c>
      <c r="AI106" s="40">
        <v>0.0</v>
      </c>
      <c r="AJ106" s="40">
        <v>0.0</v>
      </c>
      <c r="AK106" s="284" t="s">
        <v>57</v>
      </c>
      <c r="AL106" s="37">
        <v>45213.0</v>
      </c>
      <c r="AM106" s="42" t="s">
        <v>211</v>
      </c>
      <c r="AN106" s="58" t="s">
        <v>66</v>
      </c>
      <c r="AO106" s="40">
        <v>0.0</v>
      </c>
      <c r="AP106" s="40">
        <v>6.0</v>
      </c>
      <c r="AQ106" s="40">
        <v>0.0</v>
      </c>
      <c r="AR106" s="36" t="s">
        <v>93</v>
      </c>
      <c r="AS106" s="37">
        <v>45214.0</v>
      </c>
      <c r="AT106" s="42" t="s">
        <v>25</v>
      </c>
      <c r="AU106" s="39" t="s">
        <v>25</v>
      </c>
      <c r="AV106" s="40">
        <v>0.0</v>
      </c>
      <c r="AW106" s="40">
        <v>0.0</v>
      </c>
      <c r="AX106" s="40">
        <v>0.0</v>
      </c>
      <c r="AY106" s="194"/>
      <c r="AZ106" s="49">
        <f t="shared" ref="AZ106:BB106" si="109">SUM(F106,M106,T106,AA106,AH106,AO106,AV106)</f>
        <v>0</v>
      </c>
      <c r="BA106" s="39">
        <f t="shared" si="109"/>
        <v>30</v>
      </c>
      <c r="BB106" s="39">
        <f t="shared" si="109"/>
        <v>0</v>
      </c>
      <c r="BC106" s="50">
        <f>SUM(AZ106,BA106,BB106)</f>
        <v>30</v>
      </c>
      <c r="BE106" s="39">
        <f>AZ106*80</f>
        <v>0</v>
      </c>
      <c r="BF106" s="39">
        <f>BA106*88</f>
        <v>2640</v>
      </c>
      <c r="BG106" s="39">
        <f>BB106*80</f>
        <v>0</v>
      </c>
      <c r="BH106" s="39">
        <f>SUM(BE106,BF106,BG106)</f>
        <v>2640</v>
      </c>
      <c r="BI106" s="194"/>
      <c r="BJ106" s="194"/>
      <c r="BK106" s="194"/>
      <c r="BL106" s="194"/>
      <c r="BM106" s="194"/>
    </row>
    <row r="107">
      <c r="A107" s="67"/>
      <c r="F107" s="73"/>
      <c r="G107" s="73"/>
      <c r="H107" s="73"/>
      <c r="Y107" s="192"/>
      <c r="Z107" s="39"/>
      <c r="AA107" s="39"/>
      <c r="AB107" s="39"/>
      <c r="AC107" s="39"/>
      <c r="AV107" s="193"/>
      <c r="AW107" s="193"/>
      <c r="AX107" s="193"/>
      <c r="AY107" s="193"/>
      <c r="AZ107" s="193"/>
      <c r="BA107" s="193"/>
      <c r="BB107" s="193"/>
      <c r="BC107" s="193"/>
      <c r="BF107" s="193"/>
      <c r="BI107" s="193"/>
      <c r="BJ107" s="193"/>
      <c r="BK107" s="193"/>
      <c r="BL107" s="193"/>
      <c r="BM107" s="193"/>
    </row>
    <row r="108">
      <c r="A108" s="67"/>
      <c r="D108" s="187" t="s">
        <v>156</v>
      </c>
      <c r="E108" s="26" t="s">
        <v>3</v>
      </c>
      <c r="F108" s="26" t="s">
        <v>4</v>
      </c>
      <c r="G108" s="26" t="s">
        <v>5</v>
      </c>
      <c r="H108" s="26" t="s">
        <v>6</v>
      </c>
      <c r="I108" s="73"/>
      <c r="K108" s="187" t="s">
        <v>156</v>
      </c>
      <c r="L108" s="26" t="s">
        <v>7</v>
      </c>
      <c r="M108" s="26" t="s">
        <v>4</v>
      </c>
      <c r="N108" s="26" t="s">
        <v>5</v>
      </c>
      <c r="O108" s="26" t="s">
        <v>6</v>
      </c>
      <c r="R108" s="187" t="s">
        <v>156</v>
      </c>
      <c r="S108" s="26" t="s">
        <v>8</v>
      </c>
      <c r="T108" s="26" t="s">
        <v>4</v>
      </c>
      <c r="U108" s="26" t="s">
        <v>5</v>
      </c>
      <c r="V108" s="26" t="s">
        <v>6</v>
      </c>
      <c r="Y108" s="187" t="s">
        <v>156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73"/>
      <c r="AF108" s="187" t="s">
        <v>156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156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87" t="s">
        <v>156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3"/>
      <c r="AZ108" s="31" t="s">
        <v>4</v>
      </c>
      <c r="BA108" s="31" t="s">
        <v>13</v>
      </c>
      <c r="BB108" s="31" t="s">
        <v>6</v>
      </c>
      <c r="BC108" s="31" t="s">
        <v>14</v>
      </c>
      <c r="BE108" s="33" t="s">
        <v>4</v>
      </c>
      <c r="BF108" s="33" t="s">
        <v>13</v>
      </c>
      <c r="BG108" s="33" t="s">
        <v>6</v>
      </c>
      <c r="BH108" s="33" t="s">
        <v>15</v>
      </c>
      <c r="BI108" s="193"/>
      <c r="BJ108" s="193"/>
      <c r="BK108" s="193"/>
      <c r="BL108" s="193"/>
      <c r="BM108" s="193"/>
    </row>
    <row r="109">
      <c r="A109" s="35" t="s">
        <v>82</v>
      </c>
      <c r="B109" s="41" t="s">
        <v>33</v>
      </c>
      <c r="C109" s="37">
        <v>45209.0</v>
      </c>
      <c r="D109" s="38" t="s">
        <v>247</v>
      </c>
      <c r="E109" s="39" t="s">
        <v>127</v>
      </c>
      <c r="F109" s="40">
        <v>5.0</v>
      </c>
      <c r="G109" s="40">
        <v>1.0</v>
      </c>
      <c r="H109" s="40">
        <v>0.0</v>
      </c>
      <c r="I109" s="42" t="s">
        <v>46</v>
      </c>
      <c r="J109" s="37">
        <v>45210.0</v>
      </c>
      <c r="K109" s="38" t="s">
        <v>247</v>
      </c>
      <c r="L109" s="39" t="s">
        <v>127</v>
      </c>
      <c r="M109" s="40">
        <v>5.0</v>
      </c>
      <c r="N109" s="40">
        <v>1.0</v>
      </c>
      <c r="O109" s="40">
        <v>0.0</v>
      </c>
      <c r="P109" s="38" t="s">
        <v>36</v>
      </c>
      <c r="Q109" s="37">
        <v>45211.0</v>
      </c>
      <c r="R109" s="38" t="s">
        <v>25</v>
      </c>
      <c r="S109" s="39" t="s">
        <v>25</v>
      </c>
      <c r="T109" s="40">
        <v>0.0</v>
      </c>
      <c r="U109" s="40">
        <v>0.0</v>
      </c>
      <c r="V109" s="40">
        <v>0.0</v>
      </c>
      <c r="W109" s="42" t="s">
        <v>37</v>
      </c>
      <c r="X109" s="37">
        <v>45212.0</v>
      </c>
      <c r="Y109" s="38" t="s">
        <v>247</v>
      </c>
      <c r="Z109" s="39" t="s">
        <v>127</v>
      </c>
      <c r="AA109" s="40">
        <v>5.0</v>
      </c>
      <c r="AB109" s="40">
        <v>1.0</v>
      </c>
      <c r="AC109" s="40">
        <v>0.0</v>
      </c>
      <c r="AD109" s="56" t="s">
        <v>40</v>
      </c>
      <c r="AE109" s="37">
        <v>45213.0</v>
      </c>
      <c r="AF109" s="38" t="s">
        <v>285</v>
      </c>
      <c r="AG109" s="39" t="s">
        <v>129</v>
      </c>
      <c r="AH109" s="40">
        <v>5.0</v>
      </c>
      <c r="AI109" s="40">
        <v>2.0</v>
      </c>
      <c r="AJ109" s="40">
        <v>0.0</v>
      </c>
      <c r="AK109" s="42" t="s">
        <v>43</v>
      </c>
      <c r="AL109" s="37">
        <v>45214.0</v>
      </c>
      <c r="AM109" s="38" t="s">
        <v>247</v>
      </c>
      <c r="AN109" s="39" t="s">
        <v>127</v>
      </c>
      <c r="AO109" s="40">
        <v>5.0</v>
      </c>
      <c r="AP109" s="40">
        <v>1.0</v>
      </c>
      <c r="AQ109" s="40">
        <v>0.0</v>
      </c>
      <c r="AR109" s="96" t="s">
        <v>142</v>
      </c>
      <c r="AS109" s="37">
        <v>45215.0</v>
      </c>
      <c r="AT109" s="38" t="s">
        <v>247</v>
      </c>
      <c r="AU109" s="39" t="s">
        <v>127</v>
      </c>
      <c r="AV109" s="40">
        <v>5.0</v>
      </c>
      <c r="AW109" s="40">
        <v>1.0</v>
      </c>
      <c r="AX109" s="40">
        <v>0.0</v>
      </c>
      <c r="AY109" s="194"/>
      <c r="AZ109" s="49">
        <f t="shared" ref="AZ109:BB109" si="110">SUM(F109,M109,T109,AA109,AH109,AO109,AV109)</f>
        <v>30</v>
      </c>
      <c r="BA109" s="39">
        <f t="shared" si="110"/>
        <v>7</v>
      </c>
      <c r="BB109" s="39">
        <f t="shared" si="110"/>
        <v>0</v>
      </c>
      <c r="BC109" s="50">
        <f>SUM(AZ109,BA109,BB109)</f>
        <v>37</v>
      </c>
      <c r="BE109" s="39">
        <f>AZ109*80</f>
        <v>2400</v>
      </c>
      <c r="BF109" s="39">
        <f>BA109*88</f>
        <v>616</v>
      </c>
      <c r="BG109" s="39">
        <f>BB109*80</f>
        <v>0</v>
      </c>
      <c r="BH109" s="39">
        <f>SUM(BE109,BF109,BG109)</f>
        <v>3016</v>
      </c>
      <c r="BI109" s="194"/>
      <c r="BJ109" s="194"/>
      <c r="BK109" s="194"/>
      <c r="BL109" s="194"/>
      <c r="BM109" s="194"/>
    </row>
    <row r="110">
      <c r="A110" s="67"/>
      <c r="B110" s="68"/>
      <c r="C110" s="68"/>
    </row>
    <row r="111">
      <c r="A111" s="67"/>
      <c r="D111" s="187" t="s">
        <v>153</v>
      </c>
      <c r="E111" s="26" t="s">
        <v>3</v>
      </c>
      <c r="F111" s="26" t="s">
        <v>4</v>
      </c>
      <c r="G111" s="26" t="s">
        <v>5</v>
      </c>
      <c r="H111" s="26" t="s">
        <v>6</v>
      </c>
      <c r="I111" s="26"/>
      <c r="J111" s="26"/>
      <c r="K111" s="187" t="s">
        <v>153</v>
      </c>
      <c r="L111" s="26" t="s">
        <v>7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153</v>
      </c>
      <c r="S111" s="191" t="s">
        <v>249</v>
      </c>
      <c r="T111" s="26" t="s">
        <v>4</v>
      </c>
      <c r="U111" s="26" t="s">
        <v>5</v>
      </c>
      <c r="V111" s="26" t="s">
        <v>6</v>
      </c>
      <c r="W111" s="28"/>
      <c r="X111" s="28"/>
      <c r="Y111" s="187" t="s">
        <v>153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73"/>
      <c r="AF111" s="195" t="s">
        <v>157</v>
      </c>
      <c r="AG111" s="190" t="s">
        <v>232</v>
      </c>
      <c r="AH111" s="26" t="s">
        <v>4</v>
      </c>
      <c r="AI111" s="26" t="s">
        <v>5</v>
      </c>
      <c r="AJ111" s="26" t="s">
        <v>6</v>
      </c>
      <c r="AM111" s="187" t="s">
        <v>153</v>
      </c>
      <c r="AN111" s="190" t="s">
        <v>154</v>
      </c>
      <c r="AO111" s="26" t="s">
        <v>4</v>
      </c>
      <c r="AP111" s="26" t="s">
        <v>5</v>
      </c>
      <c r="AQ111" s="26" t="s">
        <v>6</v>
      </c>
      <c r="AT111" s="190" t="s">
        <v>154</v>
      </c>
      <c r="AU111" s="29" t="s">
        <v>12</v>
      </c>
      <c r="AV111" s="26" t="s">
        <v>4</v>
      </c>
      <c r="AW111" s="26" t="s">
        <v>5</v>
      </c>
      <c r="AX111" s="26" t="s">
        <v>6</v>
      </c>
      <c r="AY111" s="196"/>
      <c r="AZ111" s="31" t="s">
        <v>4</v>
      </c>
      <c r="BA111" s="31" t="s">
        <v>13</v>
      </c>
      <c r="BB111" s="31" t="s">
        <v>6</v>
      </c>
      <c r="BC111" s="31" t="s">
        <v>14</v>
      </c>
      <c r="BD111" s="196"/>
      <c r="BE111" s="33" t="s">
        <v>4</v>
      </c>
      <c r="BF111" s="33" t="s">
        <v>13</v>
      </c>
      <c r="BG111" s="33" t="s">
        <v>6</v>
      </c>
      <c r="BH111" s="33" t="s">
        <v>15</v>
      </c>
      <c r="BI111" s="196"/>
      <c r="BJ111" s="196"/>
      <c r="BK111" s="196"/>
      <c r="BL111" s="196"/>
      <c r="BM111" s="196"/>
    </row>
    <row r="112">
      <c r="A112" s="35" t="s">
        <v>50</v>
      </c>
      <c r="B112" s="41" t="s">
        <v>33</v>
      </c>
      <c r="C112" s="37">
        <v>45209.0</v>
      </c>
      <c r="D112" s="36" t="s">
        <v>236</v>
      </c>
      <c r="E112" s="127" t="s">
        <v>125</v>
      </c>
      <c r="F112" s="129">
        <v>5.0</v>
      </c>
      <c r="G112" s="129">
        <v>0.0</v>
      </c>
      <c r="H112" s="129">
        <v>0.0</v>
      </c>
      <c r="I112" s="42" t="s">
        <v>131</v>
      </c>
      <c r="J112" s="37">
        <v>45210.0</v>
      </c>
      <c r="K112" s="38" t="s">
        <v>236</v>
      </c>
      <c r="L112" s="39" t="s">
        <v>125</v>
      </c>
      <c r="M112" s="40">
        <v>5.0</v>
      </c>
      <c r="N112" s="40">
        <v>0.0</v>
      </c>
      <c r="O112" s="40">
        <v>0.0</v>
      </c>
      <c r="P112" s="38" t="s">
        <v>36</v>
      </c>
      <c r="Q112" s="37">
        <v>45211.0</v>
      </c>
      <c r="R112" s="42" t="s">
        <v>284</v>
      </c>
      <c r="S112" s="40" t="s">
        <v>291</v>
      </c>
      <c r="T112" s="40">
        <v>4.0</v>
      </c>
      <c r="U112" s="40">
        <v>5.5</v>
      </c>
      <c r="V112" s="40">
        <v>0.0</v>
      </c>
      <c r="W112" s="38" t="s">
        <v>67</v>
      </c>
      <c r="X112" s="37">
        <v>45212.0</v>
      </c>
      <c r="Y112" s="42" t="s">
        <v>25</v>
      </c>
      <c r="Z112" s="53" t="s">
        <v>25</v>
      </c>
      <c r="AA112" s="40">
        <v>0.0</v>
      </c>
      <c r="AB112" s="40">
        <v>0.0</v>
      </c>
      <c r="AC112" s="40">
        <v>0.0</v>
      </c>
      <c r="AD112" s="56" t="s">
        <v>56</v>
      </c>
      <c r="AE112" s="37">
        <v>45212.0</v>
      </c>
      <c r="AF112" s="42" t="s">
        <v>278</v>
      </c>
      <c r="AG112" s="40" t="s">
        <v>290</v>
      </c>
      <c r="AH112" s="40">
        <v>3.0</v>
      </c>
      <c r="AI112" s="40">
        <v>8.0</v>
      </c>
      <c r="AJ112" s="40">
        <v>0.0</v>
      </c>
      <c r="AK112" s="42" t="s">
        <v>79</v>
      </c>
      <c r="AL112" s="37">
        <v>45214.0</v>
      </c>
      <c r="AM112" s="42" t="s">
        <v>284</v>
      </c>
      <c r="AN112" s="148" t="s">
        <v>289</v>
      </c>
      <c r="AO112" s="40">
        <v>2.5</v>
      </c>
      <c r="AP112" s="40">
        <v>5.5</v>
      </c>
      <c r="AQ112" s="40">
        <v>0.5</v>
      </c>
      <c r="AR112" s="151" t="s">
        <v>44</v>
      </c>
      <c r="AS112" s="146">
        <v>45215.0</v>
      </c>
      <c r="AT112" s="289" t="s">
        <v>288</v>
      </c>
      <c r="AU112" s="129" t="s">
        <v>138</v>
      </c>
      <c r="AV112" s="40">
        <v>2.0</v>
      </c>
      <c r="AW112" s="40">
        <v>2.0</v>
      </c>
      <c r="AX112" s="40">
        <v>0.0</v>
      </c>
      <c r="AY112" s="51"/>
      <c r="AZ112" s="49">
        <f t="shared" ref="AZ112:BB112" si="111">SUM(F112,M112,T112,AA112,AH112,AO112,AV112)</f>
        <v>21.5</v>
      </c>
      <c r="BA112" s="39">
        <f t="shared" si="111"/>
        <v>21</v>
      </c>
      <c r="BB112" s="39">
        <f t="shared" si="111"/>
        <v>0.5</v>
      </c>
      <c r="BC112" s="50">
        <f>SUM(AZ112,BA112,BB112)</f>
        <v>43</v>
      </c>
      <c r="BD112" s="51"/>
      <c r="BE112" s="39">
        <f>AZ112*80</f>
        <v>1720</v>
      </c>
      <c r="BF112" s="39">
        <f>BA112*88</f>
        <v>1848</v>
      </c>
      <c r="BG112" s="39">
        <f>BB112*80</f>
        <v>40</v>
      </c>
      <c r="BH112" s="39">
        <f>SUM(BE112,BF112,BG112)</f>
        <v>3608</v>
      </c>
      <c r="BI112" s="51"/>
      <c r="BJ112" s="51"/>
      <c r="BK112" s="51"/>
      <c r="BL112" s="51"/>
      <c r="BM112" s="51"/>
    </row>
    <row r="113">
      <c r="A113" s="67"/>
      <c r="B113" s="68"/>
      <c r="C113" s="68"/>
      <c r="L113" s="92"/>
      <c r="R113" s="98"/>
      <c r="S113" s="192"/>
      <c r="Z113" s="39"/>
      <c r="AA113" s="197"/>
      <c r="AB113" s="197"/>
      <c r="AC113" s="197"/>
      <c r="AD113" s="197"/>
      <c r="AN113" s="198"/>
      <c r="AT113" s="199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98"/>
    </row>
    <row r="115">
      <c r="A115" s="24"/>
      <c r="B115" s="25"/>
      <c r="C115" s="25"/>
      <c r="D115" s="187" t="s">
        <v>159</v>
      </c>
      <c r="E115" s="26" t="s">
        <v>3</v>
      </c>
      <c r="F115" s="26" t="s">
        <v>4</v>
      </c>
      <c r="G115" s="26" t="s">
        <v>5</v>
      </c>
      <c r="H115" s="26" t="s">
        <v>6</v>
      </c>
      <c r="I115" s="26"/>
      <c r="J115" s="26"/>
      <c r="K115" s="187" t="s">
        <v>159</v>
      </c>
      <c r="L115" s="26" t="s">
        <v>7</v>
      </c>
      <c r="M115" s="26" t="s">
        <v>4</v>
      </c>
      <c r="N115" s="26" t="s">
        <v>5</v>
      </c>
      <c r="O115" s="26" t="s">
        <v>6</v>
      </c>
      <c r="P115" s="26"/>
      <c r="Q115" s="26"/>
      <c r="R115" s="187" t="s">
        <v>153</v>
      </c>
      <c r="S115" s="26" t="s">
        <v>8</v>
      </c>
      <c r="T115" s="26" t="s">
        <v>4</v>
      </c>
      <c r="U115" s="26" t="s">
        <v>5</v>
      </c>
      <c r="V115" s="26" t="s">
        <v>6</v>
      </c>
      <c r="W115" s="28"/>
      <c r="X115" s="29"/>
      <c r="Y115" s="187" t="s">
        <v>153</v>
      </c>
      <c r="Z115" s="29" t="s">
        <v>9</v>
      </c>
      <c r="AA115" s="26" t="s">
        <v>4</v>
      </c>
      <c r="AB115" s="26" t="s">
        <v>5</v>
      </c>
      <c r="AC115" s="26" t="s">
        <v>6</v>
      </c>
      <c r="AD115" s="29"/>
      <c r="AE115" s="29"/>
      <c r="AF115" s="187" t="s">
        <v>153</v>
      </c>
      <c r="AG115" s="29" t="s">
        <v>10</v>
      </c>
      <c r="AH115" s="26" t="s">
        <v>4</v>
      </c>
      <c r="AI115" s="26" t="s">
        <v>5</v>
      </c>
      <c r="AJ115" s="26" t="s">
        <v>6</v>
      </c>
      <c r="AK115" s="29"/>
      <c r="AL115" s="29"/>
      <c r="AM115" s="187" t="s">
        <v>153</v>
      </c>
      <c r="AN115" s="29" t="s">
        <v>11</v>
      </c>
      <c r="AO115" s="26" t="s">
        <v>4</v>
      </c>
      <c r="AP115" s="26" t="s">
        <v>5</v>
      </c>
      <c r="AQ115" s="26" t="s">
        <v>6</v>
      </c>
      <c r="AR115" s="29"/>
      <c r="AS115" s="29"/>
      <c r="AT115" s="187" t="s">
        <v>153</v>
      </c>
      <c r="AU115" s="29" t="s">
        <v>12</v>
      </c>
      <c r="AV115" s="26" t="s">
        <v>4</v>
      </c>
      <c r="AW115" s="26" t="s">
        <v>5</v>
      </c>
      <c r="AX115" s="26" t="s">
        <v>6</v>
      </c>
      <c r="AY115" s="30"/>
      <c r="AZ115" s="31" t="s">
        <v>4</v>
      </c>
      <c r="BA115" s="31" t="s">
        <v>13</v>
      </c>
      <c r="BB115" s="31" t="s">
        <v>6</v>
      </c>
      <c r="BC115" s="31" t="s">
        <v>14</v>
      </c>
      <c r="BD115" s="32"/>
      <c r="BE115" s="33" t="s">
        <v>4</v>
      </c>
      <c r="BF115" s="33" t="s">
        <v>13</v>
      </c>
      <c r="BG115" s="33" t="s">
        <v>6</v>
      </c>
      <c r="BH115" s="33" t="s">
        <v>15</v>
      </c>
      <c r="BI115" s="32"/>
      <c r="BJ115" s="32"/>
      <c r="BK115" s="32"/>
      <c r="BL115" s="32"/>
      <c r="BM115" s="32"/>
    </row>
    <row r="116">
      <c r="A116" s="35" t="s">
        <v>18</v>
      </c>
      <c r="B116" s="36" t="s">
        <v>19</v>
      </c>
      <c r="C116" s="37">
        <v>45208.0</v>
      </c>
      <c r="D116" s="38" t="s">
        <v>63</v>
      </c>
      <c r="E116" s="39" t="s">
        <v>63</v>
      </c>
      <c r="F116" s="40">
        <v>0.0</v>
      </c>
      <c r="G116" s="40">
        <v>6.5</v>
      </c>
      <c r="H116" s="40">
        <v>0.0</v>
      </c>
      <c r="I116" s="41" t="s">
        <v>22</v>
      </c>
      <c r="J116" s="37">
        <v>45209.0</v>
      </c>
      <c r="K116" s="38" t="s">
        <v>63</v>
      </c>
      <c r="L116" s="39" t="s">
        <v>63</v>
      </c>
      <c r="M116" s="40">
        <v>0.0</v>
      </c>
      <c r="N116" s="40">
        <v>6.5</v>
      </c>
      <c r="O116" s="40">
        <v>0.0</v>
      </c>
      <c r="P116" s="38" t="s">
        <v>64</v>
      </c>
      <c r="Q116" s="37">
        <v>45211.0</v>
      </c>
      <c r="R116" s="42" t="s">
        <v>283</v>
      </c>
      <c r="S116" s="53" t="s">
        <v>118</v>
      </c>
      <c r="T116" s="40">
        <v>0.0</v>
      </c>
      <c r="U116" s="40">
        <v>5.5</v>
      </c>
      <c r="V116" s="40">
        <v>0.0</v>
      </c>
      <c r="W116" s="38" t="s">
        <v>67</v>
      </c>
      <c r="X116" s="37">
        <v>45212.0</v>
      </c>
      <c r="Y116" s="42" t="s">
        <v>283</v>
      </c>
      <c r="Z116" s="53" t="s">
        <v>118</v>
      </c>
      <c r="AA116" s="40">
        <v>0.0</v>
      </c>
      <c r="AB116" s="40">
        <v>5.5</v>
      </c>
      <c r="AC116" s="40">
        <v>0.0</v>
      </c>
      <c r="AD116" s="56" t="s">
        <v>78</v>
      </c>
      <c r="AE116" s="37">
        <v>45213.0</v>
      </c>
      <c r="AF116" s="38" t="s">
        <v>25</v>
      </c>
      <c r="AG116" s="39" t="s">
        <v>25</v>
      </c>
      <c r="AH116" s="40">
        <v>0.0</v>
      </c>
      <c r="AI116" s="40">
        <v>0.0</v>
      </c>
      <c r="AJ116" s="40">
        <v>0.0</v>
      </c>
      <c r="AK116" s="42" t="s">
        <v>79</v>
      </c>
      <c r="AL116" s="37">
        <v>45214.0</v>
      </c>
      <c r="AM116" s="38" t="s">
        <v>25</v>
      </c>
      <c r="AN116" s="39" t="s">
        <v>25</v>
      </c>
      <c r="AO116" s="40">
        <v>0.0</v>
      </c>
      <c r="AP116" s="40">
        <v>0.0</v>
      </c>
      <c r="AQ116" s="40">
        <v>0.0</v>
      </c>
      <c r="AR116" s="42" t="s">
        <v>27</v>
      </c>
      <c r="AS116" s="37">
        <v>45215.0</v>
      </c>
      <c r="AT116" s="42" t="s">
        <v>283</v>
      </c>
      <c r="AU116" s="53" t="s">
        <v>118</v>
      </c>
      <c r="AV116" s="40">
        <v>0.0</v>
      </c>
      <c r="AW116" s="40">
        <v>5.5</v>
      </c>
      <c r="AX116" s="40">
        <v>0.0</v>
      </c>
      <c r="AY116" s="48"/>
      <c r="AZ116" s="49">
        <f t="shared" ref="AZ116:BB116" si="112">SUM(F116,M116,T116,AA116,AH116,AO116,AV116)</f>
        <v>0</v>
      </c>
      <c r="BA116" s="39">
        <f t="shared" si="112"/>
        <v>29.5</v>
      </c>
      <c r="BB116" s="39">
        <f t="shared" si="112"/>
        <v>0</v>
      </c>
      <c r="BC116" s="50">
        <f>SUM(AZ116,BA116,BB116)</f>
        <v>29.5</v>
      </c>
      <c r="BD116" s="51"/>
      <c r="BE116" s="39">
        <f>AZ116*80</f>
        <v>0</v>
      </c>
      <c r="BF116" s="39">
        <f>BA116*88</f>
        <v>2596</v>
      </c>
      <c r="BG116" s="39">
        <f>BB116*80</f>
        <v>0</v>
      </c>
      <c r="BH116" s="39">
        <f>SUM(BE116,BF116,BG116)</f>
        <v>2596</v>
      </c>
      <c r="BI116" s="51"/>
      <c r="BJ116" s="51"/>
      <c r="BK116" s="51"/>
      <c r="BL116" s="51"/>
      <c r="BM116" s="51"/>
    </row>
    <row r="117">
      <c r="A117" s="35"/>
      <c r="B117" s="64"/>
      <c r="C117" s="45"/>
      <c r="D117" s="39"/>
      <c r="E117" s="39"/>
      <c r="F117" s="60"/>
      <c r="G117" s="60"/>
      <c r="H117" s="60"/>
      <c r="I117" s="60"/>
      <c r="J117" s="45"/>
      <c r="K117" s="39"/>
      <c r="L117" s="39"/>
      <c r="M117" s="98"/>
      <c r="N117" s="98"/>
      <c r="O117" s="98"/>
      <c r="P117" s="98"/>
      <c r="Q117" s="200"/>
      <c r="R117" s="39"/>
      <c r="S117" s="39"/>
      <c r="T117" s="64"/>
      <c r="U117" s="64"/>
      <c r="V117" s="64"/>
      <c r="W117" s="64"/>
      <c r="X117" s="45"/>
      <c r="Y117" s="39"/>
      <c r="Z117" s="39"/>
      <c r="AA117" s="44"/>
      <c r="AB117" s="44"/>
      <c r="AC117" s="44"/>
      <c r="AD117" s="201"/>
      <c r="AE117" s="45"/>
      <c r="AF117" s="39"/>
      <c r="AG117" s="39"/>
      <c r="AH117" s="46"/>
      <c r="AI117" s="46"/>
      <c r="AJ117" s="46"/>
      <c r="AK117" s="46"/>
      <c r="AL117" s="45"/>
      <c r="AM117" s="39"/>
      <c r="AN117" s="39"/>
      <c r="AO117" s="98"/>
      <c r="AP117" s="98"/>
      <c r="AQ117" s="98"/>
      <c r="AS117" s="202"/>
      <c r="AT117" s="39"/>
      <c r="AU117" s="39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24"/>
      <c r="D118" s="187" t="s">
        <v>152</v>
      </c>
      <c r="E118" s="26" t="s">
        <v>3</v>
      </c>
      <c r="F118" s="26" t="s">
        <v>4</v>
      </c>
      <c r="G118" s="26" t="s">
        <v>5</v>
      </c>
      <c r="H118" s="26" t="s">
        <v>6</v>
      </c>
      <c r="I118" s="26"/>
      <c r="J118" s="26"/>
      <c r="K118" s="187" t="s">
        <v>152</v>
      </c>
      <c r="L118" s="26" t="s">
        <v>7</v>
      </c>
      <c r="M118" s="26" t="s">
        <v>4</v>
      </c>
      <c r="N118" s="26" t="s">
        <v>5</v>
      </c>
      <c r="O118" s="26" t="s">
        <v>6</v>
      </c>
      <c r="P118" s="26"/>
      <c r="Q118" s="26"/>
      <c r="R118" s="187" t="s">
        <v>152</v>
      </c>
      <c r="S118" s="26" t="s">
        <v>8</v>
      </c>
      <c r="T118" s="26" t="s">
        <v>4</v>
      </c>
      <c r="U118" s="26" t="s">
        <v>5</v>
      </c>
      <c r="V118" s="26" t="s">
        <v>6</v>
      </c>
      <c r="W118" s="28"/>
      <c r="X118" s="29"/>
      <c r="Y118" s="187" t="s">
        <v>155</v>
      </c>
      <c r="Z118" s="29" t="s">
        <v>9</v>
      </c>
      <c r="AA118" s="26" t="s">
        <v>4</v>
      </c>
      <c r="AB118" s="26" t="s">
        <v>5</v>
      </c>
      <c r="AC118" s="26" t="s">
        <v>6</v>
      </c>
      <c r="AD118" s="188"/>
      <c r="AE118" s="189"/>
      <c r="AF118" s="187" t="s">
        <v>153</v>
      </c>
      <c r="AG118" s="190" t="s">
        <v>154</v>
      </c>
      <c r="AH118" s="26" t="s">
        <v>4</v>
      </c>
      <c r="AI118" s="26" t="s">
        <v>5</v>
      </c>
      <c r="AJ118" s="26" t="s">
        <v>6</v>
      </c>
      <c r="AM118" s="195" t="s">
        <v>157</v>
      </c>
      <c r="AN118" s="29" t="s">
        <v>11</v>
      </c>
      <c r="AO118" s="26" t="s">
        <v>4</v>
      </c>
      <c r="AP118" s="26" t="s">
        <v>5</v>
      </c>
      <c r="AQ118" s="26" t="s">
        <v>6</v>
      </c>
      <c r="AT118" s="195" t="s">
        <v>157</v>
      </c>
      <c r="AU118" s="29" t="s">
        <v>12</v>
      </c>
      <c r="AV118" s="26" t="s">
        <v>4</v>
      </c>
      <c r="AW118" s="26" t="s">
        <v>5</v>
      </c>
      <c r="AX118" s="26" t="s">
        <v>6</v>
      </c>
      <c r="AY118" s="30"/>
      <c r="AZ118" s="31" t="s">
        <v>4</v>
      </c>
      <c r="BA118" s="31" t="s">
        <v>13</v>
      </c>
      <c r="BB118" s="31" t="s">
        <v>6</v>
      </c>
      <c r="BC118" s="31" t="s">
        <v>14</v>
      </c>
      <c r="BD118" s="32"/>
      <c r="BE118" s="33" t="s">
        <v>4</v>
      </c>
      <c r="BF118" s="33" t="s">
        <v>13</v>
      </c>
      <c r="BG118" s="33" t="s">
        <v>6</v>
      </c>
      <c r="BH118" s="33" t="s">
        <v>15</v>
      </c>
      <c r="BI118" s="32"/>
      <c r="BJ118" s="32"/>
      <c r="BK118" s="32"/>
      <c r="BL118" s="32"/>
      <c r="BM118" s="32"/>
    </row>
    <row r="119">
      <c r="A119" s="94" t="s">
        <v>54</v>
      </c>
      <c r="B119" s="41" t="s">
        <v>33</v>
      </c>
      <c r="C119" s="37">
        <v>45209.0</v>
      </c>
      <c r="D119" s="42" t="s">
        <v>128</v>
      </c>
      <c r="E119" s="58" t="s">
        <v>202</v>
      </c>
      <c r="F119" s="40">
        <v>6.0</v>
      </c>
      <c r="G119" s="40">
        <v>1.0</v>
      </c>
      <c r="H119" s="40">
        <v>0.0</v>
      </c>
      <c r="I119" s="57" t="s">
        <v>46</v>
      </c>
      <c r="J119" s="37">
        <v>45210.0</v>
      </c>
      <c r="K119" s="42" t="s">
        <v>128</v>
      </c>
      <c r="L119" s="58" t="s">
        <v>202</v>
      </c>
      <c r="M119" s="40">
        <v>6.0</v>
      </c>
      <c r="N119" s="40">
        <v>1.0</v>
      </c>
      <c r="O119" s="40">
        <v>0.0</v>
      </c>
      <c r="P119" s="38" t="s">
        <v>64</v>
      </c>
      <c r="Q119" s="37">
        <v>45210.0</v>
      </c>
      <c r="R119" s="42" t="s">
        <v>25</v>
      </c>
      <c r="S119" s="58" t="s">
        <v>25</v>
      </c>
      <c r="T119" s="40">
        <v>0.0</v>
      </c>
      <c r="U119" s="40">
        <v>0.0</v>
      </c>
      <c r="V119" s="40">
        <v>0.0</v>
      </c>
      <c r="W119" s="43" t="s">
        <v>26</v>
      </c>
      <c r="X119" s="37">
        <v>45211.0</v>
      </c>
      <c r="Y119" s="38" t="s">
        <v>287</v>
      </c>
      <c r="Z119" s="39" t="s">
        <v>136</v>
      </c>
      <c r="AA119" s="40">
        <v>1.0</v>
      </c>
      <c r="AB119" s="40">
        <v>7.0</v>
      </c>
      <c r="AC119" s="40">
        <v>1.0</v>
      </c>
      <c r="AD119" s="56" t="s">
        <v>78</v>
      </c>
      <c r="AE119" s="37">
        <v>45213.0</v>
      </c>
      <c r="AF119" s="42" t="s">
        <v>284</v>
      </c>
      <c r="AG119" s="148" t="s">
        <v>288</v>
      </c>
      <c r="AH119" s="40">
        <v>2.0</v>
      </c>
      <c r="AI119" s="40">
        <v>5.5</v>
      </c>
      <c r="AJ119" s="40">
        <v>0.0</v>
      </c>
      <c r="AK119" s="42" t="s">
        <v>43</v>
      </c>
      <c r="AL119" s="37">
        <v>45214.0</v>
      </c>
      <c r="AM119" s="38" t="s">
        <v>247</v>
      </c>
      <c r="AN119" s="39" t="s">
        <v>127</v>
      </c>
      <c r="AO119" s="40">
        <v>5.0</v>
      </c>
      <c r="AP119" s="40">
        <v>1.0</v>
      </c>
      <c r="AQ119" s="40">
        <v>0.0</v>
      </c>
      <c r="AR119" s="57" t="s">
        <v>44</v>
      </c>
      <c r="AS119" s="37">
        <v>45215.0</v>
      </c>
      <c r="AT119" s="95" t="s">
        <v>299</v>
      </c>
      <c r="AU119" s="98" t="s">
        <v>282</v>
      </c>
      <c r="AV119" s="40">
        <v>5.5</v>
      </c>
      <c r="AW119" s="40">
        <v>1.0</v>
      </c>
      <c r="AX119" s="40">
        <v>0.0</v>
      </c>
      <c r="AY119" s="48"/>
      <c r="AZ119" s="49">
        <f t="shared" ref="AZ119:BB119" si="113">SUM(F119,M119,T119,AA119,AH119,AO119,AV119)</f>
        <v>25.5</v>
      </c>
      <c r="BA119" s="39">
        <f t="shared" si="113"/>
        <v>16.5</v>
      </c>
      <c r="BB119" s="39">
        <f t="shared" si="113"/>
        <v>1</v>
      </c>
      <c r="BC119" s="50">
        <f>SUM(AZ119,BA119,BB119)</f>
        <v>43</v>
      </c>
      <c r="BD119" s="51"/>
      <c r="BE119" s="39">
        <f>AZ119*80</f>
        <v>2040</v>
      </c>
      <c r="BF119" s="39">
        <f>BA119*88</f>
        <v>1452</v>
      </c>
      <c r="BG119" s="39">
        <f>BB119*80</f>
        <v>80</v>
      </c>
      <c r="BH119" s="39">
        <f>SUM(BE119,BF119,BG119)</f>
        <v>3572</v>
      </c>
      <c r="BI119" s="51"/>
      <c r="BJ119" s="51"/>
      <c r="BK119" s="51"/>
      <c r="BL119" s="51"/>
      <c r="BM119" s="51"/>
    </row>
    <row r="120">
      <c r="A120" s="116"/>
      <c r="B120" s="203"/>
      <c r="C120" s="71"/>
      <c r="D120" s="136"/>
      <c r="E120" s="51"/>
      <c r="F120" s="51"/>
      <c r="G120" s="51"/>
      <c r="H120" s="51"/>
      <c r="I120" s="204"/>
      <c r="J120" s="71"/>
      <c r="K120" s="39"/>
      <c r="L120" s="39"/>
      <c r="M120" s="51"/>
      <c r="N120" s="51"/>
      <c r="O120" s="51"/>
      <c r="P120" s="203"/>
      <c r="Q120" s="71"/>
      <c r="R120" s="136"/>
      <c r="S120" s="51"/>
      <c r="T120" s="51"/>
      <c r="U120" s="51"/>
      <c r="V120" s="51"/>
      <c r="W120" s="136"/>
      <c r="X120" s="71"/>
      <c r="Y120" s="53"/>
      <c r="Z120" s="53"/>
      <c r="AA120" s="51"/>
      <c r="AB120" s="51"/>
      <c r="AC120" s="51"/>
      <c r="AD120" s="136"/>
      <c r="AE120" s="71"/>
      <c r="AF120" s="136"/>
      <c r="AG120" s="192"/>
      <c r="AH120" s="51"/>
      <c r="AI120" s="51"/>
      <c r="AJ120" s="51"/>
      <c r="AK120" s="205"/>
      <c r="AL120" s="71"/>
      <c r="AM120" s="39"/>
      <c r="AN120" s="39"/>
      <c r="AO120" s="51"/>
      <c r="AP120" s="51"/>
      <c r="AQ120" s="51"/>
      <c r="AR120" s="138"/>
      <c r="AS120" s="71"/>
      <c r="AT120" s="51"/>
      <c r="AU120" s="51"/>
      <c r="AV120" s="51"/>
      <c r="AW120" s="51"/>
      <c r="AX120" s="51"/>
      <c r="AY120" s="48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24"/>
      <c r="D121" s="187" t="s">
        <v>159</v>
      </c>
      <c r="E121" s="26" t="s">
        <v>3</v>
      </c>
      <c r="F121" s="26" t="s">
        <v>4</v>
      </c>
      <c r="G121" s="26" t="s">
        <v>5</v>
      </c>
      <c r="H121" s="26" t="s">
        <v>6</v>
      </c>
      <c r="I121" s="26"/>
      <c r="J121" s="26"/>
      <c r="K121" s="187" t="s">
        <v>159</v>
      </c>
      <c r="L121" s="26" t="s">
        <v>3</v>
      </c>
      <c r="M121" s="26" t="s">
        <v>4</v>
      </c>
      <c r="N121" s="26" t="s">
        <v>5</v>
      </c>
      <c r="O121" s="26" t="s">
        <v>6</v>
      </c>
      <c r="P121" s="26"/>
      <c r="Q121" s="26"/>
      <c r="R121" s="187" t="s">
        <v>159</v>
      </c>
      <c r="S121" s="26" t="s">
        <v>8</v>
      </c>
      <c r="T121" s="26" t="s">
        <v>4</v>
      </c>
      <c r="U121" s="26" t="s">
        <v>5</v>
      </c>
      <c r="V121" s="26" t="s">
        <v>6</v>
      </c>
      <c r="W121" s="28"/>
      <c r="X121" s="29"/>
      <c r="Y121" s="187" t="s">
        <v>159</v>
      </c>
      <c r="Z121" s="29" t="s">
        <v>9</v>
      </c>
      <c r="AA121" s="26" t="s">
        <v>4</v>
      </c>
      <c r="AB121" s="26" t="s">
        <v>5</v>
      </c>
      <c r="AC121" s="26" t="s">
        <v>6</v>
      </c>
      <c r="AF121" s="187" t="s">
        <v>159</v>
      </c>
      <c r="AG121" s="29" t="s">
        <v>10</v>
      </c>
      <c r="AH121" s="26" t="s">
        <v>4</v>
      </c>
      <c r="AI121" s="26" t="s">
        <v>5</v>
      </c>
      <c r="AJ121" s="26" t="s">
        <v>6</v>
      </c>
      <c r="AM121" s="187" t="s">
        <v>159</v>
      </c>
      <c r="AN121" s="29" t="s">
        <v>11</v>
      </c>
      <c r="AO121" s="26" t="s">
        <v>4</v>
      </c>
      <c r="AP121" s="26" t="s">
        <v>5</v>
      </c>
      <c r="AQ121" s="26" t="s">
        <v>6</v>
      </c>
      <c r="AT121" s="187" t="s">
        <v>159</v>
      </c>
      <c r="AU121" s="29" t="s">
        <v>12</v>
      </c>
      <c r="AV121" s="26" t="s">
        <v>4</v>
      </c>
      <c r="AW121" s="26" t="s">
        <v>5</v>
      </c>
      <c r="AX121" s="26" t="s">
        <v>6</v>
      </c>
      <c r="AY121" s="30"/>
      <c r="AZ121" s="31" t="s">
        <v>4</v>
      </c>
      <c r="BA121" s="31" t="s">
        <v>13</v>
      </c>
      <c r="BB121" s="31" t="s">
        <v>6</v>
      </c>
      <c r="BC121" s="31" t="s">
        <v>14</v>
      </c>
      <c r="BD121" s="32"/>
      <c r="BE121" s="33" t="s">
        <v>4</v>
      </c>
      <c r="BF121" s="33" t="s">
        <v>13</v>
      </c>
      <c r="BG121" s="33" t="s">
        <v>6</v>
      </c>
      <c r="BH121" s="33" t="s">
        <v>15</v>
      </c>
      <c r="BI121" s="51"/>
      <c r="BJ121" s="51"/>
      <c r="BK121" s="51"/>
      <c r="BL121" s="51"/>
      <c r="BM121" s="51"/>
    </row>
    <row r="122">
      <c r="A122" s="94" t="s">
        <v>55</v>
      </c>
      <c r="B122" s="36" t="s">
        <v>19</v>
      </c>
      <c r="C122" s="37">
        <v>45208.0</v>
      </c>
      <c r="D122" s="38" t="s">
        <v>272</v>
      </c>
      <c r="E122" s="39" t="s">
        <v>21</v>
      </c>
      <c r="F122" s="40">
        <v>0.0</v>
      </c>
      <c r="G122" s="40">
        <v>6.5</v>
      </c>
      <c r="H122" s="40">
        <v>0.0</v>
      </c>
      <c r="I122" s="41" t="s">
        <v>22</v>
      </c>
      <c r="J122" s="37">
        <v>45209.0</v>
      </c>
      <c r="K122" s="38" t="s">
        <v>25</v>
      </c>
      <c r="L122" s="39" t="s">
        <v>25</v>
      </c>
      <c r="M122" s="40">
        <v>0.0</v>
      </c>
      <c r="N122" s="40">
        <v>0.0</v>
      </c>
      <c r="O122" s="40">
        <v>0.0</v>
      </c>
      <c r="P122" s="42" t="s">
        <v>24</v>
      </c>
      <c r="Q122" s="37">
        <v>45210.0</v>
      </c>
      <c r="R122" s="38" t="s">
        <v>272</v>
      </c>
      <c r="S122" s="39" t="s">
        <v>21</v>
      </c>
      <c r="T122" s="40">
        <v>0.0</v>
      </c>
      <c r="U122" s="40">
        <v>6.5</v>
      </c>
      <c r="V122" s="40">
        <v>0.0</v>
      </c>
      <c r="W122" s="43" t="s">
        <v>26</v>
      </c>
      <c r="X122" s="37">
        <v>45211.0</v>
      </c>
      <c r="Y122" s="38" t="s">
        <v>272</v>
      </c>
      <c r="Z122" s="39" t="s">
        <v>21</v>
      </c>
      <c r="AA122" s="40">
        <v>0.0</v>
      </c>
      <c r="AB122" s="40">
        <v>6.5</v>
      </c>
      <c r="AC122" s="40">
        <v>0.0</v>
      </c>
      <c r="AD122" s="56" t="s">
        <v>56</v>
      </c>
      <c r="AE122" s="37">
        <v>45212.0</v>
      </c>
      <c r="AF122" s="38" t="s">
        <v>272</v>
      </c>
      <c r="AG122" s="39" t="s">
        <v>21</v>
      </c>
      <c r="AH122" s="40">
        <v>0.0</v>
      </c>
      <c r="AI122" s="40">
        <v>6.5</v>
      </c>
      <c r="AJ122" s="40">
        <v>0.0</v>
      </c>
      <c r="AK122" s="66" t="s">
        <v>57</v>
      </c>
      <c r="AL122" s="37">
        <v>45213.0</v>
      </c>
      <c r="AM122" s="38" t="s">
        <v>272</v>
      </c>
      <c r="AN122" s="39" t="s">
        <v>21</v>
      </c>
      <c r="AO122" s="40">
        <v>0.0</v>
      </c>
      <c r="AP122" s="40">
        <v>6.5</v>
      </c>
      <c r="AQ122" s="40">
        <v>0.0</v>
      </c>
      <c r="AR122" s="47" t="s">
        <v>27</v>
      </c>
      <c r="AS122" s="37">
        <v>45215.0</v>
      </c>
      <c r="AT122" s="38" t="s">
        <v>179</v>
      </c>
      <c r="AU122" s="39" t="s">
        <v>29</v>
      </c>
      <c r="AV122" s="40">
        <v>0.0</v>
      </c>
      <c r="AW122" s="40">
        <v>5.0</v>
      </c>
      <c r="AX122" s="40">
        <v>0.0</v>
      </c>
      <c r="AY122" s="48"/>
      <c r="AZ122" s="49">
        <f t="shared" ref="AZ122:BB122" si="114">SUM(F122,M122,T122,AA122,AH122,AO122,AV122)</f>
        <v>0</v>
      </c>
      <c r="BA122" s="39">
        <f t="shared" si="114"/>
        <v>37.5</v>
      </c>
      <c r="BB122" s="39">
        <f t="shared" si="114"/>
        <v>0</v>
      </c>
      <c r="BC122" s="50">
        <f>SUM(AZ122,BA122,BB122)</f>
        <v>37.5</v>
      </c>
      <c r="BD122" s="51"/>
      <c r="BE122" s="39">
        <f>AZ122*67.31</f>
        <v>0</v>
      </c>
      <c r="BF122" s="39">
        <f>BA122*74</f>
        <v>2775</v>
      </c>
      <c r="BG122" s="39">
        <f>BB122*84</f>
        <v>0</v>
      </c>
      <c r="BH122" s="39">
        <f>SUM(BE122,BF122,BG122)</f>
        <v>2775</v>
      </c>
      <c r="BI122" s="51"/>
      <c r="BJ122" s="51"/>
      <c r="BK122" s="51"/>
      <c r="BL122" s="51"/>
      <c r="BM122" s="51"/>
    </row>
    <row r="123">
      <c r="A123" s="67"/>
      <c r="B123" s="68"/>
      <c r="C123" s="68"/>
      <c r="K123" s="6"/>
      <c r="L123" s="4"/>
      <c r="Y123" s="6"/>
      <c r="Z123" s="4"/>
      <c r="AG123" s="39"/>
      <c r="AM123" s="6"/>
      <c r="AN123" s="4"/>
      <c r="AT123" s="39"/>
      <c r="AU123" s="39"/>
    </row>
    <row r="124">
      <c r="A124" s="24"/>
      <c r="B124" s="25"/>
      <c r="C124" s="25"/>
      <c r="D124" s="187" t="s">
        <v>159</v>
      </c>
      <c r="E124" s="26" t="s">
        <v>3</v>
      </c>
      <c r="F124" s="26" t="s">
        <v>4</v>
      </c>
      <c r="G124" s="26" t="s">
        <v>5</v>
      </c>
      <c r="H124" s="26" t="s">
        <v>6</v>
      </c>
      <c r="I124" s="26"/>
      <c r="J124" s="26"/>
      <c r="K124" s="187" t="s">
        <v>159</v>
      </c>
      <c r="L124" s="26" t="s">
        <v>7</v>
      </c>
      <c r="M124" s="26" t="s">
        <v>4</v>
      </c>
      <c r="N124" s="26" t="s">
        <v>5</v>
      </c>
      <c r="O124" s="26" t="s">
        <v>6</v>
      </c>
      <c r="P124" s="26"/>
      <c r="Q124" s="26"/>
      <c r="R124" s="187" t="s">
        <v>159</v>
      </c>
      <c r="S124" s="26" t="s">
        <v>8</v>
      </c>
      <c r="T124" s="26" t="s">
        <v>4</v>
      </c>
      <c r="U124" s="26" t="s">
        <v>5</v>
      </c>
      <c r="V124" s="26" t="s">
        <v>6</v>
      </c>
      <c r="W124" s="28"/>
      <c r="X124" s="29"/>
      <c r="Y124" s="187" t="s">
        <v>159</v>
      </c>
      <c r="Z124" s="29" t="s">
        <v>9</v>
      </c>
      <c r="AA124" s="26" t="s">
        <v>4</v>
      </c>
      <c r="AB124" s="26" t="s">
        <v>5</v>
      </c>
      <c r="AC124" s="26" t="s">
        <v>6</v>
      </c>
      <c r="AD124" s="29"/>
      <c r="AE124" s="29"/>
      <c r="AF124" s="187" t="s">
        <v>159</v>
      </c>
      <c r="AG124" s="29" t="s">
        <v>10</v>
      </c>
      <c r="AH124" s="26" t="s">
        <v>4</v>
      </c>
      <c r="AI124" s="26" t="s">
        <v>5</v>
      </c>
      <c r="AJ124" s="26" t="s">
        <v>6</v>
      </c>
      <c r="AK124" s="29"/>
      <c r="AL124" s="29"/>
      <c r="AM124" s="187" t="s">
        <v>159</v>
      </c>
      <c r="AN124" s="29" t="s">
        <v>11</v>
      </c>
      <c r="AO124" s="26" t="s">
        <v>4</v>
      </c>
      <c r="AP124" s="26" t="s">
        <v>5</v>
      </c>
      <c r="AQ124" s="26" t="s">
        <v>6</v>
      </c>
      <c r="AR124" s="29"/>
      <c r="AS124" s="29"/>
      <c r="AT124" s="187" t="s">
        <v>156</v>
      </c>
      <c r="AU124" s="29" t="s">
        <v>12</v>
      </c>
      <c r="AV124" s="26" t="s">
        <v>4</v>
      </c>
      <c r="AW124" s="26" t="s">
        <v>5</v>
      </c>
      <c r="AX124" s="26" t="s">
        <v>6</v>
      </c>
      <c r="AY124" s="30"/>
      <c r="AZ124" s="31" t="s">
        <v>4</v>
      </c>
      <c r="BA124" s="31" t="s">
        <v>13</v>
      </c>
      <c r="BB124" s="31" t="s">
        <v>6</v>
      </c>
      <c r="BC124" s="31" t="s">
        <v>14</v>
      </c>
      <c r="BD124" s="32"/>
      <c r="BE124" s="33" t="s">
        <v>4</v>
      </c>
      <c r="BF124" s="33" t="s">
        <v>13</v>
      </c>
      <c r="BG124" s="33" t="s">
        <v>6</v>
      </c>
      <c r="BH124" s="33" t="s">
        <v>15</v>
      </c>
    </row>
    <row r="125">
      <c r="A125" s="35" t="s">
        <v>32</v>
      </c>
      <c r="B125" s="41" t="s">
        <v>33</v>
      </c>
      <c r="C125" s="37">
        <v>45209.0</v>
      </c>
      <c r="D125" s="38" t="s">
        <v>25</v>
      </c>
      <c r="E125" s="39" t="s">
        <v>25</v>
      </c>
      <c r="F125" s="40">
        <v>0.0</v>
      </c>
      <c r="G125" s="40">
        <v>0.0</v>
      </c>
      <c r="H125" s="40">
        <v>0.0</v>
      </c>
      <c r="I125" s="41" t="s">
        <v>22</v>
      </c>
      <c r="J125" s="37">
        <v>45209.0</v>
      </c>
      <c r="K125" s="38" t="s">
        <v>272</v>
      </c>
      <c r="L125" s="39" t="s">
        <v>21</v>
      </c>
      <c r="M125" s="40">
        <v>0.0</v>
      </c>
      <c r="N125" s="40">
        <v>6.5</v>
      </c>
      <c r="O125" s="40">
        <v>0.0</v>
      </c>
      <c r="P125" s="38" t="s">
        <v>36</v>
      </c>
      <c r="Q125" s="37">
        <v>45211.0</v>
      </c>
      <c r="R125" s="38" t="s">
        <v>273</v>
      </c>
      <c r="S125" s="39" t="s">
        <v>39</v>
      </c>
      <c r="T125" s="40">
        <v>5.5</v>
      </c>
      <c r="U125" s="40">
        <v>1.0</v>
      </c>
      <c r="V125" s="40">
        <v>0.0</v>
      </c>
      <c r="W125" s="56" t="s">
        <v>37</v>
      </c>
      <c r="X125" s="37">
        <v>45212.0</v>
      </c>
      <c r="Y125" s="38" t="s">
        <v>273</v>
      </c>
      <c r="Z125" s="39" t="s">
        <v>39</v>
      </c>
      <c r="AA125" s="40">
        <v>5.5</v>
      </c>
      <c r="AB125" s="40">
        <v>1.0</v>
      </c>
      <c r="AC125" s="40">
        <v>0.0</v>
      </c>
      <c r="AD125" s="56" t="s">
        <v>40</v>
      </c>
      <c r="AE125" s="37">
        <v>45213.0</v>
      </c>
      <c r="AF125" s="38" t="s">
        <v>199</v>
      </c>
      <c r="AG125" s="39" t="s">
        <v>42</v>
      </c>
      <c r="AH125" s="40">
        <v>7.0</v>
      </c>
      <c r="AI125" s="40">
        <v>1.0</v>
      </c>
      <c r="AJ125" s="40">
        <v>0.5</v>
      </c>
      <c r="AK125" s="47" t="s">
        <v>43</v>
      </c>
      <c r="AL125" s="37">
        <v>45214.0</v>
      </c>
      <c r="AM125" s="38" t="s">
        <v>199</v>
      </c>
      <c r="AN125" s="39" t="s">
        <v>42</v>
      </c>
      <c r="AO125" s="40">
        <v>7.0</v>
      </c>
      <c r="AP125" s="40">
        <v>1.0</v>
      </c>
      <c r="AQ125" s="40">
        <v>0.5</v>
      </c>
      <c r="AR125" s="96" t="s">
        <v>149</v>
      </c>
      <c r="AS125" s="37">
        <v>45214.0</v>
      </c>
      <c r="AT125" s="42" t="s">
        <v>211</v>
      </c>
      <c r="AU125" s="58" t="s">
        <v>66</v>
      </c>
      <c r="AV125" s="40">
        <v>0.0</v>
      </c>
      <c r="AW125" s="40">
        <v>6.0</v>
      </c>
      <c r="AX125" s="40">
        <v>0.0</v>
      </c>
      <c r="AY125" s="48"/>
      <c r="AZ125" s="49">
        <f t="shared" ref="AZ125:BB125" si="115">SUM(F125,M125,T125,AA125,AH125,AO125,AV125)</f>
        <v>25</v>
      </c>
      <c r="BA125" s="39">
        <f t="shared" si="115"/>
        <v>16.5</v>
      </c>
      <c r="BB125" s="39">
        <f t="shared" si="115"/>
        <v>1</v>
      </c>
      <c r="BC125" s="50">
        <f>SUM(AZ125,BA125,BB125)</f>
        <v>42.5</v>
      </c>
      <c r="BD125" s="51"/>
      <c r="BE125" s="39">
        <f>AZ125*80</f>
        <v>2000</v>
      </c>
      <c r="BF125" s="39">
        <f>BA125*88</f>
        <v>1452</v>
      </c>
      <c r="BG125" s="39">
        <f>BB125*80</f>
        <v>80</v>
      </c>
      <c r="BH125" s="39">
        <f>SUM(BE125,BF125,BG125)</f>
        <v>3532</v>
      </c>
    </row>
    <row r="126">
      <c r="A126" s="67"/>
      <c r="B126" s="68"/>
      <c r="C126" s="68"/>
      <c r="AT126" s="192"/>
      <c r="AU126" s="28"/>
    </row>
    <row r="127">
      <c r="A127" s="67"/>
      <c r="B127" s="68"/>
      <c r="C127" s="68"/>
      <c r="K127" s="6" t="s">
        <v>160</v>
      </c>
      <c r="L127" s="4"/>
      <c r="Y127" s="6" t="s">
        <v>161</v>
      </c>
      <c r="Z127" s="4"/>
      <c r="AM127" s="6" t="s">
        <v>161</v>
      </c>
      <c r="AN127" s="4"/>
      <c r="AT127" s="53"/>
      <c r="AU127" s="39"/>
    </row>
    <row r="128">
      <c r="A128" s="10"/>
      <c r="B128" s="11"/>
      <c r="C128" s="11"/>
      <c r="D128" s="12"/>
      <c r="E128" s="13">
        <v>45208.0</v>
      </c>
      <c r="F128" s="14"/>
      <c r="G128" s="14"/>
      <c r="H128" s="14"/>
      <c r="I128" s="15"/>
      <c r="J128" s="15"/>
      <c r="K128" s="16"/>
      <c r="L128" s="13">
        <v>45209.0</v>
      </c>
      <c r="M128" s="15"/>
      <c r="N128" s="15"/>
      <c r="O128" s="15"/>
      <c r="P128" s="15"/>
      <c r="Q128" s="11"/>
      <c r="R128" s="17"/>
      <c r="S128" s="13">
        <v>45210.0</v>
      </c>
      <c r="T128" s="11"/>
      <c r="U128" s="15"/>
      <c r="V128" s="15"/>
      <c r="W128" s="11"/>
      <c r="X128" s="18"/>
      <c r="Y128" s="14"/>
      <c r="Z128" s="13">
        <v>45211.0</v>
      </c>
      <c r="AA128" s="15"/>
      <c r="AB128" s="15"/>
      <c r="AC128" s="11"/>
      <c r="AD128" s="15"/>
      <c r="AE128" s="15"/>
      <c r="AF128" s="12"/>
      <c r="AG128" s="13">
        <v>45212.0</v>
      </c>
      <c r="AH128" s="15"/>
      <c r="AI128" s="11"/>
      <c r="AJ128" s="15"/>
      <c r="AK128" s="15"/>
      <c r="AL128" s="15"/>
      <c r="AM128" s="18"/>
      <c r="AN128" s="13">
        <v>45213.0</v>
      </c>
      <c r="AO128" s="11"/>
      <c r="AP128" s="19"/>
      <c r="AQ128" s="19"/>
      <c r="AR128" s="19"/>
      <c r="AS128" s="19"/>
      <c r="AT128" s="14"/>
      <c r="AU128" s="13">
        <v>45214.0</v>
      </c>
      <c r="AV128" s="19"/>
      <c r="AW128" s="19"/>
      <c r="AX128" s="19"/>
      <c r="AY128" s="20"/>
      <c r="AZ128" s="19"/>
      <c r="BA128" s="19"/>
      <c r="BB128" s="19"/>
      <c r="BC128" s="19"/>
      <c r="BD128" s="20"/>
      <c r="BE128" s="21"/>
      <c r="BF128" s="22"/>
      <c r="BG128" s="4"/>
      <c r="BH128" s="19"/>
      <c r="BI128" s="23"/>
      <c r="BJ128" s="16"/>
      <c r="BK128" s="16"/>
      <c r="BL128" s="20"/>
      <c r="BM128" s="20"/>
    </row>
    <row r="129">
      <c r="A129" s="67"/>
      <c r="B129" s="68"/>
      <c r="C129" s="68"/>
      <c r="F129" s="26" t="s">
        <v>4</v>
      </c>
      <c r="G129" s="26" t="s">
        <v>5</v>
      </c>
      <c r="H129" s="26" t="s">
        <v>6</v>
      </c>
      <c r="K129" s="99"/>
      <c r="L129" s="99"/>
      <c r="M129" s="26" t="s">
        <v>4</v>
      </c>
      <c r="N129" s="26" t="s">
        <v>5</v>
      </c>
      <c r="O129" s="26" t="s">
        <v>6</v>
      </c>
      <c r="T129" s="26" t="s">
        <v>4</v>
      </c>
      <c r="U129" s="26" t="s">
        <v>5</v>
      </c>
      <c r="V129" s="26" t="s">
        <v>6</v>
      </c>
      <c r="AA129" s="26" t="s">
        <v>4</v>
      </c>
      <c r="AB129" s="26" t="s">
        <v>5</v>
      </c>
      <c r="AC129" s="26" t="s">
        <v>6</v>
      </c>
      <c r="AH129" s="26" t="s">
        <v>4</v>
      </c>
      <c r="AI129" s="26" t="s">
        <v>5</v>
      </c>
      <c r="AJ129" s="26" t="s">
        <v>6</v>
      </c>
      <c r="AO129" s="26" t="s">
        <v>4</v>
      </c>
      <c r="AP129" s="26" t="s">
        <v>5</v>
      </c>
      <c r="AQ129" s="26" t="s">
        <v>6</v>
      </c>
      <c r="AV129" s="26" t="s">
        <v>4</v>
      </c>
      <c r="AW129" s="26" t="s">
        <v>5</v>
      </c>
      <c r="AX129" s="26" t="s">
        <v>6</v>
      </c>
      <c r="AZ129" s="31" t="s">
        <v>4</v>
      </c>
      <c r="BA129" s="31" t="s">
        <v>13</v>
      </c>
      <c r="BB129" s="31" t="s">
        <v>6</v>
      </c>
      <c r="BC129" s="31" t="s">
        <v>14</v>
      </c>
      <c r="BE129" s="33" t="s">
        <v>4</v>
      </c>
      <c r="BF129" s="33" t="s">
        <v>13</v>
      </c>
      <c r="BG129" s="33" t="s">
        <v>6</v>
      </c>
      <c r="BH129" s="33" t="s">
        <v>15</v>
      </c>
    </row>
    <row r="130">
      <c r="A130" s="35" t="s">
        <v>18</v>
      </c>
      <c r="B130" s="36"/>
      <c r="C130" s="37"/>
      <c r="D130" s="42"/>
      <c r="E130" s="39"/>
      <c r="F130" s="128">
        <v>0.0</v>
      </c>
      <c r="G130" s="129">
        <v>0.0</v>
      </c>
      <c r="H130" s="129">
        <v>0.0</v>
      </c>
      <c r="I130" s="41"/>
      <c r="J130" s="37"/>
      <c r="K130" s="42"/>
      <c r="L130" s="39"/>
      <c r="M130" s="128">
        <v>0.0</v>
      </c>
      <c r="N130" s="129">
        <v>0.0</v>
      </c>
      <c r="O130" s="129">
        <v>0.0</v>
      </c>
      <c r="P130" s="42"/>
      <c r="Q130" s="37"/>
      <c r="R130" s="42"/>
      <c r="S130" s="39"/>
      <c r="T130" s="128">
        <v>0.0</v>
      </c>
      <c r="U130" s="129">
        <v>0.0</v>
      </c>
      <c r="V130" s="129">
        <v>0.0</v>
      </c>
      <c r="W130" s="43"/>
      <c r="X130" s="37"/>
      <c r="Y130" s="42"/>
      <c r="Z130" s="39"/>
      <c r="AA130" s="128">
        <v>0.0</v>
      </c>
      <c r="AB130" s="129">
        <v>0.0</v>
      </c>
      <c r="AC130" s="129">
        <v>0.0</v>
      </c>
      <c r="AD130" s="56"/>
      <c r="AE130" s="37"/>
      <c r="AF130" s="42"/>
      <c r="AG130" s="39"/>
      <c r="AH130" s="128">
        <v>0.0</v>
      </c>
      <c r="AI130" s="129">
        <v>0.0</v>
      </c>
      <c r="AJ130" s="129">
        <v>0.0</v>
      </c>
      <c r="AK130" s="66"/>
      <c r="AL130" s="37"/>
      <c r="AM130" s="42"/>
      <c r="AN130" s="39"/>
      <c r="AO130" s="128">
        <v>0.0</v>
      </c>
      <c r="AP130" s="129">
        <v>0.0</v>
      </c>
      <c r="AQ130" s="129">
        <v>0.0</v>
      </c>
      <c r="AR130" s="47"/>
      <c r="AS130" s="37"/>
      <c r="AT130" s="42"/>
      <c r="AU130" s="39"/>
      <c r="AV130" s="128">
        <v>0.0</v>
      </c>
      <c r="AW130" s="129">
        <v>0.0</v>
      </c>
      <c r="AX130" s="129">
        <v>0.0</v>
      </c>
      <c r="AY130" s="48"/>
      <c r="AZ130" s="49">
        <f t="shared" ref="AZ130:BB130" si="116">SUM(F130,M130,T130,AA130,AH130,AO130,AV130)</f>
        <v>0</v>
      </c>
      <c r="BA130" s="39">
        <f t="shared" si="116"/>
        <v>0</v>
      </c>
      <c r="BB130" s="39">
        <f t="shared" si="116"/>
        <v>0</v>
      </c>
      <c r="BC130" s="50">
        <f t="shared" ref="BC130:BC131" si="118">SUM(AZ130,BA130,BB130)</f>
        <v>0</v>
      </c>
      <c r="BD130" s="51"/>
      <c r="BE130" s="39">
        <f>AZ130*80</f>
        <v>0</v>
      </c>
      <c r="BF130" s="39">
        <f>BA130*88</f>
        <v>0</v>
      </c>
      <c r="BG130" s="39">
        <f>BB130*80</f>
        <v>0</v>
      </c>
      <c r="BH130" s="39">
        <f>SUM(BE130,BF130,BG130)</f>
        <v>0</v>
      </c>
      <c r="BI130" s="51"/>
      <c r="BJ130" s="51"/>
      <c r="BK130" s="51"/>
      <c r="BL130" s="51"/>
      <c r="BM130" s="51"/>
    </row>
    <row r="131">
      <c r="A131" s="35" t="s">
        <v>150</v>
      </c>
      <c r="B131" s="36"/>
      <c r="C131" s="206"/>
      <c r="D131" s="42"/>
      <c r="E131" s="58"/>
      <c r="F131" s="128">
        <v>0.0</v>
      </c>
      <c r="G131" s="129">
        <v>0.0</v>
      </c>
      <c r="H131" s="129">
        <v>0.0</v>
      </c>
      <c r="I131" s="207"/>
      <c r="J131" s="206"/>
      <c r="K131" s="42"/>
      <c r="L131" s="58"/>
      <c r="M131" s="40">
        <v>0.0</v>
      </c>
      <c r="N131" s="129">
        <v>0.0</v>
      </c>
      <c r="O131" s="129">
        <v>0.0</v>
      </c>
      <c r="P131" s="208"/>
      <c r="Q131" s="206"/>
      <c r="R131" s="42"/>
      <c r="S131" s="58"/>
      <c r="T131" s="40">
        <v>0.0</v>
      </c>
      <c r="U131" s="129">
        <v>0.0</v>
      </c>
      <c r="V131" s="129">
        <v>0.0</v>
      </c>
      <c r="W131" s="207"/>
      <c r="X131" s="206"/>
      <c r="Y131" s="42"/>
      <c r="Z131" s="58"/>
      <c r="AA131" s="40">
        <v>0.0</v>
      </c>
      <c r="AB131" s="129">
        <v>0.0</v>
      </c>
      <c r="AC131" s="129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 t="shared" si="118"/>
        <v>0</v>
      </c>
      <c r="BD131" s="51"/>
      <c r="BE131" s="39">
        <f>67.31*AZ131</f>
        <v>0</v>
      </c>
      <c r="BF131" s="39">
        <f>BA131*74</f>
        <v>0</v>
      </c>
      <c r="BG131" s="39">
        <f>BB131*84</f>
        <v>0</v>
      </c>
      <c r="BH131" s="39">
        <f>SUM(BF131,BE131,BG131)</f>
        <v>0</v>
      </c>
      <c r="BI131" s="51"/>
      <c r="BJ131" s="51"/>
      <c r="BK131" s="51"/>
      <c r="BL131" s="51"/>
      <c r="BM131" s="51"/>
    </row>
    <row r="132">
      <c r="A132" s="209"/>
      <c r="B132" s="203"/>
      <c r="C132" s="210"/>
      <c r="D132" s="136"/>
      <c r="E132" s="136"/>
      <c r="F132" s="136"/>
      <c r="G132" s="203"/>
      <c r="H132" s="203"/>
      <c r="I132" s="203"/>
      <c r="J132" s="210"/>
      <c r="K132" s="98"/>
      <c r="L132" s="211"/>
      <c r="M132" s="51"/>
      <c r="N132" s="203"/>
      <c r="O132" s="203"/>
      <c r="P132" s="155"/>
      <c r="Q132" s="210"/>
      <c r="R132" s="136"/>
      <c r="S132" s="136"/>
      <c r="T132" s="51"/>
      <c r="U132" s="203"/>
      <c r="V132" s="203"/>
      <c r="W132" s="203"/>
      <c r="X132" s="210"/>
      <c r="Y132" s="136"/>
      <c r="Z132" s="136"/>
      <c r="AA132" s="51"/>
      <c r="AB132" s="203"/>
      <c r="AC132" s="203"/>
      <c r="AD132" s="32"/>
      <c r="AE132" s="71"/>
      <c r="AF132" s="136"/>
      <c r="AG132" s="72"/>
      <c r="AH132" s="51"/>
      <c r="AI132" s="51"/>
      <c r="AJ132" s="51"/>
      <c r="AK132" s="32"/>
      <c r="AL132" s="71"/>
      <c r="AM132" s="136"/>
      <c r="AN132" s="72"/>
      <c r="AO132" s="51"/>
      <c r="AP132" s="51"/>
      <c r="AQ132" s="51"/>
      <c r="AR132" s="32"/>
      <c r="AS132" s="71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209"/>
      <c r="B133" s="136"/>
      <c r="C133" s="71"/>
      <c r="D133" s="136"/>
      <c r="E133" s="136"/>
      <c r="F133" s="204"/>
      <c r="G133" s="204"/>
      <c r="H133" s="204"/>
      <c r="I133" s="136"/>
      <c r="J133" s="71"/>
      <c r="K133" s="98"/>
      <c r="L133" s="211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136"/>
      <c r="Z133" s="136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136"/>
      <c r="AN133" s="72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39">
        <f t="shared" ref="AZ133:BC133" si="119">SUM(AZ130,AZ131)</f>
        <v>0</v>
      </c>
      <c r="BA133" s="39">
        <f t="shared" si="119"/>
        <v>0</v>
      </c>
      <c r="BB133" s="39">
        <f t="shared" si="119"/>
        <v>0</v>
      </c>
      <c r="BC133" s="39">
        <f t="shared" si="119"/>
        <v>0</v>
      </c>
      <c r="BD133" s="51"/>
      <c r="BE133" s="40">
        <f t="shared" ref="BE133:BH133" si="120">SUM(BE130,BE131)</f>
        <v>0</v>
      </c>
      <c r="BF133" s="40">
        <f t="shared" si="120"/>
        <v>0</v>
      </c>
      <c r="BG133" s="40">
        <f t="shared" si="120"/>
        <v>0</v>
      </c>
      <c r="BH133" s="40">
        <f t="shared" si="120"/>
        <v>0</v>
      </c>
      <c r="BI133" s="51"/>
      <c r="BJ133" s="51"/>
      <c r="BK133" s="51"/>
      <c r="BL133" s="51"/>
      <c r="BM133" s="51"/>
    </row>
    <row r="134">
      <c r="A134" s="209"/>
      <c r="B134" s="136"/>
      <c r="C134" s="71"/>
      <c r="D134" s="136"/>
      <c r="E134" s="136"/>
      <c r="F134" s="204"/>
      <c r="G134" s="204"/>
      <c r="H134" s="204"/>
      <c r="I134" s="136"/>
      <c r="J134" s="71"/>
      <c r="K134" s="6" t="s">
        <v>162</v>
      </c>
      <c r="L134" s="4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6" t="s">
        <v>162</v>
      </c>
      <c r="Z134" s="4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6" t="s">
        <v>162</v>
      </c>
      <c r="AN134" s="4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 ht="15.0" customHeight="1">
      <c r="A135" s="209"/>
      <c r="B135" s="136"/>
      <c r="C135" s="71"/>
      <c r="D135" s="136"/>
      <c r="E135" s="136"/>
      <c r="F135" s="26" t="s">
        <v>4</v>
      </c>
      <c r="G135" s="26" t="s">
        <v>5</v>
      </c>
      <c r="H135" s="26" t="s">
        <v>6</v>
      </c>
      <c r="I135" s="136"/>
      <c r="J135" s="71"/>
      <c r="K135" s="191" t="s">
        <v>163</v>
      </c>
      <c r="L135" s="26"/>
      <c r="M135" s="26" t="s">
        <v>4</v>
      </c>
      <c r="N135" s="26" t="s">
        <v>5</v>
      </c>
      <c r="O135" s="26" t="s">
        <v>6</v>
      </c>
      <c r="P135" s="51"/>
      <c r="Q135" s="71"/>
      <c r="R135" s="191" t="s">
        <v>163</v>
      </c>
      <c r="S135" s="136"/>
      <c r="T135" s="26" t="s">
        <v>4</v>
      </c>
      <c r="U135" s="26" t="s">
        <v>5</v>
      </c>
      <c r="V135" s="26" t="s">
        <v>6</v>
      </c>
      <c r="W135" s="136"/>
      <c r="X135" s="71"/>
      <c r="Y135" s="191" t="s">
        <v>163</v>
      </c>
      <c r="Z135" s="136"/>
      <c r="AA135" s="26" t="s">
        <v>4</v>
      </c>
      <c r="AB135" s="26" t="s">
        <v>5</v>
      </c>
      <c r="AC135" s="26" t="s">
        <v>6</v>
      </c>
      <c r="AD135" s="117"/>
      <c r="AE135" s="71"/>
      <c r="AF135" s="191" t="s">
        <v>163</v>
      </c>
      <c r="AG135" s="32"/>
      <c r="AH135" s="26" t="s">
        <v>4</v>
      </c>
      <c r="AI135" s="26" t="s">
        <v>5</v>
      </c>
      <c r="AJ135" s="26" t="s">
        <v>6</v>
      </c>
      <c r="AK135" s="32"/>
      <c r="AL135" s="71"/>
      <c r="AM135" s="136"/>
      <c r="AN135" s="72"/>
      <c r="AO135" s="26" t="s">
        <v>4</v>
      </c>
      <c r="AP135" s="26" t="s">
        <v>5</v>
      </c>
      <c r="AQ135" s="26" t="s">
        <v>6</v>
      </c>
      <c r="AR135" s="117"/>
      <c r="AS135" s="118"/>
      <c r="AT135" s="136"/>
      <c r="AU135" s="72"/>
      <c r="AV135" s="26" t="s">
        <v>4</v>
      </c>
      <c r="AW135" s="26" t="s">
        <v>5</v>
      </c>
      <c r="AX135" s="26" t="s">
        <v>6</v>
      </c>
      <c r="AY135" s="51"/>
      <c r="AZ135" s="31" t="s">
        <v>4</v>
      </c>
      <c r="BA135" s="31" t="s">
        <v>13</v>
      </c>
      <c r="BB135" s="31" t="s">
        <v>6</v>
      </c>
      <c r="BC135" s="31" t="s">
        <v>14</v>
      </c>
      <c r="BD135" s="51"/>
      <c r="BE135" s="33" t="s">
        <v>4</v>
      </c>
      <c r="BF135" s="33" t="s">
        <v>13</v>
      </c>
      <c r="BG135" s="33" t="s">
        <v>6</v>
      </c>
      <c r="BH135" s="33" t="s">
        <v>15</v>
      </c>
      <c r="BI135" s="51"/>
      <c r="BJ135" s="51"/>
      <c r="BK135" s="51"/>
      <c r="BL135" s="51"/>
      <c r="BM135" s="51"/>
    </row>
    <row r="136">
      <c r="A136" s="35"/>
      <c r="B136" s="42"/>
      <c r="C136" s="37"/>
      <c r="D136" s="38"/>
      <c r="E136" s="39"/>
      <c r="F136" s="40">
        <v>0.0</v>
      </c>
      <c r="G136" s="40">
        <v>0.0</v>
      </c>
      <c r="H136" s="40">
        <v>0.0</v>
      </c>
      <c r="I136" s="57" t="s">
        <v>46</v>
      </c>
      <c r="J136" s="37"/>
      <c r="K136" s="38"/>
      <c r="L136" s="39"/>
      <c r="M136" s="40">
        <v>0.0</v>
      </c>
      <c r="N136" s="40">
        <v>0.0</v>
      </c>
      <c r="O136" s="40">
        <v>0.0</v>
      </c>
      <c r="P136" s="38" t="s">
        <v>36</v>
      </c>
      <c r="Q136" s="37"/>
      <c r="R136" s="38"/>
      <c r="S136" s="39"/>
      <c r="T136" s="40">
        <v>0.0</v>
      </c>
      <c r="U136" s="40">
        <v>0.0</v>
      </c>
      <c r="V136" s="40">
        <v>0.0</v>
      </c>
      <c r="W136" s="42" t="s">
        <v>37</v>
      </c>
      <c r="X136" s="37"/>
      <c r="Y136" s="38"/>
      <c r="Z136" s="39"/>
      <c r="AA136" s="40">
        <v>0.0</v>
      </c>
      <c r="AB136" s="40">
        <v>0.0</v>
      </c>
      <c r="AC136" s="40">
        <v>0.0</v>
      </c>
      <c r="AD136" s="56" t="s">
        <v>40</v>
      </c>
      <c r="AE136" s="37"/>
      <c r="AF136" s="38"/>
      <c r="AG136" s="39"/>
      <c r="AH136" s="40">
        <v>0.0</v>
      </c>
      <c r="AI136" s="40">
        <v>0.0</v>
      </c>
      <c r="AJ136" s="40">
        <v>0.0</v>
      </c>
      <c r="AK136" s="42" t="s">
        <v>43</v>
      </c>
      <c r="AL136" s="37">
        <v>45193.0</v>
      </c>
      <c r="AM136" s="53"/>
      <c r="AN136" s="44"/>
      <c r="AO136" s="40">
        <v>0.0</v>
      </c>
      <c r="AP136" s="40">
        <v>0.0</v>
      </c>
      <c r="AQ136" s="40">
        <v>0.0</v>
      </c>
      <c r="AR136" s="96" t="s">
        <v>142</v>
      </c>
      <c r="AS136" s="37">
        <v>45194.0</v>
      </c>
      <c r="AT136" s="53"/>
      <c r="AU136" s="44"/>
      <c r="AV136" s="40">
        <v>0.0</v>
      </c>
      <c r="AW136" s="40">
        <v>0.0</v>
      </c>
      <c r="AX136" s="40">
        <v>0.0</v>
      </c>
      <c r="AY136" s="51"/>
      <c r="AZ136" s="213">
        <f t="shared" ref="AZ136:BB136" si="121">SUM(F136,M136,T136,AA136,AH136,AO136,AV136)</f>
        <v>0</v>
      </c>
      <c r="BA136" s="214">
        <f t="shared" si="121"/>
        <v>0</v>
      </c>
      <c r="BB136" s="214">
        <f t="shared" si="121"/>
        <v>0</v>
      </c>
      <c r="BC136" s="215">
        <f>SUM(AZ136,BA136,BB136)</f>
        <v>0</v>
      </c>
      <c r="BD136" s="51"/>
      <c r="BE136" s="216">
        <f>AZ136*67.31</f>
        <v>0</v>
      </c>
      <c r="BF136" s="216">
        <f>74*BA136</f>
        <v>0</v>
      </c>
      <c r="BG136" s="216">
        <f>84*BB136</f>
        <v>0</v>
      </c>
      <c r="BH136" s="216">
        <f>SUM(BE136,BF136,BG136)</f>
        <v>0</v>
      </c>
      <c r="BI136" s="51"/>
      <c r="BJ136" s="51"/>
      <c r="BK136" s="51"/>
      <c r="BL136" s="51"/>
      <c r="BM136" s="51"/>
    </row>
    <row r="137">
      <c r="A137" s="217"/>
      <c r="B137" s="136"/>
      <c r="C137" s="71"/>
      <c r="D137" s="136"/>
      <c r="E137" s="136"/>
      <c r="F137" s="204"/>
      <c r="G137" s="204"/>
      <c r="H137" s="204"/>
      <c r="I137" s="136"/>
      <c r="J137" s="71"/>
      <c r="K137" s="136"/>
      <c r="L137" s="136"/>
      <c r="M137" s="218"/>
      <c r="N137" s="218"/>
      <c r="O137" s="218"/>
      <c r="P137" s="51"/>
      <c r="Q137" s="71"/>
      <c r="R137" s="136"/>
      <c r="S137" s="136"/>
      <c r="T137" s="203"/>
      <c r="U137" s="203"/>
      <c r="V137" s="203"/>
      <c r="W137" s="136"/>
      <c r="X137" s="71"/>
      <c r="Y137" s="136"/>
      <c r="Z137" s="136"/>
      <c r="AA137" s="136"/>
      <c r="AB137" s="136"/>
      <c r="AC137" s="136"/>
      <c r="AD137" s="117"/>
      <c r="AE137" s="71"/>
      <c r="AF137" s="72"/>
      <c r="AG137" s="32"/>
      <c r="AH137" s="212"/>
      <c r="AI137" s="212"/>
      <c r="AJ137" s="212"/>
      <c r="AK137" s="32"/>
      <c r="AL137" s="71"/>
      <c r="AM137" s="136"/>
      <c r="AN137" s="72"/>
      <c r="AO137" s="136"/>
      <c r="AP137" s="136"/>
      <c r="AQ137" s="136"/>
      <c r="AR137" s="117"/>
      <c r="AS137" s="118"/>
      <c r="AT137" s="136"/>
      <c r="AU137" s="72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</row>
    <row r="138">
      <c r="A138" s="209"/>
      <c r="B138" s="136"/>
      <c r="C138" s="71"/>
      <c r="D138" s="136"/>
      <c r="E138" s="136"/>
      <c r="F138" s="204"/>
      <c r="G138" s="204"/>
      <c r="H138" s="204"/>
      <c r="I138" s="136"/>
      <c r="J138" s="71"/>
      <c r="K138" s="6" t="s">
        <v>164</v>
      </c>
      <c r="L138" s="4"/>
      <c r="M138" s="51"/>
      <c r="N138" s="51"/>
      <c r="O138" s="51"/>
      <c r="P138" s="51"/>
      <c r="Q138" s="71"/>
      <c r="R138" s="136"/>
      <c r="S138" s="136"/>
      <c r="T138" s="203"/>
      <c r="U138" s="203"/>
      <c r="V138" s="203"/>
      <c r="W138" s="136"/>
      <c r="X138" s="71"/>
      <c r="Y138" s="6" t="s">
        <v>164</v>
      </c>
      <c r="Z138" s="4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6" t="s">
        <v>164</v>
      </c>
      <c r="AN138" s="4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219"/>
      <c r="B139" s="136"/>
      <c r="C139" s="71"/>
      <c r="D139" s="136"/>
      <c r="E139" s="136"/>
      <c r="F139" s="26" t="s">
        <v>4</v>
      </c>
      <c r="G139" s="26" t="s">
        <v>5</v>
      </c>
      <c r="H139" s="26" t="s">
        <v>6</v>
      </c>
      <c r="I139" s="136"/>
      <c r="J139" s="71"/>
      <c r="K139" s="191" t="s">
        <v>163</v>
      </c>
      <c r="L139" s="211"/>
      <c r="M139" s="26" t="s">
        <v>4</v>
      </c>
      <c r="N139" s="26" t="s">
        <v>5</v>
      </c>
      <c r="O139" s="26" t="s">
        <v>6</v>
      </c>
      <c r="P139" s="51"/>
      <c r="Q139" s="71"/>
      <c r="R139" s="191" t="s">
        <v>163</v>
      </c>
      <c r="S139" s="136"/>
      <c r="T139" s="26" t="s">
        <v>4</v>
      </c>
      <c r="U139" s="26" t="s">
        <v>5</v>
      </c>
      <c r="V139" s="26" t="s">
        <v>6</v>
      </c>
      <c r="W139" s="136"/>
      <c r="X139" s="71"/>
      <c r="Y139" s="191" t="s">
        <v>163</v>
      </c>
      <c r="Z139" s="136"/>
      <c r="AA139" s="26" t="s">
        <v>4</v>
      </c>
      <c r="AB139" s="26" t="s">
        <v>5</v>
      </c>
      <c r="AC139" s="26" t="s">
        <v>6</v>
      </c>
      <c r="AD139" s="117"/>
      <c r="AE139" s="71"/>
      <c r="AF139" s="191" t="s">
        <v>163</v>
      </c>
      <c r="AG139" s="32"/>
      <c r="AH139" s="26" t="s">
        <v>4</v>
      </c>
      <c r="AI139" s="26" t="s">
        <v>5</v>
      </c>
      <c r="AJ139" s="26" t="s">
        <v>6</v>
      </c>
      <c r="AK139" s="32"/>
      <c r="AL139" s="71"/>
      <c r="AM139" s="136"/>
      <c r="AN139" s="72"/>
      <c r="AO139" s="26" t="s">
        <v>4</v>
      </c>
      <c r="AP139" s="26" t="s">
        <v>5</v>
      </c>
      <c r="AQ139" s="26" t="s">
        <v>6</v>
      </c>
      <c r="AR139" s="117"/>
      <c r="AS139" s="118"/>
      <c r="AT139" s="136"/>
      <c r="AU139" s="72"/>
      <c r="AV139" s="26" t="s">
        <v>4</v>
      </c>
      <c r="AW139" s="26" t="s">
        <v>5</v>
      </c>
      <c r="AX139" s="26" t="s">
        <v>6</v>
      </c>
      <c r="AY139" s="51"/>
      <c r="AZ139" s="31" t="s">
        <v>4</v>
      </c>
      <c r="BA139" s="31" t="s">
        <v>13</v>
      </c>
      <c r="BB139" s="31" t="s">
        <v>6</v>
      </c>
      <c r="BC139" s="31" t="s">
        <v>14</v>
      </c>
      <c r="BD139" s="51"/>
      <c r="BE139" s="33" t="s">
        <v>4</v>
      </c>
      <c r="BF139" s="33" t="s">
        <v>13</v>
      </c>
      <c r="BG139" s="33" t="s">
        <v>6</v>
      </c>
      <c r="BH139" s="33" t="s">
        <v>15</v>
      </c>
      <c r="BI139" s="51"/>
      <c r="BJ139" s="51"/>
      <c r="BK139" s="51"/>
      <c r="BL139" s="51"/>
      <c r="BM139" s="51"/>
    </row>
    <row r="140">
      <c r="A140" s="220"/>
      <c r="B140" s="92"/>
      <c r="C140" s="45"/>
      <c r="D140" s="53"/>
      <c r="E140" s="44"/>
      <c r="F140" s="40">
        <v>0.0</v>
      </c>
      <c r="G140" s="40">
        <v>0.0</v>
      </c>
      <c r="H140" s="40">
        <v>0.0</v>
      </c>
      <c r="I140" s="57" t="s">
        <v>46</v>
      </c>
      <c r="J140" s="37"/>
      <c r="K140" s="38"/>
      <c r="L140" s="39"/>
      <c r="M140" s="40">
        <v>0.0</v>
      </c>
      <c r="N140" s="40">
        <v>0.0</v>
      </c>
      <c r="O140" s="40">
        <v>0.0</v>
      </c>
      <c r="P140" s="38" t="s">
        <v>36</v>
      </c>
      <c r="Q140" s="37"/>
      <c r="R140" s="38"/>
      <c r="S140" s="39"/>
      <c r="T140" s="40">
        <v>0.0</v>
      </c>
      <c r="U140" s="40">
        <v>0.0</v>
      </c>
      <c r="V140" s="40">
        <v>0.0</v>
      </c>
      <c r="W140" s="42" t="s">
        <v>37</v>
      </c>
      <c r="X140" s="37"/>
      <c r="Y140" s="38"/>
      <c r="Z140" s="39"/>
      <c r="AA140" s="40">
        <v>0.0</v>
      </c>
      <c r="AB140" s="40">
        <v>0.0</v>
      </c>
      <c r="AC140" s="40">
        <v>0.0</v>
      </c>
      <c r="AD140" s="56" t="s">
        <v>40</v>
      </c>
      <c r="AE140" s="37"/>
      <c r="AF140" s="38"/>
      <c r="AG140" s="39"/>
      <c r="AH140" s="40">
        <v>0.0</v>
      </c>
      <c r="AI140" s="40">
        <v>0.0</v>
      </c>
      <c r="AJ140" s="40">
        <v>0.0</v>
      </c>
      <c r="AK140" s="42" t="s">
        <v>43</v>
      </c>
      <c r="AL140" s="37">
        <v>45193.0</v>
      </c>
      <c r="AM140" s="53"/>
      <c r="AN140" s="44"/>
      <c r="AO140" s="40">
        <v>0.0</v>
      </c>
      <c r="AP140" s="40">
        <v>0.0</v>
      </c>
      <c r="AQ140" s="40">
        <v>0.0</v>
      </c>
      <c r="AR140" s="96" t="s">
        <v>142</v>
      </c>
      <c r="AS140" s="37">
        <v>45194.0</v>
      </c>
      <c r="AT140" s="53"/>
      <c r="AU140" s="44"/>
      <c r="AV140" s="40">
        <v>0.0</v>
      </c>
      <c r="AW140" s="40">
        <v>0.0</v>
      </c>
      <c r="AX140" s="40">
        <v>0.0</v>
      </c>
      <c r="AY140" s="51"/>
      <c r="AZ140" s="49">
        <f t="shared" ref="AZ140:BB140" si="122">SUM(F140,M140,T140,AA140,AH140,AO140,AV140)</f>
        <v>0</v>
      </c>
      <c r="BA140" s="39">
        <f t="shared" si="122"/>
        <v>0</v>
      </c>
      <c r="BB140" s="39">
        <f t="shared" si="122"/>
        <v>0</v>
      </c>
      <c r="BC140" s="50">
        <f>SUM(AZ140,BA140,BB140)</f>
        <v>0</v>
      </c>
      <c r="BD140" s="51"/>
      <c r="BE140" s="221">
        <f>AZ140*67.31</f>
        <v>0</v>
      </c>
      <c r="BF140" s="221">
        <f>74*BA140</f>
        <v>0</v>
      </c>
      <c r="BG140" s="221">
        <f>84*BB140</f>
        <v>0</v>
      </c>
      <c r="BH140" s="221">
        <f>SUM(BE140,BF140,BG140)</f>
        <v>0</v>
      </c>
      <c r="BI140" s="51"/>
      <c r="BJ140" s="51"/>
      <c r="BK140" s="51"/>
      <c r="BL140" s="51"/>
      <c r="BM140" s="51"/>
    </row>
    <row r="141">
      <c r="A141" s="116"/>
      <c r="B141" s="136"/>
      <c r="C141" s="71"/>
      <c r="D141" s="136"/>
      <c r="E141" s="136"/>
      <c r="F141" s="204"/>
      <c r="G141" s="204"/>
      <c r="H141" s="204"/>
      <c r="I141" s="136"/>
      <c r="J141" s="71"/>
      <c r="K141" s="136"/>
      <c r="L141" s="136"/>
      <c r="M141" s="51"/>
      <c r="N141" s="51"/>
      <c r="O141" s="51"/>
      <c r="P141" s="51"/>
      <c r="Q141" s="71"/>
      <c r="R141" s="136"/>
      <c r="S141" s="136"/>
      <c r="T141" s="203"/>
      <c r="U141" s="203"/>
      <c r="V141" s="203"/>
      <c r="Y141" s="136"/>
      <c r="Z141" s="136"/>
      <c r="AA141" s="136"/>
      <c r="AB141" s="136"/>
      <c r="AC141" s="136"/>
      <c r="AD141" s="117"/>
      <c r="AE141" s="71"/>
      <c r="AF141" s="72"/>
      <c r="AG141" s="32"/>
      <c r="AH141" s="212"/>
      <c r="AI141" s="212"/>
      <c r="AJ141" s="212"/>
      <c r="AK141" s="32"/>
      <c r="AL141" s="71"/>
      <c r="AM141" s="136"/>
      <c r="AN141" s="72"/>
      <c r="AO141" s="136"/>
      <c r="AP141" s="136"/>
      <c r="AQ141" s="136"/>
      <c r="AR141" s="117"/>
      <c r="AS141" s="118"/>
      <c r="AT141" s="136"/>
      <c r="AU141" s="72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</row>
    <row r="142">
      <c r="A142" s="116"/>
      <c r="B142" s="136"/>
      <c r="C142" s="71"/>
      <c r="D142" s="136"/>
      <c r="E142" s="136"/>
      <c r="F142" s="204"/>
      <c r="G142" s="204"/>
      <c r="H142" s="204"/>
      <c r="I142" s="136"/>
      <c r="J142" s="71"/>
      <c r="K142" s="6" t="s">
        <v>165</v>
      </c>
      <c r="L142" s="4"/>
      <c r="M142" s="51"/>
      <c r="N142" s="51"/>
      <c r="O142" s="51"/>
      <c r="P142" s="51"/>
      <c r="Q142" s="71"/>
      <c r="R142" s="136"/>
      <c r="S142" s="136"/>
      <c r="T142" s="203"/>
      <c r="U142" s="203"/>
      <c r="V142" s="203"/>
      <c r="W142" s="136"/>
      <c r="X142" s="71"/>
      <c r="Y142" s="6" t="s">
        <v>31</v>
      </c>
      <c r="Z142" s="4"/>
      <c r="AA142" s="136"/>
      <c r="AB142" s="136"/>
      <c r="AC142" s="136"/>
      <c r="AD142" s="117"/>
      <c r="AE142" s="71"/>
      <c r="AF142" s="72"/>
      <c r="AG142" s="32"/>
      <c r="AH142" s="212"/>
      <c r="AI142" s="212"/>
      <c r="AJ142" s="212"/>
      <c r="AK142" s="32"/>
      <c r="AL142" s="71"/>
      <c r="AM142" s="6" t="s">
        <v>31</v>
      </c>
      <c r="AN142" s="4"/>
      <c r="AO142" s="136"/>
      <c r="AP142" s="136"/>
      <c r="AQ142" s="136"/>
      <c r="AR142" s="117"/>
      <c r="AS142" s="118"/>
      <c r="AT142" s="136"/>
      <c r="AU142" s="72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6" t="s">
        <v>4</v>
      </c>
      <c r="G143" s="26" t="s">
        <v>5</v>
      </c>
      <c r="H143" s="26" t="s">
        <v>6</v>
      </c>
      <c r="I143" s="136"/>
      <c r="J143" s="71"/>
      <c r="K143" s="98"/>
      <c r="L143" s="211"/>
      <c r="M143" s="26" t="s">
        <v>4</v>
      </c>
      <c r="N143" s="26" t="s">
        <v>5</v>
      </c>
      <c r="O143" s="26" t="s">
        <v>6</v>
      </c>
      <c r="P143" s="51"/>
      <c r="Q143" s="71"/>
      <c r="R143" s="136"/>
      <c r="S143" s="136"/>
      <c r="T143" s="26" t="s">
        <v>4</v>
      </c>
      <c r="U143" s="26" t="s">
        <v>5</v>
      </c>
      <c r="V143" s="26" t="s">
        <v>6</v>
      </c>
      <c r="W143" s="136"/>
      <c r="X143" s="71"/>
      <c r="Y143" s="136"/>
      <c r="Z143" s="136"/>
      <c r="AA143" s="26" t="s">
        <v>4</v>
      </c>
      <c r="AB143" s="26" t="s">
        <v>5</v>
      </c>
      <c r="AC143" s="26" t="s">
        <v>6</v>
      </c>
      <c r="AD143" s="117"/>
      <c r="AE143" s="71"/>
      <c r="AF143" s="72"/>
      <c r="AG143" s="32"/>
      <c r="AH143" s="26" t="s">
        <v>4</v>
      </c>
      <c r="AI143" s="26" t="s">
        <v>5</v>
      </c>
      <c r="AJ143" s="26" t="s">
        <v>6</v>
      </c>
      <c r="AK143" s="32"/>
      <c r="AL143" s="71"/>
      <c r="AM143" s="136"/>
      <c r="AN143" s="72"/>
      <c r="AO143" s="26" t="s">
        <v>4</v>
      </c>
      <c r="AP143" s="26" t="s">
        <v>5</v>
      </c>
      <c r="AQ143" s="26" t="s">
        <v>6</v>
      </c>
      <c r="AR143" s="117"/>
      <c r="AS143" s="118"/>
      <c r="AT143" s="136"/>
      <c r="AU143" s="72"/>
      <c r="AV143" s="26" t="s">
        <v>4</v>
      </c>
      <c r="AW143" s="26" t="s">
        <v>5</v>
      </c>
      <c r="AX143" s="26" t="s">
        <v>6</v>
      </c>
      <c r="AY143" s="51"/>
      <c r="AZ143" s="31" t="s">
        <v>4</v>
      </c>
      <c r="BA143" s="31" t="s">
        <v>13</v>
      </c>
      <c r="BB143" s="31" t="s">
        <v>6</v>
      </c>
      <c r="BC143" s="31" t="s">
        <v>14</v>
      </c>
      <c r="BD143" s="51"/>
      <c r="BE143" s="33" t="s">
        <v>4</v>
      </c>
      <c r="BF143" s="33" t="s">
        <v>13</v>
      </c>
      <c r="BG143" s="33" t="s">
        <v>6</v>
      </c>
      <c r="BH143" s="33" t="s">
        <v>15</v>
      </c>
      <c r="BI143" s="51"/>
      <c r="BJ143" s="51"/>
      <c r="BK143" s="51"/>
      <c r="BL143" s="51"/>
      <c r="BM143" s="51"/>
    </row>
    <row r="144">
      <c r="A144" s="35"/>
      <c r="B144" s="92"/>
      <c r="C144" s="45"/>
      <c r="D144" s="53"/>
      <c r="E144" s="44"/>
      <c r="F144" s="40">
        <v>0.0</v>
      </c>
      <c r="G144" s="40">
        <v>0.0</v>
      </c>
      <c r="H144" s="40">
        <v>0.0</v>
      </c>
      <c r="I144" s="92"/>
      <c r="J144" s="45"/>
      <c r="K144" s="53"/>
      <c r="L144" s="44"/>
      <c r="M144" s="40">
        <v>0.0</v>
      </c>
      <c r="N144" s="40">
        <v>0.0</v>
      </c>
      <c r="O144" s="40">
        <v>0.0</v>
      </c>
      <c r="P144" s="92"/>
      <c r="Q144" s="45"/>
      <c r="R144" s="53"/>
      <c r="S144" s="44"/>
      <c r="T144" s="40">
        <v>0.0</v>
      </c>
      <c r="U144" s="40">
        <v>0.0</v>
      </c>
      <c r="V144" s="40">
        <v>0.0</v>
      </c>
      <c r="W144" s="92"/>
      <c r="X144" s="45"/>
      <c r="Y144" s="53"/>
      <c r="Z144" s="44"/>
      <c r="AA144" s="40">
        <v>0.0</v>
      </c>
      <c r="AB144" s="40">
        <v>0.0</v>
      </c>
      <c r="AC144" s="40">
        <v>0.0</v>
      </c>
      <c r="AD144" s="92"/>
      <c r="AE144" s="45"/>
      <c r="AF144" s="53"/>
      <c r="AG144" s="44"/>
      <c r="AH144" s="40">
        <v>0.0</v>
      </c>
      <c r="AI144" s="40">
        <v>0.0</v>
      </c>
      <c r="AJ144" s="40">
        <v>0.0</v>
      </c>
      <c r="AK144" s="92"/>
      <c r="AL144" s="45"/>
      <c r="AM144" s="53"/>
      <c r="AN144" s="44"/>
      <c r="AO144" s="40">
        <v>0.0</v>
      </c>
      <c r="AP144" s="40">
        <v>0.0</v>
      </c>
      <c r="AQ144" s="40">
        <v>0.0</v>
      </c>
      <c r="AR144" s="92"/>
      <c r="AS144" s="45"/>
      <c r="AT144" s="53"/>
      <c r="AU144" s="44"/>
      <c r="AV144" s="40">
        <v>0.0</v>
      </c>
      <c r="AW144" s="40">
        <v>0.0</v>
      </c>
      <c r="AX144" s="40">
        <v>0.0</v>
      </c>
      <c r="AY144" s="51"/>
      <c r="AZ144" s="49">
        <f t="shared" ref="AZ144:BB144" si="123">SUM(F144,M144,T144,AA144,AH144,AO144,AV144)</f>
        <v>0</v>
      </c>
      <c r="BA144" s="39">
        <f t="shared" si="123"/>
        <v>0</v>
      </c>
      <c r="BB144" s="39">
        <f t="shared" si="123"/>
        <v>0</v>
      </c>
      <c r="BC144" s="50">
        <f>SUM(AZ144,BA144,BB144)</f>
        <v>0</v>
      </c>
      <c r="BD144" s="51"/>
      <c r="BE144" s="221">
        <f>AZ144*67.31</f>
        <v>0</v>
      </c>
      <c r="BF144" s="221"/>
      <c r="BG144" s="221"/>
      <c r="BH144" s="221">
        <f>SUM(BE144,BF144,BG144)</f>
        <v>0</v>
      </c>
      <c r="BI144" s="51"/>
      <c r="BJ144" s="51"/>
      <c r="BK144" s="51"/>
      <c r="BL144" s="51"/>
      <c r="BM144" s="51"/>
    </row>
    <row r="145">
      <c r="A145" s="67"/>
      <c r="B145" s="68"/>
      <c r="C145" s="68"/>
      <c r="F145" s="204"/>
      <c r="G145" s="204"/>
      <c r="H145" s="204"/>
      <c r="I145" s="204"/>
      <c r="J145" s="118"/>
      <c r="K145" s="136"/>
      <c r="L145" s="136"/>
    </row>
    <row r="146">
      <c r="A146" s="67"/>
      <c r="B146" s="68"/>
      <c r="C146" s="68"/>
      <c r="F146" s="204"/>
      <c r="G146" s="204"/>
      <c r="H146" s="204"/>
      <c r="I146" s="204"/>
      <c r="J146" s="118"/>
      <c r="K146" s="6" t="s">
        <v>165</v>
      </c>
      <c r="L146" s="4"/>
      <c r="Y146" s="6" t="s">
        <v>145</v>
      </c>
      <c r="Z146" s="4"/>
      <c r="AM146" s="6" t="s">
        <v>145</v>
      </c>
      <c r="AN146" s="4"/>
    </row>
    <row r="147">
      <c r="A147" s="67"/>
      <c r="B147" s="136"/>
      <c r="C147" s="71"/>
      <c r="D147" s="136"/>
      <c r="E147" s="136"/>
      <c r="F147" s="26" t="s">
        <v>4</v>
      </c>
      <c r="G147" s="26" t="s">
        <v>5</v>
      </c>
      <c r="H147" s="26" t="s">
        <v>6</v>
      </c>
      <c r="I147" s="136"/>
      <c r="J147" s="71"/>
      <c r="K147" s="98"/>
      <c r="L147" s="211"/>
      <c r="M147" s="26" t="s">
        <v>4</v>
      </c>
      <c r="N147" s="26" t="s">
        <v>5</v>
      </c>
      <c r="O147" s="26" t="s">
        <v>6</v>
      </c>
      <c r="P147" s="51"/>
      <c r="Q147" s="71"/>
      <c r="R147" s="136"/>
      <c r="S147" s="136"/>
      <c r="T147" s="26" t="s">
        <v>4</v>
      </c>
      <c r="U147" s="26" t="s">
        <v>5</v>
      </c>
      <c r="V147" s="26" t="s">
        <v>6</v>
      </c>
      <c r="W147" s="136"/>
      <c r="X147" s="71"/>
      <c r="Y147" s="136"/>
      <c r="Z147" s="136"/>
      <c r="AA147" s="26" t="s">
        <v>4</v>
      </c>
      <c r="AB147" s="26" t="s">
        <v>5</v>
      </c>
      <c r="AC147" s="26" t="s">
        <v>6</v>
      </c>
      <c r="AD147" s="117"/>
      <c r="AE147" s="71"/>
      <c r="AF147" s="72"/>
      <c r="AG147" s="32"/>
      <c r="AH147" s="26" t="s">
        <v>4</v>
      </c>
      <c r="AI147" s="26" t="s">
        <v>5</v>
      </c>
      <c r="AJ147" s="26" t="s">
        <v>6</v>
      </c>
      <c r="AK147" s="32"/>
      <c r="AL147" s="71"/>
      <c r="AM147" s="136"/>
      <c r="AN147" s="72"/>
      <c r="AO147" s="26" t="s">
        <v>4</v>
      </c>
      <c r="AP147" s="26" t="s">
        <v>5</v>
      </c>
      <c r="AQ147" s="26" t="s">
        <v>6</v>
      </c>
      <c r="AR147" s="117"/>
      <c r="AS147" s="118"/>
      <c r="AT147" s="136"/>
      <c r="AU147" s="72"/>
      <c r="AV147" s="26" t="s">
        <v>4</v>
      </c>
      <c r="AW147" s="26" t="s">
        <v>5</v>
      </c>
      <c r="AX147" s="26" t="s">
        <v>6</v>
      </c>
      <c r="AZ147" s="31" t="s">
        <v>4</v>
      </c>
      <c r="BA147" s="31" t="s">
        <v>13</v>
      </c>
      <c r="BB147" s="31" t="s">
        <v>6</v>
      </c>
      <c r="BC147" s="31" t="s">
        <v>14</v>
      </c>
      <c r="BE147" s="33" t="s">
        <v>4</v>
      </c>
      <c r="BF147" s="33" t="s">
        <v>13</v>
      </c>
      <c r="BG147" s="33" t="s">
        <v>6</v>
      </c>
      <c r="BH147" s="33" t="s">
        <v>15</v>
      </c>
    </row>
    <row r="148">
      <c r="A148" s="222"/>
      <c r="B148" s="92"/>
      <c r="C148" s="45"/>
      <c r="D148" s="53"/>
      <c r="E148" s="44"/>
      <c r="F148" s="40">
        <v>0.0</v>
      </c>
      <c r="G148" s="40">
        <v>0.0</v>
      </c>
      <c r="H148" s="40">
        <v>0.0</v>
      </c>
      <c r="I148" s="92"/>
      <c r="J148" s="45"/>
      <c r="K148" s="53"/>
      <c r="L148" s="44"/>
      <c r="M148" s="40">
        <v>0.0</v>
      </c>
      <c r="N148" s="40">
        <v>0.0</v>
      </c>
      <c r="O148" s="40">
        <v>0.0</v>
      </c>
      <c r="P148" s="92"/>
      <c r="Q148" s="45"/>
      <c r="R148" s="53"/>
      <c r="S148" s="44"/>
      <c r="T148" s="40">
        <v>0.0</v>
      </c>
      <c r="U148" s="40">
        <v>0.0</v>
      </c>
      <c r="V148" s="40">
        <v>0.0</v>
      </c>
      <c r="W148" s="92"/>
      <c r="X148" s="45"/>
      <c r="Y148" s="53"/>
      <c r="Z148" s="44"/>
      <c r="AA148" s="40">
        <v>0.0</v>
      </c>
      <c r="AB148" s="40">
        <v>0.0</v>
      </c>
      <c r="AC148" s="40">
        <v>0.0</v>
      </c>
      <c r="AD148" s="92"/>
      <c r="AE148" s="45"/>
      <c r="AF148" s="53"/>
      <c r="AG148" s="44"/>
      <c r="AH148" s="40">
        <v>0.0</v>
      </c>
      <c r="AI148" s="40">
        <v>0.0</v>
      </c>
      <c r="AJ148" s="40">
        <v>0.0</v>
      </c>
      <c r="AK148" s="92"/>
      <c r="AL148" s="45"/>
      <c r="AM148" s="53"/>
      <c r="AN148" s="44"/>
      <c r="AO148" s="40">
        <v>0.0</v>
      </c>
      <c r="AP148" s="40">
        <v>0.0</v>
      </c>
      <c r="AQ148" s="40">
        <v>0.0</v>
      </c>
      <c r="AR148" s="92"/>
      <c r="AS148" s="45"/>
      <c r="AT148" s="53"/>
      <c r="AU148" s="44"/>
      <c r="AV148" s="40">
        <v>0.0</v>
      </c>
      <c r="AW148" s="40">
        <v>0.0</v>
      </c>
      <c r="AX148" s="40">
        <v>0.0</v>
      </c>
      <c r="AY148" s="51"/>
      <c r="AZ148" s="49">
        <f t="shared" ref="AZ148:BB148" si="124">SUM(F148,M148,T148,AA148,AH148,AO148,AV148)</f>
        <v>0</v>
      </c>
      <c r="BA148" s="39">
        <f t="shared" si="124"/>
        <v>0</v>
      </c>
      <c r="BB148" s="39">
        <f t="shared" si="124"/>
        <v>0</v>
      </c>
      <c r="BC148" s="50">
        <f>SUM(AZ148,BA148,BB148)</f>
        <v>0</v>
      </c>
      <c r="BD148" s="51"/>
      <c r="BE148" s="39"/>
      <c r="BF148" s="39"/>
      <c r="BG148" s="39"/>
      <c r="BH148" s="39"/>
      <c r="BI148" s="51"/>
      <c r="BJ148" s="51"/>
      <c r="BK148" s="51"/>
      <c r="BL148" s="51"/>
      <c r="BM148" s="51"/>
    </row>
    <row r="149">
      <c r="A149" s="67"/>
      <c r="B149" s="68"/>
      <c r="C149" s="68"/>
      <c r="F149" s="204"/>
      <c r="G149" s="204"/>
      <c r="H149" s="204"/>
      <c r="I149" s="204"/>
      <c r="J149" s="118"/>
      <c r="K149" s="136"/>
      <c r="L149" s="136"/>
      <c r="BG149" s="68" t="s">
        <v>15</v>
      </c>
      <c r="BH149" s="223">
        <f>SUM(BH130,BH136,BH140,BH144)</f>
        <v>0</v>
      </c>
    </row>
    <row r="150">
      <c r="A150" s="67"/>
      <c r="B150" s="68"/>
      <c r="C150" s="68"/>
      <c r="F150" s="204"/>
      <c r="G150" s="204"/>
      <c r="H150" s="204"/>
      <c r="I150" s="204"/>
      <c r="J150" s="118"/>
      <c r="K150" s="136"/>
      <c r="L150" s="136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</row>
    <row r="152" ht="17.25" customHeight="1">
      <c r="A152" s="67"/>
      <c r="B152" s="68" t="s">
        <v>25</v>
      </c>
      <c r="D152" s="68" t="s">
        <v>166</v>
      </c>
      <c r="E152" s="68" t="s">
        <v>167</v>
      </c>
    </row>
    <row r="153">
      <c r="A153" s="224" t="s">
        <v>1</v>
      </c>
      <c r="B153" s="68"/>
    </row>
    <row r="154">
      <c r="A154" s="225" t="s">
        <v>45</v>
      </c>
      <c r="B154" s="68" t="s">
        <v>169</v>
      </c>
      <c r="C154" s="152" t="s">
        <v>168</v>
      </c>
      <c r="D154" s="152"/>
    </row>
    <row r="155">
      <c r="A155" s="225" t="s">
        <v>32</v>
      </c>
      <c r="B155" s="68" t="s">
        <v>175</v>
      </c>
      <c r="C155" s="67" t="s">
        <v>171</v>
      </c>
      <c r="D155" s="153"/>
      <c r="E155" s="136"/>
      <c r="F155" s="117"/>
      <c r="G155" s="117"/>
      <c r="H155" s="117"/>
      <c r="I155" s="117"/>
    </row>
    <row r="156">
      <c r="A156" s="67" t="s">
        <v>30</v>
      </c>
      <c r="B156" s="68" t="s">
        <v>175</v>
      </c>
      <c r="C156" s="67" t="s">
        <v>171</v>
      </c>
    </row>
    <row r="157">
      <c r="A157" s="67" t="s">
        <v>18</v>
      </c>
      <c r="B157" s="68" t="s">
        <v>168</v>
      </c>
      <c r="C157" s="67" t="s">
        <v>170</v>
      </c>
      <c r="D157" s="152"/>
    </row>
    <row r="158">
      <c r="A158" s="224" t="s">
        <v>51</v>
      </c>
    </row>
    <row r="159">
      <c r="A159" s="67" t="s">
        <v>198</v>
      </c>
      <c r="B159" s="68" t="s">
        <v>169</v>
      </c>
    </row>
    <row r="160">
      <c r="A160" s="225" t="s">
        <v>69</v>
      </c>
      <c r="B160" s="68" t="s">
        <v>175</v>
      </c>
      <c r="C160" s="152" t="s">
        <v>171</v>
      </c>
    </row>
    <row r="161">
      <c r="A161" s="225" t="s">
        <v>73</v>
      </c>
      <c r="B161" s="68" t="s">
        <v>169</v>
      </c>
      <c r="C161" s="152"/>
      <c r="D161" s="152"/>
      <c r="E161" s="152"/>
      <c r="AN161" s="226"/>
      <c r="AO161" s="226"/>
      <c r="AP161" s="226"/>
      <c r="AQ161" s="226"/>
      <c r="AR161" s="226"/>
    </row>
    <row r="162">
      <c r="A162" s="227" t="s">
        <v>173</v>
      </c>
      <c r="AN162" s="226"/>
      <c r="AO162" s="226"/>
      <c r="AP162" s="226"/>
      <c r="AQ162" s="226"/>
      <c r="AR162" s="226"/>
    </row>
    <row r="163">
      <c r="A163" s="67" t="s">
        <v>88</v>
      </c>
      <c r="B163" s="68" t="s">
        <v>168</v>
      </c>
      <c r="C163" s="67" t="s">
        <v>172</v>
      </c>
      <c r="AN163" s="228"/>
      <c r="AO163" s="228"/>
      <c r="AP163" s="228"/>
      <c r="AQ163" s="228"/>
      <c r="AR163" s="228"/>
    </row>
    <row r="164">
      <c r="A164" s="225" t="s">
        <v>97</v>
      </c>
      <c r="B164" s="68" t="s">
        <v>172</v>
      </c>
      <c r="C164" s="68" t="s">
        <v>174</v>
      </c>
    </row>
    <row r="165">
      <c r="A165" s="225" t="s">
        <v>103</v>
      </c>
      <c r="B165" s="68" t="s">
        <v>175</v>
      </c>
      <c r="C165" s="152" t="s">
        <v>171</v>
      </c>
      <c r="D165" s="152"/>
      <c r="E165" s="152"/>
      <c r="F165" s="153"/>
      <c r="G165" s="153"/>
      <c r="H165" s="153"/>
      <c r="I165" s="153"/>
    </row>
    <row r="166">
      <c r="A166" s="225" t="s">
        <v>109</v>
      </c>
      <c r="B166" s="68" t="s">
        <v>169</v>
      </c>
      <c r="C166" s="152" t="s">
        <v>172</v>
      </c>
      <c r="D166" s="152"/>
      <c r="E166" s="152"/>
      <c r="F166" s="153"/>
      <c r="G166" s="153"/>
      <c r="H166" s="153"/>
      <c r="I166" s="153"/>
    </row>
    <row r="167">
      <c r="A167" s="229" t="s">
        <v>35</v>
      </c>
      <c r="C167" s="152"/>
      <c r="D167" s="152"/>
      <c r="E167" s="152"/>
      <c r="F167" s="153"/>
      <c r="G167" s="153"/>
      <c r="H167" s="153"/>
      <c r="I167" s="153"/>
    </row>
    <row r="168">
      <c r="A168" s="225" t="s">
        <v>139</v>
      </c>
      <c r="B168" s="68" t="s">
        <v>170</v>
      </c>
      <c r="C168" s="152" t="s">
        <v>172</v>
      </c>
      <c r="D168" s="152"/>
      <c r="E168" s="152"/>
      <c r="F168" s="153"/>
      <c r="G168" s="153"/>
      <c r="H168" s="153"/>
      <c r="I168" s="153"/>
    </row>
    <row r="169">
      <c r="A169" s="225" t="s">
        <v>82</v>
      </c>
      <c r="B169" s="68" t="s">
        <v>169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23</v>
      </c>
      <c r="C170" s="152"/>
      <c r="D170" s="152"/>
      <c r="E170" s="153"/>
      <c r="F170" s="153"/>
      <c r="G170" s="153"/>
      <c r="H170" s="153"/>
      <c r="I170" s="153"/>
    </row>
    <row r="171">
      <c r="A171" s="225" t="s">
        <v>123</v>
      </c>
      <c r="B171" s="68" t="s">
        <v>175</v>
      </c>
      <c r="C171" s="152" t="s">
        <v>171</v>
      </c>
      <c r="D171" s="152"/>
      <c r="E171" s="153"/>
      <c r="F171" s="153"/>
      <c r="G171" s="153"/>
      <c r="H171" s="153"/>
      <c r="I171" s="153"/>
    </row>
    <row r="172">
      <c r="A172" s="229" t="s">
        <v>145</v>
      </c>
      <c r="B172" s="68"/>
      <c r="C172" s="152"/>
      <c r="D172" s="152"/>
      <c r="E172" s="153"/>
      <c r="F172" s="153"/>
      <c r="G172" s="153"/>
      <c r="H172" s="153"/>
      <c r="I172" s="153"/>
    </row>
    <row r="173">
      <c r="A173" s="225" t="s">
        <v>55</v>
      </c>
      <c r="B173" s="68" t="s">
        <v>169</v>
      </c>
      <c r="C173" s="152"/>
      <c r="D173" s="152"/>
      <c r="E173" s="153"/>
      <c r="F173" s="153"/>
      <c r="G173" s="153"/>
      <c r="H173" s="153"/>
      <c r="I173" s="153"/>
    </row>
    <row r="174">
      <c r="A174" s="227" t="s">
        <v>151</v>
      </c>
    </row>
    <row r="175">
      <c r="A175" s="67" t="s">
        <v>176</v>
      </c>
      <c r="B175" s="68" t="s">
        <v>168</v>
      </c>
      <c r="C175" s="67"/>
      <c r="D175" s="152"/>
    </row>
    <row r="176">
      <c r="A176" s="152" t="s">
        <v>52</v>
      </c>
      <c r="B176" s="68" t="s">
        <v>168</v>
      </c>
      <c r="C176" s="67"/>
      <c r="D176" s="152"/>
    </row>
    <row r="177">
      <c r="A177" s="152" t="s">
        <v>54</v>
      </c>
      <c r="B177" s="152" t="s">
        <v>169</v>
      </c>
      <c r="C177" s="153"/>
    </row>
    <row r="178">
      <c r="A178" s="153"/>
      <c r="B178" s="153"/>
      <c r="C178" s="153"/>
    </row>
    <row r="179">
      <c r="A179" s="153"/>
      <c r="B179" s="153"/>
      <c r="C179" s="153"/>
    </row>
    <row r="183">
      <c r="F183" s="136"/>
      <c r="G183" s="136"/>
      <c r="H183" s="136"/>
      <c r="I183" s="136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9">
      <c r="D189" s="75"/>
      <c r="E189" s="75"/>
    </row>
    <row r="190">
      <c r="D190" s="75"/>
      <c r="E190" s="75"/>
    </row>
    <row r="191">
      <c r="D191" s="106"/>
      <c r="E191" s="106"/>
    </row>
    <row r="192">
      <c r="E192" s="32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106"/>
    </row>
    <row r="203">
      <c r="E203" s="106"/>
    </row>
    <row r="204">
      <c r="E204" s="32"/>
    </row>
    <row r="205">
      <c r="E205" s="51"/>
    </row>
    <row r="206">
      <c r="E206" s="51"/>
    </row>
  </sheetData>
  <mergeCells count="74">
    <mergeCell ref="K72:L72"/>
    <mergeCell ref="K84:L84"/>
    <mergeCell ref="AF84:AG84"/>
    <mergeCell ref="AT84:AU84"/>
    <mergeCell ref="BF85:BG85"/>
    <mergeCell ref="BF86:BG86"/>
    <mergeCell ref="K93:L93"/>
    <mergeCell ref="BF93:BG93"/>
    <mergeCell ref="AF93:AG93"/>
    <mergeCell ref="AT93:AU93"/>
    <mergeCell ref="BF95:BG95"/>
    <mergeCell ref="K102:L102"/>
    <mergeCell ref="AF102:AG102"/>
    <mergeCell ref="AT102:AU102"/>
    <mergeCell ref="BF104:BG104"/>
    <mergeCell ref="AM138:AN138"/>
    <mergeCell ref="AM142:AN142"/>
    <mergeCell ref="Y142:Z142"/>
    <mergeCell ref="Y146:Z146"/>
    <mergeCell ref="K134:L134"/>
    <mergeCell ref="Y134:Z134"/>
    <mergeCell ref="AM134:AN134"/>
    <mergeCell ref="K138:L138"/>
    <mergeCell ref="Y138:Z138"/>
    <mergeCell ref="K142:L142"/>
    <mergeCell ref="K146:L146"/>
    <mergeCell ref="AM146:AN146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2:L52"/>
    <mergeCell ref="AF52:AG52"/>
    <mergeCell ref="AT52:AU52"/>
    <mergeCell ref="BF52:BG52"/>
    <mergeCell ref="BF54:BG54"/>
    <mergeCell ref="D62:E62"/>
    <mergeCell ref="K62:L62"/>
    <mergeCell ref="BF62:BG62"/>
    <mergeCell ref="AF62:AG62"/>
    <mergeCell ref="AT62:AU62"/>
    <mergeCell ref="BF63:BG63"/>
    <mergeCell ref="AF72:AG72"/>
    <mergeCell ref="AT72:AU72"/>
    <mergeCell ref="BF73:BG73"/>
    <mergeCell ref="BF74:BG74"/>
    <mergeCell ref="K123:L123"/>
    <mergeCell ref="Y123:Z123"/>
    <mergeCell ref="AM123:AN123"/>
    <mergeCell ref="K127:L127"/>
    <mergeCell ref="Y127:Z127"/>
    <mergeCell ref="AM127:AN127"/>
    <mergeCell ref="BF128:BG128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32.63"/>
    <col customWidth="1" min="13" max="13" width="23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95">
        <v>45200.0</v>
      </c>
      <c r="B2" s="266" t="s">
        <v>18</v>
      </c>
      <c r="C2" s="266" t="s">
        <v>1</v>
      </c>
      <c r="D2" s="267" t="s">
        <v>174</v>
      </c>
      <c r="E2" s="265">
        <v>45201.0</v>
      </c>
      <c r="F2" s="269">
        <v>0.0</v>
      </c>
      <c r="G2" s="269">
        <v>0.0</v>
      </c>
      <c r="H2" s="271">
        <v>0.0</v>
      </c>
      <c r="I2" s="271">
        <v>0.0</v>
      </c>
      <c r="J2" s="271">
        <v>0.0</v>
      </c>
      <c r="K2" s="271">
        <v>0.0</v>
      </c>
      <c r="L2" s="271"/>
      <c r="M2" s="296"/>
    </row>
    <row r="3">
      <c r="A3" s="295">
        <v>45200.0</v>
      </c>
      <c r="B3" s="266" t="s">
        <v>32</v>
      </c>
      <c r="C3" s="266" t="s">
        <v>1</v>
      </c>
      <c r="D3" s="267" t="s">
        <v>174</v>
      </c>
      <c r="E3" s="265">
        <v>45201.0</v>
      </c>
      <c r="F3" s="268">
        <v>0.0</v>
      </c>
      <c r="G3" s="274">
        <v>0.20833333333333334</v>
      </c>
      <c r="H3" s="271">
        <v>5.0</v>
      </c>
      <c r="I3" s="271">
        <v>0.0</v>
      </c>
      <c r="J3" s="271">
        <v>0.0</v>
      </c>
      <c r="K3" s="271">
        <v>5.0</v>
      </c>
      <c r="L3" s="271"/>
      <c r="M3" s="271" t="s">
        <v>306</v>
      </c>
    </row>
    <row r="4">
      <c r="A4" s="295">
        <v>45200.0</v>
      </c>
      <c r="B4" s="266" t="s">
        <v>55</v>
      </c>
      <c r="C4" s="266" t="s">
        <v>1</v>
      </c>
      <c r="D4" s="267" t="s">
        <v>174</v>
      </c>
      <c r="E4" s="265">
        <v>45201.0</v>
      </c>
      <c r="F4" s="268">
        <v>0.0</v>
      </c>
      <c r="G4" s="268">
        <v>0.16666666666666666</v>
      </c>
      <c r="H4" s="271">
        <v>4.0</v>
      </c>
      <c r="I4" s="271">
        <v>0.0</v>
      </c>
      <c r="J4" s="271">
        <v>0.0</v>
      </c>
      <c r="K4" s="271">
        <v>4.0</v>
      </c>
      <c r="L4" s="271"/>
      <c r="M4" s="271" t="s">
        <v>306</v>
      </c>
    </row>
    <row r="5">
      <c r="A5" s="295">
        <v>45200.0</v>
      </c>
      <c r="B5" s="266" t="s">
        <v>55</v>
      </c>
      <c r="C5" s="266" t="s">
        <v>145</v>
      </c>
      <c r="D5" s="267" t="s">
        <v>174</v>
      </c>
      <c r="E5" s="265">
        <v>45201.0</v>
      </c>
      <c r="F5" s="274">
        <v>0.16666666666666666</v>
      </c>
      <c r="G5" s="268">
        <v>0.4375</v>
      </c>
      <c r="H5" s="269">
        <v>6.5</v>
      </c>
      <c r="I5" s="269">
        <v>2.5</v>
      </c>
      <c r="J5" s="269">
        <v>2.0</v>
      </c>
      <c r="K5" s="269">
        <v>2.0</v>
      </c>
      <c r="L5" s="271" t="s">
        <v>304</v>
      </c>
      <c r="M5" s="271" t="s">
        <v>306</v>
      </c>
    </row>
    <row r="6">
      <c r="A6" s="295">
        <v>45200.0</v>
      </c>
      <c r="B6" s="266" t="s">
        <v>54</v>
      </c>
      <c r="C6" s="266" t="s">
        <v>23</v>
      </c>
      <c r="D6" s="267" t="s">
        <v>174</v>
      </c>
      <c r="E6" s="265">
        <v>45201.0</v>
      </c>
      <c r="F6" s="274">
        <v>0.020833333333333332</v>
      </c>
      <c r="G6" s="268">
        <v>0.16666666666666666</v>
      </c>
      <c r="H6" s="271">
        <v>3.5</v>
      </c>
      <c r="I6" s="271">
        <v>0.0</v>
      </c>
      <c r="J6" s="271">
        <v>0.0</v>
      </c>
      <c r="K6" s="271">
        <v>3.5</v>
      </c>
      <c r="L6" s="271"/>
      <c r="M6" s="271" t="s">
        <v>306</v>
      </c>
    </row>
    <row r="7">
      <c r="A7" s="295">
        <v>45200.0</v>
      </c>
      <c r="B7" s="266" t="s">
        <v>54</v>
      </c>
      <c r="C7" s="266" t="s">
        <v>49</v>
      </c>
      <c r="D7" s="267" t="s">
        <v>174</v>
      </c>
      <c r="E7" s="265">
        <v>45201.0</v>
      </c>
      <c r="F7" s="274">
        <v>0.16666666666666666</v>
      </c>
      <c r="G7" s="268">
        <v>0.3333333333333333</v>
      </c>
      <c r="H7" s="269">
        <v>4.0</v>
      </c>
      <c r="I7" s="270">
        <v>0.0</v>
      </c>
      <c r="J7" s="269">
        <v>2.0</v>
      </c>
      <c r="K7" s="269">
        <v>2.0</v>
      </c>
      <c r="L7" s="271"/>
      <c r="M7" s="271" t="s">
        <v>306</v>
      </c>
    </row>
    <row r="8">
      <c r="A8" s="295">
        <v>45200.0</v>
      </c>
      <c r="B8" s="266" t="s">
        <v>123</v>
      </c>
      <c r="C8" s="266" t="s">
        <v>23</v>
      </c>
      <c r="D8" s="267" t="s">
        <v>174</v>
      </c>
      <c r="E8" s="265">
        <v>45201.0</v>
      </c>
      <c r="F8" s="268">
        <v>0.16666666666666666</v>
      </c>
      <c r="G8" s="274">
        <v>0.4583333333333333</v>
      </c>
      <c r="H8" s="269">
        <v>7.0</v>
      </c>
      <c r="I8" s="270">
        <v>0.0</v>
      </c>
      <c r="J8" s="270">
        <v>5.0</v>
      </c>
      <c r="K8" s="269">
        <v>2.0</v>
      </c>
      <c r="L8" s="271"/>
      <c r="M8" s="271" t="s">
        <v>306</v>
      </c>
    </row>
    <row r="9">
      <c r="A9" s="295">
        <v>45200.0</v>
      </c>
      <c r="B9" s="266" t="s">
        <v>45</v>
      </c>
      <c r="C9" s="266" t="s">
        <v>1</v>
      </c>
      <c r="D9" s="267" t="s">
        <v>174</v>
      </c>
      <c r="E9" s="265">
        <v>45201.0</v>
      </c>
      <c r="F9" s="274">
        <v>0.20833333333333334</v>
      </c>
      <c r="G9" s="274">
        <v>0.4791666666666667</v>
      </c>
      <c r="H9" s="270">
        <v>6.5</v>
      </c>
      <c r="I9" s="270">
        <v>0.0</v>
      </c>
      <c r="J9" s="270">
        <v>5.5</v>
      </c>
      <c r="K9" s="270">
        <v>1.0</v>
      </c>
      <c r="L9" s="271"/>
      <c r="M9" s="271" t="s">
        <v>306</v>
      </c>
    </row>
    <row r="10">
      <c r="A10" s="295">
        <v>45200.0</v>
      </c>
      <c r="B10" s="266" t="s">
        <v>30</v>
      </c>
      <c r="C10" s="266" t="s">
        <v>1</v>
      </c>
      <c r="D10" s="267" t="s">
        <v>174</v>
      </c>
      <c r="E10" s="265">
        <v>45201.0</v>
      </c>
      <c r="F10" s="268">
        <v>0.16666666666666666</v>
      </c>
      <c r="G10" s="274">
        <v>0.4791666666666667</v>
      </c>
      <c r="H10" s="269">
        <v>7.5</v>
      </c>
      <c r="I10" s="270">
        <v>0.0</v>
      </c>
      <c r="J10" s="270">
        <v>5.5</v>
      </c>
      <c r="K10" s="269">
        <v>2.0</v>
      </c>
      <c r="L10" s="271"/>
      <c r="M10" s="271" t="s">
        <v>306</v>
      </c>
    </row>
    <row r="11">
      <c r="A11" s="295">
        <v>45200.0</v>
      </c>
      <c r="B11" s="266" t="s">
        <v>82</v>
      </c>
      <c r="C11" s="272" t="s">
        <v>35</v>
      </c>
      <c r="D11" s="267" t="s">
        <v>174</v>
      </c>
      <c r="E11" s="265">
        <v>45201.0</v>
      </c>
      <c r="F11" s="268">
        <v>0.20833333333333334</v>
      </c>
      <c r="G11" s="274">
        <v>0.4583333333333333</v>
      </c>
      <c r="H11" s="269">
        <v>6.0</v>
      </c>
      <c r="I11" s="270">
        <v>0.0</v>
      </c>
      <c r="J11" s="270">
        <v>5.0</v>
      </c>
      <c r="K11" s="269">
        <v>1.0</v>
      </c>
      <c r="L11" s="271"/>
      <c r="M11" s="271" t="s">
        <v>306</v>
      </c>
    </row>
    <row r="12">
      <c r="A12" s="295">
        <v>45200.0</v>
      </c>
      <c r="B12" s="266" t="s">
        <v>69</v>
      </c>
      <c r="C12" s="266" t="s">
        <v>51</v>
      </c>
      <c r="D12" s="267" t="s">
        <v>174</v>
      </c>
      <c r="E12" s="265">
        <v>45201.0</v>
      </c>
      <c r="F12" s="274">
        <v>0.16666666666666666</v>
      </c>
      <c r="G12" s="268">
        <v>0.5</v>
      </c>
      <c r="H12" s="269">
        <v>8.0</v>
      </c>
      <c r="I12" s="269">
        <v>0.0</v>
      </c>
      <c r="J12" s="270">
        <v>6.0</v>
      </c>
      <c r="K12" s="270">
        <v>2.0</v>
      </c>
      <c r="L12" s="271"/>
      <c r="M12" s="271" t="s">
        <v>306</v>
      </c>
    </row>
    <row r="13">
      <c r="A13" s="295">
        <v>45200.0</v>
      </c>
      <c r="B13" s="266" t="s">
        <v>190</v>
      </c>
      <c r="C13" s="266" t="s">
        <v>51</v>
      </c>
      <c r="D13" s="267" t="s">
        <v>174</v>
      </c>
      <c r="E13" s="265">
        <v>45201.0</v>
      </c>
      <c r="F13" s="274">
        <v>0.20833333333333334</v>
      </c>
      <c r="G13" s="268">
        <v>0.5416666666666666</v>
      </c>
      <c r="H13" s="269">
        <v>8.0</v>
      </c>
      <c r="I13" s="270">
        <v>0.0</v>
      </c>
      <c r="J13" s="269">
        <v>7.0</v>
      </c>
      <c r="K13" s="270">
        <v>1.0</v>
      </c>
      <c r="L13" s="271"/>
      <c r="M13" s="271" t="s">
        <v>306</v>
      </c>
    </row>
    <row r="14">
      <c r="A14" s="295">
        <v>45200.0</v>
      </c>
      <c r="B14" s="266" t="s">
        <v>189</v>
      </c>
      <c r="C14" s="266" t="s">
        <v>51</v>
      </c>
      <c r="D14" s="267" t="s">
        <v>174</v>
      </c>
      <c r="E14" s="265">
        <v>45201.0</v>
      </c>
      <c r="F14" s="269">
        <v>0.0</v>
      </c>
      <c r="G14" s="269">
        <v>0.0</v>
      </c>
      <c r="H14" s="269">
        <v>0.0</v>
      </c>
      <c r="I14" s="269">
        <v>0.0</v>
      </c>
      <c r="J14" s="269">
        <v>0.0</v>
      </c>
      <c r="K14" s="269">
        <v>0.0</v>
      </c>
      <c r="L14" s="271" t="s">
        <v>25</v>
      </c>
      <c r="M14" s="271" t="s">
        <v>306</v>
      </c>
    </row>
    <row r="15">
      <c r="A15" s="295">
        <v>45200.0</v>
      </c>
      <c r="B15" s="266" t="s">
        <v>103</v>
      </c>
      <c r="C15" s="266" t="s">
        <v>31</v>
      </c>
      <c r="D15" s="267" t="s">
        <v>174</v>
      </c>
      <c r="E15" s="265">
        <v>45201.0</v>
      </c>
      <c r="F15" s="274">
        <v>0.20833333333333334</v>
      </c>
      <c r="G15" s="268">
        <v>0.0</v>
      </c>
      <c r="H15" s="269">
        <v>7.0</v>
      </c>
      <c r="I15" s="270">
        <v>0.0</v>
      </c>
      <c r="J15" s="269">
        <v>6.0</v>
      </c>
      <c r="K15" s="270">
        <v>1.0</v>
      </c>
      <c r="L15" s="271"/>
      <c r="M15" s="271" t="s">
        <v>306</v>
      </c>
    </row>
    <row r="16">
      <c r="A16" s="295">
        <v>45200.0</v>
      </c>
      <c r="B16" s="266" t="s">
        <v>97</v>
      </c>
      <c r="C16" s="266" t="s">
        <v>31</v>
      </c>
      <c r="D16" s="267" t="s">
        <v>174</v>
      </c>
      <c r="E16" s="265">
        <v>45201.0</v>
      </c>
      <c r="F16" s="269">
        <v>0.0</v>
      </c>
      <c r="G16" s="269">
        <v>0.0</v>
      </c>
      <c r="H16" s="271">
        <v>0.0</v>
      </c>
      <c r="I16" s="271">
        <v>0.0</v>
      </c>
      <c r="J16" s="271">
        <v>0.0</v>
      </c>
      <c r="K16" s="271">
        <v>0.0</v>
      </c>
      <c r="L16" s="271" t="s">
        <v>25</v>
      </c>
      <c r="M16" s="271" t="s">
        <v>306</v>
      </c>
    </row>
    <row r="17">
      <c r="A17" s="295">
        <v>45200.0</v>
      </c>
      <c r="B17" s="266" t="s">
        <v>82</v>
      </c>
      <c r="C17" s="272" t="s">
        <v>31</v>
      </c>
      <c r="D17" s="267" t="s">
        <v>174</v>
      </c>
      <c r="E17" s="265">
        <v>45201.0</v>
      </c>
      <c r="F17" s="274">
        <v>0.20833333333333334</v>
      </c>
      <c r="G17" s="274">
        <v>0.4791666666666667</v>
      </c>
      <c r="H17" s="270">
        <v>6.5</v>
      </c>
      <c r="I17" s="270">
        <v>0.0</v>
      </c>
      <c r="J17" s="270">
        <v>5.5</v>
      </c>
      <c r="K17" s="270">
        <v>1.0</v>
      </c>
      <c r="L17" s="271"/>
      <c r="M17" s="271" t="s">
        <v>306</v>
      </c>
    </row>
    <row r="18">
      <c r="A18" s="233">
        <v>45201.0</v>
      </c>
      <c r="B18" s="153" t="s">
        <v>88</v>
      </c>
      <c r="C18" s="153" t="s">
        <v>31</v>
      </c>
      <c r="D18" s="234" t="s">
        <v>174</v>
      </c>
      <c r="E18" s="233">
        <v>45201.0</v>
      </c>
      <c r="F18" s="238">
        <v>0.9166666666666666</v>
      </c>
      <c r="G18" s="237">
        <v>0.22916666666666666</v>
      </c>
      <c r="H18" s="235">
        <v>7.5</v>
      </c>
      <c r="I18" s="236">
        <v>0.0</v>
      </c>
      <c r="J18" s="236">
        <v>0.0</v>
      </c>
      <c r="K18" s="235">
        <v>7.5</v>
      </c>
      <c r="L18" s="152"/>
    </row>
    <row r="19">
      <c r="A19" s="233">
        <v>45201.0</v>
      </c>
      <c r="B19" s="152" t="s">
        <v>54</v>
      </c>
      <c r="C19" s="153" t="s">
        <v>51</v>
      </c>
      <c r="D19" s="234" t="s">
        <v>174</v>
      </c>
      <c r="E19" s="233">
        <v>45201.0</v>
      </c>
      <c r="F19" s="238">
        <v>0.9583333333333334</v>
      </c>
      <c r="G19" s="237">
        <v>0.20833333333333334</v>
      </c>
      <c r="H19" s="235">
        <v>6.0</v>
      </c>
      <c r="I19" s="236">
        <v>0.0</v>
      </c>
      <c r="J19" s="236">
        <v>0.0</v>
      </c>
      <c r="K19" s="235">
        <v>6.0</v>
      </c>
      <c r="L19" s="152"/>
    </row>
    <row r="20">
      <c r="A20" s="233">
        <v>45201.0</v>
      </c>
      <c r="B20" s="153" t="s">
        <v>139</v>
      </c>
      <c r="C20" s="153" t="s">
        <v>35</v>
      </c>
      <c r="D20" s="234" t="s">
        <v>174</v>
      </c>
      <c r="E20" s="233">
        <v>45201.0</v>
      </c>
      <c r="F20" s="238">
        <v>0.9583333333333334</v>
      </c>
      <c r="G20" s="237">
        <v>0.20833333333333334</v>
      </c>
      <c r="H20" s="235">
        <v>6.0</v>
      </c>
      <c r="I20" s="236">
        <v>0.0</v>
      </c>
      <c r="J20" s="236">
        <v>0.0</v>
      </c>
      <c r="K20" s="235">
        <v>6.0</v>
      </c>
      <c r="L20" s="152"/>
    </row>
    <row r="21">
      <c r="A21" s="233">
        <v>45201.0</v>
      </c>
      <c r="B21" s="152" t="s">
        <v>30</v>
      </c>
      <c r="C21" s="153" t="s">
        <v>1</v>
      </c>
      <c r="D21" s="234" t="s">
        <v>174</v>
      </c>
      <c r="E21" s="233">
        <v>45201.0</v>
      </c>
      <c r="F21" s="235">
        <v>0.0</v>
      </c>
      <c r="G21" s="235">
        <v>0.0</v>
      </c>
      <c r="H21" s="235">
        <v>0.0</v>
      </c>
      <c r="I21" s="235">
        <v>0.0</v>
      </c>
      <c r="J21" s="235">
        <v>0.0</v>
      </c>
      <c r="K21" s="235">
        <v>0.0</v>
      </c>
      <c r="L21" s="152" t="s">
        <v>25</v>
      </c>
    </row>
    <row r="22">
      <c r="A22" s="233">
        <v>45201.0</v>
      </c>
      <c r="B22" s="152" t="s">
        <v>32</v>
      </c>
      <c r="C22" s="153" t="s">
        <v>1</v>
      </c>
      <c r="D22" s="234" t="s">
        <v>174</v>
      </c>
      <c r="E22" s="233">
        <v>45201.0</v>
      </c>
      <c r="F22" s="237">
        <v>0.9375</v>
      </c>
      <c r="G22" s="237">
        <v>0.20833333333333334</v>
      </c>
      <c r="H22" s="235">
        <v>6.5</v>
      </c>
      <c r="I22" s="236">
        <v>0.0</v>
      </c>
      <c r="J22" s="236">
        <v>0.0</v>
      </c>
      <c r="K22" s="235">
        <v>6.5</v>
      </c>
      <c r="L22" s="152"/>
    </row>
    <row r="23">
      <c r="A23" s="233">
        <v>45201.0</v>
      </c>
      <c r="B23" s="152" t="s">
        <v>18</v>
      </c>
      <c r="C23" s="153" t="s">
        <v>1</v>
      </c>
      <c r="D23" s="234" t="s">
        <v>174</v>
      </c>
      <c r="E23" s="233">
        <v>45201.0</v>
      </c>
      <c r="F23" s="235">
        <v>0.0</v>
      </c>
      <c r="G23" s="235">
        <v>0.0</v>
      </c>
      <c r="H23" s="235">
        <v>0.0</v>
      </c>
      <c r="I23" s="236">
        <v>0.0</v>
      </c>
      <c r="J23" s="236">
        <v>0.0</v>
      </c>
      <c r="K23" s="235">
        <v>0.0</v>
      </c>
      <c r="L23" s="152" t="s">
        <v>63</v>
      </c>
    </row>
    <row r="24">
      <c r="A24" s="233">
        <v>45201.0</v>
      </c>
      <c r="B24" s="152" t="s">
        <v>52</v>
      </c>
      <c r="C24" s="152" t="s">
        <v>23</v>
      </c>
      <c r="D24" s="234" t="s">
        <v>175</v>
      </c>
      <c r="E24" s="233">
        <v>45202.0</v>
      </c>
      <c r="F24" s="238">
        <v>0.020833333333333332</v>
      </c>
      <c r="G24" s="237">
        <v>0.25</v>
      </c>
      <c r="H24" s="68">
        <v>5.5</v>
      </c>
      <c r="I24" s="68">
        <v>0.0</v>
      </c>
      <c r="J24" s="68">
        <v>0.0</v>
      </c>
      <c r="K24" s="68">
        <v>5.5</v>
      </c>
      <c r="L24" s="152"/>
    </row>
    <row r="25">
      <c r="A25" s="233">
        <v>45201.0</v>
      </c>
      <c r="B25" s="153" t="s">
        <v>123</v>
      </c>
      <c r="C25" s="153" t="s">
        <v>23</v>
      </c>
      <c r="D25" s="234" t="s">
        <v>175</v>
      </c>
      <c r="E25" s="233">
        <v>45202.0</v>
      </c>
      <c r="F25" s="235">
        <v>0.0</v>
      </c>
      <c r="G25" s="235">
        <v>0.0</v>
      </c>
      <c r="H25" s="235">
        <v>0.0</v>
      </c>
      <c r="I25" s="235">
        <v>0.0</v>
      </c>
      <c r="J25" s="235">
        <v>0.0</v>
      </c>
      <c r="K25" s="235">
        <v>0.0</v>
      </c>
      <c r="L25" s="152" t="s">
        <v>25</v>
      </c>
    </row>
    <row r="26">
      <c r="A26" s="233">
        <v>45201.0</v>
      </c>
      <c r="B26" s="152" t="s">
        <v>50</v>
      </c>
      <c r="C26" s="152" t="s">
        <v>31</v>
      </c>
      <c r="D26" s="234" t="s">
        <v>175</v>
      </c>
      <c r="E26" s="233">
        <v>45202.0</v>
      </c>
      <c r="F26" s="237">
        <v>0.20833333333333334</v>
      </c>
      <c r="G26" s="237">
        <v>0.25</v>
      </c>
      <c r="H26" s="68">
        <v>1.0</v>
      </c>
      <c r="I26" s="68">
        <v>0.0</v>
      </c>
      <c r="J26" s="68">
        <v>0.0</v>
      </c>
      <c r="K26" s="68">
        <v>1.0</v>
      </c>
      <c r="L26" s="152" t="s">
        <v>263</v>
      </c>
    </row>
    <row r="27">
      <c r="A27" s="233">
        <v>45201.0</v>
      </c>
      <c r="B27" s="152" t="s">
        <v>50</v>
      </c>
      <c r="C27" s="153" t="s">
        <v>23</v>
      </c>
      <c r="D27" s="234" t="s">
        <v>175</v>
      </c>
      <c r="E27" s="233">
        <v>45202.0</v>
      </c>
      <c r="F27" s="237">
        <v>0.25</v>
      </c>
      <c r="G27" s="238">
        <v>0.4583333333333333</v>
      </c>
      <c r="H27" s="68">
        <v>5.0</v>
      </c>
      <c r="I27" s="68">
        <v>0.0</v>
      </c>
      <c r="J27" s="68">
        <v>5.0</v>
      </c>
      <c r="K27" s="68">
        <v>0.0</v>
      </c>
      <c r="L27" s="152"/>
    </row>
    <row r="28">
      <c r="A28" s="233">
        <v>45201.0</v>
      </c>
      <c r="B28" s="152" t="s">
        <v>55</v>
      </c>
      <c r="C28" s="152" t="s">
        <v>145</v>
      </c>
      <c r="D28" s="234" t="s">
        <v>175</v>
      </c>
      <c r="E28" s="233">
        <v>45202.0</v>
      </c>
      <c r="F28" s="281">
        <v>0.16666666666666666</v>
      </c>
      <c r="G28" s="242">
        <v>0.4166666666666667</v>
      </c>
      <c r="H28" s="240">
        <v>6.0</v>
      </c>
      <c r="I28" s="240">
        <v>0.0</v>
      </c>
      <c r="J28" s="240">
        <v>4.0</v>
      </c>
      <c r="K28" s="240">
        <v>2.0</v>
      </c>
      <c r="L28" s="152"/>
    </row>
    <row r="29">
      <c r="A29" s="233">
        <v>45201.0</v>
      </c>
      <c r="B29" s="153" t="s">
        <v>45</v>
      </c>
      <c r="C29" s="153" t="s">
        <v>1</v>
      </c>
      <c r="D29" s="234" t="s">
        <v>175</v>
      </c>
      <c r="E29" s="233">
        <v>45202.0</v>
      </c>
      <c r="F29" s="238">
        <v>0.20833333333333334</v>
      </c>
      <c r="G29" s="238">
        <v>0.4791666666666667</v>
      </c>
      <c r="H29" s="236">
        <v>6.5</v>
      </c>
      <c r="I29" s="236">
        <v>0.0</v>
      </c>
      <c r="J29" s="236">
        <v>5.5</v>
      </c>
      <c r="K29" s="236">
        <v>1.0</v>
      </c>
      <c r="L29" s="152"/>
    </row>
    <row r="30">
      <c r="A30" s="233">
        <v>45201.0</v>
      </c>
      <c r="B30" s="153" t="s">
        <v>69</v>
      </c>
      <c r="C30" s="153" t="s">
        <v>51</v>
      </c>
      <c r="D30" s="234" t="s">
        <v>175</v>
      </c>
      <c r="E30" s="233">
        <v>45202.0</v>
      </c>
      <c r="F30" s="240">
        <v>0.0</v>
      </c>
      <c r="G30" s="240">
        <v>0.0</v>
      </c>
      <c r="H30" s="240">
        <v>0.0</v>
      </c>
      <c r="I30" s="240">
        <v>0.5</v>
      </c>
      <c r="J30" s="240">
        <v>0.0</v>
      </c>
      <c r="K30" s="240">
        <v>0.0</v>
      </c>
      <c r="L30" s="152" t="s">
        <v>25</v>
      </c>
    </row>
    <row r="31">
      <c r="A31" s="233">
        <v>45201.0</v>
      </c>
      <c r="B31" s="155" t="s">
        <v>190</v>
      </c>
      <c r="C31" s="153" t="s">
        <v>51</v>
      </c>
      <c r="D31" s="234" t="s">
        <v>175</v>
      </c>
      <c r="E31" s="233">
        <v>45202.0</v>
      </c>
      <c r="F31" s="238">
        <v>0.20833333333333334</v>
      </c>
      <c r="G31" s="238">
        <v>0.5208333333333334</v>
      </c>
      <c r="H31" s="236">
        <v>7.5</v>
      </c>
      <c r="I31" s="236">
        <v>0.0</v>
      </c>
      <c r="J31" s="236">
        <v>6.5</v>
      </c>
      <c r="K31" s="236">
        <v>1.0</v>
      </c>
      <c r="L31" s="152"/>
    </row>
    <row r="32">
      <c r="A32" s="233">
        <v>45201.0</v>
      </c>
      <c r="B32" s="152" t="s">
        <v>189</v>
      </c>
      <c r="C32" s="153" t="s">
        <v>51</v>
      </c>
      <c r="D32" s="234" t="s">
        <v>175</v>
      </c>
      <c r="E32" s="233">
        <v>45202.0</v>
      </c>
      <c r="F32" s="281">
        <v>0.16666666666666666</v>
      </c>
      <c r="G32" s="242">
        <v>0.5</v>
      </c>
      <c r="H32" s="240">
        <v>8.0</v>
      </c>
      <c r="I32" s="240">
        <v>0.0</v>
      </c>
      <c r="J32" s="244">
        <v>6.0</v>
      </c>
      <c r="K32" s="244">
        <v>2.0</v>
      </c>
      <c r="L32" s="152"/>
    </row>
    <row r="33">
      <c r="A33" s="233">
        <v>45201.0</v>
      </c>
      <c r="B33" s="155" t="s">
        <v>82</v>
      </c>
      <c r="C33" s="152" t="s">
        <v>35</v>
      </c>
      <c r="D33" s="234" t="s">
        <v>175</v>
      </c>
      <c r="E33" s="233">
        <v>45202.0</v>
      </c>
      <c r="F33" s="238">
        <v>0.20833333333333334</v>
      </c>
      <c r="G33" s="238">
        <v>0.4583333333333333</v>
      </c>
      <c r="H33" s="236">
        <v>6.0</v>
      </c>
      <c r="I33" s="236">
        <v>0.0</v>
      </c>
      <c r="J33" s="236">
        <v>5.0</v>
      </c>
      <c r="K33" s="236">
        <v>1.0</v>
      </c>
      <c r="L33" s="152"/>
    </row>
    <row r="34">
      <c r="A34" s="233">
        <v>45201.0</v>
      </c>
      <c r="B34" s="153" t="s">
        <v>103</v>
      </c>
      <c r="C34" s="153" t="s">
        <v>31</v>
      </c>
      <c r="D34" s="234" t="s">
        <v>175</v>
      </c>
      <c r="E34" s="233">
        <v>45202.0</v>
      </c>
      <c r="F34" s="235">
        <v>0.0</v>
      </c>
      <c r="G34" s="235">
        <v>0.0</v>
      </c>
      <c r="H34" s="235">
        <v>0.0</v>
      </c>
      <c r="I34" s="236">
        <v>0.0</v>
      </c>
      <c r="J34" s="235">
        <v>0.0</v>
      </c>
      <c r="K34" s="235">
        <v>0.0</v>
      </c>
      <c r="L34" s="152" t="s">
        <v>25</v>
      </c>
    </row>
    <row r="35">
      <c r="A35" s="233">
        <v>45201.0</v>
      </c>
      <c r="B35" s="153" t="s">
        <v>97</v>
      </c>
      <c r="C35" s="153" t="s">
        <v>31</v>
      </c>
      <c r="D35" s="234" t="s">
        <v>175</v>
      </c>
      <c r="E35" s="233">
        <v>45202.0</v>
      </c>
      <c r="F35" s="237">
        <v>0.22916666666666666</v>
      </c>
      <c r="G35" s="237">
        <v>0.5416666666666666</v>
      </c>
      <c r="H35" s="235">
        <v>7.5</v>
      </c>
      <c r="I35" s="235">
        <v>0.0</v>
      </c>
      <c r="J35" s="235">
        <v>7.0</v>
      </c>
      <c r="K35" s="235">
        <v>0.5</v>
      </c>
      <c r="L35" s="153"/>
    </row>
    <row r="36">
      <c r="A36" s="233">
        <v>45201.0</v>
      </c>
      <c r="B36" s="152" t="s">
        <v>109</v>
      </c>
      <c r="C36" s="153" t="s">
        <v>31</v>
      </c>
      <c r="D36" s="234" t="s">
        <v>175</v>
      </c>
      <c r="E36" s="233">
        <v>45202.0</v>
      </c>
      <c r="F36" s="237">
        <v>0.3541666666666667</v>
      </c>
      <c r="G36" s="238">
        <v>0.5208333333333334</v>
      </c>
      <c r="H36" s="235">
        <v>4.0</v>
      </c>
      <c r="I36" s="236">
        <v>0.0</v>
      </c>
      <c r="J36" s="235">
        <v>4.0</v>
      </c>
      <c r="K36" s="235">
        <v>0.0</v>
      </c>
      <c r="L36" s="152" t="s">
        <v>324</v>
      </c>
    </row>
    <row r="37">
      <c r="A37" s="233">
        <v>45202.0</v>
      </c>
      <c r="B37" s="152" t="s">
        <v>88</v>
      </c>
      <c r="C37" s="153" t="s">
        <v>31</v>
      </c>
      <c r="D37" s="234" t="s">
        <v>175</v>
      </c>
      <c r="E37" s="233">
        <v>45202.0</v>
      </c>
      <c r="F37" s="238">
        <v>0.9166666666666666</v>
      </c>
      <c r="G37" s="237">
        <v>0.22916666666666666</v>
      </c>
      <c r="H37" s="235">
        <v>7.5</v>
      </c>
      <c r="I37" s="236">
        <v>0.0</v>
      </c>
      <c r="J37" s="236">
        <v>0.0</v>
      </c>
      <c r="K37" s="235">
        <v>7.5</v>
      </c>
      <c r="L37" s="152"/>
    </row>
    <row r="38">
      <c r="A38" s="233">
        <v>45202.0</v>
      </c>
      <c r="B38" s="152" t="s">
        <v>54</v>
      </c>
      <c r="C38" s="153" t="s">
        <v>51</v>
      </c>
      <c r="D38" s="234" t="s">
        <v>175</v>
      </c>
      <c r="E38" s="233">
        <v>45202.0</v>
      </c>
      <c r="F38" s="238">
        <v>0.9583333333333334</v>
      </c>
      <c r="G38" s="237">
        <v>0.20833333333333334</v>
      </c>
      <c r="H38" s="235">
        <v>6.0</v>
      </c>
      <c r="I38" s="236">
        <v>0.0</v>
      </c>
      <c r="J38" s="236">
        <v>0.0</v>
      </c>
      <c r="K38" s="235">
        <v>6.0</v>
      </c>
      <c r="L38" s="241"/>
    </row>
    <row r="39">
      <c r="A39" s="233">
        <v>45202.0</v>
      </c>
      <c r="B39" s="153" t="s">
        <v>139</v>
      </c>
      <c r="C39" s="153" t="s">
        <v>35</v>
      </c>
      <c r="D39" s="234" t="s">
        <v>175</v>
      </c>
      <c r="E39" s="233">
        <v>45202.0</v>
      </c>
      <c r="F39" s="238">
        <v>0.9583333333333334</v>
      </c>
      <c r="G39" s="237">
        <v>0.20833333333333334</v>
      </c>
      <c r="H39" s="235">
        <v>6.0</v>
      </c>
      <c r="I39" s="236">
        <v>0.0</v>
      </c>
      <c r="J39" s="236">
        <v>0.0</v>
      </c>
      <c r="K39" s="235">
        <v>6.0</v>
      </c>
      <c r="L39" s="155"/>
    </row>
    <row r="40">
      <c r="A40" s="233">
        <v>45202.0</v>
      </c>
      <c r="B40" s="152" t="s">
        <v>30</v>
      </c>
      <c r="C40" s="153" t="s">
        <v>1</v>
      </c>
      <c r="D40" s="234" t="s">
        <v>175</v>
      </c>
      <c r="E40" s="233">
        <v>45202.0</v>
      </c>
      <c r="F40" s="235">
        <v>0.0</v>
      </c>
      <c r="G40" s="235">
        <v>0.0</v>
      </c>
      <c r="H40" s="235">
        <v>0.0</v>
      </c>
      <c r="I40" s="236">
        <v>0.0</v>
      </c>
      <c r="J40" s="236">
        <v>0.0</v>
      </c>
      <c r="K40" s="235">
        <v>0.0</v>
      </c>
      <c r="L40" s="152" t="s">
        <v>25</v>
      </c>
    </row>
    <row r="41">
      <c r="A41" s="233">
        <v>45202.0</v>
      </c>
      <c r="B41" s="152" t="s">
        <v>52</v>
      </c>
      <c r="C41" s="282" t="s">
        <v>1</v>
      </c>
      <c r="D41" s="243" t="s">
        <v>175</v>
      </c>
      <c r="E41" s="233">
        <v>45202.0</v>
      </c>
      <c r="F41" s="237">
        <v>0.9375</v>
      </c>
      <c r="G41" s="238">
        <v>0.020833333333333332</v>
      </c>
      <c r="H41" s="68">
        <v>2.0</v>
      </c>
      <c r="I41" s="68">
        <v>0.0</v>
      </c>
      <c r="J41" s="68">
        <v>0.0</v>
      </c>
      <c r="K41" s="68">
        <v>2.0</v>
      </c>
      <c r="L41" s="152"/>
    </row>
    <row r="42">
      <c r="A42" s="233">
        <v>45202.0</v>
      </c>
      <c r="B42" s="152" t="s">
        <v>52</v>
      </c>
      <c r="C42" s="153" t="s">
        <v>23</v>
      </c>
      <c r="D42" s="234" t="s">
        <v>171</v>
      </c>
      <c r="E42" s="233">
        <v>45203.0</v>
      </c>
      <c r="F42" s="238">
        <v>0.020833333333333332</v>
      </c>
      <c r="G42" s="237">
        <v>0.25</v>
      </c>
      <c r="H42" s="68">
        <v>5.5</v>
      </c>
      <c r="I42" s="68">
        <v>0.0</v>
      </c>
      <c r="J42" s="68">
        <v>0.0</v>
      </c>
      <c r="K42" s="68">
        <v>5.5</v>
      </c>
      <c r="L42" s="152"/>
    </row>
    <row r="43">
      <c r="A43" s="233">
        <v>45202.0</v>
      </c>
      <c r="B43" s="241" t="s">
        <v>18</v>
      </c>
      <c r="C43" s="282" t="s">
        <v>1</v>
      </c>
      <c r="D43" s="234" t="s">
        <v>171</v>
      </c>
      <c r="E43" s="233">
        <v>45202.0</v>
      </c>
      <c r="F43" s="238">
        <v>0.020833333333333332</v>
      </c>
      <c r="G43" s="237">
        <v>0.20833333333333334</v>
      </c>
      <c r="H43" s="235">
        <v>4.5</v>
      </c>
      <c r="I43" s="236">
        <v>0.0</v>
      </c>
      <c r="J43" s="236">
        <v>0.0</v>
      </c>
      <c r="K43" s="235">
        <v>4.5</v>
      </c>
      <c r="L43" s="152"/>
    </row>
    <row r="44">
      <c r="A44" s="233">
        <v>45202.0</v>
      </c>
      <c r="B44" s="152" t="s">
        <v>123</v>
      </c>
      <c r="C44" s="153" t="s">
        <v>23</v>
      </c>
      <c r="D44" s="234" t="s">
        <v>171</v>
      </c>
      <c r="E44" s="233">
        <v>45203.0</v>
      </c>
      <c r="F44" s="235">
        <v>0.0</v>
      </c>
      <c r="G44" s="235">
        <v>0.0</v>
      </c>
      <c r="H44" s="68">
        <v>0.0</v>
      </c>
      <c r="I44" s="68">
        <v>0.0</v>
      </c>
      <c r="J44" s="68">
        <v>0.0</v>
      </c>
      <c r="K44" s="68">
        <v>0.0</v>
      </c>
      <c r="L44" s="152" t="s">
        <v>25</v>
      </c>
    </row>
    <row r="45">
      <c r="A45" s="233">
        <v>45202.0</v>
      </c>
      <c r="B45" s="152" t="s">
        <v>50</v>
      </c>
      <c r="C45" s="153" t="s">
        <v>23</v>
      </c>
      <c r="D45" s="234" t="s">
        <v>171</v>
      </c>
      <c r="E45" s="233">
        <v>45203.0</v>
      </c>
      <c r="F45" s="237">
        <v>0.25</v>
      </c>
      <c r="G45" s="238">
        <v>0.4583333333333333</v>
      </c>
      <c r="H45" s="68">
        <v>5.0</v>
      </c>
      <c r="I45" s="68">
        <v>0.0</v>
      </c>
      <c r="J45" s="68">
        <v>5.0</v>
      </c>
      <c r="K45" s="68">
        <v>0.0</v>
      </c>
      <c r="L45" s="152"/>
    </row>
    <row r="46">
      <c r="A46" s="233">
        <v>45202.0</v>
      </c>
      <c r="B46" s="153" t="s">
        <v>45</v>
      </c>
      <c r="C46" s="153" t="s">
        <v>1</v>
      </c>
      <c r="D46" s="234" t="s">
        <v>171</v>
      </c>
      <c r="E46" s="233">
        <v>45203.0</v>
      </c>
      <c r="F46" s="238">
        <v>0.20833333333333334</v>
      </c>
      <c r="G46" s="238">
        <v>0.4791666666666667</v>
      </c>
      <c r="H46" s="236">
        <v>6.5</v>
      </c>
      <c r="I46" s="236">
        <v>0.0</v>
      </c>
      <c r="J46" s="236">
        <v>5.5</v>
      </c>
      <c r="K46" s="236">
        <v>1.0</v>
      </c>
      <c r="L46" s="152"/>
    </row>
    <row r="47">
      <c r="A47" s="233">
        <v>45202.0</v>
      </c>
      <c r="B47" s="152" t="s">
        <v>32</v>
      </c>
      <c r="C47" s="153" t="s">
        <v>1</v>
      </c>
      <c r="D47" s="234" t="s">
        <v>171</v>
      </c>
      <c r="E47" s="233">
        <v>45203.0</v>
      </c>
      <c r="F47" s="235">
        <v>0.0</v>
      </c>
      <c r="G47" s="235">
        <v>0.0</v>
      </c>
      <c r="H47" s="235">
        <v>0.0</v>
      </c>
      <c r="I47" s="236">
        <v>0.0</v>
      </c>
      <c r="J47" s="235">
        <v>0.0</v>
      </c>
      <c r="K47" s="235">
        <v>0.0</v>
      </c>
      <c r="L47" s="152" t="s">
        <v>25</v>
      </c>
    </row>
    <row r="48">
      <c r="A48" s="233">
        <v>45202.0</v>
      </c>
      <c r="B48" s="152" t="s">
        <v>55</v>
      </c>
      <c r="C48" s="152" t="s">
        <v>145</v>
      </c>
      <c r="D48" s="234" t="s">
        <v>171</v>
      </c>
      <c r="E48" s="233">
        <v>45203.0</v>
      </c>
      <c r="F48" s="281">
        <v>0.16666666666666666</v>
      </c>
      <c r="G48" s="242">
        <v>0.4166666666666667</v>
      </c>
      <c r="H48" s="240">
        <v>6.0</v>
      </c>
      <c r="I48" s="240">
        <v>0.0</v>
      </c>
      <c r="J48" s="240">
        <v>4.0</v>
      </c>
      <c r="K48" s="240">
        <v>2.0</v>
      </c>
      <c r="L48" s="152"/>
    </row>
    <row r="49">
      <c r="A49" s="233">
        <v>45202.0</v>
      </c>
      <c r="B49" s="153" t="s">
        <v>69</v>
      </c>
      <c r="C49" s="153" t="s">
        <v>51</v>
      </c>
      <c r="D49" s="234" t="s">
        <v>171</v>
      </c>
      <c r="E49" s="233">
        <v>45203.0</v>
      </c>
      <c r="F49" s="240">
        <v>0.0</v>
      </c>
      <c r="G49" s="240">
        <v>0.0</v>
      </c>
      <c r="H49" s="240">
        <v>0.0</v>
      </c>
      <c r="I49" s="240">
        <v>0.0</v>
      </c>
      <c r="J49" s="240">
        <v>0.0</v>
      </c>
      <c r="K49" s="240">
        <v>0.0</v>
      </c>
      <c r="L49" s="152" t="s">
        <v>25</v>
      </c>
    </row>
    <row r="50">
      <c r="A50" s="233">
        <v>45202.0</v>
      </c>
      <c r="B50" s="155" t="s">
        <v>190</v>
      </c>
      <c r="C50" s="153" t="s">
        <v>51</v>
      </c>
      <c r="D50" s="234" t="s">
        <v>171</v>
      </c>
      <c r="E50" s="233">
        <v>45203.0</v>
      </c>
      <c r="F50" s="238">
        <v>0.20833333333333334</v>
      </c>
      <c r="G50" s="237">
        <v>0.5</v>
      </c>
      <c r="H50" s="235">
        <v>7.0</v>
      </c>
      <c r="I50" s="236">
        <v>0.0</v>
      </c>
      <c r="J50" s="235">
        <v>6.0</v>
      </c>
      <c r="K50" s="236">
        <v>1.0</v>
      </c>
      <c r="L50" s="152"/>
    </row>
    <row r="51">
      <c r="A51" s="233">
        <v>45202.0</v>
      </c>
      <c r="B51" s="152" t="s">
        <v>189</v>
      </c>
      <c r="C51" s="153" t="s">
        <v>51</v>
      </c>
      <c r="D51" s="234" t="s">
        <v>171</v>
      </c>
      <c r="E51" s="233">
        <v>45203.0</v>
      </c>
      <c r="F51" s="281">
        <v>0.16666666666666666</v>
      </c>
      <c r="G51" s="242">
        <v>0.5208333333333334</v>
      </c>
      <c r="H51" s="240">
        <v>8.5</v>
      </c>
      <c r="I51" s="240">
        <v>0.5</v>
      </c>
      <c r="J51" s="244">
        <v>6.0</v>
      </c>
      <c r="K51" s="244">
        <v>2.0</v>
      </c>
      <c r="L51" s="241" t="s">
        <v>192</v>
      </c>
    </row>
    <row r="52">
      <c r="A52" s="233">
        <v>45202.0</v>
      </c>
      <c r="B52" s="155" t="s">
        <v>82</v>
      </c>
      <c r="C52" s="152" t="s">
        <v>35</v>
      </c>
      <c r="D52" s="234" t="s">
        <v>171</v>
      </c>
      <c r="E52" s="233">
        <v>45203.0</v>
      </c>
      <c r="F52" s="238">
        <v>0.20833333333333334</v>
      </c>
      <c r="G52" s="238">
        <v>0.4583333333333333</v>
      </c>
      <c r="H52" s="236">
        <v>6.0</v>
      </c>
      <c r="I52" s="236">
        <v>0.0</v>
      </c>
      <c r="J52" s="236">
        <v>5.0</v>
      </c>
      <c r="K52" s="236">
        <v>1.0</v>
      </c>
      <c r="L52" s="152"/>
    </row>
    <row r="53">
      <c r="A53" s="233">
        <v>45202.0</v>
      </c>
      <c r="B53" s="153" t="s">
        <v>103</v>
      </c>
      <c r="C53" s="153" t="s">
        <v>31</v>
      </c>
      <c r="D53" s="234" t="s">
        <v>171</v>
      </c>
      <c r="E53" s="233">
        <v>45203.0</v>
      </c>
      <c r="F53" s="235">
        <v>0.0</v>
      </c>
      <c r="G53" s="235">
        <v>0.0</v>
      </c>
      <c r="H53" s="235">
        <v>0.0</v>
      </c>
      <c r="I53" s="236">
        <v>0.0</v>
      </c>
      <c r="J53" s="235">
        <v>0.0</v>
      </c>
      <c r="K53" s="235">
        <v>0.0</v>
      </c>
      <c r="L53" s="152" t="s">
        <v>25</v>
      </c>
    </row>
    <row r="54">
      <c r="A54" s="233">
        <v>45202.0</v>
      </c>
      <c r="B54" s="153" t="s">
        <v>97</v>
      </c>
      <c r="C54" s="153" t="s">
        <v>31</v>
      </c>
      <c r="D54" s="234" t="s">
        <v>171</v>
      </c>
      <c r="E54" s="233">
        <v>45203.0</v>
      </c>
      <c r="F54" s="237">
        <v>0.22916666666666666</v>
      </c>
      <c r="G54" s="237">
        <v>0.5416666666666666</v>
      </c>
      <c r="H54" s="235">
        <v>7.5</v>
      </c>
      <c r="I54" s="235">
        <v>0.0</v>
      </c>
      <c r="J54" s="235">
        <v>7.0</v>
      </c>
      <c r="K54" s="235">
        <v>0.5</v>
      </c>
      <c r="L54" s="152"/>
    </row>
    <row r="55">
      <c r="A55" s="233">
        <v>45202.0</v>
      </c>
      <c r="B55" s="152" t="s">
        <v>109</v>
      </c>
      <c r="C55" s="153" t="s">
        <v>31</v>
      </c>
      <c r="D55" s="234" t="s">
        <v>171</v>
      </c>
      <c r="E55" s="233">
        <v>45203.0</v>
      </c>
      <c r="F55" s="238">
        <v>0.20833333333333334</v>
      </c>
      <c r="G55" s="238">
        <v>0.5208333333333334</v>
      </c>
      <c r="H55" s="236">
        <v>7.5</v>
      </c>
      <c r="I55" s="236">
        <v>0.0</v>
      </c>
      <c r="J55" s="236">
        <v>6.5</v>
      </c>
      <c r="K55" s="236">
        <v>1.0</v>
      </c>
      <c r="L55" s="152"/>
    </row>
    <row r="56">
      <c r="A56" s="233">
        <v>45203.0</v>
      </c>
      <c r="B56" s="153" t="s">
        <v>88</v>
      </c>
      <c r="C56" s="153" t="s">
        <v>31</v>
      </c>
      <c r="D56" s="234" t="s">
        <v>171</v>
      </c>
      <c r="E56" s="233">
        <v>45203.0</v>
      </c>
      <c r="F56" s="238">
        <v>0.9166666666666666</v>
      </c>
      <c r="G56" s="237">
        <v>0.22916666666666666</v>
      </c>
      <c r="H56" s="235">
        <v>7.5</v>
      </c>
      <c r="I56" s="236">
        <v>0.0</v>
      </c>
      <c r="J56" s="236">
        <v>0.0</v>
      </c>
      <c r="K56" s="235">
        <v>7.5</v>
      </c>
      <c r="L56" s="152"/>
    </row>
    <row r="57">
      <c r="A57" s="233">
        <v>45203.0</v>
      </c>
      <c r="B57" s="152" t="s">
        <v>54</v>
      </c>
      <c r="C57" s="153" t="s">
        <v>51</v>
      </c>
      <c r="D57" s="234" t="s">
        <v>171</v>
      </c>
      <c r="E57" s="233">
        <v>45203.0</v>
      </c>
      <c r="F57" s="235">
        <v>0.0</v>
      </c>
      <c r="G57" s="235">
        <v>0.0</v>
      </c>
      <c r="H57" s="235">
        <v>0.0</v>
      </c>
      <c r="I57" s="236">
        <v>0.0</v>
      </c>
      <c r="J57" s="236">
        <v>0.0</v>
      </c>
      <c r="K57" s="235">
        <v>0.0</v>
      </c>
      <c r="L57" s="152" t="s">
        <v>25</v>
      </c>
    </row>
    <row r="58">
      <c r="A58" s="233">
        <v>45203.0</v>
      </c>
      <c r="B58" s="152" t="s">
        <v>52</v>
      </c>
      <c r="C58" s="153" t="s">
        <v>51</v>
      </c>
      <c r="D58" s="234" t="s">
        <v>171</v>
      </c>
      <c r="E58" s="233">
        <v>45203.0</v>
      </c>
      <c r="F58" s="238">
        <v>0.9583333333333334</v>
      </c>
      <c r="G58" s="237">
        <v>0.20833333333333334</v>
      </c>
      <c r="H58" s="235">
        <v>6.0</v>
      </c>
      <c r="I58" s="236">
        <v>0.0</v>
      </c>
      <c r="J58" s="236">
        <v>0.0</v>
      </c>
      <c r="K58" s="235">
        <v>6.0</v>
      </c>
      <c r="L58" s="152"/>
    </row>
    <row r="59">
      <c r="A59" s="233">
        <v>45203.0</v>
      </c>
      <c r="B59" s="153" t="s">
        <v>139</v>
      </c>
      <c r="C59" s="153" t="s">
        <v>35</v>
      </c>
      <c r="D59" s="234" t="s">
        <v>171</v>
      </c>
      <c r="E59" s="233">
        <v>45203.0</v>
      </c>
      <c r="F59" s="238">
        <v>0.9583333333333334</v>
      </c>
      <c r="G59" s="237">
        <v>0.4583333333333333</v>
      </c>
      <c r="H59" s="235">
        <v>12.0</v>
      </c>
      <c r="I59" s="235">
        <v>4.0</v>
      </c>
      <c r="J59" s="235">
        <v>1.0</v>
      </c>
      <c r="K59" s="235">
        <v>7.0</v>
      </c>
      <c r="L59" s="152" t="s">
        <v>261</v>
      </c>
    </row>
    <row r="60">
      <c r="A60" s="233">
        <v>45203.0</v>
      </c>
      <c r="B60" s="152" t="s">
        <v>30</v>
      </c>
      <c r="C60" s="153" t="s">
        <v>1</v>
      </c>
      <c r="D60" s="234" t="s">
        <v>171</v>
      </c>
      <c r="E60" s="233">
        <v>45203.0</v>
      </c>
      <c r="F60" s="237">
        <v>0.9375</v>
      </c>
      <c r="G60" s="237">
        <v>0.20833333333333334</v>
      </c>
      <c r="H60" s="235">
        <v>6.5</v>
      </c>
      <c r="I60" s="236">
        <v>0.0</v>
      </c>
      <c r="J60" s="236">
        <v>0.0</v>
      </c>
      <c r="K60" s="235">
        <v>6.5</v>
      </c>
      <c r="L60" s="152"/>
    </row>
    <row r="61">
      <c r="A61" s="233">
        <v>45203.0</v>
      </c>
      <c r="B61" s="153" t="s">
        <v>123</v>
      </c>
      <c r="C61" s="153" t="s">
        <v>23</v>
      </c>
      <c r="D61" s="234" t="s">
        <v>169</v>
      </c>
      <c r="E61" s="233">
        <v>45204.0</v>
      </c>
      <c r="F61" s="242">
        <v>0.25</v>
      </c>
      <c r="G61" s="281">
        <v>0.4583333333333333</v>
      </c>
      <c r="H61" s="240">
        <v>5.0</v>
      </c>
      <c r="I61" s="244">
        <v>0.0</v>
      </c>
      <c r="J61" s="244">
        <v>5.0</v>
      </c>
      <c r="K61" s="240">
        <v>0.0</v>
      </c>
      <c r="L61" s="152"/>
    </row>
    <row r="62">
      <c r="A62" s="233">
        <v>45203.0</v>
      </c>
      <c r="B62" s="241" t="s">
        <v>18</v>
      </c>
      <c r="C62" s="239" t="s">
        <v>23</v>
      </c>
      <c r="D62" s="243" t="s">
        <v>169</v>
      </c>
      <c r="E62" s="233">
        <v>45204.0</v>
      </c>
      <c r="F62" s="240">
        <v>0.0</v>
      </c>
      <c r="G62" s="240">
        <v>0.0</v>
      </c>
      <c r="H62" s="261">
        <v>0.0</v>
      </c>
      <c r="I62" s="261">
        <v>0.0</v>
      </c>
      <c r="J62" s="261">
        <v>0.0</v>
      </c>
      <c r="K62" s="261">
        <v>0.0</v>
      </c>
      <c r="L62" s="68" t="s">
        <v>63</v>
      </c>
    </row>
    <row r="63">
      <c r="A63" s="233">
        <v>45203.0</v>
      </c>
      <c r="B63" s="152" t="s">
        <v>50</v>
      </c>
      <c r="C63" s="239" t="s">
        <v>23</v>
      </c>
      <c r="D63" s="243" t="s">
        <v>169</v>
      </c>
      <c r="E63" s="233">
        <v>45204.0</v>
      </c>
      <c r="F63" s="238">
        <v>0.020833333333333332</v>
      </c>
      <c r="G63" s="237">
        <v>0.16666666666666666</v>
      </c>
      <c r="H63" s="68">
        <v>3.5</v>
      </c>
      <c r="I63" s="68">
        <v>0.0</v>
      </c>
      <c r="J63" s="68">
        <v>0.0</v>
      </c>
      <c r="K63" s="68">
        <v>3.5</v>
      </c>
      <c r="L63" s="68"/>
    </row>
    <row r="64">
      <c r="A64" s="233">
        <v>45203.0</v>
      </c>
      <c r="B64" s="152" t="s">
        <v>50</v>
      </c>
      <c r="C64" s="239" t="s">
        <v>145</v>
      </c>
      <c r="D64" s="234" t="s">
        <v>169</v>
      </c>
      <c r="E64" s="233">
        <v>45204.0</v>
      </c>
      <c r="F64" s="281">
        <v>0.16666666666666666</v>
      </c>
      <c r="G64" s="242">
        <v>0.4166666666666667</v>
      </c>
      <c r="H64" s="240">
        <v>6.0</v>
      </c>
      <c r="I64" s="240">
        <v>0.0</v>
      </c>
      <c r="J64" s="240">
        <v>4.0</v>
      </c>
      <c r="K64" s="240">
        <v>2.0</v>
      </c>
      <c r="L64" s="68"/>
    </row>
    <row r="65">
      <c r="A65" s="233">
        <v>45203.0</v>
      </c>
      <c r="B65" s="152" t="s">
        <v>55</v>
      </c>
      <c r="C65" s="239" t="s">
        <v>145</v>
      </c>
      <c r="D65" s="243" t="s">
        <v>169</v>
      </c>
      <c r="E65" s="233">
        <v>45204.0</v>
      </c>
      <c r="F65" s="240">
        <v>0.0</v>
      </c>
      <c r="G65" s="235">
        <v>0.0</v>
      </c>
      <c r="H65" s="261">
        <v>0.0</v>
      </c>
      <c r="I65" s="261">
        <v>0.0</v>
      </c>
      <c r="J65" s="261">
        <v>0.0</v>
      </c>
      <c r="K65" s="261">
        <v>0.0</v>
      </c>
      <c r="L65" s="68"/>
    </row>
    <row r="66">
      <c r="A66" s="233">
        <v>45203.0</v>
      </c>
      <c r="B66" s="153" t="s">
        <v>45</v>
      </c>
      <c r="C66" s="153" t="s">
        <v>1</v>
      </c>
      <c r="D66" s="234" t="s">
        <v>169</v>
      </c>
      <c r="E66" s="233">
        <v>45204.0</v>
      </c>
      <c r="F66" s="235">
        <v>0.0</v>
      </c>
      <c r="G66" s="235">
        <v>0.0</v>
      </c>
      <c r="H66" s="235">
        <v>0.0</v>
      </c>
      <c r="I66" s="236">
        <v>0.0</v>
      </c>
      <c r="J66" s="235">
        <v>0.0</v>
      </c>
      <c r="K66" s="235">
        <v>0.0</v>
      </c>
      <c r="L66" s="68" t="s">
        <v>25</v>
      </c>
    </row>
    <row r="67">
      <c r="A67" s="233">
        <v>45203.0</v>
      </c>
      <c r="B67" s="152" t="s">
        <v>32</v>
      </c>
      <c r="C67" s="153" t="s">
        <v>1</v>
      </c>
      <c r="D67" s="234" t="s">
        <v>169</v>
      </c>
      <c r="E67" s="233">
        <v>45204.0</v>
      </c>
      <c r="F67" s="238">
        <v>0.20833333333333334</v>
      </c>
      <c r="G67" s="238">
        <v>0.4791666666666667</v>
      </c>
      <c r="H67" s="236">
        <v>6.5</v>
      </c>
      <c r="I67" s="236">
        <v>0.0</v>
      </c>
      <c r="J67" s="236">
        <v>5.5</v>
      </c>
      <c r="K67" s="236">
        <v>1.0</v>
      </c>
      <c r="L67" s="152"/>
    </row>
    <row r="68">
      <c r="A68" s="233">
        <v>45203.0</v>
      </c>
      <c r="B68" s="153" t="s">
        <v>69</v>
      </c>
      <c r="C68" s="153" t="s">
        <v>51</v>
      </c>
      <c r="D68" s="234" t="s">
        <v>169</v>
      </c>
      <c r="E68" s="233">
        <v>45204.0</v>
      </c>
      <c r="F68" s="281">
        <v>0.16666666666666666</v>
      </c>
      <c r="G68" s="242">
        <v>0.5</v>
      </c>
      <c r="H68" s="240">
        <v>8.0</v>
      </c>
      <c r="I68" s="240">
        <v>0.0</v>
      </c>
      <c r="J68" s="244">
        <v>6.0</v>
      </c>
      <c r="K68" s="244">
        <v>2.0</v>
      </c>
    </row>
    <row r="69">
      <c r="A69" s="233">
        <v>45203.0</v>
      </c>
      <c r="B69" s="155" t="s">
        <v>190</v>
      </c>
      <c r="C69" s="153" t="s">
        <v>51</v>
      </c>
      <c r="D69" s="234" t="s">
        <v>169</v>
      </c>
      <c r="E69" s="233">
        <v>45204.0</v>
      </c>
      <c r="F69" s="235">
        <v>0.0</v>
      </c>
      <c r="G69" s="235">
        <v>0.0</v>
      </c>
      <c r="H69" s="235">
        <v>0.0</v>
      </c>
      <c r="I69" s="236">
        <v>0.0</v>
      </c>
      <c r="J69" s="235">
        <v>0.0</v>
      </c>
      <c r="K69" s="235">
        <v>0.0</v>
      </c>
      <c r="L69" s="152" t="s">
        <v>25</v>
      </c>
    </row>
    <row r="70">
      <c r="A70" s="233">
        <v>45203.0</v>
      </c>
      <c r="B70" s="152" t="s">
        <v>189</v>
      </c>
      <c r="C70" s="153" t="s">
        <v>51</v>
      </c>
      <c r="D70" s="234" t="s">
        <v>169</v>
      </c>
      <c r="E70" s="233">
        <v>45204.0</v>
      </c>
      <c r="F70" s="238">
        <v>0.20833333333333334</v>
      </c>
      <c r="G70" s="238">
        <v>0.5208333333333334</v>
      </c>
      <c r="H70" s="236">
        <v>7.5</v>
      </c>
      <c r="I70" s="236">
        <v>0.0</v>
      </c>
      <c r="J70" s="236">
        <v>6.5</v>
      </c>
      <c r="K70" s="236">
        <v>1.0</v>
      </c>
      <c r="L70" s="152"/>
    </row>
    <row r="71">
      <c r="A71" s="233">
        <v>45203.0</v>
      </c>
      <c r="B71" s="155" t="s">
        <v>82</v>
      </c>
      <c r="C71" s="152" t="s">
        <v>35</v>
      </c>
      <c r="D71" s="234" t="s">
        <v>169</v>
      </c>
      <c r="E71" s="233">
        <v>45204.0</v>
      </c>
      <c r="F71" s="235">
        <v>0.0</v>
      </c>
      <c r="G71" s="235">
        <v>0.0</v>
      </c>
      <c r="H71" s="235">
        <v>0.0</v>
      </c>
      <c r="I71" s="236">
        <v>0.0</v>
      </c>
      <c r="J71" s="235">
        <v>0.0</v>
      </c>
      <c r="K71" s="235">
        <v>0.0</v>
      </c>
      <c r="L71" s="152" t="s">
        <v>25</v>
      </c>
    </row>
    <row r="72">
      <c r="A72" s="233">
        <v>45203.0</v>
      </c>
      <c r="B72" s="153" t="s">
        <v>103</v>
      </c>
      <c r="C72" s="153" t="s">
        <v>31</v>
      </c>
      <c r="D72" s="234" t="s">
        <v>169</v>
      </c>
      <c r="E72" s="233">
        <v>45204.0</v>
      </c>
      <c r="F72" s="238">
        <v>0.20833333333333334</v>
      </c>
      <c r="G72" s="238">
        <v>0.5208333333333334</v>
      </c>
      <c r="H72" s="236">
        <v>7.5</v>
      </c>
      <c r="I72" s="236">
        <v>0.0</v>
      </c>
      <c r="J72" s="236">
        <v>6.5</v>
      </c>
      <c r="K72" s="236">
        <v>1.0</v>
      </c>
      <c r="L72" s="152"/>
    </row>
    <row r="73">
      <c r="A73" s="233">
        <v>45203.0</v>
      </c>
      <c r="B73" s="153" t="s">
        <v>97</v>
      </c>
      <c r="C73" s="153" t="s">
        <v>31</v>
      </c>
      <c r="D73" s="234" t="s">
        <v>169</v>
      </c>
      <c r="E73" s="233">
        <v>45204.0</v>
      </c>
      <c r="F73" s="237">
        <v>0.22916666666666666</v>
      </c>
      <c r="G73" s="237">
        <v>0.5416666666666666</v>
      </c>
      <c r="H73" s="235">
        <v>7.5</v>
      </c>
      <c r="I73" s="235">
        <v>0.0</v>
      </c>
      <c r="J73" s="235">
        <v>7.0</v>
      </c>
      <c r="K73" s="235">
        <v>0.5</v>
      </c>
    </row>
    <row r="74">
      <c r="A74" s="233">
        <v>45203.0</v>
      </c>
      <c r="B74" s="152" t="s">
        <v>109</v>
      </c>
      <c r="C74" s="153" t="s">
        <v>31</v>
      </c>
      <c r="D74" s="234" t="s">
        <v>169</v>
      </c>
      <c r="E74" s="233">
        <v>45204.0</v>
      </c>
      <c r="F74" s="235">
        <v>0.0</v>
      </c>
      <c r="G74" s="235">
        <v>0.0</v>
      </c>
      <c r="H74" s="235">
        <v>0.0</v>
      </c>
      <c r="I74" s="235">
        <v>0.0</v>
      </c>
      <c r="J74" s="235">
        <v>0.0</v>
      </c>
      <c r="K74" s="235">
        <v>0.0</v>
      </c>
      <c r="L74" s="152" t="s">
        <v>25</v>
      </c>
    </row>
    <row r="75">
      <c r="A75" s="233">
        <v>45204.0</v>
      </c>
      <c r="B75" s="153" t="s">
        <v>88</v>
      </c>
      <c r="C75" s="153" t="s">
        <v>31</v>
      </c>
      <c r="D75" s="234" t="s">
        <v>169</v>
      </c>
      <c r="E75" s="233">
        <v>45204.0</v>
      </c>
      <c r="F75" s="238">
        <v>0.9166666666666666</v>
      </c>
      <c r="G75" s="237">
        <v>0.22916666666666666</v>
      </c>
      <c r="H75" s="235">
        <v>7.5</v>
      </c>
      <c r="I75" s="236">
        <v>0.0</v>
      </c>
      <c r="J75" s="236">
        <v>0.0</v>
      </c>
      <c r="K75" s="235">
        <v>7.5</v>
      </c>
      <c r="L75" s="152"/>
    </row>
    <row r="76">
      <c r="A76" s="233">
        <v>45204.0</v>
      </c>
      <c r="B76" s="152" t="s">
        <v>189</v>
      </c>
      <c r="C76" s="153" t="s">
        <v>51</v>
      </c>
      <c r="D76" s="234" t="s">
        <v>169</v>
      </c>
      <c r="E76" s="233">
        <v>45204.0</v>
      </c>
      <c r="F76" s="235">
        <v>0.0</v>
      </c>
      <c r="G76" s="235">
        <v>0.0</v>
      </c>
      <c r="H76" s="235">
        <v>0.0</v>
      </c>
      <c r="I76" s="236">
        <v>0.0</v>
      </c>
      <c r="J76" s="236">
        <v>0.0</v>
      </c>
      <c r="K76" s="235">
        <v>0.0</v>
      </c>
      <c r="L76" s="241" t="s">
        <v>25</v>
      </c>
    </row>
    <row r="77">
      <c r="A77" s="233">
        <v>45204.0</v>
      </c>
      <c r="B77" s="152" t="s">
        <v>52</v>
      </c>
      <c r="C77" s="153" t="s">
        <v>51</v>
      </c>
      <c r="D77" s="234" t="s">
        <v>169</v>
      </c>
      <c r="E77" s="233">
        <v>45204.0</v>
      </c>
      <c r="F77" s="238">
        <v>0.9583333333333334</v>
      </c>
      <c r="G77" s="237">
        <v>0.20833333333333334</v>
      </c>
      <c r="H77" s="235">
        <v>6.0</v>
      </c>
      <c r="I77" s="236">
        <v>0.0</v>
      </c>
      <c r="J77" s="236">
        <v>0.0</v>
      </c>
      <c r="K77" s="235">
        <v>6.0</v>
      </c>
      <c r="L77" s="155"/>
    </row>
    <row r="78">
      <c r="A78" s="233">
        <v>45204.0</v>
      </c>
      <c r="B78" s="153" t="s">
        <v>139</v>
      </c>
      <c r="C78" s="153" t="s">
        <v>35</v>
      </c>
      <c r="D78" s="234" t="s">
        <v>169</v>
      </c>
      <c r="E78" s="233">
        <v>45204.0</v>
      </c>
      <c r="F78" s="238">
        <v>0.9583333333333334</v>
      </c>
      <c r="G78" s="237">
        <v>0.20833333333333334</v>
      </c>
      <c r="H78" s="235">
        <v>6.0</v>
      </c>
      <c r="I78" s="236">
        <v>0.0</v>
      </c>
      <c r="J78" s="236">
        <v>0.0</v>
      </c>
      <c r="K78" s="235">
        <v>6.0</v>
      </c>
      <c r="L78" s="155"/>
    </row>
    <row r="79">
      <c r="A79" s="233">
        <v>45204.0</v>
      </c>
      <c r="B79" s="152" t="s">
        <v>30</v>
      </c>
      <c r="C79" s="153" t="s">
        <v>1</v>
      </c>
      <c r="D79" s="234" t="s">
        <v>169</v>
      </c>
      <c r="E79" s="233">
        <v>45204.0</v>
      </c>
      <c r="F79" s="237">
        <v>0.9375</v>
      </c>
      <c r="G79" s="237">
        <v>0.20833333333333334</v>
      </c>
      <c r="H79" s="235">
        <v>6.5</v>
      </c>
      <c r="I79" s="236">
        <v>0.0</v>
      </c>
      <c r="J79" s="236">
        <v>0.0</v>
      </c>
      <c r="K79" s="235">
        <v>6.5</v>
      </c>
      <c r="L79" s="152"/>
    </row>
    <row r="80">
      <c r="A80" s="233">
        <v>45204.0</v>
      </c>
      <c r="B80" s="152" t="s">
        <v>54</v>
      </c>
      <c r="C80" s="152" t="s">
        <v>49</v>
      </c>
      <c r="D80" s="234" t="s">
        <v>168</v>
      </c>
      <c r="E80" s="233">
        <v>45205.0</v>
      </c>
      <c r="F80" s="238">
        <v>0.9583333333333334</v>
      </c>
      <c r="G80" s="237">
        <v>0.3333333333333333</v>
      </c>
      <c r="H80" s="235">
        <v>9.0</v>
      </c>
      <c r="I80" s="235">
        <v>1.0</v>
      </c>
      <c r="J80" s="235">
        <v>1.0</v>
      </c>
      <c r="K80" s="235">
        <v>7.0</v>
      </c>
      <c r="L80" s="68" t="s">
        <v>191</v>
      </c>
    </row>
    <row r="81">
      <c r="A81" s="233">
        <v>45204.0</v>
      </c>
      <c r="B81" s="152" t="s">
        <v>18</v>
      </c>
      <c r="C81" s="153" t="s">
        <v>23</v>
      </c>
      <c r="D81" s="234" t="s">
        <v>168</v>
      </c>
      <c r="E81" s="233">
        <v>45205.0</v>
      </c>
      <c r="F81" s="240">
        <v>0.0</v>
      </c>
      <c r="G81" s="240">
        <v>0.0</v>
      </c>
      <c r="H81" s="261">
        <v>0.0</v>
      </c>
      <c r="I81" s="261">
        <v>0.0</v>
      </c>
      <c r="J81" s="261">
        <v>0.0</v>
      </c>
      <c r="K81" s="261">
        <v>0.0</v>
      </c>
      <c r="L81" s="152" t="s">
        <v>63</v>
      </c>
    </row>
    <row r="82">
      <c r="A82" s="233">
        <v>45204.0</v>
      </c>
      <c r="B82" s="152" t="s">
        <v>123</v>
      </c>
      <c r="C82" s="152" t="s">
        <v>23</v>
      </c>
      <c r="D82" s="234" t="s">
        <v>168</v>
      </c>
      <c r="E82" s="233">
        <v>45205.0</v>
      </c>
      <c r="F82" s="242">
        <v>0.25</v>
      </c>
      <c r="G82" s="281">
        <v>0.4583333333333333</v>
      </c>
      <c r="H82" s="240">
        <v>5.0</v>
      </c>
      <c r="I82" s="244">
        <v>0.0</v>
      </c>
      <c r="J82" s="244">
        <v>5.0</v>
      </c>
      <c r="K82" s="240">
        <v>0.0</v>
      </c>
      <c r="L82" s="68"/>
    </row>
    <row r="83">
      <c r="A83" s="233">
        <v>45204.0</v>
      </c>
      <c r="B83" s="152" t="s">
        <v>50</v>
      </c>
      <c r="C83" s="152" t="s">
        <v>23</v>
      </c>
      <c r="D83" s="234" t="s">
        <v>168</v>
      </c>
      <c r="E83" s="233">
        <v>45205.0</v>
      </c>
      <c r="F83" s="281">
        <v>0.020833333333333332</v>
      </c>
      <c r="G83" s="242">
        <v>0.25</v>
      </c>
      <c r="H83" s="261">
        <v>5.5</v>
      </c>
      <c r="I83" s="261">
        <v>0.0</v>
      </c>
      <c r="J83" s="261">
        <v>0.0</v>
      </c>
      <c r="K83" s="261">
        <v>5.5</v>
      </c>
      <c r="L83" s="152"/>
    </row>
    <row r="84">
      <c r="A84" s="233">
        <v>45204.0</v>
      </c>
      <c r="B84" s="153" t="s">
        <v>45</v>
      </c>
      <c r="C84" s="153" t="s">
        <v>1</v>
      </c>
      <c r="D84" s="234" t="s">
        <v>168</v>
      </c>
      <c r="E84" s="233">
        <v>45205.0</v>
      </c>
      <c r="F84" s="240">
        <v>0.0</v>
      </c>
      <c r="G84" s="240">
        <v>0.0</v>
      </c>
      <c r="H84" s="240">
        <v>0.0</v>
      </c>
      <c r="I84" s="244">
        <v>0.0</v>
      </c>
      <c r="J84" s="240">
        <v>0.0</v>
      </c>
      <c r="K84" s="240">
        <v>0.0</v>
      </c>
      <c r="L84" s="68" t="s">
        <v>25</v>
      </c>
    </row>
    <row r="85">
      <c r="A85" s="233">
        <v>45204.0</v>
      </c>
      <c r="B85" s="152" t="s">
        <v>32</v>
      </c>
      <c r="C85" s="153" t="s">
        <v>1</v>
      </c>
      <c r="D85" s="234" t="s">
        <v>168</v>
      </c>
      <c r="E85" s="233">
        <v>45205.0</v>
      </c>
      <c r="F85" s="281">
        <v>0.20833333333333334</v>
      </c>
      <c r="G85" s="281">
        <v>0.4791666666666667</v>
      </c>
      <c r="H85" s="244">
        <v>6.5</v>
      </c>
      <c r="I85" s="244">
        <v>0.0</v>
      </c>
      <c r="J85" s="244">
        <v>5.5</v>
      </c>
      <c r="K85" s="244">
        <v>1.0</v>
      </c>
      <c r="L85" s="152"/>
    </row>
    <row r="86">
      <c r="A86" s="233">
        <v>45204.0</v>
      </c>
      <c r="B86" s="152" t="s">
        <v>55</v>
      </c>
      <c r="C86" s="152" t="s">
        <v>145</v>
      </c>
      <c r="D86" s="234" t="s">
        <v>168</v>
      </c>
      <c r="E86" s="233">
        <v>45205.0</v>
      </c>
      <c r="F86" s="242">
        <v>0.1875</v>
      </c>
      <c r="G86" s="242">
        <v>0.4166666666666667</v>
      </c>
      <c r="H86" s="240">
        <v>5.5</v>
      </c>
      <c r="I86" s="240">
        <v>0.0</v>
      </c>
      <c r="J86" s="240">
        <v>4.0</v>
      </c>
      <c r="K86" s="240">
        <v>1.5</v>
      </c>
      <c r="L86" s="241"/>
    </row>
    <row r="87">
      <c r="A87" s="233">
        <v>45204.0</v>
      </c>
      <c r="B87" s="153" t="s">
        <v>69</v>
      </c>
      <c r="C87" s="153" t="s">
        <v>51</v>
      </c>
      <c r="D87" s="234" t="s">
        <v>168</v>
      </c>
      <c r="E87" s="233">
        <v>45205.0</v>
      </c>
      <c r="F87" s="281">
        <v>0.16666666666666666</v>
      </c>
      <c r="G87" s="242">
        <v>0.5</v>
      </c>
      <c r="H87" s="240">
        <v>8.0</v>
      </c>
      <c r="I87" s="240">
        <v>0.0</v>
      </c>
      <c r="J87" s="244">
        <v>6.0</v>
      </c>
      <c r="K87" s="244">
        <v>2.0</v>
      </c>
      <c r="L87" s="152"/>
    </row>
    <row r="88">
      <c r="A88" s="233">
        <v>45204.0</v>
      </c>
      <c r="B88" s="155" t="s">
        <v>190</v>
      </c>
      <c r="C88" s="153" t="s">
        <v>51</v>
      </c>
      <c r="D88" s="234" t="s">
        <v>168</v>
      </c>
      <c r="E88" s="233">
        <v>45205.0</v>
      </c>
      <c r="F88" s="238">
        <v>0.20833333333333334</v>
      </c>
      <c r="G88" s="237">
        <v>0.5416666666666666</v>
      </c>
      <c r="H88" s="235">
        <v>8.0</v>
      </c>
      <c r="I88" s="236">
        <v>0.0</v>
      </c>
      <c r="J88" s="235">
        <v>7.0</v>
      </c>
      <c r="K88" s="236">
        <v>1.0</v>
      </c>
      <c r="L88" s="152"/>
    </row>
    <row r="89">
      <c r="A89" s="233">
        <v>45204.0</v>
      </c>
      <c r="B89" s="155" t="s">
        <v>82</v>
      </c>
      <c r="C89" s="152" t="s">
        <v>35</v>
      </c>
      <c r="D89" s="234" t="s">
        <v>168</v>
      </c>
      <c r="E89" s="233">
        <v>45205.0</v>
      </c>
      <c r="F89" s="238">
        <v>0.20833333333333334</v>
      </c>
      <c r="G89" s="238">
        <v>0.4583333333333333</v>
      </c>
      <c r="H89" s="236">
        <v>6.0</v>
      </c>
      <c r="I89" s="236">
        <v>0.0</v>
      </c>
      <c r="J89" s="236">
        <v>5.0</v>
      </c>
      <c r="K89" s="236">
        <v>1.0</v>
      </c>
    </row>
    <row r="90">
      <c r="A90" s="233">
        <v>45204.0</v>
      </c>
      <c r="B90" s="153" t="s">
        <v>103</v>
      </c>
      <c r="C90" s="153" t="s">
        <v>31</v>
      </c>
      <c r="D90" s="234" t="s">
        <v>168</v>
      </c>
      <c r="E90" s="233">
        <v>45205.0</v>
      </c>
      <c r="F90" s="238">
        <v>0.20833333333333334</v>
      </c>
      <c r="G90" s="238">
        <v>0.5208333333333334</v>
      </c>
      <c r="H90" s="236">
        <v>7.5</v>
      </c>
      <c r="I90" s="236">
        <v>0.0</v>
      </c>
      <c r="J90" s="236">
        <v>6.5</v>
      </c>
      <c r="K90" s="236">
        <v>1.0</v>
      </c>
      <c r="L90" s="152"/>
    </row>
    <row r="91">
      <c r="A91" s="233">
        <v>45204.0</v>
      </c>
      <c r="B91" s="153" t="s">
        <v>97</v>
      </c>
      <c r="C91" s="153" t="s">
        <v>31</v>
      </c>
      <c r="D91" s="234" t="s">
        <v>168</v>
      </c>
      <c r="E91" s="233">
        <v>45205.0</v>
      </c>
      <c r="F91" s="237">
        <v>0.22916666666666666</v>
      </c>
      <c r="G91" s="237">
        <v>0.5416666666666666</v>
      </c>
      <c r="H91" s="235">
        <v>7.5</v>
      </c>
      <c r="I91" s="235">
        <v>0.0</v>
      </c>
      <c r="J91" s="235">
        <v>7.0</v>
      </c>
      <c r="K91" s="235">
        <v>0.5</v>
      </c>
    </row>
    <row r="92">
      <c r="A92" s="233">
        <v>45204.0</v>
      </c>
      <c r="B92" s="152" t="s">
        <v>109</v>
      </c>
      <c r="C92" s="153" t="s">
        <v>31</v>
      </c>
      <c r="D92" s="234" t="s">
        <v>168</v>
      </c>
      <c r="E92" s="233">
        <v>45205.0</v>
      </c>
      <c r="F92" s="238">
        <v>0.20833333333333334</v>
      </c>
      <c r="G92" s="238">
        <v>0.4583333333333333</v>
      </c>
      <c r="H92" s="236">
        <v>6.0</v>
      </c>
      <c r="I92" s="236">
        <v>0.0</v>
      </c>
      <c r="J92" s="236">
        <v>5.0</v>
      </c>
      <c r="K92" s="236">
        <v>1.0</v>
      </c>
      <c r="L92" s="152"/>
    </row>
    <row r="93">
      <c r="A93" s="233">
        <v>45205.0</v>
      </c>
      <c r="B93" s="153" t="s">
        <v>88</v>
      </c>
      <c r="C93" s="153" t="s">
        <v>31</v>
      </c>
      <c r="D93" s="234" t="s">
        <v>168</v>
      </c>
      <c r="E93" s="233">
        <v>45205.0</v>
      </c>
      <c r="F93" s="235">
        <v>0.0</v>
      </c>
      <c r="G93" s="235">
        <v>0.0</v>
      </c>
      <c r="H93" s="235">
        <v>0.0</v>
      </c>
      <c r="I93" s="236">
        <v>0.0</v>
      </c>
      <c r="J93" s="236">
        <v>0.0</v>
      </c>
      <c r="K93" s="235">
        <v>0.0</v>
      </c>
      <c r="L93" s="152" t="s">
        <v>25</v>
      </c>
    </row>
    <row r="94">
      <c r="A94" s="233">
        <v>45205.0</v>
      </c>
      <c r="B94" s="152" t="s">
        <v>52</v>
      </c>
      <c r="C94" s="152" t="s">
        <v>51</v>
      </c>
      <c r="D94" s="234" t="s">
        <v>168</v>
      </c>
      <c r="E94" s="233">
        <v>45205.0</v>
      </c>
      <c r="F94" s="235">
        <v>0.0</v>
      </c>
      <c r="G94" s="235">
        <v>0.0</v>
      </c>
      <c r="H94" s="235">
        <v>0.0</v>
      </c>
      <c r="I94" s="235">
        <v>0.0</v>
      </c>
      <c r="J94" s="235">
        <v>0.0</v>
      </c>
      <c r="K94" s="235">
        <v>0.0</v>
      </c>
      <c r="L94" s="241" t="s">
        <v>25</v>
      </c>
    </row>
    <row r="95">
      <c r="A95" s="233">
        <v>45205.0</v>
      </c>
      <c r="B95" s="152" t="s">
        <v>189</v>
      </c>
      <c r="C95" s="152" t="s">
        <v>51</v>
      </c>
      <c r="D95" s="234" t="s">
        <v>168</v>
      </c>
      <c r="E95" s="233">
        <v>45205.0</v>
      </c>
      <c r="F95" s="238">
        <v>0.9583333333333334</v>
      </c>
      <c r="G95" s="237">
        <v>0.20833333333333334</v>
      </c>
      <c r="H95" s="235">
        <v>6.0</v>
      </c>
      <c r="I95" s="236">
        <v>0.0</v>
      </c>
      <c r="J95" s="236">
        <v>0.0</v>
      </c>
      <c r="K95" s="235">
        <v>6.0</v>
      </c>
      <c r="L95" s="241"/>
    </row>
    <row r="96">
      <c r="A96" s="233">
        <v>45205.0</v>
      </c>
      <c r="B96" s="153" t="s">
        <v>139</v>
      </c>
      <c r="C96" s="153" t="s">
        <v>35</v>
      </c>
      <c r="D96" s="234" t="s">
        <v>168</v>
      </c>
      <c r="E96" s="233">
        <v>45205.0</v>
      </c>
      <c r="F96" s="238">
        <v>0.9583333333333334</v>
      </c>
      <c r="G96" s="237">
        <v>0.25</v>
      </c>
      <c r="H96" s="235">
        <v>7.0</v>
      </c>
      <c r="I96" s="235">
        <v>0.0</v>
      </c>
      <c r="J96" s="235">
        <v>0.0</v>
      </c>
      <c r="K96" s="235">
        <v>7.0</v>
      </c>
      <c r="L96" s="152"/>
    </row>
    <row r="97">
      <c r="A97" s="233">
        <v>45205.0</v>
      </c>
      <c r="B97" s="152" t="s">
        <v>30</v>
      </c>
      <c r="C97" s="153" t="s">
        <v>1</v>
      </c>
      <c r="D97" s="234" t="s">
        <v>168</v>
      </c>
      <c r="E97" s="233">
        <v>45205.0</v>
      </c>
      <c r="F97" s="237">
        <v>0.9375</v>
      </c>
      <c r="G97" s="237">
        <v>0.20833333333333334</v>
      </c>
      <c r="H97" s="235">
        <v>6.5</v>
      </c>
      <c r="I97" s="236">
        <v>0.0</v>
      </c>
      <c r="J97" s="236">
        <v>0.0</v>
      </c>
      <c r="K97" s="235">
        <v>6.5</v>
      </c>
      <c r="L97" s="152"/>
    </row>
    <row r="98">
      <c r="A98" s="233">
        <v>45205.0</v>
      </c>
      <c r="B98" s="152" t="s">
        <v>18</v>
      </c>
      <c r="C98" s="153" t="s">
        <v>1</v>
      </c>
      <c r="D98" s="234" t="s">
        <v>168</v>
      </c>
      <c r="E98" s="233">
        <v>45205.0</v>
      </c>
      <c r="F98" s="235">
        <v>0.0</v>
      </c>
      <c r="G98" s="235">
        <v>0.0</v>
      </c>
      <c r="H98" s="235">
        <v>0.0</v>
      </c>
      <c r="I98" s="236">
        <v>0.0</v>
      </c>
      <c r="J98" s="236">
        <v>0.0</v>
      </c>
      <c r="K98" s="235">
        <v>0.0</v>
      </c>
      <c r="L98" s="152" t="s">
        <v>25</v>
      </c>
    </row>
    <row r="99">
      <c r="A99" s="233">
        <v>45205.0</v>
      </c>
      <c r="B99" s="152" t="s">
        <v>50</v>
      </c>
      <c r="C99" s="153" t="s">
        <v>31</v>
      </c>
      <c r="D99" s="234" t="s">
        <v>168</v>
      </c>
      <c r="E99" s="233">
        <v>45205.0</v>
      </c>
      <c r="F99" s="238">
        <v>0.9166666666666666</v>
      </c>
      <c r="G99" s="237">
        <v>0.25</v>
      </c>
      <c r="H99" s="235">
        <v>8.0</v>
      </c>
      <c r="I99" s="236">
        <v>0.0</v>
      </c>
      <c r="J99" s="236">
        <v>0.0</v>
      </c>
      <c r="K99" s="235">
        <v>8.0</v>
      </c>
      <c r="L99" s="153"/>
    </row>
    <row r="100">
      <c r="A100" s="233">
        <v>45205.0</v>
      </c>
      <c r="B100" s="155" t="s">
        <v>50</v>
      </c>
      <c r="C100" s="155" t="s">
        <v>35</v>
      </c>
      <c r="D100" s="259" t="s">
        <v>170</v>
      </c>
      <c r="E100" s="233">
        <v>45206.0</v>
      </c>
      <c r="F100" s="238">
        <v>0.25</v>
      </c>
      <c r="G100" s="238">
        <v>0.375</v>
      </c>
      <c r="H100" s="283">
        <v>3.0</v>
      </c>
      <c r="I100" s="283">
        <v>3.0</v>
      </c>
      <c r="J100" s="283">
        <v>0.0</v>
      </c>
      <c r="K100" s="283">
        <v>0.0</v>
      </c>
      <c r="L100" s="155" t="s">
        <v>259</v>
      </c>
    </row>
    <row r="101">
      <c r="A101" s="233">
        <v>45205.0</v>
      </c>
      <c r="B101" s="152" t="s">
        <v>18</v>
      </c>
      <c r="C101" s="152" t="s">
        <v>23</v>
      </c>
      <c r="D101" s="259" t="s">
        <v>170</v>
      </c>
      <c r="E101" s="233">
        <v>45206.0</v>
      </c>
      <c r="F101" s="235">
        <v>0.0</v>
      </c>
      <c r="G101" s="235">
        <v>0.0</v>
      </c>
      <c r="H101" s="68">
        <v>0.0</v>
      </c>
      <c r="I101" s="68">
        <v>0.0</v>
      </c>
      <c r="J101" s="68">
        <v>0.0</v>
      </c>
      <c r="K101" s="68">
        <v>0.0</v>
      </c>
      <c r="L101" s="152" t="s">
        <v>25</v>
      </c>
    </row>
    <row r="102">
      <c r="A102" s="233">
        <v>45205.0</v>
      </c>
      <c r="B102" s="152" t="s">
        <v>54</v>
      </c>
      <c r="C102" s="152" t="s">
        <v>23</v>
      </c>
      <c r="D102" s="234" t="s">
        <v>170</v>
      </c>
      <c r="E102" s="233">
        <v>45206.0</v>
      </c>
      <c r="F102" s="237">
        <v>0.041666666666666664</v>
      </c>
      <c r="G102" s="237">
        <v>0.16666666666666666</v>
      </c>
      <c r="H102" s="68">
        <v>3.0</v>
      </c>
      <c r="I102" s="68">
        <v>0.0</v>
      </c>
      <c r="J102" s="68">
        <v>0.0</v>
      </c>
      <c r="K102" s="68">
        <v>3.0</v>
      </c>
      <c r="L102" s="152"/>
    </row>
    <row r="103">
      <c r="A103" s="233">
        <v>45205.0</v>
      </c>
      <c r="B103" s="152" t="s">
        <v>54</v>
      </c>
      <c r="C103" s="152" t="s">
        <v>49</v>
      </c>
      <c r="D103" s="234" t="s">
        <v>170</v>
      </c>
      <c r="E103" s="233">
        <v>45206.0</v>
      </c>
      <c r="F103" s="238">
        <v>0.16666666666666666</v>
      </c>
      <c r="G103" s="237">
        <v>0.3333333333333333</v>
      </c>
      <c r="H103" s="235">
        <v>4.0</v>
      </c>
      <c r="I103" s="236">
        <v>0.0</v>
      </c>
      <c r="J103" s="235">
        <v>2.0</v>
      </c>
      <c r="K103" s="235">
        <v>2.0</v>
      </c>
      <c r="L103" s="152"/>
    </row>
    <row r="104">
      <c r="A104" s="233">
        <v>45205.0</v>
      </c>
      <c r="B104" s="153" t="s">
        <v>123</v>
      </c>
      <c r="C104" s="153" t="s">
        <v>23</v>
      </c>
      <c r="D104" s="234" t="s">
        <v>170</v>
      </c>
      <c r="E104" s="233">
        <v>45206.0</v>
      </c>
      <c r="F104" s="237">
        <v>0.16666666666666666</v>
      </c>
      <c r="G104" s="238">
        <v>0.4583333333333333</v>
      </c>
      <c r="H104" s="235">
        <v>7.0</v>
      </c>
      <c r="I104" s="236">
        <v>0.0</v>
      </c>
      <c r="J104" s="236">
        <v>5.0</v>
      </c>
      <c r="K104" s="235">
        <v>2.0</v>
      </c>
    </row>
    <row r="105">
      <c r="A105" s="233">
        <v>45205.0</v>
      </c>
      <c r="B105" s="153" t="s">
        <v>45</v>
      </c>
      <c r="C105" s="153" t="s">
        <v>1</v>
      </c>
      <c r="D105" s="234" t="s">
        <v>170</v>
      </c>
      <c r="E105" s="233">
        <v>45206.0</v>
      </c>
      <c r="F105" s="281">
        <v>0.16666666666666666</v>
      </c>
      <c r="G105" s="242">
        <v>0.5</v>
      </c>
      <c r="H105" s="240">
        <v>8.0</v>
      </c>
      <c r="I105" s="240">
        <v>0.0</v>
      </c>
      <c r="J105" s="244">
        <v>6.0</v>
      </c>
      <c r="K105" s="244">
        <v>2.0</v>
      </c>
    </row>
    <row r="106">
      <c r="A106" s="233">
        <v>45205.0</v>
      </c>
      <c r="B106" s="152" t="s">
        <v>32</v>
      </c>
      <c r="C106" s="153" t="s">
        <v>1</v>
      </c>
      <c r="D106" s="234" t="s">
        <v>170</v>
      </c>
      <c r="E106" s="233">
        <v>45206.0</v>
      </c>
      <c r="F106" s="238">
        <v>0.20833333333333334</v>
      </c>
      <c r="G106" s="237">
        <v>0.5625</v>
      </c>
      <c r="H106" s="235">
        <v>8.5</v>
      </c>
      <c r="I106" s="235">
        <v>0.5</v>
      </c>
      <c r="J106" s="235">
        <v>7.0</v>
      </c>
      <c r="K106" s="236">
        <v>1.0</v>
      </c>
      <c r="L106" s="68" t="s">
        <v>192</v>
      </c>
    </row>
    <row r="107">
      <c r="A107" s="233">
        <v>45205.0</v>
      </c>
      <c r="B107" s="152" t="s">
        <v>55</v>
      </c>
      <c r="C107" s="152" t="s">
        <v>145</v>
      </c>
      <c r="D107" s="234" t="s">
        <v>170</v>
      </c>
      <c r="E107" s="233">
        <v>45206.0</v>
      </c>
      <c r="F107" s="237">
        <v>0.16666666666666666</v>
      </c>
      <c r="G107" s="238">
        <v>0.4583333333333333</v>
      </c>
      <c r="H107" s="235">
        <v>7.0</v>
      </c>
      <c r="I107" s="236">
        <v>0.0</v>
      </c>
      <c r="J107" s="236">
        <v>5.0</v>
      </c>
      <c r="K107" s="235">
        <v>2.0</v>
      </c>
      <c r="L107" s="68"/>
    </row>
    <row r="108">
      <c r="A108" s="233">
        <v>45205.0</v>
      </c>
      <c r="B108" s="152" t="s">
        <v>190</v>
      </c>
      <c r="C108" s="153" t="s">
        <v>51</v>
      </c>
      <c r="D108" s="234" t="s">
        <v>170</v>
      </c>
      <c r="E108" s="233">
        <v>45206.0</v>
      </c>
      <c r="F108" s="281">
        <v>0.20833333333333334</v>
      </c>
      <c r="G108" s="281">
        <v>0.5208333333333334</v>
      </c>
      <c r="H108" s="240">
        <v>7.5</v>
      </c>
      <c r="I108" s="244">
        <v>0.0</v>
      </c>
      <c r="J108" s="240">
        <v>6.5</v>
      </c>
      <c r="K108" s="244">
        <v>1.0</v>
      </c>
      <c r="L108" s="68"/>
    </row>
    <row r="109">
      <c r="A109" s="233">
        <v>45205.0</v>
      </c>
      <c r="B109" s="153" t="s">
        <v>69</v>
      </c>
      <c r="C109" s="153" t="s">
        <v>51</v>
      </c>
      <c r="D109" s="234" t="s">
        <v>170</v>
      </c>
      <c r="E109" s="233">
        <v>45206.0</v>
      </c>
      <c r="F109" s="281">
        <v>0.16666666666666666</v>
      </c>
      <c r="G109" s="242">
        <v>0.5</v>
      </c>
      <c r="H109" s="240">
        <v>8.0</v>
      </c>
      <c r="I109" s="240">
        <v>0.0</v>
      </c>
      <c r="J109" s="244">
        <v>6.0</v>
      </c>
      <c r="K109" s="244">
        <v>2.0</v>
      </c>
    </row>
    <row r="110">
      <c r="A110" s="233">
        <v>45205.0</v>
      </c>
      <c r="B110" s="155" t="s">
        <v>82</v>
      </c>
      <c r="C110" s="152" t="s">
        <v>35</v>
      </c>
      <c r="D110" s="234" t="s">
        <v>170</v>
      </c>
      <c r="E110" s="233">
        <v>45206.0</v>
      </c>
      <c r="F110" s="237">
        <v>0.16666666666666666</v>
      </c>
      <c r="G110" s="238">
        <v>0.4583333333333333</v>
      </c>
      <c r="H110" s="235">
        <v>7.0</v>
      </c>
      <c r="I110" s="236">
        <v>0.0</v>
      </c>
      <c r="J110" s="236">
        <v>5.0</v>
      </c>
      <c r="K110" s="235">
        <v>2.0</v>
      </c>
    </row>
    <row r="111">
      <c r="A111" s="233">
        <v>45205.0</v>
      </c>
      <c r="B111" s="153" t="s">
        <v>103</v>
      </c>
      <c r="C111" s="153" t="s">
        <v>31</v>
      </c>
      <c r="D111" s="234" t="s">
        <v>170</v>
      </c>
      <c r="E111" s="233">
        <v>45206.0</v>
      </c>
      <c r="F111" s="237">
        <v>0.22916666666666666</v>
      </c>
      <c r="G111" s="237">
        <v>0.5625</v>
      </c>
      <c r="H111" s="235">
        <v>8.0</v>
      </c>
      <c r="I111" s="235">
        <v>0.0</v>
      </c>
      <c r="J111" s="235">
        <v>7.5</v>
      </c>
      <c r="K111" s="235">
        <v>0.5</v>
      </c>
    </row>
    <row r="112">
      <c r="A112" s="233">
        <v>45205.0</v>
      </c>
      <c r="B112" s="153" t="s">
        <v>97</v>
      </c>
      <c r="C112" s="153" t="s">
        <v>31</v>
      </c>
      <c r="D112" s="234" t="s">
        <v>170</v>
      </c>
      <c r="E112" s="233">
        <v>45206.0</v>
      </c>
      <c r="F112" s="237">
        <v>0.25</v>
      </c>
      <c r="G112" s="237">
        <v>0.5833333333333334</v>
      </c>
      <c r="H112" s="235">
        <v>8.0</v>
      </c>
      <c r="I112" s="235">
        <v>0.0</v>
      </c>
      <c r="J112" s="235">
        <v>8.0</v>
      </c>
      <c r="K112" s="235">
        <v>0.0</v>
      </c>
    </row>
    <row r="113">
      <c r="A113" s="233">
        <v>45205.0</v>
      </c>
      <c r="B113" s="152" t="s">
        <v>109</v>
      </c>
      <c r="C113" s="153" t="s">
        <v>31</v>
      </c>
      <c r="D113" s="234" t="s">
        <v>170</v>
      </c>
      <c r="E113" s="233">
        <v>45206.0</v>
      </c>
      <c r="F113" s="235">
        <v>0.0</v>
      </c>
      <c r="G113" s="235">
        <v>0.0</v>
      </c>
      <c r="H113" s="235">
        <v>0.0</v>
      </c>
      <c r="I113" s="236">
        <v>0.0</v>
      </c>
      <c r="J113" s="235">
        <v>0.0</v>
      </c>
      <c r="K113" s="235">
        <v>0.0</v>
      </c>
      <c r="L113" s="152" t="s">
        <v>260</v>
      </c>
    </row>
    <row r="114">
      <c r="A114" s="233">
        <v>45206.0</v>
      </c>
      <c r="B114" s="153" t="s">
        <v>88</v>
      </c>
      <c r="C114" s="153" t="s">
        <v>31</v>
      </c>
      <c r="D114" s="234" t="s">
        <v>170</v>
      </c>
      <c r="E114" s="233">
        <v>45206.0</v>
      </c>
      <c r="F114" s="238">
        <v>0.9166666666666666</v>
      </c>
      <c r="G114" s="237">
        <v>0.25</v>
      </c>
      <c r="H114" s="235">
        <v>8.0</v>
      </c>
      <c r="I114" s="236">
        <v>0.0</v>
      </c>
      <c r="J114" s="236">
        <v>0.0</v>
      </c>
      <c r="K114" s="235">
        <v>8.0</v>
      </c>
    </row>
    <row r="115">
      <c r="A115" s="233">
        <v>45206.0</v>
      </c>
      <c r="B115" s="152" t="s">
        <v>189</v>
      </c>
      <c r="C115" s="152" t="s">
        <v>51</v>
      </c>
      <c r="D115" s="234" t="s">
        <v>170</v>
      </c>
      <c r="E115" s="233">
        <v>45206.0</v>
      </c>
      <c r="F115" s="238">
        <v>0.9583333333333334</v>
      </c>
      <c r="G115" s="237">
        <v>0.20833333333333334</v>
      </c>
      <c r="H115" s="235">
        <v>6.0</v>
      </c>
      <c r="I115" s="236">
        <v>0.0</v>
      </c>
      <c r="J115" s="236">
        <v>0.0</v>
      </c>
      <c r="K115" s="235">
        <v>6.0</v>
      </c>
      <c r="L115" s="152"/>
    </row>
    <row r="116">
      <c r="A116" s="233">
        <v>45206.0</v>
      </c>
      <c r="B116" s="152" t="s">
        <v>52</v>
      </c>
      <c r="C116" s="153" t="s">
        <v>35</v>
      </c>
      <c r="D116" s="234" t="s">
        <v>170</v>
      </c>
      <c r="E116" s="233">
        <v>45206.0</v>
      </c>
      <c r="F116" s="238">
        <v>0.9583333333333334</v>
      </c>
      <c r="G116" s="237">
        <v>0.20833333333333334</v>
      </c>
      <c r="H116" s="235">
        <v>6.0</v>
      </c>
      <c r="I116" s="236">
        <v>0.0</v>
      </c>
      <c r="J116" s="236">
        <v>0.0</v>
      </c>
      <c r="K116" s="235">
        <v>6.0</v>
      </c>
      <c r="L116" s="152"/>
    </row>
    <row r="117">
      <c r="A117" s="233">
        <v>45206.0</v>
      </c>
      <c r="B117" s="153" t="s">
        <v>139</v>
      </c>
      <c r="C117" s="153" t="s">
        <v>35</v>
      </c>
      <c r="D117" s="234" t="s">
        <v>170</v>
      </c>
      <c r="E117" s="233">
        <v>45206.0</v>
      </c>
      <c r="F117" s="235">
        <v>0.0</v>
      </c>
      <c r="G117" s="235">
        <v>0.0</v>
      </c>
      <c r="H117" s="235">
        <v>0.0</v>
      </c>
      <c r="I117" s="236">
        <v>0.0</v>
      </c>
      <c r="J117" s="236">
        <v>0.0</v>
      </c>
      <c r="K117" s="235">
        <v>0.0</v>
      </c>
      <c r="L117" s="152" t="s">
        <v>25</v>
      </c>
    </row>
    <row r="118">
      <c r="A118" s="233">
        <v>45206.0</v>
      </c>
      <c r="B118" s="152" t="s">
        <v>30</v>
      </c>
      <c r="C118" s="153" t="s">
        <v>1</v>
      </c>
      <c r="D118" s="234" t="s">
        <v>170</v>
      </c>
      <c r="E118" s="233">
        <v>45206.0</v>
      </c>
      <c r="F118" s="237">
        <v>0.9375</v>
      </c>
      <c r="G118" s="237">
        <v>0.20833333333333334</v>
      </c>
      <c r="H118" s="235">
        <v>6.5</v>
      </c>
      <c r="I118" s="236">
        <v>0.0</v>
      </c>
      <c r="J118" s="236">
        <v>0.0</v>
      </c>
      <c r="K118" s="235">
        <v>6.5</v>
      </c>
      <c r="L118" s="152"/>
    </row>
    <row r="119">
      <c r="A119" s="233">
        <v>45206.0</v>
      </c>
      <c r="B119" s="152" t="s">
        <v>18</v>
      </c>
      <c r="C119" s="153" t="s">
        <v>1</v>
      </c>
      <c r="D119" s="234" t="s">
        <v>170</v>
      </c>
      <c r="E119" s="233">
        <v>45207.0</v>
      </c>
      <c r="F119" s="235">
        <v>0.0</v>
      </c>
      <c r="G119" s="235">
        <v>0.0</v>
      </c>
      <c r="H119" s="68">
        <v>0.0</v>
      </c>
      <c r="I119" s="68">
        <v>0.0</v>
      </c>
      <c r="J119" s="68">
        <v>0.0</v>
      </c>
      <c r="K119" s="68">
        <v>0.0</v>
      </c>
      <c r="L119" s="152" t="s">
        <v>25</v>
      </c>
    </row>
    <row r="120">
      <c r="A120" s="233">
        <v>45206.0</v>
      </c>
      <c r="B120" s="152" t="s">
        <v>50</v>
      </c>
      <c r="C120" s="152" t="s">
        <v>23</v>
      </c>
      <c r="D120" s="234" t="s">
        <v>172</v>
      </c>
      <c r="E120" s="233">
        <v>45207.0</v>
      </c>
      <c r="F120" s="238">
        <v>0.020833333333333332</v>
      </c>
      <c r="G120" s="237">
        <v>0.16666666666666666</v>
      </c>
      <c r="H120" s="68">
        <v>3.5</v>
      </c>
      <c r="I120" s="68">
        <v>0.0</v>
      </c>
      <c r="J120" s="68">
        <v>0.0</v>
      </c>
      <c r="K120" s="68">
        <v>3.5</v>
      </c>
      <c r="L120" s="152"/>
    </row>
    <row r="121">
      <c r="A121" s="233">
        <v>45206.0</v>
      </c>
      <c r="B121" s="152" t="s">
        <v>50</v>
      </c>
      <c r="C121" s="152" t="s">
        <v>49</v>
      </c>
      <c r="D121" s="234" t="s">
        <v>172</v>
      </c>
      <c r="E121" s="233">
        <v>45207.0</v>
      </c>
      <c r="F121" s="238">
        <v>0.16666666666666666</v>
      </c>
      <c r="G121" s="237">
        <v>0.375</v>
      </c>
      <c r="H121" s="235">
        <v>5.0</v>
      </c>
      <c r="I121" s="236">
        <v>0.0</v>
      </c>
      <c r="J121" s="235">
        <v>3.0</v>
      </c>
      <c r="K121" s="235">
        <v>2.0</v>
      </c>
      <c r="L121" s="68" t="s">
        <v>192</v>
      </c>
    </row>
    <row r="122">
      <c r="A122" s="233">
        <v>45206.0</v>
      </c>
      <c r="B122" s="153" t="s">
        <v>123</v>
      </c>
      <c r="C122" s="153" t="s">
        <v>23</v>
      </c>
      <c r="D122" s="234" t="s">
        <v>172</v>
      </c>
      <c r="E122" s="233">
        <v>45207.0</v>
      </c>
      <c r="F122" s="237">
        <v>0.16666666666666666</v>
      </c>
      <c r="G122" s="238">
        <v>0.4583333333333333</v>
      </c>
      <c r="H122" s="235">
        <v>7.0</v>
      </c>
      <c r="I122" s="236">
        <v>0.0</v>
      </c>
      <c r="J122" s="236">
        <v>5.0</v>
      </c>
      <c r="K122" s="235">
        <v>2.0</v>
      </c>
    </row>
    <row r="123">
      <c r="A123" s="233">
        <v>45206.0</v>
      </c>
      <c r="B123" s="153" t="s">
        <v>45</v>
      </c>
      <c r="C123" s="153" t="s">
        <v>1</v>
      </c>
      <c r="D123" s="234" t="s">
        <v>172</v>
      </c>
      <c r="E123" s="233">
        <v>45207.0</v>
      </c>
      <c r="F123" s="281">
        <v>0.16666666666666666</v>
      </c>
      <c r="G123" s="242">
        <v>0.5</v>
      </c>
      <c r="H123" s="240">
        <v>8.0</v>
      </c>
      <c r="I123" s="240">
        <v>0.0</v>
      </c>
      <c r="J123" s="244">
        <v>6.0</v>
      </c>
      <c r="K123" s="244">
        <v>2.0</v>
      </c>
    </row>
    <row r="124">
      <c r="A124" s="233">
        <v>45206.0</v>
      </c>
      <c r="B124" s="152" t="s">
        <v>32</v>
      </c>
      <c r="C124" s="153" t="s">
        <v>1</v>
      </c>
      <c r="D124" s="234" t="s">
        <v>172</v>
      </c>
      <c r="E124" s="233">
        <v>45207.0</v>
      </c>
      <c r="F124" s="238">
        <v>0.20833333333333334</v>
      </c>
      <c r="G124" s="237">
        <v>0.5625</v>
      </c>
      <c r="H124" s="235">
        <v>8.5</v>
      </c>
      <c r="I124" s="235">
        <v>0.5</v>
      </c>
      <c r="J124" s="235">
        <v>7.0</v>
      </c>
      <c r="K124" s="236">
        <v>1.0</v>
      </c>
      <c r="L124" s="68" t="s">
        <v>192</v>
      </c>
    </row>
    <row r="125">
      <c r="A125" s="233">
        <v>45206.0</v>
      </c>
      <c r="B125" s="152" t="s">
        <v>55</v>
      </c>
      <c r="C125" s="152" t="s">
        <v>145</v>
      </c>
      <c r="D125" s="234" t="s">
        <v>172</v>
      </c>
      <c r="E125" s="233">
        <v>45207.0</v>
      </c>
      <c r="F125" s="237">
        <v>0.16666666666666666</v>
      </c>
      <c r="G125" s="238">
        <v>0.4583333333333333</v>
      </c>
      <c r="H125" s="235">
        <v>7.0</v>
      </c>
      <c r="I125" s="236">
        <v>0.0</v>
      </c>
      <c r="J125" s="236">
        <v>5.0</v>
      </c>
      <c r="K125" s="235">
        <v>2.0</v>
      </c>
      <c r="L125" s="152"/>
    </row>
    <row r="126">
      <c r="A126" s="233">
        <v>45206.0</v>
      </c>
      <c r="B126" s="152" t="s">
        <v>190</v>
      </c>
      <c r="C126" s="153" t="s">
        <v>51</v>
      </c>
      <c r="D126" s="243" t="s">
        <v>172</v>
      </c>
      <c r="E126" s="233">
        <v>45207.0</v>
      </c>
      <c r="F126" s="281">
        <v>0.20833333333333334</v>
      </c>
      <c r="G126" s="281">
        <v>0.5208333333333334</v>
      </c>
      <c r="H126" s="240">
        <v>7.5</v>
      </c>
      <c r="I126" s="244">
        <v>0.0</v>
      </c>
      <c r="J126" s="240">
        <v>6.5</v>
      </c>
      <c r="K126" s="244">
        <v>1.0</v>
      </c>
      <c r="L126" s="68"/>
    </row>
    <row r="127">
      <c r="A127" s="233">
        <v>45206.0</v>
      </c>
      <c r="B127" s="153" t="s">
        <v>69</v>
      </c>
      <c r="C127" s="153" t="s">
        <v>51</v>
      </c>
      <c r="D127" s="243" t="s">
        <v>172</v>
      </c>
      <c r="E127" s="233">
        <v>45207.0</v>
      </c>
      <c r="F127" s="281">
        <v>0.16666666666666666</v>
      </c>
      <c r="G127" s="242">
        <v>0.5</v>
      </c>
      <c r="H127" s="240">
        <v>8.0</v>
      </c>
      <c r="I127" s="240">
        <v>0.0</v>
      </c>
      <c r="J127" s="244">
        <v>6.0</v>
      </c>
      <c r="K127" s="244">
        <v>2.0</v>
      </c>
    </row>
    <row r="128">
      <c r="A128" s="233">
        <v>45206.0</v>
      </c>
      <c r="B128" s="152" t="s">
        <v>82</v>
      </c>
      <c r="C128" s="152" t="s">
        <v>35</v>
      </c>
      <c r="D128" s="234" t="s">
        <v>172</v>
      </c>
      <c r="E128" s="233">
        <v>45207.0</v>
      </c>
      <c r="F128" s="238">
        <v>0.20833333333333334</v>
      </c>
      <c r="G128" s="238">
        <v>0.4583333333333333</v>
      </c>
      <c r="H128" s="236">
        <v>6.0</v>
      </c>
      <c r="I128" s="236">
        <v>0.0</v>
      </c>
      <c r="J128" s="236">
        <v>5.0</v>
      </c>
      <c r="K128" s="236">
        <v>1.0</v>
      </c>
    </row>
    <row r="129">
      <c r="A129" s="233">
        <v>45206.0</v>
      </c>
      <c r="B129" s="153" t="s">
        <v>103</v>
      </c>
      <c r="C129" s="153" t="s">
        <v>31</v>
      </c>
      <c r="D129" s="234" t="s">
        <v>172</v>
      </c>
      <c r="E129" s="233">
        <v>45207.0</v>
      </c>
      <c r="F129" s="237">
        <v>0.22916666666666666</v>
      </c>
      <c r="G129" s="237">
        <v>0.5625</v>
      </c>
      <c r="H129" s="235">
        <v>8.0</v>
      </c>
      <c r="I129" s="235">
        <v>0.0</v>
      </c>
      <c r="J129" s="235">
        <v>7.5</v>
      </c>
      <c r="K129" s="235">
        <v>0.5</v>
      </c>
    </row>
    <row r="130">
      <c r="A130" s="233">
        <v>45206.0</v>
      </c>
      <c r="B130" s="153" t="s">
        <v>97</v>
      </c>
      <c r="C130" s="153" t="s">
        <v>31</v>
      </c>
      <c r="D130" s="234" t="s">
        <v>172</v>
      </c>
      <c r="E130" s="233">
        <v>45207.0</v>
      </c>
      <c r="F130" s="237">
        <v>0.25</v>
      </c>
      <c r="G130" s="237">
        <v>0.5833333333333334</v>
      </c>
      <c r="H130" s="235">
        <v>8.0</v>
      </c>
      <c r="I130" s="235">
        <v>0.0</v>
      </c>
      <c r="J130" s="235">
        <v>8.0</v>
      </c>
      <c r="K130" s="235">
        <v>0.0</v>
      </c>
      <c r="L130" s="152"/>
    </row>
    <row r="131">
      <c r="A131" s="233">
        <v>45206.0</v>
      </c>
      <c r="B131" s="152" t="s">
        <v>109</v>
      </c>
      <c r="C131" s="153" t="s">
        <v>31</v>
      </c>
      <c r="D131" s="234" t="s">
        <v>172</v>
      </c>
      <c r="E131" s="233">
        <v>45207.0</v>
      </c>
      <c r="F131" s="235">
        <v>0.0</v>
      </c>
      <c r="G131" s="235">
        <v>0.0</v>
      </c>
      <c r="H131" s="235">
        <v>0.0</v>
      </c>
      <c r="I131" s="235">
        <v>0.0</v>
      </c>
      <c r="J131" s="235">
        <v>0.0</v>
      </c>
      <c r="K131" s="235">
        <v>0.0</v>
      </c>
      <c r="L131" s="152" t="s">
        <v>25</v>
      </c>
    </row>
    <row r="132">
      <c r="A132" s="233">
        <v>45206.0</v>
      </c>
      <c r="B132" s="152" t="s">
        <v>54</v>
      </c>
      <c r="C132" s="153" t="s">
        <v>31</v>
      </c>
      <c r="D132" s="234" t="s">
        <v>172</v>
      </c>
      <c r="E132" s="233">
        <v>45207.0</v>
      </c>
      <c r="F132" s="235">
        <v>0.0</v>
      </c>
      <c r="G132" s="235">
        <v>0.0</v>
      </c>
      <c r="H132" s="235">
        <v>0.0</v>
      </c>
      <c r="I132" s="236">
        <v>0.0</v>
      </c>
      <c r="J132" s="235">
        <v>0.0</v>
      </c>
      <c r="K132" s="235">
        <v>0.0</v>
      </c>
      <c r="L132" s="152" t="s">
        <v>325</v>
      </c>
    </row>
    <row r="133">
      <c r="A133" s="233">
        <v>45207.0</v>
      </c>
      <c r="B133" s="153" t="s">
        <v>88</v>
      </c>
      <c r="C133" s="153" t="s">
        <v>31</v>
      </c>
      <c r="D133" s="234" t="s">
        <v>172</v>
      </c>
      <c r="E133" s="233">
        <v>45207.0</v>
      </c>
      <c r="F133" s="235">
        <v>0.0</v>
      </c>
      <c r="G133" s="235">
        <v>0.0</v>
      </c>
      <c r="H133" s="235">
        <v>0.0</v>
      </c>
      <c r="I133" s="235">
        <v>0.0</v>
      </c>
      <c r="J133" s="235">
        <v>0.0</v>
      </c>
      <c r="K133" s="235">
        <v>0.0</v>
      </c>
    </row>
    <row r="134">
      <c r="A134" s="233">
        <v>45207.0</v>
      </c>
      <c r="B134" s="152" t="s">
        <v>52</v>
      </c>
      <c r="C134" s="153" t="s">
        <v>31</v>
      </c>
      <c r="D134" s="234" t="s">
        <v>172</v>
      </c>
      <c r="E134" s="233">
        <v>45207.0</v>
      </c>
      <c r="F134" s="238">
        <v>0.9166666666666666</v>
      </c>
      <c r="G134" s="237">
        <v>0.20833333333333334</v>
      </c>
      <c r="H134" s="235">
        <v>7.0</v>
      </c>
      <c r="I134" s="235">
        <v>0.0</v>
      </c>
      <c r="J134" s="235">
        <v>0.0</v>
      </c>
      <c r="K134" s="235">
        <v>7.0</v>
      </c>
    </row>
    <row r="135">
      <c r="A135" s="233">
        <v>45207.0</v>
      </c>
      <c r="B135" s="152" t="s">
        <v>109</v>
      </c>
      <c r="C135" s="153" t="s">
        <v>31</v>
      </c>
      <c r="D135" s="234" t="s">
        <v>172</v>
      </c>
      <c r="E135" s="233">
        <v>45207.0</v>
      </c>
      <c r="F135" s="238">
        <v>0.9583333333333334</v>
      </c>
      <c r="G135" s="237">
        <v>0.20833333333333334</v>
      </c>
      <c r="H135" s="235">
        <v>6.0</v>
      </c>
      <c r="I135" s="236">
        <v>0.0</v>
      </c>
      <c r="J135" s="236">
        <v>0.0</v>
      </c>
      <c r="K135" s="235">
        <v>6.0</v>
      </c>
      <c r="L135" s="152"/>
    </row>
    <row r="136">
      <c r="A136" s="233">
        <v>45207.0</v>
      </c>
      <c r="B136" s="152" t="s">
        <v>189</v>
      </c>
      <c r="C136" s="153" t="s">
        <v>51</v>
      </c>
      <c r="D136" s="234" t="s">
        <v>172</v>
      </c>
      <c r="E136" s="233">
        <v>45207.0</v>
      </c>
      <c r="F136" s="238">
        <v>0.9583333333333334</v>
      </c>
      <c r="G136" s="237">
        <v>0.20833333333333334</v>
      </c>
      <c r="H136" s="235">
        <v>6.0</v>
      </c>
      <c r="I136" s="236">
        <v>0.0</v>
      </c>
      <c r="J136" s="236">
        <v>0.0</v>
      </c>
      <c r="K136" s="235">
        <v>6.0</v>
      </c>
      <c r="L136" s="152"/>
    </row>
    <row r="137">
      <c r="A137" s="233">
        <v>45207.0</v>
      </c>
      <c r="B137" s="152" t="s">
        <v>32</v>
      </c>
      <c r="C137" s="153" t="s">
        <v>35</v>
      </c>
      <c r="D137" s="234" t="s">
        <v>172</v>
      </c>
      <c r="E137" s="233">
        <v>45207.0</v>
      </c>
      <c r="F137" s="238">
        <v>0.9583333333333334</v>
      </c>
      <c r="G137" s="237">
        <v>0.20833333333333334</v>
      </c>
      <c r="H137" s="235">
        <v>6.0</v>
      </c>
      <c r="I137" s="236">
        <v>0.0</v>
      </c>
      <c r="J137" s="236">
        <v>0.0</v>
      </c>
      <c r="K137" s="235">
        <v>6.0</v>
      </c>
      <c r="L137" s="152"/>
    </row>
    <row r="138">
      <c r="A138" s="233">
        <v>45207.0</v>
      </c>
      <c r="B138" s="153" t="s">
        <v>139</v>
      </c>
      <c r="C138" s="153" t="s">
        <v>35</v>
      </c>
      <c r="D138" s="234" t="s">
        <v>172</v>
      </c>
      <c r="E138" s="233">
        <v>45207.0</v>
      </c>
      <c r="F138" s="235">
        <v>0.0</v>
      </c>
      <c r="G138" s="235">
        <v>0.0</v>
      </c>
      <c r="H138" s="235">
        <v>0.0</v>
      </c>
      <c r="I138" s="235">
        <v>0.0</v>
      </c>
      <c r="J138" s="235">
        <v>0.0</v>
      </c>
      <c r="K138" s="235">
        <v>0.0</v>
      </c>
      <c r="L138" s="152" t="s">
        <v>25</v>
      </c>
    </row>
    <row r="139">
      <c r="A139" s="233">
        <v>45207.0</v>
      </c>
      <c r="B139" s="152" t="s">
        <v>30</v>
      </c>
      <c r="C139" s="153" t="s">
        <v>1</v>
      </c>
      <c r="D139" s="234" t="s">
        <v>174</v>
      </c>
      <c r="E139" s="233">
        <v>45208.0</v>
      </c>
      <c r="F139" s="237">
        <v>0.0</v>
      </c>
      <c r="G139" s="238">
        <v>0.20833333333333334</v>
      </c>
      <c r="H139" s="68">
        <v>5.0</v>
      </c>
      <c r="I139" s="68">
        <v>0.0</v>
      </c>
      <c r="J139" s="68">
        <v>0.0</v>
      </c>
      <c r="K139" s="68">
        <v>5.0</v>
      </c>
    </row>
    <row r="140">
      <c r="A140" s="233">
        <v>45207.0</v>
      </c>
      <c r="B140" s="152" t="s">
        <v>55</v>
      </c>
      <c r="C140" s="152" t="s">
        <v>145</v>
      </c>
      <c r="D140" s="234" t="s">
        <v>174</v>
      </c>
      <c r="E140" s="233">
        <v>45208.0</v>
      </c>
      <c r="F140" s="237">
        <v>0.20833333333333334</v>
      </c>
      <c r="G140" s="237">
        <v>0.375</v>
      </c>
      <c r="H140" s="68">
        <v>4.0</v>
      </c>
      <c r="I140" s="68">
        <v>0.0</v>
      </c>
      <c r="J140" s="68">
        <v>3.0</v>
      </c>
      <c r="K140" s="68">
        <v>1.0</v>
      </c>
      <c r="L140" s="152"/>
    </row>
    <row r="141">
      <c r="A141" s="233">
        <v>45207.0</v>
      </c>
      <c r="B141" s="152" t="s">
        <v>50</v>
      </c>
      <c r="C141" s="152" t="s">
        <v>23</v>
      </c>
      <c r="D141" s="234" t="s">
        <v>174</v>
      </c>
      <c r="E141" s="233">
        <v>45208.0</v>
      </c>
      <c r="F141" s="281">
        <v>0.020833333333333332</v>
      </c>
      <c r="G141" s="237">
        <v>0.16666666666666666</v>
      </c>
      <c r="H141" s="235">
        <v>3.5</v>
      </c>
      <c r="I141" s="235">
        <v>0.0</v>
      </c>
      <c r="J141" s="235">
        <v>0.0</v>
      </c>
      <c r="K141" s="235">
        <v>3.5</v>
      </c>
    </row>
    <row r="142">
      <c r="A142" s="233">
        <v>45207.0</v>
      </c>
      <c r="B142" s="152" t="s">
        <v>50</v>
      </c>
      <c r="C142" s="152" t="s">
        <v>49</v>
      </c>
      <c r="D142" s="234" t="s">
        <v>174</v>
      </c>
      <c r="E142" s="233">
        <v>45208.0</v>
      </c>
      <c r="F142" s="238">
        <v>0.16666666666666666</v>
      </c>
      <c r="G142" s="237">
        <v>0.3333333333333333</v>
      </c>
      <c r="H142" s="235">
        <v>4.0</v>
      </c>
      <c r="I142" s="236">
        <v>0.0</v>
      </c>
      <c r="J142" s="235">
        <v>2.0</v>
      </c>
      <c r="K142" s="235">
        <v>2.0</v>
      </c>
    </row>
    <row r="143">
      <c r="A143" s="233">
        <v>45207.0</v>
      </c>
      <c r="B143" s="152" t="s">
        <v>18</v>
      </c>
      <c r="C143" s="152" t="s">
        <v>23</v>
      </c>
      <c r="D143" s="234" t="s">
        <v>174</v>
      </c>
      <c r="E143" s="233">
        <v>45208.0</v>
      </c>
      <c r="F143" s="240">
        <v>0.0</v>
      </c>
      <c r="G143" s="240">
        <v>0.0</v>
      </c>
      <c r="H143" s="261">
        <v>0.0</v>
      </c>
      <c r="I143" s="261">
        <v>0.0</v>
      </c>
      <c r="J143" s="261">
        <v>0.0</v>
      </c>
      <c r="K143" s="261">
        <v>0.0</v>
      </c>
      <c r="L143" s="68" t="s">
        <v>63</v>
      </c>
    </row>
    <row r="144">
      <c r="A144" s="233">
        <v>45207.0</v>
      </c>
      <c r="B144" s="153" t="s">
        <v>123</v>
      </c>
      <c r="C144" s="153" t="s">
        <v>23</v>
      </c>
      <c r="D144" s="234" t="s">
        <v>174</v>
      </c>
      <c r="E144" s="233">
        <v>45208.0</v>
      </c>
      <c r="F144" s="242">
        <v>0.16666666666666666</v>
      </c>
      <c r="G144" s="281">
        <v>0.4583333333333333</v>
      </c>
      <c r="H144" s="240">
        <v>7.0</v>
      </c>
      <c r="I144" s="244">
        <v>0.0</v>
      </c>
      <c r="J144" s="244">
        <v>5.0</v>
      </c>
      <c r="K144" s="240">
        <v>2.0</v>
      </c>
    </row>
    <row r="145">
      <c r="A145" s="233">
        <v>45207.0</v>
      </c>
      <c r="B145" s="153" t="s">
        <v>45</v>
      </c>
      <c r="C145" s="153" t="s">
        <v>1</v>
      </c>
      <c r="D145" s="234" t="s">
        <v>174</v>
      </c>
      <c r="E145" s="233">
        <v>45208.0</v>
      </c>
      <c r="F145" s="238">
        <v>0.20833333333333334</v>
      </c>
      <c r="G145" s="238">
        <v>0.4791666666666667</v>
      </c>
      <c r="H145" s="236">
        <v>6.5</v>
      </c>
      <c r="I145" s="236">
        <v>0.0</v>
      </c>
      <c r="J145" s="236">
        <v>5.5</v>
      </c>
      <c r="K145" s="236">
        <v>1.0</v>
      </c>
      <c r="L145" s="152"/>
    </row>
    <row r="146">
      <c r="A146" s="233">
        <v>45207.0</v>
      </c>
      <c r="B146" s="153" t="s">
        <v>69</v>
      </c>
      <c r="C146" s="153" t="s">
        <v>51</v>
      </c>
      <c r="D146" s="234" t="s">
        <v>174</v>
      </c>
      <c r="E146" s="233">
        <v>45208.0</v>
      </c>
      <c r="F146" s="238">
        <v>0.16666666666666666</v>
      </c>
      <c r="G146" s="237">
        <v>0.5</v>
      </c>
      <c r="H146" s="235">
        <v>8.0</v>
      </c>
      <c r="I146" s="235">
        <v>0.0</v>
      </c>
      <c r="J146" s="236">
        <v>6.0</v>
      </c>
      <c r="K146" s="236">
        <v>2.0</v>
      </c>
      <c r="L146" s="152"/>
    </row>
    <row r="147" ht="16.5" customHeight="1">
      <c r="A147" s="233">
        <v>45207.0</v>
      </c>
      <c r="B147" s="155" t="s">
        <v>190</v>
      </c>
      <c r="C147" s="153" t="s">
        <v>51</v>
      </c>
      <c r="D147" s="234" t="s">
        <v>174</v>
      </c>
      <c r="E147" s="233">
        <v>45208.0</v>
      </c>
      <c r="F147" s="281">
        <v>0.20833333333333334</v>
      </c>
      <c r="G147" s="281">
        <v>0.5208333333333334</v>
      </c>
      <c r="H147" s="240">
        <v>7.5</v>
      </c>
      <c r="I147" s="244">
        <v>0.0</v>
      </c>
      <c r="J147" s="240">
        <v>6.5</v>
      </c>
      <c r="K147" s="244">
        <v>1.0</v>
      </c>
    </row>
    <row r="148">
      <c r="A148" s="233">
        <v>45207.0</v>
      </c>
      <c r="B148" s="152" t="s">
        <v>82</v>
      </c>
      <c r="C148" s="152" t="s">
        <v>35</v>
      </c>
      <c r="D148" s="234" t="s">
        <v>174</v>
      </c>
      <c r="E148" s="233">
        <v>45208.0</v>
      </c>
      <c r="F148" s="238">
        <v>0.20833333333333334</v>
      </c>
      <c r="G148" s="238">
        <v>0.4583333333333333</v>
      </c>
      <c r="H148" s="236">
        <v>6.0</v>
      </c>
      <c r="I148" s="236">
        <v>0.0</v>
      </c>
      <c r="J148" s="236">
        <v>5.0</v>
      </c>
      <c r="K148" s="236">
        <v>1.0</v>
      </c>
      <c r="M148" s="153"/>
      <c r="N148" s="153"/>
      <c r="O148" s="153"/>
      <c r="P148" s="153"/>
      <c r="Q148" s="153"/>
      <c r="R148" s="153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</row>
    <row r="149">
      <c r="A149" s="233">
        <v>45207.0</v>
      </c>
      <c r="B149" s="152" t="s">
        <v>54</v>
      </c>
      <c r="C149" s="153" t="s">
        <v>31</v>
      </c>
      <c r="D149" s="234" t="s">
        <v>174</v>
      </c>
      <c r="E149" s="233">
        <v>45208.0</v>
      </c>
      <c r="F149" s="238">
        <v>0.20833333333333334</v>
      </c>
      <c r="G149" s="238">
        <v>0.4791666666666667</v>
      </c>
      <c r="H149" s="236">
        <v>6.5</v>
      </c>
      <c r="I149" s="236">
        <v>0.0</v>
      </c>
      <c r="J149" s="236">
        <v>5.5</v>
      </c>
      <c r="K149" s="236">
        <v>1.0</v>
      </c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</row>
    <row r="150">
      <c r="A150" s="233">
        <v>45207.0</v>
      </c>
      <c r="B150" s="153" t="s">
        <v>103</v>
      </c>
      <c r="C150" s="153" t="s">
        <v>31</v>
      </c>
      <c r="D150" s="234" t="s">
        <v>174</v>
      </c>
      <c r="E150" s="233">
        <v>45208.0</v>
      </c>
      <c r="F150" s="237">
        <v>0.20833333333333334</v>
      </c>
      <c r="G150" s="237">
        <v>0.5</v>
      </c>
      <c r="H150" s="68">
        <v>7.0</v>
      </c>
      <c r="I150" s="68">
        <v>0.0</v>
      </c>
      <c r="J150" s="68">
        <v>6.0</v>
      </c>
      <c r="K150" s="68">
        <v>1.0</v>
      </c>
      <c r="M150" s="153"/>
      <c r="N150" s="153"/>
      <c r="O150" s="153"/>
      <c r="P150" s="153"/>
      <c r="Q150" s="153"/>
      <c r="R150" s="153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</row>
    <row r="151">
      <c r="A151" s="233">
        <v>45207.0</v>
      </c>
      <c r="B151" s="153" t="s">
        <v>97</v>
      </c>
      <c r="C151" s="153" t="s">
        <v>31</v>
      </c>
      <c r="D151" s="234" t="s">
        <v>174</v>
      </c>
      <c r="E151" s="233">
        <v>45208.0</v>
      </c>
      <c r="F151" s="235">
        <v>0.0</v>
      </c>
      <c r="G151" s="235">
        <v>0.0</v>
      </c>
      <c r="H151" s="235">
        <v>0.0</v>
      </c>
      <c r="I151" s="235">
        <v>0.0</v>
      </c>
      <c r="J151" s="235">
        <v>0.0</v>
      </c>
      <c r="K151" s="235">
        <v>0.0</v>
      </c>
      <c r="L151" s="152" t="s">
        <v>25</v>
      </c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</row>
    <row r="152">
      <c r="A152" s="233">
        <v>45208.0</v>
      </c>
      <c r="B152" s="153" t="s">
        <v>88</v>
      </c>
      <c r="C152" s="153" t="s">
        <v>31</v>
      </c>
      <c r="D152" s="234" t="s">
        <v>174</v>
      </c>
      <c r="E152" s="233">
        <v>45208.0</v>
      </c>
      <c r="F152" s="238">
        <v>0.9166666666666666</v>
      </c>
      <c r="G152" s="237">
        <v>0.22916666666666666</v>
      </c>
      <c r="H152" s="235">
        <v>7.5</v>
      </c>
      <c r="I152" s="236">
        <v>0.0</v>
      </c>
      <c r="J152" s="236">
        <v>0.0</v>
      </c>
      <c r="K152" s="235">
        <v>7.5</v>
      </c>
      <c r="L152" s="152"/>
    </row>
    <row r="153">
      <c r="A153" s="233">
        <v>45208.0</v>
      </c>
      <c r="B153" s="152" t="s">
        <v>189</v>
      </c>
      <c r="C153" s="153" t="s">
        <v>51</v>
      </c>
      <c r="D153" s="234" t="s">
        <v>174</v>
      </c>
      <c r="E153" s="233">
        <v>45208.0</v>
      </c>
      <c r="F153" s="235">
        <v>0.0</v>
      </c>
      <c r="G153" s="235">
        <v>0.0</v>
      </c>
      <c r="H153" s="235">
        <v>0.0</v>
      </c>
      <c r="I153" s="236">
        <v>0.0</v>
      </c>
      <c r="J153" s="236">
        <v>0.0</v>
      </c>
      <c r="K153" s="235">
        <v>0.0</v>
      </c>
      <c r="L153" s="152"/>
    </row>
    <row r="154">
      <c r="A154" s="233">
        <v>45208.0</v>
      </c>
      <c r="B154" s="152" t="s">
        <v>52</v>
      </c>
      <c r="C154" s="153" t="s">
        <v>51</v>
      </c>
      <c r="D154" s="234" t="s">
        <v>174</v>
      </c>
      <c r="E154" s="233">
        <v>45208.0</v>
      </c>
      <c r="F154" s="238">
        <v>0.9583333333333334</v>
      </c>
      <c r="G154" s="237">
        <v>0.20833333333333334</v>
      </c>
      <c r="H154" s="235">
        <v>6.0</v>
      </c>
      <c r="I154" s="236">
        <v>0.0</v>
      </c>
      <c r="J154" s="236">
        <v>0.0</v>
      </c>
      <c r="K154" s="235">
        <v>6.0</v>
      </c>
      <c r="L154" s="152"/>
    </row>
    <row r="155">
      <c r="A155" s="233">
        <v>45208.0</v>
      </c>
      <c r="B155" s="153" t="s">
        <v>139</v>
      </c>
      <c r="C155" s="153" t="s">
        <v>35</v>
      </c>
      <c r="D155" s="234" t="s">
        <v>174</v>
      </c>
      <c r="E155" s="233">
        <v>45208.0</v>
      </c>
      <c r="F155" s="238">
        <v>0.9583333333333334</v>
      </c>
      <c r="G155" s="237">
        <v>0.20833333333333334</v>
      </c>
      <c r="H155" s="235">
        <v>6.0</v>
      </c>
      <c r="I155" s="236">
        <v>0.0</v>
      </c>
      <c r="J155" s="236">
        <v>0.0</v>
      </c>
      <c r="K155" s="235">
        <v>6.0</v>
      </c>
      <c r="L155" s="152"/>
    </row>
    <row r="156">
      <c r="A156" s="233">
        <v>45208.0</v>
      </c>
      <c r="B156" s="152" t="s">
        <v>18</v>
      </c>
      <c r="C156" s="153" t="s">
        <v>1</v>
      </c>
      <c r="D156" s="234" t="s">
        <v>174</v>
      </c>
      <c r="E156" s="233">
        <v>45208.0</v>
      </c>
      <c r="F156" s="235">
        <v>0.0</v>
      </c>
      <c r="G156" s="235">
        <v>0.0</v>
      </c>
      <c r="H156" s="235">
        <v>0.0</v>
      </c>
      <c r="I156" s="236">
        <v>0.0</v>
      </c>
      <c r="J156" s="236">
        <v>0.0</v>
      </c>
      <c r="K156" s="235">
        <v>0.0</v>
      </c>
      <c r="L156" s="152" t="s">
        <v>63</v>
      </c>
    </row>
    <row r="157">
      <c r="A157" s="233">
        <v>45208.0</v>
      </c>
      <c r="B157" s="152" t="s">
        <v>55</v>
      </c>
      <c r="C157" s="153" t="s">
        <v>1</v>
      </c>
      <c r="D157" s="234" t="s">
        <v>174</v>
      </c>
      <c r="E157" s="233">
        <v>45208.0</v>
      </c>
      <c r="F157" s="237">
        <v>0.9375</v>
      </c>
      <c r="G157" s="237">
        <v>0.20833333333333334</v>
      </c>
      <c r="H157" s="235">
        <v>6.5</v>
      </c>
      <c r="I157" s="236">
        <v>0.0</v>
      </c>
      <c r="J157" s="236">
        <v>0.0</v>
      </c>
      <c r="K157" s="235">
        <v>6.5</v>
      </c>
      <c r="L157" s="152"/>
    </row>
    <row r="158">
      <c r="A158" s="233">
        <v>45208.0</v>
      </c>
      <c r="B158" s="152" t="s">
        <v>30</v>
      </c>
      <c r="C158" s="152" t="s">
        <v>145</v>
      </c>
      <c r="D158" s="234" t="s">
        <v>175</v>
      </c>
      <c r="E158" s="233">
        <v>45209.0</v>
      </c>
      <c r="F158" s="238">
        <v>0.16666666666666666</v>
      </c>
      <c r="G158" s="237">
        <v>0.4166666666666667</v>
      </c>
      <c r="H158" s="235">
        <v>6.0</v>
      </c>
      <c r="I158" s="235">
        <v>0.0</v>
      </c>
      <c r="J158" s="235">
        <v>4.0</v>
      </c>
      <c r="K158" s="235">
        <v>2.0</v>
      </c>
      <c r="L158" s="152"/>
    </row>
    <row r="159">
      <c r="A159" s="233">
        <v>45208.0</v>
      </c>
      <c r="B159" s="152" t="s">
        <v>52</v>
      </c>
      <c r="C159" s="153" t="s">
        <v>23</v>
      </c>
      <c r="D159" s="234" t="s">
        <v>175</v>
      </c>
      <c r="E159" s="233">
        <v>45209.0</v>
      </c>
      <c r="F159" s="238">
        <v>0.020833333333333332</v>
      </c>
      <c r="G159" s="237">
        <v>0.25</v>
      </c>
      <c r="H159" s="68">
        <v>5.5</v>
      </c>
      <c r="I159" s="68">
        <v>0.0</v>
      </c>
      <c r="J159" s="68">
        <v>0.0</v>
      </c>
      <c r="K159" s="68">
        <v>5.5</v>
      </c>
      <c r="L159" s="152"/>
    </row>
    <row r="160">
      <c r="A160" s="233">
        <v>45208.0</v>
      </c>
      <c r="B160" s="152" t="s">
        <v>50</v>
      </c>
      <c r="C160" s="153" t="s">
        <v>23</v>
      </c>
      <c r="D160" s="234" t="s">
        <v>175</v>
      </c>
      <c r="E160" s="233">
        <v>45209.0</v>
      </c>
      <c r="F160" s="237">
        <v>0.25</v>
      </c>
      <c r="G160" s="238">
        <v>0.4583333333333333</v>
      </c>
      <c r="H160" s="235">
        <v>5.0</v>
      </c>
      <c r="I160" s="235">
        <v>0.0</v>
      </c>
      <c r="J160" s="235">
        <v>5.0</v>
      </c>
      <c r="K160" s="235">
        <v>0.0</v>
      </c>
      <c r="L160" s="152"/>
    </row>
    <row r="161">
      <c r="A161" s="233">
        <v>45208.0</v>
      </c>
      <c r="B161" s="153" t="s">
        <v>123</v>
      </c>
      <c r="C161" s="153" t="s">
        <v>23</v>
      </c>
      <c r="D161" s="234" t="s">
        <v>175</v>
      </c>
      <c r="E161" s="233">
        <v>45209.0</v>
      </c>
      <c r="F161" s="235">
        <v>0.0</v>
      </c>
      <c r="G161" s="235">
        <v>0.0</v>
      </c>
      <c r="H161" s="235">
        <v>0.0</v>
      </c>
      <c r="I161" s="235">
        <v>0.0</v>
      </c>
      <c r="J161" s="235">
        <v>0.0</v>
      </c>
      <c r="K161" s="235">
        <v>0.0</v>
      </c>
      <c r="L161" s="152" t="s">
        <v>25</v>
      </c>
    </row>
    <row r="162">
      <c r="A162" s="233">
        <v>45208.0</v>
      </c>
      <c r="B162" s="153" t="s">
        <v>45</v>
      </c>
      <c r="C162" s="153" t="s">
        <v>1</v>
      </c>
      <c r="D162" s="234" t="s">
        <v>175</v>
      </c>
      <c r="E162" s="233">
        <v>45209.0</v>
      </c>
      <c r="F162" s="237">
        <v>0.20833333333333334</v>
      </c>
      <c r="G162" s="238">
        <v>0.4791666666666667</v>
      </c>
      <c r="H162" s="235">
        <v>6.5</v>
      </c>
      <c r="I162" s="236">
        <v>0.0</v>
      </c>
      <c r="J162" s="236">
        <v>5.5</v>
      </c>
      <c r="K162" s="235">
        <v>1.0</v>
      </c>
      <c r="L162" s="152"/>
    </row>
    <row r="163">
      <c r="A163" s="233">
        <v>45208.0</v>
      </c>
      <c r="B163" s="152" t="s">
        <v>32</v>
      </c>
      <c r="C163" s="153" t="s">
        <v>1</v>
      </c>
      <c r="D163" s="234" t="s">
        <v>175</v>
      </c>
      <c r="E163" s="233">
        <v>45209.0</v>
      </c>
      <c r="F163" s="235">
        <v>0.0</v>
      </c>
      <c r="G163" s="235">
        <v>0.0</v>
      </c>
      <c r="H163" s="235">
        <v>0.0</v>
      </c>
      <c r="I163" s="236">
        <v>0.0</v>
      </c>
      <c r="J163" s="235">
        <v>0.0</v>
      </c>
      <c r="K163" s="235">
        <v>0.0</v>
      </c>
      <c r="L163" s="152" t="s">
        <v>25</v>
      </c>
    </row>
    <row r="164">
      <c r="A164" s="233">
        <v>45208.0</v>
      </c>
      <c r="B164" s="153" t="s">
        <v>69</v>
      </c>
      <c r="C164" s="153" t="s">
        <v>51</v>
      </c>
      <c r="D164" s="234" t="s">
        <v>175</v>
      </c>
      <c r="E164" s="233">
        <v>45209.0</v>
      </c>
      <c r="F164" s="235">
        <v>0.0</v>
      </c>
      <c r="G164" s="235">
        <v>0.0</v>
      </c>
      <c r="H164" s="235">
        <v>0.0</v>
      </c>
      <c r="I164" s="235">
        <v>0.0</v>
      </c>
      <c r="J164" s="235">
        <v>0.0</v>
      </c>
      <c r="K164" s="235">
        <v>0.0</v>
      </c>
      <c r="L164" s="152" t="s">
        <v>25</v>
      </c>
    </row>
    <row r="165">
      <c r="A165" s="233">
        <v>45208.0</v>
      </c>
      <c r="B165" s="155" t="s">
        <v>190</v>
      </c>
      <c r="C165" s="153" t="s">
        <v>51</v>
      </c>
      <c r="D165" s="234" t="s">
        <v>175</v>
      </c>
      <c r="E165" s="233">
        <v>45209.0</v>
      </c>
      <c r="F165" s="238">
        <v>0.20833333333333334</v>
      </c>
      <c r="G165" s="238">
        <v>0.5208333333333334</v>
      </c>
      <c r="H165" s="236">
        <v>7.5</v>
      </c>
      <c r="I165" s="236">
        <v>0.0</v>
      </c>
      <c r="J165" s="236">
        <v>6.5</v>
      </c>
      <c r="K165" s="236">
        <v>1.0</v>
      </c>
      <c r="L165" s="152"/>
    </row>
    <row r="166">
      <c r="A166" s="233">
        <v>45208.0</v>
      </c>
      <c r="B166" s="152" t="s">
        <v>54</v>
      </c>
      <c r="C166" s="153" t="s">
        <v>51</v>
      </c>
      <c r="D166" s="234" t="s">
        <v>175</v>
      </c>
      <c r="E166" s="233">
        <v>45209.0</v>
      </c>
      <c r="F166" s="238">
        <v>0.20833333333333334</v>
      </c>
      <c r="G166" s="237">
        <v>0.5</v>
      </c>
      <c r="H166" s="235">
        <v>7.0</v>
      </c>
      <c r="I166" s="236">
        <v>0.0</v>
      </c>
      <c r="J166" s="235">
        <v>6.0</v>
      </c>
      <c r="K166" s="236">
        <v>1.0</v>
      </c>
      <c r="L166" s="152"/>
    </row>
    <row r="167">
      <c r="A167" s="233">
        <v>45208.0</v>
      </c>
      <c r="B167" s="152" t="s">
        <v>82</v>
      </c>
      <c r="C167" s="152" t="s">
        <v>35</v>
      </c>
      <c r="D167" s="234" t="s">
        <v>175</v>
      </c>
      <c r="E167" s="233">
        <v>45209.0</v>
      </c>
      <c r="F167" s="238">
        <v>0.20833333333333334</v>
      </c>
      <c r="G167" s="238">
        <v>0.4583333333333333</v>
      </c>
      <c r="H167" s="236">
        <v>6.0</v>
      </c>
      <c r="I167" s="236">
        <v>0.0</v>
      </c>
      <c r="J167" s="236">
        <v>5.0</v>
      </c>
      <c r="K167" s="236">
        <v>1.0</v>
      </c>
      <c r="L167" s="152"/>
    </row>
    <row r="168">
      <c r="A168" s="233">
        <v>45208.0</v>
      </c>
      <c r="B168" s="153" t="s">
        <v>103</v>
      </c>
      <c r="C168" s="153" t="s">
        <v>31</v>
      </c>
      <c r="D168" s="234" t="s">
        <v>175</v>
      </c>
      <c r="E168" s="233">
        <v>45209.0</v>
      </c>
      <c r="F168" s="235">
        <v>0.0</v>
      </c>
      <c r="G168" s="235">
        <v>0.0</v>
      </c>
      <c r="H168" s="235">
        <v>0.0</v>
      </c>
      <c r="I168" s="236">
        <v>0.0</v>
      </c>
      <c r="J168" s="235">
        <v>0.0</v>
      </c>
      <c r="K168" s="235">
        <v>0.0</v>
      </c>
      <c r="L168" s="152" t="s">
        <v>25</v>
      </c>
    </row>
    <row r="169">
      <c r="A169" s="233">
        <v>45208.0</v>
      </c>
      <c r="B169" s="153" t="s">
        <v>97</v>
      </c>
      <c r="C169" s="153" t="s">
        <v>31</v>
      </c>
      <c r="D169" s="234" t="s">
        <v>175</v>
      </c>
      <c r="E169" s="233">
        <v>45209.0</v>
      </c>
      <c r="F169" s="237">
        <v>0.22916666666666666</v>
      </c>
      <c r="G169" s="237">
        <v>0.5416666666666666</v>
      </c>
      <c r="H169" s="235">
        <v>7.5</v>
      </c>
      <c r="I169" s="235">
        <v>0.0</v>
      </c>
      <c r="J169" s="235">
        <v>7.0</v>
      </c>
      <c r="K169" s="235">
        <v>0.5</v>
      </c>
      <c r="L169" s="153"/>
    </row>
    <row r="170">
      <c r="A170" s="233">
        <v>45208.0</v>
      </c>
      <c r="B170" s="152" t="s">
        <v>109</v>
      </c>
      <c r="C170" s="153" t="s">
        <v>31</v>
      </c>
      <c r="D170" s="234" t="s">
        <v>175</v>
      </c>
      <c r="E170" s="233">
        <v>45209.0</v>
      </c>
      <c r="F170" s="238">
        <v>0.20833333333333334</v>
      </c>
      <c r="G170" s="238">
        <v>0.5208333333333334</v>
      </c>
      <c r="H170" s="236">
        <v>7.5</v>
      </c>
      <c r="I170" s="236">
        <v>0.0</v>
      </c>
      <c r="J170" s="236">
        <v>6.5</v>
      </c>
      <c r="K170" s="236">
        <v>1.0</v>
      </c>
      <c r="L170" s="152"/>
    </row>
    <row r="171">
      <c r="A171" s="233">
        <v>45209.0</v>
      </c>
      <c r="B171" s="152" t="s">
        <v>88</v>
      </c>
      <c r="C171" s="153" t="s">
        <v>31</v>
      </c>
      <c r="D171" s="234" t="s">
        <v>175</v>
      </c>
      <c r="E171" s="233">
        <v>45209.0</v>
      </c>
      <c r="F171" s="238">
        <v>0.9166666666666666</v>
      </c>
      <c r="G171" s="237">
        <v>0.22916666666666666</v>
      </c>
      <c r="H171" s="235">
        <v>7.5</v>
      </c>
      <c r="I171" s="236">
        <v>0.0</v>
      </c>
      <c r="J171" s="236">
        <v>0.0</v>
      </c>
      <c r="K171" s="235">
        <v>7.5</v>
      </c>
      <c r="L171" s="152"/>
    </row>
    <row r="172">
      <c r="A172" s="233">
        <v>45209.0</v>
      </c>
      <c r="B172" s="152" t="s">
        <v>189</v>
      </c>
      <c r="C172" s="153" t="s">
        <v>51</v>
      </c>
      <c r="D172" s="234" t="s">
        <v>175</v>
      </c>
      <c r="E172" s="233">
        <v>45209.0</v>
      </c>
      <c r="F172" s="238">
        <v>0.9583333333333334</v>
      </c>
      <c r="G172" s="237">
        <v>0.20833333333333334</v>
      </c>
      <c r="H172" s="235">
        <v>6.0</v>
      </c>
      <c r="I172" s="236">
        <v>0.0</v>
      </c>
      <c r="J172" s="236">
        <v>0.0</v>
      </c>
      <c r="K172" s="235">
        <v>6.0</v>
      </c>
      <c r="L172" s="152"/>
    </row>
    <row r="173">
      <c r="A173" s="233">
        <v>45209.0</v>
      </c>
      <c r="B173" s="152" t="s">
        <v>73</v>
      </c>
      <c r="C173" s="153" t="s">
        <v>51</v>
      </c>
      <c r="D173" s="234" t="s">
        <v>175</v>
      </c>
      <c r="E173" s="233">
        <v>45209.0</v>
      </c>
      <c r="F173" s="238">
        <v>0.9583333333333334</v>
      </c>
      <c r="G173" s="237">
        <v>0.25</v>
      </c>
      <c r="H173" s="235">
        <v>7.0</v>
      </c>
      <c r="I173" s="236">
        <v>0.0</v>
      </c>
      <c r="J173" s="236">
        <v>0.0</v>
      </c>
      <c r="K173" s="235">
        <v>7.0</v>
      </c>
      <c r="L173" s="155"/>
    </row>
    <row r="174">
      <c r="A174" s="233">
        <v>45209.0</v>
      </c>
      <c r="B174" s="153" t="s">
        <v>139</v>
      </c>
      <c r="C174" s="153" t="s">
        <v>35</v>
      </c>
      <c r="D174" s="234" t="s">
        <v>175</v>
      </c>
      <c r="E174" s="233">
        <v>45209.0</v>
      </c>
      <c r="F174" s="238">
        <v>0.9583333333333334</v>
      </c>
      <c r="G174" s="237">
        <v>0.20833333333333334</v>
      </c>
      <c r="H174" s="235">
        <v>6.0</v>
      </c>
      <c r="I174" s="236">
        <v>0.0</v>
      </c>
      <c r="J174" s="236">
        <v>0.0</v>
      </c>
      <c r="K174" s="235">
        <v>6.0</v>
      </c>
      <c r="L174" s="155"/>
    </row>
    <row r="175">
      <c r="A175" s="233">
        <v>45209.0</v>
      </c>
      <c r="B175" s="152" t="s">
        <v>32</v>
      </c>
      <c r="C175" s="153" t="s">
        <v>1</v>
      </c>
      <c r="D175" s="234" t="s">
        <v>175</v>
      </c>
      <c r="E175" s="233">
        <v>45209.0</v>
      </c>
      <c r="F175" s="237">
        <v>0.9375</v>
      </c>
      <c r="G175" s="237">
        <v>0.25</v>
      </c>
      <c r="H175" s="235">
        <v>7.5</v>
      </c>
      <c r="I175" s="236">
        <v>0.0</v>
      </c>
      <c r="J175" s="236">
        <v>0.0</v>
      </c>
      <c r="K175" s="235">
        <v>7.5</v>
      </c>
      <c r="L175" s="152"/>
    </row>
    <row r="176">
      <c r="A176" s="233">
        <v>45209.0</v>
      </c>
      <c r="B176" s="152" t="s">
        <v>55</v>
      </c>
      <c r="C176" s="153" t="s">
        <v>1</v>
      </c>
      <c r="D176" s="234" t="s">
        <v>175</v>
      </c>
      <c r="E176" s="233">
        <v>45209.0</v>
      </c>
      <c r="F176" s="235">
        <v>0.0</v>
      </c>
      <c r="G176" s="235">
        <v>0.0</v>
      </c>
      <c r="H176" s="235">
        <v>0.0</v>
      </c>
      <c r="I176" s="235">
        <v>0.0</v>
      </c>
      <c r="J176" s="235">
        <v>0.0</v>
      </c>
      <c r="K176" s="235">
        <v>0.0</v>
      </c>
      <c r="L176" s="152" t="s">
        <v>25</v>
      </c>
    </row>
    <row r="177">
      <c r="A177" s="233">
        <v>45209.0</v>
      </c>
      <c r="B177" s="152" t="s">
        <v>18</v>
      </c>
      <c r="C177" s="153" t="s">
        <v>1</v>
      </c>
      <c r="D177" s="234" t="s">
        <v>175</v>
      </c>
      <c r="E177" s="233">
        <v>45209.0</v>
      </c>
      <c r="F177" s="235">
        <v>0.0</v>
      </c>
      <c r="G177" s="235">
        <v>0.0</v>
      </c>
      <c r="H177" s="235">
        <v>0.0</v>
      </c>
      <c r="I177" s="236">
        <v>0.0</v>
      </c>
      <c r="J177" s="236">
        <v>0.0</v>
      </c>
      <c r="K177" s="235">
        <v>0.0</v>
      </c>
      <c r="L177" s="152" t="s">
        <v>63</v>
      </c>
    </row>
    <row r="178">
      <c r="A178" s="233">
        <v>45209.0</v>
      </c>
      <c r="B178" s="152" t="s">
        <v>50</v>
      </c>
      <c r="C178" s="152" t="s">
        <v>23</v>
      </c>
      <c r="D178" s="234" t="s">
        <v>171</v>
      </c>
      <c r="E178" s="233">
        <v>45210.0</v>
      </c>
      <c r="F178" s="235">
        <v>0.0</v>
      </c>
      <c r="G178" s="235">
        <v>0.0</v>
      </c>
      <c r="H178" s="235">
        <v>0.0</v>
      </c>
      <c r="I178" s="235">
        <v>0.0</v>
      </c>
      <c r="J178" s="235">
        <v>0.0</v>
      </c>
      <c r="K178" s="235">
        <v>0.0</v>
      </c>
      <c r="L178" s="152" t="s">
        <v>25</v>
      </c>
    </row>
    <row r="179">
      <c r="A179" s="233">
        <v>45209.0</v>
      </c>
      <c r="B179" s="152" t="s">
        <v>30</v>
      </c>
      <c r="C179" s="152" t="s">
        <v>145</v>
      </c>
      <c r="D179" s="234" t="s">
        <v>171</v>
      </c>
      <c r="E179" s="233">
        <v>45210.0</v>
      </c>
      <c r="F179" s="238">
        <v>0.16666666666666666</v>
      </c>
      <c r="G179" s="237">
        <v>0.4166666666666667</v>
      </c>
      <c r="H179" s="235">
        <v>6.0</v>
      </c>
      <c r="I179" s="235">
        <v>0.0</v>
      </c>
      <c r="J179" s="235">
        <v>4.0</v>
      </c>
      <c r="K179" s="235">
        <v>2.0</v>
      </c>
      <c r="L179" s="152"/>
    </row>
    <row r="180">
      <c r="A180" s="233">
        <v>45209.0</v>
      </c>
      <c r="B180" s="152" t="s">
        <v>52</v>
      </c>
      <c r="C180" s="152" t="s">
        <v>23</v>
      </c>
      <c r="D180" s="234" t="s">
        <v>171</v>
      </c>
      <c r="E180" s="233">
        <v>45210.0</v>
      </c>
      <c r="F180" s="238">
        <v>0.020833333333333332</v>
      </c>
      <c r="G180" s="237">
        <v>0.25</v>
      </c>
      <c r="H180" s="68">
        <v>5.5</v>
      </c>
      <c r="I180" s="68">
        <v>0.0</v>
      </c>
      <c r="J180" s="68">
        <v>0.0</v>
      </c>
      <c r="K180" s="68">
        <v>5.5</v>
      </c>
      <c r="L180" s="152"/>
    </row>
    <row r="181">
      <c r="A181" s="233">
        <v>45209.0</v>
      </c>
      <c r="B181" s="152" t="s">
        <v>50</v>
      </c>
      <c r="C181" s="152" t="s">
        <v>23</v>
      </c>
      <c r="D181" s="234" t="s">
        <v>171</v>
      </c>
      <c r="E181" s="233">
        <v>45210.0</v>
      </c>
      <c r="F181" s="237">
        <v>0.25</v>
      </c>
      <c r="G181" s="238">
        <v>0.4583333333333333</v>
      </c>
      <c r="H181" s="235">
        <v>5.0</v>
      </c>
      <c r="I181" s="235">
        <v>0.0</v>
      </c>
      <c r="J181" s="235">
        <v>5.0</v>
      </c>
      <c r="K181" s="235">
        <v>0.0</v>
      </c>
      <c r="L181" s="152"/>
    </row>
    <row r="182">
      <c r="A182" s="233">
        <v>45209.0</v>
      </c>
      <c r="B182" s="153" t="s">
        <v>45</v>
      </c>
      <c r="C182" s="153" t="s">
        <v>1</v>
      </c>
      <c r="D182" s="234" t="s">
        <v>171</v>
      </c>
      <c r="E182" s="233">
        <v>45210.0</v>
      </c>
      <c r="F182" s="237">
        <v>0.25</v>
      </c>
      <c r="G182" s="238">
        <v>0.4791666666666667</v>
      </c>
      <c r="H182" s="235">
        <v>5.5</v>
      </c>
      <c r="I182" s="236">
        <v>0.0</v>
      </c>
      <c r="J182" s="236">
        <v>5.5</v>
      </c>
      <c r="K182" s="235">
        <v>0.0</v>
      </c>
      <c r="L182" s="152"/>
    </row>
    <row r="183">
      <c r="A183" s="233">
        <v>45209.0</v>
      </c>
      <c r="B183" s="152" t="s">
        <v>54</v>
      </c>
      <c r="C183" s="153" t="s">
        <v>1</v>
      </c>
      <c r="D183" s="234" t="s">
        <v>171</v>
      </c>
      <c r="E183" s="233">
        <v>45210.0</v>
      </c>
      <c r="F183" s="238">
        <v>0.20833333333333334</v>
      </c>
      <c r="G183" s="237">
        <v>0.5</v>
      </c>
      <c r="H183" s="235">
        <v>7.0</v>
      </c>
      <c r="I183" s="236">
        <v>0.0</v>
      </c>
      <c r="J183" s="235">
        <v>6.0</v>
      </c>
      <c r="K183" s="236">
        <v>1.0</v>
      </c>
      <c r="L183" s="153"/>
    </row>
    <row r="184">
      <c r="A184" s="233">
        <v>45209.0</v>
      </c>
      <c r="B184" s="153" t="s">
        <v>69</v>
      </c>
      <c r="C184" s="153" t="s">
        <v>51</v>
      </c>
      <c r="D184" s="234" t="s">
        <v>171</v>
      </c>
      <c r="E184" s="233">
        <v>45210.0</v>
      </c>
      <c r="F184" s="238">
        <v>0.16666666666666666</v>
      </c>
      <c r="G184" s="237">
        <v>0.5208333333333334</v>
      </c>
      <c r="H184" s="235">
        <v>8.5</v>
      </c>
      <c r="I184" s="235">
        <v>0.5</v>
      </c>
      <c r="J184" s="236">
        <v>6.0</v>
      </c>
      <c r="K184" s="236">
        <v>2.0</v>
      </c>
      <c r="L184" s="152"/>
    </row>
    <row r="185">
      <c r="A185" s="233">
        <v>45209.0</v>
      </c>
      <c r="B185" s="152" t="s">
        <v>190</v>
      </c>
      <c r="C185" s="152" t="s">
        <v>51</v>
      </c>
      <c r="D185" s="234" t="s">
        <v>171</v>
      </c>
      <c r="E185" s="233">
        <v>45210.0</v>
      </c>
      <c r="F185" s="235">
        <v>0.0</v>
      </c>
      <c r="G185" s="235">
        <v>0.0</v>
      </c>
      <c r="H185" s="235">
        <v>0.0</v>
      </c>
      <c r="I185" s="235">
        <v>0.0</v>
      </c>
      <c r="J185" s="235">
        <v>0.0</v>
      </c>
      <c r="K185" s="235">
        <v>0.0</v>
      </c>
      <c r="L185" s="152" t="s">
        <v>25</v>
      </c>
    </row>
    <row r="186">
      <c r="A186" s="233">
        <v>45209.0</v>
      </c>
      <c r="B186" s="155" t="s">
        <v>82</v>
      </c>
      <c r="C186" s="152" t="s">
        <v>35</v>
      </c>
      <c r="D186" s="234" t="s">
        <v>171</v>
      </c>
      <c r="E186" s="233">
        <v>45210.0</v>
      </c>
      <c r="F186" s="238">
        <v>0.20833333333333334</v>
      </c>
      <c r="G186" s="238">
        <v>0.4583333333333333</v>
      </c>
      <c r="H186" s="236">
        <v>6.0</v>
      </c>
      <c r="I186" s="236">
        <v>0.0</v>
      </c>
      <c r="J186" s="236">
        <v>5.0</v>
      </c>
      <c r="K186" s="236">
        <v>1.0</v>
      </c>
      <c r="L186" s="152"/>
    </row>
    <row r="187">
      <c r="A187" s="233">
        <v>45209.0</v>
      </c>
      <c r="B187" s="153" t="s">
        <v>103</v>
      </c>
      <c r="C187" s="153" t="s">
        <v>31</v>
      </c>
      <c r="D187" s="234" t="s">
        <v>171</v>
      </c>
      <c r="E187" s="233">
        <v>45210.0</v>
      </c>
      <c r="F187" s="235">
        <v>0.0</v>
      </c>
      <c r="G187" s="235">
        <v>0.0</v>
      </c>
      <c r="H187" s="235">
        <v>0.0</v>
      </c>
      <c r="I187" s="236">
        <v>0.0</v>
      </c>
      <c r="J187" s="235">
        <v>0.0</v>
      </c>
      <c r="K187" s="235">
        <v>0.0</v>
      </c>
      <c r="L187" s="152" t="s">
        <v>25</v>
      </c>
    </row>
    <row r="188">
      <c r="A188" s="233">
        <v>45209.0</v>
      </c>
      <c r="B188" s="153" t="s">
        <v>97</v>
      </c>
      <c r="C188" s="153" t="s">
        <v>31</v>
      </c>
      <c r="D188" s="234" t="s">
        <v>171</v>
      </c>
      <c r="E188" s="233">
        <v>45210.0</v>
      </c>
      <c r="F188" s="237">
        <v>0.22916666666666666</v>
      </c>
      <c r="G188" s="237">
        <v>0.5416666666666666</v>
      </c>
      <c r="H188" s="235">
        <v>7.5</v>
      </c>
      <c r="I188" s="235">
        <v>0.0</v>
      </c>
      <c r="J188" s="235">
        <v>7.0</v>
      </c>
      <c r="K188" s="235">
        <v>0.5</v>
      </c>
      <c r="L188" s="152"/>
    </row>
    <row r="189">
      <c r="A189" s="233">
        <v>45209.0</v>
      </c>
      <c r="B189" s="152" t="s">
        <v>109</v>
      </c>
      <c r="C189" s="153" t="s">
        <v>31</v>
      </c>
      <c r="D189" s="234" t="s">
        <v>171</v>
      </c>
      <c r="E189" s="233">
        <v>45210.0</v>
      </c>
      <c r="F189" s="238">
        <v>0.20833333333333334</v>
      </c>
      <c r="G189" s="238">
        <v>0.5208333333333334</v>
      </c>
      <c r="H189" s="236">
        <v>7.5</v>
      </c>
      <c r="I189" s="236">
        <v>0.0</v>
      </c>
      <c r="J189" s="236">
        <v>6.5</v>
      </c>
      <c r="K189" s="236">
        <v>1.0</v>
      </c>
      <c r="L189" s="152"/>
    </row>
    <row r="190">
      <c r="A190" s="233">
        <v>45210.0</v>
      </c>
      <c r="B190" s="153" t="s">
        <v>88</v>
      </c>
      <c r="C190" s="153" t="s">
        <v>31</v>
      </c>
      <c r="D190" s="234" t="s">
        <v>171</v>
      </c>
      <c r="E190" s="233">
        <v>45210.0</v>
      </c>
      <c r="F190" s="238">
        <v>0.9166666666666666</v>
      </c>
      <c r="G190" s="237">
        <v>0.22916666666666666</v>
      </c>
      <c r="H190" s="235">
        <v>7.5</v>
      </c>
      <c r="I190" s="236">
        <v>0.0</v>
      </c>
      <c r="J190" s="236">
        <v>0.0</v>
      </c>
      <c r="K190" s="235">
        <v>7.5</v>
      </c>
      <c r="L190" s="152"/>
    </row>
    <row r="191">
      <c r="A191" s="233">
        <v>45210.0</v>
      </c>
      <c r="B191" s="152" t="s">
        <v>189</v>
      </c>
      <c r="C191" s="153" t="s">
        <v>51</v>
      </c>
      <c r="D191" s="234" t="s">
        <v>171</v>
      </c>
      <c r="E191" s="233">
        <v>45210.0</v>
      </c>
      <c r="F191" s="235">
        <v>0.0</v>
      </c>
      <c r="G191" s="235">
        <v>0.0</v>
      </c>
      <c r="H191" s="235">
        <v>0.0</v>
      </c>
      <c r="I191" s="236">
        <v>0.0</v>
      </c>
      <c r="J191" s="236">
        <v>0.0</v>
      </c>
      <c r="K191" s="235">
        <v>0.0</v>
      </c>
      <c r="L191" s="152" t="s">
        <v>25</v>
      </c>
    </row>
    <row r="192">
      <c r="A192" s="233">
        <v>45210.0</v>
      </c>
      <c r="B192" s="152" t="s">
        <v>52</v>
      </c>
      <c r="C192" s="152" t="s">
        <v>326</v>
      </c>
      <c r="D192" s="234" t="s">
        <v>171</v>
      </c>
      <c r="E192" s="233">
        <v>45210.0</v>
      </c>
      <c r="F192" s="238">
        <v>0.9583333333333334</v>
      </c>
      <c r="G192" s="237">
        <v>0.25</v>
      </c>
      <c r="H192" s="235">
        <v>7.0</v>
      </c>
      <c r="I192" s="236">
        <v>0.0</v>
      </c>
      <c r="J192" s="236">
        <v>0.0</v>
      </c>
      <c r="K192" s="235">
        <v>7.0</v>
      </c>
      <c r="L192" s="155"/>
    </row>
    <row r="193">
      <c r="A193" s="233">
        <v>45210.0</v>
      </c>
      <c r="B193" s="153" t="s">
        <v>139</v>
      </c>
      <c r="C193" s="153" t="s">
        <v>35</v>
      </c>
      <c r="D193" s="234" t="s">
        <v>171</v>
      </c>
      <c r="E193" s="233">
        <v>45210.0</v>
      </c>
      <c r="F193" s="238">
        <v>0.9583333333333334</v>
      </c>
      <c r="G193" s="237">
        <v>0.4583333333333333</v>
      </c>
      <c r="H193" s="235">
        <v>12.0</v>
      </c>
      <c r="I193" s="235">
        <v>4.0</v>
      </c>
      <c r="J193" s="235">
        <v>1.0</v>
      </c>
      <c r="K193" s="235">
        <v>7.0</v>
      </c>
      <c r="L193" s="152" t="s">
        <v>261</v>
      </c>
    </row>
    <row r="194">
      <c r="A194" s="233">
        <v>45210.0</v>
      </c>
      <c r="B194" s="68" t="s">
        <v>55</v>
      </c>
      <c r="C194" s="153" t="s">
        <v>1</v>
      </c>
      <c r="D194" s="234" t="s">
        <v>171</v>
      </c>
      <c r="E194" s="233">
        <v>45210.0</v>
      </c>
      <c r="F194" s="237">
        <v>0.9375</v>
      </c>
      <c r="G194" s="237">
        <v>0.20833333333333334</v>
      </c>
      <c r="H194" s="235">
        <v>6.5</v>
      </c>
      <c r="I194" s="236">
        <v>0.0</v>
      </c>
      <c r="J194" s="236">
        <v>0.0</v>
      </c>
      <c r="K194" s="235">
        <v>6.5</v>
      </c>
      <c r="L194" s="152"/>
    </row>
    <row r="195">
      <c r="A195" s="233">
        <v>45210.0</v>
      </c>
      <c r="B195" s="152" t="s">
        <v>18</v>
      </c>
      <c r="C195" s="152" t="s">
        <v>23</v>
      </c>
      <c r="D195" s="234" t="s">
        <v>169</v>
      </c>
      <c r="E195" s="233">
        <v>45211.0</v>
      </c>
      <c r="F195" s="235">
        <v>0.0</v>
      </c>
      <c r="G195" s="235">
        <v>0.0</v>
      </c>
      <c r="H195" s="68">
        <v>0.0</v>
      </c>
      <c r="I195" s="68">
        <v>0.0</v>
      </c>
      <c r="J195" s="68">
        <v>0.0</v>
      </c>
      <c r="K195" s="68">
        <v>0.0</v>
      </c>
      <c r="L195" s="152" t="s">
        <v>321</v>
      </c>
    </row>
    <row r="196">
      <c r="A196" s="233">
        <v>45210.0</v>
      </c>
      <c r="B196" s="153" t="s">
        <v>123</v>
      </c>
      <c r="C196" s="153" t="s">
        <v>23</v>
      </c>
      <c r="D196" s="234" t="s">
        <v>169</v>
      </c>
      <c r="E196" s="233">
        <v>45211.0</v>
      </c>
      <c r="F196" s="237">
        <v>0.25</v>
      </c>
      <c r="G196" s="238">
        <v>0.4583333333333333</v>
      </c>
      <c r="H196" s="235">
        <v>5.0</v>
      </c>
      <c r="I196" s="235">
        <v>0.0</v>
      </c>
      <c r="J196" s="235">
        <v>5.0</v>
      </c>
      <c r="K196" s="235">
        <v>0.0</v>
      </c>
      <c r="L196" s="152"/>
    </row>
    <row r="197">
      <c r="A197" s="233">
        <v>45210.0</v>
      </c>
      <c r="B197" s="152" t="s">
        <v>50</v>
      </c>
      <c r="C197" s="153" t="s">
        <v>23</v>
      </c>
      <c r="D197" s="234" t="s">
        <v>169</v>
      </c>
      <c r="E197" s="233">
        <v>45211.0</v>
      </c>
      <c r="F197" s="238">
        <v>0.020833333333333332</v>
      </c>
      <c r="G197" s="237">
        <v>0.16666666666666666</v>
      </c>
      <c r="H197" s="68">
        <v>3.5</v>
      </c>
      <c r="I197" s="68">
        <v>0.0</v>
      </c>
      <c r="J197" s="68">
        <v>0.0</v>
      </c>
      <c r="K197" s="68">
        <v>3.5</v>
      </c>
      <c r="L197" s="152"/>
    </row>
    <row r="198">
      <c r="A198" s="233">
        <v>45210.0</v>
      </c>
      <c r="B198" s="152" t="s">
        <v>50</v>
      </c>
      <c r="C198" s="152" t="s">
        <v>145</v>
      </c>
      <c r="D198" s="234" t="s">
        <v>169</v>
      </c>
      <c r="E198" s="233">
        <v>45211.0</v>
      </c>
      <c r="F198" s="238">
        <v>0.16666666666666666</v>
      </c>
      <c r="G198" s="237">
        <v>0.4166666666666667</v>
      </c>
      <c r="H198" s="235">
        <v>6.0</v>
      </c>
      <c r="I198" s="235">
        <v>0.0</v>
      </c>
      <c r="J198" s="235">
        <v>4.0</v>
      </c>
      <c r="K198" s="235">
        <v>2.0</v>
      </c>
      <c r="L198" s="152"/>
    </row>
    <row r="199">
      <c r="A199" s="233">
        <v>45210.0</v>
      </c>
      <c r="B199" s="152" t="s">
        <v>30</v>
      </c>
      <c r="C199" s="152" t="s">
        <v>145</v>
      </c>
      <c r="D199" s="234" t="s">
        <v>169</v>
      </c>
      <c r="E199" s="233">
        <v>45211.0</v>
      </c>
      <c r="F199" s="235">
        <v>0.0</v>
      </c>
      <c r="G199" s="235">
        <v>0.0</v>
      </c>
      <c r="H199" s="235">
        <v>0.0</v>
      </c>
      <c r="I199" s="235">
        <v>0.0</v>
      </c>
      <c r="J199" s="235">
        <v>0.0</v>
      </c>
      <c r="K199" s="235">
        <v>0.0</v>
      </c>
      <c r="L199" s="68" t="s">
        <v>25</v>
      </c>
    </row>
    <row r="200">
      <c r="A200" s="233">
        <v>45210.0</v>
      </c>
      <c r="B200" s="153" t="s">
        <v>45</v>
      </c>
      <c r="C200" s="153" t="s">
        <v>1</v>
      </c>
      <c r="D200" s="234" t="s">
        <v>169</v>
      </c>
      <c r="E200" s="233">
        <v>45211.0</v>
      </c>
      <c r="F200" s="235">
        <v>0.0</v>
      </c>
      <c r="G200" s="235">
        <v>0.0</v>
      </c>
      <c r="H200" s="235">
        <v>0.0</v>
      </c>
      <c r="I200" s="236">
        <v>0.0</v>
      </c>
      <c r="J200" s="235">
        <v>0.0</v>
      </c>
      <c r="K200" s="235">
        <v>0.0</v>
      </c>
      <c r="L200" s="68" t="s">
        <v>25</v>
      </c>
    </row>
    <row r="201">
      <c r="A201" s="233">
        <v>45210.0</v>
      </c>
      <c r="B201" s="152" t="s">
        <v>32</v>
      </c>
      <c r="C201" s="153" t="s">
        <v>1</v>
      </c>
      <c r="D201" s="234" t="s">
        <v>169</v>
      </c>
      <c r="E201" s="233">
        <v>45211.0</v>
      </c>
      <c r="F201" s="238">
        <v>0.20833333333333334</v>
      </c>
      <c r="G201" s="238">
        <v>0.4791666666666667</v>
      </c>
      <c r="H201" s="236">
        <v>6.5</v>
      </c>
      <c r="I201" s="236">
        <v>0.0</v>
      </c>
      <c r="J201" s="236">
        <v>5.5</v>
      </c>
      <c r="K201" s="236">
        <v>1.0</v>
      </c>
    </row>
    <row r="202">
      <c r="A202" s="233">
        <v>45210.0</v>
      </c>
      <c r="B202" s="152" t="s">
        <v>54</v>
      </c>
      <c r="C202" s="153" t="s">
        <v>1</v>
      </c>
      <c r="D202" s="234" t="s">
        <v>169</v>
      </c>
      <c r="E202" s="233">
        <v>45211.0</v>
      </c>
      <c r="F202" s="235">
        <v>0.0</v>
      </c>
      <c r="G202" s="235">
        <v>0.0</v>
      </c>
      <c r="H202" s="235">
        <v>0.0</v>
      </c>
      <c r="I202" s="236">
        <v>0.0</v>
      </c>
      <c r="J202" s="235">
        <v>0.0</v>
      </c>
      <c r="K202" s="235">
        <v>0.0</v>
      </c>
      <c r="L202" s="68" t="s">
        <v>25</v>
      </c>
    </row>
    <row r="203">
      <c r="A203" s="233">
        <v>45210.0</v>
      </c>
      <c r="B203" s="153" t="s">
        <v>69</v>
      </c>
      <c r="C203" s="153" t="s">
        <v>51</v>
      </c>
      <c r="D203" s="234" t="s">
        <v>169</v>
      </c>
      <c r="E203" s="233">
        <v>45211.0</v>
      </c>
      <c r="F203" s="238">
        <v>0.16666666666666666</v>
      </c>
      <c r="G203" s="237">
        <v>0.5</v>
      </c>
      <c r="H203" s="235">
        <v>8.0</v>
      </c>
      <c r="I203" s="235">
        <v>0.0</v>
      </c>
      <c r="J203" s="236">
        <v>6.0</v>
      </c>
      <c r="K203" s="236">
        <v>2.0</v>
      </c>
    </row>
    <row r="204">
      <c r="A204" s="233">
        <v>45210.0</v>
      </c>
      <c r="B204" s="155" t="s">
        <v>190</v>
      </c>
      <c r="C204" s="153" t="s">
        <v>51</v>
      </c>
      <c r="D204" s="234" t="s">
        <v>169</v>
      </c>
      <c r="E204" s="233">
        <v>45211.0</v>
      </c>
      <c r="F204" s="238">
        <v>0.20833333333333334</v>
      </c>
      <c r="G204" s="238">
        <v>0.5208333333333334</v>
      </c>
      <c r="H204" s="236">
        <v>7.5</v>
      </c>
      <c r="I204" s="236">
        <v>0.0</v>
      </c>
      <c r="J204" s="236">
        <v>6.5</v>
      </c>
      <c r="K204" s="236">
        <v>1.0</v>
      </c>
      <c r="L204" s="152"/>
    </row>
    <row r="205">
      <c r="A205" s="233">
        <v>45210.0</v>
      </c>
      <c r="B205" s="155" t="s">
        <v>82</v>
      </c>
      <c r="C205" s="152" t="s">
        <v>35</v>
      </c>
      <c r="D205" s="234" t="s">
        <v>169</v>
      </c>
      <c r="E205" s="233">
        <v>45211.0</v>
      </c>
      <c r="F205" s="235">
        <v>0.0</v>
      </c>
      <c r="G205" s="235">
        <v>0.0</v>
      </c>
      <c r="H205" s="235">
        <v>0.0</v>
      </c>
      <c r="I205" s="236">
        <v>0.0</v>
      </c>
      <c r="J205" s="235">
        <v>0.0</v>
      </c>
      <c r="K205" s="235">
        <v>0.0</v>
      </c>
      <c r="L205" s="152" t="s">
        <v>25</v>
      </c>
    </row>
    <row r="206">
      <c r="A206" s="233">
        <v>45210.0</v>
      </c>
      <c r="B206" s="153" t="s">
        <v>103</v>
      </c>
      <c r="C206" s="153" t="s">
        <v>31</v>
      </c>
      <c r="D206" s="234" t="s">
        <v>169</v>
      </c>
      <c r="E206" s="233">
        <v>45211.0</v>
      </c>
      <c r="F206" s="237">
        <v>0.22916666666666666</v>
      </c>
      <c r="G206" s="237">
        <v>0.5416666666666666</v>
      </c>
      <c r="H206" s="235">
        <v>7.5</v>
      </c>
      <c r="I206" s="235">
        <v>0.0</v>
      </c>
      <c r="J206" s="235">
        <v>7.0</v>
      </c>
      <c r="K206" s="235">
        <v>0.5</v>
      </c>
    </row>
    <row r="207">
      <c r="A207" s="233">
        <v>45210.0</v>
      </c>
      <c r="B207" s="153" t="s">
        <v>97</v>
      </c>
      <c r="C207" s="153" t="s">
        <v>31</v>
      </c>
      <c r="D207" s="234" t="s">
        <v>169</v>
      </c>
      <c r="E207" s="233">
        <v>45211.0</v>
      </c>
      <c r="F207" s="235">
        <v>0.0</v>
      </c>
      <c r="G207" s="235">
        <v>0.0</v>
      </c>
      <c r="H207" s="235">
        <v>0.0</v>
      </c>
      <c r="I207" s="235">
        <v>0.0</v>
      </c>
      <c r="J207" s="235">
        <v>0.0</v>
      </c>
      <c r="K207" s="235">
        <v>0.0</v>
      </c>
      <c r="L207" s="152" t="s">
        <v>25</v>
      </c>
    </row>
    <row r="208">
      <c r="A208" s="233">
        <v>45210.0</v>
      </c>
      <c r="B208" s="152" t="s">
        <v>109</v>
      </c>
      <c r="C208" s="153" t="s">
        <v>31</v>
      </c>
      <c r="D208" s="234" t="s">
        <v>169</v>
      </c>
      <c r="E208" s="233">
        <v>45211.0</v>
      </c>
      <c r="F208" s="238">
        <v>0.20833333333333334</v>
      </c>
      <c r="G208" s="238">
        <v>0.5208333333333334</v>
      </c>
      <c r="H208" s="236">
        <v>7.5</v>
      </c>
      <c r="I208" s="236">
        <v>0.0</v>
      </c>
      <c r="J208" s="236">
        <v>6.5</v>
      </c>
      <c r="K208" s="236">
        <v>1.0</v>
      </c>
      <c r="L208" s="152"/>
    </row>
    <row r="209">
      <c r="A209" s="233">
        <v>45211.0</v>
      </c>
      <c r="B209" s="153" t="s">
        <v>88</v>
      </c>
      <c r="C209" s="153" t="s">
        <v>31</v>
      </c>
      <c r="D209" s="234" t="s">
        <v>169</v>
      </c>
      <c r="E209" s="233">
        <v>45211.0</v>
      </c>
      <c r="F209" s="238">
        <v>0.9166666666666666</v>
      </c>
      <c r="G209" s="237">
        <v>0.22916666666666666</v>
      </c>
      <c r="H209" s="235">
        <v>7.5</v>
      </c>
      <c r="I209" s="236">
        <v>0.0</v>
      </c>
      <c r="J209" s="236">
        <v>0.0</v>
      </c>
      <c r="K209" s="235">
        <v>7.5</v>
      </c>
      <c r="L209" s="152"/>
    </row>
    <row r="210">
      <c r="A210" s="233">
        <v>45211.0</v>
      </c>
      <c r="B210" s="152" t="s">
        <v>189</v>
      </c>
      <c r="C210" s="153" t="s">
        <v>51</v>
      </c>
      <c r="D210" s="234" t="s">
        <v>169</v>
      </c>
      <c r="E210" s="233">
        <v>45211.0</v>
      </c>
      <c r="F210" s="235">
        <v>0.0</v>
      </c>
      <c r="G210" s="235">
        <v>0.0</v>
      </c>
      <c r="H210" s="235">
        <v>0.0</v>
      </c>
      <c r="I210" s="236">
        <v>0.0</v>
      </c>
      <c r="J210" s="236">
        <v>0.0</v>
      </c>
      <c r="K210" s="235">
        <v>0.0</v>
      </c>
      <c r="L210" s="152" t="s">
        <v>25</v>
      </c>
    </row>
    <row r="211">
      <c r="A211" s="233">
        <v>45211.0</v>
      </c>
      <c r="B211" s="152" t="s">
        <v>52</v>
      </c>
      <c r="C211" s="153" t="s">
        <v>51</v>
      </c>
      <c r="D211" s="234" t="s">
        <v>169</v>
      </c>
      <c r="E211" s="233">
        <v>45211.0</v>
      </c>
      <c r="F211" s="238">
        <v>0.9583333333333334</v>
      </c>
      <c r="G211" s="237">
        <v>0.20833333333333334</v>
      </c>
      <c r="H211" s="235">
        <v>6.0</v>
      </c>
      <c r="I211" s="236">
        <v>0.0</v>
      </c>
      <c r="J211" s="236">
        <v>0.0</v>
      </c>
      <c r="K211" s="235">
        <v>6.0</v>
      </c>
      <c r="L211" s="155"/>
    </row>
    <row r="212">
      <c r="A212" s="233">
        <v>45211.0</v>
      </c>
      <c r="B212" s="153" t="s">
        <v>139</v>
      </c>
      <c r="C212" s="153" t="s">
        <v>35</v>
      </c>
      <c r="D212" s="234" t="s">
        <v>169</v>
      </c>
      <c r="E212" s="233">
        <v>45211.0</v>
      </c>
      <c r="F212" s="238">
        <v>0.9583333333333334</v>
      </c>
      <c r="G212" s="237">
        <v>0.20833333333333334</v>
      </c>
      <c r="H212" s="235">
        <v>6.0</v>
      </c>
      <c r="I212" s="236">
        <v>0.0</v>
      </c>
      <c r="J212" s="236">
        <v>0.0</v>
      </c>
      <c r="K212" s="235">
        <v>6.0</v>
      </c>
      <c r="L212" s="155"/>
    </row>
    <row r="213">
      <c r="A213" s="233">
        <v>45211.0</v>
      </c>
      <c r="B213" s="152" t="s">
        <v>55</v>
      </c>
      <c r="C213" s="153" t="s">
        <v>1</v>
      </c>
      <c r="D213" s="234" t="s">
        <v>169</v>
      </c>
      <c r="E213" s="233">
        <v>45211.0</v>
      </c>
      <c r="F213" s="237">
        <v>0.9375</v>
      </c>
      <c r="G213" s="237">
        <v>0.20833333333333334</v>
      </c>
      <c r="H213" s="235">
        <v>6.5</v>
      </c>
      <c r="I213" s="236">
        <v>0.0</v>
      </c>
      <c r="J213" s="236">
        <v>0.0</v>
      </c>
      <c r="K213" s="235">
        <v>6.5</v>
      </c>
      <c r="L213" s="152"/>
    </row>
    <row r="214">
      <c r="A214" s="233">
        <v>45211.0</v>
      </c>
      <c r="B214" s="152" t="s">
        <v>54</v>
      </c>
      <c r="C214" s="152" t="s">
        <v>49</v>
      </c>
      <c r="D214" s="234" t="s">
        <v>169</v>
      </c>
      <c r="E214" s="233">
        <v>45211.0</v>
      </c>
      <c r="F214" s="238">
        <v>0.9583333333333334</v>
      </c>
      <c r="G214" s="237">
        <v>0.3333333333333333</v>
      </c>
      <c r="H214" s="235">
        <v>9.0</v>
      </c>
      <c r="I214" s="235">
        <v>1.0</v>
      </c>
      <c r="J214" s="235">
        <v>1.0</v>
      </c>
      <c r="K214" s="235">
        <v>7.0</v>
      </c>
      <c r="L214" s="68" t="s">
        <v>191</v>
      </c>
    </row>
    <row r="215">
      <c r="A215" s="233">
        <v>45211.0</v>
      </c>
      <c r="B215" s="152" t="s">
        <v>50</v>
      </c>
      <c r="C215" s="152" t="s">
        <v>23</v>
      </c>
      <c r="D215" s="234" t="s">
        <v>168</v>
      </c>
      <c r="E215" s="233">
        <v>45212.0</v>
      </c>
      <c r="F215" s="235">
        <v>0.0</v>
      </c>
      <c r="G215" s="235">
        <v>0.0</v>
      </c>
      <c r="H215" s="235">
        <v>0.0</v>
      </c>
      <c r="I215" s="235">
        <v>0.0</v>
      </c>
      <c r="J215" s="235">
        <v>0.0</v>
      </c>
      <c r="K215" s="235">
        <v>0.0</v>
      </c>
      <c r="L215" s="68" t="s">
        <v>25</v>
      </c>
    </row>
    <row r="216">
      <c r="A216" s="233">
        <v>45211.0</v>
      </c>
      <c r="B216" s="152" t="s">
        <v>18</v>
      </c>
      <c r="C216" s="152" t="s">
        <v>23</v>
      </c>
      <c r="D216" s="234" t="s">
        <v>168</v>
      </c>
      <c r="E216" s="233">
        <v>45212.0</v>
      </c>
      <c r="F216" s="238">
        <v>0.020833333333333332</v>
      </c>
      <c r="G216" s="237">
        <v>0.20833333333333334</v>
      </c>
      <c r="H216" s="235">
        <v>4.5</v>
      </c>
      <c r="I216" s="235">
        <v>0.0</v>
      </c>
      <c r="J216" s="235">
        <v>0.0</v>
      </c>
      <c r="K216" s="235">
        <v>4.5</v>
      </c>
    </row>
    <row r="217">
      <c r="A217" s="233">
        <v>45211.0</v>
      </c>
      <c r="B217" s="152" t="s">
        <v>123</v>
      </c>
      <c r="C217" s="152" t="s">
        <v>23</v>
      </c>
      <c r="D217" s="234" t="s">
        <v>168</v>
      </c>
      <c r="E217" s="233">
        <v>45212.0</v>
      </c>
      <c r="F217" s="237">
        <v>0.20833333333333334</v>
      </c>
      <c r="G217" s="238">
        <v>0.4583333333333333</v>
      </c>
      <c r="H217" s="235">
        <v>6.0</v>
      </c>
      <c r="I217" s="236">
        <v>0.0</v>
      </c>
      <c r="J217" s="236">
        <v>5.0</v>
      </c>
      <c r="K217" s="235">
        <v>1.0</v>
      </c>
    </row>
    <row r="218">
      <c r="A218" s="233">
        <v>45211.0</v>
      </c>
      <c r="B218" s="153" t="s">
        <v>45</v>
      </c>
      <c r="C218" s="153" t="s">
        <v>1</v>
      </c>
      <c r="D218" s="234" t="s">
        <v>168</v>
      </c>
      <c r="E218" s="233">
        <v>45212.0</v>
      </c>
      <c r="F218" s="235">
        <v>0.0</v>
      </c>
      <c r="G218" s="235">
        <v>0.0</v>
      </c>
      <c r="H218" s="235">
        <v>0.0</v>
      </c>
      <c r="I218" s="236">
        <v>0.0</v>
      </c>
      <c r="J218" s="235">
        <v>0.0</v>
      </c>
      <c r="K218" s="235">
        <v>0.0</v>
      </c>
      <c r="L218" s="68" t="s">
        <v>25</v>
      </c>
    </row>
    <row r="219">
      <c r="A219" s="233">
        <v>45211.0</v>
      </c>
      <c r="B219" s="152" t="s">
        <v>32</v>
      </c>
      <c r="C219" s="153" t="s">
        <v>1</v>
      </c>
      <c r="D219" s="234" t="s">
        <v>168</v>
      </c>
      <c r="E219" s="233">
        <v>45212.0</v>
      </c>
      <c r="F219" s="238">
        <v>0.20833333333333334</v>
      </c>
      <c r="G219" s="238">
        <v>0.4791666666666667</v>
      </c>
      <c r="H219" s="236">
        <v>6.5</v>
      </c>
      <c r="I219" s="236">
        <v>0.0</v>
      </c>
      <c r="J219" s="236">
        <v>5.5</v>
      </c>
      <c r="K219" s="236">
        <v>1.0</v>
      </c>
      <c r="L219" s="152"/>
    </row>
    <row r="220">
      <c r="A220" s="233">
        <v>45211.0</v>
      </c>
      <c r="B220" s="152" t="s">
        <v>30</v>
      </c>
      <c r="C220" s="152" t="s">
        <v>145</v>
      </c>
      <c r="D220" s="234" t="s">
        <v>168</v>
      </c>
      <c r="E220" s="233">
        <v>45212.0</v>
      </c>
      <c r="F220" s="238">
        <v>0.16666666666666666</v>
      </c>
      <c r="G220" s="237">
        <v>0.4166666666666667</v>
      </c>
      <c r="H220" s="235">
        <v>6.0</v>
      </c>
      <c r="I220" s="235">
        <v>0.0</v>
      </c>
      <c r="J220" s="235">
        <v>4.0</v>
      </c>
      <c r="K220" s="235">
        <v>2.0</v>
      </c>
      <c r="L220" s="152"/>
    </row>
    <row r="221">
      <c r="A221" s="233">
        <v>45211.0</v>
      </c>
      <c r="B221" s="153" t="s">
        <v>69</v>
      </c>
      <c r="C221" s="153" t="s">
        <v>51</v>
      </c>
      <c r="D221" s="234" t="s">
        <v>168</v>
      </c>
      <c r="E221" s="233">
        <v>45212.0</v>
      </c>
      <c r="F221" s="238">
        <v>0.16666666666666666</v>
      </c>
      <c r="G221" s="237">
        <v>0.5</v>
      </c>
      <c r="H221" s="235">
        <v>8.0</v>
      </c>
      <c r="I221" s="235">
        <v>0.0</v>
      </c>
      <c r="J221" s="236">
        <v>6.0</v>
      </c>
      <c r="K221" s="236">
        <v>2.0</v>
      </c>
      <c r="L221" s="152"/>
    </row>
    <row r="222">
      <c r="A222" s="233">
        <v>45211.0</v>
      </c>
      <c r="B222" s="155" t="s">
        <v>190</v>
      </c>
      <c r="C222" s="153" t="s">
        <v>51</v>
      </c>
      <c r="D222" s="234" t="s">
        <v>168</v>
      </c>
      <c r="E222" s="233">
        <v>45212.0</v>
      </c>
      <c r="F222" s="238">
        <v>0.20833333333333334</v>
      </c>
      <c r="G222" s="238">
        <v>0.5208333333333334</v>
      </c>
      <c r="H222" s="236">
        <v>7.5</v>
      </c>
      <c r="I222" s="236">
        <v>0.0</v>
      </c>
      <c r="J222" s="236">
        <v>6.5</v>
      </c>
      <c r="K222" s="236">
        <v>1.0</v>
      </c>
      <c r="L222" s="152"/>
    </row>
    <row r="223">
      <c r="A223" s="233">
        <v>45211.0</v>
      </c>
      <c r="B223" s="155" t="s">
        <v>82</v>
      </c>
      <c r="C223" s="152" t="s">
        <v>35</v>
      </c>
      <c r="D223" s="234" t="s">
        <v>168</v>
      </c>
      <c r="E223" s="233">
        <v>45212.0</v>
      </c>
      <c r="F223" s="238">
        <v>0.20833333333333334</v>
      </c>
      <c r="G223" s="238">
        <v>0.4583333333333333</v>
      </c>
      <c r="H223" s="236">
        <v>6.0</v>
      </c>
      <c r="I223" s="236">
        <v>0.0</v>
      </c>
      <c r="J223" s="236">
        <v>5.0</v>
      </c>
      <c r="K223" s="236">
        <v>1.0</v>
      </c>
      <c r="L223" s="68"/>
    </row>
    <row r="224">
      <c r="A224" s="233">
        <v>45211.0</v>
      </c>
      <c r="B224" s="153" t="s">
        <v>103</v>
      </c>
      <c r="C224" s="153" t="s">
        <v>31</v>
      </c>
      <c r="D224" s="234" t="s">
        <v>168</v>
      </c>
      <c r="E224" s="233">
        <v>45212.0</v>
      </c>
      <c r="F224" s="238">
        <v>0.20833333333333334</v>
      </c>
      <c r="G224" s="238">
        <v>0.5208333333333334</v>
      </c>
      <c r="H224" s="236">
        <v>7.5</v>
      </c>
      <c r="I224" s="236">
        <v>0.0</v>
      </c>
      <c r="J224" s="236">
        <v>6.5</v>
      </c>
      <c r="K224" s="236">
        <v>1.0</v>
      </c>
      <c r="L224" s="152"/>
    </row>
    <row r="225">
      <c r="A225" s="233">
        <v>45211.0</v>
      </c>
      <c r="B225" s="153" t="s">
        <v>97</v>
      </c>
      <c r="C225" s="153" t="s">
        <v>31</v>
      </c>
      <c r="D225" s="234" t="s">
        <v>168</v>
      </c>
      <c r="E225" s="233">
        <v>45212.0</v>
      </c>
      <c r="F225" s="237">
        <v>0.22916666666666666</v>
      </c>
      <c r="G225" s="237">
        <v>0.5416666666666666</v>
      </c>
      <c r="H225" s="235">
        <v>7.5</v>
      </c>
      <c r="I225" s="235">
        <v>0.0</v>
      </c>
      <c r="J225" s="235">
        <v>7.0</v>
      </c>
      <c r="K225" s="235">
        <v>0.5</v>
      </c>
    </row>
    <row r="226">
      <c r="A226" s="233">
        <v>45211.0</v>
      </c>
      <c r="B226" s="152" t="s">
        <v>109</v>
      </c>
      <c r="C226" s="153" t="s">
        <v>31</v>
      </c>
      <c r="D226" s="234" t="s">
        <v>168</v>
      </c>
      <c r="E226" s="233">
        <v>45212.0</v>
      </c>
      <c r="F226" s="238">
        <v>0.20833333333333334</v>
      </c>
      <c r="G226" s="237">
        <v>0.4166666666666667</v>
      </c>
      <c r="H226" s="235">
        <v>5.0</v>
      </c>
      <c r="I226" s="235">
        <v>0.0</v>
      </c>
      <c r="J226" s="235">
        <v>4.0</v>
      </c>
      <c r="K226" s="235">
        <v>1.0</v>
      </c>
    </row>
    <row r="227">
      <c r="A227" s="233">
        <v>45212.0</v>
      </c>
      <c r="B227" s="153" t="s">
        <v>88</v>
      </c>
      <c r="C227" s="153" t="s">
        <v>31</v>
      </c>
      <c r="D227" s="234" t="s">
        <v>168</v>
      </c>
      <c r="E227" s="233">
        <v>45212.0</v>
      </c>
      <c r="F227" s="235">
        <v>0.0</v>
      </c>
      <c r="G227" s="235">
        <v>0.0</v>
      </c>
      <c r="H227" s="235">
        <v>0.0</v>
      </c>
      <c r="I227" s="236">
        <v>0.0</v>
      </c>
      <c r="J227" s="236">
        <v>0.0</v>
      </c>
      <c r="K227" s="235">
        <v>0.0</v>
      </c>
      <c r="L227" s="152" t="s">
        <v>25</v>
      </c>
    </row>
    <row r="228">
      <c r="A228" s="233">
        <v>45212.0</v>
      </c>
      <c r="B228" s="152" t="s">
        <v>189</v>
      </c>
      <c r="C228" s="152" t="s">
        <v>51</v>
      </c>
      <c r="D228" s="234" t="s">
        <v>168</v>
      </c>
      <c r="E228" s="233">
        <v>45212.0</v>
      </c>
      <c r="F228" s="238">
        <v>0.9583333333333334</v>
      </c>
      <c r="G228" s="237">
        <v>0.20833333333333334</v>
      </c>
      <c r="H228" s="235">
        <v>6.0</v>
      </c>
      <c r="I228" s="236">
        <v>0.0</v>
      </c>
      <c r="J228" s="236">
        <v>0.0</v>
      </c>
      <c r="K228" s="235">
        <v>6.0</v>
      </c>
      <c r="L228" s="152"/>
    </row>
    <row r="229">
      <c r="A229" s="233">
        <v>45212.0</v>
      </c>
      <c r="B229" s="152" t="s">
        <v>52</v>
      </c>
      <c r="C229" s="152" t="s">
        <v>51</v>
      </c>
      <c r="D229" s="234" t="s">
        <v>168</v>
      </c>
      <c r="E229" s="233">
        <v>45212.0</v>
      </c>
      <c r="F229" s="235">
        <v>0.0</v>
      </c>
      <c r="G229" s="235">
        <v>0.0</v>
      </c>
      <c r="H229" s="235">
        <v>0.0</v>
      </c>
      <c r="I229" s="235">
        <v>0.0</v>
      </c>
      <c r="J229" s="235">
        <v>0.0</v>
      </c>
      <c r="K229" s="235">
        <v>0.0</v>
      </c>
      <c r="L229" s="152" t="s">
        <v>25</v>
      </c>
    </row>
    <row r="230">
      <c r="A230" s="233">
        <v>45212.0</v>
      </c>
      <c r="B230" s="153" t="s">
        <v>139</v>
      </c>
      <c r="C230" s="153" t="s">
        <v>35</v>
      </c>
      <c r="D230" s="234" t="s">
        <v>168</v>
      </c>
      <c r="E230" s="233">
        <v>45212.0</v>
      </c>
      <c r="F230" s="238">
        <v>0.9583333333333334</v>
      </c>
      <c r="G230" s="237">
        <v>0.25</v>
      </c>
      <c r="H230" s="235">
        <v>7.0</v>
      </c>
      <c r="I230" s="235">
        <v>0.0</v>
      </c>
      <c r="J230" s="235">
        <v>0.0</v>
      </c>
      <c r="K230" s="235">
        <v>7.0</v>
      </c>
      <c r="L230" s="152"/>
    </row>
    <row r="231">
      <c r="A231" s="233">
        <v>45212.0</v>
      </c>
      <c r="B231" s="152" t="s">
        <v>55</v>
      </c>
      <c r="C231" s="153" t="s">
        <v>1</v>
      </c>
      <c r="D231" s="234" t="s">
        <v>168</v>
      </c>
      <c r="E231" s="233">
        <v>45212.0</v>
      </c>
      <c r="F231" s="237">
        <v>0.9375</v>
      </c>
      <c r="G231" s="237">
        <v>0.20833333333333334</v>
      </c>
      <c r="H231" s="235">
        <v>6.5</v>
      </c>
      <c r="I231" s="236">
        <v>0.0</v>
      </c>
      <c r="J231" s="236">
        <v>0.0</v>
      </c>
      <c r="K231" s="235">
        <v>6.5</v>
      </c>
      <c r="L231" s="152"/>
    </row>
    <row r="232">
      <c r="A232" s="233">
        <v>45212.0</v>
      </c>
      <c r="B232" s="152" t="s">
        <v>50</v>
      </c>
      <c r="C232" s="153" t="s">
        <v>31</v>
      </c>
      <c r="D232" s="234" t="s">
        <v>168</v>
      </c>
      <c r="E232" s="233">
        <v>45212.0</v>
      </c>
      <c r="F232" s="238">
        <v>0.9166666666666666</v>
      </c>
      <c r="G232" s="237">
        <v>0.25</v>
      </c>
      <c r="H232" s="235">
        <v>8.0</v>
      </c>
      <c r="I232" s="236">
        <v>0.0</v>
      </c>
      <c r="J232" s="236">
        <v>0.0</v>
      </c>
      <c r="K232" s="235">
        <v>8.0</v>
      </c>
      <c r="L232" s="152"/>
    </row>
    <row r="233">
      <c r="A233" s="233">
        <v>45212.0</v>
      </c>
      <c r="B233" s="152" t="s">
        <v>50</v>
      </c>
      <c r="C233" s="152" t="s">
        <v>35</v>
      </c>
      <c r="D233" s="234" t="s">
        <v>170</v>
      </c>
      <c r="E233" s="233">
        <v>45213.0</v>
      </c>
      <c r="F233" s="237">
        <v>0.25</v>
      </c>
      <c r="G233" s="237">
        <v>0.375</v>
      </c>
      <c r="H233" s="68">
        <v>3.0</v>
      </c>
      <c r="I233" s="68">
        <v>3.0</v>
      </c>
      <c r="J233" s="68">
        <v>0.0</v>
      </c>
      <c r="K233" s="68">
        <v>0.0</v>
      </c>
      <c r="L233" s="152" t="s">
        <v>259</v>
      </c>
    </row>
    <row r="234">
      <c r="A234" s="233">
        <v>45212.0</v>
      </c>
      <c r="B234" s="152" t="s">
        <v>18</v>
      </c>
      <c r="C234" s="152" t="s">
        <v>23</v>
      </c>
      <c r="D234" s="234" t="s">
        <v>170</v>
      </c>
      <c r="E234" s="233">
        <v>45213.0</v>
      </c>
      <c r="F234" s="235">
        <v>0.0</v>
      </c>
      <c r="G234" s="235">
        <v>0.0</v>
      </c>
      <c r="H234" s="235">
        <v>0.0</v>
      </c>
      <c r="I234" s="235">
        <v>0.0</v>
      </c>
      <c r="J234" s="235">
        <v>0.0</v>
      </c>
      <c r="K234" s="235">
        <v>0.0</v>
      </c>
      <c r="L234" s="152" t="s">
        <v>25</v>
      </c>
    </row>
    <row r="235">
      <c r="A235" s="233">
        <v>45212.0</v>
      </c>
      <c r="B235" s="152" t="s">
        <v>54</v>
      </c>
      <c r="C235" s="152" t="s">
        <v>23</v>
      </c>
      <c r="D235" s="234" t="s">
        <v>170</v>
      </c>
      <c r="E235" s="233">
        <v>45213.0</v>
      </c>
      <c r="F235" s="238">
        <v>0.020833333333333332</v>
      </c>
      <c r="G235" s="237">
        <v>0.16666666666666666</v>
      </c>
      <c r="H235" s="68">
        <v>3.5</v>
      </c>
      <c r="I235" s="68">
        <v>0.0</v>
      </c>
      <c r="J235" s="68">
        <v>0.0</v>
      </c>
      <c r="K235" s="68">
        <v>3.5</v>
      </c>
      <c r="L235" s="152"/>
    </row>
    <row r="236">
      <c r="A236" s="233">
        <v>45212.0</v>
      </c>
      <c r="B236" s="152" t="s">
        <v>54</v>
      </c>
      <c r="C236" s="152" t="s">
        <v>49</v>
      </c>
      <c r="D236" s="234" t="s">
        <v>170</v>
      </c>
      <c r="E236" s="233">
        <v>45213.0</v>
      </c>
      <c r="F236" s="238">
        <v>0.16666666666666666</v>
      </c>
      <c r="G236" s="237">
        <v>0.3333333333333333</v>
      </c>
      <c r="H236" s="235">
        <v>4.0</v>
      </c>
      <c r="I236" s="236">
        <v>0.0</v>
      </c>
      <c r="J236" s="235">
        <v>2.0</v>
      </c>
      <c r="K236" s="235">
        <v>2.0</v>
      </c>
      <c r="L236" s="152"/>
    </row>
    <row r="237">
      <c r="A237" s="233">
        <v>45212.0</v>
      </c>
      <c r="B237" s="153" t="s">
        <v>123</v>
      </c>
      <c r="C237" s="153" t="s">
        <v>23</v>
      </c>
      <c r="D237" s="234" t="s">
        <v>170</v>
      </c>
      <c r="E237" s="233">
        <v>45213.0</v>
      </c>
      <c r="F237" s="237">
        <v>0.16666666666666666</v>
      </c>
      <c r="G237" s="238">
        <v>0.4583333333333333</v>
      </c>
      <c r="H237" s="235">
        <v>7.0</v>
      </c>
      <c r="I237" s="236">
        <v>0.0</v>
      </c>
      <c r="J237" s="236">
        <v>5.0</v>
      </c>
      <c r="K237" s="235">
        <v>2.0</v>
      </c>
    </row>
    <row r="238">
      <c r="A238" s="233">
        <v>45212.0</v>
      </c>
      <c r="B238" s="153" t="s">
        <v>45</v>
      </c>
      <c r="C238" s="153" t="s">
        <v>1</v>
      </c>
      <c r="D238" s="234" t="s">
        <v>170</v>
      </c>
      <c r="E238" s="233">
        <v>45213.0</v>
      </c>
      <c r="F238" s="281">
        <v>0.16666666666666666</v>
      </c>
      <c r="G238" s="242">
        <v>0.5</v>
      </c>
      <c r="H238" s="240">
        <v>8.0</v>
      </c>
      <c r="I238" s="240">
        <v>0.0</v>
      </c>
      <c r="J238" s="244">
        <v>6.0</v>
      </c>
      <c r="K238" s="244">
        <v>2.0</v>
      </c>
    </row>
    <row r="239">
      <c r="A239" s="233">
        <v>45212.0</v>
      </c>
      <c r="B239" s="152" t="s">
        <v>32</v>
      </c>
      <c r="C239" s="153" t="s">
        <v>1</v>
      </c>
      <c r="D239" s="234" t="s">
        <v>170</v>
      </c>
      <c r="E239" s="233">
        <v>45213.0</v>
      </c>
      <c r="F239" s="238">
        <v>0.20833333333333334</v>
      </c>
      <c r="G239" s="237">
        <v>0.5625</v>
      </c>
      <c r="H239" s="235">
        <v>8.5</v>
      </c>
      <c r="I239" s="235">
        <v>0.5</v>
      </c>
      <c r="J239" s="235">
        <v>7.0</v>
      </c>
      <c r="K239" s="236">
        <v>1.0</v>
      </c>
      <c r="L239" s="68" t="s">
        <v>192</v>
      </c>
    </row>
    <row r="240">
      <c r="A240" s="233">
        <v>45212.0</v>
      </c>
      <c r="B240" s="152" t="s">
        <v>30</v>
      </c>
      <c r="C240" s="152" t="s">
        <v>145</v>
      </c>
      <c r="D240" s="234" t="s">
        <v>170</v>
      </c>
      <c r="E240" s="233">
        <v>45213.0</v>
      </c>
      <c r="F240" s="238">
        <v>0.16666666666666666</v>
      </c>
      <c r="G240" s="238">
        <v>0.4583333333333333</v>
      </c>
      <c r="H240" s="235">
        <v>7.0</v>
      </c>
      <c r="I240" s="235">
        <v>0.0</v>
      </c>
      <c r="J240" s="235">
        <v>5.0</v>
      </c>
      <c r="K240" s="235">
        <v>2.0</v>
      </c>
      <c r="L240" s="68"/>
    </row>
    <row r="241">
      <c r="A241" s="233">
        <v>45212.0</v>
      </c>
      <c r="B241" s="153" t="s">
        <v>69</v>
      </c>
      <c r="C241" s="153" t="s">
        <v>51</v>
      </c>
      <c r="D241" s="234" t="s">
        <v>170</v>
      </c>
      <c r="E241" s="233">
        <v>45213.0</v>
      </c>
      <c r="F241" s="237">
        <v>0.125</v>
      </c>
      <c r="G241" s="238">
        <v>0.5</v>
      </c>
      <c r="H241" s="235">
        <v>9.0</v>
      </c>
      <c r="I241" s="235">
        <v>1.0</v>
      </c>
      <c r="J241" s="235">
        <v>5.0</v>
      </c>
      <c r="K241" s="235">
        <v>3.0</v>
      </c>
      <c r="L241" s="68" t="s">
        <v>191</v>
      </c>
    </row>
    <row r="242">
      <c r="A242" s="233">
        <v>45212.0</v>
      </c>
      <c r="B242" s="155" t="s">
        <v>190</v>
      </c>
      <c r="C242" s="153" t="s">
        <v>51</v>
      </c>
      <c r="D242" s="234" t="s">
        <v>170</v>
      </c>
      <c r="E242" s="233">
        <v>45213.0</v>
      </c>
      <c r="F242" s="238">
        <v>0.20833333333333334</v>
      </c>
      <c r="G242" s="238">
        <v>0.5208333333333334</v>
      </c>
      <c r="H242" s="236">
        <v>7.5</v>
      </c>
      <c r="I242" s="236">
        <v>0.0</v>
      </c>
      <c r="J242" s="236">
        <v>6.5</v>
      </c>
      <c r="K242" s="236">
        <v>1.0</v>
      </c>
      <c r="L242" s="68"/>
    </row>
    <row r="243">
      <c r="A243" s="233">
        <v>45212.0</v>
      </c>
      <c r="B243" s="155" t="s">
        <v>82</v>
      </c>
      <c r="C243" s="152" t="s">
        <v>35</v>
      </c>
      <c r="D243" s="234" t="s">
        <v>170</v>
      </c>
      <c r="E243" s="233">
        <v>45213.0</v>
      </c>
      <c r="F243" s="237">
        <v>0.16666666666666666</v>
      </c>
      <c r="G243" s="238">
        <v>0.4583333333333333</v>
      </c>
      <c r="H243" s="235">
        <v>7.0</v>
      </c>
      <c r="I243" s="236">
        <v>0.0</v>
      </c>
      <c r="J243" s="236">
        <v>5.0</v>
      </c>
      <c r="K243" s="235">
        <v>2.0</v>
      </c>
    </row>
    <row r="244">
      <c r="A244" s="233">
        <v>45212.0</v>
      </c>
      <c r="B244" s="153" t="s">
        <v>103</v>
      </c>
      <c r="C244" s="153" t="s">
        <v>31</v>
      </c>
      <c r="D244" s="234" t="s">
        <v>170</v>
      </c>
      <c r="E244" s="233">
        <v>45213.0</v>
      </c>
      <c r="F244" s="237">
        <v>0.22916666666666666</v>
      </c>
      <c r="G244" s="237">
        <v>0.5625</v>
      </c>
      <c r="H244" s="235">
        <v>8.0</v>
      </c>
      <c r="I244" s="235">
        <v>0.0</v>
      </c>
      <c r="J244" s="235">
        <v>7.5</v>
      </c>
      <c r="K244" s="235">
        <v>0.5</v>
      </c>
    </row>
    <row r="245">
      <c r="A245" s="233">
        <v>45212.0</v>
      </c>
      <c r="B245" s="153" t="s">
        <v>97</v>
      </c>
      <c r="C245" s="153" t="s">
        <v>31</v>
      </c>
      <c r="D245" s="234" t="s">
        <v>170</v>
      </c>
      <c r="E245" s="233">
        <v>45213.0</v>
      </c>
      <c r="F245" s="237">
        <v>0.25</v>
      </c>
      <c r="G245" s="237">
        <v>0.5833333333333334</v>
      </c>
      <c r="H245" s="235">
        <v>8.0</v>
      </c>
      <c r="I245" s="235">
        <v>0.0</v>
      </c>
      <c r="J245" s="235">
        <v>8.0</v>
      </c>
      <c r="K245" s="235">
        <v>0.0</v>
      </c>
    </row>
    <row r="246">
      <c r="A246" s="233">
        <v>45212.0</v>
      </c>
      <c r="B246" s="152" t="s">
        <v>109</v>
      </c>
      <c r="C246" s="153" t="s">
        <v>31</v>
      </c>
      <c r="D246" s="234" t="s">
        <v>170</v>
      </c>
      <c r="E246" s="233">
        <v>45213.0</v>
      </c>
      <c r="F246" s="235">
        <v>0.0</v>
      </c>
      <c r="G246" s="235">
        <v>0.0</v>
      </c>
      <c r="H246" s="235">
        <v>0.0</v>
      </c>
      <c r="I246" s="235">
        <v>0.0</v>
      </c>
      <c r="J246" s="235">
        <v>0.0</v>
      </c>
      <c r="K246" s="235">
        <v>0.0</v>
      </c>
      <c r="L246" s="68" t="s">
        <v>25</v>
      </c>
    </row>
    <row r="247">
      <c r="A247" s="233">
        <v>45213.0</v>
      </c>
      <c r="B247" s="153" t="s">
        <v>88</v>
      </c>
      <c r="C247" s="153" t="s">
        <v>31</v>
      </c>
      <c r="D247" s="234" t="s">
        <v>170</v>
      </c>
      <c r="E247" s="233">
        <v>45213.0</v>
      </c>
      <c r="F247" s="238">
        <v>0.9166666666666666</v>
      </c>
      <c r="G247" s="237">
        <v>0.25</v>
      </c>
      <c r="H247" s="235">
        <v>8.0</v>
      </c>
      <c r="I247" s="236">
        <v>0.0</v>
      </c>
      <c r="J247" s="236">
        <v>0.0</v>
      </c>
      <c r="K247" s="235">
        <v>8.0</v>
      </c>
    </row>
    <row r="248">
      <c r="A248" s="233">
        <v>45213.0</v>
      </c>
      <c r="B248" s="152" t="s">
        <v>189</v>
      </c>
      <c r="C248" s="152" t="s">
        <v>51</v>
      </c>
      <c r="D248" s="234" t="s">
        <v>170</v>
      </c>
      <c r="E248" s="233">
        <v>45213.0</v>
      </c>
      <c r="F248" s="238">
        <v>0.9583333333333334</v>
      </c>
      <c r="G248" s="237">
        <v>0.20833333333333334</v>
      </c>
      <c r="H248" s="235">
        <v>6.0</v>
      </c>
      <c r="I248" s="236">
        <v>0.0</v>
      </c>
      <c r="J248" s="236">
        <v>0.0</v>
      </c>
      <c r="K248" s="235">
        <v>6.0</v>
      </c>
      <c r="L248" s="152"/>
    </row>
    <row r="249">
      <c r="A249" s="233">
        <v>45213.0</v>
      </c>
      <c r="B249" s="152" t="s">
        <v>52</v>
      </c>
      <c r="C249" s="153" t="s">
        <v>35</v>
      </c>
      <c r="D249" s="234" t="s">
        <v>170</v>
      </c>
      <c r="E249" s="233">
        <v>45213.0</v>
      </c>
      <c r="F249" s="238">
        <v>0.9583333333333334</v>
      </c>
      <c r="G249" s="237">
        <v>0.20833333333333334</v>
      </c>
      <c r="H249" s="235">
        <v>6.0</v>
      </c>
      <c r="I249" s="236">
        <v>0.0</v>
      </c>
      <c r="J249" s="236">
        <v>0.0</v>
      </c>
      <c r="K249" s="235">
        <v>6.0</v>
      </c>
      <c r="L249" s="152"/>
    </row>
    <row r="250">
      <c r="A250" s="233">
        <v>45213.0</v>
      </c>
      <c r="B250" s="153" t="s">
        <v>139</v>
      </c>
      <c r="C250" s="153" t="s">
        <v>35</v>
      </c>
      <c r="D250" s="234" t="s">
        <v>170</v>
      </c>
      <c r="E250" s="233">
        <v>45213.0</v>
      </c>
      <c r="F250" s="235">
        <v>0.0</v>
      </c>
      <c r="G250" s="235">
        <v>0.0</v>
      </c>
      <c r="H250" s="235">
        <v>0.0</v>
      </c>
      <c r="I250" s="236">
        <v>0.0</v>
      </c>
      <c r="J250" s="236">
        <v>0.0</v>
      </c>
      <c r="K250" s="235">
        <v>0.0</v>
      </c>
      <c r="L250" s="152" t="s">
        <v>25</v>
      </c>
    </row>
    <row r="251">
      <c r="A251" s="233">
        <v>45213.0</v>
      </c>
      <c r="B251" s="152" t="s">
        <v>55</v>
      </c>
      <c r="C251" s="153" t="s">
        <v>1</v>
      </c>
      <c r="D251" s="234" t="s">
        <v>170</v>
      </c>
      <c r="E251" s="233">
        <v>45213.0</v>
      </c>
      <c r="F251" s="237">
        <v>0.9375</v>
      </c>
      <c r="G251" s="237">
        <v>0.20833333333333334</v>
      </c>
      <c r="H251" s="235">
        <v>6.5</v>
      </c>
      <c r="I251" s="236">
        <v>0.0</v>
      </c>
      <c r="J251" s="236">
        <v>0.0</v>
      </c>
      <c r="K251" s="235">
        <v>6.5</v>
      </c>
      <c r="L251" s="153"/>
    </row>
    <row r="252">
      <c r="A252" s="233">
        <v>45213.0</v>
      </c>
      <c r="B252" s="152" t="s">
        <v>18</v>
      </c>
      <c r="C252" s="152" t="s">
        <v>23</v>
      </c>
      <c r="D252" s="234" t="s">
        <v>172</v>
      </c>
      <c r="E252" s="233">
        <v>45214.0</v>
      </c>
      <c r="F252" s="235">
        <v>0.0</v>
      </c>
      <c r="G252" s="235">
        <v>0.0</v>
      </c>
      <c r="H252" s="68">
        <v>0.0</v>
      </c>
      <c r="I252" s="68">
        <v>0.0</v>
      </c>
      <c r="J252" s="68">
        <v>0.0</v>
      </c>
      <c r="K252" s="68">
        <v>0.0</v>
      </c>
      <c r="L252" s="152" t="s">
        <v>25</v>
      </c>
    </row>
    <row r="253">
      <c r="A253" s="233">
        <v>45213.0</v>
      </c>
      <c r="B253" s="152" t="s">
        <v>50</v>
      </c>
      <c r="C253" s="152" t="s">
        <v>23</v>
      </c>
      <c r="D253" s="234" t="s">
        <v>172</v>
      </c>
      <c r="E253" s="233">
        <v>45214.0</v>
      </c>
      <c r="F253" s="238">
        <v>0.020833333333333332</v>
      </c>
      <c r="G253" s="237">
        <v>0.16666666666666666</v>
      </c>
      <c r="H253" s="68">
        <v>3.5</v>
      </c>
      <c r="I253" s="68">
        <v>0.0</v>
      </c>
      <c r="J253" s="68">
        <v>0.0</v>
      </c>
      <c r="K253" s="68">
        <v>3.5</v>
      </c>
      <c r="L253" s="152"/>
    </row>
    <row r="254">
      <c r="A254" s="233">
        <v>45213.0</v>
      </c>
      <c r="B254" s="152" t="s">
        <v>50</v>
      </c>
      <c r="C254" s="152" t="s">
        <v>49</v>
      </c>
      <c r="D254" s="234" t="s">
        <v>172</v>
      </c>
      <c r="E254" s="233">
        <v>45214.0</v>
      </c>
      <c r="F254" s="238">
        <v>0.16666666666666666</v>
      </c>
      <c r="G254" s="237">
        <v>0.375</v>
      </c>
      <c r="H254" s="235">
        <v>5.0</v>
      </c>
      <c r="I254" s="236">
        <v>0.0</v>
      </c>
      <c r="J254" s="235">
        <v>3.0</v>
      </c>
      <c r="K254" s="235">
        <v>2.0</v>
      </c>
      <c r="L254" s="68" t="s">
        <v>192</v>
      </c>
    </row>
    <row r="255">
      <c r="A255" s="233">
        <v>45213.0</v>
      </c>
      <c r="B255" s="153" t="s">
        <v>123</v>
      </c>
      <c r="C255" s="153" t="s">
        <v>23</v>
      </c>
      <c r="D255" s="234" t="s">
        <v>172</v>
      </c>
      <c r="E255" s="233">
        <v>45214.0</v>
      </c>
      <c r="F255" s="237">
        <v>0.16666666666666666</v>
      </c>
      <c r="G255" s="238">
        <v>0.4583333333333333</v>
      </c>
      <c r="H255" s="235">
        <v>7.0</v>
      </c>
      <c r="I255" s="236">
        <v>0.0</v>
      </c>
      <c r="J255" s="236">
        <v>5.0</v>
      </c>
      <c r="K255" s="235">
        <v>2.0</v>
      </c>
    </row>
    <row r="256">
      <c r="A256" s="233">
        <v>45213.0</v>
      </c>
      <c r="B256" s="152" t="s">
        <v>30</v>
      </c>
      <c r="C256" s="152" t="s">
        <v>145</v>
      </c>
      <c r="D256" s="234" t="s">
        <v>172</v>
      </c>
      <c r="E256" s="233">
        <v>45214.0</v>
      </c>
      <c r="F256" s="237">
        <v>0.16666666666666666</v>
      </c>
      <c r="G256" s="237">
        <v>0.4583333333333333</v>
      </c>
      <c r="H256" s="235">
        <v>7.0</v>
      </c>
      <c r="I256" s="236">
        <v>0.0</v>
      </c>
      <c r="J256" s="235">
        <v>5.0</v>
      </c>
      <c r="K256" s="235">
        <v>2.0</v>
      </c>
      <c r="L256" s="68"/>
    </row>
    <row r="257">
      <c r="A257" s="233">
        <v>45213.0</v>
      </c>
      <c r="B257" s="153" t="s">
        <v>45</v>
      </c>
      <c r="C257" s="153" t="s">
        <v>1</v>
      </c>
      <c r="D257" s="234" t="s">
        <v>172</v>
      </c>
      <c r="E257" s="233">
        <v>45214.0</v>
      </c>
      <c r="F257" s="281">
        <v>0.16666666666666666</v>
      </c>
      <c r="G257" s="242">
        <v>0.5</v>
      </c>
      <c r="H257" s="240">
        <v>8.0</v>
      </c>
      <c r="I257" s="240">
        <v>0.0</v>
      </c>
      <c r="J257" s="244">
        <v>6.0</v>
      </c>
      <c r="K257" s="244">
        <v>2.0</v>
      </c>
    </row>
    <row r="258">
      <c r="A258" s="233">
        <v>45213.0</v>
      </c>
      <c r="B258" s="152" t="s">
        <v>32</v>
      </c>
      <c r="C258" s="153" t="s">
        <v>1</v>
      </c>
      <c r="D258" s="234" t="s">
        <v>172</v>
      </c>
      <c r="E258" s="233">
        <v>45214.0</v>
      </c>
      <c r="F258" s="238">
        <v>0.20833333333333334</v>
      </c>
      <c r="G258" s="237">
        <v>0.5625</v>
      </c>
      <c r="H258" s="235">
        <v>8.5</v>
      </c>
      <c r="I258" s="235">
        <v>0.5</v>
      </c>
      <c r="J258" s="235">
        <v>7.0</v>
      </c>
      <c r="K258" s="236">
        <v>1.0</v>
      </c>
      <c r="L258" s="68" t="s">
        <v>192</v>
      </c>
    </row>
    <row r="259">
      <c r="A259" s="233">
        <v>45213.0</v>
      </c>
      <c r="B259" s="152" t="s">
        <v>54</v>
      </c>
      <c r="C259" s="152" t="s">
        <v>51</v>
      </c>
      <c r="D259" s="234" t="s">
        <v>172</v>
      </c>
      <c r="E259" s="233">
        <v>45214.0</v>
      </c>
      <c r="F259" s="237">
        <v>0.16666666666666666</v>
      </c>
      <c r="G259" s="238">
        <v>0.5208333333333334</v>
      </c>
      <c r="H259" s="235">
        <v>8.5</v>
      </c>
      <c r="I259" s="235">
        <v>0.5</v>
      </c>
      <c r="J259" s="235">
        <v>6.0</v>
      </c>
      <c r="K259" s="235">
        <v>2.0</v>
      </c>
      <c r="L259" s="68"/>
    </row>
    <row r="260">
      <c r="A260" s="233">
        <v>45213.0</v>
      </c>
      <c r="B260" s="153" t="s">
        <v>69</v>
      </c>
      <c r="C260" s="153" t="s">
        <v>51</v>
      </c>
      <c r="D260" s="234" t="s">
        <v>172</v>
      </c>
      <c r="E260" s="233">
        <v>45214.0</v>
      </c>
      <c r="F260" s="237">
        <v>0.125</v>
      </c>
      <c r="G260" s="238">
        <v>0.5</v>
      </c>
      <c r="H260" s="235">
        <v>9.0</v>
      </c>
      <c r="I260" s="235">
        <v>1.0</v>
      </c>
      <c r="J260" s="235">
        <v>5.0</v>
      </c>
      <c r="K260" s="235">
        <v>3.0</v>
      </c>
      <c r="L260" s="68" t="s">
        <v>191</v>
      </c>
    </row>
    <row r="261">
      <c r="A261" s="233">
        <v>45213.0</v>
      </c>
      <c r="B261" s="155" t="s">
        <v>190</v>
      </c>
      <c r="C261" s="153" t="s">
        <v>51</v>
      </c>
      <c r="D261" s="234" t="s">
        <v>172</v>
      </c>
      <c r="E261" s="233">
        <v>45214.0</v>
      </c>
      <c r="F261" s="238">
        <v>0.20833333333333334</v>
      </c>
      <c r="G261" s="238">
        <v>0.5208333333333334</v>
      </c>
      <c r="H261" s="236">
        <v>7.5</v>
      </c>
      <c r="I261" s="236">
        <v>0.0</v>
      </c>
      <c r="J261" s="236">
        <v>6.5</v>
      </c>
      <c r="K261" s="236">
        <v>1.0</v>
      </c>
    </row>
    <row r="262" ht="15.0" customHeight="1">
      <c r="A262" s="233">
        <v>45213.0</v>
      </c>
      <c r="B262" s="155" t="s">
        <v>82</v>
      </c>
      <c r="C262" s="152" t="s">
        <v>35</v>
      </c>
      <c r="D262" s="234" t="s">
        <v>172</v>
      </c>
      <c r="E262" s="233">
        <v>45214.0</v>
      </c>
      <c r="F262" s="238">
        <v>0.20833333333333334</v>
      </c>
      <c r="G262" s="238">
        <v>0.4583333333333333</v>
      </c>
      <c r="H262" s="236">
        <v>6.0</v>
      </c>
      <c r="I262" s="236">
        <v>0.0</v>
      </c>
      <c r="J262" s="236">
        <v>5.0</v>
      </c>
      <c r="K262" s="236">
        <v>1.0</v>
      </c>
    </row>
    <row r="263" ht="15.0" customHeight="1">
      <c r="A263" s="233">
        <v>45213.0</v>
      </c>
      <c r="B263" s="153" t="s">
        <v>103</v>
      </c>
      <c r="C263" s="153" t="s">
        <v>31</v>
      </c>
      <c r="D263" s="234" t="s">
        <v>172</v>
      </c>
      <c r="E263" s="233">
        <v>45214.0</v>
      </c>
      <c r="F263" s="237">
        <v>0.22916666666666666</v>
      </c>
      <c r="G263" s="237">
        <v>0.5625</v>
      </c>
      <c r="H263" s="235">
        <v>8.0</v>
      </c>
      <c r="I263" s="235">
        <v>0.0</v>
      </c>
      <c r="J263" s="235">
        <v>7.5</v>
      </c>
      <c r="K263" s="235">
        <v>0.5</v>
      </c>
    </row>
    <row r="264">
      <c r="A264" s="233">
        <v>45213.0</v>
      </c>
      <c r="B264" s="153" t="s">
        <v>97</v>
      </c>
      <c r="C264" s="153" t="s">
        <v>31</v>
      </c>
      <c r="D264" s="234" t="s">
        <v>172</v>
      </c>
      <c r="E264" s="233">
        <v>45214.0</v>
      </c>
      <c r="F264" s="237">
        <v>0.25</v>
      </c>
      <c r="G264" s="237">
        <v>0.5833333333333334</v>
      </c>
      <c r="H264" s="235">
        <v>8.0</v>
      </c>
      <c r="I264" s="235">
        <v>0.0</v>
      </c>
      <c r="J264" s="235">
        <v>8.0</v>
      </c>
      <c r="K264" s="235">
        <v>0.0</v>
      </c>
      <c r="L264" s="152"/>
    </row>
    <row r="265">
      <c r="A265" s="233">
        <v>45213.0</v>
      </c>
      <c r="B265" s="152" t="s">
        <v>54</v>
      </c>
      <c r="C265" s="153" t="s">
        <v>31</v>
      </c>
      <c r="D265" s="234" t="s">
        <v>172</v>
      </c>
      <c r="E265" s="233">
        <v>45214.0</v>
      </c>
      <c r="F265" s="238">
        <v>0.20833333333333334</v>
      </c>
      <c r="G265" s="238">
        <v>0.4583333333333333</v>
      </c>
      <c r="H265" s="236">
        <v>6.0</v>
      </c>
      <c r="I265" s="236">
        <v>0.0</v>
      </c>
      <c r="J265" s="236">
        <v>5.0</v>
      </c>
      <c r="K265" s="236">
        <v>1.0</v>
      </c>
      <c r="L265" s="68"/>
    </row>
    <row r="266">
      <c r="A266" s="233">
        <v>45213.0</v>
      </c>
      <c r="B266" s="152" t="s">
        <v>109</v>
      </c>
      <c r="C266" s="153" t="s">
        <v>31</v>
      </c>
      <c r="D266" s="234" t="s">
        <v>172</v>
      </c>
      <c r="E266" s="233">
        <v>45214.0</v>
      </c>
      <c r="F266" s="235">
        <v>0.0</v>
      </c>
      <c r="G266" s="235">
        <v>0.0</v>
      </c>
      <c r="H266" s="235">
        <v>0.0</v>
      </c>
      <c r="I266" s="235">
        <v>0.0</v>
      </c>
      <c r="J266" s="235">
        <v>0.0</v>
      </c>
      <c r="K266" s="235">
        <v>0.0</v>
      </c>
      <c r="L266" s="68" t="s">
        <v>25</v>
      </c>
    </row>
    <row r="267">
      <c r="A267" s="233">
        <v>45214.0</v>
      </c>
      <c r="B267" s="152" t="s">
        <v>88</v>
      </c>
      <c r="C267" s="153" t="s">
        <v>31</v>
      </c>
      <c r="D267" s="234" t="s">
        <v>172</v>
      </c>
      <c r="E267" s="233">
        <v>45214.0</v>
      </c>
      <c r="F267" s="238">
        <v>0.9166666666666666</v>
      </c>
      <c r="G267" s="237">
        <v>0.20833333333333334</v>
      </c>
      <c r="H267" s="235">
        <v>7.0</v>
      </c>
      <c r="I267" s="235">
        <v>0.0</v>
      </c>
      <c r="J267" s="235">
        <v>0.0</v>
      </c>
      <c r="K267" s="235">
        <v>7.0</v>
      </c>
    </row>
    <row r="268">
      <c r="A268" s="233">
        <v>45214.0</v>
      </c>
      <c r="B268" s="152" t="s">
        <v>109</v>
      </c>
      <c r="C268" s="153" t="s">
        <v>31</v>
      </c>
      <c r="D268" s="234" t="s">
        <v>172</v>
      </c>
      <c r="E268" s="233">
        <v>45214.0</v>
      </c>
      <c r="F268" s="238">
        <v>0.9583333333333334</v>
      </c>
      <c r="G268" s="237">
        <v>0.20833333333333334</v>
      </c>
      <c r="H268" s="235">
        <v>6.0</v>
      </c>
      <c r="I268" s="236">
        <v>0.0</v>
      </c>
      <c r="J268" s="236">
        <v>0.0</v>
      </c>
      <c r="K268" s="235">
        <v>6.0</v>
      </c>
    </row>
    <row r="269">
      <c r="A269" s="233">
        <v>45214.0</v>
      </c>
      <c r="B269" s="152" t="s">
        <v>189</v>
      </c>
      <c r="C269" s="153" t="s">
        <v>51</v>
      </c>
      <c r="D269" s="234" t="s">
        <v>172</v>
      </c>
      <c r="E269" s="233">
        <v>45214.0</v>
      </c>
      <c r="F269" s="238">
        <v>0.9583333333333334</v>
      </c>
      <c r="G269" s="237">
        <v>0.20833333333333334</v>
      </c>
      <c r="H269" s="235">
        <v>6.0</v>
      </c>
      <c r="I269" s="236">
        <v>0.0</v>
      </c>
      <c r="J269" s="236">
        <v>0.0</v>
      </c>
      <c r="K269" s="235">
        <v>6.0</v>
      </c>
      <c r="L269" s="152"/>
    </row>
    <row r="270">
      <c r="A270" s="233">
        <v>45214.0</v>
      </c>
      <c r="B270" s="152" t="s">
        <v>52</v>
      </c>
      <c r="C270" s="153" t="s">
        <v>35</v>
      </c>
      <c r="D270" s="234" t="s">
        <v>172</v>
      </c>
      <c r="E270" s="233">
        <v>45214.0</v>
      </c>
      <c r="F270" s="235">
        <v>0.0</v>
      </c>
      <c r="G270" s="235">
        <v>0.0</v>
      </c>
      <c r="H270" s="235">
        <v>0.0</v>
      </c>
      <c r="I270" s="235">
        <v>0.0</v>
      </c>
      <c r="J270" s="235">
        <v>0.0</v>
      </c>
      <c r="K270" s="235">
        <v>0.0</v>
      </c>
      <c r="L270" s="152" t="s">
        <v>25</v>
      </c>
    </row>
    <row r="271">
      <c r="A271" s="233">
        <v>45214.0</v>
      </c>
      <c r="B271" s="152" t="s">
        <v>32</v>
      </c>
      <c r="C271" s="153" t="s">
        <v>35</v>
      </c>
      <c r="D271" s="234" t="s">
        <v>172</v>
      </c>
      <c r="E271" s="233">
        <v>45214.0</v>
      </c>
      <c r="F271" s="238">
        <v>0.9583333333333334</v>
      </c>
      <c r="G271" s="237">
        <v>0.20833333333333334</v>
      </c>
      <c r="H271" s="235">
        <v>6.0</v>
      </c>
      <c r="I271" s="236">
        <v>0.0</v>
      </c>
      <c r="J271" s="236">
        <v>0.0</v>
      </c>
      <c r="K271" s="235">
        <v>6.0</v>
      </c>
      <c r="L271" s="152"/>
    </row>
    <row r="272">
      <c r="A272" s="233">
        <v>45214.0</v>
      </c>
      <c r="B272" s="153" t="s">
        <v>139</v>
      </c>
      <c r="C272" s="153" t="s">
        <v>35</v>
      </c>
      <c r="D272" s="234" t="s">
        <v>172</v>
      </c>
      <c r="E272" s="233">
        <v>45214.0</v>
      </c>
      <c r="F272" s="235">
        <v>0.0</v>
      </c>
      <c r="G272" s="235">
        <v>0.0</v>
      </c>
      <c r="H272" s="235">
        <v>0.0</v>
      </c>
      <c r="I272" s="236">
        <v>0.0</v>
      </c>
      <c r="J272" s="236">
        <v>0.0</v>
      </c>
      <c r="K272" s="235">
        <v>0.0</v>
      </c>
      <c r="L272" s="152" t="s">
        <v>25</v>
      </c>
    </row>
    <row r="273">
      <c r="A273" s="233"/>
      <c r="B273" s="152"/>
      <c r="C273" s="152"/>
      <c r="D273" s="234"/>
      <c r="E273" s="233"/>
      <c r="F273" s="237"/>
      <c r="G273" s="238"/>
      <c r="H273" s="68"/>
      <c r="I273" s="68"/>
      <c r="J273" s="68"/>
      <c r="K273" s="68"/>
      <c r="L273" s="68"/>
      <c r="M273" s="68"/>
    </row>
    <row r="274">
      <c r="A274" s="233"/>
      <c r="B274" s="152"/>
      <c r="C274" s="152"/>
      <c r="D274" s="234"/>
      <c r="E274" s="233"/>
      <c r="F274" s="237"/>
      <c r="G274" s="238"/>
      <c r="H274" s="68"/>
      <c r="I274" s="68"/>
      <c r="J274" s="68"/>
      <c r="K274" s="68"/>
      <c r="L274" s="68"/>
      <c r="M274" s="68"/>
    </row>
    <row r="275">
      <c r="A275" s="233"/>
      <c r="B275" s="152"/>
      <c r="C275" s="152"/>
      <c r="D275" s="234"/>
      <c r="E275" s="233"/>
      <c r="F275" s="238"/>
      <c r="G275" s="237"/>
      <c r="H275" s="235"/>
      <c r="I275" s="235"/>
      <c r="J275" s="235"/>
      <c r="K275" s="235"/>
      <c r="L275" s="68"/>
      <c r="M275" s="68"/>
    </row>
    <row r="276">
      <c r="A276" s="233"/>
      <c r="B276" s="152"/>
      <c r="C276" s="152"/>
      <c r="D276" s="234"/>
      <c r="E276" s="233"/>
      <c r="F276" s="238"/>
      <c r="G276" s="237"/>
      <c r="H276" s="68"/>
      <c r="I276" s="68"/>
      <c r="J276" s="68"/>
      <c r="K276" s="68"/>
      <c r="L276" s="68"/>
      <c r="M276" s="68"/>
    </row>
    <row r="277">
      <c r="A277" s="233"/>
      <c r="B277" s="152"/>
      <c r="C277" s="152"/>
      <c r="D277" s="234"/>
      <c r="E277" s="233"/>
      <c r="F277" s="238"/>
      <c r="G277" s="237"/>
      <c r="H277" s="235"/>
      <c r="I277" s="236"/>
      <c r="J277" s="235"/>
      <c r="K277" s="235"/>
      <c r="L277" s="68"/>
      <c r="M277" s="68"/>
    </row>
    <row r="278">
      <c r="A278" s="233"/>
      <c r="B278" s="152"/>
      <c r="C278" s="152"/>
      <c r="D278" s="234"/>
      <c r="E278" s="233"/>
      <c r="F278" s="237"/>
      <c r="G278" s="238"/>
      <c r="H278" s="235"/>
      <c r="I278" s="236"/>
      <c r="J278" s="236"/>
      <c r="K278" s="235"/>
      <c r="L278" s="68"/>
      <c r="M278" s="68"/>
    </row>
    <row r="279">
      <c r="A279" s="233"/>
      <c r="B279" s="152"/>
      <c r="C279" s="152"/>
      <c r="D279" s="234"/>
      <c r="E279" s="233"/>
      <c r="F279" s="238"/>
      <c r="G279" s="238"/>
      <c r="H279" s="236"/>
      <c r="I279" s="236"/>
      <c r="J279" s="236"/>
      <c r="K279" s="236"/>
      <c r="L279" s="68"/>
      <c r="M279" s="68"/>
    </row>
    <row r="280">
      <c r="A280" s="233"/>
      <c r="B280" s="152"/>
      <c r="C280" s="153"/>
      <c r="D280" s="234"/>
      <c r="E280" s="233"/>
      <c r="F280" s="237"/>
      <c r="G280" s="238"/>
      <c r="H280" s="235"/>
      <c r="I280" s="236"/>
      <c r="J280" s="236"/>
      <c r="K280" s="235"/>
      <c r="L280" s="68"/>
      <c r="M280" s="68"/>
    </row>
    <row r="281">
      <c r="A281" s="233"/>
      <c r="B281" s="152"/>
      <c r="C281" s="152"/>
      <c r="D281" s="234"/>
      <c r="E281" s="233"/>
      <c r="F281" s="238"/>
      <c r="G281" s="237"/>
      <c r="H281" s="235"/>
      <c r="I281" s="235"/>
      <c r="J281" s="236"/>
      <c r="K281" s="236"/>
      <c r="L281" s="68"/>
      <c r="M281" s="68"/>
    </row>
    <row r="282">
      <c r="A282" s="233"/>
      <c r="B282" s="152"/>
      <c r="C282" s="152"/>
      <c r="D282" s="234"/>
      <c r="E282" s="233"/>
      <c r="F282" s="238"/>
      <c r="G282" s="238"/>
      <c r="H282" s="236"/>
      <c r="I282" s="236"/>
      <c r="J282" s="236"/>
      <c r="K282" s="236"/>
      <c r="L282" s="68"/>
      <c r="M282" s="68"/>
    </row>
    <row r="283">
      <c r="A283" s="233"/>
      <c r="B283" s="152"/>
      <c r="C283" s="152"/>
      <c r="D283" s="234"/>
      <c r="E283" s="233"/>
      <c r="F283" s="238"/>
      <c r="G283" s="237"/>
      <c r="H283" s="235"/>
      <c r="I283" s="236"/>
      <c r="J283" s="235"/>
      <c r="K283" s="236"/>
      <c r="L283" s="68"/>
      <c r="M283" s="68"/>
    </row>
    <row r="284">
      <c r="A284" s="233"/>
      <c r="B284" s="152"/>
      <c r="C284" s="152"/>
      <c r="D284" s="234"/>
      <c r="E284" s="233"/>
      <c r="F284" s="235"/>
      <c r="G284" s="235"/>
      <c r="H284" s="68"/>
      <c r="I284" s="68"/>
      <c r="J284" s="68"/>
      <c r="K284" s="68"/>
      <c r="L284" s="68"/>
      <c r="M284" s="68"/>
    </row>
    <row r="285">
      <c r="A285" s="233"/>
      <c r="B285" s="152"/>
      <c r="C285" s="153"/>
      <c r="D285" s="234"/>
      <c r="E285" s="233"/>
      <c r="F285" s="238"/>
      <c r="G285" s="238"/>
      <c r="H285" s="236"/>
      <c r="I285" s="236"/>
      <c r="J285" s="236"/>
      <c r="K285" s="236"/>
      <c r="L285" s="68"/>
      <c r="M285" s="68"/>
    </row>
    <row r="286">
      <c r="A286" s="258"/>
      <c r="B286" s="152"/>
      <c r="C286" s="153"/>
      <c r="D286" s="234"/>
      <c r="E286" s="233"/>
      <c r="F286" s="238"/>
      <c r="G286" s="237"/>
      <c r="H286" s="235"/>
      <c r="I286" s="235"/>
      <c r="J286" s="235"/>
      <c r="K286" s="235"/>
    </row>
    <row r="287">
      <c r="A287" s="233"/>
      <c r="B287" s="152"/>
      <c r="C287" s="153"/>
      <c r="D287" s="259"/>
      <c r="E287" s="233"/>
      <c r="F287" s="237"/>
      <c r="G287" s="237"/>
      <c r="H287" s="235"/>
      <c r="I287" s="236"/>
      <c r="J287" s="236"/>
      <c r="K287" s="235"/>
      <c r="L287" s="153"/>
    </row>
    <row r="288">
      <c r="A288" s="233"/>
      <c r="B288" s="153"/>
      <c r="C288" s="68"/>
      <c r="D288" s="259"/>
      <c r="E288" s="233"/>
      <c r="F288" s="238"/>
      <c r="G288" s="238"/>
      <c r="H288" s="236"/>
      <c r="I288" s="236"/>
      <c r="J288" s="236"/>
      <c r="K288" s="236"/>
    </row>
    <row r="289">
      <c r="A289" s="233"/>
      <c r="B289" s="152"/>
      <c r="C289" s="68"/>
      <c r="D289" s="259"/>
      <c r="E289" s="233"/>
      <c r="F289" s="235"/>
      <c r="G289" s="235"/>
      <c r="H289" s="236"/>
      <c r="I289" s="236"/>
      <c r="J289" s="236"/>
      <c r="K289" s="236"/>
      <c r="L289" s="68"/>
    </row>
    <row r="303">
      <c r="A303" s="233"/>
      <c r="B303" s="152"/>
      <c r="D303" s="234"/>
      <c r="E303" s="233"/>
      <c r="F303" s="237"/>
      <c r="G303" s="237"/>
      <c r="H303" s="235"/>
      <c r="I303" s="235"/>
      <c r="J303" s="235"/>
      <c r="K303" s="235"/>
    </row>
    <row r="304">
      <c r="A304" s="233"/>
      <c r="B304" s="152"/>
      <c r="D304" s="234"/>
      <c r="E304" s="233"/>
    </row>
    <row r="305">
      <c r="A305" s="233"/>
      <c r="D305" s="234"/>
      <c r="E305" s="233"/>
      <c r="F305" s="237"/>
      <c r="G305" s="237"/>
    </row>
    <row r="306">
      <c r="A306" s="233"/>
      <c r="D306" s="234"/>
      <c r="E306" s="233"/>
    </row>
    <row r="307">
      <c r="A307" s="233"/>
      <c r="D307" s="234"/>
      <c r="E307" s="233"/>
      <c r="F307" s="237"/>
      <c r="G307" s="237"/>
    </row>
    <row r="308">
      <c r="A308" s="233"/>
      <c r="D308" s="234"/>
      <c r="E308" s="233"/>
      <c r="F308" s="237"/>
      <c r="G308" s="237"/>
    </row>
    <row r="309">
      <c r="A309" s="233"/>
      <c r="D309" s="234"/>
      <c r="E309" s="233"/>
      <c r="F309" s="237"/>
      <c r="G309" s="237"/>
    </row>
    <row r="310">
      <c r="A310" s="233"/>
      <c r="D310" s="234"/>
      <c r="E310" s="233"/>
      <c r="F310" s="237"/>
      <c r="G310" s="237"/>
    </row>
    <row r="311">
      <c r="A311" s="233"/>
      <c r="D311" s="234"/>
      <c r="E311" s="233"/>
      <c r="F311" s="237"/>
      <c r="G311" s="237"/>
      <c r="L311" s="152"/>
    </row>
    <row r="488">
      <c r="A488" s="233"/>
      <c r="D488" s="234"/>
      <c r="E488" s="233"/>
      <c r="F488" s="237"/>
      <c r="G488" s="237"/>
      <c r="H488" s="235"/>
      <c r="I488" s="236"/>
      <c r="J488" s="236"/>
      <c r="K488" s="235"/>
    </row>
    <row r="489">
      <c r="A489" s="233"/>
      <c r="D489" s="234"/>
      <c r="E489" s="233"/>
      <c r="F489" s="237"/>
      <c r="G489" s="237"/>
      <c r="H489" s="235"/>
      <c r="I489" s="236"/>
      <c r="J489" s="236"/>
      <c r="K489" s="235"/>
    </row>
    <row r="490">
      <c r="A490" s="233"/>
      <c r="D490" s="234"/>
      <c r="E490" s="233"/>
      <c r="F490" s="237"/>
      <c r="G490" s="237"/>
      <c r="H490" s="235"/>
      <c r="I490" s="236"/>
      <c r="J490" s="236"/>
      <c r="K490" s="235"/>
      <c r="L490" s="152"/>
    </row>
  </sheetData>
  <autoFilter ref="$A$1:$AC$323"/>
  <customSheetViews>
    <customSheetView guid="{6AFCB687-A5B1-4A43-94F3-0C0C9622126F}" filter="1" showAutoFilter="1">
      <autoFilter ref="$A$1:$L$489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JC"/>
            <filter val="YUMINA"/>
            <filter val="CASSANDRA"/>
            <filter val="KJ"/>
          </filters>
        </filterColumn>
      </autoFilter>
    </customSheetView>
    <customSheetView guid="{15494CB8-74BA-41CD-979C-0A1F98FA7AD5}" filter="1" showAutoFilter="1">
      <autoFilter ref="$A$1:$L$489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YUMINA"/>
            <filter val="CASSANDRA"/>
            <filter val="KJ"/>
          </filters>
        </filterColumn>
      </autoFilter>
    </customSheetView>
    <customSheetView guid="{6F7B0752-2D34-424D-B3B4-CA21D0151CF6}" filter="1" showAutoFilter="1">
      <autoFilter ref="$A$1:$L$489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YUMINA"/>
            <filter val="CASSANDRA"/>
            <filter val="KJ"/>
          </filters>
        </filterColumn>
      </autoFilter>
    </customSheetView>
    <customSheetView guid="{E03E75B9-18D3-4F9C-8E98-9CFDBAC1C039}" filter="1" showAutoFilter="1">
      <autoFilter ref="$A$1:$AC$288"/>
    </customSheetView>
    <customSheetView guid="{482CA3F1-235E-4CBB-838F-2B51A4768B5C}" filter="1" showAutoFilter="1">
      <autoFilter ref="$A$1:$AC$288"/>
    </customSheetView>
  </customSheetViews>
  <conditionalFormatting sqref="F2:K302 L86 L99:L109 L115:L127 L137:L138 L146 L151 L229 L231:L239 L248:L260 L270:L272">
    <cfRule type="expression" dxfId="0" priority="1">
      <formula>MOD</formula>
    </cfRule>
  </conditionalFormatting>
  <conditionalFormatting sqref="F2:G300 H2:K149 L99:L109 L115:L118 L123:L127 L137:L138 L146 H151:K300 L151 L229 L231:L239 L248:L254 L257:L260 L270:L272">
    <cfRule type="expression" dxfId="0" priority="2">
      <formula>MOD</formula>
    </cfRule>
  </conditionalFormatting>
  <conditionalFormatting sqref="F2:K17 F28:K28 F32:K33 F41 F43:K44 F48:K48 F51:K52 F55:K55 F62:K64 F74:K289 L99:L109 L115:L118 L123:L127 L137:L138 L146 L151 L229 L231:L239 L248:L254 L257:L260 L270:L272 F303:K303 F305:K305 F307:K315 F317:K320 F322:K323 F410:K490">
    <cfRule type="expression" dxfId="0" priority="3">
      <formula>MOD</formula>
    </cfRule>
  </conditionalFormatting>
  <conditionalFormatting sqref="F2:K17 F28:K28 F32:K33 F41 F43:K44 F48:K48 F51:K52 F55:K55 F62:K64 F74:K289 L99:L109 L115:L118 L123:L127 L137:L138 L146 L151 L229 L231:L239 L248:L254 L257:L260 L270:L272 F303:K303 F305:K305 F307:K315 F317:K320 F322:K323 F410:F413 G410:G490 H410:K413 F415 H415:K415 F417:F490 H417:K490">
    <cfRule type="expression" dxfId="0" priority="4">
      <formula>MOD</formula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45201.0</v>
      </c>
      <c r="F3" s="14"/>
      <c r="G3" s="14"/>
      <c r="H3" s="14"/>
      <c r="I3" s="15"/>
      <c r="J3" s="15"/>
      <c r="K3" s="16"/>
      <c r="L3" s="13">
        <v>45202.0</v>
      </c>
      <c r="M3" s="15"/>
      <c r="N3" s="15"/>
      <c r="O3" s="15"/>
      <c r="P3" s="15"/>
      <c r="Q3" s="11"/>
      <c r="R3" s="17"/>
      <c r="S3" s="13">
        <v>45203.0</v>
      </c>
      <c r="T3" s="11"/>
      <c r="U3" s="15"/>
      <c r="V3" s="15"/>
      <c r="W3" s="11"/>
      <c r="X3" s="18"/>
      <c r="Y3" s="14"/>
      <c r="Z3" s="13">
        <v>45204.0</v>
      </c>
      <c r="AA3" s="15"/>
      <c r="AB3" s="15"/>
      <c r="AC3" s="11"/>
      <c r="AD3" s="15"/>
      <c r="AE3" s="15"/>
      <c r="AF3" s="12"/>
      <c r="AG3" s="13">
        <v>45205.0</v>
      </c>
      <c r="AH3" s="15"/>
      <c r="AI3" s="11"/>
      <c r="AJ3" s="15"/>
      <c r="AK3" s="15"/>
      <c r="AL3" s="15"/>
      <c r="AM3" s="18"/>
      <c r="AN3" s="13">
        <v>45206.0</v>
      </c>
      <c r="AO3" s="11"/>
      <c r="AP3" s="19"/>
      <c r="AQ3" s="19"/>
      <c r="AR3" s="19"/>
      <c r="AS3" s="19"/>
      <c r="AT3" s="14"/>
      <c r="AU3" s="13">
        <v>45207.0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45201.0</v>
      </c>
      <c r="D5" s="38" t="s">
        <v>63</v>
      </c>
      <c r="E5" s="39" t="s">
        <v>63</v>
      </c>
      <c r="F5" s="40">
        <v>0.0</v>
      </c>
      <c r="G5" s="40">
        <v>0.0</v>
      </c>
      <c r="H5" s="40">
        <v>0.0</v>
      </c>
      <c r="I5" s="42" t="s">
        <v>131</v>
      </c>
      <c r="J5" s="37">
        <v>45203.0</v>
      </c>
      <c r="K5" s="38" t="s">
        <v>286</v>
      </c>
      <c r="L5" s="39" t="s">
        <v>120</v>
      </c>
      <c r="M5" s="40">
        <v>0.0</v>
      </c>
      <c r="N5" s="40">
        <v>4.5</v>
      </c>
      <c r="O5" s="40">
        <v>0.0</v>
      </c>
      <c r="P5" s="42" t="s">
        <v>24</v>
      </c>
      <c r="Q5" s="37">
        <v>45203.0</v>
      </c>
      <c r="R5" s="38" t="s">
        <v>23</v>
      </c>
      <c r="S5" s="39" t="s">
        <v>23</v>
      </c>
      <c r="T5" s="40">
        <v>0.0</v>
      </c>
      <c r="U5" s="40">
        <v>0.0</v>
      </c>
      <c r="V5" s="40">
        <v>0.0</v>
      </c>
      <c r="W5" s="43" t="s">
        <v>26</v>
      </c>
      <c r="X5" s="37">
        <v>45204.0</v>
      </c>
      <c r="Y5" s="38" t="s">
        <v>23</v>
      </c>
      <c r="Z5" s="39" t="s">
        <v>23</v>
      </c>
      <c r="AA5" s="40">
        <v>0.0</v>
      </c>
      <c r="AB5" s="40">
        <v>0.0</v>
      </c>
      <c r="AC5" s="40">
        <v>0.0</v>
      </c>
      <c r="AD5" s="56" t="s">
        <v>56</v>
      </c>
      <c r="AE5" s="37">
        <v>45205.0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45206.0</v>
      </c>
      <c r="AM5" s="38" t="s">
        <v>25</v>
      </c>
      <c r="AN5" s="39" t="s">
        <v>25</v>
      </c>
      <c r="AO5" s="40">
        <v>0.0</v>
      </c>
      <c r="AP5" s="40">
        <v>0.0</v>
      </c>
      <c r="AQ5" s="40">
        <v>0.0</v>
      </c>
      <c r="AR5" s="47" t="s">
        <v>27</v>
      </c>
      <c r="AS5" s="37">
        <v>45208.0</v>
      </c>
      <c r="AT5" s="38" t="s">
        <v>23</v>
      </c>
      <c r="AU5" s="39" t="s">
        <v>23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4.5</v>
      </c>
      <c r="BB5" s="39">
        <f t="shared" si="1"/>
        <v>0</v>
      </c>
      <c r="BC5" s="50">
        <f t="shared" ref="BC5:BC12" si="3">SUM(AZ5,BA5,BB5)</f>
        <v>4.5</v>
      </c>
      <c r="BD5" s="51"/>
      <c r="BE5" s="39">
        <f t="shared" ref="BE5:BE11" si="4">AZ5*80</f>
        <v>0</v>
      </c>
      <c r="BF5" s="39">
        <f t="shared" ref="BF5:BF11" si="5">BA5*88</f>
        <v>396</v>
      </c>
      <c r="BG5" s="39">
        <f t="shared" ref="BG5:BG11" si="6">BB5*80</f>
        <v>0</v>
      </c>
      <c r="BH5" s="39">
        <f t="shared" ref="BH5:BH12" si="7">SUM(BE5,BF5,BG5)</f>
        <v>396</v>
      </c>
      <c r="BI5" s="51"/>
      <c r="BJ5" s="52" t="s">
        <v>1</v>
      </c>
      <c r="BK5" s="53">
        <f>BC14</f>
        <v>109.5</v>
      </c>
      <c r="BL5" s="51"/>
      <c r="BM5" s="51"/>
    </row>
    <row r="6">
      <c r="A6" s="35" t="s">
        <v>30</v>
      </c>
      <c r="B6" s="36" t="s">
        <v>19</v>
      </c>
      <c r="C6" s="37">
        <v>45201.0</v>
      </c>
      <c r="D6" s="38" t="s">
        <v>25</v>
      </c>
      <c r="E6" s="39" t="s">
        <v>25</v>
      </c>
      <c r="F6" s="40">
        <v>0.0</v>
      </c>
      <c r="G6" s="40">
        <v>0.0</v>
      </c>
      <c r="H6" s="40">
        <v>0.0</v>
      </c>
      <c r="I6" s="41" t="s">
        <v>22</v>
      </c>
      <c r="J6" s="37">
        <v>45202.0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42" t="s">
        <v>24</v>
      </c>
      <c r="Q6" s="37">
        <v>45203.0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45204.0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45205.0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45206.0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45208.0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31</v>
      </c>
      <c r="BB6" s="39">
        <f t="shared" si="2"/>
        <v>0</v>
      </c>
      <c r="BC6" s="50">
        <f t="shared" si="3"/>
        <v>31</v>
      </c>
      <c r="BD6" s="51"/>
      <c r="BE6" s="39">
        <f t="shared" si="4"/>
        <v>0</v>
      </c>
      <c r="BF6" s="39">
        <f t="shared" si="5"/>
        <v>2728</v>
      </c>
      <c r="BG6" s="39">
        <f t="shared" si="6"/>
        <v>0</v>
      </c>
      <c r="BH6" s="39">
        <f t="shared" si="7"/>
        <v>2728</v>
      </c>
      <c r="BI6" s="51"/>
      <c r="BJ6" s="52" t="s">
        <v>31</v>
      </c>
      <c r="BK6" s="55">
        <f>BC40</f>
        <v>173</v>
      </c>
      <c r="BL6" s="51"/>
      <c r="BM6" s="51"/>
    </row>
    <row r="7">
      <c r="A7" s="35" t="s">
        <v>32</v>
      </c>
      <c r="B7" s="36" t="s">
        <v>19</v>
      </c>
      <c r="C7" s="37">
        <v>45201.0</v>
      </c>
      <c r="D7" s="38" t="s">
        <v>272</v>
      </c>
      <c r="E7" s="39" t="s">
        <v>21</v>
      </c>
      <c r="F7" s="40">
        <v>0.0</v>
      </c>
      <c r="G7" s="40">
        <v>6.5</v>
      </c>
      <c r="H7" s="40">
        <v>0.0</v>
      </c>
      <c r="I7" s="57" t="s">
        <v>46</v>
      </c>
      <c r="J7" s="37">
        <v>45203.0</v>
      </c>
      <c r="K7" s="38" t="s">
        <v>25</v>
      </c>
      <c r="L7" s="39" t="s">
        <v>25</v>
      </c>
      <c r="M7" s="40">
        <v>0.0</v>
      </c>
      <c r="N7" s="40">
        <v>0.0</v>
      </c>
      <c r="O7" s="40">
        <v>0.0</v>
      </c>
      <c r="P7" s="38" t="s">
        <v>36</v>
      </c>
      <c r="Q7" s="37">
        <v>45204.0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45205.0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45206.0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45207.0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93</v>
      </c>
      <c r="AS7" s="37">
        <v>45207.0</v>
      </c>
      <c r="AT7" s="38" t="s">
        <v>35</v>
      </c>
      <c r="AU7" s="39" t="s">
        <v>35</v>
      </c>
      <c r="AV7" s="40">
        <v>0.0</v>
      </c>
      <c r="AW7" s="40">
        <v>0.0</v>
      </c>
      <c r="AX7" s="40">
        <v>0.0</v>
      </c>
      <c r="AY7" s="48"/>
      <c r="AZ7" s="49">
        <f t="shared" ref="AZ7:BB7" si="8">SUM(F7,M7,T7,AA7,AH7,AO7,AV7)</f>
        <v>25</v>
      </c>
      <c r="BA7" s="39">
        <f t="shared" si="8"/>
        <v>10.5</v>
      </c>
      <c r="BB7" s="39">
        <f t="shared" si="8"/>
        <v>1</v>
      </c>
      <c r="BC7" s="50">
        <f t="shared" si="3"/>
        <v>36.5</v>
      </c>
      <c r="BD7" s="51"/>
      <c r="BE7" s="39">
        <f t="shared" si="4"/>
        <v>2000</v>
      </c>
      <c r="BF7" s="39">
        <f t="shared" si="5"/>
        <v>924</v>
      </c>
      <c r="BG7" s="39">
        <f t="shared" si="6"/>
        <v>80</v>
      </c>
      <c r="BH7" s="39">
        <f t="shared" si="7"/>
        <v>3004</v>
      </c>
      <c r="BI7" s="51"/>
      <c r="BJ7" s="52" t="s">
        <v>23</v>
      </c>
      <c r="BK7" s="53">
        <f>BC50</f>
        <v>73.5</v>
      </c>
      <c r="BL7" s="51"/>
      <c r="BM7" s="51"/>
    </row>
    <row r="8">
      <c r="A8" s="35" t="s">
        <v>45</v>
      </c>
      <c r="B8" s="41" t="s">
        <v>33</v>
      </c>
      <c r="C8" s="37">
        <v>45202.0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45203.0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45204.0</v>
      </c>
      <c r="R8" s="38" t="s">
        <v>25</v>
      </c>
      <c r="S8" s="39" t="s">
        <v>25</v>
      </c>
      <c r="T8" s="40">
        <v>0.0</v>
      </c>
      <c r="U8" s="40">
        <v>0.0</v>
      </c>
      <c r="V8" s="40">
        <v>0.0</v>
      </c>
      <c r="W8" s="56" t="s">
        <v>37</v>
      </c>
      <c r="X8" s="37">
        <v>45205.0</v>
      </c>
      <c r="Y8" s="38" t="s">
        <v>25</v>
      </c>
      <c r="Z8" s="39" t="s">
        <v>25</v>
      </c>
      <c r="AA8" s="40">
        <v>0.0</v>
      </c>
      <c r="AB8" s="40">
        <v>0.0</v>
      </c>
      <c r="AC8" s="40">
        <v>0.0</v>
      </c>
      <c r="AD8" s="56" t="s">
        <v>40</v>
      </c>
      <c r="AE8" s="37">
        <v>45206.0</v>
      </c>
      <c r="AF8" s="42" t="s">
        <v>274</v>
      </c>
      <c r="AG8" s="58" t="s">
        <v>48</v>
      </c>
      <c r="AH8" s="40">
        <v>6.0</v>
      </c>
      <c r="AI8" s="40">
        <v>2.0</v>
      </c>
      <c r="AJ8" s="40">
        <v>0.0</v>
      </c>
      <c r="AK8" s="47" t="s">
        <v>43</v>
      </c>
      <c r="AL8" s="37">
        <v>45207.0</v>
      </c>
      <c r="AM8" s="42" t="s">
        <v>274</v>
      </c>
      <c r="AN8" s="58" t="s">
        <v>48</v>
      </c>
      <c r="AO8" s="40">
        <v>6.0</v>
      </c>
      <c r="AP8" s="40">
        <v>2.0</v>
      </c>
      <c r="AQ8" s="40">
        <v>0.0</v>
      </c>
      <c r="AR8" s="47" t="s">
        <v>44</v>
      </c>
      <c r="AS8" s="37">
        <v>45208.0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28.5</v>
      </c>
      <c r="BA8" s="39">
        <f t="shared" si="9"/>
        <v>7</v>
      </c>
      <c r="BB8" s="39">
        <f t="shared" si="9"/>
        <v>0</v>
      </c>
      <c r="BC8" s="50">
        <f t="shared" si="3"/>
        <v>35.5</v>
      </c>
      <c r="BD8" s="51"/>
      <c r="BE8" s="39">
        <f t="shared" si="4"/>
        <v>2280</v>
      </c>
      <c r="BF8" s="39">
        <f t="shared" si="5"/>
        <v>616</v>
      </c>
      <c r="BG8" s="39">
        <f t="shared" si="6"/>
        <v>0</v>
      </c>
      <c r="BH8" s="39">
        <f t="shared" si="7"/>
        <v>2896</v>
      </c>
      <c r="BI8" s="51"/>
      <c r="BJ8" s="55" t="s">
        <v>49</v>
      </c>
      <c r="BK8" s="55">
        <f>BC60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53"/>
      <c r="AG9" s="53"/>
      <c r="AH9" s="40">
        <v>0.0</v>
      </c>
      <c r="AI9" s="40">
        <v>0.0</v>
      </c>
      <c r="AJ9" s="40">
        <v>0.0</v>
      </c>
      <c r="AK9" s="54"/>
      <c r="AL9" s="45"/>
      <c r="AM9" s="53"/>
      <c r="AN9" s="53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153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41" t="s">
        <v>22</v>
      </c>
      <c r="J10" s="37">
        <v>45202.0</v>
      </c>
      <c r="K10" s="42" t="s">
        <v>327</v>
      </c>
      <c r="L10" s="53" t="s">
        <v>328</v>
      </c>
      <c r="M10" s="40">
        <v>0.0</v>
      </c>
      <c r="N10" s="40">
        <v>2.0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2</v>
      </c>
      <c r="BB10" s="39">
        <f t="shared" si="11"/>
        <v>0</v>
      </c>
      <c r="BC10" s="50">
        <f t="shared" si="3"/>
        <v>2</v>
      </c>
      <c r="BD10" s="51"/>
      <c r="BE10" s="39">
        <f t="shared" si="4"/>
        <v>0</v>
      </c>
      <c r="BF10" s="39">
        <f t="shared" si="5"/>
        <v>176</v>
      </c>
      <c r="BG10" s="39">
        <f t="shared" si="6"/>
        <v>0</v>
      </c>
      <c r="BH10" s="39">
        <f t="shared" si="7"/>
        <v>176</v>
      </c>
      <c r="BI10" s="51"/>
      <c r="BJ10" s="62" t="s">
        <v>53</v>
      </c>
      <c r="BK10" s="62">
        <f>BC71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39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60"/>
      <c r="J12" s="45"/>
      <c r="K12" s="39"/>
      <c r="L12" s="39"/>
      <c r="M12" s="40">
        <v>0.0</v>
      </c>
      <c r="N12" s="40">
        <v>0.0</v>
      </c>
      <c r="O12" s="40">
        <v>0.0</v>
      </c>
      <c r="P12" s="53"/>
      <c r="Q12" s="45"/>
      <c r="R12" s="39"/>
      <c r="S12" s="39"/>
      <c r="T12" s="40">
        <v>0.0</v>
      </c>
      <c r="U12" s="40">
        <v>0.0</v>
      </c>
      <c r="V12" s="40">
        <v>0.0</v>
      </c>
      <c r="W12" s="63"/>
      <c r="X12" s="45"/>
      <c r="Y12" s="39"/>
      <c r="Z12" s="39"/>
      <c r="AA12" s="40">
        <v>0.0</v>
      </c>
      <c r="AB12" s="40">
        <v>0.0</v>
      </c>
      <c r="AC12" s="40">
        <v>0.0</v>
      </c>
      <c r="AD12" s="44"/>
      <c r="AE12" s="45"/>
      <c r="AF12" s="39"/>
      <c r="AG12" s="39"/>
      <c r="AH12" s="40">
        <v>0.0</v>
      </c>
      <c r="AI12" s="40">
        <v>0.0</v>
      </c>
      <c r="AJ12" s="40">
        <v>0.0</v>
      </c>
      <c r="AK12" s="149"/>
      <c r="AL12" s="45"/>
      <c r="AM12" s="39"/>
      <c r="AN12" s="39"/>
      <c r="AO12" s="40">
        <v>0.0</v>
      </c>
      <c r="AP12" s="40">
        <v>0.0</v>
      </c>
      <c r="AQ12" s="40">
        <v>0.0</v>
      </c>
      <c r="AR12" s="54"/>
      <c r="AS12" s="45"/>
      <c r="AT12" s="39"/>
      <c r="AU12" s="39"/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0</v>
      </c>
      <c r="BB12" s="39">
        <f t="shared" si="13"/>
        <v>0</v>
      </c>
      <c r="BC12" s="50">
        <f t="shared" si="3"/>
        <v>0</v>
      </c>
      <c r="BD12" s="51"/>
      <c r="BE12" s="39">
        <f>AZ12*67.31</f>
        <v>0</v>
      </c>
      <c r="BF12" s="39">
        <f>BA12*74</f>
        <v>0</v>
      </c>
      <c r="BG12" s="39">
        <f>BB12*84</f>
        <v>0</v>
      </c>
      <c r="BH12" s="39">
        <f t="shared" si="7"/>
        <v>0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BC82</f>
        <v>42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53.5</v>
      </c>
      <c r="BA14" s="78">
        <f t="shared" si="14"/>
        <v>55</v>
      </c>
      <c r="BB14" s="78">
        <f t="shared" si="14"/>
        <v>1</v>
      </c>
      <c r="BC14" s="79">
        <f t="shared" si="14"/>
        <v>109.5</v>
      </c>
      <c r="BD14" s="51"/>
      <c r="BE14" s="40">
        <f t="shared" ref="BE14:BG14" si="15">sum(BE5,BE6,BE7,BE8,BE9,BE10)</f>
        <v>4280</v>
      </c>
      <c r="BF14" s="40">
        <f t="shared" si="15"/>
        <v>4840</v>
      </c>
      <c r="BG14" s="40">
        <f t="shared" si="15"/>
        <v>80</v>
      </c>
      <c r="BH14" s="40">
        <f>sum(BH5,BH6,BH7,BH8,BH9,BH10,BH11,BH12)</f>
        <v>9200</v>
      </c>
      <c r="BI14" s="51"/>
      <c r="BJ14" s="62" t="s">
        <v>59</v>
      </c>
      <c r="BK14" s="62">
        <f>BC92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SUM(BC136,BC140)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45201.0</v>
      </c>
      <c r="F18" s="14"/>
      <c r="G18" s="14"/>
      <c r="H18" s="14"/>
      <c r="I18" s="15"/>
      <c r="J18" s="15"/>
      <c r="K18" s="16"/>
      <c r="L18" s="13">
        <v>45202.0</v>
      </c>
      <c r="M18" s="15"/>
      <c r="N18" s="15"/>
      <c r="O18" s="15"/>
      <c r="P18" s="15"/>
      <c r="Q18" s="11"/>
      <c r="R18" s="17"/>
      <c r="S18" s="13">
        <v>45203.0</v>
      </c>
      <c r="T18" s="11"/>
      <c r="U18" s="15"/>
      <c r="V18" s="15"/>
      <c r="W18" s="11"/>
      <c r="X18" s="18"/>
      <c r="Y18" s="14"/>
      <c r="Z18" s="13">
        <v>45204.0</v>
      </c>
      <c r="AA18" s="15"/>
      <c r="AB18" s="15"/>
      <c r="AC18" s="11"/>
      <c r="AD18" s="15"/>
      <c r="AE18" s="15"/>
      <c r="AF18" s="12"/>
      <c r="AG18" s="13">
        <v>45205.0</v>
      </c>
      <c r="AH18" s="15"/>
      <c r="AI18" s="11"/>
      <c r="AJ18" s="15"/>
      <c r="AK18" s="15"/>
      <c r="AL18" s="15"/>
      <c r="AM18" s="18"/>
      <c r="AN18" s="13">
        <v>45206.0</v>
      </c>
      <c r="AO18" s="11"/>
      <c r="AP18" s="19"/>
      <c r="AQ18" s="19"/>
      <c r="AR18" s="19"/>
      <c r="AS18" s="19"/>
      <c r="AT18" s="14"/>
      <c r="AU18" s="13">
        <v>45207.0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396</v>
      </c>
      <c r="BL19" s="32"/>
      <c r="BM19" s="32"/>
    </row>
    <row r="20">
      <c r="A20" s="94" t="s">
        <v>198</v>
      </c>
      <c r="B20" s="41" t="s">
        <v>33</v>
      </c>
      <c r="C20" s="37">
        <v>45202.0</v>
      </c>
      <c r="D20" s="42" t="s">
        <v>274</v>
      </c>
      <c r="E20" s="58" t="s">
        <v>48</v>
      </c>
      <c r="F20" s="40">
        <v>6.0</v>
      </c>
      <c r="G20" s="40">
        <v>2.0</v>
      </c>
      <c r="H20" s="40">
        <v>0.0</v>
      </c>
      <c r="I20" s="57" t="s">
        <v>46</v>
      </c>
      <c r="J20" s="37">
        <v>45203.0</v>
      </c>
      <c r="K20" s="42" t="s">
        <v>315</v>
      </c>
      <c r="L20" s="58" t="s">
        <v>200</v>
      </c>
      <c r="M20" s="40">
        <v>6.0</v>
      </c>
      <c r="N20" s="40">
        <v>2.0</v>
      </c>
      <c r="O20" s="40">
        <v>0.5</v>
      </c>
      <c r="P20" s="38" t="s">
        <v>36</v>
      </c>
      <c r="Q20" s="37">
        <v>45204.0</v>
      </c>
      <c r="R20" s="42" t="s">
        <v>112</v>
      </c>
      <c r="S20" s="58" t="s">
        <v>71</v>
      </c>
      <c r="T20" s="40">
        <v>6.5</v>
      </c>
      <c r="U20" s="40">
        <v>1.0</v>
      </c>
      <c r="V20" s="40">
        <v>0.0</v>
      </c>
      <c r="W20" s="43" t="s">
        <v>26</v>
      </c>
      <c r="X20" s="37">
        <v>45204.0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6" t="s">
        <v>56</v>
      </c>
      <c r="AE20" s="37">
        <v>45205.0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45206.0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36" t="s">
        <v>93</v>
      </c>
      <c r="AS20" s="37">
        <v>45207.0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18.5</v>
      </c>
      <c r="BA20" s="39">
        <f t="shared" si="16"/>
        <v>23</v>
      </c>
      <c r="BB20" s="39">
        <f t="shared" si="16"/>
        <v>0.5</v>
      </c>
      <c r="BC20" s="50">
        <f t="shared" ref="BC20:BC27" si="18">SUM(AZ20,BA20,BB20)</f>
        <v>42</v>
      </c>
      <c r="BD20" s="51"/>
      <c r="BE20" s="39">
        <f>AZ20*67.31</f>
        <v>1245.235</v>
      </c>
      <c r="BF20" s="39">
        <f>BA20*74</f>
        <v>1702</v>
      </c>
      <c r="BG20" s="39">
        <f>BB20*84</f>
        <v>42</v>
      </c>
      <c r="BH20" s="39">
        <f t="shared" ref="BH20:BH27" si="19">sum(BE20,BF20,BG20)</f>
        <v>2989.235</v>
      </c>
      <c r="BI20" s="51"/>
      <c r="BJ20" s="39" t="s">
        <v>68</v>
      </c>
      <c r="BK20" s="93">
        <f>BH6</f>
        <v>2728</v>
      </c>
      <c r="BL20" s="51"/>
      <c r="BM20" s="51"/>
    </row>
    <row r="21">
      <c r="A21" s="97" t="s">
        <v>69</v>
      </c>
      <c r="B21" s="41" t="s">
        <v>33</v>
      </c>
      <c r="C21" s="37">
        <v>45202.0</v>
      </c>
      <c r="D21" s="42" t="s">
        <v>25</v>
      </c>
      <c r="E21" s="58" t="s">
        <v>25</v>
      </c>
      <c r="F21" s="40">
        <v>0.0</v>
      </c>
      <c r="G21" s="40">
        <v>0.0</v>
      </c>
      <c r="H21" s="40">
        <v>0.0</v>
      </c>
      <c r="I21" s="57" t="s">
        <v>46</v>
      </c>
      <c r="J21" s="37">
        <v>45203.0</v>
      </c>
      <c r="K21" s="42" t="s">
        <v>25</v>
      </c>
      <c r="L21" s="58" t="s">
        <v>25</v>
      </c>
      <c r="M21" s="40">
        <v>0.0</v>
      </c>
      <c r="N21" s="40">
        <v>0.0</v>
      </c>
      <c r="O21" s="40">
        <v>0.0</v>
      </c>
      <c r="P21" s="38" t="s">
        <v>36</v>
      </c>
      <c r="Q21" s="37">
        <v>45204.0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56" t="s">
        <v>37</v>
      </c>
      <c r="X21" s="37">
        <v>45205.0</v>
      </c>
      <c r="Y21" s="42" t="s">
        <v>274</v>
      </c>
      <c r="Z21" s="58" t="s">
        <v>48</v>
      </c>
      <c r="AA21" s="40">
        <v>6.0</v>
      </c>
      <c r="AB21" s="40">
        <v>2.0</v>
      </c>
      <c r="AC21" s="40">
        <v>0.0</v>
      </c>
      <c r="AD21" s="56" t="s">
        <v>40</v>
      </c>
      <c r="AE21" s="37">
        <v>45206.0</v>
      </c>
      <c r="AF21" s="42" t="s">
        <v>316</v>
      </c>
      <c r="AG21" s="58" t="s">
        <v>317</v>
      </c>
      <c r="AH21" s="40">
        <v>5.0</v>
      </c>
      <c r="AI21" s="40">
        <v>3.0</v>
      </c>
      <c r="AJ21" s="40">
        <v>1.0</v>
      </c>
      <c r="AK21" s="96" t="s">
        <v>43</v>
      </c>
      <c r="AL21" s="37">
        <v>45207.0</v>
      </c>
      <c r="AM21" s="42" t="s">
        <v>316</v>
      </c>
      <c r="AN21" s="58" t="s">
        <v>317</v>
      </c>
      <c r="AO21" s="40">
        <v>5.0</v>
      </c>
      <c r="AP21" s="40">
        <v>3.0</v>
      </c>
      <c r="AQ21" s="40">
        <v>1.0</v>
      </c>
      <c r="AR21" s="57" t="s">
        <v>44</v>
      </c>
      <c r="AS21" s="37">
        <v>45208.0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28</v>
      </c>
      <c r="BA21" s="39">
        <f t="shared" si="17"/>
        <v>12</v>
      </c>
      <c r="BB21" s="39">
        <f t="shared" si="17"/>
        <v>2</v>
      </c>
      <c r="BC21" s="50">
        <f t="shared" si="18"/>
        <v>42</v>
      </c>
      <c r="BD21" s="51"/>
      <c r="BE21" s="39">
        <f t="shared" ref="BE21:BE25" si="21">AZ21*80</f>
        <v>2240</v>
      </c>
      <c r="BF21" s="39">
        <f t="shared" ref="BF21:BF25" si="22">BA21*88</f>
        <v>1056</v>
      </c>
      <c r="BG21" s="39">
        <f t="shared" ref="BG21:BG25" si="23">BB21*80</f>
        <v>160</v>
      </c>
      <c r="BH21" s="39">
        <f t="shared" si="19"/>
        <v>3456</v>
      </c>
      <c r="BI21" s="51"/>
      <c r="BJ21" s="39" t="s">
        <v>72</v>
      </c>
      <c r="BK21" s="93">
        <f>sum(BH7,BH68)</f>
        <v>3532</v>
      </c>
      <c r="BL21" s="51"/>
      <c r="BM21" s="51"/>
    </row>
    <row r="22">
      <c r="A22" s="35" t="s">
        <v>73</v>
      </c>
      <c r="B22" s="41" t="s">
        <v>33</v>
      </c>
      <c r="C22" s="37">
        <v>45202.0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57" t="s">
        <v>46</v>
      </c>
      <c r="J22" s="37">
        <v>45203.0</v>
      </c>
      <c r="K22" s="42" t="s">
        <v>128</v>
      </c>
      <c r="L22" s="58" t="s">
        <v>202</v>
      </c>
      <c r="M22" s="40">
        <v>6.0</v>
      </c>
      <c r="N22" s="40">
        <v>1.0</v>
      </c>
      <c r="O22" s="40">
        <v>0.0</v>
      </c>
      <c r="P22" s="38" t="s">
        <v>36</v>
      </c>
      <c r="Q22" s="37">
        <v>45204.0</v>
      </c>
      <c r="R22" s="42" t="s">
        <v>25</v>
      </c>
      <c r="S22" s="58" t="s">
        <v>25</v>
      </c>
      <c r="T22" s="40">
        <v>0.0</v>
      </c>
      <c r="U22" s="40">
        <v>0.0</v>
      </c>
      <c r="V22" s="40">
        <v>0.0</v>
      </c>
      <c r="W22" s="56" t="s">
        <v>37</v>
      </c>
      <c r="X22" s="37">
        <v>45205.0</v>
      </c>
      <c r="Y22" s="42" t="s">
        <v>47</v>
      </c>
      <c r="Z22" s="58" t="s">
        <v>318</v>
      </c>
      <c r="AA22" s="40">
        <v>7.0</v>
      </c>
      <c r="AB22" s="40">
        <v>1.0</v>
      </c>
      <c r="AC22" s="40">
        <v>0.0</v>
      </c>
      <c r="AD22" s="56" t="s">
        <v>40</v>
      </c>
      <c r="AE22" s="37">
        <v>45206.0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45207.0</v>
      </c>
      <c r="AM22" s="42" t="s">
        <v>112</v>
      </c>
      <c r="AN22" s="58" t="s">
        <v>71</v>
      </c>
      <c r="AO22" s="40">
        <v>6.5</v>
      </c>
      <c r="AP22" s="40">
        <v>1.0</v>
      </c>
      <c r="AQ22" s="40">
        <v>0.0</v>
      </c>
      <c r="AR22" s="57" t="s">
        <v>44</v>
      </c>
      <c r="AS22" s="37">
        <v>45208.0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0">SUM(F22,M22,T22,AA22,AH22,AO22,AV22)</f>
        <v>39</v>
      </c>
      <c r="BA22" s="39">
        <f t="shared" si="20"/>
        <v>6</v>
      </c>
      <c r="BB22" s="39">
        <f t="shared" si="20"/>
        <v>0</v>
      </c>
      <c r="BC22" s="50">
        <f t="shared" si="18"/>
        <v>45</v>
      </c>
      <c r="BD22" s="51"/>
      <c r="BE22" s="39">
        <f t="shared" si="21"/>
        <v>3120</v>
      </c>
      <c r="BF22" s="39">
        <f t="shared" si="22"/>
        <v>528</v>
      </c>
      <c r="BG22" s="39">
        <f t="shared" si="23"/>
        <v>0</v>
      </c>
      <c r="BH22" s="39">
        <f t="shared" si="19"/>
        <v>3648</v>
      </c>
      <c r="BI22" s="51"/>
      <c r="BJ22" s="39" t="s">
        <v>76</v>
      </c>
      <c r="BK22" s="93">
        <f>BH8</f>
        <v>2896</v>
      </c>
      <c r="BL22" s="51"/>
      <c r="BM22" s="51"/>
    </row>
    <row r="23">
      <c r="A23" s="35" t="s">
        <v>52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6" t="s">
        <v>24</v>
      </c>
      <c r="Q23" s="37">
        <v>45203.0</v>
      </c>
      <c r="R23" s="42" t="s">
        <v>211</v>
      </c>
      <c r="S23" s="58" t="s">
        <v>66</v>
      </c>
      <c r="T23" s="40">
        <v>0.0</v>
      </c>
      <c r="U23" s="40">
        <v>6.0</v>
      </c>
      <c r="V23" s="40">
        <v>0.0</v>
      </c>
      <c r="W23" s="43" t="s">
        <v>26</v>
      </c>
      <c r="X23" s="37">
        <v>45204.0</v>
      </c>
      <c r="Y23" s="42" t="s">
        <v>211</v>
      </c>
      <c r="Z23" s="58" t="s">
        <v>66</v>
      </c>
      <c r="AA23" s="40">
        <v>0.0</v>
      </c>
      <c r="AB23" s="40">
        <v>6.0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12</v>
      </c>
      <c r="BB23" s="39">
        <f t="shared" si="24"/>
        <v>0</v>
      </c>
      <c r="BC23" s="50">
        <f t="shared" si="18"/>
        <v>12</v>
      </c>
      <c r="BD23" s="51"/>
      <c r="BE23" s="39">
        <f t="shared" si="21"/>
        <v>0</v>
      </c>
      <c r="BF23" s="39">
        <f t="shared" si="22"/>
        <v>1056</v>
      </c>
      <c r="BG23" s="39">
        <f t="shared" si="23"/>
        <v>0</v>
      </c>
      <c r="BH23" s="39">
        <f t="shared" si="19"/>
        <v>1056</v>
      </c>
      <c r="BI23" s="51"/>
      <c r="BJ23" s="39" t="s">
        <v>77</v>
      </c>
      <c r="BK23" s="93">
        <f t="shared" ref="BK23:BK25" si="26">BH20</f>
        <v>2989.235</v>
      </c>
      <c r="BL23" s="51"/>
      <c r="BM23" s="51"/>
    </row>
    <row r="24">
      <c r="A24" s="35" t="s">
        <v>54</v>
      </c>
      <c r="B24" s="36" t="s">
        <v>19</v>
      </c>
      <c r="C24" s="37">
        <v>45201.0</v>
      </c>
      <c r="D24" s="42" t="s">
        <v>211</v>
      </c>
      <c r="E24" s="58" t="s">
        <v>66</v>
      </c>
      <c r="F24" s="40">
        <v>0.0</v>
      </c>
      <c r="G24" s="40">
        <v>6.0</v>
      </c>
      <c r="H24" s="40">
        <v>0.0</v>
      </c>
      <c r="I24" s="41" t="s">
        <v>22</v>
      </c>
      <c r="J24" s="37">
        <v>45202.0</v>
      </c>
      <c r="K24" s="42" t="s">
        <v>211</v>
      </c>
      <c r="L24" s="58" t="s">
        <v>66</v>
      </c>
      <c r="M24" s="40">
        <v>0.0</v>
      </c>
      <c r="N24" s="40">
        <v>6.0</v>
      </c>
      <c r="O24" s="40">
        <v>0.0</v>
      </c>
      <c r="P24" s="63"/>
      <c r="Q24" s="45"/>
      <c r="R24" s="53"/>
      <c r="S24" s="58"/>
      <c r="T24" s="40">
        <v>0.0</v>
      </c>
      <c r="U24" s="40">
        <v>0.0</v>
      </c>
      <c r="V24" s="40">
        <v>0.0</v>
      </c>
      <c r="W24" s="44"/>
      <c r="X24" s="45"/>
      <c r="Y24" s="53"/>
      <c r="Z24" s="58"/>
      <c r="AA24" s="40">
        <v>0.0</v>
      </c>
      <c r="AB24" s="40">
        <v>0.0</v>
      </c>
      <c r="AC24" s="40">
        <v>0.0</v>
      </c>
      <c r="AD24" s="44"/>
      <c r="AE24" s="45"/>
      <c r="AF24" s="53"/>
      <c r="AG24" s="53"/>
      <c r="AH24" s="40">
        <v>0.0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5">SUM(F24,M24,T24,AA24,AH24,AO24,AV24)</f>
        <v>0</v>
      </c>
      <c r="BA24" s="39">
        <f t="shared" si="25"/>
        <v>12</v>
      </c>
      <c r="BB24" s="39">
        <f t="shared" si="25"/>
        <v>0</v>
      </c>
      <c r="BC24" s="50">
        <f t="shared" si="18"/>
        <v>12</v>
      </c>
      <c r="BD24" s="51"/>
      <c r="BE24" s="39">
        <f t="shared" si="21"/>
        <v>0</v>
      </c>
      <c r="BF24" s="39">
        <f t="shared" si="22"/>
        <v>1056</v>
      </c>
      <c r="BG24" s="39">
        <f t="shared" si="23"/>
        <v>0</v>
      </c>
      <c r="BH24" s="39">
        <f t="shared" si="19"/>
        <v>1056</v>
      </c>
      <c r="BI24" s="51"/>
      <c r="BJ24" s="39" t="s">
        <v>80</v>
      </c>
      <c r="BK24" s="93">
        <f t="shared" si="26"/>
        <v>3456</v>
      </c>
      <c r="BL24" s="51"/>
      <c r="BM24" s="51"/>
    </row>
    <row r="25">
      <c r="A25" s="59" t="s">
        <v>50</v>
      </c>
      <c r="B25" s="60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7">SUM(F25,M25,T25,AA25,AH25,AO25,AV25)</f>
        <v>0</v>
      </c>
      <c r="BA25" s="39">
        <f t="shared" si="27"/>
        <v>0</v>
      </c>
      <c r="BB25" s="39">
        <f t="shared" si="27"/>
        <v>0</v>
      </c>
      <c r="BC25" s="50">
        <f t="shared" si="18"/>
        <v>0</v>
      </c>
      <c r="BD25" s="51"/>
      <c r="BE25" s="39">
        <f t="shared" si="21"/>
        <v>0</v>
      </c>
      <c r="BF25" s="39">
        <f t="shared" si="22"/>
        <v>0</v>
      </c>
      <c r="BG25" s="39">
        <f t="shared" si="23"/>
        <v>0</v>
      </c>
      <c r="BH25" s="39">
        <f t="shared" si="19"/>
        <v>0</v>
      </c>
      <c r="BI25" s="51"/>
      <c r="BJ25" s="39" t="s">
        <v>81</v>
      </c>
      <c r="BK25" s="93">
        <f t="shared" si="26"/>
        <v>3648</v>
      </c>
      <c r="BL25" s="99"/>
      <c r="BM25" s="51"/>
    </row>
    <row r="26">
      <c r="A26" s="59" t="s">
        <v>30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3"/>
      <c r="M26" s="40">
        <v>0.0</v>
      </c>
      <c r="N26" s="40">
        <v>0.0</v>
      </c>
      <c r="O26" s="40">
        <v>0.0</v>
      </c>
      <c r="P26" s="39"/>
      <c r="Q26" s="45"/>
      <c r="R26" s="53"/>
      <c r="S26" s="53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8">SUM(F26,M26,T26,AA26,AH26,AO26,AV26)</f>
        <v>0</v>
      </c>
      <c r="BA26" s="39">
        <f t="shared" si="28"/>
        <v>0</v>
      </c>
      <c r="BB26" s="39">
        <f t="shared" si="28"/>
        <v>0</v>
      </c>
      <c r="BC26" s="50">
        <f t="shared" si="18"/>
        <v>0</v>
      </c>
      <c r="BD26" s="51"/>
      <c r="BE26" s="39">
        <f>AZ26*67.31</f>
        <v>0</v>
      </c>
      <c r="BF26" s="39">
        <f>BA26*74</f>
        <v>0</v>
      </c>
      <c r="BG26" s="39">
        <f>BB26*84</f>
        <v>0</v>
      </c>
      <c r="BH26" s="39">
        <f t="shared" si="19"/>
        <v>0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29">SUM(F27,M27,T27,AA27,AH27,AO27,AV27)</f>
        <v>0</v>
      </c>
      <c r="BA27" s="39">
        <f t="shared" si="29"/>
        <v>0</v>
      </c>
      <c r="BB27" s="39">
        <f t="shared" si="29"/>
        <v>0</v>
      </c>
      <c r="BC27" s="50">
        <f t="shared" si="18"/>
        <v>0</v>
      </c>
      <c r="BD27" s="51"/>
      <c r="BE27" s="39">
        <f>AZ27*80</f>
        <v>0</v>
      </c>
      <c r="BF27" s="39">
        <f>BA27*88</f>
        <v>0</v>
      </c>
      <c r="BG27" s="39">
        <f>BB27*80</f>
        <v>0</v>
      </c>
      <c r="BH27" s="39">
        <f t="shared" si="19"/>
        <v>0</v>
      </c>
      <c r="BI27" s="51"/>
      <c r="BJ27" s="39" t="s">
        <v>83</v>
      </c>
      <c r="BK27" s="93">
        <f t="shared" ref="BK27:BK29" si="31">BH32</f>
        <v>3344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85.5</v>
      </c>
      <c r="BA28" s="78">
        <f t="shared" si="30"/>
        <v>65</v>
      </c>
      <c r="BB28" s="78">
        <f>SUM(BB20,BB21,BB22,BB23,BB24,BB25)</f>
        <v>2.5</v>
      </c>
      <c r="BC28" s="79">
        <f>SUM(BC20,BC21,BC22,BC23,BC24,BC25,BC26)</f>
        <v>153</v>
      </c>
      <c r="BD28" s="51"/>
      <c r="BE28" s="40">
        <f>sum(BE20,BE21,BE22,BE23,BE24,BE25)</f>
        <v>6605.235</v>
      </c>
      <c r="BF28" s="40">
        <f>sum(BF20,BF21,BF22,BF23,BF24,BF260)</f>
        <v>5398</v>
      </c>
      <c r="BG28" s="40">
        <f>sum(BG20,BG21,BG22,BG23,BG24,BG25)</f>
        <v>202</v>
      </c>
      <c r="BH28" s="40">
        <f>sum(BH20,BH21,BH22,BH23,BH24,BH25,BH26,BH27)</f>
        <v>12205.235</v>
      </c>
      <c r="BI28" s="51"/>
      <c r="BJ28" s="39" t="s">
        <v>84</v>
      </c>
      <c r="BK28" s="93">
        <f t="shared" si="31"/>
        <v>3696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3072</v>
      </c>
      <c r="BL29" s="106"/>
      <c r="BM29" s="106"/>
    </row>
    <row r="30">
      <c r="A30" s="10"/>
      <c r="B30" s="11"/>
      <c r="C30" s="11"/>
      <c r="D30" s="12"/>
      <c r="E30" s="13">
        <v>45201.0</v>
      </c>
      <c r="F30" s="14"/>
      <c r="G30" s="14"/>
      <c r="H30" s="14"/>
      <c r="I30" s="15"/>
      <c r="J30" s="15"/>
      <c r="K30" s="16"/>
      <c r="L30" s="13">
        <v>45202.0</v>
      </c>
      <c r="M30" s="15"/>
      <c r="N30" s="15"/>
      <c r="O30" s="15"/>
      <c r="P30" s="15"/>
      <c r="Q30" s="11"/>
      <c r="R30" s="17"/>
      <c r="S30" s="13">
        <v>45203.0</v>
      </c>
      <c r="T30" s="11"/>
      <c r="U30" s="15"/>
      <c r="V30" s="15"/>
      <c r="W30" s="11"/>
      <c r="X30" s="18"/>
      <c r="Y30" s="14"/>
      <c r="Z30" s="13">
        <v>45204.0</v>
      </c>
      <c r="AA30" s="15"/>
      <c r="AB30" s="15"/>
      <c r="AC30" s="11"/>
      <c r="AD30" s="15"/>
      <c r="AE30" s="15"/>
      <c r="AF30" s="12"/>
      <c r="AG30" s="13">
        <v>45205.0</v>
      </c>
      <c r="AH30" s="15"/>
      <c r="AI30" s="11"/>
      <c r="AJ30" s="15"/>
      <c r="AK30" s="15"/>
      <c r="AL30" s="15"/>
      <c r="AM30" s="18"/>
      <c r="AN30" s="13">
        <v>45206.0</v>
      </c>
      <c r="AO30" s="11"/>
      <c r="AP30" s="19"/>
      <c r="AQ30" s="19"/>
      <c r="AR30" s="19"/>
      <c r="AS30" s="19"/>
      <c r="AT30" s="14"/>
      <c r="AU30" s="13">
        <v>45207.0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BH65</f>
        <v>3216</v>
      </c>
      <c r="BL31" s="32"/>
      <c r="BM31" s="32"/>
    </row>
    <row r="32">
      <c r="A32" s="35" t="s">
        <v>88</v>
      </c>
      <c r="B32" s="36" t="s">
        <v>19</v>
      </c>
      <c r="C32" s="37">
        <v>45201.0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45202.0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45203.0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45204.0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45205.0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45206.0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45207.0</v>
      </c>
      <c r="AT32" s="42" t="s">
        <v>25</v>
      </c>
      <c r="AU32" s="39" t="s">
        <v>25</v>
      </c>
      <c r="AV32" s="40">
        <v>0.0</v>
      </c>
      <c r="AW32" s="40">
        <v>0.0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38</v>
      </c>
      <c r="BB32" s="39">
        <f t="shared" si="32"/>
        <v>0</v>
      </c>
      <c r="BC32" s="50">
        <f t="shared" ref="BC32:BC39" si="34">SUM(AZ32,BA32,BB32)</f>
        <v>38</v>
      </c>
      <c r="BD32" s="51"/>
      <c r="BE32" s="39">
        <f t="shared" ref="BE32:BE37" si="35">AZ32*80</f>
        <v>0</v>
      </c>
      <c r="BF32" s="39">
        <f t="shared" ref="BF32:BF37" si="36">BA32*88</f>
        <v>3344</v>
      </c>
      <c r="BG32" s="39">
        <f t="shared" ref="BG32:BG37" si="37">BB32*80</f>
        <v>0</v>
      </c>
      <c r="BH32" s="39">
        <f t="shared" ref="BH32:BH36" si="38">sum(BE32,BF32,BG32)</f>
        <v>3344</v>
      </c>
      <c r="BI32" s="51"/>
      <c r="BJ32" s="39" t="s">
        <v>96</v>
      </c>
      <c r="BK32" s="93">
        <f>SUM(BH12,BH76)</f>
        <v>2496.75</v>
      </c>
      <c r="BL32" s="51"/>
      <c r="BM32" s="51"/>
    </row>
    <row r="33">
      <c r="A33" s="109" t="s">
        <v>97</v>
      </c>
      <c r="B33" s="41" t="s">
        <v>33</v>
      </c>
      <c r="C33" s="37">
        <v>45202.0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45203.0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45204.0</v>
      </c>
      <c r="R33" s="96" t="s">
        <v>74</v>
      </c>
      <c r="S33" s="110" t="s">
        <v>99</v>
      </c>
      <c r="T33" s="40">
        <v>7.0</v>
      </c>
      <c r="U33" s="40">
        <v>0.5</v>
      </c>
      <c r="V33" s="40">
        <v>0.0</v>
      </c>
      <c r="W33" s="56" t="s">
        <v>37</v>
      </c>
      <c r="X33" s="37">
        <v>45205.0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45206.0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45207.0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45208.0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44</v>
      </c>
      <c r="BA33" s="39">
        <f t="shared" si="33"/>
        <v>2</v>
      </c>
      <c r="BB33" s="39">
        <f t="shared" si="33"/>
        <v>0</v>
      </c>
      <c r="BC33" s="50">
        <f t="shared" si="34"/>
        <v>46</v>
      </c>
      <c r="BD33" s="51"/>
      <c r="BE33" s="39">
        <f t="shared" si="35"/>
        <v>3520</v>
      </c>
      <c r="BF33" s="39">
        <f t="shared" si="36"/>
        <v>176</v>
      </c>
      <c r="BG33" s="39">
        <f t="shared" si="37"/>
        <v>0</v>
      </c>
      <c r="BH33" s="39">
        <f t="shared" si="38"/>
        <v>3696</v>
      </c>
      <c r="BI33" s="51"/>
      <c r="BJ33" s="39" t="s">
        <v>102</v>
      </c>
      <c r="BK33" s="62">
        <f>sum(BH11,BH24,BH35,BH47,BH58,BH77)</f>
        <v>3492</v>
      </c>
      <c r="BL33" s="51"/>
      <c r="BM33" s="51"/>
    </row>
    <row r="34">
      <c r="A34" s="35" t="s">
        <v>103</v>
      </c>
      <c r="B34" s="41" t="s">
        <v>33</v>
      </c>
      <c r="C34" s="37">
        <v>45202.0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45203.0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45204.0</v>
      </c>
      <c r="R34" s="96" t="s">
        <v>112</v>
      </c>
      <c r="S34" s="110" t="s">
        <v>71</v>
      </c>
      <c r="T34" s="40">
        <v>6.5</v>
      </c>
      <c r="U34" s="40">
        <v>1.0</v>
      </c>
      <c r="V34" s="40">
        <v>0.0</v>
      </c>
      <c r="W34" s="56" t="s">
        <v>37</v>
      </c>
      <c r="X34" s="37">
        <v>45205.0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45206.0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45207.0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45208.0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34</v>
      </c>
      <c r="BA34" s="39">
        <f t="shared" si="39"/>
        <v>4</v>
      </c>
      <c r="BB34" s="39">
        <f t="shared" si="39"/>
        <v>0</v>
      </c>
      <c r="BC34" s="50">
        <f t="shared" si="34"/>
        <v>38</v>
      </c>
      <c r="BD34" s="51"/>
      <c r="BE34" s="39">
        <f t="shared" si="35"/>
        <v>2720</v>
      </c>
      <c r="BF34" s="39">
        <f t="shared" si="36"/>
        <v>352</v>
      </c>
      <c r="BG34" s="39">
        <f t="shared" si="37"/>
        <v>0</v>
      </c>
      <c r="BH34" s="39">
        <f t="shared" si="38"/>
        <v>3072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42" t="s">
        <v>43</v>
      </c>
      <c r="AL35" s="37">
        <v>45207.0</v>
      </c>
      <c r="AM35" s="38" t="s">
        <v>247</v>
      </c>
      <c r="AN35" s="39" t="s">
        <v>127</v>
      </c>
      <c r="AO35" s="40">
        <v>5.0</v>
      </c>
      <c r="AP35" s="40">
        <v>1.0</v>
      </c>
      <c r="AQ35" s="40">
        <v>0.0</v>
      </c>
      <c r="AR35" s="57" t="s">
        <v>44</v>
      </c>
      <c r="AS35" s="37">
        <v>45208.0</v>
      </c>
      <c r="AT35" s="95" t="s">
        <v>299</v>
      </c>
      <c r="AU35" s="98" t="s">
        <v>282</v>
      </c>
      <c r="AV35" s="40">
        <v>5.5</v>
      </c>
      <c r="AW35" s="40">
        <v>1.0</v>
      </c>
      <c r="AX35" s="40">
        <v>0.0</v>
      </c>
      <c r="AY35" s="48"/>
      <c r="AZ35" s="49">
        <f t="shared" ref="AZ35:BB35" si="40">SUM(F35,M35,T35,AA35,AH35,AO35,AV35)</f>
        <v>10.5</v>
      </c>
      <c r="BA35" s="39">
        <f t="shared" si="40"/>
        <v>2</v>
      </c>
      <c r="BB35" s="39">
        <f t="shared" si="40"/>
        <v>0</v>
      </c>
      <c r="BC35" s="50">
        <f t="shared" si="34"/>
        <v>12.5</v>
      </c>
      <c r="BD35" s="51"/>
      <c r="BE35" s="39">
        <f t="shared" si="35"/>
        <v>840</v>
      </c>
      <c r="BF35" s="39">
        <f t="shared" si="36"/>
        <v>176</v>
      </c>
      <c r="BG35" s="39">
        <f t="shared" si="37"/>
        <v>0</v>
      </c>
      <c r="BH35" s="39">
        <f t="shared" si="38"/>
        <v>1016</v>
      </c>
      <c r="BI35" s="51"/>
      <c r="BJ35" s="39" t="s">
        <v>107</v>
      </c>
      <c r="BK35" s="39">
        <f>SUM(BH37,BH67)</f>
        <v>3016</v>
      </c>
      <c r="BL35" s="51"/>
      <c r="BM35" s="51"/>
    </row>
    <row r="36">
      <c r="A36" s="35" t="s">
        <v>50</v>
      </c>
      <c r="B36" s="41" t="s">
        <v>33</v>
      </c>
      <c r="C36" s="37">
        <v>45202.0</v>
      </c>
      <c r="D36" s="96" t="s">
        <v>329</v>
      </c>
      <c r="E36" s="110" t="s">
        <v>330</v>
      </c>
      <c r="F36" s="40">
        <v>0.0</v>
      </c>
      <c r="G36" s="40">
        <v>1.0</v>
      </c>
      <c r="H36" s="40">
        <v>0.0</v>
      </c>
      <c r="I36" s="61"/>
      <c r="J36" s="45"/>
      <c r="K36" s="92"/>
      <c r="L36" s="110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4"/>
      <c r="X36" s="45"/>
      <c r="Y36" s="111"/>
      <c r="Z36" s="111"/>
      <c r="AA36" s="40">
        <v>0.0</v>
      </c>
      <c r="AB36" s="40">
        <v>0.0</v>
      </c>
      <c r="AC36" s="40">
        <v>0.0</v>
      </c>
      <c r="AD36" s="56" t="s">
        <v>56</v>
      </c>
      <c r="AE36" s="37">
        <v>45205.0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53"/>
      <c r="AL36" s="45"/>
      <c r="AM36" s="39"/>
      <c r="AN36" s="39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</v>
      </c>
      <c r="BA36" s="39">
        <f t="shared" si="41"/>
        <v>9</v>
      </c>
      <c r="BB36" s="39">
        <f>SUM(H36,O36,V36,AC36,AJ36,AQ37,AX36)</f>
        <v>0</v>
      </c>
      <c r="BC36" s="50">
        <f t="shared" si="34"/>
        <v>9</v>
      </c>
      <c r="BD36" s="51"/>
      <c r="BE36" s="39">
        <f t="shared" si="35"/>
        <v>0</v>
      </c>
      <c r="BF36" s="39">
        <f t="shared" si="36"/>
        <v>792</v>
      </c>
      <c r="BG36" s="39">
        <f t="shared" si="37"/>
        <v>0</v>
      </c>
      <c r="BH36" s="39">
        <f t="shared" si="38"/>
        <v>792</v>
      </c>
      <c r="BI36" s="51"/>
      <c r="BJ36" s="39" t="s">
        <v>52</v>
      </c>
      <c r="BK36" s="39">
        <f>sum(BH10,BH23,BH39,BH46,BH56,BH66,BH79)</f>
        <v>3344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0</v>
      </c>
      <c r="BA37" s="39">
        <f t="shared" si="42"/>
        <v>0</v>
      </c>
      <c r="BB37" s="39">
        <f t="shared" ref="BB37:BB39" si="44">SUM(H37,O37,V37,AC37,AJ37,AQ39,AX37)</f>
        <v>0</v>
      </c>
      <c r="BC37" s="50">
        <f t="shared" si="34"/>
        <v>0</v>
      </c>
      <c r="BD37" s="51"/>
      <c r="BE37" s="39">
        <f t="shared" si="35"/>
        <v>0</v>
      </c>
      <c r="BF37" s="39">
        <f t="shared" si="36"/>
        <v>0</v>
      </c>
      <c r="BG37" s="39">
        <f t="shared" si="37"/>
        <v>0</v>
      </c>
      <c r="BH37" s="39">
        <f t="shared" ref="BH37:BH39" si="45">SUM(BE37,BF37,BG37)</f>
        <v>0</v>
      </c>
      <c r="BI37" s="51"/>
      <c r="BJ37" s="39" t="s">
        <v>108</v>
      </c>
      <c r="BK37" s="39">
        <f>BH45</f>
        <v>2704</v>
      </c>
      <c r="BL37" s="51"/>
      <c r="BM37" s="51"/>
    </row>
    <row r="38">
      <c r="A38" s="35" t="s">
        <v>109</v>
      </c>
      <c r="B38" s="41" t="s">
        <v>33</v>
      </c>
      <c r="C38" s="37">
        <v>45202.0</v>
      </c>
      <c r="D38" s="96" t="s">
        <v>331</v>
      </c>
      <c r="E38" s="110" t="s">
        <v>332</v>
      </c>
      <c r="F38" s="40">
        <v>4.0</v>
      </c>
      <c r="G38" s="40">
        <v>0.0</v>
      </c>
      <c r="H38" s="40">
        <v>0.0</v>
      </c>
      <c r="I38" s="57" t="s">
        <v>46</v>
      </c>
      <c r="J38" s="37">
        <v>45203.0</v>
      </c>
      <c r="K38" s="96" t="s">
        <v>112</v>
      </c>
      <c r="L38" s="110" t="s">
        <v>71</v>
      </c>
      <c r="M38" s="40">
        <v>6.5</v>
      </c>
      <c r="N38" s="40">
        <v>1.0</v>
      </c>
      <c r="O38" s="40">
        <v>0.0</v>
      </c>
      <c r="P38" s="38" t="s">
        <v>36</v>
      </c>
      <c r="Q38" s="37">
        <v>45204.0</v>
      </c>
      <c r="R38" s="96" t="s">
        <v>25</v>
      </c>
      <c r="S38" s="110" t="s">
        <v>25</v>
      </c>
      <c r="T38" s="40">
        <v>0.0</v>
      </c>
      <c r="U38" s="40">
        <v>0.0</v>
      </c>
      <c r="V38" s="40">
        <v>0.0</v>
      </c>
      <c r="W38" s="56" t="s">
        <v>37</v>
      </c>
      <c r="X38" s="37">
        <v>45205.0</v>
      </c>
      <c r="Y38" s="38" t="s">
        <v>247</v>
      </c>
      <c r="Z38" s="39" t="s">
        <v>127</v>
      </c>
      <c r="AA38" s="40">
        <v>5.0</v>
      </c>
      <c r="AB38" s="40">
        <v>1.0</v>
      </c>
      <c r="AC38" s="40">
        <v>0.0</v>
      </c>
      <c r="AD38" s="56" t="s">
        <v>40</v>
      </c>
      <c r="AE38" s="37">
        <v>45206.0</v>
      </c>
      <c r="AF38" s="38" t="s">
        <v>247</v>
      </c>
      <c r="AG38" s="39" t="s">
        <v>127</v>
      </c>
      <c r="AH38" s="40">
        <v>5.0</v>
      </c>
      <c r="AI38" s="40">
        <v>1.0</v>
      </c>
      <c r="AJ38" s="40">
        <v>0.0</v>
      </c>
      <c r="AK38" s="42" t="s">
        <v>43</v>
      </c>
      <c r="AL38" s="37">
        <v>45207.0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45207.0</v>
      </c>
      <c r="AT38" s="42" t="s">
        <v>211</v>
      </c>
      <c r="AU38" s="58" t="s">
        <v>66</v>
      </c>
      <c r="AV38" s="40">
        <v>0.0</v>
      </c>
      <c r="AW38" s="40">
        <v>6.0</v>
      </c>
      <c r="AX38" s="40">
        <v>0.0</v>
      </c>
      <c r="AY38" s="48"/>
      <c r="AZ38" s="49">
        <f t="shared" ref="AZ38:BA38" si="43">SUM(F38,M38,T38,AA38,AH38,AO38,AV38)</f>
        <v>20.5</v>
      </c>
      <c r="BA38" s="39">
        <f t="shared" si="43"/>
        <v>9</v>
      </c>
      <c r="BB38" s="39">
        <f t="shared" si="44"/>
        <v>0</v>
      </c>
      <c r="BC38" s="50">
        <f t="shared" si="34"/>
        <v>29.5</v>
      </c>
      <c r="BD38" s="51"/>
      <c r="BE38" s="39">
        <f>AZ38*67.31</f>
        <v>1379.855</v>
      </c>
      <c r="BF38" s="39">
        <f>BA38*74</f>
        <v>666</v>
      </c>
      <c r="BG38" s="39">
        <f>BB38*84</f>
        <v>0</v>
      </c>
      <c r="BH38" s="39">
        <f t="shared" si="45"/>
        <v>2045.855</v>
      </c>
      <c r="BI38" s="51"/>
      <c r="BJ38" s="39"/>
      <c r="BK38" s="39"/>
      <c r="BL38" s="51"/>
      <c r="BM38" s="51"/>
    </row>
    <row r="39">
      <c r="A39" s="35" t="s">
        <v>52</v>
      </c>
      <c r="B39" s="61"/>
      <c r="C39" s="45"/>
      <c r="D39" s="92"/>
      <c r="E39" s="92"/>
      <c r="F39" s="40">
        <v>0.0</v>
      </c>
      <c r="G39" s="40">
        <v>0.0</v>
      </c>
      <c r="H39" s="40">
        <v>0.0</v>
      </c>
      <c r="I39" s="61"/>
      <c r="J39" s="143"/>
      <c r="K39" s="92"/>
      <c r="L39" s="92"/>
      <c r="M39" s="40">
        <v>0.0</v>
      </c>
      <c r="N39" s="40">
        <v>0.0</v>
      </c>
      <c r="O39" s="40">
        <v>0.0</v>
      </c>
      <c r="P39" s="39"/>
      <c r="Q39" s="45"/>
      <c r="R39" s="92"/>
      <c r="S39" s="92"/>
      <c r="T39" s="40">
        <v>0.0</v>
      </c>
      <c r="U39" s="40">
        <v>0.0</v>
      </c>
      <c r="V39" s="40">
        <v>0.0</v>
      </c>
      <c r="W39" s="113"/>
      <c r="X39" s="113"/>
      <c r="Y39" s="92"/>
      <c r="Z39" s="92"/>
      <c r="AA39" s="40">
        <v>0.0</v>
      </c>
      <c r="AB39" s="40">
        <v>0.0</v>
      </c>
      <c r="AC39" s="40">
        <v>0.0</v>
      </c>
      <c r="AD39" s="112"/>
      <c r="AE39" s="113"/>
      <c r="AF39" s="115"/>
      <c r="AG39" s="115"/>
      <c r="AH39" s="40">
        <v>0.0</v>
      </c>
      <c r="AI39" s="40">
        <v>0.0</v>
      </c>
      <c r="AJ39" s="40">
        <v>0.0</v>
      </c>
      <c r="AK39" s="113"/>
      <c r="AL39" s="113"/>
      <c r="AM39" s="115"/>
      <c r="AN39" s="115"/>
      <c r="AO39" s="40">
        <v>0.0</v>
      </c>
      <c r="AP39" s="40">
        <v>0.0</v>
      </c>
      <c r="AQ39" s="40">
        <v>0.0</v>
      </c>
      <c r="AR39" s="36" t="s">
        <v>93</v>
      </c>
      <c r="AS39" s="37">
        <v>45207.0</v>
      </c>
      <c r="AT39" s="42" t="s">
        <v>298</v>
      </c>
      <c r="AU39" s="39" t="s">
        <v>280</v>
      </c>
      <c r="AV39" s="40">
        <v>0.0</v>
      </c>
      <c r="AW39" s="40">
        <v>7.0</v>
      </c>
      <c r="AX39" s="40">
        <v>0.0</v>
      </c>
      <c r="AY39" s="48"/>
      <c r="AZ39" s="49">
        <f t="shared" ref="AZ39:BA39" si="46">SUM(F39,M39,T39,AA39,AH39,AO39,AV39)</f>
        <v>0</v>
      </c>
      <c r="BA39" s="39">
        <f t="shared" si="46"/>
        <v>7</v>
      </c>
      <c r="BB39" s="39">
        <f t="shared" si="44"/>
        <v>0</v>
      </c>
      <c r="BC39" s="50">
        <f t="shared" si="34"/>
        <v>7</v>
      </c>
      <c r="BD39" s="51"/>
      <c r="BE39" s="39">
        <f>AZ39*80</f>
        <v>0</v>
      </c>
      <c r="BF39" s="39">
        <f>BA39*88</f>
        <v>616</v>
      </c>
      <c r="BG39" s="39">
        <f>BB39*80</f>
        <v>0</v>
      </c>
      <c r="BH39" s="39">
        <f t="shared" si="45"/>
        <v>616</v>
      </c>
      <c r="BI39" s="51"/>
      <c r="BJ39" s="39" t="s">
        <v>114</v>
      </c>
      <c r="BK39" s="39">
        <f>SUM(BH9,BH25,BH36,BH44,BH57,BH69,BH78)</f>
        <v>4488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109</v>
      </c>
      <c r="BA40" s="78">
        <f t="shared" si="47"/>
        <v>64</v>
      </c>
      <c r="BB40" s="78">
        <f>SUM(BB32,BB33,BB34,BB35,BB36,BB37)</f>
        <v>0</v>
      </c>
      <c r="BC40" s="79">
        <f>SUM(BC32,BC33,BC34,BC35,BC36,BC37,BC38)</f>
        <v>173</v>
      </c>
      <c r="BD40" s="51"/>
      <c r="BE40" s="40">
        <f>SUM(BE32,BE33,BE34,BE36,BE35,BE37,BE38)</f>
        <v>8459.855</v>
      </c>
      <c r="BF40" s="40">
        <f>SUM(BF32,BF33,BF34,BF35,BF36,BF37,BF38)</f>
        <v>5506</v>
      </c>
      <c r="BG40" s="40">
        <f>SUM(BG32,BG33,BG34,BG34,BG35,BG36,BG37,BG38)</f>
        <v>0</v>
      </c>
      <c r="BH40" s="40">
        <f>sum(BH32,BH33,BH34,BH35,BH36,BH37,BH38,BH39)</f>
        <v>14581.855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2045.855</v>
      </c>
      <c r="BL41" s="8"/>
      <c r="BM41" s="8"/>
    </row>
    <row r="42">
      <c r="A42" s="10"/>
      <c r="B42" s="11"/>
      <c r="C42" s="11"/>
      <c r="D42" s="12"/>
      <c r="E42" s="13">
        <v>45201.0</v>
      </c>
      <c r="F42" s="14"/>
      <c r="G42" s="14"/>
      <c r="H42" s="14"/>
      <c r="I42" s="15"/>
      <c r="J42" s="15"/>
      <c r="K42" s="16"/>
      <c r="L42" s="13">
        <v>45202.0</v>
      </c>
      <c r="M42" s="15"/>
      <c r="N42" s="15"/>
      <c r="O42" s="15"/>
      <c r="P42" s="15"/>
      <c r="Q42" s="11"/>
      <c r="R42" s="17"/>
      <c r="S42" s="13">
        <v>45203.0</v>
      </c>
      <c r="T42" s="11"/>
      <c r="U42" s="15"/>
      <c r="V42" s="15"/>
      <c r="W42" s="11"/>
      <c r="X42" s="18"/>
      <c r="Y42" s="14"/>
      <c r="Z42" s="13">
        <v>45204.0</v>
      </c>
      <c r="AA42" s="15"/>
      <c r="AB42" s="15"/>
      <c r="AC42" s="11"/>
      <c r="AD42" s="15"/>
      <c r="AE42" s="15"/>
      <c r="AF42" s="12"/>
      <c r="AG42" s="13">
        <v>45205.0</v>
      </c>
      <c r="AH42" s="15"/>
      <c r="AI42" s="11"/>
      <c r="AJ42" s="15"/>
      <c r="AK42" s="15"/>
      <c r="AL42" s="15"/>
      <c r="AM42" s="18"/>
      <c r="AN42" s="13">
        <v>45206.0</v>
      </c>
      <c r="AO42" s="11"/>
      <c r="AP42" s="19"/>
      <c r="AQ42" s="19"/>
      <c r="AR42" s="19"/>
      <c r="AS42" s="19"/>
      <c r="AT42" s="14"/>
      <c r="AU42" s="13">
        <v>45207.0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41" t="s">
        <v>33</v>
      </c>
      <c r="C44" s="37">
        <v>45202.0</v>
      </c>
      <c r="D44" s="36" t="s">
        <v>236</v>
      </c>
      <c r="E44" s="127" t="s">
        <v>125</v>
      </c>
      <c r="F44" s="129">
        <v>5.0</v>
      </c>
      <c r="G44" s="129">
        <v>0.0</v>
      </c>
      <c r="H44" s="129">
        <v>0.0</v>
      </c>
      <c r="I44" s="42" t="s">
        <v>131</v>
      </c>
      <c r="J44" s="37">
        <v>45203.0</v>
      </c>
      <c r="K44" s="38" t="s">
        <v>236</v>
      </c>
      <c r="L44" s="39" t="s">
        <v>125</v>
      </c>
      <c r="M44" s="40">
        <v>5.0</v>
      </c>
      <c r="N44" s="40">
        <v>0.0</v>
      </c>
      <c r="O44" s="40">
        <v>0.0</v>
      </c>
      <c r="P44" s="38" t="s">
        <v>64</v>
      </c>
      <c r="Q44" s="37">
        <v>45204.0</v>
      </c>
      <c r="R44" s="42" t="s">
        <v>284</v>
      </c>
      <c r="S44" s="53" t="s">
        <v>122</v>
      </c>
      <c r="T44" s="40">
        <v>0.0</v>
      </c>
      <c r="U44" s="40">
        <v>3.5</v>
      </c>
      <c r="V44" s="40">
        <v>0.0</v>
      </c>
      <c r="W44" s="38" t="s">
        <v>67</v>
      </c>
      <c r="X44" s="37">
        <v>45205.0</v>
      </c>
      <c r="Y44" s="42" t="s">
        <v>283</v>
      </c>
      <c r="Z44" s="53" t="s">
        <v>118</v>
      </c>
      <c r="AA44" s="40">
        <v>0.0</v>
      </c>
      <c r="AB44" s="40">
        <v>5.5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45207.0</v>
      </c>
      <c r="AM44" s="42" t="s">
        <v>284</v>
      </c>
      <c r="AN44" s="53" t="s">
        <v>122</v>
      </c>
      <c r="AO44" s="40">
        <v>0.0</v>
      </c>
      <c r="AP44" s="40">
        <v>3.5</v>
      </c>
      <c r="AQ44" s="40">
        <v>0.0</v>
      </c>
      <c r="AR44" s="42" t="s">
        <v>27</v>
      </c>
      <c r="AS44" s="37">
        <v>45208.0</v>
      </c>
      <c r="AT44" s="42" t="s">
        <v>284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8">SUM(F44,M44,T44,AA44,AH44,AO44,AV44)</f>
        <v>10</v>
      </c>
      <c r="BA44" s="39">
        <f t="shared" si="48"/>
        <v>16</v>
      </c>
      <c r="BB44" s="39">
        <f t="shared" si="48"/>
        <v>0</v>
      </c>
      <c r="BC44" s="50">
        <f t="shared" ref="BC44:BC48" si="50">SUM(AZ44,BA44,BB44)</f>
        <v>26</v>
      </c>
      <c r="BD44" s="51"/>
      <c r="BE44" s="39">
        <f t="shared" ref="BE44:BE48" si="51">AZ44*80</f>
        <v>800</v>
      </c>
      <c r="BF44" s="39">
        <f t="shared" ref="BF44:BF48" si="52">BA44*88</f>
        <v>1408</v>
      </c>
      <c r="BG44" s="39">
        <f t="shared" ref="BG44:BG48" si="53">BB44*80</f>
        <v>0</v>
      </c>
      <c r="BH44" s="39">
        <f t="shared" ref="BH44:BH48" si="54">sum(BE44,BF44,BG44)</f>
        <v>2208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45202.0</v>
      </c>
      <c r="D45" s="42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45203.0</v>
      </c>
      <c r="K45" s="38" t="s">
        <v>25</v>
      </c>
      <c r="L45" s="39" t="s">
        <v>25</v>
      </c>
      <c r="M45" s="40">
        <v>0.0</v>
      </c>
      <c r="N45" s="40">
        <v>0.0</v>
      </c>
      <c r="O45" s="40">
        <v>0.0</v>
      </c>
      <c r="P45" s="38" t="s">
        <v>36</v>
      </c>
      <c r="Q45" s="37">
        <v>45204.0</v>
      </c>
      <c r="R45" s="38" t="s">
        <v>285</v>
      </c>
      <c r="S45" s="39" t="s">
        <v>129</v>
      </c>
      <c r="T45" s="40">
        <v>5.0</v>
      </c>
      <c r="U45" s="40">
        <v>2.0</v>
      </c>
      <c r="V45" s="40">
        <v>0.0</v>
      </c>
      <c r="W45" s="42" t="s">
        <v>37</v>
      </c>
      <c r="X45" s="37">
        <v>45205.0</v>
      </c>
      <c r="Y45" s="38" t="s">
        <v>236</v>
      </c>
      <c r="Z45" s="39" t="s">
        <v>125</v>
      </c>
      <c r="AA45" s="40">
        <v>5.0</v>
      </c>
      <c r="AB45" s="40">
        <v>0.0</v>
      </c>
      <c r="AC45" s="40">
        <v>0.0</v>
      </c>
      <c r="AD45" s="42" t="s">
        <v>40</v>
      </c>
      <c r="AE45" s="37">
        <v>45206.0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45207.0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45208.0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9">SUM(F45,M45,T45,AA45,AH45,AO45,AV45)</f>
        <v>25</v>
      </c>
      <c r="BA45" s="39">
        <f t="shared" si="49"/>
        <v>8</v>
      </c>
      <c r="BB45" s="39">
        <f t="shared" si="49"/>
        <v>0</v>
      </c>
      <c r="BC45" s="50">
        <f t="shared" si="50"/>
        <v>33</v>
      </c>
      <c r="BD45" s="51"/>
      <c r="BE45" s="39">
        <f t="shared" si="51"/>
        <v>2000</v>
      </c>
      <c r="BF45" s="39">
        <f t="shared" si="52"/>
        <v>704</v>
      </c>
      <c r="BG45" s="39">
        <f t="shared" si="53"/>
        <v>0</v>
      </c>
      <c r="BH45" s="39">
        <f t="shared" si="54"/>
        <v>2704</v>
      </c>
      <c r="BI45" s="51"/>
      <c r="BJ45" s="51"/>
      <c r="BK45" s="51"/>
      <c r="BL45" s="51"/>
      <c r="BM45" s="51"/>
    </row>
    <row r="46">
      <c r="A46" s="59" t="s">
        <v>52</v>
      </c>
      <c r="B46" s="275" t="s">
        <v>62</v>
      </c>
      <c r="C46" s="37">
        <v>45202.0</v>
      </c>
      <c r="D46" s="42" t="s">
        <v>283</v>
      </c>
      <c r="E46" s="53" t="s">
        <v>118</v>
      </c>
      <c r="F46" s="40">
        <v>0.0</v>
      </c>
      <c r="G46" s="40">
        <v>5.5</v>
      </c>
      <c r="H46" s="40">
        <v>0.0</v>
      </c>
      <c r="I46" s="42" t="s">
        <v>131</v>
      </c>
      <c r="J46" s="37">
        <v>45203.0</v>
      </c>
      <c r="K46" s="42" t="s">
        <v>283</v>
      </c>
      <c r="L46" s="53" t="s">
        <v>118</v>
      </c>
      <c r="M46" s="40">
        <v>0.0</v>
      </c>
      <c r="N46" s="40">
        <v>5.5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53"/>
      <c r="X46" s="45"/>
      <c r="Y46" s="53"/>
      <c r="Z46" s="53"/>
      <c r="AA46" s="40">
        <v>0.0</v>
      </c>
      <c r="AB46" s="40">
        <v>0.0</v>
      </c>
      <c r="AC46" s="40">
        <v>0.0</v>
      </c>
      <c r="AD46" s="53"/>
      <c r="AE46" s="45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11</v>
      </c>
      <c r="BB46" s="39">
        <f t="shared" si="55"/>
        <v>0</v>
      </c>
      <c r="BC46" s="50">
        <f t="shared" si="50"/>
        <v>11</v>
      </c>
      <c r="BD46" s="51"/>
      <c r="BE46" s="39">
        <f t="shared" si="51"/>
        <v>0</v>
      </c>
      <c r="BF46" s="39">
        <f t="shared" si="52"/>
        <v>968</v>
      </c>
      <c r="BG46" s="39">
        <f t="shared" si="53"/>
        <v>0</v>
      </c>
      <c r="BH46" s="39">
        <f t="shared" si="54"/>
        <v>968</v>
      </c>
      <c r="BI46" s="51"/>
      <c r="BJ46" s="132"/>
      <c r="BK46" s="133"/>
      <c r="BL46" s="51"/>
      <c r="BM46" s="51"/>
    </row>
    <row r="47">
      <c r="A47" s="59" t="s">
        <v>54</v>
      </c>
      <c r="B47" s="60"/>
      <c r="C47" s="45"/>
      <c r="D47" s="63"/>
      <c r="E47" s="127"/>
      <c r="F47" s="128">
        <v>0.0</v>
      </c>
      <c r="G47" s="129">
        <v>0.0</v>
      </c>
      <c r="H47" s="129">
        <v>0.0</v>
      </c>
      <c r="I47" s="53"/>
      <c r="J47" s="45"/>
      <c r="K47" s="39"/>
      <c r="L47" s="39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39"/>
      <c r="Z47" s="39"/>
      <c r="AA47" s="40">
        <v>0.0</v>
      </c>
      <c r="AB47" s="40">
        <v>0.0</v>
      </c>
      <c r="AC47" s="40">
        <v>0.0</v>
      </c>
      <c r="AD47" s="42" t="s">
        <v>78</v>
      </c>
      <c r="AE47" s="37">
        <v>45206.0</v>
      </c>
      <c r="AF47" s="42" t="s">
        <v>284</v>
      </c>
      <c r="AG47" s="53" t="s">
        <v>122</v>
      </c>
      <c r="AH47" s="40">
        <v>0.0</v>
      </c>
      <c r="AI47" s="40">
        <v>3.5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39"/>
      <c r="AU47" s="39"/>
      <c r="AV47" s="40">
        <v>0.0</v>
      </c>
      <c r="AW47" s="40">
        <v>0.0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3.5</v>
      </c>
      <c r="BB47" s="39">
        <f t="shared" si="56"/>
        <v>0</v>
      </c>
      <c r="BC47" s="50">
        <f t="shared" si="50"/>
        <v>3.5</v>
      </c>
      <c r="BD47" s="51"/>
      <c r="BE47" s="39">
        <f t="shared" si="51"/>
        <v>0</v>
      </c>
      <c r="BF47" s="39">
        <f t="shared" si="52"/>
        <v>308</v>
      </c>
      <c r="BG47" s="39">
        <f t="shared" si="53"/>
        <v>0</v>
      </c>
      <c r="BH47" s="39">
        <f t="shared" si="54"/>
        <v>308</v>
      </c>
      <c r="BI47" s="51"/>
      <c r="BJ47" s="39" t="s">
        <v>130</v>
      </c>
      <c r="BK47" s="92">
        <f>sum(BH14,BH28,BH40,BH50,BH60,BH71,BH82)</f>
        <v>54559.84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53"/>
      <c r="S48" s="53"/>
      <c r="T48" s="40">
        <v>0.0</v>
      </c>
      <c r="U48" s="40">
        <v>0.0</v>
      </c>
      <c r="V48" s="40">
        <v>0.0</v>
      </c>
      <c r="W48" s="38"/>
      <c r="X48" s="37"/>
      <c r="Y48" s="42"/>
      <c r="Z48" s="53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0</v>
      </c>
      <c r="BB48" s="39">
        <f t="shared" si="57"/>
        <v>0</v>
      </c>
      <c r="BC48" s="50">
        <f t="shared" si="50"/>
        <v>0</v>
      </c>
      <c r="BD48" s="51"/>
      <c r="BE48" s="39">
        <f t="shared" si="51"/>
        <v>0</v>
      </c>
      <c r="BF48" s="39">
        <f t="shared" si="52"/>
        <v>0</v>
      </c>
      <c r="BG48" s="39">
        <f t="shared" si="53"/>
        <v>0</v>
      </c>
      <c r="BH48" s="39">
        <f t="shared" si="54"/>
        <v>0</v>
      </c>
      <c r="BI48" s="51"/>
      <c r="BJ48" s="39"/>
      <c r="BK48" s="92"/>
      <c r="BL48" s="51"/>
      <c r="BM48" s="51"/>
    </row>
    <row r="49">
      <c r="B49" s="135"/>
      <c r="C49" s="71"/>
      <c r="D49" s="136"/>
      <c r="E49" s="136"/>
      <c r="F49" s="117"/>
      <c r="G49" s="117"/>
      <c r="H49" s="117"/>
      <c r="I49" s="117"/>
      <c r="J49" s="118"/>
      <c r="K49" s="136"/>
      <c r="L49" s="136"/>
      <c r="M49" s="51"/>
      <c r="N49" s="51"/>
      <c r="O49" s="51"/>
      <c r="P49" s="51"/>
      <c r="Q49" s="71"/>
      <c r="R49" s="136"/>
      <c r="S49" s="136"/>
      <c r="T49" s="136"/>
      <c r="U49" s="136"/>
      <c r="V49" s="136"/>
      <c r="W49" s="136"/>
      <c r="X49" s="71"/>
      <c r="Y49" s="136"/>
      <c r="Z49" s="136"/>
      <c r="AF49" s="137"/>
      <c r="AG49" s="137"/>
      <c r="AO49" s="138"/>
      <c r="AP49" s="138"/>
      <c r="AQ49" s="138"/>
      <c r="AR49" s="138"/>
      <c r="AS49" s="118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53"/>
      <c r="BF49" s="53"/>
      <c r="BG49" s="53"/>
      <c r="BH49" s="53"/>
      <c r="BI49" s="136"/>
      <c r="BJ49" s="39" t="s">
        <v>134</v>
      </c>
      <c r="BK49" s="39">
        <f>sum(BK19,BK20,BK21,BK22,BK23,BK24,BK25,BK27,BK28,BK29,BK31,BK32,BK33,BK35,BK36,BK37,BK39,BK41)</f>
        <v>54559.84</v>
      </c>
      <c r="BL49" s="136"/>
      <c r="BM49" s="136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74"/>
      <c r="AG50" s="74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76" t="s">
        <v>14</v>
      </c>
      <c r="AZ50" s="77">
        <f t="shared" ref="AZ50:BA50" si="58">SUM(AZ44,AZ45,AZ46,AZ47,AZ48)</f>
        <v>35</v>
      </c>
      <c r="BA50" s="78">
        <f t="shared" si="58"/>
        <v>38.5</v>
      </c>
      <c r="BB50" s="78">
        <f>SUM(BB44,BB45,BB46,BB47)</f>
        <v>0</v>
      </c>
      <c r="BC50" s="79">
        <f>SUM(BC44,BC45,BC46,BC47,BC48)</f>
        <v>73.5</v>
      </c>
      <c r="BD50" s="51"/>
      <c r="BE50" s="40">
        <f t="shared" ref="BE50:BF50" si="59">SUM(BE44:BE47)</f>
        <v>2800</v>
      </c>
      <c r="BF50" s="40">
        <f t="shared" si="59"/>
        <v>3388</v>
      </c>
      <c r="BG50" s="40">
        <f>BB50*80</f>
        <v>0</v>
      </c>
      <c r="BH50" s="40">
        <f>SUM(BH44,BH45,BH46,BH47,BH48)</f>
        <v>6188</v>
      </c>
      <c r="BI50" s="51"/>
      <c r="BJ50" s="51"/>
      <c r="BK50" s="51"/>
      <c r="BL50" s="51"/>
      <c r="BM50" s="51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</row>
    <row r="52">
      <c r="F52" s="73"/>
      <c r="G52" s="73"/>
      <c r="H52" s="73"/>
      <c r="I52" s="73"/>
      <c r="K52" s="80" t="s">
        <v>49</v>
      </c>
      <c r="L52" s="81"/>
      <c r="AF52" s="82" t="s">
        <v>49</v>
      </c>
      <c r="AG52" s="81"/>
      <c r="AT52" s="82" t="s">
        <v>49</v>
      </c>
      <c r="AU52" s="81"/>
      <c r="BF52" s="82" t="s">
        <v>49</v>
      </c>
      <c r="BG52" s="81"/>
    </row>
    <row r="53">
      <c r="F53" s="73"/>
      <c r="G53" s="73"/>
      <c r="H53" s="73"/>
      <c r="I53" s="73"/>
      <c r="K53" s="139"/>
      <c r="L53" s="140"/>
      <c r="AF53" s="141"/>
      <c r="AG53" s="142"/>
    </row>
    <row r="54" ht="15.0" customHeight="1">
      <c r="A54" s="10"/>
      <c r="B54" s="11"/>
      <c r="C54" s="11"/>
      <c r="D54" s="12"/>
      <c r="E54" s="13">
        <v>45201.0</v>
      </c>
      <c r="F54" s="14"/>
      <c r="G54" s="14"/>
      <c r="H54" s="14"/>
      <c r="I54" s="15"/>
      <c r="J54" s="15"/>
      <c r="K54" s="16"/>
      <c r="L54" s="13">
        <v>45202.0</v>
      </c>
      <c r="M54" s="15"/>
      <c r="N54" s="15"/>
      <c r="O54" s="15"/>
      <c r="P54" s="15"/>
      <c r="Q54" s="11"/>
      <c r="R54" s="17"/>
      <c r="S54" s="13">
        <v>45203.0</v>
      </c>
      <c r="T54" s="11"/>
      <c r="U54" s="15"/>
      <c r="V54" s="15"/>
      <c r="W54" s="11"/>
      <c r="X54" s="18"/>
      <c r="Y54" s="14"/>
      <c r="Z54" s="13">
        <v>45204.0</v>
      </c>
      <c r="AA54" s="15"/>
      <c r="AB54" s="15"/>
      <c r="AC54" s="11"/>
      <c r="AD54" s="15"/>
      <c r="AE54" s="15"/>
      <c r="AF54" s="12"/>
      <c r="AG54" s="13">
        <v>45205.0</v>
      </c>
      <c r="AH54" s="15"/>
      <c r="AI54" s="11"/>
      <c r="AJ54" s="15"/>
      <c r="AK54" s="15"/>
      <c r="AL54" s="15"/>
      <c r="AM54" s="18"/>
      <c r="AN54" s="13">
        <v>45206.0</v>
      </c>
      <c r="AO54" s="11"/>
      <c r="AP54" s="19"/>
      <c r="AQ54" s="19"/>
      <c r="AR54" s="19"/>
      <c r="AS54" s="19"/>
      <c r="AT54" s="14"/>
      <c r="AU54" s="13">
        <v>45207.0</v>
      </c>
      <c r="AV54" s="19"/>
      <c r="AW54" s="19"/>
      <c r="AX54" s="19"/>
      <c r="AY54" s="20"/>
      <c r="AZ54" s="19"/>
      <c r="BA54" s="19"/>
      <c r="BB54" s="19"/>
      <c r="BC54" s="19"/>
      <c r="BD54" s="20"/>
      <c r="BE54" s="21"/>
      <c r="BF54" s="22"/>
      <c r="BG54" s="4"/>
      <c r="BH54" s="19"/>
      <c r="BI54" s="23"/>
      <c r="BJ54" s="16"/>
      <c r="BK54" s="16"/>
      <c r="BL54" s="20"/>
      <c r="BM54" s="20"/>
    </row>
    <row r="55">
      <c r="A55" s="107"/>
      <c r="B55" s="26"/>
      <c r="C55" s="26"/>
      <c r="D55" s="26" t="s">
        <v>2</v>
      </c>
      <c r="E55" s="26" t="s">
        <v>3</v>
      </c>
      <c r="F55" s="26" t="s">
        <v>4</v>
      </c>
      <c r="G55" s="26" t="s">
        <v>5</v>
      </c>
      <c r="H55" s="26" t="s">
        <v>6</v>
      </c>
      <c r="I55" s="26"/>
      <c r="J55" s="26"/>
      <c r="K55" s="26" t="s">
        <v>2</v>
      </c>
      <c r="L55" s="26" t="s">
        <v>7</v>
      </c>
      <c r="M55" s="26" t="s">
        <v>4</v>
      </c>
      <c r="N55" s="26" t="s">
        <v>5</v>
      </c>
      <c r="O55" s="26" t="s">
        <v>6</v>
      </c>
      <c r="P55" s="26"/>
      <c r="Q55" s="26"/>
      <c r="R55" s="26" t="s">
        <v>2</v>
      </c>
      <c r="S55" s="26" t="s">
        <v>8</v>
      </c>
      <c r="T55" s="26" t="s">
        <v>4</v>
      </c>
      <c r="U55" s="26" t="s">
        <v>5</v>
      </c>
      <c r="V55" s="26" t="s">
        <v>6</v>
      </c>
      <c r="W55" s="28"/>
      <c r="X55" s="29"/>
      <c r="Y55" s="29" t="s">
        <v>2</v>
      </c>
      <c r="Z55" s="29" t="s">
        <v>10</v>
      </c>
      <c r="AA55" s="26" t="s">
        <v>4</v>
      </c>
      <c r="AB55" s="26" t="s">
        <v>5</v>
      </c>
      <c r="AC55" s="26" t="s">
        <v>6</v>
      </c>
      <c r="AD55" s="29"/>
      <c r="AE55" s="29"/>
      <c r="AF55" s="29" t="s">
        <v>2</v>
      </c>
      <c r="AG55" s="29" t="s">
        <v>10</v>
      </c>
      <c r="AH55" s="26" t="s">
        <v>4</v>
      </c>
      <c r="AI55" s="26" t="s">
        <v>5</v>
      </c>
      <c r="AJ55" s="26" t="s">
        <v>6</v>
      </c>
      <c r="AK55" s="29"/>
      <c r="AL55" s="29"/>
      <c r="AM55" s="29" t="s">
        <v>2</v>
      </c>
      <c r="AN55" s="29" t="s">
        <v>11</v>
      </c>
      <c r="AO55" s="26" t="s">
        <v>4</v>
      </c>
      <c r="AP55" s="26" t="s">
        <v>5</v>
      </c>
      <c r="AQ55" s="26" t="s">
        <v>6</v>
      </c>
      <c r="AR55" s="29"/>
      <c r="AS55" s="29"/>
      <c r="AT55" s="29" t="s">
        <v>2</v>
      </c>
      <c r="AU55" s="29" t="s">
        <v>12</v>
      </c>
      <c r="AV55" s="26" t="s">
        <v>4</v>
      </c>
      <c r="AW55" s="26" t="s">
        <v>5</v>
      </c>
      <c r="AX55" s="26" t="s">
        <v>6</v>
      </c>
      <c r="AY55" s="30"/>
      <c r="AZ55" s="31" t="s">
        <v>4</v>
      </c>
      <c r="BA55" s="31" t="s">
        <v>13</v>
      </c>
      <c r="BB55" s="31" t="s">
        <v>6</v>
      </c>
      <c r="BC55" s="31" t="s">
        <v>14</v>
      </c>
      <c r="BD55" s="32"/>
      <c r="BE55" s="33" t="s">
        <v>4</v>
      </c>
      <c r="BF55" s="33" t="s">
        <v>13</v>
      </c>
      <c r="BG55" s="33" t="s">
        <v>6</v>
      </c>
      <c r="BH55" s="33" t="s">
        <v>15</v>
      </c>
      <c r="BI55" s="32"/>
      <c r="BJ55" s="32"/>
      <c r="BK55" s="32"/>
      <c r="BL55" s="32"/>
      <c r="BM55" s="32"/>
    </row>
    <row r="56">
      <c r="A56" s="94" t="s">
        <v>52</v>
      </c>
      <c r="F56" s="40">
        <v>0.0</v>
      </c>
      <c r="G56" s="40">
        <v>0.0</v>
      </c>
      <c r="H56" s="40">
        <v>0.0</v>
      </c>
      <c r="I56" s="35"/>
      <c r="J56" s="143"/>
      <c r="K56" s="92"/>
      <c r="L56" s="92"/>
      <c r="M56" s="40">
        <v>0.0</v>
      </c>
      <c r="N56" s="40">
        <v>0.0</v>
      </c>
      <c r="O56" s="40">
        <v>0.0</v>
      </c>
      <c r="P56" s="144"/>
      <c r="Q56" s="144"/>
      <c r="R56" s="144"/>
      <c r="S56" s="144"/>
      <c r="T56" s="40">
        <v>0.0</v>
      </c>
      <c r="U56" s="40">
        <v>0.0</v>
      </c>
      <c r="V56" s="40">
        <v>0.0</v>
      </c>
      <c r="W56" s="63"/>
      <c r="X56" s="45"/>
      <c r="Y56" s="39"/>
      <c r="Z56" s="39"/>
      <c r="AA56" s="40">
        <v>0.0</v>
      </c>
      <c r="AB56" s="40">
        <v>0.0</v>
      </c>
      <c r="AC56" s="40">
        <v>0.0</v>
      </c>
      <c r="AD56" s="53"/>
      <c r="AE56" s="45"/>
      <c r="AF56" s="111"/>
      <c r="AG56" s="39"/>
      <c r="AH56" s="40">
        <v>0.0</v>
      </c>
      <c r="AI56" s="40">
        <v>0.0</v>
      </c>
      <c r="AJ56" s="40">
        <v>0.0</v>
      </c>
      <c r="AK56" s="92"/>
      <c r="AL56" s="45"/>
      <c r="AM56" s="92"/>
      <c r="AN56" s="92"/>
      <c r="AO56" s="40">
        <v>0.0</v>
      </c>
      <c r="AP56" s="40">
        <v>0.0</v>
      </c>
      <c r="AQ56" s="40">
        <v>0.0</v>
      </c>
      <c r="AR56" s="149"/>
      <c r="AS56" s="45"/>
      <c r="AT56" s="150"/>
      <c r="AU56" s="127"/>
      <c r="AV56" s="40">
        <v>0.0</v>
      </c>
      <c r="AW56" s="40">
        <v>0.0</v>
      </c>
      <c r="AX56" s="40">
        <v>0.0</v>
      </c>
      <c r="AY56" s="48"/>
      <c r="AZ56" s="49">
        <f t="shared" ref="AZ56:BB56" si="60">SUM(F56,M56,T56,AA56,AH56,AO56,AV56)</f>
        <v>0</v>
      </c>
      <c r="BA56" s="39">
        <f t="shared" si="60"/>
        <v>0</v>
      </c>
      <c r="BB56" s="39">
        <f t="shared" si="60"/>
        <v>0</v>
      </c>
      <c r="BC56" s="50">
        <f t="shared" ref="BC56:BC58" si="62">SUM(AZ56,BA56,BB56)</f>
        <v>0</v>
      </c>
      <c r="BD56" s="51"/>
      <c r="BE56" s="39">
        <f t="shared" ref="BE56:BE58" si="63">AZ56*80</f>
        <v>0</v>
      </c>
      <c r="BF56" s="39">
        <f t="shared" ref="BF56:BF58" si="64">BA56*88</f>
        <v>0</v>
      </c>
      <c r="BG56" s="39">
        <f t="shared" ref="BG56:BG58" si="65">BB56*80</f>
        <v>0</v>
      </c>
      <c r="BH56" s="39">
        <f t="shared" ref="BH56:BH58" si="66">sum(BE56,BF56,BG56)</f>
        <v>0</v>
      </c>
      <c r="BI56" s="51"/>
      <c r="BJ56" s="51"/>
      <c r="BK56" s="51"/>
      <c r="BL56" s="51"/>
      <c r="BM56" s="51"/>
    </row>
    <row r="57">
      <c r="A57" s="59" t="s">
        <v>50</v>
      </c>
      <c r="F57" s="40">
        <v>0.0</v>
      </c>
      <c r="G57" s="40">
        <v>0.0</v>
      </c>
      <c r="H57" s="40">
        <v>0.0</v>
      </c>
      <c r="I57" s="134"/>
      <c r="J57" s="45"/>
      <c r="K57" s="111"/>
      <c r="L57" s="39"/>
      <c r="M57" s="40">
        <v>0.0</v>
      </c>
      <c r="N57" s="40">
        <v>0.0</v>
      </c>
      <c r="O57" s="40">
        <v>0.0</v>
      </c>
      <c r="P57" s="39"/>
      <c r="Q57" s="45"/>
      <c r="R57" s="111"/>
      <c r="S57" s="39"/>
      <c r="T57" s="40">
        <v>0.0</v>
      </c>
      <c r="U57" s="40">
        <v>0.0</v>
      </c>
      <c r="V57" s="40">
        <v>0.0</v>
      </c>
      <c r="W57" s="53"/>
      <c r="X57" s="45"/>
      <c r="Y57" s="111"/>
      <c r="Z57" s="39"/>
      <c r="AA57" s="40">
        <v>0.0</v>
      </c>
      <c r="AB57" s="40">
        <v>0.0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148" t="s">
        <v>43</v>
      </c>
      <c r="AL57" s="146">
        <v>45207.0</v>
      </c>
      <c r="AM57" s="148" t="s">
        <v>289</v>
      </c>
      <c r="AN57" s="148" t="s">
        <v>106</v>
      </c>
      <c r="AO57" s="40">
        <v>3.0</v>
      </c>
      <c r="AP57" s="40">
        <v>2.0</v>
      </c>
      <c r="AQ57" s="40">
        <v>0.0</v>
      </c>
      <c r="AR57" s="151" t="s">
        <v>44</v>
      </c>
      <c r="AS57" s="146">
        <v>45208.0</v>
      </c>
      <c r="AT57" s="289" t="s">
        <v>288</v>
      </c>
      <c r="AU57" s="129" t="s">
        <v>138</v>
      </c>
      <c r="AV57" s="40">
        <v>2.0</v>
      </c>
      <c r="AW57" s="40">
        <v>2.0</v>
      </c>
      <c r="AX57" s="40">
        <v>0.0</v>
      </c>
      <c r="AY57" s="48"/>
      <c r="AZ57" s="49">
        <f t="shared" ref="AZ57:BB57" si="61">SUM(F57,M57,T57,AA57,AH57,AO57,AV57)</f>
        <v>5</v>
      </c>
      <c r="BA57" s="39">
        <f t="shared" si="61"/>
        <v>4</v>
      </c>
      <c r="BB57" s="39">
        <f t="shared" si="61"/>
        <v>0</v>
      </c>
      <c r="BC57" s="50">
        <f t="shared" si="62"/>
        <v>9</v>
      </c>
      <c r="BD57" s="51"/>
      <c r="BE57" s="39">
        <f t="shared" si="63"/>
        <v>400</v>
      </c>
      <c r="BF57" s="39">
        <f t="shared" si="64"/>
        <v>352</v>
      </c>
      <c r="BG57" s="39">
        <f t="shared" si="65"/>
        <v>0</v>
      </c>
      <c r="BH57" s="39">
        <f t="shared" si="66"/>
        <v>752</v>
      </c>
      <c r="BI57" s="51"/>
      <c r="BJ57" s="51"/>
      <c r="BK57" s="51"/>
      <c r="BL57" s="51"/>
      <c r="BM57" s="51"/>
    </row>
    <row r="58">
      <c r="A58" s="59" t="s">
        <v>54</v>
      </c>
      <c r="B58" s="134"/>
      <c r="C58" s="45"/>
      <c r="D58" s="111"/>
      <c r="E58" s="39"/>
      <c r="F58" s="40">
        <v>0.0</v>
      </c>
      <c r="G58" s="40">
        <v>0.0</v>
      </c>
      <c r="H58" s="40">
        <v>0.0</v>
      </c>
      <c r="I58" s="144"/>
      <c r="J58" s="144"/>
      <c r="K58" s="144"/>
      <c r="L58" s="144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168" t="s">
        <v>26</v>
      </c>
      <c r="X58" s="146">
        <v>45204.0</v>
      </c>
      <c r="Y58" s="40" t="s">
        <v>287</v>
      </c>
      <c r="Z58" s="39" t="s">
        <v>136</v>
      </c>
      <c r="AA58" s="40">
        <v>1.0</v>
      </c>
      <c r="AB58" s="40">
        <v>7.0</v>
      </c>
      <c r="AC58" s="40">
        <v>1.0</v>
      </c>
      <c r="AD58" s="145" t="s">
        <v>40</v>
      </c>
      <c r="AE58" s="146">
        <v>45206.0</v>
      </c>
      <c r="AF58" s="147" t="s">
        <v>288</v>
      </c>
      <c r="AG58" s="40" t="s">
        <v>138</v>
      </c>
      <c r="AH58" s="40">
        <v>2.0</v>
      </c>
      <c r="AI58" s="40">
        <v>2.0</v>
      </c>
      <c r="AJ58" s="40">
        <v>0.0</v>
      </c>
      <c r="AK58" s="92"/>
      <c r="AL58" s="45"/>
      <c r="AM58" s="92"/>
      <c r="AN58" s="92"/>
      <c r="AO58" s="40">
        <v>0.0</v>
      </c>
      <c r="AP58" s="40">
        <v>0.0</v>
      </c>
      <c r="AQ58" s="40">
        <v>0.0</v>
      </c>
      <c r="AR58" s="149"/>
      <c r="AS58" s="45"/>
      <c r="AT58" s="150"/>
      <c r="AU58" s="127"/>
      <c r="AV58" s="40">
        <v>0.0</v>
      </c>
      <c r="AW58" s="40">
        <v>0.0</v>
      </c>
      <c r="AX58" s="40">
        <v>0.0</v>
      </c>
      <c r="AY58" s="48"/>
      <c r="AZ58" s="49">
        <f t="shared" ref="AZ58:BB58" si="67">SUM(F58,M58,T58,AA58,AH58,AO58,AV58)</f>
        <v>3</v>
      </c>
      <c r="BA58" s="39">
        <f t="shared" si="67"/>
        <v>9</v>
      </c>
      <c r="BB58" s="39">
        <f t="shared" si="67"/>
        <v>1</v>
      </c>
      <c r="BC58" s="50">
        <f t="shared" si="62"/>
        <v>13</v>
      </c>
      <c r="BD58" s="51"/>
      <c r="BE58" s="39">
        <f t="shared" si="63"/>
        <v>240</v>
      </c>
      <c r="BF58" s="39">
        <f t="shared" si="64"/>
        <v>792</v>
      </c>
      <c r="BG58" s="39">
        <f t="shared" si="65"/>
        <v>80</v>
      </c>
      <c r="BH58" s="39">
        <f t="shared" si="66"/>
        <v>1112</v>
      </c>
      <c r="BI58" s="51"/>
      <c r="BJ58" s="51"/>
      <c r="BK58" s="51"/>
      <c r="BL58" s="51"/>
      <c r="BM58" s="51"/>
    </row>
    <row r="59">
      <c r="A59" s="152"/>
      <c r="B59" s="153"/>
      <c r="C59" s="153"/>
      <c r="D59" s="67"/>
      <c r="E59" s="67"/>
      <c r="F59" s="153"/>
      <c r="G59" s="153"/>
      <c r="H59" s="153"/>
      <c r="I59" s="153"/>
      <c r="J59" s="153"/>
      <c r="K59" s="154"/>
      <c r="L59" s="15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154"/>
      <c r="AG59" s="15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  <c r="BC59" s="153"/>
      <c r="BD59" s="153"/>
      <c r="BE59" s="85"/>
      <c r="BF59" s="85"/>
      <c r="BG59" s="85"/>
      <c r="BH59" s="85"/>
      <c r="BI59" s="153"/>
      <c r="BJ59" s="153"/>
      <c r="BK59" s="153"/>
      <c r="BL59" s="153"/>
      <c r="BM59" s="153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76" t="s">
        <v>14</v>
      </c>
      <c r="AZ60" s="77">
        <f t="shared" ref="AZ60:BC60" si="68">SUM(AZ56,AZ57,AZ58)</f>
        <v>8</v>
      </c>
      <c r="BA60" s="78">
        <f t="shared" si="68"/>
        <v>13</v>
      </c>
      <c r="BB60" s="78">
        <f t="shared" si="68"/>
        <v>1</v>
      </c>
      <c r="BC60" s="79">
        <f t="shared" si="68"/>
        <v>22</v>
      </c>
      <c r="BD60" s="51"/>
      <c r="BE60" s="40">
        <f t="shared" ref="BE60:BG60" si="69">sum(BE56,BE57)</f>
        <v>400</v>
      </c>
      <c r="BF60" s="40">
        <f t="shared" si="69"/>
        <v>352</v>
      </c>
      <c r="BG60" s="40">
        <f t="shared" si="69"/>
        <v>0</v>
      </c>
      <c r="BH60" s="40">
        <f>sum(BH56,BH57,BH58)</f>
        <v>1864</v>
      </c>
      <c r="BI60" s="51"/>
      <c r="BJ60" s="51"/>
      <c r="BK60" s="51"/>
      <c r="BL60" s="51"/>
      <c r="BM60" s="51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/>
      <c r="BB61" s="153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</row>
    <row r="62">
      <c r="A62" s="155"/>
      <c r="B62" s="153"/>
      <c r="C62" s="153"/>
      <c r="D62" s="67"/>
      <c r="F62" s="153"/>
      <c r="G62" s="153"/>
      <c r="H62" s="153"/>
      <c r="I62" s="153"/>
      <c r="J62" s="153"/>
      <c r="K62" s="6" t="s">
        <v>53</v>
      </c>
      <c r="L62" s="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9" t="s">
        <v>53</v>
      </c>
      <c r="AG62" s="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9" t="s">
        <v>53</v>
      </c>
      <c r="AU62" s="4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9" t="s">
        <v>53</v>
      </c>
      <c r="BG62" s="4"/>
      <c r="BH62" s="153"/>
      <c r="BI62" s="153"/>
      <c r="BJ62" s="153"/>
      <c r="BK62" s="153"/>
      <c r="BL62" s="153"/>
      <c r="BM62" s="153"/>
    </row>
    <row r="63">
      <c r="A63" s="10"/>
      <c r="B63" s="11"/>
      <c r="C63" s="11"/>
      <c r="D63" s="12"/>
      <c r="E63" s="13">
        <v>45201.0</v>
      </c>
      <c r="F63" s="14"/>
      <c r="G63" s="14"/>
      <c r="H63" s="14"/>
      <c r="I63" s="15"/>
      <c r="J63" s="15"/>
      <c r="K63" s="16"/>
      <c r="L63" s="13">
        <v>45202.0</v>
      </c>
      <c r="M63" s="15"/>
      <c r="N63" s="15"/>
      <c r="O63" s="15"/>
      <c r="P63" s="15"/>
      <c r="Q63" s="11"/>
      <c r="R63" s="17"/>
      <c r="S63" s="13">
        <v>45203.0</v>
      </c>
      <c r="T63" s="11"/>
      <c r="U63" s="15"/>
      <c r="V63" s="15"/>
      <c r="W63" s="11"/>
      <c r="X63" s="18"/>
      <c r="Y63" s="14"/>
      <c r="Z63" s="13">
        <v>45204.0</v>
      </c>
      <c r="AA63" s="15"/>
      <c r="AB63" s="15"/>
      <c r="AC63" s="11"/>
      <c r="AD63" s="15"/>
      <c r="AE63" s="15"/>
      <c r="AF63" s="12"/>
      <c r="AG63" s="13">
        <v>45205.0</v>
      </c>
      <c r="AH63" s="15"/>
      <c r="AI63" s="11"/>
      <c r="AJ63" s="15"/>
      <c r="AK63" s="15"/>
      <c r="AL63" s="15"/>
      <c r="AM63" s="18"/>
      <c r="AN63" s="13">
        <v>45206.0</v>
      </c>
      <c r="AO63" s="11"/>
      <c r="AP63" s="19"/>
      <c r="AQ63" s="19"/>
      <c r="AR63" s="19"/>
      <c r="AS63" s="19"/>
      <c r="AT63" s="14"/>
      <c r="AU63" s="13">
        <v>45207.0</v>
      </c>
      <c r="AV63" s="19"/>
      <c r="AW63" s="19"/>
      <c r="AX63" s="19"/>
      <c r="AY63" s="20"/>
      <c r="AZ63" s="19"/>
      <c r="BA63" s="19"/>
      <c r="BB63" s="19"/>
      <c r="BC63" s="19"/>
      <c r="BD63" s="20"/>
      <c r="BE63" s="21"/>
      <c r="BF63" s="22"/>
      <c r="BG63" s="4"/>
      <c r="BH63" s="19"/>
      <c r="BI63" s="23"/>
      <c r="BJ63" s="16"/>
      <c r="BK63" s="16"/>
      <c r="BL63" s="20"/>
      <c r="BM63" s="20"/>
    </row>
    <row r="64">
      <c r="A64" s="107"/>
      <c r="B64" s="26"/>
      <c r="C64" s="26"/>
      <c r="D64" s="26" t="s">
        <v>2</v>
      </c>
      <c r="E64" s="26" t="s">
        <v>3</v>
      </c>
      <c r="F64" s="26" t="s">
        <v>4</v>
      </c>
      <c r="G64" s="26" t="s">
        <v>5</v>
      </c>
      <c r="H64" s="26" t="s">
        <v>6</v>
      </c>
      <c r="I64" s="26"/>
      <c r="J64" s="26"/>
      <c r="K64" s="26" t="s">
        <v>2</v>
      </c>
      <c r="L64" s="26" t="s">
        <v>7</v>
      </c>
      <c r="M64" s="26" t="s">
        <v>4</v>
      </c>
      <c r="N64" s="26" t="s">
        <v>5</v>
      </c>
      <c r="O64" s="26" t="s">
        <v>6</v>
      </c>
      <c r="P64" s="26"/>
      <c r="Q64" s="26"/>
      <c r="R64" s="26" t="s">
        <v>2</v>
      </c>
      <c r="S64" s="26" t="s">
        <v>8</v>
      </c>
      <c r="T64" s="26" t="s">
        <v>4</v>
      </c>
      <c r="U64" s="26" t="s">
        <v>5</v>
      </c>
      <c r="V64" s="26" t="s">
        <v>6</v>
      </c>
      <c r="W64" s="28"/>
      <c r="X64" s="29"/>
      <c r="Y64" s="29" t="s">
        <v>2</v>
      </c>
      <c r="Z64" s="29" t="s">
        <v>9</v>
      </c>
      <c r="AA64" s="26" t="s">
        <v>4</v>
      </c>
      <c r="AB64" s="26" t="s">
        <v>5</v>
      </c>
      <c r="AC64" s="26" t="s">
        <v>6</v>
      </c>
      <c r="AD64" s="29"/>
      <c r="AE64" s="29"/>
      <c r="AF64" s="29" t="s">
        <v>2</v>
      </c>
      <c r="AG64" s="29" t="s">
        <v>10</v>
      </c>
      <c r="AH64" s="26" t="s">
        <v>4</v>
      </c>
      <c r="AI64" s="26" t="s">
        <v>5</v>
      </c>
      <c r="AJ64" s="26" t="s">
        <v>6</v>
      </c>
      <c r="AK64" s="29"/>
      <c r="AL64" s="29"/>
      <c r="AM64" s="29" t="s">
        <v>2</v>
      </c>
      <c r="AN64" s="29" t="s">
        <v>11</v>
      </c>
      <c r="AO64" s="26" t="s">
        <v>4</v>
      </c>
      <c r="AP64" s="26" t="s">
        <v>5</v>
      </c>
      <c r="AQ64" s="26" t="s">
        <v>6</v>
      </c>
      <c r="AR64" s="29"/>
      <c r="AS64" s="29"/>
      <c r="AT64" s="29" t="s">
        <v>2</v>
      </c>
      <c r="AU64" s="29" t="s">
        <v>12</v>
      </c>
      <c r="AV64" s="26" t="s">
        <v>4</v>
      </c>
      <c r="AW64" s="26" t="s">
        <v>5</v>
      </c>
      <c r="AX64" s="26" t="s">
        <v>6</v>
      </c>
      <c r="AY64" s="30"/>
      <c r="AZ64" s="31" t="s">
        <v>4</v>
      </c>
      <c r="BA64" s="31" t="s">
        <v>13</v>
      </c>
      <c r="BB64" s="31" t="s">
        <v>6</v>
      </c>
      <c r="BC64" s="31" t="s">
        <v>14</v>
      </c>
      <c r="BD64" s="32"/>
      <c r="BE64" s="33" t="s">
        <v>4</v>
      </c>
      <c r="BF64" s="33" t="s">
        <v>13</v>
      </c>
      <c r="BG64" s="33" t="s">
        <v>6</v>
      </c>
      <c r="BH64" s="33" t="s">
        <v>15</v>
      </c>
      <c r="BI64" s="32"/>
      <c r="BJ64" s="32"/>
      <c r="BK64" s="32"/>
      <c r="BL64" s="32"/>
      <c r="BM64" s="32"/>
    </row>
    <row r="65">
      <c r="A65" s="94" t="s">
        <v>139</v>
      </c>
      <c r="B65" s="36" t="s">
        <v>19</v>
      </c>
      <c r="C65" s="37">
        <v>45201.0</v>
      </c>
      <c r="D65" s="42" t="s">
        <v>211</v>
      </c>
      <c r="E65" s="58" t="s">
        <v>66</v>
      </c>
      <c r="F65" s="40">
        <v>0.0</v>
      </c>
      <c r="G65" s="40">
        <v>6.0</v>
      </c>
      <c r="H65" s="40">
        <v>0.0</v>
      </c>
      <c r="I65" s="36" t="s">
        <v>22</v>
      </c>
      <c r="J65" s="37">
        <v>45202.0</v>
      </c>
      <c r="K65" s="42" t="s">
        <v>211</v>
      </c>
      <c r="L65" s="58" t="s">
        <v>66</v>
      </c>
      <c r="M65" s="40">
        <v>0.0</v>
      </c>
      <c r="N65" s="40">
        <v>6.0</v>
      </c>
      <c r="O65" s="40">
        <v>0.0</v>
      </c>
      <c r="P65" s="36" t="s">
        <v>24</v>
      </c>
      <c r="Q65" s="37">
        <v>45203.0</v>
      </c>
      <c r="R65" s="42" t="s">
        <v>319</v>
      </c>
      <c r="S65" s="58" t="s">
        <v>266</v>
      </c>
      <c r="T65" s="40">
        <v>1.0</v>
      </c>
      <c r="U65" s="40">
        <v>7.0</v>
      </c>
      <c r="V65" s="40">
        <v>4.0</v>
      </c>
      <c r="W65" s="36" t="s">
        <v>26</v>
      </c>
      <c r="X65" s="37">
        <v>45204.0</v>
      </c>
      <c r="Y65" s="42" t="s">
        <v>211</v>
      </c>
      <c r="Z65" s="58" t="s">
        <v>66</v>
      </c>
      <c r="AA65" s="40">
        <v>0.0</v>
      </c>
      <c r="AB65" s="40">
        <v>6.0</v>
      </c>
      <c r="AC65" s="40">
        <v>0.0</v>
      </c>
      <c r="AD65" s="36" t="s">
        <v>56</v>
      </c>
      <c r="AE65" s="37">
        <v>45205.0</v>
      </c>
      <c r="AF65" s="42" t="s">
        <v>279</v>
      </c>
      <c r="AG65" s="58" t="s">
        <v>218</v>
      </c>
      <c r="AH65" s="40">
        <v>0.0</v>
      </c>
      <c r="AI65" s="40">
        <v>7.0</v>
      </c>
      <c r="AJ65" s="40">
        <v>0.0</v>
      </c>
      <c r="AK65" s="284" t="s">
        <v>57</v>
      </c>
      <c r="AL65" s="37">
        <v>45206.0</v>
      </c>
      <c r="AM65" s="42" t="s">
        <v>25</v>
      </c>
      <c r="AN65" s="58" t="s">
        <v>25</v>
      </c>
      <c r="AO65" s="40">
        <v>0.0</v>
      </c>
      <c r="AP65" s="40">
        <v>0.0</v>
      </c>
      <c r="AQ65" s="40">
        <v>0.0</v>
      </c>
      <c r="AR65" s="96" t="s">
        <v>149</v>
      </c>
      <c r="AS65" s="37">
        <v>45207.0</v>
      </c>
      <c r="AT65" s="42" t="s">
        <v>25</v>
      </c>
      <c r="AU65" s="58" t="s">
        <v>25</v>
      </c>
      <c r="AV65" s="40">
        <v>0.0</v>
      </c>
      <c r="AW65" s="40">
        <v>0.0</v>
      </c>
      <c r="AX65" s="40">
        <v>0.0</v>
      </c>
      <c r="AY65" s="48"/>
      <c r="AZ65" s="49">
        <f t="shared" ref="AZ65:BB65" si="70">SUM(F65,M65,T65,AA65,AH65,AO65,AV65)</f>
        <v>1</v>
      </c>
      <c r="BA65" s="39">
        <f t="shared" si="70"/>
        <v>32</v>
      </c>
      <c r="BB65" s="39">
        <f t="shared" si="70"/>
        <v>4</v>
      </c>
      <c r="BC65" s="50">
        <f t="shared" ref="BC65:BC69" si="72">SUM(AZ65,BA65,BB65)</f>
        <v>37</v>
      </c>
      <c r="BD65" s="51"/>
      <c r="BE65" s="39">
        <f t="shared" ref="BE65:BE69" si="73">AZ65*80</f>
        <v>80</v>
      </c>
      <c r="BF65" s="39">
        <f t="shared" ref="BF65:BF69" si="74">BA65*88</f>
        <v>2816</v>
      </c>
      <c r="BG65" s="39">
        <f t="shared" ref="BG65:BG69" si="75">BB65*80</f>
        <v>320</v>
      </c>
      <c r="BH65" s="39">
        <f t="shared" ref="BH65:BH69" si="76">sum(BE65,BF65,BG65)</f>
        <v>3216</v>
      </c>
      <c r="BI65" s="51"/>
      <c r="BJ65" s="51"/>
      <c r="BK65" s="51"/>
      <c r="BL65" s="51"/>
      <c r="BM65" s="51"/>
    </row>
    <row r="66" ht="16.5" customHeight="1">
      <c r="A66" s="94" t="s">
        <v>52</v>
      </c>
      <c r="B66" s="60"/>
      <c r="D66" s="39"/>
      <c r="E66" s="39"/>
      <c r="F66" s="40">
        <v>0.0</v>
      </c>
      <c r="G66" s="40">
        <v>0.0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44"/>
      <c r="AE66" s="45"/>
      <c r="AF66" s="39"/>
      <c r="AG66" s="39"/>
      <c r="AH66" s="40">
        <v>0.0</v>
      </c>
      <c r="AI66" s="40">
        <v>0.0</v>
      </c>
      <c r="AJ66" s="40">
        <v>0.0</v>
      </c>
      <c r="AK66" s="284" t="s">
        <v>57</v>
      </c>
      <c r="AL66" s="37">
        <v>45206.0</v>
      </c>
      <c r="AM66" s="42" t="s">
        <v>211</v>
      </c>
      <c r="AN66" s="58" t="s">
        <v>66</v>
      </c>
      <c r="AO66" s="40">
        <v>0.0</v>
      </c>
      <c r="AP66" s="40">
        <v>6.0</v>
      </c>
      <c r="AQ66" s="40">
        <v>0.0</v>
      </c>
      <c r="AR66" s="96"/>
      <c r="AS66" s="37"/>
      <c r="AT66" s="42"/>
      <c r="AU66" s="58"/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6</v>
      </c>
      <c r="BB66" s="39">
        <f t="shared" si="71"/>
        <v>0</v>
      </c>
      <c r="BC66" s="50">
        <f t="shared" si="72"/>
        <v>6</v>
      </c>
      <c r="BD66" s="51"/>
      <c r="BE66" s="39">
        <f t="shared" si="73"/>
        <v>0</v>
      </c>
      <c r="BF66" s="39">
        <f t="shared" si="74"/>
        <v>528</v>
      </c>
      <c r="BG66" s="39">
        <f t="shared" si="75"/>
        <v>0</v>
      </c>
      <c r="BH66" s="39">
        <f t="shared" si="76"/>
        <v>528</v>
      </c>
      <c r="BI66" s="51"/>
      <c r="BJ66" s="51"/>
      <c r="BK66" s="51"/>
      <c r="BL66" s="51"/>
      <c r="BM66" s="51"/>
    </row>
    <row r="67">
      <c r="A67" s="35" t="s">
        <v>82</v>
      </c>
      <c r="B67" s="41" t="s">
        <v>33</v>
      </c>
      <c r="C67" s="37">
        <v>45202.0</v>
      </c>
      <c r="D67" s="38" t="s">
        <v>247</v>
      </c>
      <c r="E67" s="39" t="s">
        <v>127</v>
      </c>
      <c r="F67" s="40">
        <v>5.0</v>
      </c>
      <c r="G67" s="40">
        <v>1.0</v>
      </c>
      <c r="H67" s="40">
        <v>0.0</v>
      </c>
      <c r="I67" s="42" t="s">
        <v>46</v>
      </c>
      <c r="J67" s="37">
        <v>45203.0</v>
      </c>
      <c r="K67" s="38" t="s">
        <v>247</v>
      </c>
      <c r="L67" s="39" t="s">
        <v>127</v>
      </c>
      <c r="M67" s="40">
        <v>5.0</v>
      </c>
      <c r="N67" s="40">
        <v>1.0</v>
      </c>
      <c r="O67" s="40">
        <v>0.0</v>
      </c>
      <c r="P67" s="38" t="s">
        <v>36</v>
      </c>
      <c r="Q67" s="37">
        <v>45204.0</v>
      </c>
      <c r="R67" s="38" t="s">
        <v>25</v>
      </c>
      <c r="S67" s="39" t="s">
        <v>25</v>
      </c>
      <c r="T67" s="40">
        <v>0.0</v>
      </c>
      <c r="U67" s="40">
        <v>0.0</v>
      </c>
      <c r="V67" s="40">
        <v>0.0</v>
      </c>
      <c r="W67" s="42" t="s">
        <v>37</v>
      </c>
      <c r="X67" s="37">
        <v>45205.0</v>
      </c>
      <c r="Y67" s="38" t="s">
        <v>247</v>
      </c>
      <c r="Z67" s="39" t="s">
        <v>127</v>
      </c>
      <c r="AA67" s="40">
        <v>5.0</v>
      </c>
      <c r="AB67" s="40">
        <v>1.0</v>
      </c>
      <c r="AC67" s="40">
        <v>0.0</v>
      </c>
      <c r="AD67" s="56" t="s">
        <v>40</v>
      </c>
      <c r="AE67" s="37">
        <v>45206.0</v>
      </c>
      <c r="AF67" s="38" t="s">
        <v>285</v>
      </c>
      <c r="AG67" s="39" t="s">
        <v>129</v>
      </c>
      <c r="AH67" s="40">
        <v>5.0</v>
      </c>
      <c r="AI67" s="40">
        <v>2.0</v>
      </c>
      <c r="AJ67" s="40">
        <v>0.0</v>
      </c>
      <c r="AK67" s="42" t="s">
        <v>43</v>
      </c>
      <c r="AL67" s="37">
        <v>45207.0</v>
      </c>
      <c r="AM67" s="38" t="s">
        <v>247</v>
      </c>
      <c r="AN67" s="39" t="s">
        <v>127</v>
      </c>
      <c r="AO67" s="40">
        <v>5.0</v>
      </c>
      <c r="AP67" s="40">
        <v>1.0</v>
      </c>
      <c r="AQ67" s="40">
        <v>0.0</v>
      </c>
      <c r="AR67" s="96" t="s">
        <v>142</v>
      </c>
      <c r="AS67" s="37">
        <v>45208.0</v>
      </c>
      <c r="AT67" s="38" t="s">
        <v>247</v>
      </c>
      <c r="AU67" s="39" t="s">
        <v>127</v>
      </c>
      <c r="AV67" s="40">
        <v>5.0</v>
      </c>
      <c r="AW67" s="40">
        <v>1.0</v>
      </c>
      <c r="AX67" s="40">
        <v>0.0</v>
      </c>
      <c r="AY67" s="48"/>
      <c r="AZ67" s="49">
        <f t="shared" ref="AZ67:BB67" si="77">SUM(F67,M67,T67,AA67,AH67,AO67,AV67)</f>
        <v>30</v>
      </c>
      <c r="BA67" s="39">
        <f t="shared" si="77"/>
        <v>7</v>
      </c>
      <c r="BB67" s="39">
        <f t="shared" si="77"/>
        <v>0</v>
      </c>
      <c r="BC67" s="50">
        <f t="shared" si="72"/>
        <v>37</v>
      </c>
      <c r="BD67" s="51"/>
      <c r="BE67" s="39">
        <f t="shared" si="73"/>
        <v>2400</v>
      </c>
      <c r="BF67" s="39">
        <f t="shared" si="74"/>
        <v>616</v>
      </c>
      <c r="BG67" s="39">
        <f t="shared" si="75"/>
        <v>0</v>
      </c>
      <c r="BH67" s="39">
        <f t="shared" si="76"/>
        <v>3016</v>
      </c>
      <c r="BI67" s="51"/>
      <c r="BJ67" s="51"/>
      <c r="BK67" s="51"/>
      <c r="BL67" s="51"/>
      <c r="BM67" s="51"/>
    </row>
    <row r="68" ht="16.5" customHeight="1">
      <c r="A68" s="94" t="s">
        <v>32</v>
      </c>
      <c r="B68" s="60"/>
      <c r="C68" s="45"/>
      <c r="D68" s="39"/>
      <c r="E68" s="39"/>
      <c r="F68" s="40">
        <v>0.0</v>
      </c>
      <c r="G68" s="40">
        <v>0.0</v>
      </c>
      <c r="H68" s="40">
        <v>0.0</v>
      </c>
      <c r="I68" s="53"/>
      <c r="J68" s="45"/>
      <c r="K68" s="53"/>
      <c r="L68" s="53"/>
      <c r="M68" s="40">
        <v>0.0</v>
      </c>
      <c r="N68" s="40">
        <v>0.0</v>
      </c>
      <c r="O68" s="40">
        <v>0.0</v>
      </c>
      <c r="P68" s="39"/>
      <c r="Q68" s="45"/>
      <c r="R68" s="39"/>
      <c r="S68" s="39"/>
      <c r="T68" s="40">
        <v>0.0</v>
      </c>
      <c r="U68" s="40">
        <v>0.0</v>
      </c>
      <c r="V68" s="40">
        <v>0.0</v>
      </c>
      <c r="W68" s="44"/>
      <c r="X68" s="45"/>
      <c r="Y68" s="39"/>
      <c r="Z68" s="39"/>
      <c r="AA68" s="40">
        <v>0.0</v>
      </c>
      <c r="AB68" s="40">
        <v>0.0</v>
      </c>
      <c r="AC68" s="40">
        <v>0.0</v>
      </c>
      <c r="AD68" s="44"/>
      <c r="AE68" s="45"/>
      <c r="AF68" s="39"/>
      <c r="AG68" s="39"/>
      <c r="AH68" s="40">
        <v>0.0</v>
      </c>
      <c r="AI68" s="40">
        <v>0.0</v>
      </c>
      <c r="AJ68" s="40">
        <v>0.0</v>
      </c>
      <c r="AK68" s="149"/>
      <c r="AL68" s="45"/>
      <c r="AM68" s="53"/>
      <c r="AN68" s="58"/>
      <c r="AO68" s="40">
        <v>0.0</v>
      </c>
      <c r="AP68" s="40">
        <v>0.0</v>
      </c>
      <c r="AQ68" s="40">
        <v>0.0</v>
      </c>
      <c r="AR68" s="96" t="s">
        <v>149</v>
      </c>
      <c r="AS68" s="37">
        <v>45207.0</v>
      </c>
      <c r="AT68" s="42" t="s">
        <v>211</v>
      </c>
      <c r="AU68" s="58" t="s">
        <v>66</v>
      </c>
      <c r="AV68" s="40">
        <v>0.0</v>
      </c>
      <c r="AW68" s="40">
        <v>6.0</v>
      </c>
      <c r="AX68" s="40">
        <v>0.0</v>
      </c>
      <c r="AY68" s="48"/>
      <c r="AZ68" s="49">
        <f t="shared" ref="AZ68:BB68" si="78">SUM(F68,M68,T68,AA68,AH68,AO68,AV68)</f>
        <v>0</v>
      </c>
      <c r="BA68" s="39">
        <f t="shared" si="78"/>
        <v>6</v>
      </c>
      <c r="BB68" s="39">
        <f t="shared" si="78"/>
        <v>0</v>
      </c>
      <c r="BC68" s="50">
        <f t="shared" si="72"/>
        <v>6</v>
      </c>
      <c r="BD68" s="51"/>
      <c r="BE68" s="39">
        <f t="shared" si="73"/>
        <v>0</v>
      </c>
      <c r="BF68" s="39">
        <f t="shared" si="74"/>
        <v>528</v>
      </c>
      <c r="BG68" s="39">
        <f t="shared" si="75"/>
        <v>0</v>
      </c>
      <c r="BH68" s="39">
        <f t="shared" si="76"/>
        <v>528</v>
      </c>
      <c r="BI68" s="51"/>
      <c r="BJ68" s="51"/>
      <c r="BK68" s="51"/>
      <c r="BL68" s="51"/>
      <c r="BM68" s="51"/>
    </row>
    <row r="69" ht="16.5" customHeight="1">
      <c r="A69" s="94" t="s">
        <v>50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39"/>
      <c r="L69" s="39"/>
      <c r="M69" s="40">
        <v>0.0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56" t="s">
        <v>40</v>
      </c>
      <c r="AE69" s="37">
        <v>45206.0</v>
      </c>
      <c r="AF69" s="96" t="s">
        <v>290</v>
      </c>
      <c r="AG69" s="92" t="s">
        <v>269</v>
      </c>
      <c r="AH69" s="40">
        <v>3.0</v>
      </c>
      <c r="AI69" s="40">
        <v>0.0</v>
      </c>
      <c r="AJ69" s="40">
        <v>0.0</v>
      </c>
      <c r="AK69" s="54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39"/>
      <c r="AU69" s="39"/>
      <c r="AV69" s="40">
        <v>0.0</v>
      </c>
      <c r="AW69" s="40">
        <v>0.0</v>
      </c>
      <c r="AX69" s="40">
        <v>0.0</v>
      </c>
      <c r="AY69" s="48"/>
      <c r="AZ69" s="49">
        <f t="shared" ref="AZ69:BB69" si="79">SUM(F69,M69,T69,AA69,AH69,AO69,AV69)</f>
        <v>3</v>
      </c>
      <c r="BA69" s="39">
        <f t="shared" si="79"/>
        <v>0</v>
      </c>
      <c r="BB69" s="39">
        <f t="shared" si="79"/>
        <v>0</v>
      </c>
      <c r="BC69" s="50">
        <f t="shared" si="72"/>
        <v>3</v>
      </c>
      <c r="BD69" s="51"/>
      <c r="BE69" s="39">
        <f t="shared" si="73"/>
        <v>240</v>
      </c>
      <c r="BF69" s="39">
        <f t="shared" si="74"/>
        <v>0</v>
      </c>
      <c r="BG69" s="39">
        <f t="shared" si="75"/>
        <v>0</v>
      </c>
      <c r="BH69" s="39">
        <f t="shared" si="76"/>
        <v>240</v>
      </c>
      <c r="BI69" s="51"/>
      <c r="BJ69" s="51"/>
      <c r="BK69" s="51"/>
      <c r="BL69" s="51"/>
      <c r="BM69" s="51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53"/>
      <c r="BF70" s="53"/>
      <c r="BG70" s="53"/>
      <c r="BH70" s="53"/>
      <c r="BI70" s="136"/>
      <c r="BJ70" s="136"/>
      <c r="BK70" s="136"/>
      <c r="BL70" s="136"/>
      <c r="BM70" s="136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76" t="s">
        <v>14</v>
      </c>
      <c r="AZ71" s="77">
        <f t="shared" ref="AZ71:BC71" si="80">sum(AZ65,AZ66,AZ67,AZ68,AZ69)</f>
        <v>34</v>
      </c>
      <c r="BA71" s="78">
        <f t="shared" si="80"/>
        <v>51</v>
      </c>
      <c r="BB71" s="78">
        <f t="shared" si="80"/>
        <v>4</v>
      </c>
      <c r="BC71" s="79">
        <f t="shared" si="80"/>
        <v>89</v>
      </c>
      <c r="BD71" s="51"/>
      <c r="BE71" s="40">
        <f>sum(BE66,BE65,BE67,BE68,BE69)</f>
        <v>2720</v>
      </c>
      <c r="BF71" s="40">
        <f t="shared" ref="BF71:BH71" si="81">sum(BF65,BF66,BF67,BF68,BF69)</f>
        <v>4488</v>
      </c>
      <c r="BG71" s="40">
        <f t="shared" si="81"/>
        <v>320</v>
      </c>
      <c r="BH71" s="40">
        <f t="shared" si="81"/>
        <v>7528</v>
      </c>
      <c r="BI71" s="51"/>
      <c r="BJ71" s="51"/>
      <c r="BK71" s="51"/>
      <c r="BL71" s="51"/>
      <c r="BM71" s="51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6" t="s">
        <v>145</v>
      </c>
      <c r="L72" s="4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6" t="s">
        <v>145</v>
      </c>
      <c r="AG72" s="4"/>
      <c r="AH72" s="159"/>
      <c r="AI72" s="159"/>
      <c r="AJ72" s="159"/>
      <c r="AK72" s="159"/>
      <c r="AL72" s="159"/>
      <c r="AM72" s="159"/>
      <c r="AO72" s="138"/>
      <c r="AP72" s="138"/>
      <c r="AQ72" s="138"/>
      <c r="AR72" s="138"/>
      <c r="AS72" s="118"/>
      <c r="AT72" s="6" t="s">
        <v>145</v>
      </c>
      <c r="AU72" s="4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  <c r="BI72" s="136"/>
      <c r="BJ72" s="136"/>
      <c r="BK72" s="136"/>
      <c r="BL72" s="136"/>
      <c r="BM72" s="136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6" t="s">
        <v>145</v>
      </c>
      <c r="BG73" s="4"/>
      <c r="BH73" s="136"/>
      <c r="BI73" s="136"/>
      <c r="BJ73" s="136"/>
      <c r="BK73" s="136"/>
      <c r="BL73" s="136"/>
      <c r="BM73" s="136"/>
    </row>
    <row r="74">
      <c r="A74" s="10"/>
      <c r="B74" s="11"/>
      <c r="C74" s="11"/>
      <c r="D74" s="12"/>
      <c r="E74" s="13">
        <v>45201.0</v>
      </c>
      <c r="F74" s="14"/>
      <c r="G74" s="14"/>
      <c r="H74" s="14"/>
      <c r="I74" s="15"/>
      <c r="J74" s="15"/>
      <c r="K74" s="16"/>
      <c r="L74" s="13">
        <v>45202.0</v>
      </c>
      <c r="M74" s="15"/>
      <c r="N74" s="15"/>
      <c r="O74" s="15"/>
      <c r="P74" s="15"/>
      <c r="Q74" s="11"/>
      <c r="R74" s="17"/>
      <c r="S74" s="13">
        <v>45203.0</v>
      </c>
      <c r="T74" s="11"/>
      <c r="U74" s="15"/>
      <c r="V74" s="15"/>
      <c r="W74" s="11"/>
      <c r="X74" s="18"/>
      <c r="Y74" s="14"/>
      <c r="Z74" s="13">
        <v>45204.0</v>
      </c>
      <c r="AA74" s="15"/>
      <c r="AB74" s="15"/>
      <c r="AC74" s="11"/>
      <c r="AD74" s="15"/>
      <c r="AE74" s="15"/>
      <c r="AF74" s="12"/>
      <c r="AG74" s="13">
        <v>45205.0</v>
      </c>
      <c r="AH74" s="15"/>
      <c r="AI74" s="11"/>
      <c r="AJ74" s="15"/>
      <c r="AK74" s="15"/>
      <c r="AL74" s="15"/>
      <c r="AM74" s="18"/>
      <c r="AN74" s="13">
        <v>45206.0</v>
      </c>
      <c r="AO74" s="11"/>
      <c r="AP74" s="19"/>
      <c r="AQ74" s="19"/>
      <c r="AR74" s="19"/>
      <c r="AS74" s="19"/>
      <c r="AT74" s="14"/>
      <c r="AU74" s="13">
        <v>45207.0</v>
      </c>
      <c r="AV74" s="19"/>
      <c r="AW74" s="19"/>
      <c r="AX74" s="19"/>
      <c r="AY74" s="20"/>
      <c r="AZ74" s="19"/>
      <c r="BA74" s="19"/>
      <c r="BB74" s="19"/>
      <c r="BC74" s="19"/>
      <c r="BD74" s="20"/>
      <c r="BE74" s="21"/>
      <c r="BF74" s="22"/>
      <c r="BG74" s="4"/>
      <c r="BH74" s="19"/>
      <c r="BI74" s="23"/>
      <c r="BJ74" s="16"/>
      <c r="BK74" s="16"/>
      <c r="BL74" s="20"/>
      <c r="BM74" s="20"/>
    </row>
    <row r="75">
      <c r="A75" s="107"/>
      <c r="B75" s="26"/>
      <c r="C75" s="26"/>
      <c r="D75" s="26" t="s">
        <v>2</v>
      </c>
      <c r="E75" s="26" t="s">
        <v>3</v>
      </c>
      <c r="F75" s="26" t="s">
        <v>4</v>
      </c>
      <c r="G75" s="26" t="s">
        <v>5</v>
      </c>
      <c r="H75" s="26" t="s">
        <v>6</v>
      </c>
      <c r="I75" s="26"/>
      <c r="J75" s="26"/>
      <c r="K75" s="26" t="s">
        <v>2</v>
      </c>
      <c r="L75" s="26" t="s">
        <v>7</v>
      </c>
      <c r="M75" s="26" t="s">
        <v>4</v>
      </c>
      <c r="N75" s="26" t="s">
        <v>5</v>
      </c>
      <c r="O75" s="26" t="s">
        <v>6</v>
      </c>
      <c r="P75" s="26"/>
      <c r="Q75" s="26"/>
      <c r="R75" s="26" t="s">
        <v>2</v>
      </c>
      <c r="S75" s="26" t="s">
        <v>8</v>
      </c>
      <c r="T75" s="26" t="s">
        <v>4</v>
      </c>
      <c r="U75" s="26" t="s">
        <v>5</v>
      </c>
      <c r="V75" s="26" t="s">
        <v>6</v>
      </c>
      <c r="W75" s="28"/>
      <c r="X75" s="29"/>
      <c r="Y75" s="29" t="s">
        <v>2</v>
      </c>
      <c r="Z75" s="29" t="s">
        <v>9</v>
      </c>
      <c r="AA75" s="26" t="s">
        <v>4</v>
      </c>
      <c r="AB75" s="26" t="s">
        <v>5</v>
      </c>
      <c r="AC75" s="26" t="s">
        <v>6</v>
      </c>
      <c r="AD75" s="29"/>
      <c r="AE75" s="29"/>
      <c r="AF75" s="29" t="s">
        <v>2</v>
      </c>
      <c r="AG75" s="29" t="s">
        <v>10</v>
      </c>
      <c r="AH75" s="26" t="s">
        <v>4</v>
      </c>
      <c r="AI75" s="26" t="s">
        <v>5</v>
      </c>
      <c r="AJ75" s="26" t="s">
        <v>6</v>
      </c>
      <c r="AK75" s="29"/>
      <c r="AL75" s="29"/>
      <c r="AM75" s="29" t="s">
        <v>2</v>
      </c>
      <c r="AN75" s="29" t="s">
        <v>11</v>
      </c>
      <c r="AO75" s="26" t="s">
        <v>4</v>
      </c>
      <c r="AP75" s="26" t="s">
        <v>5</v>
      </c>
      <c r="AQ75" s="26" t="s">
        <v>6</v>
      </c>
      <c r="AR75" s="29"/>
      <c r="AS75" s="29"/>
      <c r="AT75" s="29" t="s">
        <v>2</v>
      </c>
      <c r="AU75" s="29" t="s">
        <v>12</v>
      </c>
      <c r="AV75" s="26" t="s">
        <v>4</v>
      </c>
      <c r="AW75" s="26" t="s">
        <v>5</v>
      </c>
      <c r="AX75" s="26" t="s">
        <v>6</v>
      </c>
      <c r="AY75" s="30"/>
      <c r="AZ75" s="31" t="s">
        <v>4</v>
      </c>
      <c r="BA75" s="31" t="s">
        <v>13</v>
      </c>
      <c r="BB75" s="31" t="s">
        <v>6</v>
      </c>
      <c r="BC75" s="31" t="s">
        <v>14</v>
      </c>
      <c r="BD75" s="32"/>
      <c r="BE75" s="33" t="s">
        <v>4</v>
      </c>
      <c r="BF75" s="33" t="s">
        <v>13</v>
      </c>
      <c r="BG75" s="33" t="s">
        <v>6</v>
      </c>
      <c r="BH75" s="33" t="s">
        <v>15</v>
      </c>
      <c r="BI75" s="32"/>
      <c r="BJ75" s="32"/>
      <c r="BK75" s="32"/>
      <c r="BL75" s="32"/>
      <c r="BM75" s="32"/>
    </row>
    <row r="76">
      <c r="A76" s="94" t="s">
        <v>55</v>
      </c>
      <c r="B76" s="41" t="s">
        <v>33</v>
      </c>
      <c r="C76" s="37">
        <v>45202.0</v>
      </c>
      <c r="D76" s="38" t="s">
        <v>291</v>
      </c>
      <c r="E76" s="39" t="s">
        <v>248</v>
      </c>
      <c r="F76" s="40">
        <v>4.0</v>
      </c>
      <c r="G76" s="40">
        <v>2.0</v>
      </c>
      <c r="H76" s="40">
        <v>0.0</v>
      </c>
      <c r="I76" s="42" t="s">
        <v>46</v>
      </c>
      <c r="J76" s="37">
        <v>45203.0</v>
      </c>
      <c r="K76" s="38" t="s">
        <v>291</v>
      </c>
      <c r="L76" s="39" t="s">
        <v>248</v>
      </c>
      <c r="M76" s="40">
        <v>4.0</v>
      </c>
      <c r="N76" s="40">
        <v>2.0</v>
      </c>
      <c r="O76" s="40">
        <v>0.0</v>
      </c>
      <c r="P76" s="38" t="s">
        <v>36</v>
      </c>
      <c r="Q76" s="37">
        <v>45204.0</v>
      </c>
      <c r="R76" s="38" t="s">
        <v>25</v>
      </c>
      <c r="S76" s="39" t="s">
        <v>25</v>
      </c>
      <c r="T76" s="40">
        <v>0.0</v>
      </c>
      <c r="U76" s="40">
        <v>0.0</v>
      </c>
      <c r="V76" s="40">
        <v>0.0</v>
      </c>
      <c r="W76" s="42" t="s">
        <v>37</v>
      </c>
      <c r="X76" s="37">
        <v>45205.0</v>
      </c>
      <c r="Y76" s="38" t="s">
        <v>291</v>
      </c>
      <c r="Z76" s="39" t="s">
        <v>248</v>
      </c>
      <c r="AA76" s="40">
        <v>4.0</v>
      </c>
      <c r="AB76" s="40">
        <v>2.0</v>
      </c>
      <c r="AC76" s="40">
        <v>0.0</v>
      </c>
      <c r="AD76" s="56" t="s">
        <v>40</v>
      </c>
      <c r="AE76" s="37">
        <v>45206.0</v>
      </c>
      <c r="AF76" s="38" t="s">
        <v>285</v>
      </c>
      <c r="AG76" s="39" t="s">
        <v>129</v>
      </c>
      <c r="AH76" s="40">
        <v>5.0</v>
      </c>
      <c r="AI76" s="40">
        <v>2.0</v>
      </c>
      <c r="AJ76" s="40">
        <v>0.0</v>
      </c>
      <c r="AK76" s="42" t="s">
        <v>43</v>
      </c>
      <c r="AL76" s="37">
        <v>45207.0</v>
      </c>
      <c r="AM76" s="38" t="s">
        <v>285</v>
      </c>
      <c r="AN76" s="39" t="s">
        <v>129</v>
      </c>
      <c r="AO76" s="40">
        <v>5.0</v>
      </c>
      <c r="AP76" s="40">
        <v>2.0</v>
      </c>
      <c r="AQ76" s="40">
        <v>0.0</v>
      </c>
      <c r="AR76" s="96" t="s">
        <v>142</v>
      </c>
      <c r="AS76" s="37">
        <v>45208.0</v>
      </c>
      <c r="AT76" s="38" t="s">
        <v>137</v>
      </c>
      <c r="AU76" s="39" t="s">
        <v>333</v>
      </c>
      <c r="AV76" s="40">
        <v>3.0</v>
      </c>
      <c r="AW76" s="40">
        <v>1.0</v>
      </c>
      <c r="AX76" s="40">
        <v>0.0</v>
      </c>
      <c r="AY76" s="48"/>
      <c r="AZ76" s="49">
        <f t="shared" ref="AZ76:BB76" si="82">SUM(F76,M76,T76,AA76,AH76,AO76,AV76)</f>
        <v>25</v>
      </c>
      <c r="BA76" s="39">
        <f t="shared" si="82"/>
        <v>11</v>
      </c>
      <c r="BB76" s="39">
        <f t="shared" si="82"/>
        <v>0</v>
      </c>
      <c r="BC76" s="50">
        <f t="shared" ref="BC76:BC80" si="84">SUM(AZ76,BA76,BB76)</f>
        <v>36</v>
      </c>
      <c r="BD76" s="51"/>
      <c r="BE76" s="39">
        <f>AZ76*67.31</f>
        <v>1682.75</v>
      </c>
      <c r="BF76" s="39">
        <f>BA76*74</f>
        <v>814</v>
      </c>
      <c r="BG76" s="39">
        <f>BB76*84</f>
        <v>0</v>
      </c>
      <c r="BH76" s="39">
        <f>SUM(BE76,BF76,BG76)</f>
        <v>2496.75</v>
      </c>
      <c r="BI76" s="51"/>
      <c r="BJ76" s="51"/>
      <c r="BK76" s="51"/>
      <c r="BL76" s="51"/>
      <c r="BM76" s="51"/>
    </row>
    <row r="77">
      <c r="A77" s="94" t="s">
        <v>54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53"/>
      <c r="S77" s="53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si="84"/>
        <v>0</v>
      </c>
      <c r="BD77" s="51"/>
      <c r="BE77" s="39">
        <f t="shared" ref="BE77:BE79" si="86">AZ77*80</f>
        <v>0</v>
      </c>
      <c r="BF77" s="39">
        <f t="shared" ref="BF77:BF79" si="87">BA77*88</f>
        <v>0</v>
      </c>
      <c r="BG77" s="39">
        <f t="shared" ref="BG77:BG79" si="88">BB77*80</f>
        <v>0</v>
      </c>
      <c r="BH77" s="39">
        <f t="shared" ref="BH77:BH79" si="89">sum(BE77,BF77,BG77)</f>
        <v>0</v>
      </c>
      <c r="BI77" s="51"/>
      <c r="BJ77" s="51"/>
      <c r="BK77" s="51"/>
      <c r="BL77" s="51"/>
      <c r="BM77" s="51"/>
    </row>
    <row r="78">
      <c r="A78" s="94" t="s">
        <v>50</v>
      </c>
      <c r="B78" s="60"/>
      <c r="C78" s="45"/>
      <c r="D78" s="53"/>
      <c r="E78" s="58"/>
      <c r="F78" s="145">
        <v>0.0</v>
      </c>
      <c r="G78" s="145">
        <v>0.0</v>
      </c>
      <c r="H78" s="163">
        <v>0.0</v>
      </c>
      <c r="I78" s="61"/>
      <c r="J78" s="45"/>
      <c r="K78" s="53"/>
      <c r="L78" s="53"/>
      <c r="M78" s="145">
        <v>0.0</v>
      </c>
      <c r="N78" s="145">
        <v>0.0</v>
      </c>
      <c r="O78" s="163">
        <v>0.0</v>
      </c>
      <c r="P78" s="38" t="s">
        <v>36</v>
      </c>
      <c r="Q78" s="37">
        <v>45204.0</v>
      </c>
      <c r="R78" s="38" t="s">
        <v>291</v>
      </c>
      <c r="S78" s="39" t="s">
        <v>248</v>
      </c>
      <c r="T78" s="40">
        <v>4.0</v>
      </c>
      <c r="U78" s="40">
        <v>2.0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61"/>
      <c r="AE78" s="164"/>
      <c r="AF78" s="53"/>
      <c r="AG78" s="53"/>
      <c r="AH78" s="145">
        <v>0.0</v>
      </c>
      <c r="AI78" s="145">
        <v>0.0</v>
      </c>
      <c r="AJ78" s="163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54"/>
      <c r="AS78" s="45"/>
      <c r="AT78" s="53"/>
      <c r="AU78" s="53"/>
      <c r="AV78" s="145">
        <v>0.0</v>
      </c>
      <c r="AW78" s="145">
        <v>0.0</v>
      </c>
      <c r="AX78" s="163">
        <v>0.0</v>
      </c>
      <c r="AY78" s="165"/>
      <c r="AZ78" s="166">
        <f t="shared" ref="AZ78:BB78" si="85">SUM(F78,M78,T78,AA78,AH78,AO78,AV78)</f>
        <v>4</v>
      </c>
      <c r="BA78" s="46">
        <f t="shared" si="85"/>
        <v>2</v>
      </c>
      <c r="BB78" s="46">
        <f t="shared" si="85"/>
        <v>0</v>
      </c>
      <c r="BC78" s="167">
        <f t="shared" si="84"/>
        <v>6</v>
      </c>
      <c r="BD78" s="165"/>
      <c r="BE78" s="39">
        <f t="shared" si="86"/>
        <v>320</v>
      </c>
      <c r="BF78" s="39">
        <f t="shared" si="87"/>
        <v>176</v>
      </c>
      <c r="BG78" s="39">
        <f t="shared" si="88"/>
        <v>0</v>
      </c>
      <c r="BH78" s="39">
        <f t="shared" si="89"/>
        <v>496</v>
      </c>
      <c r="BI78" s="155"/>
      <c r="BJ78" s="155"/>
      <c r="BK78" s="155"/>
      <c r="BL78" s="155"/>
      <c r="BM78" s="155"/>
    </row>
    <row r="79">
      <c r="A79" s="94" t="s">
        <v>52</v>
      </c>
      <c r="B79" s="60"/>
      <c r="C79" s="45"/>
      <c r="D79" s="39"/>
      <c r="E79" s="39"/>
      <c r="F79" s="40">
        <v>0.0</v>
      </c>
      <c r="G79" s="40">
        <v>0.0</v>
      </c>
      <c r="H79" s="40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61"/>
      <c r="X79" s="164"/>
      <c r="Y79" s="53"/>
      <c r="Z79" s="39"/>
      <c r="AA79" s="168">
        <v>0.0</v>
      </c>
      <c r="AB79" s="168">
        <v>0.0</v>
      </c>
      <c r="AC79" s="168">
        <v>0.0</v>
      </c>
      <c r="AD79" s="61"/>
      <c r="AE79" s="164"/>
      <c r="AF79" s="53"/>
      <c r="AG79" s="39"/>
      <c r="AH79" s="168">
        <v>0.0</v>
      </c>
      <c r="AI79" s="168">
        <v>0.0</v>
      </c>
      <c r="AJ79" s="168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92"/>
      <c r="AS79" s="45"/>
      <c r="AT79" s="53"/>
      <c r="AU79" s="39"/>
      <c r="AV79" s="168">
        <v>0.0</v>
      </c>
      <c r="AW79" s="168">
        <v>0.0</v>
      </c>
      <c r="AX79" s="168">
        <v>0.0</v>
      </c>
      <c r="AY79" s="155"/>
      <c r="AZ79" s="169">
        <f t="shared" ref="AZ79:BB79" si="90">SUM(F79,M79,T79,AA79,AH79,AO79,AV79)</f>
        <v>0</v>
      </c>
      <c r="BA79" s="149">
        <f t="shared" si="90"/>
        <v>0</v>
      </c>
      <c r="BB79" s="149">
        <f t="shared" si="90"/>
        <v>0</v>
      </c>
      <c r="BC79" s="170">
        <f t="shared" si="84"/>
        <v>0</v>
      </c>
      <c r="BD79" s="155"/>
      <c r="BE79" s="39">
        <f t="shared" si="86"/>
        <v>0</v>
      </c>
      <c r="BF79" s="39">
        <f t="shared" si="87"/>
        <v>0</v>
      </c>
      <c r="BG79" s="39">
        <f t="shared" si="88"/>
        <v>0</v>
      </c>
      <c r="BH79" s="39">
        <f t="shared" si="89"/>
        <v>0</v>
      </c>
      <c r="BI79" s="155"/>
      <c r="BJ79" s="155"/>
      <c r="BK79" s="155"/>
      <c r="BL79" s="155"/>
      <c r="BM79" s="155"/>
    </row>
    <row r="80">
      <c r="A80" s="94"/>
      <c r="B80" s="60"/>
      <c r="C80" s="45"/>
      <c r="D80" s="53"/>
      <c r="E80" s="53"/>
      <c r="F80" s="40">
        <v>0.0</v>
      </c>
      <c r="G80" s="40">
        <v>0.0</v>
      </c>
      <c r="H80" s="40">
        <v>0.0</v>
      </c>
      <c r="I80" s="53"/>
      <c r="J80" s="45"/>
      <c r="K80" s="53"/>
      <c r="L80" s="53"/>
      <c r="M80" s="40">
        <v>0.0</v>
      </c>
      <c r="N80" s="40">
        <v>0.0</v>
      </c>
      <c r="O80" s="40">
        <v>0.0</v>
      </c>
      <c r="P80" s="39"/>
      <c r="Q80" s="45"/>
      <c r="R80" s="53"/>
      <c r="S80" s="58"/>
      <c r="T80" s="40">
        <v>0.0</v>
      </c>
      <c r="U80" s="40">
        <v>0.0</v>
      </c>
      <c r="V80" s="40">
        <v>0.0</v>
      </c>
      <c r="W80" s="44"/>
      <c r="X80" s="45"/>
      <c r="Y80" s="53"/>
      <c r="Z80" s="58"/>
      <c r="AA80" s="40">
        <v>0.0</v>
      </c>
      <c r="AB80" s="40">
        <v>0.0</v>
      </c>
      <c r="AC80" s="40">
        <v>0.0</v>
      </c>
      <c r="AD80" s="44"/>
      <c r="AE80" s="45"/>
      <c r="AF80" s="53"/>
      <c r="AG80" s="53"/>
      <c r="AH80" s="40">
        <v>0.0</v>
      </c>
      <c r="AI80" s="40">
        <v>0.0</v>
      </c>
      <c r="AJ80" s="40">
        <v>0.0</v>
      </c>
      <c r="AK80" s="52"/>
      <c r="AL80" s="45"/>
      <c r="AM80" s="53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53"/>
      <c r="AV80" s="40">
        <v>0.0</v>
      </c>
      <c r="AW80" s="40">
        <v>0.0</v>
      </c>
      <c r="AX80" s="40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4"/>
        <v>0</v>
      </c>
      <c r="BD80" s="155"/>
      <c r="BE80" s="39">
        <f>AZ80*67.31</f>
        <v>0</v>
      </c>
      <c r="BF80" s="39">
        <f>BA80*74</f>
        <v>0</v>
      </c>
      <c r="BG80" s="39">
        <f>BB80*84</f>
        <v>0</v>
      </c>
      <c r="BH80" s="39">
        <f>SUM(BE80,BF80,BG80)</f>
        <v>0</v>
      </c>
      <c r="BI80" s="155"/>
      <c r="BJ80" s="155"/>
      <c r="BK80" s="155"/>
      <c r="BL80" s="155"/>
      <c r="BM80" s="155"/>
    </row>
    <row r="81">
      <c r="A81" s="116"/>
      <c r="B81" s="159"/>
      <c r="C81" s="159"/>
      <c r="D81" s="160"/>
      <c r="E81" s="159"/>
      <c r="F81" s="161"/>
      <c r="G81" s="161"/>
      <c r="H81" s="161"/>
      <c r="I81" s="161"/>
      <c r="J81" s="159"/>
      <c r="K81" s="162"/>
      <c r="L81" s="162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1"/>
      <c r="AB81" s="161"/>
      <c r="AC81" s="161"/>
      <c r="AD81" s="161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38"/>
      <c r="AP81" s="138"/>
      <c r="AQ81" s="138"/>
      <c r="AR81" s="138"/>
      <c r="AS81" s="118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76" t="s">
        <v>14</v>
      </c>
      <c r="AZ82" s="77">
        <f t="shared" ref="AZ82:BC82" si="92">SUM(AZ76,AZ77,AZ78,AZ79,AZ80)</f>
        <v>29</v>
      </c>
      <c r="BA82" s="78">
        <f t="shared" si="92"/>
        <v>13</v>
      </c>
      <c r="BB82" s="78">
        <f t="shared" si="92"/>
        <v>0</v>
      </c>
      <c r="BC82" s="79">
        <f t="shared" si="92"/>
        <v>42</v>
      </c>
      <c r="BD82" s="136"/>
      <c r="BE82" s="40">
        <f t="shared" ref="BE82:BG82" si="93">SUM(BE76,BE77,BE78,BE79)</f>
        <v>2002.75</v>
      </c>
      <c r="BF82" s="40">
        <f t="shared" si="93"/>
        <v>990</v>
      </c>
      <c r="BG82" s="40">
        <f t="shared" si="93"/>
        <v>0</v>
      </c>
      <c r="BH82" s="40">
        <f>sum(BH76,BH77,BH78,BH79,BH80)</f>
        <v>2992.75</v>
      </c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6"/>
      <c r="BM83" s="136"/>
    </row>
    <row r="84">
      <c r="A84" s="155"/>
      <c r="B84" s="153"/>
      <c r="C84" s="153"/>
      <c r="D84" s="155"/>
      <c r="E84" s="153"/>
      <c r="F84" s="153"/>
      <c r="G84" s="153"/>
      <c r="H84" s="153"/>
      <c r="I84" s="153"/>
      <c r="J84" s="171"/>
      <c r="K84" s="172" t="s">
        <v>320</v>
      </c>
      <c r="L84" s="4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71"/>
      <c r="AF84" s="293" t="s">
        <v>320</v>
      </c>
      <c r="AG84" s="81"/>
      <c r="AH84" s="153"/>
      <c r="AI84" s="153"/>
      <c r="AJ84" s="153"/>
      <c r="AK84" s="153"/>
      <c r="AL84" s="153"/>
      <c r="AM84" s="153"/>
      <c r="AN84" s="153"/>
      <c r="AO84" s="155"/>
      <c r="AP84" s="155"/>
      <c r="AQ84" s="155"/>
      <c r="AR84" s="155"/>
      <c r="AS84" s="173"/>
      <c r="AT84" s="293" t="s">
        <v>320</v>
      </c>
      <c r="AU84" s="81"/>
      <c r="AV84" s="155"/>
      <c r="AW84" s="155"/>
      <c r="AX84" s="155"/>
      <c r="AY84" s="174"/>
      <c r="AZ84" s="174"/>
      <c r="BA84" s="174"/>
      <c r="BB84" s="174"/>
      <c r="BC84" s="174"/>
      <c r="BD84" s="155"/>
      <c r="BE84" s="174"/>
      <c r="BF84" s="175"/>
      <c r="BG84" s="175"/>
      <c r="BH84" s="174"/>
      <c r="BI84" s="155"/>
      <c r="BJ84" s="155"/>
      <c r="BK84" s="155"/>
      <c r="BL84" s="155"/>
      <c r="BM84" s="155"/>
    </row>
    <row r="85">
      <c r="A85" s="155"/>
      <c r="B85" s="153"/>
      <c r="C85" s="153"/>
      <c r="D85" s="155"/>
      <c r="E85" s="10"/>
      <c r="F85" s="10"/>
      <c r="G85" s="10"/>
      <c r="H85" s="10"/>
      <c r="I85" s="153"/>
      <c r="J85" s="153"/>
      <c r="K85" s="155"/>
      <c r="L85" s="11"/>
      <c r="M85" s="153"/>
      <c r="N85" s="153"/>
      <c r="O85" s="153"/>
      <c r="P85" s="153"/>
      <c r="Q85" s="153"/>
      <c r="R85" s="153"/>
      <c r="S85" s="10"/>
      <c r="T85" s="153"/>
      <c r="U85" s="153"/>
      <c r="V85" s="153"/>
      <c r="W85" s="153"/>
      <c r="X85" s="153"/>
      <c r="Y85" s="10"/>
      <c r="Z85" s="10"/>
      <c r="AA85" s="153"/>
      <c r="AB85" s="153"/>
      <c r="AC85" s="153"/>
      <c r="AD85" s="153"/>
      <c r="AE85" s="153"/>
      <c r="AF85" s="153"/>
      <c r="AG85" s="10"/>
      <c r="AH85" s="153"/>
      <c r="AI85" s="153"/>
      <c r="AJ85" s="153"/>
      <c r="AK85" s="153"/>
      <c r="AL85" s="153"/>
      <c r="AM85" s="153"/>
      <c r="AN85" s="10"/>
      <c r="AO85" s="155"/>
      <c r="AP85" s="155"/>
      <c r="AQ85" s="155"/>
      <c r="AR85" s="155"/>
      <c r="AS85" s="156"/>
      <c r="AT85" s="155"/>
      <c r="AU85" s="11"/>
      <c r="AV85" s="155"/>
      <c r="AW85" s="155"/>
      <c r="AX85" s="155"/>
      <c r="AY85" s="155"/>
      <c r="AZ85" s="155"/>
      <c r="BA85" s="155"/>
      <c r="BB85" s="155"/>
      <c r="BC85" s="155"/>
      <c r="BD85" s="155"/>
      <c r="BE85" s="165"/>
      <c r="BF85" s="293" t="s">
        <v>320</v>
      </c>
      <c r="BG85" s="81"/>
      <c r="BH85" s="155"/>
      <c r="BI85" s="155"/>
      <c r="BJ85" s="155"/>
      <c r="BK85" s="155"/>
      <c r="BL85" s="155"/>
      <c r="BM85" s="155"/>
    </row>
    <row r="86">
      <c r="A86" s="10"/>
      <c r="B86" s="11"/>
      <c r="C86" s="11"/>
      <c r="D86" s="12"/>
      <c r="E86" s="13">
        <v>45201.0</v>
      </c>
      <c r="F86" s="14"/>
      <c r="G86" s="14"/>
      <c r="H86" s="14"/>
      <c r="I86" s="15"/>
      <c r="J86" s="15"/>
      <c r="K86" s="16"/>
      <c r="L86" s="13">
        <v>45202.0</v>
      </c>
      <c r="M86" s="15"/>
      <c r="N86" s="15"/>
      <c r="O86" s="15"/>
      <c r="P86" s="15"/>
      <c r="Q86" s="11"/>
      <c r="R86" s="17"/>
      <c r="S86" s="13">
        <v>45203.0</v>
      </c>
      <c r="T86" s="11"/>
      <c r="U86" s="15"/>
      <c r="V86" s="15"/>
      <c r="W86" s="11"/>
      <c r="X86" s="18"/>
      <c r="Y86" s="14"/>
      <c r="Z86" s="13">
        <v>45204.0</v>
      </c>
      <c r="AA86" s="15"/>
      <c r="AB86" s="15"/>
      <c r="AC86" s="11"/>
      <c r="AD86" s="15"/>
      <c r="AE86" s="15"/>
      <c r="AF86" s="12"/>
      <c r="AG86" s="13">
        <v>45205.0</v>
      </c>
      <c r="AH86" s="15"/>
      <c r="AI86" s="11"/>
      <c r="AJ86" s="15"/>
      <c r="AK86" s="15"/>
      <c r="AL86" s="15"/>
      <c r="AM86" s="18"/>
      <c r="AN86" s="13">
        <v>45206.0</v>
      </c>
      <c r="AO86" s="11"/>
      <c r="AP86" s="19"/>
      <c r="AQ86" s="19"/>
      <c r="AR86" s="19"/>
      <c r="AS86" s="19"/>
      <c r="AT86" s="14"/>
      <c r="AU86" s="13">
        <v>45207.0</v>
      </c>
      <c r="AV86" s="19"/>
      <c r="AW86" s="19"/>
      <c r="AX86" s="19"/>
      <c r="AY86" s="20"/>
      <c r="AZ86" s="19"/>
      <c r="BA86" s="19"/>
      <c r="BB86" s="19"/>
      <c r="BC86" s="19"/>
      <c r="BD86" s="20"/>
      <c r="BE86" s="21"/>
      <c r="BF86" s="22"/>
      <c r="BG86" s="4"/>
      <c r="BH86" s="19"/>
      <c r="BI86" s="23"/>
      <c r="BJ86" s="16"/>
      <c r="BK86" s="16"/>
      <c r="BL86" s="20"/>
      <c r="BM86" s="20"/>
    </row>
    <row r="87">
      <c r="A87" s="176"/>
      <c r="B87" s="177"/>
      <c r="C87" s="177"/>
      <c r="D87" s="18" t="s">
        <v>2</v>
      </c>
      <c r="E87" s="177" t="s">
        <v>3</v>
      </c>
      <c r="F87" s="177" t="s">
        <v>4</v>
      </c>
      <c r="G87" s="177" t="s">
        <v>5</v>
      </c>
      <c r="H87" s="177" t="s">
        <v>6</v>
      </c>
      <c r="I87" s="177"/>
      <c r="J87" s="177"/>
      <c r="K87" s="18" t="s">
        <v>2</v>
      </c>
      <c r="L87" s="18" t="s">
        <v>7</v>
      </c>
      <c r="M87" s="177" t="s">
        <v>4</v>
      </c>
      <c r="N87" s="177" t="s">
        <v>5</v>
      </c>
      <c r="O87" s="177" t="s">
        <v>6</v>
      </c>
      <c r="P87" s="177"/>
      <c r="Q87" s="177"/>
      <c r="R87" s="177" t="s">
        <v>2</v>
      </c>
      <c r="S87" s="177" t="s">
        <v>8</v>
      </c>
      <c r="T87" s="177" t="s">
        <v>4</v>
      </c>
      <c r="U87" s="177" t="s">
        <v>5</v>
      </c>
      <c r="V87" s="177" t="s">
        <v>6</v>
      </c>
      <c r="W87" s="178"/>
      <c r="X87" s="177"/>
      <c r="Y87" s="177" t="s">
        <v>2</v>
      </c>
      <c r="Z87" s="177" t="s">
        <v>9</v>
      </c>
      <c r="AA87" s="177" t="s">
        <v>4</v>
      </c>
      <c r="AB87" s="177" t="s">
        <v>5</v>
      </c>
      <c r="AC87" s="177" t="s">
        <v>6</v>
      </c>
      <c r="AD87" s="177"/>
      <c r="AE87" s="177"/>
      <c r="AF87" s="177" t="s">
        <v>2</v>
      </c>
      <c r="AG87" s="177" t="s">
        <v>10</v>
      </c>
      <c r="AH87" s="177" t="s">
        <v>4</v>
      </c>
      <c r="AI87" s="177" t="s">
        <v>5</v>
      </c>
      <c r="AJ87" s="177" t="s">
        <v>6</v>
      </c>
      <c r="AK87" s="177"/>
      <c r="AL87" s="177"/>
      <c r="AM87" s="177" t="s">
        <v>2</v>
      </c>
      <c r="AN87" s="177" t="s">
        <v>11</v>
      </c>
      <c r="AO87" s="18" t="s">
        <v>4</v>
      </c>
      <c r="AP87" s="18" t="s">
        <v>5</v>
      </c>
      <c r="AQ87" s="18" t="s">
        <v>6</v>
      </c>
      <c r="AR87" s="18"/>
      <c r="AS87" s="179"/>
      <c r="AT87" s="18" t="s">
        <v>2</v>
      </c>
      <c r="AU87" s="18" t="s">
        <v>12</v>
      </c>
      <c r="AV87" s="18" t="s">
        <v>4</v>
      </c>
      <c r="AW87" s="18" t="s">
        <v>5</v>
      </c>
      <c r="AX87" s="18" t="s">
        <v>6</v>
      </c>
      <c r="AY87" s="180"/>
      <c r="AZ87" s="181" t="s">
        <v>4</v>
      </c>
      <c r="BA87" s="181" t="s">
        <v>13</v>
      </c>
      <c r="BB87" s="181" t="s">
        <v>6</v>
      </c>
      <c r="BC87" s="181" t="s">
        <v>14</v>
      </c>
      <c r="BD87" s="165"/>
      <c r="BE87" s="182" t="s">
        <v>4</v>
      </c>
      <c r="BF87" s="182" t="s">
        <v>13</v>
      </c>
      <c r="BG87" s="182" t="s">
        <v>6</v>
      </c>
      <c r="BH87" s="182" t="s">
        <v>15</v>
      </c>
      <c r="BI87" s="155"/>
      <c r="BJ87" s="155"/>
      <c r="BK87" s="155"/>
      <c r="BL87" s="155"/>
      <c r="BM87" s="155"/>
    </row>
    <row r="88">
      <c r="A88" s="94" t="s">
        <v>54</v>
      </c>
      <c r="B88" s="36" t="s">
        <v>19</v>
      </c>
      <c r="C88" s="37"/>
      <c r="D88" s="42"/>
      <c r="E88" s="39"/>
      <c r="F88" s="145">
        <v>0.0</v>
      </c>
      <c r="G88" s="145">
        <v>0.0</v>
      </c>
      <c r="H88" s="163">
        <v>0.0</v>
      </c>
      <c r="I88" s="36" t="s">
        <v>22</v>
      </c>
      <c r="J88" s="37"/>
      <c r="K88" s="42"/>
      <c r="L88" s="39"/>
      <c r="M88" s="145">
        <v>0.0</v>
      </c>
      <c r="N88" s="145">
        <v>0.0</v>
      </c>
      <c r="O88" s="163">
        <v>0.0</v>
      </c>
      <c r="P88" s="57" t="s">
        <v>24</v>
      </c>
      <c r="Q88" s="37"/>
      <c r="R88" s="42"/>
      <c r="S88" s="39"/>
      <c r="T88" s="145">
        <v>0.0</v>
      </c>
      <c r="U88" s="145">
        <v>0.0</v>
      </c>
      <c r="V88" s="163">
        <v>0.0</v>
      </c>
      <c r="W88" s="57" t="s">
        <v>26</v>
      </c>
      <c r="X88" s="37"/>
      <c r="Y88" s="42"/>
      <c r="Z88" s="39"/>
      <c r="AA88" s="145">
        <v>0.0</v>
      </c>
      <c r="AB88" s="145">
        <v>0.0</v>
      </c>
      <c r="AC88" s="163">
        <v>0.0</v>
      </c>
      <c r="AD88" s="57" t="s">
        <v>56</v>
      </c>
      <c r="AE88" s="37"/>
      <c r="AF88" s="42"/>
      <c r="AG88" s="39"/>
      <c r="AH88" s="145">
        <v>0.0</v>
      </c>
      <c r="AI88" s="145">
        <v>0.0</v>
      </c>
      <c r="AJ88" s="163">
        <v>0.0</v>
      </c>
      <c r="AK88" s="287" t="s">
        <v>57</v>
      </c>
      <c r="AL88" s="37"/>
      <c r="AM88" s="42"/>
      <c r="AN88" s="39"/>
      <c r="AO88" s="145">
        <v>0.0</v>
      </c>
      <c r="AP88" s="145">
        <v>0.0</v>
      </c>
      <c r="AQ88" s="163">
        <v>0.0</v>
      </c>
      <c r="AR88" s="36" t="s">
        <v>149</v>
      </c>
      <c r="AS88" s="37"/>
      <c r="AT88" s="42"/>
      <c r="AU88" s="39"/>
      <c r="AV88" s="145">
        <v>0.0</v>
      </c>
      <c r="AW88" s="145">
        <v>0.0</v>
      </c>
      <c r="AX88" s="163">
        <v>0.0</v>
      </c>
      <c r="AY88" s="165"/>
      <c r="AZ88" s="169">
        <f t="shared" ref="AZ88:BB88" si="94">SUM(F88,M88,T88,AA88,AH88,AO88,AV88)</f>
        <v>0</v>
      </c>
      <c r="BA88" s="86">
        <f t="shared" si="94"/>
        <v>0</v>
      </c>
      <c r="BB88" s="86">
        <f t="shared" si="94"/>
        <v>0</v>
      </c>
      <c r="BC88" s="170">
        <f t="shared" ref="BC88:BC90" si="96">SUM(AZ88,BA88,BB88)</f>
        <v>0</v>
      </c>
      <c r="BD88" s="165"/>
      <c r="BE88" s="86">
        <f t="shared" ref="BE88:BE90" si="97">AZ88*80</f>
        <v>0</v>
      </c>
      <c r="BF88" s="17">
        <f t="shared" ref="BF88:BF90" si="98">BA88*88</f>
        <v>0</v>
      </c>
      <c r="BG88" s="17">
        <f t="shared" ref="BG88:BG90" si="99">BB88*80</f>
        <v>0</v>
      </c>
      <c r="BH88" s="17">
        <f t="shared" ref="BH88:BH90" si="100">sum(BE88,BF88,BG88)</f>
        <v>0</v>
      </c>
      <c r="BI88" s="155"/>
      <c r="BJ88" s="155"/>
      <c r="BK88" s="155"/>
      <c r="BL88" s="155"/>
      <c r="BM88" s="155"/>
    </row>
    <row r="89">
      <c r="A89" s="94" t="s">
        <v>52</v>
      </c>
      <c r="B89" s="41"/>
      <c r="C89" s="37"/>
      <c r="D89" s="42"/>
      <c r="E89" s="58"/>
      <c r="F89" s="145">
        <v>0.0</v>
      </c>
      <c r="G89" s="145">
        <v>0.0</v>
      </c>
      <c r="H89" s="163">
        <v>0.0</v>
      </c>
      <c r="I89" s="36"/>
      <c r="J89" s="37"/>
      <c r="K89" s="42"/>
      <c r="L89" s="39"/>
      <c r="M89" s="145">
        <v>0.0</v>
      </c>
      <c r="N89" s="145">
        <v>0.0</v>
      </c>
      <c r="O89" s="163">
        <v>0.0</v>
      </c>
      <c r="P89" s="57"/>
      <c r="Q89" s="37"/>
      <c r="R89" s="42"/>
      <c r="S89" s="39"/>
      <c r="T89" s="145">
        <v>0.0</v>
      </c>
      <c r="U89" s="145">
        <v>0.0</v>
      </c>
      <c r="V89" s="163">
        <v>0.0</v>
      </c>
      <c r="W89" s="57"/>
      <c r="X89" s="37"/>
      <c r="Y89" s="42"/>
      <c r="Z89" s="39"/>
      <c r="AA89" s="145">
        <v>0.0</v>
      </c>
      <c r="AB89" s="145">
        <v>0.0</v>
      </c>
      <c r="AC89" s="163">
        <v>0.0</v>
      </c>
      <c r="AD89" s="57"/>
      <c r="AE89" s="37"/>
      <c r="AF89" s="42"/>
      <c r="AG89" s="39"/>
      <c r="AH89" s="145">
        <v>0.0</v>
      </c>
      <c r="AI89" s="145">
        <v>0.0</v>
      </c>
      <c r="AJ89" s="163">
        <v>0.0</v>
      </c>
      <c r="AK89" s="287"/>
      <c r="AL89" s="37"/>
      <c r="AM89" s="42"/>
      <c r="AN89" s="39"/>
      <c r="AO89" s="145">
        <v>0.0</v>
      </c>
      <c r="AP89" s="145">
        <v>0.0</v>
      </c>
      <c r="AQ89" s="163">
        <v>0.0</v>
      </c>
      <c r="AR89" s="36"/>
      <c r="AS89" s="37"/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si="96"/>
        <v>0</v>
      </c>
      <c r="BD89" s="165"/>
      <c r="BE89" s="86">
        <f t="shared" si="97"/>
        <v>0</v>
      </c>
      <c r="BF89" s="17">
        <f t="shared" si="98"/>
        <v>0</v>
      </c>
      <c r="BG89" s="17">
        <f t="shared" si="99"/>
        <v>0</v>
      </c>
      <c r="BH89" s="17">
        <f t="shared" si="100"/>
        <v>0</v>
      </c>
      <c r="BI89" s="155"/>
      <c r="BJ89" s="155"/>
      <c r="BK89" s="155"/>
      <c r="BL89" s="155"/>
      <c r="BM89" s="155"/>
    </row>
    <row r="90">
      <c r="A90" s="94" t="s">
        <v>82</v>
      </c>
      <c r="B90" s="57"/>
      <c r="C90" s="37"/>
      <c r="D90" s="183"/>
      <c r="E90" s="85"/>
      <c r="F90" s="163">
        <v>0.0</v>
      </c>
      <c r="G90" s="163">
        <v>0.0</v>
      </c>
      <c r="H90" s="163">
        <v>0.0</v>
      </c>
      <c r="I90" s="57"/>
      <c r="J90" s="37"/>
      <c r="K90" s="42"/>
      <c r="L90" s="39"/>
      <c r="M90" s="163">
        <v>0.0</v>
      </c>
      <c r="N90" s="163">
        <v>0.0</v>
      </c>
      <c r="O90" s="163">
        <v>0.0</v>
      </c>
      <c r="P90" s="57"/>
      <c r="Q90" s="37"/>
      <c r="R90" s="42"/>
      <c r="S90" s="39"/>
      <c r="T90" s="163">
        <v>0.0</v>
      </c>
      <c r="U90" s="163">
        <v>0.0</v>
      </c>
      <c r="V90" s="163">
        <v>0.0</v>
      </c>
      <c r="W90" s="57"/>
      <c r="X90" s="37"/>
      <c r="Y90" s="42"/>
      <c r="Z90" s="39"/>
      <c r="AA90" s="163">
        <v>0.0</v>
      </c>
      <c r="AB90" s="163">
        <v>0.0</v>
      </c>
      <c r="AC90" s="163">
        <v>0.0</v>
      </c>
      <c r="AD90" s="57"/>
      <c r="AE90" s="37"/>
      <c r="AF90" s="42"/>
      <c r="AG90" s="39"/>
      <c r="AH90" s="163">
        <v>0.0</v>
      </c>
      <c r="AI90" s="163">
        <v>0.0</v>
      </c>
      <c r="AJ90" s="163">
        <v>0.0</v>
      </c>
      <c r="AK90" s="287"/>
      <c r="AL90" s="37"/>
      <c r="AM90" s="42"/>
      <c r="AN90" s="39"/>
      <c r="AO90" s="163">
        <v>0.0</v>
      </c>
      <c r="AP90" s="163">
        <v>0.0</v>
      </c>
      <c r="AQ90" s="163">
        <v>0.0</v>
      </c>
      <c r="AR90" s="36"/>
      <c r="AS90" s="37"/>
      <c r="AT90" s="42"/>
      <c r="AU90" s="39"/>
      <c r="AV90" s="163">
        <v>0.0</v>
      </c>
      <c r="AW90" s="163">
        <v>0.0</v>
      </c>
      <c r="AX90" s="163">
        <v>0.0</v>
      </c>
      <c r="AY90" s="155"/>
      <c r="AZ90" s="169">
        <f t="shared" ref="AZ90:BB90" si="101">SUM(F90,M90,T90,AA90,AH90,AO90,AV90)</f>
        <v>0</v>
      </c>
      <c r="BA90" s="86">
        <f t="shared" si="101"/>
        <v>0</v>
      </c>
      <c r="BB90" s="86">
        <f t="shared" si="101"/>
        <v>0</v>
      </c>
      <c r="BC90" s="170">
        <f t="shared" si="96"/>
        <v>0</v>
      </c>
      <c r="BD90" s="155"/>
      <c r="BE90" s="86">
        <f t="shared" si="97"/>
        <v>0</v>
      </c>
      <c r="BF90" s="17">
        <f t="shared" si="98"/>
        <v>0</v>
      </c>
      <c r="BG90" s="17">
        <f t="shared" si="99"/>
        <v>0</v>
      </c>
      <c r="BH90" s="17">
        <f t="shared" si="100"/>
        <v>0</v>
      </c>
      <c r="BI90" s="155"/>
      <c r="BJ90" s="155"/>
      <c r="BK90" s="155"/>
      <c r="BL90" s="155"/>
      <c r="BM90" s="155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76" t="s">
        <v>14</v>
      </c>
      <c r="AZ92" s="77">
        <f t="shared" ref="AZ92:BC92" si="102">SUM(AZ88,AZ89,AZ90)</f>
        <v>0</v>
      </c>
      <c r="BA92" s="78">
        <f t="shared" si="102"/>
        <v>0</v>
      </c>
      <c r="BB92" s="78">
        <f t="shared" si="102"/>
        <v>0</v>
      </c>
      <c r="BC92" s="79">
        <f t="shared" si="102"/>
        <v>0</v>
      </c>
      <c r="BD92" s="136"/>
      <c r="BE92" s="40">
        <f>SUM(BE89,BE88)</f>
        <v>0</v>
      </c>
      <c r="BF92" s="40">
        <f t="shared" ref="BF92:BG92" si="103">SUM(BF88,BF89)</f>
        <v>0</v>
      </c>
      <c r="BG92" s="40">
        <f t="shared" si="103"/>
        <v>0</v>
      </c>
      <c r="BH92" s="40">
        <f>SUM(BH88,BH89,BH90)</f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6" t="s">
        <v>147</v>
      </c>
      <c r="L93" s="4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6" t="s">
        <v>147</v>
      </c>
      <c r="AG93" s="4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6" t="s">
        <v>147</v>
      </c>
      <c r="AU93" s="4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6" t="s">
        <v>145</v>
      </c>
      <c r="BG93" s="4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10"/>
      <c r="B95" s="11"/>
      <c r="C95" s="11"/>
      <c r="D95" s="12"/>
      <c r="E95" s="13">
        <v>45201.0</v>
      </c>
      <c r="F95" s="14"/>
      <c r="G95" s="14"/>
      <c r="H95" s="14"/>
      <c r="I95" s="15"/>
      <c r="J95" s="15"/>
      <c r="K95" s="16"/>
      <c r="L95" s="13">
        <v>45202.0</v>
      </c>
      <c r="M95" s="15"/>
      <c r="N95" s="15"/>
      <c r="O95" s="15"/>
      <c r="P95" s="15"/>
      <c r="Q95" s="11"/>
      <c r="R95" s="17"/>
      <c r="S95" s="13">
        <v>45203.0</v>
      </c>
      <c r="T95" s="11"/>
      <c r="U95" s="15"/>
      <c r="V95" s="15"/>
      <c r="W95" s="11"/>
      <c r="X95" s="18"/>
      <c r="Y95" s="14"/>
      <c r="Z95" s="13">
        <v>45204.0</v>
      </c>
      <c r="AA95" s="15"/>
      <c r="AB95" s="15"/>
      <c r="AC95" s="11"/>
      <c r="AD95" s="15"/>
      <c r="AE95" s="15"/>
      <c r="AF95" s="12"/>
      <c r="AG95" s="13">
        <v>45205.0</v>
      </c>
      <c r="AH95" s="15"/>
      <c r="AI95" s="11"/>
      <c r="AJ95" s="15"/>
      <c r="AK95" s="15"/>
      <c r="AL95" s="15"/>
      <c r="AM95" s="18"/>
      <c r="AN95" s="13">
        <v>45206.0</v>
      </c>
      <c r="AO95" s="11"/>
      <c r="AP95" s="19"/>
      <c r="AQ95" s="19"/>
      <c r="AR95" s="19"/>
      <c r="AS95" s="19"/>
      <c r="AT95" s="14"/>
      <c r="AU95" s="13">
        <v>45207.0</v>
      </c>
      <c r="AV95" s="19"/>
      <c r="AW95" s="19"/>
      <c r="AX95" s="19"/>
      <c r="AY95" s="20"/>
      <c r="AZ95" s="19"/>
      <c r="BA95" s="19"/>
      <c r="BB95" s="19"/>
      <c r="BC95" s="19"/>
      <c r="BD95" s="20"/>
      <c r="BE95" s="21"/>
      <c r="BF95" s="22"/>
      <c r="BG95" s="4"/>
      <c r="BH95" s="19"/>
      <c r="BI95" s="23"/>
      <c r="BJ95" s="16"/>
      <c r="BK95" s="16"/>
      <c r="BL95" s="20"/>
      <c r="BM95" s="20"/>
    </row>
    <row r="96">
      <c r="A96" s="107"/>
      <c r="B96" s="26"/>
      <c r="C96" s="26"/>
      <c r="D96" s="26" t="s">
        <v>2</v>
      </c>
      <c r="E96" s="26" t="s">
        <v>3</v>
      </c>
      <c r="F96" s="26" t="s">
        <v>4</v>
      </c>
      <c r="G96" s="26" t="s">
        <v>5</v>
      </c>
      <c r="H96" s="26" t="s">
        <v>6</v>
      </c>
      <c r="I96" s="26"/>
      <c r="J96" s="26"/>
      <c r="K96" s="26" t="s">
        <v>2</v>
      </c>
      <c r="L96" s="26" t="s">
        <v>7</v>
      </c>
      <c r="M96" s="26" t="s">
        <v>4</v>
      </c>
      <c r="N96" s="26" t="s">
        <v>5</v>
      </c>
      <c r="O96" s="26" t="s">
        <v>6</v>
      </c>
      <c r="P96" s="26"/>
      <c r="Q96" s="26"/>
      <c r="R96" s="26" t="s">
        <v>2</v>
      </c>
      <c r="S96" s="26" t="s">
        <v>8</v>
      </c>
      <c r="T96" s="26" t="s">
        <v>4</v>
      </c>
      <c r="U96" s="26" t="s">
        <v>5</v>
      </c>
      <c r="V96" s="26" t="s">
        <v>6</v>
      </c>
      <c r="W96" s="28"/>
      <c r="X96" s="29"/>
      <c r="Y96" s="29" t="s">
        <v>2</v>
      </c>
      <c r="Z96" s="29" t="s">
        <v>9</v>
      </c>
      <c r="AA96" s="26" t="s">
        <v>4</v>
      </c>
      <c r="AB96" s="26" t="s">
        <v>5</v>
      </c>
      <c r="AC96" s="26" t="s">
        <v>6</v>
      </c>
      <c r="AD96" s="29"/>
      <c r="AE96" s="29"/>
      <c r="AF96" s="29" t="s">
        <v>2</v>
      </c>
      <c r="AG96" s="29" t="s">
        <v>10</v>
      </c>
      <c r="AH96" s="26" t="s">
        <v>4</v>
      </c>
      <c r="AI96" s="26" t="s">
        <v>5</v>
      </c>
      <c r="AJ96" s="26" t="s">
        <v>6</v>
      </c>
      <c r="AK96" s="29"/>
      <c r="AL96" s="29"/>
      <c r="AM96" s="29" t="s">
        <v>2</v>
      </c>
      <c r="AN96" s="29" t="s">
        <v>11</v>
      </c>
      <c r="AO96" s="26" t="s">
        <v>4</v>
      </c>
      <c r="AP96" s="26" t="s">
        <v>5</v>
      </c>
      <c r="AQ96" s="26" t="s">
        <v>6</v>
      </c>
      <c r="AR96" s="29"/>
      <c r="AS96" s="29"/>
      <c r="AT96" s="29" t="s">
        <v>2</v>
      </c>
      <c r="AU96" s="29" t="s">
        <v>12</v>
      </c>
      <c r="AV96" s="26" t="s">
        <v>4</v>
      </c>
      <c r="AW96" s="26" t="s">
        <v>5</v>
      </c>
      <c r="AX96" s="26" t="s">
        <v>6</v>
      </c>
      <c r="AY96" s="30"/>
      <c r="AZ96" s="31" t="s">
        <v>4</v>
      </c>
      <c r="BA96" s="31" t="s">
        <v>13</v>
      </c>
      <c r="BB96" s="31" t="s">
        <v>6</v>
      </c>
      <c r="BC96" s="31" t="s">
        <v>14</v>
      </c>
      <c r="BD96" s="32"/>
      <c r="BE96" s="33" t="s">
        <v>4</v>
      </c>
      <c r="BF96" s="33" t="s">
        <v>13</v>
      </c>
      <c r="BG96" s="33" t="s">
        <v>6</v>
      </c>
      <c r="BH96" s="33" t="s">
        <v>15</v>
      </c>
      <c r="BI96" s="32"/>
      <c r="BJ96" s="32"/>
      <c r="BK96" s="32"/>
      <c r="BL96" s="32"/>
      <c r="BM96" s="32"/>
    </row>
    <row r="97">
      <c r="A97" s="184" t="s">
        <v>148</v>
      </c>
      <c r="B97" s="36" t="s">
        <v>19</v>
      </c>
      <c r="C97" s="37"/>
      <c r="D97" s="42"/>
      <c r="E97" s="58"/>
      <c r="F97" s="40">
        <v>0.0</v>
      </c>
      <c r="G97" s="40">
        <v>0.0</v>
      </c>
      <c r="H97" s="40">
        <v>0.0</v>
      </c>
      <c r="I97" s="36" t="s">
        <v>22</v>
      </c>
      <c r="J97" s="37"/>
      <c r="K97" s="42"/>
      <c r="L97" s="58"/>
      <c r="M97" s="40">
        <v>0.0</v>
      </c>
      <c r="N97" s="40">
        <v>0.0</v>
      </c>
      <c r="O97" s="40">
        <v>0.0</v>
      </c>
      <c r="P97" s="36" t="s">
        <v>24</v>
      </c>
      <c r="Q97" s="37"/>
      <c r="R97" s="42"/>
      <c r="S97" s="58"/>
      <c r="T97" s="40">
        <v>0.0</v>
      </c>
      <c r="U97" s="40">
        <v>0.0</v>
      </c>
      <c r="V97" s="40">
        <v>0.0</v>
      </c>
      <c r="W97" s="36" t="s">
        <v>26</v>
      </c>
      <c r="X97" s="37"/>
      <c r="Y97" s="53"/>
      <c r="Z97" s="58"/>
      <c r="AA97" s="40">
        <v>0.0</v>
      </c>
      <c r="AB97" s="40">
        <v>0.0</v>
      </c>
      <c r="AC97" s="40">
        <v>0.0</v>
      </c>
      <c r="AD97" s="36" t="s">
        <v>56</v>
      </c>
      <c r="AE97" s="37"/>
      <c r="AF97" s="42"/>
      <c r="AG97" s="58"/>
      <c r="AH97" s="40">
        <v>0.0</v>
      </c>
      <c r="AI97" s="40">
        <v>0.0</v>
      </c>
      <c r="AJ97" s="40">
        <v>0.0</v>
      </c>
      <c r="AK97" s="47" t="s">
        <v>57</v>
      </c>
      <c r="AL97" s="37"/>
      <c r="AM97" s="42"/>
      <c r="AN97" s="58"/>
      <c r="AO97" s="40">
        <v>0.0</v>
      </c>
      <c r="AP97" s="40">
        <v>0.0</v>
      </c>
      <c r="AQ97" s="40">
        <v>0.0</v>
      </c>
      <c r="AR97" s="96" t="s">
        <v>149</v>
      </c>
      <c r="AS97" s="37"/>
      <c r="AT97" s="42"/>
      <c r="AU97" s="58"/>
      <c r="AV97" s="40">
        <v>0.0</v>
      </c>
      <c r="AW97" s="40">
        <v>0.0</v>
      </c>
      <c r="AX97" s="40">
        <v>0.0</v>
      </c>
      <c r="AY97" s="48"/>
      <c r="AZ97" s="49">
        <f t="shared" ref="AZ97:BB97" si="104">SUM(F97,M97,T97,AA97,AH97,AO97,AV97)</f>
        <v>0</v>
      </c>
      <c r="BA97" s="39">
        <f t="shared" si="104"/>
        <v>0</v>
      </c>
      <c r="BB97" s="39">
        <f t="shared" si="104"/>
        <v>0</v>
      </c>
      <c r="BC97" s="50">
        <f t="shared" ref="BC97:BC98" si="106">SUM(AZ97,BA97,BB97)</f>
        <v>0</v>
      </c>
      <c r="BD97" s="51"/>
      <c r="BE97" s="39">
        <f>AZ97*67.31</f>
        <v>0</v>
      </c>
      <c r="BF97" s="39">
        <f>BA97*74</f>
        <v>0</v>
      </c>
      <c r="BG97" s="39">
        <f>BB97*84</f>
        <v>0</v>
      </c>
      <c r="BH97" s="39">
        <f t="shared" ref="BH97:BH98" si="107">sum(BE97,BF97,BG97)</f>
        <v>0</v>
      </c>
      <c r="BI97" s="51"/>
      <c r="BJ97" s="51"/>
      <c r="BK97" s="51"/>
      <c r="BL97" s="51"/>
      <c r="BM97" s="51"/>
    </row>
    <row r="98">
      <c r="A98" s="184" t="s">
        <v>150</v>
      </c>
      <c r="B98" s="41" t="s">
        <v>33</v>
      </c>
      <c r="C98" s="37"/>
      <c r="D98" s="53"/>
      <c r="E98" s="53"/>
      <c r="F98" s="40">
        <v>0.0</v>
      </c>
      <c r="G98" s="40">
        <v>0.0</v>
      </c>
      <c r="H98" s="40">
        <v>0.0</v>
      </c>
      <c r="I98" s="42" t="s">
        <v>46</v>
      </c>
      <c r="J98" s="37"/>
      <c r="K98" s="38"/>
      <c r="L98" s="39"/>
      <c r="M98" s="40">
        <v>0.0</v>
      </c>
      <c r="N98" s="40">
        <v>0.0</v>
      </c>
      <c r="O98" s="40">
        <v>0.0</v>
      </c>
      <c r="P98" s="38" t="s">
        <v>36</v>
      </c>
      <c r="Q98" s="37"/>
      <c r="R98" s="53"/>
      <c r="S98" s="53"/>
      <c r="T98" s="40">
        <v>0.0</v>
      </c>
      <c r="U98" s="40">
        <v>0.0</v>
      </c>
      <c r="V98" s="40">
        <v>0.0</v>
      </c>
      <c r="W98" s="56" t="s">
        <v>37</v>
      </c>
      <c r="X98" s="37"/>
      <c r="Y98" s="39"/>
      <c r="Z98" s="39"/>
      <c r="AA98" s="40">
        <v>0.0</v>
      </c>
      <c r="AB98" s="40">
        <v>0.0</v>
      </c>
      <c r="AC98" s="40">
        <v>0.0</v>
      </c>
      <c r="AD98" s="56" t="s">
        <v>40</v>
      </c>
      <c r="AE98" s="37"/>
      <c r="AF98" s="38"/>
      <c r="AG98" s="39"/>
      <c r="AH98" s="40">
        <v>0.0</v>
      </c>
      <c r="AI98" s="40">
        <v>0.0</v>
      </c>
      <c r="AJ98" s="40">
        <v>0.0</v>
      </c>
      <c r="AK98" s="185" t="s">
        <v>43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142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si="106"/>
        <v>0</v>
      </c>
      <c r="BD98" s="51"/>
      <c r="BE98" s="39">
        <f>AZ98*80</f>
        <v>0</v>
      </c>
      <c r="BF98" s="39">
        <f>BA98*88</f>
        <v>0</v>
      </c>
      <c r="BG98" s="39">
        <f>BB98*80</f>
        <v>0</v>
      </c>
      <c r="BH98" s="39">
        <f t="shared" si="107"/>
        <v>0</v>
      </c>
      <c r="BI98" s="51"/>
      <c r="BJ98" s="51"/>
      <c r="BK98" s="51"/>
      <c r="BL98" s="51"/>
      <c r="BM98" s="51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76" t="s">
        <v>14</v>
      </c>
      <c r="AZ100" s="77"/>
      <c r="BA100" s="78"/>
      <c r="BB100" s="78"/>
      <c r="BC100" s="79"/>
      <c r="BD100" s="136"/>
      <c r="BE100" s="145">
        <f t="shared" ref="BE100:BH100" si="108">sum(BE97,BE98)</f>
        <v>0</v>
      </c>
      <c r="BF100" s="145">
        <f t="shared" si="108"/>
        <v>0</v>
      </c>
      <c r="BG100" s="145">
        <f t="shared" si="108"/>
        <v>0</v>
      </c>
      <c r="BH100" s="145">
        <f t="shared" si="108"/>
        <v>0</v>
      </c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</row>
    <row r="102">
      <c r="A102" s="116"/>
      <c r="B102" s="67"/>
      <c r="E102" s="68"/>
      <c r="G102" s="73"/>
      <c r="H102" s="73"/>
      <c r="I102" s="73"/>
      <c r="K102" s="6" t="s">
        <v>151</v>
      </c>
      <c r="L102" s="4"/>
      <c r="Q102" s="186"/>
      <c r="R102" s="186"/>
      <c r="Y102" s="73"/>
      <c r="Z102" s="73"/>
      <c r="AA102" s="73"/>
      <c r="AC102" s="28"/>
      <c r="AF102" s="6" t="s">
        <v>151</v>
      </c>
      <c r="AG102" s="4"/>
      <c r="AT102" s="6" t="s">
        <v>151</v>
      </c>
      <c r="AU102" s="4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0"/>
      <c r="B104" s="11"/>
      <c r="C104" s="11"/>
      <c r="D104" s="12"/>
      <c r="E104" s="13">
        <v>45201.0</v>
      </c>
      <c r="F104" s="14"/>
      <c r="G104" s="14"/>
      <c r="H104" s="14"/>
      <c r="I104" s="15"/>
      <c r="J104" s="15"/>
      <c r="K104" s="16"/>
      <c r="L104" s="13">
        <v>45202.0</v>
      </c>
      <c r="M104" s="15"/>
      <c r="N104" s="15"/>
      <c r="O104" s="15"/>
      <c r="P104" s="15"/>
      <c r="Q104" s="11"/>
      <c r="R104" s="17"/>
      <c r="S104" s="13">
        <v>45203.0</v>
      </c>
      <c r="T104" s="11"/>
      <c r="U104" s="15"/>
      <c r="V104" s="15"/>
      <c r="W104" s="11"/>
      <c r="X104" s="18"/>
      <c r="Y104" s="14"/>
      <c r="Z104" s="13">
        <v>45204.0</v>
      </c>
      <c r="AA104" s="15"/>
      <c r="AB104" s="15"/>
      <c r="AC104" s="11"/>
      <c r="AD104" s="15"/>
      <c r="AE104" s="15"/>
      <c r="AF104" s="12"/>
      <c r="AG104" s="13">
        <v>45205.0</v>
      </c>
      <c r="AH104" s="15"/>
      <c r="AI104" s="11"/>
      <c r="AJ104" s="15"/>
      <c r="AK104" s="15"/>
      <c r="AL104" s="15"/>
      <c r="AM104" s="18"/>
      <c r="AN104" s="13">
        <v>45206.0</v>
      </c>
      <c r="AO104" s="11"/>
      <c r="AP104" s="19"/>
      <c r="AQ104" s="19"/>
      <c r="AR104" s="19"/>
      <c r="AS104" s="19"/>
      <c r="AT104" s="14"/>
      <c r="AU104" s="13">
        <v>45207.0</v>
      </c>
      <c r="AV104" s="19"/>
      <c r="AW104" s="19"/>
      <c r="AX104" s="19"/>
      <c r="AY104" s="20"/>
      <c r="AZ104" s="19"/>
      <c r="BA104" s="19"/>
      <c r="BB104" s="19"/>
      <c r="BC104" s="19"/>
      <c r="BD104" s="20"/>
      <c r="BE104" s="21"/>
      <c r="BF104" s="22"/>
      <c r="BG104" s="4"/>
      <c r="BH104" s="19"/>
      <c r="BI104" s="23"/>
      <c r="BJ104" s="16"/>
      <c r="BK104" s="16"/>
      <c r="BL104" s="20"/>
      <c r="BM104" s="20"/>
    </row>
    <row r="105">
      <c r="A105" s="67"/>
      <c r="B105" s="25"/>
      <c r="C105" s="25"/>
      <c r="D105" s="187" t="s">
        <v>153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91" t="s">
        <v>159</v>
      </c>
      <c r="L105" s="187" t="s">
        <v>153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152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8"/>
      <c r="Y105" s="187" t="s">
        <v>152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188"/>
      <c r="AE105" s="189"/>
      <c r="AF105" s="187" t="s">
        <v>153</v>
      </c>
      <c r="AG105" s="190" t="s">
        <v>154</v>
      </c>
      <c r="AH105" s="26" t="s">
        <v>4</v>
      </c>
      <c r="AI105" s="26" t="s">
        <v>5</v>
      </c>
      <c r="AJ105" s="26" t="s">
        <v>6</v>
      </c>
      <c r="AM105" s="187" t="s">
        <v>156</v>
      </c>
      <c r="AN105" s="29" t="s">
        <v>11</v>
      </c>
      <c r="AO105" s="26" t="s">
        <v>4</v>
      </c>
      <c r="AP105" s="26" t="s">
        <v>5</v>
      </c>
      <c r="AQ105" s="26" t="s">
        <v>6</v>
      </c>
      <c r="AT105" s="187" t="s">
        <v>157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59" t="s">
        <v>52</v>
      </c>
      <c r="B106" s="275" t="s">
        <v>62</v>
      </c>
      <c r="C106" s="37">
        <v>45202.0</v>
      </c>
      <c r="D106" s="42" t="s">
        <v>283</v>
      </c>
      <c r="E106" s="53" t="s">
        <v>118</v>
      </c>
      <c r="F106" s="40">
        <v>0.0</v>
      </c>
      <c r="G106" s="40">
        <v>5.5</v>
      </c>
      <c r="H106" s="40">
        <v>0.0</v>
      </c>
      <c r="I106" s="41" t="s">
        <v>22</v>
      </c>
      <c r="J106" s="37">
        <v>45202.0</v>
      </c>
      <c r="K106" s="145" t="s">
        <v>327</v>
      </c>
      <c r="L106" s="42" t="s">
        <v>283</v>
      </c>
      <c r="M106" s="40">
        <v>0.0</v>
      </c>
      <c r="N106" s="40">
        <v>5.5</v>
      </c>
      <c r="O106" s="40">
        <v>0.0</v>
      </c>
      <c r="P106" s="36" t="s">
        <v>24</v>
      </c>
      <c r="Q106" s="37">
        <v>45203.0</v>
      </c>
      <c r="R106" s="42" t="s">
        <v>211</v>
      </c>
      <c r="S106" s="58" t="s">
        <v>66</v>
      </c>
      <c r="T106" s="40">
        <v>0.0</v>
      </c>
      <c r="U106" s="40">
        <v>6.0</v>
      </c>
      <c r="V106" s="40">
        <v>0.0</v>
      </c>
      <c r="W106" s="43" t="s">
        <v>26</v>
      </c>
      <c r="X106" s="37">
        <v>45204.0</v>
      </c>
      <c r="Y106" s="42" t="s">
        <v>211</v>
      </c>
      <c r="Z106" s="58" t="s">
        <v>66</v>
      </c>
      <c r="AA106" s="40">
        <v>0.0</v>
      </c>
      <c r="AB106" s="40">
        <v>6.0</v>
      </c>
      <c r="AC106" s="40">
        <v>0.0</v>
      </c>
      <c r="AD106" s="56" t="s">
        <v>56</v>
      </c>
      <c r="AE106" s="37">
        <v>45205.0</v>
      </c>
      <c r="AF106" s="42" t="s">
        <v>25</v>
      </c>
      <c r="AG106" s="148" t="s">
        <v>25</v>
      </c>
      <c r="AH106" s="40">
        <v>0.0</v>
      </c>
      <c r="AI106" s="40">
        <v>0.0</v>
      </c>
      <c r="AJ106" s="40">
        <v>0.0</v>
      </c>
      <c r="AK106" s="284" t="s">
        <v>57</v>
      </c>
      <c r="AL106" s="37">
        <v>45206.0</v>
      </c>
      <c r="AM106" s="42" t="s">
        <v>211</v>
      </c>
      <c r="AN106" s="58" t="s">
        <v>66</v>
      </c>
      <c r="AO106" s="40">
        <v>0.0</v>
      </c>
      <c r="AP106" s="40">
        <v>6.0</v>
      </c>
      <c r="AQ106" s="40">
        <v>0.0</v>
      </c>
      <c r="AR106" s="36" t="s">
        <v>93</v>
      </c>
      <c r="AS106" s="37">
        <v>45207.0</v>
      </c>
      <c r="AT106" s="42" t="s">
        <v>298</v>
      </c>
      <c r="AU106" s="39" t="s">
        <v>280</v>
      </c>
      <c r="AV106" s="40">
        <v>0.0</v>
      </c>
      <c r="AW106" s="40">
        <v>7.0</v>
      </c>
      <c r="AX106" s="40">
        <v>0.0</v>
      </c>
      <c r="AY106" s="194"/>
      <c r="AZ106" s="49">
        <f t="shared" ref="AZ106:BB106" si="109">SUM(F106,M106,T106,AA106,AH106,AO106,AV106)</f>
        <v>0</v>
      </c>
      <c r="BA106" s="39">
        <f t="shared" si="109"/>
        <v>36</v>
      </c>
      <c r="BB106" s="39">
        <f t="shared" si="109"/>
        <v>0</v>
      </c>
      <c r="BC106" s="50">
        <f>SUM(AZ106,BA106,BB106)</f>
        <v>36</v>
      </c>
      <c r="BE106" s="39">
        <f>AZ106*80</f>
        <v>0</v>
      </c>
      <c r="BF106" s="39">
        <f>BA106*88</f>
        <v>3168</v>
      </c>
      <c r="BG106" s="39">
        <f>BB106*80</f>
        <v>0</v>
      </c>
      <c r="BH106" s="39">
        <f>SUM(BE106,BF106,BG106)</f>
        <v>3168</v>
      </c>
      <c r="BI106" s="194"/>
      <c r="BJ106" s="194"/>
      <c r="BK106" s="194"/>
      <c r="BL106" s="194"/>
      <c r="BM106" s="194"/>
    </row>
    <row r="107">
      <c r="A107" s="67"/>
      <c r="F107" s="73"/>
      <c r="G107" s="73"/>
      <c r="H107" s="73"/>
      <c r="Y107" s="192"/>
      <c r="Z107" s="39"/>
      <c r="AA107" s="39"/>
      <c r="AB107" s="39"/>
      <c r="AC107" s="39"/>
      <c r="AV107" s="193"/>
      <c r="AW107" s="193"/>
      <c r="AX107" s="193"/>
      <c r="AY107" s="193"/>
      <c r="AZ107" s="193"/>
      <c r="BA107" s="193"/>
      <c r="BB107" s="193"/>
      <c r="BC107" s="193"/>
      <c r="BF107" s="193"/>
      <c r="BI107" s="193"/>
      <c r="BJ107" s="193"/>
      <c r="BK107" s="193"/>
      <c r="BL107" s="193"/>
      <c r="BM107" s="193"/>
    </row>
    <row r="108">
      <c r="A108" s="67"/>
      <c r="D108" s="187" t="s">
        <v>156</v>
      </c>
      <c r="E108" s="26" t="s">
        <v>3</v>
      </c>
      <c r="F108" s="26" t="s">
        <v>4</v>
      </c>
      <c r="G108" s="26" t="s">
        <v>5</v>
      </c>
      <c r="H108" s="26" t="s">
        <v>6</v>
      </c>
      <c r="I108" s="73"/>
      <c r="K108" s="187" t="s">
        <v>156</v>
      </c>
      <c r="L108" s="26" t="s">
        <v>7</v>
      </c>
      <c r="M108" s="26" t="s">
        <v>4</v>
      </c>
      <c r="N108" s="26" t="s">
        <v>5</v>
      </c>
      <c r="O108" s="26" t="s">
        <v>6</v>
      </c>
      <c r="R108" s="187" t="s">
        <v>156</v>
      </c>
      <c r="S108" s="26" t="s">
        <v>8</v>
      </c>
      <c r="T108" s="26" t="s">
        <v>4</v>
      </c>
      <c r="U108" s="26" t="s">
        <v>5</v>
      </c>
      <c r="V108" s="26" t="s">
        <v>6</v>
      </c>
      <c r="Y108" s="187" t="s">
        <v>156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73"/>
      <c r="AF108" s="187" t="s">
        <v>156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156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87" t="s">
        <v>156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3"/>
      <c r="AZ108" s="31" t="s">
        <v>4</v>
      </c>
      <c r="BA108" s="31" t="s">
        <v>13</v>
      </c>
      <c r="BB108" s="31" t="s">
        <v>6</v>
      </c>
      <c r="BC108" s="31" t="s">
        <v>14</v>
      </c>
      <c r="BE108" s="33" t="s">
        <v>4</v>
      </c>
      <c r="BF108" s="33" t="s">
        <v>13</v>
      </c>
      <c r="BG108" s="33" t="s">
        <v>6</v>
      </c>
      <c r="BH108" s="33" t="s">
        <v>15</v>
      </c>
      <c r="BI108" s="193"/>
      <c r="BJ108" s="193"/>
      <c r="BK108" s="193"/>
      <c r="BL108" s="193"/>
      <c r="BM108" s="193"/>
    </row>
    <row r="109">
      <c r="A109" s="35" t="s">
        <v>82</v>
      </c>
      <c r="B109" s="41" t="s">
        <v>33</v>
      </c>
      <c r="C109" s="37">
        <v>45202.0</v>
      </c>
      <c r="D109" s="38" t="s">
        <v>247</v>
      </c>
      <c r="E109" s="39" t="s">
        <v>127</v>
      </c>
      <c r="F109" s="40">
        <v>5.0</v>
      </c>
      <c r="G109" s="40">
        <v>1.0</v>
      </c>
      <c r="H109" s="40">
        <v>0.0</v>
      </c>
      <c r="I109" s="42" t="s">
        <v>46</v>
      </c>
      <c r="J109" s="37">
        <v>45203.0</v>
      </c>
      <c r="K109" s="38" t="s">
        <v>247</v>
      </c>
      <c r="L109" s="39" t="s">
        <v>127</v>
      </c>
      <c r="M109" s="40">
        <v>5.0</v>
      </c>
      <c r="N109" s="40">
        <v>1.0</v>
      </c>
      <c r="O109" s="40">
        <v>0.0</v>
      </c>
      <c r="P109" s="38" t="s">
        <v>36</v>
      </c>
      <c r="Q109" s="37">
        <v>45204.0</v>
      </c>
      <c r="R109" s="38" t="s">
        <v>25</v>
      </c>
      <c r="S109" s="39" t="s">
        <v>25</v>
      </c>
      <c r="T109" s="40">
        <v>0.0</v>
      </c>
      <c r="U109" s="40">
        <v>0.0</v>
      </c>
      <c r="V109" s="40">
        <v>0.0</v>
      </c>
      <c r="W109" s="42" t="s">
        <v>37</v>
      </c>
      <c r="X109" s="37">
        <v>45205.0</v>
      </c>
      <c r="Y109" s="38" t="s">
        <v>247</v>
      </c>
      <c r="Z109" s="39" t="s">
        <v>127</v>
      </c>
      <c r="AA109" s="40">
        <v>5.0</v>
      </c>
      <c r="AB109" s="40">
        <v>1.0</v>
      </c>
      <c r="AC109" s="40">
        <v>0.0</v>
      </c>
      <c r="AD109" s="56" t="s">
        <v>40</v>
      </c>
      <c r="AE109" s="37">
        <v>45206.0</v>
      </c>
      <c r="AF109" s="38" t="s">
        <v>285</v>
      </c>
      <c r="AG109" s="39" t="s">
        <v>129</v>
      </c>
      <c r="AH109" s="40">
        <v>5.0</v>
      </c>
      <c r="AI109" s="40">
        <v>2.0</v>
      </c>
      <c r="AJ109" s="40">
        <v>0.0</v>
      </c>
      <c r="AK109" s="42" t="s">
        <v>43</v>
      </c>
      <c r="AL109" s="37">
        <v>45207.0</v>
      </c>
      <c r="AM109" s="38" t="s">
        <v>247</v>
      </c>
      <c r="AN109" s="39" t="s">
        <v>127</v>
      </c>
      <c r="AO109" s="40">
        <v>5.0</v>
      </c>
      <c r="AP109" s="40">
        <v>1.0</v>
      </c>
      <c r="AQ109" s="40">
        <v>0.0</v>
      </c>
      <c r="AR109" s="96" t="s">
        <v>142</v>
      </c>
      <c r="AS109" s="37">
        <v>45208.0</v>
      </c>
      <c r="AT109" s="38" t="s">
        <v>247</v>
      </c>
      <c r="AU109" s="39" t="s">
        <v>127</v>
      </c>
      <c r="AV109" s="40">
        <v>5.0</v>
      </c>
      <c r="AW109" s="40">
        <v>1.0</v>
      </c>
      <c r="AX109" s="40">
        <v>0.0</v>
      </c>
      <c r="AY109" s="194"/>
      <c r="AZ109" s="49">
        <f t="shared" ref="AZ109:BB109" si="110">SUM(F109,M109,T109,AA109,AH109,AO109,AV109)</f>
        <v>30</v>
      </c>
      <c r="BA109" s="39">
        <f t="shared" si="110"/>
        <v>7</v>
      </c>
      <c r="BB109" s="39">
        <f t="shared" si="110"/>
        <v>0</v>
      </c>
      <c r="BC109" s="50">
        <f>SUM(AZ109,BA109,BB109)</f>
        <v>37</v>
      </c>
      <c r="BE109" s="39">
        <f>AZ109*80</f>
        <v>2400</v>
      </c>
      <c r="BF109" s="39">
        <f>BA109*88</f>
        <v>616</v>
      </c>
      <c r="BG109" s="39">
        <f>BB109*80</f>
        <v>0</v>
      </c>
      <c r="BH109" s="39">
        <f>SUM(BE109,BF109,BG109)</f>
        <v>3016</v>
      </c>
      <c r="BI109" s="194"/>
      <c r="BJ109" s="194"/>
      <c r="BK109" s="194"/>
      <c r="BL109" s="194"/>
      <c r="BM109" s="194"/>
    </row>
    <row r="110">
      <c r="A110" s="67"/>
      <c r="B110" s="68"/>
      <c r="C110" s="68"/>
    </row>
    <row r="111">
      <c r="A111" s="67"/>
      <c r="D111" s="187" t="s">
        <v>153</v>
      </c>
      <c r="E111" s="26" t="s">
        <v>3</v>
      </c>
      <c r="F111" s="26" t="s">
        <v>4</v>
      </c>
      <c r="G111" s="26" t="s">
        <v>5</v>
      </c>
      <c r="H111" s="26" t="s">
        <v>6</v>
      </c>
      <c r="I111" s="26"/>
      <c r="J111" s="26"/>
      <c r="K111" s="187" t="s">
        <v>153</v>
      </c>
      <c r="L111" s="26" t="s">
        <v>7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153</v>
      </c>
      <c r="S111" s="191" t="s">
        <v>249</v>
      </c>
      <c r="T111" s="26" t="s">
        <v>4</v>
      </c>
      <c r="U111" s="26" t="s">
        <v>5</v>
      </c>
      <c r="V111" s="26" t="s">
        <v>6</v>
      </c>
      <c r="W111" s="28"/>
      <c r="X111" s="28"/>
      <c r="Y111" s="187" t="s">
        <v>153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73"/>
      <c r="AF111" s="195" t="s">
        <v>157</v>
      </c>
      <c r="AG111" s="190" t="s">
        <v>232</v>
      </c>
      <c r="AH111" s="26" t="s">
        <v>4</v>
      </c>
      <c r="AI111" s="26" t="s">
        <v>5</v>
      </c>
      <c r="AJ111" s="26" t="s">
        <v>6</v>
      </c>
      <c r="AM111" s="187" t="s">
        <v>153</v>
      </c>
      <c r="AN111" s="190" t="s">
        <v>154</v>
      </c>
      <c r="AO111" s="26" t="s">
        <v>4</v>
      </c>
      <c r="AP111" s="26" t="s">
        <v>5</v>
      </c>
      <c r="AQ111" s="26" t="s">
        <v>6</v>
      </c>
      <c r="AT111" s="187" t="s">
        <v>153</v>
      </c>
      <c r="AU111" s="190" t="s">
        <v>154</v>
      </c>
      <c r="AV111" s="26" t="s">
        <v>4</v>
      </c>
      <c r="AW111" s="26" t="s">
        <v>5</v>
      </c>
      <c r="AX111" s="26" t="s">
        <v>6</v>
      </c>
      <c r="AY111" s="196"/>
      <c r="AZ111" s="31" t="s">
        <v>4</v>
      </c>
      <c r="BA111" s="31" t="s">
        <v>13</v>
      </c>
      <c r="BB111" s="31" t="s">
        <v>6</v>
      </c>
      <c r="BC111" s="31" t="s">
        <v>14</v>
      </c>
      <c r="BD111" s="196"/>
      <c r="BE111" s="33" t="s">
        <v>4</v>
      </c>
      <c r="BF111" s="33" t="s">
        <v>13</v>
      </c>
      <c r="BG111" s="33" t="s">
        <v>6</v>
      </c>
      <c r="BH111" s="33" t="s">
        <v>15</v>
      </c>
      <c r="BI111" s="196"/>
      <c r="BJ111" s="196"/>
      <c r="BK111" s="196"/>
      <c r="BL111" s="196"/>
      <c r="BM111" s="196"/>
    </row>
    <row r="112">
      <c r="A112" s="35" t="s">
        <v>50</v>
      </c>
      <c r="B112" s="41" t="s">
        <v>33</v>
      </c>
      <c r="C112" s="37">
        <v>45202.0</v>
      </c>
      <c r="D112" s="36" t="s">
        <v>236</v>
      </c>
      <c r="E112" s="127" t="s">
        <v>125</v>
      </c>
      <c r="F112" s="129">
        <v>5.0</v>
      </c>
      <c r="G112" s="129">
        <v>0.0</v>
      </c>
      <c r="H112" s="129">
        <v>0.0</v>
      </c>
      <c r="I112" s="42" t="s">
        <v>131</v>
      </c>
      <c r="J112" s="37">
        <v>45203.0</v>
      </c>
      <c r="K112" s="38" t="s">
        <v>236</v>
      </c>
      <c r="L112" s="39" t="s">
        <v>125</v>
      </c>
      <c r="M112" s="40">
        <v>5.0</v>
      </c>
      <c r="N112" s="40">
        <v>0.0</v>
      </c>
      <c r="O112" s="40">
        <v>0.0</v>
      </c>
      <c r="P112" s="38" t="s">
        <v>36</v>
      </c>
      <c r="Q112" s="37">
        <v>45204.0</v>
      </c>
      <c r="R112" s="42" t="s">
        <v>284</v>
      </c>
      <c r="S112" s="40" t="s">
        <v>291</v>
      </c>
      <c r="T112" s="40">
        <v>4.0</v>
      </c>
      <c r="U112" s="40">
        <v>5.5</v>
      </c>
      <c r="V112" s="40">
        <v>0.0</v>
      </c>
      <c r="W112" s="38" t="s">
        <v>67</v>
      </c>
      <c r="X112" s="37">
        <v>45205.0</v>
      </c>
      <c r="Y112" s="42" t="s">
        <v>283</v>
      </c>
      <c r="Z112" s="53" t="s">
        <v>118</v>
      </c>
      <c r="AA112" s="40">
        <v>0.0</v>
      </c>
      <c r="AB112" s="40">
        <v>5.5</v>
      </c>
      <c r="AC112" s="40">
        <v>0.0</v>
      </c>
      <c r="AD112" s="56" t="s">
        <v>56</v>
      </c>
      <c r="AE112" s="37">
        <v>45205.0</v>
      </c>
      <c r="AF112" s="42" t="s">
        <v>278</v>
      </c>
      <c r="AG112" s="40" t="s">
        <v>290</v>
      </c>
      <c r="AH112" s="40">
        <v>3.0</v>
      </c>
      <c r="AI112" s="40">
        <v>8.0</v>
      </c>
      <c r="AJ112" s="40">
        <v>0.0</v>
      </c>
      <c r="AK112" s="42" t="s">
        <v>79</v>
      </c>
      <c r="AL112" s="37">
        <v>45207.0</v>
      </c>
      <c r="AM112" s="42" t="s">
        <v>284</v>
      </c>
      <c r="AN112" s="148" t="s">
        <v>289</v>
      </c>
      <c r="AO112" s="40">
        <v>2.5</v>
      </c>
      <c r="AP112" s="40">
        <v>5.5</v>
      </c>
      <c r="AQ112" s="40">
        <v>0.5</v>
      </c>
      <c r="AR112" s="151" t="s">
        <v>44</v>
      </c>
      <c r="AS112" s="146">
        <v>45208.0</v>
      </c>
      <c r="AT112" s="42" t="s">
        <v>284</v>
      </c>
      <c r="AU112" s="148" t="s">
        <v>288</v>
      </c>
      <c r="AV112" s="40">
        <v>2.0</v>
      </c>
      <c r="AW112" s="40">
        <v>5.5</v>
      </c>
      <c r="AX112" s="40">
        <v>0.0</v>
      </c>
      <c r="AY112" s="51"/>
      <c r="AZ112" s="49">
        <f t="shared" ref="AZ112:BB112" si="111">SUM(F112,M112,T112,AA112,AH112,AO112,AV112)</f>
        <v>21.5</v>
      </c>
      <c r="BA112" s="39">
        <f t="shared" si="111"/>
        <v>30</v>
      </c>
      <c r="BB112" s="39">
        <f t="shared" si="111"/>
        <v>0.5</v>
      </c>
      <c r="BC112" s="50">
        <f>SUM(AZ112,BA112,BB112)</f>
        <v>52</v>
      </c>
      <c r="BD112" s="51"/>
      <c r="BE112" s="39">
        <f>AZ112*80</f>
        <v>1720</v>
      </c>
      <c r="BF112" s="39">
        <f>BA112*88</f>
        <v>2640</v>
      </c>
      <c r="BG112" s="39">
        <f>BB112*80</f>
        <v>40</v>
      </c>
      <c r="BH112" s="39">
        <f>SUM(BE112,BF112,BG112)</f>
        <v>4400</v>
      </c>
      <c r="BI112" s="51"/>
      <c r="BJ112" s="51"/>
      <c r="BK112" s="51"/>
      <c r="BL112" s="51"/>
      <c r="BM112" s="51"/>
    </row>
    <row r="113">
      <c r="A113" s="67"/>
      <c r="B113" s="68"/>
      <c r="C113" s="68"/>
      <c r="L113" s="92"/>
      <c r="R113" s="98"/>
      <c r="S113" s="192"/>
      <c r="Z113" s="39"/>
      <c r="AA113" s="197"/>
      <c r="AB113" s="197"/>
      <c r="AC113" s="197"/>
      <c r="AD113" s="197"/>
      <c r="AN113" s="198"/>
      <c r="AT113" s="199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98"/>
    </row>
    <row r="115">
      <c r="A115" s="24"/>
      <c r="B115" s="25"/>
      <c r="C115" s="25"/>
      <c r="D115" s="187" t="s">
        <v>159</v>
      </c>
      <c r="E115" s="26" t="s">
        <v>3</v>
      </c>
      <c r="F115" s="26" t="s">
        <v>4</v>
      </c>
      <c r="G115" s="26" t="s">
        <v>5</v>
      </c>
      <c r="H115" s="26" t="s">
        <v>6</v>
      </c>
      <c r="I115" s="26"/>
      <c r="J115" s="26"/>
      <c r="K115" s="187" t="s">
        <v>159</v>
      </c>
      <c r="L115" s="26" t="s">
        <v>7</v>
      </c>
      <c r="M115" s="26" t="s">
        <v>4</v>
      </c>
      <c r="N115" s="26" t="s">
        <v>5</v>
      </c>
      <c r="O115" s="26" t="s">
        <v>6</v>
      </c>
      <c r="P115" s="26"/>
      <c r="Q115" s="26"/>
      <c r="R115" s="187" t="s">
        <v>153</v>
      </c>
      <c r="S115" s="26" t="s">
        <v>8</v>
      </c>
      <c r="T115" s="26" t="s">
        <v>4</v>
      </c>
      <c r="U115" s="26" t="s">
        <v>5</v>
      </c>
      <c r="V115" s="26" t="s">
        <v>6</v>
      </c>
      <c r="W115" s="28"/>
      <c r="X115" s="29"/>
      <c r="Y115" s="187" t="s">
        <v>153</v>
      </c>
      <c r="Z115" s="29" t="s">
        <v>9</v>
      </c>
      <c r="AA115" s="26" t="s">
        <v>4</v>
      </c>
      <c r="AB115" s="26" t="s">
        <v>5</v>
      </c>
      <c r="AC115" s="26" t="s">
        <v>6</v>
      </c>
      <c r="AD115" s="29"/>
      <c r="AE115" s="29"/>
      <c r="AF115" s="187" t="s">
        <v>159</v>
      </c>
      <c r="AG115" s="29" t="s">
        <v>10</v>
      </c>
      <c r="AH115" s="26" t="s">
        <v>4</v>
      </c>
      <c r="AI115" s="26" t="s">
        <v>5</v>
      </c>
      <c r="AJ115" s="26" t="s">
        <v>6</v>
      </c>
      <c r="AK115" s="29"/>
      <c r="AL115" s="29"/>
      <c r="AM115" s="187" t="s">
        <v>159</v>
      </c>
      <c r="AN115" s="29" t="s">
        <v>11</v>
      </c>
      <c r="AO115" s="26" t="s">
        <v>4</v>
      </c>
      <c r="AP115" s="26" t="s">
        <v>5</v>
      </c>
      <c r="AQ115" s="26" t="s">
        <v>6</v>
      </c>
      <c r="AR115" s="29"/>
      <c r="AS115" s="29"/>
      <c r="AT115" s="187" t="s">
        <v>159</v>
      </c>
      <c r="AU115" s="29" t="s">
        <v>12</v>
      </c>
      <c r="AV115" s="26" t="s">
        <v>4</v>
      </c>
      <c r="AW115" s="26" t="s">
        <v>5</v>
      </c>
      <c r="AX115" s="26" t="s">
        <v>6</v>
      </c>
      <c r="AY115" s="30"/>
      <c r="AZ115" s="31" t="s">
        <v>4</v>
      </c>
      <c r="BA115" s="31" t="s">
        <v>13</v>
      </c>
      <c r="BB115" s="31" t="s">
        <v>6</v>
      </c>
      <c r="BC115" s="31" t="s">
        <v>14</v>
      </c>
      <c r="BD115" s="32"/>
      <c r="BE115" s="33" t="s">
        <v>4</v>
      </c>
      <c r="BF115" s="33" t="s">
        <v>13</v>
      </c>
      <c r="BG115" s="33" t="s">
        <v>6</v>
      </c>
      <c r="BH115" s="33" t="s">
        <v>15</v>
      </c>
      <c r="BI115" s="32"/>
      <c r="BJ115" s="32"/>
      <c r="BK115" s="32"/>
      <c r="BL115" s="32"/>
      <c r="BM115" s="32"/>
    </row>
    <row r="116">
      <c r="A116" s="35" t="s">
        <v>18</v>
      </c>
      <c r="B116" s="36" t="s">
        <v>19</v>
      </c>
      <c r="C116" s="37">
        <v>45201.0</v>
      </c>
      <c r="D116" s="38" t="s">
        <v>272</v>
      </c>
      <c r="E116" s="39" t="s">
        <v>21</v>
      </c>
      <c r="F116" s="40">
        <v>0.0</v>
      </c>
      <c r="G116" s="40">
        <v>6.5</v>
      </c>
      <c r="H116" s="40">
        <v>0.0</v>
      </c>
      <c r="I116" s="42" t="s">
        <v>131</v>
      </c>
      <c r="J116" s="37">
        <v>45203.0</v>
      </c>
      <c r="K116" s="38" t="s">
        <v>286</v>
      </c>
      <c r="L116" s="39" t="s">
        <v>120</v>
      </c>
      <c r="M116" s="40">
        <v>0.0</v>
      </c>
      <c r="N116" s="40">
        <v>4.5</v>
      </c>
      <c r="O116" s="40">
        <v>0.0</v>
      </c>
      <c r="P116" s="38" t="s">
        <v>64</v>
      </c>
      <c r="Q116" s="37">
        <v>45204.0</v>
      </c>
      <c r="R116" s="42" t="s">
        <v>63</v>
      </c>
      <c r="S116" s="53" t="s">
        <v>63</v>
      </c>
      <c r="T116" s="40">
        <v>0.0</v>
      </c>
      <c r="U116" s="40">
        <v>0.0</v>
      </c>
      <c r="V116" s="40">
        <v>0.0</v>
      </c>
      <c r="W116" s="38" t="s">
        <v>67</v>
      </c>
      <c r="X116" s="37">
        <v>45205.0</v>
      </c>
      <c r="Y116" s="42" t="s">
        <v>63</v>
      </c>
      <c r="Z116" s="53" t="s">
        <v>63</v>
      </c>
      <c r="AA116" s="40">
        <v>0.0</v>
      </c>
      <c r="AB116" s="40">
        <v>0.0</v>
      </c>
      <c r="AC116" s="40">
        <v>0.0</v>
      </c>
      <c r="AD116" s="56" t="s">
        <v>56</v>
      </c>
      <c r="AE116" s="37">
        <v>45205.0</v>
      </c>
      <c r="AF116" s="38" t="s">
        <v>25</v>
      </c>
      <c r="AG116" s="39" t="s">
        <v>25</v>
      </c>
      <c r="AH116" s="40">
        <v>0.0</v>
      </c>
      <c r="AI116" s="40">
        <v>0.0</v>
      </c>
      <c r="AJ116" s="40">
        <v>0.0</v>
      </c>
      <c r="AK116" s="66" t="s">
        <v>57</v>
      </c>
      <c r="AL116" s="37">
        <v>45206.0</v>
      </c>
      <c r="AM116" s="38" t="s">
        <v>25</v>
      </c>
      <c r="AN116" s="39" t="s">
        <v>25</v>
      </c>
      <c r="AO116" s="40">
        <v>0.0</v>
      </c>
      <c r="AP116" s="40">
        <v>0.0</v>
      </c>
      <c r="AQ116" s="40">
        <v>0.0</v>
      </c>
      <c r="AR116" s="47" t="s">
        <v>27</v>
      </c>
      <c r="AS116" s="37">
        <v>45208.0</v>
      </c>
      <c r="AT116" s="38" t="s">
        <v>179</v>
      </c>
      <c r="AU116" s="39" t="s">
        <v>29</v>
      </c>
      <c r="AV116" s="40">
        <v>0.0</v>
      </c>
      <c r="AW116" s="40">
        <v>5.0</v>
      </c>
      <c r="AX116" s="40">
        <v>0.0</v>
      </c>
      <c r="AY116" s="48"/>
      <c r="AZ116" s="49">
        <f t="shared" ref="AZ116:BB116" si="112">SUM(F116,M116,T116,AA116,AH116,AO116,AV116)</f>
        <v>0</v>
      </c>
      <c r="BA116" s="39">
        <f t="shared" si="112"/>
        <v>16</v>
      </c>
      <c r="BB116" s="39">
        <f t="shared" si="112"/>
        <v>0</v>
      </c>
      <c r="BC116" s="50">
        <f>SUM(AZ116,BA116,BB116)</f>
        <v>16</v>
      </c>
      <c r="BD116" s="51"/>
      <c r="BE116" s="39">
        <f>AZ116*80</f>
        <v>0</v>
      </c>
      <c r="BF116" s="39">
        <f>BA116*88</f>
        <v>1408</v>
      </c>
      <c r="BG116" s="39">
        <f>BB116*80</f>
        <v>0</v>
      </c>
      <c r="BH116" s="39">
        <f>SUM(BE116,BF116,BG116)</f>
        <v>1408</v>
      </c>
      <c r="BI116" s="51"/>
      <c r="BJ116" s="51"/>
      <c r="BK116" s="51"/>
      <c r="BL116" s="51"/>
      <c r="BM116" s="51"/>
    </row>
    <row r="117">
      <c r="A117" s="35"/>
      <c r="B117" s="64"/>
      <c r="C117" s="45"/>
      <c r="D117" s="39"/>
      <c r="E117" s="39"/>
      <c r="F117" s="60"/>
      <c r="G117" s="60"/>
      <c r="H117" s="60"/>
      <c r="I117" s="60"/>
      <c r="J117" s="45"/>
      <c r="K117" s="39"/>
      <c r="L117" s="39"/>
      <c r="M117" s="98"/>
      <c r="N117" s="98"/>
      <c r="O117" s="98"/>
      <c r="P117" s="98"/>
      <c r="Q117" s="200"/>
      <c r="R117" s="39"/>
      <c r="S117" s="39"/>
      <c r="T117" s="64"/>
      <c r="U117" s="64"/>
      <c r="V117" s="64"/>
      <c r="W117" s="64"/>
      <c r="X117" s="45"/>
      <c r="Y117" s="39"/>
      <c r="Z117" s="39"/>
      <c r="AA117" s="44"/>
      <c r="AB117" s="44"/>
      <c r="AC117" s="44"/>
      <c r="AD117" s="201"/>
      <c r="AE117" s="45"/>
      <c r="AF117" s="39"/>
      <c r="AG117" s="39"/>
      <c r="AH117" s="46"/>
      <c r="AI117" s="46"/>
      <c r="AJ117" s="46"/>
      <c r="AK117" s="46"/>
      <c r="AL117" s="45"/>
      <c r="AM117" s="39"/>
      <c r="AN117" s="39"/>
      <c r="AO117" s="98"/>
      <c r="AP117" s="98"/>
      <c r="AQ117" s="98"/>
      <c r="AS117" s="202"/>
      <c r="AT117" s="39"/>
      <c r="AU117" s="39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24"/>
      <c r="D118" s="187" t="s">
        <v>152</v>
      </c>
      <c r="E118" s="26" t="s">
        <v>3</v>
      </c>
      <c r="F118" s="26" t="s">
        <v>4</v>
      </c>
      <c r="G118" s="26" t="s">
        <v>5</v>
      </c>
      <c r="H118" s="26" t="s">
        <v>6</v>
      </c>
      <c r="I118" s="26"/>
      <c r="J118" s="26"/>
      <c r="K118" s="187" t="s">
        <v>152</v>
      </c>
      <c r="L118" s="26" t="s">
        <v>7</v>
      </c>
      <c r="M118" s="26" t="s">
        <v>4</v>
      </c>
      <c r="N118" s="26" t="s">
        <v>5</v>
      </c>
      <c r="O118" s="26" t="s">
        <v>6</v>
      </c>
      <c r="P118" s="26"/>
      <c r="Q118" s="26"/>
      <c r="R118" s="187" t="s">
        <v>152</v>
      </c>
      <c r="S118" s="26" t="s">
        <v>8</v>
      </c>
      <c r="T118" s="26" t="s">
        <v>4</v>
      </c>
      <c r="U118" s="26" t="s">
        <v>5</v>
      </c>
      <c r="V118" s="26" t="s">
        <v>6</v>
      </c>
      <c r="W118" s="28"/>
      <c r="X118" s="29"/>
      <c r="Y118" s="187" t="s">
        <v>155</v>
      </c>
      <c r="Z118" s="29" t="s">
        <v>9</v>
      </c>
      <c r="AA118" s="26" t="s">
        <v>4</v>
      </c>
      <c r="AB118" s="26" t="s">
        <v>5</v>
      </c>
      <c r="AC118" s="26" t="s">
        <v>6</v>
      </c>
      <c r="AD118" s="188"/>
      <c r="AE118" s="189"/>
      <c r="AF118" s="187" t="s">
        <v>153</v>
      </c>
      <c r="AG118" s="190" t="s">
        <v>154</v>
      </c>
      <c r="AH118" s="26" t="s">
        <v>4</v>
      </c>
      <c r="AI118" s="26" t="s">
        <v>5</v>
      </c>
      <c r="AJ118" s="26" t="s">
        <v>6</v>
      </c>
      <c r="AM118" s="195" t="s">
        <v>157</v>
      </c>
      <c r="AN118" s="29" t="s">
        <v>11</v>
      </c>
      <c r="AO118" s="26" t="s">
        <v>4</v>
      </c>
      <c r="AP118" s="26" t="s">
        <v>5</v>
      </c>
      <c r="AQ118" s="26" t="s">
        <v>6</v>
      </c>
      <c r="AT118" s="195" t="s">
        <v>157</v>
      </c>
      <c r="AU118" s="29" t="s">
        <v>12</v>
      </c>
      <c r="AV118" s="26" t="s">
        <v>4</v>
      </c>
      <c r="AW118" s="26" t="s">
        <v>5</v>
      </c>
      <c r="AX118" s="26" t="s">
        <v>6</v>
      </c>
      <c r="AY118" s="30"/>
      <c r="AZ118" s="31" t="s">
        <v>4</v>
      </c>
      <c r="BA118" s="31" t="s">
        <v>13</v>
      </c>
      <c r="BB118" s="31" t="s">
        <v>6</v>
      </c>
      <c r="BC118" s="31" t="s">
        <v>14</v>
      </c>
      <c r="BD118" s="32"/>
      <c r="BE118" s="33" t="s">
        <v>4</v>
      </c>
      <c r="BF118" s="33" t="s">
        <v>13</v>
      </c>
      <c r="BG118" s="33" t="s">
        <v>6</v>
      </c>
      <c r="BH118" s="33" t="s">
        <v>15</v>
      </c>
      <c r="BI118" s="32"/>
      <c r="BJ118" s="32"/>
      <c r="BK118" s="32"/>
      <c r="BL118" s="32"/>
      <c r="BM118" s="32"/>
    </row>
    <row r="119">
      <c r="A119" s="94" t="s">
        <v>54</v>
      </c>
      <c r="B119" s="36" t="s">
        <v>19</v>
      </c>
      <c r="C119" s="37">
        <v>45201.0</v>
      </c>
      <c r="D119" s="42" t="s">
        <v>211</v>
      </c>
      <c r="E119" s="58" t="s">
        <v>66</v>
      </c>
      <c r="F119" s="40">
        <v>0.0</v>
      </c>
      <c r="G119" s="40">
        <v>6.0</v>
      </c>
      <c r="H119" s="40">
        <v>0.0</v>
      </c>
      <c r="I119" s="41" t="s">
        <v>22</v>
      </c>
      <c r="J119" s="37">
        <v>45202.0</v>
      </c>
      <c r="K119" s="42" t="s">
        <v>211</v>
      </c>
      <c r="L119" s="58" t="s">
        <v>66</v>
      </c>
      <c r="M119" s="40">
        <v>0.0</v>
      </c>
      <c r="N119" s="40">
        <v>6.0</v>
      </c>
      <c r="O119" s="40">
        <v>0.0</v>
      </c>
      <c r="P119" s="36" t="s">
        <v>24</v>
      </c>
      <c r="Q119" s="37">
        <v>45203.0</v>
      </c>
      <c r="R119" s="42" t="s">
        <v>25</v>
      </c>
      <c r="S119" s="58" t="s">
        <v>25</v>
      </c>
      <c r="T119" s="40">
        <v>0.0</v>
      </c>
      <c r="U119" s="40">
        <v>0.0</v>
      </c>
      <c r="V119" s="40">
        <v>0.0</v>
      </c>
      <c r="W119" s="43" t="s">
        <v>26</v>
      </c>
      <c r="X119" s="37">
        <v>45204.0</v>
      </c>
      <c r="Y119" s="38" t="s">
        <v>287</v>
      </c>
      <c r="Z119" s="39" t="s">
        <v>136</v>
      </c>
      <c r="AA119" s="40">
        <v>1.0</v>
      </c>
      <c r="AB119" s="40">
        <v>7.0</v>
      </c>
      <c r="AC119" s="40">
        <v>1.0</v>
      </c>
      <c r="AD119" s="56" t="s">
        <v>78</v>
      </c>
      <c r="AE119" s="37">
        <v>45206.0</v>
      </c>
      <c r="AF119" s="42" t="s">
        <v>284</v>
      </c>
      <c r="AG119" s="148" t="s">
        <v>288</v>
      </c>
      <c r="AH119" s="40">
        <v>2.0</v>
      </c>
      <c r="AI119" s="40">
        <v>5.5</v>
      </c>
      <c r="AJ119" s="40">
        <v>0.0</v>
      </c>
      <c r="AK119" s="42" t="s">
        <v>43</v>
      </c>
      <c r="AL119" s="37">
        <v>45207.0</v>
      </c>
      <c r="AM119" s="38" t="s">
        <v>247</v>
      </c>
      <c r="AN119" s="39" t="s">
        <v>127</v>
      </c>
      <c r="AO119" s="40">
        <v>5.0</v>
      </c>
      <c r="AP119" s="40">
        <v>1.0</v>
      </c>
      <c r="AQ119" s="40">
        <v>0.0</v>
      </c>
      <c r="AR119" s="57" t="s">
        <v>44</v>
      </c>
      <c r="AS119" s="37">
        <v>45208.0</v>
      </c>
      <c r="AT119" s="95" t="s">
        <v>299</v>
      </c>
      <c r="AU119" s="98" t="s">
        <v>282</v>
      </c>
      <c r="AV119" s="40">
        <v>5.5</v>
      </c>
      <c r="AW119" s="40">
        <v>1.0</v>
      </c>
      <c r="AX119" s="40">
        <v>0.0</v>
      </c>
      <c r="AY119" s="48"/>
      <c r="AZ119" s="49">
        <f t="shared" ref="AZ119:BB119" si="113">SUM(F119,M119,T119,AA119,AH119,AO119,AV119)</f>
        <v>13.5</v>
      </c>
      <c r="BA119" s="39">
        <f t="shared" si="113"/>
        <v>26.5</v>
      </c>
      <c r="BB119" s="39">
        <f t="shared" si="113"/>
        <v>1</v>
      </c>
      <c r="BC119" s="50">
        <f>SUM(AZ119,BA119,BB119)</f>
        <v>41</v>
      </c>
      <c r="BD119" s="51"/>
      <c r="BE119" s="39">
        <f>AZ119*80</f>
        <v>1080</v>
      </c>
      <c r="BF119" s="39">
        <f>BA119*88</f>
        <v>2332</v>
      </c>
      <c r="BG119" s="39">
        <f>BB119*80</f>
        <v>80</v>
      </c>
      <c r="BH119" s="39">
        <f>SUM(BE119,BF119,BG119)</f>
        <v>3492</v>
      </c>
      <c r="BI119" s="51"/>
      <c r="BJ119" s="51"/>
      <c r="BK119" s="51"/>
      <c r="BL119" s="51"/>
      <c r="BM119" s="51"/>
    </row>
    <row r="120">
      <c r="A120" s="116"/>
      <c r="B120" s="203"/>
      <c r="C120" s="71"/>
      <c r="D120" s="136"/>
      <c r="E120" s="51"/>
      <c r="F120" s="51"/>
      <c r="G120" s="51"/>
      <c r="H120" s="51"/>
      <c r="I120" s="204"/>
      <c r="J120" s="71"/>
      <c r="K120" s="39"/>
      <c r="L120" s="39"/>
      <c r="M120" s="51"/>
      <c r="N120" s="51"/>
      <c r="O120" s="51"/>
      <c r="P120" s="203"/>
      <c r="Q120" s="71"/>
      <c r="R120" s="136"/>
      <c r="S120" s="51"/>
      <c r="T120" s="51"/>
      <c r="U120" s="51"/>
      <c r="V120" s="51"/>
      <c r="W120" s="136"/>
      <c r="X120" s="71"/>
      <c r="Y120" s="53"/>
      <c r="Z120" s="53"/>
      <c r="AA120" s="51"/>
      <c r="AB120" s="51"/>
      <c r="AC120" s="51"/>
      <c r="AD120" s="136"/>
      <c r="AE120" s="71"/>
      <c r="AF120" s="136"/>
      <c r="AG120" s="192"/>
      <c r="AH120" s="51"/>
      <c r="AI120" s="51"/>
      <c r="AJ120" s="51"/>
      <c r="AK120" s="205"/>
      <c r="AL120" s="71"/>
      <c r="AM120" s="39"/>
      <c r="AN120" s="39"/>
      <c r="AO120" s="51"/>
      <c r="AP120" s="51"/>
      <c r="AQ120" s="51"/>
      <c r="AR120" s="138"/>
      <c r="AS120" s="71"/>
      <c r="AT120" s="51"/>
      <c r="AU120" s="51"/>
      <c r="AV120" s="51"/>
      <c r="AW120" s="51"/>
      <c r="AX120" s="51"/>
      <c r="AY120" s="48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24"/>
      <c r="D121" s="187" t="s">
        <v>249</v>
      </c>
      <c r="E121" s="26" t="s">
        <v>3</v>
      </c>
      <c r="F121" s="26" t="s">
        <v>4</v>
      </c>
      <c r="G121" s="26" t="s">
        <v>5</v>
      </c>
      <c r="H121" s="26" t="s">
        <v>6</v>
      </c>
      <c r="I121" s="26"/>
      <c r="J121" s="26"/>
      <c r="K121" s="187" t="s">
        <v>249</v>
      </c>
      <c r="L121" s="26" t="s">
        <v>3</v>
      </c>
      <c r="M121" s="26" t="s">
        <v>4</v>
      </c>
      <c r="N121" s="26" t="s">
        <v>5</v>
      </c>
      <c r="O121" s="26" t="s">
        <v>6</v>
      </c>
      <c r="P121" s="26"/>
      <c r="Q121" s="26"/>
      <c r="R121" s="187" t="s">
        <v>249</v>
      </c>
      <c r="S121" s="26" t="s">
        <v>8</v>
      </c>
      <c r="T121" s="26" t="s">
        <v>4</v>
      </c>
      <c r="U121" s="26" t="s">
        <v>5</v>
      </c>
      <c r="V121" s="26" t="s">
        <v>6</v>
      </c>
      <c r="W121" s="28"/>
      <c r="X121" s="29"/>
      <c r="Y121" s="187" t="s">
        <v>249</v>
      </c>
      <c r="Z121" s="29" t="s">
        <v>9</v>
      </c>
      <c r="AA121" s="26" t="s">
        <v>4</v>
      </c>
      <c r="AB121" s="26" t="s">
        <v>5</v>
      </c>
      <c r="AC121" s="26" t="s">
        <v>6</v>
      </c>
      <c r="AF121" s="187" t="s">
        <v>249</v>
      </c>
      <c r="AG121" s="29" t="s">
        <v>10</v>
      </c>
      <c r="AH121" s="26" t="s">
        <v>4</v>
      </c>
      <c r="AI121" s="26" t="s">
        <v>5</v>
      </c>
      <c r="AJ121" s="26" t="s">
        <v>6</v>
      </c>
      <c r="AM121" s="187" t="s">
        <v>249</v>
      </c>
      <c r="AN121" s="29" t="s">
        <v>11</v>
      </c>
      <c r="AO121" s="26" t="s">
        <v>4</v>
      </c>
      <c r="AP121" s="26" t="s">
        <v>5</v>
      </c>
      <c r="AQ121" s="26" t="s">
        <v>6</v>
      </c>
      <c r="AT121" s="187" t="s">
        <v>249</v>
      </c>
      <c r="AU121" s="29" t="s">
        <v>12</v>
      </c>
      <c r="AV121" s="26" t="s">
        <v>4</v>
      </c>
      <c r="AW121" s="26" t="s">
        <v>5</v>
      </c>
      <c r="AX121" s="26" t="s">
        <v>6</v>
      </c>
      <c r="AY121" s="30"/>
      <c r="AZ121" s="31" t="s">
        <v>4</v>
      </c>
      <c r="BA121" s="31" t="s">
        <v>13</v>
      </c>
      <c r="BB121" s="31" t="s">
        <v>6</v>
      </c>
      <c r="BC121" s="31" t="s">
        <v>14</v>
      </c>
      <c r="BD121" s="32"/>
      <c r="BE121" s="33" t="s">
        <v>4</v>
      </c>
      <c r="BF121" s="33" t="s">
        <v>13</v>
      </c>
      <c r="BG121" s="33" t="s">
        <v>6</v>
      </c>
      <c r="BH121" s="33" t="s">
        <v>15</v>
      </c>
      <c r="BI121" s="51"/>
      <c r="BJ121" s="51"/>
      <c r="BK121" s="51"/>
      <c r="BL121" s="51"/>
      <c r="BM121" s="51"/>
    </row>
    <row r="122">
      <c r="A122" s="94" t="s">
        <v>55</v>
      </c>
      <c r="B122" s="41" t="s">
        <v>33</v>
      </c>
      <c r="C122" s="37">
        <v>45202.0</v>
      </c>
      <c r="D122" s="38" t="s">
        <v>291</v>
      </c>
      <c r="E122" s="39" t="s">
        <v>248</v>
      </c>
      <c r="F122" s="40">
        <v>4.0</v>
      </c>
      <c r="G122" s="40">
        <v>2.0</v>
      </c>
      <c r="H122" s="40">
        <v>0.0</v>
      </c>
      <c r="I122" s="42" t="s">
        <v>46</v>
      </c>
      <c r="J122" s="37">
        <v>45203.0</v>
      </c>
      <c r="K122" s="38" t="s">
        <v>291</v>
      </c>
      <c r="L122" s="39" t="s">
        <v>248</v>
      </c>
      <c r="M122" s="40">
        <v>4.0</v>
      </c>
      <c r="N122" s="40">
        <v>2.0</v>
      </c>
      <c r="O122" s="40">
        <v>0.0</v>
      </c>
      <c r="P122" s="38" t="s">
        <v>36</v>
      </c>
      <c r="Q122" s="37">
        <v>45204.0</v>
      </c>
      <c r="R122" s="38" t="s">
        <v>25</v>
      </c>
      <c r="S122" s="39" t="s">
        <v>25</v>
      </c>
      <c r="T122" s="40">
        <v>0.0</v>
      </c>
      <c r="U122" s="40">
        <v>0.0</v>
      </c>
      <c r="V122" s="40">
        <v>0.0</v>
      </c>
      <c r="W122" s="42" t="s">
        <v>37</v>
      </c>
      <c r="X122" s="37">
        <v>45205.0</v>
      </c>
      <c r="Y122" s="38" t="s">
        <v>291</v>
      </c>
      <c r="Z122" s="39" t="s">
        <v>248</v>
      </c>
      <c r="AA122" s="40">
        <v>4.0</v>
      </c>
      <c r="AB122" s="40">
        <v>2.0</v>
      </c>
      <c r="AC122" s="40">
        <v>0.0</v>
      </c>
      <c r="AD122" s="56" t="s">
        <v>40</v>
      </c>
      <c r="AE122" s="37">
        <v>45206.0</v>
      </c>
      <c r="AF122" s="38" t="s">
        <v>285</v>
      </c>
      <c r="AG122" s="39" t="s">
        <v>129</v>
      </c>
      <c r="AH122" s="40">
        <v>5.0</v>
      </c>
      <c r="AI122" s="40">
        <v>2.0</v>
      </c>
      <c r="AJ122" s="40">
        <v>0.0</v>
      </c>
      <c r="AK122" s="42" t="s">
        <v>43</v>
      </c>
      <c r="AL122" s="37">
        <v>45207.0</v>
      </c>
      <c r="AM122" s="38" t="s">
        <v>285</v>
      </c>
      <c r="AN122" s="39" t="s">
        <v>129</v>
      </c>
      <c r="AO122" s="40">
        <v>5.0</v>
      </c>
      <c r="AP122" s="40">
        <v>2.0</v>
      </c>
      <c r="AQ122" s="40">
        <v>0.0</v>
      </c>
      <c r="AR122" s="96" t="s">
        <v>142</v>
      </c>
      <c r="AS122" s="37">
        <v>45208.0</v>
      </c>
      <c r="AT122" s="38" t="s">
        <v>289</v>
      </c>
      <c r="AU122" s="39" t="s">
        <v>106</v>
      </c>
      <c r="AV122" s="40">
        <v>3.0</v>
      </c>
      <c r="AW122" s="40">
        <v>2.0</v>
      </c>
      <c r="AX122" s="40">
        <v>0.0</v>
      </c>
      <c r="AY122" s="48"/>
      <c r="AZ122" s="49">
        <f t="shared" ref="AZ122:BB122" si="114">SUM(F122,M122,T122,AA122,AH122,AO122,AV122)</f>
        <v>25</v>
      </c>
      <c r="BA122" s="39">
        <f t="shared" si="114"/>
        <v>12</v>
      </c>
      <c r="BB122" s="39">
        <f t="shared" si="114"/>
        <v>0</v>
      </c>
      <c r="BC122" s="50">
        <f>SUM(AZ122,BA122,BB122)</f>
        <v>37</v>
      </c>
      <c r="BD122" s="51"/>
      <c r="BE122" s="39">
        <f>AZ122*67.31</f>
        <v>1682.75</v>
      </c>
      <c r="BF122" s="39">
        <f>BA122*74</f>
        <v>888</v>
      </c>
      <c r="BG122" s="39">
        <f>BB122*84</f>
        <v>0</v>
      </c>
      <c r="BH122" s="39">
        <f>SUM(BE122,BF122,BG122)</f>
        <v>2570.75</v>
      </c>
      <c r="BI122" s="51"/>
      <c r="BJ122" s="51"/>
      <c r="BK122" s="51"/>
      <c r="BL122" s="51"/>
      <c r="BM122" s="51"/>
    </row>
    <row r="123">
      <c r="A123" s="67"/>
      <c r="B123" s="68"/>
      <c r="C123" s="68"/>
      <c r="K123" s="6"/>
      <c r="L123" s="4"/>
      <c r="Y123" s="6" t="s">
        <v>334</v>
      </c>
      <c r="Z123" s="4"/>
      <c r="AG123" s="39"/>
      <c r="AM123" s="6" t="s">
        <v>334</v>
      </c>
      <c r="AN123" s="4"/>
      <c r="AT123" s="39"/>
      <c r="AU123" s="39"/>
    </row>
    <row r="124">
      <c r="A124" s="24"/>
      <c r="B124" s="25"/>
      <c r="C124" s="25"/>
      <c r="D124" s="187" t="s">
        <v>159</v>
      </c>
      <c r="E124" s="26" t="s">
        <v>3</v>
      </c>
      <c r="F124" s="26" t="s">
        <v>4</v>
      </c>
      <c r="G124" s="26" t="s">
        <v>5</v>
      </c>
      <c r="H124" s="26" t="s">
        <v>6</v>
      </c>
      <c r="I124" s="26"/>
      <c r="J124" s="26"/>
      <c r="K124" s="187" t="s">
        <v>159</v>
      </c>
      <c r="L124" s="26" t="s">
        <v>7</v>
      </c>
      <c r="M124" s="26" t="s">
        <v>4</v>
      </c>
      <c r="N124" s="26" t="s">
        <v>5</v>
      </c>
      <c r="O124" s="26" t="s">
        <v>6</v>
      </c>
      <c r="P124" s="26"/>
      <c r="Q124" s="26"/>
      <c r="R124" s="187" t="s">
        <v>159</v>
      </c>
      <c r="S124" s="26" t="s">
        <v>8</v>
      </c>
      <c r="T124" s="26" t="s">
        <v>4</v>
      </c>
      <c r="U124" s="26" t="s">
        <v>5</v>
      </c>
      <c r="V124" s="26" t="s">
        <v>6</v>
      </c>
      <c r="W124" s="28"/>
      <c r="X124" s="29"/>
      <c r="Y124" s="187" t="s">
        <v>159</v>
      </c>
      <c r="Z124" s="29" t="s">
        <v>9</v>
      </c>
      <c r="AA124" s="26" t="s">
        <v>4</v>
      </c>
      <c r="AB124" s="26" t="s">
        <v>5</v>
      </c>
      <c r="AC124" s="26" t="s">
        <v>6</v>
      </c>
      <c r="AD124" s="29"/>
      <c r="AE124" s="29"/>
      <c r="AF124" s="187" t="s">
        <v>159</v>
      </c>
      <c r="AG124" s="29" t="s">
        <v>10</v>
      </c>
      <c r="AH124" s="26" t="s">
        <v>4</v>
      </c>
      <c r="AI124" s="26" t="s">
        <v>5</v>
      </c>
      <c r="AJ124" s="26" t="s">
        <v>6</v>
      </c>
      <c r="AK124" s="29"/>
      <c r="AL124" s="29"/>
      <c r="AM124" s="187" t="s">
        <v>159</v>
      </c>
      <c r="AN124" s="29" t="s">
        <v>11</v>
      </c>
      <c r="AO124" s="26" t="s">
        <v>4</v>
      </c>
      <c r="AP124" s="26" t="s">
        <v>5</v>
      </c>
      <c r="AQ124" s="26" t="s">
        <v>6</v>
      </c>
      <c r="AR124" s="29"/>
      <c r="AS124" s="29"/>
      <c r="AT124" s="187" t="s">
        <v>156</v>
      </c>
      <c r="AU124" s="29" t="s">
        <v>12</v>
      </c>
      <c r="AV124" s="26" t="s">
        <v>4</v>
      </c>
      <c r="AW124" s="26" t="s">
        <v>5</v>
      </c>
      <c r="AX124" s="26" t="s">
        <v>6</v>
      </c>
      <c r="AY124" s="30"/>
      <c r="AZ124" s="31" t="s">
        <v>4</v>
      </c>
      <c r="BA124" s="31" t="s">
        <v>13</v>
      </c>
      <c r="BB124" s="31" t="s">
        <v>6</v>
      </c>
      <c r="BC124" s="31" t="s">
        <v>14</v>
      </c>
      <c r="BD124" s="32"/>
      <c r="BE124" s="33" t="s">
        <v>4</v>
      </c>
      <c r="BF124" s="33" t="s">
        <v>13</v>
      </c>
      <c r="BG124" s="33" t="s">
        <v>6</v>
      </c>
      <c r="BH124" s="33" t="s">
        <v>15</v>
      </c>
    </row>
    <row r="125">
      <c r="A125" s="35" t="s">
        <v>32</v>
      </c>
      <c r="B125" s="41" t="s">
        <v>33</v>
      </c>
      <c r="C125" s="37">
        <v>45202.0</v>
      </c>
      <c r="D125" s="38" t="s">
        <v>25</v>
      </c>
      <c r="E125" s="39" t="s">
        <v>25</v>
      </c>
      <c r="F125" s="40">
        <v>0.0</v>
      </c>
      <c r="G125" s="40">
        <v>0.0</v>
      </c>
      <c r="H125" s="40">
        <v>0.0</v>
      </c>
      <c r="I125" s="57" t="s">
        <v>46</v>
      </c>
      <c r="J125" s="37">
        <v>45203.0</v>
      </c>
      <c r="K125" s="38" t="s">
        <v>25</v>
      </c>
      <c r="L125" s="39" t="s">
        <v>25</v>
      </c>
      <c r="M125" s="40">
        <v>0.0</v>
      </c>
      <c r="N125" s="40">
        <v>0.0</v>
      </c>
      <c r="O125" s="40">
        <v>0.0</v>
      </c>
      <c r="P125" s="38" t="s">
        <v>36</v>
      </c>
      <c r="Q125" s="37">
        <v>45204.0</v>
      </c>
      <c r="R125" s="38" t="s">
        <v>273</v>
      </c>
      <c r="S125" s="39" t="s">
        <v>39</v>
      </c>
      <c r="T125" s="40">
        <v>5.5</v>
      </c>
      <c r="U125" s="40">
        <v>1.0</v>
      </c>
      <c r="V125" s="40">
        <v>0.0</v>
      </c>
      <c r="W125" s="56" t="s">
        <v>37</v>
      </c>
      <c r="X125" s="37">
        <v>45205.0</v>
      </c>
      <c r="Y125" s="38" t="s">
        <v>273</v>
      </c>
      <c r="Z125" s="39" t="s">
        <v>39</v>
      </c>
      <c r="AA125" s="40">
        <v>5.5</v>
      </c>
      <c r="AB125" s="40">
        <v>1.0</v>
      </c>
      <c r="AC125" s="40">
        <v>0.0</v>
      </c>
      <c r="AD125" s="56" t="s">
        <v>40</v>
      </c>
      <c r="AE125" s="37">
        <v>45206.0</v>
      </c>
      <c r="AF125" s="42" t="s">
        <v>274</v>
      </c>
      <c r="AG125" s="58" t="s">
        <v>48</v>
      </c>
      <c r="AH125" s="40">
        <v>6.0</v>
      </c>
      <c r="AI125" s="40">
        <v>2.0</v>
      </c>
      <c r="AJ125" s="40">
        <v>0.0</v>
      </c>
      <c r="AK125" s="47" t="s">
        <v>43</v>
      </c>
      <c r="AL125" s="37">
        <v>45207.0</v>
      </c>
      <c r="AM125" s="42" t="s">
        <v>274</v>
      </c>
      <c r="AN125" s="58" t="s">
        <v>48</v>
      </c>
      <c r="AO125" s="40">
        <v>6.0</v>
      </c>
      <c r="AP125" s="40">
        <v>2.0</v>
      </c>
      <c r="AQ125" s="40">
        <v>0.0</v>
      </c>
      <c r="AR125" s="96" t="s">
        <v>149</v>
      </c>
      <c r="AS125" s="37">
        <v>45207.0</v>
      </c>
      <c r="AT125" s="42" t="s">
        <v>211</v>
      </c>
      <c r="AU125" s="58" t="s">
        <v>66</v>
      </c>
      <c r="AV125" s="40">
        <v>0.0</v>
      </c>
      <c r="AW125" s="40">
        <v>6.0</v>
      </c>
      <c r="AX125" s="40">
        <v>0.0</v>
      </c>
      <c r="AY125" s="48"/>
      <c r="AZ125" s="49">
        <f t="shared" ref="AZ125:BB125" si="115">SUM(F125,M125,T125,AA125,AH125,AO125,AV125)</f>
        <v>23</v>
      </c>
      <c r="BA125" s="39">
        <f t="shared" si="115"/>
        <v>12</v>
      </c>
      <c r="BB125" s="39">
        <f t="shared" si="115"/>
        <v>0</v>
      </c>
      <c r="BC125" s="50">
        <f>SUM(AZ125,BA125,BB125)</f>
        <v>35</v>
      </c>
      <c r="BD125" s="51"/>
      <c r="BE125" s="39">
        <f>AZ125*80</f>
        <v>1840</v>
      </c>
      <c r="BF125" s="39">
        <f>BA125*88</f>
        <v>1056</v>
      </c>
      <c r="BG125" s="39">
        <f>BB125*80</f>
        <v>0</v>
      </c>
      <c r="BH125" s="39">
        <f>SUM(BE125,BF125,BG125)</f>
        <v>2896</v>
      </c>
    </row>
    <row r="126">
      <c r="A126" s="67"/>
      <c r="B126" s="68"/>
      <c r="C126" s="68"/>
      <c r="AT126" s="192"/>
      <c r="AU126" s="28"/>
    </row>
    <row r="127">
      <c r="A127" s="67"/>
      <c r="B127" s="68"/>
      <c r="C127" s="68"/>
      <c r="K127" s="6" t="s">
        <v>160</v>
      </c>
      <c r="L127" s="4"/>
      <c r="Y127" s="6" t="s">
        <v>161</v>
      </c>
      <c r="Z127" s="4"/>
      <c r="AM127" s="6" t="s">
        <v>161</v>
      </c>
      <c r="AN127" s="4"/>
      <c r="AT127" s="53"/>
      <c r="AU127" s="39"/>
    </row>
    <row r="128">
      <c r="A128" s="10"/>
      <c r="B128" s="11"/>
      <c r="C128" s="11"/>
      <c r="D128" s="12"/>
      <c r="E128" s="13">
        <v>45201.0</v>
      </c>
      <c r="F128" s="14"/>
      <c r="G128" s="14"/>
      <c r="H128" s="14"/>
      <c r="I128" s="15"/>
      <c r="J128" s="15"/>
      <c r="K128" s="16"/>
      <c r="L128" s="13">
        <v>45202.0</v>
      </c>
      <c r="M128" s="15"/>
      <c r="N128" s="15"/>
      <c r="O128" s="15"/>
      <c r="P128" s="15"/>
      <c r="Q128" s="11"/>
      <c r="R128" s="17"/>
      <c r="S128" s="13">
        <v>45203.0</v>
      </c>
      <c r="T128" s="11"/>
      <c r="U128" s="15"/>
      <c r="V128" s="15"/>
      <c r="W128" s="11"/>
      <c r="X128" s="18"/>
      <c r="Y128" s="14"/>
      <c r="Z128" s="13">
        <v>45204.0</v>
      </c>
      <c r="AA128" s="15"/>
      <c r="AB128" s="15"/>
      <c r="AC128" s="11"/>
      <c r="AD128" s="15"/>
      <c r="AE128" s="15"/>
      <c r="AF128" s="12"/>
      <c r="AG128" s="13">
        <v>45205.0</v>
      </c>
      <c r="AH128" s="15"/>
      <c r="AI128" s="11"/>
      <c r="AJ128" s="15"/>
      <c r="AK128" s="15"/>
      <c r="AL128" s="15"/>
      <c r="AM128" s="18"/>
      <c r="AN128" s="13">
        <v>45206.0</v>
      </c>
      <c r="AO128" s="11"/>
      <c r="AP128" s="19"/>
      <c r="AQ128" s="19"/>
      <c r="AR128" s="19"/>
      <c r="AS128" s="19"/>
      <c r="AT128" s="14"/>
      <c r="AU128" s="13">
        <v>45207.0</v>
      </c>
      <c r="AV128" s="19"/>
      <c r="AW128" s="19"/>
      <c r="AX128" s="19"/>
      <c r="AY128" s="20"/>
      <c r="AZ128" s="19"/>
      <c r="BA128" s="19"/>
      <c r="BB128" s="19"/>
      <c r="BC128" s="19"/>
      <c r="BD128" s="20"/>
      <c r="BE128" s="21"/>
      <c r="BF128" s="22"/>
      <c r="BG128" s="4"/>
      <c r="BH128" s="19"/>
      <c r="BI128" s="23"/>
      <c r="BJ128" s="16"/>
      <c r="BK128" s="16"/>
      <c r="BL128" s="20"/>
      <c r="BM128" s="20"/>
    </row>
    <row r="129">
      <c r="A129" s="67"/>
      <c r="B129" s="68"/>
      <c r="C129" s="68"/>
      <c r="F129" s="26" t="s">
        <v>4</v>
      </c>
      <c r="G129" s="26" t="s">
        <v>5</v>
      </c>
      <c r="H129" s="26" t="s">
        <v>6</v>
      </c>
      <c r="K129" s="99"/>
      <c r="L129" s="99"/>
      <c r="M129" s="26" t="s">
        <v>4</v>
      </c>
      <c r="N129" s="26" t="s">
        <v>5</v>
      </c>
      <c r="O129" s="26" t="s">
        <v>6</v>
      </c>
      <c r="T129" s="26" t="s">
        <v>4</v>
      </c>
      <c r="U129" s="26" t="s">
        <v>5</v>
      </c>
      <c r="V129" s="26" t="s">
        <v>6</v>
      </c>
      <c r="AA129" s="26" t="s">
        <v>4</v>
      </c>
      <c r="AB129" s="26" t="s">
        <v>5</v>
      </c>
      <c r="AC129" s="26" t="s">
        <v>6</v>
      </c>
      <c r="AH129" s="26" t="s">
        <v>4</v>
      </c>
      <c r="AI129" s="26" t="s">
        <v>5</v>
      </c>
      <c r="AJ129" s="26" t="s">
        <v>6</v>
      </c>
      <c r="AO129" s="26" t="s">
        <v>4</v>
      </c>
      <c r="AP129" s="26" t="s">
        <v>5</v>
      </c>
      <c r="AQ129" s="26" t="s">
        <v>6</v>
      </c>
      <c r="AV129" s="26" t="s">
        <v>4</v>
      </c>
      <c r="AW129" s="26" t="s">
        <v>5</v>
      </c>
      <c r="AX129" s="26" t="s">
        <v>6</v>
      </c>
      <c r="AZ129" s="31" t="s">
        <v>4</v>
      </c>
      <c r="BA129" s="31" t="s">
        <v>13</v>
      </c>
      <c r="BB129" s="31" t="s">
        <v>6</v>
      </c>
      <c r="BC129" s="31" t="s">
        <v>14</v>
      </c>
      <c r="BE129" s="33" t="s">
        <v>4</v>
      </c>
      <c r="BF129" s="33" t="s">
        <v>13</v>
      </c>
      <c r="BG129" s="33" t="s">
        <v>6</v>
      </c>
      <c r="BH129" s="33" t="s">
        <v>15</v>
      </c>
    </row>
    <row r="130">
      <c r="A130" s="35" t="s">
        <v>18</v>
      </c>
      <c r="B130" s="36"/>
      <c r="C130" s="37"/>
      <c r="D130" s="42"/>
      <c r="E130" s="39"/>
      <c r="F130" s="128">
        <v>0.0</v>
      </c>
      <c r="G130" s="129">
        <v>0.0</v>
      </c>
      <c r="H130" s="129">
        <v>0.0</v>
      </c>
      <c r="I130" s="41"/>
      <c r="J130" s="37"/>
      <c r="K130" s="42"/>
      <c r="L130" s="39"/>
      <c r="M130" s="128">
        <v>0.0</v>
      </c>
      <c r="N130" s="129">
        <v>0.0</v>
      </c>
      <c r="O130" s="129">
        <v>0.0</v>
      </c>
      <c r="P130" s="42"/>
      <c r="Q130" s="37"/>
      <c r="R130" s="42"/>
      <c r="S130" s="39"/>
      <c r="T130" s="128">
        <v>0.0</v>
      </c>
      <c r="U130" s="129">
        <v>0.0</v>
      </c>
      <c r="V130" s="129">
        <v>0.0</v>
      </c>
      <c r="W130" s="43"/>
      <c r="X130" s="37"/>
      <c r="Y130" s="42"/>
      <c r="Z130" s="39"/>
      <c r="AA130" s="128">
        <v>0.0</v>
      </c>
      <c r="AB130" s="129">
        <v>0.0</v>
      </c>
      <c r="AC130" s="129">
        <v>0.0</v>
      </c>
      <c r="AD130" s="56"/>
      <c r="AE130" s="37"/>
      <c r="AF130" s="42"/>
      <c r="AG130" s="39"/>
      <c r="AH130" s="128">
        <v>0.0</v>
      </c>
      <c r="AI130" s="129">
        <v>0.0</v>
      </c>
      <c r="AJ130" s="129">
        <v>0.0</v>
      </c>
      <c r="AK130" s="66"/>
      <c r="AL130" s="37"/>
      <c r="AM130" s="42"/>
      <c r="AN130" s="39"/>
      <c r="AO130" s="128">
        <v>0.0</v>
      </c>
      <c r="AP130" s="129">
        <v>0.0</v>
      </c>
      <c r="AQ130" s="129">
        <v>0.0</v>
      </c>
      <c r="AR130" s="47"/>
      <c r="AS130" s="37"/>
      <c r="AT130" s="42"/>
      <c r="AU130" s="39"/>
      <c r="AV130" s="128">
        <v>0.0</v>
      </c>
      <c r="AW130" s="129">
        <v>0.0</v>
      </c>
      <c r="AX130" s="129">
        <v>0.0</v>
      </c>
      <c r="AY130" s="48"/>
      <c r="AZ130" s="49">
        <f t="shared" ref="AZ130:BB130" si="116">SUM(F130,M130,T130,AA130,AH130,AO130,AV130)</f>
        <v>0</v>
      </c>
      <c r="BA130" s="39">
        <f t="shared" si="116"/>
        <v>0</v>
      </c>
      <c r="BB130" s="39">
        <f t="shared" si="116"/>
        <v>0</v>
      </c>
      <c r="BC130" s="50">
        <f t="shared" ref="BC130:BC131" si="118">SUM(AZ130,BA130,BB130)</f>
        <v>0</v>
      </c>
      <c r="BD130" s="51"/>
      <c r="BE130" s="39">
        <f>AZ130*80</f>
        <v>0</v>
      </c>
      <c r="BF130" s="39">
        <f>BA130*88</f>
        <v>0</v>
      </c>
      <c r="BG130" s="39">
        <f>BB130*80</f>
        <v>0</v>
      </c>
      <c r="BH130" s="39">
        <f>SUM(BE130,BF130,BG130)</f>
        <v>0</v>
      </c>
      <c r="BI130" s="51"/>
      <c r="BJ130" s="51"/>
      <c r="BK130" s="51"/>
      <c r="BL130" s="51"/>
      <c r="BM130" s="51"/>
    </row>
    <row r="131">
      <c r="A131" s="35" t="s">
        <v>150</v>
      </c>
      <c r="B131" s="36"/>
      <c r="C131" s="206"/>
      <c r="D131" s="42"/>
      <c r="E131" s="58"/>
      <c r="F131" s="128">
        <v>0.0</v>
      </c>
      <c r="G131" s="129">
        <v>0.0</v>
      </c>
      <c r="H131" s="129">
        <v>0.0</v>
      </c>
      <c r="I131" s="207"/>
      <c r="J131" s="206"/>
      <c r="K131" s="42"/>
      <c r="L131" s="58"/>
      <c r="M131" s="40">
        <v>0.0</v>
      </c>
      <c r="N131" s="129">
        <v>0.0</v>
      </c>
      <c r="O131" s="129">
        <v>0.0</v>
      </c>
      <c r="P131" s="208"/>
      <c r="Q131" s="206"/>
      <c r="R131" s="42"/>
      <c r="S131" s="58"/>
      <c r="T131" s="40">
        <v>0.0</v>
      </c>
      <c r="U131" s="129">
        <v>0.0</v>
      </c>
      <c r="V131" s="129">
        <v>0.0</v>
      </c>
      <c r="W131" s="207"/>
      <c r="X131" s="206"/>
      <c r="Y131" s="42"/>
      <c r="Z131" s="58"/>
      <c r="AA131" s="40">
        <v>0.0</v>
      </c>
      <c r="AB131" s="129">
        <v>0.0</v>
      </c>
      <c r="AC131" s="129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 t="shared" si="118"/>
        <v>0</v>
      </c>
      <c r="BD131" s="51"/>
      <c r="BE131" s="39">
        <f>67.31*AZ131</f>
        <v>0</v>
      </c>
      <c r="BF131" s="39">
        <f>BA131*74</f>
        <v>0</v>
      </c>
      <c r="BG131" s="39">
        <f>BB131*84</f>
        <v>0</v>
      </c>
      <c r="BH131" s="39">
        <f>SUM(BF131,BE131,BG131)</f>
        <v>0</v>
      </c>
      <c r="BI131" s="51"/>
      <c r="BJ131" s="51"/>
      <c r="BK131" s="51"/>
      <c r="BL131" s="51"/>
      <c r="BM131" s="51"/>
    </row>
    <row r="132">
      <c r="A132" s="209"/>
      <c r="B132" s="203"/>
      <c r="C132" s="210"/>
      <c r="D132" s="136"/>
      <c r="E132" s="136"/>
      <c r="F132" s="136"/>
      <c r="G132" s="203"/>
      <c r="H132" s="203"/>
      <c r="I132" s="203"/>
      <c r="J132" s="210"/>
      <c r="K132" s="98"/>
      <c r="L132" s="211"/>
      <c r="M132" s="51"/>
      <c r="N132" s="203"/>
      <c r="O132" s="203"/>
      <c r="P132" s="155"/>
      <c r="Q132" s="210"/>
      <c r="R132" s="136"/>
      <c r="S132" s="136"/>
      <c r="T132" s="51"/>
      <c r="U132" s="203"/>
      <c r="V132" s="203"/>
      <c r="W132" s="203"/>
      <c r="X132" s="210"/>
      <c r="Y132" s="136"/>
      <c r="Z132" s="136"/>
      <c r="AA132" s="51"/>
      <c r="AB132" s="203"/>
      <c r="AC132" s="203"/>
      <c r="AD132" s="32"/>
      <c r="AE132" s="71"/>
      <c r="AF132" s="136"/>
      <c r="AG132" s="72"/>
      <c r="AH132" s="51"/>
      <c r="AI132" s="51"/>
      <c r="AJ132" s="51"/>
      <c r="AK132" s="32"/>
      <c r="AL132" s="71"/>
      <c r="AM132" s="136"/>
      <c r="AN132" s="72"/>
      <c r="AO132" s="51"/>
      <c r="AP132" s="51"/>
      <c r="AQ132" s="51"/>
      <c r="AR132" s="32"/>
      <c r="AS132" s="71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209"/>
      <c r="B133" s="136"/>
      <c r="C133" s="71"/>
      <c r="D133" s="136"/>
      <c r="E133" s="136"/>
      <c r="F133" s="204"/>
      <c r="G133" s="204"/>
      <c r="H133" s="204"/>
      <c r="I133" s="136"/>
      <c r="J133" s="71"/>
      <c r="K133" s="98"/>
      <c r="L133" s="211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136"/>
      <c r="Z133" s="136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136"/>
      <c r="AN133" s="72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39">
        <f t="shared" ref="AZ133:BC133" si="119">SUM(AZ130,AZ131)</f>
        <v>0</v>
      </c>
      <c r="BA133" s="39">
        <f t="shared" si="119"/>
        <v>0</v>
      </c>
      <c r="BB133" s="39">
        <f t="shared" si="119"/>
        <v>0</v>
      </c>
      <c r="BC133" s="39">
        <f t="shared" si="119"/>
        <v>0</v>
      </c>
      <c r="BD133" s="51"/>
      <c r="BE133" s="40">
        <f t="shared" ref="BE133:BH133" si="120">SUM(BE130,BE131)</f>
        <v>0</v>
      </c>
      <c r="BF133" s="40">
        <f t="shared" si="120"/>
        <v>0</v>
      </c>
      <c r="BG133" s="40">
        <f t="shared" si="120"/>
        <v>0</v>
      </c>
      <c r="BH133" s="40">
        <f t="shared" si="120"/>
        <v>0</v>
      </c>
      <c r="BI133" s="51"/>
      <c r="BJ133" s="51"/>
      <c r="BK133" s="51"/>
      <c r="BL133" s="51"/>
      <c r="BM133" s="51"/>
    </row>
    <row r="134">
      <c r="A134" s="209"/>
      <c r="B134" s="136"/>
      <c r="C134" s="71"/>
      <c r="D134" s="136"/>
      <c r="E134" s="136"/>
      <c r="F134" s="204"/>
      <c r="G134" s="204"/>
      <c r="H134" s="204"/>
      <c r="I134" s="136"/>
      <c r="J134" s="71"/>
      <c r="K134" s="6" t="s">
        <v>162</v>
      </c>
      <c r="L134" s="4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6" t="s">
        <v>162</v>
      </c>
      <c r="Z134" s="4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6" t="s">
        <v>162</v>
      </c>
      <c r="AN134" s="4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 ht="15.0" customHeight="1">
      <c r="A135" s="209"/>
      <c r="B135" s="136"/>
      <c r="C135" s="71"/>
      <c r="D135" s="136"/>
      <c r="E135" s="136"/>
      <c r="F135" s="26" t="s">
        <v>4</v>
      </c>
      <c r="G135" s="26" t="s">
        <v>5</v>
      </c>
      <c r="H135" s="26" t="s">
        <v>6</v>
      </c>
      <c r="I135" s="136"/>
      <c r="J135" s="71"/>
      <c r="K135" s="191" t="s">
        <v>163</v>
      </c>
      <c r="L135" s="26"/>
      <c r="M135" s="26" t="s">
        <v>4</v>
      </c>
      <c r="N135" s="26" t="s">
        <v>5</v>
      </c>
      <c r="O135" s="26" t="s">
        <v>6</v>
      </c>
      <c r="P135" s="51"/>
      <c r="Q135" s="71"/>
      <c r="R135" s="191" t="s">
        <v>163</v>
      </c>
      <c r="S135" s="136"/>
      <c r="T135" s="26" t="s">
        <v>4</v>
      </c>
      <c r="U135" s="26" t="s">
        <v>5</v>
      </c>
      <c r="V135" s="26" t="s">
        <v>6</v>
      </c>
      <c r="W135" s="136"/>
      <c r="X135" s="71"/>
      <c r="Y135" s="191" t="s">
        <v>163</v>
      </c>
      <c r="Z135" s="136"/>
      <c r="AA135" s="26" t="s">
        <v>4</v>
      </c>
      <c r="AB135" s="26" t="s">
        <v>5</v>
      </c>
      <c r="AC135" s="26" t="s">
        <v>6</v>
      </c>
      <c r="AD135" s="117"/>
      <c r="AE135" s="71"/>
      <c r="AF135" s="191" t="s">
        <v>163</v>
      </c>
      <c r="AG135" s="32"/>
      <c r="AH135" s="26" t="s">
        <v>4</v>
      </c>
      <c r="AI135" s="26" t="s">
        <v>5</v>
      </c>
      <c r="AJ135" s="26" t="s">
        <v>6</v>
      </c>
      <c r="AK135" s="32"/>
      <c r="AL135" s="71"/>
      <c r="AM135" s="136"/>
      <c r="AN135" s="72"/>
      <c r="AO135" s="26" t="s">
        <v>4</v>
      </c>
      <c r="AP135" s="26" t="s">
        <v>5</v>
      </c>
      <c r="AQ135" s="26" t="s">
        <v>6</v>
      </c>
      <c r="AR135" s="117"/>
      <c r="AS135" s="118"/>
      <c r="AT135" s="136"/>
      <c r="AU135" s="72"/>
      <c r="AV135" s="26" t="s">
        <v>4</v>
      </c>
      <c r="AW135" s="26" t="s">
        <v>5</v>
      </c>
      <c r="AX135" s="26" t="s">
        <v>6</v>
      </c>
      <c r="AY135" s="51"/>
      <c r="AZ135" s="31" t="s">
        <v>4</v>
      </c>
      <c r="BA135" s="31" t="s">
        <v>13</v>
      </c>
      <c r="BB135" s="31" t="s">
        <v>6</v>
      </c>
      <c r="BC135" s="31" t="s">
        <v>14</v>
      </c>
      <c r="BD135" s="51"/>
      <c r="BE135" s="33" t="s">
        <v>4</v>
      </c>
      <c r="BF135" s="33" t="s">
        <v>13</v>
      </c>
      <c r="BG135" s="33" t="s">
        <v>6</v>
      </c>
      <c r="BH135" s="33" t="s">
        <v>15</v>
      </c>
      <c r="BI135" s="51"/>
      <c r="BJ135" s="51"/>
      <c r="BK135" s="51"/>
      <c r="BL135" s="51"/>
      <c r="BM135" s="51"/>
    </row>
    <row r="136">
      <c r="A136" s="35"/>
      <c r="B136" s="42"/>
      <c r="C136" s="37"/>
      <c r="D136" s="38"/>
      <c r="E136" s="39"/>
      <c r="F136" s="40">
        <v>0.0</v>
      </c>
      <c r="G136" s="40">
        <v>0.0</v>
      </c>
      <c r="H136" s="40">
        <v>0.0</v>
      </c>
      <c r="I136" s="57" t="s">
        <v>46</v>
      </c>
      <c r="J136" s="37"/>
      <c r="K136" s="38"/>
      <c r="L136" s="39"/>
      <c r="M136" s="40">
        <v>0.0</v>
      </c>
      <c r="N136" s="40">
        <v>0.0</v>
      </c>
      <c r="O136" s="40">
        <v>0.0</v>
      </c>
      <c r="P136" s="38" t="s">
        <v>36</v>
      </c>
      <c r="Q136" s="37"/>
      <c r="R136" s="38"/>
      <c r="S136" s="39"/>
      <c r="T136" s="40">
        <v>0.0</v>
      </c>
      <c r="U136" s="40">
        <v>0.0</v>
      </c>
      <c r="V136" s="40">
        <v>0.0</v>
      </c>
      <c r="W136" s="42" t="s">
        <v>37</v>
      </c>
      <c r="X136" s="37"/>
      <c r="Y136" s="38"/>
      <c r="Z136" s="39"/>
      <c r="AA136" s="40">
        <v>0.0</v>
      </c>
      <c r="AB136" s="40">
        <v>0.0</v>
      </c>
      <c r="AC136" s="40">
        <v>0.0</v>
      </c>
      <c r="AD136" s="56" t="s">
        <v>40</v>
      </c>
      <c r="AE136" s="37"/>
      <c r="AF136" s="38"/>
      <c r="AG136" s="39"/>
      <c r="AH136" s="40">
        <v>0.0</v>
      </c>
      <c r="AI136" s="40">
        <v>0.0</v>
      </c>
      <c r="AJ136" s="40">
        <v>0.0</v>
      </c>
      <c r="AK136" s="42" t="s">
        <v>43</v>
      </c>
      <c r="AL136" s="37">
        <v>45193.0</v>
      </c>
      <c r="AM136" s="53"/>
      <c r="AN136" s="44"/>
      <c r="AO136" s="40">
        <v>0.0</v>
      </c>
      <c r="AP136" s="40">
        <v>0.0</v>
      </c>
      <c r="AQ136" s="40">
        <v>0.0</v>
      </c>
      <c r="AR136" s="96" t="s">
        <v>142</v>
      </c>
      <c r="AS136" s="37">
        <v>45194.0</v>
      </c>
      <c r="AT136" s="53"/>
      <c r="AU136" s="44"/>
      <c r="AV136" s="40">
        <v>0.0</v>
      </c>
      <c r="AW136" s="40">
        <v>0.0</v>
      </c>
      <c r="AX136" s="40">
        <v>0.0</v>
      </c>
      <c r="AY136" s="51"/>
      <c r="AZ136" s="213">
        <f t="shared" ref="AZ136:BB136" si="121">SUM(F136,M136,T136,AA136,AH136,AO136,AV136)</f>
        <v>0</v>
      </c>
      <c r="BA136" s="214">
        <f t="shared" si="121"/>
        <v>0</v>
      </c>
      <c r="BB136" s="214">
        <f t="shared" si="121"/>
        <v>0</v>
      </c>
      <c r="BC136" s="215">
        <f>SUM(AZ136,BA136,BB136)</f>
        <v>0</v>
      </c>
      <c r="BD136" s="51"/>
      <c r="BE136" s="216">
        <f>AZ136*67.31</f>
        <v>0</v>
      </c>
      <c r="BF136" s="216">
        <f>74*BA136</f>
        <v>0</v>
      </c>
      <c r="BG136" s="216">
        <f>84*BB136</f>
        <v>0</v>
      </c>
      <c r="BH136" s="216">
        <f>SUM(BE136,BF136,BG136)</f>
        <v>0</v>
      </c>
      <c r="BI136" s="51"/>
      <c r="BJ136" s="51"/>
      <c r="BK136" s="51"/>
      <c r="BL136" s="51"/>
      <c r="BM136" s="51"/>
    </row>
    <row r="137">
      <c r="A137" s="217"/>
      <c r="B137" s="136"/>
      <c r="C137" s="71"/>
      <c r="D137" s="136"/>
      <c r="E137" s="136"/>
      <c r="F137" s="204"/>
      <c r="G137" s="204"/>
      <c r="H137" s="204"/>
      <c r="I137" s="136"/>
      <c r="J137" s="71"/>
      <c r="K137" s="136"/>
      <c r="L137" s="136"/>
      <c r="M137" s="218"/>
      <c r="N137" s="218"/>
      <c r="O137" s="218"/>
      <c r="P137" s="51"/>
      <c r="Q137" s="71"/>
      <c r="R137" s="136"/>
      <c r="S137" s="136"/>
      <c r="T137" s="203"/>
      <c r="U137" s="203"/>
      <c r="V137" s="203"/>
      <c r="W137" s="136"/>
      <c r="X137" s="71"/>
      <c r="Y137" s="136"/>
      <c r="Z137" s="136"/>
      <c r="AA137" s="136"/>
      <c r="AB137" s="136"/>
      <c r="AC137" s="136"/>
      <c r="AD137" s="117"/>
      <c r="AE137" s="71"/>
      <c r="AF137" s="72"/>
      <c r="AG137" s="32"/>
      <c r="AH137" s="212"/>
      <c r="AI137" s="212"/>
      <c r="AJ137" s="212"/>
      <c r="AK137" s="32"/>
      <c r="AL137" s="71"/>
      <c r="AM137" s="136"/>
      <c r="AN137" s="72"/>
      <c r="AO137" s="136"/>
      <c r="AP137" s="136"/>
      <c r="AQ137" s="136"/>
      <c r="AR137" s="117"/>
      <c r="AS137" s="118"/>
      <c r="AT137" s="136"/>
      <c r="AU137" s="72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</row>
    <row r="138">
      <c r="A138" s="209"/>
      <c r="B138" s="136"/>
      <c r="C138" s="71"/>
      <c r="D138" s="136"/>
      <c r="E138" s="136"/>
      <c r="F138" s="204"/>
      <c r="G138" s="204"/>
      <c r="H138" s="204"/>
      <c r="I138" s="136"/>
      <c r="J138" s="71"/>
      <c r="K138" s="6" t="s">
        <v>164</v>
      </c>
      <c r="L138" s="4"/>
      <c r="M138" s="51"/>
      <c r="N138" s="51"/>
      <c r="O138" s="51"/>
      <c r="P138" s="51"/>
      <c r="Q138" s="71"/>
      <c r="R138" s="136"/>
      <c r="S138" s="136"/>
      <c r="T138" s="203"/>
      <c r="U138" s="203"/>
      <c r="V138" s="203"/>
      <c r="W138" s="136"/>
      <c r="X138" s="71"/>
      <c r="Y138" s="6" t="s">
        <v>164</v>
      </c>
      <c r="Z138" s="4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6" t="s">
        <v>164</v>
      </c>
      <c r="AN138" s="4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219"/>
      <c r="B139" s="136"/>
      <c r="C139" s="71"/>
      <c r="D139" s="136"/>
      <c r="E139" s="136"/>
      <c r="F139" s="26" t="s">
        <v>4</v>
      </c>
      <c r="G139" s="26" t="s">
        <v>5</v>
      </c>
      <c r="H139" s="26" t="s">
        <v>6</v>
      </c>
      <c r="I139" s="136"/>
      <c r="J139" s="71"/>
      <c r="K139" s="191" t="s">
        <v>163</v>
      </c>
      <c r="L139" s="211"/>
      <c r="M139" s="26" t="s">
        <v>4</v>
      </c>
      <c r="N139" s="26" t="s">
        <v>5</v>
      </c>
      <c r="O139" s="26" t="s">
        <v>6</v>
      </c>
      <c r="P139" s="51"/>
      <c r="Q139" s="71"/>
      <c r="R139" s="191" t="s">
        <v>163</v>
      </c>
      <c r="S139" s="136"/>
      <c r="T139" s="26" t="s">
        <v>4</v>
      </c>
      <c r="U139" s="26" t="s">
        <v>5</v>
      </c>
      <c r="V139" s="26" t="s">
        <v>6</v>
      </c>
      <c r="W139" s="136"/>
      <c r="X139" s="71"/>
      <c r="Y139" s="191" t="s">
        <v>163</v>
      </c>
      <c r="Z139" s="136"/>
      <c r="AA139" s="26" t="s">
        <v>4</v>
      </c>
      <c r="AB139" s="26" t="s">
        <v>5</v>
      </c>
      <c r="AC139" s="26" t="s">
        <v>6</v>
      </c>
      <c r="AD139" s="117"/>
      <c r="AE139" s="71"/>
      <c r="AF139" s="191" t="s">
        <v>163</v>
      </c>
      <c r="AG139" s="32"/>
      <c r="AH139" s="26" t="s">
        <v>4</v>
      </c>
      <c r="AI139" s="26" t="s">
        <v>5</v>
      </c>
      <c r="AJ139" s="26" t="s">
        <v>6</v>
      </c>
      <c r="AK139" s="32"/>
      <c r="AL139" s="71"/>
      <c r="AM139" s="136"/>
      <c r="AN139" s="72"/>
      <c r="AO139" s="26" t="s">
        <v>4</v>
      </c>
      <c r="AP139" s="26" t="s">
        <v>5</v>
      </c>
      <c r="AQ139" s="26" t="s">
        <v>6</v>
      </c>
      <c r="AR139" s="117"/>
      <c r="AS139" s="118"/>
      <c r="AT139" s="136"/>
      <c r="AU139" s="72"/>
      <c r="AV139" s="26" t="s">
        <v>4</v>
      </c>
      <c r="AW139" s="26" t="s">
        <v>5</v>
      </c>
      <c r="AX139" s="26" t="s">
        <v>6</v>
      </c>
      <c r="AY139" s="51"/>
      <c r="AZ139" s="31" t="s">
        <v>4</v>
      </c>
      <c r="BA139" s="31" t="s">
        <v>13</v>
      </c>
      <c r="BB139" s="31" t="s">
        <v>6</v>
      </c>
      <c r="BC139" s="31" t="s">
        <v>14</v>
      </c>
      <c r="BD139" s="51"/>
      <c r="BE139" s="33" t="s">
        <v>4</v>
      </c>
      <c r="BF139" s="33" t="s">
        <v>13</v>
      </c>
      <c r="BG139" s="33" t="s">
        <v>6</v>
      </c>
      <c r="BH139" s="33" t="s">
        <v>15</v>
      </c>
      <c r="BI139" s="51"/>
      <c r="BJ139" s="51"/>
      <c r="BK139" s="51"/>
      <c r="BL139" s="51"/>
      <c r="BM139" s="51"/>
    </row>
    <row r="140">
      <c r="A140" s="220"/>
      <c r="B140" s="92"/>
      <c r="C140" s="45"/>
      <c r="D140" s="53"/>
      <c r="E140" s="44"/>
      <c r="F140" s="40">
        <v>0.0</v>
      </c>
      <c r="G140" s="40">
        <v>0.0</v>
      </c>
      <c r="H140" s="40">
        <v>0.0</v>
      </c>
      <c r="I140" s="57" t="s">
        <v>46</v>
      </c>
      <c r="J140" s="37"/>
      <c r="K140" s="38"/>
      <c r="L140" s="39"/>
      <c r="M140" s="40">
        <v>0.0</v>
      </c>
      <c r="N140" s="40">
        <v>0.0</v>
      </c>
      <c r="O140" s="40">
        <v>0.0</v>
      </c>
      <c r="P140" s="38" t="s">
        <v>36</v>
      </c>
      <c r="Q140" s="37"/>
      <c r="R140" s="38"/>
      <c r="S140" s="39"/>
      <c r="T140" s="40">
        <v>0.0</v>
      </c>
      <c r="U140" s="40">
        <v>0.0</v>
      </c>
      <c r="V140" s="40">
        <v>0.0</v>
      </c>
      <c r="W140" s="42" t="s">
        <v>37</v>
      </c>
      <c r="X140" s="37"/>
      <c r="Y140" s="38"/>
      <c r="Z140" s="39"/>
      <c r="AA140" s="40">
        <v>0.0</v>
      </c>
      <c r="AB140" s="40">
        <v>0.0</v>
      </c>
      <c r="AC140" s="40">
        <v>0.0</v>
      </c>
      <c r="AD140" s="56" t="s">
        <v>40</v>
      </c>
      <c r="AE140" s="37"/>
      <c r="AF140" s="38"/>
      <c r="AG140" s="39"/>
      <c r="AH140" s="40">
        <v>0.0</v>
      </c>
      <c r="AI140" s="40">
        <v>0.0</v>
      </c>
      <c r="AJ140" s="40">
        <v>0.0</v>
      </c>
      <c r="AK140" s="42" t="s">
        <v>43</v>
      </c>
      <c r="AL140" s="37">
        <v>45193.0</v>
      </c>
      <c r="AM140" s="53"/>
      <c r="AN140" s="44"/>
      <c r="AO140" s="40">
        <v>0.0</v>
      </c>
      <c r="AP140" s="40">
        <v>0.0</v>
      </c>
      <c r="AQ140" s="40">
        <v>0.0</v>
      </c>
      <c r="AR140" s="96" t="s">
        <v>142</v>
      </c>
      <c r="AS140" s="37">
        <v>45194.0</v>
      </c>
      <c r="AT140" s="53"/>
      <c r="AU140" s="44"/>
      <c r="AV140" s="40">
        <v>0.0</v>
      </c>
      <c r="AW140" s="40">
        <v>0.0</v>
      </c>
      <c r="AX140" s="40">
        <v>0.0</v>
      </c>
      <c r="AY140" s="51"/>
      <c r="AZ140" s="49">
        <f t="shared" ref="AZ140:BB140" si="122">SUM(F140,M140,T140,AA140,AH140,AO140,AV140)</f>
        <v>0</v>
      </c>
      <c r="BA140" s="39">
        <f t="shared" si="122"/>
        <v>0</v>
      </c>
      <c r="BB140" s="39">
        <f t="shared" si="122"/>
        <v>0</v>
      </c>
      <c r="BC140" s="50">
        <f>SUM(AZ140,BA140,BB140)</f>
        <v>0</v>
      </c>
      <c r="BD140" s="51"/>
      <c r="BE140" s="221">
        <f>AZ140*67.31</f>
        <v>0</v>
      </c>
      <c r="BF140" s="221">
        <f>74*BA140</f>
        <v>0</v>
      </c>
      <c r="BG140" s="221">
        <f>84*BB140</f>
        <v>0</v>
      </c>
      <c r="BH140" s="221">
        <f>SUM(BE140,BF140,BG140)</f>
        <v>0</v>
      </c>
      <c r="BI140" s="51"/>
      <c r="BJ140" s="51"/>
      <c r="BK140" s="51"/>
      <c r="BL140" s="51"/>
      <c r="BM140" s="51"/>
    </row>
    <row r="141">
      <c r="A141" s="116"/>
      <c r="B141" s="136"/>
      <c r="C141" s="71"/>
      <c r="D141" s="136"/>
      <c r="E141" s="136"/>
      <c r="F141" s="204"/>
      <c r="G141" s="204"/>
      <c r="H141" s="204"/>
      <c r="I141" s="136"/>
      <c r="J141" s="71"/>
      <c r="K141" s="136"/>
      <c r="L141" s="136"/>
      <c r="M141" s="51"/>
      <c r="N141" s="51"/>
      <c r="O141" s="51"/>
      <c r="P141" s="51"/>
      <c r="Q141" s="71"/>
      <c r="R141" s="136"/>
      <c r="S141" s="136"/>
      <c r="T141" s="203"/>
      <c r="U141" s="203"/>
      <c r="V141" s="203"/>
      <c r="Y141" s="136"/>
      <c r="Z141" s="136"/>
      <c r="AA141" s="136"/>
      <c r="AB141" s="136"/>
      <c r="AC141" s="136"/>
      <c r="AD141" s="117"/>
      <c r="AE141" s="71"/>
      <c r="AF141" s="72"/>
      <c r="AG141" s="32"/>
      <c r="AH141" s="212"/>
      <c r="AI141" s="212"/>
      <c r="AJ141" s="212"/>
      <c r="AK141" s="32"/>
      <c r="AL141" s="71"/>
      <c r="AM141" s="136"/>
      <c r="AN141" s="72"/>
      <c r="AO141" s="136"/>
      <c r="AP141" s="136"/>
      <c r="AQ141" s="136"/>
      <c r="AR141" s="117"/>
      <c r="AS141" s="118"/>
      <c r="AT141" s="136"/>
      <c r="AU141" s="72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</row>
    <row r="142">
      <c r="A142" s="116"/>
      <c r="B142" s="136"/>
      <c r="C142" s="71"/>
      <c r="D142" s="136"/>
      <c r="E142" s="136"/>
      <c r="F142" s="204"/>
      <c r="G142" s="204"/>
      <c r="H142" s="204"/>
      <c r="I142" s="136"/>
      <c r="J142" s="71"/>
      <c r="K142" s="6" t="s">
        <v>165</v>
      </c>
      <c r="L142" s="4"/>
      <c r="M142" s="51"/>
      <c r="N142" s="51"/>
      <c r="O142" s="51"/>
      <c r="P142" s="51"/>
      <c r="Q142" s="71"/>
      <c r="R142" s="136"/>
      <c r="S142" s="136"/>
      <c r="T142" s="203"/>
      <c r="U142" s="203"/>
      <c r="V142" s="203"/>
      <c r="W142" s="136"/>
      <c r="X142" s="71"/>
      <c r="Y142" s="6" t="s">
        <v>31</v>
      </c>
      <c r="Z142" s="4"/>
      <c r="AA142" s="136"/>
      <c r="AB142" s="136"/>
      <c r="AC142" s="136"/>
      <c r="AD142" s="117"/>
      <c r="AE142" s="71"/>
      <c r="AF142" s="72"/>
      <c r="AG142" s="32"/>
      <c r="AH142" s="212"/>
      <c r="AI142" s="212"/>
      <c r="AJ142" s="212"/>
      <c r="AK142" s="32"/>
      <c r="AL142" s="71"/>
      <c r="AM142" s="6" t="s">
        <v>31</v>
      </c>
      <c r="AN142" s="4"/>
      <c r="AO142" s="136"/>
      <c r="AP142" s="136"/>
      <c r="AQ142" s="136"/>
      <c r="AR142" s="117"/>
      <c r="AS142" s="118"/>
      <c r="AT142" s="136"/>
      <c r="AU142" s="72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</row>
    <row r="143">
      <c r="A143" s="116"/>
      <c r="B143" s="136"/>
      <c r="C143" s="71"/>
      <c r="D143" s="136"/>
      <c r="E143" s="136"/>
      <c r="F143" s="26" t="s">
        <v>4</v>
      </c>
      <c r="G143" s="26" t="s">
        <v>5</v>
      </c>
      <c r="H143" s="26" t="s">
        <v>6</v>
      </c>
      <c r="I143" s="136"/>
      <c r="J143" s="71"/>
      <c r="K143" s="98"/>
      <c r="L143" s="211"/>
      <c r="M143" s="26" t="s">
        <v>4</v>
      </c>
      <c r="N143" s="26" t="s">
        <v>5</v>
      </c>
      <c r="O143" s="26" t="s">
        <v>6</v>
      </c>
      <c r="P143" s="51"/>
      <c r="Q143" s="71"/>
      <c r="R143" s="136"/>
      <c r="S143" s="136"/>
      <c r="T143" s="26" t="s">
        <v>4</v>
      </c>
      <c r="U143" s="26" t="s">
        <v>5</v>
      </c>
      <c r="V143" s="26" t="s">
        <v>6</v>
      </c>
      <c r="W143" s="136"/>
      <c r="X143" s="71"/>
      <c r="Y143" s="136"/>
      <c r="Z143" s="136"/>
      <c r="AA143" s="26" t="s">
        <v>4</v>
      </c>
      <c r="AB143" s="26" t="s">
        <v>5</v>
      </c>
      <c r="AC143" s="26" t="s">
        <v>6</v>
      </c>
      <c r="AD143" s="117"/>
      <c r="AE143" s="71"/>
      <c r="AF143" s="72"/>
      <c r="AG143" s="32"/>
      <c r="AH143" s="26" t="s">
        <v>4</v>
      </c>
      <c r="AI143" s="26" t="s">
        <v>5</v>
      </c>
      <c r="AJ143" s="26" t="s">
        <v>6</v>
      </c>
      <c r="AK143" s="32"/>
      <c r="AL143" s="71"/>
      <c r="AM143" s="136"/>
      <c r="AN143" s="72"/>
      <c r="AO143" s="26" t="s">
        <v>4</v>
      </c>
      <c r="AP143" s="26" t="s">
        <v>5</v>
      </c>
      <c r="AQ143" s="26" t="s">
        <v>6</v>
      </c>
      <c r="AR143" s="117"/>
      <c r="AS143" s="118"/>
      <c r="AT143" s="136"/>
      <c r="AU143" s="72"/>
      <c r="AV143" s="26" t="s">
        <v>4</v>
      </c>
      <c r="AW143" s="26" t="s">
        <v>5</v>
      </c>
      <c r="AX143" s="26" t="s">
        <v>6</v>
      </c>
      <c r="AY143" s="51"/>
      <c r="AZ143" s="31" t="s">
        <v>4</v>
      </c>
      <c r="BA143" s="31" t="s">
        <v>13</v>
      </c>
      <c r="BB143" s="31" t="s">
        <v>6</v>
      </c>
      <c r="BC143" s="31" t="s">
        <v>14</v>
      </c>
      <c r="BD143" s="51"/>
      <c r="BE143" s="33" t="s">
        <v>4</v>
      </c>
      <c r="BF143" s="33" t="s">
        <v>13</v>
      </c>
      <c r="BG143" s="33" t="s">
        <v>6</v>
      </c>
      <c r="BH143" s="33" t="s">
        <v>15</v>
      </c>
      <c r="BI143" s="51"/>
      <c r="BJ143" s="51"/>
      <c r="BK143" s="51"/>
      <c r="BL143" s="51"/>
      <c r="BM143" s="51"/>
    </row>
    <row r="144">
      <c r="A144" s="35"/>
      <c r="B144" s="92"/>
      <c r="C144" s="45"/>
      <c r="D144" s="53"/>
      <c r="E144" s="44"/>
      <c r="F144" s="40">
        <v>0.0</v>
      </c>
      <c r="G144" s="40">
        <v>0.0</v>
      </c>
      <c r="H144" s="40">
        <v>0.0</v>
      </c>
      <c r="I144" s="92"/>
      <c r="J144" s="45"/>
      <c r="K144" s="53"/>
      <c r="L144" s="44"/>
      <c r="M144" s="40">
        <v>0.0</v>
      </c>
      <c r="N144" s="40">
        <v>0.0</v>
      </c>
      <c r="O144" s="40">
        <v>0.0</v>
      </c>
      <c r="P144" s="92"/>
      <c r="Q144" s="45"/>
      <c r="R144" s="53"/>
      <c r="S144" s="44"/>
      <c r="T144" s="40">
        <v>0.0</v>
      </c>
      <c r="U144" s="40">
        <v>0.0</v>
      </c>
      <c r="V144" s="40">
        <v>0.0</v>
      </c>
      <c r="W144" s="92"/>
      <c r="X144" s="45"/>
      <c r="Y144" s="53"/>
      <c r="Z144" s="44"/>
      <c r="AA144" s="40">
        <v>0.0</v>
      </c>
      <c r="AB144" s="40">
        <v>0.0</v>
      </c>
      <c r="AC144" s="40">
        <v>0.0</v>
      </c>
      <c r="AD144" s="92"/>
      <c r="AE144" s="45"/>
      <c r="AF144" s="53"/>
      <c r="AG144" s="44"/>
      <c r="AH144" s="40">
        <v>0.0</v>
      </c>
      <c r="AI144" s="40">
        <v>0.0</v>
      </c>
      <c r="AJ144" s="40">
        <v>0.0</v>
      </c>
      <c r="AK144" s="92"/>
      <c r="AL144" s="45"/>
      <c r="AM144" s="53"/>
      <c r="AN144" s="44"/>
      <c r="AO144" s="40">
        <v>0.0</v>
      </c>
      <c r="AP144" s="40">
        <v>0.0</v>
      </c>
      <c r="AQ144" s="40">
        <v>0.0</v>
      </c>
      <c r="AR144" s="92"/>
      <c r="AS144" s="45"/>
      <c r="AT144" s="53"/>
      <c r="AU144" s="44"/>
      <c r="AV144" s="40">
        <v>0.0</v>
      </c>
      <c r="AW144" s="40">
        <v>0.0</v>
      </c>
      <c r="AX144" s="40">
        <v>0.0</v>
      </c>
      <c r="AY144" s="51"/>
      <c r="AZ144" s="49">
        <f t="shared" ref="AZ144:BB144" si="123">SUM(F144,M144,T144,AA144,AH144,AO144,AV144)</f>
        <v>0</v>
      </c>
      <c r="BA144" s="39">
        <f t="shared" si="123"/>
        <v>0</v>
      </c>
      <c r="BB144" s="39">
        <f t="shared" si="123"/>
        <v>0</v>
      </c>
      <c r="BC144" s="50">
        <f>SUM(AZ144,BA144,BB144)</f>
        <v>0</v>
      </c>
      <c r="BD144" s="51"/>
      <c r="BE144" s="221">
        <f>AZ144*67.31</f>
        <v>0</v>
      </c>
      <c r="BF144" s="221"/>
      <c r="BG144" s="221"/>
      <c r="BH144" s="221">
        <f>SUM(BE144,BF144,BG144)</f>
        <v>0</v>
      </c>
      <c r="BI144" s="51"/>
      <c r="BJ144" s="51"/>
      <c r="BK144" s="51"/>
      <c r="BL144" s="51"/>
      <c r="BM144" s="51"/>
    </row>
    <row r="145">
      <c r="A145" s="67"/>
      <c r="B145" s="68"/>
      <c r="C145" s="68"/>
      <c r="F145" s="204"/>
      <c r="G145" s="204"/>
      <c r="H145" s="204"/>
      <c r="I145" s="204"/>
      <c r="J145" s="118"/>
      <c r="K145" s="136"/>
      <c r="L145" s="136"/>
    </row>
    <row r="146">
      <c r="A146" s="67"/>
      <c r="B146" s="68"/>
      <c r="C146" s="68"/>
      <c r="F146" s="204"/>
      <c r="G146" s="204"/>
      <c r="H146" s="204"/>
      <c r="I146" s="204"/>
      <c r="J146" s="118"/>
      <c r="K146" s="6" t="s">
        <v>165</v>
      </c>
      <c r="L146" s="4"/>
      <c r="Y146" s="6" t="s">
        <v>145</v>
      </c>
      <c r="Z146" s="4"/>
      <c r="AM146" s="6" t="s">
        <v>145</v>
      </c>
      <c r="AN146" s="4"/>
    </row>
    <row r="147">
      <c r="A147" s="67"/>
      <c r="B147" s="136"/>
      <c r="C147" s="71"/>
      <c r="D147" s="136"/>
      <c r="E147" s="136"/>
      <c r="F147" s="26" t="s">
        <v>4</v>
      </c>
      <c r="G147" s="26" t="s">
        <v>5</v>
      </c>
      <c r="H147" s="26" t="s">
        <v>6</v>
      </c>
      <c r="I147" s="136"/>
      <c r="J147" s="71"/>
      <c r="K147" s="98"/>
      <c r="L147" s="211"/>
      <c r="M147" s="26" t="s">
        <v>4</v>
      </c>
      <c r="N147" s="26" t="s">
        <v>5</v>
      </c>
      <c r="O147" s="26" t="s">
        <v>6</v>
      </c>
      <c r="P147" s="51"/>
      <c r="Q147" s="71"/>
      <c r="R147" s="136"/>
      <c r="S147" s="136"/>
      <c r="T147" s="26" t="s">
        <v>4</v>
      </c>
      <c r="U147" s="26" t="s">
        <v>5</v>
      </c>
      <c r="V147" s="26" t="s">
        <v>6</v>
      </c>
      <c r="W147" s="136"/>
      <c r="X147" s="71"/>
      <c r="Y147" s="136"/>
      <c r="Z147" s="136"/>
      <c r="AA147" s="26" t="s">
        <v>4</v>
      </c>
      <c r="AB147" s="26" t="s">
        <v>5</v>
      </c>
      <c r="AC147" s="26" t="s">
        <v>6</v>
      </c>
      <c r="AD147" s="117"/>
      <c r="AE147" s="71"/>
      <c r="AF147" s="72"/>
      <c r="AG147" s="32"/>
      <c r="AH147" s="26" t="s">
        <v>4</v>
      </c>
      <c r="AI147" s="26" t="s">
        <v>5</v>
      </c>
      <c r="AJ147" s="26" t="s">
        <v>6</v>
      </c>
      <c r="AK147" s="32"/>
      <c r="AL147" s="71"/>
      <c r="AM147" s="136"/>
      <c r="AN147" s="72"/>
      <c r="AO147" s="26" t="s">
        <v>4</v>
      </c>
      <c r="AP147" s="26" t="s">
        <v>5</v>
      </c>
      <c r="AQ147" s="26" t="s">
        <v>6</v>
      </c>
      <c r="AR147" s="117"/>
      <c r="AS147" s="118"/>
      <c r="AT147" s="136"/>
      <c r="AU147" s="72"/>
      <c r="AV147" s="26" t="s">
        <v>4</v>
      </c>
      <c r="AW147" s="26" t="s">
        <v>5</v>
      </c>
      <c r="AX147" s="26" t="s">
        <v>6</v>
      </c>
      <c r="AZ147" s="31" t="s">
        <v>4</v>
      </c>
      <c r="BA147" s="31" t="s">
        <v>13</v>
      </c>
      <c r="BB147" s="31" t="s">
        <v>6</v>
      </c>
      <c r="BC147" s="31" t="s">
        <v>14</v>
      </c>
      <c r="BE147" s="33" t="s">
        <v>4</v>
      </c>
      <c r="BF147" s="33" t="s">
        <v>13</v>
      </c>
      <c r="BG147" s="33" t="s">
        <v>6</v>
      </c>
      <c r="BH147" s="33" t="s">
        <v>15</v>
      </c>
    </row>
    <row r="148">
      <c r="A148" s="222"/>
      <c r="B148" s="92"/>
      <c r="C148" s="45"/>
      <c r="D148" s="53"/>
      <c r="E148" s="44"/>
      <c r="F148" s="40">
        <v>0.0</v>
      </c>
      <c r="G148" s="40">
        <v>0.0</v>
      </c>
      <c r="H148" s="40">
        <v>0.0</v>
      </c>
      <c r="I148" s="92"/>
      <c r="J148" s="45"/>
      <c r="K148" s="53"/>
      <c r="L148" s="44"/>
      <c r="M148" s="40">
        <v>0.0</v>
      </c>
      <c r="N148" s="40">
        <v>0.0</v>
      </c>
      <c r="O148" s="40">
        <v>0.0</v>
      </c>
      <c r="P148" s="92"/>
      <c r="Q148" s="45"/>
      <c r="R148" s="53"/>
      <c r="S148" s="44"/>
      <c r="T148" s="40">
        <v>0.0</v>
      </c>
      <c r="U148" s="40">
        <v>0.0</v>
      </c>
      <c r="V148" s="40">
        <v>0.0</v>
      </c>
      <c r="W148" s="92"/>
      <c r="X148" s="45"/>
      <c r="Y148" s="53"/>
      <c r="Z148" s="44"/>
      <c r="AA148" s="40">
        <v>0.0</v>
      </c>
      <c r="AB148" s="40">
        <v>0.0</v>
      </c>
      <c r="AC148" s="40">
        <v>0.0</v>
      </c>
      <c r="AD148" s="92"/>
      <c r="AE148" s="45"/>
      <c r="AF148" s="53"/>
      <c r="AG148" s="44"/>
      <c r="AH148" s="40">
        <v>0.0</v>
      </c>
      <c r="AI148" s="40">
        <v>0.0</v>
      </c>
      <c r="AJ148" s="40">
        <v>0.0</v>
      </c>
      <c r="AK148" s="92"/>
      <c r="AL148" s="45"/>
      <c r="AM148" s="53"/>
      <c r="AN148" s="44"/>
      <c r="AO148" s="40">
        <v>0.0</v>
      </c>
      <c r="AP148" s="40">
        <v>0.0</v>
      </c>
      <c r="AQ148" s="40">
        <v>0.0</v>
      </c>
      <c r="AR148" s="92"/>
      <c r="AS148" s="45"/>
      <c r="AT148" s="53"/>
      <c r="AU148" s="44"/>
      <c r="AV148" s="40">
        <v>0.0</v>
      </c>
      <c r="AW148" s="40">
        <v>0.0</v>
      </c>
      <c r="AX148" s="40">
        <v>0.0</v>
      </c>
      <c r="AY148" s="51"/>
      <c r="AZ148" s="49">
        <f t="shared" ref="AZ148:BB148" si="124">SUM(F148,M148,T148,AA148,AH148,AO148,AV148)</f>
        <v>0</v>
      </c>
      <c r="BA148" s="39">
        <f t="shared" si="124"/>
        <v>0</v>
      </c>
      <c r="BB148" s="39">
        <f t="shared" si="124"/>
        <v>0</v>
      </c>
      <c r="BC148" s="50">
        <f>SUM(AZ148,BA148,BB148)</f>
        <v>0</v>
      </c>
      <c r="BD148" s="51"/>
      <c r="BE148" s="39"/>
      <c r="BF148" s="39"/>
      <c r="BG148" s="39"/>
      <c r="BH148" s="39"/>
      <c r="BI148" s="51"/>
      <c r="BJ148" s="51"/>
      <c r="BK148" s="51"/>
      <c r="BL148" s="51"/>
      <c r="BM148" s="51"/>
    </row>
    <row r="149">
      <c r="A149" s="67"/>
      <c r="B149" s="68"/>
      <c r="C149" s="68"/>
      <c r="F149" s="204"/>
      <c r="G149" s="204"/>
      <c r="H149" s="204"/>
      <c r="I149" s="204"/>
      <c r="J149" s="118"/>
      <c r="K149" s="136"/>
      <c r="L149" s="136"/>
      <c r="BG149" s="68" t="s">
        <v>15</v>
      </c>
      <c r="BH149" s="223">
        <f>SUM(BH130,BH136,BH140,BH144)</f>
        <v>0</v>
      </c>
    </row>
    <row r="150">
      <c r="A150" s="67"/>
      <c r="B150" s="68"/>
      <c r="C150" s="68"/>
      <c r="F150" s="204"/>
      <c r="G150" s="204"/>
      <c r="H150" s="204"/>
      <c r="I150" s="204"/>
      <c r="J150" s="118"/>
      <c r="K150" s="136"/>
      <c r="L150" s="136"/>
    </row>
    <row r="151">
      <c r="A151" s="67"/>
      <c r="B151" s="68"/>
      <c r="C151" s="68"/>
      <c r="F151" s="204"/>
      <c r="G151" s="204"/>
      <c r="H151" s="204"/>
      <c r="I151" s="204"/>
      <c r="J151" s="118"/>
      <c r="K151" s="136"/>
      <c r="L151" s="136"/>
    </row>
    <row r="152" ht="17.25" customHeight="1">
      <c r="A152" s="67"/>
      <c r="B152" s="68" t="s">
        <v>25</v>
      </c>
      <c r="D152" s="68" t="s">
        <v>166</v>
      </c>
      <c r="E152" s="68" t="s">
        <v>167</v>
      </c>
    </row>
    <row r="153">
      <c r="A153" s="224" t="s">
        <v>1</v>
      </c>
      <c r="B153" s="68"/>
    </row>
    <row r="154">
      <c r="A154" s="225" t="s">
        <v>45</v>
      </c>
      <c r="B154" s="68" t="s">
        <v>169</v>
      </c>
      <c r="C154" s="152" t="s">
        <v>168</v>
      </c>
      <c r="D154" s="152"/>
    </row>
    <row r="155">
      <c r="A155" s="225" t="s">
        <v>32</v>
      </c>
      <c r="B155" s="68" t="s">
        <v>175</v>
      </c>
      <c r="C155" s="67" t="s">
        <v>171</v>
      </c>
      <c r="D155" s="153"/>
      <c r="E155" s="136"/>
      <c r="F155" s="117"/>
      <c r="G155" s="117"/>
      <c r="H155" s="117"/>
      <c r="I155" s="117"/>
    </row>
    <row r="156">
      <c r="A156" s="67" t="s">
        <v>30</v>
      </c>
      <c r="B156" s="68" t="s">
        <v>175</v>
      </c>
      <c r="C156" s="67" t="s">
        <v>171</v>
      </c>
    </row>
    <row r="157">
      <c r="A157" s="67" t="s">
        <v>18</v>
      </c>
      <c r="B157" s="68" t="s">
        <v>168</v>
      </c>
      <c r="C157" s="67" t="s">
        <v>170</v>
      </c>
      <c r="D157" s="152"/>
    </row>
    <row r="158">
      <c r="A158" s="224" t="s">
        <v>51</v>
      </c>
    </row>
    <row r="159">
      <c r="A159" s="67" t="s">
        <v>198</v>
      </c>
      <c r="B159" s="68" t="s">
        <v>169</v>
      </c>
    </row>
    <row r="160">
      <c r="A160" s="225" t="s">
        <v>69</v>
      </c>
      <c r="B160" s="68" t="s">
        <v>175</v>
      </c>
      <c r="C160" s="152" t="s">
        <v>171</v>
      </c>
    </row>
    <row r="161">
      <c r="A161" s="225" t="s">
        <v>73</v>
      </c>
      <c r="B161" s="68" t="s">
        <v>169</v>
      </c>
      <c r="C161" s="152"/>
      <c r="D161" s="152"/>
      <c r="E161" s="152"/>
      <c r="AN161" s="226"/>
      <c r="AO161" s="226"/>
      <c r="AP161" s="226"/>
      <c r="AQ161" s="226"/>
      <c r="AR161" s="226"/>
    </row>
    <row r="162">
      <c r="A162" s="227" t="s">
        <v>173</v>
      </c>
      <c r="AN162" s="226"/>
      <c r="AO162" s="226"/>
      <c r="AP162" s="226"/>
      <c r="AQ162" s="226"/>
      <c r="AR162" s="226"/>
    </row>
    <row r="163">
      <c r="A163" s="67" t="s">
        <v>88</v>
      </c>
      <c r="B163" s="68" t="s">
        <v>168</v>
      </c>
      <c r="C163" s="67" t="s">
        <v>172</v>
      </c>
      <c r="AN163" s="228"/>
      <c r="AO163" s="228"/>
      <c r="AP163" s="228"/>
      <c r="AQ163" s="228"/>
      <c r="AR163" s="228"/>
    </row>
    <row r="164">
      <c r="A164" s="225" t="s">
        <v>97</v>
      </c>
      <c r="B164" s="68" t="s">
        <v>172</v>
      </c>
      <c r="C164" s="68" t="s">
        <v>174</v>
      </c>
    </row>
    <row r="165">
      <c r="A165" s="225" t="s">
        <v>103</v>
      </c>
      <c r="B165" s="68" t="s">
        <v>175</v>
      </c>
      <c r="C165" s="152" t="s">
        <v>171</v>
      </c>
      <c r="D165" s="152"/>
      <c r="E165" s="152"/>
      <c r="F165" s="153"/>
      <c r="G165" s="153"/>
      <c r="H165" s="153"/>
      <c r="I165" s="153"/>
    </row>
    <row r="166">
      <c r="A166" s="225" t="s">
        <v>109</v>
      </c>
      <c r="B166" s="68" t="s">
        <v>169</v>
      </c>
      <c r="C166" s="152" t="s">
        <v>172</v>
      </c>
      <c r="D166" s="152"/>
      <c r="E166" s="152"/>
      <c r="F166" s="153"/>
      <c r="G166" s="153"/>
      <c r="H166" s="153"/>
      <c r="I166" s="153"/>
    </row>
    <row r="167">
      <c r="A167" s="229" t="s">
        <v>35</v>
      </c>
      <c r="C167" s="152"/>
      <c r="D167" s="152"/>
      <c r="E167" s="152"/>
      <c r="F167" s="153"/>
      <c r="G167" s="153"/>
      <c r="H167" s="153"/>
      <c r="I167" s="153"/>
    </row>
    <row r="168">
      <c r="A168" s="225" t="s">
        <v>139</v>
      </c>
      <c r="B168" s="68" t="s">
        <v>170</v>
      </c>
      <c r="C168" s="152" t="s">
        <v>172</v>
      </c>
      <c r="D168" s="152"/>
      <c r="E168" s="152"/>
      <c r="F168" s="153"/>
      <c r="G168" s="153"/>
      <c r="H168" s="153"/>
      <c r="I168" s="153"/>
    </row>
    <row r="169">
      <c r="A169" s="225" t="s">
        <v>82</v>
      </c>
      <c r="B169" s="68" t="s">
        <v>169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23</v>
      </c>
      <c r="C170" s="152"/>
      <c r="D170" s="152"/>
      <c r="E170" s="153"/>
      <c r="F170" s="153"/>
      <c r="G170" s="153"/>
      <c r="H170" s="153"/>
      <c r="I170" s="153"/>
    </row>
    <row r="171">
      <c r="A171" s="225" t="s">
        <v>123</v>
      </c>
      <c r="B171" s="68" t="s">
        <v>175</v>
      </c>
      <c r="C171" s="152" t="s">
        <v>171</v>
      </c>
      <c r="D171" s="152"/>
      <c r="E171" s="153"/>
      <c r="F171" s="153"/>
      <c r="G171" s="153"/>
      <c r="H171" s="153"/>
      <c r="I171" s="153"/>
    </row>
    <row r="172">
      <c r="A172" s="229" t="s">
        <v>145</v>
      </c>
      <c r="B172" s="68"/>
      <c r="C172" s="152"/>
      <c r="D172" s="152"/>
      <c r="E172" s="153"/>
      <c r="F172" s="153"/>
      <c r="G172" s="153"/>
      <c r="H172" s="153"/>
      <c r="I172" s="153"/>
    </row>
    <row r="173">
      <c r="A173" s="225" t="s">
        <v>55</v>
      </c>
      <c r="B173" s="68" t="s">
        <v>169</v>
      </c>
      <c r="C173" s="152"/>
      <c r="D173" s="152"/>
      <c r="E173" s="153"/>
      <c r="F173" s="153"/>
      <c r="G173" s="153"/>
      <c r="H173" s="153"/>
      <c r="I173" s="153"/>
    </row>
    <row r="174">
      <c r="A174" s="227" t="s">
        <v>151</v>
      </c>
    </row>
    <row r="175">
      <c r="A175" s="67" t="s">
        <v>176</v>
      </c>
      <c r="B175" s="68" t="s">
        <v>168</v>
      </c>
      <c r="C175" s="67"/>
      <c r="D175" s="152"/>
    </row>
    <row r="176">
      <c r="A176" s="152" t="s">
        <v>52</v>
      </c>
      <c r="B176" s="68" t="s">
        <v>168</v>
      </c>
      <c r="C176" s="67"/>
      <c r="D176" s="152"/>
    </row>
    <row r="177">
      <c r="A177" s="152" t="s">
        <v>54</v>
      </c>
      <c r="B177" s="152" t="s">
        <v>169</v>
      </c>
      <c r="C177" s="153"/>
    </row>
    <row r="178">
      <c r="A178" s="153"/>
      <c r="B178" s="153"/>
      <c r="C178" s="153"/>
    </row>
    <row r="179">
      <c r="A179" s="153"/>
      <c r="B179" s="153"/>
      <c r="C179" s="153"/>
    </row>
    <row r="183">
      <c r="F183" s="136"/>
      <c r="G183" s="136"/>
      <c r="H183" s="136"/>
      <c r="I183" s="136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6">
      <c r="F186" s="153"/>
      <c r="G186" s="153"/>
      <c r="H186" s="153"/>
      <c r="I186" s="153"/>
    </row>
    <row r="187">
      <c r="F187" s="153"/>
      <c r="G187" s="153"/>
      <c r="H187" s="153"/>
      <c r="I187" s="153"/>
    </row>
    <row r="189">
      <c r="D189" s="75"/>
      <c r="E189" s="75"/>
    </row>
    <row r="190">
      <c r="D190" s="75"/>
      <c r="E190" s="75"/>
    </row>
    <row r="191">
      <c r="D191" s="106"/>
      <c r="E191" s="106"/>
    </row>
    <row r="192">
      <c r="E192" s="32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51"/>
    </row>
    <row r="201">
      <c r="E201" s="51"/>
    </row>
    <row r="202">
      <c r="E202" s="106"/>
    </row>
    <row r="203">
      <c r="E203" s="106"/>
    </row>
    <row r="204">
      <c r="E204" s="32"/>
    </row>
    <row r="205">
      <c r="E205" s="51"/>
    </row>
    <row r="206">
      <c r="E206" s="51"/>
    </row>
  </sheetData>
  <mergeCells count="74">
    <mergeCell ref="K72:L72"/>
    <mergeCell ref="K84:L84"/>
    <mergeCell ref="AF84:AG84"/>
    <mergeCell ref="AT84:AU84"/>
    <mergeCell ref="BF85:BG85"/>
    <mergeCell ref="BF86:BG86"/>
    <mergeCell ref="K93:L93"/>
    <mergeCell ref="BF93:BG93"/>
    <mergeCell ref="AF93:AG93"/>
    <mergeCell ref="AT93:AU93"/>
    <mergeCell ref="BF95:BG95"/>
    <mergeCell ref="K102:L102"/>
    <mergeCell ref="AF102:AG102"/>
    <mergeCell ref="AT102:AU102"/>
    <mergeCell ref="BF104:BG104"/>
    <mergeCell ref="AM138:AN138"/>
    <mergeCell ref="AM142:AN142"/>
    <mergeCell ref="Y142:Z142"/>
    <mergeCell ref="Y146:Z146"/>
    <mergeCell ref="K134:L134"/>
    <mergeCell ref="Y134:Z134"/>
    <mergeCell ref="AM134:AN134"/>
    <mergeCell ref="K138:L138"/>
    <mergeCell ref="Y138:Z138"/>
    <mergeCell ref="K142:L142"/>
    <mergeCell ref="K146:L146"/>
    <mergeCell ref="AM146:AN146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2:L52"/>
    <mergeCell ref="AF52:AG52"/>
    <mergeCell ref="AT52:AU52"/>
    <mergeCell ref="BF52:BG52"/>
    <mergeCell ref="BF54:BG54"/>
    <mergeCell ref="D62:E62"/>
    <mergeCell ref="K62:L62"/>
    <mergeCell ref="BF62:BG62"/>
    <mergeCell ref="AF62:AG62"/>
    <mergeCell ref="AT62:AU62"/>
    <mergeCell ref="BF63:BG63"/>
    <mergeCell ref="AF72:AG72"/>
    <mergeCell ref="AT72:AU72"/>
    <mergeCell ref="BF73:BG73"/>
    <mergeCell ref="BF74:BG74"/>
    <mergeCell ref="K123:L123"/>
    <mergeCell ref="Y123:Z123"/>
    <mergeCell ref="AM123:AN123"/>
    <mergeCell ref="K127:L127"/>
    <mergeCell ref="Y127:Z127"/>
    <mergeCell ref="AM127:AN127"/>
    <mergeCell ref="BF128:BG128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32.63"/>
    <col customWidth="1" min="13" max="13" width="23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95">
        <v>45186.0</v>
      </c>
      <c r="B2" s="266" t="s">
        <v>18</v>
      </c>
      <c r="C2" s="266" t="s">
        <v>206</v>
      </c>
      <c r="D2" s="267" t="s">
        <v>172</v>
      </c>
      <c r="E2" s="295">
        <v>45186.0</v>
      </c>
      <c r="F2" s="274">
        <v>0.9583333333333334</v>
      </c>
      <c r="G2" s="268">
        <v>0.25</v>
      </c>
      <c r="H2" s="271">
        <v>7.0</v>
      </c>
      <c r="I2" s="271">
        <v>0.0</v>
      </c>
      <c r="J2" s="271">
        <v>0.0</v>
      </c>
      <c r="K2" s="271">
        <v>7.0</v>
      </c>
      <c r="L2" s="296"/>
      <c r="M2" s="271" t="s">
        <v>302</v>
      </c>
    </row>
    <row r="3">
      <c r="A3" s="295">
        <v>45186.0</v>
      </c>
      <c r="B3" s="266" t="s">
        <v>32</v>
      </c>
      <c r="C3" s="266" t="s">
        <v>1</v>
      </c>
      <c r="D3" s="267" t="s">
        <v>174</v>
      </c>
      <c r="E3" s="295">
        <v>45187.0</v>
      </c>
      <c r="F3" s="268">
        <v>0.0</v>
      </c>
      <c r="G3" s="274">
        <v>0.20833333333333334</v>
      </c>
      <c r="H3" s="271">
        <v>5.0</v>
      </c>
      <c r="I3" s="271">
        <v>0.0</v>
      </c>
      <c r="J3" s="271">
        <v>0.0</v>
      </c>
      <c r="K3" s="271">
        <v>5.0</v>
      </c>
      <c r="L3" s="271"/>
      <c r="M3" s="271" t="s">
        <v>302</v>
      </c>
    </row>
    <row r="4">
      <c r="A4" s="295">
        <v>45186.0</v>
      </c>
      <c r="B4" s="266" t="s">
        <v>55</v>
      </c>
      <c r="C4" s="266" t="s">
        <v>1</v>
      </c>
      <c r="D4" s="267" t="s">
        <v>174</v>
      </c>
      <c r="E4" s="295">
        <v>45187.0</v>
      </c>
      <c r="F4" s="268">
        <v>0.0</v>
      </c>
      <c r="G4" s="268">
        <v>0.16666666666666666</v>
      </c>
      <c r="H4" s="271">
        <v>4.0</v>
      </c>
      <c r="I4" s="271">
        <v>0.0</v>
      </c>
      <c r="J4" s="271">
        <v>0.0</v>
      </c>
      <c r="K4" s="271">
        <v>4.0</v>
      </c>
      <c r="L4" s="271"/>
      <c r="M4" s="271" t="s">
        <v>302</v>
      </c>
    </row>
    <row r="5">
      <c r="A5" s="295">
        <v>45186.0</v>
      </c>
      <c r="B5" s="266" t="s">
        <v>55</v>
      </c>
      <c r="C5" s="266" t="s">
        <v>145</v>
      </c>
      <c r="D5" s="267" t="s">
        <v>174</v>
      </c>
      <c r="E5" s="295">
        <v>45187.0</v>
      </c>
      <c r="F5" s="274">
        <v>0.16666666666666666</v>
      </c>
      <c r="G5" s="268">
        <v>0.375</v>
      </c>
      <c r="H5" s="269">
        <v>5.0</v>
      </c>
      <c r="I5" s="269">
        <v>1.0</v>
      </c>
      <c r="J5" s="269">
        <v>2.0</v>
      </c>
      <c r="K5" s="269">
        <v>2.0</v>
      </c>
      <c r="L5" s="271" t="s">
        <v>191</v>
      </c>
      <c r="M5" s="271" t="s">
        <v>302</v>
      </c>
    </row>
    <row r="6">
      <c r="A6" s="295">
        <v>45186.0</v>
      </c>
      <c r="B6" s="266" t="s">
        <v>50</v>
      </c>
      <c r="C6" s="266" t="s">
        <v>23</v>
      </c>
      <c r="D6" s="267" t="s">
        <v>174</v>
      </c>
      <c r="E6" s="295">
        <v>45187.0</v>
      </c>
      <c r="F6" s="274">
        <v>0.020833333333333332</v>
      </c>
      <c r="G6" s="268">
        <v>0.16666666666666666</v>
      </c>
      <c r="H6" s="271">
        <v>3.5</v>
      </c>
      <c r="I6" s="271">
        <v>0.0</v>
      </c>
      <c r="J6" s="271">
        <v>0.0</v>
      </c>
      <c r="K6" s="271">
        <v>3.5</v>
      </c>
      <c r="L6" s="271"/>
      <c r="M6" s="271" t="s">
        <v>302</v>
      </c>
    </row>
    <row r="7">
      <c r="A7" s="295">
        <v>45186.0</v>
      </c>
      <c r="B7" s="266" t="s">
        <v>50</v>
      </c>
      <c r="C7" s="266" t="s">
        <v>49</v>
      </c>
      <c r="D7" s="267" t="s">
        <v>174</v>
      </c>
      <c r="E7" s="295">
        <v>45187.0</v>
      </c>
      <c r="F7" s="274">
        <v>0.16666666666666666</v>
      </c>
      <c r="G7" s="268">
        <v>0.3333333333333333</v>
      </c>
      <c r="H7" s="269">
        <v>4.0</v>
      </c>
      <c r="I7" s="270">
        <v>0.0</v>
      </c>
      <c r="J7" s="269">
        <v>2.0</v>
      </c>
      <c r="K7" s="269">
        <v>2.0</v>
      </c>
      <c r="L7" s="271"/>
      <c r="M7" s="271" t="s">
        <v>302</v>
      </c>
    </row>
    <row r="8">
      <c r="A8" s="295">
        <v>45186.0</v>
      </c>
      <c r="B8" s="266" t="s">
        <v>123</v>
      </c>
      <c r="C8" s="266" t="s">
        <v>23</v>
      </c>
      <c r="D8" s="267" t="s">
        <v>174</v>
      </c>
      <c r="E8" s="295">
        <v>45187.0</v>
      </c>
      <c r="F8" s="268">
        <v>0.16666666666666666</v>
      </c>
      <c r="G8" s="274">
        <v>0.4583333333333333</v>
      </c>
      <c r="H8" s="269">
        <v>7.0</v>
      </c>
      <c r="I8" s="270">
        <v>0.0</v>
      </c>
      <c r="J8" s="270">
        <v>5.0</v>
      </c>
      <c r="K8" s="269">
        <v>2.0</v>
      </c>
      <c r="L8" s="271"/>
      <c r="M8" s="271" t="s">
        <v>302</v>
      </c>
    </row>
    <row r="9">
      <c r="A9" s="295">
        <v>45186.0</v>
      </c>
      <c r="B9" s="266" t="s">
        <v>45</v>
      </c>
      <c r="C9" s="266" t="s">
        <v>1</v>
      </c>
      <c r="D9" s="267" t="s">
        <v>174</v>
      </c>
      <c r="E9" s="295">
        <v>45187.0</v>
      </c>
      <c r="F9" s="274">
        <v>0.20833333333333334</v>
      </c>
      <c r="G9" s="274">
        <v>0.4791666666666667</v>
      </c>
      <c r="H9" s="270">
        <v>6.5</v>
      </c>
      <c r="I9" s="270">
        <v>0.0</v>
      </c>
      <c r="J9" s="270">
        <v>5.5</v>
      </c>
      <c r="K9" s="270">
        <v>1.0</v>
      </c>
      <c r="L9" s="271"/>
      <c r="M9" s="271" t="s">
        <v>302</v>
      </c>
    </row>
    <row r="10">
      <c r="A10" s="295">
        <v>45186.0</v>
      </c>
      <c r="B10" s="266" t="s">
        <v>30</v>
      </c>
      <c r="C10" s="266" t="s">
        <v>1</v>
      </c>
      <c r="D10" s="267" t="s">
        <v>174</v>
      </c>
      <c r="E10" s="295">
        <v>45187.0</v>
      </c>
      <c r="F10" s="274">
        <v>0.20833333333333334</v>
      </c>
      <c r="G10" s="274">
        <v>0.4791666666666667</v>
      </c>
      <c r="H10" s="270">
        <v>6.5</v>
      </c>
      <c r="I10" s="270">
        <v>0.0</v>
      </c>
      <c r="J10" s="270">
        <v>5.5</v>
      </c>
      <c r="K10" s="270">
        <v>1.0</v>
      </c>
      <c r="L10" s="271"/>
      <c r="M10" s="271" t="s">
        <v>302</v>
      </c>
    </row>
    <row r="11">
      <c r="A11" s="295">
        <v>45186.0</v>
      </c>
      <c r="B11" s="266" t="s">
        <v>69</v>
      </c>
      <c r="C11" s="266" t="s">
        <v>51</v>
      </c>
      <c r="D11" s="267" t="s">
        <v>174</v>
      </c>
      <c r="E11" s="295">
        <v>45187.0</v>
      </c>
      <c r="F11" s="274">
        <v>0.16666666666666666</v>
      </c>
      <c r="G11" s="268">
        <v>0.5</v>
      </c>
      <c r="H11" s="269">
        <v>8.0</v>
      </c>
      <c r="I11" s="269">
        <v>0.0</v>
      </c>
      <c r="J11" s="270">
        <v>6.0</v>
      </c>
      <c r="K11" s="270">
        <v>2.0</v>
      </c>
      <c r="L11" s="271"/>
      <c r="M11" s="271" t="s">
        <v>302</v>
      </c>
    </row>
    <row r="12">
      <c r="A12" s="295">
        <v>45186.0</v>
      </c>
      <c r="B12" s="266" t="s">
        <v>190</v>
      </c>
      <c r="C12" s="266" t="s">
        <v>51</v>
      </c>
      <c r="D12" s="267" t="s">
        <v>174</v>
      </c>
      <c r="E12" s="295">
        <v>45187.0</v>
      </c>
      <c r="F12" s="274">
        <v>0.20833333333333334</v>
      </c>
      <c r="G12" s="274">
        <v>0.5208333333333334</v>
      </c>
      <c r="H12" s="270">
        <v>7.5</v>
      </c>
      <c r="I12" s="270">
        <v>0.0</v>
      </c>
      <c r="J12" s="270">
        <v>6.5</v>
      </c>
      <c r="K12" s="270">
        <v>1.0</v>
      </c>
      <c r="L12" s="271"/>
      <c r="M12" s="271" t="s">
        <v>302</v>
      </c>
    </row>
    <row r="13">
      <c r="A13" s="295">
        <v>45186.0</v>
      </c>
      <c r="B13" s="266" t="s">
        <v>54</v>
      </c>
      <c r="C13" s="266" t="s">
        <v>31</v>
      </c>
      <c r="D13" s="267" t="s">
        <v>174</v>
      </c>
      <c r="E13" s="295">
        <v>45187.0</v>
      </c>
      <c r="F13" s="274">
        <v>0.20833333333333334</v>
      </c>
      <c r="G13" s="274">
        <v>0.4791666666666667</v>
      </c>
      <c r="H13" s="270">
        <v>6.5</v>
      </c>
      <c r="I13" s="270">
        <v>0.0</v>
      </c>
      <c r="J13" s="270">
        <v>5.5</v>
      </c>
      <c r="K13" s="270">
        <v>1.0</v>
      </c>
      <c r="L13" s="271"/>
      <c r="M13" s="271" t="s">
        <v>302</v>
      </c>
    </row>
    <row r="14">
      <c r="A14" s="295">
        <v>45186.0</v>
      </c>
      <c r="B14" s="266" t="s">
        <v>103</v>
      </c>
      <c r="C14" s="266" t="s">
        <v>31</v>
      </c>
      <c r="D14" s="267" t="s">
        <v>174</v>
      </c>
      <c r="E14" s="295">
        <v>45187.0</v>
      </c>
      <c r="F14" s="274">
        <v>0.20833333333333334</v>
      </c>
      <c r="G14" s="268">
        <v>0.0</v>
      </c>
      <c r="H14" s="269">
        <v>7.0</v>
      </c>
      <c r="I14" s="270">
        <v>0.0</v>
      </c>
      <c r="J14" s="269">
        <v>6.0</v>
      </c>
      <c r="K14" s="270">
        <v>1.0</v>
      </c>
      <c r="L14" s="271"/>
      <c r="M14" s="271" t="s">
        <v>302</v>
      </c>
    </row>
    <row r="15">
      <c r="A15" s="295">
        <v>45186.0</v>
      </c>
      <c r="B15" s="266" t="s">
        <v>97</v>
      </c>
      <c r="C15" s="266" t="s">
        <v>31</v>
      </c>
      <c r="D15" s="267" t="s">
        <v>174</v>
      </c>
      <c r="E15" s="295">
        <v>45187.0</v>
      </c>
      <c r="F15" s="269">
        <v>0.0</v>
      </c>
      <c r="G15" s="269">
        <v>0.0</v>
      </c>
      <c r="H15" s="271">
        <v>0.0</v>
      </c>
      <c r="I15" s="271">
        <v>0.0</v>
      </c>
      <c r="J15" s="271">
        <v>0.0</v>
      </c>
      <c r="K15" s="271">
        <v>0.0</v>
      </c>
      <c r="L15" s="271" t="s">
        <v>25</v>
      </c>
      <c r="M15" s="271" t="s">
        <v>302</v>
      </c>
    </row>
    <row r="16">
      <c r="A16" s="258">
        <v>45187.0</v>
      </c>
      <c r="B16" s="153" t="s">
        <v>88</v>
      </c>
      <c r="C16" s="153" t="s">
        <v>31</v>
      </c>
      <c r="D16" s="234" t="s">
        <v>174</v>
      </c>
      <c r="E16" s="258">
        <v>45187.0</v>
      </c>
      <c r="F16" s="238">
        <v>0.9166666666666666</v>
      </c>
      <c r="G16" s="237">
        <v>0.22916666666666666</v>
      </c>
      <c r="H16" s="235">
        <v>7.5</v>
      </c>
      <c r="I16" s="236">
        <v>0.0</v>
      </c>
      <c r="J16" s="236">
        <v>0.0</v>
      </c>
      <c r="K16" s="235">
        <v>7.5</v>
      </c>
      <c r="L16" s="152"/>
    </row>
    <row r="17">
      <c r="A17" s="258">
        <v>45187.0</v>
      </c>
      <c r="B17" s="153" t="s">
        <v>335</v>
      </c>
      <c r="C17" s="153" t="s">
        <v>51</v>
      </c>
      <c r="D17" s="234" t="s">
        <v>174</v>
      </c>
      <c r="E17" s="258">
        <v>45187.0</v>
      </c>
      <c r="F17" s="235">
        <v>0.0</v>
      </c>
      <c r="G17" s="235">
        <v>0.0</v>
      </c>
      <c r="H17" s="235">
        <v>0.0</v>
      </c>
      <c r="I17" s="236">
        <v>0.0</v>
      </c>
      <c r="J17" s="236">
        <v>0.0</v>
      </c>
      <c r="K17" s="235">
        <v>0.0</v>
      </c>
      <c r="L17" s="152" t="s">
        <v>25</v>
      </c>
    </row>
    <row r="18">
      <c r="A18" s="258">
        <v>45187.0</v>
      </c>
      <c r="B18" s="153" t="s">
        <v>139</v>
      </c>
      <c r="C18" s="153" t="s">
        <v>35</v>
      </c>
      <c r="D18" s="234" t="s">
        <v>174</v>
      </c>
      <c r="E18" s="258">
        <v>45187.0</v>
      </c>
      <c r="F18" s="238">
        <v>0.9583333333333334</v>
      </c>
      <c r="G18" s="237">
        <v>0.4583333333333333</v>
      </c>
      <c r="H18" s="235">
        <v>12.0</v>
      </c>
      <c r="I18" s="235">
        <v>4.0</v>
      </c>
      <c r="J18" s="235">
        <v>1.0</v>
      </c>
      <c r="K18" s="235">
        <v>7.0</v>
      </c>
      <c r="L18" s="152" t="s">
        <v>261</v>
      </c>
    </row>
    <row r="19">
      <c r="A19" s="258">
        <v>45187.0</v>
      </c>
      <c r="B19" s="152" t="s">
        <v>30</v>
      </c>
      <c r="C19" s="153" t="s">
        <v>1</v>
      </c>
      <c r="D19" s="234" t="s">
        <v>174</v>
      </c>
      <c r="E19" s="258">
        <v>45187.0</v>
      </c>
      <c r="F19" s="235">
        <v>0.0</v>
      </c>
      <c r="G19" s="235">
        <v>0.0</v>
      </c>
      <c r="H19" s="235">
        <v>0.0</v>
      </c>
      <c r="I19" s="235">
        <v>0.0</v>
      </c>
      <c r="J19" s="235">
        <v>0.0</v>
      </c>
      <c r="K19" s="235">
        <v>0.0</v>
      </c>
      <c r="L19" s="152" t="s">
        <v>204</v>
      </c>
    </row>
    <row r="20">
      <c r="A20" s="258">
        <v>45187.0</v>
      </c>
      <c r="B20" s="152" t="s">
        <v>18</v>
      </c>
      <c r="C20" s="153" t="s">
        <v>1</v>
      </c>
      <c r="D20" s="234" t="s">
        <v>174</v>
      </c>
      <c r="E20" s="258">
        <v>45187.0</v>
      </c>
      <c r="F20" s="237">
        <v>0.9375</v>
      </c>
      <c r="G20" s="237">
        <v>0.20833333333333334</v>
      </c>
      <c r="H20" s="235">
        <v>6.5</v>
      </c>
      <c r="I20" s="236">
        <v>0.0</v>
      </c>
      <c r="J20" s="236">
        <v>0.0</v>
      </c>
      <c r="K20" s="235">
        <v>6.5</v>
      </c>
      <c r="L20" s="152"/>
    </row>
    <row r="21">
      <c r="A21" s="258">
        <v>45187.0</v>
      </c>
      <c r="B21" s="152" t="s">
        <v>52</v>
      </c>
      <c r="C21" s="153" t="s">
        <v>51</v>
      </c>
      <c r="D21" s="234" t="s">
        <v>174</v>
      </c>
      <c r="E21" s="258">
        <v>45187.0</v>
      </c>
      <c r="F21" s="238">
        <v>0.9583333333333334</v>
      </c>
      <c r="G21" s="237">
        <v>0.16666666666666666</v>
      </c>
      <c r="H21" s="235">
        <v>5.0</v>
      </c>
      <c r="I21" s="236">
        <v>0.0</v>
      </c>
      <c r="J21" s="236">
        <v>0.0</v>
      </c>
      <c r="K21" s="235">
        <v>5.0</v>
      </c>
      <c r="L21" s="152"/>
    </row>
    <row r="22">
      <c r="A22" s="258">
        <v>45187.0</v>
      </c>
      <c r="B22" s="152" t="s">
        <v>52</v>
      </c>
      <c r="C22" s="152" t="s">
        <v>145</v>
      </c>
      <c r="D22" s="234" t="s">
        <v>175</v>
      </c>
      <c r="E22" s="258">
        <v>45188.0</v>
      </c>
      <c r="F22" s="237">
        <v>0.16666666666666666</v>
      </c>
      <c r="G22" s="237">
        <v>0.4375</v>
      </c>
      <c r="H22" s="68">
        <v>6.5</v>
      </c>
      <c r="I22" s="68">
        <v>0.0</v>
      </c>
      <c r="J22" s="68">
        <v>4.5</v>
      </c>
      <c r="K22" s="68">
        <v>2.0</v>
      </c>
      <c r="L22" s="152"/>
    </row>
    <row r="23">
      <c r="A23" s="258">
        <v>45187.0</v>
      </c>
      <c r="B23" s="152" t="s">
        <v>55</v>
      </c>
      <c r="C23" s="152" t="s">
        <v>145</v>
      </c>
      <c r="D23" s="234" t="s">
        <v>175</v>
      </c>
      <c r="E23" s="258">
        <v>45188.0</v>
      </c>
      <c r="F23" s="235">
        <v>0.0</v>
      </c>
      <c r="G23" s="235">
        <v>0.0</v>
      </c>
      <c r="H23" s="68">
        <v>0.0</v>
      </c>
      <c r="I23" s="68">
        <v>0.0</v>
      </c>
      <c r="J23" s="68">
        <v>0.0</v>
      </c>
      <c r="K23" s="68">
        <v>0.0</v>
      </c>
      <c r="L23" s="152" t="s">
        <v>25</v>
      </c>
    </row>
    <row r="24">
      <c r="A24" s="258">
        <v>45187.0</v>
      </c>
      <c r="B24" s="152" t="s">
        <v>50</v>
      </c>
      <c r="C24" s="153" t="s">
        <v>23</v>
      </c>
      <c r="D24" s="234" t="s">
        <v>175</v>
      </c>
      <c r="E24" s="258">
        <v>45188.0</v>
      </c>
      <c r="F24" s="238">
        <v>0.020833333333333332</v>
      </c>
      <c r="G24" s="238">
        <v>0.4583333333333333</v>
      </c>
      <c r="H24" s="68">
        <v>10.5</v>
      </c>
      <c r="I24" s="68">
        <v>2.5</v>
      </c>
      <c r="J24" s="68">
        <v>2.5</v>
      </c>
      <c r="K24" s="68">
        <v>5.5</v>
      </c>
      <c r="L24" s="152" t="s">
        <v>304</v>
      </c>
    </row>
    <row r="25">
      <c r="A25" s="258">
        <v>45187.0</v>
      </c>
      <c r="B25" s="153" t="s">
        <v>123</v>
      </c>
      <c r="C25" s="153" t="s">
        <v>23</v>
      </c>
      <c r="D25" s="234" t="s">
        <v>175</v>
      </c>
      <c r="E25" s="258">
        <v>45188.0</v>
      </c>
      <c r="F25" s="235">
        <v>0.0</v>
      </c>
      <c r="G25" s="235">
        <v>0.0</v>
      </c>
      <c r="H25" s="235">
        <v>0.0</v>
      </c>
      <c r="I25" s="235">
        <v>0.0</v>
      </c>
      <c r="J25" s="235">
        <v>0.0</v>
      </c>
      <c r="K25" s="235">
        <v>0.0</v>
      </c>
      <c r="L25" s="152" t="s">
        <v>25</v>
      </c>
    </row>
    <row r="26">
      <c r="A26" s="258">
        <v>45187.0</v>
      </c>
      <c r="B26" s="153" t="s">
        <v>45</v>
      </c>
      <c r="C26" s="153" t="s">
        <v>1</v>
      </c>
      <c r="D26" s="234" t="s">
        <v>175</v>
      </c>
      <c r="E26" s="258">
        <v>45188.0</v>
      </c>
      <c r="F26" s="238">
        <v>0.20833333333333334</v>
      </c>
      <c r="G26" s="238">
        <v>0.4791666666666667</v>
      </c>
      <c r="H26" s="236">
        <v>6.5</v>
      </c>
      <c r="I26" s="236">
        <v>0.0</v>
      </c>
      <c r="J26" s="236">
        <v>5.5</v>
      </c>
      <c r="K26" s="236">
        <v>1.0</v>
      </c>
      <c r="L26" s="152"/>
    </row>
    <row r="27">
      <c r="A27" s="258">
        <v>45187.0</v>
      </c>
      <c r="B27" s="152" t="s">
        <v>32</v>
      </c>
      <c r="C27" s="153" t="s">
        <v>1</v>
      </c>
      <c r="D27" s="234" t="s">
        <v>175</v>
      </c>
      <c r="E27" s="258">
        <v>45188.0</v>
      </c>
      <c r="F27" s="238">
        <v>0.20833333333333334</v>
      </c>
      <c r="G27" s="238">
        <v>0.4791666666666667</v>
      </c>
      <c r="H27" s="236">
        <v>6.5</v>
      </c>
      <c r="I27" s="236">
        <v>0.0</v>
      </c>
      <c r="J27" s="236">
        <v>5.5</v>
      </c>
      <c r="K27" s="236">
        <v>1.0</v>
      </c>
      <c r="L27" s="152"/>
    </row>
    <row r="28">
      <c r="A28" s="258">
        <v>45187.0</v>
      </c>
      <c r="B28" s="152" t="s">
        <v>54</v>
      </c>
      <c r="C28" s="152" t="s">
        <v>51</v>
      </c>
      <c r="D28" s="234" t="s">
        <v>175</v>
      </c>
      <c r="E28" s="258">
        <v>45188.0</v>
      </c>
      <c r="F28" s="281">
        <v>0.16666666666666666</v>
      </c>
      <c r="G28" s="242">
        <v>0.5</v>
      </c>
      <c r="H28" s="240">
        <v>8.0</v>
      </c>
      <c r="I28" s="240">
        <v>0.0</v>
      </c>
      <c r="J28" s="244">
        <v>6.0</v>
      </c>
      <c r="K28" s="244">
        <v>2.0</v>
      </c>
      <c r="L28" s="152"/>
    </row>
    <row r="29">
      <c r="A29" s="258">
        <v>45187.0</v>
      </c>
      <c r="B29" s="153" t="s">
        <v>69</v>
      </c>
      <c r="C29" s="153" t="s">
        <v>51</v>
      </c>
      <c r="D29" s="234" t="s">
        <v>175</v>
      </c>
      <c r="E29" s="258">
        <v>45188.0</v>
      </c>
      <c r="F29" s="240">
        <v>0.0</v>
      </c>
      <c r="G29" s="240">
        <v>0.0</v>
      </c>
      <c r="H29" s="240">
        <v>0.0</v>
      </c>
      <c r="I29" s="240">
        <v>0.5</v>
      </c>
      <c r="J29" s="240">
        <v>0.0</v>
      </c>
      <c r="K29" s="240">
        <v>0.0</v>
      </c>
      <c r="L29" s="152" t="s">
        <v>25</v>
      </c>
    </row>
    <row r="30">
      <c r="A30" s="258">
        <v>45187.0</v>
      </c>
      <c r="B30" s="155" t="s">
        <v>190</v>
      </c>
      <c r="C30" s="153" t="s">
        <v>51</v>
      </c>
      <c r="D30" s="234" t="s">
        <v>175</v>
      </c>
      <c r="E30" s="258">
        <v>45188.0</v>
      </c>
      <c r="F30" s="238">
        <v>0.20833333333333334</v>
      </c>
      <c r="G30" s="238">
        <v>0.5208333333333334</v>
      </c>
      <c r="H30" s="236">
        <v>7.5</v>
      </c>
      <c r="I30" s="236">
        <v>0.0</v>
      </c>
      <c r="J30" s="236">
        <v>6.5</v>
      </c>
      <c r="K30" s="236">
        <v>1.0</v>
      </c>
      <c r="L30" s="152"/>
    </row>
    <row r="31">
      <c r="A31" s="258">
        <v>45187.0</v>
      </c>
      <c r="B31" s="155" t="s">
        <v>82</v>
      </c>
      <c r="C31" s="152" t="s">
        <v>35</v>
      </c>
      <c r="D31" s="234" t="s">
        <v>175</v>
      </c>
      <c r="E31" s="258">
        <v>45188.0</v>
      </c>
      <c r="F31" s="235">
        <v>0.0</v>
      </c>
      <c r="G31" s="235">
        <v>0.0</v>
      </c>
      <c r="H31" s="235">
        <v>0.0</v>
      </c>
      <c r="I31" s="236">
        <v>0.0</v>
      </c>
      <c r="J31" s="235">
        <v>0.0</v>
      </c>
      <c r="K31" s="235">
        <v>0.0</v>
      </c>
      <c r="L31" s="152" t="s">
        <v>25</v>
      </c>
    </row>
    <row r="32">
      <c r="A32" s="258">
        <v>45187.0</v>
      </c>
      <c r="B32" s="153" t="s">
        <v>103</v>
      </c>
      <c r="C32" s="153" t="s">
        <v>31</v>
      </c>
      <c r="D32" s="234" t="s">
        <v>175</v>
      </c>
      <c r="E32" s="258">
        <v>45188.0</v>
      </c>
      <c r="F32" s="238">
        <v>0.20833333333333334</v>
      </c>
      <c r="G32" s="238">
        <v>0.5208333333333334</v>
      </c>
      <c r="H32" s="236">
        <v>7.5</v>
      </c>
      <c r="I32" s="236">
        <v>0.0</v>
      </c>
      <c r="J32" s="236">
        <v>6.5</v>
      </c>
      <c r="K32" s="236">
        <v>1.0</v>
      </c>
      <c r="L32" s="152"/>
    </row>
    <row r="33">
      <c r="A33" s="258">
        <v>45187.0</v>
      </c>
      <c r="B33" s="153" t="s">
        <v>97</v>
      </c>
      <c r="C33" s="153" t="s">
        <v>31</v>
      </c>
      <c r="D33" s="234" t="s">
        <v>175</v>
      </c>
      <c r="E33" s="258">
        <v>45188.0</v>
      </c>
      <c r="F33" s="237">
        <v>0.22916666666666666</v>
      </c>
      <c r="G33" s="237">
        <v>0.5416666666666666</v>
      </c>
      <c r="H33" s="235">
        <v>7.5</v>
      </c>
      <c r="I33" s="235">
        <v>0.0</v>
      </c>
      <c r="J33" s="235">
        <v>7.0</v>
      </c>
      <c r="K33" s="235">
        <v>0.5</v>
      </c>
      <c r="L33" s="153"/>
    </row>
    <row r="34">
      <c r="A34" s="258">
        <v>45188.0</v>
      </c>
      <c r="B34" s="152" t="s">
        <v>88</v>
      </c>
      <c r="C34" s="153" t="s">
        <v>31</v>
      </c>
      <c r="D34" s="234" t="s">
        <v>175</v>
      </c>
      <c r="E34" s="258">
        <v>45188.0</v>
      </c>
      <c r="F34" s="238">
        <v>0.9166666666666666</v>
      </c>
      <c r="G34" s="237">
        <v>0.22916666666666666</v>
      </c>
      <c r="H34" s="235">
        <v>7.5</v>
      </c>
      <c r="I34" s="236">
        <v>0.0</v>
      </c>
      <c r="J34" s="236">
        <v>0.0</v>
      </c>
      <c r="K34" s="235">
        <v>7.5</v>
      </c>
      <c r="L34" s="152"/>
    </row>
    <row r="35">
      <c r="A35" s="258">
        <v>45188.0</v>
      </c>
      <c r="B35" s="152" t="s">
        <v>335</v>
      </c>
      <c r="C35" s="153" t="s">
        <v>51</v>
      </c>
      <c r="D35" s="234" t="s">
        <v>175</v>
      </c>
      <c r="E35" s="258">
        <v>45188.0</v>
      </c>
      <c r="F35" s="238">
        <v>0.9583333333333334</v>
      </c>
      <c r="G35" s="237">
        <v>0.20833333333333334</v>
      </c>
      <c r="H35" s="235">
        <v>6.0</v>
      </c>
      <c r="I35" s="236">
        <v>0.0</v>
      </c>
      <c r="J35" s="236">
        <v>0.0</v>
      </c>
      <c r="K35" s="235">
        <v>6.0</v>
      </c>
      <c r="L35" s="241"/>
    </row>
    <row r="36">
      <c r="A36" s="258">
        <v>45188.0</v>
      </c>
      <c r="B36" s="153" t="s">
        <v>139</v>
      </c>
      <c r="C36" s="153" t="s">
        <v>35</v>
      </c>
      <c r="D36" s="234" t="s">
        <v>175</v>
      </c>
      <c r="E36" s="258">
        <v>45188.0</v>
      </c>
      <c r="F36" s="238">
        <v>0.9583333333333334</v>
      </c>
      <c r="G36" s="237">
        <v>0.20833333333333334</v>
      </c>
      <c r="H36" s="235">
        <v>6.0</v>
      </c>
      <c r="I36" s="236">
        <v>0.0</v>
      </c>
      <c r="J36" s="236">
        <v>0.0</v>
      </c>
      <c r="K36" s="235">
        <v>6.0</v>
      </c>
      <c r="L36" s="155"/>
    </row>
    <row r="37">
      <c r="A37" s="258">
        <v>45188.0</v>
      </c>
      <c r="B37" s="152" t="s">
        <v>52</v>
      </c>
      <c r="C37" s="153" t="s">
        <v>1</v>
      </c>
      <c r="D37" s="234" t="s">
        <v>175</v>
      </c>
      <c r="E37" s="258">
        <v>45188.0</v>
      </c>
      <c r="F37" s="237">
        <v>0.9375</v>
      </c>
      <c r="G37" s="237">
        <v>0.20833333333333334</v>
      </c>
      <c r="H37" s="235">
        <v>6.5</v>
      </c>
      <c r="I37" s="236">
        <v>0.0</v>
      </c>
      <c r="J37" s="236">
        <v>0.0</v>
      </c>
      <c r="K37" s="235">
        <v>6.5</v>
      </c>
      <c r="L37" s="155"/>
    </row>
    <row r="38">
      <c r="A38" s="258">
        <v>45188.0</v>
      </c>
      <c r="B38" s="152" t="s">
        <v>30</v>
      </c>
      <c r="C38" s="153" t="s">
        <v>1</v>
      </c>
      <c r="D38" s="234" t="s">
        <v>175</v>
      </c>
      <c r="E38" s="258">
        <v>45188.0</v>
      </c>
      <c r="F38" s="235">
        <v>0.0</v>
      </c>
      <c r="G38" s="235">
        <v>0.0</v>
      </c>
      <c r="H38" s="235">
        <v>0.0</v>
      </c>
      <c r="I38" s="236">
        <v>0.0</v>
      </c>
      <c r="J38" s="236">
        <v>0.0</v>
      </c>
      <c r="K38" s="235">
        <v>0.0</v>
      </c>
      <c r="L38" s="152" t="s">
        <v>25</v>
      </c>
    </row>
    <row r="39">
      <c r="A39" s="258">
        <v>45188.0</v>
      </c>
      <c r="B39" s="241" t="s">
        <v>18</v>
      </c>
      <c r="C39" s="282" t="s">
        <v>1</v>
      </c>
      <c r="D39" s="243" t="s">
        <v>175</v>
      </c>
      <c r="E39" s="258">
        <v>45188.0</v>
      </c>
      <c r="F39" s="237">
        <v>0.9375</v>
      </c>
      <c r="G39" s="237">
        <v>0.20833333333333334</v>
      </c>
      <c r="H39" s="235">
        <v>6.5</v>
      </c>
      <c r="I39" s="236">
        <v>0.0</v>
      </c>
      <c r="J39" s="236">
        <v>0.0</v>
      </c>
      <c r="K39" s="235">
        <v>6.5</v>
      </c>
      <c r="L39" s="233"/>
      <c r="M39" s="152"/>
      <c r="N39" s="153"/>
      <c r="O39" s="234"/>
      <c r="P39" s="233"/>
      <c r="Q39" s="238"/>
      <c r="R39" s="237"/>
      <c r="S39" s="235"/>
      <c r="T39" s="236"/>
      <c r="U39" s="236"/>
      <c r="V39" s="235"/>
    </row>
    <row r="40">
      <c r="A40" s="258">
        <v>45188.0</v>
      </c>
      <c r="B40" s="152" t="s">
        <v>123</v>
      </c>
      <c r="C40" s="153" t="s">
        <v>23</v>
      </c>
      <c r="D40" s="234" t="s">
        <v>175</v>
      </c>
      <c r="E40" s="258">
        <v>45188.0</v>
      </c>
      <c r="F40" s="238">
        <v>0.020833333333333332</v>
      </c>
      <c r="G40" s="238">
        <v>0.4583333333333333</v>
      </c>
      <c r="H40" s="68">
        <v>10.5</v>
      </c>
      <c r="I40" s="68">
        <v>2.5</v>
      </c>
      <c r="J40" s="68">
        <v>2.5</v>
      </c>
      <c r="K40" s="68">
        <v>5.5</v>
      </c>
      <c r="L40" s="152" t="s">
        <v>304</v>
      </c>
    </row>
    <row r="41">
      <c r="A41" s="258">
        <v>45188.0</v>
      </c>
      <c r="B41" s="153" t="s">
        <v>45</v>
      </c>
      <c r="C41" s="153" t="s">
        <v>1</v>
      </c>
      <c r="D41" s="234" t="s">
        <v>171</v>
      </c>
      <c r="E41" s="258">
        <v>45189.0</v>
      </c>
      <c r="F41" s="238">
        <v>0.20833333333333334</v>
      </c>
      <c r="G41" s="238">
        <v>0.4791666666666667</v>
      </c>
      <c r="H41" s="236">
        <v>6.5</v>
      </c>
      <c r="I41" s="236">
        <v>0.0</v>
      </c>
      <c r="J41" s="236">
        <v>5.5</v>
      </c>
      <c r="K41" s="236">
        <v>1.0</v>
      </c>
      <c r="L41" s="152"/>
    </row>
    <row r="42">
      <c r="A42" s="258">
        <v>45188.0</v>
      </c>
      <c r="B42" s="152" t="s">
        <v>32</v>
      </c>
      <c r="C42" s="153" t="s">
        <v>1</v>
      </c>
      <c r="D42" s="234" t="s">
        <v>171</v>
      </c>
      <c r="E42" s="258">
        <v>45189.0</v>
      </c>
      <c r="F42" s="238">
        <v>0.20833333333333334</v>
      </c>
      <c r="G42" s="238">
        <v>0.4791666666666667</v>
      </c>
      <c r="H42" s="236">
        <v>6.5</v>
      </c>
      <c r="I42" s="236">
        <v>0.0</v>
      </c>
      <c r="J42" s="236">
        <v>5.5</v>
      </c>
      <c r="K42" s="236">
        <v>1.0</v>
      </c>
      <c r="L42" s="152"/>
    </row>
    <row r="43">
      <c r="A43" s="258">
        <v>45188.0</v>
      </c>
      <c r="B43" s="152" t="s">
        <v>54</v>
      </c>
      <c r="C43" s="152" t="s">
        <v>145</v>
      </c>
      <c r="D43" s="234" t="s">
        <v>171</v>
      </c>
      <c r="E43" s="258">
        <v>45189.0</v>
      </c>
      <c r="F43" s="237">
        <v>0.16666666666666666</v>
      </c>
      <c r="G43" s="237">
        <v>0.4375</v>
      </c>
      <c r="H43" s="68">
        <v>6.5</v>
      </c>
      <c r="I43" s="68">
        <v>0.0</v>
      </c>
      <c r="J43" s="68">
        <v>4.5</v>
      </c>
      <c r="K43" s="68">
        <v>2.0</v>
      </c>
      <c r="L43" s="153"/>
    </row>
    <row r="44">
      <c r="A44" s="258">
        <v>45188.0</v>
      </c>
      <c r="B44" s="152" t="s">
        <v>55</v>
      </c>
      <c r="C44" s="152" t="s">
        <v>145</v>
      </c>
      <c r="D44" s="234" t="s">
        <v>171</v>
      </c>
      <c r="E44" s="258">
        <v>45189.0</v>
      </c>
      <c r="F44" s="235">
        <v>0.0</v>
      </c>
      <c r="G44" s="235">
        <v>0.0</v>
      </c>
      <c r="H44" s="235">
        <v>0.0</v>
      </c>
      <c r="I44" s="236">
        <v>0.0</v>
      </c>
      <c r="J44" s="235">
        <v>0.0</v>
      </c>
      <c r="K44" s="235">
        <v>0.0</v>
      </c>
      <c r="L44" s="152" t="s">
        <v>25</v>
      </c>
    </row>
    <row r="45">
      <c r="A45" s="258">
        <v>45188.0</v>
      </c>
      <c r="B45" s="153" t="s">
        <v>69</v>
      </c>
      <c r="C45" s="153" t="s">
        <v>51</v>
      </c>
      <c r="D45" s="234" t="s">
        <v>171</v>
      </c>
      <c r="E45" s="258">
        <v>45189.0</v>
      </c>
      <c r="F45" s="281">
        <v>0.16666666666666666</v>
      </c>
      <c r="G45" s="242">
        <v>0.5</v>
      </c>
      <c r="H45" s="240">
        <v>8.0</v>
      </c>
      <c r="I45" s="240">
        <v>0.0</v>
      </c>
      <c r="J45" s="244">
        <v>6.0</v>
      </c>
      <c r="K45" s="244">
        <v>2.0</v>
      </c>
      <c r="L45" s="152"/>
    </row>
    <row r="46">
      <c r="A46" s="258">
        <v>45188.0</v>
      </c>
      <c r="B46" s="155" t="s">
        <v>190</v>
      </c>
      <c r="C46" s="153" t="s">
        <v>51</v>
      </c>
      <c r="D46" s="234" t="s">
        <v>171</v>
      </c>
      <c r="E46" s="258">
        <v>45189.0</v>
      </c>
      <c r="F46" s="238">
        <v>0.20833333333333334</v>
      </c>
      <c r="G46" s="238">
        <v>0.5208333333333334</v>
      </c>
      <c r="H46" s="236">
        <v>7.5</v>
      </c>
      <c r="I46" s="236">
        <v>0.0</v>
      </c>
      <c r="J46" s="236">
        <v>6.5</v>
      </c>
      <c r="K46" s="236">
        <v>1.0</v>
      </c>
      <c r="L46" s="152"/>
    </row>
    <row r="47">
      <c r="A47" s="258">
        <v>45188.0</v>
      </c>
      <c r="B47" s="152" t="s">
        <v>50</v>
      </c>
      <c r="C47" s="152" t="s">
        <v>35</v>
      </c>
      <c r="D47" s="234" t="s">
        <v>171</v>
      </c>
      <c r="E47" s="258">
        <v>45189.0</v>
      </c>
      <c r="F47" s="238">
        <v>0.20833333333333334</v>
      </c>
      <c r="G47" s="238">
        <v>0.4583333333333333</v>
      </c>
      <c r="H47" s="236">
        <v>6.0</v>
      </c>
      <c r="I47" s="236">
        <v>0.0</v>
      </c>
      <c r="J47" s="236">
        <v>5.0</v>
      </c>
      <c r="K47" s="236">
        <v>1.0</v>
      </c>
      <c r="L47" s="241"/>
    </row>
    <row r="48">
      <c r="A48" s="258">
        <v>45188.0</v>
      </c>
      <c r="B48" s="155" t="s">
        <v>82</v>
      </c>
      <c r="C48" s="153" t="s">
        <v>31</v>
      </c>
      <c r="D48" s="234" t="s">
        <v>171</v>
      </c>
      <c r="E48" s="258">
        <v>45189.0</v>
      </c>
      <c r="F48" s="238">
        <v>0.20833333333333334</v>
      </c>
      <c r="G48" s="238">
        <v>0.5208333333333334</v>
      </c>
      <c r="H48" s="236">
        <v>7.5</v>
      </c>
      <c r="I48" s="236">
        <v>0.0</v>
      </c>
      <c r="J48" s="236">
        <v>6.5</v>
      </c>
      <c r="K48" s="236">
        <v>1.0</v>
      </c>
      <c r="L48" s="152"/>
    </row>
    <row r="49">
      <c r="A49" s="258">
        <v>45188.0</v>
      </c>
      <c r="B49" s="153" t="s">
        <v>103</v>
      </c>
      <c r="C49" s="153" t="s">
        <v>31</v>
      </c>
      <c r="D49" s="234" t="s">
        <v>171</v>
      </c>
      <c r="E49" s="258">
        <v>45189.0</v>
      </c>
      <c r="F49" s="238">
        <v>0.20833333333333334</v>
      </c>
      <c r="G49" s="238">
        <v>0.5208333333333334</v>
      </c>
      <c r="H49" s="236">
        <v>7.5</v>
      </c>
      <c r="I49" s="236">
        <v>0.0</v>
      </c>
      <c r="J49" s="236">
        <v>6.5</v>
      </c>
      <c r="K49" s="236">
        <v>1.0</v>
      </c>
      <c r="L49" s="152"/>
    </row>
    <row r="50">
      <c r="A50" s="258">
        <v>45188.0</v>
      </c>
      <c r="B50" s="153" t="s">
        <v>97</v>
      </c>
      <c r="C50" s="153" t="s">
        <v>31</v>
      </c>
      <c r="D50" s="234" t="s">
        <v>171</v>
      </c>
      <c r="E50" s="258">
        <v>45189.0</v>
      </c>
      <c r="F50" s="237">
        <v>0.22916666666666666</v>
      </c>
      <c r="G50" s="237">
        <v>0.5416666666666666</v>
      </c>
      <c r="H50" s="235">
        <v>7.5</v>
      </c>
      <c r="I50" s="235">
        <v>0.0</v>
      </c>
      <c r="J50" s="235">
        <v>7.0</v>
      </c>
      <c r="K50" s="235">
        <v>0.5</v>
      </c>
      <c r="L50" s="152"/>
    </row>
    <row r="51">
      <c r="A51" s="258">
        <v>45188.0</v>
      </c>
      <c r="B51" s="152" t="s">
        <v>189</v>
      </c>
      <c r="C51" s="152" t="s">
        <v>60</v>
      </c>
      <c r="D51" s="234" t="s">
        <v>171</v>
      </c>
      <c r="E51" s="258">
        <v>45189.0</v>
      </c>
      <c r="F51" s="237">
        <v>0.3333333333333333</v>
      </c>
      <c r="G51" s="237">
        <v>0.5</v>
      </c>
      <c r="H51" s="235">
        <v>4.0</v>
      </c>
      <c r="I51" s="235">
        <v>0.0</v>
      </c>
      <c r="J51" s="235">
        <v>4.0</v>
      </c>
      <c r="K51" s="235">
        <v>0.0</v>
      </c>
      <c r="L51" s="152" t="s">
        <v>51</v>
      </c>
    </row>
    <row r="52">
      <c r="A52" s="258">
        <v>45188.0</v>
      </c>
      <c r="B52" s="152" t="s">
        <v>109</v>
      </c>
      <c r="C52" s="152" t="s">
        <v>60</v>
      </c>
      <c r="D52" s="234" t="s">
        <v>171</v>
      </c>
      <c r="E52" s="258">
        <v>45189.0</v>
      </c>
      <c r="F52" s="238">
        <v>0.20833333333333334</v>
      </c>
      <c r="G52" s="237">
        <v>0.375</v>
      </c>
      <c r="H52" s="235">
        <v>4.0</v>
      </c>
      <c r="I52" s="235">
        <v>0.0</v>
      </c>
      <c r="J52" s="235">
        <v>4.0</v>
      </c>
      <c r="K52" s="235">
        <v>0.0</v>
      </c>
      <c r="L52" s="152" t="s">
        <v>31</v>
      </c>
    </row>
    <row r="53">
      <c r="A53" s="258">
        <v>45189.0</v>
      </c>
      <c r="B53" s="153" t="s">
        <v>88</v>
      </c>
      <c r="C53" s="153" t="s">
        <v>31</v>
      </c>
      <c r="D53" s="234" t="s">
        <v>171</v>
      </c>
      <c r="E53" s="258">
        <v>45189.0</v>
      </c>
      <c r="F53" s="238">
        <v>0.9166666666666666</v>
      </c>
      <c r="G53" s="237">
        <v>0.22916666666666666</v>
      </c>
      <c r="H53" s="235">
        <v>7.5</v>
      </c>
      <c r="I53" s="236">
        <v>0.0</v>
      </c>
      <c r="J53" s="236">
        <v>0.0</v>
      </c>
      <c r="K53" s="235">
        <v>7.5</v>
      </c>
      <c r="L53" s="152"/>
    </row>
    <row r="54">
      <c r="A54" s="258">
        <v>45189.0</v>
      </c>
      <c r="B54" s="152" t="s">
        <v>335</v>
      </c>
      <c r="C54" s="153" t="s">
        <v>51</v>
      </c>
      <c r="D54" s="234" t="s">
        <v>171</v>
      </c>
      <c r="E54" s="258">
        <v>45189.0</v>
      </c>
      <c r="F54" s="238">
        <v>0.9583333333333334</v>
      </c>
      <c r="G54" s="237">
        <v>0.20833333333333334</v>
      </c>
      <c r="H54" s="235">
        <v>6.0</v>
      </c>
      <c r="I54" s="236">
        <v>0.0</v>
      </c>
      <c r="J54" s="236">
        <v>0.0</v>
      </c>
      <c r="K54" s="235">
        <v>6.0</v>
      </c>
      <c r="L54" s="152"/>
    </row>
    <row r="55">
      <c r="A55" s="258">
        <v>45189.0</v>
      </c>
      <c r="B55" s="153" t="s">
        <v>139</v>
      </c>
      <c r="C55" s="153" t="s">
        <v>35</v>
      </c>
      <c r="D55" s="234" t="s">
        <v>171</v>
      </c>
      <c r="E55" s="258">
        <v>45189.0</v>
      </c>
      <c r="F55" s="238">
        <v>0.9583333333333334</v>
      </c>
      <c r="G55" s="237">
        <v>0.20833333333333334</v>
      </c>
      <c r="H55" s="235">
        <v>6.0</v>
      </c>
      <c r="I55" s="236">
        <v>0.0</v>
      </c>
      <c r="J55" s="236">
        <v>0.0</v>
      </c>
      <c r="K55" s="235">
        <v>6.0</v>
      </c>
      <c r="L55" s="155"/>
    </row>
    <row r="56">
      <c r="A56" s="258">
        <v>45189.0</v>
      </c>
      <c r="B56" s="152" t="s">
        <v>18</v>
      </c>
      <c r="C56" s="153" t="s">
        <v>1</v>
      </c>
      <c r="D56" s="234" t="s">
        <v>171</v>
      </c>
      <c r="E56" s="258">
        <v>45189.0</v>
      </c>
      <c r="F56" s="235">
        <v>0.0</v>
      </c>
      <c r="G56" s="235">
        <v>0.0</v>
      </c>
      <c r="H56" s="235">
        <v>0.0</v>
      </c>
      <c r="I56" s="236">
        <v>0.0</v>
      </c>
      <c r="J56" s="236">
        <v>0.0</v>
      </c>
      <c r="K56" s="235">
        <v>0.0</v>
      </c>
      <c r="L56" s="152" t="s">
        <v>25</v>
      </c>
    </row>
    <row r="57">
      <c r="A57" s="258">
        <v>45189.0</v>
      </c>
      <c r="B57" s="152" t="s">
        <v>52</v>
      </c>
      <c r="C57" s="153" t="s">
        <v>1</v>
      </c>
      <c r="D57" s="234" t="s">
        <v>171</v>
      </c>
      <c r="E57" s="258">
        <v>45189.0</v>
      </c>
      <c r="F57" s="237">
        <v>0.9375</v>
      </c>
      <c r="G57" s="237">
        <v>0.20833333333333334</v>
      </c>
      <c r="H57" s="235">
        <v>6.5</v>
      </c>
      <c r="I57" s="236">
        <v>0.0</v>
      </c>
      <c r="J57" s="236">
        <v>0.0</v>
      </c>
      <c r="K57" s="235">
        <v>6.5</v>
      </c>
      <c r="L57" s="152"/>
    </row>
    <row r="58">
      <c r="A58" s="258">
        <v>45189.0</v>
      </c>
      <c r="B58" s="152" t="s">
        <v>55</v>
      </c>
      <c r="C58" s="153" t="s">
        <v>1</v>
      </c>
      <c r="D58" s="234" t="s">
        <v>171</v>
      </c>
      <c r="E58" s="258">
        <v>45189.0</v>
      </c>
      <c r="F58" s="237">
        <v>0.9375</v>
      </c>
      <c r="G58" s="242">
        <v>0.16666666666666666</v>
      </c>
      <c r="H58" s="235">
        <v>5.5</v>
      </c>
      <c r="I58" s="235">
        <v>0.0</v>
      </c>
      <c r="J58" s="235">
        <v>0.0</v>
      </c>
      <c r="K58" s="235">
        <v>5.5</v>
      </c>
      <c r="L58" s="152"/>
    </row>
    <row r="59">
      <c r="A59" s="258">
        <v>45189.0</v>
      </c>
      <c r="B59" s="152" t="s">
        <v>55</v>
      </c>
      <c r="C59" s="239" t="s">
        <v>145</v>
      </c>
      <c r="D59" s="243" t="s">
        <v>169</v>
      </c>
      <c r="E59" s="258">
        <v>45190.0</v>
      </c>
      <c r="F59" s="242">
        <v>0.16666666666666666</v>
      </c>
      <c r="G59" s="237">
        <v>0.4375</v>
      </c>
      <c r="H59" s="261">
        <v>6.5</v>
      </c>
      <c r="I59" s="261">
        <v>4.0</v>
      </c>
      <c r="J59" s="261">
        <v>0.5</v>
      </c>
      <c r="K59" s="261">
        <v>2.0</v>
      </c>
      <c r="L59" s="152" t="s">
        <v>261</v>
      </c>
    </row>
    <row r="60">
      <c r="A60" s="258">
        <v>45189.0</v>
      </c>
      <c r="B60" s="241" t="s">
        <v>50</v>
      </c>
      <c r="C60" s="239" t="s">
        <v>23</v>
      </c>
      <c r="D60" s="243" t="s">
        <v>169</v>
      </c>
      <c r="E60" s="258">
        <v>45190.0</v>
      </c>
      <c r="F60" s="281">
        <v>0.020833333333333332</v>
      </c>
      <c r="G60" s="242">
        <v>0.25</v>
      </c>
      <c r="H60" s="261">
        <v>5.5</v>
      </c>
      <c r="I60" s="261">
        <v>0.0</v>
      </c>
      <c r="J60" s="261">
        <v>0.0</v>
      </c>
      <c r="K60" s="261">
        <v>5.5</v>
      </c>
      <c r="L60" s="152"/>
    </row>
    <row r="61">
      <c r="A61" s="258">
        <v>45189.0</v>
      </c>
      <c r="B61" s="153" t="s">
        <v>123</v>
      </c>
      <c r="C61" s="153" t="s">
        <v>23</v>
      </c>
      <c r="D61" s="234" t="s">
        <v>169</v>
      </c>
      <c r="E61" s="258">
        <v>45190.0</v>
      </c>
      <c r="F61" s="242">
        <v>0.25</v>
      </c>
      <c r="G61" s="281">
        <v>0.4583333333333333</v>
      </c>
      <c r="H61" s="240">
        <v>5.0</v>
      </c>
      <c r="I61" s="244">
        <v>0.0</v>
      </c>
      <c r="J61" s="244">
        <v>5.0</v>
      </c>
      <c r="K61" s="240">
        <v>0.0</v>
      </c>
      <c r="L61" s="152"/>
    </row>
    <row r="62">
      <c r="A62" s="258">
        <v>45189.0</v>
      </c>
      <c r="B62" s="153" t="s">
        <v>45</v>
      </c>
      <c r="C62" s="153" t="s">
        <v>1</v>
      </c>
      <c r="D62" s="234" t="s">
        <v>169</v>
      </c>
      <c r="E62" s="258">
        <v>45190.0</v>
      </c>
      <c r="F62" s="235">
        <v>0.0</v>
      </c>
      <c r="G62" s="235">
        <v>0.0</v>
      </c>
      <c r="H62" s="235">
        <v>0.0</v>
      </c>
      <c r="I62" s="236">
        <v>0.0</v>
      </c>
      <c r="J62" s="235">
        <v>0.0</v>
      </c>
      <c r="K62" s="235">
        <v>0.0</v>
      </c>
      <c r="L62" s="68" t="s">
        <v>63</v>
      </c>
    </row>
    <row r="63">
      <c r="A63" s="258">
        <v>45189.0</v>
      </c>
      <c r="B63" s="152" t="s">
        <v>32</v>
      </c>
      <c r="C63" s="153" t="s">
        <v>1</v>
      </c>
      <c r="D63" s="234" t="s">
        <v>169</v>
      </c>
      <c r="E63" s="258">
        <v>45190.0</v>
      </c>
      <c r="F63" s="235">
        <v>0.0</v>
      </c>
      <c r="G63" s="235">
        <v>0.0</v>
      </c>
      <c r="H63" s="235">
        <v>0.0</v>
      </c>
      <c r="I63" s="236">
        <v>0.0</v>
      </c>
      <c r="J63" s="235">
        <v>0.0</v>
      </c>
      <c r="K63" s="235">
        <v>0.0</v>
      </c>
      <c r="L63" s="152" t="s">
        <v>25</v>
      </c>
    </row>
    <row r="64">
      <c r="A64" s="258">
        <v>45189.0</v>
      </c>
      <c r="B64" s="152" t="s">
        <v>54</v>
      </c>
      <c r="C64" s="153" t="s">
        <v>1</v>
      </c>
      <c r="D64" s="234" t="s">
        <v>169</v>
      </c>
      <c r="E64" s="258">
        <v>45190.0</v>
      </c>
      <c r="F64" s="238">
        <v>0.20833333333333334</v>
      </c>
      <c r="G64" s="238">
        <v>0.4791666666666667</v>
      </c>
      <c r="H64" s="236">
        <v>6.5</v>
      </c>
      <c r="I64" s="236">
        <v>0.0</v>
      </c>
      <c r="J64" s="236">
        <v>5.5</v>
      </c>
      <c r="K64" s="236">
        <v>1.0</v>
      </c>
    </row>
    <row r="65">
      <c r="A65" s="258">
        <v>45189.0</v>
      </c>
      <c r="B65" s="152" t="s">
        <v>30</v>
      </c>
      <c r="C65" s="153" t="s">
        <v>1</v>
      </c>
      <c r="D65" s="234" t="s">
        <v>169</v>
      </c>
      <c r="E65" s="258">
        <v>45190.0</v>
      </c>
      <c r="F65" s="238">
        <v>0.20833333333333334</v>
      </c>
      <c r="G65" s="238">
        <v>0.4791666666666667</v>
      </c>
      <c r="H65" s="236">
        <v>6.5</v>
      </c>
      <c r="I65" s="236">
        <v>0.0</v>
      </c>
      <c r="J65" s="236">
        <v>5.5</v>
      </c>
      <c r="K65" s="236">
        <v>1.0</v>
      </c>
    </row>
    <row r="66">
      <c r="A66" s="258">
        <v>45189.0</v>
      </c>
      <c r="B66" s="153" t="s">
        <v>69</v>
      </c>
      <c r="C66" s="153" t="s">
        <v>51</v>
      </c>
      <c r="D66" s="234" t="s">
        <v>169</v>
      </c>
      <c r="E66" s="258">
        <v>45190.0</v>
      </c>
      <c r="F66" s="281">
        <v>0.16666666666666666</v>
      </c>
      <c r="G66" s="242">
        <v>0.5</v>
      </c>
      <c r="H66" s="240">
        <v>8.0</v>
      </c>
      <c r="I66" s="240">
        <v>0.0</v>
      </c>
      <c r="J66" s="244">
        <v>6.0</v>
      </c>
      <c r="K66" s="244">
        <v>2.0</v>
      </c>
    </row>
    <row r="67">
      <c r="A67" s="258">
        <v>45189.0</v>
      </c>
      <c r="B67" s="155" t="s">
        <v>190</v>
      </c>
      <c r="C67" s="153" t="s">
        <v>51</v>
      </c>
      <c r="D67" s="234" t="s">
        <v>169</v>
      </c>
      <c r="E67" s="258">
        <v>45190.0</v>
      </c>
      <c r="F67" s="238">
        <v>0.20833333333333334</v>
      </c>
      <c r="G67" s="238">
        <v>0.5208333333333334</v>
      </c>
      <c r="H67" s="236">
        <v>7.5</v>
      </c>
      <c r="I67" s="236">
        <v>0.0</v>
      </c>
      <c r="J67" s="236">
        <v>6.5</v>
      </c>
      <c r="K67" s="236">
        <v>1.0</v>
      </c>
      <c r="L67" s="152"/>
    </row>
    <row r="68">
      <c r="A68" s="258">
        <v>45189.0</v>
      </c>
      <c r="B68" s="155" t="s">
        <v>82</v>
      </c>
      <c r="C68" s="152" t="s">
        <v>35</v>
      </c>
      <c r="D68" s="234" t="s">
        <v>169</v>
      </c>
      <c r="E68" s="258">
        <v>45190.0</v>
      </c>
      <c r="F68" s="238">
        <v>0.20833333333333334</v>
      </c>
      <c r="G68" s="238">
        <v>0.4583333333333333</v>
      </c>
      <c r="H68" s="236">
        <v>6.0</v>
      </c>
      <c r="I68" s="236">
        <v>0.0</v>
      </c>
      <c r="J68" s="236">
        <v>5.0</v>
      </c>
      <c r="K68" s="236">
        <v>1.0</v>
      </c>
      <c r="L68" s="152"/>
    </row>
    <row r="69">
      <c r="A69" s="258">
        <v>45189.0</v>
      </c>
      <c r="B69" s="153" t="s">
        <v>103</v>
      </c>
      <c r="C69" s="153" t="s">
        <v>31</v>
      </c>
      <c r="D69" s="234" t="s">
        <v>169</v>
      </c>
      <c r="E69" s="258">
        <v>45190.0</v>
      </c>
      <c r="F69" s="238">
        <v>0.20833333333333334</v>
      </c>
      <c r="G69" s="238">
        <v>0.5208333333333334</v>
      </c>
      <c r="H69" s="236">
        <v>7.5</v>
      </c>
      <c r="I69" s="236">
        <v>0.0</v>
      </c>
      <c r="J69" s="236">
        <v>6.5</v>
      </c>
      <c r="K69" s="236">
        <v>1.0</v>
      </c>
      <c r="L69" s="152"/>
    </row>
    <row r="70">
      <c r="A70" s="258">
        <v>45189.0</v>
      </c>
      <c r="B70" s="153" t="s">
        <v>97</v>
      </c>
      <c r="C70" s="153" t="s">
        <v>31</v>
      </c>
      <c r="D70" s="234" t="s">
        <v>169</v>
      </c>
      <c r="E70" s="258">
        <v>45190.0</v>
      </c>
      <c r="F70" s="237">
        <v>0.22916666666666666</v>
      </c>
      <c r="G70" s="237">
        <v>0.5416666666666666</v>
      </c>
      <c r="H70" s="235">
        <v>7.5</v>
      </c>
      <c r="I70" s="235">
        <v>0.0</v>
      </c>
      <c r="J70" s="235">
        <v>7.0</v>
      </c>
      <c r="K70" s="235">
        <v>0.5</v>
      </c>
    </row>
    <row r="71">
      <c r="A71" s="258">
        <v>45189.0</v>
      </c>
      <c r="B71" s="152" t="s">
        <v>189</v>
      </c>
      <c r="C71" s="152" t="s">
        <v>60</v>
      </c>
      <c r="D71" s="234" t="s">
        <v>169</v>
      </c>
      <c r="E71" s="258">
        <v>45190.0</v>
      </c>
      <c r="F71" s="237">
        <v>0.3333333333333333</v>
      </c>
      <c r="G71" s="237">
        <v>0.5</v>
      </c>
      <c r="H71" s="235">
        <v>4.0</v>
      </c>
      <c r="I71" s="235">
        <v>0.0</v>
      </c>
      <c r="J71" s="235">
        <v>4.0</v>
      </c>
      <c r="K71" s="235">
        <v>0.0</v>
      </c>
      <c r="L71" s="152" t="s">
        <v>51</v>
      </c>
    </row>
    <row r="72">
      <c r="A72" s="258">
        <v>45189.0</v>
      </c>
      <c r="B72" s="152" t="s">
        <v>109</v>
      </c>
      <c r="C72" s="152" t="s">
        <v>60</v>
      </c>
      <c r="D72" s="234" t="s">
        <v>169</v>
      </c>
      <c r="E72" s="258">
        <v>45190.0</v>
      </c>
      <c r="F72" s="238">
        <v>0.20833333333333334</v>
      </c>
      <c r="G72" s="237">
        <v>0.375</v>
      </c>
      <c r="H72" s="235">
        <v>4.0</v>
      </c>
      <c r="I72" s="235">
        <v>0.0</v>
      </c>
      <c r="J72" s="235">
        <v>4.0</v>
      </c>
      <c r="K72" s="235">
        <v>0.0</v>
      </c>
      <c r="L72" s="152" t="s">
        <v>31</v>
      </c>
    </row>
    <row r="73">
      <c r="A73" s="258">
        <v>45190.0</v>
      </c>
      <c r="B73" s="153" t="s">
        <v>88</v>
      </c>
      <c r="C73" s="153" t="s">
        <v>31</v>
      </c>
      <c r="D73" s="234" t="s">
        <v>169</v>
      </c>
      <c r="E73" s="258">
        <v>45190.0</v>
      </c>
      <c r="F73" s="238">
        <v>0.9166666666666666</v>
      </c>
      <c r="G73" s="237">
        <v>0.22916666666666666</v>
      </c>
      <c r="H73" s="235">
        <v>7.5</v>
      </c>
      <c r="I73" s="236">
        <v>0.0</v>
      </c>
      <c r="J73" s="236">
        <v>0.0</v>
      </c>
      <c r="K73" s="235">
        <v>7.5</v>
      </c>
      <c r="L73" s="152"/>
    </row>
    <row r="74">
      <c r="A74" s="258">
        <v>45190.0</v>
      </c>
      <c r="B74" s="153" t="s">
        <v>335</v>
      </c>
      <c r="C74" s="153" t="s">
        <v>51</v>
      </c>
      <c r="D74" s="234" t="s">
        <v>169</v>
      </c>
      <c r="E74" s="258">
        <v>45190.0</v>
      </c>
      <c r="F74" s="238">
        <v>0.9583333333333334</v>
      </c>
      <c r="G74" s="237">
        <v>0.20833333333333334</v>
      </c>
      <c r="H74" s="235">
        <v>6.0</v>
      </c>
      <c r="I74" s="236">
        <v>0.0</v>
      </c>
      <c r="J74" s="236">
        <v>0.0</v>
      </c>
      <c r="K74" s="235">
        <v>6.0</v>
      </c>
      <c r="L74" s="241"/>
    </row>
    <row r="75">
      <c r="A75" s="258">
        <v>45190.0</v>
      </c>
      <c r="B75" s="153" t="s">
        <v>139</v>
      </c>
      <c r="C75" s="153" t="s">
        <v>35</v>
      </c>
      <c r="D75" s="234" t="s">
        <v>169</v>
      </c>
      <c r="E75" s="258">
        <v>45190.0</v>
      </c>
      <c r="F75" s="238">
        <v>0.9583333333333334</v>
      </c>
      <c r="G75" s="237">
        <v>0.20833333333333334</v>
      </c>
      <c r="H75" s="235">
        <v>6.0</v>
      </c>
      <c r="I75" s="236">
        <v>0.0</v>
      </c>
      <c r="J75" s="236">
        <v>0.0</v>
      </c>
      <c r="K75" s="235">
        <v>6.0</v>
      </c>
      <c r="L75" s="155"/>
    </row>
    <row r="76">
      <c r="A76" s="258">
        <v>45190.0</v>
      </c>
      <c r="B76" s="152" t="s">
        <v>30</v>
      </c>
      <c r="C76" s="153" t="s">
        <v>1</v>
      </c>
      <c r="D76" s="234" t="s">
        <v>169</v>
      </c>
      <c r="E76" s="258">
        <v>45190.0</v>
      </c>
      <c r="F76" s="237">
        <v>0.9375</v>
      </c>
      <c r="G76" s="237">
        <v>0.20833333333333334</v>
      </c>
      <c r="H76" s="235">
        <v>6.5</v>
      </c>
      <c r="I76" s="236">
        <v>0.0</v>
      </c>
      <c r="J76" s="236">
        <v>0.0</v>
      </c>
      <c r="K76" s="235">
        <v>6.5</v>
      </c>
      <c r="L76" s="152"/>
    </row>
    <row r="77">
      <c r="A77" s="258">
        <v>45190.0</v>
      </c>
      <c r="B77" s="152" t="s">
        <v>18</v>
      </c>
      <c r="C77" s="153" t="s">
        <v>1</v>
      </c>
      <c r="D77" s="234" t="s">
        <v>169</v>
      </c>
      <c r="E77" s="258">
        <v>45190.0</v>
      </c>
      <c r="F77" s="237">
        <v>0.9375</v>
      </c>
      <c r="G77" s="237">
        <v>0.20833333333333334</v>
      </c>
      <c r="H77" s="235">
        <v>6.5</v>
      </c>
      <c r="I77" s="236">
        <v>0.0</v>
      </c>
      <c r="J77" s="236">
        <v>0.0</v>
      </c>
      <c r="K77" s="235">
        <v>6.5</v>
      </c>
      <c r="L77" s="152"/>
    </row>
    <row r="78">
      <c r="A78" s="258">
        <v>45190.0</v>
      </c>
      <c r="B78" s="241" t="s">
        <v>52</v>
      </c>
      <c r="C78" s="239" t="s">
        <v>49</v>
      </c>
      <c r="D78" s="234" t="s">
        <v>168</v>
      </c>
      <c r="E78" s="258">
        <v>45190.0</v>
      </c>
      <c r="F78" s="237">
        <v>0.0</v>
      </c>
      <c r="G78" s="237">
        <v>0.16666666666666666</v>
      </c>
      <c r="H78" s="240">
        <v>4.0</v>
      </c>
      <c r="I78" s="240">
        <v>0.0</v>
      </c>
      <c r="J78" s="240">
        <v>0.0</v>
      </c>
      <c r="K78" s="240">
        <v>4.0</v>
      </c>
      <c r="L78" s="152" t="s">
        <v>205</v>
      </c>
    </row>
    <row r="79">
      <c r="A79" s="258">
        <v>45190.0</v>
      </c>
      <c r="B79" s="152" t="s">
        <v>50</v>
      </c>
      <c r="C79" s="152" t="s">
        <v>49</v>
      </c>
      <c r="D79" s="234" t="s">
        <v>168</v>
      </c>
      <c r="E79" s="258">
        <v>45191.0</v>
      </c>
      <c r="F79" s="238">
        <v>0.16666666666666666</v>
      </c>
      <c r="G79" s="237">
        <v>0.3333333333333333</v>
      </c>
      <c r="H79" s="235">
        <v>4.0</v>
      </c>
      <c r="I79" s="236">
        <v>0.0</v>
      </c>
      <c r="J79" s="235">
        <v>2.0</v>
      </c>
      <c r="K79" s="235">
        <v>2.0</v>
      </c>
      <c r="L79" s="68" t="s">
        <v>158</v>
      </c>
    </row>
    <row r="80">
      <c r="A80" s="258">
        <v>45190.0</v>
      </c>
      <c r="B80" s="152" t="s">
        <v>54</v>
      </c>
      <c r="C80" s="153" t="s">
        <v>23</v>
      </c>
      <c r="D80" s="234" t="s">
        <v>168</v>
      </c>
      <c r="E80" s="258">
        <v>45191.0</v>
      </c>
      <c r="F80" s="238">
        <v>0.020833333333333332</v>
      </c>
      <c r="G80" s="237">
        <v>0.16666666666666666</v>
      </c>
      <c r="H80" s="68">
        <v>3.5</v>
      </c>
      <c r="I80" s="68">
        <v>0.0</v>
      </c>
      <c r="J80" s="68">
        <v>0.0</v>
      </c>
      <c r="K80" s="68">
        <v>3.5</v>
      </c>
      <c r="L80" s="152"/>
    </row>
    <row r="81">
      <c r="A81" s="258">
        <v>45190.0</v>
      </c>
      <c r="B81" s="152" t="s">
        <v>54</v>
      </c>
      <c r="C81" s="152" t="s">
        <v>51</v>
      </c>
      <c r="D81" s="234" t="s">
        <v>168</v>
      </c>
      <c r="E81" s="258">
        <v>45191.0</v>
      </c>
      <c r="F81" s="281">
        <v>0.16666666666666666</v>
      </c>
      <c r="G81" s="242">
        <v>0.5</v>
      </c>
      <c r="H81" s="240">
        <v>8.0</v>
      </c>
      <c r="I81" s="240">
        <v>0.0</v>
      </c>
      <c r="J81" s="244">
        <v>6.0</v>
      </c>
      <c r="K81" s="244">
        <v>2.0</v>
      </c>
    </row>
    <row r="82">
      <c r="A82" s="258">
        <v>45190.0</v>
      </c>
      <c r="B82" s="152" t="s">
        <v>123</v>
      </c>
      <c r="C82" s="152" t="s">
        <v>23</v>
      </c>
      <c r="D82" s="234" t="s">
        <v>168</v>
      </c>
      <c r="E82" s="258">
        <v>45191.0</v>
      </c>
      <c r="F82" s="237">
        <v>0.16666666666666666</v>
      </c>
      <c r="G82" s="238">
        <v>0.4583333333333333</v>
      </c>
      <c r="H82" s="235">
        <v>7.0</v>
      </c>
      <c r="I82" s="236">
        <v>0.0</v>
      </c>
      <c r="J82" s="236">
        <v>5.0</v>
      </c>
      <c r="K82" s="235">
        <v>2.0</v>
      </c>
      <c r="L82" s="68"/>
    </row>
    <row r="83">
      <c r="A83" s="258">
        <v>45190.0</v>
      </c>
      <c r="B83" s="153" t="s">
        <v>45</v>
      </c>
      <c r="C83" s="153" t="s">
        <v>1</v>
      </c>
      <c r="D83" s="234" t="s">
        <v>168</v>
      </c>
      <c r="E83" s="258">
        <v>45191.0</v>
      </c>
      <c r="F83" s="281">
        <v>0.20833333333333334</v>
      </c>
      <c r="G83" s="281">
        <v>0.4791666666666667</v>
      </c>
      <c r="H83" s="244">
        <v>6.5</v>
      </c>
      <c r="I83" s="244">
        <v>0.0</v>
      </c>
      <c r="J83" s="244">
        <v>5.5</v>
      </c>
      <c r="K83" s="244">
        <v>1.0</v>
      </c>
      <c r="L83" s="68" t="s">
        <v>63</v>
      </c>
    </row>
    <row r="84">
      <c r="A84" s="258">
        <v>45190.0</v>
      </c>
      <c r="B84" s="152" t="s">
        <v>32</v>
      </c>
      <c r="C84" s="153" t="s">
        <v>1</v>
      </c>
      <c r="D84" s="234" t="s">
        <v>168</v>
      </c>
      <c r="E84" s="258">
        <v>45191.0</v>
      </c>
      <c r="F84" s="281">
        <v>0.20833333333333334</v>
      </c>
      <c r="G84" s="281">
        <v>0.4791666666666667</v>
      </c>
      <c r="H84" s="244">
        <v>6.5</v>
      </c>
      <c r="I84" s="244">
        <v>0.0</v>
      </c>
      <c r="J84" s="244">
        <v>5.5</v>
      </c>
      <c r="K84" s="244">
        <v>1.0</v>
      </c>
      <c r="L84" s="152"/>
    </row>
    <row r="85">
      <c r="A85" s="258">
        <v>45190.0</v>
      </c>
      <c r="B85" s="152" t="s">
        <v>55</v>
      </c>
      <c r="C85" s="152" t="s">
        <v>145</v>
      </c>
      <c r="D85" s="234" t="s">
        <v>168</v>
      </c>
      <c r="E85" s="258">
        <v>45191.0</v>
      </c>
      <c r="F85" s="281">
        <v>0.16666666666666666</v>
      </c>
      <c r="G85" s="242">
        <v>0.4375</v>
      </c>
      <c r="H85" s="240">
        <v>6.5</v>
      </c>
      <c r="I85" s="240">
        <v>0.0</v>
      </c>
      <c r="J85" s="240">
        <v>4.5</v>
      </c>
      <c r="K85" s="240">
        <v>2.0</v>
      </c>
      <c r="L85" s="241"/>
    </row>
    <row r="86">
      <c r="A86" s="258">
        <v>45190.0</v>
      </c>
      <c r="B86" s="153" t="s">
        <v>69</v>
      </c>
      <c r="C86" s="153" t="s">
        <v>51</v>
      </c>
      <c r="D86" s="234" t="s">
        <v>168</v>
      </c>
      <c r="E86" s="258">
        <v>45191.0</v>
      </c>
      <c r="F86" s="281">
        <v>0.20833333333333334</v>
      </c>
      <c r="G86" s="281">
        <v>0.5208333333333334</v>
      </c>
      <c r="H86" s="240">
        <v>7.5</v>
      </c>
      <c r="I86" s="244">
        <v>0.0</v>
      </c>
      <c r="J86" s="240">
        <v>6.5</v>
      </c>
      <c r="K86" s="244">
        <v>1.0</v>
      </c>
      <c r="L86" s="152"/>
    </row>
    <row r="87">
      <c r="A87" s="258">
        <v>45190.0</v>
      </c>
      <c r="B87" s="155" t="s">
        <v>190</v>
      </c>
      <c r="C87" s="153" t="s">
        <v>51</v>
      </c>
      <c r="D87" s="234" t="s">
        <v>168</v>
      </c>
      <c r="E87" s="258">
        <v>45191.0</v>
      </c>
      <c r="F87" s="240">
        <v>0.0</v>
      </c>
      <c r="G87" s="240">
        <v>0.0</v>
      </c>
      <c r="H87" s="240">
        <v>0.0</v>
      </c>
      <c r="I87" s="244">
        <v>0.0</v>
      </c>
      <c r="J87" s="240">
        <v>0.0</v>
      </c>
      <c r="K87" s="240">
        <v>0.0</v>
      </c>
      <c r="L87" s="152" t="s">
        <v>25</v>
      </c>
    </row>
    <row r="88">
      <c r="A88" s="258">
        <v>45190.0</v>
      </c>
      <c r="B88" s="155" t="s">
        <v>82</v>
      </c>
      <c r="C88" s="152" t="s">
        <v>35</v>
      </c>
      <c r="D88" s="234" t="s">
        <v>168</v>
      </c>
      <c r="E88" s="258">
        <v>45191.0</v>
      </c>
      <c r="F88" s="238">
        <v>0.20833333333333334</v>
      </c>
      <c r="G88" s="238">
        <v>0.4583333333333333</v>
      </c>
      <c r="H88" s="236">
        <v>6.0</v>
      </c>
      <c r="I88" s="236">
        <v>0.0</v>
      </c>
      <c r="J88" s="236">
        <v>5.0</v>
      </c>
      <c r="K88" s="236">
        <v>1.0</v>
      </c>
    </row>
    <row r="89">
      <c r="A89" s="258">
        <v>45190.0</v>
      </c>
      <c r="B89" s="153" t="s">
        <v>103</v>
      </c>
      <c r="C89" s="153" t="s">
        <v>31</v>
      </c>
      <c r="D89" s="234" t="s">
        <v>168</v>
      </c>
      <c r="E89" s="258">
        <v>45191.0</v>
      </c>
      <c r="F89" s="238">
        <v>0.20833333333333334</v>
      </c>
      <c r="G89" s="238">
        <v>0.5208333333333334</v>
      </c>
      <c r="H89" s="236">
        <v>7.5</v>
      </c>
      <c r="I89" s="236">
        <v>0.0</v>
      </c>
      <c r="J89" s="236">
        <v>6.5</v>
      </c>
      <c r="K89" s="236">
        <v>1.0</v>
      </c>
      <c r="L89" s="152"/>
    </row>
    <row r="90">
      <c r="A90" s="258">
        <v>45190.0</v>
      </c>
      <c r="B90" s="153" t="s">
        <v>97</v>
      </c>
      <c r="C90" s="153" t="s">
        <v>31</v>
      </c>
      <c r="D90" s="234" t="s">
        <v>168</v>
      </c>
      <c r="E90" s="258">
        <v>45191.0</v>
      </c>
      <c r="F90" s="237">
        <v>0.22916666666666666</v>
      </c>
      <c r="G90" s="237">
        <v>0.5416666666666666</v>
      </c>
      <c r="H90" s="235">
        <v>7.5</v>
      </c>
      <c r="I90" s="235">
        <v>0.0</v>
      </c>
      <c r="J90" s="235">
        <v>7.0</v>
      </c>
      <c r="K90" s="235">
        <v>0.5</v>
      </c>
    </row>
    <row r="91">
      <c r="A91" s="258">
        <v>45190.0</v>
      </c>
      <c r="B91" s="152" t="s">
        <v>189</v>
      </c>
      <c r="C91" s="152" t="s">
        <v>60</v>
      </c>
      <c r="D91" s="234" t="s">
        <v>168</v>
      </c>
      <c r="E91" s="233">
        <v>45191.0</v>
      </c>
      <c r="F91" s="237">
        <v>0.3333333333333333</v>
      </c>
      <c r="G91" s="237">
        <v>0.5</v>
      </c>
      <c r="H91" s="235">
        <v>4.0</v>
      </c>
      <c r="I91" s="235">
        <v>0.0</v>
      </c>
      <c r="J91" s="235">
        <v>4.0</v>
      </c>
      <c r="K91" s="235">
        <v>0.0</v>
      </c>
      <c r="L91" s="152" t="s">
        <v>51</v>
      </c>
    </row>
    <row r="92">
      <c r="A92" s="258">
        <v>45190.0</v>
      </c>
      <c r="B92" s="152" t="s">
        <v>109</v>
      </c>
      <c r="C92" s="152" t="s">
        <v>60</v>
      </c>
      <c r="D92" s="234" t="s">
        <v>168</v>
      </c>
      <c r="E92" s="233">
        <v>45191.0</v>
      </c>
      <c r="F92" s="238">
        <v>0.20833333333333334</v>
      </c>
      <c r="G92" s="237">
        <v>0.375</v>
      </c>
      <c r="H92" s="235">
        <v>4.0</v>
      </c>
      <c r="I92" s="235">
        <v>0.0</v>
      </c>
      <c r="J92" s="235">
        <v>4.0</v>
      </c>
      <c r="K92" s="235">
        <v>0.0</v>
      </c>
      <c r="L92" s="152" t="s">
        <v>31</v>
      </c>
    </row>
    <row r="93">
      <c r="A93" s="258">
        <v>45191.0</v>
      </c>
      <c r="B93" s="153" t="s">
        <v>88</v>
      </c>
      <c r="C93" s="153" t="s">
        <v>31</v>
      </c>
      <c r="D93" s="234" t="s">
        <v>168</v>
      </c>
      <c r="E93" s="233">
        <v>45191.0</v>
      </c>
      <c r="F93" s="235">
        <v>0.0</v>
      </c>
      <c r="G93" s="235">
        <v>0.0</v>
      </c>
      <c r="H93" s="235">
        <v>0.0</v>
      </c>
      <c r="I93" s="236">
        <v>0.0</v>
      </c>
      <c r="J93" s="236">
        <v>0.0</v>
      </c>
      <c r="K93" s="235">
        <v>0.0</v>
      </c>
      <c r="L93" s="152" t="s">
        <v>25</v>
      </c>
    </row>
    <row r="94">
      <c r="A94" s="258">
        <v>45191.0</v>
      </c>
      <c r="B94" s="152" t="s">
        <v>335</v>
      </c>
      <c r="C94" s="152" t="s">
        <v>51</v>
      </c>
      <c r="D94" s="234" t="s">
        <v>168</v>
      </c>
      <c r="E94" s="233">
        <v>45191.0</v>
      </c>
      <c r="F94" s="238">
        <v>0.9583333333333334</v>
      </c>
      <c r="G94" s="237">
        <v>0.20833333333333334</v>
      </c>
      <c r="H94" s="235">
        <v>6.0</v>
      </c>
      <c r="I94" s="236">
        <v>0.0</v>
      </c>
      <c r="J94" s="236">
        <v>0.0</v>
      </c>
      <c r="K94" s="235">
        <v>6.0</v>
      </c>
      <c r="L94" s="241"/>
    </row>
    <row r="95">
      <c r="A95" s="258">
        <v>45191.0</v>
      </c>
      <c r="B95" s="153" t="s">
        <v>139</v>
      </c>
      <c r="C95" s="153" t="s">
        <v>35</v>
      </c>
      <c r="D95" s="234" t="s">
        <v>168</v>
      </c>
      <c r="E95" s="233">
        <v>45191.0</v>
      </c>
      <c r="F95" s="238">
        <v>0.9583333333333334</v>
      </c>
      <c r="G95" s="237">
        <v>0.25</v>
      </c>
      <c r="H95" s="235">
        <v>7.0</v>
      </c>
      <c r="I95" s="235">
        <v>0.0</v>
      </c>
      <c r="J95" s="235">
        <v>0.0</v>
      </c>
      <c r="K95" s="235">
        <v>7.0</v>
      </c>
      <c r="L95" s="152"/>
    </row>
    <row r="96">
      <c r="A96" s="258">
        <v>45191.0</v>
      </c>
      <c r="B96" s="152" t="s">
        <v>30</v>
      </c>
      <c r="C96" s="153" t="s">
        <v>1</v>
      </c>
      <c r="D96" s="234" t="s">
        <v>168</v>
      </c>
      <c r="E96" s="233">
        <v>45191.0</v>
      </c>
      <c r="F96" s="237">
        <v>0.9375</v>
      </c>
      <c r="G96" s="237">
        <v>0.20833333333333334</v>
      </c>
      <c r="H96" s="235">
        <v>6.5</v>
      </c>
      <c r="I96" s="236">
        <v>0.0</v>
      </c>
      <c r="J96" s="236">
        <v>0.0</v>
      </c>
      <c r="K96" s="235">
        <v>6.5</v>
      </c>
      <c r="L96" s="152"/>
    </row>
    <row r="97">
      <c r="A97" s="258">
        <v>45191.0</v>
      </c>
      <c r="B97" s="152" t="s">
        <v>18</v>
      </c>
      <c r="C97" s="153" t="s">
        <v>1</v>
      </c>
      <c r="D97" s="234" t="s">
        <v>168</v>
      </c>
      <c r="E97" s="233">
        <v>45191.0</v>
      </c>
      <c r="F97" s="237">
        <v>0.9375</v>
      </c>
      <c r="G97" s="237">
        <v>0.20833333333333334</v>
      </c>
      <c r="H97" s="235">
        <v>6.5</v>
      </c>
      <c r="I97" s="236">
        <v>0.0</v>
      </c>
      <c r="J97" s="236">
        <v>0.0</v>
      </c>
      <c r="K97" s="235">
        <v>6.5</v>
      </c>
      <c r="L97" s="152"/>
    </row>
    <row r="98">
      <c r="A98" s="258">
        <v>45191.0</v>
      </c>
      <c r="B98" s="152" t="s">
        <v>50</v>
      </c>
      <c r="C98" s="153" t="s">
        <v>31</v>
      </c>
      <c r="D98" s="234" t="s">
        <v>168</v>
      </c>
      <c r="E98" s="233">
        <v>45191.0</v>
      </c>
      <c r="F98" s="238">
        <v>0.9166666666666666</v>
      </c>
      <c r="G98" s="237">
        <v>0.25</v>
      </c>
      <c r="H98" s="235">
        <v>8.0</v>
      </c>
      <c r="I98" s="236">
        <v>0.0</v>
      </c>
      <c r="J98" s="236">
        <v>0.0</v>
      </c>
      <c r="K98" s="235">
        <v>8.0</v>
      </c>
      <c r="L98" s="153"/>
    </row>
    <row r="99">
      <c r="A99" s="258">
        <v>45191.0</v>
      </c>
      <c r="B99" s="155" t="s">
        <v>50</v>
      </c>
      <c r="C99" s="155" t="s">
        <v>35</v>
      </c>
      <c r="D99" s="259" t="s">
        <v>170</v>
      </c>
      <c r="E99" s="233">
        <v>45192.0</v>
      </c>
      <c r="F99" s="238">
        <v>0.25</v>
      </c>
      <c r="G99" s="238">
        <v>0.375</v>
      </c>
      <c r="H99" s="283">
        <v>3.0</v>
      </c>
      <c r="I99" s="283">
        <v>3.0</v>
      </c>
      <c r="J99" s="283">
        <v>0.0</v>
      </c>
      <c r="K99" s="283">
        <v>0.0</v>
      </c>
      <c r="L99" s="155" t="s">
        <v>259</v>
      </c>
    </row>
    <row r="100">
      <c r="A100" s="258">
        <v>45191.0</v>
      </c>
      <c r="B100" s="152" t="s">
        <v>54</v>
      </c>
      <c r="C100" s="152" t="s">
        <v>23</v>
      </c>
      <c r="D100" s="234" t="s">
        <v>170</v>
      </c>
      <c r="E100" s="233">
        <v>45192.0</v>
      </c>
      <c r="F100" s="235">
        <v>0.0</v>
      </c>
      <c r="G100" s="235">
        <v>0.0</v>
      </c>
      <c r="H100" s="68">
        <v>0.0</v>
      </c>
      <c r="I100" s="68">
        <v>0.0</v>
      </c>
      <c r="J100" s="68">
        <v>0.0</v>
      </c>
      <c r="K100" s="68">
        <v>0.0</v>
      </c>
      <c r="L100" s="152" t="s">
        <v>25</v>
      </c>
    </row>
    <row r="101">
      <c r="A101" s="258">
        <v>45191.0</v>
      </c>
      <c r="B101" s="152" t="s">
        <v>52</v>
      </c>
      <c r="C101" s="152" t="s">
        <v>23</v>
      </c>
      <c r="D101" s="234" t="s">
        <v>170</v>
      </c>
      <c r="E101" s="233">
        <v>45192.0</v>
      </c>
      <c r="F101" s="238">
        <v>0.020833333333333332</v>
      </c>
      <c r="G101" s="237">
        <v>0.16666666666666666</v>
      </c>
      <c r="H101" s="68">
        <v>3.5</v>
      </c>
      <c r="I101" s="68">
        <v>0.0</v>
      </c>
      <c r="J101" s="68">
        <v>0.0</v>
      </c>
      <c r="K101" s="68">
        <v>3.5</v>
      </c>
      <c r="L101" s="152" t="s">
        <v>25</v>
      </c>
    </row>
    <row r="102">
      <c r="A102" s="258">
        <v>45191.0</v>
      </c>
      <c r="B102" s="152" t="s">
        <v>52</v>
      </c>
      <c r="C102" s="152" t="s">
        <v>49</v>
      </c>
      <c r="D102" s="234" t="s">
        <v>170</v>
      </c>
      <c r="E102" s="233">
        <v>45192.0</v>
      </c>
      <c r="F102" s="238">
        <v>0.16666666666666666</v>
      </c>
      <c r="G102" s="237">
        <v>0.3333333333333333</v>
      </c>
      <c r="H102" s="235">
        <v>4.0</v>
      </c>
      <c r="I102" s="236">
        <v>0.0</v>
      </c>
      <c r="J102" s="235">
        <v>2.0</v>
      </c>
      <c r="K102" s="235">
        <v>2.0</v>
      </c>
      <c r="L102" s="152"/>
    </row>
    <row r="103">
      <c r="A103" s="258">
        <v>45191.0</v>
      </c>
      <c r="B103" s="153" t="s">
        <v>123</v>
      </c>
      <c r="C103" s="153" t="s">
        <v>23</v>
      </c>
      <c r="D103" s="234" t="s">
        <v>170</v>
      </c>
      <c r="E103" s="233">
        <v>45192.0</v>
      </c>
      <c r="F103" s="237">
        <v>0.16666666666666666</v>
      </c>
      <c r="G103" s="238">
        <v>0.4583333333333333</v>
      </c>
      <c r="H103" s="235">
        <v>7.0</v>
      </c>
      <c r="I103" s="236">
        <v>0.0</v>
      </c>
      <c r="J103" s="236">
        <v>5.0</v>
      </c>
      <c r="K103" s="235">
        <v>2.0</v>
      </c>
    </row>
    <row r="104">
      <c r="A104" s="258">
        <v>45191.0</v>
      </c>
      <c r="B104" s="153" t="s">
        <v>45</v>
      </c>
      <c r="C104" s="153" t="s">
        <v>1</v>
      </c>
      <c r="D104" s="234" t="s">
        <v>170</v>
      </c>
      <c r="E104" s="233">
        <v>45192.0</v>
      </c>
      <c r="F104" s="238">
        <v>0.20833333333333334</v>
      </c>
      <c r="G104" s="237">
        <v>0.5625</v>
      </c>
      <c r="H104" s="235">
        <v>8.5</v>
      </c>
      <c r="I104" s="235">
        <v>0.5</v>
      </c>
      <c r="J104" s="235">
        <v>7.0</v>
      </c>
      <c r="K104" s="236">
        <v>1.0</v>
      </c>
      <c r="L104" s="68" t="s">
        <v>192</v>
      </c>
    </row>
    <row r="105">
      <c r="A105" s="258">
        <v>45191.0</v>
      </c>
      <c r="B105" s="152" t="s">
        <v>32</v>
      </c>
      <c r="C105" s="153" t="s">
        <v>1</v>
      </c>
      <c r="D105" s="234" t="s">
        <v>170</v>
      </c>
      <c r="E105" s="233">
        <v>45192.0</v>
      </c>
      <c r="F105" s="237">
        <v>0.16666666666666666</v>
      </c>
      <c r="G105" s="237">
        <v>0.5625</v>
      </c>
      <c r="H105" s="235">
        <v>9.5</v>
      </c>
      <c r="I105" s="235">
        <v>1.5</v>
      </c>
      <c r="J105" s="235">
        <v>6.0</v>
      </c>
      <c r="K105" s="235">
        <v>2.0</v>
      </c>
      <c r="L105" s="68" t="s">
        <v>336</v>
      </c>
    </row>
    <row r="106">
      <c r="A106" s="258">
        <v>45191.0</v>
      </c>
      <c r="B106" s="152" t="s">
        <v>55</v>
      </c>
      <c r="C106" s="152" t="s">
        <v>145</v>
      </c>
      <c r="D106" s="234" t="s">
        <v>170</v>
      </c>
      <c r="E106" s="233">
        <v>45192.0</v>
      </c>
      <c r="F106" s="237">
        <v>0.16666666666666666</v>
      </c>
      <c r="G106" s="238">
        <v>0.4583333333333333</v>
      </c>
      <c r="H106" s="235">
        <v>7.0</v>
      </c>
      <c r="I106" s="236">
        <v>0.0</v>
      </c>
      <c r="J106" s="236">
        <v>5.0</v>
      </c>
      <c r="K106" s="235">
        <v>2.0</v>
      </c>
      <c r="L106" s="68"/>
    </row>
    <row r="107">
      <c r="A107" s="258">
        <v>45191.0</v>
      </c>
      <c r="B107" s="152" t="s">
        <v>190</v>
      </c>
      <c r="C107" s="153" t="s">
        <v>51</v>
      </c>
      <c r="D107" s="234" t="s">
        <v>170</v>
      </c>
      <c r="E107" s="233">
        <v>45192.0</v>
      </c>
      <c r="F107" s="281">
        <v>0.20833333333333334</v>
      </c>
      <c r="G107" s="281">
        <v>0.5208333333333334</v>
      </c>
      <c r="H107" s="240">
        <v>7.5</v>
      </c>
      <c r="I107" s="244">
        <v>0.0</v>
      </c>
      <c r="J107" s="240">
        <v>6.5</v>
      </c>
      <c r="K107" s="244">
        <v>1.0</v>
      </c>
      <c r="L107" s="68"/>
    </row>
    <row r="108">
      <c r="A108" s="258">
        <v>45191.0</v>
      </c>
      <c r="B108" s="153" t="s">
        <v>69</v>
      </c>
      <c r="C108" s="153" t="s">
        <v>51</v>
      </c>
      <c r="D108" s="234" t="s">
        <v>170</v>
      </c>
      <c r="E108" s="233">
        <v>45192.0</v>
      </c>
      <c r="F108" s="281">
        <v>0.16666666666666666</v>
      </c>
      <c r="G108" s="242">
        <v>0.5</v>
      </c>
      <c r="H108" s="240">
        <v>8.0</v>
      </c>
      <c r="I108" s="240">
        <v>0.0</v>
      </c>
      <c r="J108" s="244">
        <v>6.0</v>
      </c>
      <c r="K108" s="244">
        <v>2.0</v>
      </c>
    </row>
    <row r="109">
      <c r="A109" s="258">
        <v>45191.0</v>
      </c>
      <c r="B109" s="155" t="s">
        <v>82</v>
      </c>
      <c r="C109" s="152" t="s">
        <v>35</v>
      </c>
      <c r="D109" s="234" t="s">
        <v>170</v>
      </c>
      <c r="E109" s="233">
        <v>45192.0</v>
      </c>
      <c r="F109" s="237">
        <v>0.16666666666666666</v>
      </c>
      <c r="G109" s="238">
        <v>0.4583333333333333</v>
      </c>
      <c r="H109" s="235">
        <v>7.0</v>
      </c>
      <c r="I109" s="236">
        <v>0.0</v>
      </c>
      <c r="J109" s="236">
        <v>5.0</v>
      </c>
      <c r="K109" s="235">
        <v>2.0</v>
      </c>
    </row>
    <row r="110">
      <c r="A110" s="258">
        <v>45191.0</v>
      </c>
      <c r="B110" s="153" t="s">
        <v>103</v>
      </c>
      <c r="C110" s="153" t="s">
        <v>31</v>
      </c>
      <c r="D110" s="234" t="s">
        <v>170</v>
      </c>
      <c r="E110" s="233">
        <v>45192.0</v>
      </c>
      <c r="F110" s="237">
        <v>0.22916666666666666</v>
      </c>
      <c r="G110" s="237">
        <v>0.5625</v>
      </c>
      <c r="H110" s="235">
        <v>8.0</v>
      </c>
      <c r="I110" s="235">
        <v>0.0</v>
      </c>
      <c r="J110" s="235">
        <v>7.5</v>
      </c>
      <c r="K110" s="235">
        <v>0.5</v>
      </c>
    </row>
    <row r="111">
      <c r="A111" s="258">
        <v>45191.0</v>
      </c>
      <c r="B111" s="153" t="s">
        <v>97</v>
      </c>
      <c r="C111" s="153" t="s">
        <v>31</v>
      </c>
      <c r="D111" s="234" t="s">
        <v>170</v>
      </c>
      <c r="E111" s="233">
        <v>45192.0</v>
      </c>
      <c r="F111" s="237">
        <v>0.25</v>
      </c>
      <c r="G111" s="237">
        <v>0.5833333333333334</v>
      </c>
      <c r="H111" s="235">
        <v>8.0</v>
      </c>
      <c r="I111" s="235">
        <v>0.0</v>
      </c>
      <c r="J111" s="235">
        <v>8.0</v>
      </c>
      <c r="K111" s="235">
        <v>0.0</v>
      </c>
    </row>
    <row r="112">
      <c r="A112" s="258">
        <v>45191.0</v>
      </c>
      <c r="B112" s="152" t="s">
        <v>189</v>
      </c>
      <c r="C112" s="152" t="s">
        <v>60</v>
      </c>
      <c r="D112" s="234" t="s">
        <v>170</v>
      </c>
      <c r="E112" s="233">
        <v>45192.0</v>
      </c>
      <c r="F112" s="237">
        <v>0.3333333333333333</v>
      </c>
      <c r="G112" s="237">
        <v>0.5</v>
      </c>
      <c r="H112" s="235">
        <v>4.0</v>
      </c>
      <c r="I112" s="235">
        <v>0.0</v>
      </c>
      <c r="J112" s="235">
        <v>4.0</v>
      </c>
      <c r="K112" s="235">
        <v>0.0</v>
      </c>
      <c r="L112" s="152" t="s">
        <v>51</v>
      </c>
    </row>
    <row r="113">
      <c r="A113" s="258">
        <v>45191.0</v>
      </c>
      <c r="B113" s="152" t="s">
        <v>109</v>
      </c>
      <c r="C113" s="152" t="s">
        <v>60</v>
      </c>
      <c r="D113" s="234" t="s">
        <v>170</v>
      </c>
      <c r="E113" s="233">
        <v>45192.0</v>
      </c>
      <c r="F113" s="238">
        <v>0.20833333333333334</v>
      </c>
      <c r="G113" s="237">
        <v>0.375</v>
      </c>
      <c r="H113" s="235">
        <v>4.0</v>
      </c>
      <c r="I113" s="235">
        <v>0.0</v>
      </c>
      <c r="J113" s="235">
        <v>4.0</v>
      </c>
      <c r="K113" s="235">
        <v>0.0</v>
      </c>
      <c r="L113" s="152" t="s">
        <v>31</v>
      </c>
    </row>
    <row r="114">
      <c r="A114" s="258">
        <v>45192.0</v>
      </c>
      <c r="B114" s="153" t="s">
        <v>88</v>
      </c>
      <c r="C114" s="153" t="s">
        <v>31</v>
      </c>
      <c r="D114" s="234" t="s">
        <v>170</v>
      </c>
      <c r="E114" s="233">
        <v>45192.0</v>
      </c>
      <c r="F114" s="238">
        <v>0.9166666666666666</v>
      </c>
      <c r="G114" s="237">
        <v>0.25</v>
      </c>
      <c r="H114" s="235">
        <v>8.0</v>
      </c>
      <c r="I114" s="236">
        <v>0.0</v>
      </c>
      <c r="J114" s="236">
        <v>0.0</v>
      </c>
      <c r="K114" s="235">
        <v>8.0</v>
      </c>
    </row>
    <row r="115">
      <c r="A115" s="258">
        <v>45192.0</v>
      </c>
      <c r="B115" s="152" t="s">
        <v>335</v>
      </c>
      <c r="C115" s="152" t="s">
        <v>51</v>
      </c>
      <c r="D115" s="234" t="s">
        <v>170</v>
      </c>
      <c r="E115" s="233">
        <v>45192.0</v>
      </c>
      <c r="F115" s="238">
        <v>0.9583333333333334</v>
      </c>
      <c r="G115" s="237">
        <v>0.20833333333333334</v>
      </c>
      <c r="H115" s="235">
        <v>6.0</v>
      </c>
      <c r="I115" s="236">
        <v>0.0</v>
      </c>
      <c r="J115" s="236">
        <v>0.0</v>
      </c>
      <c r="K115" s="235">
        <v>6.0</v>
      </c>
      <c r="L115" s="152"/>
    </row>
    <row r="116">
      <c r="A116" s="258">
        <v>45192.0</v>
      </c>
      <c r="B116" s="153" t="s">
        <v>139</v>
      </c>
      <c r="C116" s="153" t="s">
        <v>35</v>
      </c>
      <c r="D116" s="234" t="s">
        <v>170</v>
      </c>
      <c r="E116" s="233">
        <v>45192.0</v>
      </c>
      <c r="F116" s="238">
        <v>0.9583333333333334</v>
      </c>
      <c r="G116" s="237">
        <v>0.20833333333333334</v>
      </c>
      <c r="H116" s="235">
        <v>6.0</v>
      </c>
      <c r="I116" s="236">
        <v>0.0</v>
      </c>
      <c r="J116" s="236">
        <v>0.0</v>
      </c>
      <c r="K116" s="235">
        <v>6.0</v>
      </c>
      <c r="L116" s="152"/>
    </row>
    <row r="117">
      <c r="A117" s="258">
        <v>45192.0</v>
      </c>
      <c r="B117" s="152" t="s">
        <v>30</v>
      </c>
      <c r="C117" s="153" t="s">
        <v>1</v>
      </c>
      <c r="D117" s="234" t="s">
        <v>170</v>
      </c>
      <c r="E117" s="233">
        <v>45192.0</v>
      </c>
      <c r="F117" s="237">
        <v>0.9375</v>
      </c>
      <c r="G117" s="237">
        <v>0.20833333333333334</v>
      </c>
      <c r="H117" s="235">
        <v>6.5</v>
      </c>
      <c r="I117" s="236">
        <v>0.0</v>
      </c>
      <c r="J117" s="236">
        <v>0.0</v>
      </c>
      <c r="K117" s="235">
        <v>6.5</v>
      </c>
      <c r="L117" s="152"/>
    </row>
    <row r="118">
      <c r="A118" s="258">
        <v>45192.0</v>
      </c>
      <c r="B118" s="152" t="s">
        <v>18</v>
      </c>
      <c r="C118" s="153" t="s">
        <v>1</v>
      </c>
      <c r="D118" s="234" t="s">
        <v>170</v>
      </c>
      <c r="E118" s="233">
        <v>45192.0</v>
      </c>
      <c r="F118" s="235">
        <v>0.0</v>
      </c>
      <c r="G118" s="235">
        <v>0.0</v>
      </c>
      <c r="H118" s="235">
        <v>0.0</v>
      </c>
      <c r="I118" s="236">
        <v>0.0</v>
      </c>
      <c r="J118" s="236">
        <v>0.0</v>
      </c>
      <c r="K118" s="235">
        <v>0.0</v>
      </c>
      <c r="L118" s="152" t="s">
        <v>166</v>
      </c>
    </row>
    <row r="119">
      <c r="A119" s="258">
        <v>45192.0</v>
      </c>
      <c r="B119" s="152" t="s">
        <v>54</v>
      </c>
      <c r="C119" s="153" t="s">
        <v>1</v>
      </c>
      <c r="D119" s="234" t="s">
        <v>170</v>
      </c>
      <c r="E119" s="233">
        <v>45192.0</v>
      </c>
      <c r="F119" s="237">
        <v>0.9375</v>
      </c>
      <c r="G119" s="237">
        <v>0.20833333333333334</v>
      </c>
      <c r="H119" s="235">
        <v>6.5</v>
      </c>
      <c r="I119" s="236">
        <v>0.0</v>
      </c>
      <c r="J119" s="236">
        <v>0.0</v>
      </c>
      <c r="K119" s="235">
        <v>6.5</v>
      </c>
      <c r="L119" s="152">
        <v>0.0</v>
      </c>
    </row>
    <row r="120">
      <c r="A120" s="258">
        <v>45192.0</v>
      </c>
      <c r="B120" s="152" t="s">
        <v>52</v>
      </c>
      <c r="C120" s="152" t="s">
        <v>23</v>
      </c>
      <c r="D120" s="234" t="s">
        <v>172</v>
      </c>
      <c r="E120" s="233">
        <v>45193.0</v>
      </c>
      <c r="F120" s="235">
        <v>0.0</v>
      </c>
      <c r="G120" s="235">
        <v>0.0</v>
      </c>
      <c r="H120" s="68">
        <v>0.0</v>
      </c>
      <c r="I120" s="68">
        <v>0.0</v>
      </c>
      <c r="J120" s="68">
        <v>0.0</v>
      </c>
      <c r="K120" s="68">
        <v>0.0</v>
      </c>
      <c r="L120" s="152" t="s">
        <v>25</v>
      </c>
    </row>
    <row r="121">
      <c r="A121" s="258">
        <v>45192.0</v>
      </c>
      <c r="B121" s="152" t="s">
        <v>50</v>
      </c>
      <c r="C121" s="152" t="s">
        <v>23</v>
      </c>
      <c r="D121" s="234" t="s">
        <v>172</v>
      </c>
      <c r="E121" s="233">
        <v>45193.0</v>
      </c>
      <c r="F121" s="238">
        <v>0.020833333333333332</v>
      </c>
      <c r="G121" s="237">
        <v>0.16666666666666666</v>
      </c>
      <c r="H121" s="68">
        <v>3.5</v>
      </c>
      <c r="I121" s="68">
        <v>0.0</v>
      </c>
      <c r="J121" s="68">
        <v>0.0</v>
      </c>
      <c r="K121" s="68">
        <v>3.5</v>
      </c>
      <c r="L121" s="152"/>
    </row>
    <row r="122">
      <c r="A122" s="258">
        <v>45192.0</v>
      </c>
      <c r="B122" s="152" t="s">
        <v>50</v>
      </c>
      <c r="C122" s="152" t="s">
        <v>49</v>
      </c>
      <c r="D122" s="234" t="s">
        <v>172</v>
      </c>
      <c r="E122" s="233">
        <v>45193.0</v>
      </c>
      <c r="F122" s="238">
        <v>0.16666666666666666</v>
      </c>
      <c r="G122" s="237">
        <v>0.375</v>
      </c>
      <c r="H122" s="235">
        <v>5.0</v>
      </c>
      <c r="I122" s="236">
        <v>0.0</v>
      </c>
      <c r="J122" s="235">
        <v>3.0</v>
      </c>
      <c r="K122" s="235">
        <v>2.0</v>
      </c>
      <c r="L122" s="68" t="s">
        <v>192</v>
      </c>
    </row>
    <row r="123">
      <c r="A123" s="258">
        <v>45192.0</v>
      </c>
      <c r="B123" s="153" t="s">
        <v>123</v>
      </c>
      <c r="C123" s="153" t="s">
        <v>23</v>
      </c>
      <c r="D123" s="234" t="s">
        <v>172</v>
      </c>
      <c r="E123" s="233">
        <v>45193.0</v>
      </c>
      <c r="F123" s="237">
        <v>0.16666666666666666</v>
      </c>
      <c r="G123" s="238">
        <v>0.4583333333333333</v>
      </c>
      <c r="H123" s="235">
        <v>7.0</v>
      </c>
      <c r="I123" s="236">
        <v>0.0</v>
      </c>
      <c r="J123" s="236">
        <v>5.0</v>
      </c>
      <c r="K123" s="235">
        <v>2.0</v>
      </c>
    </row>
    <row r="124">
      <c r="A124" s="258">
        <v>45192.0</v>
      </c>
      <c r="B124" s="153" t="s">
        <v>45</v>
      </c>
      <c r="C124" s="153" t="s">
        <v>1</v>
      </c>
      <c r="D124" s="234" t="s">
        <v>172</v>
      </c>
      <c r="E124" s="233">
        <v>45193.0</v>
      </c>
      <c r="F124" s="238">
        <v>0.20833333333333334</v>
      </c>
      <c r="G124" s="237">
        <v>0.5625</v>
      </c>
      <c r="H124" s="235">
        <v>8.5</v>
      </c>
      <c r="I124" s="235">
        <v>0.5</v>
      </c>
      <c r="J124" s="235">
        <v>7.0</v>
      </c>
      <c r="K124" s="236">
        <v>1.0</v>
      </c>
      <c r="L124" s="68" t="s">
        <v>192</v>
      </c>
    </row>
    <row r="125">
      <c r="A125" s="258">
        <v>45192.0</v>
      </c>
      <c r="B125" s="152" t="s">
        <v>32</v>
      </c>
      <c r="C125" s="153" t="s">
        <v>1</v>
      </c>
      <c r="D125" s="234" t="s">
        <v>172</v>
      </c>
      <c r="E125" s="233">
        <v>45193.0</v>
      </c>
      <c r="F125" s="238">
        <v>0.20833333333333334</v>
      </c>
      <c r="G125" s="237">
        <v>0.5625</v>
      </c>
      <c r="H125" s="235">
        <v>8.5</v>
      </c>
      <c r="I125" s="235">
        <v>0.5</v>
      </c>
      <c r="J125" s="235">
        <v>7.0</v>
      </c>
      <c r="K125" s="236">
        <v>1.0</v>
      </c>
      <c r="L125" s="68" t="s">
        <v>192</v>
      </c>
    </row>
    <row r="126">
      <c r="A126" s="258">
        <v>45192.0</v>
      </c>
      <c r="B126" s="152" t="s">
        <v>55</v>
      </c>
      <c r="C126" s="152" t="s">
        <v>145</v>
      </c>
      <c r="D126" s="234" t="s">
        <v>172</v>
      </c>
      <c r="E126" s="233">
        <v>45193.0</v>
      </c>
      <c r="F126" s="237">
        <v>0.16666666666666666</v>
      </c>
      <c r="G126" s="238">
        <v>0.4583333333333333</v>
      </c>
      <c r="H126" s="235">
        <v>7.0</v>
      </c>
      <c r="I126" s="236">
        <v>0.0</v>
      </c>
      <c r="J126" s="236">
        <v>5.0</v>
      </c>
      <c r="K126" s="235">
        <v>2.0</v>
      </c>
      <c r="L126" s="152"/>
    </row>
    <row r="127">
      <c r="A127" s="258">
        <v>45192.0</v>
      </c>
      <c r="B127" s="152" t="s">
        <v>190</v>
      </c>
      <c r="C127" s="153" t="s">
        <v>51</v>
      </c>
      <c r="D127" s="243" t="s">
        <v>172</v>
      </c>
      <c r="E127" s="233">
        <v>45193.0</v>
      </c>
      <c r="F127" s="281">
        <v>0.20833333333333334</v>
      </c>
      <c r="G127" s="281">
        <v>0.5208333333333334</v>
      </c>
      <c r="H127" s="240">
        <v>7.5</v>
      </c>
      <c r="I127" s="244">
        <v>0.0</v>
      </c>
      <c r="J127" s="240">
        <v>6.5</v>
      </c>
      <c r="K127" s="244">
        <v>1.0</v>
      </c>
      <c r="L127" s="68"/>
    </row>
    <row r="128">
      <c r="A128" s="258">
        <v>45192.0</v>
      </c>
      <c r="B128" s="153" t="s">
        <v>69</v>
      </c>
      <c r="C128" s="153" t="s">
        <v>51</v>
      </c>
      <c r="D128" s="243" t="s">
        <v>172</v>
      </c>
      <c r="E128" s="233">
        <v>45193.0</v>
      </c>
      <c r="F128" s="281">
        <v>0.16666666666666666</v>
      </c>
      <c r="G128" s="242">
        <v>0.5</v>
      </c>
      <c r="H128" s="240">
        <v>8.0</v>
      </c>
      <c r="I128" s="240">
        <v>0.0</v>
      </c>
      <c r="J128" s="244">
        <v>6.0</v>
      </c>
      <c r="K128" s="244">
        <v>2.0</v>
      </c>
    </row>
    <row r="129">
      <c r="A129" s="258">
        <v>45192.0</v>
      </c>
      <c r="B129" s="152" t="s">
        <v>82</v>
      </c>
      <c r="C129" s="152" t="s">
        <v>35</v>
      </c>
      <c r="D129" s="234" t="s">
        <v>172</v>
      </c>
      <c r="E129" s="233">
        <v>45193.0</v>
      </c>
      <c r="F129" s="238">
        <v>0.20833333333333334</v>
      </c>
      <c r="G129" s="238">
        <v>0.4583333333333333</v>
      </c>
      <c r="H129" s="236">
        <v>6.0</v>
      </c>
      <c r="I129" s="236">
        <v>0.0</v>
      </c>
      <c r="J129" s="236">
        <v>5.0</v>
      </c>
      <c r="K129" s="236">
        <v>1.0</v>
      </c>
    </row>
    <row r="130">
      <c r="A130" s="258">
        <v>45192.0</v>
      </c>
      <c r="B130" s="153" t="s">
        <v>103</v>
      </c>
      <c r="C130" s="153" t="s">
        <v>31</v>
      </c>
      <c r="D130" s="234" t="s">
        <v>172</v>
      </c>
      <c r="E130" s="233">
        <v>45193.0</v>
      </c>
      <c r="F130" s="237">
        <v>0.22916666666666666</v>
      </c>
      <c r="G130" s="237">
        <v>0.5625</v>
      </c>
      <c r="H130" s="235">
        <v>8.0</v>
      </c>
      <c r="I130" s="235">
        <v>0.0</v>
      </c>
      <c r="J130" s="235">
        <v>7.5</v>
      </c>
      <c r="K130" s="235">
        <v>0.5</v>
      </c>
    </row>
    <row r="131">
      <c r="A131" s="258">
        <v>45192.0</v>
      </c>
      <c r="B131" s="153" t="s">
        <v>97</v>
      </c>
      <c r="C131" s="153" t="s">
        <v>31</v>
      </c>
      <c r="D131" s="234" t="s">
        <v>172</v>
      </c>
      <c r="E131" s="233">
        <v>45193.0</v>
      </c>
      <c r="F131" s="237">
        <v>0.25</v>
      </c>
      <c r="G131" s="237">
        <v>0.5833333333333334</v>
      </c>
      <c r="H131" s="235">
        <v>8.0</v>
      </c>
      <c r="I131" s="235">
        <v>0.0</v>
      </c>
      <c r="J131" s="235">
        <v>8.0</v>
      </c>
      <c r="K131" s="235">
        <v>0.0</v>
      </c>
      <c r="L131" s="152"/>
    </row>
    <row r="132">
      <c r="A132" s="258">
        <v>45193.0</v>
      </c>
      <c r="B132" s="153" t="s">
        <v>88</v>
      </c>
      <c r="C132" s="153" t="s">
        <v>31</v>
      </c>
      <c r="D132" s="234" t="s">
        <v>172</v>
      </c>
      <c r="E132" s="233">
        <v>45193.0</v>
      </c>
      <c r="F132" s="238">
        <v>0.9166666666666666</v>
      </c>
      <c r="G132" s="237">
        <v>0.3333333333333333</v>
      </c>
      <c r="H132" s="235">
        <v>10.0</v>
      </c>
      <c r="I132" s="235">
        <v>0.0</v>
      </c>
      <c r="J132" s="235">
        <v>2.0</v>
      </c>
      <c r="K132" s="235">
        <v>8.0</v>
      </c>
    </row>
    <row r="133">
      <c r="A133" s="258">
        <v>45193.0</v>
      </c>
      <c r="B133" s="153" t="s">
        <v>335</v>
      </c>
      <c r="C133" s="153" t="s">
        <v>51</v>
      </c>
      <c r="D133" s="234" t="s">
        <v>172</v>
      </c>
      <c r="E133" s="233">
        <v>45193.0</v>
      </c>
      <c r="F133" s="238">
        <v>0.9583333333333334</v>
      </c>
      <c r="G133" s="237">
        <v>0.20833333333333334</v>
      </c>
      <c r="H133" s="235">
        <v>6.0</v>
      </c>
      <c r="I133" s="236">
        <v>0.0</v>
      </c>
      <c r="J133" s="236">
        <v>0.0</v>
      </c>
      <c r="K133" s="235">
        <v>6.0</v>
      </c>
      <c r="L133" s="152"/>
    </row>
    <row r="134">
      <c r="A134" s="258">
        <v>45193.0</v>
      </c>
      <c r="B134" s="153" t="s">
        <v>139</v>
      </c>
      <c r="C134" s="153" t="s">
        <v>35</v>
      </c>
      <c r="D134" s="234" t="s">
        <v>172</v>
      </c>
      <c r="E134" s="233">
        <v>45193.0</v>
      </c>
      <c r="F134" s="235">
        <v>0.0</v>
      </c>
      <c r="G134" s="235">
        <v>0.0</v>
      </c>
      <c r="H134" s="235">
        <v>0.0</v>
      </c>
      <c r="I134" s="235">
        <v>0.0</v>
      </c>
      <c r="J134" s="235">
        <v>0.0</v>
      </c>
      <c r="K134" s="235">
        <v>0.0</v>
      </c>
      <c r="L134" s="152" t="s">
        <v>25</v>
      </c>
    </row>
    <row r="135">
      <c r="A135" s="258">
        <v>45193.0</v>
      </c>
      <c r="B135" s="152" t="s">
        <v>82</v>
      </c>
      <c r="C135" s="152" t="s">
        <v>35</v>
      </c>
      <c r="D135" s="234" t="s">
        <v>172</v>
      </c>
      <c r="E135" s="233">
        <v>45193.0</v>
      </c>
      <c r="F135" s="238">
        <v>0.9583333333333334</v>
      </c>
      <c r="G135" s="237">
        <v>0.4583333333333333</v>
      </c>
      <c r="H135" s="235">
        <v>12.0</v>
      </c>
      <c r="I135" s="235">
        <v>4.0</v>
      </c>
      <c r="J135" s="235">
        <v>1.0</v>
      </c>
      <c r="K135" s="235">
        <v>7.0</v>
      </c>
      <c r="L135" s="152" t="s">
        <v>261</v>
      </c>
    </row>
    <row r="136">
      <c r="A136" s="258">
        <v>45193.0</v>
      </c>
      <c r="B136" s="152" t="s">
        <v>18</v>
      </c>
      <c r="C136" s="152" t="s">
        <v>1</v>
      </c>
      <c r="D136" s="234" t="s">
        <v>174</v>
      </c>
      <c r="E136" s="233">
        <v>45194.0</v>
      </c>
      <c r="F136" s="235">
        <v>0.0</v>
      </c>
      <c r="G136" s="235">
        <v>0.0</v>
      </c>
      <c r="H136" s="68">
        <v>0.0</v>
      </c>
      <c r="I136" s="68">
        <v>0.0</v>
      </c>
      <c r="J136" s="68">
        <v>0.0</v>
      </c>
      <c r="K136" s="68">
        <v>0.0</v>
      </c>
      <c r="L136" s="68" t="s">
        <v>25</v>
      </c>
    </row>
    <row r="137">
      <c r="A137" s="258">
        <v>45193.0</v>
      </c>
      <c r="B137" s="152" t="s">
        <v>30</v>
      </c>
      <c r="C137" s="153" t="s">
        <v>1</v>
      </c>
      <c r="D137" s="234" t="s">
        <v>174</v>
      </c>
      <c r="E137" s="233">
        <v>45194.0</v>
      </c>
      <c r="F137" s="237">
        <v>0.0</v>
      </c>
      <c r="G137" s="238">
        <v>0.20833333333333334</v>
      </c>
      <c r="H137" s="68">
        <v>5.0</v>
      </c>
      <c r="I137" s="68">
        <v>0.0</v>
      </c>
      <c r="J137" s="68">
        <v>0.0</v>
      </c>
      <c r="K137" s="68">
        <v>5.0</v>
      </c>
    </row>
    <row r="138">
      <c r="A138" s="258">
        <v>45193.0</v>
      </c>
      <c r="B138" s="152" t="s">
        <v>55</v>
      </c>
      <c r="C138" s="153" t="s">
        <v>1</v>
      </c>
      <c r="D138" s="234" t="s">
        <v>174</v>
      </c>
      <c r="E138" s="233">
        <v>45194.0</v>
      </c>
      <c r="F138" s="237">
        <v>0.0</v>
      </c>
      <c r="G138" s="237">
        <v>0.16666666666666666</v>
      </c>
      <c r="H138" s="68">
        <v>4.0</v>
      </c>
      <c r="I138" s="68">
        <v>0.0</v>
      </c>
      <c r="J138" s="68">
        <v>0.0</v>
      </c>
      <c r="K138" s="68">
        <v>4.0</v>
      </c>
      <c r="L138" s="153"/>
    </row>
    <row r="139">
      <c r="A139" s="258">
        <v>45193.0</v>
      </c>
      <c r="B139" s="152" t="s">
        <v>55</v>
      </c>
      <c r="C139" s="152" t="s">
        <v>145</v>
      </c>
      <c r="D139" s="234" t="s">
        <v>174</v>
      </c>
      <c r="E139" s="233">
        <v>45194.0</v>
      </c>
      <c r="F139" s="237">
        <v>0.16666666666666666</v>
      </c>
      <c r="G139" s="237">
        <v>0.375</v>
      </c>
      <c r="H139" s="68">
        <v>5.0</v>
      </c>
      <c r="I139" s="68">
        <v>1.0</v>
      </c>
      <c r="J139" s="68">
        <v>2.0</v>
      </c>
      <c r="K139" s="68">
        <v>2.0</v>
      </c>
      <c r="L139" s="152" t="s">
        <v>191</v>
      </c>
    </row>
    <row r="140">
      <c r="A140" s="258">
        <v>45193.0</v>
      </c>
      <c r="B140" s="152" t="s">
        <v>50</v>
      </c>
      <c r="C140" s="153" t="s">
        <v>51</v>
      </c>
      <c r="D140" s="234" t="s">
        <v>174</v>
      </c>
      <c r="E140" s="233">
        <v>45194.0</v>
      </c>
      <c r="F140" s="238">
        <v>0.020833333333333332</v>
      </c>
      <c r="G140" s="237">
        <v>0.16666666666666666</v>
      </c>
      <c r="H140" s="68">
        <v>3.5</v>
      </c>
      <c r="I140" s="68">
        <v>0.0</v>
      </c>
      <c r="J140" s="68">
        <v>0.0</v>
      </c>
      <c r="K140" s="68">
        <v>3.5</v>
      </c>
      <c r="L140" s="153"/>
    </row>
    <row r="141">
      <c r="A141" s="258">
        <v>45193.0</v>
      </c>
      <c r="B141" s="152" t="s">
        <v>50</v>
      </c>
      <c r="C141" s="152" t="s">
        <v>49</v>
      </c>
      <c r="D141" s="234" t="s">
        <v>174</v>
      </c>
      <c r="E141" s="233">
        <v>45194.0</v>
      </c>
      <c r="F141" s="238">
        <v>0.16666666666666666</v>
      </c>
      <c r="G141" s="237">
        <v>0.3333333333333333</v>
      </c>
      <c r="H141" s="235">
        <v>4.0</v>
      </c>
      <c r="I141" s="236">
        <v>0.0</v>
      </c>
      <c r="J141" s="235">
        <v>2.0</v>
      </c>
      <c r="K141" s="235">
        <v>2.0</v>
      </c>
    </row>
    <row r="142">
      <c r="A142" s="258">
        <v>45193.0</v>
      </c>
      <c r="B142" s="153" t="s">
        <v>123</v>
      </c>
      <c r="C142" s="153" t="s">
        <v>23</v>
      </c>
      <c r="D142" s="234" t="s">
        <v>174</v>
      </c>
      <c r="E142" s="233">
        <v>45194.0</v>
      </c>
      <c r="F142" s="237">
        <v>0.16666666666666666</v>
      </c>
      <c r="G142" s="238">
        <v>0.4583333333333333</v>
      </c>
      <c r="H142" s="235">
        <v>7.0</v>
      </c>
      <c r="I142" s="236">
        <v>0.0</v>
      </c>
      <c r="J142" s="236">
        <v>5.0</v>
      </c>
      <c r="K142" s="235">
        <v>2.0</v>
      </c>
    </row>
    <row r="143">
      <c r="A143" s="258">
        <v>45193.0</v>
      </c>
      <c r="B143" s="153" t="s">
        <v>45</v>
      </c>
      <c r="C143" s="153" t="s">
        <v>1</v>
      </c>
      <c r="D143" s="234" t="s">
        <v>174</v>
      </c>
      <c r="E143" s="233">
        <v>45194.0</v>
      </c>
      <c r="F143" s="238">
        <v>0.20833333333333334</v>
      </c>
      <c r="G143" s="238">
        <v>0.4791666666666667</v>
      </c>
      <c r="H143" s="236">
        <v>6.5</v>
      </c>
      <c r="I143" s="236">
        <v>0.0</v>
      </c>
      <c r="J143" s="236">
        <v>5.5</v>
      </c>
      <c r="K143" s="236">
        <v>1.0</v>
      </c>
      <c r="L143" s="152"/>
    </row>
    <row r="144">
      <c r="A144" s="258">
        <v>45193.0</v>
      </c>
      <c r="B144" s="152" t="s">
        <v>32</v>
      </c>
      <c r="C144" s="153" t="s">
        <v>1</v>
      </c>
      <c r="D144" s="234" t="s">
        <v>174</v>
      </c>
      <c r="E144" s="233">
        <v>45194.0</v>
      </c>
      <c r="F144" s="237">
        <v>0.16666666666666666</v>
      </c>
      <c r="G144" s="238">
        <v>0.4791666666666667</v>
      </c>
      <c r="H144" s="235">
        <v>7.5</v>
      </c>
      <c r="I144" s="236">
        <v>0.0</v>
      </c>
      <c r="J144" s="236">
        <v>5.5</v>
      </c>
      <c r="K144" s="235">
        <v>2.0</v>
      </c>
      <c r="L144" s="152"/>
    </row>
    <row r="145">
      <c r="A145" s="258">
        <v>45193.0</v>
      </c>
      <c r="B145" s="152" t="s">
        <v>52</v>
      </c>
      <c r="C145" s="153" t="s">
        <v>51</v>
      </c>
      <c r="D145" s="234" t="s">
        <v>174</v>
      </c>
      <c r="E145" s="233">
        <v>45194.0</v>
      </c>
      <c r="F145" s="238">
        <v>0.16666666666666666</v>
      </c>
      <c r="G145" s="237">
        <v>0.5</v>
      </c>
      <c r="H145" s="235">
        <v>8.0</v>
      </c>
      <c r="I145" s="235">
        <v>0.0</v>
      </c>
      <c r="J145" s="236">
        <v>6.0</v>
      </c>
      <c r="K145" s="236">
        <v>2.0</v>
      </c>
      <c r="L145" s="152"/>
    </row>
    <row r="146">
      <c r="A146" s="258">
        <v>45193.0</v>
      </c>
      <c r="B146" s="153" t="s">
        <v>69</v>
      </c>
      <c r="C146" s="153" t="s">
        <v>51</v>
      </c>
      <c r="D146" s="234" t="s">
        <v>174</v>
      </c>
      <c r="E146" s="233">
        <v>45194.0</v>
      </c>
      <c r="F146" s="281">
        <v>0.16666666666666666</v>
      </c>
      <c r="G146" s="242">
        <v>0.5</v>
      </c>
      <c r="H146" s="240">
        <v>8.0</v>
      </c>
      <c r="I146" s="240">
        <v>0.0</v>
      </c>
      <c r="J146" s="244">
        <v>6.0</v>
      </c>
      <c r="K146" s="244">
        <v>2.0</v>
      </c>
      <c r="L146" s="152"/>
    </row>
    <row r="147" ht="16.5" customHeight="1">
      <c r="A147" s="258">
        <v>45193.0</v>
      </c>
      <c r="B147" s="155" t="s">
        <v>190</v>
      </c>
      <c r="C147" s="153" t="s">
        <v>51</v>
      </c>
      <c r="D147" s="234" t="s">
        <v>174</v>
      </c>
      <c r="E147" s="233">
        <v>45194.0</v>
      </c>
      <c r="F147" s="238">
        <v>0.20833333333333334</v>
      </c>
      <c r="G147" s="238">
        <v>0.5208333333333334</v>
      </c>
      <c r="H147" s="236">
        <v>7.5</v>
      </c>
      <c r="I147" s="236">
        <v>0.0</v>
      </c>
      <c r="J147" s="236">
        <v>6.5</v>
      </c>
      <c r="K147" s="236">
        <v>1.0</v>
      </c>
    </row>
    <row r="148">
      <c r="A148" s="258">
        <v>45193.0</v>
      </c>
      <c r="B148" s="152" t="s">
        <v>54</v>
      </c>
      <c r="C148" s="153" t="s">
        <v>31</v>
      </c>
      <c r="D148" s="234" t="s">
        <v>174</v>
      </c>
      <c r="E148" s="233">
        <v>45194.0</v>
      </c>
      <c r="F148" s="238">
        <v>0.20833333333333334</v>
      </c>
      <c r="G148" s="238">
        <v>0.4791666666666667</v>
      </c>
      <c r="H148" s="236">
        <v>6.5</v>
      </c>
      <c r="I148" s="236">
        <v>0.0</v>
      </c>
      <c r="J148" s="236">
        <v>5.5</v>
      </c>
      <c r="K148" s="236">
        <v>1.0</v>
      </c>
      <c r="M148" s="153"/>
      <c r="N148" s="153"/>
      <c r="O148" s="153"/>
      <c r="P148" s="153"/>
      <c r="Q148" s="153"/>
      <c r="R148" s="153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</row>
    <row r="149">
      <c r="A149" s="258">
        <v>45193.0</v>
      </c>
      <c r="B149" s="153" t="s">
        <v>103</v>
      </c>
      <c r="C149" s="153" t="s">
        <v>31</v>
      </c>
      <c r="D149" s="234" t="s">
        <v>174</v>
      </c>
      <c r="E149" s="233">
        <v>45194.0</v>
      </c>
      <c r="F149" s="237">
        <v>0.20833333333333334</v>
      </c>
      <c r="G149" s="237">
        <v>0.5</v>
      </c>
      <c r="H149" s="68">
        <v>7.0</v>
      </c>
      <c r="I149" s="68">
        <v>0.0</v>
      </c>
      <c r="J149" s="68">
        <v>6.0</v>
      </c>
      <c r="K149" s="68">
        <v>1.0</v>
      </c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</row>
    <row r="150">
      <c r="A150" s="258">
        <v>45193.0</v>
      </c>
      <c r="B150" s="153" t="s">
        <v>97</v>
      </c>
      <c r="C150" s="153" t="s">
        <v>31</v>
      </c>
      <c r="D150" s="234" t="s">
        <v>174</v>
      </c>
      <c r="E150" s="233">
        <v>45194.0</v>
      </c>
      <c r="F150" s="235">
        <v>0.0</v>
      </c>
      <c r="G150" s="235">
        <v>0.0</v>
      </c>
      <c r="H150" s="235">
        <v>0.0</v>
      </c>
      <c r="I150" s="235">
        <v>0.0</v>
      </c>
      <c r="J150" s="235">
        <v>0.0</v>
      </c>
      <c r="K150" s="235">
        <v>0.0</v>
      </c>
      <c r="L150" s="152" t="s">
        <v>25</v>
      </c>
      <c r="M150" s="153"/>
      <c r="N150" s="153"/>
      <c r="O150" s="153"/>
      <c r="P150" s="153"/>
      <c r="Q150" s="153"/>
      <c r="R150" s="153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</row>
    <row r="151">
      <c r="A151" s="258">
        <v>45194.0</v>
      </c>
      <c r="B151" s="153" t="s">
        <v>88</v>
      </c>
      <c r="C151" s="153" t="s">
        <v>31</v>
      </c>
      <c r="D151" s="234" t="s">
        <v>174</v>
      </c>
      <c r="E151" s="233">
        <v>45194.0</v>
      </c>
      <c r="F151" s="238">
        <v>0.9166666666666666</v>
      </c>
      <c r="G151" s="237">
        <v>0.22916666666666666</v>
      </c>
      <c r="H151" s="235">
        <v>7.5</v>
      </c>
      <c r="I151" s="236">
        <v>0.0</v>
      </c>
      <c r="J151" s="236">
        <v>0.0</v>
      </c>
      <c r="K151" s="235">
        <v>7.5</v>
      </c>
      <c r="L151" s="152" t="s">
        <v>25</v>
      </c>
    </row>
    <row r="152">
      <c r="A152" s="258">
        <v>45194.0</v>
      </c>
      <c r="B152" s="153" t="s">
        <v>335</v>
      </c>
      <c r="C152" s="153" t="s">
        <v>51</v>
      </c>
      <c r="D152" s="234" t="s">
        <v>174</v>
      </c>
      <c r="E152" s="233">
        <v>45194.0</v>
      </c>
      <c r="F152" s="235">
        <v>0.0</v>
      </c>
      <c r="G152" s="235">
        <v>0.0</v>
      </c>
      <c r="H152" s="235">
        <v>0.0</v>
      </c>
      <c r="I152" s="236">
        <v>0.0</v>
      </c>
      <c r="J152" s="236">
        <v>0.0</v>
      </c>
      <c r="K152" s="235">
        <v>0.0</v>
      </c>
      <c r="L152" s="152"/>
    </row>
    <row r="153">
      <c r="A153" s="258">
        <v>45194.0</v>
      </c>
      <c r="B153" s="152" t="s">
        <v>52</v>
      </c>
      <c r="C153" s="153" t="s">
        <v>51</v>
      </c>
      <c r="D153" s="234" t="s">
        <v>174</v>
      </c>
      <c r="E153" s="233">
        <v>45194.0</v>
      </c>
      <c r="F153" s="238">
        <v>0.9583333333333334</v>
      </c>
      <c r="G153" s="237">
        <v>0.20833333333333334</v>
      </c>
      <c r="H153" s="235">
        <v>6.0</v>
      </c>
      <c r="I153" s="236">
        <v>0.0</v>
      </c>
      <c r="J153" s="236">
        <v>0.0</v>
      </c>
      <c r="K153" s="235">
        <v>6.0</v>
      </c>
      <c r="L153" s="152"/>
    </row>
    <row r="154">
      <c r="A154" s="258">
        <v>45194.0</v>
      </c>
      <c r="B154" s="153" t="s">
        <v>139</v>
      </c>
      <c r="C154" s="153" t="s">
        <v>35</v>
      </c>
      <c r="D154" s="234" t="s">
        <v>174</v>
      </c>
      <c r="E154" s="233">
        <v>45194.0</v>
      </c>
      <c r="F154" s="238">
        <v>0.9583333333333334</v>
      </c>
      <c r="G154" s="237">
        <v>0.20833333333333334</v>
      </c>
      <c r="H154" s="235">
        <v>6.0</v>
      </c>
      <c r="I154" s="236">
        <v>0.0</v>
      </c>
      <c r="J154" s="236">
        <v>0.0</v>
      </c>
      <c r="K154" s="235">
        <v>6.0</v>
      </c>
      <c r="L154" s="152"/>
    </row>
    <row r="155">
      <c r="A155" s="258">
        <v>45194.0</v>
      </c>
      <c r="B155" s="152" t="s">
        <v>18</v>
      </c>
      <c r="C155" s="153" t="s">
        <v>1</v>
      </c>
      <c r="D155" s="234" t="s">
        <v>174</v>
      </c>
      <c r="E155" s="233">
        <v>45194.0</v>
      </c>
      <c r="F155" s="237">
        <v>0.9375</v>
      </c>
      <c r="G155" s="237">
        <v>0.20833333333333334</v>
      </c>
      <c r="H155" s="235">
        <v>6.5</v>
      </c>
      <c r="I155" s="236">
        <v>0.0</v>
      </c>
      <c r="J155" s="236">
        <v>0.0</v>
      </c>
      <c r="K155" s="235">
        <v>6.5</v>
      </c>
      <c r="L155" s="152"/>
    </row>
    <row r="156">
      <c r="A156" s="258">
        <v>45194.0</v>
      </c>
      <c r="B156" s="152" t="s">
        <v>32</v>
      </c>
      <c r="C156" s="153" t="s">
        <v>1</v>
      </c>
      <c r="D156" s="234" t="s">
        <v>174</v>
      </c>
      <c r="E156" s="233">
        <v>45194.0</v>
      </c>
      <c r="F156" s="237">
        <v>0.9375</v>
      </c>
      <c r="G156" s="237">
        <v>0.20833333333333334</v>
      </c>
      <c r="H156" s="235">
        <v>6.5</v>
      </c>
      <c r="I156" s="236">
        <v>0.0</v>
      </c>
      <c r="J156" s="236">
        <v>0.0</v>
      </c>
      <c r="K156" s="235">
        <v>6.5</v>
      </c>
      <c r="L156" s="152"/>
    </row>
    <row r="157">
      <c r="A157" s="258">
        <v>45194.0</v>
      </c>
      <c r="B157" s="152" t="s">
        <v>55</v>
      </c>
      <c r="C157" s="152" t="s">
        <v>145</v>
      </c>
      <c r="D157" s="234" t="s">
        <v>175</v>
      </c>
      <c r="E157" s="233">
        <v>45195.0</v>
      </c>
      <c r="F157" s="238">
        <v>0.16666666666666666</v>
      </c>
      <c r="G157" s="237">
        <v>0.3958333333333333</v>
      </c>
      <c r="H157" s="235">
        <v>5.5</v>
      </c>
      <c r="I157" s="235">
        <v>0.0</v>
      </c>
      <c r="J157" s="235">
        <v>3.5</v>
      </c>
      <c r="K157" s="235">
        <v>2.0</v>
      </c>
      <c r="L157" s="152"/>
    </row>
    <row r="158">
      <c r="A158" s="258">
        <v>45194.0</v>
      </c>
      <c r="B158" s="152" t="s">
        <v>50</v>
      </c>
      <c r="C158" s="153" t="s">
        <v>23</v>
      </c>
      <c r="D158" s="234" t="s">
        <v>175</v>
      </c>
      <c r="E158" s="233">
        <v>45195.0</v>
      </c>
      <c r="F158" s="238">
        <v>0.020833333333333332</v>
      </c>
      <c r="G158" s="238">
        <v>0.4583333333333333</v>
      </c>
      <c r="H158" s="68">
        <v>10.5</v>
      </c>
      <c r="I158" s="68">
        <v>2.5</v>
      </c>
      <c r="J158" s="68">
        <v>2.5</v>
      </c>
      <c r="K158" s="68">
        <v>5.5</v>
      </c>
      <c r="L158" s="152" t="s">
        <v>304</v>
      </c>
    </row>
    <row r="159">
      <c r="A159" s="258">
        <v>45194.0</v>
      </c>
      <c r="B159" s="153" t="s">
        <v>123</v>
      </c>
      <c r="C159" s="153" t="s">
        <v>23</v>
      </c>
      <c r="D159" s="234" t="s">
        <v>175</v>
      </c>
      <c r="E159" s="233">
        <v>45195.0</v>
      </c>
      <c r="F159" s="235">
        <v>0.0</v>
      </c>
      <c r="G159" s="235">
        <v>0.0</v>
      </c>
      <c r="H159" s="235">
        <v>0.0</v>
      </c>
      <c r="I159" s="235">
        <v>0.0</v>
      </c>
      <c r="J159" s="235">
        <v>0.0</v>
      </c>
      <c r="K159" s="235">
        <v>0.0</v>
      </c>
      <c r="L159" s="152" t="s">
        <v>25</v>
      </c>
    </row>
    <row r="160">
      <c r="A160" s="258">
        <v>45194.0</v>
      </c>
      <c r="B160" s="153" t="s">
        <v>45</v>
      </c>
      <c r="C160" s="153" t="s">
        <v>1</v>
      </c>
      <c r="D160" s="234" t="s">
        <v>175</v>
      </c>
      <c r="E160" s="233">
        <v>45195.0</v>
      </c>
      <c r="F160" s="237">
        <v>0.20833333333333334</v>
      </c>
      <c r="G160" s="238">
        <v>0.4791666666666667</v>
      </c>
      <c r="H160" s="235">
        <v>6.5</v>
      </c>
      <c r="I160" s="236">
        <v>0.0</v>
      </c>
      <c r="J160" s="236">
        <v>5.5</v>
      </c>
      <c r="K160" s="235">
        <v>1.0</v>
      </c>
      <c r="L160" s="152"/>
    </row>
    <row r="161">
      <c r="A161" s="258">
        <v>45194.0</v>
      </c>
      <c r="B161" s="152" t="s">
        <v>30</v>
      </c>
      <c r="C161" s="153" t="s">
        <v>1</v>
      </c>
      <c r="D161" s="234" t="s">
        <v>175</v>
      </c>
      <c r="E161" s="233">
        <v>45195.0</v>
      </c>
      <c r="F161" s="237">
        <v>0.20833333333333334</v>
      </c>
      <c r="G161" s="238">
        <v>0.4791666666666667</v>
      </c>
      <c r="H161" s="235">
        <v>6.5</v>
      </c>
      <c r="I161" s="236">
        <v>0.0</v>
      </c>
      <c r="J161" s="236">
        <v>5.5</v>
      </c>
      <c r="K161" s="235">
        <v>1.0</v>
      </c>
      <c r="L161" s="152"/>
    </row>
    <row r="162">
      <c r="A162" s="258">
        <v>45194.0</v>
      </c>
      <c r="B162" s="153" t="s">
        <v>69</v>
      </c>
      <c r="C162" s="153" t="s">
        <v>51</v>
      </c>
      <c r="D162" s="234" t="s">
        <v>175</v>
      </c>
      <c r="E162" s="233">
        <v>45195.0</v>
      </c>
      <c r="F162" s="235">
        <v>0.0</v>
      </c>
      <c r="G162" s="235">
        <v>0.0</v>
      </c>
      <c r="H162" s="235">
        <v>0.0</v>
      </c>
      <c r="I162" s="235">
        <v>0.0</v>
      </c>
      <c r="J162" s="235">
        <v>0.0</v>
      </c>
      <c r="K162" s="235">
        <v>0.0</v>
      </c>
      <c r="L162" s="152" t="s">
        <v>25</v>
      </c>
    </row>
    <row r="163">
      <c r="A163" s="258">
        <v>45194.0</v>
      </c>
      <c r="B163" s="155" t="s">
        <v>190</v>
      </c>
      <c r="C163" s="153" t="s">
        <v>51</v>
      </c>
      <c r="D163" s="234" t="s">
        <v>175</v>
      </c>
      <c r="E163" s="233">
        <v>45195.0</v>
      </c>
      <c r="F163" s="238">
        <v>0.20833333333333334</v>
      </c>
      <c r="G163" s="238">
        <v>0.5208333333333334</v>
      </c>
      <c r="H163" s="236">
        <v>7.5</v>
      </c>
      <c r="I163" s="236">
        <v>0.0</v>
      </c>
      <c r="J163" s="236">
        <v>6.5</v>
      </c>
      <c r="K163" s="236">
        <v>1.0</v>
      </c>
      <c r="L163" s="152"/>
    </row>
    <row r="164">
      <c r="A164" s="258">
        <v>45194.0</v>
      </c>
      <c r="B164" s="152" t="s">
        <v>189</v>
      </c>
      <c r="C164" s="153" t="s">
        <v>51</v>
      </c>
      <c r="D164" s="234" t="s">
        <v>175</v>
      </c>
      <c r="E164" s="233">
        <v>45195.0</v>
      </c>
      <c r="F164" s="238">
        <v>0.16666666666666666</v>
      </c>
      <c r="G164" s="237">
        <v>0.5</v>
      </c>
      <c r="H164" s="235">
        <v>8.0</v>
      </c>
      <c r="I164" s="235">
        <v>0.0</v>
      </c>
      <c r="J164" s="236">
        <v>6.0</v>
      </c>
      <c r="K164" s="236">
        <v>2.0</v>
      </c>
      <c r="L164" s="152"/>
    </row>
    <row r="165">
      <c r="A165" s="258">
        <v>45194.0</v>
      </c>
      <c r="B165" s="155" t="s">
        <v>82</v>
      </c>
      <c r="C165" s="152" t="s">
        <v>35</v>
      </c>
      <c r="D165" s="234" t="s">
        <v>175</v>
      </c>
      <c r="E165" s="233">
        <v>45195.0</v>
      </c>
      <c r="F165" s="235">
        <v>0.0</v>
      </c>
      <c r="G165" s="235">
        <v>0.0</v>
      </c>
      <c r="H165" s="235">
        <v>0.0</v>
      </c>
      <c r="I165" s="236">
        <v>0.0</v>
      </c>
      <c r="J165" s="235">
        <v>0.0</v>
      </c>
      <c r="K165" s="235">
        <v>0.0</v>
      </c>
      <c r="L165" s="152" t="s">
        <v>25</v>
      </c>
    </row>
    <row r="166">
      <c r="A166" s="258">
        <v>45194.0</v>
      </c>
      <c r="B166" s="152" t="s">
        <v>54</v>
      </c>
      <c r="C166" s="152" t="s">
        <v>35</v>
      </c>
      <c r="D166" s="234" t="s">
        <v>175</v>
      </c>
      <c r="E166" s="233">
        <v>45195.0</v>
      </c>
      <c r="F166" s="238">
        <v>0.20833333333333334</v>
      </c>
      <c r="G166" s="238">
        <v>0.4583333333333333</v>
      </c>
      <c r="H166" s="236">
        <v>6.0</v>
      </c>
      <c r="I166" s="236">
        <v>0.0</v>
      </c>
      <c r="J166" s="236">
        <v>5.0</v>
      </c>
      <c r="K166" s="236">
        <v>1.0</v>
      </c>
      <c r="L166" s="152"/>
    </row>
    <row r="167">
      <c r="A167" s="258">
        <v>45194.0</v>
      </c>
      <c r="B167" s="153" t="s">
        <v>103</v>
      </c>
      <c r="C167" s="153" t="s">
        <v>31</v>
      </c>
      <c r="D167" s="234" t="s">
        <v>175</v>
      </c>
      <c r="E167" s="233">
        <v>45195.0</v>
      </c>
      <c r="F167" s="238">
        <v>0.20833333333333334</v>
      </c>
      <c r="G167" s="238">
        <v>0.5208333333333334</v>
      </c>
      <c r="H167" s="236">
        <v>7.5</v>
      </c>
      <c r="I167" s="236">
        <v>0.0</v>
      </c>
      <c r="J167" s="236">
        <v>6.5</v>
      </c>
      <c r="K167" s="236">
        <v>1.0</v>
      </c>
      <c r="L167" s="152"/>
    </row>
    <row r="168">
      <c r="A168" s="258">
        <v>45194.0</v>
      </c>
      <c r="B168" s="153" t="s">
        <v>97</v>
      </c>
      <c r="C168" s="153" t="s">
        <v>31</v>
      </c>
      <c r="D168" s="234" t="s">
        <v>175</v>
      </c>
      <c r="E168" s="233">
        <v>45195.0</v>
      </c>
      <c r="F168" s="237">
        <v>0.22916666666666666</v>
      </c>
      <c r="G168" s="237">
        <v>0.5416666666666666</v>
      </c>
      <c r="H168" s="235">
        <v>7.5</v>
      </c>
      <c r="I168" s="235">
        <v>0.0</v>
      </c>
      <c r="J168" s="235">
        <v>7.0</v>
      </c>
      <c r="K168" s="235">
        <v>0.5</v>
      </c>
      <c r="L168" s="153"/>
    </row>
    <row r="169">
      <c r="A169" s="258">
        <v>45194.0</v>
      </c>
      <c r="B169" s="152" t="s">
        <v>109</v>
      </c>
      <c r="C169" s="153" t="s">
        <v>31</v>
      </c>
      <c r="D169" s="234" t="s">
        <v>175</v>
      </c>
      <c r="E169" s="233">
        <v>45195.0</v>
      </c>
      <c r="F169" s="235">
        <v>0.0</v>
      </c>
      <c r="G169" s="235">
        <v>0.0</v>
      </c>
      <c r="H169" s="235">
        <v>0.0</v>
      </c>
      <c r="I169" s="235">
        <v>0.0</v>
      </c>
      <c r="J169" s="235">
        <v>0.0</v>
      </c>
      <c r="K169" s="235">
        <v>0.0</v>
      </c>
      <c r="L169" s="152" t="s">
        <v>25</v>
      </c>
    </row>
    <row r="170">
      <c r="A170" s="258">
        <v>45195.0</v>
      </c>
      <c r="B170" s="152" t="s">
        <v>88</v>
      </c>
      <c r="C170" s="153" t="s">
        <v>31</v>
      </c>
      <c r="D170" s="234" t="s">
        <v>175</v>
      </c>
      <c r="E170" s="233">
        <v>45195.0</v>
      </c>
      <c r="F170" s="238">
        <v>0.9166666666666666</v>
      </c>
      <c r="G170" s="237">
        <v>0.22916666666666666</v>
      </c>
      <c r="H170" s="235">
        <v>7.5</v>
      </c>
      <c r="I170" s="236">
        <v>0.0</v>
      </c>
      <c r="J170" s="236">
        <v>0.0</v>
      </c>
      <c r="K170" s="235">
        <v>7.5</v>
      </c>
      <c r="L170" s="152"/>
    </row>
    <row r="171">
      <c r="A171" s="258">
        <v>45195.0</v>
      </c>
      <c r="B171" s="152" t="s">
        <v>335</v>
      </c>
      <c r="C171" s="153" t="s">
        <v>51</v>
      </c>
      <c r="D171" s="234" t="s">
        <v>175</v>
      </c>
      <c r="E171" s="233">
        <v>45195.0</v>
      </c>
      <c r="F171" s="235">
        <v>0.0</v>
      </c>
      <c r="G171" s="235">
        <v>0.0</v>
      </c>
      <c r="H171" s="235">
        <v>0.0</v>
      </c>
      <c r="I171" s="236">
        <v>0.0</v>
      </c>
      <c r="J171" s="236">
        <v>0.0</v>
      </c>
      <c r="K171" s="235">
        <v>0.0</v>
      </c>
      <c r="L171" s="152" t="s">
        <v>25</v>
      </c>
    </row>
    <row r="172">
      <c r="A172" s="258">
        <v>45195.0</v>
      </c>
      <c r="B172" s="152" t="s">
        <v>190</v>
      </c>
      <c r="C172" s="153" t="s">
        <v>51</v>
      </c>
      <c r="D172" s="234" t="s">
        <v>175</v>
      </c>
      <c r="E172" s="233">
        <v>45195.0</v>
      </c>
      <c r="F172" s="238">
        <v>0.9583333333333334</v>
      </c>
      <c r="G172" s="237">
        <v>0.25</v>
      </c>
      <c r="H172" s="235">
        <v>7.0</v>
      </c>
      <c r="I172" s="236">
        <v>0.0</v>
      </c>
      <c r="J172" s="236">
        <v>0.0</v>
      </c>
      <c r="K172" s="235">
        <v>7.0</v>
      </c>
      <c r="L172" s="155"/>
    </row>
    <row r="173">
      <c r="A173" s="258">
        <v>45195.0</v>
      </c>
      <c r="B173" s="153" t="s">
        <v>139</v>
      </c>
      <c r="C173" s="153" t="s">
        <v>35</v>
      </c>
      <c r="D173" s="234" t="s">
        <v>175</v>
      </c>
      <c r="E173" s="233">
        <v>45195.0</v>
      </c>
      <c r="F173" s="238">
        <v>0.9583333333333334</v>
      </c>
      <c r="G173" s="237">
        <v>0.20833333333333334</v>
      </c>
      <c r="H173" s="235">
        <v>6.0</v>
      </c>
      <c r="I173" s="236">
        <v>0.0</v>
      </c>
      <c r="J173" s="236">
        <v>0.0</v>
      </c>
      <c r="K173" s="235">
        <v>6.0</v>
      </c>
      <c r="L173" s="155"/>
    </row>
    <row r="174">
      <c r="A174" s="258">
        <v>45195.0</v>
      </c>
      <c r="B174" s="152" t="s">
        <v>32</v>
      </c>
      <c r="C174" s="153" t="s">
        <v>1</v>
      </c>
      <c r="D174" s="234" t="s">
        <v>175</v>
      </c>
      <c r="E174" s="233">
        <v>45195.0</v>
      </c>
      <c r="F174" s="235">
        <v>0.0</v>
      </c>
      <c r="G174" s="235">
        <v>0.0</v>
      </c>
      <c r="H174" s="235">
        <v>0.0</v>
      </c>
      <c r="I174" s="235">
        <v>0.0</v>
      </c>
      <c r="J174" s="235">
        <v>0.0</v>
      </c>
      <c r="K174" s="235">
        <v>0.0</v>
      </c>
      <c r="L174" s="152" t="s">
        <v>25</v>
      </c>
    </row>
    <row r="175">
      <c r="A175" s="258">
        <v>45195.0</v>
      </c>
      <c r="B175" s="152" t="s">
        <v>52</v>
      </c>
      <c r="C175" s="153" t="s">
        <v>1</v>
      </c>
      <c r="D175" s="234" t="s">
        <v>175</v>
      </c>
      <c r="E175" s="233">
        <v>45195.0</v>
      </c>
      <c r="F175" s="237">
        <v>0.9375</v>
      </c>
      <c r="G175" s="237">
        <v>0.20833333333333334</v>
      </c>
      <c r="H175" s="235">
        <v>6.5</v>
      </c>
      <c r="I175" s="236">
        <v>0.0</v>
      </c>
      <c r="J175" s="236">
        <v>0.0</v>
      </c>
      <c r="K175" s="235">
        <v>6.5</v>
      </c>
      <c r="L175" s="152"/>
    </row>
    <row r="176">
      <c r="A176" s="258">
        <v>45195.0</v>
      </c>
      <c r="B176" s="152" t="s">
        <v>18</v>
      </c>
      <c r="C176" s="153" t="s">
        <v>1</v>
      </c>
      <c r="D176" s="234" t="s">
        <v>175</v>
      </c>
      <c r="E176" s="233">
        <v>45195.0</v>
      </c>
      <c r="F176" s="237">
        <v>0.9375</v>
      </c>
      <c r="G176" s="237">
        <v>0.20833333333333334</v>
      </c>
      <c r="H176" s="235">
        <v>6.5</v>
      </c>
      <c r="I176" s="236">
        <v>0.0</v>
      </c>
      <c r="J176" s="236">
        <v>0.0</v>
      </c>
      <c r="K176" s="235">
        <v>6.5</v>
      </c>
      <c r="L176" s="152"/>
    </row>
    <row r="177">
      <c r="A177" s="258">
        <v>45195.0</v>
      </c>
      <c r="B177" s="152" t="s">
        <v>50</v>
      </c>
      <c r="C177" s="152" t="s">
        <v>23</v>
      </c>
      <c r="D177" s="234" t="s">
        <v>171</v>
      </c>
      <c r="E177" s="233">
        <v>45196.0</v>
      </c>
      <c r="F177" s="235">
        <v>0.0</v>
      </c>
      <c r="G177" s="235">
        <v>0.0</v>
      </c>
      <c r="H177" s="235">
        <v>0.0</v>
      </c>
      <c r="I177" s="235">
        <v>0.0</v>
      </c>
      <c r="J177" s="235">
        <v>0.0</v>
      </c>
      <c r="K177" s="235">
        <v>0.0</v>
      </c>
      <c r="L177" s="152" t="s">
        <v>25</v>
      </c>
    </row>
    <row r="178">
      <c r="A178" s="258">
        <v>45195.0</v>
      </c>
      <c r="B178" s="152" t="s">
        <v>55</v>
      </c>
      <c r="C178" s="152" t="s">
        <v>145</v>
      </c>
      <c r="D178" s="234" t="s">
        <v>171</v>
      </c>
      <c r="E178" s="233">
        <v>45196.0</v>
      </c>
      <c r="F178" s="238">
        <v>0.16666666666666666</v>
      </c>
      <c r="G178" s="237">
        <v>0.4375</v>
      </c>
      <c r="H178" s="235">
        <v>6.5</v>
      </c>
      <c r="I178" s="235">
        <v>0.0</v>
      </c>
      <c r="J178" s="235">
        <v>4.5</v>
      </c>
      <c r="K178" s="235">
        <v>2.0</v>
      </c>
      <c r="L178" s="152"/>
    </row>
    <row r="179">
      <c r="A179" s="258">
        <v>45195.0</v>
      </c>
      <c r="B179" s="152" t="s">
        <v>123</v>
      </c>
      <c r="C179" s="152" t="s">
        <v>23</v>
      </c>
      <c r="D179" s="234" t="s">
        <v>171</v>
      </c>
      <c r="E179" s="233">
        <v>45196.0</v>
      </c>
      <c r="F179" s="238">
        <v>0.020833333333333332</v>
      </c>
      <c r="G179" s="238">
        <v>0.4583333333333333</v>
      </c>
      <c r="H179" s="68">
        <v>10.5</v>
      </c>
      <c r="I179" s="68">
        <v>2.5</v>
      </c>
      <c r="J179" s="68">
        <v>2.5</v>
      </c>
      <c r="K179" s="68">
        <v>5.5</v>
      </c>
      <c r="L179" s="152" t="s">
        <v>304</v>
      </c>
    </row>
    <row r="180">
      <c r="A180" s="258">
        <v>45195.0</v>
      </c>
      <c r="B180" s="153" t="s">
        <v>45</v>
      </c>
      <c r="C180" s="153" t="s">
        <v>1</v>
      </c>
      <c r="D180" s="234" t="s">
        <v>171</v>
      </c>
      <c r="E180" s="233">
        <v>45196.0</v>
      </c>
      <c r="F180" s="238">
        <v>0.20833333333333334</v>
      </c>
      <c r="G180" s="238">
        <v>0.4791666666666667</v>
      </c>
      <c r="H180" s="283">
        <v>6.5</v>
      </c>
      <c r="I180" s="236">
        <v>0.0</v>
      </c>
      <c r="J180" s="283">
        <v>5.5</v>
      </c>
      <c r="K180" s="283">
        <v>1.0</v>
      </c>
      <c r="L180" s="152"/>
    </row>
    <row r="181">
      <c r="A181" s="258">
        <v>45195.0</v>
      </c>
      <c r="B181" s="152" t="s">
        <v>30</v>
      </c>
      <c r="C181" s="153" t="s">
        <v>1</v>
      </c>
      <c r="D181" s="234" t="s">
        <v>171</v>
      </c>
      <c r="E181" s="233">
        <v>45196.0</v>
      </c>
      <c r="F181" s="235">
        <v>0.0</v>
      </c>
      <c r="G181" s="235">
        <v>0.0</v>
      </c>
      <c r="H181" s="235">
        <v>0.0</v>
      </c>
      <c r="I181" s="236">
        <v>0.0</v>
      </c>
      <c r="J181" s="235">
        <v>0.0</v>
      </c>
      <c r="K181" s="235">
        <v>0.0</v>
      </c>
      <c r="L181" s="152" t="s">
        <v>25</v>
      </c>
    </row>
    <row r="182">
      <c r="A182" s="258">
        <v>45195.0</v>
      </c>
      <c r="B182" s="152" t="s">
        <v>54</v>
      </c>
      <c r="C182" s="153" t="s">
        <v>1</v>
      </c>
      <c r="D182" s="234" t="s">
        <v>171</v>
      </c>
      <c r="E182" s="233">
        <v>45196.0</v>
      </c>
      <c r="F182" s="238">
        <v>0.20833333333333334</v>
      </c>
      <c r="G182" s="238">
        <v>0.4791666666666667</v>
      </c>
      <c r="H182" s="283">
        <v>6.5</v>
      </c>
      <c r="I182" s="236">
        <v>0.0</v>
      </c>
      <c r="J182" s="283">
        <v>5.5</v>
      </c>
      <c r="K182" s="283">
        <v>1.0</v>
      </c>
      <c r="L182" s="153"/>
    </row>
    <row r="183">
      <c r="A183" s="258">
        <v>45195.0</v>
      </c>
      <c r="B183" s="153" t="s">
        <v>69</v>
      </c>
      <c r="C183" s="153" t="s">
        <v>51</v>
      </c>
      <c r="D183" s="234" t="s">
        <v>171</v>
      </c>
      <c r="E183" s="233">
        <v>45196.0</v>
      </c>
      <c r="F183" s="238">
        <v>0.16666666666666666</v>
      </c>
      <c r="G183" s="237">
        <v>0.5208333333333334</v>
      </c>
      <c r="H183" s="235">
        <v>8.5</v>
      </c>
      <c r="I183" s="235">
        <v>0.5</v>
      </c>
      <c r="J183" s="236">
        <v>6.0</v>
      </c>
      <c r="K183" s="236">
        <v>2.0</v>
      </c>
      <c r="L183" s="152" t="s">
        <v>166</v>
      </c>
    </row>
    <row r="184">
      <c r="A184" s="258">
        <v>45195.0</v>
      </c>
      <c r="B184" s="152" t="s">
        <v>189</v>
      </c>
      <c r="C184" s="153" t="s">
        <v>51</v>
      </c>
      <c r="D184" s="234" t="s">
        <v>171</v>
      </c>
      <c r="E184" s="233">
        <v>45196.0</v>
      </c>
      <c r="F184" s="237">
        <v>0.25</v>
      </c>
      <c r="G184" s="237">
        <v>0.5</v>
      </c>
      <c r="H184" s="235">
        <v>6.0</v>
      </c>
      <c r="I184" s="235">
        <v>0.0</v>
      </c>
      <c r="J184" s="236">
        <v>6.0</v>
      </c>
      <c r="K184" s="235">
        <v>0.0</v>
      </c>
      <c r="L184" s="153"/>
    </row>
    <row r="185">
      <c r="A185" s="258">
        <v>45195.0</v>
      </c>
      <c r="B185" s="155" t="s">
        <v>82</v>
      </c>
      <c r="C185" s="152" t="s">
        <v>35</v>
      </c>
      <c r="D185" s="234" t="s">
        <v>171</v>
      </c>
      <c r="E185" s="233">
        <v>45196.0</v>
      </c>
      <c r="F185" s="238">
        <v>0.20833333333333334</v>
      </c>
      <c r="G185" s="238">
        <v>0.4583333333333333</v>
      </c>
      <c r="H185" s="236">
        <v>6.0</v>
      </c>
      <c r="I185" s="236">
        <v>0.0</v>
      </c>
      <c r="J185" s="236">
        <v>5.0</v>
      </c>
      <c r="K185" s="236">
        <v>1.0</v>
      </c>
      <c r="L185" s="152" t="s">
        <v>25</v>
      </c>
    </row>
    <row r="186">
      <c r="A186" s="258">
        <v>45195.0</v>
      </c>
      <c r="B186" s="153" t="s">
        <v>103</v>
      </c>
      <c r="C186" s="153" t="s">
        <v>31</v>
      </c>
      <c r="D186" s="234" t="s">
        <v>171</v>
      </c>
      <c r="E186" s="233">
        <v>45196.0</v>
      </c>
      <c r="F186" s="235">
        <v>0.0</v>
      </c>
      <c r="G186" s="235">
        <v>0.0</v>
      </c>
      <c r="H186" s="235">
        <v>0.0</v>
      </c>
      <c r="I186" s="236">
        <v>0.0</v>
      </c>
      <c r="J186" s="235">
        <v>0.0</v>
      </c>
      <c r="K186" s="235">
        <v>0.0</v>
      </c>
      <c r="L186" s="152" t="s">
        <v>25</v>
      </c>
    </row>
    <row r="187">
      <c r="A187" s="258">
        <v>45195.0</v>
      </c>
      <c r="B187" s="153" t="s">
        <v>97</v>
      </c>
      <c r="C187" s="153" t="s">
        <v>31</v>
      </c>
      <c r="D187" s="234" t="s">
        <v>171</v>
      </c>
      <c r="E187" s="233">
        <v>45196.0</v>
      </c>
      <c r="F187" s="237">
        <v>0.22916666666666666</v>
      </c>
      <c r="G187" s="237">
        <v>0.5416666666666666</v>
      </c>
      <c r="H187" s="235">
        <v>7.5</v>
      </c>
      <c r="I187" s="235">
        <v>0.0</v>
      </c>
      <c r="J187" s="235">
        <v>7.0</v>
      </c>
      <c r="K187" s="235">
        <v>0.5</v>
      </c>
      <c r="L187" s="152"/>
    </row>
    <row r="188">
      <c r="A188" s="258">
        <v>45195.0</v>
      </c>
      <c r="B188" s="152" t="s">
        <v>109</v>
      </c>
      <c r="C188" s="153" t="s">
        <v>31</v>
      </c>
      <c r="D188" s="234" t="s">
        <v>171</v>
      </c>
      <c r="E188" s="233">
        <v>45196.0</v>
      </c>
      <c r="F188" s="238">
        <v>0.20833333333333334</v>
      </c>
      <c r="G188" s="238">
        <v>0.5208333333333334</v>
      </c>
      <c r="H188" s="236">
        <v>7.5</v>
      </c>
      <c r="I188" s="236">
        <v>0.0</v>
      </c>
      <c r="J188" s="236">
        <v>6.5</v>
      </c>
      <c r="K188" s="236">
        <v>1.0</v>
      </c>
      <c r="L188" s="152"/>
    </row>
    <row r="189">
      <c r="A189" s="258">
        <v>45196.0</v>
      </c>
      <c r="B189" s="153" t="s">
        <v>88</v>
      </c>
      <c r="C189" s="153" t="s">
        <v>31</v>
      </c>
      <c r="D189" s="234" t="s">
        <v>171</v>
      </c>
      <c r="E189" s="233">
        <v>45196.0</v>
      </c>
      <c r="F189" s="238">
        <v>0.9166666666666666</v>
      </c>
      <c r="G189" s="237">
        <v>0.22916666666666666</v>
      </c>
      <c r="H189" s="235">
        <v>7.5</v>
      </c>
      <c r="I189" s="236">
        <v>0.0</v>
      </c>
      <c r="J189" s="236">
        <v>0.0</v>
      </c>
      <c r="K189" s="235">
        <v>7.5</v>
      </c>
      <c r="L189" s="152"/>
    </row>
    <row r="190">
      <c r="A190" s="258">
        <v>45196.0</v>
      </c>
      <c r="B190" s="152" t="s">
        <v>335</v>
      </c>
      <c r="C190" s="153" t="s">
        <v>51</v>
      </c>
      <c r="D190" s="234" t="s">
        <v>171</v>
      </c>
      <c r="E190" s="233">
        <v>45196.0</v>
      </c>
      <c r="F190" s="238">
        <v>0.9583333333333334</v>
      </c>
      <c r="G190" s="237">
        <v>0.20833333333333334</v>
      </c>
      <c r="H190" s="235">
        <v>6.0</v>
      </c>
      <c r="I190" s="236">
        <v>0.0</v>
      </c>
      <c r="J190" s="236">
        <v>0.0</v>
      </c>
      <c r="K190" s="235">
        <v>6.0</v>
      </c>
      <c r="L190" s="152"/>
    </row>
    <row r="191">
      <c r="A191" s="258">
        <v>45196.0</v>
      </c>
      <c r="B191" s="153" t="s">
        <v>139</v>
      </c>
      <c r="C191" s="153" t="s">
        <v>35</v>
      </c>
      <c r="D191" s="234" t="s">
        <v>171</v>
      </c>
      <c r="E191" s="233">
        <v>45196.0</v>
      </c>
      <c r="F191" s="238">
        <v>0.9583333333333334</v>
      </c>
      <c r="G191" s="237">
        <v>0.20833333333333334</v>
      </c>
      <c r="H191" s="235">
        <v>6.0</v>
      </c>
      <c r="I191" s="236">
        <v>0.0</v>
      </c>
      <c r="J191" s="236">
        <v>0.0</v>
      </c>
      <c r="K191" s="235">
        <v>6.0</v>
      </c>
      <c r="L191" s="155"/>
    </row>
    <row r="192">
      <c r="A192" s="258">
        <v>45196.0</v>
      </c>
      <c r="B192" s="68" t="s">
        <v>32</v>
      </c>
      <c r="C192" s="153" t="s">
        <v>1</v>
      </c>
      <c r="D192" s="234" t="s">
        <v>171</v>
      </c>
      <c r="E192" s="233">
        <v>45196.0</v>
      </c>
      <c r="F192" s="237">
        <v>0.9375</v>
      </c>
      <c r="G192" s="237">
        <v>0.20833333333333334</v>
      </c>
      <c r="H192" s="235">
        <v>6.5</v>
      </c>
      <c r="I192" s="236">
        <v>0.0</v>
      </c>
      <c r="J192" s="236">
        <v>0.0</v>
      </c>
      <c r="K192" s="235">
        <v>6.5</v>
      </c>
      <c r="L192" s="152"/>
    </row>
    <row r="193">
      <c r="A193" s="258">
        <v>45196.0</v>
      </c>
      <c r="B193" s="152" t="s">
        <v>52</v>
      </c>
      <c r="C193" s="153" t="s">
        <v>1</v>
      </c>
      <c r="D193" s="234" t="s">
        <v>171</v>
      </c>
      <c r="E193" s="233">
        <v>45196.0</v>
      </c>
      <c r="F193" s="237">
        <v>0.9375</v>
      </c>
      <c r="G193" s="237">
        <v>0.20833333333333334</v>
      </c>
      <c r="H193" s="235">
        <v>6.5</v>
      </c>
      <c r="I193" s="236">
        <v>0.0</v>
      </c>
      <c r="J193" s="236">
        <v>0.0</v>
      </c>
      <c r="K193" s="235">
        <v>6.5</v>
      </c>
      <c r="L193" s="152"/>
    </row>
    <row r="194">
      <c r="A194" s="258">
        <v>45196.0</v>
      </c>
      <c r="B194" s="152" t="s">
        <v>18</v>
      </c>
      <c r="C194" s="153" t="s">
        <v>1</v>
      </c>
      <c r="D194" s="234" t="s">
        <v>171</v>
      </c>
      <c r="E194" s="233">
        <v>45196.0</v>
      </c>
      <c r="F194" s="235">
        <v>0.0</v>
      </c>
      <c r="G194" s="235">
        <v>0.0</v>
      </c>
      <c r="H194" s="235">
        <v>0.0</v>
      </c>
      <c r="I194" s="235">
        <v>0.0</v>
      </c>
      <c r="J194" s="235">
        <v>0.0</v>
      </c>
      <c r="K194" s="235">
        <v>0.0</v>
      </c>
      <c r="L194" s="152" t="s">
        <v>25</v>
      </c>
    </row>
    <row r="195">
      <c r="A195" s="258">
        <v>45196.0</v>
      </c>
      <c r="B195" s="152" t="s">
        <v>50</v>
      </c>
      <c r="C195" s="152" t="s">
        <v>23</v>
      </c>
      <c r="D195" s="234" t="s">
        <v>171</v>
      </c>
      <c r="E195" s="233">
        <v>45196.0</v>
      </c>
      <c r="F195" s="238">
        <v>0.020833333333333332</v>
      </c>
      <c r="G195" s="237">
        <v>0.16666666666666666</v>
      </c>
      <c r="H195" s="235">
        <v>3.5</v>
      </c>
      <c r="I195" s="235">
        <v>0.0</v>
      </c>
      <c r="J195" s="235">
        <v>0.0</v>
      </c>
      <c r="K195" s="235">
        <v>3.5</v>
      </c>
      <c r="L195" s="152"/>
    </row>
    <row r="196">
      <c r="A196" s="258">
        <v>45196.0</v>
      </c>
      <c r="B196" s="152" t="s">
        <v>50</v>
      </c>
      <c r="C196" s="152" t="s">
        <v>145</v>
      </c>
      <c r="D196" s="234" t="s">
        <v>169</v>
      </c>
      <c r="E196" s="233">
        <v>45197.0</v>
      </c>
      <c r="F196" s="238">
        <v>0.16666666666666666</v>
      </c>
      <c r="G196" s="237">
        <v>0.4375</v>
      </c>
      <c r="H196" s="235">
        <v>6.5</v>
      </c>
      <c r="I196" s="235">
        <v>0.0</v>
      </c>
      <c r="J196" s="235">
        <v>4.5</v>
      </c>
      <c r="K196" s="235">
        <v>2.0</v>
      </c>
      <c r="L196" s="152"/>
    </row>
    <row r="197">
      <c r="A197" s="258">
        <v>45196.0</v>
      </c>
      <c r="B197" s="153" t="s">
        <v>123</v>
      </c>
      <c r="C197" s="153" t="s">
        <v>23</v>
      </c>
      <c r="D197" s="234" t="s">
        <v>169</v>
      </c>
      <c r="E197" s="233">
        <v>45197.0</v>
      </c>
      <c r="F197" s="237">
        <v>0.16666666666666666</v>
      </c>
      <c r="G197" s="238">
        <v>0.4583333333333333</v>
      </c>
      <c r="H197" s="235">
        <v>7.0</v>
      </c>
      <c r="I197" s="236">
        <v>0.0</v>
      </c>
      <c r="J197" s="236">
        <v>5.0</v>
      </c>
      <c r="K197" s="235">
        <v>2.0</v>
      </c>
      <c r="L197" s="152"/>
    </row>
    <row r="198">
      <c r="A198" s="258">
        <v>45196.0</v>
      </c>
      <c r="B198" s="153" t="s">
        <v>45</v>
      </c>
      <c r="C198" s="153" t="s">
        <v>1</v>
      </c>
      <c r="D198" s="234" t="s">
        <v>169</v>
      </c>
      <c r="E198" s="233">
        <v>45197.0</v>
      </c>
      <c r="F198" s="235">
        <v>0.0</v>
      </c>
      <c r="G198" s="235">
        <v>0.0</v>
      </c>
      <c r="H198" s="235">
        <v>0.0</v>
      </c>
      <c r="I198" s="236">
        <v>0.0</v>
      </c>
      <c r="J198" s="235">
        <v>0.0</v>
      </c>
      <c r="K198" s="235">
        <v>0.0</v>
      </c>
      <c r="L198" s="68" t="s">
        <v>25</v>
      </c>
    </row>
    <row r="199">
      <c r="A199" s="258">
        <v>45196.0</v>
      </c>
      <c r="B199" s="152" t="s">
        <v>30</v>
      </c>
      <c r="C199" s="153" t="s">
        <v>1</v>
      </c>
      <c r="D199" s="234" t="s">
        <v>169</v>
      </c>
      <c r="E199" s="233">
        <v>45197.0</v>
      </c>
      <c r="F199" s="238">
        <v>0.20833333333333334</v>
      </c>
      <c r="G199" s="238">
        <v>0.4791666666666667</v>
      </c>
      <c r="H199" s="236">
        <v>6.5</v>
      </c>
      <c r="I199" s="236">
        <v>0.0</v>
      </c>
      <c r="J199" s="236">
        <v>5.5</v>
      </c>
      <c r="K199" s="236">
        <v>1.0</v>
      </c>
    </row>
    <row r="200">
      <c r="A200" s="258">
        <v>45196.0</v>
      </c>
      <c r="B200" s="152" t="s">
        <v>54</v>
      </c>
      <c r="C200" s="153" t="s">
        <v>1</v>
      </c>
      <c r="D200" s="234" t="s">
        <v>169</v>
      </c>
      <c r="E200" s="233">
        <v>45197.0</v>
      </c>
      <c r="F200" s="238">
        <v>0.20833333333333334</v>
      </c>
      <c r="G200" s="238">
        <v>0.4791666666666667</v>
      </c>
      <c r="H200" s="236">
        <v>6.5</v>
      </c>
      <c r="I200" s="236">
        <v>0.0</v>
      </c>
      <c r="J200" s="236">
        <v>5.5</v>
      </c>
      <c r="K200" s="236">
        <v>1.0</v>
      </c>
      <c r="L200" s="68"/>
    </row>
    <row r="201">
      <c r="A201" s="258">
        <v>45196.0</v>
      </c>
      <c r="B201" s="152" t="s">
        <v>55</v>
      </c>
      <c r="C201" s="152" t="s">
        <v>145</v>
      </c>
      <c r="D201" s="234" t="s">
        <v>169</v>
      </c>
      <c r="E201" s="233">
        <v>45197.0</v>
      </c>
      <c r="F201" s="235">
        <v>0.0</v>
      </c>
      <c r="G201" s="235">
        <v>0.0</v>
      </c>
      <c r="H201" s="235">
        <v>0.0</v>
      </c>
      <c r="I201" s="235">
        <v>0.0</v>
      </c>
      <c r="J201" s="235">
        <v>0.0</v>
      </c>
      <c r="K201" s="235">
        <v>0.0</v>
      </c>
      <c r="L201" s="68" t="s">
        <v>25</v>
      </c>
    </row>
    <row r="202">
      <c r="A202" s="258">
        <v>45196.0</v>
      </c>
      <c r="B202" s="153" t="s">
        <v>69</v>
      </c>
      <c r="C202" s="153" t="s">
        <v>51</v>
      </c>
      <c r="D202" s="234" t="s">
        <v>169</v>
      </c>
      <c r="E202" s="233">
        <v>45197.0</v>
      </c>
      <c r="F202" s="238">
        <v>0.16666666666666666</v>
      </c>
      <c r="G202" s="237">
        <v>0.5208333333333334</v>
      </c>
      <c r="H202" s="235">
        <v>8.5</v>
      </c>
      <c r="I202" s="235">
        <v>0.5</v>
      </c>
      <c r="J202" s="236">
        <v>6.0</v>
      </c>
      <c r="K202" s="236">
        <v>2.0</v>
      </c>
    </row>
    <row r="203">
      <c r="A203" s="258">
        <v>45196.0</v>
      </c>
      <c r="B203" s="155" t="s">
        <v>190</v>
      </c>
      <c r="C203" s="153" t="s">
        <v>51</v>
      </c>
      <c r="D203" s="234" t="s">
        <v>169</v>
      </c>
      <c r="E203" s="233">
        <v>45197.0</v>
      </c>
      <c r="F203" s="235" t="s">
        <v>25</v>
      </c>
      <c r="G203" s="235" t="s">
        <v>25</v>
      </c>
      <c r="H203" s="235">
        <v>0.0</v>
      </c>
      <c r="I203" s="236">
        <v>0.0</v>
      </c>
      <c r="J203" s="235">
        <v>0.0</v>
      </c>
      <c r="K203" s="235">
        <v>0.0</v>
      </c>
      <c r="L203" s="152"/>
    </row>
    <row r="204">
      <c r="A204" s="258">
        <v>45196.0</v>
      </c>
      <c r="B204" s="152" t="s">
        <v>189</v>
      </c>
      <c r="C204" s="153" t="s">
        <v>51</v>
      </c>
      <c r="D204" s="234" t="s">
        <v>169</v>
      </c>
      <c r="E204" s="233">
        <v>45197.0</v>
      </c>
      <c r="F204" s="237">
        <v>0.20833333333333334</v>
      </c>
      <c r="G204" s="237">
        <v>0.5</v>
      </c>
      <c r="H204" s="235">
        <v>7.0</v>
      </c>
      <c r="I204" s="235">
        <v>0.0</v>
      </c>
      <c r="J204" s="235">
        <v>7.0</v>
      </c>
      <c r="K204" s="235">
        <v>0.0</v>
      </c>
      <c r="L204" s="152"/>
    </row>
    <row r="205">
      <c r="A205" s="258">
        <v>45196.0</v>
      </c>
      <c r="B205" s="155" t="s">
        <v>82</v>
      </c>
      <c r="C205" s="152" t="s">
        <v>35</v>
      </c>
      <c r="D205" s="234" t="s">
        <v>169</v>
      </c>
      <c r="E205" s="233">
        <v>45197.0</v>
      </c>
      <c r="F205" s="238">
        <v>0.20833333333333334</v>
      </c>
      <c r="G205" s="238">
        <v>0.4583333333333333</v>
      </c>
      <c r="H205" s="236">
        <v>6.0</v>
      </c>
      <c r="I205" s="236">
        <v>0.0</v>
      </c>
      <c r="J205" s="236">
        <v>5.0</v>
      </c>
      <c r="K205" s="236">
        <v>1.0</v>
      </c>
      <c r="L205" s="152"/>
    </row>
    <row r="206">
      <c r="A206" s="258">
        <v>45196.0</v>
      </c>
      <c r="B206" s="153" t="s">
        <v>103</v>
      </c>
      <c r="C206" s="153" t="s">
        <v>31</v>
      </c>
      <c r="D206" s="234" t="s">
        <v>169</v>
      </c>
      <c r="E206" s="233">
        <v>45197.0</v>
      </c>
      <c r="F206" s="235">
        <v>0.0</v>
      </c>
      <c r="G206" s="235">
        <v>0.0</v>
      </c>
      <c r="H206" s="235">
        <v>0.0</v>
      </c>
      <c r="I206" s="236">
        <v>0.0</v>
      </c>
      <c r="J206" s="235">
        <v>0.0</v>
      </c>
      <c r="K206" s="235">
        <v>0.0</v>
      </c>
      <c r="L206" s="68" t="s">
        <v>25</v>
      </c>
    </row>
    <row r="207">
      <c r="A207" s="258">
        <v>45196.0</v>
      </c>
      <c r="B207" s="153" t="s">
        <v>97</v>
      </c>
      <c r="C207" s="153" t="s">
        <v>31</v>
      </c>
      <c r="D207" s="234" t="s">
        <v>169</v>
      </c>
      <c r="E207" s="233">
        <v>45197.0</v>
      </c>
      <c r="F207" s="237">
        <v>0.22916666666666666</v>
      </c>
      <c r="G207" s="237">
        <v>0.5416666666666666</v>
      </c>
      <c r="H207" s="235">
        <v>7.5</v>
      </c>
      <c r="I207" s="235">
        <v>0.0</v>
      </c>
      <c r="J207" s="235">
        <v>7.0</v>
      </c>
      <c r="K207" s="235">
        <v>0.5</v>
      </c>
      <c r="L207" s="152"/>
    </row>
    <row r="208">
      <c r="A208" s="258">
        <v>45196.0</v>
      </c>
      <c r="B208" s="152" t="s">
        <v>109</v>
      </c>
      <c r="C208" s="153" t="s">
        <v>31</v>
      </c>
      <c r="D208" s="234" t="s">
        <v>169</v>
      </c>
      <c r="E208" s="233">
        <v>45197.0</v>
      </c>
      <c r="F208" s="238">
        <v>0.20833333333333334</v>
      </c>
      <c r="G208" s="238">
        <v>0.5208333333333334</v>
      </c>
      <c r="H208" s="236">
        <v>7.5</v>
      </c>
      <c r="I208" s="236">
        <v>0.0</v>
      </c>
      <c r="J208" s="236">
        <v>6.5</v>
      </c>
      <c r="K208" s="236">
        <v>1.0</v>
      </c>
      <c r="L208" s="152"/>
    </row>
    <row r="209">
      <c r="A209" s="258">
        <v>45197.0</v>
      </c>
      <c r="B209" s="153" t="s">
        <v>88</v>
      </c>
      <c r="C209" s="153" t="s">
        <v>31</v>
      </c>
      <c r="D209" s="234" t="s">
        <v>169</v>
      </c>
      <c r="E209" s="233">
        <v>45197.0</v>
      </c>
      <c r="F209" s="238">
        <v>0.9166666666666666</v>
      </c>
      <c r="G209" s="237">
        <v>0.22916666666666666</v>
      </c>
      <c r="H209" s="235">
        <v>7.5</v>
      </c>
      <c r="I209" s="236">
        <v>0.0</v>
      </c>
      <c r="J209" s="236">
        <v>0.0</v>
      </c>
      <c r="K209" s="235">
        <v>7.5</v>
      </c>
      <c r="L209" s="152"/>
    </row>
    <row r="210">
      <c r="A210" s="258">
        <v>45197.0</v>
      </c>
      <c r="B210" s="153" t="s">
        <v>335</v>
      </c>
      <c r="C210" s="153" t="s">
        <v>51</v>
      </c>
      <c r="D210" s="234" t="s">
        <v>169</v>
      </c>
      <c r="E210" s="233">
        <v>45197.0</v>
      </c>
      <c r="F210" s="238">
        <v>0.9583333333333334</v>
      </c>
      <c r="G210" s="237">
        <v>0.20833333333333334</v>
      </c>
      <c r="H210" s="235">
        <v>6.0</v>
      </c>
      <c r="I210" s="236">
        <v>0.0</v>
      </c>
      <c r="J210" s="236">
        <v>0.0</v>
      </c>
      <c r="K210" s="235">
        <v>6.0</v>
      </c>
      <c r="L210" s="152"/>
    </row>
    <row r="211">
      <c r="A211" s="258">
        <v>45197.0</v>
      </c>
      <c r="B211" s="153" t="s">
        <v>139</v>
      </c>
      <c r="C211" s="153" t="s">
        <v>35</v>
      </c>
      <c r="D211" s="234" t="s">
        <v>169</v>
      </c>
      <c r="E211" s="233">
        <v>45197.0</v>
      </c>
      <c r="F211" s="238">
        <v>0.9583333333333334</v>
      </c>
      <c r="G211" s="237">
        <v>0.20833333333333334</v>
      </c>
      <c r="H211" s="235">
        <v>6.0</v>
      </c>
      <c r="I211" s="236">
        <v>0.0</v>
      </c>
      <c r="J211" s="236">
        <v>0.0</v>
      </c>
      <c r="K211" s="235">
        <v>6.0</v>
      </c>
      <c r="L211" s="155"/>
    </row>
    <row r="212">
      <c r="A212" s="258">
        <v>45197.0</v>
      </c>
      <c r="B212" s="152" t="s">
        <v>18</v>
      </c>
      <c r="C212" s="153" t="s">
        <v>1</v>
      </c>
      <c r="D212" s="234" t="s">
        <v>169</v>
      </c>
      <c r="E212" s="233">
        <v>45197.0</v>
      </c>
      <c r="F212" s="237">
        <v>0.9375</v>
      </c>
      <c r="G212" s="237">
        <v>0.20833333333333334</v>
      </c>
      <c r="H212" s="235">
        <v>6.5</v>
      </c>
      <c r="I212" s="236">
        <v>0.0</v>
      </c>
      <c r="J212" s="236">
        <v>0.0</v>
      </c>
      <c r="K212" s="235">
        <v>6.5</v>
      </c>
      <c r="L212" s="152"/>
    </row>
    <row r="213">
      <c r="A213" s="258">
        <v>45197.0</v>
      </c>
      <c r="B213" s="152" t="s">
        <v>32</v>
      </c>
      <c r="C213" s="153" t="s">
        <v>1</v>
      </c>
      <c r="D213" s="234" t="s">
        <v>169</v>
      </c>
      <c r="E213" s="233">
        <v>45197.0</v>
      </c>
      <c r="F213" s="237">
        <v>0.9375</v>
      </c>
      <c r="G213" s="237">
        <v>0.20833333333333334</v>
      </c>
      <c r="H213" s="235">
        <v>6.5</v>
      </c>
      <c r="I213" s="236">
        <v>0.0</v>
      </c>
      <c r="J213" s="236">
        <v>0.0</v>
      </c>
      <c r="K213" s="235">
        <v>6.5</v>
      </c>
      <c r="L213" s="152"/>
    </row>
    <row r="214">
      <c r="A214" s="258">
        <v>45197.0</v>
      </c>
      <c r="B214" s="152" t="s">
        <v>50</v>
      </c>
      <c r="C214" s="152" t="s">
        <v>49</v>
      </c>
      <c r="D214" s="234" t="s">
        <v>169</v>
      </c>
      <c r="E214" s="233">
        <v>45197.0</v>
      </c>
      <c r="F214" s="238">
        <v>0.9583333333333334</v>
      </c>
      <c r="G214" s="237">
        <v>0.3333333333333333</v>
      </c>
      <c r="H214" s="235">
        <v>9.0</v>
      </c>
      <c r="I214" s="235">
        <v>1.0</v>
      </c>
      <c r="J214" s="235">
        <v>1.0</v>
      </c>
      <c r="K214" s="235">
        <v>7.0</v>
      </c>
      <c r="L214" s="68" t="s">
        <v>191</v>
      </c>
    </row>
    <row r="215">
      <c r="A215" s="258">
        <v>45197.0</v>
      </c>
      <c r="B215" s="152" t="s">
        <v>54</v>
      </c>
      <c r="C215" s="152" t="s">
        <v>23</v>
      </c>
      <c r="D215" s="234" t="s">
        <v>168</v>
      </c>
      <c r="E215" s="233">
        <v>45198.0</v>
      </c>
      <c r="F215" s="235">
        <v>0.0</v>
      </c>
      <c r="G215" s="235">
        <v>0.0</v>
      </c>
      <c r="H215" s="235">
        <v>0.0</v>
      </c>
      <c r="I215" s="235">
        <v>0.0</v>
      </c>
      <c r="J215" s="235">
        <v>0.0</v>
      </c>
      <c r="K215" s="235">
        <v>0.0</v>
      </c>
      <c r="L215" s="68" t="s">
        <v>25</v>
      </c>
    </row>
    <row r="216">
      <c r="A216" s="258">
        <v>45197.0</v>
      </c>
      <c r="B216" s="152" t="s">
        <v>52</v>
      </c>
      <c r="C216" s="152" t="s">
        <v>23</v>
      </c>
      <c r="D216" s="234" t="s">
        <v>168</v>
      </c>
      <c r="E216" s="233">
        <v>45198.0</v>
      </c>
      <c r="F216" s="238">
        <v>0.020833333333333332</v>
      </c>
      <c r="G216" s="237">
        <v>0.25</v>
      </c>
      <c r="H216" s="235">
        <v>5.5</v>
      </c>
      <c r="I216" s="235">
        <v>0.0</v>
      </c>
      <c r="J216" s="235">
        <v>0.0</v>
      </c>
      <c r="K216" s="235">
        <v>5.5</v>
      </c>
    </row>
    <row r="217">
      <c r="A217" s="258">
        <v>45197.0</v>
      </c>
      <c r="B217" s="152" t="s">
        <v>123</v>
      </c>
      <c r="C217" s="152" t="s">
        <v>23</v>
      </c>
      <c r="D217" s="234" t="s">
        <v>168</v>
      </c>
      <c r="E217" s="233">
        <v>45198.0</v>
      </c>
      <c r="F217" s="237">
        <v>0.25</v>
      </c>
      <c r="G217" s="238">
        <v>0.4583333333333333</v>
      </c>
      <c r="H217" s="235">
        <v>5.0</v>
      </c>
      <c r="I217" s="236">
        <v>0.0</v>
      </c>
      <c r="J217" s="236">
        <v>5.0</v>
      </c>
      <c r="K217" s="235">
        <v>0.0</v>
      </c>
    </row>
    <row r="218">
      <c r="A218" s="258">
        <v>45197.0</v>
      </c>
      <c r="B218" s="153" t="s">
        <v>45</v>
      </c>
      <c r="C218" s="153" t="s">
        <v>1</v>
      </c>
      <c r="D218" s="234" t="s">
        <v>168</v>
      </c>
      <c r="E218" s="233">
        <v>45198.0</v>
      </c>
      <c r="F218" s="238">
        <v>0.20833333333333334</v>
      </c>
      <c r="G218" s="238">
        <v>0.4791666666666667</v>
      </c>
      <c r="H218" s="236">
        <v>6.5</v>
      </c>
      <c r="I218" s="236">
        <v>0.0</v>
      </c>
      <c r="J218" s="236">
        <v>5.5</v>
      </c>
      <c r="K218" s="236">
        <v>1.0</v>
      </c>
    </row>
    <row r="219">
      <c r="A219" s="258">
        <v>45197.0</v>
      </c>
      <c r="B219" s="152" t="s">
        <v>30</v>
      </c>
      <c r="C219" s="153" t="s">
        <v>1</v>
      </c>
      <c r="D219" s="234" t="s">
        <v>168</v>
      </c>
      <c r="E219" s="233">
        <v>45198.0</v>
      </c>
      <c r="F219" s="238">
        <v>0.20833333333333334</v>
      </c>
      <c r="G219" s="238">
        <v>0.4791666666666667</v>
      </c>
      <c r="H219" s="236">
        <v>6.5</v>
      </c>
      <c r="I219" s="236">
        <v>0.0</v>
      </c>
      <c r="J219" s="236">
        <v>5.5</v>
      </c>
      <c r="K219" s="236">
        <v>1.0</v>
      </c>
      <c r="L219" s="152"/>
    </row>
    <row r="220">
      <c r="A220" s="258">
        <v>45197.0</v>
      </c>
      <c r="B220" s="152" t="s">
        <v>55</v>
      </c>
      <c r="C220" s="152" t="s">
        <v>145</v>
      </c>
      <c r="D220" s="234" t="s">
        <v>168</v>
      </c>
      <c r="E220" s="233">
        <v>45198.0</v>
      </c>
      <c r="F220" s="238">
        <v>0.16666666666666666</v>
      </c>
      <c r="G220" s="237">
        <v>0.3541666666666667</v>
      </c>
      <c r="H220" s="235">
        <v>4.5</v>
      </c>
      <c r="I220" s="235">
        <v>0.0</v>
      </c>
      <c r="J220" s="235">
        <v>4.5</v>
      </c>
      <c r="K220" s="235">
        <v>0.0</v>
      </c>
      <c r="L220" s="152"/>
    </row>
    <row r="221">
      <c r="A221" s="258">
        <v>45197.0</v>
      </c>
      <c r="B221" s="153" t="s">
        <v>69</v>
      </c>
      <c r="C221" s="153" t="s">
        <v>51</v>
      </c>
      <c r="D221" s="234" t="s">
        <v>168</v>
      </c>
      <c r="E221" s="233">
        <v>45198.0</v>
      </c>
      <c r="F221" s="238">
        <v>0.16666666666666666</v>
      </c>
      <c r="G221" s="237">
        <v>0.5</v>
      </c>
      <c r="H221" s="235">
        <v>8.0</v>
      </c>
      <c r="I221" s="235">
        <v>0.0</v>
      </c>
      <c r="J221" s="236">
        <v>6.0</v>
      </c>
      <c r="K221" s="236">
        <v>2.0</v>
      </c>
      <c r="L221" s="152"/>
    </row>
    <row r="222">
      <c r="A222" s="258">
        <v>45197.0</v>
      </c>
      <c r="B222" s="155" t="s">
        <v>190</v>
      </c>
      <c r="C222" s="153" t="s">
        <v>51</v>
      </c>
      <c r="D222" s="234" t="s">
        <v>168</v>
      </c>
      <c r="E222" s="233">
        <v>45198.0</v>
      </c>
      <c r="F222" s="238">
        <v>0.20833333333333334</v>
      </c>
      <c r="G222" s="238">
        <v>0.5208333333333334</v>
      </c>
      <c r="H222" s="236">
        <v>7.5</v>
      </c>
      <c r="I222" s="236">
        <v>0.0</v>
      </c>
      <c r="J222" s="236">
        <v>6.5</v>
      </c>
      <c r="K222" s="236">
        <v>1.0</v>
      </c>
      <c r="L222" s="152"/>
    </row>
    <row r="223">
      <c r="A223" s="258">
        <v>45197.0</v>
      </c>
      <c r="B223" s="152" t="s">
        <v>189</v>
      </c>
      <c r="C223" s="153" t="s">
        <v>51</v>
      </c>
      <c r="D223" s="234" t="s">
        <v>168</v>
      </c>
      <c r="E223" s="233">
        <v>45198.0</v>
      </c>
      <c r="F223" s="235">
        <v>0.0</v>
      </c>
      <c r="G223" s="235">
        <v>0.0</v>
      </c>
      <c r="H223" s="235">
        <v>0.0</v>
      </c>
      <c r="I223" s="235">
        <v>0.0</v>
      </c>
      <c r="J223" s="235">
        <v>0.0</v>
      </c>
      <c r="K223" s="235">
        <v>0.0</v>
      </c>
      <c r="L223" s="68" t="s">
        <v>25</v>
      </c>
    </row>
    <row r="224">
      <c r="A224" s="258">
        <v>45197.0</v>
      </c>
      <c r="B224" s="155" t="s">
        <v>82</v>
      </c>
      <c r="C224" s="152" t="s">
        <v>35</v>
      </c>
      <c r="D224" s="234" t="s">
        <v>168</v>
      </c>
      <c r="E224" s="233">
        <v>45198.0</v>
      </c>
      <c r="F224" s="238">
        <v>0.20833333333333334</v>
      </c>
      <c r="G224" s="238">
        <v>0.4583333333333333</v>
      </c>
      <c r="H224" s="236">
        <v>6.0</v>
      </c>
      <c r="I224" s="236">
        <v>0.0</v>
      </c>
      <c r="J224" s="236">
        <v>5.0</v>
      </c>
      <c r="K224" s="236">
        <v>1.0</v>
      </c>
      <c r="L224" s="68"/>
    </row>
    <row r="225">
      <c r="A225" s="258">
        <v>45197.0</v>
      </c>
      <c r="B225" s="153" t="s">
        <v>103</v>
      </c>
      <c r="C225" s="153" t="s">
        <v>31</v>
      </c>
      <c r="D225" s="234" t="s">
        <v>168</v>
      </c>
      <c r="E225" s="233">
        <v>45198.0</v>
      </c>
      <c r="F225" s="238">
        <v>0.20833333333333334</v>
      </c>
      <c r="G225" s="238">
        <v>0.5208333333333334</v>
      </c>
      <c r="H225" s="236">
        <v>7.5</v>
      </c>
      <c r="I225" s="236">
        <v>0.0</v>
      </c>
      <c r="J225" s="236">
        <v>6.5</v>
      </c>
      <c r="K225" s="236">
        <v>1.0</v>
      </c>
      <c r="L225" s="152"/>
    </row>
    <row r="226">
      <c r="A226" s="258">
        <v>45197.0</v>
      </c>
      <c r="B226" s="153" t="s">
        <v>97</v>
      </c>
      <c r="C226" s="153" t="s">
        <v>31</v>
      </c>
      <c r="D226" s="234" t="s">
        <v>168</v>
      </c>
      <c r="E226" s="233">
        <v>45198.0</v>
      </c>
      <c r="F226" s="237">
        <v>0.22916666666666666</v>
      </c>
      <c r="G226" s="237">
        <v>0.5416666666666666</v>
      </c>
      <c r="H226" s="235">
        <v>7.5</v>
      </c>
      <c r="I226" s="235">
        <v>0.0</v>
      </c>
      <c r="J226" s="235">
        <v>7.0</v>
      </c>
      <c r="K226" s="235">
        <v>0.5</v>
      </c>
    </row>
    <row r="227">
      <c r="A227" s="258">
        <v>45197.0</v>
      </c>
      <c r="B227" s="152" t="s">
        <v>109</v>
      </c>
      <c r="C227" s="153" t="s">
        <v>31</v>
      </c>
      <c r="D227" s="234" t="s">
        <v>168</v>
      </c>
      <c r="E227" s="233">
        <v>45198.0</v>
      </c>
      <c r="F227" s="238">
        <v>0.20833333333333334</v>
      </c>
      <c r="G227" s="237">
        <v>0.4166666666666667</v>
      </c>
      <c r="H227" s="235">
        <v>5.0</v>
      </c>
      <c r="I227" s="235">
        <v>0.0</v>
      </c>
      <c r="J227" s="235">
        <v>4.0</v>
      </c>
      <c r="K227" s="235">
        <v>1.0</v>
      </c>
    </row>
    <row r="228">
      <c r="A228" s="258">
        <v>45198.0</v>
      </c>
      <c r="B228" s="153" t="s">
        <v>88</v>
      </c>
      <c r="C228" s="153" t="s">
        <v>31</v>
      </c>
      <c r="D228" s="234" t="s">
        <v>168</v>
      </c>
      <c r="E228" s="233">
        <v>45198.0</v>
      </c>
      <c r="F228" s="235">
        <v>0.0</v>
      </c>
      <c r="G228" s="235">
        <v>0.0</v>
      </c>
      <c r="H228" s="235">
        <v>0.0</v>
      </c>
      <c r="I228" s="236">
        <v>0.0</v>
      </c>
      <c r="J228" s="236">
        <v>0.0</v>
      </c>
      <c r="K228" s="235">
        <v>0.0</v>
      </c>
      <c r="L228" s="152" t="s">
        <v>25</v>
      </c>
    </row>
    <row r="229">
      <c r="A229" s="258">
        <v>45198.0</v>
      </c>
      <c r="B229" s="152" t="s">
        <v>335</v>
      </c>
      <c r="C229" s="152" t="s">
        <v>51</v>
      </c>
      <c r="D229" s="234" t="s">
        <v>168</v>
      </c>
      <c r="E229" s="233">
        <v>45198.0</v>
      </c>
      <c r="F229" s="238">
        <v>0.9583333333333334</v>
      </c>
      <c r="G229" s="237">
        <v>0.20833333333333334</v>
      </c>
      <c r="H229" s="235">
        <v>6.0</v>
      </c>
      <c r="I229" s="236">
        <v>0.0</v>
      </c>
      <c r="J229" s="236">
        <v>0.0</v>
      </c>
      <c r="K229" s="235">
        <v>6.0</v>
      </c>
      <c r="L229" s="152"/>
    </row>
    <row r="230">
      <c r="A230" s="258">
        <v>45198.0</v>
      </c>
      <c r="B230" s="153" t="s">
        <v>139</v>
      </c>
      <c r="C230" s="153" t="s">
        <v>35</v>
      </c>
      <c r="D230" s="234" t="s">
        <v>168</v>
      </c>
      <c r="E230" s="233">
        <v>45198.0</v>
      </c>
      <c r="F230" s="238">
        <v>0.9583333333333334</v>
      </c>
      <c r="G230" s="237">
        <v>0.25</v>
      </c>
      <c r="H230" s="235">
        <v>7.0</v>
      </c>
      <c r="I230" s="235">
        <v>0.0</v>
      </c>
      <c r="J230" s="235">
        <v>0.0</v>
      </c>
      <c r="K230" s="235">
        <v>7.0</v>
      </c>
      <c r="L230" s="152"/>
    </row>
    <row r="231">
      <c r="A231" s="258">
        <v>45198.0</v>
      </c>
      <c r="B231" s="152" t="s">
        <v>32</v>
      </c>
      <c r="C231" s="153" t="s">
        <v>1</v>
      </c>
      <c r="D231" s="234" t="s">
        <v>168</v>
      </c>
      <c r="E231" s="233">
        <v>45198.0</v>
      </c>
      <c r="F231" s="237">
        <v>0.9375</v>
      </c>
      <c r="G231" s="237">
        <v>0.20833333333333334</v>
      </c>
      <c r="H231" s="235">
        <v>6.5</v>
      </c>
      <c r="I231" s="236">
        <v>0.0</v>
      </c>
      <c r="J231" s="236">
        <v>0.0</v>
      </c>
      <c r="K231" s="235">
        <v>6.5</v>
      </c>
      <c r="L231" s="152"/>
    </row>
    <row r="232">
      <c r="A232" s="258">
        <v>45198.0</v>
      </c>
      <c r="B232" s="152" t="s">
        <v>18</v>
      </c>
      <c r="C232" s="153" t="s">
        <v>1</v>
      </c>
      <c r="D232" s="234" t="s">
        <v>168</v>
      </c>
      <c r="E232" s="233">
        <v>45198.0</v>
      </c>
      <c r="F232" s="237">
        <v>0.9375</v>
      </c>
      <c r="G232" s="237">
        <v>0.20833333333333334</v>
      </c>
      <c r="H232" s="235">
        <v>6.5</v>
      </c>
      <c r="I232" s="236">
        <v>0.0</v>
      </c>
      <c r="J232" s="236">
        <v>0.0</v>
      </c>
      <c r="K232" s="235">
        <v>6.5</v>
      </c>
      <c r="L232" s="152"/>
    </row>
    <row r="233">
      <c r="A233" s="258">
        <v>45198.0</v>
      </c>
      <c r="B233" s="152" t="s">
        <v>52</v>
      </c>
      <c r="C233" s="153" t="s">
        <v>1</v>
      </c>
      <c r="D233" s="234" t="s">
        <v>168</v>
      </c>
      <c r="E233" s="233">
        <v>45198.0</v>
      </c>
      <c r="F233" s="235">
        <v>0.0</v>
      </c>
      <c r="G233" s="235">
        <v>0.0</v>
      </c>
      <c r="H233" s="235">
        <v>0.0</v>
      </c>
      <c r="I233" s="235">
        <v>0.0</v>
      </c>
      <c r="J233" s="235">
        <v>0.0</v>
      </c>
      <c r="K233" s="235">
        <v>0.0</v>
      </c>
      <c r="L233" s="152" t="s">
        <v>25</v>
      </c>
    </row>
    <row r="234">
      <c r="A234" s="258">
        <v>45198.0</v>
      </c>
      <c r="B234" s="152" t="s">
        <v>50</v>
      </c>
      <c r="C234" s="153" t="s">
        <v>31</v>
      </c>
      <c r="D234" s="234" t="s">
        <v>168</v>
      </c>
      <c r="E234" s="233">
        <v>45198.0</v>
      </c>
      <c r="F234" s="238">
        <v>0.9166666666666666</v>
      </c>
      <c r="G234" s="237">
        <v>0.25</v>
      </c>
      <c r="H234" s="235">
        <v>8.0</v>
      </c>
      <c r="I234" s="236">
        <v>0.0</v>
      </c>
      <c r="J234" s="236">
        <v>0.0</v>
      </c>
      <c r="K234" s="235">
        <v>8.0</v>
      </c>
      <c r="L234" s="152"/>
    </row>
    <row r="235">
      <c r="A235" s="258">
        <v>45198.0</v>
      </c>
      <c r="B235" s="152" t="s">
        <v>50</v>
      </c>
      <c r="C235" s="152" t="s">
        <v>35</v>
      </c>
      <c r="D235" s="234" t="s">
        <v>170</v>
      </c>
      <c r="E235" s="233">
        <v>45199.0</v>
      </c>
      <c r="F235" s="237">
        <v>0.25</v>
      </c>
      <c r="G235" s="237">
        <v>0.375</v>
      </c>
      <c r="H235" s="68">
        <v>3.0</v>
      </c>
      <c r="I235" s="68">
        <v>3.0</v>
      </c>
      <c r="J235" s="68">
        <v>0.0</v>
      </c>
      <c r="K235" s="68">
        <v>0.0</v>
      </c>
      <c r="L235" s="152" t="s">
        <v>259</v>
      </c>
    </row>
    <row r="236">
      <c r="A236" s="258">
        <v>45198.0</v>
      </c>
      <c r="B236" s="152" t="s">
        <v>54</v>
      </c>
      <c r="C236" s="152" t="s">
        <v>23</v>
      </c>
      <c r="D236" s="234" t="s">
        <v>170</v>
      </c>
      <c r="E236" s="233">
        <v>45199.0</v>
      </c>
      <c r="F236" s="238">
        <v>0.020833333333333332</v>
      </c>
      <c r="G236" s="237">
        <v>0.16666666666666666</v>
      </c>
      <c r="H236" s="68">
        <v>3.5</v>
      </c>
      <c r="I236" s="68">
        <v>0.0</v>
      </c>
      <c r="J236" s="68">
        <v>0.0</v>
      </c>
      <c r="K236" s="68">
        <v>3.5</v>
      </c>
      <c r="L236" s="152"/>
    </row>
    <row r="237">
      <c r="A237" s="258">
        <v>45198.0</v>
      </c>
      <c r="B237" s="152" t="s">
        <v>54</v>
      </c>
      <c r="C237" s="152" t="s">
        <v>49</v>
      </c>
      <c r="D237" s="234" t="s">
        <v>170</v>
      </c>
      <c r="E237" s="233">
        <v>45199.0</v>
      </c>
      <c r="F237" s="238">
        <v>0.16666666666666666</v>
      </c>
      <c r="G237" s="237">
        <v>0.3333333333333333</v>
      </c>
      <c r="H237" s="235">
        <v>4.0</v>
      </c>
      <c r="I237" s="236">
        <v>0.0</v>
      </c>
      <c r="J237" s="235">
        <v>2.0</v>
      </c>
      <c r="K237" s="235">
        <v>2.0</v>
      </c>
      <c r="L237" s="152"/>
    </row>
    <row r="238">
      <c r="A238" s="258">
        <v>45198.0</v>
      </c>
      <c r="B238" s="153" t="s">
        <v>123</v>
      </c>
      <c r="C238" s="153" t="s">
        <v>23</v>
      </c>
      <c r="D238" s="234" t="s">
        <v>170</v>
      </c>
      <c r="E238" s="233">
        <v>45199.0</v>
      </c>
      <c r="F238" s="237">
        <v>0.16666666666666666</v>
      </c>
      <c r="G238" s="238">
        <v>0.4583333333333333</v>
      </c>
      <c r="H238" s="235">
        <v>7.0</v>
      </c>
      <c r="I238" s="236">
        <v>0.0</v>
      </c>
      <c r="J238" s="236">
        <v>5.0</v>
      </c>
      <c r="K238" s="235">
        <v>2.0</v>
      </c>
    </row>
    <row r="239">
      <c r="A239" s="258">
        <v>45198.0</v>
      </c>
      <c r="B239" s="153" t="s">
        <v>45</v>
      </c>
      <c r="C239" s="153" t="s">
        <v>1</v>
      </c>
      <c r="D239" s="234" t="s">
        <v>170</v>
      </c>
      <c r="E239" s="233">
        <v>45199.0</v>
      </c>
      <c r="F239" s="238">
        <v>0.20833333333333334</v>
      </c>
      <c r="G239" s="237">
        <v>0.5625</v>
      </c>
      <c r="H239" s="235">
        <v>8.5</v>
      </c>
      <c r="I239" s="235">
        <v>0.5</v>
      </c>
      <c r="J239" s="235">
        <v>7.0</v>
      </c>
      <c r="K239" s="236">
        <v>1.0</v>
      </c>
      <c r="L239" s="68" t="s">
        <v>192</v>
      </c>
    </row>
    <row r="240">
      <c r="A240" s="258">
        <v>45198.0</v>
      </c>
      <c r="B240" s="152" t="s">
        <v>30</v>
      </c>
      <c r="C240" s="153" t="s">
        <v>1</v>
      </c>
      <c r="D240" s="234" t="s">
        <v>170</v>
      </c>
      <c r="E240" s="233">
        <v>45199.0</v>
      </c>
      <c r="F240" s="238">
        <v>0.20833333333333334</v>
      </c>
      <c r="G240" s="237">
        <v>0.5625</v>
      </c>
      <c r="H240" s="235">
        <v>8.5</v>
      </c>
      <c r="I240" s="235">
        <v>0.5</v>
      </c>
      <c r="J240" s="235">
        <v>7.0</v>
      </c>
      <c r="K240" s="236">
        <v>1.0</v>
      </c>
      <c r="L240" s="68" t="s">
        <v>192</v>
      </c>
    </row>
    <row r="241">
      <c r="A241" s="258">
        <v>45198.0</v>
      </c>
      <c r="B241" s="152" t="s">
        <v>55</v>
      </c>
      <c r="C241" s="152" t="s">
        <v>145</v>
      </c>
      <c r="D241" s="234" t="s">
        <v>170</v>
      </c>
      <c r="E241" s="233">
        <v>45199.0</v>
      </c>
      <c r="F241" s="238">
        <v>0.16666666666666666</v>
      </c>
      <c r="G241" s="238">
        <v>0.4583333333333333</v>
      </c>
      <c r="H241" s="235">
        <v>7.0</v>
      </c>
      <c r="I241" s="235">
        <v>0.0</v>
      </c>
      <c r="J241" s="235">
        <v>5.0</v>
      </c>
      <c r="K241" s="235">
        <v>2.0</v>
      </c>
      <c r="L241" s="68"/>
    </row>
    <row r="242">
      <c r="A242" s="258">
        <v>45198.0</v>
      </c>
      <c r="B242" s="153" t="s">
        <v>69</v>
      </c>
      <c r="C242" s="153" t="s">
        <v>51</v>
      </c>
      <c r="D242" s="234" t="s">
        <v>170</v>
      </c>
      <c r="E242" s="233">
        <v>45199.0</v>
      </c>
      <c r="F242" s="237">
        <v>0.125</v>
      </c>
      <c r="G242" s="238">
        <v>0.5</v>
      </c>
      <c r="H242" s="235">
        <v>9.0</v>
      </c>
      <c r="I242" s="235">
        <v>1.0</v>
      </c>
      <c r="J242" s="235">
        <v>5.0</v>
      </c>
      <c r="K242" s="235">
        <v>3.0</v>
      </c>
      <c r="L242" s="68" t="s">
        <v>191</v>
      </c>
    </row>
    <row r="243">
      <c r="A243" s="258">
        <v>45198.0</v>
      </c>
      <c r="B243" s="155" t="s">
        <v>190</v>
      </c>
      <c r="C243" s="153" t="s">
        <v>51</v>
      </c>
      <c r="D243" s="234" t="s">
        <v>170</v>
      </c>
      <c r="E243" s="233">
        <v>45199.0</v>
      </c>
      <c r="F243" s="238">
        <v>0.20833333333333334</v>
      </c>
      <c r="G243" s="238">
        <v>0.5208333333333334</v>
      </c>
      <c r="H243" s="236">
        <v>7.5</v>
      </c>
      <c r="I243" s="236">
        <v>0.0</v>
      </c>
      <c r="J243" s="236">
        <v>6.5</v>
      </c>
      <c r="K243" s="236">
        <v>1.0</v>
      </c>
      <c r="L243" s="68"/>
    </row>
    <row r="244">
      <c r="A244" s="258">
        <v>45198.0</v>
      </c>
      <c r="B244" s="152" t="s">
        <v>189</v>
      </c>
      <c r="C244" s="153" t="s">
        <v>51</v>
      </c>
      <c r="D244" s="234" t="s">
        <v>170</v>
      </c>
      <c r="E244" s="233">
        <v>45199.0</v>
      </c>
      <c r="F244" s="235">
        <v>0.0</v>
      </c>
      <c r="G244" s="235">
        <v>0.0</v>
      </c>
      <c r="H244" s="235">
        <v>0.0</v>
      </c>
      <c r="I244" s="235">
        <v>0.0</v>
      </c>
      <c r="J244" s="235">
        <v>0.0</v>
      </c>
      <c r="K244" s="235">
        <v>0.0</v>
      </c>
      <c r="L244" s="68" t="s">
        <v>25</v>
      </c>
    </row>
    <row r="245">
      <c r="A245" s="258">
        <v>45198.0</v>
      </c>
      <c r="B245" s="155" t="s">
        <v>82</v>
      </c>
      <c r="C245" s="152" t="s">
        <v>35</v>
      </c>
      <c r="D245" s="234" t="s">
        <v>170</v>
      </c>
      <c r="E245" s="233">
        <v>45199.0</v>
      </c>
      <c r="F245" s="237">
        <v>0.16666666666666666</v>
      </c>
      <c r="G245" s="238">
        <v>0.4583333333333333</v>
      </c>
      <c r="H245" s="235">
        <v>7.0</v>
      </c>
      <c r="I245" s="236">
        <v>0.0</v>
      </c>
      <c r="J245" s="236">
        <v>5.0</v>
      </c>
      <c r="K245" s="235">
        <v>2.0</v>
      </c>
    </row>
    <row r="246">
      <c r="A246" s="258">
        <v>45198.0</v>
      </c>
      <c r="B246" s="153" t="s">
        <v>103</v>
      </c>
      <c r="C246" s="153" t="s">
        <v>31</v>
      </c>
      <c r="D246" s="234" t="s">
        <v>170</v>
      </c>
      <c r="E246" s="233">
        <v>45199.0</v>
      </c>
      <c r="F246" s="237">
        <v>0.22916666666666666</v>
      </c>
      <c r="G246" s="237">
        <v>0.5625</v>
      </c>
      <c r="H246" s="235">
        <v>8.0</v>
      </c>
      <c r="I246" s="235">
        <v>0.0</v>
      </c>
      <c r="J246" s="235">
        <v>7.5</v>
      </c>
      <c r="K246" s="235">
        <v>0.5</v>
      </c>
    </row>
    <row r="247">
      <c r="A247" s="258">
        <v>45198.0</v>
      </c>
      <c r="B247" s="153" t="s">
        <v>97</v>
      </c>
      <c r="C247" s="153" t="s">
        <v>31</v>
      </c>
      <c r="D247" s="234" t="s">
        <v>170</v>
      </c>
      <c r="E247" s="233">
        <v>45199.0</v>
      </c>
      <c r="F247" s="237">
        <v>0.25</v>
      </c>
      <c r="G247" s="237">
        <v>0.5833333333333334</v>
      </c>
      <c r="H247" s="235">
        <v>8.0</v>
      </c>
      <c r="I247" s="235">
        <v>0.0</v>
      </c>
      <c r="J247" s="235">
        <v>8.0</v>
      </c>
      <c r="K247" s="235">
        <v>0.0</v>
      </c>
    </row>
    <row r="248">
      <c r="A248" s="258">
        <v>45198.0</v>
      </c>
      <c r="B248" s="152" t="s">
        <v>109</v>
      </c>
      <c r="C248" s="153" t="s">
        <v>31</v>
      </c>
      <c r="D248" s="234" t="s">
        <v>170</v>
      </c>
      <c r="E248" s="233">
        <v>45199.0</v>
      </c>
      <c r="F248" s="238">
        <v>0.20833333333333334</v>
      </c>
      <c r="G248" s="237">
        <v>0.4166666666666667</v>
      </c>
      <c r="H248" s="235">
        <v>5.0</v>
      </c>
      <c r="I248" s="235">
        <v>0.0</v>
      </c>
      <c r="J248" s="235">
        <v>4.0</v>
      </c>
      <c r="K248" s="235">
        <v>1.0</v>
      </c>
    </row>
    <row r="249">
      <c r="A249" s="258">
        <v>45199.0</v>
      </c>
      <c r="B249" s="153" t="s">
        <v>88</v>
      </c>
      <c r="C249" s="153" t="s">
        <v>31</v>
      </c>
      <c r="D249" s="234" t="s">
        <v>170</v>
      </c>
      <c r="E249" s="233">
        <v>45199.0</v>
      </c>
      <c r="F249" s="238">
        <v>0.9166666666666666</v>
      </c>
      <c r="G249" s="237">
        <v>0.25</v>
      </c>
      <c r="H249" s="235">
        <v>8.0</v>
      </c>
      <c r="I249" s="236">
        <v>0.0</v>
      </c>
      <c r="J249" s="236">
        <v>0.0</v>
      </c>
      <c r="K249" s="235">
        <v>8.0</v>
      </c>
    </row>
    <row r="250">
      <c r="A250" s="258">
        <v>45199.0</v>
      </c>
      <c r="B250" s="152" t="s">
        <v>335</v>
      </c>
      <c r="C250" s="152" t="s">
        <v>51</v>
      </c>
      <c r="D250" s="234" t="s">
        <v>170</v>
      </c>
      <c r="E250" s="233">
        <v>45199.0</v>
      </c>
      <c r="F250" s="235">
        <v>0.0</v>
      </c>
      <c r="G250" s="235">
        <v>0.0</v>
      </c>
      <c r="H250" s="235">
        <v>0.0</v>
      </c>
      <c r="I250" s="236">
        <v>0.0</v>
      </c>
      <c r="J250" s="236">
        <v>0.0</v>
      </c>
      <c r="K250" s="235">
        <v>0.0</v>
      </c>
      <c r="L250" s="152" t="s">
        <v>63</v>
      </c>
    </row>
    <row r="251">
      <c r="A251" s="258">
        <v>45199.0</v>
      </c>
      <c r="B251" s="153" t="s">
        <v>139</v>
      </c>
      <c r="C251" s="153" t="s">
        <v>35</v>
      </c>
      <c r="D251" s="234" t="s">
        <v>170</v>
      </c>
      <c r="E251" s="233">
        <v>45199.0</v>
      </c>
      <c r="F251" s="238">
        <v>0.9583333333333334</v>
      </c>
      <c r="G251" s="237">
        <v>0.20833333333333334</v>
      </c>
      <c r="H251" s="235">
        <v>6.0</v>
      </c>
      <c r="I251" s="236">
        <v>0.0</v>
      </c>
      <c r="J251" s="236">
        <v>0.0</v>
      </c>
      <c r="K251" s="235">
        <v>6.0</v>
      </c>
      <c r="L251" s="152"/>
    </row>
    <row r="252">
      <c r="A252" s="258">
        <v>45199.0</v>
      </c>
      <c r="B252" s="152" t="s">
        <v>32</v>
      </c>
      <c r="C252" s="153" t="s">
        <v>1</v>
      </c>
      <c r="D252" s="234" t="s">
        <v>170</v>
      </c>
      <c r="E252" s="233">
        <v>45199.0</v>
      </c>
      <c r="F252" s="237">
        <v>0.9375</v>
      </c>
      <c r="G252" s="237">
        <v>0.20833333333333334</v>
      </c>
      <c r="H252" s="235">
        <v>6.5</v>
      </c>
      <c r="I252" s="236">
        <v>0.0</v>
      </c>
      <c r="J252" s="236">
        <v>0.0</v>
      </c>
      <c r="K252" s="235">
        <v>6.5</v>
      </c>
      <c r="L252" s="152"/>
    </row>
    <row r="253">
      <c r="A253" s="258">
        <v>45199.0</v>
      </c>
      <c r="B253" s="152" t="s">
        <v>18</v>
      </c>
      <c r="C253" s="153" t="s">
        <v>1</v>
      </c>
      <c r="D253" s="234" t="s">
        <v>170</v>
      </c>
      <c r="E253" s="233">
        <v>45199.0</v>
      </c>
      <c r="F253" s="237">
        <v>0.9375</v>
      </c>
      <c r="G253" s="237">
        <v>0.20833333333333334</v>
      </c>
      <c r="H253" s="235">
        <v>6.5</v>
      </c>
      <c r="I253" s="236">
        <v>0.0</v>
      </c>
      <c r="J253" s="236">
        <v>0.0</v>
      </c>
      <c r="K253" s="235">
        <v>6.5</v>
      </c>
      <c r="L253" s="153"/>
    </row>
    <row r="254">
      <c r="A254" s="258">
        <v>45199.0</v>
      </c>
      <c r="B254" s="152" t="s">
        <v>52</v>
      </c>
      <c r="C254" s="153" t="s">
        <v>1</v>
      </c>
      <c r="D254" s="234" t="s">
        <v>170</v>
      </c>
      <c r="E254" s="233">
        <v>45199.0</v>
      </c>
      <c r="F254" s="235">
        <v>0.0</v>
      </c>
      <c r="G254" s="235">
        <v>0.0</v>
      </c>
      <c r="H254" s="68">
        <v>0.0</v>
      </c>
      <c r="I254" s="68">
        <v>0.0</v>
      </c>
      <c r="J254" s="68">
        <v>0.0</v>
      </c>
      <c r="K254" s="68">
        <v>0.0</v>
      </c>
      <c r="L254" s="152" t="s">
        <v>25</v>
      </c>
    </row>
    <row r="255">
      <c r="A255" s="258">
        <v>45199.0</v>
      </c>
      <c r="B255" s="152" t="s">
        <v>54</v>
      </c>
      <c r="C255" s="152" t="s">
        <v>51</v>
      </c>
      <c r="D255" s="234" t="s">
        <v>172</v>
      </c>
      <c r="E255" s="233">
        <v>45199.0</v>
      </c>
      <c r="F255" s="238">
        <v>0.9583333333333334</v>
      </c>
      <c r="G255" s="237">
        <v>0.041666666666666664</v>
      </c>
      <c r="H255" s="68">
        <v>2.0</v>
      </c>
      <c r="I255" s="68">
        <v>0.0</v>
      </c>
      <c r="J255" s="68">
        <v>0.0</v>
      </c>
      <c r="K255" s="68">
        <v>2.0</v>
      </c>
      <c r="L255" s="152"/>
    </row>
    <row r="256">
      <c r="A256" s="258">
        <v>45199.0</v>
      </c>
      <c r="B256" s="152" t="s">
        <v>54</v>
      </c>
      <c r="C256" s="152" t="s">
        <v>23</v>
      </c>
      <c r="D256" s="234" t="s">
        <v>172</v>
      </c>
      <c r="E256" s="233">
        <v>45200.0</v>
      </c>
      <c r="F256" s="237">
        <v>0.041666666666666664</v>
      </c>
      <c r="G256" s="237">
        <v>0.16666666666666666</v>
      </c>
      <c r="H256" s="68">
        <v>3.0</v>
      </c>
      <c r="I256" s="68">
        <v>0.0</v>
      </c>
      <c r="J256" s="68">
        <v>0.0</v>
      </c>
      <c r="K256" s="68">
        <v>3.0</v>
      </c>
      <c r="L256" s="152"/>
    </row>
    <row r="257">
      <c r="A257" s="258">
        <v>45199.0</v>
      </c>
      <c r="B257" s="152" t="s">
        <v>54</v>
      </c>
      <c r="C257" s="152" t="s">
        <v>49</v>
      </c>
      <c r="D257" s="234" t="s">
        <v>172</v>
      </c>
      <c r="E257" s="233">
        <v>45200.0</v>
      </c>
      <c r="F257" s="238">
        <v>0.16666666666666666</v>
      </c>
      <c r="G257" s="237">
        <v>0.375</v>
      </c>
      <c r="H257" s="235">
        <v>5.0</v>
      </c>
      <c r="I257" s="236">
        <v>0.0</v>
      </c>
      <c r="J257" s="235">
        <v>3.0</v>
      </c>
      <c r="K257" s="235">
        <v>2.0</v>
      </c>
      <c r="L257" s="68" t="s">
        <v>192</v>
      </c>
    </row>
    <row r="258">
      <c r="A258" s="258">
        <v>45199.0</v>
      </c>
      <c r="B258" s="153" t="s">
        <v>123</v>
      </c>
      <c r="C258" s="153" t="s">
        <v>23</v>
      </c>
      <c r="D258" s="234" t="s">
        <v>172</v>
      </c>
      <c r="E258" s="233">
        <v>45200.0</v>
      </c>
      <c r="F258" s="237">
        <v>0.16666666666666666</v>
      </c>
      <c r="G258" s="238">
        <v>0.4583333333333333</v>
      </c>
      <c r="H258" s="235">
        <v>7.0</v>
      </c>
      <c r="I258" s="236">
        <v>0.0</v>
      </c>
      <c r="J258" s="236">
        <v>5.0</v>
      </c>
      <c r="K258" s="235">
        <v>2.0</v>
      </c>
    </row>
    <row r="259">
      <c r="A259" s="258">
        <v>45199.0</v>
      </c>
      <c r="B259" s="152" t="s">
        <v>55</v>
      </c>
      <c r="C259" s="152" t="s">
        <v>145</v>
      </c>
      <c r="D259" s="234" t="s">
        <v>172</v>
      </c>
      <c r="E259" s="233">
        <v>45200.0</v>
      </c>
      <c r="F259" s="237">
        <v>0.16666666666666666</v>
      </c>
      <c r="G259" s="237">
        <v>0.4583333333333333</v>
      </c>
      <c r="H259" s="235">
        <v>7.0</v>
      </c>
      <c r="I259" s="236">
        <v>0.0</v>
      </c>
      <c r="J259" s="235">
        <v>5.0</v>
      </c>
      <c r="K259" s="235">
        <v>2.0</v>
      </c>
      <c r="L259" s="68"/>
    </row>
    <row r="260">
      <c r="A260" s="258">
        <v>45199.0</v>
      </c>
      <c r="B260" s="153" t="s">
        <v>45</v>
      </c>
      <c r="C260" s="153" t="s">
        <v>1</v>
      </c>
      <c r="D260" s="234" t="s">
        <v>172</v>
      </c>
      <c r="E260" s="233">
        <v>45200.0</v>
      </c>
      <c r="F260" s="238">
        <v>0.20833333333333334</v>
      </c>
      <c r="G260" s="237">
        <v>0.5625</v>
      </c>
      <c r="H260" s="235">
        <v>8.5</v>
      </c>
      <c r="I260" s="235">
        <v>0.5</v>
      </c>
      <c r="J260" s="235">
        <v>7.0</v>
      </c>
      <c r="K260" s="236">
        <v>1.0</v>
      </c>
      <c r="L260" s="68" t="s">
        <v>192</v>
      </c>
    </row>
    <row r="261">
      <c r="A261" s="258">
        <v>45199.0</v>
      </c>
      <c r="B261" s="152" t="s">
        <v>30</v>
      </c>
      <c r="C261" s="153" t="s">
        <v>1</v>
      </c>
      <c r="D261" s="234" t="s">
        <v>172</v>
      </c>
      <c r="E261" s="233">
        <v>45200.0</v>
      </c>
      <c r="F261" s="238">
        <v>0.20833333333333334</v>
      </c>
      <c r="G261" s="237">
        <v>0.5625</v>
      </c>
      <c r="H261" s="235">
        <v>8.5</v>
      </c>
      <c r="I261" s="235">
        <v>0.5</v>
      </c>
      <c r="J261" s="235">
        <v>7.0</v>
      </c>
      <c r="K261" s="236">
        <v>1.0</v>
      </c>
      <c r="L261" s="68" t="s">
        <v>192</v>
      </c>
    </row>
    <row r="262">
      <c r="A262" s="258">
        <v>45199.0</v>
      </c>
      <c r="B262" s="152" t="s">
        <v>54</v>
      </c>
      <c r="C262" s="152" t="s">
        <v>51</v>
      </c>
      <c r="D262" s="234" t="s">
        <v>172</v>
      </c>
      <c r="E262" s="233">
        <v>45200.0</v>
      </c>
      <c r="F262" s="237">
        <v>0.16666666666666666</v>
      </c>
      <c r="G262" s="238">
        <v>0.5208333333333334</v>
      </c>
      <c r="H262" s="235">
        <v>8.5</v>
      </c>
      <c r="I262" s="235">
        <v>0.5</v>
      </c>
      <c r="J262" s="235">
        <v>6.0</v>
      </c>
      <c r="K262" s="235">
        <v>2.0</v>
      </c>
      <c r="L262" s="68"/>
    </row>
    <row r="263">
      <c r="A263" s="258">
        <v>45199.0</v>
      </c>
      <c r="B263" s="153" t="s">
        <v>69</v>
      </c>
      <c r="C263" s="153" t="s">
        <v>51</v>
      </c>
      <c r="D263" s="234" t="s">
        <v>172</v>
      </c>
      <c r="E263" s="233">
        <v>45200.0</v>
      </c>
      <c r="F263" s="237">
        <v>0.041666666666666664</v>
      </c>
      <c r="G263" s="238">
        <v>0.5</v>
      </c>
      <c r="H263" s="235">
        <v>11.0</v>
      </c>
      <c r="I263" s="235">
        <v>3.0</v>
      </c>
      <c r="J263" s="235">
        <v>5.0</v>
      </c>
      <c r="K263" s="235">
        <v>3.0</v>
      </c>
      <c r="L263" s="68" t="s">
        <v>259</v>
      </c>
    </row>
    <row r="264">
      <c r="A264" s="258">
        <v>45199.0</v>
      </c>
      <c r="B264" s="155" t="s">
        <v>190</v>
      </c>
      <c r="C264" s="153" t="s">
        <v>51</v>
      </c>
      <c r="D264" s="234" t="s">
        <v>172</v>
      </c>
      <c r="E264" s="233">
        <v>45200.0</v>
      </c>
      <c r="F264" s="237">
        <v>0.16666666666666666</v>
      </c>
      <c r="G264" s="238">
        <v>0.5208333333333334</v>
      </c>
      <c r="H264" s="235">
        <v>8.5</v>
      </c>
      <c r="I264" s="235">
        <v>0.5</v>
      </c>
      <c r="J264" s="235">
        <v>6.0</v>
      </c>
      <c r="K264" s="235">
        <v>2.0</v>
      </c>
      <c r="L264" s="68" t="s">
        <v>192</v>
      </c>
    </row>
    <row r="265" ht="15.0" customHeight="1">
      <c r="A265" s="258">
        <v>45199.0</v>
      </c>
      <c r="B265" s="152" t="s">
        <v>189</v>
      </c>
      <c r="C265" s="153" t="s">
        <v>51</v>
      </c>
      <c r="D265" s="234" t="s">
        <v>172</v>
      </c>
      <c r="E265" s="233">
        <v>45200.0</v>
      </c>
      <c r="F265" s="235">
        <v>0.0</v>
      </c>
      <c r="G265" s="235">
        <v>0.0</v>
      </c>
      <c r="H265" s="235">
        <v>0.0</v>
      </c>
      <c r="I265" s="235">
        <v>0.0</v>
      </c>
      <c r="J265" s="235">
        <v>0.0</v>
      </c>
      <c r="K265" s="235">
        <v>0.0</v>
      </c>
      <c r="L265" s="68" t="s">
        <v>25</v>
      </c>
    </row>
    <row r="266" ht="15.0" customHeight="1">
      <c r="A266" s="258">
        <v>45199.0</v>
      </c>
      <c r="B266" s="155" t="s">
        <v>82</v>
      </c>
      <c r="C266" s="152" t="s">
        <v>35</v>
      </c>
      <c r="D266" s="234" t="s">
        <v>172</v>
      </c>
      <c r="E266" s="233">
        <v>45200.0</v>
      </c>
      <c r="F266" s="238">
        <v>0.20833333333333334</v>
      </c>
      <c r="G266" s="238">
        <v>0.4583333333333333</v>
      </c>
      <c r="H266" s="236">
        <v>6.0</v>
      </c>
      <c r="I266" s="236">
        <v>0.0</v>
      </c>
      <c r="J266" s="236">
        <v>5.0</v>
      </c>
      <c r="K266" s="236">
        <v>1.0</v>
      </c>
    </row>
    <row r="267" ht="15.0" customHeight="1">
      <c r="A267" s="258">
        <v>45199.0</v>
      </c>
      <c r="B267" s="153" t="s">
        <v>103</v>
      </c>
      <c r="C267" s="153" t="s">
        <v>31</v>
      </c>
      <c r="D267" s="234" t="s">
        <v>172</v>
      </c>
      <c r="E267" s="233">
        <v>45200.0</v>
      </c>
      <c r="F267" s="237">
        <v>0.22916666666666666</v>
      </c>
      <c r="G267" s="237">
        <v>0.5625</v>
      </c>
      <c r="H267" s="235">
        <v>8.0</v>
      </c>
      <c r="I267" s="235">
        <v>0.0</v>
      </c>
      <c r="J267" s="235">
        <v>7.5</v>
      </c>
      <c r="K267" s="235">
        <v>0.5</v>
      </c>
    </row>
    <row r="268">
      <c r="A268" s="258">
        <v>45199.0</v>
      </c>
      <c r="B268" s="153" t="s">
        <v>97</v>
      </c>
      <c r="C268" s="153" t="s">
        <v>31</v>
      </c>
      <c r="D268" s="234" t="s">
        <v>172</v>
      </c>
      <c r="E268" s="233">
        <v>45200.0</v>
      </c>
      <c r="F268" s="235">
        <v>0.0</v>
      </c>
      <c r="G268" s="235">
        <v>0.0</v>
      </c>
      <c r="H268" s="235">
        <v>0.0</v>
      </c>
      <c r="I268" s="235">
        <v>0.0</v>
      </c>
      <c r="J268" s="235">
        <v>0.0</v>
      </c>
      <c r="K268" s="235">
        <v>0.0</v>
      </c>
      <c r="L268" s="152" t="s">
        <v>25</v>
      </c>
    </row>
    <row r="269">
      <c r="A269" s="258">
        <v>45199.0</v>
      </c>
      <c r="B269" s="152" t="s">
        <v>50</v>
      </c>
      <c r="C269" s="153" t="s">
        <v>31</v>
      </c>
      <c r="D269" s="234" t="s">
        <v>172</v>
      </c>
      <c r="E269" s="233">
        <v>45200.0</v>
      </c>
      <c r="F269" s="237">
        <v>0.25</v>
      </c>
      <c r="G269" s="237">
        <v>0.5833333333333334</v>
      </c>
      <c r="H269" s="235">
        <v>8.0</v>
      </c>
      <c r="I269" s="235">
        <v>0.0</v>
      </c>
      <c r="J269" s="235">
        <v>8.0</v>
      </c>
      <c r="K269" s="235">
        <v>0.0</v>
      </c>
      <c r="L269" s="152"/>
    </row>
    <row r="270">
      <c r="A270" s="258">
        <v>45199.0</v>
      </c>
      <c r="B270" s="152" t="s">
        <v>109</v>
      </c>
      <c r="C270" s="153" t="s">
        <v>31</v>
      </c>
      <c r="D270" s="234" t="s">
        <v>172</v>
      </c>
      <c r="E270" s="233">
        <v>45200.0</v>
      </c>
      <c r="F270" s="235">
        <v>0.0</v>
      </c>
      <c r="G270" s="235">
        <v>0.0</v>
      </c>
      <c r="H270" s="235">
        <v>0.0</v>
      </c>
      <c r="I270" s="235">
        <v>0.0</v>
      </c>
      <c r="J270" s="235">
        <v>0.0</v>
      </c>
      <c r="K270" s="235">
        <v>0.0</v>
      </c>
      <c r="L270" s="68" t="s">
        <v>25</v>
      </c>
    </row>
    <row r="271">
      <c r="A271" s="258">
        <v>45200.0</v>
      </c>
      <c r="B271" s="152" t="s">
        <v>88</v>
      </c>
      <c r="C271" s="153" t="s">
        <v>31</v>
      </c>
      <c r="D271" s="234" t="s">
        <v>172</v>
      </c>
      <c r="E271" s="233">
        <v>45200.0</v>
      </c>
      <c r="F271" s="238">
        <v>0.9166666666666666</v>
      </c>
      <c r="G271" s="237">
        <v>0.20833333333333334</v>
      </c>
      <c r="H271" s="235">
        <v>7.0</v>
      </c>
      <c r="I271" s="235">
        <v>0.0</v>
      </c>
      <c r="J271" s="235">
        <v>0.0</v>
      </c>
      <c r="K271" s="235">
        <v>7.0</v>
      </c>
    </row>
    <row r="272">
      <c r="A272" s="258">
        <v>45200.0</v>
      </c>
      <c r="B272" s="152" t="s">
        <v>109</v>
      </c>
      <c r="C272" s="153" t="s">
        <v>31</v>
      </c>
      <c r="D272" s="234" t="s">
        <v>172</v>
      </c>
      <c r="E272" s="233">
        <v>45200.0</v>
      </c>
      <c r="F272" s="238">
        <v>0.9583333333333334</v>
      </c>
      <c r="G272" s="237">
        <v>0.20833333333333334</v>
      </c>
      <c r="H272" s="235">
        <v>6.0</v>
      </c>
      <c r="I272" s="236">
        <v>0.0</v>
      </c>
      <c r="J272" s="236">
        <v>0.0</v>
      </c>
      <c r="K272" s="235">
        <v>6.0</v>
      </c>
    </row>
    <row r="273">
      <c r="A273" s="258">
        <v>45200.0</v>
      </c>
      <c r="B273" s="153" t="s">
        <v>335</v>
      </c>
      <c r="C273" s="153" t="s">
        <v>51</v>
      </c>
      <c r="D273" s="234" t="s">
        <v>172</v>
      </c>
      <c r="E273" s="233">
        <v>45200.0</v>
      </c>
      <c r="F273" s="235">
        <v>0.0</v>
      </c>
      <c r="G273" s="235">
        <v>0.0</v>
      </c>
      <c r="H273" s="235">
        <v>0.0</v>
      </c>
      <c r="I273" s="236">
        <v>0.0</v>
      </c>
      <c r="J273" s="236">
        <v>0.0</v>
      </c>
      <c r="K273" s="235">
        <v>0.0</v>
      </c>
      <c r="L273" s="152" t="s">
        <v>63</v>
      </c>
    </row>
    <row r="274">
      <c r="A274" s="258">
        <v>45200.0</v>
      </c>
      <c r="B274" s="152" t="s">
        <v>52</v>
      </c>
      <c r="C274" s="152" t="s">
        <v>51</v>
      </c>
      <c r="D274" s="234" t="s">
        <v>172</v>
      </c>
      <c r="E274" s="233">
        <v>45200.0</v>
      </c>
      <c r="F274" s="238">
        <v>0.9583333333333334</v>
      </c>
      <c r="G274" s="237">
        <v>0.20833333333333334</v>
      </c>
      <c r="H274" s="235">
        <v>6.0</v>
      </c>
      <c r="I274" s="236">
        <v>0.0</v>
      </c>
      <c r="J274" s="236">
        <v>0.0</v>
      </c>
      <c r="K274" s="235">
        <v>6.0</v>
      </c>
      <c r="L274" s="152"/>
    </row>
    <row r="275">
      <c r="A275" s="258">
        <v>45200.0</v>
      </c>
      <c r="B275" s="152" t="s">
        <v>50</v>
      </c>
      <c r="C275" s="153" t="s">
        <v>35</v>
      </c>
      <c r="D275" s="234" t="s">
        <v>172</v>
      </c>
      <c r="E275" s="233">
        <v>45200.0</v>
      </c>
      <c r="F275" s="238">
        <v>0.9583333333333334</v>
      </c>
      <c r="G275" s="237">
        <v>0.4583333333333333</v>
      </c>
      <c r="H275" s="235">
        <v>12.0</v>
      </c>
      <c r="I275" s="235">
        <v>4.0</v>
      </c>
      <c r="J275" s="235">
        <v>1.0</v>
      </c>
      <c r="K275" s="235">
        <v>7.0</v>
      </c>
      <c r="L275" s="152" t="s">
        <v>261</v>
      </c>
    </row>
    <row r="276">
      <c r="A276" s="258">
        <v>45200.0</v>
      </c>
      <c r="B276" s="153" t="s">
        <v>139</v>
      </c>
      <c r="C276" s="153" t="s">
        <v>35</v>
      </c>
      <c r="D276" s="234" t="s">
        <v>172</v>
      </c>
      <c r="E276" s="233">
        <v>45200.0</v>
      </c>
      <c r="F276" s="235">
        <v>0.0</v>
      </c>
      <c r="G276" s="235">
        <v>0.0</v>
      </c>
      <c r="H276" s="235">
        <v>0.0</v>
      </c>
      <c r="I276" s="236">
        <v>0.0</v>
      </c>
      <c r="J276" s="236">
        <v>0.0</v>
      </c>
      <c r="K276" s="235">
        <v>0.0</v>
      </c>
      <c r="L276" s="152" t="s">
        <v>25</v>
      </c>
    </row>
    <row r="277">
      <c r="A277" s="258"/>
      <c r="B277" s="152"/>
      <c r="C277" s="152"/>
      <c r="D277" s="234"/>
      <c r="E277" s="233"/>
      <c r="F277" s="235"/>
      <c r="G277" s="235"/>
      <c r="H277" s="68"/>
      <c r="I277" s="68"/>
      <c r="J277" s="68"/>
      <c r="K277" s="68"/>
      <c r="L277" s="68"/>
    </row>
    <row r="278">
      <c r="A278" s="258"/>
      <c r="B278" s="152"/>
      <c r="C278" s="152"/>
      <c r="D278" s="234"/>
      <c r="E278" s="233"/>
      <c r="F278" s="237"/>
      <c r="G278" s="238"/>
      <c r="H278" s="68"/>
      <c r="I278" s="68"/>
      <c r="J278" s="68"/>
      <c r="K278" s="68"/>
      <c r="L278" s="68"/>
      <c r="M278" s="68"/>
    </row>
    <row r="279">
      <c r="A279" s="258"/>
      <c r="B279" s="152"/>
      <c r="C279" s="152"/>
      <c r="D279" s="234"/>
      <c r="E279" s="233"/>
      <c r="F279" s="237"/>
      <c r="G279" s="237"/>
      <c r="H279" s="68"/>
      <c r="I279" s="68"/>
      <c r="J279" s="68"/>
      <c r="K279" s="68"/>
      <c r="L279" s="68"/>
      <c r="M279" s="68"/>
    </row>
    <row r="280">
      <c r="A280" s="258"/>
      <c r="B280" s="152"/>
      <c r="C280" s="152"/>
      <c r="D280" s="234"/>
      <c r="E280" s="233"/>
      <c r="F280" s="238"/>
      <c r="G280" s="237"/>
      <c r="H280" s="235"/>
      <c r="I280" s="235"/>
      <c r="J280" s="235"/>
      <c r="K280" s="235"/>
      <c r="L280" s="68"/>
      <c r="M280" s="68"/>
    </row>
    <row r="281">
      <c r="A281" s="258"/>
      <c r="B281" s="152"/>
      <c r="C281" s="152"/>
      <c r="D281" s="234"/>
      <c r="E281" s="233"/>
      <c r="F281" s="238"/>
      <c r="G281" s="237"/>
      <c r="H281" s="68"/>
      <c r="I281" s="68"/>
      <c r="J281" s="68"/>
      <c r="K281" s="68"/>
      <c r="L281" s="68"/>
      <c r="M281" s="68"/>
    </row>
    <row r="282">
      <c r="A282" s="258"/>
      <c r="B282" s="152"/>
      <c r="C282" s="152"/>
      <c r="D282" s="234"/>
      <c r="E282" s="233"/>
      <c r="F282" s="238"/>
      <c r="G282" s="237"/>
      <c r="H282" s="235"/>
      <c r="I282" s="236"/>
      <c r="J282" s="235"/>
      <c r="K282" s="235"/>
      <c r="L282" s="68"/>
      <c r="M282" s="68"/>
    </row>
    <row r="283">
      <c r="A283" s="258"/>
      <c r="B283" s="152"/>
      <c r="C283" s="152"/>
      <c r="D283" s="234"/>
      <c r="E283" s="233"/>
      <c r="F283" s="237"/>
      <c r="G283" s="238"/>
      <c r="H283" s="235"/>
      <c r="I283" s="236"/>
      <c r="J283" s="236"/>
      <c r="K283" s="235"/>
      <c r="L283" s="68"/>
      <c r="M283" s="68"/>
    </row>
    <row r="284">
      <c r="A284" s="258"/>
      <c r="B284" s="152"/>
      <c r="C284" s="152"/>
      <c r="D284" s="234"/>
      <c r="E284" s="233"/>
      <c r="F284" s="238"/>
      <c r="G284" s="238"/>
      <c r="H284" s="236"/>
      <c r="I284" s="236"/>
      <c r="J284" s="236"/>
      <c r="K284" s="236"/>
      <c r="L284" s="68"/>
      <c r="M284" s="68"/>
    </row>
    <row r="285">
      <c r="A285" s="258"/>
      <c r="B285" s="152"/>
      <c r="C285" s="152"/>
      <c r="D285" s="234"/>
      <c r="E285" s="233"/>
      <c r="F285" s="237"/>
      <c r="G285" s="238"/>
      <c r="H285" s="235"/>
      <c r="I285" s="236"/>
      <c r="J285" s="236"/>
      <c r="K285" s="235"/>
      <c r="L285" s="68"/>
      <c r="M285" s="68"/>
    </row>
    <row r="286">
      <c r="A286" s="258"/>
      <c r="B286" s="152"/>
      <c r="C286" s="153"/>
      <c r="D286" s="234"/>
      <c r="E286" s="233"/>
      <c r="F286" s="237"/>
      <c r="G286" s="238"/>
      <c r="H286" s="235"/>
      <c r="I286" s="236"/>
      <c r="J286" s="236"/>
      <c r="K286" s="235"/>
      <c r="L286" s="68"/>
      <c r="M286" s="68"/>
    </row>
    <row r="287">
      <c r="A287" s="258"/>
      <c r="B287" s="152"/>
      <c r="C287" s="152"/>
      <c r="D287" s="234"/>
      <c r="E287" s="233"/>
      <c r="F287" s="238"/>
      <c r="G287" s="237"/>
      <c r="H287" s="235"/>
      <c r="I287" s="235"/>
      <c r="J287" s="236"/>
      <c r="K287" s="236"/>
      <c r="L287" s="68"/>
      <c r="M287" s="68"/>
    </row>
    <row r="288">
      <c r="A288" s="258"/>
      <c r="B288" s="152"/>
      <c r="C288" s="152"/>
      <c r="D288" s="234"/>
      <c r="E288" s="233"/>
      <c r="F288" s="238"/>
      <c r="G288" s="238"/>
      <c r="H288" s="236"/>
      <c r="I288" s="236"/>
      <c r="J288" s="236"/>
      <c r="K288" s="236"/>
      <c r="L288" s="68"/>
      <c r="M288" s="68"/>
    </row>
    <row r="289">
      <c r="A289" s="258"/>
      <c r="B289" s="152"/>
      <c r="C289" s="152"/>
      <c r="D289" s="234"/>
      <c r="E289" s="233"/>
      <c r="F289" s="235"/>
      <c r="G289" s="235"/>
      <c r="H289" s="235"/>
      <c r="I289" s="235"/>
      <c r="J289" s="235"/>
      <c r="K289" s="235"/>
      <c r="L289" s="68"/>
      <c r="M289" s="68"/>
    </row>
    <row r="290">
      <c r="A290" s="258"/>
      <c r="B290" s="152"/>
      <c r="C290" s="152"/>
      <c r="D290" s="234"/>
      <c r="E290" s="233"/>
      <c r="F290" s="238"/>
      <c r="G290" s="237"/>
      <c r="H290" s="235"/>
      <c r="I290" s="236"/>
      <c r="J290" s="235"/>
      <c r="K290" s="236"/>
      <c r="L290" s="68"/>
      <c r="M290" s="68"/>
    </row>
    <row r="291">
      <c r="A291" s="258"/>
      <c r="B291" s="152"/>
      <c r="C291" s="152"/>
      <c r="D291" s="234"/>
      <c r="E291" s="233"/>
      <c r="F291" s="235"/>
      <c r="G291" s="235"/>
      <c r="H291" s="68"/>
      <c r="I291" s="68"/>
      <c r="J291" s="68"/>
      <c r="K291" s="68"/>
      <c r="L291" s="68"/>
      <c r="M291" s="68"/>
    </row>
    <row r="292">
      <c r="A292" s="258"/>
      <c r="B292" s="152"/>
      <c r="C292" s="153"/>
      <c r="D292" s="234"/>
      <c r="E292" s="233"/>
      <c r="F292" s="238"/>
      <c r="G292" s="238"/>
      <c r="H292" s="236"/>
      <c r="I292" s="236"/>
      <c r="J292" s="236"/>
      <c r="K292" s="236"/>
      <c r="L292" s="68"/>
      <c r="M292" s="68"/>
    </row>
    <row r="293">
      <c r="A293" s="258"/>
      <c r="B293" s="152"/>
      <c r="C293" s="153"/>
      <c r="D293" s="234"/>
      <c r="E293" s="233"/>
      <c r="F293" s="238"/>
      <c r="G293" s="237"/>
      <c r="H293" s="235"/>
      <c r="I293" s="235"/>
      <c r="J293" s="235"/>
      <c r="K293" s="235"/>
    </row>
    <row r="294">
      <c r="A294" s="233"/>
      <c r="B294" s="152"/>
      <c r="C294" s="153"/>
      <c r="D294" s="259"/>
      <c r="E294" s="233"/>
      <c r="F294" s="237"/>
      <c r="G294" s="237"/>
      <c r="H294" s="235"/>
      <c r="I294" s="236"/>
      <c r="J294" s="236"/>
      <c r="K294" s="235"/>
      <c r="L294" s="153"/>
    </row>
    <row r="295">
      <c r="A295" s="233"/>
      <c r="B295" s="153"/>
      <c r="C295" s="68"/>
      <c r="D295" s="259"/>
      <c r="E295" s="233"/>
      <c r="F295" s="238"/>
      <c r="G295" s="238"/>
      <c r="H295" s="236"/>
      <c r="I295" s="236"/>
      <c r="J295" s="236"/>
      <c r="K295" s="236"/>
    </row>
    <row r="296">
      <c r="A296" s="233"/>
      <c r="B296" s="152"/>
      <c r="C296" s="68"/>
      <c r="D296" s="259"/>
      <c r="E296" s="233"/>
      <c r="F296" s="235"/>
      <c r="G296" s="235"/>
      <c r="H296" s="236"/>
      <c r="I296" s="236"/>
      <c r="J296" s="236"/>
      <c r="K296" s="236"/>
      <c r="L296" s="68"/>
    </row>
    <row r="310">
      <c r="A310" s="233"/>
      <c r="B310" s="152"/>
      <c r="D310" s="234"/>
      <c r="E310" s="233"/>
      <c r="F310" s="237"/>
      <c r="G310" s="237"/>
      <c r="H310" s="235"/>
      <c r="I310" s="235"/>
      <c r="J310" s="235"/>
      <c r="K310" s="235"/>
    </row>
    <row r="311">
      <c r="A311" s="233"/>
      <c r="B311" s="152"/>
      <c r="D311" s="234"/>
      <c r="E311" s="233"/>
    </row>
    <row r="312">
      <c r="A312" s="233"/>
      <c r="D312" s="234"/>
      <c r="E312" s="233"/>
      <c r="F312" s="237"/>
      <c r="G312" s="237"/>
    </row>
    <row r="313">
      <c r="A313" s="233"/>
      <c r="D313" s="234"/>
      <c r="E313" s="233"/>
    </row>
    <row r="314">
      <c r="A314" s="233"/>
      <c r="D314" s="234"/>
      <c r="E314" s="233"/>
      <c r="F314" s="237"/>
      <c r="G314" s="237"/>
    </row>
    <row r="315">
      <c r="A315" s="233"/>
      <c r="D315" s="234"/>
      <c r="E315" s="233"/>
      <c r="F315" s="237"/>
      <c r="G315" s="237"/>
    </row>
    <row r="316">
      <c r="A316" s="233"/>
      <c r="D316" s="234"/>
      <c r="E316" s="233"/>
      <c r="F316" s="237"/>
      <c r="G316" s="237"/>
    </row>
    <row r="317">
      <c r="A317" s="233"/>
      <c r="D317" s="234"/>
      <c r="E317" s="233"/>
      <c r="F317" s="237"/>
      <c r="G317" s="237"/>
    </row>
    <row r="318">
      <c r="A318" s="233"/>
      <c r="D318" s="234"/>
      <c r="E318" s="233"/>
      <c r="F318" s="237"/>
      <c r="G318" s="237"/>
      <c r="L318" s="152"/>
    </row>
    <row r="495">
      <c r="A495" s="233"/>
      <c r="D495" s="234"/>
      <c r="E495" s="233"/>
      <c r="F495" s="237"/>
      <c r="G495" s="237"/>
      <c r="H495" s="235"/>
      <c r="I495" s="236"/>
      <c r="J495" s="236"/>
      <c r="K495" s="235"/>
    </row>
    <row r="496">
      <c r="A496" s="233"/>
      <c r="D496" s="234"/>
      <c r="E496" s="233"/>
      <c r="F496" s="237"/>
      <c r="G496" s="237"/>
      <c r="H496" s="235"/>
      <c r="I496" s="236"/>
      <c r="J496" s="236"/>
      <c r="K496" s="235"/>
    </row>
    <row r="497">
      <c r="A497" s="233"/>
      <c r="D497" s="234"/>
      <c r="E497" s="233"/>
      <c r="F497" s="237"/>
      <c r="G497" s="237"/>
      <c r="H497" s="235"/>
      <c r="I497" s="236"/>
      <c r="J497" s="236"/>
      <c r="K497" s="235"/>
      <c r="L497" s="152"/>
    </row>
  </sheetData>
  <autoFilter ref="$A$1:$AC$330"/>
  <customSheetViews>
    <customSheetView guid="{482CA3F1-235E-4CBB-838F-2B51A4768B5C}" filter="1" showAutoFilter="1">
      <autoFilter ref="$A$1:$AC$295"/>
    </customSheetView>
    <customSheetView guid="{6F7B0752-2D34-424D-B3B4-CA21D0151CF6}" filter="1" showAutoFilter="1">
      <autoFilter ref="$A$1:$L$496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NEO"/>
            <filter val="CASSANDRA"/>
            <filter val="KJ"/>
          </filters>
        </filterColumn>
      </autoFilter>
    </customSheetView>
    <customSheetView guid="{15494CB8-74BA-41CD-979C-0A1F98FA7AD5}" filter="1" showAutoFilter="1">
      <autoFilter ref="$A$1:$L$496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NEO"/>
            <filter val="CASSANDRA"/>
            <filter val="KJ"/>
          </filters>
        </filterColumn>
      </autoFilter>
    </customSheetView>
    <customSheetView guid="{E03E75B9-18D3-4F9C-8E98-9CFDBAC1C039}" filter="1" showAutoFilter="1">
      <autoFilter ref="$A$1:$AC$295"/>
    </customSheetView>
    <customSheetView guid="{6AFCB687-A5B1-4A43-94F3-0C0C9622126F}" filter="1" showAutoFilter="1">
      <autoFilter ref="$A$1:$L$496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JC"/>
            <filter val="NEO"/>
            <filter val="CASSANDRA"/>
            <filter val="KJ"/>
          </filters>
        </filterColumn>
      </autoFilter>
    </customSheetView>
  </customSheetViews>
  <conditionalFormatting sqref="F2:K309 Q39:V39 L85 L98:L108 L115:L117 L119:L128 L134 L145:L146 L150 L231:L240 L250:L263 L274:L276">
    <cfRule type="expression" dxfId="0" priority="1">
      <formula>MOD</formula>
    </cfRule>
  </conditionalFormatting>
  <conditionalFormatting sqref="F2:G307 H2:K148 Q39:V39 L98:L108 L115:L117 L126:L128 L134 L145:L146 H150:K307 L150 L231:L240 L250:L257 L262:L263 L274:L276">
    <cfRule type="expression" dxfId="0" priority="2">
      <formula>MOD</formula>
    </cfRule>
  </conditionalFormatting>
  <conditionalFormatting sqref="F2:K15 F39:K40 F47:K47 F52:K52 F71:K296 L98:L108 L115:L117 L126:L128 L134 L145:L146 L150 L231:L240 L250:L257 L262:L263 L274:L276 F310:K310 F312:K312 F314:K322 F324:K327 F329:K330 F417:K497">
    <cfRule type="expression" dxfId="0" priority="3">
      <formula>MOD</formula>
    </cfRule>
  </conditionalFormatting>
  <conditionalFormatting sqref="F2:K15 F39:K40 F47:K47 F52:K52 F71:K296 L98:L108 L115:L117 L126:L128 L134 L145:L146 L150 L231:L240 L250:L257 L262:L263 L274:L276 F310:K310 F312:K312 F314:K322 F324:K327 F329:K330 F417:F420 G417:G497 H417:K420 F422 H422:K422 F424:F497 H424:K497">
    <cfRule type="expression" dxfId="0" priority="4">
      <formula>MOD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45194.0</v>
      </c>
      <c r="F3" s="14"/>
      <c r="G3" s="14"/>
      <c r="H3" s="14"/>
      <c r="I3" s="15"/>
      <c r="J3" s="15"/>
      <c r="K3" s="16"/>
      <c r="L3" s="13">
        <v>45195.0</v>
      </c>
      <c r="M3" s="15"/>
      <c r="N3" s="15"/>
      <c r="O3" s="15"/>
      <c r="P3" s="15"/>
      <c r="Q3" s="11"/>
      <c r="R3" s="17"/>
      <c r="S3" s="13">
        <v>45196.0</v>
      </c>
      <c r="T3" s="11"/>
      <c r="U3" s="15"/>
      <c r="V3" s="15"/>
      <c r="W3" s="11"/>
      <c r="X3" s="18"/>
      <c r="Y3" s="14"/>
      <c r="Z3" s="13">
        <v>45197.0</v>
      </c>
      <c r="AA3" s="15"/>
      <c r="AB3" s="15"/>
      <c r="AC3" s="11"/>
      <c r="AD3" s="15"/>
      <c r="AE3" s="15"/>
      <c r="AF3" s="12"/>
      <c r="AG3" s="13">
        <v>45198.0</v>
      </c>
      <c r="AH3" s="15"/>
      <c r="AI3" s="11"/>
      <c r="AJ3" s="15"/>
      <c r="AK3" s="15"/>
      <c r="AL3" s="15"/>
      <c r="AM3" s="18"/>
      <c r="AN3" s="13">
        <v>45199.0</v>
      </c>
      <c r="AO3" s="11"/>
      <c r="AP3" s="19"/>
      <c r="AQ3" s="19"/>
      <c r="AR3" s="19"/>
      <c r="AS3" s="19"/>
      <c r="AT3" s="14"/>
      <c r="AU3" s="13">
        <v>45200.0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45194.0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45195.0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45196.0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45197.0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45198.0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45199.0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45201.0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32.5</v>
      </c>
      <c r="BB5" s="39">
        <f t="shared" si="1"/>
        <v>0</v>
      </c>
      <c r="BC5" s="50">
        <f t="shared" ref="BC5:BC12" si="3">SUM(AZ5,BA5,BB5)</f>
        <v>32.5</v>
      </c>
      <c r="BD5" s="51"/>
      <c r="BE5" s="39">
        <f t="shared" ref="BE5:BE11" si="4">AZ5*80</f>
        <v>0</v>
      </c>
      <c r="BF5" s="39">
        <f t="shared" ref="BF5:BF11" si="5">BA5*88</f>
        <v>2860</v>
      </c>
      <c r="BG5" s="39">
        <f t="shared" ref="BG5:BG11" si="6">BB5*80</f>
        <v>0</v>
      </c>
      <c r="BH5" s="39">
        <f t="shared" ref="BH5:BH12" si="7">SUM(BE5,BF5,BG5)</f>
        <v>2860</v>
      </c>
      <c r="BI5" s="51"/>
      <c r="BJ5" s="52" t="s">
        <v>1</v>
      </c>
      <c r="BK5" s="53">
        <f>BC14</f>
        <v>187</v>
      </c>
      <c r="BL5" s="51"/>
      <c r="BM5" s="51"/>
    </row>
    <row r="6">
      <c r="A6" s="35" t="s">
        <v>32</v>
      </c>
      <c r="B6" s="36" t="s">
        <v>19</v>
      </c>
      <c r="C6" s="37">
        <v>45194.0</v>
      </c>
      <c r="D6" s="38" t="s">
        <v>272</v>
      </c>
      <c r="E6" s="39" t="s">
        <v>21</v>
      </c>
      <c r="F6" s="286">
        <v>0.0</v>
      </c>
      <c r="G6" s="286">
        <v>0.0</v>
      </c>
      <c r="H6" s="286">
        <v>0.0</v>
      </c>
      <c r="I6" s="41" t="s">
        <v>22</v>
      </c>
      <c r="J6" s="37">
        <v>45195.0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42" t="s">
        <v>24</v>
      </c>
      <c r="Q6" s="37">
        <v>45196.0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45197.0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45198.0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45199.0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45201.0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31</v>
      </c>
      <c r="BB6" s="39">
        <f t="shared" si="2"/>
        <v>0</v>
      </c>
      <c r="BC6" s="50">
        <f t="shared" si="3"/>
        <v>31</v>
      </c>
      <c r="BD6" s="51"/>
      <c r="BE6" s="39">
        <f t="shared" si="4"/>
        <v>0</v>
      </c>
      <c r="BF6" s="39">
        <f t="shared" si="5"/>
        <v>2728</v>
      </c>
      <c r="BG6" s="39">
        <f t="shared" si="6"/>
        <v>0</v>
      </c>
      <c r="BH6" s="39">
        <f t="shared" si="7"/>
        <v>2728</v>
      </c>
      <c r="BI6" s="51"/>
      <c r="BJ6" s="52" t="s">
        <v>31</v>
      </c>
      <c r="BK6" s="55">
        <f>BC40</f>
        <v>174.5</v>
      </c>
      <c r="BL6" s="51"/>
      <c r="BM6" s="51"/>
    </row>
    <row r="7">
      <c r="A7" s="35" t="s">
        <v>30</v>
      </c>
      <c r="B7" s="41" t="s">
        <v>33</v>
      </c>
      <c r="C7" s="37">
        <v>45195.0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45196.0</v>
      </c>
      <c r="K7" s="38" t="s">
        <v>25</v>
      </c>
      <c r="L7" s="39" t="s">
        <v>25</v>
      </c>
      <c r="M7" s="40">
        <v>5.5</v>
      </c>
      <c r="N7" s="40">
        <v>1.0</v>
      </c>
      <c r="O7" s="40">
        <v>0.0</v>
      </c>
      <c r="P7" s="38" t="s">
        <v>36</v>
      </c>
      <c r="Q7" s="37">
        <v>45197.0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45198.0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45199.0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45200.0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45201.0</v>
      </c>
      <c r="AT7" s="38" t="s">
        <v>337</v>
      </c>
      <c r="AU7" s="39" t="s">
        <v>195</v>
      </c>
      <c r="AV7" s="40">
        <v>5.5</v>
      </c>
      <c r="AW7" s="40">
        <v>2.0</v>
      </c>
      <c r="AX7" s="40">
        <v>0.0</v>
      </c>
      <c r="AY7" s="48"/>
      <c r="AZ7" s="49">
        <f t="shared" ref="AZ7:BB7" si="8">SUM(F7,M7,T7,AA7,AH7,AO7,AV7)</f>
        <v>41.5</v>
      </c>
      <c r="BA7" s="39">
        <f t="shared" si="8"/>
        <v>8</v>
      </c>
      <c r="BB7" s="39">
        <f t="shared" si="8"/>
        <v>1</v>
      </c>
      <c r="BC7" s="50">
        <f t="shared" si="3"/>
        <v>50.5</v>
      </c>
      <c r="BD7" s="51"/>
      <c r="BE7" s="39">
        <f t="shared" si="4"/>
        <v>3320</v>
      </c>
      <c r="BF7" s="39">
        <f t="shared" si="5"/>
        <v>704</v>
      </c>
      <c r="BG7" s="39">
        <f t="shared" si="6"/>
        <v>80</v>
      </c>
      <c r="BH7" s="39">
        <f t="shared" si="7"/>
        <v>4104</v>
      </c>
      <c r="BI7" s="51"/>
      <c r="BJ7" s="52" t="s">
        <v>23</v>
      </c>
      <c r="BK7" s="53">
        <f>BC50</f>
        <v>73.5</v>
      </c>
      <c r="BL7" s="51"/>
      <c r="BM7" s="51"/>
    </row>
    <row r="8">
      <c r="A8" s="35" t="s">
        <v>45</v>
      </c>
      <c r="B8" s="41" t="s">
        <v>33</v>
      </c>
      <c r="C8" s="37">
        <v>45195.0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45196.0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45197.0</v>
      </c>
      <c r="R8" s="38" t="s">
        <v>25</v>
      </c>
      <c r="S8" s="39" t="s">
        <v>25</v>
      </c>
      <c r="T8" s="40">
        <v>0.0</v>
      </c>
      <c r="U8" s="40">
        <v>0.0</v>
      </c>
      <c r="V8" s="40">
        <v>0.0</v>
      </c>
      <c r="W8" s="56" t="s">
        <v>37</v>
      </c>
      <c r="X8" s="37">
        <v>45198.0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45199.0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45200.0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45201.0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BC60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152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41" t="s">
        <v>22</v>
      </c>
      <c r="J10" s="37">
        <v>45195.0</v>
      </c>
      <c r="K10" s="38" t="s">
        <v>272</v>
      </c>
      <c r="L10" s="39" t="s">
        <v>21</v>
      </c>
      <c r="M10" s="40">
        <v>0.0</v>
      </c>
      <c r="N10" s="40">
        <v>6.5</v>
      </c>
      <c r="O10" s="40">
        <v>0.0</v>
      </c>
      <c r="P10" s="42" t="s">
        <v>24</v>
      </c>
      <c r="Q10" s="37">
        <v>45196.0</v>
      </c>
      <c r="R10" s="38" t="s">
        <v>272</v>
      </c>
      <c r="S10" s="39" t="s">
        <v>21</v>
      </c>
      <c r="T10" s="40">
        <v>0.0</v>
      </c>
      <c r="U10" s="40">
        <v>6.5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13</v>
      </c>
      <c r="BB10" s="39">
        <f t="shared" si="11"/>
        <v>0</v>
      </c>
      <c r="BC10" s="50">
        <f t="shared" si="3"/>
        <v>13</v>
      </c>
      <c r="BD10" s="51"/>
      <c r="BE10" s="39">
        <f t="shared" si="4"/>
        <v>0</v>
      </c>
      <c r="BF10" s="39">
        <f t="shared" si="5"/>
        <v>1144</v>
      </c>
      <c r="BG10" s="39">
        <f t="shared" si="6"/>
        <v>0</v>
      </c>
      <c r="BH10" s="39">
        <f t="shared" si="7"/>
        <v>1144</v>
      </c>
      <c r="BI10" s="51"/>
      <c r="BJ10" s="62" t="s">
        <v>53</v>
      </c>
      <c r="BK10" s="62">
        <f>BC71</f>
        <v>88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57" t="s">
        <v>46</v>
      </c>
      <c r="J11" s="37">
        <v>45196.0</v>
      </c>
      <c r="K11" s="38" t="s">
        <v>273</v>
      </c>
      <c r="L11" s="39" t="s">
        <v>39</v>
      </c>
      <c r="M11" s="40">
        <v>5.5</v>
      </c>
      <c r="N11" s="40">
        <v>1.0</v>
      </c>
      <c r="O11" s="40">
        <v>0.0</v>
      </c>
      <c r="P11" s="38" t="s">
        <v>36</v>
      </c>
      <c r="Q11" s="37">
        <v>45197.0</v>
      </c>
      <c r="R11" s="38" t="s">
        <v>273</v>
      </c>
      <c r="S11" s="39" t="s">
        <v>39</v>
      </c>
      <c r="T11" s="40">
        <v>5.5</v>
      </c>
      <c r="U11" s="40">
        <v>1.0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11</v>
      </c>
      <c r="BA11" s="39">
        <f t="shared" si="12"/>
        <v>2</v>
      </c>
      <c r="BB11" s="39">
        <f t="shared" si="12"/>
        <v>0</v>
      </c>
      <c r="BC11" s="50">
        <f t="shared" si="3"/>
        <v>13</v>
      </c>
      <c r="BD11" s="51"/>
      <c r="BE11" s="39">
        <f t="shared" si="4"/>
        <v>880</v>
      </c>
      <c r="BF11" s="39">
        <f t="shared" si="5"/>
        <v>176</v>
      </c>
      <c r="BG11" s="39">
        <f t="shared" si="6"/>
        <v>0</v>
      </c>
      <c r="BH11" s="39">
        <f t="shared" si="7"/>
        <v>1056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60"/>
      <c r="J12" s="45"/>
      <c r="K12" s="39"/>
      <c r="L12" s="39"/>
      <c r="M12" s="40">
        <v>0.0</v>
      </c>
      <c r="N12" s="40">
        <v>0.0</v>
      </c>
      <c r="O12" s="40">
        <v>0.0</v>
      </c>
      <c r="P12" s="53"/>
      <c r="Q12" s="45"/>
      <c r="R12" s="39"/>
      <c r="S12" s="39"/>
      <c r="T12" s="40">
        <v>0.0</v>
      </c>
      <c r="U12" s="40">
        <v>0.0</v>
      </c>
      <c r="V12" s="40">
        <v>0.0</v>
      </c>
      <c r="W12" s="63"/>
      <c r="X12" s="45"/>
      <c r="Y12" s="39"/>
      <c r="Z12" s="39"/>
      <c r="AA12" s="40">
        <v>0.0</v>
      </c>
      <c r="AB12" s="40">
        <v>0.0</v>
      </c>
      <c r="AC12" s="40">
        <v>0.0</v>
      </c>
      <c r="AD12" s="44"/>
      <c r="AE12" s="45"/>
      <c r="AF12" s="39"/>
      <c r="AG12" s="39"/>
      <c r="AH12" s="40">
        <v>0.0</v>
      </c>
      <c r="AI12" s="40">
        <v>0.0</v>
      </c>
      <c r="AJ12" s="40">
        <v>0.0</v>
      </c>
      <c r="AK12" s="149"/>
      <c r="AL12" s="45"/>
      <c r="AM12" s="39"/>
      <c r="AN12" s="39"/>
      <c r="AO12" s="40">
        <v>0.0</v>
      </c>
      <c r="AP12" s="40">
        <v>0.0</v>
      </c>
      <c r="AQ12" s="40">
        <v>0.0</v>
      </c>
      <c r="AR12" s="47" t="s">
        <v>27</v>
      </c>
      <c r="AS12" s="37">
        <v>45201.0</v>
      </c>
      <c r="AT12" s="38" t="s">
        <v>297</v>
      </c>
      <c r="AU12" s="39" t="s">
        <v>197</v>
      </c>
      <c r="AV12" s="40">
        <v>0.0</v>
      </c>
      <c r="AW12" s="40">
        <v>4.0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4</v>
      </c>
      <c r="BB12" s="39">
        <f t="shared" si="13"/>
        <v>0</v>
      </c>
      <c r="BC12" s="50">
        <f t="shared" si="3"/>
        <v>4</v>
      </c>
      <c r="BD12" s="51"/>
      <c r="BE12" s="39">
        <f>AZ12*67.31</f>
        <v>0</v>
      </c>
      <c r="BF12" s="39">
        <f>BA12*74</f>
        <v>296</v>
      </c>
      <c r="BG12" s="39">
        <f>BB12*84</f>
        <v>0</v>
      </c>
      <c r="BH12" s="39">
        <f t="shared" si="7"/>
        <v>296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BC82</f>
        <v>42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88.5</v>
      </c>
      <c r="BA14" s="78">
        <f t="shared" si="14"/>
        <v>96.5</v>
      </c>
      <c r="BB14" s="78">
        <f t="shared" si="14"/>
        <v>2</v>
      </c>
      <c r="BC14" s="79">
        <f t="shared" si="14"/>
        <v>187</v>
      </c>
      <c r="BD14" s="51"/>
      <c r="BE14" s="40">
        <f t="shared" ref="BE14:BG14" si="15">sum(BE5,BE6,BE7,BE8,BE9,BE10)</f>
        <v>6200</v>
      </c>
      <c r="BF14" s="40">
        <f t="shared" si="15"/>
        <v>7964</v>
      </c>
      <c r="BG14" s="40">
        <f t="shared" si="15"/>
        <v>160</v>
      </c>
      <c r="BH14" s="40">
        <f>sum(BH5,BH6,BH7,BH8,BH9,BH10,BH11,BH12)</f>
        <v>15676</v>
      </c>
      <c r="BI14" s="51"/>
      <c r="BJ14" s="62" t="s">
        <v>59</v>
      </c>
      <c r="BK14" s="62">
        <f>BC92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SUM(BC134,BC138)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45194.0</v>
      </c>
      <c r="F18" s="14"/>
      <c r="G18" s="14"/>
      <c r="H18" s="14"/>
      <c r="I18" s="15"/>
      <c r="J18" s="15"/>
      <c r="K18" s="16"/>
      <c r="L18" s="13">
        <v>45195.0</v>
      </c>
      <c r="M18" s="15"/>
      <c r="N18" s="15"/>
      <c r="O18" s="15"/>
      <c r="P18" s="15"/>
      <c r="Q18" s="11"/>
      <c r="R18" s="17"/>
      <c r="S18" s="13">
        <v>45196.0</v>
      </c>
      <c r="T18" s="11"/>
      <c r="U18" s="15"/>
      <c r="V18" s="15"/>
      <c r="W18" s="11"/>
      <c r="X18" s="18"/>
      <c r="Y18" s="14"/>
      <c r="Z18" s="13">
        <v>45197.0</v>
      </c>
      <c r="AA18" s="15"/>
      <c r="AB18" s="15"/>
      <c r="AC18" s="11"/>
      <c r="AD18" s="15"/>
      <c r="AE18" s="15"/>
      <c r="AF18" s="12"/>
      <c r="AG18" s="13">
        <v>45198.0</v>
      </c>
      <c r="AH18" s="15"/>
      <c r="AI18" s="11"/>
      <c r="AJ18" s="15"/>
      <c r="AK18" s="15"/>
      <c r="AL18" s="15"/>
      <c r="AM18" s="18"/>
      <c r="AN18" s="13">
        <v>45199.0</v>
      </c>
      <c r="AO18" s="11"/>
      <c r="AP18" s="19"/>
      <c r="AQ18" s="19"/>
      <c r="AR18" s="19"/>
      <c r="AS18" s="19"/>
      <c r="AT18" s="14"/>
      <c r="AU18" s="13">
        <v>45200.0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2860</v>
      </c>
      <c r="BL19" s="32"/>
      <c r="BM19" s="32"/>
    </row>
    <row r="20">
      <c r="A20" s="94" t="s">
        <v>335</v>
      </c>
      <c r="B20" s="36" t="s">
        <v>19</v>
      </c>
      <c r="C20" s="37">
        <v>45194.0</v>
      </c>
      <c r="D20" s="42" t="s">
        <v>25</v>
      </c>
      <c r="E20" s="58" t="s">
        <v>25</v>
      </c>
      <c r="F20" s="40">
        <v>0.0</v>
      </c>
      <c r="G20" s="40">
        <v>0.0</v>
      </c>
      <c r="H20" s="40">
        <v>0.0</v>
      </c>
      <c r="I20" s="41" t="s">
        <v>22</v>
      </c>
      <c r="J20" s="37">
        <v>45195.0</v>
      </c>
      <c r="K20" s="42" t="s">
        <v>25</v>
      </c>
      <c r="L20" s="58" t="s">
        <v>25</v>
      </c>
      <c r="M20" s="40">
        <v>0.0</v>
      </c>
      <c r="N20" s="286"/>
      <c r="O20" s="40">
        <v>0.0</v>
      </c>
      <c r="P20" s="36" t="s">
        <v>24</v>
      </c>
      <c r="Q20" s="37">
        <v>45196.0</v>
      </c>
      <c r="R20" s="42" t="s">
        <v>211</v>
      </c>
      <c r="S20" s="58" t="s">
        <v>66</v>
      </c>
      <c r="T20" s="40">
        <v>0.0</v>
      </c>
      <c r="U20" s="40">
        <v>6.0</v>
      </c>
      <c r="V20" s="40">
        <v>0.0</v>
      </c>
      <c r="W20" s="43" t="s">
        <v>26</v>
      </c>
      <c r="X20" s="37">
        <v>45197.0</v>
      </c>
      <c r="Y20" s="42" t="s">
        <v>211</v>
      </c>
      <c r="Z20" s="58" t="s">
        <v>66</v>
      </c>
      <c r="AA20" s="40">
        <v>0.0</v>
      </c>
      <c r="AB20" s="40">
        <v>6.0</v>
      </c>
      <c r="AC20" s="40">
        <v>0.0</v>
      </c>
      <c r="AD20" s="56" t="s">
        <v>56</v>
      </c>
      <c r="AE20" s="37">
        <v>45198.0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45199.0</v>
      </c>
      <c r="AM20" s="42" t="s">
        <v>63</v>
      </c>
      <c r="AN20" s="58" t="s">
        <v>63</v>
      </c>
      <c r="AO20" s="40">
        <v>0.0</v>
      </c>
      <c r="AP20" s="40">
        <v>0.0</v>
      </c>
      <c r="AQ20" s="40">
        <v>0.0</v>
      </c>
      <c r="AR20" s="36" t="s">
        <v>93</v>
      </c>
      <c r="AS20" s="37">
        <v>45200.0</v>
      </c>
      <c r="AT20" s="42" t="s">
        <v>63</v>
      </c>
      <c r="AU20" s="58" t="s">
        <v>63</v>
      </c>
      <c r="AV20" s="40">
        <v>0.0</v>
      </c>
      <c r="AW20" s="40">
        <v>0.0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18</v>
      </c>
      <c r="BB20" s="39">
        <f t="shared" si="16"/>
        <v>0</v>
      </c>
      <c r="BC20" s="50">
        <f t="shared" ref="BC20:BC27" si="18">SUM(AZ20,BA20,BB20)</f>
        <v>18</v>
      </c>
      <c r="BD20" s="51"/>
      <c r="BE20" s="39">
        <f t="shared" ref="BE20:BE25" si="19">AZ20*80</f>
        <v>0</v>
      </c>
      <c r="BF20" s="39">
        <f t="shared" ref="BF20:BF25" si="20">BA20*88</f>
        <v>1584</v>
      </c>
      <c r="BG20" s="39">
        <f t="shared" ref="BG20:BG25" si="21">BB20*80</f>
        <v>0</v>
      </c>
      <c r="BH20" s="39">
        <f t="shared" ref="BH20:BH27" si="22">sum(BE20,BF20,BG20)</f>
        <v>1584</v>
      </c>
      <c r="BI20" s="51"/>
      <c r="BJ20" s="39" t="s">
        <v>68</v>
      </c>
      <c r="BK20" s="93">
        <f t="shared" ref="BK20:BK22" si="23">BH6</f>
        <v>2728</v>
      </c>
      <c r="BL20" s="51"/>
      <c r="BM20" s="51"/>
    </row>
    <row r="21">
      <c r="A21" s="97" t="s">
        <v>69</v>
      </c>
      <c r="B21" s="41" t="s">
        <v>33</v>
      </c>
      <c r="C21" s="37">
        <v>45195.0</v>
      </c>
      <c r="D21" s="42" t="s">
        <v>25</v>
      </c>
      <c r="E21" s="58" t="s">
        <v>25</v>
      </c>
      <c r="F21" s="40">
        <v>0.0</v>
      </c>
      <c r="G21" s="40">
        <v>0.0</v>
      </c>
      <c r="H21" s="40">
        <v>0.0</v>
      </c>
      <c r="I21" s="57" t="s">
        <v>46</v>
      </c>
      <c r="J21" s="37">
        <v>45196.0</v>
      </c>
      <c r="K21" s="42" t="s">
        <v>315</v>
      </c>
      <c r="L21" s="58" t="s">
        <v>200</v>
      </c>
      <c r="M21" s="40">
        <v>6.0</v>
      </c>
      <c r="N21" s="40">
        <v>2.0</v>
      </c>
      <c r="O21" s="40">
        <v>0.5</v>
      </c>
      <c r="P21" s="38" t="s">
        <v>36</v>
      </c>
      <c r="Q21" s="37">
        <v>45197.0</v>
      </c>
      <c r="R21" s="42" t="s">
        <v>315</v>
      </c>
      <c r="S21" s="58" t="s">
        <v>200</v>
      </c>
      <c r="T21" s="40">
        <v>6.0</v>
      </c>
      <c r="U21" s="40">
        <v>2.0</v>
      </c>
      <c r="V21" s="40">
        <v>0.5</v>
      </c>
      <c r="W21" s="56" t="s">
        <v>37</v>
      </c>
      <c r="X21" s="37">
        <v>45198.0</v>
      </c>
      <c r="Y21" s="42" t="s">
        <v>274</v>
      </c>
      <c r="Z21" s="58" t="s">
        <v>48</v>
      </c>
      <c r="AA21" s="40">
        <v>6.0</v>
      </c>
      <c r="AB21" s="40">
        <v>2.0</v>
      </c>
      <c r="AC21" s="40">
        <v>0.0</v>
      </c>
      <c r="AD21" s="56" t="s">
        <v>40</v>
      </c>
      <c r="AE21" s="37">
        <v>45199.0</v>
      </c>
      <c r="AF21" s="42" t="s">
        <v>316</v>
      </c>
      <c r="AG21" s="58" t="s">
        <v>317</v>
      </c>
      <c r="AH21" s="40">
        <v>5.0</v>
      </c>
      <c r="AI21" s="40">
        <v>3.0</v>
      </c>
      <c r="AJ21" s="40">
        <v>1.0</v>
      </c>
      <c r="AK21" s="96" t="s">
        <v>43</v>
      </c>
      <c r="AL21" s="37">
        <v>45200.0</v>
      </c>
      <c r="AM21" s="42" t="s">
        <v>338</v>
      </c>
      <c r="AN21" s="58" t="s">
        <v>339</v>
      </c>
      <c r="AO21" s="40">
        <v>3.0</v>
      </c>
      <c r="AP21" s="40">
        <v>5.0</v>
      </c>
      <c r="AQ21" s="40">
        <v>3.0</v>
      </c>
      <c r="AR21" s="57" t="s">
        <v>44</v>
      </c>
      <c r="AS21" s="37">
        <v>45201.0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32</v>
      </c>
      <c r="BA21" s="39">
        <f t="shared" si="17"/>
        <v>16</v>
      </c>
      <c r="BB21" s="39">
        <f t="shared" si="17"/>
        <v>5</v>
      </c>
      <c r="BC21" s="50">
        <f t="shared" si="18"/>
        <v>53</v>
      </c>
      <c r="BD21" s="51"/>
      <c r="BE21" s="39">
        <f t="shared" si="19"/>
        <v>2560</v>
      </c>
      <c r="BF21" s="39">
        <f t="shared" si="20"/>
        <v>1408</v>
      </c>
      <c r="BG21" s="39">
        <f t="shared" si="21"/>
        <v>400</v>
      </c>
      <c r="BH21" s="39">
        <f t="shared" si="22"/>
        <v>4368</v>
      </c>
      <c r="BI21" s="51"/>
      <c r="BJ21" s="39" t="s">
        <v>72</v>
      </c>
      <c r="BK21" s="93">
        <f t="shared" si="23"/>
        <v>4104</v>
      </c>
      <c r="BL21" s="51"/>
      <c r="BM21" s="51"/>
    </row>
    <row r="22">
      <c r="A22" s="35" t="s">
        <v>73</v>
      </c>
      <c r="B22" s="41" t="s">
        <v>33</v>
      </c>
      <c r="C22" s="37">
        <v>45195.0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41" t="s">
        <v>22</v>
      </c>
      <c r="J22" s="37">
        <v>45195.0</v>
      </c>
      <c r="K22" s="42" t="s">
        <v>279</v>
      </c>
      <c r="L22" s="58" t="s">
        <v>218</v>
      </c>
      <c r="M22" s="40">
        <v>0.0</v>
      </c>
      <c r="N22" s="40">
        <v>7.0</v>
      </c>
      <c r="O22" s="40">
        <v>0.0</v>
      </c>
      <c r="P22" s="38" t="s">
        <v>36</v>
      </c>
      <c r="Q22" s="37">
        <v>45197.0</v>
      </c>
      <c r="R22" s="42" t="s">
        <v>25</v>
      </c>
      <c r="S22" s="58" t="s">
        <v>25</v>
      </c>
      <c r="T22" s="40">
        <v>0.0</v>
      </c>
      <c r="U22" s="40">
        <v>0.0</v>
      </c>
      <c r="V22" s="40">
        <v>0.0</v>
      </c>
      <c r="W22" s="56" t="s">
        <v>37</v>
      </c>
      <c r="X22" s="37">
        <v>45198.0</v>
      </c>
      <c r="Y22" s="42" t="s">
        <v>112</v>
      </c>
      <c r="Z22" s="58" t="s">
        <v>71</v>
      </c>
      <c r="AA22" s="40">
        <v>6.5</v>
      </c>
      <c r="AB22" s="40">
        <v>1.0</v>
      </c>
      <c r="AC22" s="40">
        <v>0.0</v>
      </c>
      <c r="AD22" s="56" t="s">
        <v>40</v>
      </c>
      <c r="AE22" s="37">
        <v>45199.0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45200.0</v>
      </c>
      <c r="AM22" s="42" t="s">
        <v>315</v>
      </c>
      <c r="AN22" s="58" t="s">
        <v>200</v>
      </c>
      <c r="AO22" s="40">
        <v>6.0</v>
      </c>
      <c r="AP22" s="40">
        <v>2.0</v>
      </c>
      <c r="AQ22" s="40">
        <v>0.5</v>
      </c>
      <c r="AR22" s="57" t="s">
        <v>44</v>
      </c>
      <c r="AS22" s="37">
        <v>45201.0</v>
      </c>
      <c r="AT22" s="42" t="s">
        <v>47</v>
      </c>
      <c r="AU22" s="58" t="s">
        <v>318</v>
      </c>
      <c r="AV22" s="40">
        <v>7.0</v>
      </c>
      <c r="AW22" s="40">
        <v>1.0</v>
      </c>
      <c r="AX22" s="40">
        <v>0.0</v>
      </c>
      <c r="AY22" s="48"/>
      <c r="AZ22" s="49">
        <f t="shared" ref="AZ22:BB22" si="24">SUM(F22,M22,T22,AA22,AH22,AO22,AV22)</f>
        <v>32.5</v>
      </c>
      <c r="BA22" s="39">
        <f t="shared" si="24"/>
        <v>13</v>
      </c>
      <c r="BB22" s="39">
        <f t="shared" si="24"/>
        <v>0.5</v>
      </c>
      <c r="BC22" s="50">
        <f t="shared" si="18"/>
        <v>46</v>
      </c>
      <c r="BD22" s="51"/>
      <c r="BE22" s="39">
        <f t="shared" si="19"/>
        <v>2600</v>
      </c>
      <c r="BF22" s="39">
        <f t="shared" si="20"/>
        <v>1144</v>
      </c>
      <c r="BG22" s="39">
        <f t="shared" si="21"/>
        <v>40</v>
      </c>
      <c r="BH22" s="39">
        <f t="shared" si="22"/>
        <v>3784</v>
      </c>
      <c r="BI22" s="51"/>
      <c r="BJ22" s="39" t="s">
        <v>76</v>
      </c>
      <c r="BK22" s="93">
        <f t="shared" si="23"/>
        <v>3488</v>
      </c>
      <c r="BL22" s="51"/>
      <c r="BM22" s="51"/>
    </row>
    <row r="23">
      <c r="A23" s="35" t="s">
        <v>52</v>
      </c>
      <c r="B23" s="36" t="s">
        <v>19</v>
      </c>
      <c r="C23" s="37">
        <v>45194.0</v>
      </c>
      <c r="D23" s="42" t="s">
        <v>211</v>
      </c>
      <c r="E23" s="58" t="s">
        <v>66</v>
      </c>
      <c r="F23" s="40">
        <v>0.0</v>
      </c>
      <c r="G23" s="40">
        <v>6.0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9"/>
      <c r="Q23" s="45"/>
      <c r="R23" s="53"/>
      <c r="S23" s="53"/>
      <c r="T23" s="40">
        <v>0.0</v>
      </c>
      <c r="U23" s="40">
        <v>0.0</v>
      </c>
      <c r="V23" s="40">
        <v>0.0</v>
      </c>
      <c r="W23" s="64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36" t="s">
        <v>93</v>
      </c>
      <c r="AS23" s="37">
        <v>45200.0</v>
      </c>
      <c r="AT23" s="42" t="s">
        <v>211</v>
      </c>
      <c r="AU23" s="58" t="s">
        <v>66</v>
      </c>
      <c r="AV23" s="40">
        <v>0.0</v>
      </c>
      <c r="AW23" s="40">
        <v>6.0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12</v>
      </c>
      <c r="BB23" s="39">
        <f t="shared" si="25"/>
        <v>0</v>
      </c>
      <c r="BC23" s="50">
        <f t="shared" si="18"/>
        <v>12</v>
      </c>
      <c r="BD23" s="51"/>
      <c r="BE23" s="39">
        <f t="shared" si="19"/>
        <v>0</v>
      </c>
      <c r="BF23" s="39">
        <f t="shared" si="20"/>
        <v>1056</v>
      </c>
      <c r="BG23" s="39">
        <f t="shared" si="21"/>
        <v>0</v>
      </c>
      <c r="BH23" s="39">
        <f t="shared" si="22"/>
        <v>1056</v>
      </c>
      <c r="BI23" s="51"/>
      <c r="BJ23" s="39" t="s">
        <v>340</v>
      </c>
      <c r="BK23" s="93">
        <f t="shared" ref="BK23:BK25" si="27">BH20</f>
        <v>1584</v>
      </c>
      <c r="BL23" s="51"/>
      <c r="BM23" s="51"/>
    </row>
    <row r="24">
      <c r="A24" s="35" t="s">
        <v>54</v>
      </c>
      <c r="B24" s="60"/>
      <c r="C24" s="45"/>
      <c r="D24" s="53"/>
      <c r="E24" s="58"/>
      <c r="F24" s="40">
        <v>0.0</v>
      </c>
      <c r="G24" s="40">
        <v>0.0</v>
      </c>
      <c r="H24" s="40">
        <v>0.0</v>
      </c>
      <c r="I24" s="61"/>
      <c r="J24" s="45"/>
      <c r="K24" s="53"/>
      <c r="L24" s="58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44"/>
      <c r="X24" s="45"/>
      <c r="Y24" s="53"/>
      <c r="Z24" s="58"/>
      <c r="AA24" s="40">
        <v>0.0</v>
      </c>
      <c r="AB24" s="40">
        <v>0.0</v>
      </c>
      <c r="AC24" s="40">
        <v>0.0</v>
      </c>
      <c r="AD24" s="44"/>
      <c r="AE24" s="45"/>
      <c r="AF24" s="53"/>
      <c r="AG24" s="53"/>
      <c r="AH24" s="40">
        <v>0.0</v>
      </c>
      <c r="AI24" s="40">
        <v>0.0</v>
      </c>
      <c r="AJ24" s="40">
        <v>0.0</v>
      </c>
      <c r="AK24" s="284" t="s">
        <v>57</v>
      </c>
      <c r="AL24" s="37">
        <v>45199.0</v>
      </c>
      <c r="AM24" s="42" t="s">
        <v>341</v>
      </c>
      <c r="AN24" s="58" t="s">
        <v>342</v>
      </c>
      <c r="AO24" s="40">
        <v>0.0</v>
      </c>
      <c r="AP24" s="40">
        <v>2.0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6">SUM(F24,M24,T24,AA24,AH24,AO24,AV24)</f>
        <v>0</v>
      </c>
      <c r="BA24" s="39">
        <f t="shared" si="26"/>
        <v>2</v>
      </c>
      <c r="BB24" s="39">
        <f t="shared" si="26"/>
        <v>0</v>
      </c>
      <c r="BC24" s="50">
        <f t="shared" si="18"/>
        <v>2</v>
      </c>
      <c r="BD24" s="51"/>
      <c r="BE24" s="39">
        <f t="shared" si="19"/>
        <v>0</v>
      </c>
      <c r="BF24" s="39">
        <f t="shared" si="20"/>
        <v>176</v>
      </c>
      <c r="BG24" s="39">
        <f t="shared" si="21"/>
        <v>0</v>
      </c>
      <c r="BH24" s="39">
        <f t="shared" si="22"/>
        <v>176</v>
      </c>
      <c r="BI24" s="51"/>
      <c r="BJ24" s="39" t="s">
        <v>80</v>
      </c>
      <c r="BK24" s="93">
        <f t="shared" si="27"/>
        <v>4368</v>
      </c>
      <c r="BL24" s="51"/>
      <c r="BM24" s="51"/>
    </row>
    <row r="25">
      <c r="A25" s="59" t="s">
        <v>50</v>
      </c>
      <c r="B25" s="60"/>
      <c r="C25" s="45"/>
      <c r="D25" s="53"/>
      <c r="E25" s="53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8">SUM(F25,M25,T25,AA25,AH25,AO25,AV25)</f>
        <v>0</v>
      </c>
      <c r="BA25" s="39">
        <f t="shared" si="28"/>
        <v>0</v>
      </c>
      <c r="BB25" s="39">
        <f t="shared" si="28"/>
        <v>0</v>
      </c>
      <c r="BC25" s="50">
        <f t="shared" si="18"/>
        <v>0</v>
      </c>
      <c r="BD25" s="51"/>
      <c r="BE25" s="39">
        <f t="shared" si="19"/>
        <v>0</v>
      </c>
      <c r="BF25" s="39">
        <f t="shared" si="20"/>
        <v>0</v>
      </c>
      <c r="BG25" s="39">
        <f t="shared" si="21"/>
        <v>0</v>
      </c>
      <c r="BH25" s="39">
        <f t="shared" si="22"/>
        <v>0</v>
      </c>
      <c r="BI25" s="51"/>
      <c r="BJ25" s="39" t="s">
        <v>81</v>
      </c>
      <c r="BK25" s="93">
        <f t="shared" si="27"/>
        <v>3784</v>
      </c>
      <c r="BL25" s="99"/>
      <c r="BM25" s="51"/>
    </row>
    <row r="26">
      <c r="A26" s="59" t="s">
        <v>198</v>
      </c>
      <c r="B26" s="41" t="s">
        <v>33</v>
      </c>
      <c r="C26" s="37">
        <v>45195.0</v>
      </c>
      <c r="D26" s="42" t="s">
        <v>274</v>
      </c>
      <c r="E26" s="58" t="s">
        <v>48</v>
      </c>
      <c r="F26" s="40">
        <v>6.0</v>
      </c>
      <c r="G26" s="40">
        <v>2.0</v>
      </c>
      <c r="H26" s="40">
        <v>0.0</v>
      </c>
      <c r="I26" s="57" t="s">
        <v>46</v>
      </c>
      <c r="J26" s="37">
        <v>45196.0</v>
      </c>
      <c r="K26" s="42" t="s">
        <v>126</v>
      </c>
      <c r="L26" s="58" t="s">
        <v>343</v>
      </c>
      <c r="M26" s="40">
        <v>6.0</v>
      </c>
      <c r="N26" s="40">
        <v>0.0</v>
      </c>
      <c r="O26" s="40">
        <v>0.0</v>
      </c>
      <c r="P26" s="38" t="s">
        <v>36</v>
      </c>
      <c r="Q26" s="37">
        <v>45197.0</v>
      </c>
      <c r="R26" s="42" t="s">
        <v>128</v>
      </c>
      <c r="S26" s="58" t="s">
        <v>202</v>
      </c>
      <c r="T26" s="40">
        <v>6.0</v>
      </c>
      <c r="U26" s="40">
        <v>1.0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9">SUM(F26,M26,T26,AA26,AH26,AO26,AV26)</f>
        <v>18</v>
      </c>
      <c r="BA26" s="39">
        <f t="shared" si="29"/>
        <v>3</v>
      </c>
      <c r="BB26" s="39">
        <f t="shared" si="29"/>
        <v>0</v>
      </c>
      <c r="BC26" s="50">
        <f t="shared" si="18"/>
        <v>21</v>
      </c>
      <c r="BD26" s="51"/>
      <c r="BE26" s="39">
        <f>AZ26*67.31</f>
        <v>1211.58</v>
      </c>
      <c r="BF26" s="39">
        <f>BA26*74</f>
        <v>222</v>
      </c>
      <c r="BG26" s="39">
        <f>BB26*84</f>
        <v>0</v>
      </c>
      <c r="BH26" s="39">
        <f t="shared" si="22"/>
        <v>1433.58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49">
        <f t="shared" ref="AZ27:BB27" si="30">SUM(F27,M27,T27,AA27,AH27,AO27,AV27)</f>
        <v>0</v>
      </c>
      <c r="BA27" s="39">
        <f t="shared" si="30"/>
        <v>0</v>
      </c>
      <c r="BB27" s="39">
        <f t="shared" si="30"/>
        <v>0</v>
      </c>
      <c r="BC27" s="50">
        <f t="shared" si="18"/>
        <v>0</v>
      </c>
      <c r="BD27" s="51"/>
      <c r="BE27" s="39">
        <f>AZ27*80</f>
        <v>0</v>
      </c>
      <c r="BF27" s="39">
        <f>BA27*88</f>
        <v>0</v>
      </c>
      <c r="BG27" s="39">
        <f>BB27*80</f>
        <v>0</v>
      </c>
      <c r="BH27" s="39">
        <f t="shared" si="22"/>
        <v>0</v>
      </c>
      <c r="BI27" s="51"/>
      <c r="BJ27" s="39" t="s">
        <v>83</v>
      </c>
      <c r="BK27" s="93">
        <f t="shared" ref="BK27:BK29" si="32">BH32</f>
        <v>3960</v>
      </c>
      <c r="BL27" s="51"/>
      <c r="BM27" s="51"/>
    </row>
    <row r="28">
      <c r="AY28" s="76" t="s">
        <v>14</v>
      </c>
      <c r="AZ28" s="77">
        <f t="shared" ref="AZ28:BA28" si="31">SUM(AZ20,AZ21,AZ22,AZ23,AZ24,AZ25,AZ26)</f>
        <v>82.5</v>
      </c>
      <c r="BA28" s="78">
        <f t="shared" si="31"/>
        <v>64</v>
      </c>
      <c r="BB28" s="78">
        <f>SUM(BB20,BB21,BB22,BB23,BB24,BB25)</f>
        <v>5.5</v>
      </c>
      <c r="BC28" s="79">
        <f>SUM(BC20,BC21,BC22,BC23,BC24,BC25,BC26)</f>
        <v>152</v>
      </c>
      <c r="BD28" s="51"/>
      <c r="BE28" s="40">
        <f>sum(BE20,BE21,BE22,BE23,BE24,BE25)</f>
        <v>5160</v>
      </c>
      <c r="BF28" s="40">
        <f>sum(BF20,BF21,BF22,BF23,BF24,BF258)</f>
        <v>5368</v>
      </c>
      <c r="BG28" s="40">
        <f>sum(BG20,BG21,BG22,BG23,BG24,BG25)</f>
        <v>440</v>
      </c>
      <c r="BH28" s="40">
        <f>SUM(BH20,BH21,BH22,BH23,BH24,BH25,BH26,BH27)</f>
        <v>12401.58</v>
      </c>
      <c r="BI28" s="51"/>
      <c r="BJ28" s="39" t="s">
        <v>84</v>
      </c>
      <c r="BK28" s="93">
        <f t="shared" si="32"/>
        <v>3056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2"/>
        <v>3072</v>
      </c>
      <c r="BL29" s="106"/>
      <c r="BM29" s="106"/>
    </row>
    <row r="30">
      <c r="A30" s="10"/>
      <c r="B30" s="11"/>
      <c r="C30" s="11"/>
      <c r="D30" s="12"/>
      <c r="E30" s="13">
        <v>45194.0</v>
      </c>
      <c r="F30" s="14"/>
      <c r="G30" s="14"/>
      <c r="H30" s="14"/>
      <c r="I30" s="15"/>
      <c r="J30" s="15"/>
      <c r="K30" s="16"/>
      <c r="L30" s="13">
        <v>45195.0</v>
      </c>
      <c r="M30" s="15"/>
      <c r="N30" s="15"/>
      <c r="O30" s="15"/>
      <c r="P30" s="15"/>
      <c r="Q30" s="11"/>
      <c r="R30" s="17"/>
      <c r="S30" s="13">
        <v>45196.0</v>
      </c>
      <c r="T30" s="11"/>
      <c r="U30" s="15"/>
      <c r="V30" s="15"/>
      <c r="W30" s="11"/>
      <c r="X30" s="18"/>
      <c r="Y30" s="14"/>
      <c r="Z30" s="13">
        <v>45197.0</v>
      </c>
      <c r="AA30" s="15"/>
      <c r="AB30" s="15"/>
      <c r="AC30" s="11"/>
      <c r="AD30" s="15"/>
      <c r="AE30" s="15"/>
      <c r="AF30" s="12"/>
      <c r="AG30" s="13">
        <v>45198.0</v>
      </c>
      <c r="AH30" s="15"/>
      <c r="AI30" s="11"/>
      <c r="AJ30" s="15"/>
      <c r="AK30" s="15"/>
      <c r="AL30" s="15"/>
      <c r="AM30" s="18"/>
      <c r="AN30" s="13">
        <v>45199.0</v>
      </c>
      <c r="AO30" s="11"/>
      <c r="AP30" s="19"/>
      <c r="AQ30" s="19"/>
      <c r="AR30" s="19"/>
      <c r="AS30" s="19"/>
      <c r="AT30" s="14"/>
      <c r="AU30" s="13">
        <v>45200.0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BH65</f>
        <v>3168</v>
      </c>
      <c r="BL31" s="32"/>
      <c r="BM31" s="32"/>
    </row>
    <row r="32">
      <c r="A32" s="35" t="s">
        <v>88</v>
      </c>
      <c r="B32" s="36" t="s">
        <v>19</v>
      </c>
      <c r="C32" s="37">
        <v>45194.0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45195.0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45196.0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45197.0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45198.0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45199.0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45200.0</v>
      </c>
      <c r="AT32" s="42" t="s">
        <v>298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3">SUM(F32,M32,T32,AA32,AH32,AO32,AV32)</f>
        <v>0</v>
      </c>
      <c r="BA32" s="39">
        <f t="shared" si="33"/>
        <v>45</v>
      </c>
      <c r="BB32" s="39">
        <f t="shared" si="33"/>
        <v>0</v>
      </c>
      <c r="BC32" s="50">
        <f t="shared" ref="BC32:BC38" si="35">SUM(AZ32,BA32,BB32)</f>
        <v>45</v>
      </c>
      <c r="BD32" s="51"/>
      <c r="BE32" s="39">
        <f t="shared" ref="BE32:BE37" si="36">AZ32*80</f>
        <v>0</v>
      </c>
      <c r="BF32" s="39">
        <f t="shared" ref="BF32:BF37" si="37">BA32*88</f>
        <v>3960</v>
      </c>
      <c r="BG32" s="39">
        <f t="shared" ref="BG32:BG37" si="38">BB32*80</f>
        <v>0</v>
      </c>
      <c r="BH32" s="39">
        <f t="shared" ref="BH32:BH36" si="39">sum(BE32,BF32,BG32)</f>
        <v>3960</v>
      </c>
      <c r="BI32" s="51"/>
      <c r="BJ32" s="39" t="s">
        <v>96</v>
      </c>
      <c r="BK32" s="93">
        <f>SUM(BH12,BH76)</f>
        <v>2752.405</v>
      </c>
      <c r="BL32" s="51"/>
      <c r="BM32" s="51"/>
    </row>
    <row r="33">
      <c r="A33" s="109" t="s">
        <v>97</v>
      </c>
      <c r="B33" s="41" t="s">
        <v>33</v>
      </c>
      <c r="C33" s="37">
        <v>45195.0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45196.0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45197.0</v>
      </c>
      <c r="R33" s="96" t="s">
        <v>74</v>
      </c>
      <c r="S33" s="110" t="s">
        <v>99</v>
      </c>
      <c r="T33" s="40">
        <v>7.0</v>
      </c>
      <c r="U33" s="40">
        <v>0.5</v>
      </c>
      <c r="V33" s="40">
        <v>0.0</v>
      </c>
      <c r="W33" s="56" t="s">
        <v>37</v>
      </c>
      <c r="X33" s="37">
        <v>45198.0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45199.0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45200.0</v>
      </c>
      <c r="AM33" s="95" t="s">
        <v>25</v>
      </c>
      <c r="AN33" s="98" t="s">
        <v>25</v>
      </c>
      <c r="AO33" s="40">
        <v>0.0</v>
      </c>
      <c r="AP33" s="40">
        <v>0.0</v>
      </c>
      <c r="AQ33" s="40">
        <v>0.0</v>
      </c>
      <c r="AR33" s="57" t="s">
        <v>44</v>
      </c>
      <c r="AS33" s="37">
        <v>45201.0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4">SUM(F33,M33,T33,AA33,AH33,AO33,AV33)</f>
        <v>36</v>
      </c>
      <c r="BA33" s="39">
        <f t="shared" si="34"/>
        <v>2</v>
      </c>
      <c r="BB33" s="39">
        <f t="shared" si="34"/>
        <v>0</v>
      </c>
      <c r="BC33" s="50">
        <f t="shared" si="35"/>
        <v>38</v>
      </c>
      <c r="BD33" s="51"/>
      <c r="BE33" s="39">
        <f t="shared" si="36"/>
        <v>2880</v>
      </c>
      <c r="BF33" s="39">
        <f t="shared" si="37"/>
        <v>176</v>
      </c>
      <c r="BG33" s="39">
        <f t="shared" si="38"/>
        <v>0</v>
      </c>
      <c r="BH33" s="39">
        <f t="shared" si="39"/>
        <v>3056</v>
      </c>
      <c r="BI33" s="51"/>
      <c r="BJ33" s="39" t="s">
        <v>102</v>
      </c>
      <c r="BK33" s="62">
        <f>sum(BH11,BH24,BH35,BH47,BH58,BH68,BH77)</f>
        <v>3732</v>
      </c>
      <c r="BL33" s="51"/>
      <c r="BM33" s="51"/>
    </row>
    <row r="34">
      <c r="A34" s="35" t="s">
        <v>103</v>
      </c>
      <c r="B34" s="41" t="s">
        <v>33</v>
      </c>
      <c r="C34" s="37">
        <v>45195.0</v>
      </c>
      <c r="D34" s="96" t="s">
        <v>112</v>
      </c>
      <c r="E34" s="110" t="s">
        <v>71</v>
      </c>
      <c r="F34" s="40">
        <v>6.5</v>
      </c>
      <c r="G34" s="40">
        <v>1.0</v>
      </c>
      <c r="H34" s="40">
        <v>0.0</v>
      </c>
      <c r="I34" s="57" t="s">
        <v>46</v>
      </c>
      <c r="J34" s="37">
        <v>45196.0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45197.0</v>
      </c>
      <c r="R34" s="96" t="s">
        <v>25</v>
      </c>
      <c r="S34" s="110" t="s">
        <v>25</v>
      </c>
      <c r="T34" s="40">
        <v>0.0</v>
      </c>
      <c r="U34" s="40">
        <v>0.0</v>
      </c>
      <c r="V34" s="40">
        <v>0.0</v>
      </c>
      <c r="W34" s="56" t="s">
        <v>37</v>
      </c>
      <c r="X34" s="37">
        <v>45198.0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45199.0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45200.0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45201.0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40">SUM(F34,M34,T34,AA34,AH34,AO34,AV34)</f>
        <v>34</v>
      </c>
      <c r="BA34" s="39">
        <f t="shared" si="40"/>
        <v>4</v>
      </c>
      <c r="BB34" s="39">
        <f t="shared" si="40"/>
        <v>0</v>
      </c>
      <c r="BC34" s="50">
        <f t="shared" si="35"/>
        <v>38</v>
      </c>
      <c r="BD34" s="51"/>
      <c r="BE34" s="39">
        <f t="shared" si="36"/>
        <v>2720</v>
      </c>
      <c r="BF34" s="39">
        <f t="shared" si="37"/>
        <v>352</v>
      </c>
      <c r="BG34" s="39">
        <f t="shared" si="38"/>
        <v>0</v>
      </c>
      <c r="BH34" s="39">
        <f t="shared" si="39"/>
        <v>3072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B35" si="41">SUM(F35,M35,T35,AA35,AH35,AO35,AV35)</f>
        <v>0</v>
      </c>
      <c r="BA35" s="39">
        <f t="shared" si="41"/>
        <v>0</v>
      </c>
      <c r="BB35" s="39">
        <f t="shared" si="41"/>
        <v>0</v>
      </c>
      <c r="BC35" s="50">
        <f t="shared" si="35"/>
        <v>0</v>
      </c>
      <c r="BD35" s="51"/>
      <c r="BE35" s="39">
        <f t="shared" si="36"/>
        <v>0</v>
      </c>
      <c r="BF35" s="39">
        <f t="shared" si="37"/>
        <v>0</v>
      </c>
      <c r="BG35" s="39">
        <f t="shared" si="38"/>
        <v>0</v>
      </c>
      <c r="BH35" s="39">
        <f t="shared" si="39"/>
        <v>0</v>
      </c>
      <c r="BI35" s="51"/>
      <c r="BJ35" s="39" t="s">
        <v>107</v>
      </c>
      <c r="BK35" s="39">
        <f>SUM(BH37,BH67)</f>
        <v>3056</v>
      </c>
      <c r="BL35" s="51"/>
      <c r="BM35" s="51"/>
    </row>
    <row r="36">
      <c r="A36" s="35" t="s">
        <v>50</v>
      </c>
      <c r="B36" s="63"/>
      <c r="C36" s="45"/>
      <c r="D36" s="53"/>
      <c r="E36" s="39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4"/>
      <c r="X36" s="45"/>
      <c r="Y36" s="111"/>
      <c r="Z36" s="111"/>
      <c r="AA36" s="40">
        <v>0.0</v>
      </c>
      <c r="AB36" s="40">
        <v>0.0</v>
      </c>
      <c r="AC36" s="40">
        <v>0.0</v>
      </c>
      <c r="AD36" s="56" t="s">
        <v>56</v>
      </c>
      <c r="AE36" s="37">
        <v>45198.0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96" t="s">
        <v>43</v>
      </c>
      <c r="AL36" s="37">
        <v>45200.0</v>
      </c>
      <c r="AM36" s="56" t="s">
        <v>281</v>
      </c>
      <c r="AN36" s="110" t="s">
        <v>101</v>
      </c>
      <c r="AO36" s="40">
        <v>8.0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2">SUM(F36,M36,T36,AA36,AH36,AO36,AV36)</f>
        <v>8</v>
      </c>
      <c r="BA36" s="39">
        <f t="shared" si="42"/>
        <v>8</v>
      </c>
      <c r="BB36" s="39">
        <f>SUM(H36,O36,V36,AC36,AJ36,AQ37,AX36)</f>
        <v>0</v>
      </c>
      <c r="BC36" s="50">
        <f t="shared" si="35"/>
        <v>16</v>
      </c>
      <c r="BD36" s="51"/>
      <c r="BE36" s="39">
        <f t="shared" si="36"/>
        <v>640</v>
      </c>
      <c r="BF36" s="39">
        <f t="shared" si="37"/>
        <v>704</v>
      </c>
      <c r="BG36" s="39">
        <f t="shared" si="38"/>
        <v>0</v>
      </c>
      <c r="BH36" s="39">
        <f t="shared" si="39"/>
        <v>1344</v>
      </c>
      <c r="BI36" s="51"/>
      <c r="BJ36" s="39" t="s">
        <v>52</v>
      </c>
      <c r="BK36" s="39">
        <f>SUM(BH10,BH23,BH46,BH56,BH66,BH79)</f>
        <v>2684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57" t="s">
        <v>44</v>
      </c>
      <c r="AS37" s="37">
        <v>45201.0</v>
      </c>
      <c r="AT37" s="95" t="s">
        <v>299</v>
      </c>
      <c r="AU37" s="98" t="s">
        <v>282</v>
      </c>
      <c r="AV37" s="40">
        <v>5.5</v>
      </c>
      <c r="AW37" s="40">
        <v>1.0</v>
      </c>
      <c r="AX37" s="40">
        <v>0.0</v>
      </c>
      <c r="AY37" s="48"/>
      <c r="AZ37" s="49">
        <f t="shared" ref="AZ37:BA37" si="43">SUM(F37,M37,T37,AA37,AH37,AO37,AV37)</f>
        <v>5.5</v>
      </c>
      <c r="BA37" s="39">
        <f t="shared" si="43"/>
        <v>1</v>
      </c>
      <c r="BB37" s="39">
        <f t="shared" ref="BB37:BB38" si="45">SUM(H37,O37,V37,AC37,AJ37,AQ39,AX37)</f>
        <v>0</v>
      </c>
      <c r="BC37" s="50">
        <f t="shared" si="35"/>
        <v>6.5</v>
      </c>
      <c r="BD37" s="51"/>
      <c r="BE37" s="39">
        <f t="shared" si="36"/>
        <v>440</v>
      </c>
      <c r="BF37" s="39">
        <f t="shared" si="37"/>
        <v>88</v>
      </c>
      <c r="BG37" s="39">
        <f t="shared" si="38"/>
        <v>0</v>
      </c>
      <c r="BH37" s="39">
        <f t="shared" ref="BH37:BH38" si="46">SUM(BE37,BF37,BG37)</f>
        <v>528</v>
      </c>
      <c r="BI37" s="51"/>
      <c r="BJ37" s="39" t="s">
        <v>108</v>
      </c>
      <c r="BK37" s="39">
        <f>BH45</f>
        <v>3588</v>
      </c>
      <c r="BL37" s="51"/>
      <c r="BM37" s="51"/>
    </row>
    <row r="38">
      <c r="A38" s="35" t="s">
        <v>109</v>
      </c>
      <c r="B38" s="41" t="s">
        <v>33</v>
      </c>
      <c r="C38" s="37">
        <v>45195.0</v>
      </c>
      <c r="D38" s="96" t="s">
        <v>25</v>
      </c>
      <c r="E38" s="110" t="s">
        <v>25</v>
      </c>
      <c r="F38" s="40">
        <v>0.0</v>
      </c>
      <c r="G38" s="40">
        <v>0.0</v>
      </c>
      <c r="H38" s="40">
        <v>0.0</v>
      </c>
      <c r="I38" s="57" t="s">
        <v>46</v>
      </c>
      <c r="J38" s="37">
        <v>45196.0</v>
      </c>
      <c r="K38" s="96" t="s">
        <v>112</v>
      </c>
      <c r="L38" s="110" t="s">
        <v>71</v>
      </c>
      <c r="M38" s="40">
        <v>6.5</v>
      </c>
      <c r="N38" s="40">
        <v>1.0</v>
      </c>
      <c r="O38" s="40">
        <v>0.0</v>
      </c>
      <c r="P38" s="38" t="s">
        <v>36</v>
      </c>
      <c r="Q38" s="37">
        <v>45197.0</v>
      </c>
      <c r="R38" s="96" t="s">
        <v>112</v>
      </c>
      <c r="S38" s="110" t="s">
        <v>71</v>
      </c>
      <c r="T38" s="40">
        <v>6.5</v>
      </c>
      <c r="U38" s="40">
        <v>1.0</v>
      </c>
      <c r="V38" s="40">
        <v>0.0</v>
      </c>
      <c r="W38" s="56" t="s">
        <v>37</v>
      </c>
      <c r="X38" s="37">
        <v>45198.0</v>
      </c>
      <c r="Y38" s="38" t="s">
        <v>105</v>
      </c>
      <c r="Z38" s="39" t="s">
        <v>230</v>
      </c>
      <c r="AA38" s="40">
        <v>4.0</v>
      </c>
      <c r="AB38" s="40">
        <v>1.0</v>
      </c>
      <c r="AC38" s="40">
        <v>0.0</v>
      </c>
      <c r="AD38" s="56" t="s">
        <v>40</v>
      </c>
      <c r="AE38" s="37">
        <v>45199.0</v>
      </c>
      <c r="AF38" s="38" t="s">
        <v>105</v>
      </c>
      <c r="AG38" s="39" t="s">
        <v>230</v>
      </c>
      <c r="AH38" s="40">
        <v>4.0</v>
      </c>
      <c r="AI38" s="40">
        <v>1.0</v>
      </c>
      <c r="AJ38" s="40">
        <v>0.0</v>
      </c>
      <c r="AK38" s="42" t="s">
        <v>43</v>
      </c>
      <c r="AL38" s="37">
        <v>45200.0</v>
      </c>
      <c r="AM38" s="38" t="s">
        <v>25</v>
      </c>
      <c r="AN38" s="39" t="s">
        <v>25</v>
      </c>
      <c r="AO38" s="40">
        <v>0.0</v>
      </c>
      <c r="AP38" s="40">
        <v>0.0</v>
      </c>
      <c r="AQ38" s="40">
        <v>0.0</v>
      </c>
      <c r="AR38" s="36" t="s">
        <v>93</v>
      </c>
      <c r="AS38" s="37">
        <v>45200.0</v>
      </c>
      <c r="AT38" s="42" t="s">
        <v>211</v>
      </c>
      <c r="AU38" s="58" t="s">
        <v>66</v>
      </c>
      <c r="AV38" s="40">
        <v>0.0</v>
      </c>
      <c r="AW38" s="40">
        <v>6.0</v>
      </c>
      <c r="AX38" s="40">
        <v>0.0</v>
      </c>
      <c r="AY38" s="48"/>
      <c r="AZ38" s="49">
        <f t="shared" ref="AZ38:BA38" si="44">SUM(F38,M38,T38,AA38,AH38,AO38,AV38)</f>
        <v>21</v>
      </c>
      <c r="BA38" s="39">
        <f t="shared" si="44"/>
        <v>10</v>
      </c>
      <c r="BB38" s="39">
        <f t="shared" si="45"/>
        <v>0</v>
      </c>
      <c r="BC38" s="50">
        <f t="shared" si="35"/>
        <v>31</v>
      </c>
      <c r="BD38" s="51"/>
      <c r="BE38" s="39">
        <f>AZ38*67.31</f>
        <v>1413.51</v>
      </c>
      <c r="BF38" s="39">
        <f>BA38*74</f>
        <v>740</v>
      </c>
      <c r="BG38" s="39">
        <f>BB38*84</f>
        <v>0</v>
      </c>
      <c r="BH38" s="39">
        <f t="shared" si="46"/>
        <v>2153.51</v>
      </c>
      <c r="BI38" s="51"/>
      <c r="BJ38" s="39"/>
      <c r="BK38" s="39"/>
      <c r="BL38" s="51"/>
      <c r="BM38" s="51"/>
    </row>
    <row r="39">
      <c r="A39" s="116"/>
      <c r="B39" s="117"/>
      <c r="C39" s="71"/>
      <c r="D39" s="32"/>
      <c r="E39" s="32"/>
      <c r="F39" s="117"/>
      <c r="G39" s="117"/>
      <c r="H39" s="117"/>
      <c r="I39" s="117"/>
      <c r="J39" s="118"/>
      <c r="K39" s="32"/>
      <c r="L39" s="32"/>
      <c r="M39" s="51"/>
      <c r="N39" s="51"/>
      <c r="O39" s="51"/>
      <c r="P39" s="51"/>
      <c r="Q39" s="71"/>
      <c r="R39" s="32"/>
      <c r="S39" s="32"/>
      <c r="T39" s="8"/>
      <c r="U39" s="8"/>
      <c r="V39" s="8"/>
      <c r="W39" s="8"/>
      <c r="X39" s="8"/>
      <c r="Y39" s="32"/>
      <c r="Z39" s="32"/>
      <c r="AA39" s="119"/>
      <c r="AB39" s="119"/>
      <c r="AC39" s="119"/>
      <c r="AD39" s="119"/>
      <c r="AE39" s="8"/>
      <c r="AF39" s="74"/>
      <c r="AG39" s="74"/>
      <c r="AH39" s="8"/>
      <c r="AI39" s="8"/>
      <c r="AJ39" s="8"/>
      <c r="AK39" s="8"/>
      <c r="AL39" s="8"/>
      <c r="AM39" s="74"/>
      <c r="AN39" s="74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48"/>
      <c r="AZ39" s="51"/>
      <c r="BA39" s="51"/>
      <c r="BB39" s="51"/>
      <c r="BC39" s="51"/>
      <c r="BD39" s="51"/>
      <c r="BE39" s="39"/>
      <c r="BF39" s="39"/>
      <c r="BG39" s="39"/>
      <c r="BH39" s="39"/>
      <c r="BI39" s="51"/>
      <c r="BJ39" s="39" t="s">
        <v>114</v>
      </c>
      <c r="BK39" s="39">
        <f>SUM(BH9,BH25,BH36,BH44,BH57,BH69,BH78)</f>
        <v>5104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7">SUM(AZ32,AZ33,AZ34,AZ35,AZ36,AZ37,AZ38)</f>
        <v>104.5</v>
      </c>
      <c r="BA40" s="78">
        <f t="shared" si="47"/>
        <v>70</v>
      </c>
      <c r="BB40" s="78">
        <f>SUM(BB32,BB33,BB34,BB35,BB36,BB37)</f>
        <v>0</v>
      </c>
      <c r="BC40" s="79">
        <f>SUM(BC32,BC33,BC34,BC35,BC36,BC37,BC38)</f>
        <v>174.5</v>
      </c>
      <c r="BD40" s="51"/>
      <c r="BE40" s="40">
        <f>SUM(BE32,BE33,BE34,BE36,BE35,BE37,BE38)</f>
        <v>8093.51</v>
      </c>
      <c r="BF40" s="40">
        <f>SUM(BF32,BF33,BF34,BF35,BF36,BF37,BF38)</f>
        <v>6020</v>
      </c>
      <c r="BG40" s="40">
        <f>SUM(BG32,BG33,BG34,BG34,BG35,BG36,BG37,BG38)</f>
        <v>0</v>
      </c>
      <c r="BH40" s="40">
        <f>sum(BH32,BH33,BH34,BH35,BH36,BH37,BH38)</f>
        <v>14113.51</v>
      </c>
      <c r="BI40" s="51"/>
      <c r="BJ40" s="39" t="s">
        <v>344</v>
      </c>
      <c r="BK40" s="39">
        <f>BH26</f>
        <v>1433.58</v>
      </c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BH38</f>
        <v>2153.51</v>
      </c>
      <c r="BL41" s="8"/>
      <c r="BM41" s="8"/>
    </row>
    <row r="42">
      <c r="A42" s="10"/>
      <c r="B42" s="11"/>
      <c r="C42" s="11"/>
      <c r="D42" s="12"/>
      <c r="E42" s="13">
        <v>45194.0</v>
      </c>
      <c r="F42" s="14"/>
      <c r="G42" s="14"/>
      <c r="H42" s="14"/>
      <c r="I42" s="15"/>
      <c r="J42" s="15"/>
      <c r="K42" s="16"/>
      <c r="L42" s="13">
        <v>45195.0</v>
      </c>
      <c r="M42" s="15"/>
      <c r="N42" s="15"/>
      <c r="O42" s="15"/>
      <c r="P42" s="15"/>
      <c r="Q42" s="11"/>
      <c r="R42" s="17"/>
      <c r="S42" s="13">
        <v>45196.0</v>
      </c>
      <c r="T42" s="11"/>
      <c r="U42" s="15"/>
      <c r="V42" s="15"/>
      <c r="W42" s="11"/>
      <c r="X42" s="18"/>
      <c r="Y42" s="14"/>
      <c r="Z42" s="13">
        <v>45197.0</v>
      </c>
      <c r="AA42" s="15"/>
      <c r="AB42" s="15"/>
      <c r="AC42" s="11"/>
      <c r="AD42" s="15"/>
      <c r="AE42" s="15"/>
      <c r="AF42" s="12"/>
      <c r="AG42" s="13">
        <v>45198.0</v>
      </c>
      <c r="AH42" s="15"/>
      <c r="AI42" s="11"/>
      <c r="AJ42" s="15"/>
      <c r="AK42" s="15"/>
      <c r="AL42" s="15"/>
      <c r="AM42" s="18"/>
      <c r="AN42" s="13">
        <v>45199.0</v>
      </c>
      <c r="AO42" s="11"/>
      <c r="AP42" s="19"/>
      <c r="AQ42" s="19"/>
      <c r="AR42" s="19"/>
      <c r="AS42" s="19"/>
      <c r="AT42" s="14"/>
      <c r="AU42" s="13">
        <v>45200.0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275" t="s">
        <v>62</v>
      </c>
      <c r="C44" s="37">
        <v>45195.0</v>
      </c>
      <c r="D44" s="42" t="s">
        <v>308</v>
      </c>
      <c r="E44" s="53" t="s">
        <v>309</v>
      </c>
      <c r="F44" s="40">
        <v>2.5</v>
      </c>
      <c r="G44" s="40">
        <v>5.5</v>
      </c>
      <c r="H44" s="40">
        <v>2.5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8" t="s">
        <v>64</v>
      </c>
      <c r="Q44" s="37">
        <v>45197.0</v>
      </c>
      <c r="R44" s="42" t="s">
        <v>284</v>
      </c>
      <c r="S44" s="53" t="s">
        <v>122</v>
      </c>
      <c r="T44" s="40">
        <v>0.0</v>
      </c>
      <c r="U44" s="40">
        <v>3.5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53"/>
      <c r="AL44" s="45"/>
      <c r="AM44" s="53"/>
      <c r="AN44" s="53"/>
      <c r="AO44" s="40">
        <v>0.0</v>
      </c>
      <c r="AP44" s="40">
        <v>0.0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48">SUM(F44,M44,T44,AA44,AH44,AO44,AV44)</f>
        <v>2.5</v>
      </c>
      <c r="BA44" s="39">
        <f t="shared" si="48"/>
        <v>9</v>
      </c>
      <c r="BB44" s="39">
        <f t="shared" si="48"/>
        <v>2.5</v>
      </c>
      <c r="BC44" s="50">
        <f t="shared" ref="BC44:BC48" si="50">SUM(AZ44,BA44,BB44)</f>
        <v>14</v>
      </c>
      <c r="BD44" s="51"/>
      <c r="BE44" s="39">
        <f t="shared" ref="BE44:BE48" si="51">AZ44*80</f>
        <v>200</v>
      </c>
      <c r="BF44" s="39">
        <f t="shared" ref="BF44:BF48" si="52">BA44*88</f>
        <v>792</v>
      </c>
      <c r="BG44" s="39">
        <f t="shared" ref="BG44:BG48" si="53">BB44*80</f>
        <v>200</v>
      </c>
      <c r="BH44" s="39">
        <f t="shared" ref="BH44:BH48" si="54">sum(BE44,BF44,BG44)</f>
        <v>1192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45195.0</v>
      </c>
      <c r="D45" s="38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45196.0</v>
      </c>
      <c r="K45" s="42" t="s">
        <v>308</v>
      </c>
      <c r="L45" s="53" t="s">
        <v>309</v>
      </c>
      <c r="M45" s="40">
        <v>2.5</v>
      </c>
      <c r="N45" s="40">
        <v>5.5</v>
      </c>
      <c r="O45" s="40">
        <v>2.5</v>
      </c>
      <c r="P45" s="38" t="s">
        <v>36</v>
      </c>
      <c r="Q45" s="37">
        <v>45197.0</v>
      </c>
      <c r="R45" s="131" t="s">
        <v>285</v>
      </c>
      <c r="S45" s="111" t="s">
        <v>129</v>
      </c>
      <c r="T45" s="40">
        <v>5.0</v>
      </c>
      <c r="U45" s="40">
        <v>2.0</v>
      </c>
      <c r="V45" s="40">
        <v>0.0</v>
      </c>
      <c r="W45" s="42" t="s">
        <v>37</v>
      </c>
      <c r="X45" s="37">
        <v>45198.0</v>
      </c>
      <c r="Y45" s="131" t="s">
        <v>236</v>
      </c>
      <c r="Z45" s="111" t="s">
        <v>125</v>
      </c>
      <c r="AA45" s="40">
        <v>5.0</v>
      </c>
      <c r="AB45" s="40">
        <v>0.0</v>
      </c>
      <c r="AC45" s="40">
        <v>0.0</v>
      </c>
      <c r="AD45" s="42" t="s">
        <v>40</v>
      </c>
      <c r="AE45" s="37">
        <v>45199.0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45200.0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45201.0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9">SUM(F45,M45,T45,AA45,AH45,AO45,AV45)</f>
        <v>27.5</v>
      </c>
      <c r="BA45" s="39">
        <f t="shared" si="49"/>
        <v>13.5</v>
      </c>
      <c r="BB45" s="39">
        <f t="shared" si="49"/>
        <v>2.5</v>
      </c>
      <c r="BC45" s="50">
        <f t="shared" si="50"/>
        <v>43.5</v>
      </c>
      <c r="BD45" s="51"/>
      <c r="BE45" s="39">
        <f t="shared" si="51"/>
        <v>2200</v>
      </c>
      <c r="BF45" s="39">
        <f t="shared" si="52"/>
        <v>1188</v>
      </c>
      <c r="BG45" s="39">
        <f t="shared" si="53"/>
        <v>200</v>
      </c>
      <c r="BH45" s="39">
        <f t="shared" si="54"/>
        <v>3588</v>
      </c>
      <c r="BI45" s="51"/>
      <c r="BJ45" s="51"/>
      <c r="BK45" s="51"/>
      <c r="BL45" s="51"/>
      <c r="BM45" s="51"/>
    </row>
    <row r="46">
      <c r="A46" s="59" t="s">
        <v>52</v>
      </c>
      <c r="B46" s="134"/>
      <c r="C46" s="45"/>
      <c r="D46" s="53"/>
      <c r="E46" s="53"/>
      <c r="F46" s="40">
        <v>0.0</v>
      </c>
      <c r="G46" s="40">
        <v>0.0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38" t="s">
        <v>67</v>
      </c>
      <c r="X46" s="37">
        <v>45198.0</v>
      </c>
      <c r="Y46" s="42" t="s">
        <v>283</v>
      </c>
      <c r="Z46" s="53" t="s">
        <v>118</v>
      </c>
      <c r="AA46" s="40">
        <v>0.0</v>
      </c>
      <c r="AB46" s="40">
        <v>5.5</v>
      </c>
      <c r="AC46" s="40">
        <v>0.0</v>
      </c>
      <c r="AD46" s="53"/>
      <c r="AE46" s="45"/>
      <c r="AF46" s="53"/>
      <c r="AG46" s="53"/>
      <c r="AH46" s="40">
        <v>0.0</v>
      </c>
      <c r="AI46" s="40">
        <v>0.0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5.5</v>
      </c>
      <c r="BB46" s="39">
        <f t="shared" si="55"/>
        <v>0</v>
      </c>
      <c r="BC46" s="50">
        <f t="shared" si="50"/>
        <v>5.5</v>
      </c>
      <c r="BD46" s="51"/>
      <c r="BE46" s="39">
        <f t="shared" si="51"/>
        <v>0</v>
      </c>
      <c r="BF46" s="39">
        <f t="shared" si="52"/>
        <v>484</v>
      </c>
      <c r="BG46" s="39">
        <f t="shared" si="53"/>
        <v>0</v>
      </c>
      <c r="BH46" s="39">
        <f t="shared" si="54"/>
        <v>484</v>
      </c>
      <c r="BI46" s="51"/>
      <c r="BJ46" s="132"/>
      <c r="BK46" s="133"/>
      <c r="BL46" s="51"/>
      <c r="BM46" s="51"/>
    </row>
    <row r="47">
      <c r="A47" s="59" t="s">
        <v>54</v>
      </c>
      <c r="B47" s="134"/>
      <c r="C47" s="45"/>
      <c r="D47" s="53"/>
      <c r="E47" s="53"/>
      <c r="F47" s="40">
        <v>0.0</v>
      </c>
      <c r="G47" s="40">
        <v>0.0</v>
      </c>
      <c r="H47" s="40">
        <v>0.0</v>
      </c>
      <c r="I47" s="53"/>
      <c r="J47" s="45"/>
      <c r="K47" s="53"/>
      <c r="L47" s="53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53"/>
      <c r="Z47" s="53"/>
      <c r="AA47" s="40">
        <v>0.0</v>
      </c>
      <c r="AB47" s="40">
        <v>0.0</v>
      </c>
      <c r="AC47" s="40">
        <v>0.0</v>
      </c>
      <c r="AD47" s="42" t="s">
        <v>78</v>
      </c>
      <c r="AE47" s="37">
        <v>45199.0</v>
      </c>
      <c r="AF47" s="42" t="s">
        <v>284</v>
      </c>
      <c r="AG47" s="53" t="s">
        <v>122</v>
      </c>
      <c r="AH47" s="40">
        <v>0.0</v>
      </c>
      <c r="AI47" s="40">
        <v>3.5</v>
      </c>
      <c r="AJ47" s="40">
        <v>0.0</v>
      </c>
      <c r="AK47" s="42" t="s">
        <v>79</v>
      </c>
      <c r="AL47" s="37">
        <v>45200.0</v>
      </c>
      <c r="AM47" s="42" t="s">
        <v>284</v>
      </c>
      <c r="AN47" s="53" t="s">
        <v>122</v>
      </c>
      <c r="AO47" s="40">
        <v>0.0</v>
      </c>
      <c r="AP47" s="40">
        <v>3.5</v>
      </c>
      <c r="AQ47" s="40">
        <v>0.0</v>
      </c>
      <c r="AR47" s="42" t="s">
        <v>27</v>
      </c>
      <c r="AS47" s="37">
        <v>45201.0</v>
      </c>
      <c r="AT47" s="42" t="s">
        <v>284</v>
      </c>
      <c r="AU47" s="53" t="s">
        <v>122</v>
      </c>
      <c r="AV47" s="40">
        <v>0.0</v>
      </c>
      <c r="AW47" s="40">
        <v>3.5</v>
      </c>
      <c r="AX47" s="40">
        <v>0.0</v>
      </c>
      <c r="AY47" s="48"/>
      <c r="AZ47" s="49">
        <f t="shared" ref="AZ47:BB47" si="56">SUM(F47,M47,T47,AA47,AH47,AO47,AV47)</f>
        <v>0</v>
      </c>
      <c r="BA47" s="39">
        <f t="shared" si="56"/>
        <v>10.5</v>
      </c>
      <c r="BB47" s="39">
        <f t="shared" si="56"/>
        <v>0</v>
      </c>
      <c r="BC47" s="50">
        <f t="shared" si="50"/>
        <v>10.5</v>
      </c>
      <c r="BD47" s="51"/>
      <c r="BE47" s="39">
        <f t="shared" si="51"/>
        <v>0</v>
      </c>
      <c r="BF47" s="39">
        <f t="shared" si="52"/>
        <v>924</v>
      </c>
      <c r="BG47" s="39">
        <f t="shared" si="53"/>
        <v>0</v>
      </c>
      <c r="BH47" s="39">
        <f t="shared" si="54"/>
        <v>924</v>
      </c>
      <c r="BI47" s="51"/>
      <c r="BJ47" s="39" t="s">
        <v>130</v>
      </c>
      <c r="BK47" s="92">
        <f>sum(BH14,BH28,BH40,BH50,BH60,BH71,BH82,BH134,BH138)</f>
        <v>60675.495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39"/>
      <c r="S48" s="39"/>
      <c r="T48" s="40">
        <v>0.0</v>
      </c>
      <c r="U48" s="40">
        <v>0.0</v>
      </c>
      <c r="V48" s="40">
        <v>0.0</v>
      </c>
      <c r="W48" s="53"/>
      <c r="X48" s="45"/>
      <c r="Y48" s="39"/>
      <c r="Z48" s="39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7">SUM(F48,M48,T48,AA48,AH48,AO48,AV48)</f>
        <v>0</v>
      </c>
      <c r="BA48" s="39">
        <f t="shared" si="57"/>
        <v>0</v>
      </c>
      <c r="BB48" s="39">
        <f t="shared" si="57"/>
        <v>0</v>
      </c>
      <c r="BC48" s="50">
        <f t="shared" si="50"/>
        <v>0</v>
      </c>
      <c r="BD48" s="51"/>
      <c r="BE48" s="39">
        <f t="shared" si="51"/>
        <v>0</v>
      </c>
      <c r="BF48" s="39">
        <f t="shared" si="52"/>
        <v>0</v>
      </c>
      <c r="BG48" s="39">
        <f t="shared" si="53"/>
        <v>0</v>
      </c>
      <c r="BH48" s="39">
        <f t="shared" si="54"/>
        <v>0</v>
      </c>
      <c r="BI48" s="51"/>
      <c r="BJ48" s="39"/>
      <c r="BK48" s="92"/>
      <c r="BL48" s="51"/>
      <c r="BM48" s="51"/>
    </row>
    <row r="49">
      <c r="B49" s="135"/>
      <c r="C49" s="71"/>
      <c r="D49" s="136"/>
      <c r="E49" s="136"/>
      <c r="F49" s="117"/>
      <c r="G49" s="117"/>
      <c r="H49" s="117"/>
      <c r="I49" s="117"/>
      <c r="J49" s="118"/>
      <c r="K49" s="136"/>
      <c r="L49" s="136"/>
      <c r="M49" s="51"/>
      <c r="N49" s="51"/>
      <c r="O49" s="51"/>
      <c r="P49" s="51"/>
      <c r="Q49" s="71"/>
      <c r="R49" s="136"/>
      <c r="S49" s="136"/>
      <c r="T49" s="136"/>
      <c r="U49" s="136"/>
      <c r="V49" s="136"/>
      <c r="W49" s="136"/>
      <c r="X49" s="71"/>
      <c r="Y49" s="136"/>
      <c r="Z49" s="136"/>
      <c r="AF49" s="137"/>
      <c r="AG49" s="137"/>
      <c r="AO49" s="138"/>
      <c r="AP49" s="138"/>
      <c r="AQ49" s="138"/>
      <c r="AR49" s="138"/>
      <c r="AS49" s="118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53"/>
      <c r="BF49" s="53"/>
      <c r="BG49" s="53"/>
      <c r="BH49" s="53"/>
      <c r="BI49" s="136"/>
      <c r="BJ49" s="39" t="s">
        <v>134</v>
      </c>
      <c r="BK49" s="39">
        <f>sum(BK19,BK20,BK21,BK22,BK23,BK24,BK25,BK27,BK28,BK29,BK31,BK32,BK33,BK35,BK36,BK37,BK39,BK40,BK41)</f>
        <v>60675.495</v>
      </c>
      <c r="BL49" s="136"/>
      <c r="BM49" s="136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74"/>
      <c r="AG50" s="74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76" t="s">
        <v>14</v>
      </c>
      <c r="AZ50" s="77">
        <f t="shared" ref="AZ50:BA50" si="58">SUM(AZ44,AZ45,AZ46,AZ47,AZ48)</f>
        <v>30</v>
      </c>
      <c r="BA50" s="78">
        <f t="shared" si="58"/>
        <v>38.5</v>
      </c>
      <c r="BB50" s="78">
        <f>SUM(BB44,BB45,BB46,BB47)</f>
        <v>5</v>
      </c>
      <c r="BC50" s="79">
        <f>SUM(BC44,BC45,BC46,BC47,BC48)</f>
        <v>73.5</v>
      </c>
      <c r="BD50" s="51"/>
      <c r="BE50" s="40">
        <f t="shared" ref="BE50:BF50" si="59">SUM(BE44:BE47)</f>
        <v>2400</v>
      </c>
      <c r="BF50" s="40">
        <f t="shared" si="59"/>
        <v>3388</v>
      </c>
      <c r="BG50" s="40">
        <f>BB50*80</f>
        <v>400</v>
      </c>
      <c r="BH50" s="40">
        <f>SUM(BH44,BH45,BH46,BH47,BH48)</f>
        <v>6188</v>
      </c>
      <c r="BI50" s="51"/>
      <c r="BJ50" s="51"/>
      <c r="BK50" s="51"/>
      <c r="BL50" s="51"/>
      <c r="BM50" s="51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</row>
    <row r="52">
      <c r="F52" s="73"/>
      <c r="G52" s="73"/>
      <c r="H52" s="73"/>
      <c r="I52" s="73"/>
      <c r="K52" s="80" t="s">
        <v>49</v>
      </c>
      <c r="L52" s="81"/>
      <c r="AF52" s="82" t="s">
        <v>49</v>
      </c>
      <c r="AG52" s="81"/>
      <c r="AT52" s="82" t="s">
        <v>49</v>
      </c>
      <c r="AU52" s="81"/>
      <c r="BF52" s="82" t="s">
        <v>49</v>
      </c>
      <c r="BG52" s="81"/>
    </row>
    <row r="53">
      <c r="F53" s="73"/>
      <c r="G53" s="73"/>
      <c r="H53" s="73"/>
      <c r="I53" s="73"/>
      <c r="K53" s="139"/>
      <c r="L53" s="140"/>
      <c r="AF53" s="141"/>
      <c r="AG53" s="142"/>
    </row>
    <row r="54" ht="15.0" customHeight="1">
      <c r="A54" s="10"/>
      <c r="B54" s="11"/>
      <c r="C54" s="11"/>
      <c r="D54" s="12"/>
      <c r="E54" s="13">
        <v>45194.0</v>
      </c>
      <c r="F54" s="14"/>
      <c r="G54" s="14"/>
      <c r="H54" s="14"/>
      <c r="I54" s="15"/>
      <c r="J54" s="15"/>
      <c r="K54" s="16"/>
      <c r="L54" s="13">
        <v>45195.0</v>
      </c>
      <c r="M54" s="15"/>
      <c r="N54" s="15"/>
      <c r="O54" s="15"/>
      <c r="P54" s="15"/>
      <c r="Q54" s="11"/>
      <c r="R54" s="17"/>
      <c r="S54" s="13">
        <v>45196.0</v>
      </c>
      <c r="T54" s="11"/>
      <c r="U54" s="15"/>
      <c r="V54" s="15"/>
      <c r="W54" s="11"/>
      <c r="X54" s="18"/>
      <c r="Y54" s="14"/>
      <c r="Z54" s="13">
        <v>45197.0</v>
      </c>
      <c r="AA54" s="15"/>
      <c r="AB54" s="15"/>
      <c r="AC54" s="11"/>
      <c r="AD54" s="15"/>
      <c r="AE54" s="15"/>
      <c r="AF54" s="12"/>
      <c r="AG54" s="13">
        <v>45198.0</v>
      </c>
      <c r="AH54" s="15"/>
      <c r="AI54" s="11"/>
      <c r="AJ54" s="15"/>
      <c r="AK54" s="15"/>
      <c r="AL54" s="15"/>
      <c r="AM54" s="18"/>
      <c r="AN54" s="13">
        <v>45199.0</v>
      </c>
      <c r="AO54" s="11"/>
      <c r="AP54" s="19"/>
      <c r="AQ54" s="19"/>
      <c r="AR54" s="19"/>
      <c r="AS54" s="19"/>
      <c r="AT54" s="14"/>
      <c r="AU54" s="13">
        <v>45200.0</v>
      </c>
      <c r="AV54" s="19"/>
      <c r="AW54" s="19"/>
      <c r="AX54" s="19"/>
      <c r="AY54" s="20"/>
      <c r="AZ54" s="19"/>
      <c r="BA54" s="19"/>
      <c r="BB54" s="19"/>
      <c r="BC54" s="19"/>
      <c r="BD54" s="20"/>
      <c r="BE54" s="21"/>
      <c r="BF54" s="22"/>
      <c r="BG54" s="4"/>
      <c r="BH54" s="19"/>
      <c r="BI54" s="23"/>
      <c r="BJ54" s="16"/>
      <c r="BK54" s="16"/>
      <c r="BL54" s="20"/>
      <c r="BM54" s="20"/>
    </row>
    <row r="55">
      <c r="A55" s="107"/>
      <c r="B55" s="26"/>
      <c r="C55" s="26"/>
      <c r="D55" s="26" t="s">
        <v>2</v>
      </c>
      <c r="E55" s="26" t="s">
        <v>3</v>
      </c>
      <c r="F55" s="26" t="s">
        <v>4</v>
      </c>
      <c r="G55" s="26" t="s">
        <v>5</v>
      </c>
      <c r="H55" s="26" t="s">
        <v>6</v>
      </c>
      <c r="I55" s="26"/>
      <c r="J55" s="26"/>
      <c r="K55" s="26" t="s">
        <v>2</v>
      </c>
      <c r="L55" s="26" t="s">
        <v>7</v>
      </c>
      <c r="M55" s="26" t="s">
        <v>4</v>
      </c>
      <c r="N55" s="26" t="s">
        <v>5</v>
      </c>
      <c r="O55" s="26" t="s">
        <v>6</v>
      </c>
      <c r="P55" s="26"/>
      <c r="Q55" s="26"/>
      <c r="R55" s="26" t="s">
        <v>2</v>
      </c>
      <c r="S55" s="26" t="s">
        <v>8</v>
      </c>
      <c r="T55" s="26" t="s">
        <v>4</v>
      </c>
      <c r="U55" s="26" t="s">
        <v>5</v>
      </c>
      <c r="V55" s="26" t="s">
        <v>6</v>
      </c>
      <c r="W55" s="28"/>
      <c r="X55" s="29"/>
      <c r="Y55" s="29" t="s">
        <v>2</v>
      </c>
      <c r="Z55" s="29" t="s">
        <v>10</v>
      </c>
      <c r="AA55" s="26" t="s">
        <v>4</v>
      </c>
      <c r="AB55" s="26" t="s">
        <v>5</v>
      </c>
      <c r="AC55" s="26" t="s">
        <v>6</v>
      </c>
      <c r="AD55" s="29"/>
      <c r="AE55" s="29"/>
      <c r="AF55" s="29" t="s">
        <v>2</v>
      </c>
      <c r="AG55" s="29" t="s">
        <v>10</v>
      </c>
      <c r="AH55" s="26" t="s">
        <v>4</v>
      </c>
      <c r="AI55" s="26" t="s">
        <v>5</v>
      </c>
      <c r="AJ55" s="26" t="s">
        <v>6</v>
      </c>
      <c r="AK55" s="29"/>
      <c r="AL55" s="29"/>
      <c r="AM55" s="29" t="s">
        <v>2</v>
      </c>
      <c r="AN55" s="29" t="s">
        <v>11</v>
      </c>
      <c r="AO55" s="26" t="s">
        <v>4</v>
      </c>
      <c r="AP55" s="26" t="s">
        <v>5</v>
      </c>
      <c r="AQ55" s="26" t="s">
        <v>6</v>
      </c>
      <c r="AR55" s="29"/>
      <c r="AS55" s="29"/>
      <c r="AT55" s="29" t="s">
        <v>2</v>
      </c>
      <c r="AU55" s="29" t="s">
        <v>12</v>
      </c>
      <c r="AV55" s="26" t="s">
        <v>4</v>
      </c>
      <c r="AW55" s="26" t="s">
        <v>5</v>
      </c>
      <c r="AX55" s="26" t="s">
        <v>6</v>
      </c>
      <c r="AY55" s="30"/>
      <c r="AZ55" s="31" t="s">
        <v>4</v>
      </c>
      <c r="BA55" s="31" t="s">
        <v>13</v>
      </c>
      <c r="BB55" s="31" t="s">
        <v>6</v>
      </c>
      <c r="BC55" s="31" t="s">
        <v>14</v>
      </c>
      <c r="BD55" s="32"/>
      <c r="BE55" s="33" t="s">
        <v>4</v>
      </c>
      <c r="BF55" s="33" t="s">
        <v>13</v>
      </c>
      <c r="BG55" s="33" t="s">
        <v>6</v>
      </c>
      <c r="BH55" s="33" t="s">
        <v>15</v>
      </c>
      <c r="BI55" s="32"/>
      <c r="BJ55" s="32"/>
      <c r="BK55" s="32"/>
      <c r="BL55" s="32"/>
      <c r="BM55" s="32"/>
    </row>
    <row r="56">
      <c r="A56" s="94" t="s">
        <v>52</v>
      </c>
      <c r="F56" s="40">
        <v>0.0</v>
      </c>
      <c r="G56" s="40">
        <v>0.0</v>
      </c>
      <c r="H56" s="40">
        <v>0.0</v>
      </c>
      <c r="I56" s="35"/>
      <c r="J56" s="143"/>
      <c r="K56" s="92"/>
      <c r="L56" s="92"/>
      <c r="M56" s="40">
        <v>0.0</v>
      </c>
      <c r="N56" s="40">
        <v>0.0</v>
      </c>
      <c r="O56" s="40">
        <v>0.0</v>
      </c>
      <c r="P56" s="144"/>
      <c r="Q56" s="144"/>
      <c r="R56" s="144"/>
      <c r="S56" s="144"/>
      <c r="T56" s="40">
        <v>0.0</v>
      </c>
      <c r="U56" s="40">
        <v>0.0</v>
      </c>
      <c r="V56" s="40">
        <v>0.0</v>
      </c>
      <c r="W56" s="63"/>
      <c r="X56" s="45"/>
      <c r="Y56" s="39"/>
      <c r="Z56" s="39"/>
      <c r="AA56" s="40">
        <v>0.0</v>
      </c>
      <c r="AB56" s="40">
        <v>0.0</v>
      </c>
      <c r="AC56" s="40">
        <v>0.0</v>
      </c>
      <c r="AD56" s="53"/>
      <c r="AE56" s="45"/>
      <c r="AF56" s="111"/>
      <c r="AG56" s="39"/>
      <c r="AH56" s="40">
        <v>0.0</v>
      </c>
      <c r="AI56" s="40">
        <v>0.0</v>
      </c>
      <c r="AJ56" s="40">
        <v>0.0</v>
      </c>
      <c r="AK56" s="92"/>
      <c r="AL56" s="45"/>
      <c r="AM56" s="92"/>
      <c r="AN56" s="92"/>
      <c r="AO56" s="40">
        <v>0.0</v>
      </c>
      <c r="AP56" s="40">
        <v>0.0</v>
      </c>
      <c r="AQ56" s="40">
        <v>0.0</v>
      </c>
      <c r="AR56" s="149"/>
      <c r="AS56" s="45"/>
      <c r="AT56" s="150"/>
      <c r="AU56" s="127"/>
      <c r="AV56" s="40">
        <v>0.0</v>
      </c>
      <c r="AW56" s="40">
        <v>0.0</v>
      </c>
      <c r="AX56" s="40">
        <v>0.0</v>
      </c>
      <c r="AY56" s="48"/>
      <c r="AZ56" s="49">
        <f t="shared" ref="AZ56:BB56" si="60">SUM(F56,M56,T56,AA56,AH56,AO56,AV56)</f>
        <v>0</v>
      </c>
      <c r="BA56" s="39">
        <f t="shared" si="60"/>
        <v>0</v>
      </c>
      <c r="BB56" s="39">
        <f t="shared" si="60"/>
        <v>0</v>
      </c>
      <c r="BC56" s="50">
        <f t="shared" ref="BC56:BC58" si="62">SUM(AZ56,BA56,BB56)</f>
        <v>0</v>
      </c>
      <c r="BD56" s="51"/>
      <c r="BE56" s="39">
        <f t="shared" ref="BE56:BE58" si="63">AZ56*80</f>
        <v>0</v>
      </c>
      <c r="BF56" s="39">
        <f t="shared" ref="BF56:BF58" si="64">BA56*88</f>
        <v>0</v>
      </c>
      <c r="BG56" s="39">
        <f t="shared" ref="BG56:BG58" si="65">BB56*80</f>
        <v>0</v>
      </c>
      <c r="BH56" s="39">
        <f t="shared" ref="BH56:BH58" si="66">sum(BE56,BF56,BG56)</f>
        <v>0</v>
      </c>
      <c r="BI56" s="51"/>
      <c r="BJ56" s="51"/>
      <c r="BK56" s="51"/>
      <c r="BL56" s="51"/>
      <c r="BM56" s="51"/>
    </row>
    <row r="57">
      <c r="A57" s="59" t="s">
        <v>50</v>
      </c>
      <c r="F57" s="40">
        <v>0.0</v>
      </c>
      <c r="G57" s="40">
        <v>0.0</v>
      </c>
      <c r="H57" s="40">
        <v>0.0</v>
      </c>
      <c r="I57" s="134"/>
      <c r="J57" s="45"/>
      <c r="K57" s="111"/>
      <c r="L57" s="39"/>
      <c r="M57" s="40">
        <v>0.0</v>
      </c>
      <c r="N57" s="40">
        <v>0.0</v>
      </c>
      <c r="O57" s="40">
        <v>0.0</v>
      </c>
      <c r="P57" s="39"/>
      <c r="Q57" s="45"/>
      <c r="R57" s="111"/>
      <c r="S57" s="39"/>
      <c r="T57" s="40">
        <v>0.0</v>
      </c>
      <c r="U57" s="40">
        <v>0.0</v>
      </c>
      <c r="V57" s="40">
        <v>0.0</v>
      </c>
      <c r="W57" s="168" t="s">
        <v>26</v>
      </c>
      <c r="X57" s="146">
        <v>45197.0</v>
      </c>
      <c r="Y57" s="40" t="s">
        <v>287</v>
      </c>
      <c r="Z57" s="39" t="s">
        <v>136</v>
      </c>
      <c r="AA57" s="40">
        <v>1.0</v>
      </c>
      <c r="AB57" s="40">
        <v>7.0</v>
      </c>
      <c r="AC57" s="40">
        <v>1.0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49"/>
      <c r="AS57" s="45"/>
      <c r="AT57" s="150"/>
      <c r="AU57" s="127"/>
      <c r="AV57" s="40">
        <v>0.0</v>
      </c>
      <c r="AW57" s="40">
        <v>0.0</v>
      </c>
      <c r="AX57" s="40">
        <v>0.0</v>
      </c>
      <c r="AY57" s="48"/>
      <c r="AZ57" s="49">
        <f t="shared" ref="AZ57:BB57" si="61">SUM(F57,M57,T57,AA57,AH57,AO57,AV57)</f>
        <v>1</v>
      </c>
      <c r="BA57" s="39">
        <f t="shared" si="61"/>
        <v>7</v>
      </c>
      <c r="BB57" s="39">
        <f t="shared" si="61"/>
        <v>1</v>
      </c>
      <c r="BC57" s="50">
        <f t="shared" si="62"/>
        <v>9</v>
      </c>
      <c r="BD57" s="51"/>
      <c r="BE57" s="39">
        <f t="shared" si="63"/>
        <v>80</v>
      </c>
      <c r="BF57" s="39">
        <f t="shared" si="64"/>
        <v>616</v>
      </c>
      <c r="BG57" s="39">
        <f t="shared" si="65"/>
        <v>80</v>
      </c>
      <c r="BH57" s="39">
        <f t="shared" si="66"/>
        <v>776</v>
      </c>
      <c r="BI57" s="51"/>
      <c r="BJ57" s="51"/>
      <c r="BK57" s="51"/>
      <c r="BL57" s="51"/>
      <c r="BM57" s="51"/>
    </row>
    <row r="58">
      <c r="A58" s="59" t="s">
        <v>54</v>
      </c>
      <c r="B58" s="134"/>
      <c r="C58" s="45"/>
      <c r="D58" s="111"/>
      <c r="E58" s="39"/>
      <c r="F58" s="40">
        <v>0.0</v>
      </c>
      <c r="G58" s="40">
        <v>0.0</v>
      </c>
      <c r="H58" s="40">
        <v>0.0</v>
      </c>
      <c r="I58" s="144"/>
      <c r="J58" s="144"/>
      <c r="K58" s="144"/>
      <c r="L58" s="144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64"/>
      <c r="X58" s="45"/>
      <c r="Y58" s="39"/>
      <c r="Z58" s="39"/>
      <c r="AA58" s="40">
        <v>0.0</v>
      </c>
      <c r="AB58" s="40">
        <v>0.0</v>
      </c>
      <c r="AC58" s="40">
        <v>0.0</v>
      </c>
      <c r="AD58" s="145" t="s">
        <v>40</v>
      </c>
      <c r="AE58" s="146">
        <v>45199.0</v>
      </c>
      <c r="AF58" s="147" t="s">
        <v>288</v>
      </c>
      <c r="AG58" s="40" t="s">
        <v>138</v>
      </c>
      <c r="AH58" s="40">
        <v>2.0</v>
      </c>
      <c r="AI58" s="40">
        <v>2.0</v>
      </c>
      <c r="AJ58" s="40">
        <v>0.0</v>
      </c>
      <c r="AK58" s="148" t="s">
        <v>43</v>
      </c>
      <c r="AL58" s="146">
        <v>45200.0</v>
      </c>
      <c r="AM58" s="148" t="s">
        <v>289</v>
      </c>
      <c r="AN58" s="148" t="s">
        <v>106</v>
      </c>
      <c r="AO58" s="40">
        <v>3.0</v>
      </c>
      <c r="AP58" s="40">
        <v>2.0</v>
      </c>
      <c r="AQ58" s="40">
        <v>0.0</v>
      </c>
      <c r="AR58" s="151" t="s">
        <v>44</v>
      </c>
      <c r="AS58" s="146">
        <v>45201.0</v>
      </c>
      <c r="AT58" s="289" t="s">
        <v>288</v>
      </c>
      <c r="AU58" s="129" t="s">
        <v>138</v>
      </c>
      <c r="AV58" s="40">
        <v>2.0</v>
      </c>
      <c r="AW58" s="40">
        <v>2.0</v>
      </c>
      <c r="AX58" s="40">
        <v>0.0</v>
      </c>
      <c r="AY58" s="48"/>
      <c r="AZ58" s="49">
        <f t="shared" ref="AZ58:BB58" si="67">SUM(F58,M58,T58,AA58,AH58,AO58,AV58)</f>
        <v>7</v>
      </c>
      <c r="BA58" s="39">
        <f t="shared" si="67"/>
        <v>6</v>
      </c>
      <c r="BB58" s="39">
        <f t="shared" si="67"/>
        <v>0</v>
      </c>
      <c r="BC58" s="50">
        <f t="shared" si="62"/>
        <v>13</v>
      </c>
      <c r="BD58" s="51"/>
      <c r="BE58" s="39">
        <f t="shared" si="63"/>
        <v>560</v>
      </c>
      <c r="BF58" s="39">
        <f t="shared" si="64"/>
        <v>528</v>
      </c>
      <c r="BG58" s="39">
        <f t="shared" si="65"/>
        <v>0</v>
      </c>
      <c r="BH58" s="39">
        <f t="shared" si="66"/>
        <v>1088</v>
      </c>
      <c r="BI58" s="51"/>
      <c r="BJ58" s="51"/>
      <c r="BK58" s="51"/>
      <c r="BL58" s="51"/>
      <c r="BM58" s="51"/>
    </row>
    <row r="59">
      <c r="A59" s="152"/>
      <c r="B59" s="153"/>
      <c r="C59" s="153"/>
      <c r="D59" s="67"/>
      <c r="E59" s="67"/>
      <c r="F59" s="153"/>
      <c r="G59" s="153"/>
      <c r="H59" s="153"/>
      <c r="I59" s="153"/>
      <c r="J59" s="153"/>
      <c r="K59" s="154"/>
      <c r="L59" s="15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154"/>
      <c r="AG59" s="15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  <c r="BC59" s="153"/>
      <c r="BD59" s="153"/>
      <c r="BE59" s="85"/>
      <c r="BF59" s="85"/>
      <c r="BG59" s="85"/>
      <c r="BH59" s="85"/>
      <c r="BI59" s="153"/>
      <c r="BJ59" s="153"/>
      <c r="BK59" s="153"/>
      <c r="BL59" s="153"/>
      <c r="BM59" s="153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76" t="s">
        <v>14</v>
      </c>
      <c r="AZ60" s="77">
        <f t="shared" ref="AZ60:BC60" si="68">SUM(AZ56,AZ57,AZ58)</f>
        <v>8</v>
      </c>
      <c r="BA60" s="78">
        <f t="shared" si="68"/>
        <v>13</v>
      </c>
      <c r="BB60" s="78">
        <f t="shared" si="68"/>
        <v>1</v>
      </c>
      <c r="BC60" s="79">
        <f t="shared" si="68"/>
        <v>22</v>
      </c>
      <c r="BD60" s="51"/>
      <c r="BE60" s="40">
        <f t="shared" ref="BE60:BG60" si="69">sum(BE56,BE57)</f>
        <v>80</v>
      </c>
      <c r="BF60" s="40">
        <f t="shared" si="69"/>
        <v>616</v>
      </c>
      <c r="BG60" s="40">
        <f t="shared" si="69"/>
        <v>80</v>
      </c>
      <c r="BH60" s="40">
        <f>SUM(BH56,BH57,BH58)</f>
        <v>1864</v>
      </c>
      <c r="BI60" s="51"/>
      <c r="BJ60" s="51"/>
      <c r="BK60" s="51"/>
      <c r="BL60" s="51"/>
      <c r="BM60" s="51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/>
      <c r="BB61" s="153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</row>
    <row r="62">
      <c r="A62" s="155"/>
      <c r="B62" s="153"/>
      <c r="C62" s="153"/>
      <c r="D62" s="67"/>
      <c r="F62" s="153"/>
      <c r="G62" s="153"/>
      <c r="H62" s="153"/>
      <c r="I62" s="153"/>
      <c r="J62" s="153"/>
      <c r="K62" s="6" t="s">
        <v>53</v>
      </c>
      <c r="L62" s="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9" t="s">
        <v>53</v>
      </c>
      <c r="AG62" s="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9" t="s">
        <v>53</v>
      </c>
      <c r="AU62" s="4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9" t="s">
        <v>53</v>
      </c>
      <c r="BG62" s="4"/>
      <c r="BH62" s="153"/>
      <c r="BI62" s="153"/>
      <c r="BJ62" s="153"/>
      <c r="BK62" s="153"/>
      <c r="BL62" s="153"/>
      <c r="BM62" s="153"/>
    </row>
    <row r="63">
      <c r="A63" s="10"/>
      <c r="B63" s="11"/>
      <c r="C63" s="11"/>
      <c r="D63" s="12"/>
      <c r="E63" s="13">
        <v>45194.0</v>
      </c>
      <c r="F63" s="14"/>
      <c r="G63" s="14"/>
      <c r="H63" s="14"/>
      <c r="I63" s="15"/>
      <c r="J63" s="15"/>
      <c r="K63" s="16"/>
      <c r="L63" s="13">
        <v>45195.0</v>
      </c>
      <c r="M63" s="15"/>
      <c r="N63" s="15"/>
      <c r="O63" s="15"/>
      <c r="P63" s="15"/>
      <c r="Q63" s="11"/>
      <c r="R63" s="17"/>
      <c r="S63" s="13">
        <v>45196.0</v>
      </c>
      <c r="T63" s="11"/>
      <c r="U63" s="15"/>
      <c r="V63" s="15"/>
      <c r="W63" s="11"/>
      <c r="X63" s="18"/>
      <c r="Y63" s="14"/>
      <c r="Z63" s="13">
        <v>45197.0</v>
      </c>
      <c r="AA63" s="15"/>
      <c r="AB63" s="15"/>
      <c r="AC63" s="11"/>
      <c r="AD63" s="15"/>
      <c r="AE63" s="15"/>
      <c r="AF63" s="12"/>
      <c r="AG63" s="13">
        <v>45198.0</v>
      </c>
      <c r="AH63" s="15"/>
      <c r="AI63" s="11"/>
      <c r="AJ63" s="15"/>
      <c r="AK63" s="15"/>
      <c r="AL63" s="15"/>
      <c r="AM63" s="18"/>
      <c r="AN63" s="13">
        <v>45199.0</v>
      </c>
      <c r="AO63" s="11"/>
      <c r="AP63" s="19"/>
      <c r="AQ63" s="19"/>
      <c r="AR63" s="19"/>
      <c r="AS63" s="19"/>
      <c r="AT63" s="14"/>
      <c r="AU63" s="13">
        <v>45200.0</v>
      </c>
      <c r="AV63" s="19"/>
      <c r="AW63" s="19"/>
      <c r="AX63" s="19"/>
      <c r="AY63" s="20"/>
      <c r="AZ63" s="19"/>
      <c r="BA63" s="19"/>
      <c r="BB63" s="19"/>
      <c r="BC63" s="19"/>
      <c r="BD63" s="20"/>
      <c r="BE63" s="21"/>
      <c r="BF63" s="22"/>
      <c r="BG63" s="4"/>
      <c r="BH63" s="19"/>
      <c r="BI63" s="23"/>
      <c r="BJ63" s="16"/>
      <c r="BK63" s="16"/>
      <c r="BL63" s="20"/>
      <c r="BM63" s="20"/>
    </row>
    <row r="64">
      <c r="A64" s="107"/>
      <c r="B64" s="26"/>
      <c r="C64" s="26"/>
      <c r="D64" s="26" t="s">
        <v>2</v>
      </c>
      <c r="E64" s="26" t="s">
        <v>3</v>
      </c>
      <c r="F64" s="26" t="s">
        <v>4</v>
      </c>
      <c r="G64" s="26" t="s">
        <v>5</v>
      </c>
      <c r="H64" s="26" t="s">
        <v>6</v>
      </c>
      <c r="I64" s="26"/>
      <c r="J64" s="26"/>
      <c r="K64" s="26" t="s">
        <v>2</v>
      </c>
      <c r="L64" s="26" t="s">
        <v>7</v>
      </c>
      <c r="M64" s="26" t="s">
        <v>4</v>
      </c>
      <c r="N64" s="26" t="s">
        <v>5</v>
      </c>
      <c r="O64" s="26" t="s">
        <v>6</v>
      </c>
      <c r="P64" s="26"/>
      <c r="Q64" s="26"/>
      <c r="R64" s="26" t="s">
        <v>2</v>
      </c>
      <c r="S64" s="26" t="s">
        <v>8</v>
      </c>
      <c r="T64" s="26" t="s">
        <v>4</v>
      </c>
      <c r="U64" s="26" t="s">
        <v>5</v>
      </c>
      <c r="V64" s="26" t="s">
        <v>6</v>
      </c>
      <c r="W64" s="28"/>
      <c r="X64" s="29"/>
      <c r="Y64" s="29" t="s">
        <v>2</v>
      </c>
      <c r="Z64" s="29" t="s">
        <v>9</v>
      </c>
      <c r="AA64" s="26" t="s">
        <v>4</v>
      </c>
      <c r="AB64" s="26" t="s">
        <v>5</v>
      </c>
      <c r="AC64" s="26" t="s">
        <v>6</v>
      </c>
      <c r="AD64" s="29"/>
      <c r="AE64" s="29"/>
      <c r="AF64" s="29" t="s">
        <v>2</v>
      </c>
      <c r="AG64" s="29" t="s">
        <v>10</v>
      </c>
      <c r="AH64" s="26" t="s">
        <v>4</v>
      </c>
      <c r="AI64" s="26" t="s">
        <v>5</v>
      </c>
      <c r="AJ64" s="26" t="s">
        <v>6</v>
      </c>
      <c r="AK64" s="29"/>
      <c r="AL64" s="29"/>
      <c r="AM64" s="29" t="s">
        <v>2</v>
      </c>
      <c r="AN64" s="29" t="s">
        <v>11</v>
      </c>
      <c r="AO64" s="26" t="s">
        <v>4</v>
      </c>
      <c r="AP64" s="26" t="s">
        <v>5</v>
      </c>
      <c r="AQ64" s="26" t="s">
        <v>6</v>
      </c>
      <c r="AR64" s="29"/>
      <c r="AS64" s="29"/>
      <c r="AT64" s="29" t="s">
        <v>2</v>
      </c>
      <c r="AU64" s="29" t="s">
        <v>12</v>
      </c>
      <c r="AV64" s="26" t="s">
        <v>4</v>
      </c>
      <c r="AW64" s="26" t="s">
        <v>5</v>
      </c>
      <c r="AX64" s="26" t="s">
        <v>6</v>
      </c>
      <c r="AY64" s="30"/>
      <c r="AZ64" s="31" t="s">
        <v>4</v>
      </c>
      <c r="BA64" s="31" t="s">
        <v>13</v>
      </c>
      <c r="BB64" s="31" t="s">
        <v>6</v>
      </c>
      <c r="BC64" s="31" t="s">
        <v>14</v>
      </c>
      <c r="BD64" s="32"/>
      <c r="BE64" s="33" t="s">
        <v>4</v>
      </c>
      <c r="BF64" s="33" t="s">
        <v>13</v>
      </c>
      <c r="BG64" s="33" t="s">
        <v>6</v>
      </c>
      <c r="BH64" s="33" t="s">
        <v>15</v>
      </c>
      <c r="BI64" s="32"/>
      <c r="BJ64" s="32"/>
      <c r="BK64" s="32"/>
      <c r="BL64" s="32"/>
      <c r="BM64" s="32"/>
    </row>
    <row r="65">
      <c r="A65" s="94" t="s">
        <v>139</v>
      </c>
      <c r="B65" s="36" t="s">
        <v>19</v>
      </c>
      <c r="C65" s="37">
        <v>45194.0</v>
      </c>
      <c r="D65" s="42" t="s">
        <v>211</v>
      </c>
      <c r="E65" s="58" t="s">
        <v>66</v>
      </c>
      <c r="F65" s="40">
        <v>0.0</v>
      </c>
      <c r="G65" s="40">
        <v>6.0</v>
      </c>
      <c r="H65" s="40">
        <v>0.0</v>
      </c>
      <c r="I65" s="36" t="s">
        <v>22</v>
      </c>
      <c r="J65" s="37">
        <v>45195.0</v>
      </c>
      <c r="K65" s="42" t="s">
        <v>211</v>
      </c>
      <c r="L65" s="58" t="s">
        <v>66</v>
      </c>
      <c r="M65" s="40">
        <v>0.0</v>
      </c>
      <c r="N65" s="40">
        <v>6.0</v>
      </c>
      <c r="O65" s="40">
        <v>0.0</v>
      </c>
      <c r="P65" s="36" t="s">
        <v>24</v>
      </c>
      <c r="Q65" s="37">
        <v>45196.0</v>
      </c>
      <c r="R65" s="42" t="s">
        <v>211</v>
      </c>
      <c r="S65" s="58" t="s">
        <v>66</v>
      </c>
      <c r="T65" s="40">
        <v>0.0</v>
      </c>
      <c r="U65" s="40">
        <v>6.0</v>
      </c>
      <c r="V65" s="40">
        <v>0.0</v>
      </c>
      <c r="W65" s="36" t="s">
        <v>26</v>
      </c>
      <c r="X65" s="37">
        <v>45197.0</v>
      </c>
      <c r="Y65" s="42" t="s">
        <v>211</v>
      </c>
      <c r="Z65" s="58" t="s">
        <v>66</v>
      </c>
      <c r="AA65" s="40">
        <v>0.0</v>
      </c>
      <c r="AB65" s="40">
        <v>6.0</v>
      </c>
      <c r="AC65" s="40">
        <v>0.0</v>
      </c>
      <c r="AD65" s="36" t="s">
        <v>56</v>
      </c>
      <c r="AE65" s="37">
        <v>45198.0</v>
      </c>
      <c r="AF65" s="42" t="s">
        <v>279</v>
      </c>
      <c r="AG65" s="58" t="s">
        <v>218</v>
      </c>
      <c r="AH65" s="40">
        <v>0.0</v>
      </c>
      <c r="AI65" s="40">
        <v>6.0</v>
      </c>
      <c r="AJ65" s="40">
        <v>0.0</v>
      </c>
      <c r="AK65" s="284" t="s">
        <v>57</v>
      </c>
      <c r="AL65" s="37">
        <v>45199.0</v>
      </c>
      <c r="AM65" s="42" t="s">
        <v>211</v>
      </c>
      <c r="AN65" s="58" t="s">
        <v>66</v>
      </c>
      <c r="AO65" s="40">
        <v>0.0</v>
      </c>
      <c r="AP65" s="40">
        <v>6.0</v>
      </c>
      <c r="AQ65" s="40">
        <v>0.0</v>
      </c>
      <c r="AR65" s="96" t="s">
        <v>149</v>
      </c>
      <c r="AS65" s="37">
        <v>45200.0</v>
      </c>
      <c r="AT65" s="42" t="s">
        <v>25</v>
      </c>
      <c r="AU65" s="58" t="s">
        <v>25</v>
      </c>
      <c r="AV65" s="40">
        <v>0.0</v>
      </c>
      <c r="AW65" s="40">
        <v>0.0</v>
      </c>
      <c r="AX65" s="40">
        <v>0.0</v>
      </c>
      <c r="AY65" s="48"/>
      <c r="AZ65" s="49">
        <f t="shared" ref="AZ65:BB65" si="70">SUM(F65,M65,T65,AA65,AH65,AO65,AV65)</f>
        <v>0</v>
      </c>
      <c r="BA65" s="39">
        <f t="shared" si="70"/>
        <v>36</v>
      </c>
      <c r="BB65" s="39">
        <f t="shared" si="70"/>
        <v>0</v>
      </c>
      <c r="BC65" s="50">
        <f t="shared" ref="BC65:BC69" si="72">SUM(AZ65,BA65,BB65)</f>
        <v>36</v>
      </c>
      <c r="BD65" s="51"/>
      <c r="BE65" s="39">
        <f t="shared" ref="BE65:BE69" si="73">AZ65*80</f>
        <v>0</v>
      </c>
      <c r="BF65" s="39">
        <f t="shared" ref="BF65:BF69" si="74">BA65*88</f>
        <v>3168</v>
      </c>
      <c r="BG65" s="39">
        <f t="shared" ref="BG65:BG69" si="75">BB65*80</f>
        <v>0</v>
      </c>
      <c r="BH65" s="39">
        <f t="shared" ref="BH65:BH69" si="76">sum(BE65,BF65,BG65)</f>
        <v>3168</v>
      </c>
      <c r="BI65" s="51"/>
      <c r="BJ65" s="51"/>
      <c r="BK65" s="51"/>
      <c r="BL65" s="51"/>
      <c r="BM65" s="51"/>
    </row>
    <row r="66" ht="16.5" customHeight="1">
      <c r="A66" s="94" t="s">
        <v>52</v>
      </c>
      <c r="B66" s="60"/>
      <c r="D66" s="39"/>
      <c r="E66" s="39"/>
      <c r="F66" s="40">
        <v>0.0</v>
      </c>
      <c r="G66" s="40">
        <v>0.0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44"/>
      <c r="AE66" s="45"/>
      <c r="AF66" s="39"/>
      <c r="AG66" s="39"/>
      <c r="AH66" s="40">
        <v>0.0</v>
      </c>
      <c r="AI66" s="40">
        <v>0.0</v>
      </c>
      <c r="AJ66" s="40">
        <v>0.0</v>
      </c>
      <c r="AK66" s="53"/>
      <c r="AL66" s="45"/>
      <c r="AM66" s="39"/>
      <c r="AN66" s="39"/>
      <c r="AO66" s="40">
        <v>0.0</v>
      </c>
      <c r="AP66" s="40">
        <v>0.0</v>
      </c>
      <c r="AQ66" s="40">
        <v>0.0</v>
      </c>
      <c r="AR66" s="92"/>
      <c r="AS66" s="45"/>
      <c r="AT66" s="53"/>
      <c r="AU66" s="58"/>
      <c r="AV66" s="40">
        <v>0.0</v>
      </c>
      <c r="AW66" s="40">
        <v>0.0</v>
      </c>
      <c r="AX66" s="40">
        <v>0.0</v>
      </c>
      <c r="AY66" s="48"/>
      <c r="AZ66" s="49">
        <f t="shared" ref="AZ66:BB66" si="71">SUM(F66,M66,T66,AA66,AH66,AO66,AV66)</f>
        <v>0</v>
      </c>
      <c r="BA66" s="39">
        <f t="shared" si="71"/>
        <v>0</v>
      </c>
      <c r="BB66" s="39">
        <f t="shared" si="71"/>
        <v>0</v>
      </c>
      <c r="BC66" s="50">
        <f t="shared" si="72"/>
        <v>0</v>
      </c>
      <c r="BD66" s="51"/>
      <c r="BE66" s="39">
        <f t="shared" si="73"/>
        <v>0</v>
      </c>
      <c r="BF66" s="39">
        <f t="shared" si="74"/>
        <v>0</v>
      </c>
      <c r="BG66" s="39">
        <f t="shared" si="75"/>
        <v>0</v>
      </c>
      <c r="BH66" s="39">
        <f t="shared" si="76"/>
        <v>0</v>
      </c>
      <c r="BI66" s="51"/>
      <c r="BJ66" s="51"/>
      <c r="BK66" s="51"/>
      <c r="BL66" s="51"/>
      <c r="BM66" s="51"/>
    </row>
    <row r="67">
      <c r="A67" s="35" t="s">
        <v>82</v>
      </c>
      <c r="B67" s="41" t="s">
        <v>33</v>
      </c>
      <c r="C67" s="37">
        <v>45195.0</v>
      </c>
      <c r="D67" s="38" t="s">
        <v>25</v>
      </c>
      <c r="E67" s="39" t="s">
        <v>25</v>
      </c>
      <c r="F67" s="40">
        <v>0.0</v>
      </c>
      <c r="G67" s="40">
        <v>0.0</v>
      </c>
      <c r="H67" s="40">
        <v>0.0</v>
      </c>
      <c r="I67" s="42" t="s">
        <v>46</v>
      </c>
      <c r="J67" s="37">
        <v>45196.0</v>
      </c>
      <c r="K67" s="38" t="s">
        <v>247</v>
      </c>
      <c r="L67" s="39" t="s">
        <v>127</v>
      </c>
      <c r="M67" s="40">
        <v>5.0</v>
      </c>
      <c r="N67" s="40">
        <v>1.0</v>
      </c>
      <c r="O67" s="40">
        <v>0.0</v>
      </c>
      <c r="P67" s="38" t="s">
        <v>36</v>
      </c>
      <c r="Q67" s="37">
        <v>45197.0</v>
      </c>
      <c r="R67" s="38" t="s">
        <v>247</v>
      </c>
      <c r="S67" s="39" t="s">
        <v>127</v>
      </c>
      <c r="T67" s="40">
        <v>5.0</v>
      </c>
      <c r="U67" s="40">
        <v>1.0</v>
      </c>
      <c r="V67" s="40">
        <v>0.0</v>
      </c>
      <c r="W67" s="42" t="s">
        <v>37</v>
      </c>
      <c r="X67" s="37">
        <v>45198.0</v>
      </c>
      <c r="Y67" s="38" t="s">
        <v>247</v>
      </c>
      <c r="Z67" s="39" t="s">
        <v>127</v>
      </c>
      <c r="AA67" s="40">
        <v>5.0</v>
      </c>
      <c r="AB67" s="40">
        <v>1.0</v>
      </c>
      <c r="AC67" s="40">
        <v>0.0</v>
      </c>
      <c r="AD67" s="56" t="s">
        <v>40</v>
      </c>
      <c r="AE67" s="37">
        <v>45199.0</v>
      </c>
      <c r="AF67" s="38" t="s">
        <v>285</v>
      </c>
      <c r="AG67" s="39" t="s">
        <v>129</v>
      </c>
      <c r="AH67" s="40">
        <v>5.0</v>
      </c>
      <c r="AI67" s="40">
        <v>2.0</v>
      </c>
      <c r="AJ67" s="40">
        <v>0.0</v>
      </c>
      <c r="AK67" s="42" t="s">
        <v>43</v>
      </c>
      <c r="AL67" s="37">
        <v>45200.0</v>
      </c>
      <c r="AM67" s="38" t="s">
        <v>247</v>
      </c>
      <c r="AN67" s="39" t="s">
        <v>127</v>
      </c>
      <c r="AO67" s="40">
        <v>5.0</v>
      </c>
      <c r="AP67" s="40">
        <v>1.0</v>
      </c>
      <c r="AQ67" s="40">
        <v>0.0</v>
      </c>
      <c r="AR67" s="96" t="s">
        <v>142</v>
      </c>
      <c r="AS67" s="37">
        <v>45201.0</v>
      </c>
      <c r="AT67" s="38" t="s">
        <v>31</v>
      </c>
      <c r="AU67" s="39" t="s">
        <v>31</v>
      </c>
      <c r="AV67" s="40">
        <v>0.0</v>
      </c>
      <c r="AW67" s="40">
        <v>0.0</v>
      </c>
      <c r="AX67" s="40">
        <v>0.0</v>
      </c>
      <c r="AY67" s="48"/>
      <c r="AZ67" s="49">
        <f t="shared" ref="AZ67:BB67" si="77">SUM(F67,M67,T67,AA67,AH67,AO67,AV67)</f>
        <v>25</v>
      </c>
      <c r="BA67" s="39">
        <f t="shared" si="77"/>
        <v>6</v>
      </c>
      <c r="BB67" s="39">
        <f t="shared" si="77"/>
        <v>0</v>
      </c>
      <c r="BC67" s="50">
        <f t="shared" si="72"/>
        <v>31</v>
      </c>
      <c r="BD67" s="51"/>
      <c r="BE67" s="39">
        <f t="shared" si="73"/>
        <v>2000</v>
      </c>
      <c r="BF67" s="39">
        <f t="shared" si="74"/>
        <v>528</v>
      </c>
      <c r="BG67" s="39">
        <f t="shared" si="75"/>
        <v>0</v>
      </c>
      <c r="BH67" s="39">
        <f t="shared" si="76"/>
        <v>2528</v>
      </c>
      <c r="BI67" s="51"/>
      <c r="BJ67" s="51"/>
      <c r="BK67" s="51"/>
      <c r="BL67" s="51"/>
      <c r="BM67" s="51"/>
    </row>
    <row r="68" ht="16.5" customHeight="1">
      <c r="A68" s="94" t="s">
        <v>54</v>
      </c>
      <c r="B68" s="41" t="s">
        <v>33</v>
      </c>
      <c r="C68" s="37">
        <v>45195.0</v>
      </c>
      <c r="D68" s="38" t="s">
        <v>247</v>
      </c>
      <c r="E68" s="39" t="s">
        <v>127</v>
      </c>
      <c r="F68" s="40">
        <v>5.0</v>
      </c>
      <c r="G68" s="40">
        <v>1.0</v>
      </c>
      <c r="H68" s="40">
        <v>0.0</v>
      </c>
      <c r="I68" s="53"/>
      <c r="J68" s="45"/>
      <c r="K68" s="53"/>
      <c r="L68" s="53"/>
      <c r="M68" s="40">
        <v>0.0</v>
      </c>
      <c r="N68" s="40">
        <v>0.0</v>
      </c>
      <c r="O68" s="40">
        <v>0.0</v>
      </c>
      <c r="P68" s="39"/>
      <c r="Q68" s="45"/>
      <c r="R68" s="39"/>
      <c r="S68" s="39"/>
      <c r="T68" s="40">
        <v>0.0</v>
      </c>
      <c r="U68" s="40">
        <v>0.0</v>
      </c>
      <c r="V68" s="40">
        <v>0.0</v>
      </c>
      <c r="W68" s="44"/>
      <c r="X68" s="45"/>
      <c r="Y68" s="39"/>
      <c r="Z68" s="39"/>
      <c r="AA68" s="40">
        <v>0.0</v>
      </c>
      <c r="AB68" s="40">
        <v>0.0</v>
      </c>
      <c r="AC68" s="40">
        <v>0.0</v>
      </c>
      <c r="AD68" s="44"/>
      <c r="AE68" s="45"/>
      <c r="AF68" s="39"/>
      <c r="AG68" s="39"/>
      <c r="AH68" s="40">
        <v>0.0</v>
      </c>
      <c r="AI68" s="40">
        <v>0.0</v>
      </c>
      <c r="AJ68" s="40">
        <v>0.0</v>
      </c>
      <c r="AK68" s="297"/>
      <c r="AL68" s="45"/>
      <c r="AM68" s="39"/>
      <c r="AN68" s="39"/>
      <c r="AO68" s="40">
        <v>0.0</v>
      </c>
      <c r="AP68" s="40">
        <v>0.0</v>
      </c>
      <c r="AQ68" s="40">
        <v>0.0</v>
      </c>
      <c r="AR68" s="54"/>
      <c r="AS68" s="45"/>
      <c r="AT68" s="39"/>
      <c r="AU68" s="39"/>
      <c r="AV68" s="40">
        <v>0.0</v>
      </c>
      <c r="AW68" s="40">
        <v>0.0</v>
      </c>
      <c r="AX68" s="40">
        <v>0.0</v>
      </c>
      <c r="AY68" s="48"/>
      <c r="AZ68" s="49">
        <f t="shared" ref="AZ68:BB68" si="78">SUM(F68,M68,T68,AA68,AH68,AO68,AV68)</f>
        <v>5</v>
      </c>
      <c r="BA68" s="39">
        <f t="shared" si="78"/>
        <v>1</v>
      </c>
      <c r="BB68" s="39">
        <f t="shared" si="78"/>
        <v>0</v>
      </c>
      <c r="BC68" s="50">
        <f t="shared" si="72"/>
        <v>6</v>
      </c>
      <c r="BD68" s="51"/>
      <c r="BE68" s="39">
        <f t="shared" si="73"/>
        <v>400</v>
      </c>
      <c r="BF68" s="39">
        <f t="shared" si="74"/>
        <v>88</v>
      </c>
      <c r="BG68" s="39">
        <f t="shared" si="75"/>
        <v>0</v>
      </c>
      <c r="BH68" s="39">
        <f t="shared" si="76"/>
        <v>488</v>
      </c>
      <c r="BI68" s="51"/>
      <c r="BJ68" s="51"/>
      <c r="BK68" s="51"/>
      <c r="BL68" s="51"/>
      <c r="BM68" s="51"/>
    </row>
    <row r="69" ht="16.5" customHeight="1">
      <c r="A69" s="94" t="s">
        <v>50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53"/>
      <c r="J69" s="45"/>
      <c r="K69" s="39"/>
      <c r="L69" s="39"/>
      <c r="M69" s="40">
        <v>0.0</v>
      </c>
      <c r="N69" s="40">
        <v>0.0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56" t="s">
        <v>40</v>
      </c>
      <c r="AE69" s="37">
        <v>45199.0</v>
      </c>
      <c r="AF69" s="38" t="s">
        <v>290</v>
      </c>
      <c r="AG69" s="39" t="s">
        <v>269</v>
      </c>
      <c r="AH69" s="40">
        <v>3.0</v>
      </c>
      <c r="AI69" s="40">
        <v>0.0</v>
      </c>
      <c r="AJ69" s="40">
        <v>0.0</v>
      </c>
      <c r="AK69" s="54"/>
      <c r="AL69" s="45"/>
      <c r="AM69" s="53"/>
      <c r="AN69" s="58"/>
      <c r="AO69" s="40">
        <v>0.0</v>
      </c>
      <c r="AP69" s="40">
        <v>0.0</v>
      </c>
      <c r="AQ69" s="40">
        <v>0.0</v>
      </c>
      <c r="AR69" s="96" t="s">
        <v>149</v>
      </c>
      <c r="AS69" s="37">
        <v>45200.0</v>
      </c>
      <c r="AT69" s="42" t="s">
        <v>319</v>
      </c>
      <c r="AU69" s="58" t="s">
        <v>266</v>
      </c>
      <c r="AV69" s="40">
        <v>1.0</v>
      </c>
      <c r="AW69" s="40">
        <v>7.0</v>
      </c>
      <c r="AX69" s="40">
        <v>4.0</v>
      </c>
      <c r="AY69" s="48"/>
      <c r="AZ69" s="49">
        <f t="shared" ref="AZ69:BB69" si="79">SUM(F69,M69,T69,AA69,AH69,AO69,AV69)</f>
        <v>4</v>
      </c>
      <c r="BA69" s="39">
        <f t="shared" si="79"/>
        <v>7</v>
      </c>
      <c r="BB69" s="39">
        <f t="shared" si="79"/>
        <v>4</v>
      </c>
      <c r="BC69" s="50">
        <f t="shared" si="72"/>
        <v>15</v>
      </c>
      <c r="BD69" s="51"/>
      <c r="BE69" s="39">
        <f t="shared" si="73"/>
        <v>320</v>
      </c>
      <c r="BF69" s="39">
        <f t="shared" si="74"/>
        <v>616</v>
      </c>
      <c r="BG69" s="39">
        <f t="shared" si="75"/>
        <v>320</v>
      </c>
      <c r="BH69" s="39">
        <f t="shared" si="76"/>
        <v>1256</v>
      </c>
      <c r="BI69" s="51"/>
      <c r="BJ69" s="51"/>
      <c r="BK69" s="51"/>
      <c r="BL69" s="51"/>
      <c r="BM69" s="51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53"/>
      <c r="BF70" s="53"/>
      <c r="BG70" s="53"/>
      <c r="BH70" s="53"/>
      <c r="BI70" s="136"/>
      <c r="BJ70" s="136"/>
      <c r="BK70" s="136"/>
      <c r="BL70" s="136"/>
      <c r="BM70" s="136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76" t="s">
        <v>14</v>
      </c>
      <c r="AZ71" s="77">
        <f t="shared" ref="AZ71:BC71" si="80">sum(AZ65,AZ66,AZ67,AZ68,AZ69)</f>
        <v>34</v>
      </c>
      <c r="BA71" s="78">
        <f t="shared" si="80"/>
        <v>50</v>
      </c>
      <c r="BB71" s="78">
        <f t="shared" si="80"/>
        <v>4</v>
      </c>
      <c r="BC71" s="79">
        <f t="shared" si="80"/>
        <v>88</v>
      </c>
      <c r="BD71" s="51"/>
      <c r="BE71" s="40">
        <f>sum(BE66,BE65,BE67,BE68,BE69)</f>
        <v>2720</v>
      </c>
      <c r="BF71" s="40">
        <f t="shared" ref="BF71:BG71" si="81">sum(BF65,BF66,BF67,BF68,BF69)</f>
        <v>4400</v>
      </c>
      <c r="BG71" s="40">
        <f t="shared" si="81"/>
        <v>320</v>
      </c>
      <c r="BH71" s="40">
        <f>SUM(BH65,BH66,BH67,BH68,BH69)</f>
        <v>7440</v>
      </c>
      <c r="BI71" s="51"/>
      <c r="BJ71" s="51"/>
      <c r="BK71" s="51"/>
      <c r="BL71" s="51"/>
      <c r="BM71" s="51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6" t="s">
        <v>145</v>
      </c>
      <c r="L72" s="4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6" t="s">
        <v>145</v>
      </c>
      <c r="AG72" s="4"/>
      <c r="AH72" s="159"/>
      <c r="AI72" s="159"/>
      <c r="AJ72" s="159"/>
      <c r="AK72" s="159"/>
      <c r="AL72" s="159"/>
      <c r="AM72" s="159"/>
      <c r="AO72" s="138"/>
      <c r="AP72" s="138"/>
      <c r="AQ72" s="138"/>
      <c r="AR72" s="138"/>
      <c r="AS72" s="118"/>
      <c r="AT72" s="6" t="s">
        <v>145</v>
      </c>
      <c r="AU72" s="4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  <c r="BI72" s="136"/>
      <c r="BJ72" s="136"/>
      <c r="BK72" s="136"/>
      <c r="BL72" s="136"/>
      <c r="BM72" s="136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6" t="s">
        <v>145</v>
      </c>
      <c r="BG73" s="4"/>
      <c r="BH73" s="136"/>
      <c r="BI73" s="136"/>
      <c r="BJ73" s="136"/>
      <c r="BK73" s="136"/>
      <c r="BL73" s="136"/>
      <c r="BM73" s="136"/>
    </row>
    <row r="74">
      <c r="A74" s="10"/>
      <c r="B74" s="11"/>
      <c r="C74" s="11"/>
      <c r="D74" s="12"/>
      <c r="E74" s="13">
        <v>45194.0</v>
      </c>
      <c r="F74" s="14"/>
      <c r="G74" s="14"/>
      <c r="H74" s="14"/>
      <c r="I74" s="15"/>
      <c r="J74" s="15"/>
      <c r="K74" s="16"/>
      <c r="L74" s="13">
        <v>45195.0</v>
      </c>
      <c r="M74" s="15"/>
      <c r="N74" s="15"/>
      <c r="O74" s="15"/>
      <c r="P74" s="15"/>
      <c r="Q74" s="11"/>
      <c r="R74" s="17"/>
      <c r="S74" s="13">
        <v>45196.0</v>
      </c>
      <c r="T74" s="11"/>
      <c r="U74" s="15"/>
      <c r="V74" s="15"/>
      <c r="W74" s="11"/>
      <c r="X74" s="18"/>
      <c r="Y74" s="14"/>
      <c r="Z74" s="13">
        <v>45197.0</v>
      </c>
      <c r="AA74" s="15"/>
      <c r="AB74" s="15"/>
      <c r="AC74" s="11"/>
      <c r="AD74" s="15"/>
      <c r="AE74" s="15"/>
      <c r="AF74" s="12"/>
      <c r="AG74" s="13">
        <v>45198.0</v>
      </c>
      <c r="AH74" s="15"/>
      <c r="AI74" s="11"/>
      <c r="AJ74" s="15"/>
      <c r="AK74" s="15"/>
      <c r="AL74" s="15"/>
      <c r="AM74" s="18"/>
      <c r="AN74" s="13">
        <v>45199.0</v>
      </c>
      <c r="AO74" s="11"/>
      <c r="AP74" s="19"/>
      <c r="AQ74" s="19"/>
      <c r="AR74" s="19"/>
      <c r="AS74" s="19"/>
      <c r="AT74" s="14"/>
      <c r="AU74" s="13">
        <v>45200.0</v>
      </c>
      <c r="AV74" s="19"/>
      <c r="AW74" s="19"/>
      <c r="AX74" s="19"/>
      <c r="AY74" s="20"/>
      <c r="AZ74" s="19"/>
      <c r="BA74" s="19"/>
      <c r="BB74" s="19"/>
      <c r="BC74" s="19"/>
      <c r="BD74" s="20"/>
      <c r="BE74" s="21"/>
      <c r="BF74" s="22"/>
      <c r="BG74" s="4"/>
      <c r="BH74" s="19"/>
      <c r="BI74" s="23"/>
      <c r="BJ74" s="16"/>
      <c r="BK74" s="16"/>
      <c r="BL74" s="20"/>
      <c r="BM74" s="20"/>
    </row>
    <row r="75">
      <c r="A75" s="107"/>
      <c r="B75" s="26"/>
      <c r="C75" s="26"/>
      <c r="D75" s="26" t="s">
        <v>2</v>
      </c>
      <c r="E75" s="26" t="s">
        <v>3</v>
      </c>
      <c r="F75" s="26" t="s">
        <v>4</v>
      </c>
      <c r="G75" s="26" t="s">
        <v>5</v>
      </c>
      <c r="H75" s="26" t="s">
        <v>6</v>
      </c>
      <c r="I75" s="26"/>
      <c r="J75" s="26"/>
      <c r="K75" s="26" t="s">
        <v>2</v>
      </c>
      <c r="L75" s="26" t="s">
        <v>7</v>
      </c>
      <c r="M75" s="26" t="s">
        <v>4</v>
      </c>
      <c r="N75" s="26" t="s">
        <v>5</v>
      </c>
      <c r="O75" s="26" t="s">
        <v>6</v>
      </c>
      <c r="P75" s="26"/>
      <c r="Q75" s="26"/>
      <c r="R75" s="26" t="s">
        <v>2</v>
      </c>
      <c r="S75" s="26" t="s">
        <v>8</v>
      </c>
      <c r="T75" s="26" t="s">
        <v>4</v>
      </c>
      <c r="U75" s="26" t="s">
        <v>5</v>
      </c>
      <c r="V75" s="26" t="s">
        <v>6</v>
      </c>
      <c r="W75" s="28"/>
      <c r="X75" s="29"/>
      <c r="Y75" s="29" t="s">
        <v>2</v>
      </c>
      <c r="Z75" s="29" t="s">
        <v>9</v>
      </c>
      <c r="AA75" s="26" t="s">
        <v>4</v>
      </c>
      <c r="AB75" s="26" t="s">
        <v>5</v>
      </c>
      <c r="AC75" s="26" t="s">
        <v>6</v>
      </c>
      <c r="AD75" s="29"/>
      <c r="AE75" s="29"/>
      <c r="AF75" s="29" t="s">
        <v>2</v>
      </c>
      <c r="AG75" s="29" t="s">
        <v>10</v>
      </c>
      <c r="AH75" s="26" t="s">
        <v>4</v>
      </c>
      <c r="AI75" s="26" t="s">
        <v>5</v>
      </c>
      <c r="AJ75" s="26" t="s">
        <v>6</v>
      </c>
      <c r="AK75" s="29"/>
      <c r="AL75" s="29"/>
      <c r="AM75" s="29" t="s">
        <v>2</v>
      </c>
      <c r="AN75" s="29" t="s">
        <v>11</v>
      </c>
      <c r="AO75" s="26" t="s">
        <v>4</v>
      </c>
      <c r="AP75" s="26" t="s">
        <v>5</v>
      </c>
      <c r="AQ75" s="26" t="s">
        <v>6</v>
      </c>
      <c r="AR75" s="29"/>
      <c r="AS75" s="29"/>
      <c r="AT75" s="29" t="s">
        <v>2</v>
      </c>
      <c r="AU75" s="29" t="s">
        <v>12</v>
      </c>
      <c r="AV75" s="26" t="s">
        <v>4</v>
      </c>
      <c r="AW75" s="26" t="s">
        <v>5</v>
      </c>
      <c r="AX75" s="26" t="s">
        <v>6</v>
      </c>
      <c r="AY75" s="30"/>
      <c r="AZ75" s="31" t="s">
        <v>4</v>
      </c>
      <c r="BA75" s="31" t="s">
        <v>13</v>
      </c>
      <c r="BB75" s="31" t="s">
        <v>6</v>
      </c>
      <c r="BC75" s="31" t="s">
        <v>14</v>
      </c>
      <c r="BD75" s="32"/>
      <c r="BE75" s="33" t="s">
        <v>4</v>
      </c>
      <c r="BF75" s="33" t="s">
        <v>13</v>
      </c>
      <c r="BG75" s="33" t="s">
        <v>6</v>
      </c>
      <c r="BH75" s="33" t="s">
        <v>15</v>
      </c>
      <c r="BI75" s="32"/>
      <c r="BJ75" s="32"/>
      <c r="BK75" s="32"/>
      <c r="BL75" s="32"/>
      <c r="BM75" s="32"/>
    </row>
    <row r="76">
      <c r="A76" s="94" t="s">
        <v>55</v>
      </c>
      <c r="B76" s="41" t="s">
        <v>33</v>
      </c>
      <c r="C76" s="37">
        <v>45195.0</v>
      </c>
      <c r="D76" s="38" t="s">
        <v>345</v>
      </c>
      <c r="E76" s="39" t="s">
        <v>346</v>
      </c>
      <c r="F76" s="40">
        <v>3.5</v>
      </c>
      <c r="G76" s="40">
        <v>2.0</v>
      </c>
      <c r="H76" s="40">
        <v>0.0</v>
      </c>
      <c r="I76" s="42" t="s">
        <v>46</v>
      </c>
      <c r="J76" s="37">
        <v>45196.0</v>
      </c>
      <c r="K76" s="38" t="s">
        <v>347</v>
      </c>
      <c r="L76" s="39" t="s">
        <v>348</v>
      </c>
      <c r="M76" s="40">
        <v>4.5</v>
      </c>
      <c r="N76" s="40">
        <v>2.0</v>
      </c>
      <c r="O76" s="40">
        <v>0.0</v>
      </c>
      <c r="P76" s="38" t="s">
        <v>36</v>
      </c>
      <c r="Q76" s="37">
        <v>45197.0</v>
      </c>
      <c r="R76" s="38" t="s">
        <v>25</v>
      </c>
      <c r="S76" s="39" t="s">
        <v>25</v>
      </c>
      <c r="T76" s="40">
        <v>0.0</v>
      </c>
      <c r="U76" s="40">
        <v>0.0</v>
      </c>
      <c r="V76" s="40">
        <v>0.0</v>
      </c>
      <c r="W76" s="42" t="s">
        <v>37</v>
      </c>
      <c r="X76" s="37">
        <v>45198.0</v>
      </c>
      <c r="Y76" s="38" t="s">
        <v>349</v>
      </c>
      <c r="Z76" s="39" t="s">
        <v>350</v>
      </c>
      <c r="AA76" s="40">
        <v>4.5</v>
      </c>
      <c r="AB76" s="40">
        <v>0.0</v>
      </c>
      <c r="AC76" s="40">
        <v>0.0</v>
      </c>
      <c r="AD76" s="56" t="s">
        <v>40</v>
      </c>
      <c r="AE76" s="37">
        <v>45199.0</v>
      </c>
      <c r="AF76" s="38" t="s">
        <v>285</v>
      </c>
      <c r="AG76" s="39" t="s">
        <v>129</v>
      </c>
      <c r="AH76" s="40">
        <v>5.0</v>
      </c>
      <c r="AI76" s="40">
        <v>2.0</v>
      </c>
      <c r="AJ76" s="40">
        <v>0.0</v>
      </c>
      <c r="AK76" s="42" t="s">
        <v>43</v>
      </c>
      <c r="AL76" s="37">
        <v>45200.0</v>
      </c>
      <c r="AM76" s="38" t="s">
        <v>285</v>
      </c>
      <c r="AN76" s="39" t="s">
        <v>129</v>
      </c>
      <c r="AO76" s="40">
        <v>5.0</v>
      </c>
      <c r="AP76" s="40">
        <v>2.0</v>
      </c>
      <c r="AQ76" s="40">
        <v>0.0</v>
      </c>
      <c r="AR76" s="96" t="s">
        <v>142</v>
      </c>
      <c r="AS76" s="37">
        <v>45201.0</v>
      </c>
      <c r="AT76" s="38" t="s">
        <v>289</v>
      </c>
      <c r="AU76" s="39" t="s">
        <v>106</v>
      </c>
      <c r="AV76" s="40">
        <v>3.0</v>
      </c>
      <c r="AW76" s="40">
        <v>2.0</v>
      </c>
      <c r="AX76" s="40">
        <v>0.0</v>
      </c>
      <c r="AY76" s="48"/>
      <c r="AZ76" s="49">
        <f t="shared" ref="AZ76:BB76" si="82">SUM(F76,M76,T76,AA76,AH76,AO76,AV76)</f>
        <v>25.5</v>
      </c>
      <c r="BA76" s="39">
        <f t="shared" si="82"/>
        <v>10</v>
      </c>
      <c r="BB76" s="39">
        <f t="shared" si="82"/>
        <v>0</v>
      </c>
      <c r="BC76" s="50">
        <f t="shared" ref="BC76:BC80" si="84">SUM(AZ76,BA76,BB76)</f>
        <v>35.5</v>
      </c>
      <c r="BD76" s="51"/>
      <c r="BE76" s="39">
        <f>AZ76*67.31</f>
        <v>1716.405</v>
      </c>
      <c r="BF76" s="39">
        <f>BA76*74</f>
        <v>740</v>
      </c>
      <c r="BG76" s="39">
        <f>BB76*84</f>
        <v>0</v>
      </c>
      <c r="BH76" s="39">
        <f>SUM(BE76,BF76,BG76)</f>
        <v>2456.405</v>
      </c>
      <c r="BI76" s="51"/>
      <c r="BJ76" s="51"/>
      <c r="BK76" s="51"/>
      <c r="BL76" s="51"/>
      <c r="BM76" s="51"/>
    </row>
    <row r="77">
      <c r="A77" s="94" t="s">
        <v>54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53"/>
      <c r="S77" s="53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3">SUM(F77,M77,T77,AA77,AH77,AO77,AV77)</f>
        <v>0</v>
      </c>
      <c r="BA77" s="39">
        <f t="shared" si="83"/>
        <v>0</v>
      </c>
      <c r="BB77" s="39">
        <f t="shared" si="83"/>
        <v>0</v>
      </c>
      <c r="BC77" s="50">
        <f t="shared" si="84"/>
        <v>0</v>
      </c>
      <c r="BD77" s="51"/>
      <c r="BE77" s="39">
        <f t="shared" ref="BE77:BE79" si="86">AZ77*80</f>
        <v>0</v>
      </c>
      <c r="BF77" s="39">
        <f t="shared" ref="BF77:BF79" si="87">BA77*88</f>
        <v>0</v>
      </c>
      <c r="BG77" s="39">
        <f t="shared" ref="BG77:BG79" si="88">BB77*80</f>
        <v>0</v>
      </c>
      <c r="BH77" s="39">
        <f t="shared" ref="BH77:BH79" si="89">sum(BE77,BF77,BG77)</f>
        <v>0</v>
      </c>
      <c r="BI77" s="51"/>
      <c r="BJ77" s="51"/>
      <c r="BK77" s="51"/>
      <c r="BL77" s="51"/>
      <c r="BM77" s="51"/>
    </row>
    <row r="78">
      <c r="A78" s="94" t="s">
        <v>50</v>
      </c>
      <c r="B78" s="60"/>
      <c r="C78" s="45"/>
      <c r="D78" s="53"/>
      <c r="E78" s="58"/>
      <c r="F78" s="145">
        <v>0.0</v>
      </c>
      <c r="G78" s="145">
        <v>0.0</v>
      </c>
      <c r="H78" s="163">
        <v>0.0</v>
      </c>
      <c r="I78" s="61"/>
      <c r="J78" s="45"/>
      <c r="K78" s="53"/>
      <c r="L78" s="53"/>
      <c r="M78" s="145">
        <v>0.0</v>
      </c>
      <c r="N78" s="145">
        <v>0.0</v>
      </c>
      <c r="O78" s="163">
        <v>0.0</v>
      </c>
      <c r="P78" s="38" t="s">
        <v>36</v>
      </c>
      <c r="Q78" s="37">
        <v>45197.0</v>
      </c>
      <c r="R78" s="38" t="s">
        <v>347</v>
      </c>
      <c r="S78" s="39" t="s">
        <v>348</v>
      </c>
      <c r="T78" s="40">
        <v>4.5</v>
      </c>
      <c r="U78" s="40">
        <v>2.0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61"/>
      <c r="AE78" s="164"/>
      <c r="AF78" s="53"/>
      <c r="AG78" s="53"/>
      <c r="AH78" s="145">
        <v>0.0</v>
      </c>
      <c r="AI78" s="145">
        <v>0.0</v>
      </c>
      <c r="AJ78" s="163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54"/>
      <c r="AS78" s="45"/>
      <c r="AT78" s="53"/>
      <c r="AU78" s="53"/>
      <c r="AV78" s="145">
        <v>0.0</v>
      </c>
      <c r="AW78" s="145">
        <v>0.0</v>
      </c>
      <c r="AX78" s="163">
        <v>0.0</v>
      </c>
      <c r="AY78" s="165"/>
      <c r="AZ78" s="166">
        <f t="shared" ref="AZ78:BB78" si="85">SUM(F78,M78,T78,AA78,AH78,AO78,AV78)</f>
        <v>4.5</v>
      </c>
      <c r="BA78" s="46">
        <f t="shared" si="85"/>
        <v>2</v>
      </c>
      <c r="BB78" s="46">
        <f t="shared" si="85"/>
        <v>0</v>
      </c>
      <c r="BC78" s="167">
        <f t="shared" si="84"/>
        <v>6.5</v>
      </c>
      <c r="BD78" s="165"/>
      <c r="BE78" s="39">
        <f t="shared" si="86"/>
        <v>360</v>
      </c>
      <c r="BF78" s="39">
        <f t="shared" si="87"/>
        <v>176</v>
      </c>
      <c r="BG78" s="39">
        <f t="shared" si="88"/>
        <v>0</v>
      </c>
      <c r="BH78" s="39">
        <f t="shared" si="89"/>
        <v>536</v>
      </c>
      <c r="BI78" s="155"/>
      <c r="BJ78" s="155"/>
      <c r="BK78" s="155"/>
      <c r="BL78" s="155"/>
      <c r="BM78" s="155"/>
    </row>
    <row r="79">
      <c r="A79" s="94" t="s">
        <v>52</v>
      </c>
      <c r="B79" s="60"/>
      <c r="C79" s="45"/>
      <c r="D79" s="39"/>
      <c r="E79" s="39"/>
      <c r="F79" s="40">
        <v>0.0</v>
      </c>
      <c r="G79" s="40">
        <v>0.0</v>
      </c>
      <c r="H79" s="40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61"/>
      <c r="X79" s="164"/>
      <c r="Y79" s="53"/>
      <c r="Z79" s="39"/>
      <c r="AA79" s="168">
        <v>0.0</v>
      </c>
      <c r="AB79" s="168">
        <v>0.0</v>
      </c>
      <c r="AC79" s="168">
        <v>0.0</v>
      </c>
      <c r="AD79" s="61"/>
      <c r="AE79" s="164"/>
      <c r="AF79" s="53"/>
      <c r="AG79" s="39"/>
      <c r="AH79" s="168">
        <v>0.0</v>
      </c>
      <c r="AI79" s="168">
        <v>0.0</v>
      </c>
      <c r="AJ79" s="168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92"/>
      <c r="AS79" s="45"/>
      <c r="AT79" s="53"/>
      <c r="AU79" s="39"/>
      <c r="AV79" s="168">
        <v>0.0</v>
      </c>
      <c r="AW79" s="168">
        <v>0.0</v>
      </c>
      <c r="AX79" s="168">
        <v>0.0</v>
      </c>
      <c r="AY79" s="155"/>
      <c r="AZ79" s="169">
        <f t="shared" ref="AZ79:BB79" si="90">SUM(F79,M79,T79,AA79,AH79,AO79,AV79)</f>
        <v>0</v>
      </c>
      <c r="BA79" s="149">
        <f t="shared" si="90"/>
        <v>0</v>
      </c>
      <c r="BB79" s="149">
        <f t="shared" si="90"/>
        <v>0</v>
      </c>
      <c r="BC79" s="170">
        <f t="shared" si="84"/>
        <v>0</v>
      </c>
      <c r="BD79" s="155"/>
      <c r="BE79" s="39">
        <f t="shared" si="86"/>
        <v>0</v>
      </c>
      <c r="BF79" s="39">
        <f t="shared" si="87"/>
        <v>0</v>
      </c>
      <c r="BG79" s="39">
        <f t="shared" si="88"/>
        <v>0</v>
      </c>
      <c r="BH79" s="39">
        <f t="shared" si="89"/>
        <v>0</v>
      </c>
      <c r="BI79" s="155"/>
      <c r="BJ79" s="155"/>
      <c r="BK79" s="155"/>
      <c r="BL79" s="155"/>
      <c r="BM79" s="155"/>
    </row>
    <row r="80">
      <c r="A80" s="94"/>
      <c r="B80" s="60"/>
      <c r="C80" s="45"/>
      <c r="D80" s="53"/>
      <c r="E80" s="53"/>
      <c r="F80" s="40">
        <v>0.0</v>
      </c>
      <c r="G80" s="40">
        <v>0.0</v>
      </c>
      <c r="H80" s="40">
        <v>0.0</v>
      </c>
      <c r="I80" s="53"/>
      <c r="J80" s="45"/>
      <c r="K80" s="53"/>
      <c r="L80" s="53"/>
      <c r="M80" s="40">
        <v>0.0</v>
      </c>
      <c r="N80" s="40">
        <v>0.0</v>
      </c>
      <c r="O80" s="40">
        <v>0.0</v>
      </c>
      <c r="P80" s="39"/>
      <c r="Q80" s="45"/>
      <c r="R80" s="53"/>
      <c r="S80" s="58"/>
      <c r="T80" s="40">
        <v>0.0</v>
      </c>
      <c r="U80" s="40">
        <v>0.0</v>
      </c>
      <c r="V80" s="40">
        <v>0.0</v>
      </c>
      <c r="W80" s="44"/>
      <c r="X80" s="45"/>
      <c r="Y80" s="53"/>
      <c r="Z80" s="58"/>
      <c r="AA80" s="40">
        <v>0.0</v>
      </c>
      <c r="AB80" s="40">
        <v>0.0</v>
      </c>
      <c r="AC80" s="40">
        <v>0.0</v>
      </c>
      <c r="AD80" s="44"/>
      <c r="AE80" s="45"/>
      <c r="AF80" s="53"/>
      <c r="AG80" s="53"/>
      <c r="AH80" s="40">
        <v>0.0</v>
      </c>
      <c r="AI80" s="40">
        <v>0.0</v>
      </c>
      <c r="AJ80" s="40">
        <v>0.0</v>
      </c>
      <c r="AK80" s="52"/>
      <c r="AL80" s="45"/>
      <c r="AM80" s="53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53"/>
      <c r="AV80" s="40">
        <v>0.0</v>
      </c>
      <c r="AW80" s="40">
        <v>0.0</v>
      </c>
      <c r="AX80" s="40">
        <v>0.0</v>
      </c>
      <c r="AY80" s="155"/>
      <c r="AZ80" s="169">
        <f t="shared" ref="AZ80:BB80" si="91">SUM(F80,M80,T80,AA80,AH80,AO80,AV80)</f>
        <v>0</v>
      </c>
      <c r="BA80" s="149">
        <f t="shared" si="91"/>
        <v>0</v>
      </c>
      <c r="BB80" s="149">
        <f t="shared" si="91"/>
        <v>0</v>
      </c>
      <c r="BC80" s="170">
        <f t="shared" si="84"/>
        <v>0</v>
      </c>
      <c r="BD80" s="155"/>
      <c r="BE80" s="39">
        <f>AZ80*67.31</f>
        <v>0</v>
      </c>
      <c r="BF80" s="39">
        <f>BA80*74</f>
        <v>0</v>
      </c>
      <c r="BG80" s="39">
        <f>BB80*84</f>
        <v>0</v>
      </c>
      <c r="BH80" s="39">
        <f>SUM(BE80,BF80,BG80)</f>
        <v>0</v>
      </c>
      <c r="BI80" s="155"/>
      <c r="BJ80" s="155"/>
      <c r="BK80" s="155"/>
      <c r="BL80" s="155"/>
      <c r="BM80" s="155"/>
    </row>
    <row r="81">
      <c r="A81" s="116"/>
      <c r="B81" s="159"/>
      <c r="C81" s="159"/>
      <c r="D81" s="160"/>
      <c r="E81" s="159"/>
      <c r="F81" s="161"/>
      <c r="G81" s="161"/>
      <c r="H81" s="161"/>
      <c r="I81" s="161"/>
      <c r="J81" s="159"/>
      <c r="K81" s="162"/>
      <c r="L81" s="162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1"/>
      <c r="AB81" s="161"/>
      <c r="AC81" s="161"/>
      <c r="AD81" s="161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38"/>
      <c r="AP81" s="138"/>
      <c r="AQ81" s="138"/>
      <c r="AR81" s="138"/>
      <c r="AS81" s="118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76" t="s">
        <v>14</v>
      </c>
      <c r="AZ82" s="77">
        <f t="shared" ref="AZ82:BC82" si="92">SUM(AZ76,AZ77,AZ78,AZ79,AZ80)</f>
        <v>30</v>
      </c>
      <c r="BA82" s="78">
        <f t="shared" si="92"/>
        <v>12</v>
      </c>
      <c r="BB82" s="78">
        <f t="shared" si="92"/>
        <v>0</v>
      </c>
      <c r="BC82" s="79">
        <f t="shared" si="92"/>
        <v>42</v>
      </c>
      <c r="BD82" s="136"/>
      <c r="BE82" s="40">
        <f t="shared" ref="BE82:BG82" si="93">SUM(BE76,BE77,BE78,BE79)</f>
        <v>2076.405</v>
      </c>
      <c r="BF82" s="40">
        <f t="shared" si="93"/>
        <v>916</v>
      </c>
      <c r="BG82" s="40">
        <f t="shared" si="93"/>
        <v>0</v>
      </c>
      <c r="BH82" s="40">
        <f>SUM(BH76,BH77,BH78,BH79,BH80)</f>
        <v>2992.405</v>
      </c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6"/>
      <c r="BM83" s="136"/>
    </row>
    <row r="84">
      <c r="A84" s="155"/>
      <c r="B84" s="153"/>
      <c r="C84" s="153"/>
      <c r="D84" s="155"/>
      <c r="E84" s="153"/>
      <c r="F84" s="153"/>
      <c r="G84" s="153"/>
      <c r="H84" s="153"/>
      <c r="I84" s="153"/>
      <c r="J84" s="171"/>
      <c r="K84" s="172" t="s">
        <v>320</v>
      </c>
      <c r="L84" s="4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71"/>
      <c r="AF84" s="293" t="s">
        <v>320</v>
      </c>
      <c r="AG84" s="81"/>
      <c r="AH84" s="153"/>
      <c r="AI84" s="153"/>
      <c r="AJ84" s="153"/>
      <c r="AK84" s="153"/>
      <c r="AL84" s="153"/>
      <c r="AM84" s="153"/>
      <c r="AN84" s="153"/>
      <c r="AO84" s="155"/>
      <c r="AP84" s="155"/>
      <c r="AQ84" s="155"/>
      <c r="AR84" s="155"/>
      <c r="AS84" s="173"/>
      <c r="AT84" s="293" t="s">
        <v>320</v>
      </c>
      <c r="AU84" s="81"/>
      <c r="AV84" s="155"/>
      <c r="AW84" s="155"/>
      <c r="AX84" s="155"/>
      <c r="AY84" s="174"/>
      <c r="AZ84" s="174"/>
      <c r="BA84" s="174"/>
      <c r="BB84" s="174"/>
      <c r="BC84" s="174"/>
      <c r="BD84" s="155"/>
      <c r="BE84" s="174"/>
      <c r="BF84" s="175"/>
      <c r="BG84" s="175"/>
      <c r="BH84" s="174"/>
      <c r="BI84" s="155"/>
      <c r="BJ84" s="155"/>
      <c r="BK84" s="155"/>
      <c r="BL84" s="155"/>
      <c r="BM84" s="155"/>
    </row>
    <row r="85">
      <c r="A85" s="155"/>
      <c r="B85" s="153"/>
      <c r="C85" s="153"/>
      <c r="D85" s="155"/>
      <c r="E85" s="10"/>
      <c r="F85" s="10"/>
      <c r="G85" s="10"/>
      <c r="H85" s="10"/>
      <c r="I85" s="153"/>
      <c r="J85" s="153"/>
      <c r="K85" s="155"/>
      <c r="L85" s="11"/>
      <c r="M85" s="153"/>
      <c r="N85" s="153"/>
      <c r="O85" s="153"/>
      <c r="P85" s="153"/>
      <c r="Q85" s="153"/>
      <c r="R85" s="153"/>
      <c r="S85" s="10"/>
      <c r="T85" s="153"/>
      <c r="U85" s="153"/>
      <c r="V85" s="153"/>
      <c r="W85" s="153"/>
      <c r="X85" s="153"/>
      <c r="Y85" s="10"/>
      <c r="Z85" s="10"/>
      <c r="AA85" s="153"/>
      <c r="AB85" s="153"/>
      <c r="AC85" s="153"/>
      <c r="AD85" s="153"/>
      <c r="AE85" s="153"/>
      <c r="AF85" s="153"/>
      <c r="AG85" s="10"/>
      <c r="AH85" s="153"/>
      <c r="AI85" s="153"/>
      <c r="AJ85" s="153"/>
      <c r="AK85" s="153"/>
      <c r="AL85" s="153"/>
      <c r="AM85" s="153"/>
      <c r="AN85" s="10"/>
      <c r="AO85" s="155"/>
      <c r="AP85" s="155"/>
      <c r="AQ85" s="155"/>
      <c r="AR85" s="155"/>
      <c r="AS85" s="156"/>
      <c r="AT85" s="155"/>
      <c r="AU85" s="11"/>
      <c r="AV85" s="155"/>
      <c r="AW85" s="155"/>
      <c r="AX85" s="155"/>
      <c r="AY85" s="155"/>
      <c r="AZ85" s="155"/>
      <c r="BA85" s="155"/>
      <c r="BB85" s="155"/>
      <c r="BC85" s="155"/>
      <c r="BD85" s="155"/>
      <c r="BE85" s="165"/>
      <c r="BF85" s="293" t="s">
        <v>320</v>
      </c>
      <c r="BG85" s="81"/>
      <c r="BH85" s="155"/>
      <c r="BI85" s="155"/>
      <c r="BJ85" s="155"/>
      <c r="BK85" s="155"/>
      <c r="BL85" s="155"/>
      <c r="BM85" s="155"/>
    </row>
    <row r="86">
      <c r="A86" s="10"/>
      <c r="B86" s="11"/>
      <c r="C86" s="11"/>
      <c r="D86" s="12"/>
      <c r="E86" s="13">
        <v>45194.0</v>
      </c>
      <c r="F86" s="14"/>
      <c r="G86" s="14"/>
      <c r="H86" s="14"/>
      <c r="I86" s="15"/>
      <c r="J86" s="15"/>
      <c r="K86" s="16"/>
      <c r="L86" s="13">
        <v>45195.0</v>
      </c>
      <c r="M86" s="15"/>
      <c r="N86" s="15"/>
      <c r="O86" s="15"/>
      <c r="P86" s="15"/>
      <c r="Q86" s="11"/>
      <c r="R86" s="17"/>
      <c r="S86" s="13">
        <v>45196.0</v>
      </c>
      <c r="T86" s="11"/>
      <c r="U86" s="15"/>
      <c r="V86" s="15"/>
      <c r="W86" s="11"/>
      <c r="X86" s="18"/>
      <c r="Y86" s="14"/>
      <c r="Z86" s="13">
        <v>45197.0</v>
      </c>
      <c r="AA86" s="15"/>
      <c r="AB86" s="15"/>
      <c r="AC86" s="11"/>
      <c r="AD86" s="15"/>
      <c r="AE86" s="15"/>
      <c r="AF86" s="12"/>
      <c r="AG86" s="13">
        <v>45198.0</v>
      </c>
      <c r="AH86" s="15"/>
      <c r="AI86" s="11"/>
      <c r="AJ86" s="15"/>
      <c r="AK86" s="15"/>
      <c r="AL86" s="15"/>
      <c r="AM86" s="18"/>
      <c r="AN86" s="13">
        <v>45199.0</v>
      </c>
      <c r="AO86" s="11"/>
      <c r="AP86" s="19"/>
      <c r="AQ86" s="19"/>
      <c r="AR86" s="19"/>
      <c r="AS86" s="19"/>
      <c r="AT86" s="14"/>
      <c r="AU86" s="13">
        <v>45200.0</v>
      </c>
      <c r="AV86" s="19"/>
      <c r="AW86" s="19"/>
      <c r="AX86" s="19"/>
      <c r="AY86" s="20"/>
      <c r="AZ86" s="19"/>
      <c r="BA86" s="19"/>
      <c r="BB86" s="19"/>
      <c r="BC86" s="19"/>
      <c r="BD86" s="20"/>
      <c r="BE86" s="21"/>
      <c r="BF86" s="22"/>
      <c r="BG86" s="4"/>
      <c r="BH86" s="19"/>
      <c r="BI86" s="23"/>
      <c r="BJ86" s="16"/>
      <c r="BK86" s="16"/>
      <c r="BL86" s="20"/>
      <c r="BM86" s="20"/>
    </row>
    <row r="87">
      <c r="A87" s="176"/>
      <c r="B87" s="177"/>
      <c r="C87" s="177"/>
      <c r="D87" s="18" t="s">
        <v>2</v>
      </c>
      <c r="E87" s="177" t="s">
        <v>3</v>
      </c>
      <c r="F87" s="177" t="s">
        <v>4</v>
      </c>
      <c r="G87" s="177" t="s">
        <v>5</v>
      </c>
      <c r="H87" s="177" t="s">
        <v>6</v>
      </c>
      <c r="I87" s="177"/>
      <c r="J87" s="177"/>
      <c r="K87" s="18" t="s">
        <v>2</v>
      </c>
      <c r="L87" s="18" t="s">
        <v>7</v>
      </c>
      <c r="M87" s="177" t="s">
        <v>4</v>
      </c>
      <c r="N87" s="177" t="s">
        <v>5</v>
      </c>
      <c r="O87" s="177" t="s">
        <v>6</v>
      </c>
      <c r="P87" s="177"/>
      <c r="Q87" s="177"/>
      <c r="R87" s="177" t="s">
        <v>2</v>
      </c>
      <c r="S87" s="177" t="s">
        <v>8</v>
      </c>
      <c r="T87" s="177" t="s">
        <v>4</v>
      </c>
      <c r="U87" s="177" t="s">
        <v>5</v>
      </c>
      <c r="V87" s="177" t="s">
        <v>6</v>
      </c>
      <c r="W87" s="178"/>
      <c r="X87" s="177"/>
      <c r="Y87" s="177" t="s">
        <v>2</v>
      </c>
      <c r="Z87" s="177" t="s">
        <v>9</v>
      </c>
      <c r="AA87" s="177" t="s">
        <v>4</v>
      </c>
      <c r="AB87" s="177" t="s">
        <v>5</v>
      </c>
      <c r="AC87" s="177" t="s">
        <v>6</v>
      </c>
      <c r="AD87" s="177"/>
      <c r="AE87" s="177"/>
      <c r="AF87" s="177" t="s">
        <v>2</v>
      </c>
      <c r="AG87" s="177" t="s">
        <v>10</v>
      </c>
      <c r="AH87" s="177" t="s">
        <v>4</v>
      </c>
      <c r="AI87" s="177" t="s">
        <v>5</v>
      </c>
      <c r="AJ87" s="177" t="s">
        <v>6</v>
      </c>
      <c r="AK87" s="177"/>
      <c r="AL87" s="177"/>
      <c r="AM87" s="177" t="s">
        <v>2</v>
      </c>
      <c r="AN87" s="177" t="s">
        <v>11</v>
      </c>
      <c r="AO87" s="18" t="s">
        <v>4</v>
      </c>
      <c r="AP87" s="18" t="s">
        <v>5</v>
      </c>
      <c r="AQ87" s="18" t="s">
        <v>6</v>
      </c>
      <c r="AR87" s="18"/>
      <c r="AS87" s="179"/>
      <c r="AT87" s="18" t="s">
        <v>2</v>
      </c>
      <c r="AU87" s="18" t="s">
        <v>12</v>
      </c>
      <c r="AV87" s="18" t="s">
        <v>4</v>
      </c>
      <c r="AW87" s="18" t="s">
        <v>5</v>
      </c>
      <c r="AX87" s="18" t="s">
        <v>6</v>
      </c>
      <c r="AY87" s="180"/>
      <c r="AZ87" s="181" t="s">
        <v>4</v>
      </c>
      <c r="BA87" s="181" t="s">
        <v>13</v>
      </c>
      <c r="BB87" s="181" t="s">
        <v>6</v>
      </c>
      <c r="BC87" s="181" t="s">
        <v>14</v>
      </c>
      <c r="BD87" s="165"/>
      <c r="BE87" s="182" t="s">
        <v>4</v>
      </c>
      <c r="BF87" s="182" t="s">
        <v>13</v>
      </c>
      <c r="BG87" s="182" t="s">
        <v>6</v>
      </c>
      <c r="BH87" s="182" t="s">
        <v>15</v>
      </c>
      <c r="BI87" s="155"/>
      <c r="BJ87" s="155"/>
      <c r="BK87" s="155"/>
      <c r="BL87" s="155"/>
      <c r="BM87" s="155"/>
    </row>
    <row r="88">
      <c r="A88" s="94" t="s">
        <v>54</v>
      </c>
      <c r="B88" s="36" t="s">
        <v>19</v>
      </c>
      <c r="C88" s="37"/>
      <c r="D88" s="42"/>
      <c r="E88" s="39"/>
      <c r="F88" s="145">
        <v>0.0</v>
      </c>
      <c r="G88" s="145">
        <v>0.0</v>
      </c>
      <c r="H88" s="163">
        <v>0.0</v>
      </c>
      <c r="I88" s="36" t="s">
        <v>22</v>
      </c>
      <c r="J88" s="37"/>
      <c r="K88" s="42"/>
      <c r="L88" s="39"/>
      <c r="M88" s="145">
        <v>0.0</v>
      </c>
      <c r="N88" s="145">
        <v>0.0</v>
      </c>
      <c r="O88" s="163">
        <v>0.0</v>
      </c>
      <c r="P88" s="57" t="s">
        <v>24</v>
      </c>
      <c r="Q88" s="37"/>
      <c r="R88" s="42"/>
      <c r="S88" s="39"/>
      <c r="T88" s="145">
        <v>0.0</v>
      </c>
      <c r="U88" s="145">
        <v>0.0</v>
      </c>
      <c r="V88" s="163">
        <v>0.0</v>
      </c>
      <c r="W88" s="57" t="s">
        <v>26</v>
      </c>
      <c r="X88" s="37"/>
      <c r="Y88" s="42"/>
      <c r="Z88" s="39"/>
      <c r="AA88" s="145">
        <v>0.0</v>
      </c>
      <c r="AB88" s="145">
        <v>0.0</v>
      </c>
      <c r="AC88" s="163">
        <v>0.0</v>
      </c>
      <c r="AD88" s="57" t="s">
        <v>56</v>
      </c>
      <c r="AE88" s="37"/>
      <c r="AF88" s="42"/>
      <c r="AG88" s="39"/>
      <c r="AH88" s="145">
        <v>0.0</v>
      </c>
      <c r="AI88" s="145">
        <v>0.0</v>
      </c>
      <c r="AJ88" s="163">
        <v>0.0</v>
      </c>
      <c r="AK88" s="287" t="s">
        <v>57</v>
      </c>
      <c r="AL88" s="37"/>
      <c r="AM88" s="42"/>
      <c r="AN88" s="39"/>
      <c r="AO88" s="145">
        <v>0.0</v>
      </c>
      <c r="AP88" s="145">
        <v>0.0</v>
      </c>
      <c r="AQ88" s="163">
        <v>0.0</v>
      </c>
      <c r="AR88" s="36" t="s">
        <v>149</v>
      </c>
      <c r="AS88" s="37"/>
      <c r="AT88" s="42"/>
      <c r="AU88" s="39"/>
      <c r="AV88" s="145">
        <v>0.0</v>
      </c>
      <c r="AW88" s="145">
        <v>0.0</v>
      </c>
      <c r="AX88" s="163">
        <v>0.0</v>
      </c>
      <c r="AY88" s="165"/>
      <c r="AZ88" s="169">
        <f t="shared" ref="AZ88:BB88" si="94">SUM(F88,M88,T88,AA88,AH88,AO88,AV88)</f>
        <v>0</v>
      </c>
      <c r="BA88" s="86">
        <f t="shared" si="94"/>
        <v>0</v>
      </c>
      <c r="BB88" s="86">
        <f t="shared" si="94"/>
        <v>0</v>
      </c>
      <c r="BC88" s="170">
        <f t="shared" ref="BC88:BC90" si="96">SUM(AZ88,BA88,BB88)</f>
        <v>0</v>
      </c>
      <c r="BD88" s="165"/>
      <c r="BE88" s="86">
        <f t="shared" ref="BE88:BE90" si="97">AZ88*80</f>
        <v>0</v>
      </c>
      <c r="BF88" s="17">
        <f t="shared" ref="BF88:BF90" si="98">BA88*88</f>
        <v>0</v>
      </c>
      <c r="BG88" s="17">
        <f t="shared" ref="BG88:BG90" si="99">BB88*80</f>
        <v>0</v>
      </c>
      <c r="BH88" s="17">
        <f t="shared" ref="BH88:BH90" si="100">sum(BE88,BF88,BG88)</f>
        <v>0</v>
      </c>
      <c r="BI88" s="155"/>
      <c r="BJ88" s="155"/>
      <c r="BK88" s="155"/>
      <c r="BL88" s="155"/>
      <c r="BM88" s="155"/>
    </row>
    <row r="89">
      <c r="A89" s="94" t="s">
        <v>52</v>
      </c>
      <c r="B89" s="41"/>
      <c r="C89" s="37"/>
      <c r="D89" s="42"/>
      <c r="E89" s="58"/>
      <c r="F89" s="145">
        <v>0.0</v>
      </c>
      <c r="G89" s="145">
        <v>0.0</v>
      </c>
      <c r="H89" s="163">
        <v>0.0</v>
      </c>
      <c r="I89" s="36"/>
      <c r="J89" s="37"/>
      <c r="K89" s="42"/>
      <c r="L89" s="39"/>
      <c r="M89" s="145">
        <v>0.0</v>
      </c>
      <c r="N89" s="145">
        <v>0.0</v>
      </c>
      <c r="O89" s="163">
        <v>0.0</v>
      </c>
      <c r="P89" s="57"/>
      <c r="Q89" s="37"/>
      <c r="R89" s="42"/>
      <c r="S89" s="39"/>
      <c r="T89" s="145">
        <v>0.0</v>
      </c>
      <c r="U89" s="145">
        <v>0.0</v>
      </c>
      <c r="V89" s="163">
        <v>0.0</v>
      </c>
      <c r="W89" s="57"/>
      <c r="X89" s="37"/>
      <c r="Y89" s="42"/>
      <c r="Z89" s="39"/>
      <c r="AA89" s="145">
        <v>0.0</v>
      </c>
      <c r="AB89" s="145">
        <v>0.0</v>
      </c>
      <c r="AC89" s="163">
        <v>0.0</v>
      </c>
      <c r="AD89" s="57"/>
      <c r="AE89" s="37"/>
      <c r="AF89" s="42"/>
      <c r="AG89" s="39"/>
      <c r="AH89" s="145">
        <v>0.0</v>
      </c>
      <c r="AI89" s="145">
        <v>0.0</v>
      </c>
      <c r="AJ89" s="163">
        <v>0.0</v>
      </c>
      <c r="AK89" s="287"/>
      <c r="AL89" s="37"/>
      <c r="AM89" s="42"/>
      <c r="AN89" s="39"/>
      <c r="AO89" s="145">
        <v>0.0</v>
      </c>
      <c r="AP89" s="145">
        <v>0.0</v>
      </c>
      <c r="AQ89" s="163">
        <v>0.0</v>
      </c>
      <c r="AR89" s="36"/>
      <c r="AS89" s="37"/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5">SUM(F89,M89,T89,AA89,AH89,AO89,AV89)</f>
        <v>0</v>
      </c>
      <c r="BA89" s="86">
        <f t="shared" si="95"/>
        <v>0</v>
      </c>
      <c r="BB89" s="86">
        <f t="shared" si="95"/>
        <v>0</v>
      </c>
      <c r="BC89" s="170">
        <f t="shared" si="96"/>
        <v>0</v>
      </c>
      <c r="BD89" s="165"/>
      <c r="BE89" s="86">
        <f t="shared" si="97"/>
        <v>0</v>
      </c>
      <c r="BF89" s="17">
        <f t="shared" si="98"/>
        <v>0</v>
      </c>
      <c r="BG89" s="17">
        <f t="shared" si="99"/>
        <v>0</v>
      </c>
      <c r="BH89" s="17">
        <f t="shared" si="100"/>
        <v>0</v>
      </c>
      <c r="BI89" s="155"/>
      <c r="BJ89" s="155"/>
      <c r="BK89" s="155"/>
      <c r="BL89" s="155"/>
      <c r="BM89" s="155"/>
    </row>
    <row r="90">
      <c r="A90" s="94" t="s">
        <v>82</v>
      </c>
      <c r="B90" s="57"/>
      <c r="C90" s="37"/>
      <c r="D90" s="183"/>
      <c r="E90" s="85"/>
      <c r="F90" s="163">
        <v>0.0</v>
      </c>
      <c r="G90" s="163">
        <v>0.0</v>
      </c>
      <c r="H90" s="163">
        <v>0.0</v>
      </c>
      <c r="I90" s="57"/>
      <c r="J90" s="37"/>
      <c r="K90" s="42"/>
      <c r="L90" s="39"/>
      <c r="M90" s="163">
        <v>0.0</v>
      </c>
      <c r="N90" s="163">
        <v>0.0</v>
      </c>
      <c r="O90" s="163">
        <v>0.0</v>
      </c>
      <c r="P90" s="57"/>
      <c r="Q90" s="37"/>
      <c r="R90" s="42"/>
      <c r="S90" s="39"/>
      <c r="T90" s="163">
        <v>0.0</v>
      </c>
      <c r="U90" s="163">
        <v>0.0</v>
      </c>
      <c r="V90" s="163">
        <v>0.0</v>
      </c>
      <c r="W90" s="57"/>
      <c r="X90" s="37"/>
      <c r="Y90" s="42"/>
      <c r="Z90" s="39"/>
      <c r="AA90" s="163">
        <v>0.0</v>
      </c>
      <c r="AB90" s="163">
        <v>0.0</v>
      </c>
      <c r="AC90" s="163">
        <v>0.0</v>
      </c>
      <c r="AD90" s="57"/>
      <c r="AE90" s="37"/>
      <c r="AF90" s="42"/>
      <c r="AG90" s="39"/>
      <c r="AH90" s="163">
        <v>0.0</v>
      </c>
      <c r="AI90" s="163">
        <v>0.0</v>
      </c>
      <c r="AJ90" s="163">
        <v>0.0</v>
      </c>
      <c r="AK90" s="287"/>
      <c r="AL90" s="37"/>
      <c r="AM90" s="42"/>
      <c r="AN90" s="39"/>
      <c r="AO90" s="163">
        <v>0.0</v>
      </c>
      <c r="AP90" s="163">
        <v>0.0</v>
      </c>
      <c r="AQ90" s="163">
        <v>0.0</v>
      </c>
      <c r="AR90" s="36"/>
      <c r="AS90" s="37"/>
      <c r="AT90" s="42"/>
      <c r="AU90" s="39"/>
      <c r="AV90" s="163">
        <v>0.0</v>
      </c>
      <c r="AW90" s="163">
        <v>0.0</v>
      </c>
      <c r="AX90" s="163">
        <v>0.0</v>
      </c>
      <c r="AY90" s="155"/>
      <c r="AZ90" s="169">
        <f t="shared" ref="AZ90:BB90" si="101">SUM(F90,M90,T90,AA90,AH90,AO90,AV90)</f>
        <v>0</v>
      </c>
      <c r="BA90" s="86">
        <f t="shared" si="101"/>
        <v>0</v>
      </c>
      <c r="BB90" s="86">
        <f t="shared" si="101"/>
        <v>0</v>
      </c>
      <c r="BC90" s="170">
        <f t="shared" si="96"/>
        <v>0</v>
      </c>
      <c r="BD90" s="155"/>
      <c r="BE90" s="86">
        <f t="shared" si="97"/>
        <v>0</v>
      </c>
      <c r="BF90" s="17">
        <f t="shared" si="98"/>
        <v>0</v>
      </c>
      <c r="BG90" s="17">
        <f t="shared" si="99"/>
        <v>0</v>
      </c>
      <c r="BH90" s="17">
        <f t="shared" si="100"/>
        <v>0</v>
      </c>
      <c r="BI90" s="155"/>
      <c r="BJ90" s="155"/>
      <c r="BK90" s="155"/>
      <c r="BL90" s="155"/>
      <c r="BM90" s="155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76" t="s">
        <v>14</v>
      </c>
      <c r="AZ92" s="77">
        <f t="shared" ref="AZ92:BC92" si="102">SUM(AZ88,AZ89,AZ90)</f>
        <v>0</v>
      </c>
      <c r="BA92" s="78">
        <f t="shared" si="102"/>
        <v>0</v>
      </c>
      <c r="BB92" s="78">
        <f t="shared" si="102"/>
        <v>0</v>
      </c>
      <c r="BC92" s="79">
        <f t="shared" si="102"/>
        <v>0</v>
      </c>
      <c r="BD92" s="136"/>
      <c r="BE92" s="40">
        <f>SUM(BE89,BE88)</f>
        <v>0</v>
      </c>
      <c r="BF92" s="40">
        <f t="shared" ref="BF92:BG92" si="103">SUM(BF88,BF89)</f>
        <v>0</v>
      </c>
      <c r="BG92" s="40">
        <f t="shared" si="103"/>
        <v>0</v>
      </c>
      <c r="BH92" s="40">
        <f>SUM(BH88,BH89,BH90)</f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6" t="s">
        <v>147</v>
      </c>
      <c r="L93" s="4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6" t="s">
        <v>147</v>
      </c>
      <c r="AG93" s="4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6" t="s">
        <v>147</v>
      </c>
      <c r="AU93" s="4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6" t="s">
        <v>145</v>
      </c>
      <c r="BG93" s="4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10"/>
      <c r="B95" s="11"/>
      <c r="C95" s="11"/>
      <c r="D95" s="12"/>
      <c r="E95" s="13">
        <v>45194.0</v>
      </c>
      <c r="F95" s="14"/>
      <c r="G95" s="14"/>
      <c r="H95" s="14"/>
      <c r="I95" s="15"/>
      <c r="J95" s="15"/>
      <c r="K95" s="16"/>
      <c r="L95" s="13">
        <v>45195.0</v>
      </c>
      <c r="M95" s="15"/>
      <c r="N95" s="15"/>
      <c r="O95" s="15"/>
      <c r="P95" s="15"/>
      <c r="Q95" s="11"/>
      <c r="R95" s="17"/>
      <c r="S95" s="13">
        <v>45196.0</v>
      </c>
      <c r="T95" s="11"/>
      <c r="U95" s="15"/>
      <c r="V95" s="15"/>
      <c r="W95" s="11"/>
      <c r="X95" s="18"/>
      <c r="Y95" s="14"/>
      <c r="Z95" s="13">
        <v>45197.0</v>
      </c>
      <c r="AA95" s="15"/>
      <c r="AB95" s="15"/>
      <c r="AC95" s="11"/>
      <c r="AD95" s="15"/>
      <c r="AE95" s="15"/>
      <c r="AF95" s="12"/>
      <c r="AG95" s="13">
        <v>45198.0</v>
      </c>
      <c r="AH95" s="15"/>
      <c r="AI95" s="11"/>
      <c r="AJ95" s="15"/>
      <c r="AK95" s="15"/>
      <c r="AL95" s="15"/>
      <c r="AM95" s="18"/>
      <c r="AN95" s="13">
        <v>45199.0</v>
      </c>
      <c r="AO95" s="11"/>
      <c r="AP95" s="19"/>
      <c r="AQ95" s="19"/>
      <c r="AR95" s="19"/>
      <c r="AS95" s="19"/>
      <c r="AT95" s="14"/>
      <c r="AU95" s="13">
        <v>45200.0</v>
      </c>
      <c r="AV95" s="19"/>
      <c r="AW95" s="19"/>
      <c r="AX95" s="19"/>
      <c r="AY95" s="20"/>
      <c r="AZ95" s="19"/>
      <c r="BA95" s="19"/>
      <c r="BB95" s="19"/>
      <c r="BC95" s="19"/>
      <c r="BD95" s="20"/>
      <c r="BE95" s="21"/>
      <c r="BF95" s="22"/>
      <c r="BG95" s="4"/>
      <c r="BH95" s="19"/>
      <c r="BI95" s="23"/>
      <c r="BJ95" s="16"/>
      <c r="BK95" s="16"/>
      <c r="BL95" s="20"/>
      <c r="BM95" s="20"/>
    </row>
    <row r="96">
      <c r="A96" s="107"/>
      <c r="B96" s="26"/>
      <c r="C96" s="26"/>
      <c r="D96" s="26" t="s">
        <v>2</v>
      </c>
      <c r="E96" s="26" t="s">
        <v>3</v>
      </c>
      <c r="F96" s="26" t="s">
        <v>4</v>
      </c>
      <c r="G96" s="26" t="s">
        <v>5</v>
      </c>
      <c r="H96" s="26" t="s">
        <v>6</v>
      </c>
      <c r="I96" s="26"/>
      <c r="J96" s="26"/>
      <c r="K96" s="26" t="s">
        <v>2</v>
      </c>
      <c r="L96" s="26" t="s">
        <v>7</v>
      </c>
      <c r="M96" s="26" t="s">
        <v>4</v>
      </c>
      <c r="N96" s="26" t="s">
        <v>5</v>
      </c>
      <c r="O96" s="26" t="s">
        <v>6</v>
      </c>
      <c r="P96" s="26"/>
      <c r="Q96" s="26"/>
      <c r="R96" s="26" t="s">
        <v>2</v>
      </c>
      <c r="S96" s="26" t="s">
        <v>8</v>
      </c>
      <c r="T96" s="26" t="s">
        <v>4</v>
      </c>
      <c r="U96" s="26" t="s">
        <v>5</v>
      </c>
      <c r="V96" s="26" t="s">
        <v>6</v>
      </c>
      <c r="W96" s="28"/>
      <c r="X96" s="29"/>
      <c r="Y96" s="29" t="s">
        <v>2</v>
      </c>
      <c r="Z96" s="29" t="s">
        <v>9</v>
      </c>
      <c r="AA96" s="26" t="s">
        <v>4</v>
      </c>
      <c r="AB96" s="26" t="s">
        <v>5</v>
      </c>
      <c r="AC96" s="26" t="s">
        <v>6</v>
      </c>
      <c r="AD96" s="29"/>
      <c r="AE96" s="29"/>
      <c r="AF96" s="29" t="s">
        <v>2</v>
      </c>
      <c r="AG96" s="29" t="s">
        <v>10</v>
      </c>
      <c r="AH96" s="26" t="s">
        <v>4</v>
      </c>
      <c r="AI96" s="26" t="s">
        <v>5</v>
      </c>
      <c r="AJ96" s="26" t="s">
        <v>6</v>
      </c>
      <c r="AK96" s="29"/>
      <c r="AL96" s="29"/>
      <c r="AM96" s="29" t="s">
        <v>2</v>
      </c>
      <c r="AN96" s="29" t="s">
        <v>11</v>
      </c>
      <c r="AO96" s="26" t="s">
        <v>4</v>
      </c>
      <c r="AP96" s="26" t="s">
        <v>5</v>
      </c>
      <c r="AQ96" s="26" t="s">
        <v>6</v>
      </c>
      <c r="AR96" s="29"/>
      <c r="AS96" s="29"/>
      <c r="AT96" s="29" t="s">
        <v>2</v>
      </c>
      <c r="AU96" s="29" t="s">
        <v>12</v>
      </c>
      <c r="AV96" s="26" t="s">
        <v>4</v>
      </c>
      <c r="AW96" s="26" t="s">
        <v>5</v>
      </c>
      <c r="AX96" s="26" t="s">
        <v>6</v>
      </c>
      <c r="AY96" s="30"/>
      <c r="AZ96" s="31" t="s">
        <v>4</v>
      </c>
      <c r="BA96" s="31" t="s">
        <v>13</v>
      </c>
      <c r="BB96" s="31" t="s">
        <v>6</v>
      </c>
      <c r="BC96" s="31" t="s">
        <v>14</v>
      </c>
      <c r="BD96" s="32"/>
      <c r="BE96" s="33" t="s">
        <v>4</v>
      </c>
      <c r="BF96" s="33" t="s">
        <v>13</v>
      </c>
      <c r="BG96" s="33" t="s">
        <v>6</v>
      </c>
      <c r="BH96" s="33" t="s">
        <v>15</v>
      </c>
      <c r="BI96" s="32"/>
      <c r="BJ96" s="32"/>
      <c r="BK96" s="32"/>
      <c r="BL96" s="32"/>
      <c r="BM96" s="32"/>
    </row>
    <row r="97">
      <c r="A97" s="184" t="s">
        <v>148</v>
      </c>
      <c r="B97" s="36" t="s">
        <v>19</v>
      </c>
      <c r="C97" s="37"/>
      <c r="D97" s="42"/>
      <c r="E97" s="58"/>
      <c r="F97" s="40">
        <v>0.0</v>
      </c>
      <c r="G97" s="40">
        <v>0.0</v>
      </c>
      <c r="H97" s="40">
        <v>0.0</v>
      </c>
      <c r="I97" s="36" t="s">
        <v>22</v>
      </c>
      <c r="J97" s="37"/>
      <c r="K97" s="42"/>
      <c r="L97" s="58"/>
      <c r="M97" s="40">
        <v>0.0</v>
      </c>
      <c r="N97" s="40">
        <v>0.0</v>
      </c>
      <c r="O97" s="40">
        <v>0.0</v>
      </c>
      <c r="P97" s="36" t="s">
        <v>24</v>
      </c>
      <c r="Q97" s="37"/>
      <c r="R97" s="42"/>
      <c r="S97" s="58"/>
      <c r="T97" s="40">
        <v>0.0</v>
      </c>
      <c r="U97" s="40">
        <v>0.0</v>
      </c>
      <c r="V97" s="40">
        <v>0.0</v>
      </c>
      <c r="W97" s="36" t="s">
        <v>26</v>
      </c>
      <c r="X97" s="37"/>
      <c r="Y97" s="53"/>
      <c r="Z97" s="58"/>
      <c r="AA97" s="40">
        <v>0.0</v>
      </c>
      <c r="AB97" s="40">
        <v>0.0</v>
      </c>
      <c r="AC97" s="40">
        <v>0.0</v>
      </c>
      <c r="AD97" s="36" t="s">
        <v>56</v>
      </c>
      <c r="AE97" s="37"/>
      <c r="AF97" s="42"/>
      <c r="AG97" s="58"/>
      <c r="AH97" s="40">
        <v>0.0</v>
      </c>
      <c r="AI97" s="40">
        <v>0.0</v>
      </c>
      <c r="AJ97" s="40">
        <v>0.0</v>
      </c>
      <c r="AK97" s="47" t="s">
        <v>57</v>
      </c>
      <c r="AL97" s="37"/>
      <c r="AM97" s="42"/>
      <c r="AN97" s="58"/>
      <c r="AO97" s="40">
        <v>0.0</v>
      </c>
      <c r="AP97" s="40">
        <v>0.0</v>
      </c>
      <c r="AQ97" s="40">
        <v>0.0</v>
      </c>
      <c r="AR97" s="96" t="s">
        <v>149</v>
      </c>
      <c r="AS97" s="37"/>
      <c r="AT97" s="42"/>
      <c r="AU97" s="58"/>
      <c r="AV97" s="40">
        <v>0.0</v>
      </c>
      <c r="AW97" s="40">
        <v>0.0</v>
      </c>
      <c r="AX97" s="40">
        <v>0.0</v>
      </c>
      <c r="AY97" s="48"/>
      <c r="AZ97" s="49">
        <f t="shared" ref="AZ97:BB97" si="104">SUM(F97,M97,T97,AA97,AH97,AO97,AV97)</f>
        <v>0</v>
      </c>
      <c r="BA97" s="39">
        <f t="shared" si="104"/>
        <v>0</v>
      </c>
      <c r="BB97" s="39">
        <f t="shared" si="104"/>
        <v>0</v>
      </c>
      <c r="BC97" s="50">
        <f t="shared" ref="BC97:BC98" si="106">SUM(AZ97,BA97,BB97)</f>
        <v>0</v>
      </c>
      <c r="BD97" s="51"/>
      <c r="BE97" s="39">
        <f>AZ97*67.31</f>
        <v>0</v>
      </c>
      <c r="BF97" s="39">
        <f>BA97*74</f>
        <v>0</v>
      </c>
      <c r="BG97" s="39">
        <f>BB97*84</f>
        <v>0</v>
      </c>
      <c r="BH97" s="39">
        <f t="shared" ref="BH97:BH98" si="107">sum(BE97,BF97,BG97)</f>
        <v>0</v>
      </c>
      <c r="BI97" s="51"/>
      <c r="BJ97" s="51"/>
      <c r="BK97" s="51"/>
      <c r="BL97" s="51"/>
      <c r="BM97" s="51"/>
    </row>
    <row r="98">
      <c r="A98" s="184" t="s">
        <v>150</v>
      </c>
      <c r="B98" s="41" t="s">
        <v>33</v>
      </c>
      <c r="C98" s="37"/>
      <c r="D98" s="53"/>
      <c r="E98" s="53"/>
      <c r="F98" s="40">
        <v>0.0</v>
      </c>
      <c r="G98" s="40">
        <v>0.0</v>
      </c>
      <c r="H98" s="40">
        <v>0.0</v>
      </c>
      <c r="I98" s="42" t="s">
        <v>46</v>
      </c>
      <c r="J98" s="37"/>
      <c r="K98" s="38"/>
      <c r="L98" s="39"/>
      <c r="M98" s="40">
        <v>0.0</v>
      </c>
      <c r="N98" s="40">
        <v>0.0</v>
      </c>
      <c r="O98" s="40">
        <v>0.0</v>
      </c>
      <c r="P98" s="38" t="s">
        <v>36</v>
      </c>
      <c r="Q98" s="37"/>
      <c r="R98" s="53"/>
      <c r="S98" s="53"/>
      <c r="T98" s="40">
        <v>0.0</v>
      </c>
      <c r="U98" s="40">
        <v>0.0</v>
      </c>
      <c r="V98" s="40">
        <v>0.0</v>
      </c>
      <c r="W98" s="56" t="s">
        <v>37</v>
      </c>
      <c r="X98" s="37"/>
      <c r="Y98" s="39"/>
      <c r="Z98" s="39"/>
      <c r="AA98" s="40">
        <v>0.0</v>
      </c>
      <c r="AB98" s="40">
        <v>0.0</v>
      </c>
      <c r="AC98" s="40">
        <v>0.0</v>
      </c>
      <c r="AD98" s="56" t="s">
        <v>40</v>
      </c>
      <c r="AE98" s="37"/>
      <c r="AF98" s="38"/>
      <c r="AG98" s="39"/>
      <c r="AH98" s="40">
        <v>0.0</v>
      </c>
      <c r="AI98" s="40">
        <v>0.0</v>
      </c>
      <c r="AJ98" s="40">
        <v>0.0</v>
      </c>
      <c r="AK98" s="185" t="s">
        <v>43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142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5">SUM(F98,M98,T98,AA98,AH98,AO98,AV98)</f>
        <v>0</v>
      </c>
      <c r="BA98" s="39">
        <f t="shared" si="105"/>
        <v>0</v>
      </c>
      <c r="BB98" s="39">
        <f t="shared" si="105"/>
        <v>0</v>
      </c>
      <c r="BC98" s="50">
        <f t="shared" si="106"/>
        <v>0</v>
      </c>
      <c r="BD98" s="51"/>
      <c r="BE98" s="39">
        <f>AZ98*80</f>
        <v>0</v>
      </c>
      <c r="BF98" s="39">
        <f>BA98*88</f>
        <v>0</v>
      </c>
      <c r="BG98" s="39">
        <f>BB98*80</f>
        <v>0</v>
      </c>
      <c r="BH98" s="39">
        <f t="shared" si="107"/>
        <v>0</v>
      </c>
      <c r="BI98" s="51"/>
      <c r="BJ98" s="51"/>
      <c r="BK98" s="51"/>
      <c r="BL98" s="51"/>
      <c r="BM98" s="51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76" t="s">
        <v>14</v>
      </c>
      <c r="AZ100" s="77"/>
      <c r="BA100" s="78"/>
      <c r="BB100" s="78"/>
      <c r="BC100" s="79"/>
      <c r="BD100" s="136"/>
      <c r="BE100" s="145">
        <f t="shared" ref="BE100:BH100" si="108">sum(BE97,BE98)</f>
        <v>0</v>
      </c>
      <c r="BF100" s="145">
        <f t="shared" si="108"/>
        <v>0</v>
      </c>
      <c r="BG100" s="145">
        <f t="shared" si="108"/>
        <v>0</v>
      </c>
      <c r="BH100" s="145">
        <f t="shared" si="108"/>
        <v>0</v>
      </c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</row>
    <row r="102">
      <c r="A102" s="116"/>
      <c r="B102" s="67"/>
      <c r="E102" s="68"/>
      <c r="G102" s="73"/>
      <c r="H102" s="73"/>
      <c r="I102" s="73"/>
      <c r="K102" s="6" t="s">
        <v>151</v>
      </c>
      <c r="L102" s="4"/>
      <c r="Q102" s="186"/>
      <c r="R102" s="186"/>
      <c r="Y102" s="73"/>
      <c r="Z102" s="73"/>
      <c r="AA102" s="73"/>
      <c r="AC102" s="28"/>
      <c r="AF102" s="6" t="s">
        <v>151</v>
      </c>
      <c r="AG102" s="4"/>
      <c r="AT102" s="6" t="s">
        <v>151</v>
      </c>
      <c r="AU102" s="4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0"/>
      <c r="B104" s="11"/>
      <c r="C104" s="11"/>
      <c r="D104" s="12"/>
      <c r="E104" s="13">
        <v>45194.0</v>
      </c>
      <c r="F104" s="14"/>
      <c r="G104" s="14"/>
      <c r="H104" s="14"/>
      <c r="I104" s="15"/>
      <c r="J104" s="15"/>
      <c r="K104" s="16"/>
      <c r="L104" s="13">
        <v>45195.0</v>
      </c>
      <c r="M104" s="15"/>
      <c r="N104" s="15"/>
      <c r="O104" s="15"/>
      <c r="P104" s="15"/>
      <c r="Q104" s="11"/>
      <c r="R104" s="17"/>
      <c r="S104" s="13">
        <v>45196.0</v>
      </c>
      <c r="T104" s="11"/>
      <c r="U104" s="15"/>
      <c r="V104" s="15"/>
      <c r="W104" s="11"/>
      <c r="X104" s="18"/>
      <c r="Y104" s="14"/>
      <c r="Z104" s="13">
        <v>45197.0</v>
      </c>
      <c r="AA104" s="15"/>
      <c r="AB104" s="15"/>
      <c r="AC104" s="11"/>
      <c r="AD104" s="15"/>
      <c r="AE104" s="15"/>
      <c r="AF104" s="12"/>
      <c r="AG104" s="13">
        <v>45198.0</v>
      </c>
      <c r="AH104" s="15"/>
      <c r="AI104" s="11"/>
      <c r="AJ104" s="15"/>
      <c r="AK104" s="15"/>
      <c r="AL104" s="15"/>
      <c r="AM104" s="18"/>
      <c r="AN104" s="13">
        <v>45199.0</v>
      </c>
      <c r="AO104" s="11"/>
      <c r="AP104" s="19"/>
      <c r="AQ104" s="19"/>
      <c r="AR104" s="19"/>
      <c r="AS104" s="19"/>
      <c r="AT104" s="14"/>
      <c r="AU104" s="13">
        <v>45200.0</v>
      </c>
      <c r="AV104" s="19"/>
      <c r="AW104" s="19"/>
      <c r="AX104" s="19"/>
      <c r="AY104" s="20"/>
      <c r="AZ104" s="19"/>
      <c r="BA104" s="19"/>
      <c r="BB104" s="19"/>
      <c r="BC104" s="19"/>
      <c r="BD104" s="20"/>
      <c r="BE104" s="21"/>
      <c r="BF104" s="22"/>
      <c r="BG104" s="4"/>
      <c r="BH104" s="19"/>
      <c r="BI104" s="23"/>
      <c r="BJ104" s="16"/>
      <c r="BK104" s="16"/>
      <c r="BL104" s="20"/>
      <c r="BM104" s="20"/>
    </row>
    <row r="105">
      <c r="A105" s="67"/>
      <c r="B105" s="25"/>
      <c r="C105" s="25"/>
      <c r="D105" s="187" t="s">
        <v>152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8"/>
      <c r="Y105" s="187" t="s">
        <v>153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188"/>
      <c r="AE105" s="189"/>
      <c r="AF105" s="187" t="s">
        <v>153</v>
      </c>
      <c r="AG105" s="190" t="s">
        <v>154</v>
      </c>
      <c r="AH105" s="26" t="s">
        <v>4</v>
      </c>
      <c r="AI105" s="26" t="s">
        <v>5</v>
      </c>
      <c r="AJ105" s="26" t="s">
        <v>6</v>
      </c>
      <c r="AM105" s="187" t="s">
        <v>153</v>
      </c>
      <c r="AN105" s="190" t="s">
        <v>154</v>
      </c>
      <c r="AO105" s="26" t="s">
        <v>4</v>
      </c>
      <c r="AP105" s="26" t="s">
        <v>5</v>
      </c>
      <c r="AQ105" s="26" t="s">
        <v>6</v>
      </c>
      <c r="AT105" s="187" t="s">
        <v>152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59" t="s">
        <v>52</v>
      </c>
      <c r="B106" s="36" t="s">
        <v>19</v>
      </c>
      <c r="C106" s="37">
        <v>45194.0</v>
      </c>
      <c r="D106" s="42" t="s">
        <v>211</v>
      </c>
      <c r="E106" s="58" t="s">
        <v>66</v>
      </c>
      <c r="F106" s="40">
        <v>0.0</v>
      </c>
      <c r="G106" s="40">
        <v>6.0</v>
      </c>
      <c r="H106" s="40">
        <v>0.0</v>
      </c>
      <c r="I106" s="41" t="s">
        <v>22</v>
      </c>
      <c r="J106" s="37">
        <v>45195.0</v>
      </c>
      <c r="K106" s="38" t="s">
        <v>272</v>
      </c>
      <c r="L106" s="39" t="s">
        <v>21</v>
      </c>
      <c r="M106" s="40">
        <v>0.0</v>
      </c>
      <c r="N106" s="40">
        <v>6.5</v>
      </c>
      <c r="O106" s="40">
        <v>0.0</v>
      </c>
      <c r="P106" s="42" t="s">
        <v>24</v>
      </c>
      <c r="Q106" s="37">
        <v>45196.0</v>
      </c>
      <c r="R106" s="38" t="s">
        <v>272</v>
      </c>
      <c r="S106" s="39" t="s">
        <v>21</v>
      </c>
      <c r="T106" s="40">
        <v>0.0</v>
      </c>
      <c r="U106" s="40">
        <v>6.5</v>
      </c>
      <c r="V106" s="40">
        <v>0.0</v>
      </c>
      <c r="W106" s="38" t="s">
        <v>67</v>
      </c>
      <c r="X106" s="37">
        <v>45198.0</v>
      </c>
      <c r="Y106" s="42" t="s">
        <v>283</v>
      </c>
      <c r="Z106" s="53" t="s">
        <v>118</v>
      </c>
      <c r="AA106" s="40">
        <v>0.0</v>
      </c>
      <c r="AB106" s="40">
        <v>5.5</v>
      </c>
      <c r="AC106" s="40">
        <v>0.0</v>
      </c>
      <c r="AD106" s="56" t="s">
        <v>78</v>
      </c>
      <c r="AE106" s="37">
        <v>45199.0</v>
      </c>
      <c r="AF106" s="42" t="s">
        <v>25</v>
      </c>
      <c r="AG106" s="148" t="s">
        <v>25</v>
      </c>
      <c r="AH106" s="40">
        <v>0.0</v>
      </c>
      <c r="AI106" s="40">
        <v>0.0</v>
      </c>
      <c r="AJ106" s="40">
        <v>0.0</v>
      </c>
      <c r="AK106" s="42" t="s">
        <v>43</v>
      </c>
      <c r="AL106" s="37">
        <v>45200.0</v>
      </c>
      <c r="AM106" s="42" t="s">
        <v>25</v>
      </c>
      <c r="AN106" s="148" t="s">
        <v>25</v>
      </c>
      <c r="AO106" s="40">
        <v>0.0</v>
      </c>
      <c r="AP106" s="40">
        <v>0.0</v>
      </c>
      <c r="AQ106" s="40">
        <v>0.0</v>
      </c>
      <c r="AR106" s="96" t="s">
        <v>149</v>
      </c>
      <c r="AS106" s="37">
        <v>45200.0</v>
      </c>
      <c r="AT106" s="42" t="s">
        <v>211</v>
      </c>
      <c r="AU106" s="58" t="s">
        <v>66</v>
      </c>
      <c r="AV106" s="40">
        <v>0.0</v>
      </c>
      <c r="AW106" s="40">
        <v>6.0</v>
      </c>
      <c r="AX106" s="40">
        <v>0.0</v>
      </c>
      <c r="AY106" s="194"/>
      <c r="AZ106" s="49">
        <f t="shared" ref="AZ106:BB106" si="109">SUM(F106,M106,T106,AA106,AH106,AO106,AV106)</f>
        <v>0</v>
      </c>
      <c r="BA106" s="39">
        <f t="shared" si="109"/>
        <v>30.5</v>
      </c>
      <c r="BB106" s="39">
        <f t="shared" si="109"/>
        <v>0</v>
      </c>
      <c r="BC106" s="50">
        <f>SUM(AZ106,BA106,BB106)</f>
        <v>30.5</v>
      </c>
      <c r="BE106" s="39">
        <f>AZ106*80</f>
        <v>0</v>
      </c>
      <c r="BF106" s="39">
        <f>BA106*88</f>
        <v>2684</v>
      </c>
      <c r="BG106" s="39">
        <f>BB106*80</f>
        <v>0</v>
      </c>
      <c r="BH106" s="39">
        <f>SUM(BE106,BF106,BG106)</f>
        <v>2684</v>
      </c>
      <c r="BI106" s="194"/>
      <c r="BJ106" s="194"/>
      <c r="BK106" s="194"/>
      <c r="BL106" s="194"/>
      <c r="BM106" s="194"/>
    </row>
    <row r="107">
      <c r="A107" s="67"/>
      <c r="F107" s="73"/>
      <c r="G107" s="73"/>
      <c r="H107" s="73"/>
      <c r="Y107" s="192"/>
      <c r="Z107" s="39"/>
      <c r="AA107" s="39"/>
      <c r="AB107" s="39"/>
      <c r="AC107" s="39"/>
      <c r="AV107" s="193"/>
      <c r="AW107" s="193"/>
      <c r="AX107" s="193"/>
      <c r="AY107" s="193"/>
      <c r="AZ107" s="193"/>
      <c r="BA107" s="193"/>
      <c r="BB107" s="193"/>
      <c r="BC107" s="193"/>
      <c r="BF107" s="193"/>
      <c r="BI107" s="193"/>
      <c r="BJ107" s="193"/>
      <c r="BK107" s="193"/>
      <c r="BL107" s="193"/>
      <c r="BM107" s="193"/>
    </row>
    <row r="108">
      <c r="A108" s="67"/>
      <c r="D108" s="187" t="s">
        <v>156</v>
      </c>
      <c r="E108" s="26" t="s">
        <v>3</v>
      </c>
      <c r="F108" s="26" t="s">
        <v>4</v>
      </c>
      <c r="G108" s="26" t="s">
        <v>5</v>
      </c>
      <c r="H108" s="26" t="s">
        <v>6</v>
      </c>
      <c r="I108" s="73"/>
      <c r="K108" s="187" t="s">
        <v>156</v>
      </c>
      <c r="L108" s="26" t="s">
        <v>7</v>
      </c>
      <c r="M108" s="26" t="s">
        <v>4</v>
      </c>
      <c r="N108" s="26" t="s">
        <v>5</v>
      </c>
      <c r="O108" s="26" t="s">
        <v>6</v>
      </c>
      <c r="R108" s="187" t="s">
        <v>156</v>
      </c>
      <c r="S108" s="26" t="s">
        <v>8</v>
      </c>
      <c r="T108" s="26" t="s">
        <v>4</v>
      </c>
      <c r="U108" s="26" t="s">
        <v>5</v>
      </c>
      <c r="V108" s="26" t="s">
        <v>6</v>
      </c>
      <c r="Y108" s="187" t="s">
        <v>156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73"/>
      <c r="AF108" s="187" t="s">
        <v>156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156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95" t="s">
        <v>157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3"/>
      <c r="AZ108" s="31" t="s">
        <v>4</v>
      </c>
      <c r="BA108" s="31" t="s">
        <v>13</v>
      </c>
      <c r="BB108" s="31" t="s">
        <v>6</v>
      </c>
      <c r="BC108" s="31" t="s">
        <v>14</v>
      </c>
      <c r="BE108" s="33" t="s">
        <v>4</v>
      </c>
      <c r="BF108" s="33" t="s">
        <v>13</v>
      </c>
      <c r="BG108" s="33" t="s">
        <v>6</v>
      </c>
      <c r="BH108" s="33" t="s">
        <v>15</v>
      </c>
      <c r="BI108" s="193"/>
      <c r="BJ108" s="193"/>
      <c r="BK108" s="193"/>
      <c r="BL108" s="193"/>
      <c r="BM108" s="193"/>
    </row>
    <row r="109">
      <c r="A109" s="35" t="s">
        <v>82</v>
      </c>
      <c r="B109" s="41" t="s">
        <v>33</v>
      </c>
      <c r="C109" s="37">
        <v>45195.0</v>
      </c>
      <c r="D109" s="38" t="s">
        <v>25</v>
      </c>
      <c r="E109" s="39" t="s">
        <v>25</v>
      </c>
      <c r="F109" s="40">
        <v>0.0</v>
      </c>
      <c r="G109" s="40">
        <v>0.0</v>
      </c>
      <c r="H109" s="40">
        <v>0.0</v>
      </c>
      <c r="I109" s="42" t="s">
        <v>46</v>
      </c>
      <c r="J109" s="37">
        <v>45196.0</v>
      </c>
      <c r="K109" s="38" t="s">
        <v>247</v>
      </c>
      <c r="L109" s="39" t="s">
        <v>127</v>
      </c>
      <c r="M109" s="40">
        <v>5.0</v>
      </c>
      <c r="N109" s="40">
        <v>1.0</v>
      </c>
      <c r="O109" s="40">
        <v>0.0</v>
      </c>
      <c r="P109" s="38" t="s">
        <v>36</v>
      </c>
      <c r="Q109" s="37">
        <v>45197.0</v>
      </c>
      <c r="R109" s="38" t="s">
        <v>247</v>
      </c>
      <c r="S109" s="39" t="s">
        <v>127</v>
      </c>
      <c r="T109" s="40">
        <v>5.0</v>
      </c>
      <c r="U109" s="40">
        <v>1.0</v>
      </c>
      <c r="V109" s="40">
        <v>0.0</v>
      </c>
      <c r="W109" s="42" t="s">
        <v>37</v>
      </c>
      <c r="X109" s="37">
        <v>45198.0</v>
      </c>
      <c r="Y109" s="38" t="s">
        <v>247</v>
      </c>
      <c r="Z109" s="39" t="s">
        <v>127</v>
      </c>
      <c r="AA109" s="40">
        <v>5.0</v>
      </c>
      <c r="AB109" s="40">
        <v>1.0</v>
      </c>
      <c r="AC109" s="40">
        <v>0.0</v>
      </c>
      <c r="AD109" s="56" t="s">
        <v>40</v>
      </c>
      <c r="AE109" s="37">
        <v>45199.0</v>
      </c>
      <c r="AF109" s="38" t="s">
        <v>285</v>
      </c>
      <c r="AG109" s="39" t="s">
        <v>129</v>
      </c>
      <c r="AH109" s="40">
        <v>5.0</v>
      </c>
      <c r="AI109" s="40">
        <v>2.0</v>
      </c>
      <c r="AJ109" s="40">
        <v>0.0</v>
      </c>
      <c r="AK109" s="42" t="s">
        <v>43</v>
      </c>
      <c r="AL109" s="37">
        <v>45200.0</v>
      </c>
      <c r="AM109" s="38" t="s">
        <v>247</v>
      </c>
      <c r="AN109" s="39" t="s">
        <v>127</v>
      </c>
      <c r="AO109" s="40">
        <v>5.0</v>
      </c>
      <c r="AP109" s="40">
        <v>1.0</v>
      </c>
      <c r="AQ109" s="40">
        <v>0.0</v>
      </c>
      <c r="AR109" s="57" t="s">
        <v>44</v>
      </c>
      <c r="AS109" s="37">
        <v>45201.0</v>
      </c>
      <c r="AT109" s="95" t="s">
        <v>299</v>
      </c>
      <c r="AU109" s="98" t="s">
        <v>282</v>
      </c>
      <c r="AV109" s="40">
        <v>5.5</v>
      </c>
      <c r="AW109" s="40">
        <v>1.0</v>
      </c>
      <c r="AX109" s="40">
        <v>0.0</v>
      </c>
      <c r="AY109" s="194"/>
      <c r="AZ109" s="49">
        <f t="shared" ref="AZ109:BB109" si="110">SUM(F109,M109,T109,AA109,AH109,AO109,AV109)</f>
        <v>30.5</v>
      </c>
      <c r="BA109" s="39">
        <f t="shared" si="110"/>
        <v>7</v>
      </c>
      <c r="BB109" s="39">
        <f t="shared" si="110"/>
        <v>0</v>
      </c>
      <c r="BC109" s="50">
        <f>SUM(AZ109,BA109,BB109)</f>
        <v>37.5</v>
      </c>
      <c r="BE109" s="39">
        <f>AZ109*80</f>
        <v>2440</v>
      </c>
      <c r="BF109" s="39">
        <f>BA109*88</f>
        <v>616</v>
      </c>
      <c r="BG109" s="39">
        <f>BB109*80</f>
        <v>0</v>
      </c>
      <c r="BH109" s="39">
        <f>SUM(BE109,BF109,BG109)</f>
        <v>3056</v>
      </c>
      <c r="BI109" s="194"/>
      <c r="BJ109" s="194"/>
      <c r="BK109" s="194"/>
      <c r="BL109" s="194"/>
      <c r="BM109" s="194"/>
    </row>
    <row r="110">
      <c r="A110" s="67"/>
      <c r="B110" s="68"/>
      <c r="C110" s="68"/>
    </row>
    <row r="111">
      <c r="A111" s="67"/>
      <c r="D111" s="187" t="s">
        <v>153</v>
      </c>
      <c r="E111" s="26" t="s">
        <v>3</v>
      </c>
      <c r="F111" s="26" t="s">
        <v>4</v>
      </c>
      <c r="G111" s="26" t="s">
        <v>5</v>
      </c>
      <c r="H111" s="26" t="s">
        <v>6</v>
      </c>
      <c r="I111" s="73"/>
      <c r="K111" s="187" t="s">
        <v>156</v>
      </c>
      <c r="L111" s="26" t="s">
        <v>7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153</v>
      </c>
      <c r="S111" s="191" t="s">
        <v>249</v>
      </c>
      <c r="T111" s="26" t="s">
        <v>4</v>
      </c>
      <c r="U111" s="26" t="s">
        <v>5</v>
      </c>
      <c r="V111" s="26" t="s">
        <v>6</v>
      </c>
      <c r="W111" s="28"/>
      <c r="X111" s="28"/>
      <c r="Y111" s="191" t="s">
        <v>155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73"/>
      <c r="AF111" s="195" t="s">
        <v>157</v>
      </c>
      <c r="AG111" s="190" t="s">
        <v>232</v>
      </c>
      <c r="AH111" s="26" t="s">
        <v>4</v>
      </c>
      <c r="AI111" s="26" t="s">
        <v>5</v>
      </c>
      <c r="AJ111" s="26" t="s">
        <v>6</v>
      </c>
      <c r="AM111" s="195" t="s">
        <v>157</v>
      </c>
      <c r="AN111" s="29" t="s">
        <v>11</v>
      </c>
      <c r="AO111" s="26" t="s">
        <v>4</v>
      </c>
      <c r="AP111" s="26" t="s">
        <v>5</v>
      </c>
      <c r="AQ111" s="26" t="s">
        <v>6</v>
      </c>
      <c r="AT111" s="187" t="s">
        <v>156</v>
      </c>
      <c r="AU111" s="29" t="s">
        <v>12</v>
      </c>
      <c r="AV111" s="26" t="s">
        <v>4</v>
      </c>
      <c r="AW111" s="26" t="s">
        <v>5</v>
      </c>
      <c r="AX111" s="26" t="s">
        <v>6</v>
      </c>
      <c r="AY111" s="196"/>
      <c r="AZ111" s="31" t="s">
        <v>4</v>
      </c>
      <c r="BA111" s="31" t="s">
        <v>13</v>
      </c>
      <c r="BB111" s="31" t="s">
        <v>6</v>
      </c>
      <c r="BC111" s="31" t="s">
        <v>14</v>
      </c>
      <c r="BD111" s="196"/>
      <c r="BE111" s="33" t="s">
        <v>4</v>
      </c>
      <c r="BF111" s="33" t="s">
        <v>13</v>
      </c>
      <c r="BG111" s="33" t="s">
        <v>6</v>
      </c>
      <c r="BH111" s="33" t="s">
        <v>15</v>
      </c>
      <c r="BI111" s="196"/>
      <c r="BJ111" s="196"/>
      <c r="BK111" s="196"/>
      <c r="BL111" s="196"/>
      <c r="BM111" s="196"/>
    </row>
    <row r="112">
      <c r="A112" s="35" t="s">
        <v>50</v>
      </c>
      <c r="B112" s="275" t="s">
        <v>62</v>
      </c>
      <c r="C112" s="37">
        <v>45195.0</v>
      </c>
      <c r="D112" s="42" t="s">
        <v>308</v>
      </c>
      <c r="E112" s="53" t="s">
        <v>309</v>
      </c>
      <c r="F112" s="40">
        <v>2.5</v>
      </c>
      <c r="G112" s="40">
        <v>5.5</v>
      </c>
      <c r="H112" s="40">
        <v>2.5</v>
      </c>
      <c r="I112" s="42" t="s">
        <v>46</v>
      </c>
      <c r="J112" s="37">
        <v>45196.0</v>
      </c>
      <c r="K112" s="38" t="s">
        <v>25</v>
      </c>
      <c r="L112" s="39" t="s">
        <v>25</v>
      </c>
      <c r="M112" s="40">
        <v>0.0</v>
      </c>
      <c r="N112" s="40">
        <v>0.0</v>
      </c>
      <c r="O112" s="40">
        <v>0.0</v>
      </c>
      <c r="P112" s="38" t="s">
        <v>64</v>
      </c>
      <c r="Q112" s="37">
        <v>45197.0</v>
      </c>
      <c r="R112" s="42" t="s">
        <v>284</v>
      </c>
      <c r="S112" s="40" t="s">
        <v>347</v>
      </c>
      <c r="T112" s="40">
        <v>4.5</v>
      </c>
      <c r="U112" s="40">
        <v>5.5</v>
      </c>
      <c r="V112" s="40">
        <v>0.0</v>
      </c>
      <c r="W112" s="168" t="s">
        <v>26</v>
      </c>
      <c r="X112" s="146">
        <v>45197.0</v>
      </c>
      <c r="Y112" s="40" t="s">
        <v>287</v>
      </c>
      <c r="Z112" s="39" t="s">
        <v>136</v>
      </c>
      <c r="AA112" s="40">
        <v>1.0</v>
      </c>
      <c r="AB112" s="40">
        <v>7.0</v>
      </c>
      <c r="AC112" s="40">
        <v>1.0</v>
      </c>
      <c r="AD112" s="56" t="s">
        <v>56</v>
      </c>
      <c r="AE112" s="37">
        <v>45198.0</v>
      </c>
      <c r="AF112" s="42" t="s">
        <v>278</v>
      </c>
      <c r="AG112" s="40" t="s">
        <v>290</v>
      </c>
      <c r="AH112" s="40">
        <v>3.0</v>
      </c>
      <c r="AI112" s="40">
        <v>8.0</v>
      </c>
      <c r="AJ112" s="40">
        <v>0.0</v>
      </c>
      <c r="AK112" s="36" t="s">
        <v>43</v>
      </c>
      <c r="AL112" s="206">
        <v>45200.0</v>
      </c>
      <c r="AM112" s="207" t="s">
        <v>281</v>
      </c>
      <c r="AN112" s="291" t="s">
        <v>101</v>
      </c>
      <c r="AO112" s="129">
        <v>8.0</v>
      </c>
      <c r="AP112" s="129">
        <v>0.0</v>
      </c>
      <c r="AQ112" s="129">
        <v>0.0</v>
      </c>
      <c r="AR112" s="96" t="s">
        <v>149</v>
      </c>
      <c r="AS112" s="37">
        <v>45200.0</v>
      </c>
      <c r="AT112" s="42" t="s">
        <v>319</v>
      </c>
      <c r="AU112" s="58" t="s">
        <v>266</v>
      </c>
      <c r="AV112" s="40">
        <v>1.0</v>
      </c>
      <c r="AW112" s="40">
        <v>7.0</v>
      </c>
      <c r="AX112" s="40">
        <v>4.0</v>
      </c>
      <c r="AY112" s="51"/>
      <c r="AZ112" s="49">
        <f t="shared" ref="AZ112:BB112" si="111">SUM(F112,M112,T112,AA112,AH112,AO112,AV112)</f>
        <v>20</v>
      </c>
      <c r="BA112" s="39">
        <f t="shared" si="111"/>
        <v>33</v>
      </c>
      <c r="BB112" s="39">
        <f t="shared" si="111"/>
        <v>7.5</v>
      </c>
      <c r="BC112" s="50">
        <f>SUM(AZ112,BA112,BB112)</f>
        <v>60.5</v>
      </c>
      <c r="BD112" s="51"/>
      <c r="BE112" s="39">
        <f>AZ112*80</f>
        <v>1600</v>
      </c>
      <c r="BF112" s="39">
        <f>BA112*88</f>
        <v>2904</v>
      </c>
      <c r="BG112" s="39">
        <f>BB112*80</f>
        <v>600</v>
      </c>
      <c r="BH112" s="39">
        <f>SUM(BE112,BF112,BG112)</f>
        <v>5104</v>
      </c>
      <c r="BI112" s="51"/>
      <c r="BJ112" s="51"/>
      <c r="BK112" s="51"/>
      <c r="BL112" s="51"/>
      <c r="BM112" s="51"/>
    </row>
    <row r="113">
      <c r="A113" s="67"/>
      <c r="B113" s="68"/>
      <c r="C113" s="68"/>
      <c r="L113" s="92"/>
      <c r="R113" s="98"/>
      <c r="S113" s="192"/>
      <c r="Z113" s="39"/>
      <c r="AA113" s="197"/>
      <c r="AB113" s="197"/>
      <c r="AC113" s="197"/>
      <c r="AD113" s="197"/>
      <c r="AN113" s="198"/>
      <c r="AT113" s="199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98"/>
    </row>
    <row r="115">
      <c r="A115" s="24"/>
      <c r="B115" s="25"/>
      <c r="C115" s="25"/>
      <c r="D115" s="187" t="s">
        <v>159</v>
      </c>
      <c r="E115" s="26" t="s">
        <v>3</v>
      </c>
      <c r="F115" s="26" t="s">
        <v>4</v>
      </c>
      <c r="G115" s="26" t="s">
        <v>5</v>
      </c>
      <c r="H115" s="26" t="s">
        <v>6</v>
      </c>
      <c r="I115" s="26"/>
      <c r="J115" s="26"/>
      <c r="K115" s="187" t="s">
        <v>159</v>
      </c>
      <c r="L115" s="26" t="s">
        <v>7</v>
      </c>
      <c r="M115" s="26" t="s">
        <v>4</v>
      </c>
      <c r="N115" s="26" t="s">
        <v>5</v>
      </c>
      <c r="O115" s="26" t="s">
        <v>6</v>
      </c>
      <c r="P115" s="26"/>
      <c r="Q115" s="26"/>
      <c r="R115" s="187" t="s">
        <v>159</v>
      </c>
      <c r="S115" s="26" t="s">
        <v>8</v>
      </c>
      <c r="T115" s="26" t="s">
        <v>4</v>
      </c>
      <c r="U115" s="26" t="s">
        <v>5</v>
      </c>
      <c r="V115" s="26" t="s">
        <v>6</v>
      </c>
      <c r="W115" s="28"/>
      <c r="X115" s="29"/>
      <c r="Y115" s="187" t="s">
        <v>159</v>
      </c>
      <c r="Z115" s="29" t="s">
        <v>9</v>
      </c>
      <c r="AA115" s="26" t="s">
        <v>4</v>
      </c>
      <c r="AB115" s="26" t="s">
        <v>5</v>
      </c>
      <c r="AC115" s="26" t="s">
        <v>6</v>
      </c>
      <c r="AD115" s="29"/>
      <c r="AE115" s="29"/>
      <c r="AF115" s="187" t="s">
        <v>159</v>
      </c>
      <c r="AG115" s="29" t="s">
        <v>10</v>
      </c>
      <c r="AH115" s="26" t="s">
        <v>4</v>
      </c>
      <c r="AI115" s="26" t="s">
        <v>5</v>
      </c>
      <c r="AJ115" s="26" t="s">
        <v>6</v>
      </c>
      <c r="AK115" s="29"/>
      <c r="AL115" s="29"/>
      <c r="AM115" s="187" t="s">
        <v>159</v>
      </c>
      <c r="AN115" s="29" t="s">
        <v>11</v>
      </c>
      <c r="AO115" s="26" t="s">
        <v>4</v>
      </c>
      <c r="AP115" s="26" t="s">
        <v>5</v>
      </c>
      <c r="AQ115" s="26" t="s">
        <v>6</v>
      </c>
      <c r="AR115" s="29"/>
      <c r="AS115" s="29"/>
      <c r="AT115" s="187" t="s">
        <v>159</v>
      </c>
      <c r="AU115" s="29" t="s">
        <v>12</v>
      </c>
      <c r="AV115" s="26" t="s">
        <v>4</v>
      </c>
      <c r="AW115" s="26" t="s">
        <v>5</v>
      </c>
      <c r="AX115" s="26" t="s">
        <v>6</v>
      </c>
      <c r="AY115" s="30"/>
      <c r="AZ115" s="31" t="s">
        <v>4</v>
      </c>
      <c r="BA115" s="31" t="s">
        <v>13</v>
      </c>
      <c r="BB115" s="31" t="s">
        <v>6</v>
      </c>
      <c r="BC115" s="31" t="s">
        <v>14</v>
      </c>
      <c r="BD115" s="32"/>
      <c r="BE115" s="33" t="s">
        <v>4</v>
      </c>
      <c r="BF115" s="33" t="s">
        <v>13</v>
      </c>
      <c r="BG115" s="33" t="s">
        <v>6</v>
      </c>
      <c r="BH115" s="33" t="s">
        <v>15</v>
      </c>
      <c r="BI115" s="32"/>
      <c r="BJ115" s="32"/>
      <c r="BK115" s="32"/>
      <c r="BL115" s="32"/>
      <c r="BM115" s="32"/>
    </row>
    <row r="116">
      <c r="A116" s="35" t="s">
        <v>18</v>
      </c>
      <c r="B116" s="36" t="s">
        <v>19</v>
      </c>
      <c r="C116" s="37">
        <v>45194.0</v>
      </c>
      <c r="D116" s="38" t="s">
        <v>272</v>
      </c>
      <c r="E116" s="39" t="s">
        <v>21</v>
      </c>
      <c r="F116" s="40">
        <v>0.0</v>
      </c>
      <c r="G116" s="40">
        <v>6.5</v>
      </c>
      <c r="H116" s="40">
        <v>0.0</v>
      </c>
      <c r="I116" s="41" t="s">
        <v>22</v>
      </c>
      <c r="J116" s="37">
        <v>45195.0</v>
      </c>
      <c r="K116" s="38" t="s">
        <v>272</v>
      </c>
      <c r="L116" s="39" t="s">
        <v>21</v>
      </c>
      <c r="M116" s="40">
        <v>0.0</v>
      </c>
      <c r="N116" s="40">
        <v>6.5</v>
      </c>
      <c r="O116" s="40">
        <v>0.0</v>
      </c>
      <c r="P116" s="42" t="s">
        <v>24</v>
      </c>
      <c r="Q116" s="37">
        <v>45196.0</v>
      </c>
      <c r="R116" s="38" t="s">
        <v>25</v>
      </c>
      <c r="S116" s="39" t="s">
        <v>25</v>
      </c>
      <c r="T116" s="40">
        <v>0.0</v>
      </c>
      <c r="U116" s="40">
        <v>0.0</v>
      </c>
      <c r="V116" s="40">
        <v>0.0</v>
      </c>
      <c r="W116" s="43" t="s">
        <v>26</v>
      </c>
      <c r="X116" s="37">
        <v>45197.0</v>
      </c>
      <c r="Y116" s="38" t="s">
        <v>272</v>
      </c>
      <c r="Z116" s="39" t="s">
        <v>21</v>
      </c>
      <c r="AA116" s="40">
        <v>0.0</v>
      </c>
      <c r="AB116" s="40">
        <v>6.5</v>
      </c>
      <c r="AC116" s="40">
        <v>0.0</v>
      </c>
      <c r="AD116" s="56" t="s">
        <v>56</v>
      </c>
      <c r="AE116" s="37">
        <v>45198.0</v>
      </c>
      <c r="AF116" s="38" t="s">
        <v>272</v>
      </c>
      <c r="AG116" s="39" t="s">
        <v>21</v>
      </c>
      <c r="AH116" s="40">
        <v>0.0</v>
      </c>
      <c r="AI116" s="40">
        <v>6.5</v>
      </c>
      <c r="AJ116" s="40">
        <v>0.0</v>
      </c>
      <c r="AK116" s="66" t="s">
        <v>57</v>
      </c>
      <c r="AL116" s="37">
        <v>45199.0</v>
      </c>
      <c r="AM116" s="38" t="s">
        <v>272</v>
      </c>
      <c r="AN116" s="39" t="s">
        <v>21</v>
      </c>
      <c r="AO116" s="40">
        <v>0.0</v>
      </c>
      <c r="AP116" s="40">
        <v>6.5</v>
      </c>
      <c r="AQ116" s="40">
        <v>0.0</v>
      </c>
      <c r="AR116" s="47" t="s">
        <v>27</v>
      </c>
      <c r="AS116" s="37">
        <v>45201.0</v>
      </c>
      <c r="AT116" s="38" t="s">
        <v>25</v>
      </c>
      <c r="AU116" s="39" t="s">
        <v>25</v>
      </c>
      <c r="AV116" s="40">
        <v>0.0</v>
      </c>
      <c r="AW116" s="40">
        <v>0.0</v>
      </c>
      <c r="AX116" s="40">
        <v>0.0</v>
      </c>
      <c r="AY116" s="48"/>
      <c r="AZ116" s="49">
        <f t="shared" ref="AZ116:BB116" si="112">SUM(F116,M116,T116,AA116,AH116,AO116,AV116)</f>
        <v>0</v>
      </c>
      <c r="BA116" s="39">
        <f t="shared" si="112"/>
        <v>32.5</v>
      </c>
      <c r="BB116" s="39">
        <f t="shared" si="112"/>
        <v>0</v>
      </c>
      <c r="BC116" s="50">
        <f>SUM(AZ116,BA116,BB116)</f>
        <v>32.5</v>
      </c>
      <c r="BD116" s="51"/>
      <c r="BE116" s="39">
        <f>AZ116*80</f>
        <v>0</v>
      </c>
      <c r="BF116" s="39">
        <f>BA116*88</f>
        <v>2860</v>
      </c>
      <c r="BG116" s="39">
        <f>BB116*80</f>
        <v>0</v>
      </c>
      <c r="BH116" s="39">
        <f>SUM(BE116,BF116,BG116)</f>
        <v>2860</v>
      </c>
      <c r="BI116" s="51"/>
      <c r="BJ116" s="51"/>
      <c r="BK116" s="51"/>
      <c r="BL116" s="51"/>
      <c r="BM116" s="51"/>
    </row>
    <row r="117">
      <c r="A117" s="35"/>
      <c r="B117" s="64"/>
      <c r="C117" s="45"/>
      <c r="D117" s="39"/>
      <c r="E117" s="39"/>
      <c r="F117" s="60"/>
      <c r="G117" s="60"/>
      <c r="H117" s="60"/>
      <c r="I117" s="60"/>
      <c r="J117" s="45"/>
      <c r="K117" s="39"/>
      <c r="L117" s="39"/>
      <c r="M117" s="98"/>
      <c r="N117" s="98"/>
      <c r="O117" s="98"/>
      <c r="P117" s="98"/>
      <c r="Q117" s="200"/>
      <c r="R117" s="39"/>
      <c r="S117" s="39"/>
      <c r="T117" s="64"/>
      <c r="U117" s="64"/>
      <c r="V117" s="64"/>
      <c r="W117" s="64"/>
      <c r="X117" s="45"/>
      <c r="Y117" s="39"/>
      <c r="Z117" s="39"/>
      <c r="AA117" s="44"/>
      <c r="AB117" s="44"/>
      <c r="AC117" s="44"/>
      <c r="AD117" s="201"/>
      <c r="AE117" s="45"/>
      <c r="AF117" s="39"/>
      <c r="AG117" s="39"/>
      <c r="AH117" s="46"/>
      <c r="AI117" s="46"/>
      <c r="AJ117" s="46"/>
      <c r="AK117" s="46"/>
      <c r="AL117" s="45"/>
      <c r="AM117" s="39"/>
      <c r="AN117" s="39"/>
      <c r="AO117" s="98"/>
      <c r="AP117" s="98"/>
      <c r="AQ117" s="98"/>
      <c r="AS117" s="202"/>
      <c r="AT117" s="39"/>
      <c r="AU117" s="39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24"/>
      <c r="D118" s="187" t="s">
        <v>156</v>
      </c>
      <c r="E118" s="26" t="s">
        <v>3</v>
      </c>
      <c r="F118" s="26" t="s">
        <v>4</v>
      </c>
      <c r="G118" s="26" t="s">
        <v>5</v>
      </c>
      <c r="H118" s="26" t="s">
        <v>6</v>
      </c>
      <c r="I118" s="26"/>
      <c r="J118" s="26"/>
      <c r="K118" s="187" t="s">
        <v>159</v>
      </c>
      <c r="L118" s="26" t="s">
        <v>7</v>
      </c>
      <c r="M118" s="26" t="s">
        <v>4</v>
      </c>
      <c r="N118" s="26" t="s">
        <v>5</v>
      </c>
      <c r="O118" s="26" t="s">
        <v>6</v>
      </c>
      <c r="P118" s="26"/>
      <c r="Q118" s="26"/>
      <c r="R118" s="187" t="s">
        <v>159</v>
      </c>
      <c r="S118" s="26" t="s">
        <v>8</v>
      </c>
      <c r="T118" s="26" t="s">
        <v>4</v>
      </c>
      <c r="U118" s="26" t="s">
        <v>5</v>
      </c>
      <c r="V118" s="26" t="s">
        <v>6</v>
      </c>
      <c r="W118" s="28"/>
      <c r="X118" s="29"/>
      <c r="Y118" s="187" t="s">
        <v>159</v>
      </c>
      <c r="Z118" s="29" t="s">
        <v>9</v>
      </c>
      <c r="AA118" s="26" t="s">
        <v>4</v>
      </c>
      <c r="AB118" s="26" t="s">
        <v>5</v>
      </c>
      <c r="AC118" s="26" t="s">
        <v>6</v>
      </c>
      <c r="AD118" s="188"/>
      <c r="AE118" s="189"/>
      <c r="AF118" s="187" t="s">
        <v>153</v>
      </c>
      <c r="AG118" s="190" t="s">
        <v>154</v>
      </c>
      <c r="AH118" s="26" t="s">
        <v>4</v>
      </c>
      <c r="AI118" s="26" t="s">
        <v>5</v>
      </c>
      <c r="AJ118" s="26" t="s">
        <v>6</v>
      </c>
      <c r="AM118" s="187" t="s">
        <v>153</v>
      </c>
      <c r="AN118" s="190" t="s">
        <v>154</v>
      </c>
      <c r="AO118" s="26" t="s">
        <v>4</v>
      </c>
      <c r="AP118" s="26" t="s">
        <v>5</v>
      </c>
      <c r="AQ118" s="26" t="s">
        <v>6</v>
      </c>
      <c r="AT118" s="187" t="s">
        <v>153</v>
      </c>
      <c r="AU118" s="190" t="s">
        <v>154</v>
      </c>
      <c r="AV118" s="26" t="s">
        <v>4</v>
      </c>
      <c r="AW118" s="26" t="s">
        <v>5</v>
      </c>
      <c r="AX118" s="26" t="s">
        <v>6</v>
      </c>
      <c r="AY118" s="30"/>
      <c r="AZ118" s="31" t="s">
        <v>4</v>
      </c>
      <c r="BA118" s="31" t="s">
        <v>13</v>
      </c>
      <c r="BB118" s="31" t="s">
        <v>6</v>
      </c>
      <c r="BC118" s="31" t="s">
        <v>14</v>
      </c>
      <c r="BD118" s="32"/>
      <c r="BE118" s="33" t="s">
        <v>4</v>
      </c>
      <c r="BF118" s="33" t="s">
        <v>13</v>
      </c>
      <c r="BG118" s="33" t="s">
        <v>6</v>
      </c>
      <c r="BH118" s="33" t="s">
        <v>15</v>
      </c>
      <c r="BI118" s="32"/>
      <c r="BJ118" s="32"/>
      <c r="BK118" s="32"/>
      <c r="BL118" s="32"/>
      <c r="BM118" s="32"/>
    </row>
    <row r="119">
      <c r="A119" s="94" t="s">
        <v>54</v>
      </c>
      <c r="B119" s="41" t="s">
        <v>33</v>
      </c>
      <c r="C119" s="37">
        <v>45195.0</v>
      </c>
      <c r="D119" s="38" t="s">
        <v>247</v>
      </c>
      <c r="E119" s="39" t="s">
        <v>127</v>
      </c>
      <c r="F119" s="40">
        <v>5.0</v>
      </c>
      <c r="G119" s="40">
        <v>1.0</v>
      </c>
      <c r="H119" s="40">
        <v>0.0</v>
      </c>
      <c r="I119" s="57" t="s">
        <v>46</v>
      </c>
      <c r="J119" s="37">
        <v>45196.0</v>
      </c>
      <c r="K119" s="38" t="s">
        <v>273</v>
      </c>
      <c r="L119" s="39" t="s">
        <v>39</v>
      </c>
      <c r="M119" s="40">
        <v>5.5</v>
      </c>
      <c r="N119" s="40">
        <v>1.0</v>
      </c>
      <c r="O119" s="40">
        <v>0.0</v>
      </c>
      <c r="P119" s="38" t="s">
        <v>36</v>
      </c>
      <c r="Q119" s="37">
        <v>45197.0</v>
      </c>
      <c r="R119" s="38" t="s">
        <v>273</v>
      </c>
      <c r="S119" s="39" t="s">
        <v>39</v>
      </c>
      <c r="T119" s="40">
        <v>5.5</v>
      </c>
      <c r="U119" s="40">
        <v>1.0</v>
      </c>
      <c r="V119" s="40">
        <v>0.0</v>
      </c>
      <c r="W119" s="56" t="s">
        <v>37</v>
      </c>
      <c r="X119" s="37">
        <v>45198.0</v>
      </c>
      <c r="Y119" s="38" t="s">
        <v>25</v>
      </c>
      <c r="Z119" s="39" t="s">
        <v>25</v>
      </c>
      <c r="AA119" s="40">
        <v>0.0</v>
      </c>
      <c r="AB119" s="40">
        <v>0.0</v>
      </c>
      <c r="AC119" s="40">
        <v>0.0</v>
      </c>
      <c r="AD119" s="56" t="s">
        <v>78</v>
      </c>
      <c r="AE119" s="37">
        <v>45199.0</v>
      </c>
      <c r="AF119" s="42" t="s">
        <v>284</v>
      </c>
      <c r="AG119" s="148" t="s">
        <v>288</v>
      </c>
      <c r="AH119" s="40">
        <v>2.0</v>
      </c>
      <c r="AI119" s="40">
        <v>5.5</v>
      </c>
      <c r="AJ119" s="40">
        <v>0.0</v>
      </c>
      <c r="AK119" s="42" t="s">
        <v>79</v>
      </c>
      <c r="AL119" s="37">
        <v>45200.0</v>
      </c>
      <c r="AM119" s="42" t="s">
        <v>351</v>
      </c>
      <c r="AN119" s="148" t="s">
        <v>289</v>
      </c>
      <c r="AO119" s="40">
        <v>3.0</v>
      </c>
      <c r="AP119" s="40">
        <v>7.0</v>
      </c>
      <c r="AQ119" s="40">
        <v>0.0</v>
      </c>
      <c r="AR119" s="42" t="s">
        <v>27</v>
      </c>
      <c r="AS119" s="37">
        <v>45201.0</v>
      </c>
      <c r="AT119" s="42" t="s">
        <v>284</v>
      </c>
      <c r="AU119" s="148" t="s">
        <v>288</v>
      </c>
      <c r="AV119" s="40">
        <v>2.0</v>
      </c>
      <c r="AW119" s="40">
        <v>5.5</v>
      </c>
      <c r="AX119" s="40">
        <v>0.0</v>
      </c>
      <c r="AY119" s="48"/>
      <c r="AZ119" s="49">
        <f t="shared" ref="AZ119:BB119" si="113">SUM(F119,M119,T119,AA119,AH119,AO119,AV119)</f>
        <v>23</v>
      </c>
      <c r="BA119" s="39">
        <f t="shared" si="113"/>
        <v>21</v>
      </c>
      <c r="BB119" s="39">
        <f t="shared" si="113"/>
        <v>0</v>
      </c>
      <c r="BC119" s="50">
        <f>SUM(AZ119,BA119,BB119)</f>
        <v>44</v>
      </c>
      <c r="BD119" s="51"/>
      <c r="BE119" s="39">
        <f>AZ119*80</f>
        <v>1840</v>
      </c>
      <c r="BF119" s="39">
        <f>BA119*88</f>
        <v>1848</v>
      </c>
      <c r="BG119" s="39">
        <f>BB119*80</f>
        <v>0</v>
      </c>
      <c r="BH119" s="39">
        <f>SUM(BE119,BF119,BG119)</f>
        <v>3688</v>
      </c>
      <c r="BI119" s="51"/>
      <c r="BJ119" s="51"/>
      <c r="BK119" s="51"/>
      <c r="BL119" s="51"/>
      <c r="BM119" s="51"/>
    </row>
    <row r="120">
      <c r="A120" s="116"/>
      <c r="B120" s="203"/>
      <c r="C120" s="71"/>
      <c r="D120" s="136"/>
      <c r="E120" s="51"/>
      <c r="F120" s="51"/>
      <c r="G120" s="51"/>
      <c r="H120" s="51"/>
      <c r="I120" s="204"/>
      <c r="J120" s="71"/>
      <c r="K120" s="39"/>
      <c r="L120" s="39"/>
      <c r="M120" s="51"/>
      <c r="N120" s="51"/>
      <c r="O120" s="51"/>
      <c r="P120" s="203"/>
      <c r="Q120" s="71"/>
      <c r="R120" s="136"/>
      <c r="S120" s="51"/>
      <c r="T120" s="51"/>
      <c r="U120" s="51"/>
      <c r="V120" s="51"/>
      <c r="W120" s="136"/>
      <c r="X120" s="71"/>
      <c r="Y120" s="53"/>
      <c r="Z120" s="53"/>
      <c r="AA120" s="51"/>
      <c r="AB120" s="51"/>
      <c r="AC120" s="51"/>
      <c r="AD120" s="136"/>
      <c r="AE120" s="71"/>
      <c r="AF120" s="136"/>
      <c r="AG120" s="192"/>
      <c r="AH120" s="51"/>
      <c r="AI120" s="51"/>
      <c r="AJ120" s="51"/>
      <c r="AK120" s="205"/>
      <c r="AL120" s="71"/>
      <c r="AM120" s="298" t="s">
        <v>152</v>
      </c>
      <c r="AN120" s="299" t="s">
        <v>341</v>
      </c>
      <c r="AO120" s="51"/>
      <c r="AP120" s="51"/>
      <c r="AQ120" s="51"/>
      <c r="AR120" s="138"/>
      <c r="AS120" s="71"/>
      <c r="AT120" s="51"/>
      <c r="AU120" s="51"/>
      <c r="AV120" s="51"/>
      <c r="AW120" s="51"/>
      <c r="AX120" s="51"/>
      <c r="AY120" s="48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24"/>
      <c r="D121" s="187" t="s">
        <v>249</v>
      </c>
      <c r="E121" s="26" t="s">
        <v>3</v>
      </c>
      <c r="F121" s="26" t="s">
        <v>4</v>
      </c>
      <c r="G121" s="26" t="s">
        <v>5</v>
      </c>
      <c r="H121" s="26" t="s">
        <v>6</v>
      </c>
      <c r="I121" s="26"/>
      <c r="J121" s="26"/>
      <c r="K121" s="187" t="s">
        <v>249</v>
      </c>
      <c r="L121" s="26" t="s">
        <v>3</v>
      </c>
      <c r="M121" s="26" t="s">
        <v>4</v>
      </c>
      <c r="N121" s="26" t="s">
        <v>5</v>
      </c>
      <c r="O121" s="26" t="s">
        <v>6</v>
      </c>
      <c r="P121" s="26"/>
      <c r="Q121" s="26"/>
      <c r="R121" s="187" t="s">
        <v>249</v>
      </c>
      <c r="S121" s="26" t="s">
        <v>8</v>
      </c>
      <c r="T121" s="26" t="s">
        <v>4</v>
      </c>
      <c r="U121" s="26" t="s">
        <v>5</v>
      </c>
      <c r="V121" s="26" t="s">
        <v>6</v>
      </c>
      <c r="W121" s="28"/>
      <c r="X121" s="29"/>
      <c r="Y121" s="187" t="s">
        <v>249</v>
      </c>
      <c r="Z121" s="29" t="s">
        <v>9</v>
      </c>
      <c r="AA121" s="26" t="s">
        <v>4</v>
      </c>
      <c r="AB121" s="26" t="s">
        <v>5</v>
      </c>
      <c r="AC121" s="26" t="s">
        <v>6</v>
      </c>
      <c r="AF121" s="187" t="s">
        <v>249</v>
      </c>
      <c r="AG121" s="29" t="s">
        <v>10</v>
      </c>
      <c r="AH121" s="26" t="s">
        <v>4</v>
      </c>
      <c r="AI121" s="26" t="s">
        <v>5</v>
      </c>
      <c r="AJ121" s="26" t="s">
        <v>6</v>
      </c>
      <c r="AM121" s="187" t="s">
        <v>249</v>
      </c>
      <c r="AN121" s="29" t="s">
        <v>11</v>
      </c>
      <c r="AO121" s="26" t="s">
        <v>4</v>
      </c>
      <c r="AP121" s="26" t="s">
        <v>5</v>
      </c>
      <c r="AQ121" s="26" t="s">
        <v>6</v>
      </c>
      <c r="AT121" s="191" t="s">
        <v>159</v>
      </c>
      <c r="AU121" s="187" t="s">
        <v>249</v>
      </c>
      <c r="AV121" s="26" t="s">
        <v>4</v>
      </c>
      <c r="AW121" s="26" t="s">
        <v>5</v>
      </c>
      <c r="AX121" s="26" t="s">
        <v>6</v>
      </c>
      <c r="AY121" s="30"/>
      <c r="AZ121" s="31" t="s">
        <v>4</v>
      </c>
      <c r="BA121" s="31" t="s">
        <v>13</v>
      </c>
      <c r="BB121" s="31" t="s">
        <v>6</v>
      </c>
      <c r="BC121" s="31" t="s">
        <v>14</v>
      </c>
      <c r="BD121" s="32"/>
      <c r="BE121" s="33" t="s">
        <v>4</v>
      </c>
      <c r="BF121" s="33" t="s">
        <v>13</v>
      </c>
      <c r="BG121" s="33" t="s">
        <v>6</v>
      </c>
      <c r="BH121" s="33" t="s">
        <v>15</v>
      </c>
      <c r="BI121" s="51"/>
      <c r="BJ121" s="51"/>
      <c r="BK121" s="51"/>
      <c r="BL121" s="51"/>
      <c r="BM121" s="51"/>
    </row>
    <row r="122">
      <c r="A122" s="94" t="s">
        <v>55</v>
      </c>
      <c r="B122" s="41" t="s">
        <v>33</v>
      </c>
      <c r="C122" s="37">
        <v>45195.0</v>
      </c>
      <c r="D122" s="38" t="s">
        <v>347</v>
      </c>
      <c r="E122" s="39" t="s">
        <v>348</v>
      </c>
      <c r="F122" s="40">
        <v>4.5</v>
      </c>
      <c r="G122" s="40">
        <v>2.0</v>
      </c>
      <c r="H122" s="40">
        <v>0.0</v>
      </c>
      <c r="I122" s="42" t="s">
        <v>46</v>
      </c>
      <c r="J122" s="37">
        <v>45196.0</v>
      </c>
      <c r="K122" s="38" t="s">
        <v>347</v>
      </c>
      <c r="L122" s="39" t="s">
        <v>348</v>
      </c>
      <c r="M122" s="40">
        <v>4.5</v>
      </c>
      <c r="N122" s="40">
        <v>2.0</v>
      </c>
      <c r="O122" s="40">
        <v>0.0</v>
      </c>
      <c r="P122" s="38" t="s">
        <v>36</v>
      </c>
      <c r="Q122" s="37">
        <v>45197.0</v>
      </c>
      <c r="R122" s="38" t="s">
        <v>25</v>
      </c>
      <c r="S122" s="39" t="s">
        <v>25</v>
      </c>
      <c r="T122" s="40">
        <v>0.0</v>
      </c>
      <c r="U122" s="40">
        <v>0.0</v>
      </c>
      <c r="V122" s="40">
        <v>0.0</v>
      </c>
      <c r="W122" s="42" t="s">
        <v>37</v>
      </c>
      <c r="X122" s="37">
        <v>45198.0</v>
      </c>
      <c r="Y122" s="38" t="s">
        <v>347</v>
      </c>
      <c r="Z122" s="39" t="s">
        <v>348</v>
      </c>
      <c r="AA122" s="40">
        <v>4.5</v>
      </c>
      <c r="AB122" s="40">
        <v>2.0</v>
      </c>
      <c r="AC122" s="40">
        <v>0.0</v>
      </c>
      <c r="AD122" s="56" t="s">
        <v>40</v>
      </c>
      <c r="AE122" s="37">
        <v>45199.0</v>
      </c>
      <c r="AF122" s="38" t="s">
        <v>285</v>
      </c>
      <c r="AG122" s="39" t="s">
        <v>129</v>
      </c>
      <c r="AH122" s="40">
        <v>5.0</v>
      </c>
      <c r="AI122" s="40">
        <v>2.0</v>
      </c>
      <c r="AJ122" s="40">
        <v>0.0</v>
      </c>
      <c r="AK122" s="42" t="s">
        <v>43</v>
      </c>
      <c r="AL122" s="37">
        <v>45200.0</v>
      </c>
      <c r="AM122" s="38" t="s">
        <v>285</v>
      </c>
      <c r="AN122" s="39" t="s">
        <v>129</v>
      </c>
      <c r="AO122" s="40">
        <v>5.0</v>
      </c>
      <c r="AP122" s="40">
        <v>2.0</v>
      </c>
      <c r="AQ122" s="40">
        <v>0.0</v>
      </c>
      <c r="AR122" s="96" t="s">
        <v>142</v>
      </c>
      <c r="AS122" s="37">
        <v>45201.0</v>
      </c>
      <c r="AT122" s="40" t="s">
        <v>297</v>
      </c>
      <c r="AU122" s="38" t="s">
        <v>289</v>
      </c>
      <c r="AV122" s="40">
        <v>2.0</v>
      </c>
      <c r="AW122" s="40">
        <v>6.0</v>
      </c>
      <c r="AX122" s="40">
        <v>1.0</v>
      </c>
      <c r="AY122" s="48"/>
      <c r="AZ122" s="49">
        <f t="shared" ref="AZ122:BB122" si="114">SUM(F122,M122,T122,AA122,AH122,AO122,AV122)</f>
        <v>25.5</v>
      </c>
      <c r="BA122" s="39">
        <f t="shared" si="114"/>
        <v>16</v>
      </c>
      <c r="BB122" s="39">
        <f t="shared" si="114"/>
        <v>1</v>
      </c>
      <c r="BC122" s="50">
        <f>SUM(AZ122,BA122,BB122)</f>
        <v>42.5</v>
      </c>
      <c r="BD122" s="51"/>
      <c r="BE122" s="39">
        <f>AZ122*67.31</f>
        <v>1716.405</v>
      </c>
      <c r="BF122" s="39">
        <f>BA122*74</f>
        <v>1184</v>
      </c>
      <c r="BG122" s="39">
        <f>BB122*84</f>
        <v>84</v>
      </c>
      <c r="BH122" s="39">
        <f>SUM(BE122,BF122,BG122)</f>
        <v>2984.405</v>
      </c>
      <c r="BI122" s="51"/>
      <c r="BJ122" s="51"/>
      <c r="BK122" s="51"/>
      <c r="BL122" s="51"/>
      <c r="BM122" s="51"/>
    </row>
    <row r="123">
      <c r="A123" s="67"/>
      <c r="B123" s="68"/>
      <c r="C123" s="68"/>
      <c r="K123" s="6"/>
      <c r="L123" s="4"/>
      <c r="Y123" s="6" t="s">
        <v>334</v>
      </c>
      <c r="Z123" s="4"/>
      <c r="AG123" s="39"/>
      <c r="AM123" s="6" t="s">
        <v>334</v>
      </c>
      <c r="AN123" s="4"/>
      <c r="AT123" s="39"/>
      <c r="AU123" s="39"/>
    </row>
    <row r="124">
      <c r="A124" s="67"/>
      <c r="B124" s="68"/>
      <c r="C124" s="68"/>
      <c r="AT124" s="192"/>
      <c r="AU124" s="28"/>
    </row>
    <row r="125">
      <c r="A125" s="67"/>
      <c r="B125" s="68"/>
      <c r="C125" s="68"/>
      <c r="K125" s="6" t="s">
        <v>160</v>
      </c>
      <c r="L125" s="4"/>
      <c r="Y125" s="6" t="s">
        <v>161</v>
      </c>
      <c r="Z125" s="4"/>
      <c r="AM125" s="6" t="s">
        <v>161</v>
      </c>
      <c r="AN125" s="4"/>
      <c r="AT125" s="53"/>
      <c r="AU125" s="39"/>
    </row>
    <row r="126">
      <c r="A126" s="10"/>
      <c r="B126" s="11"/>
      <c r="C126" s="11"/>
      <c r="D126" s="12"/>
      <c r="E126" s="13">
        <v>45194.0</v>
      </c>
      <c r="F126" s="14"/>
      <c r="G126" s="14"/>
      <c r="H126" s="14"/>
      <c r="I126" s="15"/>
      <c r="J126" s="15"/>
      <c r="K126" s="16"/>
      <c r="L126" s="13">
        <v>45195.0</v>
      </c>
      <c r="M126" s="15"/>
      <c r="N126" s="15"/>
      <c r="O126" s="15"/>
      <c r="P126" s="15"/>
      <c r="Q126" s="11"/>
      <c r="R126" s="17"/>
      <c r="S126" s="13">
        <v>45196.0</v>
      </c>
      <c r="T126" s="11"/>
      <c r="U126" s="15"/>
      <c r="V126" s="15"/>
      <c r="W126" s="11"/>
      <c r="X126" s="18"/>
      <c r="Y126" s="14"/>
      <c r="Z126" s="13">
        <v>45197.0</v>
      </c>
      <c r="AA126" s="15"/>
      <c r="AB126" s="15"/>
      <c r="AC126" s="11"/>
      <c r="AD126" s="15"/>
      <c r="AE126" s="15"/>
      <c r="AF126" s="12"/>
      <c r="AG126" s="13">
        <v>45198.0</v>
      </c>
      <c r="AH126" s="15"/>
      <c r="AI126" s="11"/>
      <c r="AJ126" s="15"/>
      <c r="AK126" s="15"/>
      <c r="AL126" s="15"/>
      <c r="AM126" s="18"/>
      <c r="AN126" s="13">
        <v>45199.0</v>
      </c>
      <c r="AO126" s="11"/>
      <c r="AP126" s="19"/>
      <c r="AQ126" s="19"/>
      <c r="AR126" s="19"/>
      <c r="AS126" s="19"/>
      <c r="AT126" s="14"/>
      <c r="AU126" s="13">
        <v>45200.0</v>
      </c>
      <c r="AV126" s="19"/>
      <c r="AW126" s="19"/>
      <c r="AX126" s="19"/>
      <c r="AY126" s="20"/>
      <c r="AZ126" s="19"/>
      <c r="BA126" s="19"/>
      <c r="BB126" s="19"/>
      <c r="BC126" s="19"/>
      <c r="BD126" s="20"/>
      <c r="BE126" s="21"/>
      <c r="BF126" s="22"/>
      <c r="BG126" s="4"/>
      <c r="BH126" s="19"/>
      <c r="BI126" s="23"/>
      <c r="BJ126" s="16"/>
      <c r="BK126" s="16"/>
      <c r="BL126" s="20"/>
      <c r="BM126" s="20"/>
    </row>
    <row r="127">
      <c r="A127" s="67"/>
      <c r="B127" s="68"/>
      <c r="C127" s="68"/>
      <c r="F127" s="26" t="s">
        <v>4</v>
      </c>
      <c r="G127" s="26" t="s">
        <v>5</v>
      </c>
      <c r="H127" s="26" t="s">
        <v>6</v>
      </c>
      <c r="K127" s="99"/>
      <c r="L127" s="99"/>
      <c r="M127" s="26" t="s">
        <v>4</v>
      </c>
      <c r="N127" s="26" t="s">
        <v>5</v>
      </c>
      <c r="O127" s="26" t="s">
        <v>6</v>
      </c>
      <c r="T127" s="26" t="s">
        <v>4</v>
      </c>
      <c r="U127" s="26" t="s">
        <v>5</v>
      </c>
      <c r="V127" s="26" t="s">
        <v>6</v>
      </c>
      <c r="AA127" s="26" t="s">
        <v>4</v>
      </c>
      <c r="AB127" s="26" t="s">
        <v>5</v>
      </c>
      <c r="AC127" s="26" t="s">
        <v>6</v>
      </c>
      <c r="AH127" s="26" t="s">
        <v>4</v>
      </c>
      <c r="AI127" s="26" t="s">
        <v>5</v>
      </c>
      <c r="AJ127" s="26" t="s">
        <v>6</v>
      </c>
      <c r="AO127" s="26" t="s">
        <v>4</v>
      </c>
      <c r="AP127" s="26" t="s">
        <v>5</v>
      </c>
      <c r="AQ127" s="26" t="s">
        <v>6</v>
      </c>
      <c r="AV127" s="26" t="s">
        <v>4</v>
      </c>
      <c r="AW127" s="26" t="s">
        <v>5</v>
      </c>
      <c r="AX127" s="26" t="s">
        <v>6</v>
      </c>
      <c r="AZ127" s="31" t="s">
        <v>4</v>
      </c>
      <c r="BA127" s="31" t="s">
        <v>13</v>
      </c>
      <c r="BB127" s="31" t="s">
        <v>6</v>
      </c>
      <c r="BC127" s="31" t="s">
        <v>14</v>
      </c>
      <c r="BE127" s="33" t="s">
        <v>4</v>
      </c>
      <c r="BF127" s="33" t="s">
        <v>13</v>
      </c>
      <c r="BG127" s="33" t="s">
        <v>6</v>
      </c>
      <c r="BH127" s="33" t="s">
        <v>15</v>
      </c>
    </row>
    <row r="128">
      <c r="A128" s="35" t="s">
        <v>18</v>
      </c>
      <c r="B128" s="36"/>
      <c r="C128" s="37"/>
      <c r="D128" s="42"/>
      <c r="E128" s="39"/>
      <c r="F128" s="128">
        <v>0.0</v>
      </c>
      <c r="G128" s="129">
        <v>0.0</v>
      </c>
      <c r="H128" s="129">
        <v>0.0</v>
      </c>
      <c r="I128" s="41"/>
      <c r="J128" s="37"/>
      <c r="K128" s="42"/>
      <c r="L128" s="39"/>
      <c r="M128" s="128">
        <v>0.0</v>
      </c>
      <c r="N128" s="129">
        <v>0.0</v>
      </c>
      <c r="O128" s="129">
        <v>0.0</v>
      </c>
      <c r="P128" s="42"/>
      <c r="Q128" s="37"/>
      <c r="R128" s="42"/>
      <c r="S128" s="39"/>
      <c r="T128" s="128">
        <v>0.0</v>
      </c>
      <c r="U128" s="129">
        <v>0.0</v>
      </c>
      <c r="V128" s="129">
        <v>0.0</v>
      </c>
      <c r="W128" s="43"/>
      <c r="X128" s="37"/>
      <c r="Y128" s="42"/>
      <c r="Z128" s="39"/>
      <c r="AA128" s="128">
        <v>0.0</v>
      </c>
      <c r="AB128" s="129">
        <v>0.0</v>
      </c>
      <c r="AC128" s="129">
        <v>0.0</v>
      </c>
      <c r="AD128" s="56"/>
      <c r="AE128" s="37"/>
      <c r="AF128" s="42"/>
      <c r="AG128" s="39"/>
      <c r="AH128" s="128">
        <v>0.0</v>
      </c>
      <c r="AI128" s="129">
        <v>0.0</v>
      </c>
      <c r="AJ128" s="129">
        <v>0.0</v>
      </c>
      <c r="AK128" s="66"/>
      <c r="AL128" s="37"/>
      <c r="AM128" s="42"/>
      <c r="AN128" s="39"/>
      <c r="AO128" s="128">
        <v>0.0</v>
      </c>
      <c r="AP128" s="129">
        <v>0.0</v>
      </c>
      <c r="AQ128" s="129">
        <v>0.0</v>
      </c>
      <c r="AR128" s="47"/>
      <c r="AS128" s="37"/>
      <c r="AT128" s="42"/>
      <c r="AU128" s="39"/>
      <c r="AV128" s="128">
        <v>0.0</v>
      </c>
      <c r="AW128" s="129">
        <v>0.0</v>
      </c>
      <c r="AX128" s="129">
        <v>0.0</v>
      </c>
      <c r="AY128" s="48"/>
      <c r="AZ128" s="49">
        <f t="shared" ref="AZ128:BB128" si="115">SUM(F128,M128,T128,AA128,AH128,AO128,AV128)</f>
        <v>0</v>
      </c>
      <c r="BA128" s="39">
        <f t="shared" si="115"/>
        <v>0</v>
      </c>
      <c r="BB128" s="39">
        <f t="shared" si="115"/>
        <v>0</v>
      </c>
      <c r="BC128" s="50">
        <f t="shared" ref="BC128:BC129" si="117">SUM(AZ128,BA128,BB128)</f>
        <v>0</v>
      </c>
      <c r="BD128" s="51"/>
      <c r="BE128" s="39">
        <f>AZ128*80</f>
        <v>0</v>
      </c>
      <c r="BF128" s="39">
        <f>BA128*88</f>
        <v>0</v>
      </c>
      <c r="BG128" s="39">
        <f>BB128*80</f>
        <v>0</v>
      </c>
      <c r="BH128" s="39">
        <f>SUM(BE128,BF128,BG128)</f>
        <v>0</v>
      </c>
      <c r="BI128" s="51"/>
      <c r="BJ128" s="51"/>
      <c r="BK128" s="51"/>
      <c r="BL128" s="51"/>
      <c r="BM128" s="51"/>
    </row>
    <row r="129">
      <c r="A129" s="35" t="s">
        <v>150</v>
      </c>
      <c r="B129" s="36"/>
      <c r="C129" s="206"/>
      <c r="D129" s="42"/>
      <c r="E129" s="58"/>
      <c r="F129" s="128">
        <v>0.0</v>
      </c>
      <c r="G129" s="129">
        <v>0.0</v>
      </c>
      <c r="H129" s="129">
        <v>0.0</v>
      </c>
      <c r="I129" s="207"/>
      <c r="J129" s="206"/>
      <c r="K129" s="42"/>
      <c r="L129" s="58"/>
      <c r="M129" s="40">
        <v>0.0</v>
      </c>
      <c r="N129" s="129">
        <v>0.0</v>
      </c>
      <c r="O129" s="129">
        <v>0.0</v>
      </c>
      <c r="P129" s="208"/>
      <c r="Q129" s="206"/>
      <c r="R129" s="42"/>
      <c r="S129" s="58"/>
      <c r="T129" s="40">
        <v>0.0</v>
      </c>
      <c r="U129" s="129">
        <v>0.0</v>
      </c>
      <c r="V129" s="129">
        <v>0.0</v>
      </c>
      <c r="W129" s="207"/>
      <c r="X129" s="206"/>
      <c r="Y129" s="42"/>
      <c r="Z129" s="58"/>
      <c r="AA129" s="40">
        <v>0.0</v>
      </c>
      <c r="AB129" s="129">
        <v>0.0</v>
      </c>
      <c r="AC129" s="129">
        <v>0.0</v>
      </c>
      <c r="AD129" s="92"/>
      <c r="AE129" s="45"/>
      <c r="AF129" s="53"/>
      <c r="AG129" s="44"/>
      <c r="AH129" s="40">
        <v>0.0</v>
      </c>
      <c r="AI129" s="40">
        <v>0.0</v>
      </c>
      <c r="AJ129" s="40">
        <v>0.0</v>
      </c>
      <c r="AK129" s="92"/>
      <c r="AL129" s="45"/>
      <c r="AM129" s="53"/>
      <c r="AN129" s="44"/>
      <c r="AO129" s="40">
        <v>0.0</v>
      </c>
      <c r="AP129" s="40">
        <v>0.0</v>
      </c>
      <c r="AQ129" s="40">
        <v>0.0</v>
      </c>
      <c r="AR129" s="92"/>
      <c r="AS129" s="45"/>
      <c r="AT129" s="53"/>
      <c r="AU129" s="44"/>
      <c r="AV129" s="40">
        <v>0.0</v>
      </c>
      <c r="AW129" s="40">
        <v>0.0</v>
      </c>
      <c r="AX129" s="40">
        <v>0.0</v>
      </c>
      <c r="AY129" s="51"/>
      <c r="AZ129" s="49">
        <f t="shared" ref="AZ129:BB129" si="116">SUM(F129,M129,T129,AA129,AH129,AO129,AV129)</f>
        <v>0</v>
      </c>
      <c r="BA129" s="39">
        <f t="shared" si="116"/>
        <v>0</v>
      </c>
      <c r="BB129" s="39">
        <f t="shared" si="116"/>
        <v>0</v>
      </c>
      <c r="BC129" s="50">
        <f t="shared" si="117"/>
        <v>0</v>
      </c>
      <c r="BD129" s="51"/>
      <c r="BE129" s="39">
        <f>67.31*AZ129</f>
        <v>0</v>
      </c>
      <c r="BF129" s="39">
        <f>BA129*74</f>
        <v>0</v>
      </c>
      <c r="BG129" s="39">
        <f>BB129*84</f>
        <v>0</v>
      </c>
      <c r="BH129" s="39">
        <f>SUM(BF129,BE129,BG129)</f>
        <v>0</v>
      </c>
      <c r="BI129" s="51"/>
      <c r="BJ129" s="51"/>
      <c r="BK129" s="51"/>
      <c r="BL129" s="51"/>
      <c r="BM129" s="51"/>
    </row>
    <row r="130">
      <c r="A130" s="209"/>
      <c r="B130" s="203"/>
      <c r="C130" s="210"/>
      <c r="D130" s="136"/>
      <c r="E130" s="136"/>
      <c r="F130" s="136"/>
      <c r="G130" s="203"/>
      <c r="H130" s="203"/>
      <c r="I130" s="203"/>
      <c r="J130" s="210"/>
      <c r="K130" s="98"/>
      <c r="L130" s="211"/>
      <c r="M130" s="51"/>
      <c r="N130" s="203"/>
      <c r="O130" s="203"/>
      <c r="P130" s="155"/>
      <c r="Q130" s="210"/>
      <c r="R130" s="136"/>
      <c r="S130" s="136"/>
      <c r="T130" s="51"/>
      <c r="U130" s="203"/>
      <c r="V130" s="203"/>
      <c r="W130" s="203"/>
      <c r="X130" s="210"/>
      <c r="Y130" s="136"/>
      <c r="Z130" s="136"/>
      <c r="AA130" s="51"/>
      <c r="AB130" s="203"/>
      <c r="AC130" s="203"/>
      <c r="AD130" s="32"/>
      <c r="AE130" s="71"/>
      <c r="AF130" s="136"/>
      <c r="AG130" s="72"/>
      <c r="AH130" s="51"/>
      <c r="AI130" s="51"/>
      <c r="AJ130" s="51"/>
      <c r="AK130" s="32"/>
      <c r="AL130" s="71"/>
      <c r="AM130" s="136"/>
      <c r="AN130" s="72"/>
      <c r="AO130" s="51"/>
      <c r="AP130" s="51"/>
      <c r="AQ130" s="51"/>
      <c r="AR130" s="32"/>
      <c r="AS130" s="71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209"/>
      <c r="B131" s="136"/>
      <c r="C131" s="71"/>
      <c r="D131" s="136"/>
      <c r="E131" s="136"/>
      <c r="F131" s="204"/>
      <c r="G131" s="204"/>
      <c r="H131" s="204"/>
      <c r="I131" s="136"/>
      <c r="J131" s="71"/>
      <c r="K131" s="98"/>
      <c r="L131" s="211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136"/>
      <c r="Z131" s="136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136"/>
      <c r="AN131" s="72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39">
        <f t="shared" ref="AZ131:BC131" si="118">SUM(AZ128,AZ129)</f>
        <v>0</v>
      </c>
      <c r="BA131" s="39">
        <f t="shared" si="118"/>
        <v>0</v>
      </c>
      <c r="BB131" s="39">
        <f t="shared" si="118"/>
        <v>0</v>
      </c>
      <c r="BC131" s="39">
        <f t="shared" si="118"/>
        <v>0</v>
      </c>
      <c r="BD131" s="51"/>
      <c r="BE131" s="40">
        <f t="shared" ref="BE131:BH131" si="119">SUM(BE128,BE129)</f>
        <v>0</v>
      </c>
      <c r="BF131" s="40">
        <f t="shared" si="119"/>
        <v>0</v>
      </c>
      <c r="BG131" s="40">
        <f t="shared" si="119"/>
        <v>0</v>
      </c>
      <c r="BH131" s="40">
        <f t="shared" si="119"/>
        <v>0</v>
      </c>
      <c r="BI131" s="51"/>
      <c r="BJ131" s="51"/>
      <c r="BK131" s="51"/>
      <c r="BL131" s="51"/>
      <c r="BM131" s="51"/>
    </row>
    <row r="132">
      <c r="A132" s="209"/>
      <c r="B132" s="136"/>
      <c r="C132" s="71"/>
      <c r="D132" s="136"/>
      <c r="E132" s="136"/>
      <c r="F132" s="204"/>
      <c r="G132" s="204"/>
      <c r="H132" s="204"/>
      <c r="I132" s="136"/>
      <c r="J132" s="71"/>
      <c r="K132" s="6" t="s">
        <v>162</v>
      </c>
      <c r="L132" s="4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6" t="s">
        <v>162</v>
      </c>
      <c r="Z132" s="4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6" t="s">
        <v>162</v>
      </c>
      <c r="AN132" s="4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 ht="15.0" customHeight="1">
      <c r="A133" s="209"/>
      <c r="B133" s="136"/>
      <c r="C133" s="71"/>
      <c r="D133" s="136"/>
      <c r="E133" s="136"/>
      <c r="F133" s="26" t="s">
        <v>4</v>
      </c>
      <c r="G133" s="26" t="s">
        <v>5</v>
      </c>
      <c r="H133" s="26" t="s">
        <v>6</v>
      </c>
      <c r="I133" s="136"/>
      <c r="J133" s="71"/>
      <c r="K133" s="191" t="s">
        <v>163</v>
      </c>
      <c r="L133" s="26"/>
      <c r="M133" s="26" t="s">
        <v>4</v>
      </c>
      <c r="N133" s="26" t="s">
        <v>5</v>
      </c>
      <c r="O133" s="26" t="s">
        <v>6</v>
      </c>
      <c r="P133" s="51"/>
      <c r="Q133" s="71"/>
      <c r="R133" s="191" t="s">
        <v>163</v>
      </c>
      <c r="S133" s="136"/>
      <c r="T133" s="26" t="s">
        <v>4</v>
      </c>
      <c r="U133" s="26" t="s">
        <v>5</v>
      </c>
      <c r="V133" s="26" t="s">
        <v>6</v>
      </c>
      <c r="W133" s="136"/>
      <c r="X133" s="71"/>
      <c r="Y133" s="191" t="s">
        <v>163</v>
      </c>
      <c r="Z133" s="136"/>
      <c r="AA133" s="26" t="s">
        <v>4</v>
      </c>
      <c r="AB133" s="26" t="s">
        <v>5</v>
      </c>
      <c r="AC133" s="26" t="s">
        <v>6</v>
      </c>
      <c r="AD133" s="117"/>
      <c r="AE133" s="71"/>
      <c r="AF133" s="191" t="s">
        <v>163</v>
      </c>
      <c r="AG133" s="32"/>
      <c r="AH133" s="26" t="s">
        <v>4</v>
      </c>
      <c r="AI133" s="26" t="s">
        <v>5</v>
      </c>
      <c r="AJ133" s="26" t="s">
        <v>6</v>
      </c>
      <c r="AK133" s="32"/>
      <c r="AL133" s="71"/>
      <c r="AM133" s="136"/>
      <c r="AN133" s="72"/>
      <c r="AO133" s="26" t="s">
        <v>4</v>
      </c>
      <c r="AP133" s="26" t="s">
        <v>5</v>
      </c>
      <c r="AQ133" s="26" t="s">
        <v>6</v>
      </c>
      <c r="AR133" s="117"/>
      <c r="AS133" s="118"/>
      <c r="AT133" s="136"/>
      <c r="AU133" s="72"/>
      <c r="AV133" s="26" t="s">
        <v>4</v>
      </c>
      <c r="AW133" s="26" t="s">
        <v>5</v>
      </c>
      <c r="AX133" s="26" t="s">
        <v>6</v>
      </c>
      <c r="AY133" s="51"/>
      <c r="AZ133" s="31" t="s">
        <v>4</v>
      </c>
      <c r="BA133" s="31" t="s">
        <v>13</v>
      </c>
      <c r="BB133" s="31" t="s">
        <v>6</v>
      </c>
      <c r="BC133" s="31" t="s">
        <v>14</v>
      </c>
      <c r="BD133" s="51"/>
      <c r="BE133" s="33" t="s">
        <v>4</v>
      </c>
      <c r="BF133" s="33" t="s">
        <v>13</v>
      </c>
      <c r="BG133" s="33" t="s">
        <v>6</v>
      </c>
      <c r="BH133" s="33" t="s">
        <v>15</v>
      </c>
      <c r="BI133" s="51"/>
      <c r="BJ133" s="51"/>
      <c r="BK133" s="51"/>
      <c r="BL133" s="51"/>
      <c r="BM133" s="51"/>
    </row>
    <row r="134">
      <c r="A134" s="35"/>
      <c r="B134" s="42"/>
      <c r="C134" s="37"/>
      <c r="D134" s="38"/>
      <c r="E134" s="39"/>
      <c r="F134" s="40">
        <v>0.0</v>
      </c>
      <c r="G134" s="40">
        <v>0.0</v>
      </c>
      <c r="H134" s="40">
        <v>0.0</v>
      </c>
      <c r="I134" s="57" t="s">
        <v>46</v>
      </c>
      <c r="J134" s="37"/>
      <c r="K134" s="38"/>
      <c r="L134" s="39"/>
      <c r="M134" s="40">
        <v>0.0</v>
      </c>
      <c r="N134" s="40">
        <v>0.0</v>
      </c>
      <c r="O134" s="40">
        <v>0.0</v>
      </c>
      <c r="P134" s="38" t="s">
        <v>36</v>
      </c>
      <c r="Q134" s="37"/>
      <c r="R134" s="38"/>
      <c r="S134" s="39"/>
      <c r="T134" s="40">
        <v>0.0</v>
      </c>
      <c r="U134" s="40">
        <v>0.0</v>
      </c>
      <c r="V134" s="40">
        <v>0.0</v>
      </c>
      <c r="W134" s="42" t="s">
        <v>37</v>
      </c>
      <c r="X134" s="37"/>
      <c r="Y134" s="38"/>
      <c r="Z134" s="39"/>
      <c r="AA134" s="40">
        <v>0.0</v>
      </c>
      <c r="AB134" s="40">
        <v>0.0</v>
      </c>
      <c r="AC134" s="40">
        <v>0.0</v>
      </c>
      <c r="AD134" s="56" t="s">
        <v>40</v>
      </c>
      <c r="AE134" s="37"/>
      <c r="AF134" s="38"/>
      <c r="AG134" s="39"/>
      <c r="AH134" s="40">
        <v>0.0</v>
      </c>
      <c r="AI134" s="40">
        <v>0.0</v>
      </c>
      <c r="AJ134" s="40">
        <v>0.0</v>
      </c>
      <c r="AK134" s="42" t="s">
        <v>43</v>
      </c>
      <c r="AL134" s="37">
        <v>45193.0</v>
      </c>
      <c r="AM134" s="53"/>
      <c r="AN134" s="44"/>
      <c r="AO134" s="40">
        <v>0.0</v>
      </c>
      <c r="AP134" s="40">
        <v>0.0</v>
      </c>
      <c r="AQ134" s="40">
        <v>0.0</v>
      </c>
      <c r="AR134" s="96" t="s">
        <v>142</v>
      </c>
      <c r="AS134" s="37">
        <v>45194.0</v>
      </c>
      <c r="AT134" s="53"/>
      <c r="AU134" s="44"/>
      <c r="AV134" s="40">
        <v>0.0</v>
      </c>
      <c r="AW134" s="40">
        <v>0.0</v>
      </c>
      <c r="AX134" s="40">
        <v>0.0</v>
      </c>
      <c r="AY134" s="51"/>
      <c r="AZ134" s="213">
        <f t="shared" ref="AZ134:BB134" si="120">SUM(F134,M134,T134,AA134,AH134,AO134,AV134)</f>
        <v>0</v>
      </c>
      <c r="BA134" s="214">
        <f t="shared" si="120"/>
        <v>0</v>
      </c>
      <c r="BB134" s="214">
        <f t="shared" si="120"/>
        <v>0</v>
      </c>
      <c r="BC134" s="215">
        <f>SUM(AZ134,BA134,BB134)</f>
        <v>0</v>
      </c>
      <c r="BD134" s="51"/>
      <c r="BE134" s="216">
        <f>AZ134*67.31</f>
        <v>0</v>
      </c>
      <c r="BF134" s="216">
        <f>74*BA134</f>
        <v>0</v>
      </c>
      <c r="BG134" s="216">
        <f>84*BB134</f>
        <v>0</v>
      </c>
      <c r="BH134" s="216">
        <f>SUM(BE134,BF134,BG134)</f>
        <v>0</v>
      </c>
      <c r="BI134" s="51"/>
      <c r="BJ134" s="51"/>
      <c r="BK134" s="51"/>
      <c r="BL134" s="51"/>
      <c r="BM134" s="51"/>
    </row>
    <row r="135">
      <c r="A135" s="217"/>
      <c r="B135" s="136"/>
      <c r="C135" s="71"/>
      <c r="D135" s="136"/>
      <c r="E135" s="136"/>
      <c r="F135" s="204"/>
      <c r="G135" s="204"/>
      <c r="H135" s="204"/>
      <c r="I135" s="136"/>
      <c r="J135" s="71"/>
      <c r="K135" s="136"/>
      <c r="L135" s="136"/>
      <c r="M135" s="218"/>
      <c r="N135" s="218"/>
      <c r="O135" s="218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164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164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164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>
      <c r="A137" s="21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11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220"/>
      <c r="B138" s="92"/>
      <c r="C138" s="45"/>
      <c r="D138" s="53"/>
      <c r="E138" s="44"/>
      <c r="F138" s="40">
        <v>0.0</v>
      </c>
      <c r="G138" s="40">
        <v>0.0</v>
      </c>
      <c r="H138" s="40">
        <v>0.0</v>
      </c>
      <c r="I138" s="57" t="s">
        <v>46</v>
      </c>
      <c r="J138" s="37"/>
      <c r="K138" s="38"/>
      <c r="L138" s="39"/>
      <c r="M138" s="40">
        <v>0.0</v>
      </c>
      <c r="N138" s="40">
        <v>0.0</v>
      </c>
      <c r="O138" s="40">
        <v>0.0</v>
      </c>
      <c r="P138" s="38" t="s">
        <v>36</v>
      </c>
      <c r="Q138" s="37"/>
      <c r="R138" s="38"/>
      <c r="S138" s="39"/>
      <c r="T138" s="40">
        <v>0.0</v>
      </c>
      <c r="U138" s="40">
        <v>0.0</v>
      </c>
      <c r="V138" s="40">
        <v>0.0</v>
      </c>
      <c r="W138" s="42" t="s">
        <v>37</v>
      </c>
      <c r="X138" s="37"/>
      <c r="Y138" s="38"/>
      <c r="Z138" s="39"/>
      <c r="AA138" s="40">
        <v>0.0</v>
      </c>
      <c r="AB138" s="40">
        <v>0.0</v>
      </c>
      <c r="AC138" s="40">
        <v>0.0</v>
      </c>
      <c r="AD138" s="56" t="s">
        <v>40</v>
      </c>
      <c r="AE138" s="37"/>
      <c r="AF138" s="38"/>
      <c r="AG138" s="39"/>
      <c r="AH138" s="40">
        <v>0.0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49">
        <f t="shared" ref="AZ138:BB138" si="121">SUM(F138,M138,T138,AA138,AH138,AO138,AV138)</f>
        <v>0</v>
      </c>
      <c r="BA138" s="39">
        <f t="shared" si="121"/>
        <v>0</v>
      </c>
      <c r="BB138" s="39">
        <f t="shared" si="121"/>
        <v>0</v>
      </c>
      <c r="BC138" s="50">
        <f>SUM(AZ138,BA138,BB138)</f>
        <v>0</v>
      </c>
      <c r="BD138" s="51"/>
      <c r="BE138" s="221">
        <f>AZ138*67.31</f>
        <v>0</v>
      </c>
      <c r="BF138" s="221">
        <f>74*BA138</f>
        <v>0</v>
      </c>
      <c r="BG138" s="221">
        <f>84*BB138</f>
        <v>0</v>
      </c>
      <c r="BH138" s="221">
        <f>SUM(BE138,BF138,BG138)</f>
        <v>0</v>
      </c>
      <c r="BI138" s="51"/>
      <c r="BJ138" s="51"/>
      <c r="BK138" s="51"/>
      <c r="BL138" s="51"/>
      <c r="BM138" s="51"/>
    </row>
    <row r="139">
      <c r="A139" s="116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116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165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31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31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116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98"/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36"/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36"/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72"/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35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92"/>
      <c r="J142" s="45"/>
      <c r="K142" s="53"/>
      <c r="L142" s="44"/>
      <c r="M142" s="40">
        <v>0.0</v>
      </c>
      <c r="N142" s="40">
        <v>0.0</v>
      </c>
      <c r="O142" s="40">
        <v>0.0</v>
      </c>
      <c r="P142" s="92"/>
      <c r="Q142" s="45"/>
      <c r="R142" s="53"/>
      <c r="S142" s="44"/>
      <c r="T142" s="40">
        <v>0.0</v>
      </c>
      <c r="U142" s="40">
        <v>0.0</v>
      </c>
      <c r="V142" s="40">
        <v>0.0</v>
      </c>
      <c r="W142" s="92"/>
      <c r="X142" s="45"/>
      <c r="Y142" s="53"/>
      <c r="Z142" s="44"/>
      <c r="AA142" s="40">
        <v>0.0</v>
      </c>
      <c r="AB142" s="40">
        <v>0.0</v>
      </c>
      <c r="AC142" s="40">
        <v>0.0</v>
      </c>
      <c r="AD142" s="92"/>
      <c r="AE142" s="45"/>
      <c r="AF142" s="53"/>
      <c r="AG142" s="44"/>
      <c r="AH142" s="40">
        <v>0.0</v>
      </c>
      <c r="AI142" s="40">
        <v>0.0</v>
      </c>
      <c r="AJ142" s="40">
        <v>0.0</v>
      </c>
      <c r="AK142" s="92"/>
      <c r="AL142" s="45"/>
      <c r="AM142" s="53"/>
      <c r="AN142" s="44"/>
      <c r="AO142" s="40">
        <v>0.0</v>
      </c>
      <c r="AP142" s="40">
        <v>0.0</v>
      </c>
      <c r="AQ142" s="40">
        <v>0.0</v>
      </c>
      <c r="AR142" s="92"/>
      <c r="AS142" s="45"/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2">SUM(F142,M142,T142,AA142,AH142,AO142,AV142)</f>
        <v>0</v>
      </c>
      <c r="BA142" s="39">
        <f t="shared" si="122"/>
        <v>0</v>
      </c>
      <c r="BB142" s="39">
        <f t="shared" si="122"/>
        <v>0</v>
      </c>
      <c r="BC142" s="50">
        <f>SUM(AZ142,BA142,BB142)</f>
        <v>0</v>
      </c>
      <c r="BD142" s="51"/>
      <c r="BE142" s="221">
        <f>AZ142*67.31</f>
        <v>0</v>
      </c>
      <c r="BF142" s="221"/>
      <c r="BG142" s="221"/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67"/>
      <c r="B143" s="68"/>
      <c r="C143" s="68"/>
      <c r="F143" s="204"/>
      <c r="G143" s="204"/>
      <c r="H143" s="204"/>
      <c r="I143" s="204"/>
      <c r="J143" s="118"/>
      <c r="K143" s="136"/>
      <c r="L143" s="136"/>
    </row>
    <row r="144">
      <c r="A144" s="67"/>
      <c r="B144" s="68"/>
      <c r="C144" s="68"/>
      <c r="F144" s="204"/>
      <c r="G144" s="204"/>
      <c r="H144" s="204"/>
      <c r="I144" s="204"/>
      <c r="J144" s="118"/>
      <c r="K144" s="6" t="s">
        <v>165</v>
      </c>
      <c r="L144" s="4"/>
      <c r="Y144" s="6" t="s">
        <v>145</v>
      </c>
      <c r="Z144" s="4"/>
      <c r="AM144" s="6" t="s">
        <v>145</v>
      </c>
      <c r="AN144" s="4"/>
    </row>
    <row r="145">
      <c r="A145" s="67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Z145" s="31" t="s">
        <v>4</v>
      </c>
      <c r="BA145" s="31" t="s">
        <v>13</v>
      </c>
      <c r="BB145" s="31" t="s">
        <v>6</v>
      </c>
      <c r="BC145" s="31" t="s">
        <v>14</v>
      </c>
      <c r="BE145" s="33" t="s">
        <v>4</v>
      </c>
      <c r="BF145" s="33" t="s">
        <v>13</v>
      </c>
      <c r="BG145" s="33" t="s">
        <v>6</v>
      </c>
      <c r="BH145" s="33" t="s">
        <v>15</v>
      </c>
    </row>
    <row r="146">
      <c r="A146" s="222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3">SUM(F146,M146,T146,AA146,AH146,AO146,AV146)</f>
        <v>0</v>
      </c>
      <c r="BA146" s="39">
        <f t="shared" si="123"/>
        <v>0</v>
      </c>
      <c r="BB146" s="39">
        <f t="shared" si="123"/>
        <v>0</v>
      </c>
      <c r="BC146" s="50">
        <f>SUM(AZ146,BA146,BB146)</f>
        <v>0</v>
      </c>
      <c r="BD146" s="51"/>
      <c r="BE146" s="39"/>
      <c r="BF146" s="39"/>
      <c r="BG146" s="39"/>
      <c r="BH146" s="39"/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  <c r="BG147" s="68" t="s">
        <v>15</v>
      </c>
      <c r="BH147" s="223">
        <f>SUM(BH128,BH134,BH138,BH142)</f>
        <v>0</v>
      </c>
    </row>
    <row r="148">
      <c r="A148" s="67"/>
      <c r="B148" s="68"/>
      <c r="C148" s="68"/>
      <c r="F148" s="204"/>
      <c r="G148" s="204"/>
      <c r="H148" s="204"/>
      <c r="I148" s="204"/>
      <c r="J148" s="118"/>
      <c r="K148" s="136"/>
      <c r="L148" s="136"/>
    </row>
    <row r="149">
      <c r="A149" s="67"/>
      <c r="B149" s="68"/>
      <c r="C149" s="68"/>
      <c r="F149" s="204"/>
      <c r="G149" s="204"/>
      <c r="H149" s="204"/>
      <c r="I149" s="204"/>
      <c r="J149" s="118"/>
      <c r="K149" s="136"/>
      <c r="L149" s="136"/>
    </row>
    <row r="150" ht="17.25" customHeight="1">
      <c r="A150" s="67"/>
      <c r="B150" s="68" t="s">
        <v>25</v>
      </c>
      <c r="D150" s="68" t="s">
        <v>166</v>
      </c>
      <c r="E150" s="68" t="s">
        <v>167</v>
      </c>
    </row>
    <row r="151">
      <c r="A151" s="224" t="s">
        <v>1</v>
      </c>
      <c r="B151" s="68"/>
    </row>
    <row r="152">
      <c r="A152" s="225" t="s">
        <v>45</v>
      </c>
      <c r="B152" s="68" t="s">
        <v>169</v>
      </c>
      <c r="C152" s="152"/>
      <c r="D152" s="152"/>
    </row>
    <row r="153">
      <c r="A153" s="225" t="s">
        <v>32</v>
      </c>
      <c r="B153" s="68" t="s">
        <v>171</v>
      </c>
      <c r="C153" s="67"/>
      <c r="D153" s="153"/>
      <c r="E153" s="136"/>
      <c r="F153" s="117"/>
      <c r="G153" s="117"/>
      <c r="H153" s="117"/>
      <c r="I153" s="117"/>
    </row>
    <row r="154">
      <c r="A154" s="67" t="s">
        <v>30</v>
      </c>
      <c r="B154" s="68" t="s">
        <v>175</v>
      </c>
      <c r="C154" s="152"/>
    </row>
    <row r="155">
      <c r="A155" s="67" t="s">
        <v>18</v>
      </c>
      <c r="B155" s="68" t="s">
        <v>171</v>
      </c>
      <c r="C155" s="67" t="s">
        <v>172</v>
      </c>
      <c r="D155" s="152"/>
    </row>
    <row r="156">
      <c r="A156" s="224" t="s">
        <v>51</v>
      </c>
    </row>
    <row r="157">
      <c r="A157" s="67" t="s">
        <v>335</v>
      </c>
      <c r="B157" s="68" t="s">
        <v>174</v>
      </c>
      <c r="C157" s="68" t="s">
        <v>175</v>
      </c>
    </row>
    <row r="158">
      <c r="A158" s="225" t="s">
        <v>69</v>
      </c>
      <c r="B158" s="68" t="s">
        <v>175</v>
      </c>
      <c r="C158" s="152"/>
    </row>
    <row r="159">
      <c r="A159" s="225" t="s">
        <v>73</v>
      </c>
      <c r="B159" s="68" t="s">
        <v>169</v>
      </c>
      <c r="C159" s="152"/>
      <c r="D159" s="152"/>
      <c r="E159" s="152"/>
      <c r="AN159" s="226"/>
      <c r="AO159" s="226"/>
      <c r="AP159" s="226"/>
      <c r="AQ159" s="226"/>
      <c r="AR159" s="226"/>
    </row>
    <row r="160">
      <c r="A160" s="227" t="s">
        <v>173</v>
      </c>
      <c r="AN160" s="226"/>
      <c r="AO160" s="226"/>
      <c r="AP160" s="226"/>
      <c r="AQ160" s="226"/>
      <c r="AR160" s="226"/>
    </row>
    <row r="161">
      <c r="A161" s="67" t="s">
        <v>88</v>
      </c>
      <c r="B161" s="68" t="s">
        <v>168</v>
      </c>
      <c r="C161" s="67"/>
      <c r="AN161" s="228"/>
      <c r="AO161" s="228"/>
      <c r="AP161" s="228"/>
      <c r="AQ161" s="228"/>
      <c r="AR161" s="228"/>
    </row>
    <row r="162">
      <c r="A162" s="225" t="s">
        <v>97</v>
      </c>
      <c r="B162" s="68" t="s">
        <v>172</v>
      </c>
      <c r="C162" s="68" t="s">
        <v>174</v>
      </c>
    </row>
    <row r="163">
      <c r="A163" s="225" t="s">
        <v>103</v>
      </c>
      <c r="B163" s="68" t="s">
        <v>171</v>
      </c>
      <c r="C163" s="152"/>
      <c r="D163" s="152"/>
      <c r="E163" s="152"/>
      <c r="F163" s="153"/>
      <c r="G163" s="153"/>
      <c r="H163" s="153"/>
      <c r="I163" s="153"/>
    </row>
    <row r="164">
      <c r="A164" s="225" t="s">
        <v>109</v>
      </c>
      <c r="B164" s="68" t="s">
        <v>175</v>
      </c>
      <c r="C164" s="152" t="s">
        <v>169</v>
      </c>
      <c r="D164" s="152"/>
      <c r="E164" s="152"/>
      <c r="F164" s="153"/>
      <c r="G164" s="153"/>
      <c r="H164" s="153"/>
      <c r="I164" s="153"/>
    </row>
    <row r="165">
      <c r="A165" s="229" t="s">
        <v>35</v>
      </c>
      <c r="C165" s="152"/>
      <c r="D165" s="152"/>
      <c r="E165" s="152"/>
      <c r="F165" s="153"/>
      <c r="G165" s="153"/>
      <c r="H165" s="153"/>
      <c r="I165" s="153"/>
    </row>
    <row r="166">
      <c r="A166" s="225" t="s">
        <v>139</v>
      </c>
      <c r="B166" s="68" t="s">
        <v>172</v>
      </c>
      <c r="C166" s="152"/>
      <c r="D166" s="152"/>
      <c r="E166" s="152"/>
      <c r="F166" s="153"/>
      <c r="G166" s="153"/>
      <c r="H166" s="153"/>
      <c r="I166" s="153"/>
    </row>
    <row r="167">
      <c r="A167" s="225" t="s">
        <v>82</v>
      </c>
      <c r="B167" s="68" t="s">
        <v>175</v>
      </c>
      <c r="C167" s="152"/>
      <c r="D167" s="152"/>
      <c r="E167" s="153"/>
      <c r="F167" s="153"/>
      <c r="G167" s="153"/>
      <c r="H167" s="153"/>
      <c r="I167" s="153"/>
    </row>
    <row r="168">
      <c r="A168" s="229" t="s">
        <v>23</v>
      </c>
      <c r="C168" s="152"/>
      <c r="D168" s="152"/>
      <c r="E168" s="153"/>
      <c r="F168" s="153"/>
      <c r="G168" s="153"/>
      <c r="H168" s="153"/>
      <c r="I168" s="153"/>
    </row>
    <row r="169">
      <c r="A169" s="225" t="s">
        <v>123</v>
      </c>
      <c r="B169" s="68" t="s">
        <v>175</v>
      </c>
      <c r="C169" s="152"/>
      <c r="D169" s="152"/>
      <c r="E169" s="153"/>
      <c r="F169" s="153"/>
      <c r="G169" s="153"/>
      <c r="H169" s="153"/>
      <c r="I169" s="153"/>
    </row>
    <row r="170">
      <c r="A170" s="229" t="s">
        <v>145</v>
      </c>
      <c r="B170" s="68"/>
      <c r="C170" s="152"/>
      <c r="D170" s="152"/>
      <c r="E170" s="153"/>
      <c r="F170" s="153"/>
      <c r="G170" s="153"/>
      <c r="H170" s="153"/>
      <c r="I170" s="153"/>
    </row>
    <row r="171">
      <c r="A171" s="225" t="s">
        <v>55</v>
      </c>
      <c r="B171" s="68" t="s">
        <v>169</v>
      </c>
      <c r="C171" s="152"/>
      <c r="D171" s="152"/>
      <c r="E171" s="153"/>
      <c r="F171" s="153"/>
      <c r="G171" s="153"/>
      <c r="H171" s="153"/>
      <c r="I171" s="153"/>
    </row>
    <row r="172">
      <c r="A172" s="227" t="s">
        <v>151</v>
      </c>
    </row>
    <row r="173">
      <c r="A173" s="67" t="s">
        <v>176</v>
      </c>
      <c r="B173" s="68" t="s">
        <v>168</v>
      </c>
      <c r="C173" s="67"/>
      <c r="D173" s="152"/>
    </row>
    <row r="174">
      <c r="A174" s="152" t="s">
        <v>52</v>
      </c>
      <c r="B174" s="68" t="s">
        <v>170</v>
      </c>
      <c r="C174" s="67" t="s">
        <v>172</v>
      </c>
      <c r="D174" s="152"/>
    </row>
    <row r="175">
      <c r="A175" s="152" t="s">
        <v>54</v>
      </c>
      <c r="B175" s="152" t="s">
        <v>168</v>
      </c>
      <c r="C175" s="153"/>
    </row>
    <row r="176">
      <c r="A176" s="153"/>
      <c r="B176" s="153"/>
      <c r="C176" s="153"/>
    </row>
    <row r="177">
      <c r="A177" s="153"/>
      <c r="B177" s="153"/>
      <c r="C177" s="153"/>
    </row>
    <row r="181">
      <c r="F181" s="136"/>
      <c r="G181" s="136"/>
      <c r="H181" s="136"/>
      <c r="I181" s="136"/>
    </row>
    <row r="182">
      <c r="F182" s="153"/>
      <c r="G182" s="153"/>
      <c r="H182" s="153"/>
      <c r="I182" s="153"/>
    </row>
    <row r="183">
      <c r="F183" s="153"/>
      <c r="G183" s="153"/>
      <c r="H183" s="153"/>
      <c r="I183" s="153"/>
    </row>
    <row r="184">
      <c r="F184" s="153"/>
      <c r="G184" s="153"/>
      <c r="H184" s="153"/>
      <c r="I184" s="153"/>
    </row>
    <row r="185">
      <c r="F185" s="153"/>
      <c r="G185" s="153"/>
      <c r="H185" s="153"/>
      <c r="I185" s="153"/>
    </row>
    <row r="187">
      <c r="D187" s="75"/>
      <c r="E187" s="75"/>
    </row>
    <row r="188">
      <c r="D188" s="75"/>
      <c r="E188" s="75"/>
    </row>
    <row r="189">
      <c r="D189" s="106"/>
      <c r="E189" s="106"/>
    </row>
    <row r="190">
      <c r="E190" s="32"/>
    </row>
    <row r="191">
      <c r="E191" s="51"/>
    </row>
    <row r="192">
      <c r="E192" s="51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51"/>
    </row>
    <row r="200">
      <c r="E200" s="106"/>
    </row>
    <row r="201">
      <c r="E201" s="106"/>
    </row>
    <row r="202">
      <c r="E202" s="32"/>
    </row>
    <row r="203">
      <c r="E203" s="51"/>
    </row>
    <row r="204">
      <c r="E204" s="51"/>
    </row>
  </sheetData>
  <mergeCells count="74">
    <mergeCell ref="K72:L72"/>
    <mergeCell ref="K84:L84"/>
    <mergeCell ref="AF84:AG84"/>
    <mergeCell ref="AT84:AU84"/>
    <mergeCell ref="BF85:BG85"/>
    <mergeCell ref="BF86:BG86"/>
    <mergeCell ref="K93:L93"/>
    <mergeCell ref="BF93:BG93"/>
    <mergeCell ref="AF93:AG93"/>
    <mergeCell ref="AT93:AU93"/>
    <mergeCell ref="BF95:BG95"/>
    <mergeCell ref="K102:L102"/>
    <mergeCell ref="AF102:AG102"/>
    <mergeCell ref="AT102:AU102"/>
    <mergeCell ref="BF104:BG104"/>
    <mergeCell ref="AM136:AN136"/>
    <mergeCell ref="AM140:AN140"/>
    <mergeCell ref="Y140:Z140"/>
    <mergeCell ref="Y144:Z144"/>
    <mergeCell ref="K132:L132"/>
    <mergeCell ref="Y132:Z132"/>
    <mergeCell ref="AM132:AN132"/>
    <mergeCell ref="K136:L136"/>
    <mergeCell ref="Y136:Z136"/>
    <mergeCell ref="K140:L140"/>
    <mergeCell ref="K144:L144"/>
    <mergeCell ref="AM144:AN144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2:L52"/>
    <mergeCell ref="AF52:AG52"/>
    <mergeCell ref="AT52:AU52"/>
    <mergeCell ref="BF52:BG52"/>
    <mergeCell ref="BF54:BG54"/>
    <mergeCell ref="D62:E62"/>
    <mergeCell ref="K62:L62"/>
    <mergeCell ref="BF62:BG62"/>
    <mergeCell ref="AF62:AG62"/>
    <mergeCell ref="AT62:AU62"/>
    <mergeCell ref="BF63:BG63"/>
    <mergeCell ref="AF72:AG72"/>
    <mergeCell ref="AT72:AU72"/>
    <mergeCell ref="BF73:BG73"/>
    <mergeCell ref="BF74:BG74"/>
    <mergeCell ref="K123:L123"/>
    <mergeCell ref="Y123:Z123"/>
    <mergeCell ref="AM123:AN123"/>
    <mergeCell ref="K125:L125"/>
    <mergeCell ref="Y125:Z125"/>
    <mergeCell ref="AM125:AN125"/>
    <mergeCell ref="BF126:BG126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45187.0</v>
      </c>
      <c r="F3" s="14"/>
      <c r="G3" s="14"/>
      <c r="H3" s="14"/>
      <c r="I3" s="15"/>
      <c r="J3" s="15"/>
      <c r="K3" s="16"/>
      <c r="L3" s="13">
        <v>45188.0</v>
      </c>
      <c r="M3" s="15"/>
      <c r="N3" s="15"/>
      <c r="O3" s="15"/>
      <c r="P3" s="15"/>
      <c r="Q3" s="11"/>
      <c r="R3" s="17"/>
      <c r="S3" s="13">
        <v>45189.0</v>
      </c>
      <c r="T3" s="11"/>
      <c r="U3" s="15"/>
      <c r="V3" s="15"/>
      <c r="W3" s="11"/>
      <c r="X3" s="18"/>
      <c r="Y3" s="14"/>
      <c r="Z3" s="13">
        <v>45190.0</v>
      </c>
      <c r="AA3" s="15"/>
      <c r="AB3" s="15"/>
      <c r="AC3" s="11"/>
      <c r="AD3" s="15"/>
      <c r="AE3" s="15"/>
      <c r="AF3" s="12"/>
      <c r="AG3" s="13">
        <v>45191.0</v>
      </c>
      <c r="AH3" s="15"/>
      <c r="AI3" s="11"/>
      <c r="AJ3" s="15"/>
      <c r="AK3" s="15"/>
      <c r="AL3" s="15"/>
      <c r="AM3" s="18"/>
      <c r="AN3" s="13">
        <v>45192.0</v>
      </c>
      <c r="AO3" s="11"/>
      <c r="AP3" s="19"/>
      <c r="AQ3" s="19"/>
      <c r="AR3" s="19"/>
      <c r="AS3" s="19"/>
      <c r="AT3" s="14"/>
      <c r="AU3" s="13">
        <v>45193.0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45187.0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45188.0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45189.0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45190.0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45191.0</v>
      </c>
      <c r="AF5" s="38" t="s">
        <v>352</v>
      </c>
      <c r="AG5" s="39" t="s">
        <v>208</v>
      </c>
      <c r="AH5" s="40">
        <v>0.0</v>
      </c>
      <c r="AI5" s="40">
        <v>5.5</v>
      </c>
      <c r="AJ5" s="40">
        <v>0.0</v>
      </c>
      <c r="AK5" s="66" t="s">
        <v>57</v>
      </c>
      <c r="AL5" s="37">
        <v>45192.0</v>
      </c>
      <c r="AM5" s="38" t="s">
        <v>166</v>
      </c>
      <c r="AN5" s="39" t="s">
        <v>166</v>
      </c>
      <c r="AO5" s="40">
        <v>0.0</v>
      </c>
      <c r="AP5" s="40">
        <v>0.0</v>
      </c>
      <c r="AQ5" s="40">
        <v>0.0</v>
      </c>
      <c r="AR5" s="47" t="s">
        <v>27</v>
      </c>
      <c r="AS5" s="37">
        <v>45194.0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25</v>
      </c>
      <c r="BB5" s="39">
        <f t="shared" si="1"/>
        <v>0</v>
      </c>
      <c r="BC5" s="50">
        <f t="shared" ref="BC5:BC12" si="3">SUM(AZ5,BA5,BB5)</f>
        <v>25</v>
      </c>
      <c r="BD5" s="51"/>
      <c r="BE5" s="39">
        <f t="shared" ref="BE5:BE11" si="4">AZ5*80</f>
        <v>0</v>
      </c>
      <c r="BF5" s="39">
        <f t="shared" ref="BF5:BF11" si="5">BA5*88</f>
        <v>2200</v>
      </c>
      <c r="BG5" s="39">
        <f t="shared" ref="BG5:BG11" si="6">BB5*80</f>
        <v>0</v>
      </c>
      <c r="BH5" s="39">
        <f t="shared" ref="BH5:BH12" si="7">SUM(BE5,BF5,BG5)</f>
        <v>2200</v>
      </c>
      <c r="BI5" s="51"/>
      <c r="BJ5" s="52" t="s">
        <v>1</v>
      </c>
      <c r="BK5" s="53">
        <f>BC14</f>
        <v>179.5</v>
      </c>
      <c r="BL5" s="51"/>
      <c r="BM5" s="51"/>
    </row>
    <row r="6">
      <c r="A6" s="35" t="s">
        <v>30</v>
      </c>
      <c r="B6" s="36" t="s">
        <v>19</v>
      </c>
      <c r="C6" s="37">
        <v>45187.0</v>
      </c>
      <c r="D6" s="38" t="s">
        <v>272</v>
      </c>
      <c r="E6" s="39" t="s">
        <v>21</v>
      </c>
      <c r="F6" s="40">
        <v>0.0</v>
      </c>
      <c r="G6" s="40">
        <v>0.0</v>
      </c>
      <c r="H6" s="40">
        <v>0.0</v>
      </c>
      <c r="I6" s="41" t="s">
        <v>22</v>
      </c>
      <c r="J6" s="37">
        <v>45188.0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38" t="s">
        <v>36</v>
      </c>
      <c r="Q6" s="37">
        <v>45190.0</v>
      </c>
      <c r="R6" s="38" t="s">
        <v>337</v>
      </c>
      <c r="S6" s="39" t="s">
        <v>195</v>
      </c>
      <c r="T6" s="40">
        <v>5.5</v>
      </c>
      <c r="U6" s="40">
        <v>1.0</v>
      </c>
      <c r="V6" s="40">
        <v>0.0</v>
      </c>
      <c r="W6" s="43" t="s">
        <v>26</v>
      </c>
      <c r="X6" s="37">
        <v>45190.0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45191.0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45192.0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45194.0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5.5</v>
      </c>
      <c r="BA6" s="39">
        <f t="shared" si="2"/>
        <v>25.5</v>
      </c>
      <c r="BB6" s="39">
        <f t="shared" si="2"/>
        <v>0</v>
      </c>
      <c r="BC6" s="50">
        <f t="shared" si="3"/>
        <v>31</v>
      </c>
      <c r="BD6" s="51"/>
      <c r="BE6" s="39">
        <f t="shared" si="4"/>
        <v>440</v>
      </c>
      <c r="BF6" s="39">
        <f t="shared" si="5"/>
        <v>2244</v>
      </c>
      <c r="BG6" s="39">
        <f t="shared" si="6"/>
        <v>0</v>
      </c>
      <c r="BH6" s="39">
        <f t="shared" si="7"/>
        <v>2684</v>
      </c>
      <c r="BI6" s="51"/>
      <c r="BJ6" s="52" t="s">
        <v>31</v>
      </c>
      <c r="BK6" s="55">
        <f>BC40</f>
        <v>158.5</v>
      </c>
      <c r="BL6" s="51"/>
      <c r="BM6" s="51"/>
    </row>
    <row r="7">
      <c r="A7" s="35" t="s">
        <v>32</v>
      </c>
      <c r="B7" s="41" t="s">
        <v>33</v>
      </c>
      <c r="C7" s="37">
        <v>45188.0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45189.0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45190.0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45191.0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45192.0</v>
      </c>
      <c r="AF7" s="38" t="s">
        <v>353</v>
      </c>
      <c r="AG7" s="39" t="s">
        <v>354</v>
      </c>
      <c r="AH7" s="40">
        <v>6.0</v>
      </c>
      <c r="AI7" s="40">
        <v>2.0</v>
      </c>
      <c r="AJ7" s="40">
        <v>1.5</v>
      </c>
      <c r="AK7" s="47" t="s">
        <v>43</v>
      </c>
      <c r="AL7" s="37">
        <v>45193.0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45194.0</v>
      </c>
      <c r="AT7" s="38" t="s">
        <v>337</v>
      </c>
      <c r="AU7" s="39" t="s">
        <v>195</v>
      </c>
      <c r="AV7" s="40">
        <v>5.5</v>
      </c>
      <c r="AW7" s="40">
        <v>2.0</v>
      </c>
      <c r="AX7" s="40">
        <v>0.0</v>
      </c>
      <c r="AY7" s="48"/>
      <c r="AZ7" s="49">
        <f t="shared" ref="AZ7:BB7" si="8">SUM(F7,M7,T7,AA7,AH7,AO7,AV7)</f>
        <v>35</v>
      </c>
      <c r="BA7" s="39">
        <f t="shared" si="8"/>
        <v>8</v>
      </c>
      <c r="BB7" s="39">
        <f t="shared" si="8"/>
        <v>2</v>
      </c>
      <c r="BC7" s="50">
        <f t="shared" si="3"/>
        <v>45</v>
      </c>
      <c r="BD7" s="51"/>
      <c r="BE7" s="39">
        <f t="shared" si="4"/>
        <v>2800</v>
      </c>
      <c r="BF7" s="39">
        <f t="shared" si="5"/>
        <v>704</v>
      </c>
      <c r="BG7" s="39">
        <f t="shared" si="6"/>
        <v>160</v>
      </c>
      <c r="BH7" s="39">
        <f t="shared" si="7"/>
        <v>3664</v>
      </c>
      <c r="BI7" s="51"/>
      <c r="BJ7" s="52" t="s">
        <v>23</v>
      </c>
      <c r="BK7" s="53">
        <f>BC50</f>
        <v>73.5</v>
      </c>
      <c r="BL7" s="51"/>
      <c r="BM7" s="51"/>
    </row>
    <row r="8">
      <c r="A8" s="35" t="s">
        <v>45</v>
      </c>
      <c r="B8" s="41" t="s">
        <v>33</v>
      </c>
      <c r="C8" s="37">
        <v>45188.0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45189.0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45190.0</v>
      </c>
      <c r="R8" s="38" t="s">
        <v>25</v>
      </c>
      <c r="S8" s="39" t="s">
        <v>25</v>
      </c>
      <c r="T8" s="40">
        <v>0.0</v>
      </c>
      <c r="U8" s="40">
        <v>0.0</v>
      </c>
      <c r="V8" s="40">
        <v>0.0</v>
      </c>
      <c r="W8" s="56" t="s">
        <v>37</v>
      </c>
      <c r="X8" s="37">
        <v>45191.0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45192.0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45193.0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45194.0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BC60</f>
        <v>21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152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41" t="s">
        <v>22</v>
      </c>
      <c r="J10" s="37">
        <v>45188.0</v>
      </c>
      <c r="K10" s="38" t="s">
        <v>272</v>
      </c>
      <c r="L10" s="39" t="s">
        <v>21</v>
      </c>
      <c r="M10" s="40">
        <v>0.0</v>
      </c>
      <c r="N10" s="40">
        <v>6.5</v>
      </c>
      <c r="O10" s="40">
        <v>0.0</v>
      </c>
      <c r="P10" s="42" t="s">
        <v>24</v>
      </c>
      <c r="Q10" s="37">
        <v>45189.0</v>
      </c>
      <c r="R10" s="38" t="s">
        <v>272</v>
      </c>
      <c r="S10" s="39" t="s">
        <v>21</v>
      </c>
      <c r="T10" s="40">
        <v>0.0</v>
      </c>
      <c r="U10" s="40">
        <v>6.5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13</v>
      </c>
      <c r="BB10" s="39">
        <f t="shared" si="11"/>
        <v>0</v>
      </c>
      <c r="BC10" s="50">
        <f t="shared" si="3"/>
        <v>13</v>
      </c>
      <c r="BD10" s="51"/>
      <c r="BE10" s="39">
        <f t="shared" si="4"/>
        <v>0</v>
      </c>
      <c r="BF10" s="39">
        <f t="shared" si="5"/>
        <v>1144</v>
      </c>
      <c r="BG10" s="39">
        <f t="shared" si="6"/>
        <v>0</v>
      </c>
      <c r="BH10" s="39">
        <f t="shared" si="7"/>
        <v>1144</v>
      </c>
      <c r="BI10" s="51"/>
      <c r="BJ10" s="62" t="s">
        <v>53</v>
      </c>
      <c r="BK10" s="62">
        <f>BC71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38" t="s">
        <v>36</v>
      </c>
      <c r="Q11" s="37">
        <v>45190.0</v>
      </c>
      <c r="R11" s="38" t="s">
        <v>273</v>
      </c>
      <c r="S11" s="39" t="s">
        <v>39</v>
      </c>
      <c r="T11" s="40">
        <v>5.5</v>
      </c>
      <c r="U11" s="40">
        <v>1.0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66" t="s">
        <v>57</v>
      </c>
      <c r="AL11" s="37">
        <v>45192.0</v>
      </c>
      <c r="AM11" s="38" t="s">
        <v>272</v>
      </c>
      <c r="AN11" s="39" t="s">
        <v>21</v>
      </c>
      <c r="AO11" s="40">
        <v>0.0</v>
      </c>
      <c r="AP11" s="40">
        <v>6.5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5.5</v>
      </c>
      <c r="BA11" s="39">
        <f t="shared" si="12"/>
        <v>7.5</v>
      </c>
      <c r="BB11" s="39">
        <f t="shared" si="12"/>
        <v>0</v>
      </c>
      <c r="BC11" s="50">
        <f t="shared" si="3"/>
        <v>13</v>
      </c>
      <c r="BD11" s="51"/>
      <c r="BE11" s="39">
        <f t="shared" si="4"/>
        <v>440</v>
      </c>
      <c r="BF11" s="39">
        <f t="shared" si="5"/>
        <v>660</v>
      </c>
      <c r="BG11" s="39">
        <f t="shared" si="6"/>
        <v>0</v>
      </c>
      <c r="BH11" s="39">
        <f t="shared" si="7"/>
        <v>1100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60"/>
      <c r="J12" s="45"/>
      <c r="K12" s="39"/>
      <c r="L12" s="39"/>
      <c r="M12" s="40">
        <v>0.0</v>
      </c>
      <c r="N12" s="40">
        <v>0.0</v>
      </c>
      <c r="O12" s="40">
        <v>0.0</v>
      </c>
      <c r="P12" s="42" t="s">
        <v>24</v>
      </c>
      <c r="Q12" s="37">
        <v>45189.0</v>
      </c>
      <c r="R12" s="38" t="s">
        <v>352</v>
      </c>
      <c r="S12" s="39" t="s">
        <v>208</v>
      </c>
      <c r="T12" s="40">
        <v>0.0</v>
      </c>
      <c r="U12" s="40">
        <v>5.5</v>
      </c>
      <c r="V12" s="40">
        <v>0.0</v>
      </c>
      <c r="W12" s="63"/>
      <c r="X12" s="45"/>
      <c r="Y12" s="39"/>
      <c r="Z12" s="39"/>
      <c r="AA12" s="40">
        <v>0.0</v>
      </c>
      <c r="AB12" s="40">
        <v>0.0</v>
      </c>
      <c r="AC12" s="40">
        <v>0.0</v>
      </c>
      <c r="AD12" s="44"/>
      <c r="AE12" s="45"/>
      <c r="AF12" s="39"/>
      <c r="AG12" s="39"/>
      <c r="AH12" s="40">
        <v>0.0</v>
      </c>
      <c r="AI12" s="40">
        <v>0.0</v>
      </c>
      <c r="AJ12" s="40">
        <v>0.0</v>
      </c>
      <c r="AK12" s="149"/>
      <c r="AL12" s="45"/>
      <c r="AM12" s="39"/>
      <c r="AN12" s="39"/>
      <c r="AO12" s="40">
        <v>0.0</v>
      </c>
      <c r="AP12" s="40">
        <v>0.0</v>
      </c>
      <c r="AQ12" s="40">
        <v>0.0</v>
      </c>
      <c r="AR12" s="47" t="s">
        <v>27</v>
      </c>
      <c r="AS12" s="37">
        <v>45194.0</v>
      </c>
      <c r="AT12" s="38" t="s">
        <v>297</v>
      </c>
      <c r="AU12" s="39" t="s">
        <v>197</v>
      </c>
      <c r="AV12" s="40">
        <v>0.0</v>
      </c>
      <c r="AW12" s="40">
        <v>4.0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9.5</v>
      </c>
      <c r="BB12" s="39">
        <f t="shared" si="13"/>
        <v>0</v>
      </c>
      <c r="BC12" s="50">
        <f t="shared" si="3"/>
        <v>9.5</v>
      </c>
      <c r="BD12" s="51"/>
      <c r="BE12" s="39">
        <f>AZ12*67.31</f>
        <v>0</v>
      </c>
      <c r="BF12" s="39">
        <f>BA12*74</f>
        <v>703</v>
      </c>
      <c r="BG12" s="39">
        <f>BB12*84</f>
        <v>0</v>
      </c>
      <c r="BH12" s="39">
        <f t="shared" si="7"/>
        <v>703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BC82</f>
        <v>45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82</v>
      </c>
      <c r="BA14" s="78">
        <f t="shared" si="14"/>
        <v>94.5</v>
      </c>
      <c r="BB14" s="78">
        <f t="shared" si="14"/>
        <v>3</v>
      </c>
      <c r="BC14" s="79">
        <f t="shared" si="14"/>
        <v>179.5</v>
      </c>
      <c r="BD14" s="51"/>
      <c r="BE14" s="40">
        <f t="shared" ref="BE14:BG14" si="15">sum(BE5,BE6,BE7,BE8,BE9,BE10)</f>
        <v>6120</v>
      </c>
      <c r="BF14" s="40">
        <f t="shared" si="15"/>
        <v>6820</v>
      </c>
      <c r="BG14" s="40">
        <f t="shared" si="15"/>
        <v>240</v>
      </c>
      <c r="BH14" s="40">
        <f>sum(BH5,BH6,BH7,BH8,BH9,BH10,BH11,BH12)</f>
        <v>14983</v>
      </c>
      <c r="BI14" s="51"/>
      <c r="BJ14" s="62" t="s">
        <v>59</v>
      </c>
      <c r="BK14" s="62">
        <f>BC92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SUM(BC134,BC138)</f>
        <v>32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45187.0</v>
      </c>
      <c r="F18" s="14"/>
      <c r="G18" s="14"/>
      <c r="H18" s="14"/>
      <c r="I18" s="15"/>
      <c r="J18" s="15"/>
      <c r="K18" s="16"/>
      <c r="L18" s="13">
        <v>45188.0</v>
      </c>
      <c r="M18" s="15"/>
      <c r="N18" s="15"/>
      <c r="O18" s="15"/>
      <c r="P18" s="15"/>
      <c r="Q18" s="11"/>
      <c r="R18" s="17"/>
      <c r="S18" s="13">
        <v>45189.0</v>
      </c>
      <c r="T18" s="11"/>
      <c r="U18" s="15"/>
      <c r="V18" s="15"/>
      <c r="W18" s="11"/>
      <c r="X18" s="18"/>
      <c r="Y18" s="14"/>
      <c r="Z18" s="13">
        <v>45190.0</v>
      </c>
      <c r="AA18" s="15"/>
      <c r="AB18" s="15"/>
      <c r="AC18" s="11"/>
      <c r="AD18" s="15"/>
      <c r="AE18" s="15"/>
      <c r="AF18" s="12"/>
      <c r="AG18" s="13">
        <v>45191.0</v>
      </c>
      <c r="AH18" s="15"/>
      <c r="AI18" s="11"/>
      <c r="AJ18" s="15"/>
      <c r="AK18" s="15"/>
      <c r="AL18" s="15"/>
      <c r="AM18" s="18"/>
      <c r="AN18" s="13">
        <v>45192.0</v>
      </c>
      <c r="AO18" s="11"/>
      <c r="AP18" s="19"/>
      <c r="AQ18" s="19"/>
      <c r="AR18" s="19"/>
      <c r="AS18" s="19"/>
      <c r="AT18" s="14"/>
      <c r="AU18" s="13">
        <v>45193.0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2200</v>
      </c>
      <c r="BL19" s="32"/>
      <c r="BM19" s="32"/>
    </row>
    <row r="20">
      <c r="A20" s="94" t="s">
        <v>335</v>
      </c>
      <c r="B20" s="36" t="s">
        <v>19</v>
      </c>
      <c r="C20" s="37">
        <v>45187.0</v>
      </c>
      <c r="D20" s="42" t="s">
        <v>25</v>
      </c>
      <c r="E20" s="58" t="s">
        <v>25</v>
      </c>
      <c r="F20" s="40">
        <v>0.0</v>
      </c>
      <c r="G20" s="40">
        <v>0.0</v>
      </c>
      <c r="H20" s="40">
        <v>0.0</v>
      </c>
      <c r="I20" s="41" t="s">
        <v>22</v>
      </c>
      <c r="J20" s="37">
        <v>45188.0</v>
      </c>
      <c r="K20" s="42" t="s">
        <v>211</v>
      </c>
      <c r="L20" s="58" t="s">
        <v>66</v>
      </c>
      <c r="M20" s="40">
        <v>0.0</v>
      </c>
      <c r="N20" s="40">
        <v>6.0</v>
      </c>
      <c r="O20" s="40">
        <v>0.0</v>
      </c>
      <c r="P20" s="36" t="s">
        <v>24</v>
      </c>
      <c r="Q20" s="37">
        <v>45189.0</v>
      </c>
      <c r="R20" s="42" t="s">
        <v>211</v>
      </c>
      <c r="S20" s="58" t="s">
        <v>66</v>
      </c>
      <c r="T20" s="40">
        <v>0.0</v>
      </c>
      <c r="U20" s="40">
        <v>6.0</v>
      </c>
      <c r="V20" s="40">
        <v>0.0</v>
      </c>
      <c r="W20" s="43" t="s">
        <v>26</v>
      </c>
      <c r="X20" s="37">
        <v>45190.0</v>
      </c>
      <c r="Y20" s="42" t="s">
        <v>211</v>
      </c>
      <c r="Z20" s="58" t="s">
        <v>66</v>
      </c>
      <c r="AA20" s="40">
        <v>0.0</v>
      </c>
      <c r="AB20" s="40">
        <v>6.0</v>
      </c>
      <c r="AC20" s="40">
        <v>0.0</v>
      </c>
      <c r="AD20" s="56" t="s">
        <v>56</v>
      </c>
      <c r="AE20" s="37">
        <v>45191.0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45192.0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36" t="s">
        <v>93</v>
      </c>
      <c r="AS20" s="37">
        <v>45193.0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36</v>
      </c>
      <c r="BB20" s="39">
        <f t="shared" si="16"/>
        <v>0</v>
      </c>
      <c r="BC20" s="50">
        <f t="shared" ref="BC20:BC26" si="18">SUM(AZ20,BA20,BB20)</f>
        <v>36</v>
      </c>
      <c r="BD20" s="51"/>
      <c r="BE20" s="39">
        <f t="shared" ref="BE20:BE25" si="19">AZ20*80</f>
        <v>0</v>
      </c>
      <c r="BF20" s="39">
        <f t="shared" ref="BF20:BF25" si="20">BA20*88</f>
        <v>3168</v>
      </c>
      <c r="BG20" s="39">
        <f t="shared" ref="BG20:BG25" si="21">BB20*80</f>
        <v>0</v>
      </c>
      <c r="BH20" s="39">
        <f t="shared" ref="BH20:BH26" si="22">sum(BE20,BF20,BG20)</f>
        <v>3168</v>
      </c>
      <c r="BI20" s="51"/>
      <c r="BJ20" s="39" t="s">
        <v>68</v>
      </c>
      <c r="BK20" s="93">
        <f t="shared" ref="BK20:BK22" si="23">BH6</f>
        <v>2684</v>
      </c>
      <c r="BL20" s="51"/>
      <c r="BM20" s="51"/>
    </row>
    <row r="21">
      <c r="A21" s="97" t="s">
        <v>69</v>
      </c>
      <c r="B21" s="41" t="s">
        <v>33</v>
      </c>
      <c r="C21" s="37">
        <v>45188.0</v>
      </c>
      <c r="D21" s="42" t="s">
        <v>25</v>
      </c>
      <c r="E21" s="58" t="s">
        <v>25</v>
      </c>
      <c r="F21" s="40">
        <v>0.0</v>
      </c>
      <c r="G21" s="40">
        <v>0.0</v>
      </c>
      <c r="H21" s="40">
        <v>0.0</v>
      </c>
      <c r="I21" s="57" t="s">
        <v>46</v>
      </c>
      <c r="J21" s="37">
        <v>45189.0</v>
      </c>
      <c r="K21" s="42" t="s">
        <v>274</v>
      </c>
      <c r="L21" s="58" t="s">
        <v>48</v>
      </c>
      <c r="M21" s="40">
        <v>6.0</v>
      </c>
      <c r="N21" s="40">
        <v>2.0</v>
      </c>
      <c r="O21" s="40">
        <v>0.0</v>
      </c>
      <c r="P21" s="38" t="s">
        <v>36</v>
      </c>
      <c r="Q21" s="37">
        <v>45190.0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56" t="s">
        <v>37</v>
      </c>
      <c r="X21" s="37">
        <v>45191.0</v>
      </c>
      <c r="Y21" s="42" t="s">
        <v>112</v>
      </c>
      <c r="Z21" s="58" t="s">
        <v>71</v>
      </c>
      <c r="AA21" s="40">
        <v>6.5</v>
      </c>
      <c r="AB21" s="40">
        <v>1.0</v>
      </c>
      <c r="AC21" s="40">
        <v>0.0</v>
      </c>
      <c r="AD21" s="56" t="s">
        <v>40</v>
      </c>
      <c r="AE21" s="37">
        <v>45192.0</v>
      </c>
      <c r="AF21" s="42" t="s">
        <v>355</v>
      </c>
      <c r="AG21" s="58" t="s">
        <v>356</v>
      </c>
      <c r="AH21" s="40">
        <v>5.0</v>
      </c>
      <c r="AI21" s="40">
        <v>3.0</v>
      </c>
      <c r="AJ21" s="40">
        <v>1.5</v>
      </c>
      <c r="AK21" s="96" t="s">
        <v>43</v>
      </c>
      <c r="AL21" s="37">
        <v>45193.0</v>
      </c>
      <c r="AM21" s="42" t="s">
        <v>316</v>
      </c>
      <c r="AN21" s="58" t="s">
        <v>317</v>
      </c>
      <c r="AO21" s="40">
        <v>5.0</v>
      </c>
      <c r="AP21" s="40">
        <v>3.0</v>
      </c>
      <c r="AQ21" s="40">
        <v>1.0</v>
      </c>
      <c r="AR21" s="57" t="s">
        <v>44</v>
      </c>
      <c r="AS21" s="37">
        <v>45194.0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34.5</v>
      </c>
      <c r="BA21" s="39">
        <f t="shared" si="17"/>
        <v>13</v>
      </c>
      <c r="BB21" s="39">
        <f t="shared" si="17"/>
        <v>2.5</v>
      </c>
      <c r="BC21" s="50">
        <f t="shared" si="18"/>
        <v>50</v>
      </c>
      <c r="BD21" s="51"/>
      <c r="BE21" s="39">
        <f t="shared" si="19"/>
        <v>2760</v>
      </c>
      <c r="BF21" s="39">
        <f t="shared" si="20"/>
        <v>1144</v>
      </c>
      <c r="BG21" s="39">
        <f t="shared" si="21"/>
        <v>200</v>
      </c>
      <c r="BH21" s="39">
        <f t="shared" si="22"/>
        <v>4104</v>
      </c>
      <c r="BI21" s="51"/>
      <c r="BJ21" s="39" t="s">
        <v>72</v>
      </c>
      <c r="BK21" s="93">
        <f t="shared" si="23"/>
        <v>3664</v>
      </c>
      <c r="BL21" s="51"/>
      <c r="BM21" s="51"/>
    </row>
    <row r="22">
      <c r="A22" s="35" t="s">
        <v>73</v>
      </c>
      <c r="B22" s="41" t="s">
        <v>33</v>
      </c>
      <c r="C22" s="37">
        <v>45188.0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57" t="s">
        <v>46</v>
      </c>
      <c r="J22" s="37">
        <v>45189.0</v>
      </c>
      <c r="K22" s="42" t="s">
        <v>112</v>
      </c>
      <c r="L22" s="58" t="s">
        <v>71</v>
      </c>
      <c r="M22" s="40">
        <v>6.5</v>
      </c>
      <c r="N22" s="40">
        <v>1.0</v>
      </c>
      <c r="O22" s="40">
        <v>0.0</v>
      </c>
      <c r="P22" s="38" t="s">
        <v>36</v>
      </c>
      <c r="Q22" s="37">
        <v>45190.0</v>
      </c>
      <c r="R22" s="42" t="s">
        <v>112</v>
      </c>
      <c r="S22" s="58" t="s">
        <v>71</v>
      </c>
      <c r="T22" s="40">
        <v>6.5</v>
      </c>
      <c r="U22" s="40">
        <v>1.0</v>
      </c>
      <c r="V22" s="40">
        <v>0.0</v>
      </c>
      <c r="W22" s="56" t="s">
        <v>37</v>
      </c>
      <c r="X22" s="37">
        <v>45191.0</v>
      </c>
      <c r="Y22" s="42" t="s">
        <v>25</v>
      </c>
      <c r="Z22" s="53" t="s">
        <v>25</v>
      </c>
      <c r="AA22" s="40">
        <v>0.0</v>
      </c>
      <c r="AB22" s="40">
        <v>0.0</v>
      </c>
      <c r="AC22" s="40">
        <v>0.0</v>
      </c>
      <c r="AD22" s="56" t="s">
        <v>40</v>
      </c>
      <c r="AE22" s="37">
        <v>45192.0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45193.0</v>
      </c>
      <c r="AM22" s="42" t="s">
        <v>112</v>
      </c>
      <c r="AN22" s="58" t="s">
        <v>71</v>
      </c>
      <c r="AO22" s="40">
        <v>6.5</v>
      </c>
      <c r="AP22" s="40">
        <v>1.0</v>
      </c>
      <c r="AQ22" s="40">
        <v>0.0</v>
      </c>
      <c r="AR22" s="57" t="s">
        <v>44</v>
      </c>
      <c r="AS22" s="37">
        <v>45194.0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4">SUM(F22,M22,T22,AA22,AH22,AO22,AV22)</f>
        <v>39</v>
      </c>
      <c r="BA22" s="39">
        <f t="shared" si="24"/>
        <v>6</v>
      </c>
      <c r="BB22" s="39">
        <f t="shared" si="24"/>
        <v>0</v>
      </c>
      <c r="BC22" s="50">
        <f t="shared" si="18"/>
        <v>45</v>
      </c>
      <c r="BD22" s="51"/>
      <c r="BE22" s="39">
        <f t="shared" si="19"/>
        <v>3120</v>
      </c>
      <c r="BF22" s="39">
        <f t="shared" si="20"/>
        <v>528</v>
      </c>
      <c r="BG22" s="39">
        <f t="shared" si="21"/>
        <v>0</v>
      </c>
      <c r="BH22" s="39">
        <f t="shared" si="22"/>
        <v>3648</v>
      </c>
      <c r="BI22" s="51"/>
      <c r="BJ22" s="39" t="s">
        <v>76</v>
      </c>
      <c r="BK22" s="93">
        <f t="shared" si="23"/>
        <v>3488</v>
      </c>
      <c r="BL22" s="51"/>
      <c r="BM22" s="51"/>
    </row>
    <row r="23">
      <c r="A23" s="35" t="s">
        <v>52</v>
      </c>
      <c r="B23" s="36" t="s">
        <v>19</v>
      </c>
      <c r="C23" s="37">
        <v>45187.0</v>
      </c>
      <c r="D23" s="42" t="s">
        <v>307</v>
      </c>
      <c r="E23" s="58" t="s">
        <v>180</v>
      </c>
      <c r="F23" s="40">
        <v>0.0</v>
      </c>
      <c r="G23" s="40">
        <v>5.0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9"/>
      <c r="Q23" s="45"/>
      <c r="R23" s="53"/>
      <c r="S23" s="53"/>
      <c r="T23" s="40">
        <v>0.0</v>
      </c>
      <c r="U23" s="40">
        <v>0.0</v>
      </c>
      <c r="V23" s="40">
        <v>0.0</v>
      </c>
      <c r="W23" s="64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5</v>
      </c>
      <c r="BB23" s="39">
        <f t="shared" si="25"/>
        <v>0</v>
      </c>
      <c r="BC23" s="50">
        <f t="shared" si="18"/>
        <v>5</v>
      </c>
      <c r="BD23" s="51"/>
      <c r="BE23" s="39">
        <f t="shared" si="19"/>
        <v>0</v>
      </c>
      <c r="BF23" s="39">
        <f t="shared" si="20"/>
        <v>440</v>
      </c>
      <c r="BG23" s="39">
        <f t="shared" si="21"/>
        <v>0</v>
      </c>
      <c r="BH23" s="39">
        <f t="shared" si="22"/>
        <v>440</v>
      </c>
      <c r="BI23" s="51"/>
      <c r="BJ23" s="39" t="s">
        <v>340</v>
      </c>
      <c r="BK23" s="93">
        <f t="shared" ref="BK23:BK25" si="27">BH20</f>
        <v>3168</v>
      </c>
      <c r="BL23" s="51"/>
      <c r="BM23" s="51"/>
    </row>
    <row r="24">
      <c r="A24" s="35" t="s">
        <v>54</v>
      </c>
      <c r="B24" s="41" t="s">
        <v>33</v>
      </c>
      <c r="C24" s="37">
        <v>45188.0</v>
      </c>
      <c r="D24" s="42" t="s">
        <v>274</v>
      </c>
      <c r="E24" s="58" t="s">
        <v>48</v>
      </c>
      <c r="F24" s="40">
        <v>6.0</v>
      </c>
      <c r="G24" s="40">
        <v>2.0</v>
      </c>
      <c r="H24" s="40">
        <v>0.0</v>
      </c>
      <c r="I24" s="61"/>
      <c r="J24" s="45"/>
      <c r="K24" s="53"/>
      <c r="L24" s="58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56" t="s">
        <v>37</v>
      </c>
      <c r="X24" s="37">
        <v>45191.0</v>
      </c>
      <c r="Y24" s="42" t="s">
        <v>274</v>
      </c>
      <c r="Z24" s="58" t="s">
        <v>48</v>
      </c>
      <c r="AA24" s="40">
        <v>6.0</v>
      </c>
      <c r="AB24" s="40">
        <v>2.0</v>
      </c>
      <c r="AC24" s="40">
        <v>0.0</v>
      </c>
      <c r="AD24" s="56" t="s">
        <v>40</v>
      </c>
      <c r="AE24" s="37">
        <v>45192.0</v>
      </c>
      <c r="AF24" s="42" t="s">
        <v>25</v>
      </c>
      <c r="AG24" s="58" t="s">
        <v>25</v>
      </c>
      <c r="AH24" s="40">
        <v>0.0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6">SUM(F24,M24,T24,AA24,AH24,AO24,AV24)</f>
        <v>12</v>
      </c>
      <c r="BA24" s="39">
        <f t="shared" si="26"/>
        <v>4</v>
      </c>
      <c r="BB24" s="39">
        <f t="shared" si="26"/>
        <v>0</v>
      </c>
      <c r="BC24" s="50">
        <f t="shared" si="18"/>
        <v>16</v>
      </c>
      <c r="BD24" s="51"/>
      <c r="BE24" s="39">
        <f t="shared" si="19"/>
        <v>960</v>
      </c>
      <c r="BF24" s="39">
        <f t="shared" si="20"/>
        <v>352</v>
      </c>
      <c r="BG24" s="39">
        <f t="shared" si="21"/>
        <v>0</v>
      </c>
      <c r="BH24" s="39">
        <f t="shared" si="22"/>
        <v>1312</v>
      </c>
      <c r="BI24" s="51"/>
      <c r="BJ24" s="39" t="s">
        <v>80</v>
      </c>
      <c r="BK24" s="93">
        <f t="shared" si="27"/>
        <v>4104</v>
      </c>
      <c r="BL24" s="51"/>
      <c r="BM24" s="51"/>
    </row>
    <row r="25">
      <c r="A25" s="59" t="s">
        <v>50</v>
      </c>
      <c r="B25" s="60"/>
      <c r="C25" s="45"/>
      <c r="D25" s="53"/>
      <c r="E25" s="53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8">SUM(F25,M25,T25,AA25,AH25,AO25,AV25)</f>
        <v>0</v>
      </c>
      <c r="BA25" s="39">
        <f t="shared" si="28"/>
        <v>0</v>
      </c>
      <c r="BB25" s="39">
        <f t="shared" si="28"/>
        <v>0</v>
      </c>
      <c r="BC25" s="50">
        <f t="shared" si="18"/>
        <v>0</v>
      </c>
      <c r="BD25" s="51"/>
      <c r="BE25" s="39">
        <f t="shared" si="19"/>
        <v>0</v>
      </c>
      <c r="BF25" s="39">
        <f t="shared" si="20"/>
        <v>0</v>
      </c>
      <c r="BG25" s="39">
        <f t="shared" si="21"/>
        <v>0</v>
      </c>
      <c r="BH25" s="39">
        <f t="shared" si="22"/>
        <v>0</v>
      </c>
      <c r="BI25" s="51"/>
      <c r="BJ25" s="39" t="s">
        <v>81</v>
      </c>
      <c r="BK25" s="93">
        <f t="shared" si="27"/>
        <v>3648</v>
      </c>
      <c r="BL25" s="99"/>
      <c r="BM25" s="51"/>
    </row>
    <row r="26">
      <c r="A26" s="59" t="s">
        <v>55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8"/>
      <c r="M26" s="40">
        <v>0.0</v>
      </c>
      <c r="N26" s="40">
        <v>0.0</v>
      </c>
      <c r="O26" s="40">
        <v>0.0</v>
      </c>
      <c r="P26" s="39"/>
      <c r="Q26" s="45"/>
      <c r="R26" s="53"/>
      <c r="S26" s="58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9">SUM(F26,M26,T26,AA26,AH26,AO26,AV26)</f>
        <v>0</v>
      </c>
      <c r="BA26" s="39">
        <f t="shared" si="29"/>
        <v>0</v>
      </c>
      <c r="BB26" s="39">
        <f t="shared" si="29"/>
        <v>0</v>
      </c>
      <c r="BC26" s="50">
        <f t="shared" si="18"/>
        <v>0</v>
      </c>
      <c r="BD26" s="51"/>
      <c r="BE26" s="39">
        <f>AZ26*67.31</f>
        <v>0</v>
      </c>
      <c r="BF26" s="39">
        <f>BA26*74</f>
        <v>0</v>
      </c>
      <c r="BG26" s="39">
        <f>BB26*84</f>
        <v>0</v>
      </c>
      <c r="BH26" s="39">
        <f t="shared" si="22"/>
        <v>0</v>
      </c>
      <c r="BI26" s="51"/>
      <c r="BJ26" s="39"/>
      <c r="BK26" s="93"/>
      <c r="BL26" s="99"/>
      <c r="BM26" s="51"/>
    </row>
    <row r="27">
      <c r="A27" s="59" t="s">
        <v>82</v>
      </c>
      <c r="B27" s="61"/>
      <c r="C27" s="45"/>
      <c r="D27" s="53"/>
      <c r="E27" s="58"/>
      <c r="F27" s="40">
        <v>0.0</v>
      </c>
      <c r="G27" s="40">
        <v>0.0</v>
      </c>
      <c r="H27" s="40">
        <v>0.0</v>
      </c>
      <c r="I27" s="61"/>
      <c r="J27" s="45"/>
      <c r="K27" s="53"/>
      <c r="L27" s="58"/>
      <c r="M27" s="40">
        <v>0.0</v>
      </c>
      <c r="N27" s="40">
        <v>0.0</v>
      </c>
      <c r="O27" s="40">
        <v>0.0</v>
      </c>
      <c r="P27" s="39"/>
      <c r="Q27" s="45"/>
      <c r="R27" s="53"/>
      <c r="S27" s="58"/>
      <c r="T27" s="40">
        <v>0.0</v>
      </c>
      <c r="U27" s="40">
        <v>0.0</v>
      </c>
      <c r="V27" s="40">
        <v>0.0</v>
      </c>
      <c r="W27" s="44"/>
      <c r="X27" s="45"/>
      <c r="Y27" s="53"/>
      <c r="Z27" s="53"/>
      <c r="AA27" s="40">
        <v>0.0</v>
      </c>
      <c r="AB27" s="40">
        <v>0.0</v>
      </c>
      <c r="AC27" s="40">
        <v>0.0</v>
      </c>
      <c r="AD27" s="44"/>
      <c r="AE27" s="45"/>
      <c r="AF27" s="53"/>
      <c r="AG27" s="58"/>
      <c r="AH27" s="40">
        <v>0.0</v>
      </c>
      <c r="AI27" s="40">
        <v>0.0</v>
      </c>
      <c r="AJ27" s="40">
        <v>0.0</v>
      </c>
      <c r="AK27" s="92"/>
      <c r="AL27" s="45"/>
      <c r="AM27" s="53"/>
      <c r="AN27" s="58"/>
      <c r="AO27" s="40">
        <v>0.0</v>
      </c>
      <c r="AP27" s="40">
        <v>0.0</v>
      </c>
      <c r="AQ27" s="40">
        <v>0.0</v>
      </c>
      <c r="AR27" s="63"/>
      <c r="AS27" s="45"/>
      <c r="AT27" s="53"/>
      <c r="AU27" s="58"/>
      <c r="AV27" s="40">
        <v>0.0</v>
      </c>
      <c r="AW27" s="40">
        <v>0.0</v>
      </c>
      <c r="AX27" s="40">
        <v>0.0</v>
      </c>
      <c r="AZ27" s="51"/>
      <c r="BA27" s="51"/>
      <c r="BB27" s="51"/>
      <c r="BC27" s="51"/>
      <c r="BD27" s="51"/>
      <c r="BE27" s="39"/>
      <c r="BF27" s="39"/>
      <c r="BG27" s="39"/>
      <c r="BH27" s="39"/>
      <c r="BI27" s="51"/>
      <c r="BJ27" s="39" t="s">
        <v>83</v>
      </c>
      <c r="BK27" s="93">
        <f t="shared" ref="BK27:BK29" si="31">BH32</f>
        <v>3960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85.5</v>
      </c>
      <c r="BA28" s="78">
        <f t="shared" si="30"/>
        <v>64</v>
      </c>
      <c r="BB28" s="78">
        <f>SUM(BB20,BB21,BB22,BB23,BB24,BB25)</f>
        <v>2.5</v>
      </c>
      <c r="BC28" s="79">
        <f>SUM(BC20,BC21,BC22,BC23,BC24,BC25,BC26)</f>
        <v>152</v>
      </c>
      <c r="BD28" s="51"/>
      <c r="BE28" s="40">
        <f>sum(BE20,BE21,BE22,BE23,BE24,BE25)</f>
        <v>6840</v>
      </c>
      <c r="BF28" s="40">
        <f>sum(BF20,BF21,BF22,BF23,BF24,BF257)</f>
        <v>5632</v>
      </c>
      <c r="BG28" s="40">
        <f>sum(BG20,BG21,BG22,BG23,BG24,BG25)</f>
        <v>200</v>
      </c>
      <c r="BH28" s="40">
        <f>SUM(BH20,BH21,BH22,BH23,BH24,BH25,BH26)</f>
        <v>12672</v>
      </c>
      <c r="BI28" s="51"/>
      <c r="BJ28" s="39" t="s">
        <v>84</v>
      </c>
      <c r="BK28" s="93">
        <f t="shared" si="31"/>
        <v>3696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3680</v>
      </c>
      <c r="BL29" s="106"/>
      <c r="BM29" s="106"/>
    </row>
    <row r="30">
      <c r="A30" s="10"/>
      <c r="B30" s="11"/>
      <c r="C30" s="11"/>
      <c r="D30" s="12"/>
      <c r="E30" s="13">
        <v>45187.0</v>
      </c>
      <c r="F30" s="14"/>
      <c r="G30" s="14"/>
      <c r="H30" s="14"/>
      <c r="I30" s="15"/>
      <c r="J30" s="15"/>
      <c r="K30" s="16"/>
      <c r="L30" s="13">
        <v>45188.0</v>
      </c>
      <c r="M30" s="15"/>
      <c r="N30" s="15"/>
      <c r="O30" s="15"/>
      <c r="P30" s="15"/>
      <c r="Q30" s="11"/>
      <c r="R30" s="17"/>
      <c r="S30" s="13">
        <v>45189.0</v>
      </c>
      <c r="T30" s="11"/>
      <c r="U30" s="15"/>
      <c r="V30" s="15"/>
      <c r="W30" s="11"/>
      <c r="X30" s="18"/>
      <c r="Y30" s="14"/>
      <c r="Z30" s="13">
        <v>45190.0</v>
      </c>
      <c r="AA30" s="15"/>
      <c r="AB30" s="15"/>
      <c r="AC30" s="11"/>
      <c r="AD30" s="15"/>
      <c r="AE30" s="15"/>
      <c r="AF30" s="12"/>
      <c r="AG30" s="13">
        <v>45191.0</v>
      </c>
      <c r="AH30" s="15"/>
      <c r="AI30" s="11"/>
      <c r="AJ30" s="15"/>
      <c r="AK30" s="15"/>
      <c r="AL30" s="15"/>
      <c r="AM30" s="18"/>
      <c r="AN30" s="13">
        <v>45192.0</v>
      </c>
      <c r="AO30" s="11"/>
      <c r="AP30" s="19"/>
      <c r="AQ30" s="19"/>
      <c r="AR30" s="19"/>
      <c r="AS30" s="19"/>
      <c r="AT30" s="14"/>
      <c r="AU30" s="13">
        <v>45193.0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BH65</f>
        <v>3744</v>
      </c>
      <c r="BL31" s="32"/>
      <c r="BM31" s="32"/>
    </row>
    <row r="32">
      <c r="A32" s="35" t="s">
        <v>88</v>
      </c>
      <c r="B32" s="36" t="s">
        <v>19</v>
      </c>
      <c r="C32" s="37">
        <v>45187.0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45188.0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45189.0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45190.0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45191.0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45192.0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45193.0</v>
      </c>
      <c r="AT32" s="42" t="s">
        <v>298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45</v>
      </c>
      <c r="BB32" s="39">
        <f t="shared" si="32"/>
        <v>0</v>
      </c>
      <c r="BC32" s="50">
        <f t="shared" ref="BC32:BC38" si="34">SUM(AZ32,BA32,BB32)</f>
        <v>45</v>
      </c>
      <c r="BD32" s="51"/>
      <c r="BE32" s="39">
        <f t="shared" ref="BE32:BE38" si="35">AZ32*80</f>
        <v>0</v>
      </c>
      <c r="BF32" s="39">
        <f t="shared" ref="BF32:BF38" si="36">BA32*88</f>
        <v>3960</v>
      </c>
      <c r="BG32" s="39">
        <f t="shared" ref="BG32:BG38" si="37">BB32*80</f>
        <v>0</v>
      </c>
      <c r="BH32" s="39">
        <f t="shared" ref="BH32:BH36" si="38">sum(BE32,BF32,BG32)</f>
        <v>3960</v>
      </c>
      <c r="BI32" s="51"/>
      <c r="BJ32" s="39" t="s">
        <v>96</v>
      </c>
      <c r="BK32" s="93">
        <f>SUM(BH12,BH26,BH76)</f>
        <v>2923.82</v>
      </c>
      <c r="BL32" s="51"/>
      <c r="BM32" s="51"/>
    </row>
    <row r="33">
      <c r="A33" s="109" t="s">
        <v>97</v>
      </c>
      <c r="B33" s="41" t="s">
        <v>33</v>
      </c>
      <c r="C33" s="37">
        <v>45188.0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45189.0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45190.0</v>
      </c>
      <c r="R33" s="96" t="s">
        <v>74</v>
      </c>
      <c r="S33" s="110" t="s">
        <v>99</v>
      </c>
      <c r="T33" s="40">
        <v>7.0</v>
      </c>
      <c r="U33" s="40">
        <v>0.5</v>
      </c>
      <c r="V33" s="40">
        <v>0.0</v>
      </c>
      <c r="W33" s="56" t="s">
        <v>37</v>
      </c>
      <c r="X33" s="37">
        <v>45191.0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45192.0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45193.0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45194.0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44</v>
      </c>
      <c r="BA33" s="39">
        <f t="shared" si="33"/>
        <v>2</v>
      </c>
      <c r="BB33" s="39">
        <f t="shared" si="33"/>
        <v>0</v>
      </c>
      <c r="BC33" s="50">
        <f t="shared" si="34"/>
        <v>46</v>
      </c>
      <c r="BD33" s="51"/>
      <c r="BE33" s="39">
        <f t="shared" si="35"/>
        <v>3520</v>
      </c>
      <c r="BF33" s="39">
        <f t="shared" si="36"/>
        <v>176</v>
      </c>
      <c r="BG33" s="39">
        <f t="shared" si="37"/>
        <v>0</v>
      </c>
      <c r="BH33" s="39">
        <f t="shared" si="38"/>
        <v>3696</v>
      </c>
      <c r="BI33" s="51"/>
      <c r="BJ33" s="39" t="s">
        <v>102</v>
      </c>
      <c r="BK33" s="62">
        <f>sum(BH11,BH24,BH35,BH47,BH58,BH68,BH77)</f>
        <v>3784</v>
      </c>
      <c r="BL33" s="51"/>
      <c r="BM33" s="51"/>
    </row>
    <row r="34">
      <c r="A34" s="35" t="s">
        <v>103</v>
      </c>
      <c r="B34" s="41" t="s">
        <v>33</v>
      </c>
      <c r="C34" s="37">
        <v>45188.0</v>
      </c>
      <c r="D34" s="96" t="s">
        <v>112</v>
      </c>
      <c r="E34" s="110" t="s">
        <v>71</v>
      </c>
      <c r="F34" s="40">
        <v>6.5</v>
      </c>
      <c r="G34" s="40">
        <v>1.0</v>
      </c>
      <c r="H34" s="40">
        <v>0.0</v>
      </c>
      <c r="I34" s="57" t="s">
        <v>46</v>
      </c>
      <c r="J34" s="37">
        <v>45189.0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45190.0</v>
      </c>
      <c r="R34" s="96" t="s">
        <v>112</v>
      </c>
      <c r="S34" s="110" t="s">
        <v>71</v>
      </c>
      <c r="T34" s="40">
        <v>6.5</v>
      </c>
      <c r="U34" s="40">
        <v>1.0</v>
      </c>
      <c r="V34" s="40">
        <v>0.0</v>
      </c>
      <c r="W34" s="56" t="s">
        <v>37</v>
      </c>
      <c r="X34" s="37">
        <v>45191.0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45192.0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45193.0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45194.0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40.5</v>
      </c>
      <c r="BA34" s="39">
        <f t="shared" si="39"/>
        <v>5</v>
      </c>
      <c r="BB34" s="39">
        <f t="shared" si="39"/>
        <v>0</v>
      </c>
      <c r="BC34" s="50">
        <f t="shared" si="34"/>
        <v>45.5</v>
      </c>
      <c r="BD34" s="51"/>
      <c r="BE34" s="39">
        <f t="shared" si="35"/>
        <v>3240</v>
      </c>
      <c r="BF34" s="39">
        <f t="shared" si="36"/>
        <v>440</v>
      </c>
      <c r="BG34" s="39">
        <f t="shared" si="37"/>
        <v>0</v>
      </c>
      <c r="BH34" s="39">
        <f t="shared" si="38"/>
        <v>3680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57" t="s">
        <v>44</v>
      </c>
      <c r="AS35" s="37">
        <v>45194.0</v>
      </c>
      <c r="AT35" s="95" t="s">
        <v>299</v>
      </c>
      <c r="AU35" s="98" t="s">
        <v>282</v>
      </c>
      <c r="AV35" s="40">
        <v>5.5</v>
      </c>
      <c r="AW35" s="40">
        <v>1.0</v>
      </c>
      <c r="AX35" s="40">
        <v>0.0</v>
      </c>
      <c r="AY35" s="48"/>
      <c r="AZ35" s="49">
        <f t="shared" ref="AZ35:BB35" si="40">SUM(F35,M35,T35,AA35,AH35,AO35,AV35)</f>
        <v>5.5</v>
      </c>
      <c r="BA35" s="39">
        <f t="shared" si="40"/>
        <v>1</v>
      </c>
      <c r="BB35" s="39">
        <f t="shared" si="40"/>
        <v>0</v>
      </c>
      <c r="BC35" s="50">
        <f t="shared" si="34"/>
        <v>6.5</v>
      </c>
      <c r="BD35" s="51"/>
      <c r="BE35" s="39">
        <f t="shared" si="35"/>
        <v>440</v>
      </c>
      <c r="BF35" s="39">
        <f t="shared" si="36"/>
        <v>88</v>
      </c>
      <c r="BG35" s="39">
        <f t="shared" si="37"/>
        <v>0</v>
      </c>
      <c r="BH35" s="39">
        <f t="shared" si="38"/>
        <v>528</v>
      </c>
      <c r="BI35" s="51"/>
      <c r="BJ35" s="39" t="s">
        <v>107</v>
      </c>
      <c r="BK35" s="39">
        <f>SUM(BH37,BH67)</f>
        <v>3664</v>
      </c>
      <c r="BL35" s="51"/>
      <c r="BM35" s="51"/>
    </row>
    <row r="36">
      <c r="A36" s="35" t="s">
        <v>50</v>
      </c>
      <c r="B36" s="63"/>
      <c r="C36" s="45"/>
      <c r="D36" s="53"/>
      <c r="E36" s="39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4"/>
      <c r="X36" s="45"/>
      <c r="Y36" s="111"/>
      <c r="Z36" s="111"/>
      <c r="AA36" s="40">
        <v>0.0</v>
      </c>
      <c r="AB36" s="40">
        <v>0.0</v>
      </c>
      <c r="AC36" s="40">
        <v>0.0</v>
      </c>
      <c r="AD36" s="56" t="s">
        <v>56</v>
      </c>
      <c r="AE36" s="37">
        <v>45191.0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92"/>
      <c r="AL36" s="45"/>
      <c r="AM36" s="44"/>
      <c r="AN36" s="92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</v>
      </c>
      <c r="BA36" s="39">
        <f t="shared" si="41"/>
        <v>8</v>
      </c>
      <c r="BB36" s="39">
        <f>SUM(H36,O36,V36,AC36,AJ36,AQ37,AX36)</f>
        <v>0</v>
      </c>
      <c r="BC36" s="50">
        <f t="shared" si="34"/>
        <v>8</v>
      </c>
      <c r="BD36" s="51"/>
      <c r="BE36" s="39">
        <f t="shared" si="35"/>
        <v>0</v>
      </c>
      <c r="BF36" s="39">
        <f t="shared" si="36"/>
        <v>704</v>
      </c>
      <c r="BG36" s="39">
        <f t="shared" si="37"/>
        <v>0</v>
      </c>
      <c r="BH36" s="39">
        <f t="shared" si="38"/>
        <v>704</v>
      </c>
      <c r="BI36" s="51"/>
      <c r="BJ36" s="39" t="s">
        <v>52</v>
      </c>
      <c r="BK36" s="39">
        <f>sum(BH10,BH23,BH38,BH46,BH56,BH66,BH79)</f>
        <v>3116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57" t="s">
        <v>46</v>
      </c>
      <c r="J37" s="37">
        <v>45189.0</v>
      </c>
      <c r="K37" s="96" t="s">
        <v>112</v>
      </c>
      <c r="L37" s="110" t="s">
        <v>71</v>
      </c>
      <c r="M37" s="40">
        <v>6.5</v>
      </c>
      <c r="N37" s="40">
        <v>1.0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6.5</v>
      </c>
      <c r="BA37" s="39">
        <f t="shared" si="42"/>
        <v>1</v>
      </c>
      <c r="BB37" s="39">
        <f t="shared" ref="BB37:BB38" si="44">SUM(H37,O37,V37,AC37,AJ37,AQ39,AX37)</f>
        <v>0</v>
      </c>
      <c r="BC37" s="50">
        <f t="shared" si="34"/>
        <v>7.5</v>
      </c>
      <c r="BD37" s="51"/>
      <c r="BE37" s="39">
        <f t="shared" si="35"/>
        <v>520</v>
      </c>
      <c r="BF37" s="39">
        <f t="shared" si="36"/>
        <v>88</v>
      </c>
      <c r="BG37" s="39">
        <f t="shared" si="37"/>
        <v>0</v>
      </c>
      <c r="BH37" s="39">
        <f t="shared" ref="BH37:BH38" si="45">SUM(BE37,BF37,BG37)</f>
        <v>608</v>
      </c>
      <c r="BI37" s="51"/>
      <c r="BJ37" s="39" t="s">
        <v>108</v>
      </c>
      <c r="BK37" s="39">
        <f>BH45</f>
        <v>3588</v>
      </c>
      <c r="BL37" s="51"/>
      <c r="BM37" s="51"/>
    </row>
    <row r="38">
      <c r="A38" s="35" t="s">
        <v>52</v>
      </c>
      <c r="B38" s="61"/>
      <c r="C38" s="45"/>
      <c r="D38" s="92"/>
      <c r="E38" s="110"/>
      <c r="F38" s="40">
        <v>0.0</v>
      </c>
      <c r="G38" s="40">
        <v>0.0</v>
      </c>
      <c r="H38" s="40">
        <v>0.0</v>
      </c>
      <c r="I38" s="61"/>
      <c r="J38" s="45"/>
      <c r="K38" s="92"/>
      <c r="L38" s="110"/>
      <c r="M38" s="40">
        <v>0.0</v>
      </c>
      <c r="N38" s="40">
        <v>0.0</v>
      </c>
      <c r="O38" s="40">
        <v>0.0</v>
      </c>
      <c r="P38" s="39"/>
      <c r="Q38" s="45"/>
      <c r="R38" s="92"/>
      <c r="S38" s="110"/>
      <c r="T38" s="40">
        <v>0.0</v>
      </c>
      <c r="U38" s="40">
        <v>0.0</v>
      </c>
      <c r="V38" s="40">
        <v>0.0</v>
      </c>
      <c r="W38" s="44"/>
      <c r="X38" s="45"/>
      <c r="Y38" s="111"/>
      <c r="Z38" s="111"/>
      <c r="AA38" s="40">
        <v>0.0</v>
      </c>
      <c r="AB38" s="40">
        <v>0.0</v>
      </c>
      <c r="AC38" s="40">
        <v>0.0</v>
      </c>
      <c r="AD38" s="44"/>
      <c r="AE38" s="45"/>
      <c r="AF38" s="44"/>
      <c r="AG38" s="92"/>
      <c r="AH38" s="40">
        <v>0.0</v>
      </c>
      <c r="AI38" s="40">
        <v>0.0</v>
      </c>
      <c r="AJ38" s="40">
        <v>0.0</v>
      </c>
      <c r="AK38" s="92"/>
      <c r="AL38" s="45"/>
      <c r="AM38" s="44"/>
      <c r="AN38" s="110"/>
      <c r="AO38" s="40">
        <v>0.0</v>
      </c>
      <c r="AP38" s="40">
        <v>0.0</v>
      </c>
      <c r="AQ38" s="40">
        <v>0.0</v>
      </c>
      <c r="AR38" s="61"/>
      <c r="AS38" s="45"/>
      <c r="AT38" s="98"/>
      <c r="AU38" s="98"/>
      <c r="AV38" s="40">
        <v>0.0</v>
      </c>
      <c r="AW38" s="40">
        <v>0.0</v>
      </c>
      <c r="AX38" s="40">
        <v>0.0</v>
      </c>
      <c r="AY38" s="48"/>
      <c r="AZ38" s="49">
        <f t="shared" ref="AZ38:BA38" si="43">SUM(F38,M38,T38,AA38,AH38,AO38,AV38)</f>
        <v>0</v>
      </c>
      <c r="BA38" s="39">
        <f t="shared" si="43"/>
        <v>0</v>
      </c>
      <c r="BB38" s="39">
        <f t="shared" si="44"/>
        <v>0</v>
      </c>
      <c r="BC38" s="50">
        <f t="shared" si="34"/>
        <v>0</v>
      </c>
      <c r="BD38" s="51"/>
      <c r="BE38" s="39">
        <f t="shared" si="35"/>
        <v>0</v>
      </c>
      <c r="BF38" s="39">
        <f t="shared" si="36"/>
        <v>0</v>
      </c>
      <c r="BG38" s="39">
        <f t="shared" si="37"/>
        <v>0</v>
      </c>
      <c r="BH38" s="39">
        <f t="shared" si="45"/>
        <v>0</v>
      </c>
      <c r="BI38" s="51"/>
      <c r="BJ38" s="39"/>
      <c r="BK38" s="39"/>
      <c r="BL38" s="51"/>
      <c r="BM38" s="51"/>
    </row>
    <row r="39">
      <c r="A39" s="116"/>
      <c r="B39" s="117"/>
      <c r="C39" s="71"/>
      <c r="D39" s="32"/>
      <c r="E39" s="32"/>
      <c r="F39" s="117"/>
      <c r="G39" s="117"/>
      <c r="H39" s="117"/>
      <c r="I39" s="117"/>
      <c r="J39" s="118"/>
      <c r="K39" s="32"/>
      <c r="L39" s="32"/>
      <c r="M39" s="51"/>
      <c r="N39" s="51"/>
      <c r="O39" s="51"/>
      <c r="P39" s="51"/>
      <c r="Q39" s="71"/>
      <c r="R39" s="32"/>
      <c r="S39" s="32"/>
      <c r="T39" s="8"/>
      <c r="U39" s="8"/>
      <c r="V39" s="8"/>
      <c r="W39" s="8"/>
      <c r="X39" s="8"/>
      <c r="Y39" s="32"/>
      <c r="Z39" s="32"/>
      <c r="AA39" s="119"/>
      <c r="AB39" s="119"/>
      <c r="AC39" s="119"/>
      <c r="AD39" s="119"/>
      <c r="AE39" s="8"/>
      <c r="AF39" s="74"/>
      <c r="AG39" s="74"/>
      <c r="AH39" s="8"/>
      <c r="AI39" s="8"/>
      <c r="AJ39" s="8"/>
      <c r="AK39" s="8"/>
      <c r="AL39" s="8"/>
      <c r="AM39" s="74"/>
      <c r="AN39" s="74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48"/>
      <c r="AZ39" s="51"/>
      <c r="BA39" s="51"/>
      <c r="BB39" s="51"/>
      <c r="BC39" s="51"/>
      <c r="BD39" s="51"/>
      <c r="BE39" s="39"/>
      <c r="BF39" s="39"/>
      <c r="BG39" s="39"/>
      <c r="BH39" s="39"/>
      <c r="BI39" s="51"/>
      <c r="BJ39" s="39" t="s">
        <v>114</v>
      </c>
      <c r="BK39" s="39">
        <f>SUM(BH9,BH25,BH36,BH44,BH57,BH69,BH78)</f>
        <v>4504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6">SUM(AZ32,AZ33,AZ34,AZ35,AZ36,AZ37,AZ38)</f>
        <v>96.5</v>
      </c>
      <c r="BA40" s="78">
        <f t="shared" si="46"/>
        <v>62</v>
      </c>
      <c r="BB40" s="78">
        <f>SUM(BB32,BB33,BB34,BB35,BB36,BB37)</f>
        <v>0</v>
      </c>
      <c r="BC40" s="79">
        <f>SUM(BC32,BC33,BC34,BC35,BC36,BC37,BC38)</f>
        <v>158.5</v>
      </c>
      <c r="BD40" s="51"/>
      <c r="BE40" s="40">
        <f>SUM(BE32,BE33,BE34,BE36,BE35,BE37,BE38)</f>
        <v>7720</v>
      </c>
      <c r="BF40" s="40">
        <f>SUM(BF32,BF33,BF34,BF35,BF36,BF37,BF38)</f>
        <v>5456</v>
      </c>
      <c r="BG40" s="40">
        <f>SUM(BG32,BG33,BG34,BG34,BG35,BG36,BG37,BG38)</f>
        <v>0</v>
      </c>
      <c r="BH40" s="40">
        <f>sum(BH32,BH33,BH34,BH35,BH36,BH37,BH38)</f>
        <v>13176</v>
      </c>
      <c r="BI40" s="51"/>
      <c r="BJ40" s="39" t="s">
        <v>357</v>
      </c>
      <c r="BK40" s="39">
        <f>BH134</f>
        <v>1076.96</v>
      </c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 t="s">
        <v>109</v>
      </c>
      <c r="BK41" s="39">
        <f>BH138</f>
        <v>1076.96</v>
      </c>
      <c r="BL41" s="8"/>
      <c r="BM41" s="8"/>
    </row>
    <row r="42">
      <c r="A42" s="10"/>
      <c r="B42" s="11"/>
      <c r="C42" s="11"/>
      <c r="D42" s="12"/>
      <c r="E42" s="13">
        <v>45187.0</v>
      </c>
      <c r="F42" s="14"/>
      <c r="G42" s="14"/>
      <c r="H42" s="14"/>
      <c r="I42" s="15"/>
      <c r="J42" s="15"/>
      <c r="K42" s="16"/>
      <c r="L42" s="13">
        <v>45188.0</v>
      </c>
      <c r="M42" s="15"/>
      <c r="N42" s="15"/>
      <c r="O42" s="15"/>
      <c r="P42" s="15"/>
      <c r="Q42" s="11"/>
      <c r="R42" s="17"/>
      <c r="S42" s="13">
        <v>45189.0</v>
      </c>
      <c r="T42" s="11"/>
      <c r="U42" s="15"/>
      <c r="V42" s="15"/>
      <c r="W42" s="11"/>
      <c r="X42" s="18"/>
      <c r="Y42" s="14"/>
      <c r="Z42" s="13">
        <v>45190.0</v>
      </c>
      <c r="AA42" s="15"/>
      <c r="AB42" s="15"/>
      <c r="AC42" s="11"/>
      <c r="AD42" s="15"/>
      <c r="AE42" s="15"/>
      <c r="AF42" s="12"/>
      <c r="AG42" s="13">
        <v>45191.0</v>
      </c>
      <c r="AH42" s="15"/>
      <c r="AI42" s="11"/>
      <c r="AJ42" s="15"/>
      <c r="AK42" s="15"/>
      <c r="AL42" s="15"/>
      <c r="AM42" s="18"/>
      <c r="AN42" s="13">
        <v>45192.0</v>
      </c>
      <c r="AO42" s="11"/>
      <c r="AP42" s="19"/>
      <c r="AQ42" s="19"/>
      <c r="AR42" s="19"/>
      <c r="AS42" s="19"/>
      <c r="AT42" s="14"/>
      <c r="AU42" s="13">
        <v>45193.0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275" t="s">
        <v>62</v>
      </c>
      <c r="C44" s="37">
        <v>45188.0</v>
      </c>
      <c r="D44" s="42" t="s">
        <v>308</v>
      </c>
      <c r="E44" s="53" t="s">
        <v>309</v>
      </c>
      <c r="F44" s="40">
        <v>2.5</v>
      </c>
      <c r="G44" s="40">
        <v>5.5</v>
      </c>
      <c r="H44" s="40">
        <v>2.5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8" t="s">
        <v>64</v>
      </c>
      <c r="Q44" s="37">
        <v>45190.0</v>
      </c>
      <c r="R44" s="42" t="s">
        <v>283</v>
      </c>
      <c r="S44" s="53" t="s">
        <v>118</v>
      </c>
      <c r="T44" s="40">
        <v>0.0</v>
      </c>
      <c r="U44" s="40">
        <v>5.5</v>
      </c>
      <c r="V44" s="40">
        <v>0.0</v>
      </c>
      <c r="W44" s="53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42" t="s">
        <v>79</v>
      </c>
      <c r="AL44" s="37">
        <v>45193.0</v>
      </c>
      <c r="AM44" s="42" t="s">
        <v>284</v>
      </c>
      <c r="AN44" s="53" t="s">
        <v>122</v>
      </c>
      <c r="AO44" s="40">
        <v>0.0</v>
      </c>
      <c r="AP44" s="40">
        <v>3.5</v>
      </c>
      <c r="AQ44" s="40">
        <v>0.0</v>
      </c>
      <c r="AR44" s="42" t="s">
        <v>27</v>
      </c>
      <c r="AS44" s="37">
        <v>45194.0</v>
      </c>
      <c r="AT44" s="42" t="s">
        <v>284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7">SUM(F44,M44,T44,AA44,AH44,AO44,AV44)</f>
        <v>2.5</v>
      </c>
      <c r="BA44" s="39">
        <f t="shared" si="47"/>
        <v>18</v>
      </c>
      <c r="BB44" s="39">
        <f t="shared" si="47"/>
        <v>2.5</v>
      </c>
      <c r="BC44" s="50">
        <f t="shared" ref="BC44:BC48" si="49">SUM(AZ44,BA44,BB44)</f>
        <v>23</v>
      </c>
      <c r="BD44" s="51"/>
      <c r="BE44" s="39">
        <f t="shared" ref="BE44:BE48" si="50">AZ44*80</f>
        <v>200</v>
      </c>
      <c r="BF44" s="39">
        <f t="shared" ref="BF44:BF48" si="51">BA44*88</f>
        <v>1584</v>
      </c>
      <c r="BG44" s="39">
        <f t="shared" ref="BG44:BG48" si="52">BB44*80</f>
        <v>200</v>
      </c>
      <c r="BH44" s="39">
        <f t="shared" ref="BH44:BH48" si="53">sum(BE44,BF44,BG44)</f>
        <v>1984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45188.0</v>
      </c>
      <c r="D45" s="38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45189.0</v>
      </c>
      <c r="K45" s="42" t="s">
        <v>308</v>
      </c>
      <c r="L45" s="53" t="s">
        <v>309</v>
      </c>
      <c r="M45" s="40">
        <v>2.5</v>
      </c>
      <c r="N45" s="40">
        <v>5.5</v>
      </c>
      <c r="O45" s="40">
        <v>2.5</v>
      </c>
      <c r="P45" s="38" t="s">
        <v>36</v>
      </c>
      <c r="Q45" s="37">
        <v>45190.0</v>
      </c>
      <c r="R45" s="131" t="s">
        <v>236</v>
      </c>
      <c r="S45" s="111" t="s">
        <v>125</v>
      </c>
      <c r="T45" s="40">
        <v>5.0</v>
      </c>
      <c r="U45" s="40">
        <v>0.0</v>
      </c>
      <c r="V45" s="40">
        <v>0.0</v>
      </c>
      <c r="W45" s="42" t="s">
        <v>37</v>
      </c>
      <c r="X45" s="37">
        <v>45191.0</v>
      </c>
      <c r="Y45" s="131" t="s">
        <v>285</v>
      </c>
      <c r="Z45" s="111" t="s">
        <v>129</v>
      </c>
      <c r="AA45" s="40">
        <v>5.0</v>
      </c>
      <c r="AB45" s="40">
        <v>2.0</v>
      </c>
      <c r="AC45" s="40">
        <v>0.0</v>
      </c>
      <c r="AD45" s="42" t="s">
        <v>40</v>
      </c>
      <c r="AE45" s="37">
        <v>45192.0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45193.0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45194.0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8">SUM(F45,M45,T45,AA45,AH45,AO45,AV45)</f>
        <v>27.5</v>
      </c>
      <c r="BA45" s="39">
        <f t="shared" si="48"/>
        <v>13.5</v>
      </c>
      <c r="BB45" s="39">
        <f t="shared" si="48"/>
        <v>2.5</v>
      </c>
      <c r="BC45" s="50">
        <f t="shared" si="49"/>
        <v>43.5</v>
      </c>
      <c r="BD45" s="51"/>
      <c r="BE45" s="39">
        <f t="shared" si="50"/>
        <v>2200</v>
      </c>
      <c r="BF45" s="39">
        <f t="shared" si="51"/>
        <v>1188</v>
      </c>
      <c r="BG45" s="39">
        <f t="shared" si="52"/>
        <v>200</v>
      </c>
      <c r="BH45" s="39">
        <f t="shared" si="53"/>
        <v>3588</v>
      </c>
      <c r="BI45" s="51"/>
      <c r="BJ45" s="51"/>
      <c r="BK45" s="51"/>
      <c r="BL45" s="51"/>
      <c r="BM45" s="51"/>
    </row>
    <row r="46">
      <c r="A46" s="59" t="s">
        <v>52</v>
      </c>
      <c r="B46" s="134"/>
      <c r="C46" s="45"/>
      <c r="D46" s="53"/>
      <c r="E46" s="53"/>
      <c r="F46" s="40">
        <v>0.0</v>
      </c>
      <c r="G46" s="40">
        <v>0.0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53"/>
      <c r="X46" s="45"/>
      <c r="Y46" s="53"/>
      <c r="Z46" s="53"/>
      <c r="AA46" s="40">
        <v>0.0</v>
      </c>
      <c r="AB46" s="40">
        <v>0.0</v>
      </c>
      <c r="AC46" s="40">
        <v>0.0</v>
      </c>
      <c r="AD46" s="42" t="s">
        <v>78</v>
      </c>
      <c r="AE46" s="37">
        <v>45192.0</v>
      </c>
      <c r="AF46" s="42" t="s">
        <v>284</v>
      </c>
      <c r="AG46" s="53" t="s">
        <v>122</v>
      </c>
      <c r="AH46" s="40">
        <v>0.0</v>
      </c>
      <c r="AI46" s="40">
        <v>3.5</v>
      </c>
      <c r="AJ46" s="40">
        <v>0.0</v>
      </c>
      <c r="AK46" s="53"/>
      <c r="AL46" s="45"/>
      <c r="AM46" s="53"/>
      <c r="AN46" s="53"/>
      <c r="AO46" s="40">
        <v>0.0</v>
      </c>
      <c r="AP46" s="40">
        <v>0.0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4">SUM(F46,M46,T46,AA46,AH46,AO46,AV46)</f>
        <v>0</v>
      </c>
      <c r="BA46" s="39">
        <f t="shared" si="54"/>
        <v>3.5</v>
      </c>
      <c r="BB46" s="39">
        <f t="shared" si="54"/>
        <v>0</v>
      </c>
      <c r="BC46" s="50">
        <f t="shared" si="49"/>
        <v>3.5</v>
      </c>
      <c r="BD46" s="51"/>
      <c r="BE46" s="39">
        <f t="shared" si="50"/>
        <v>0</v>
      </c>
      <c r="BF46" s="39">
        <f t="shared" si="51"/>
        <v>308</v>
      </c>
      <c r="BG46" s="39">
        <f t="shared" si="52"/>
        <v>0</v>
      </c>
      <c r="BH46" s="39">
        <f t="shared" si="53"/>
        <v>308</v>
      </c>
      <c r="BI46" s="51"/>
      <c r="BJ46" s="132"/>
      <c r="BK46" s="133"/>
      <c r="BL46" s="51"/>
      <c r="BM46" s="51"/>
    </row>
    <row r="47">
      <c r="A47" s="59" t="s">
        <v>54</v>
      </c>
      <c r="B47" s="134"/>
      <c r="C47" s="45"/>
      <c r="D47" s="53"/>
      <c r="E47" s="53"/>
      <c r="F47" s="40">
        <v>0.0</v>
      </c>
      <c r="G47" s="40">
        <v>0.0</v>
      </c>
      <c r="H47" s="40">
        <v>0.0</v>
      </c>
      <c r="I47" s="53"/>
      <c r="J47" s="45"/>
      <c r="K47" s="53"/>
      <c r="L47" s="53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42" t="s">
        <v>67</v>
      </c>
      <c r="X47" s="37">
        <v>45191.0</v>
      </c>
      <c r="Y47" s="42" t="s">
        <v>284</v>
      </c>
      <c r="Z47" s="53" t="s">
        <v>122</v>
      </c>
      <c r="AA47" s="40">
        <v>0.0</v>
      </c>
      <c r="AB47" s="40">
        <v>3.5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53"/>
      <c r="AU47" s="53"/>
      <c r="AV47" s="40">
        <v>0.0</v>
      </c>
      <c r="AW47" s="40">
        <v>0.0</v>
      </c>
      <c r="AX47" s="40">
        <v>0.0</v>
      </c>
      <c r="AY47" s="48"/>
      <c r="AZ47" s="49">
        <f t="shared" ref="AZ47:BB47" si="55">SUM(F47,M47,T47,AA47,AH47,AO47,AV47)</f>
        <v>0</v>
      </c>
      <c r="BA47" s="39">
        <f t="shared" si="55"/>
        <v>3.5</v>
      </c>
      <c r="BB47" s="39">
        <f t="shared" si="55"/>
        <v>0</v>
      </c>
      <c r="BC47" s="50">
        <f t="shared" si="49"/>
        <v>3.5</v>
      </c>
      <c r="BD47" s="51"/>
      <c r="BE47" s="39">
        <f t="shared" si="50"/>
        <v>0</v>
      </c>
      <c r="BF47" s="39">
        <f t="shared" si="51"/>
        <v>308</v>
      </c>
      <c r="BG47" s="39">
        <f t="shared" si="52"/>
        <v>0</v>
      </c>
      <c r="BH47" s="39">
        <f t="shared" si="53"/>
        <v>308</v>
      </c>
      <c r="BI47" s="51"/>
      <c r="BJ47" s="39" t="s">
        <v>130</v>
      </c>
      <c r="BK47" s="92">
        <f>sum(BH14,BH28,BH40,BH50,BH60,BH71,BH82,BH134,BH138)</f>
        <v>61769.74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39"/>
      <c r="S48" s="39"/>
      <c r="T48" s="40">
        <v>0.0</v>
      </c>
      <c r="U48" s="40">
        <v>0.0</v>
      </c>
      <c r="V48" s="40">
        <v>0.0</v>
      </c>
      <c r="W48" s="53"/>
      <c r="X48" s="45"/>
      <c r="Y48" s="39"/>
      <c r="Z48" s="39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6">SUM(F48,M48,T48,AA48,AH48,AO48,AV48)</f>
        <v>0</v>
      </c>
      <c r="BA48" s="39">
        <f t="shared" si="56"/>
        <v>0</v>
      </c>
      <c r="BB48" s="39">
        <f t="shared" si="56"/>
        <v>0</v>
      </c>
      <c r="BC48" s="50">
        <f t="shared" si="49"/>
        <v>0</v>
      </c>
      <c r="BD48" s="51"/>
      <c r="BE48" s="39">
        <f t="shared" si="50"/>
        <v>0</v>
      </c>
      <c r="BF48" s="39">
        <f t="shared" si="51"/>
        <v>0</v>
      </c>
      <c r="BG48" s="39">
        <f t="shared" si="52"/>
        <v>0</v>
      </c>
      <c r="BH48" s="39">
        <f t="shared" si="53"/>
        <v>0</v>
      </c>
      <c r="BI48" s="51"/>
      <c r="BJ48" s="39"/>
      <c r="BK48" s="92"/>
      <c r="BL48" s="51"/>
      <c r="BM48" s="51"/>
    </row>
    <row r="49">
      <c r="B49" s="135"/>
      <c r="C49" s="71"/>
      <c r="D49" s="136"/>
      <c r="E49" s="136"/>
      <c r="F49" s="117"/>
      <c r="G49" s="117"/>
      <c r="H49" s="117"/>
      <c r="I49" s="117"/>
      <c r="J49" s="118"/>
      <c r="K49" s="136"/>
      <c r="L49" s="136"/>
      <c r="M49" s="51"/>
      <c r="N49" s="51"/>
      <c r="O49" s="51"/>
      <c r="P49" s="51"/>
      <c r="Q49" s="71"/>
      <c r="R49" s="136"/>
      <c r="S49" s="136"/>
      <c r="T49" s="136"/>
      <c r="U49" s="136"/>
      <c r="V49" s="136"/>
      <c r="W49" s="136"/>
      <c r="X49" s="71"/>
      <c r="Y49" s="136"/>
      <c r="Z49" s="136"/>
      <c r="AF49" s="137"/>
      <c r="AG49" s="137"/>
      <c r="AO49" s="138"/>
      <c r="AP49" s="138"/>
      <c r="AQ49" s="138"/>
      <c r="AR49" s="138"/>
      <c r="AS49" s="118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53"/>
      <c r="BF49" s="53"/>
      <c r="BG49" s="53"/>
      <c r="BH49" s="53"/>
      <c r="BI49" s="136"/>
      <c r="BJ49" s="39" t="s">
        <v>134</v>
      </c>
      <c r="BK49" s="39">
        <f>sum(BK19,BK20,BK21,BK22,BK23,BK24,BK25,BK27,BK28,BK29,BK31,BK32,BK33,BK35,BK36,BK37,BK39,BK40,BK41)</f>
        <v>61769.74</v>
      </c>
      <c r="BL49" s="136"/>
      <c r="BM49" s="136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74"/>
      <c r="AG50" s="74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76" t="s">
        <v>14</v>
      </c>
      <c r="AZ50" s="77">
        <f t="shared" ref="AZ50:BA50" si="57">SUM(AZ44,AZ45,AZ46,AZ47,AZ48)</f>
        <v>30</v>
      </c>
      <c r="BA50" s="78">
        <f t="shared" si="57"/>
        <v>38.5</v>
      </c>
      <c r="BB50" s="78">
        <f>SUM(BB44,BB45,BB46,BB47)</f>
        <v>5</v>
      </c>
      <c r="BC50" s="79">
        <f>SUM(BC44,BC45,BC46,BC47,BC48)</f>
        <v>73.5</v>
      </c>
      <c r="BD50" s="51"/>
      <c r="BE50" s="40">
        <f t="shared" ref="BE50:BF50" si="58">SUM(BE44:BE47)</f>
        <v>2400</v>
      </c>
      <c r="BF50" s="40">
        <f t="shared" si="58"/>
        <v>3388</v>
      </c>
      <c r="BG50" s="40">
        <f>BB50*80</f>
        <v>400</v>
      </c>
      <c r="BH50" s="40">
        <f>SUM(BH44,BH45,BH46,BH47,BH48)</f>
        <v>6188</v>
      </c>
      <c r="BI50" s="51"/>
      <c r="BJ50" s="51"/>
      <c r="BK50" s="51"/>
      <c r="BL50" s="51"/>
      <c r="BM50" s="51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</row>
    <row r="52">
      <c r="F52" s="73"/>
      <c r="G52" s="73"/>
      <c r="H52" s="73"/>
      <c r="I52" s="73"/>
      <c r="K52" s="80" t="s">
        <v>49</v>
      </c>
      <c r="L52" s="81"/>
      <c r="AF52" s="82" t="s">
        <v>49</v>
      </c>
      <c r="AG52" s="81"/>
      <c r="AT52" s="82" t="s">
        <v>49</v>
      </c>
      <c r="AU52" s="81"/>
      <c r="BF52" s="82" t="s">
        <v>49</v>
      </c>
      <c r="BG52" s="81"/>
    </row>
    <row r="53">
      <c r="F53" s="73"/>
      <c r="G53" s="73"/>
      <c r="H53" s="73"/>
      <c r="I53" s="73"/>
      <c r="K53" s="139"/>
      <c r="L53" s="140"/>
      <c r="AF53" s="141"/>
      <c r="AG53" s="142"/>
    </row>
    <row r="54" ht="15.0" customHeight="1">
      <c r="A54" s="10"/>
      <c r="B54" s="11"/>
      <c r="C54" s="11"/>
      <c r="D54" s="12"/>
      <c r="E54" s="13">
        <v>45187.0</v>
      </c>
      <c r="F54" s="14"/>
      <c r="G54" s="14"/>
      <c r="H54" s="14"/>
      <c r="I54" s="15"/>
      <c r="J54" s="15"/>
      <c r="K54" s="16"/>
      <c r="L54" s="13">
        <v>45188.0</v>
      </c>
      <c r="M54" s="15"/>
      <c r="N54" s="15"/>
      <c r="O54" s="15"/>
      <c r="P54" s="15"/>
      <c r="Q54" s="11"/>
      <c r="R54" s="17"/>
      <c r="S54" s="13">
        <v>45189.0</v>
      </c>
      <c r="T54" s="11"/>
      <c r="U54" s="15"/>
      <c r="V54" s="15"/>
      <c r="W54" s="11"/>
      <c r="X54" s="18"/>
      <c r="Y54" s="14"/>
      <c r="Z54" s="13">
        <v>45190.0</v>
      </c>
      <c r="AA54" s="15"/>
      <c r="AB54" s="15"/>
      <c r="AC54" s="11"/>
      <c r="AD54" s="15"/>
      <c r="AE54" s="15"/>
      <c r="AF54" s="12"/>
      <c r="AG54" s="13">
        <v>45191.0</v>
      </c>
      <c r="AH54" s="15"/>
      <c r="AI54" s="11"/>
      <c r="AJ54" s="15"/>
      <c r="AK54" s="15"/>
      <c r="AL54" s="15"/>
      <c r="AM54" s="18"/>
      <c r="AN54" s="13">
        <v>45192.0</v>
      </c>
      <c r="AO54" s="11"/>
      <c r="AP54" s="19"/>
      <c r="AQ54" s="19"/>
      <c r="AR54" s="19"/>
      <c r="AS54" s="19"/>
      <c r="AT54" s="14"/>
      <c r="AU54" s="13">
        <v>45193.0</v>
      </c>
      <c r="AV54" s="19"/>
      <c r="AW54" s="19"/>
      <c r="AX54" s="19"/>
      <c r="AY54" s="20"/>
      <c r="AZ54" s="19"/>
      <c r="BA54" s="19"/>
      <c r="BB54" s="19"/>
      <c r="BC54" s="19"/>
      <c r="BD54" s="20"/>
      <c r="BE54" s="21"/>
      <c r="BF54" s="22"/>
      <c r="BG54" s="4"/>
      <c r="BH54" s="19"/>
      <c r="BI54" s="23"/>
      <c r="BJ54" s="16"/>
      <c r="BK54" s="16"/>
      <c r="BL54" s="20"/>
      <c r="BM54" s="20"/>
    </row>
    <row r="55">
      <c r="A55" s="107"/>
      <c r="B55" s="26"/>
      <c r="C55" s="26"/>
      <c r="D55" s="26" t="s">
        <v>2</v>
      </c>
      <c r="E55" s="26" t="s">
        <v>3</v>
      </c>
      <c r="F55" s="26" t="s">
        <v>4</v>
      </c>
      <c r="G55" s="26" t="s">
        <v>5</v>
      </c>
      <c r="H55" s="26" t="s">
        <v>6</v>
      </c>
      <c r="I55" s="26"/>
      <c r="J55" s="26"/>
      <c r="K55" s="26" t="s">
        <v>2</v>
      </c>
      <c r="L55" s="26" t="s">
        <v>7</v>
      </c>
      <c r="M55" s="26" t="s">
        <v>4</v>
      </c>
      <c r="N55" s="26" t="s">
        <v>5</v>
      </c>
      <c r="O55" s="26" t="s">
        <v>6</v>
      </c>
      <c r="P55" s="26"/>
      <c r="Q55" s="26"/>
      <c r="R55" s="26" t="s">
        <v>2</v>
      </c>
      <c r="S55" s="26" t="s">
        <v>8</v>
      </c>
      <c r="T55" s="26" t="s">
        <v>4</v>
      </c>
      <c r="U55" s="26" t="s">
        <v>5</v>
      </c>
      <c r="V55" s="26" t="s">
        <v>6</v>
      </c>
      <c r="W55" s="28"/>
      <c r="X55" s="29"/>
      <c r="Y55" s="29" t="s">
        <v>2</v>
      </c>
      <c r="Z55" s="29" t="s">
        <v>10</v>
      </c>
      <c r="AA55" s="26" t="s">
        <v>4</v>
      </c>
      <c r="AB55" s="26" t="s">
        <v>5</v>
      </c>
      <c r="AC55" s="26" t="s">
        <v>6</v>
      </c>
      <c r="AD55" s="29"/>
      <c r="AE55" s="29"/>
      <c r="AF55" s="29" t="s">
        <v>2</v>
      </c>
      <c r="AG55" s="29" t="s">
        <v>10</v>
      </c>
      <c r="AH55" s="26" t="s">
        <v>4</v>
      </c>
      <c r="AI55" s="26" t="s">
        <v>5</v>
      </c>
      <c r="AJ55" s="26" t="s">
        <v>6</v>
      </c>
      <c r="AK55" s="29"/>
      <c r="AL55" s="29"/>
      <c r="AM55" s="29" t="s">
        <v>2</v>
      </c>
      <c r="AN55" s="29" t="s">
        <v>11</v>
      </c>
      <c r="AO55" s="26" t="s">
        <v>4</v>
      </c>
      <c r="AP55" s="26" t="s">
        <v>5</v>
      </c>
      <c r="AQ55" s="26" t="s">
        <v>6</v>
      </c>
      <c r="AR55" s="29"/>
      <c r="AS55" s="29"/>
      <c r="AT55" s="29" t="s">
        <v>2</v>
      </c>
      <c r="AU55" s="29" t="s">
        <v>12</v>
      </c>
      <c r="AV55" s="26" t="s">
        <v>4</v>
      </c>
      <c r="AW55" s="26" t="s">
        <v>5</v>
      </c>
      <c r="AX55" s="26" t="s">
        <v>6</v>
      </c>
      <c r="AY55" s="30"/>
      <c r="AZ55" s="31" t="s">
        <v>4</v>
      </c>
      <c r="BA55" s="31" t="s">
        <v>13</v>
      </c>
      <c r="BB55" s="31" t="s">
        <v>6</v>
      </c>
      <c r="BC55" s="31" t="s">
        <v>14</v>
      </c>
      <c r="BD55" s="32"/>
      <c r="BE55" s="33" t="s">
        <v>4</v>
      </c>
      <c r="BF55" s="33" t="s">
        <v>13</v>
      </c>
      <c r="BG55" s="33" t="s">
        <v>6</v>
      </c>
      <c r="BH55" s="33" t="s">
        <v>15</v>
      </c>
      <c r="BI55" s="32"/>
      <c r="BJ55" s="32"/>
      <c r="BK55" s="32"/>
      <c r="BL55" s="32"/>
      <c r="BM55" s="32"/>
    </row>
    <row r="56">
      <c r="A56" s="94" t="s">
        <v>52</v>
      </c>
      <c r="F56" s="40">
        <v>0.0</v>
      </c>
      <c r="G56" s="40">
        <v>0.0</v>
      </c>
      <c r="H56" s="40">
        <v>0.0</v>
      </c>
      <c r="I56" s="35"/>
      <c r="J56" s="143"/>
      <c r="K56" s="92"/>
      <c r="L56" s="92"/>
      <c r="M56" s="40">
        <v>0.0</v>
      </c>
      <c r="N56" s="40">
        <v>0.0</v>
      </c>
      <c r="O56" s="40">
        <v>0.0</v>
      </c>
      <c r="P56" s="144"/>
      <c r="Q56" s="144"/>
      <c r="R56" s="144"/>
      <c r="S56" s="144"/>
      <c r="T56" s="40">
        <v>0.0</v>
      </c>
      <c r="U56" s="40">
        <v>0.0</v>
      </c>
      <c r="V56" s="40">
        <v>0.0</v>
      </c>
      <c r="W56" s="300" t="s">
        <v>67</v>
      </c>
      <c r="X56" s="146">
        <v>45190.0</v>
      </c>
      <c r="Y56" s="40" t="s">
        <v>297</v>
      </c>
      <c r="Z56" s="40" t="s">
        <v>358</v>
      </c>
      <c r="AA56" s="40">
        <v>0.0</v>
      </c>
      <c r="AB56" s="40">
        <v>4.0</v>
      </c>
      <c r="AC56" s="40">
        <v>0.0</v>
      </c>
      <c r="AD56" s="145" t="s">
        <v>40</v>
      </c>
      <c r="AE56" s="146">
        <v>45192.0</v>
      </c>
      <c r="AF56" s="147" t="s">
        <v>288</v>
      </c>
      <c r="AG56" s="40" t="s">
        <v>138</v>
      </c>
      <c r="AH56" s="40">
        <v>2.0</v>
      </c>
      <c r="AI56" s="40">
        <v>2.0</v>
      </c>
      <c r="AJ56" s="40">
        <v>0.0</v>
      </c>
      <c r="AK56" s="92"/>
      <c r="AL56" s="45"/>
      <c r="AM56" s="92"/>
      <c r="AN56" s="92"/>
      <c r="AO56" s="40">
        <v>0.0</v>
      </c>
      <c r="AP56" s="40">
        <v>0.0</v>
      </c>
      <c r="AQ56" s="40">
        <v>0.0</v>
      </c>
      <c r="AR56" s="149"/>
      <c r="AS56" s="45"/>
      <c r="AT56" s="150"/>
      <c r="AU56" s="127"/>
      <c r="AV56" s="40">
        <v>0.0</v>
      </c>
      <c r="AW56" s="40">
        <v>0.0</v>
      </c>
      <c r="AX56" s="40">
        <v>0.0</v>
      </c>
      <c r="AY56" s="48"/>
      <c r="AZ56" s="49">
        <f t="shared" ref="AZ56:BB56" si="59">SUM(F56,M56,T56,AA56,AH56,AO56,AV56)</f>
        <v>2</v>
      </c>
      <c r="BA56" s="39">
        <f t="shared" si="59"/>
        <v>6</v>
      </c>
      <c r="BB56" s="39">
        <f t="shared" si="59"/>
        <v>0</v>
      </c>
      <c r="BC56" s="50">
        <f t="shared" ref="BC56:BC58" si="61">SUM(AZ56,BA56,BB56)</f>
        <v>8</v>
      </c>
      <c r="BD56" s="51"/>
      <c r="BE56" s="39">
        <f t="shared" ref="BE56:BE58" si="62">AZ56*80</f>
        <v>160</v>
      </c>
      <c r="BF56" s="39">
        <f t="shared" ref="BF56:BF58" si="63">BA56*88</f>
        <v>528</v>
      </c>
      <c r="BG56" s="39">
        <f t="shared" ref="BG56:BG58" si="64">BB56*80</f>
        <v>0</v>
      </c>
      <c r="BH56" s="39">
        <f t="shared" ref="BH56:BH58" si="65">sum(BE56,BF56,BG56)</f>
        <v>688</v>
      </c>
      <c r="BI56" s="51"/>
      <c r="BJ56" s="51"/>
      <c r="BK56" s="51"/>
      <c r="BL56" s="51"/>
      <c r="BM56" s="51"/>
    </row>
    <row r="57">
      <c r="A57" s="59" t="s">
        <v>50</v>
      </c>
      <c r="F57" s="40">
        <v>0.0</v>
      </c>
      <c r="G57" s="40">
        <v>0.0</v>
      </c>
      <c r="H57" s="40">
        <v>0.0</v>
      </c>
      <c r="I57" s="134"/>
      <c r="J57" s="45"/>
      <c r="K57" s="111"/>
      <c r="L57" s="39"/>
      <c r="M57" s="40">
        <v>0.0</v>
      </c>
      <c r="N57" s="40">
        <v>0.0</v>
      </c>
      <c r="O57" s="40">
        <v>0.0</v>
      </c>
      <c r="P57" s="39"/>
      <c r="Q57" s="45"/>
      <c r="R57" s="111"/>
      <c r="S57" s="39"/>
      <c r="T57" s="40">
        <v>0.0</v>
      </c>
      <c r="U57" s="40">
        <v>0.0</v>
      </c>
      <c r="V57" s="40">
        <v>0.0</v>
      </c>
      <c r="W57" s="145" t="s">
        <v>37</v>
      </c>
      <c r="X57" s="146">
        <v>45191.0</v>
      </c>
      <c r="Y57" s="147" t="s">
        <v>288</v>
      </c>
      <c r="Z57" s="40" t="s">
        <v>138</v>
      </c>
      <c r="AA57" s="40">
        <v>2.0</v>
      </c>
      <c r="AB57" s="40">
        <v>2.0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148" t="s">
        <v>43</v>
      </c>
      <c r="AL57" s="146">
        <v>45193.0</v>
      </c>
      <c r="AM57" s="148" t="s">
        <v>289</v>
      </c>
      <c r="AN57" s="148" t="s">
        <v>106</v>
      </c>
      <c r="AO57" s="40">
        <v>3.0</v>
      </c>
      <c r="AP57" s="40">
        <v>2.0</v>
      </c>
      <c r="AQ57" s="40">
        <v>0.0</v>
      </c>
      <c r="AR57" s="151" t="s">
        <v>44</v>
      </c>
      <c r="AS57" s="146">
        <v>45194.0</v>
      </c>
      <c r="AT57" s="289" t="s">
        <v>288</v>
      </c>
      <c r="AU57" s="129" t="s">
        <v>138</v>
      </c>
      <c r="AV57" s="40">
        <v>2.0</v>
      </c>
      <c r="AW57" s="40">
        <v>2.0</v>
      </c>
      <c r="AX57" s="40">
        <v>0.0</v>
      </c>
      <c r="AY57" s="48"/>
      <c r="AZ57" s="49">
        <f t="shared" ref="AZ57:BB57" si="60">SUM(F57,M57,T57,AA57,AH57,AO57,AV57)</f>
        <v>7</v>
      </c>
      <c r="BA57" s="39">
        <f t="shared" si="60"/>
        <v>6</v>
      </c>
      <c r="BB57" s="39">
        <f t="shared" si="60"/>
        <v>0</v>
      </c>
      <c r="BC57" s="50">
        <f t="shared" si="61"/>
        <v>13</v>
      </c>
      <c r="BD57" s="51"/>
      <c r="BE57" s="39">
        <f t="shared" si="62"/>
        <v>560</v>
      </c>
      <c r="BF57" s="39">
        <f t="shared" si="63"/>
        <v>528</v>
      </c>
      <c r="BG57" s="39">
        <f t="shared" si="64"/>
        <v>0</v>
      </c>
      <c r="BH57" s="39">
        <f t="shared" si="65"/>
        <v>1088</v>
      </c>
      <c r="BI57" s="51"/>
      <c r="BJ57" s="51"/>
      <c r="BK57" s="51"/>
      <c r="BL57" s="51"/>
      <c r="BM57" s="51"/>
    </row>
    <row r="58">
      <c r="A58" s="59" t="s">
        <v>54</v>
      </c>
      <c r="B58" s="134"/>
      <c r="C58" s="45"/>
      <c r="D58" s="111"/>
      <c r="E58" s="39"/>
      <c r="F58" s="40">
        <v>0.0</v>
      </c>
      <c r="G58" s="40">
        <v>0.0</v>
      </c>
      <c r="H58" s="40">
        <v>0.0</v>
      </c>
      <c r="I58" s="144"/>
      <c r="J58" s="144"/>
      <c r="K58" s="144"/>
      <c r="L58" s="144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64"/>
      <c r="X58" s="45"/>
      <c r="Y58" s="39"/>
      <c r="Z58" s="39"/>
      <c r="AA58" s="40">
        <v>0.0</v>
      </c>
      <c r="AB58" s="40">
        <v>0.0</v>
      </c>
      <c r="AC58" s="40">
        <v>0.0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92"/>
      <c r="AL58" s="45"/>
      <c r="AM58" s="92"/>
      <c r="AN58" s="92"/>
      <c r="AO58" s="40">
        <v>0.0</v>
      </c>
      <c r="AP58" s="40">
        <v>0.0</v>
      </c>
      <c r="AQ58" s="40">
        <v>0.0</v>
      </c>
      <c r="AR58" s="149"/>
      <c r="AS58" s="301"/>
      <c r="AT58" s="150"/>
      <c r="AU58" s="127"/>
      <c r="AV58" s="40">
        <v>0.0</v>
      </c>
      <c r="AW58" s="40">
        <v>0.0</v>
      </c>
      <c r="AX58" s="40">
        <v>0.0</v>
      </c>
      <c r="AY58" s="48"/>
      <c r="AZ58" s="49">
        <f t="shared" ref="AZ58:BB58" si="66">SUM(F58,M58,T58,AA58,AH58,AO58,AV58)</f>
        <v>0</v>
      </c>
      <c r="BA58" s="39">
        <f t="shared" si="66"/>
        <v>0</v>
      </c>
      <c r="BB58" s="39">
        <f t="shared" si="66"/>
        <v>0</v>
      </c>
      <c r="BC58" s="50">
        <f t="shared" si="61"/>
        <v>0</v>
      </c>
      <c r="BD58" s="51"/>
      <c r="BE58" s="39">
        <f t="shared" si="62"/>
        <v>0</v>
      </c>
      <c r="BF58" s="39">
        <f t="shared" si="63"/>
        <v>0</v>
      </c>
      <c r="BG58" s="39">
        <f t="shared" si="64"/>
        <v>0</v>
      </c>
      <c r="BH58" s="39">
        <f t="shared" si="65"/>
        <v>0</v>
      </c>
      <c r="BI58" s="51"/>
      <c r="BJ58" s="51"/>
      <c r="BK58" s="51"/>
      <c r="BL58" s="51"/>
      <c r="BM58" s="51"/>
    </row>
    <row r="59">
      <c r="A59" s="152"/>
      <c r="B59" s="153"/>
      <c r="C59" s="153"/>
      <c r="D59" s="67"/>
      <c r="E59" s="67"/>
      <c r="F59" s="153"/>
      <c r="G59" s="153"/>
      <c r="H59" s="153"/>
      <c r="I59" s="153"/>
      <c r="J59" s="153"/>
      <c r="K59" s="154"/>
      <c r="L59" s="15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154"/>
      <c r="AG59" s="15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  <c r="BC59" s="153"/>
      <c r="BD59" s="153"/>
      <c r="BE59" s="85"/>
      <c r="BF59" s="85"/>
      <c r="BG59" s="85"/>
      <c r="BH59" s="85"/>
      <c r="BI59" s="153"/>
      <c r="BJ59" s="153"/>
      <c r="BK59" s="153"/>
      <c r="BL59" s="153"/>
      <c r="BM59" s="153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76" t="s">
        <v>14</v>
      </c>
      <c r="AZ60" s="77">
        <f t="shared" ref="AZ60:BC60" si="67">SUM(AZ56,AZ57,AZ58)</f>
        <v>9</v>
      </c>
      <c r="BA60" s="78">
        <f t="shared" si="67"/>
        <v>12</v>
      </c>
      <c r="BB60" s="78">
        <f t="shared" si="67"/>
        <v>0</v>
      </c>
      <c r="BC60" s="79">
        <f t="shared" si="67"/>
        <v>21</v>
      </c>
      <c r="BD60" s="51"/>
      <c r="BE60" s="40">
        <f t="shared" ref="BE60:BG60" si="68">sum(BE56,BE57)</f>
        <v>720</v>
      </c>
      <c r="BF60" s="40">
        <f t="shared" si="68"/>
        <v>1056</v>
      </c>
      <c r="BG60" s="40">
        <f t="shared" si="68"/>
        <v>0</v>
      </c>
      <c r="BH60" s="40">
        <f>SUM(BH56,BH57,BH58)</f>
        <v>1776</v>
      </c>
      <c r="BI60" s="51"/>
      <c r="BJ60" s="51"/>
      <c r="BK60" s="51"/>
      <c r="BL60" s="51"/>
      <c r="BM60" s="51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/>
      <c r="BB61" s="153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</row>
    <row r="62">
      <c r="A62" s="155"/>
      <c r="B62" s="153"/>
      <c r="C62" s="153"/>
      <c r="D62" s="67"/>
      <c r="F62" s="153"/>
      <c r="G62" s="153"/>
      <c r="H62" s="153"/>
      <c r="I62" s="153"/>
      <c r="J62" s="153"/>
      <c r="K62" s="6" t="s">
        <v>53</v>
      </c>
      <c r="L62" s="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9" t="s">
        <v>53</v>
      </c>
      <c r="AG62" s="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9" t="s">
        <v>53</v>
      </c>
      <c r="AU62" s="4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9" t="s">
        <v>53</v>
      </c>
      <c r="BG62" s="4"/>
      <c r="BH62" s="153"/>
      <c r="BI62" s="153"/>
      <c r="BJ62" s="153"/>
      <c r="BK62" s="153"/>
      <c r="BL62" s="153"/>
      <c r="BM62" s="153"/>
    </row>
    <row r="63">
      <c r="A63" s="10"/>
      <c r="B63" s="11"/>
      <c r="C63" s="11"/>
      <c r="D63" s="12"/>
      <c r="E63" s="13">
        <v>45187.0</v>
      </c>
      <c r="F63" s="14"/>
      <c r="G63" s="14"/>
      <c r="H63" s="14"/>
      <c r="I63" s="15"/>
      <c r="J63" s="15"/>
      <c r="K63" s="16"/>
      <c r="L63" s="13">
        <v>45188.0</v>
      </c>
      <c r="M63" s="15"/>
      <c r="N63" s="15"/>
      <c r="O63" s="15"/>
      <c r="P63" s="15"/>
      <c r="Q63" s="11"/>
      <c r="R63" s="17"/>
      <c r="S63" s="13">
        <v>45189.0</v>
      </c>
      <c r="T63" s="11"/>
      <c r="U63" s="15"/>
      <c r="V63" s="15"/>
      <c r="W63" s="11"/>
      <c r="X63" s="18"/>
      <c r="Y63" s="14"/>
      <c r="Z63" s="13">
        <v>45190.0</v>
      </c>
      <c r="AA63" s="15"/>
      <c r="AB63" s="15"/>
      <c r="AC63" s="11"/>
      <c r="AD63" s="15"/>
      <c r="AE63" s="15"/>
      <c r="AF63" s="12"/>
      <c r="AG63" s="13">
        <v>45191.0</v>
      </c>
      <c r="AH63" s="15"/>
      <c r="AI63" s="11"/>
      <c r="AJ63" s="15"/>
      <c r="AK63" s="15"/>
      <c r="AL63" s="15"/>
      <c r="AM63" s="18"/>
      <c r="AN63" s="13">
        <v>45192.0</v>
      </c>
      <c r="AO63" s="11"/>
      <c r="AP63" s="19"/>
      <c r="AQ63" s="19"/>
      <c r="AR63" s="19"/>
      <c r="AS63" s="19"/>
      <c r="AT63" s="14"/>
      <c r="AU63" s="13">
        <v>45193.0</v>
      </c>
      <c r="AV63" s="19"/>
      <c r="AW63" s="19"/>
      <c r="AX63" s="19"/>
      <c r="AY63" s="20"/>
      <c r="AZ63" s="19"/>
      <c r="BA63" s="19"/>
      <c r="BB63" s="19"/>
      <c r="BC63" s="19"/>
      <c r="BD63" s="20"/>
      <c r="BE63" s="21"/>
      <c r="BF63" s="22"/>
      <c r="BG63" s="4"/>
      <c r="BH63" s="19"/>
      <c r="BI63" s="23"/>
      <c r="BJ63" s="16"/>
      <c r="BK63" s="16"/>
      <c r="BL63" s="20"/>
      <c r="BM63" s="20"/>
    </row>
    <row r="64">
      <c r="A64" s="107"/>
      <c r="B64" s="26"/>
      <c r="C64" s="26"/>
      <c r="D64" s="26" t="s">
        <v>2</v>
      </c>
      <c r="E64" s="26" t="s">
        <v>3</v>
      </c>
      <c r="F64" s="26" t="s">
        <v>4</v>
      </c>
      <c r="G64" s="26" t="s">
        <v>5</v>
      </c>
      <c r="H64" s="26" t="s">
        <v>6</v>
      </c>
      <c r="I64" s="26"/>
      <c r="J64" s="26"/>
      <c r="K64" s="26" t="s">
        <v>2</v>
      </c>
      <c r="L64" s="26" t="s">
        <v>7</v>
      </c>
      <c r="M64" s="26" t="s">
        <v>4</v>
      </c>
      <c r="N64" s="26" t="s">
        <v>5</v>
      </c>
      <c r="O64" s="26" t="s">
        <v>6</v>
      </c>
      <c r="P64" s="26"/>
      <c r="Q64" s="26"/>
      <c r="R64" s="26" t="s">
        <v>2</v>
      </c>
      <c r="S64" s="26" t="s">
        <v>8</v>
      </c>
      <c r="T64" s="26" t="s">
        <v>4</v>
      </c>
      <c r="U64" s="26" t="s">
        <v>5</v>
      </c>
      <c r="V64" s="26" t="s">
        <v>6</v>
      </c>
      <c r="W64" s="28"/>
      <c r="X64" s="29"/>
      <c r="Y64" s="29" t="s">
        <v>2</v>
      </c>
      <c r="Z64" s="29" t="s">
        <v>9</v>
      </c>
      <c r="AA64" s="26" t="s">
        <v>4</v>
      </c>
      <c r="AB64" s="26" t="s">
        <v>5</v>
      </c>
      <c r="AC64" s="26" t="s">
        <v>6</v>
      </c>
      <c r="AD64" s="29"/>
      <c r="AE64" s="29"/>
      <c r="AF64" s="29" t="s">
        <v>2</v>
      </c>
      <c r="AG64" s="29" t="s">
        <v>10</v>
      </c>
      <c r="AH64" s="26" t="s">
        <v>4</v>
      </c>
      <c r="AI64" s="26" t="s">
        <v>5</v>
      </c>
      <c r="AJ64" s="26" t="s">
        <v>6</v>
      </c>
      <c r="AK64" s="29"/>
      <c r="AL64" s="29"/>
      <c r="AM64" s="29" t="s">
        <v>2</v>
      </c>
      <c r="AN64" s="29" t="s">
        <v>11</v>
      </c>
      <c r="AO64" s="26" t="s">
        <v>4</v>
      </c>
      <c r="AP64" s="26" t="s">
        <v>5</v>
      </c>
      <c r="AQ64" s="26" t="s">
        <v>6</v>
      </c>
      <c r="AR64" s="29"/>
      <c r="AS64" s="29"/>
      <c r="AT64" s="29" t="s">
        <v>2</v>
      </c>
      <c r="AU64" s="29" t="s">
        <v>12</v>
      </c>
      <c r="AV64" s="26" t="s">
        <v>4</v>
      </c>
      <c r="AW64" s="26" t="s">
        <v>5</v>
      </c>
      <c r="AX64" s="26" t="s">
        <v>6</v>
      </c>
      <c r="AY64" s="30"/>
      <c r="AZ64" s="31" t="s">
        <v>4</v>
      </c>
      <c r="BA64" s="31" t="s">
        <v>13</v>
      </c>
      <c r="BB64" s="31" t="s">
        <v>6</v>
      </c>
      <c r="BC64" s="31" t="s">
        <v>14</v>
      </c>
      <c r="BD64" s="32"/>
      <c r="BE64" s="33" t="s">
        <v>4</v>
      </c>
      <c r="BF64" s="33" t="s">
        <v>13</v>
      </c>
      <c r="BG64" s="33" t="s">
        <v>6</v>
      </c>
      <c r="BH64" s="33" t="s">
        <v>15</v>
      </c>
      <c r="BI64" s="32"/>
      <c r="BJ64" s="32"/>
      <c r="BK64" s="32"/>
      <c r="BL64" s="32"/>
      <c r="BM64" s="32"/>
    </row>
    <row r="65">
      <c r="A65" s="94" t="s">
        <v>139</v>
      </c>
      <c r="B65" s="36" t="s">
        <v>19</v>
      </c>
      <c r="C65" s="37">
        <v>45187.0</v>
      </c>
      <c r="D65" s="42" t="s">
        <v>319</v>
      </c>
      <c r="E65" s="58" t="s">
        <v>266</v>
      </c>
      <c r="F65" s="40">
        <v>1.0</v>
      </c>
      <c r="G65" s="40">
        <v>7.0</v>
      </c>
      <c r="H65" s="40">
        <v>4.0</v>
      </c>
      <c r="I65" s="36" t="s">
        <v>22</v>
      </c>
      <c r="J65" s="37">
        <v>45188.0</v>
      </c>
      <c r="K65" s="42" t="s">
        <v>211</v>
      </c>
      <c r="L65" s="58" t="s">
        <v>66</v>
      </c>
      <c r="M65" s="40">
        <v>0.0</v>
      </c>
      <c r="N65" s="40">
        <v>6.0</v>
      </c>
      <c r="O65" s="40">
        <v>0.0</v>
      </c>
      <c r="P65" s="36" t="s">
        <v>24</v>
      </c>
      <c r="Q65" s="37">
        <v>45189.0</v>
      </c>
      <c r="R65" s="42" t="s">
        <v>211</v>
      </c>
      <c r="S65" s="58" t="s">
        <v>66</v>
      </c>
      <c r="T65" s="40">
        <v>0.0</v>
      </c>
      <c r="U65" s="40">
        <v>6.0</v>
      </c>
      <c r="V65" s="40">
        <v>0.0</v>
      </c>
      <c r="W65" s="36" t="s">
        <v>26</v>
      </c>
      <c r="X65" s="37">
        <v>45190.0</v>
      </c>
      <c r="Y65" s="42" t="s">
        <v>211</v>
      </c>
      <c r="Z65" s="58" t="s">
        <v>66</v>
      </c>
      <c r="AA65" s="40">
        <v>0.0</v>
      </c>
      <c r="AB65" s="40">
        <v>6.0</v>
      </c>
      <c r="AC65" s="40">
        <v>0.0</v>
      </c>
      <c r="AD65" s="36" t="s">
        <v>56</v>
      </c>
      <c r="AE65" s="37">
        <v>45191.0</v>
      </c>
      <c r="AF65" s="42" t="s">
        <v>279</v>
      </c>
      <c r="AG65" s="58" t="s">
        <v>218</v>
      </c>
      <c r="AH65" s="40">
        <v>0.0</v>
      </c>
      <c r="AI65" s="40">
        <v>7.0</v>
      </c>
      <c r="AJ65" s="40">
        <v>0.0</v>
      </c>
      <c r="AK65" s="284" t="s">
        <v>57</v>
      </c>
      <c r="AL65" s="37">
        <v>45192.0</v>
      </c>
      <c r="AM65" s="42" t="s">
        <v>211</v>
      </c>
      <c r="AN65" s="58" t="s">
        <v>66</v>
      </c>
      <c r="AO65" s="40">
        <v>0.0</v>
      </c>
      <c r="AP65" s="40">
        <v>6.0</v>
      </c>
      <c r="AQ65" s="40">
        <v>0.0</v>
      </c>
      <c r="AR65" s="96" t="s">
        <v>149</v>
      </c>
      <c r="AS65" s="37">
        <v>45193.0</v>
      </c>
      <c r="AT65" s="42" t="s">
        <v>25</v>
      </c>
      <c r="AU65" s="58" t="s">
        <v>25</v>
      </c>
      <c r="AV65" s="40">
        <v>0.0</v>
      </c>
      <c r="AW65" s="40">
        <v>0.0</v>
      </c>
      <c r="AX65" s="40">
        <v>0.0</v>
      </c>
      <c r="AY65" s="48"/>
      <c r="AZ65" s="49">
        <f t="shared" ref="AZ65:BB65" si="69">SUM(F65,M65,T65,AA65,AH65,AO65,AV65)</f>
        <v>1</v>
      </c>
      <c r="BA65" s="39">
        <f t="shared" si="69"/>
        <v>38</v>
      </c>
      <c r="BB65" s="39">
        <f t="shared" si="69"/>
        <v>4</v>
      </c>
      <c r="BC65" s="50">
        <f t="shared" ref="BC65:BC69" si="71">SUM(AZ65,BA65,BB65)</f>
        <v>43</v>
      </c>
      <c r="BD65" s="51"/>
      <c r="BE65" s="39">
        <f t="shared" ref="BE65:BE69" si="72">AZ65*80</f>
        <v>80</v>
      </c>
      <c r="BF65" s="39">
        <f t="shared" ref="BF65:BF69" si="73">BA65*88</f>
        <v>3344</v>
      </c>
      <c r="BG65" s="39">
        <f t="shared" ref="BG65:BG69" si="74">BB65*80</f>
        <v>320</v>
      </c>
      <c r="BH65" s="39">
        <f t="shared" ref="BH65:BH69" si="75">sum(BE65,BF65,BG65)</f>
        <v>3744</v>
      </c>
      <c r="BI65" s="51"/>
      <c r="BJ65" s="51"/>
      <c r="BK65" s="51"/>
      <c r="BL65" s="51"/>
      <c r="BM65" s="51"/>
    </row>
    <row r="66" ht="16.5" customHeight="1">
      <c r="A66" s="94" t="s">
        <v>52</v>
      </c>
      <c r="B66" s="60"/>
      <c r="D66" s="39"/>
      <c r="E66" s="39"/>
      <c r="F66" s="40">
        <v>0.0</v>
      </c>
      <c r="G66" s="40">
        <v>0.0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44"/>
      <c r="AE66" s="45"/>
      <c r="AF66" s="39"/>
      <c r="AG66" s="39"/>
      <c r="AH66" s="40">
        <v>0.0</v>
      </c>
      <c r="AI66" s="40">
        <v>0.0</v>
      </c>
      <c r="AJ66" s="40">
        <v>0.0</v>
      </c>
      <c r="AK66" s="53"/>
      <c r="AL66" s="45"/>
      <c r="AM66" s="39"/>
      <c r="AN66" s="39"/>
      <c r="AO66" s="40">
        <v>0.0</v>
      </c>
      <c r="AP66" s="40">
        <v>0.0</v>
      </c>
      <c r="AQ66" s="40">
        <v>0.0</v>
      </c>
      <c r="AR66" s="92"/>
      <c r="AS66" s="45"/>
      <c r="AT66" s="39"/>
      <c r="AU66" s="39"/>
      <c r="AV66" s="40">
        <v>0.0</v>
      </c>
      <c r="AW66" s="40">
        <v>0.0</v>
      </c>
      <c r="AX66" s="40">
        <v>0.0</v>
      </c>
      <c r="AY66" s="48"/>
      <c r="AZ66" s="49">
        <f t="shared" ref="AZ66:BB66" si="70">SUM(F66,M66,T66,AA66,AH66,AO66,AV66)</f>
        <v>0</v>
      </c>
      <c r="BA66" s="39">
        <f t="shared" si="70"/>
        <v>0</v>
      </c>
      <c r="BB66" s="39">
        <f t="shared" si="70"/>
        <v>0</v>
      </c>
      <c r="BC66" s="50">
        <f t="shared" si="71"/>
        <v>0</v>
      </c>
      <c r="BD66" s="51"/>
      <c r="BE66" s="39">
        <f t="shared" si="72"/>
        <v>0</v>
      </c>
      <c r="BF66" s="39">
        <f t="shared" si="73"/>
        <v>0</v>
      </c>
      <c r="BG66" s="39">
        <f t="shared" si="74"/>
        <v>0</v>
      </c>
      <c r="BH66" s="39">
        <f t="shared" si="75"/>
        <v>0</v>
      </c>
      <c r="BI66" s="51"/>
      <c r="BJ66" s="51"/>
      <c r="BK66" s="51"/>
      <c r="BL66" s="51"/>
      <c r="BM66" s="51"/>
    </row>
    <row r="67">
      <c r="A67" s="35" t="s">
        <v>82</v>
      </c>
      <c r="B67" s="41" t="s">
        <v>33</v>
      </c>
      <c r="C67" s="37">
        <v>45188.0</v>
      </c>
      <c r="D67" s="38" t="s">
        <v>25</v>
      </c>
      <c r="E67" s="39" t="s">
        <v>25</v>
      </c>
      <c r="F67" s="40">
        <v>0.0</v>
      </c>
      <c r="G67" s="40">
        <v>0.0</v>
      </c>
      <c r="H67" s="40">
        <v>0.0</v>
      </c>
      <c r="I67" s="42" t="s">
        <v>46</v>
      </c>
      <c r="J67" s="37">
        <v>45189.0</v>
      </c>
      <c r="K67" s="38" t="s">
        <v>31</v>
      </c>
      <c r="L67" s="39" t="s">
        <v>31</v>
      </c>
      <c r="M67" s="40">
        <v>0.0</v>
      </c>
      <c r="N67" s="40">
        <v>0.0</v>
      </c>
      <c r="O67" s="40">
        <v>0.0</v>
      </c>
      <c r="P67" s="38" t="s">
        <v>36</v>
      </c>
      <c r="Q67" s="37">
        <v>45190.0</v>
      </c>
      <c r="R67" s="38" t="s">
        <v>247</v>
      </c>
      <c r="S67" s="39" t="s">
        <v>127</v>
      </c>
      <c r="T67" s="40">
        <v>5.0</v>
      </c>
      <c r="U67" s="40">
        <v>1.0</v>
      </c>
      <c r="V67" s="40">
        <v>0.0</v>
      </c>
      <c r="W67" s="42" t="s">
        <v>37</v>
      </c>
      <c r="X67" s="37">
        <v>45191.0</v>
      </c>
      <c r="Y67" s="38" t="s">
        <v>247</v>
      </c>
      <c r="Z67" s="39" t="s">
        <v>127</v>
      </c>
      <c r="AA67" s="40">
        <v>5.0</v>
      </c>
      <c r="AB67" s="40">
        <v>1.0</v>
      </c>
      <c r="AC67" s="40">
        <v>0.0</v>
      </c>
      <c r="AD67" s="56" t="s">
        <v>40</v>
      </c>
      <c r="AE67" s="37">
        <v>45192.0</v>
      </c>
      <c r="AF67" s="38" t="s">
        <v>285</v>
      </c>
      <c r="AG67" s="39" t="s">
        <v>129</v>
      </c>
      <c r="AH67" s="40">
        <v>5.0</v>
      </c>
      <c r="AI67" s="40">
        <v>2.0</v>
      </c>
      <c r="AJ67" s="40">
        <v>0.0</v>
      </c>
      <c r="AK67" s="42" t="s">
        <v>43</v>
      </c>
      <c r="AL67" s="37">
        <v>45193.0</v>
      </c>
      <c r="AM67" s="38" t="s">
        <v>247</v>
      </c>
      <c r="AN67" s="39" t="s">
        <v>127</v>
      </c>
      <c r="AO67" s="40">
        <v>5.0</v>
      </c>
      <c r="AP67" s="40">
        <v>1.0</v>
      </c>
      <c r="AQ67" s="40">
        <v>0.0</v>
      </c>
      <c r="AR67" s="96" t="s">
        <v>149</v>
      </c>
      <c r="AS67" s="37">
        <v>45193.0</v>
      </c>
      <c r="AT67" s="42" t="s">
        <v>319</v>
      </c>
      <c r="AU67" s="58" t="s">
        <v>266</v>
      </c>
      <c r="AV67" s="40">
        <v>1.0</v>
      </c>
      <c r="AW67" s="40">
        <v>7.0</v>
      </c>
      <c r="AX67" s="40">
        <v>4.0</v>
      </c>
      <c r="AY67" s="48"/>
      <c r="AZ67" s="49">
        <f t="shared" ref="AZ67:BB67" si="76">SUM(F67,M67,T67,AA67,AH67,AO67,AV67)</f>
        <v>21</v>
      </c>
      <c r="BA67" s="39">
        <f t="shared" si="76"/>
        <v>12</v>
      </c>
      <c r="BB67" s="39">
        <f t="shared" si="76"/>
        <v>4</v>
      </c>
      <c r="BC67" s="50">
        <f t="shared" si="71"/>
        <v>37</v>
      </c>
      <c r="BD67" s="51"/>
      <c r="BE67" s="39">
        <f t="shared" si="72"/>
        <v>1680</v>
      </c>
      <c r="BF67" s="39">
        <f t="shared" si="73"/>
        <v>1056</v>
      </c>
      <c r="BG67" s="39">
        <f t="shared" si="74"/>
        <v>320</v>
      </c>
      <c r="BH67" s="39">
        <f t="shared" si="75"/>
        <v>3056</v>
      </c>
      <c r="BI67" s="51"/>
      <c r="BJ67" s="51"/>
      <c r="BK67" s="51"/>
      <c r="BL67" s="51"/>
      <c r="BM67" s="51"/>
    </row>
    <row r="68" ht="16.5" customHeight="1">
      <c r="A68" s="94" t="s">
        <v>54</v>
      </c>
      <c r="B68" s="60"/>
      <c r="C68" s="45"/>
      <c r="D68" s="53"/>
      <c r="E68" s="58"/>
      <c r="F68" s="40">
        <v>0.0</v>
      </c>
      <c r="G68" s="40">
        <v>0.0</v>
      </c>
      <c r="H68" s="40">
        <v>0.0</v>
      </c>
      <c r="I68" s="53"/>
      <c r="J68" s="45"/>
      <c r="K68" s="53"/>
      <c r="L68" s="53"/>
      <c r="M68" s="40">
        <v>0.0</v>
      </c>
      <c r="N68" s="40">
        <v>0.0</v>
      </c>
      <c r="O68" s="40">
        <v>0.0</v>
      </c>
      <c r="P68" s="39"/>
      <c r="Q68" s="45"/>
      <c r="R68" s="39"/>
      <c r="S68" s="39"/>
      <c r="T68" s="40">
        <v>0.0</v>
      </c>
      <c r="U68" s="40">
        <v>0.0</v>
      </c>
      <c r="V68" s="40">
        <v>0.0</v>
      </c>
      <c r="W68" s="44"/>
      <c r="X68" s="45"/>
      <c r="Y68" s="39"/>
      <c r="Z68" s="39"/>
      <c r="AA68" s="40">
        <v>0.0</v>
      </c>
      <c r="AB68" s="40">
        <v>0.0</v>
      </c>
      <c r="AC68" s="40">
        <v>0.0</v>
      </c>
      <c r="AD68" s="44"/>
      <c r="AE68" s="45"/>
      <c r="AF68" s="39"/>
      <c r="AG68" s="39"/>
      <c r="AH68" s="40">
        <v>0.0</v>
      </c>
      <c r="AI68" s="40">
        <v>0.0</v>
      </c>
      <c r="AJ68" s="40">
        <v>0.0</v>
      </c>
      <c r="AK68" s="297"/>
      <c r="AL68" s="45"/>
      <c r="AM68" s="39"/>
      <c r="AN68" s="39"/>
      <c r="AO68" s="40">
        <v>0.0</v>
      </c>
      <c r="AP68" s="40">
        <v>0.0</v>
      </c>
      <c r="AQ68" s="40">
        <v>0.0</v>
      </c>
      <c r="AR68" s="54"/>
      <c r="AS68" s="45"/>
      <c r="AT68" s="39"/>
      <c r="AU68" s="39"/>
      <c r="AV68" s="40">
        <v>0.0</v>
      </c>
      <c r="AW68" s="40">
        <v>0.0</v>
      </c>
      <c r="AX68" s="40">
        <v>0.0</v>
      </c>
      <c r="AY68" s="48"/>
      <c r="AZ68" s="49">
        <f t="shared" ref="AZ68:BB68" si="77">SUM(F68,M68,T68,AA68,AH68,AO68,AV68)</f>
        <v>0</v>
      </c>
      <c r="BA68" s="39">
        <f t="shared" si="77"/>
        <v>0</v>
      </c>
      <c r="BB68" s="39">
        <f t="shared" si="77"/>
        <v>0</v>
      </c>
      <c r="BC68" s="50">
        <f t="shared" si="71"/>
        <v>0</v>
      </c>
      <c r="BD68" s="51"/>
      <c r="BE68" s="39">
        <f t="shared" si="72"/>
        <v>0</v>
      </c>
      <c r="BF68" s="39">
        <f t="shared" si="73"/>
        <v>0</v>
      </c>
      <c r="BG68" s="39">
        <f t="shared" si="74"/>
        <v>0</v>
      </c>
      <c r="BH68" s="39">
        <f t="shared" si="75"/>
        <v>0</v>
      </c>
      <c r="BI68" s="51"/>
      <c r="BJ68" s="51"/>
      <c r="BK68" s="51"/>
      <c r="BL68" s="51"/>
      <c r="BM68" s="51"/>
    </row>
    <row r="69" ht="16.5" customHeight="1">
      <c r="A69" s="94" t="s">
        <v>50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42" t="s">
        <v>46</v>
      </c>
      <c r="J69" s="37">
        <v>45189.0</v>
      </c>
      <c r="K69" s="38" t="s">
        <v>247</v>
      </c>
      <c r="L69" s="39" t="s">
        <v>127</v>
      </c>
      <c r="M69" s="40">
        <v>5.0</v>
      </c>
      <c r="N69" s="40">
        <v>1.0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56" t="s">
        <v>40</v>
      </c>
      <c r="AE69" s="37">
        <v>45192.0</v>
      </c>
      <c r="AF69" s="38" t="s">
        <v>290</v>
      </c>
      <c r="AG69" s="39" t="s">
        <v>269</v>
      </c>
      <c r="AH69" s="40">
        <v>3.0</v>
      </c>
      <c r="AI69" s="40">
        <v>0.0</v>
      </c>
      <c r="AJ69" s="40">
        <v>0.0</v>
      </c>
      <c r="AK69" s="54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39"/>
      <c r="AU69" s="39"/>
      <c r="AV69" s="40">
        <v>0.0</v>
      </c>
      <c r="AW69" s="40">
        <v>0.0</v>
      </c>
      <c r="AX69" s="40">
        <v>0.0</v>
      </c>
      <c r="AY69" s="48"/>
      <c r="AZ69" s="49">
        <f t="shared" ref="AZ69:BB69" si="78">SUM(F69,M69,T69,AA69,AH69,AO69,AV69)</f>
        <v>8</v>
      </c>
      <c r="BA69" s="39">
        <f t="shared" si="78"/>
        <v>1</v>
      </c>
      <c r="BB69" s="39">
        <f t="shared" si="78"/>
        <v>0</v>
      </c>
      <c r="BC69" s="50">
        <f t="shared" si="71"/>
        <v>9</v>
      </c>
      <c r="BD69" s="51"/>
      <c r="BE69" s="39">
        <f t="shared" si="72"/>
        <v>640</v>
      </c>
      <c r="BF69" s="39">
        <f t="shared" si="73"/>
        <v>88</v>
      </c>
      <c r="BG69" s="39">
        <f t="shared" si="74"/>
        <v>0</v>
      </c>
      <c r="BH69" s="39">
        <f t="shared" si="75"/>
        <v>728</v>
      </c>
      <c r="BI69" s="51"/>
      <c r="BJ69" s="51"/>
      <c r="BK69" s="51"/>
      <c r="BL69" s="51"/>
      <c r="BM69" s="51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53"/>
      <c r="BF70" s="53"/>
      <c r="BG70" s="53"/>
      <c r="BH70" s="53"/>
      <c r="BI70" s="136"/>
      <c r="BJ70" s="136"/>
      <c r="BK70" s="136"/>
      <c r="BL70" s="136"/>
      <c r="BM70" s="136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76" t="s">
        <v>14</v>
      </c>
      <c r="AZ71" s="77">
        <f t="shared" ref="AZ71:BC71" si="79">sum(AZ65,AZ66,AZ67,AZ68,AZ69)</f>
        <v>30</v>
      </c>
      <c r="BA71" s="78">
        <f t="shared" si="79"/>
        <v>51</v>
      </c>
      <c r="BB71" s="78">
        <f t="shared" si="79"/>
        <v>8</v>
      </c>
      <c r="BC71" s="79">
        <f t="shared" si="79"/>
        <v>89</v>
      </c>
      <c r="BD71" s="51"/>
      <c r="BE71" s="40">
        <f>sum(BE66,BE65,BE67,BE68,BE69)</f>
        <v>2400</v>
      </c>
      <c r="BF71" s="40">
        <f t="shared" ref="BF71:BG71" si="80">sum(BF65,BF66,BF67,BF68,BF69)</f>
        <v>4488</v>
      </c>
      <c r="BG71" s="40">
        <f t="shared" si="80"/>
        <v>640</v>
      </c>
      <c r="BH71" s="40">
        <f>SUM(BH65,BH66,BH67,BH68,BH69)</f>
        <v>7528</v>
      </c>
      <c r="BI71" s="51"/>
      <c r="BJ71" s="51"/>
      <c r="BK71" s="51"/>
      <c r="BL71" s="51"/>
      <c r="BM71" s="51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6" t="s">
        <v>145</v>
      </c>
      <c r="L72" s="4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6" t="s">
        <v>145</v>
      </c>
      <c r="AG72" s="4"/>
      <c r="AH72" s="159"/>
      <c r="AI72" s="159"/>
      <c r="AJ72" s="159"/>
      <c r="AK72" s="159"/>
      <c r="AL72" s="159"/>
      <c r="AM72" s="159"/>
      <c r="AO72" s="138"/>
      <c r="AP72" s="138"/>
      <c r="AQ72" s="138"/>
      <c r="AR72" s="138"/>
      <c r="AS72" s="118"/>
      <c r="AT72" s="6" t="s">
        <v>145</v>
      </c>
      <c r="AU72" s="4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  <c r="BI72" s="136"/>
      <c r="BJ72" s="136"/>
      <c r="BK72" s="136"/>
      <c r="BL72" s="136"/>
      <c r="BM72" s="136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6" t="s">
        <v>145</v>
      </c>
      <c r="BG73" s="4"/>
      <c r="BH73" s="136"/>
      <c r="BI73" s="136"/>
      <c r="BJ73" s="136"/>
      <c r="BK73" s="136"/>
      <c r="BL73" s="136"/>
      <c r="BM73" s="136"/>
    </row>
    <row r="74">
      <c r="A74" s="10"/>
      <c r="B74" s="11"/>
      <c r="C74" s="11"/>
      <c r="D74" s="12"/>
      <c r="E74" s="13">
        <v>45180.0</v>
      </c>
      <c r="F74" s="14"/>
      <c r="G74" s="14"/>
      <c r="H74" s="14"/>
      <c r="I74" s="15"/>
      <c r="J74" s="15"/>
      <c r="K74" s="16"/>
      <c r="L74" s="13">
        <v>45181.0</v>
      </c>
      <c r="M74" s="15"/>
      <c r="N74" s="15"/>
      <c r="O74" s="15"/>
      <c r="P74" s="15"/>
      <c r="Q74" s="11"/>
      <c r="R74" s="17"/>
      <c r="S74" s="13">
        <v>45182.0</v>
      </c>
      <c r="T74" s="11"/>
      <c r="U74" s="15"/>
      <c r="V74" s="15"/>
      <c r="W74" s="11"/>
      <c r="X74" s="18"/>
      <c r="Y74" s="14"/>
      <c r="Z74" s="13">
        <v>45183.0</v>
      </c>
      <c r="AA74" s="15"/>
      <c r="AB74" s="15"/>
      <c r="AC74" s="11"/>
      <c r="AD74" s="15"/>
      <c r="AE74" s="15"/>
      <c r="AF74" s="12"/>
      <c r="AG74" s="13">
        <v>45184.0</v>
      </c>
      <c r="AH74" s="15"/>
      <c r="AI74" s="11"/>
      <c r="AJ74" s="15"/>
      <c r="AK74" s="15"/>
      <c r="AL74" s="15"/>
      <c r="AM74" s="18"/>
      <c r="AN74" s="13">
        <v>45185.0</v>
      </c>
      <c r="AO74" s="11"/>
      <c r="AP74" s="19"/>
      <c r="AQ74" s="19"/>
      <c r="AR74" s="19"/>
      <c r="AS74" s="19"/>
      <c r="AT74" s="14"/>
      <c r="AU74" s="13">
        <v>45186.0</v>
      </c>
      <c r="AV74" s="19"/>
      <c r="AW74" s="19"/>
      <c r="AX74" s="19"/>
      <c r="AY74" s="20"/>
      <c r="AZ74" s="19"/>
      <c r="BA74" s="19"/>
      <c r="BB74" s="19"/>
      <c r="BC74" s="19"/>
      <c r="BD74" s="20"/>
      <c r="BE74" s="21"/>
      <c r="BF74" s="22"/>
      <c r="BG74" s="4"/>
      <c r="BH74" s="19"/>
      <c r="BI74" s="23"/>
      <c r="BJ74" s="16"/>
      <c r="BK74" s="16"/>
      <c r="BL74" s="20"/>
      <c r="BM74" s="20"/>
    </row>
    <row r="75">
      <c r="A75" s="107"/>
      <c r="B75" s="26"/>
      <c r="C75" s="26"/>
      <c r="D75" s="26" t="s">
        <v>2</v>
      </c>
      <c r="E75" s="26" t="s">
        <v>3</v>
      </c>
      <c r="F75" s="26" t="s">
        <v>4</v>
      </c>
      <c r="G75" s="26" t="s">
        <v>5</v>
      </c>
      <c r="H75" s="26" t="s">
        <v>6</v>
      </c>
      <c r="I75" s="26"/>
      <c r="J75" s="26"/>
      <c r="K75" s="26" t="s">
        <v>2</v>
      </c>
      <c r="L75" s="26" t="s">
        <v>7</v>
      </c>
      <c r="M75" s="26" t="s">
        <v>4</v>
      </c>
      <c r="N75" s="26" t="s">
        <v>5</v>
      </c>
      <c r="O75" s="26" t="s">
        <v>6</v>
      </c>
      <c r="P75" s="26"/>
      <c r="Q75" s="26"/>
      <c r="R75" s="26" t="s">
        <v>2</v>
      </c>
      <c r="S75" s="26" t="s">
        <v>8</v>
      </c>
      <c r="T75" s="26" t="s">
        <v>4</v>
      </c>
      <c r="U75" s="26" t="s">
        <v>5</v>
      </c>
      <c r="V75" s="26" t="s">
        <v>6</v>
      </c>
      <c r="W75" s="28"/>
      <c r="X75" s="29"/>
      <c r="Y75" s="29" t="s">
        <v>2</v>
      </c>
      <c r="Z75" s="29" t="s">
        <v>9</v>
      </c>
      <c r="AA75" s="26" t="s">
        <v>4</v>
      </c>
      <c r="AB75" s="26" t="s">
        <v>5</v>
      </c>
      <c r="AC75" s="26" t="s">
        <v>6</v>
      </c>
      <c r="AD75" s="29"/>
      <c r="AE75" s="29"/>
      <c r="AF75" s="29" t="s">
        <v>2</v>
      </c>
      <c r="AG75" s="29" t="s">
        <v>10</v>
      </c>
      <c r="AH75" s="26" t="s">
        <v>4</v>
      </c>
      <c r="AI75" s="26" t="s">
        <v>5</v>
      </c>
      <c r="AJ75" s="26" t="s">
        <v>6</v>
      </c>
      <c r="AK75" s="29"/>
      <c r="AL75" s="29"/>
      <c r="AM75" s="29" t="s">
        <v>2</v>
      </c>
      <c r="AN75" s="29" t="s">
        <v>11</v>
      </c>
      <c r="AO75" s="26" t="s">
        <v>4</v>
      </c>
      <c r="AP75" s="26" t="s">
        <v>5</v>
      </c>
      <c r="AQ75" s="26" t="s">
        <v>6</v>
      </c>
      <c r="AR75" s="29"/>
      <c r="AS75" s="29"/>
      <c r="AT75" s="29" t="s">
        <v>2</v>
      </c>
      <c r="AU75" s="29" t="s">
        <v>12</v>
      </c>
      <c r="AV75" s="26" t="s">
        <v>4</v>
      </c>
      <c r="AW75" s="26" t="s">
        <v>5</v>
      </c>
      <c r="AX75" s="26" t="s">
        <v>6</v>
      </c>
      <c r="AY75" s="30"/>
      <c r="AZ75" s="31" t="s">
        <v>4</v>
      </c>
      <c r="BA75" s="31" t="s">
        <v>13</v>
      </c>
      <c r="BB75" s="31" t="s">
        <v>6</v>
      </c>
      <c r="BC75" s="31" t="s">
        <v>14</v>
      </c>
      <c r="BD75" s="32"/>
      <c r="BE75" s="33" t="s">
        <v>4</v>
      </c>
      <c r="BF75" s="33" t="s">
        <v>13</v>
      </c>
      <c r="BG75" s="33" t="s">
        <v>6</v>
      </c>
      <c r="BH75" s="33" t="s">
        <v>15</v>
      </c>
      <c r="BI75" s="32"/>
      <c r="BJ75" s="32"/>
      <c r="BK75" s="32"/>
      <c r="BL75" s="32"/>
      <c r="BM75" s="32"/>
    </row>
    <row r="76">
      <c r="A76" s="94" t="s">
        <v>55</v>
      </c>
      <c r="B76" s="41" t="s">
        <v>33</v>
      </c>
      <c r="C76" s="37">
        <v>45188.0</v>
      </c>
      <c r="D76" s="38" t="s">
        <v>25</v>
      </c>
      <c r="E76" s="39" t="s">
        <v>25</v>
      </c>
      <c r="F76" s="40">
        <v>0.0</v>
      </c>
      <c r="G76" s="40">
        <v>0.0</v>
      </c>
      <c r="H76" s="40">
        <v>0.0</v>
      </c>
      <c r="I76" s="42" t="s">
        <v>46</v>
      </c>
      <c r="J76" s="37">
        <v>45189.0</v>
      </c>
      <c r="K76" s="38" t="s">
        <v>166</v>
      </c>
      <c r="L76" s="39" t="s">
        <v>166</v>
      </c>
      <c r="M76" s="40">
        <v>0.0</v>
      </c>
      <c r="N76" s="40">
        <v>0.0</v>
      </c>
      <c r="O76" s="40">
        <v>0.0</v>
      </c>
      <c r="P76" s="38" t="s">
        <v>36</v>
      </c>
      <c r="Q76" s="37">
        <v>45190.0</v>
      </c>
      <c r="R76" s="38" t="s">
        <v>347</v>
      </c>
      <c r="S76" s="39" t="s">
        <v>348</v>
      </c>
      <c r="T76" s="40">
        <v>4.5</v>
      </c>
      <c r="U76" s="40">
        <v>2.0</v>
      </c>
      <c r="V76" s="40">
        <v>0.0</v>
      </c>
      <c r="W76" s="42" t="s">
        <v>37</v>
      </c>
      <c r="X76" s="37">
        <v>45191.0</v>
      </c>
      <c r="Y76" s="38" t="s">
        <v>347</v>
      </c>
      <c r="Z76" s="39" t="s">
        <v>348</v>
      </c>
      <c r="AA76" s="40">
        <v>4.5</v>
      </c>
      <c r="AB76" s="40">
        <v>2.0</v>
      </c>
      <c r="AC76" s="40">
        <v>0.0</v>
      </c>
      <c r="AD76" s="56" t="s">
        <v>40</v>
      </c>
      <c r="AE76" s="37">
        <v>45192.0</v>
      </c>
      <c r="AF76" s="38" t="s">
        <v>285</v>
      </c>
      <c r="AG76" s="39" t="s">
        <v>129</v>
      </c>
      <c r="AH76" s="40">
        <v>5.0</v>
      </c>
      <c r="AI76" s="40">
        <v>2.0</v>
      </c>
      <c r="AJ76" s="40">
        <v>0.0</v>
      </c>
      <c r="AK76" s="42" t="s">
        <v>43</v>
      </c>
      <c r="AL76" s="37">
        <v>45193.0</v>
      </c>
      <c r="AM76" s="38" t="s">
        <v>285</v>
      </c>
      <c r="AN76" s="39" t="s">
        <v>129</v>
      </c>
      <c r="AO76" s="40">
        <v>5.0</v>
      </c>
      <c r="AP76" s="40">
        <v>2.0</v>
      </c>
      <c r="AQ76" s="40">
        <v>0.0</v>
      </c>
      <c r="AR76" s="96" t="s">
        <v>142</v>
      </c>
      <c r="AS76" s="37">
        <v>45194.0</v>
      </c>
      <c r="AT76" s="38" t="s">
        <v>289</v>
      </c>
      <c r="AU76" s="39" t="s">
        <v>106</v>
      </c>
      <c r="AV76" s="40">
        <v>3.0</v>
      </c>
      <c r="AW76" s="40">
        <v>2.0</v>
      </c>
      <c r="AX76" s="40">
        <v>0.0</v>
      </c>
      <c r="AY76" s="48"/>
      <c r="AZ76" s="49">
        <f t="shared" ref="AZ76:BB76" si="81">SUM(F76,M76,T76,AA76,AH76,AO76,AV76)</f>
        <v>22</v>
      </c>
      <c r="BA76" s="39">
        <f t="shared" si="81"/>
        <v>10</v>
      </c>
      <c r="BB76" s="39">
        <f t="shared" si="81"/>
        <v>0</v>
      </c>
      <c r="BC76" s="50">
        <f t="shared" ref="BC76:BC80" si="83">SUM(AZ76,BA76,BB76)</f>
        <v>32</v>
      </c>
      <c r="BD76" s="51"/>
      <c r="BE76" s="39">
        <f>AZ76*67.31</f>
        <v>1480.82</v>
      </c>
      <c r="BF76" s="39">
        <f>BA76*74</f>
        <v>740</v>
      </c>
      <c r="BG76" s="39">
        <f>BB76*84</f>
        <v>0</v>
      </c>
      <c r="BH76" s="39">
        <f>SUM(BE76,BF76,BG76)</f>
        <v>2220.82</v>
      </c>
      <c r="BI76" s="51"/>
      <c r="BJ76" s="51"/>
      <c r="BK76" s="51"/>
      <c r="BL76" s="51"/>
      <c r="BM76" s="51"/>
    </row>
    <row r="77">
      <c r="A77" s="94" t="s">
        <v>54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42" t="s">
        <v>46</v>
      </c>
      <c r="J77" s="37">
        <v>45189.0</v>
      </c>
      <c r="K77" s="38" t="s">
        <v>347</v>
      </c>
      <c r="L77" s="39" t="s">
        <v>348</v>
      </c>
      <c r="M77" s="40">
        <v>4.5</v>
      </c>
      <c r="N77" s="40">
        <v>2.0</v>
      </c>
      <c r="O77" s="40">
        <v>0.0</v>
      </c>
      <c r="P77" s="39"/>
      <c r="Q77" s="45"/>
      <c r="R77" s="53"/>
      <c r="S77" s="53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2">SUM(F77,M77,T77,AA77,AH77,AO77,AV77)</f>
        <v>4.5</v>
      </c>
      <c r="BA77" s="39">
        <f t="shared" si="82"/>
        <v>2</v>
      </c>
      <c r="BB77" s="39">
        <f t="shared" si="82"/>
        <v>0</v>
      </c>
      <c r="BC77" s="50">
        <f t="shared" si="83"/>
        <v>6.5</v>
      </c>
      <c r="BD77" s="51"/>
      <c r="BE77" s="39">
        <f t="shared" ref="BE77:BE79" si="85">AZ77*80</f>
        <v>360</v>
      </c>
      <c r="BF77" s="39">
        <f t="shared" ref="BF77:BF79" si="86">BA77*88</f>
        <v>176</v>
      </c>
      <c r="BG77" s="39">
        <f t="shared" ref="BG77:BG79" si="87">BB77*80</f>
        <v>0</v>
      </c>
      <c r="BH77" s="39">
        <f t="shared" ref="BH77:BH79" si="88">sum(BE77,BF77,BG77)</f>
        <v>536</v>
      </c>
      <c r="BI77" s="51"/>
      <c r="BJ77" s="51"/>
      <c r="BK77" s="51"/>
      <c r="BL77" s="51"/>
      <c r="BM77" s="51"/>
    </row>
    <row r="78">
      <c r="A78" s="94" t="s">
        <v>50</v>
      </c>
      <c r="B78" s="60"/>
      <c r="C78" s="45"/>
      <c r="D78" s="53"/>
      <c r="E78" s="58"/>
      <c r="F78" s="145">
        <v>0.0</v>
      </c>
      <c r="G78" s="145">
        <v>0.0</v>
      </c>
      <c r="H78" s="163">
        <v>0.0</v>
      </c>
      <c r="I78" s="61"/>
      <c r="J78" s="45"/>
      <c r="K78" s="53"/>
      <c r="L78" s="53"/>
      <c r="M78" s="145">
        <v>0.0</v>
      </c>
      <c r="N78" s="145">
        <v>0.0</v>
      </c>
      <c r="O78" s="163">
        <v>0.0</v>
      </c>
      <c r="P78" s="39"/>
      <c r="Q78" s="45"/>
      <c r="R78" s="39"/>
      <c r="S78" s="39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61"/>
      <c r="AE78" s="164"/>
      <c r="AF78" s="53"/>
      <c r="AG78" s="53"/>
      <c r="AH78" s="145">
        <v>0.0</v>
      </c>
      <c r="AI78" s="145">
        <v>0.0</v>
      </c>
      <c r="AJ78" s="163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54"/>
      <c r="AS78" s="45"/>
      <c r="AT78" s="53"/>
      <c r="AU78" s="53"/>
      <c r="AV78" s="145">
        <v>0.0</v>
      </c>
      <c r="AW78" s="145">
        <v>0.0</v>
      </c>
      <c r="AX78" s="163">
        <v>0.0</v>
      </c>
      <c r="AY78" s="165"/>
      <c r="AZ78" s="166">
        <f t="shared" ref="AZ78:BB78" si="84">SUM(F78,M78,T78,AA78,AH78,AO78,AV78)</f>
        <v>0</v>
      </c>
      <c r="BA78" s="46">
        <f t="shared" si="84"/>
        <v>0</v>
      </c>
      <c r="BB78" s="46">
        <f t="shared" si="84"/>
        <v>0</v>
      </c>
      <c r="BC78" s="167">
        <f t="shared" si="83"/>
        <v>0</v>
      </c>
      <c r="BD78" s="165"/>
      <c r="BE78" s="39">
        <f t="shared" si="85"/>
        <v>0</v>
      </c>
      <c r="BF78" s="39">
        <f t="shared" si="86"/>
        <v>0</v>
      </c>
      <c r="BG78" s="39">
        <f t="shared" si="87"/>
        <v>0</v>
      </c>
      <c r="BH78" s="39">
        <f t="shared" si="88"/>
        <v>0</v>
      </c>
      <c r="BI78" s="155"/>
      <c r="BJ78" s="155"/>
      <c r="BK78" s="155"/>
      <c r="BL78" s="155"/>
      <c r="BM78" s="155"/>
    </row>
    <row r="79">
      <c r="A79" s="94" t="s">
        <v>52</v>
      </c>
      <c r="B79" s="41" t="s">
        <v>33</v>
      </c>
      <c r="C79" s="37">
        <v>45188.0</v>
      </c>
      <c r="D79" s="38" t="s">
        <v>347</v>
      </c>
      <c r="E79" s="39" t="s">
        <v>348</v>
      </c>
      <c r="F79" s="40">
        <v>4.5</v>
      </c>
      <c r="G79" s="40">
        <v>2.0</v>
      </c>
      <c r="H79" s="40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61"/>
      <c r="X79" s="164"/>
      <c r="Y79" s="53"/>
      <c r="Z79" s="39"/>
      <c r="AA79" s="168">
        <v>0.0</v>
      </c>
      <c r="AB79" s="168">
        <v>0.0</v>
      </c>
      <c r="AC79" s="168">
        <v>0.0</v>
      </c>
      <c r="AD79" s="61"/>
      <c r="AE79" s="164"/>
      <c r="AF79" s="53"/>
      <c r="AG79" s="39"/>
      <c r="AH79" s="168">
        <v>0.0</v>
      </c>
      <c r="AI79" s="168">
        <v>0.0</v>
      </c>
      <c r="AJ79" s="168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92"/>
      <c r="AS79" s="45"/>
      <c r="AT79" s="53"/>
      <c r="AU79" s="39"/>
      <c r="AV79" s="168">
        <v>0.0</v>
      </c>
      <c r="AW79" s="168">
        <v>0.0</v>
      </c>
      <c r="AX79" s="168">
        <v>0.0</v>
      </c>
      <c r="AY79" s="155"/>
      <c r="AZ79" s="169">
        <f t="shared" ref="AZ79:BB79" si="89">SUM(F79,M79,T79,AA79,AH79,AO79,AV79)</f>
        <v>4.5</v>
      </c>
      <c r="BA79" s="149">
        <f t="shared" si="89"/>
        <v>2</v>
      </c>
      <c r="BB79" s="149">
        <f t="shared" si="89"/>
        <v>0</v>
      </c>
      <c r="BC79" s="170">
        <f t="shared" si="83"/>
        <v>6.5</v>
      </c>
      <c r="BD79" s="155"/>
      <c r="BE79" s="39">
        <f t="shared" si="85"/>
        <v>360</v>
      </c>
      <c r="BF79" s="39">
        <f t="shared" si="86"/>
        <v>176</v>
      </c>
      <c r="BG79" s="39">
        <f t="shared" si="87"/>
        <v>0</v>
      </c>
      <c r="BH79" s="39">
        <f t="shared" si="88"/>
        <v>536</v>
      </c>
      <c r="BI79" s="155"/>
      <c r="BJ79" s="155"/>
      <c r="BK79" s="155"/>
      <c r="BL79" s="155"/>
      <c r="BM79" s="155"/>
    </row>
    <row r="80">
      <c r="A80" s="94"/>
      <c r="B80" s="60"/>
      <c r="C80" s="45"/>
      <c r="D80" s="53"/>
      <c r="E80" s="53"/>
      <c r="F80" s="40">
        <v>0.0</v>
      </c>
      <c r="G80" s="40">
        <v>0.0</v>
      </c>
      <c r="H80" s="40">
        <v>0.0</v>
      </c>
      <c r="I80" s="53"/>
      <c r="J80" s="45"/>
      <c r="K80" s="53"/>
      <c r="L80" s="53"/>
      <c r="M80" s="40">
        <v>0.0</v>
      </c>
      <c r="N80" s="40">
        <v>0.0</v>
      </c>
      <c r="O80" s="40">
        <v>0.0</v>
      </c>
      <c r="P80" s="39"/>
      <c r="Q80" s="45"/>
      <c r="R80" s="53"/>
      <c r="S80" s="58"/>
      <c r="T80" s="40">
        <v>0.0</v>
      </c>
      <c r="U80" s="40">
        <v>0.0</v>
      </c>
      <c r="V80" s="40">
        <v>0.0</v>
      </c>
      <c r="W80" s="44"/>
      <c r="X80" s="45"/>
      <c r="Y80" s="53"/>
      <c r="Z80" s="58"/>
      <c r="AA80" s="40">
        <v>0.0</v>
      </c>
      <c r="AB80" s="40">
        <v>0.0</v>
      </c>
      <c r="AC80" s="40">
        <v>0.0</v>
      </c>
      <c r="AD80" s="44"/>
      <c r="AE80" s="45"/>
      <c r="AF80" s="53"/>
      <c r="AG80" s="53"/>
      <c r="AH80" s="40">
        <v>0.0</v>
      </c>
      <c r="AI80" s="40">
        <v>0.0</v>
      </c>
      <c r="AJ80" s="40">
        <v>0.0</v>
      </c>
      <c r="AK80" s="52"/>
      <c r="AL80" s="45"/>
      <c r="AM80" s="53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53"/>
      <c r="AV80" s="40">
        <v>0.0</v>
      </c>
      <c r="AW80" s="40">
        <v>0.0</v>
      </c>
      <c r="AX80" s="40">
        <v>0.0</v>
      </c>
      <c r="AY80" s="155"/>
      <c r="AZ80" s="169">
        <f t="shared" ref="AZ80:BB80" si="90">SUM(F80,M80,T80,AA80,AH80,AO80,AV80)</f>
        <v>0</v>
      </c>
      <c r="BA80" s="149">
        <f t="shared" si="90"/>
        <v>0</v>
      </c>
      <c r="BB80" s="149">
        <f t="shared" si="90"/>
        <v>0</v>
      </c>
      <c r="BC80" s="170">
        <f t="shared" si="83"/>
        <v>0</v>
      </c>
      <c r="BD80" s="155"/>
      <c r="BE80" s="39">
        <f>AZ80*67.31</f>
        <v>0</v>
      </c>
      <c r="BF80" s="39">
        <f>BA80*74</f>
        <v>0</v>
      </c>
      <c r="BG80" s="39">
        <f>BB80*84</f>
        <v>0</v>
      </c>
      <c r="BH80" s="39">
        <f>SUM(BE80,BF80,BG80)</f>
        <v>0</v>
      </c>
      <c r="BI80" s="155"/>
      <c r="BJ80" s="155"/>
      <c r="BK80" s="155"/>
      <c r="BL80" s="155"/>
      <c r="BM80" s="155"/>
    </row>
    <row r="81">
      <c r="A81" s="116"/>
      <c r="B81" s="159"/>
      <c r="C81" s="159"/>
      <c r="D81" s="160"/>
      <c r="E81" s="159"/>
      <c r="F81" s="161"/>
      <c r="G81" s="161"/>
      <c r="H81" s="161"/>
      <c r="I81" s="161"/>
      <c r="J81" s="159"/>
      <c r="K81" s="162"/>
      <c r="L81" s="162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1"/>
      <c r="AB81" s="161"/>
      <c r="AC81" s="161"/>
      <c r="AD81" s="161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38"/>
      <c r="AP81" s="138"/>
      <c r="AQ81" s="138"/>
      <c r="AR81" s="138"/>
      <c r="AS81" s="118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76" t="s">
        <v>14</v>
      </c>
      <c r="AZ82" s="77">
        <f t="shared" ref="AZ82:BC82" si="91">SUM(AZ76,AZ77,AZ78,AZ79,AZ80)</f>
        <v>31</v>
      </c>
      <c r="BA82" s="78">
        <f t="shared" si="91"/>
        <v>14</v>
      </c>
      <c r="BB82" s="78">
        <f t="shared" si="91"/>
        <v>0</v>
      </c>
      <c r="BC82" s="79">
        <f t="shared" si="91"/>
        <v>45</v>
      </c>
      <c r="BD82" s="136"/>
      <c r="BE82" s="40">
        <f t="shared" ref="BE82:BG82" si="92">SUM(BE76,BE77,BE78,BE79)</f>
        <v>2200.82</v>
      </c>
      <c r="BF82" s="40">
        <f t="shared" si="92"/>
        <v>1092</v>
      </c>
      <c r="BG82" s="40">
        <f t="shared" si="92"/>
        <v>0</v>
      </c>
      <c r="BH82" s="40">
        <f>SUM(BH76,BH77,BH78,BH79,BH80)</f>
        <v>3292.82</v>
      </c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6"/>
      <c r="BM83" s="136"/>
    </row>
    <row r="84">
      <c r="A84" s="155"/>
      <c r="B84" s="153"/>
      <c r="C84" s="153"/>
      <c r="D84" s="155"/>
      <c r="E84" s="153"/>
      <c r="F84" s="153"/>
      <c r="G84" s="153"/>
      <c r="H84" s="153"/>
      <c r="I84" s="153"/>
      <c r="J84" s="171"/>
      <c r="K84" s="172" t="s">
        <v>320</v>
      </c>
      <c r="L84" s="4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71"/>
      <c r="AF84" s="293" t="s">
        <v>320</v>
      </c>
      <c r="AG84" s="81"/>
      <c r="AH84" s="153"/>
      <c r="AI84" s="153"/>
      <c r="AJ84" s="153"/>
      <c r="AK84" s="153"/>
      <c r="AL84" s="153"/>
      <c r="AM84" s="153"/>
      <c r="AN84" s="153"/>
      <c r="AO84" s="155"/>
      <c r="AP84" s="155"/>
      <c r="AQ84" s="155"/>
      <c r="AR84" s="155"/>
      <c r="AS84" s="173"/>
      <c r="AT84" s="293" t="s">
        <v>320</v>
      </c>
      <c r="AU84" s="81"/>
      <c r="AV84" s="155"/>
      <c r="AW84" s="155"/>
      <c r="AX84" s="155"/>
      <c r="AY84" s="174"/>
      <c r="AZ84" s="174"/>
      <c r="BA84" s="174"/>
      <c r="BB84" s="174"/>
      <c r="BC84" s="174"/>
      <c r="BD84" s="155"/>
      <c r="BE84" s="174"/>
      <c r="BF84" s="175"/>
      <c r="BG84" s="175"/>
      <c r="BH84" s="174"/>
      <c r="BI84" s="155"/>
      <c r="BJ84" s="155"/>
      <c r="BK84" s="155"/>
      <c r="BL84" s="155"/>
      <c r="BM84" s="155"/>
    </row>
    <row r="85">
      <c r="A85" s="155"/>
      <c r="B85" s="153"/>
      <c r="C85" s="153"/>
      <c r="D85" s="155"/>
      <c r="E85" s="10"/>
      <c r="F85" s="10"/>
      <c r="G85" s="10"/>
      <c r="H85" s="10"/>
      <c r="I85" s="153"/>
      <c r="J85" s="153"/>
      <c r="K85" s="155"/>
      <c r="L85" s="11"/>
      <c r="M85" s="153"/>
      <c r="N85" s="153"/>
      <c r="O85" s="153"/>
      <c r="P85" s="153"/>
      <c r="Q85" s="153"/>
      <c r="R85" s="153"/>
      <c r="S85" s="10"/>
      <c r="T85" s="153"/>
      <c r="U85" s="153"/>
      <c r="V85" s="153"/>
      <c r="W85" s="153"/>
      <c r="X85" s="153"/>
      <c r="Y85" s="10"/>
      <c r="Z85" s="10"/>
      <c r="AA85" s="153"/>
      <c r="AB85" s="153"/>
      <c r="AC85" s="153"/>
      <c r="AD85" s="153"/>
      <c r="AE85" s="153"/>
      <c r="AF85" s="153"/>
      <c r="AG85" s="10"/>
      <c r="AH85" s="153"/>
      <c r="AI85" s="153"/>
      <c r="AJ85" s="153"/>
      <c r="AK85" s="153"/>
      <c r="AL85" s="153"/>
      <c r="AM85" s="153"/>
      <c r="AN85" s="10"/>
      <c r="AO85" s="155"/>
      <c r="AP85" s="155"/>
      <c r="AQ85" s="155"/>
      <c r="AR85" s="155"/>
      <c r="AS85" s="156"/>
      <c r="AT85" s="155"/>
      <c r="AU85" s="11"/>
      <c r="AV85" s="155"/>
      <c r="AW85" s="155"/>
      <c r="AX85" s="155"/>
      <c r="AY85" s="155"/>
      <c r="AZ85" s="155"/>
      <c r="BA85" s="155"/>
      <c r="BB85" s="155"/>
      <c r="BC85" s="155"/>
      <c r="BD85" s="155"/>
      <c r="BE85" s="165"/>
      <c r="BF85" s="293" t="s">
        <v>320</v>
      </c>
      <c r="BG85" s="81"/>
      <c r="BH85" s="155"/>
      <c r="BI85" s="155"/>
      <c r="BJ85" s="155"/>
      <c r="BK85" s="155"/>
      <c r="BL85" s="155"/>
      <c r="BM85" s="155"/>
    </row>
    <row r="86">
      <c r="A86" s="10"/>
      <c r="B86" s="11"/>
      <c r="C86" s="11"/>
      <c r="D86" s="12"/>
      <c r="E86" s="13">
        <v>45187.0</v>
      </c>
      <c r="F86" s="14"/>
      <c r="G86" s="14"/>
      <c r="H86" s="14"/>
      <c r="I86" s="15"/>
      <c r="J86" s="15"/>
      <c r="K86" s="16"/>
      <c r="L86" s="13">
        <v>45188.0</v>
      </c>
      <c r="M86" s="15"/>
      <c r="N86" s="15"/>
      <c r="O86" s="15"/>
      <c r="P86" s="15"/>
      <c r="Q86" s="11"/>
      <c r="R86" s="17"/>
      <c r="S86" s="13">
        <v>45189.0</v>
      </c>
      <c r="T86" s="11"/>
      <c r="U86" s="15"/>
      <c r="V86" s="15"/>
      <c r="W86" s="11"/>
      <c r="X86" s="18"/>
      <c r="Y86" s="14"/>
      <c r="Z86" s="13">
        <v>45190.0</v>
      </c>
      <c r="AA86" s="15"/>
      <c r="AB86" s="15"/>
      <c r="AC86" s="11"/>
      <c r="AD86" s="15"/>
      <c r="AE86" s="15"/>
      <c r="AF86" s="12"/>
      <c r="AG86" s="13">
        <v>45191.0</v>
      </c>
      <c r="AH86" s="15"/>
      <c r="AI86" s="11"/>
      <c r="AJ86" s="15"/>
      <c r="AK86" s="15"/>
      <c r="AL86" s="15"/>
      <c r="AM86" s="18"/>
      <c r="AN86" s="13">
        <v>45192.0</v>
      </c>
      <c r="AO86" s="11"/>
      <c r="AP86" s="19"/>
      <c r="AQ86" s="19"/>
      <c r="AR86" s="19"/>
      <c r="AS86" s="19"/>
      <c r="AT86" s="14"/>
      <c r="AU86" s="13">
        <v>45193.0</v>
      </c>
      <c r="AV86" s="19"/>
      <c r="AW86" s="19"/>
      <c r="AX86" s="19"/>
      <c r="AY86" s="20"/>
      <c r="AZ86" s="19"/>
      <c r="BA86" s="19"/>
      <c r="BB86" s="19"/>
      <c r="BC86" s="19"/>
      <c r="BD86" s="20"/>
      <c r="BE86" s="21"/>
      <c r="BF86" s="22"/>
      <c r="BG86" s="4"/>
      <c r="BH86" s="19"/>
      <c r="BI86" s="23"/>
      <c r="BJ86" s="16"/>
      <c r="BK86" s="16"/>
      <c r="BL86" s="20"/>
      <c r="BM86" s="20"/>
    </row>
    <row r="87">
      <c r="A87" s="176"/>
      <c r="B87" s="177"/>
      <c r="C87" s="177"/>
      <c r="D87" s="18" t="s">
        <v>2</v>
      </c>
      <c r="E87" s="177" t="s">
        <v>3</v>
      </c>
      <c r="F87" s="177" t="s">
        <v>4</v>
      </c>
      <c r="G87" s="177" t="s">
        <v>5</v>
      </c>
      <c r="H87" s="177" t="s">
        <v>6</v>
      </c>
      <c r="I87" s="177"/>
      <c r="J87" s="177"/>
      <c r="K87" s="18" t="s">
        <v>2</v>
      </c>
      <c r="L87" s="18" t="s">
        <v>7</v>
      </c>
      <c r="M87" s="177" t="s">
        <v>4</v>
      </c>
      <c r="N87" s="177" t="s">
        <v>5</v>
      </c>
      <c r="O87" s="177" t="s">
        <v>6</v>
      </c>
      <c r="P87" s="177"/>
      <c r="Q87" s="177"/>
      <c r="R87" s="177" t="s">
        <v>2</v>
      </c>
      <c r="S87" s="177" t="s">
        <v>8</v>
      </c>
      <c r="T87" s="177" t="s">
        <v>4</v>
      </c>
      <c r="U87" s="177" t="s">
        <v>5</v>
      </c>
      <c r="V87" s="177" t="s">
        <v>6</v>
      </c>
      <c r="W87" s="178"/>
      <c r="X87" s="177"/>
      <c r="Y87" s="177" t="s">
        <v>2</v>
      </c>
      <c r="Z87" s="177" t="s">
        <v>9</v>
      </c>
      <c r="AA87" s="177" t="s">
        <v>4</v>
      </c>
      <c r="AB87" s="177" t="s">
        <v>5</v>
      </c>
      <c r="AC87" s="177" t="s">
        <v>6</v>
      </c>
      <c r="AD87" s="177"/>
      <c r="AE87" s="177"/>
      <c r="AF87" s="177" t="s">
        <v>2</v>
      </c>
      <c r="AG87" s="177" t="s">
        <v>10</v>
      </c>
      <c r="AH87" s="177" t="s">
        <v>4</v>
      </c>
      <c r="AI87" s="177" t="s">
        <v>5</v>
      </c>
      <c r="AJ87" s="177" t="s">
        <v>6</v>
      </c>
      <c r="AK87" s="177"/>
      <c r="AL87" s="177"/>
      <c r="AM87" s="177" t="s">
        <v>2</v>
      </c>
      <c r="AN87" s="177" t="s">
        <v>11</v>
      </c>
      <c r="AO87" s="18" t="s">
        <v>4</v>
      </c>
      <c r="AP87" s="18" t="s">
        <v>5</v>
      </c>
      <c r="AQ87" s="18" t="s">
        <v>6</v>
      </c>
      <c r="AR87" s="18"/>
      <c r="AS87" s="179"/>
      <c r="AT87" s="18" t="s">
        <v>2</v>
      </c>
      <c r="AU87" s="18" t="s">
        <v>12</v>
      </c>
      <c r="AV87" s="18" t="s">
        <v>4</v>
      </c>
      <c r="AW87" s="18" t="s">
        <v>5</v>
      </c>
      <c r="AX87" s="18" t="s">
        <v>6</v>
      </c>
      <c r="AY87" s="180"/>
      <c r="AZ87" s="181" t="s">
        <v>4</v>
      </c>
      <c r="BA87" s="181" t="s">
        <v>13</v>
      </c>
      <c r="BB87" s="181" t="s">
        <v>6</v>
      </c>
      <c r="BC87" s="181" t="s">
        <v>14</v>
      </c>
      <c r="BD87" s="165"/>
      <c r="BE87" s="182" t="s">
        <v>4</v>
      </c>
      <c r="BF87" s="182" t="s">
        <v>13</v>
      </c>
      <c r="BG87" s="182" t="s">
        <v>6</v>
      </c>
      <c r="BH87" s="182" t="s">
        <v>15</v>
      </c>
      <c r="BI87" s="155"/>
      <c r="BJ87" s="155"/>
      <c r="BK87" s="155"/>
      <c r="BL87" s="155"/>
      <c r="BM87" s="155"/>
    </row>
    <row r="88">
      <c r="A88" s="94" t="s">
        <v>54</v>
      </c>
      <c r="B88" s="36" t="s">
        <v>19</v>
      </c>
      <c r="C88" s="37"/>
      <c r="D88" s="42"/>
      <c r="E88" s="39"/>
      <c r="F88" s="145">
        <v>0.0</v>
      </c>
      <c r="G88" s="145">
        <v>0.0</v>
      </c>
      <c r="H88" s="163">
        <v>0.0</v>
      </c>
      <c r="I88" s="36" t="s">
        <v>22</v>
      </c>
      <c r="J88" s="37"/>
      <c r="K88" s="42"/>
      <c r="L88" s="39"/>
      <c r="M88" s="145">
        <v>0.0</v>
      </c>
      <c r="N88" s="145">
        <v>0.0</v>
      </c>
      <c r="O88" s="163">
        <v>0.0</v>
      </c>
      <c r="P88" s="57" t="s">
        <v>24</v>
      </c>
      <c r="Q88" s="37"/>
      <c r="R88" s="42"/>
      <c r="S88" s="39"/>
      <c r="T88" s="145">
        <v>0.0</v>
      </c>
      <c r="U88" s="145">
        <v>0.0</v>
      </c>
      <c r="V88" s="163">
        <v>0.0</v>
      </c>
      <c r="W88" s="57" t="s">
        <v>26</v>
      </c>
      <c r="X88" s="37"/>
      <c r="Y88" s="42"/>
      <c r="Z88" s="39"/>
      <c r="AA88" s="145">
        <v>0.0</v>
      </c>
      <c r="AB88" s="145">
        <v>0.0</v>
      </c>
      <c r="AC88" s="163">
        <v>0.0</v>
      </c>
      <c r="AD88" s="57" t="s">
        <v>56</v>
      </c>
      <c r="AE88" s="37"/>
      <c r="AF88" s="42"/>
      <c r="AG88" s="39"/>
      <c r="AH88" s="145">
        <v>0.0</v>
      </c>
      <c r="AI88" s="145">
        <v>0.0</v>
      </c>
      <c r="AJ88" s="163">
        <v>0.0</v>
      </c>
      <c r="AK88" s="287" t="s">
        <v>57</v>
      </c>
      <c r="AL88" s="37"/>
      <c r="AM88" s="42"/>
      <c r="AN88" s="39"/>
      <c r="AO88" s="145">
        <v>0.0</v>
      </c>
      <c r="AP88" s="145">
        <v>0.0</v>
      </c>
      <c r="AQ88" s="163">
        <v>0.0</v>
      </c>
      <c r="AR88" s="36" t="s">
        <v>149</v>
      </c>
      <c r="AS88" s="37"/>
      <c r="AT88" s="42"/>
      <c r="AU88" s="39"/>
      <c r="AV88" s="145">
        <v>0.0</v>
      </c>
      <c r="AW88" s="145">
        <v>0.0</v>
      </c>
      <c r="AX88" s="163">
        <v>0.0</v>
      </c>
      <c r="AY88" s="165"/>
      <c r="AZ88" s="169">
        <f t="shared" ref="AZ88:BB88" si="93">SUM(F88,M88,T88,AA88,AH88,AO88,AV88)</f>
        <v>0</v>
      </c>
      <c r="BA88" s="86">
        <f t="shared" si="93"/>
        <v>0</v>
      </c>
      <c r="BB88" s="86">
        <f t="shared" si="93"/>
        <v>0</v>
      </c>
      <c r="BC88" s="170">
        <f t="shared" ref="BC88:BC90" si="95">SUM(AZ88,BA88,BB88)</f>
        <v>0</v>
      </c>
      <c r="BD88" s="165"/>
      <c r="BE88" s="86">
        <f t="shared" ref="BE88:BE90" si="96">AZ88*80</f>
        <v>0</v>
      </c>
      <c r="BF88" s="17">
        <f t="shared" ref="BF88:BF90" si="97">BA88*88</f>
        <v>0</v>
      </c>
      <c r="BG88" s="17">
        <f t="shared" ref="BG88:BG90" si="98">BB88*80</f>
        <v>0</v>
      </c>
      <c r="BH88" s="17">
        <f t="shared" ref="BH88:BH90" si="99">sum(BE88,BF88,BG88)</f>
        <v>0</v>
      </c>
      <c r="BI88" s="155"/>
      <c r="BJ88" s="155"/>
      <c r="BK88" s="155"/>
      <c r="BL88" s="155"/>
      <c r="BM88" s="155"/>
    </row>
    <row r="89">
      <c r="A89" s="94" t="s">
        <v>52</v>
      </c>
      <c r="B89" s="41"/>
      <c r="C89" s="37"/>
      <c r="D89" s="42"/>
      <c r="E89" s="58"/>
      <c r="F89" s="145">
        <v>0.0</v>
      </c>
      <c r="G89" s="145">
        <v>0.0</v>
      </c>
      <c r="H89" s="163">
        <v>0.0</v>
      </c>
      <c r="I89" s="36"/>
      <c r="J89" s="37"/>
      <c r="K89" s="42"/>
      <c r="L89" s="39"/>
      <c r="M89" s="145">
        <v>0.0</v>
      </c>
      <c r="N89" s="145">
        <v>0.0</v>
      </c>
      <c r="O89" s="163">
        <v>0.0</v>
      </c>
      <c r="P89" s="57"/>
      <c r="Q89" s="37"/>
      <c r="R89" s="42"/>
      <c r="S89" s="39"/>
      <c r="T89" s="145">
        <v>0.0</v>
      </c>
      <c r="U89" s="145">
        <v>0.0</v>
      </c>
      <c r="V89" s="163">
        <v>0.0</v>
      </c>
      <c r="W89" s="57"/>
      <c r="X89" s="37"/>
      <c r="Y89" s="42"/>
      <c r="Z89" s="39"/>
      <c r="AA89" s="145">
        <v>0.0</v>
      </c>
      <c r="AB89" s="145">
        <v>0.0</v>
      </c>
      <c r="AC89" s="163">
        <v>0.0</v>
      </c>
      <c r="AD89" s="57"/>
      <c r="AE89" s="37"/>
      <c r="AF89" s="42"/>
      <c r="AG89" s="39"/>
      <c r="AH89" s="145">
        <v>0.0</v>
      </c>
      <c r="AI89" s="145">
        <v>0.0</v>
      </c>
      <c r="AJ89" s="163">
        <v>0.0</v>
      </c>
      <c r="AK89" s="287"/>
      <c r="AL89" s="37"/>
      <c r="AM89" s="42"/>
      <c r="AN89" s="39"/>
      <c r="AO89" s="145">
        <v>0.0</v>
      </c>
      <c r="AP89" s="145">
        <v>0.0</v>
      </c>
      <c r="AQ89" s="163">
        <v>0.0</v>
      </c>
      <c r="AR89" s="36"/>
      <c r="AS89" s="37"/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4">SUM(F89,M89,T89,AA89,AH89,AO89,AV89)</f>
        <v>0</v>
      </c>
      <c r="BA89" s="86">
        <f t="shared" si="94"/>
        <v>0</v>
      </c>
      <c r="BB89" s="86">
        <f t="shared" si="94"/>
        <v>0</v>
      </c>
      <c r="BC89" s="170">
        <f t="shared" si="95"/>
        <v>0</v>
      </c>
      <c r="BD89" s="165"/>
      <c r="BE89" s="86">
        <f t="shared" si="96"/>
        <v>0</v>
      </c>
      <c r="BF89" s="17">
        <f t="shared" si="97"/>
        <v>0</v>
      </c>
      <c r="BG89" s="17">
        <f t="shared" si="98"/>
        <v>0</v>
      </c>
      <c r="BH89" s="17">
        <f t="shared" si="99"/>
        <v>0</v>
      </c>
      <c r="BI89" s="155"/>
      <c r="BJ89" s="155"/>
      <c r="BK89" s="155"/>
      <c r="BL89" s="155"/>
      <c r="BM89" s="155"/>
    </row>
    <row r="90">
      <c r="A90" s="94" t="s">
        <v>82</v>
      </c>
      <c r="B90" s="57"/>
      <c r="C90" s="37"/>
      <c r="D90" s="183"/>
      <c r="E90" s="85"/>
      <c r="F90" s="163">
        <v>0.0</v>
      </c>
      <c r="G90" s="163">
        <v>0.0</v>
      </c>
      <c r="H90" s="163">
        <v>0.0</v>
      </c>
      <c r="I90" s="57"/>
      <c r="J90" s="37"/>
      <c r="K90" s="42"/>
      <c r="L90" s="39"/>
      <c r="M90" s="163">
        <v>0.0</v>
      </c>
      <c r="N90" s="163">
        <v>0.0</v>
      </c>
      <c r="O90" s="163">
        <v>0.0</v>
      </c>
      <c r="P90" s="57"/>
      <c r="Q90" s="37"/>
      <c r="R90" s="42"/>
      <c r="S90" s="39"/>
      <c r="T90" s="163">
        <v>0.0</v>
      </c>
      <c r="U90" s="163">
        <v>0.0</v>
      </c>
      <c r="V90" s="163">
        <v>0.0</v>
      </c>
      <c r="W90" s="57"/>
      <c r="X90" s="37"/>
      <c r="Y90" s="42"/>
      <c r="Z90" s="39"/>
      <c r="AA90" s="163">
        <v>0.0</v>
      </c>
      <c r="AB90" s="163">
        <v>0.0</v>
      </c>
      <c r="AC90" s="163">
        <v>0.0</v>
      </c>
      <c r="AD90" s="57"/>
      <c r="AE90" s="37"/>
      <c r="AF90" s="42"/>
      <c r="AG90" s="39"/>
      <c r="AH90" s="163">
        <v>0.0</v>
      </c>
      <c r="AI90" s="163">
        <v>0.0</v>
      </c>
      <c r="AJ90" s="163">
        <v>0.0</v>
      </c>
      <c r="AK90" s="287"/>
      <c r="AL90" s="37"/>
      <c r="AM90" s="42"/>
      <c r="AN90" s="39"/>
      <c r="AO90" s="163">
        <v>0.0</v>
      </c>
      <c r="AP90" s="163">
        <v>0.0</v>
      </c>
      <c r="AQ90" s="163">
        <v>0.0</v>
      </c>
      <c r="AR90" s="36"/>
      <c r="AS90" s="37"/>
      <c r="AT90" s="42"/>
      <c r="AU90" s="39"/>
      <c r="AV90" s="163">
        <v>0.0</v>
      </c>
      <c r="AW90" s="163">
        <v>0.0</v>
      </c>
      <c r="AX90" s="163">
        <v>0.0</v>
      </c>
      <c r="AY90" s="155"/>
      <c r="AZ90" s="169">
        <f t="shared" ref="AZ90:BB90" si="100">SUM(F90,M90,T90,AA90,AH90,AO90,AV90)</f>
        <v>0</v>
      </c>
      <c r="BA90" s="86">
        <f t="shared" si="100"/>
        <v>0</v>
      </c>
      <c r="BB90" s="86">
        <f t="shared" si="100"/>
        <v>0</v>
      </c>
      <c r="BC90" s="170">
        <f t="shared" si="95"/>
        <v>0</v>
      </c>
      <c r="BD90" s="155"/>
      <c r="BE90" s="86">
        <f t="shared" si="96"/>
        <v>0</v>
      </c>
      <c r="BF90" s="17">
        <f t="shared" si="97"/>
        <v>0</v>
      </c>
      <c r="BG90" s="17">
        <f t="shared" si="98"/>
        <v>0</v>
      </c>
      <c r="BH90" s="17">
        <f t="shared" si="99"/>
        <v>0</v>
      </c>
      <c r="BI90" s="155"/>
      <c r="BJ90" s="155"/>
      <c r="BK90" s="155"/>
      <c r="BL90" s="155"/>
      <c r="BM90" s="155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76" t="s">
        <v>14</v>
      </c>
      <c r="AZ92" s="77">
        <f t="shared" ref="AZ92:BC92" si="101">SUM(AZ88,AZ89,AZ90)</f>
        <v>0</v>
      </c>
      <c r="BA92" s="78">
        <f t="shared" si="101"/>
        <v>0</v>
      </c>
      <c r="BB92" s="78">
        <f t="shared" si="101"/>
        <v>0</v>
      </c>
      <c r="BC92" s="79">
        <f t="shared" si="101"/>
        <v>0</v>
      </c>
      <c r="BD92" s="136"/>
      <c r="BE92" s="40">
        <f>SUM(BE89,BE88)</f>
        <v>0</v>
      </c>
      <c r="BF92" s="40">
        <f t="shared" ref="BF92:BG92" si="102">SUM(BF88,BF89)</f>
        <v>0</v>
      </c>
      <c r="BG92" s="40">
        <f t="shared" si="102"/>
        <v>0</v>
      </c>
      <c r="BH92" s="40">
        <f>SUM(BH88,BH89,BH90)</f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6" t="s">
        <v>147</v>
      </c>
      <c r="L93" s="4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6" t="s">
        <v>147</v>
      </c>
      <c r="AG93" s="4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6" t="s">
        <v>147</v>
      </c>
      <c r="AU93" s="4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6" t="s">
        <v>145</v>
      </c>
      <c r="BG93" s="4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10"/>
      <c r="B95" s="11"/>
      <c r="C95" s="11"/>
      <c r="D95" s="12"/>
      <c r="E95" s="13">
        <v>45187.0</v>
      </c>
      <c r="F95" s="14"/>
      <c r="G95" s="14"/>
      <c r="H95" s="14"/>
      <c r="I95" s="15"/>
      <c r="J95" s="15"/>
      <c r="K95" s="16"/>
      <c r="L95" s="13">
        <v>45188.0</v>
      </c>
      <c r="M95" s="15"/>
      <c r="N95" s="15"/>
      <c r="O95" s="15"/>
      <c r="P95" s="15"/>
      <c r="Q95" s="11"/>
      <c r="R95" s="17"/>
      <c r="S95" s="13">
        <v>45189.0</v>
      </c>
      <c r="T95" s="11"/>
      <c r="U95" s="15"/>
      <c r="V95" s="15"/>
      <c r="W95" s="11"/>
      <c r="X95" s="18"/>
      <c r="Y95" s="14"/>
      <c r="Z95" s="13">
        <v>45190.0</v>
      </c>
      <c r="AA95" s="15"/>
      <c r="AB95" s="15"/>
      <c r="AC95" s="11"/>
      <c r="AD95" s="15"/>
      <c r="AE95" s="15"/>
      <c r="AF95" s="12"/>
      <c r="AG95" s="13">
        <v>45191.0</v>
      </c>
      <c r="AH95" s="15"/>
      <c r="AI95" s="11"/>
      <c r="AJ95" s="15"/>
      <c r="AK95" s="15"/>
      <c r="AL95" s="15"/>
      <c r="AM95" s="18"/>
      <c r="AN95" s="13">
        <v>45192.0</v>
      </c>
      <c r="AO95" s="11"/>
      <c r="AP95" s="19"/>
      <c r="AQ95" s="19"/>
      <c r="AR95" s="19"/>
      <c r="AS95" s="19"/>
      <c r="AT95" s="14"/>
      <c r="AU95" s="13">
        <v>45193.0</v>
      </c>
      <c r="AV95" s="19"/>
      <c r="AW95" s="19"/>
      <c r="AX95" s="19"/>
      <c r="AY95" s="20"/>
      <c r="AZ95" s="19"/>
      <c r="BA95" s="19"/>
      <c r="BB95" s="19"/>
      <c r="BC95" s="19"/>
      <c r="BD95" s="20"/>
      <c r="BE95" s="21"/>
      <c r="BF95" s="22"/>
      <c r="BG95" s="4"/>
      <c r="BH95" s="19"/>
      <c r="BI95" s="23"/>
      <c r="BJ95" s="16"/>
      <c r="BK95" s="16"/>
      <c r="BL95" s="20"/>
      <c r="BM95" s="20"/>
    </row>
    <row r="96">
      <c r="A96" s="107"/>
      <c r="B96" s="26"/>
      <c r="C96" s="26"/>
      <c r="D96" s="26" t="s">
        <v>2</v>
      </c>
      <c r="E96" s="26" t="s">
        <v>3</v>
      </c>
      <c r="F96" s="26" t="s">
        <v>4</v>
      </c>
      <c r="G96" s="26" t="s">
        <v>5</v>
      </c>
      <c r="H96" s="26" t="s">
        <v>6</v>
      </c>
      <c r="I96" s="26"/>
      <c r="J96" s="26"/>
      <c r="K96" s="26" t="s">
        <v>2</v>
      </c>
      <c r="L96" s="26" t="s">
        <v>7</v>
      </c>
      <c r="M96" s="26" t="s">
        <v>4</v>
      </c>
      <c r="N96" s="26" t="s">
        <v>5</v>
      </c>
      <c r="O96" s="26" t="s">
        <v>6</v>
      </c>
      <c r="P96" s="26"/>
      <c r="Q96" s="26"/>
      <c r="R96" s="26" t="s">
        <v>2</v>
      </c>
      <c r="S96" s="26" t="s">
        <v>8</v>
      </c>
      <c r="T96" s="26" t="s">
        <v>4</v>
      </c>
      <c r="U96" s="26" t="s">
        <v>5</v>
      </c>
      <c r="V96" s="26" t="s">
        <v>6</v>
      </c>
      <c r="W96" s="28"/>
      <c r="X96" s="29"/>
      <c r="Y96" s="29" t="s">
        <v>2</v>
      </c>
      <c r="Z96" s="29" t="s">
        <v>9</v>
      </c>
      <c r="AA96" s="26" t="s">
        <v>4</v>
      </c>
      <c r="AB96" s="26" t="s">
        <v>5</v>
      </c>
      <c r="AC96" s="26" t="s">
        <v>6</v>
      </c>
      <c r="AD96" s="29"/>
      <c r="AE96" s="29"/>
      <c r="AF96" s="29" t="s">
        <v>2</v>
      </c>
      <c r="AG96" s="29" t="s">
        <v>10</v>
      </c>
      <c r="AH96" s="26" t="s">
        <v>4</v>
      </c>
      <c r="AI96" s="26" t="s">
        <v>5</v>
      </c>
      <c r="AJ96" s="26" t="s">
        <v>6</v>
      </c>
      <c r="AK96" s="29"/>
      <c r="AL96" s="29"/>
      <c r="AM96" s="29" t="s">
        <v>2</v>
      </c>
      <c r="AN96" s="29" t="s">
        <v>11</v>
      </c>
      <c r="AO96" s="26" t="s">
        <v>4</v>
      </c>
      <c r="AP96" s="26" t="s">
        <v>5</v>
      </c>
      <c r="AQ96" s="26" t="s">
        <v>6</v>
      </c>
      <c r="AR96" s="29"/>
      <c r="AS96" s="29"/>
      <c r="AT96" s="29" t="s">
        <v>2</v>
      </c>
      <c r="AU96" s="29" t="s">
        <v>12</v>
      </c>
      <c r="AV96" s="26" t="s">
        <v>4</v>
      </c>
      <c r="AW96" s="26" t="s">
        <v>5</v>
      </c>
      <c r="AX96" s="26" t="s">
        <v>6</v>
      </c>
      <c r="AY96" s="30"/>
      <c r="AZ96" s="31" t="s">
        <v>4</v>
      </c>
      <c r="BA96" s="31" t="s">
        <v>13</v>
      </c>
      <c r="BB96" s="31" t="s">
        <v>6</v>
      </c>
      <c r="BC96" s="31" t="s">
        <v>14</v>
      </c>
      <c r="BD96" s="32"/>
      <c r="BE96" s="33" t="s">
        <v>4</v>
      </c>
      <c r="BF96" s="33" t="s">
        <v>13</v>
      </c>
      <c r="BG96" s="33" t="s">
        <v>6</v>
      </c>
      <c r="BH96" s="33" t="s">
        <v>15</v>
      </c>
      <c r="BI96" s="32"/>
      <c r="BJ96" s="32"/>
      <c r="BK96" s="32"/>
      <c r="BL96" s="32"/>
      <c r="BM96" s="32"/>
    </row>
    <row r="97">
      <c r="A97" s="184" t="s">
        <v>148</v>
      </c>
      <c r="B97" s="36" t="s">
        <v>19</v>
      </c>
      <c r="C97" s="37"/>
      <c r="D97" s="42"/>
      <c r="E97" s="58"/>
      <c r="F97" s="40">
        <v>0.0</v>
      </c>
      <c r="G97" s="40">
        <v>0.0</v>
      </c>
      <c r="H97" s="40">
        <v>0.0</v>
      </c>
      <c r="I97" s="36" t="s">
        <v>22</v>
      </c>
      <c r="J97" s="37"/>
      <c r="K97" s="42"/>
      <c r="L97" s="58"/>
      <c r="M97" s="40">
        <v>0.0</v>
      </c>
      <c r="N97" s="40">
        <v>0.0</v>
      </c>
      <c r="O97" s="40">
        <v>0.0</v>
      </c>
      <c r="P97" s="36" t="s">
        <v>24</v>
      </c>
      <c r="Q97" s="37"/>
      <c r="R97" s="42"/>
      <c r="S97" s="58"/>
      <c r="T97" s="40">
        <v>0.0</v>
      </c>
      <c r="U97" s="40">
        <v>0.0</v>
      </c>
      <c r="V97" s="40">
        <v>0.0</v>
      </c>
      <c r="W97" s="36" t="s">
        <v>26</v>
      </c>
      <c r="X97" s="37"/>
      <c r="Y97" s="53"/>
      <c r="Z97" s="58"/>
      <c r="AA97" s="40">
        <v>0.0</v>
      </c>
      <c r="AB97" s="40">
        <v>0.0</v>
      </c>
      <c r="AC97" s="40">
        <v>0.0</v>
      </c>
      <c r="AD97" s="36" t="s">
        <v>56</v>
      </c>
      <c r="AE97" s="37"/>
      <c r="AF97" s="42"/>
      <c r="AG97" s="58"/>
      <c r="AH97" s="40">
        <v>0.0</v>
      </c>
      <c r="AI97" s="40">
        <v>0.0</v>
      </c>
      <c r="AJ97" s="40">
        <v>0.0</v>
      </c>
      <c r="AK97" s="47" t="s">
        <v>57</v>
      </c>
      <c r="AL97" s="37"/>
      <c r="AM97" s="42"/>
      <c r="AN97" s="58"/>
      <c r="AO97" s="40">
        <v>0.0</v>
      </c>
      <c r="AP97" s="40">
        <v>0.0</v>
      </c>
      <c r="AQ97" s="40">
        <v>0.0</v>
      </c>
      <c r="AR97" s="96" t="s">
        <v>149</v>
      </c>
      <c r="AS97" s="37"/>
      <c r="AT97" s="42"/>
      <c r="AU97" s="58"/>
      <c r="AV97" s="40">
        <v>0.0</v>
      </c>
      <c r="AW97" s="40">
        <v>0.0</v>
      </c>
      <c r="AX97" s="40">
        <v>0.0</v>
      </c>
      <c r="AY97" s="48"/>
      <c r="AZ97" s="49">
        <f t="shared" ref="AZ97:BB97" si="103">SUM(F97,M97,T97,AA97,AH97,AO97,AV97)</f>
        <v>0</v>
      </c>
      <c r="BA97" s="39">
        <f t="shared" si="103"/>
        <v>0</v>
      </c>
      <c r="BB97" s="39">
        <f t="shared" si="103"/>
        <v>0</v>
      </c>
      <c r="BC97" s="50">
        <f t="shared" ref="BC97:BC98" si="105">SUM(AZ97,BA97,BB97)</f>
        <v>0</v>
      </c>
      <c r="BD97" s="51"/>
      <c r="BE97" s="39">
        <f>AZ97*67.31</f>
        <v>0</v>
      </c>
      <c r="BF97" s="39">
        <f>BA97*74</f>
        <v>0</v>
      </c>
      <c r="BG97" s="39">
        <f>BB97*84</f>
        <v>0</v>
      </c>
      <c r="BH97" s="39">
        <f t="shared" ref="BH97:BH98" si="106">sum(BE97,BF97,BG97)</f>
        <v>0</v>
      </c>
      <c r="BI97" s="51"/>
      <c r="BJ97" s="51"/>
      <c r="BK97" s="51"/>
      <c r="BL97" s="51"/>
      <c r="BM97" s="51"/>
    </row>
    <row r="98">
      <c r="A98" s="184" t="s">
        <v>150</v>
      </c>
      <c r="B98" s="41" t="s">
        <v>33</v>
      </c>
      <c r="C98" s="37"/>
      <c r="D98" s="53"/>
      <c r="E98" s="53"/>
      <c r="F98" s="40">
        <v>0.0</v>
      </c>
      <c r="G98" s="40">
        <v>0.0</v>
      </c>
      <c r="H98" s="40">
        <v>0.0</v>
      </c>
      <c r="I98" s="42" t="s">
        <v>46</v>
      </c>
      <c r="J98" s="37"/>
      <c r="K98" s="38"/>
      <c r="L98" s="39"/>
      <c r="M98" s="40">
        <v>0.0</v>
      </c>
      <c r="N98" s="40">
        <v>0.0</v>
      </c>
      <c r="O98" s="40">
        <v>0.0</v>
      </c>
      <c r="P98" s="38" t="s">
        <v>36</v>
      </c>
      <c r="Q98" s="37"/>
      <c r="R98" s="53"/>
      <c r="S98" s="53"/>
      <c r="T98" s="40">
        <v>0.0</v>
      </c>
      <c r="U98" s="40">
        <v>0.0</v>
      </c>
      <c r="V98" s="40">
        <v>0.0</v>
      </c>
      <c r="W98" s="56" t="s">
        <v>37</v>
      </c>
      <c r="X98" s="37"/>
      <c r="Y98" s="39"/>
      <c r="Z98" s="39"/>
      <c r="AA98" s="40">
        <v>0.0</v>
      </c>
      <c r="AB98" s="40">
        <v>0.0</v>
      </c>
      <c r="AC98" s="40">
        <v>0.0</v>
      </c>
      <c r="AD98" s="56" t="s">
        <v>40</v>
      </c>
      <c r="AE98" s="37"/>
      <c r="AF98" s="38"/>
      <c r="AG98" s="39"/>
      <c r="AH98" s="40">
        <v>0.0</v>
      </c>
      <c r="AI98" s="40">
        <v>0.0</v>
      </c>
      <c r="AJ98" s="40">
        <v>0.0</v>
      </c>
      <c r="AK98" s="185" t="s">
        <v>43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142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4">SUM(F98,M98,T98,AA98,AH98,AO98,AV98)</f>
        <v>0</v>
      </c>
      <c r="BA98" s="39">
        <f t="shared" si="104"/>
        <v>0</v>
      </c>
      <c r="BB98" s="39">
        <f t="shared" si="104"/>
        <v>0</v>
      </c>
      <c r="BC98" s="50">
        <f t="shared" si="105"/>
        <v>0</v>
      </c>
      <c r="BD98" s="51"/>
      <c r="BE98" s="39">
        <f>AZ98*80</f>
        <v>0</v>
      </c>
      <c r="BF98" s="39">
        <f>BA98*88</f>
        <v>0</v>
      </c>
      <c r="BG98" s="39">
        <f>BB98*80</f>
        <v>0</v>
      </c>
      <c r="BH98" s="39">
        <f t="shared" si="106"/>
        <v>0</v>
      </c>
      <c r="BI98" s="51"/>
      <c r="BJ98" s="51"/>
      <c r="BK98" s="51"/>
      <c r="BL98" s="51"/>
      <c r="BM98" s="51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76" t="s">
        <v>14</v>
      </c>
      <c r="AZ100" s="77"/>
      <c r="BA100" s="78"/>
      <c r="BB100" s="78"/>
      <c r="BC100" s="79"/>
      <c r="BD100" s="136"/>
      <c r="BE100" s="145">
        <f t="shared" ref="BE100:BH100" si="107">sum(BE97,BE98)</f>
        <v>0</v>
      </c>
      <c r="BF100" s="145">
        <f t="shared" si="107"/>
        <v>0</v>
      </c>
      <c r="BG100" s="145">
        <f t="shared" si="107"/>
        <v>0</v>
      </c>
      <c r="BH100" s="145">
        <f t="shared" si="107"/>
        <v>0</v>
      </c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</row>
    <row r="102">
      <c r="A102" s="116"/>
      <c r="B102" s="67"/>
      <c r="E102" s="68"/>
      <c r="G102" s="73"/>
      <c r="H102" s="73"/>
      <c r="I102" s="73"/>
      <c r="K102" s="6" t="s">
        <v>151</v>
      </c>
      <c r="L102" s="4"/>
      <c r="Q102" s="186"/>
      <c r="R102" s="186"/>
      <c r="Y102" s="73"/>
      <c r="Z102" s="73"/>
      <c r="AA102" s="73"/>
      <c r="AC102" s="28"/>
      <c r="AF102" s="6" t="s">
        <v>151</v>
      </c>
      <c r="AG102" s="4"/>
      <c r="AT102" s="6" t="s">
        <v>151</v>
      </c>
      <c r="AU102" s="4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0"/>
      <c r="B104" s="11"/>
      <c r="C104" s="11"/>
      <c r="D104" s="12"/>
      <c r="E104" s="13">
        <v>45187.0</v>
      </c>
      <c r="F104" s="14"/>
      <c r="G104" s="14"/>
      <c r="H104" s="14"/>
      <c r="I104" s="15"/>
      <c r="J104" s="15"/>
      <c r="K104" s="16"/>
      <c r="L104" s="13">
        <v>45188.0</v>
      </c>
      <c r="M104" s="15"/>
      <c r="N104" s="15"/>
      <c r="O104" s="15"/>
      <c r="P104" s="15"/>
      <c r="Q104" s="11"/>
      <c r="R104" s="17"/>
      <c r="S104" s="13">
        <v>45189.0</v>
      </c>
      <c r="T104" s="11"/>
      <c r="U104" s="15"/>
      <c r="V104" s="15"/>
      <c r="W104" s="11"/>
      <c r="X104" s="18"/>
      <c r="Y104" s="14"/>
      <c r="Z104" s="13">
        <v>45190.0</v>
      </c>
      <c r="AA104" s="15"/>
      <c r="AB104" s="15"/>
      <c r="AC104" s="11"/>
      <c r="AD104" s="15"/>
      <c r="AE104" s="15"/>
      <c r="AF104" s="12"/>
      <c r="AG104" s="13">
        <v>45191.0</v>
      </c>
      <c r="AH104" s="15"/>
      <c r="AI104" s="11"/>
      <c r="AJ104" s="15"/>
      <c r="AK104" s="15"/>
      <c r="AL104" s="15"/>
      <c r="AM104" s="18"/>
      <c r="AN104" s="13">
        <v>45192.0</v>
      </c>
      <c r="AO104" s="11"/>
      <c r="AP104" s="19"/>
      <c r="AQ104" s="19"/>
      <c r="AR104" s="19"/>
      <c r="AS104" s="19"/>
      <c r="AT104" s="14"/>
      <c r="AU104" s="13">
        <v>45193.0</v>
      </c>
      <c r="AV104" s="19"/>
      <c r="AW104" s="19"/>
      <c r="AX104" s="19"/>
      <c r="AY104" s="20"/>
      <c r="AZ104" s="19"/>
      <c r="BA104" s="19"/>
      <c r="BB104" s="19"/>
      <c r="BC104" s="19"/>
      <c r="BD104" s="20"/>
      <c r="BE104" s="21"/>
      <c r="BF104" s="22"/>
      <c r="BG104" s="4"/>
      <c r="BH104" s="19"/>
      <c r="BI104" s="23"/>
      <c r="BJ104" s="16"/>
      <c r="BK104" s="16"/>
      <c r="BL104" s="20"/>
      <c r="BM104" s="20"/>
    </row>
    <row r="105">
      <c r="A105" s="67"/>
      <c r="B105" s="25"/>
      <c r="C105" s="25"/>
      <c r="D105" s="187" t="s">
        <v>152</v>
      </c>
      <c r="E105" s="191" t="s">
        <v>249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8"/>
      <c r="Y105" s="187" t="s">
        <v>155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188"/>
      <c r="AE105" s="189"/>
      <c r="AF105" s="187" t="s">
        <v>153</v>
      </c>
      <c r="AG105" s="190" t="s">
        <v>154</v>
      </c>
      <c r="AH105" s="26" t="s">
        <v>4</v>
      </c>
      <c r="AI105" s="26" t="s">
        <v>5</v>
      </c>
      <c r="AJ105" s="26" t="s">
        <v>6</v>
      </c>
      <c r="AM105" s="187" t="s">
        <v>153</v>
      </c>
      <c r="AN105" s="190" t="s">
        <v>154</v>
      </c>
      <c r="AO105" s="26" t="s">
        <v>4</v>
      </c>
      <c r="AP105" s="26" t="s">
        <v>5</v>
      </c>
      <c r="AQ105" s="26" t="s">
        <v>6</v>
      </c>
      <c r="AT105" s="187" t="s">
        <v>152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59" t="s">
        <v>52</v>
      </c>
      <c r="B106" s="36" t="s">
        <v>19</v>
      </c>
      <c r="C106" s="37">
        <v>45187.0</v>
      </c>
      <c r="D106" s="42" t="s">
        <v>307</v>
      </c>
      <c r="E106" s="40" t="s">
        <v>347</v>
      </c>
      <c r="F106" s="40">
        <v>1.0</v>
      </c>
      <c r="G106" s="40">
        <v>7.0</v>
      </c>
      <c r="H106" s="40">
        <v>3.5</v>
      </c>
      <c r="I106" s="41" t="s">
        <v>22</v>
      </c>
      <c r="J106" s="37">
        <v>45188.0</v>
      </c>
      <c r="K106" s="38" t="s">
        <v>272</v>
      </c>
      <c r="L106" s="39" t="s">
        <v>21</v>
      </c>
      <c r="M106" s="40">
        <v>0.0</v>
      </c>
      <c r="N106" s="40">
        <v>6.5</v>
      </c>
      <c r="O106" s="40">
        <v>0.0</v>
      </c>
      <c r="P106" s="42" t="s">
        <v>24</v>
      </c>
      <c r="Q106" s="37">
        <v>45189.0</v>
      </c>
      <c r="R106" s="38" t="s">
        <v>272</v>
      </c>
      <c r="S106" s="39" t="s">
        <v>21</v>
      </c>
      <c r="T106" s="40">
        <v>0.0</v>
      </c>
      <c r="U106" s="40">
        <v>6.5</v>
      </c>
      <c r="V106" s="40">
        <v>0.0</v>
      </c>
      <c r="W106" s="300" t="s">
        <v>67</v>
      </c>
      <c r="X106" s="146">
        <v>45190.0</v>
      </c>
      <c r="Y106" s="40" t="s">
        <v>297</v>
      </c>
      <c r="Z106" s="40" t="s">
        <v>358</v>
      </c>
      <c r="AA106" s="40">
        <v>0.0</v>
      </c>
      <c r="AB106" s="40">
        <v>4.0</v>
      </c>
      <c r="AC106" s="40">
        <v>0.0</v>
      </c>
      <c r="AD106" s="56" t="s">
        <v>78</v>
      </c>
      <c r="AE106" s="37">
        <v>45192.0</v>
      </c>
      <c r="AF106" s="42" t="s">
        <v>284</v>
      </c>
      <c r="AG106" s="148" t="s">
        <v>288</v>
      </c>
      <c r="AH106" s="40">
        <v>2.0</v>
      </c>
      <c r="AI106" s="40">
        <v>5.5</v>
      </c>
      <c r="AJ106" s="40">
        <v>0.0</v>
      </c>
      <c r="AK106" s="42" t="s">
        <v>43</v>
      </c>
      <c r="AL106" s="37">
        <v>45193.0</v>
      </c>
      <c r="AM106" s="42" t="s">
        <v>25</v>
      </c>
      <c r="AN106" s="148" t="s">
        <v>25</v>
      </c>
      <c r="AO106" s="40">
        <v>0.0</v>
      </c>
      <c r="AP106" s="40">
        <v>0.0</v>
      </c>
      <c r="AQ106" s="40">
        <v>0.0</v>
      </c>
      <c r="AR106" s="57" t="s">
        <v>44</v>
      </c>
      <c r="AS106" s="37">
        <v>45194.0</v>
      </c>
      <c r="AT106" s="42" t="s">
        <v>25</v>
      </c>
      <c r="AU106" s="58" t="s">
        <v>25</v>
      </c>
      <c r="AV106" s="40">
        <v>0.0</v>
      </c>
      <c r="AW106" s="40">
        <v>0.0</v>
      </c>
      <c r="AX106" s="40">
        <v>0.0</v>
      </c>
      <c r="AY106" s="194"/>
      <c r="AZ106" s="49">
        <f t="shared" ref="AZ106:BB106" si="108">SUM(F106,M106,T106,AA106,AH106,AO106,AV106)</f>
        <v>3</v>
      </c>
      <c r="BA106" s="39">
        <f t="shared" si="108"/>
        <v>29.5</v>
      </c>
      <c r="BB106" s="39">
        <f t="shared" si="108"/>
        <v>3.5</v>
      </c>
      <c r="BC106" s="50">
        <f>SUM(AZ106,BA106,BB106)</f>
        <v>36</v>
      </c>
      <c r="BE106" s="39">
        <f>AZ106*80</f>
        <v>240</v>
      </c>
      <c r="BF106" s="39">
        <f>BA106*88</f>
        <v>2596</v>
      </c>
      <c r="BG106" s="39">
        <f>BB106*80</f>
        <v>280</v>
      </c>
      <c r="BH106" s="39">
        <f>SUM(BE106,BF106,BG106)</f>
        <v>3116</v>
      </c>
      <c r="BI106" s="194"/>
      <c r="BJ106" s="194"/>
      <c r="BK106" s="194"/>
      <c r="BL106" s="194"/>
      <c r="BM106" s="194"/>
    </row>
    <row r="107">
      <c r="A107" s="67"/>
      <c r="F107" s="73"/>
      <c r="G107" s="73"/>
      <c r="H107" s="73"/>
      <c r="Y107" s="192"/>
      <c r="Z107" s="39"/>
      <c r="AA107" s="39"/>
      <c r="AB107" s="39"/>
      <c r="AC107" s="39"/>
      <c r="AV107" s="193"/>
      <c r="AW107" s="193"/>
      <c r="AX107" s="193"/>
      <c r="AY107" s="193"/>
      <c r="AZ107" s="193"/>
      <c r="BA107" s="193"/>
      <c r="BB107" s="193"/>
      <c r="BC107" s="193"/>
      <c r="BF107" s="193"/>
      <c r="BI107" s="193"/>
      <c r="BJ107" s="193"/>
      <c r="BK107" s="193"/>
      <c r="BL107" s="193"/>
      <c r="BM107" s="193"/>
    </row>
    <row r="108">
      <c r="A108" s="67"/>
      <c r="D108" s="187" t="s">
        <v>156</v>
      </c>
      <c r="E108" s="26" t="s">
        <v>3</v>
      </c>
      <c r="F108" s="26" t="s">
        <v>4</v>
      </c>
      <c r="G108" s="26" t="s">
        <v>5</v>
      </c>
      <c r="H108" s="26" t="s">
        <v>6</v>
      </c>
      <c r="I108" s="73"/>
      <c r="K108" s="187" t="s">
        <v>157</v>
      </c>
      <c r="L108" s="26" t="s">
        <v>7</v>
      </c>
      <c r="M108" s="26" t="s">
        <v>4</v>
      </c>
      <c r="N108" s="26" t="s">
        <v>5</v>
      </c>
      <c r="O108" s="26" t="s">
        <v>6</v>
      </c>
      <c r="R108" s="187" t="s">
        <v>156</v>
      </c>
      <c r="S108" s="26" t="s">
        <v>8</v>
      </c>
      <c r="T108" s="26" t="s">
        <v>4</v>
      </c>
      <c r="U108" s="26" t="s">
        <v>5</v>
      </c>
      <c r="V108" s="26" t="s">
        <v>6</v>
      </c>
      <c r="Y108" s="187" t="s">
        <v>156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73"/>
      <c r="AF108" s="187" t="s">
        <v>156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156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87" t="s">
        <v>156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3"/>
      <c r="AZ108" s="31" t="s">
        <v>4</v>
      </c>
      <c r="BA108" s="31" t="s">
        <v>13</v>
      </c>
      <c r="BB108" s="31" t="s">
        <v>6</v>
      </c>
      <c r="BC108" s="31" t="s">
        <v>14</v>
      </c>
      <c r="BE108" s="33" t="s">
        <v>4</v>
      </c>
      <c r="BF108" s="33" t="s">
        <v>13</v>
      </c>
      <c r="BG108" s="33" t="s">
        <v>6</v>
      </c>
      <c r="BH108" s="33" t="s">
        <v>15</v>
      </c>
      <c r="BI108" s="193"/>
      <c r="BJ108" s="193"/>
      <c r="BK108" s="193"/>
      <c r="BL108" s="193"/>
      <c r="BM108" s="193"/>
    </row>
    <row r="109">
      <c r="A109" s="35" t="s">
        <v>82</v>
      </c>
      <c r="B109" s="41" t="s">
        <v>33</v>
      </c>
      <c r="C109" s="37">
        <v>45188.0</v>
      </c>
      <c r="D109" s="96" t="s">
        <v>25</v>
      </c>
      <c r="E109" s="110" t="s">
        <v>25</v>
      </c>
      <c r="F109" s="40">
        <v>0.0</v>
      </c>
      <c r="G109" s="40">
        <v>0.0</v>
      </c>
      <c r="H109" s="40">
        <v>0.0</v>
      </c>
      <c r="I109" s="57" t="s">
        <v>46</v>
      </c>
      <c r="J109" s="37">
        <v>45189.0</v>
      </c>
      <c r="K109" s="96" t="s">
        <v>112</v>
      </c>
      <c r="L109" s="110" t="s">
        <v>71</v>
      </c>
      <c r="M109" s="40">
        <v>6.5</v>
      </c>
      <c r="N109" s="40">
        <v>1.0</v>
      </c>
      <c r="O109" s="40">
        <v>0.0</v>
      </c>
      <c r="P109" s="38" t="s">
        <v>36</v>
      </c>
      <c r="Q109" s="37">
        <v>45190.0</v>
      </c>
      <c r="R109" s="38" t="s">
        <v>247</v>
      </c>
      <c r="S109" s="39" t="s">
        <v>127</v>
      </c>
      <c r="T109" s="40">
        <v>5.0</v>
      </c>
      <c r="U109" s="40">
        <v>1.0</v>
      </c>
      <c r="V109" s="40">
        <v>0.0</v>
      </c>
      <c r="W109" s="42" t="s">
        <v>37</v>
      </c>
      <c r="X109" s="37">
        <v>45191.0</v>
      </c>
      <c r="Y109" s="38" t="s">
        <v>247</v>
      </c>
      <c r="Z109" s="39" t="s">
        <v>127</v>
      </c>
      <c r="AA109" s="40">
        <v>5.0</v>
      </c>
      <c r="AB109" s="40">
        <v>1.0</v>
      </c>
      <c r="AC109" s="40">
        <v>0.0</v>
      </c>
      <c r="AD109" s="56" t="s">
        <v>40</v>
      </c>
      <c r="AE109" s="37">
        <v>45192.0</v>
      </c>
      <c r="AF109" s="38" t="s">
        <v>285</v>
      </c>
      <c r="AG109" s="39" t="s">
        <v>129</v>
      </c>
      <c r="AH109" s="40">
        <v>5.0</v>
      </c>
      <c r="AI109" s="40">
        <v>2.0</v>
      </c>
      <c r="AJ109" s="40">
        <v>0.0</v>
      </c>
      <c r="AK109" s="42" t="s">
        <v>43</v>
      </c>
      <c r="AL109" s="37">
        <v>45193.0</v>
      </c>
      <c r="AM109" s="38" t="s">
        <v>247</v>
      </c>
      <c r="AN109" s="39" t="s">
        <v>127</v>
      </c>
      <c r="AO109" s="40">
        <v>5.0</v>
      </c>
      <c r="AP109" s="40">
        <v>1.0</v>
      </c>
      <c r="AQ109" s="40">
        <v>0.0</v>
      </c>
      <c r="AR109" s="96" t="s">
        <v>149</v>
      </c>
      <c r="AS109" s="37">
        <v>45193.0</v>
      </c>
      <c r="AT109" s="42" t="s">
        <v>319</v>
      </c>
      <c r="AU109" s="58" t="s">
        <v>266</v>
      </c>
      <c r="AV109" s="40">
        <v>1.0</v>
      </c>
      <c r="AW109" s="40">
        <v>7.0</v>
      </c>
      <c r="AX109" s="40">
        <v>4.0</v>
      </c>
      <c r="AY109" s="194"/>
      <c r="AZ109" s="49">
        <f t="shared" ref="AZ109:BB109" si="109">SUM(F109,M109,T109,AA109,AH109,AO109,AV109)</f>
        <v>27.5</v>
      </c>
      <c r="BA109" s="39">
        <f t="shared" si="109"/>
        <v>13</v>
      </c>
      <c r="BB109" s="39">
        <f t="shared" si="109"/>
        <v>4</v>
      </c>
      <c r="BC109" s="50">
        <f>SUM(AZ109,BA109,BB109)</f>
        <v>44.5</v>
      </c>
      <c r="BE109" s="39">
        <f>AZ109*80</f>
        <v>2200</v>
      </c>
      <c r="BF109" s="39">
        <f>BA109*88</f>
        <v>1144</v>
      </c>
      <c r="BG109" s="39">
        <f>BB109*80</f>
        <v>320</v>
      </c>
      <c r="BH109" s="39">
        <f>SUM(BE109,BF109,BG109)</f>
        <v>3664</v>
      </c>
      <c r="BI109" s="194"/>
      <c r="BJ109" s="194"/>
      <c r="BK109" s="194"/>
      <c r="BL109" s="194"/>
      <c r="BM109" s="194"/>
    </row>
    <row r="110">
      <c r="A110" s="67"/>
      <c r="B110" s="68"/>
      <c r="C110" s="68"/>
    </row>
    <row r="111">
      <c r="A111" s="67"/>
      <c r="D111" s="187" t="s">
        <v>153</v>
      </c>
      <c r="E111" s="26" t="s">
        <v>3</v>
      </c>
      <c r="F111" s="26" t="s">
        <v>4</v>
      </c>
      <c r="G111" s="26" t="s">
        <v>5</v>
      </c>
      <c r="H111" s="26" t="s">
        <v>6</v>
      </c>
      <c r="I111" s="73"/>
      <c r="K111" s="187" t="s">
        <v>156</v>
      </c>
      <c r="L111" s="26" t="s">
        <v>7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153</v>
      </c>
      <c r="S111" s="26" t="s">
        <v>8</v>
      </c>
      <c r="T111" s="26" t="s">
        <v>4</v>
      </c>
      <c r="U111" s="26" t="s">
        <v>5</v>
      </c>
      <c r="V111" s="26" t="s">
        <v>6</v>
      </c>
      <c r="W111" s="28"/>
      <c r="X111" s="28"/>
      <c r="Y111" s="187" t="s">
        <v>155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73"/>
      <c r="AF111" s="195" t="s">
        <v>157</v>
      </c>
      <c r="AG111" s="190" t="s">
        <v>232</v>
      </c>
      <c r="AH111" s="26" t="s">
        <v>4</v>
      </c>
      <c r="AI111" s="26" t="s">
        <v>5</v>
      </c>
      <c r="AJ111" s="26" t="s">
        <v>6</v>
      </c>
      <c r="AM111" s="187" t="s">
        <v>153</v>
      </c>
      <c r="AN111" s="190" t="s">
        <v>154</v>
      </c>
      <c r="AO111" s="26" t="s">
        <v>4</v>
      </c>
      <c r="AP111" s="26" t="s">
        <v>5</v>
      </c>
      <c r="AQ111" s="26" t="s">
        <v>6</v>
      </c>
      <c r="AT111" s="187" t="s">
        <v>153</v>
      </c>
      <c r="AU111" s="190" t="s">
        <v>154</v>
      </c>
      <c r="AV111" s="26" t="s">
        <v>4</v>
      </c>
      <c r="AW111" s="26" t="s">
        <v>5</v>
      </c>
      <c r="AX111" s="26" t="s">
        <v>6</v>
      </c>
      <c r="AY111" s="196"/>
      <c r="AZ111" s="31" t="s">
        <v>4</v>
      </c>
      <c r="BA111" s="31" t="s">
        <v>13</v>
      </c>
      <c r="BB111" s="31" t="s">
        <v>6</v>
      </c>
      <c r="BC111" s="31" t="s">
        <v>14</v>
      </c>
      <c r="BD111" s="196"/>
      <c r="BE111" s="33" t="s">
        <v>4</v>
      </c>
      <c r="BF111" s="33" t="s">
        <v>13</v>
      </c>
      <c r="BG111" s="33" t="s">
        <v>6</v>
      </c>
      <c r="BH111" s="33" t="s">
        <v>15</v>
      </c>
      <c r="BI111" s="196"/>
      <c r="BJ111" s="196"/>
      <c r="BK111" s="196"/>
      <c r="BL111" s="196"/>
      <c r="BM111" s="196"/>
    </row>
    <row r="112">
      <c r="A112" s="35" t="s">
        <v>50</v>
      </c>
      <c r="B112" s="275" t="s">
        <v>62</v>
      </c>
      <c r="C112" s="37">
        <v>45188.0</v>
      </c>
      <c r="D112" s="42" t="s">
        <v>308</v>
      </c>
      <c r="E112" s="53" t="s">
        <v>309</v>
      </c>
      <c r="F112" s="40">
        <v>2.5</v>
      </c>
      <c r="G112" s="40">
        <v>5.5</v>
      </c>
      <c r="H112" s="40">
        <v>2.5</v>
      </c>
      <c r="I112" s="42" t="s">
        <v>46</v>
      </c>
      <c r="J112" s="37">
        <v>45189.0</v>
      </c>
      <c r="K112" s="38" t="s">
        <v>247</v>
      </c>
      <c r="L112" s="39" t="s">
        <v>127</v>
      </c>
      <c r="M112" s="40">
        <v>5.0</v>
      </c>
      <c r="N112" s="40">
        <v>1.0</v>
      </c>
      <c r="O112" s="40">
        <v>0.0</v>
      </c>
      <c r="P112" s="38" t="s">
        <v>64</v>
      </c>
      <c r="Q112" s="37">
        <v>45190.0</v>
      </c>
      <c r="R112" s="42" t="s">
        <v>283</v>
      </c>
      <c r="S112" s="53" t="s">
        <v>118</v>
      </c>
      <c r="T112" s="40">
        <v>0.0</v>
      </c>
      <c r="U112" s="40">
        <v>5.5</v>
      </c>
      <c r="V112" s="40">
        <v>0.0</v>
      </c>
      <c r="W112" s="145" t="s">
        <v>37</v>
      </c>
      <c r="X112" s="146">
        <v>45191.0</v>
      </c>
      <c r="Y112" s="147" t="s">
        <v>288</v>
      </c>
      <c r="Z112" s="40" t="s">
        <v>158</v>
      </c>
      <c r="AA112" s="40">
        <v>2.0</v>
      </c>
      <c r="AB112" s="40">
        <v>2.0</v>
      </c>
      <c r="AC112" s="40">
        <v>0.0</v>
      </c>
      <c r="AD112" s="56" t="s">
        <v>56</v>
      </c>
      <c r="AE112" s="37">
        <v>45191.0</v>
      </c>
      <c r="AF112" s="42" t="s">
        <v>278</v>
      </c>
      <c r="AG112" s="40" t="s">
        <v>290</v>
      </c>
      <c r="AH112" s="40">
        <v>3.0</v>
      </c>
      <c r="AI112" s="40">
        <v>8.0</v>
      </c>
      <c r="AJ112" s="40">
        <v>0.0</v>
      </c>
      <c r="AK112" s="42" t="s">
        <v>43</v>
      </c>
      <c r="AL112" s="37">
        <v>45193.0</v>
      </c>
      <c r="AM112" s="42" t="s">
        <v>284</v>
      </c>
      <c r="AN112" s="148" t="s">
        <v>289</v>
      </c>
      <c r="AO112" s="40">
        <v>2.5</v>
      </c>
      <c r="AP112" s="40">
        <v>5.5</v>
      </c>
      <c r="AQ112" s="40">
        <v>0.5</v>
      </c>
      <c r="AR112" s="57" t="s">
        <v>44</v>
      </c>
      <c r="AS112" s="37">
        <v>45194.0</v>
      </c>
      <c r="AT112" s="42" t="s">
        <v>284</v>
      </c>
      <c r="AU112" s="148" t="s">
        <v>288</v>
      </c>
      <c r="AV112" s="40">
        <v>2.0</v>
      </c>
      <c r="AW112" s="40">
        <v>5.5</v>
      </c>
      <c r="AX112" s="40">
        <v>0.0</v>
      </c>
      <c r="AY112" s="51"/>
      <c r="AZ112" s="49">
        <f t="shared" ref="AZ112:BB112" si="110">SUM(F112,M112,T112,AA112,AH112,AO112,AV112)</f>
        <v>17</v>
      </c>
      <c r="BA112" s="39">
        <f t="shared" si="110"/>
        <v>33</v>
      </c>
      <c r="BB112" s="39">
        <f t="shared" si="110"/>
        <v>3</v>
      </c>
      <c r="BC112" s="50">
        <f>SUM(AZ112,BA112,BB112)</f>
        <v>53</v>
      </c>
      <c r="BD112" s="51"/>
      <c r="BE112" s="39">
        <f>AZ112*80</f>
        <v>1360</v>
      </c>
      <c r="BF112" s="39">
        <f>BA112*88</f>
        <v>2904</v>
      </c>
      <c r="BG112" s="39">
        <f>BB112*80</f>
        <v>240</v>
      </c>
      <c r="BH112" s="39">
        <f>SUM(BE112,BF112,BG112)</f>
        <v>4504</v>
      </c>
      <c r="BI112" s="51"/>
      <c r="BJ112" s="51"/>
      <c r="BK112" s="51"/>
      <c r="BL112" s="51"/>
      <c r="BM112" s="51"/>
    </row>
    <row r="113">
      <c r="A113" s="67"/>
      <c r="B113" s="68"/>
      <c r="C113" s="68"/>
      <c r="L113" s="92"/>
      <c r="R113" s="98"/>
      <c r="S113" s="192"/>
      <c r="Z113" s="39"/>
      <c r="AA113" s="197"/>
      <c r="AB113" s="197"/>
      <c r="AC113" s="197"/>
      <c r="AD113" s="197"/>
      <c r="AN113" s="198"/>
      <c r="AT113" s="199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98"/>
    </row>
    <row r="115">
      <c r="A115" s="24"/>
      <c r="B115" s="25"/>
      <c r="C115" s="25"/>
      <c r="D115" s="187" t="s">
        <v>159</v>
      </c>
      <c r="E115" s="26" t="s">
        <v>3</v>
      </c>
      <c r="F115" s="26" t="s">
        <v>4</v>
      </c>
      <c r="G115" s="26" t="s">
        <v>5</v>
      </c>
      <c r="H115" s="26" t="s">
        <v>6</v>
      </c>
      <c r="I115" s="26"/>
      <c r="J115" s="26"/>
      <c r="K115" s="187" t="s">
        <v>159</v>
      </c>
      <c r="L115" s="26" t="s">
        <v>7</v>
      </c>
      <c r="M115" s="26" t="s">
        <v>4</v>
      </c>
      <c r="N115" s="26" t="s">
        <v>5</v>
      </c>
      <c r="O115" s="26" t="s">
        <v>6</v>
      </c>
      <c r="P115" s="26"/>
      <c r="Q115" s="26"/>
      <c r="R115" s="187" t="s">
        <v>159</v>
      </c>
      <c r="S115" s="26" t="s">
        <v>8</v>
      </c>
      <c r="T115" s="26" t="s">
        <v>4</v>
      </c>
      <c r="U115" s="26" t="s">
        <v>5</v>
      </c>
      <c r="V115" s="26" t="s">
        <v>6</v>
      </c>
      <c r="W115" s="28"/>
      <c r="X115" s="29"/>
      <c r="Y115" s="187" t="s">
        <v>159</v>
      </c>
      <c r="Z115" s="29" t="s">
        <v>9</v>
      </c>
      <c r="AA115" s="26" t="s">
        <v>4</v>
      </c>
      <c r="AB115" s="26" t="s">
        <v>5</v>
      </c>
      <c r="AC115" s="26" t="s">
        <v>6</v>
      </c>
      <c r="AD115" s="29"/>
      <c r="AE115" s="29"/>
      <c r="AF115" s="187" t="s">
        <v>159</v>
      </c>
      <c r="AG115" s="29" t="s">
        <v>10</v>
      </c>
      <c r="AH115" s="26" t="s">
        <v>4</v>
      </c>
      <c r="AI115" s="26" t="s">
        <v>5</v>
      </c>
      <c r="AJ115" s="26" t="s">
        <v>6</v>
      </c>
      <c r="AK115" s="29"/>
      <c r="AL115" s="29"/>
      <c r="AM115" s="187" t="s">
        <v>159</v>
      </c>
      <c r="AN115" s="29" t="s">
        <v>11</v>
      </c>
      <c r="AO115" s="26" t="s">
        <v>4</v>
      </c>
      <c r="AP115" s="26" t="s">
        <v>5</v>
      </c>
      <c r="AQ115" s="26" t="s">
        <v>6</v>
      </c>
      <c r="AR115" s="29"/>
      <c r="AS115" s="29"/>
      <c r="AT115" s="187" t="s">
        <v>159</v>
      </c>
      <c r="AU115" s="29" t="s">
        <v>12</v>
      </c>
      <c r="AV115" s="26" t="s">
        <v>4</v>
      </c>
      <c r="AW115" s="26" t="s">
        <v>5</v>
      </c>
      <c r="AX115" s="26" t="s">
        <v>6</v>
      </c>
      <c r="AY115" s="30"/>
      <c r="AZ115" s="31" t="s">
        <v>4</v>
      </c>
      <c r="BA115" s="31" t="s">
        <v>13</v>
      </c>
      <c r="BB115" s="31" t="s">
        <v>6</v>
      </c>
      <c r="BC115" s="31" t="s">
        <v>14</v>
      </c>
      <c r="BD115" s="32"/>
      <c r="BE115" s="33" t="s">
        <v>4</v>
      </c>
      <c r="BF115" s="33" t="s">
        <v>13</v>
      </c>
      <c r="BG115" s="33" t="s">
        <v>6</v>
      </c>
      <c r="BH115" s="33" t="s">
        <v>15</v>
      </c>
      <c r="BI115" s="32"/>
      <c r="BJ115" s="32"/>
      <c r="BK115" s="32"/>
      <c r="BL115" s="32"/>
      <c r="BM115" s="32"/>
    </row>
    <row r="116">
      <c r="A116" s="35" t="s">
        <v>18</v>
      </c>
      <c r="B116" s="36" t="s">
        <v>19</v>
      </c>
      <c r="C116" s="37">
        <v>45187.0</v>
      </c>
      <c r="D116" s="38" t="s">
        <v>272</v>
      </c>
      <c r="E116" s="39" t="s">
        <v>21</v>
      </c>
      <c r="F116" s="40">
        <v>0.0</v>
      </c>
      <c r="G116" s="40">
        <v>6.5</v>
      </c>
      <c r="H116" s="40">
        <v>0.0</v>
      </c>
      <c r="I116" s="41" t="s">
        <v>22</v>
      </c>
      <c r="J116" s="37">
        <v>45188.0</v>
      </c>
      <c r="K116" s="38" t="s">
        <v>272</v>
      </c>
      <c r="L116" s="39" t="s">
        <v>21</v>
      </c>
      <c r="M116" s="40">
        <v>0.0</v>
      </c>
      <c r="N116" s="40">
        <v>6.5</v>
      </c>
      <c r="O116" s="40">
        <v>0.0</v>
      </c>
      <c r="P116" s="42" t="s">
        <v>24</v>
      </c>
      <c r="Q116" s="37">
        <v>45189.0</v>
      </c>
      <c r="R116" s="38" t="s">
        <v>25</v>
      </c>
      <c r="S116" s="39" t="s">
        <v>25</v>
      </c>
      <c r="T116" s="40">
        <v>0.0</v>
      </c>
      <c r="U116" s="40">
        <v>0.0</v>
      </c>
      <c r="V116" s="40">
        <v>0.0</v>
      </c>
      <c r="W116" s="43" t="s">
        <v>26</v>
      </c>
      <c r="X116" s="37">
        <v>45190.0</v>
      </c>
      <c r="Y116" s="38" t="s">
        <v>272</v>
      </c>
      <c r="Z116" s="39" t="s">
        <v>21</v>
      </c>
      <c r="AA116" s="40">
        <v>0.0</v>
      </c>
      <c r="AB116" s="40">
        <v>6.5</v>
      </c>
      <c r="AC116" s="40">
        <v>0.0</v>
      </c>
      <c r="AD116" s="56" t="s">
        <v>56</v>
      </c>
      <c r="AE116" s="37">
        <v>45191.0</v>
      </c>
      <c r="AF116" s="38" t="s">
        <v>272</v>
      </c>
      <c r="AG116" s="39" t="s">
        <v>21</v>
      </c>
      <c r="AH116" s="40">
        <v>0.0</v>
      </c>
      <c r="AI116" s="40">
        <v>6.5</v>
      </c>
      <c r="AJ116" s="40">
        <v>0.0</v>
      </c>
      <c r="AK116" s="66" t="s">
        <v>57</v>
      </c>
      <c r="AL116" s="37">
        <v>45192.0</v>
      </c>
      <c r="AM116" s="38" t="s">
        <v>166</v>
      </c>
      <c r="AN116" s="39" t="s">
        <v>166</v>
      </c>
      <c r="AO116" s="40">
        <v>0.0</v>
      </c>
      <c r="AP116" s="40">
        <v>0.0</v>
      </c>
      <c r="AQ116" s="40">
        <v>0.0</v>
      </c>
      <c r="AR116" s="47" t="s">
        <v>27</v>
      </c>
      <c r="AS116" s="37">
        <v>45194.0</v>
      </c>
      <c r="AT116" s="38" t="s">
        <v>25</v>
      </c>
      <c r="AU116" s="39" t="s">
        <v>25</v>
      </c>
      <c r="AV116" s="40">
        <v>0.0</v>
      </c>
      <c r="AW116" s="40">
        <v>5.0</v>
      </c>
      <c r="AX116" s="40">
        <v>0.0</v>
      </c>
      <c r="AY116" s="48"/>
      <c r="AZ116" s="49">
        <f t="shared" ref="AZ116:BB116" si="111">SUM(F116,M116,T116,AA116,AH116,AO116,AV116)</f>
        <v>0</v>
      </c>
      <c r="BA116" s="39">
        <f t="shared" si="111"/>
        <v>31</v>
      </c>
      <c r="BB116" s="39">
        <f t="shared" si="111"/>
        <v>0</v>
      </c>
      <c r="BC116" s="50">
        <f>SUM(AZ116,BA116,BB116)</f>
        <v>31</v>
      </c>
      <c r="BD116" s="51"/>
      <c r="BE116" s="39">
        <f>AZ116*80</f>
        <v>0</v>
      </c>
      <c r="BF116" s="39">
        <f>BA116*88</f>
        <v>2728</v>
      </c>
      <c r="BG116" s="39">
        <f>BB116*80</f>
        <v>0</v>
      </c>
      <c r="BH116" s="39">
        <f>SUM(BE116,BF116,BG116)</f>
        <v>2728</v>
      </c>
      <c r="BI116" s="51"/>
      <c r="BJ116" s="51"/>
      <c r="BK116" s="51"/>
      <c r="BL116" s="51"/>
      <c r="BM116" s="51"/>
    </row>
    <row r="117">
      <c r="A117" s="35"/>
      <c r="B117" s="64"/>
      <c r="C117" s="45"/>
      <c r="D117" s="39"/>
      <c r="E117" s="39"/>
      <c r="F117" s="60"/>
      <c r="G117" s="60"/>
      <c r="H117" s="60"/>
      <c r="I117" s="60"/>
      <c r="J117" s="45"/>
      <c r="K117" s="39"/>
      <c r="L117" s="39"/>
      <c r="M117" s="98"/>
      <c r="N117" s="98"/>
      <c r="O117" s="98"/>
      <c r="P117" s="98"/>
      <c r="Q117" s="200"/>
      <c r="R117" s="39"/>
      <c r="S117" s="39"/>
      <c r="T117" s="64"/>
      <c r="U117" s="64"/>
      <c r="V117" s="64"/>
      <c r="W117" s="64"/>
      <c r="X117" s="45"/>
      <c r="Y117" s="39"/>
      <c r="Z117" s="39"/>
      <c r="AA117" s="44"/>
      <c r="AB117" s="44"/>
      <c r="AC117" s="44"/>
      <c r="AD117" s="201"/>
      <c r="AE117" s="45"/>
      <c r="AF117" s="39"/>
      <c r="AG117" s="39"/>
      <c r="AH117" s="46"/>
      <c r="AI117" s="46"/>
      <c r="AJ117" s="46"/>
      <c r="AK117" s="46"/>
      <c r="AL117" s="45"/>
      <c r="AM117" s="39"/>
      <c r="AN117" s="39"/>
      <c r="AO117" s="98"/>
      <c r="AP117" s="98"/>
      <c r="AQ117" s="98"/>
      <c r="AS117" s="202"/>
      <c r="AT117" s="39"/>
      <c r="AU117" s="39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24"/>
      <c r="D118" s="187" t="s">
        <v>152</v>
      </c>
      <c r="E118" s="26" t="s">
        <v>3</v>
      </c>
      <c r="F118" s="26" t="s">
        <v>4</v>
      </c>
      <c r="G118" s="26" t="s">
        <v>5</v>
      </c>
      <c r="H118" s="26" t="s">
        <v>6</v>
      </c>
      <c r="I118" s="26"/>
      <c r="J118" s="26"/>
      <c r="K118" s="187" t="s">
        <v>249</v>
      </c>
      <c r="L118" s="26" t="s">
        <v>7</v>
      </c>
      <c r="M118" s="26" t="s">
        <v>4</v>
      </c>
      <c r="N118" s="26" t="s">
        <v>5</v>
      </c>
      <c r="O118" s="26" t="s">
        <v>6</v>
      </c>
      <c r="P118" s="26"/>
      <c r="Q118" s="26"/>
      <c r="R118" s="187" t="s">
        <v>159</v>
      </c>
      <c r="S118" s="26" t="s">
        <v>8</v>
      </c>
      <c r="T118" s="26" t="s">
        <v>4</v>
      </c>
      <c r="U118" s="26" t="s">
        <v>5</v>
      </c>
      <c r="V118" s="26" t="s">
        <v>6</v>
      </c>
      <c r="W118" s="28"/>
      <c r="X118" s="29"/>
      <c r="Y118" s="191" t="s">
        <v>153</v>
      </c>
      <c r="Z118" s="187" t="s">
        <v>152</v>
      </c>
      <c r="AA118" s="26" t="s">
        <v>4</v>
      </c>
      <c r="AB118" s="26" t="s">
        <v>5</v>
      </c>
      <c r="AC118" s="26" t="s">
        <v>6</v>
      </c>
      <c r="AF118" s="187" t="s">
        <v>152</v>
      </c>
      <c r="AG118" s="29" t="s">
        <v>10</v>
      </c>
      <c r="AH118" s="26" t="s">
        <v>4</v>
      </c>
      <c r="AI118" s="26" t="s">
        <v>5</v>
      </c>
      <c r="AJ118" s="26" t="s">
        <v>6</v>
      </c>
      <c r="AM118" s="187" t="s">
        <v>159</v>
      </c>
      <c r="AN118" s="29" t="s">
        <v>11</v>
      </c>
      <c r="AO118" s="26" t="s">
        <v>4</v>
      </c>
      <c r="AP118" s="26" t="s">
        <v>5</v>
      </c>
      <c r="AQ118" s="26" t="s">
        <v>6</v>
      </c>
      <c r="AT118" s="187" t="s">
        <v>157</v>
      </c>
      <c r="AU118" s="29" t="s">
        <v>12</v>
      </c>
      <c r="AV118" s="26" t="s">
        <v>4</v>
      </c>
      <c r="AW118" s="26" t="s">
        <v>5</v>
      </c>
      <c r="AX118" s="26" t="s">
        <v>6</v>
      </c>
      <c r="AY118" s="30"/>
      <c r="AZ118" s="31" t="s">
        <v>4</v>
      </c>
      <c r="BA118" s="31" t="s">
        <v>13</v>
      </c>
      <c r="BB118" s="31" t="s">
        <v>6</v>
      </c>
      <c r="BC118" s="31" t="s">
        <v>14</v>
      </c>
      <c r="BD118" s="32"/>
      <c r="BE118" s="33" t="s">
        <v>4</v>
      </c>
      <c r="BF118" s="33" t="s">
        <v>13</v>
      </c>
      <c r="BG118" s="33" t="s">
        <v>6</v>
      </c>
      <c r="BH118" s="33" t="s">
        <v>15</v>
      </c>
      <c r="BI118" s="32"/>
      <c r="BJ118" s="32"/>
      <c r="BK118" s="32"/>
      <c r="BL118" s="32"/>
      <c r="BM118" s="32"/>
    </row>
    <row r="119">
      <c r="A119" s="94" t="s">
        <v>54</v>
      </c>
      <c r="B119" s="41" t="s">
        <v>33</v>
      </c>
      <c r="C119" s="37">
        <v>45188.0</v>
      </c>
      <c r="D119" s="42" t="s">
        <v>274</v>
      </c>
      <c r="E119" s="58" t="s">
        <v>48</v>
      </c>
      <c r="F119" s="40">
        <v>6.0</v>
      </c>
      <c r="G119" s="40">
        <v>2.0</v>
      </c>
      <c r="H119" s="40">
        <v>0.0</v>
      </c>
      <c r="I119" s="42" t="s">
        <v>46</v>
      </c>
      <c r="J119" s="37">
        <v>45189.0</v>
      </c>
      <c r="K119" s="38" t="s">
        <v>347</v>
      </c>
      <c r="L119" s="39" t="s">
        <v>348</v>
      </c>
      <c r="M119" s="40">
        <v>4.5</v>
      </c>
      <c r="N119" s="40">
        <v>2.0</v>
      </c>
      <c r="O119" s="40">
        <v>0.0</v>
      </c>
      <c r="P119" s="38" t="s">
        <v>36</v>
      </c>
      <c r="Q119" s="37">
        <v>45190.0</v>
      </c>
      <c r="R119" s="38" t="s">
        <v>273</v>
      </c>
      <c r="S119" s="39" t="s">
        <v>39</v>
      </c>
      <c r="T119" s="40">
        <v>5.5</v>
      </c>
      <c r="U119" s="40">
        <v>1.0</v>
      </c>
      <c r="V119" s="40">
        <v>0.0</v>
      </c>
      <c r="W119" s="56" t="s">
        <v>37</v>
      </c>
      <c r="X119" s="37">
        <v>45191.0</v>
      </c>
      <c r="Y119" s="145" t="s">
        <v>284</v>
      </c>
      <c r="Z119" s="42" t="s">
        <v>274</v>
      </c>
      <c r="AA119" s="40">
        <v>6.0</v>
      </c>
      <c r="AB119" s="40">
        <v>5.5</v>
      </c>
      <c r="AC119" s="40">
        <v>0.0</v>
      </c>
      <c r="AD119" s="56" t="s">
        <v>40</v>
      </c>
      <c r="AE119" s="37">
        <v>45192.0</v>
      </c>
      <c r="AF119" s="42" t="s">
        <v>25</v>
      </c>
      <c r="AG119" s="58" t="s">
        <v>25</v>
      </c>
      <c r="AH119" s="40">
        <v>0.0</v>
      </c>
      <c r="AI119" s="40">
        <v>0.0</v>
      </c>
      <c r="AJ119" s="40">
        <v>0.0</v>
      </c>
      <c r="AK119" s="66" t="s">
        <v>57</v>
      </c>
      <c r="AL119" s="37">
        <v>45192.0</v>
      </c>
      <c r="AM119" s="38" t="s">
        <v>272</v>
      </c>
      <c r="AN119" s="39" t="s">
        <v>21</v>
      </c>
      <c r="AO119" s="40">
        <v>0.0</v>
      </c>
      <c r="AP119" s="40">
        <v>6.5</v>
      </c>
      <c r="AQ119" s="40">
        <v>0.0</v>
      </c>
      <c r="AR119" s="57" t="s">
        <v>44</v>
      </c>
      <c r="AS119" s="37">
        <v>45194.0</v>
      </c>
      <c r="AT119" s="95" t="s">
        <v>299</v>
      </c>
      <c r="AU119" s="98" t="s">
        <v>282</v>
      </c>
      <c r="AV119" s="40">
        <v>5.5</v>
      </c>
      <c r="AW119" s="40">
        <v>1.0</v>
      </c>
      <c r="AX119" s="40">
        <v>0.0</v>
      </c>
      <c r="AY119" s="48"/>
      <c r="AZ119" s="49">
        <f t="shared" ref="AZ119:BB119" si="112">SUM(F119,M119,T119,AA119,AH119,AO119,AV119)</f>
        <v>27.5</v>
      </c>
      <c r="BA119" s="39">
        <f t="shared" si="112"/>
        <v>18</v>
      </c>
      <c r="BB119" s="39">
        <f t="shared" si="112"/>
        <v>0</v>
      </c>
      <c r="BC119" s="50">
        <f>SUM(AZ119,BA119,BB119)</f>
        <v>45.5</v>
      </c>
      <c r="BD119" s="51"/>
      <c r="BE119" s="39">
        <f>AZ119*80</f>
        <v>2200</v>
      </c>
      <c r="BF119" s="39">
        <f>BA119*88</f>
        <v>1584</v>
      </c>
      <c r="BG119" s="39">
        <f>BB119*80</f>
        <v>0</v>
      </c>
      <c r="BH119" s="39">
        <f>SUM(BE119,BF119,BG119)</f>
        <v>3784</v>
      </c>
      <c r="BI119" s="51"/>
      <c r="BJ119" s="51"/>
      <c r="BK119" s="51"/>
      <c r="BL119" s="51"/>
      <c r="BM119" s="51"/>
    </row>
    <row r="120">
      <c r="A120" s="116"/>
      <c r="B120" s="203"/>
      <c r="C120" s="71"/>
      <c r="D120" s="136"/>
      <c r="E120" s="51"/>
      <c r="F120" s="51"/>
      <c r="G120" s="51"/>
      <c r="H120" s="51"/>
      <c r="I120" s="204"/>
      <c r="J120" s="71"/>
      <c r="K120" s="39"/>
      <c r="L120" s="39"/>
      <c r="M120" s="51"/>
      <c r="N120" s="51"/>
      <c r="O120" s="51"/>
      <c r="P120" s="203"/>
      <c r="Q120" s="71"/>
      <c r="R120" s="136"/>
      <c r="S120" s="51"/>
      <c r="T120" s="51"/>
      <c r="U120" s="51"/>
      <c r="V120" s="51"/>
      <c r="W120" s="136"/>
      <c r="X120" s="71"/>
      <c r="Y120" s="53"/>
      <c r="Z120" s="53"/>
      <c r="AA120" s="51"/>
      <c r="AB120" s="51"/>
      <c r="AC120" s="51"/>
      <c r="AD120" s="136"/>
      <c r="AE120" s="71"/>
      <c r="AF120" s="136"/>
      <c r="AG120" s="192"/>
      <c r="AH120" s="51"/>
      <c r="AI120" s="51"/>
      <c r="AJ120" s="51"/>
      <c r="AK120" s="205"/>
      <c r="AL120" s="71"/>
      <c r="AM120" s="39"/>
      <c r="AN120" s="39"/>
      <c r="AO120" s="51"/>
      <c r="AP120" s="51"/>
      <c r="AQ120" s="51"/>
      <c r="AR120" s="138"/>
      <c r="AS120" s="71"/>
      <c r="AT120" s="51"/>
      <c r="AU120" s="51"/>
      <c r="AV120" s="51"/>
      <c r="AW120" s="51"/>
      <c r="AX120" s="51"/>
      <c r="AY120" s="48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24"/>
      <c r="D121" s="187" t="s">
        <v>249</v>
      </c>
      <c r="E121" s="26" t="s">
        <v>3</v>
      </c>
      <c r="F121" s="26" t="s">
        <v>4</v>
      </c>
      <c r="G121" s="26" t="s">
        <v>5</v>
      </c>
      <c r="H121" s="26" t="s">
        <v>6</v>
      </c>
      <c r="I121" s="26"/>
      <c r="J121" s="26"/>
      <c r="K121" s="187" t="s">
        <v>249</v>
      </c>
      <c r="L121" s="26" t="s">
        <v>3</v>
      </c>
      <c r="M121" s="26" t="s">
        <v>4</v>
      </c>
      <c r="N121" s="26" t="s">
        <v>5</v>
      </c>
      <c r="O121" s="26" t="s">
        <v>6</v>
      </c>
      <c r="P121" s="26"/>
      <c r="Q121" s="26"/>
      <c r="R121" s="191" t="s">
        <v>159</v>
      </c>
      <c r="S121" s="187" t="s">
        <v>249</v>
      </c>
      <c r="T121" s="26" t="s">
        <v>4</v>
      </c>
      <c r="U121" s="26" t="s">
        <v>5</v>
      </c>
      <c r="V121" s="26" t="s">
        <v>6</v>
      </c>
      <c r="W121" s="28"/>
      <c r="X121" s="29"/>
      <c r="Y121" s="187" t="s">
        <v>249</v>
      </c>
      <c r="Z121" s="29" t="s">
        <v>9</v>
      </c>
      <c r="AA121" s="26" t="s">
        <v>4</v>
      </c>
      <c r="AB121" s="26" t="s">
        <v>5</v>
      </c>
      <c r="AC121" s="26" t="s">
        <v>6</v>
      </c>
      <c r="AF121" s="187" t="s">
        <v>249</v>
      </c>
      <c r="AG121" s="29" t="s">
        <v>10</v>
      </c>
      <c r="AH121" s="26" t="s">
        <v>4</v>
      </c>
      <c r="AI121" s="26" t="s">
        <v>5</v>
      </c>
      <c r="AJ121" s="26" t="s">
        <v>6</v>
      </c>
      <c r="AM121" s="187" t="s">
        <v>249</v>
      </c>
      <c r="AN121" s="29" t="s">
        <v>11</v>
      </c>
      <c r="AO121" s="26" t="s">
        <v>4</v>
      </c>
      <c r="AP121" s="26" t="s">
        <v>5</v>
      </c>
      <c r="AQ121" s="26" t="s">
        <v>6</v>
      </c>
      <c r="AT121" s="191" t="s">
        <v>159</v>
      </c>
      <c r="AU121" s="187" t="s">
        <v>249</v>
      </c>
      <c r="AV121" s="26" t="s">
        <v>4</v>
      </c>
      <c r="AW121" s="26" t="s">
        <v>5</v>
      </c>
      <c r="AX121" s="26" t="s">
        <v>6</v>
      </c>
      <c r="AY121" s="30"/>
      <c r="AZ121" s="31" t="s">
        <v>4</v>
      </c>
      <c r="BA121" s="31" t="s">
        <v>13</v>
      </c>
      <c r="BB121" s="31" t="s">
        <v>6</v>
      </c>
      <c r="BC121" s="31" t="s">
        <v>14</v>
      </c>
      <c r="BD121" s="32"/>
      <c r="BE121" s="33" t="s">
        <v>4</v>
      </c>
      <c r="BF121" s="33" t="s">
        <v>13</v>
      </c>
      <c r="BG121" s="33" t="s">
        <v>6</v>
      </c>
      <c r="BH121" s="33" t="s">
        <v>15</v>
      </c>
      <c r="BI121" s="51"/>
      <c r="BJ121" s="51"/>
      <c r="BK121" s="51"/>
      <c r="BL121" s="51"/>
      <c r="BM121" s="51"/>
    </row>
    <row r="122">
      <c r="A122" s="94" t="s">
        <v>55</v>
      </c>
      <c r="B122" s="41" t="s">
        <v>33</v>
      </c>
      <c r="C122" s="37">
        <v>45188.0</v>
      </c>
      <c r="D122" s="38" t="s">
        <v>25</v>
      </c>
      <c r="E122" s="39" t="s">
        <v>25</v>
      </c>
      <c r="F122" s="40">
        <v>0.0</v>
      </c>
      <c r="G122" s="40">
        <v>0.0</v>
      </c>
      <c r="H122" s="40">
        <v>0.0</v>
      </c>
      <c r="I122" s="57" t="s">
        <v>46</v>
      </c>
      <c r="J122" s="37">
        <v>45189.0</v>
      </c>
      <c r="K122" s="38" t="s">
        <v>166</v>
      </c>
      <c r="L122" s="39" t="s">
        <v>166</v>
      </c>
      <c r="M122" s="40">
        <v>0.0</v>
      </c>
      <c r="N122" s="40">
        <v>0.0</v>
      </c>
      <c r="O122" s="40">
        <v>0.0</v>
      </c>
      <c r="P122" s="42" t="s">
        <v>24</v>
      </c>
      <c r="Q122" s="37">
        <v>45189.0</v>
      </c>
      <c r="R122" s="40" t="s">
        <v>352</v>
      </c>
      <c r="S122" s="38" t="s">
        <v>347</v>
      </c>
      <c r="T122" s="40">
        <v>0.5</v>
      </c>
      <c r="U122" s="40">
        <v>7.5</v>
      </c>
      <c r="V122" s="40">
        <v>4.0</v>
      </c>
      <c r="W122" s="42" t="s">
        <v>37</v>
      </c>
      <c r="X122" s="37">
        <v>45191.0</v>
      </c>
      <c r="Y122" s="38" t="s">
        <v>347</v>
      </c>
      <c r="Z122" s="39" t="s">
        <v>348</v>
      </c>
      <c r="AA122" s="40">
        <v>4.5</v>
      </c>
      <c r="AB122" s="40">
        <v>2.0</v>
      </c>
      <c r="AC122" s="40">
        <v>0.0</v>
      </c>
      <c r="AD122" s="56" t="s">
        <v>40</v>
      </c>
      <c r="AE122" s="37">
        <v>45192.0</v>
      </c>
      <c r="AF122" s="38" t="s">
        <v>285</v>
      </c>
      <c r="AG122" s="39" t="s">
        <v>129</v>
      </c>
      <c r="AH122" s="40">
        <v>5.0</v>
      </c>
      <c r="AI122" s="40">
        <v>2.0</v>
      </c>
      <c r="AJ122" s="40">
        <v>0.0</v>
      </c>
      <c r="AK122" s="42" t="s">
        <v>43</v>
      </c>
      <c r="AL122" s="37">
        <v>45193.0</v>
      </c>
      <c r="AM122" s="38" t="s">
        <v>285</v>
      </c>
      <c r="AN122" s="39" t="s">
        <v>129</v>
      </c>
      <c r="AO122" s="40">
        <v>5.0</v>
      </c>
      <c r="AP122" s="40">
        <v>2.0</v>
      </c>
      <c r="AQ122" s="40">
        <v>0.0</v>
      </c>
      <c r="AR122" s="96" t="s">
        <v>142</v>
      </c>
      <c r="AS122" s="37">
        <v>45194.0</v>
      </c>
      <c r="AT122" s="40" t="s">
        <v>297</v>
      </c>
      <c r="AU122" s="38" t="s">
        <v>289</v>
      </c>
      <c r="AV122" s="40">
        <v>2.0</v>
      </c>
      <c r="AW122" s="40">
        <v>6.0</v>
      </c>
      <c r="AX122" s="40">
        <v>1.0</v>
      </c>
      <c r="AY122" s="48"/>
      <c r="AZ122" s="49">
        <f t="shared" ref="AZ122:BB122" si="113">SUM(F122,M122,T122,AA122,AH122,AO122,AV122)</f>
        <v>17</v>
      </c>
      <c r="BA122" s="39">
        <f t="shared" si="113"/>
        <v>19.5</v>
      </c>
      <c r="BB122" s="39">
        <f t="shared" si="113"/>
        <v>5</v>
      </c>
      <c r="BC122" s="50">
        <f>SUM(AZ122,BA122,BB122)</f>
        <v>41.5</v>
      </c>
      <c r="BD122" s="51"/>
      <c r="BE122" s="39">
        <f>AZ122*67.31</f>
        <v>1144.27</v>
      </c>
      <c r="BF122" s="39">
        <f>BA122*74</f>
        <v>1443</v>
      </c>
      <c r="BG122" s="39">
        <f>BB122*84</f>
        <v>420</v>
      </c>
      <c r="BH122" s="39">
        <f>SUM(BE122,BF122,BG122)</f>
        <v>3007.27</v>
      </c>
      <c r="BI122" s="51"/>
      <c r="BJ122" s="51"/>
      <c r="BK122" s="51"/>
      <c r="BL122" s="51"/>
      <c r="BM122" s="51"/>
    </row>
    <row r="123">
      <c r="A123" s="67"/>
      <c r="B123" s="68"/>
      <c r="C123" s="68"/>
      <c r="K123" s="6"/>
      <c r="L123" s="4"/>
      <c r="Y123" s="6" t="s">
        <v>334</v>
      </c>
      <c r="Z123" s="4"/>
      <c r="AG123" s="39"/>
      <c r="AM123" s="6" t="s">
        <v>334</v>
      </c>
      <c r="AN123" s="4"/>
      <c r="AT123" s="39"/>
      <c r="AU123" s="39"/>
    </row>
    <row r="124">
      <c r="A124" s="67"/>
      <c r="B124" s="68"/>
      <c r="C124" s="68"/>
      <c r="AT124" s="192"/>
      <c r="AU124" s="28"/>
    </row>
    <row r="125">
      <c r="A125" s="67"/>
      <c r="B125" s="68"/>
      <c r="C125" s="68"/>
      <c r="K125" s="6" t="s">
        <v>160</v>
      </c>
      <c r="L125" s="4"/>
      <c r="Y125" s="6" t="s">
        <v>161</v>
      </c>
      <c r="Z125" s="4"/>
      <c r="AM125" s="6" t="s">
        <v>161</v>
      </c>
      <c r="AN125" s="4"/>
      <c r="AT125" s="53"/>
      <c r="AU125" s="39"/>
    </row>
    <row r="126">
      <c r="A126" s="10"/>
      <c r="B126" s="11"/>
      <c r="C126" s="11"/>
      <c r="D126" s="12"/>
      <c r="E126" s="13">
        <v>45187.0</v>
      </c>
      <c r="F126" s="14"/>
      <c r="G126" s="14"/>
      <c r="H126" s="14"/>
      <c r="I126" s="15"/>
      <c r="J126" s="15"/>
      <c r="K126" s="16"/>
      <c r="L126" s="13">
        <v>45188.0</v>
      </c>
      <c r="M126" s="15"/>
      <c r="N126" s="15"/>
      <c r="O126" s="15"/>
      <c r="P126" s="15"/>
      <c r="Q126" s="11"/>
      <c r="R126" s="17"/>
      <c r="S126" s="13">
        <v>45189.0</v>
      </c>
      <c r="T126" s="11"/>
      <c r="U126" s="15"/>
      <c r="V126" s="15"/>
      <c r="W126" s="11"/>
      <c r="X126" s="18"/>
      <c r="Y126" s="14"/>
      <c r="Z126" s="13">
        <v>45190.0</v>
      </c>
      <c r="AA126" s="15"/>
      <c r="AB126" s="15"/>
      <c r="AC126" s="11"/>
      <c r="AD126" s="15"/>
      <c r="AE126" s="15"/>
      <c r="AF126" s="12"/>
      <c r="AG126" s="13">
        <v>45191.0</v>
      </c>
      <c r="AH126" s="15"/>
      <c r="AI126" s="11"/>
      <c r="AJ126" s="15"/>
      <c r="AK126" s="15"/>
      <c r="AL126" s="15"/>
      <c r="AM126" s="18"/>
      <c r="AN126" s="13">
        <v>45192.0</v>
      </c>
      <c r="AO126" s="11"/>
      <c r="AP126" s="19"/>
      <c r="AQ126" s="19"/>
      <c r="AR126" s="19"/>
      <c r="AS126" s="19"/>
      <c r="AT126" s="14"/>
      <c r="AU126" s="13">
        <v>45193.0</v>
      </c>
      <c r="AV126" s="19"/>
      <c r="AW126" s="19"/>
      <c r="AX126" s="19"/>
      <c r="AY126" s="20"/>
      <c r="AZ126" s="19"/>
      <c r="BA126" s="19"/>
      <c r="BB126" s="19"/>
      <c r="BC126" s="19"/>
      <c r="BD126" s="20"/>
      <c r="BE126" s="21"/>
      <c r="BF126" s="22"/>
      <c r="BG126" s="4"/>
      <c r="BH126" s="19"/>
      <c r="BI126" s="23"/>
      <c r="BJ126" s="16"/>
      <c r="BK126" s="16"/>
      <c r="BL126" s="20"/>
      <c r="BM126" s="20"/>
    </row>
    <row r="127">
      <c r="A127" s="67"/>
      <c r="B127" s="68"/>
      <c r="C127" s="68"/>
      <c r="F127" s="26" t="s">
        <v>4</v>
      </c>
      <c r="G127" s="26" t="s">
        <v>5</v>
      </c>
      <c r="H127" s="26" t="s">
        <v>6</v>
      </c>
      <c r="K127" s="99"/>
      <c r="L127" s="99"/>
      <c r="M127" s="26" t="s">
        <v>4</v>
      </c>
      <c r="N127" s="26" t="s">
        <v>5</v>
      </c>
      <c r="O127" s="26" t="s">
        <v>6</v>
      </c>
      <c r="T127" s="26" t="s">
        <v>4</v>
      </c>
      <c r="U127" s="26" t="s">
        <v>5</v>
      </c>
      <c r="V127" s="26" t="s">
        <v>6</v>
      </c>
      <c r="AA127" s="26" t="s">
        <v>4</v>
      </c>
      <c r="AB127" s="26" t="s">
        <v>5</v>
      </c>
      <c r="AC127" s="26" t="s">
        <v>6</v>
      </c>
      <c r="AH127" s="26" t="s">
        <v>4</v>
      </c>
      <c r="AI127" s="26" t="s">
        <v>5</v>
      </c>
      <c r="AJ127" s="26" t="s">
        <v>6</v>
      </c>
      <c r="AO127" s="26" t="s">
        <v>4</v>
      </c>
      <c r="AP127" s="26" t="s">
        <v>5</v>
      </c>
      <c r="AQ127" s="26" t="s">
        <v>6</v>
      </c>
      <c r="AV127" s="26" t="s">
        <v>4</v>
      </c>
      <c r="AW127" s="26" t="s">
        <v>5</v>
      </c>
      <c r="AX127" s="26" t="s">
        <v>6</v>
      </c>
      <c r="AZ127" s="31" t="s">
        <v>4</v>
      </c>
      <c r="BA127" s="31" t="s">
        <v>13</v>
      </c>
      <c r="BB127" s="31" t="s">
        <v>6</v>
      </c>
      <c r="BC127" s="31" t="s">
        <v>14</v>
      </c>
      <c r="BE127" s="33" t="s">
        <v>4</v>
      </c>
      <c r="BF127" s="33" t="s">
        <v>13</v>
      </c>
      <c r="BG127" s="33" t="s">
        <v>6</v>
      </c>
      <c r="BH127" s="33" t="s">
        <v>15</v>
      </c>
    </row>
    <row r="128">
      <c r="A128" s="35" t="s">
        <v>18</v>
      </c>
      <c r="B128" s="36"/>
      <c r="C128" s="37"/>
      <c r="D128" s="42"/>
      <c r="E128" s="39"/>
      <c r="F128" s="128">
        <v>0.0</v>
      </c>
      <c r="G128" s="129">
        <v>0.0</v>
      </c>
      <c r="H128" s="129">
        <v>0.0</v>
      </c>
      <c r="I128" s="41"/>
      <c r="J128" s="37"/>
      <c r="K128" s="42"/>
      <c r="L128" s="39"/>
      <c r="M128" s="128">
        <v>0.0</v>
      </c>
      <c r="N128" s="129">
        <v>0.0</v>
      </c>
      <c r="O128" s="129">
        <v>0.0</v>
      </c>
      <c r="P128" s="42"/>
      <c r="Q128" s="37"/>
      <c r="R128" s="42"/>
      <c r="S128" s="39"/>
      <c r="T128" s="128">
        <v>0.0</v>
      </c>
      <c r="U128" s="129">
        <v>0.0</v>
      </c>
      <c r="V128" s="129">
        <v>0.0</v>
      </c>
      <c r="W128" s="43"/>
      <c r="X128" s="37"/>
      <c r="Y128" s="42"/>
      <c r="Z128" s="39"/>
      <c r="AA128" s="128">
        <v>0.0</v>
      </c>
      <c r="AB128" s="129">
        <v>0.0</v>
      </c>
      <c r="AC128" s="129">
        <v>0.0</v>
      </c>
      <c r="AD128" s="56"/>
      <c r="AE128" s="37"/>
      <c r="AF128" s="42"/>
      <c r="AG128" s="39"/>
      <c r="AH128" s="128">
        <v>0.0</v>
      </c>
      <c r="AI128" s="129">
        <v>0.0</v>
      </c>
      <c r="AJ128" s="129">
        <v>0.0</v>
      </c>
      <c r="AK128" s="66"/>
      <c r="AL128" s="37"/>
      <c r="AM128" s="42"/>
      <c r="AN128" s="39"/>
      <c r="AO128" s="128">
        <v>0.0</v>
      </c>
      <c r="AP128" s="129">
        <v>0.0</v>
      </c>
      <c r="AQ128" s="129">
        <v>0.0</v>
      </c>
      <c r="AR128" s="47"/>
      <c r="AS128" s="37"/>
      <c r="AT128" s="42"/>
      <c r="AU128" s="39"/>
      <c r="AV128" s="128">
        <v>0.0</v>
      </c>
      <c r="AW128" s="129">
        <v>0.0</v>
      </c>
      <c r="AX128" s="129">
        <v>0.0</v>
      </c>
      <c r="AY128" s="48"/>
      <c r="AZ128" s="49">
        <f t="shared" ref="AZ128:BB128" si="114">SUM(F128,M128,T128,AA128,AH128,AO128,AV128)</f>
        <v>0</v>
      </c>
      <c r="BA128" s="39">
        <f t="shared" si="114"/>
        <v>0</v>
      </c>
      <c r="BB128" s="39">
        <f t="shared" si="114"/>
        <v>0</v>
      </c>
      <c r="BC128" s="50">
        <f t="shared" ref="BC128:BC129" si="116">SUM(AZ128,BA128,BB128)</f>
        <v>0</v>
      </c>
      <c r="BD128" s="51"/>
      <c r="BE128" s="39">
        <f>AZ128*80</f>
        <v>0</v>
      </c>
      <c r="BF128" s="39">
        <f>BA128*88</f>
        <v>0</v>
      </c>
      <c r="BG128" s="39">
        <f>BB128*80</f>
        <v>0</v>
      </c>
      <c r="BH128" s="39">
        <f>SUM(BE128,BF128,BG128)</f>
        <v>0</v>
      </c>
      <c r="BI128" s="51"/>
      <c r="BJ128" s="51"/>
      <c r="BK128" s="51"/>
      <c r="BL128" s="51"/>
      <c r="BM128" s="51"/>
    </row>
    <row r="129">
      <c r="A129" s="35" t="s">
        <v>150</v>
      </c>
      <c r="B129" s="36"/>
      <c r="C129" s="206"/>
      <c r="D129" s="42"/>
      <c r="E129" s="58"/>
      <c r="F129" s="128">
        <v>0.0</v>
      </c>
      <c r="G129" s="129">
        <v>0.0</v>
      </c>
      <c r="H129" s="129">
        <v>0.0</v>
      </c>
      <c r="I129" s="207"/>
      <c r="J129" s="206"/>
      <c r="K129" s="42"/>
      <c r="L129" s="58"/>
      <c r="M129" s="40">
        <v>0.0</v>
      </c>
      <c r="N129" s="129">
        <v>0.0</v>
      </c>
      <c r="O129" s="129">
        <v>0.0</v>
      </c>
      <c r="P129" s="208"/>
      <c r="Q129" s="206"/>
      <c r="R129" s="42"/>
      <c r="S129" s="58"/>
      <c r="T129" s="40">
        <v>0.0</v>
      </c>
      <c r="U129" s="129">
        <v>0.0</v>
      </c>
      <c r="V129" s="129">
        <v>0.0</v>
      </c>
      <c r="W129" s="207"/>
      <c r="X129" s="206"/>
      <c r="Y129" s="42"/>
      <c r="Z129" s="58"/>
      <c r="AA129" s="40">
        <v>0.0</v>
      </c>
      <c r="AB129" s="129">
        <v>0.0</v>
      </c>
      <c r="AC129" s="129">
        <v>0.0</v>
      </c>
      <c r="AD129" s="92"/>
      <c r="AE129" s="45"/>
      <c r="AF129" s="53"/>
      <c r="AG129" s="44"/>
      <c r="AH129" s="40">
        <v>0.0</v>
      </c>
      <c r="AI129" s="40">
        <v>0.0</v>
      </c>
      <c r="AJ129" s="40">
        <v>0.0</v>
      </c>
      <c r="AK129" s="92"/>
      <c r="AL129" s="45"/>
      <c r="AM129" s="53"/>
      <c r="AN129" s="44"/>
      <c r="AO129" s="40">
        <v>0.0</v>
      </c>
      <c r="AP129" s="40">
        <v>0.0</v>
      </c>
      <c r="AQ129" s="40">
        <v>0.0</v>
      </c>
      <c r="AR129" s="92"/>
      <c r="AS129" s="45"/>
      <c r="AT129" s="53"/>
      <c r="AU129" s="44"/>
      <c r="AV129" s="40">
        <v>0.0</v>
      </c>
      <c r="AW129" s="40">
        <v>0.0</v>
      </c>
      <c r="AX129" s="40">
        <v>0.0</v>
      </c>
      <c r="AY129" s="51"/>
      <c r="AZ129" s="49">
        <f t="shared" ref="AZ129:BB129" si="115">SUM(F129,M129,T129,AA129,AH129,AO129,AV129)</f>
        <v>0</v>
      </c>
      <c r="BA129" s="39">
        <f t="shared" si="115"/>
        <v>0</v>
      </c>
      <c r="BB129" s="39">
        <f t="shared" si="115"/>
        <v>0</v>
      </c>
      <c r="BC129" s="50">
        <f t="shared" si="116"/>
        <v>0</v>
      </c>
      <c r="BD129" s="51"/>
      <c r="BE129" s="39">
        <f>67.31*AZ129</f>
        <v>0</v>
      </c>
      <c r="BF129" s="39">
        <f>BA129*74</f>
        <v>0</v>
      </c>
      <c r="BG129" s="39">
        <f>BB129*84</f>
        <v>0</v>
      </c>
      <c r="BH129" s="39">
        <f>SUM(BF129,BE129,BG129)</f>
        <v>0</v>
      </c>
      <c r="BI129" s="51"/>
      <c r="BJ129" s="51"/>
      <c r="BK129" s="51"/>
      <c r="BL129" s="51"/>
      <c r="BM129" s="51"/>
    </row>
    <row r="130">
      <c r="A130" s="209"/>
      <c r="B130" s="203"/>
      <c r="C130" s="210"/>
      <c r="D130" s="136"/>
      <c r="E130" s="136"/>
      <c r="F130" s="136"/>
      <c r="G130" s="203"/>
      <c r="H130" s="203"/>
      <c r="I130" s="203"/>
      <c r="J130" s="210"/>
      <c r="K130" s="98"/>
      <c r="L130" s="211"/>
      <c r="M130" s="51"/>
      <c r="N130" s="203"/>
      <c r="O130" s="203"/>
      <c r="P130" s="155"/>
      <c r="Q130" s="210"/>
      <c r="R130" s="136"/>
      <c r="S130" s="136"/>
      <c r="T130" s="51"/>
      <c r="U130" s="203"/>
      <c r="V130" s="203"/>
      <c r="W130" s="203"/>
      <c r="X130" s="210"/>
      <c r="Y130" s="136"/>
      <c r="Z130" s="136"/>
      <c r="AA130" s="51"/>
      <c r="AB130" s="203"/>
      <c r="AC130" s="203"/>
      <c r="AD130" s="32"/>
      <c r="AE130" s="71"/>
      <c r="AF130" s="136"/>
      <c r="AG130" s="72"/>
      <c r="AH130" s="51"/>
      <c r="AI130" s="51"/>
      <c r="AJ130" s="51"/>
      <c r="AK130" s="32"/>
      <c r="AL130" s="71"/>
      <c r="AM130" s="136"/>
      <c r="AN130" s="72"/>
      <c r="AO130" s="51"/>
      <c r="AP130" s="51"/>
      <c r="AQ130" s="51"/>
      <c r="AR130" s="32"/>
      <c r="AS130" s="71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209"/>
      <c r="B131" s="136"/>
      <c r="C131" s="71"/>
      <c r="D131" s="136"/>
      <c r="E131" s="136"/>
      <c r="F131" s="204"/>
      <c r="G131" s="204"/>
      <c r="H131" s="204"/>
      <c r="I131" s="136"/>
      <c r="J131" s="71"/>
      <c r="K131" s="98"/>
      <c r="L131" s="211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136"/>
      <c r="Z131" s="136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136"/>
      <c r="AN131" s="72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39">
        <f t="shared" ref="AZ131:BC131" si="117">SUM(AZ128,AZ129)</f>
        <v>0</v>
      </c>
      <c r="BA131" s="39">
        <f t="shared" si="117"/>
        <v>0</v>
      </c>
      <c r="BB131" s="39">
        <f t="shared" si="117"/>
        <v>0</v>
      </c>
      <c r="BC131" s="39">
        <f t="shared" si="117"/>
        <v>0</v>
      </c>
      <c r="BD131" s="51"/>
      <c r="BE131" s="40">
        <f t="shared" ref="BE131:BH131" si="118">SUM(BE128,BE129)</f>
        <v>0</v>
      </c>
      <c r="BF131" s="40">
        <f t="shared" si="118"/>
        <v>0</v>
      </c>
      <c r="BG131" s="40">
        <f t="shared" si="118"/>
        <v>0</v>
      </c>
      <c r="BH131" s="40">
        <f t="shared" si="118"/>
        <v>0</v>
      </c>
      <c r="BI131" s="51"/>
      <c r="BJ131" s="51"/>
      <c r="BK131" s="51"/>
      <c r="BL131" s="51"/>
      <c r="BM131" s="51"/>
    </row>
    <row r="132">
      <c r="A132" s="209"/>
      <c r="B132" s="136"/>
      <c r="C132" s="71"/>
      <c r="D132" s="136"/>
      <c r="E132" s="136"/>
      <c r="F132" s="204"/>
      <c r="G132" s="204"/>
      <c r="H132" s="204"/>
      <c r="I132" s="136"/>
      <c r="J132" s="71"/>
      <c r="K132" s="6" t="s">
        <v>162</v>
      </c>
      <c r="L132" s="4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6" t="s">
        <v>162</v>
      </c>
      <c r="Z132" s="4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6" t="s">
        <v>162</v>
      </c>
      <c r="AN132" s="4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 ht="15.0" customHeight="1">
      <c r="A133" s="209"/>
      <c r="B133" s="136"/>
      <c r="C133" s="71"/>
      <c r="D133" s="136"/>
      <c r="E133" s="136"/>
      <c r="F133" s="26" t="s">
        <v>4</v>
      </c>
      <c r="G133" s="26" t="s">
        <v>5</v>
      </c>
      <c r="H133" s="26" t="s">
        <v>6</v>
      </c>
      <c r="I133" s="136"/>
      <c r="J133" s="71"/>
      <c r="K133" s="191" t="s">
        <v>163</v>
      </c>
      <c r="L133" s="26"/>
      <c r="M133" s="26" t="s">
        <v>4</v>
      </c>
      <c r="N133" s="26" t="s">
        <v>5</v>
      </c>
      <c r="O133" s="26" t="s">
        <v>6</v>
      </c>
      <c r="P133" s="51"/>
      <c r="Q133" s="71"/>
      <c r="R133" s="191" t="s">
        <v>163</v>
      </c>
      <c r="S133" s="136"/>
      <c r="T133" s="26" t="s">
        <v>4</v>
      </c>
      <c r="U133" s="26" t="s">
        <v>5</v>
      </c>
      <c r="V133" s="26" t="s">
        <v>6</v>
      </c>
      <c r="W133" s="136"/>
      <c r="X133" s="71"/>
      <c r="Y133" s="191" t="s">
        <v>163</v>
      </c>
      <c r="Z133" s="136"/>
      <c r="AA133" s="26" t="s">
        <v>4</v>
      </c>
      <c r="AB133" s="26" t="s">
        <v>5</v>
      </c>
      <c r="AC133" s="26" t="s">
        <v>6</v>
      </c>
      <c r="AD133" s="117"/>
      <c r="AE133" s="71"/>
      <c r="AF133" s="191" t="s">
        <v>163</v>
      </c>
      <c r="AG133" s="32"/>
      <c r="AH133" s="26" t="s">
        <v>4</v>
      </c>
      <c r="AI133" s="26" t="s">
        <v>5</v>
      </c>
      <c r="AJ133" s="26" t="s">
        <v>6</v>
      </c>
      <c r="AK133" s="32"/>
      <c r="AL133" s="71"/>
      <c r="AM133" s="136"/>
      <c r="AN133" s="72"/>
      <c r="AO133" s="26" t="s">
        <v>4</v>
      </c>
      <c r="AP133" s="26" t="s">
        <v>5</v>
      </c>
      <c r="AQ133" s="26" t="s">
        <v>6</v>
      </c>
      <c r="AR133" s="117"/>
      <c r="AS133" s="118"/>
      <c r="AT133" s="136"/>
      <c r="AU133" s="72"/>
      <c r="AV133" s="26" t="s">
        <v>4</v>
      </c>
      <c r="AW133" s="26" t="s">
        <v>5</v>
      </c>
      <c r="AX133" s="26" t="s">
        <v>6</v>
      </c>
      <c r="AY133" s="51"/>
      <c r="AZ133" s="31" t="s">
        <v>4</v>
      </c>
      <c r="BA133" s="31" t="s">
        <v>13</v>
      </c>
      <c r="BB133" s="31" t="s">
        <v>6</v>
      </c>
      <c r="BC133" s="31" t="s">
        <v>14</v>
      </c>
      <c r="BD133" s="51"/>
      <c r="BE133" s="33" t="s">
        <v>4</v>
      </c>
      <c r="BF133" s="33" t="s">
        <v>13</v>
      </c>
      <c r="BG133" s="33" t="s">
        <v>6</v>
      </c>
      <c r="BH133" s="33" t="s">
        <v>15</v>
      </c>
      <c r="BI133" s="51"/>
      <c r="BJ133" s="51"/>
      <c r="BK133" s="51"/>
      <c r="BL133" s="51"/>
      <c r="BM133" s="51"/>
    </row>
    <row r="134">
      <c r="A134" s="35" t="s">
        <v>109</v>
      </c>
      <c r="B134" s="42"/>
      <c r="C134" s="37"/>
      <c r="D134" s="38"/>
      <c r="E134" s="39"/>
      <c r="F134" s="40">
        <v>0.0</v>
      </c>
      <c r="G134" s="40">
        <v>0.0</v>
      </c>
      <c r="H134" s="40">
        <v>0.0</v>
      </c>
      <c r="I134" s="57" t="s">
        <v>46</v>
      </c>
      <c r="J134" s="37">
        <v>45189.0</v>
      </c>
      <c r="K134" s="38" t="s">
        <v>137</v>
      </c>
      <c r="L134" s="39" t="s">
        <v>333</v>
      </c>
      <c r="M134" s="40">
        <v>4.0</v>
      </c>
      <c r="N134" s="40">
        <v>0.0</v>
      </c>
      <c r="O134" s="40">
        <v>0.0</v>
      </c>
      <c r="P134" s="38" t="s">
        <v>36</v>
      </c>
      <c r="Q134" s="37">
        <v>45190.0</v>
      </c>
      <c r="R134" s="38" t="s">
        <v>137</v>
      </c>
      <c r="S134" s="39" t="s">
        <v>333</v>
      </c>
      <c r="T134" s="40">
        <v>4.0</v>
      </c>
      <c r="U134" s="40">
        <v>0.0</v>
      </c>
      <c r="V134" s="40">
        <v>0.0</v>
      </c>
      <c r="W134" s="42" t="s">
        <v>37</v>
      </c>
      <c r="X134" s="37">
        <v>45191.0</v>
      </c>
      <c r="Y134" s="38" t="s">
        <v>137</v>
      </c>
      <c r="Z134" s="39" t="s">
        <v>333</v>
      </c>
      <c r="AA134" s="40">
        <v>4.0</v>
      </c>
      <c r="AB134" s="40">
        <v>0.0</v>
      </c>
      <c r="AC134" s="40">
        <v>0.0</v>
      </c>
      <c r="AD134" s="56" t="s">
        <v>40</v>
      </c>
      <c r="AE134" s="37">
        <v>45192.0</v>
      </c>
      <c r="AF134" s="38" t="s">
        <v>137</v>
      </c>
      <c r="AG134" s="39" t="s">
        <v>333</v>
      </c>
      <c r="AH134" s="40">
        <v>4.0</v>
      </c>
      <c r="AI134" s="40">
        <v>0.0</v>
      </c>
      <c r="AJ134" s="40">
        <v>0.0</v>
      </c>
      <c r="AK134" s="42" t="s">
        <v>43</v>
      </c>
      <c r="AL134" s="37">
        <v>45193.0</v>
      </c>
      <c r="AM134" s="53"/>
      <c r="AN134" s="44"/>
      <c r="AO134" s="40">
        <v>0.0</v>
      </c>
      <c r="AP134" s="40">
        <v>0.0</v>
      </c>
      <c r="AQ134" s="40">
        <v>0.0</v>
      </c>
      <c r="AR134" s="96" t="s">
        <v>142</v>
      </c>
      <c r="AS134" s="37">
        <v>45194.0</v>
      </c>
      <c r="AT134" s="53"/>
      <c r="AU134" s="44"/>
      <c r="AV134" s="40">
        <v>0.0</v>
      </c>
      <c r="AW134" s="40">
        <v>0.0</v>
      </c>
      <c r="AX134" s="40">
        <v>0.0</v>
      </c>
      <c r="AY134" s="51"/>
      <c r="AZ134" s="213">
        <f t="shared" ref="AZ134:BB134" si="119">SUM(F134,M134,T134,AA134,AH134,AO134,AV134)</f>
        <v>16</v>
      </c>
      <c r="BA134" s="214">
        <f t="shared" si="119"/>
        <v>0</v>
      </c>
      <c r="BB134" s="214">
        <f t="shared" si="119"/>
        <v>0</v>
      </c>
      <c r="BC134" s="215">
        <f>SUM(AZ134,BA134,BB134)</f>
        <v>16</v>
      </c>
      <c r="BD134" s="51"/>
      <c r="BE134" s="216">
        <f>AZ134*67.31</f>
        <v>1076.96</v>
      </c>
      <c r="BF134" s="216">
        <f>74*BA134</f>
        <v>0</v>
      </c>
      <c r="BG134" s="216">
        <f>84*BB134</f>
        <v>0</v>
      </c>
      <c r="BH134" s="216">
        <f>SUM(BE134,BF134,BG134)</f>
        <v>1076.96</v>
      </c>
      <c r="BI134" s="51"/>
      <c r="BJ134" s="51"/>
      <c r="BK134" s="51"/>
      <c r="BL134" s="51"/>
      <c r="BM134" s="51"/>
    </row>
    <row r="135">
      <c r="A135" s="217"/>
      <c r="B135" s="136"/>
      <c r="C135" s="71"/>
      <c r="D135" s="136"/>
      <c r="E135" s="136"/>
      <c r="F135" s="204"/>
      <c r="G135" s="204"/>
      <c r="H135" s="204"/>
      <c r="I135" s="136"/>
      <c r="J135" s="71"/>
      <c r="K135" s="136"/>
      <c r="L135" s="136"/>
      <c r="M135" s="218"/>
      <c r="N135" s="218"/>
      <c r="O135" s="218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>
      <c r="A136" s="209"/>
      <c r="B136" s="136"/>
      <c r="C136" s="71"/>
      <c r="D136" s="136"/>
      <c r="E136" s="136"/>
      <c r="F136" s="204"/>
      <c r="G136" s="204"/>
      <c r="H136" s="204"/>
      <c r="I136" s="136"/>
      <c r="J136" s="71"/>
      <c r="K136" s="6" t="s">
        <v>164</v>
      </c>
      <c r="L136" s="4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6" t="s">
        <v>164</v>
      </c>
      <c r="Z136" s="4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6" t="s">
        <v>164</v>
      </c>
      <c r="AN136" s="4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>
      <c r="A137" s="21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191" t="s">
        <v>163</v>
      </c>
      <c r="L137" s="211"/>
      <c r="M137" s="26" t="s">
        <v>4</v>
      </c>
      <c r="N137" s="26" t="s">
        <v>5</v>
      </c>
      <c r="O137" s="26" t="s">
        <v>6</v>
      </c>
      <c r="P137" s="51"/>
      <c r="Q137" s="71"/>
      <c r="R137" s="191" t="s">
        <v>163</v>
      </c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91" t="s">
        <v>163</v>
      </c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191" t="s">
        <v>163</v>
      </c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220" t="s">
        <v>359</v>
      </c>
      <c r="B138" s="92"/>
      <c r="C138" s="45"/>
      <c r="D138" s="53"/>
      <c r="E138" s="44"/>
      <c r="F138" s="40">
        <v>0.0</v>
      </c>
      <c r="G138" s="40">
        <v>0.0</v>
      </c>
      <c r="H138" s="40">
        <v>0.0</v>
      </c>
      <c r="I138" s="57" t="s">
        <v>46</v>
      </c>
      <c r="J138" s="37">
        <v>45189.0</v>
      </c>
      <c r="K138" s="38" t="s">
        <v>360</v>
      </c>
      <c r="L138" s="39" t="s">
        <v>361</v>
      </c>
      <c r="M138" s="40">
        <v>4.0</v>
      </c>
      <c r="N138" s="40">
        <v>0.0</v>
      </c>
      <c r="O138" s="40">
        <v>0.0</v>
      </c>
      <c r="P138" s="38" t="s">
        <v>36</v>
      </c>
      <c r="Q138" s="37">
        <v>45190.0</v>
      </c>
      <c r="R138" s="38" t="s">
        <v>360</v>
      </c>
      <c r="S138" s="39" t="s">
        <v>361</v>
      </c>
      <c r="T138" s="40">
        <v>4.0</v>
      </c>
      <c r="U138" s="40">
        <v>0.0</v>
      </c>
      <c r="V138" s="40">
        <v>0.0</v>
      </c>
      <c r="W138" s="42" t="s">
        <v>37</v>
      </c>
      <c r="X138" s="37">
        <v>45191.0</v>
      </c>
      <c r="Y138" s="38" t="s">
        <v>360</v>
      </c>
      <c r="Z138" s="39" t="s">
        <v>361</v>
      </c>
      <c r="AA138" s="40">
        <v>4.0</v>
      </c>
      <c r="AB138" s="40">
        <v>0.0</v>
      </c>
      <c r="AC138" s="40">
        <v>0.0</v>
      </c>
      <c r="AD138" s="56" t="s">
        <v>40</v>
      </c>
      <c r="AE138" s="37">
        <v>45192.0</v>
      </c>
      <c r="AF138" s="38" t="s">
        <v>360</v>
      </c>
      <c r="AG138" s="39" t="s">
        <v>361</v>
      </c>
      <c r="AH138" s="40">
        <v>4.0</v>
      </c>
      <c r="AI138" s="40">
        <v>0.0</v>
      </c>
      <c r="AJ138" s="40">
        <v>0.0</v>
      </c>
      <c r="AK138" s="42" t="s">
        <v>43</v>
      </c>
      <c r="AL138" s="37">
        <v>45193.0</v>
      </c>
      <c r="AM138" s="53"/>
      <c r="AN138" s="44"/>
      <c r="AO138" s="40">
        <v>0.0</v>
      </c>
      <c r="AP138" s="40">
        <v>0.0</v>
      </c>
      <c r="AQ138" s="40">
        <v>0.0</v>
      </c>
      <c r="AR138" s="96" t="s">
        <v>142</v>
      </c>
      <c r="AS138" s="37">
        <v>45194.0</v>
      </c>
      <c r="AT138" s="53"/>
      <c r="AU138" s="44"/>
      <c r="AV138" s="40">
        <v>0.0</v>
      </c>
      <c r="AW138" s="40">
        <v>0.0</v>
      </c>
      <c r="AX138" s="40">
        <v>0.0</v>
      </c>
      <c r="AY138" s="51"/>
      <c r="AZ138" s="49">
        <f t="shared" ref="AZ138:BB138" si="120">SUM(F138,M138,T138,AA138,AH138,AO138,AV138)</f>
        <v>16</v>
      </c>
      <c r="BA138" s="39">
        <f t="shared" si="120"/>
        <v>0</v>
      </c>
      <c r="BB138" s="39">
        <f t="shared" si="120"/>
        <v>0</v>
      </c>
      <c r="BC138" s="50">
        <f>SUM(AZ138,BA138,BB138)</f>
        <v>16</v>
      </c>
      <c r="BD138" s="51"/>
      <c r="BE138" s="221">
        <f>AZ138*67.31</f>
        <v>1076.96</v>
      </c>
      <c r="BF138" s="221">
        <f>74*BA138</f>
        <v>0</v>
      </c>
      <c r="BG138" s="221">
        <f>84*BB138</f>
        <v>0</v>
      </c>
      <c r="BH138" s="221">
        <f>SUM(BE138,BF138,BG138)</f>
        <v>1076.96</v>
      </c>
      <c r="BI138" s="51"/>
      <c r="BJ138" s="51"/>
      <c r="BK138" s="51"/>
      <c r="BL138" s="51"/>
      <c r="BM138" s="51"/>
    </row>
    <row r="139">
      <c r="A139" s="116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116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165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31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31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116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98"/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36"/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36"/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72"/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35"/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92"/>
      <c r="J142" s="45"/>
      <c r="K142" s="53"/>
      <c r="L142" s="44"/>
      <c r="M142" s="40">
        <v>0.0</v>
      </c>
      <c r="N142" s="40">
        <v>0.0</v>
      </c>
      <c r="O142" s="40">
        <v>0.0</v>
      </c>
      <c r="P142" s="92"/>
      <c r="Q142" s="45"/>
      <c r="R142" s="53"/>
      <c r="S142" s="44"/>
      <c r="T142" s="40">
        <v>0.0</v>
      </c>
      <c r="U142" s="40">
        <v>0.0</v>
      </c>
      <c r="V142" s="40">
        <v>0.0</v>
      </c>
      <c r="W142" s="92"/>
      <c r="X142" s="45"/>
      <c r="Y142" s="53"/>
      <c r="Z142" s="44"/>
      <c r="AA142" s="40">
        <v>0.0</v>
      </c>
      <c r="AB142" s="40">
        <v>0.0</v>
      </c>
      <c r="AC142" s="40">
        <v>0.0</v>
      </c>
      <c r="AD142" s="92"/>
      <c r="AE142" s="45"/>
      <c r="AF142" s="53"/>
      <c r="AG142" s="44"/>
      <c r="AH142" s="40">
        <v>0.0</v>
      </c>
      <c r="AI142" s="40">
        <v>0.0</v>
      </c>
      <c r="AJ142" s="40">
        <v>0.0</v>
      </c>
      <c r="AK142" s="92"/>
      <c r="AL142" s="45"/>
      <c r="AM142" s="53"/>
      <c r="AN142" s="44"/>
      <c r="AO142" s="40">
        <v>0.0</v>
      </c>
      <c r="AP142" s="40">
        <v>0.0</v>
      </c>
      <c r="AQ142" s="40">
        <v>0.0</v>
      </c>
      <c r="AR142" s="92"/>
      <c r="AS142" s="45"/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1">SUM(F142,M142,T142,AA142,AH142,AO142,AV142)</f>
        <v>0</v>
      </c>
      <c r="BA142" s="39">
        <f t="shared" si="121"/>
        <v>0</v>
      </c>
      <c r="BB142" s="39">
        <f t="shared" si="121"/>
        <v>0</v>
      </c>
      <c r="BC142" s="50">
        <f>SUM(AZ142,BA142,BB142)</f>
        <v>0</v>
      </c>
      <c r="BD142" s="51"/>
      <c r="BE142" s="221">
        <f>AZ142*67.31</f>
        <v>0</v>
      </c>
      <c r="BF142" s="221"/>
      <c r="BG142" s="221"/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67"/>
      <c r="B143" s="68"/>
      <c r="C143" s="68"/>
      <c r="F143" s="204"/>
      <c r="G143" s="204"/>
      <c r="H143" s="204"/>
      <c r="I143" s="204"/>
      <c r="J143" s="118"/>
      <c r="K143" s="136"/>
      <c r="L143" s="136"/>
    </row>
    <row r="144">
      <c r="A144" s="67"/>
      <c r="B144" s="68"/>
      <c r="C144" s="68"/>
      <c r="F144" s="204"/>
      <c r="G144" s="204"/>
      <c r="H144" s="204"/>
      <c r="I144" s="204"/>
      <c r="J144" s="118"/>
      <c r="K144" s="6" t="s">
        <v>165</v>
      </c>
      <c r="L144" s="4"/>
      <c r="Y144" s="6" t="s">
        <v>145</v>
      </c>
      <c r="Z144" s="4"/>
      <c r="AM144" s="6" t="s">
        <v>145</v>
      </c>
      <c r="AN144" s="4"/>
    </row>
    <row r="145">
      <c r="A145" s="67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Z145" s="31" t="s">
        <v>4</v>
      </c>
      <c r="BA145" s="31" t="s">
        <v>13</v>
      </c>
      <c r="BB145" s="31" t="s">
        <v>6</v>
      </c>
      <c r="BC145" s="31" t="s">
        <v>14</v>
      </c>
      <c r="BE145" s="33" t="s">
        <v>4</v>
      </c>
      <c r="BF145" s="33" t="s">
        <v>13</v>
      </c>
      <c r="BG145" s="33" t="s">
        <v>6</v>
      </c>
      <c r="BH145" s="33" t="s">
        <v>15</v>
      </c>
    </row>
    <row r="146">
      <c r="A146" s="222"/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2">SUM(F146,M146,T146,AA146,AH146,AO146,AV146)</f>
        <v>0</v>
      </c>
      <c r="BA146" s="39">
        <f t="shared" si="122"/>
        <v>0</v>
      </c>
      <c r="BB146" s="39">
        <f t="shared" si="122"/>
        <v>0</v>
      </c>
      <c r="BC146" s="50">
        <f>SUM(AZ146,BA146,BB146)</f>
        <v>0</v>
      </c>
      <c r="BD146" s="51"/>
      <c r="BE146" s="39"/>
      <c r="BF146" s="39"/>
      <c r="BG146" s="39"/>
      <c r="BH146" s="39"/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  <c r="BG147" s="68" t="s">
        <v>15</v>
      </c>
      <c r="BH147" s="223">
        <f>SUM(BH128,BH134,BH138,BH142)</f>
        <v>2153.92</v>
      </c>
    </row>
    <row r="148">
      <c r="A148" s="67"/>
      <c r="B148" s="68"/>
      <c r="C148" s="68"/>
      <c r="F148" s="204"/>
      <c r="G148" s="204"/>
      <c r="H148" s="204"/>
      <c r="I148" s="204"/>
      <c r="J148" s="118"/>
      <c r="K148" s="136"/>
      <c r="L148" s="136"/>
    </row>
    <row r="149">
      <c r="A149" s="67"/>
      <c r="B149" s="68"/>
      <c r="C149" s="68"/>
      <c r="F149" s="204"/>
      <c r="G149" s="204"/>
      <c r="H149" s="204"/>
      <c r="I149" s="204"/>
      <c r="J149" s="118"/>
      <c r="K149" s="136"/>
      <c r="L149" s="136"/>
    </row>
    <row r="150" ht="17.25" customHeight="1">
      <c r="A150" s="67"/>
      <c r="B150" s="68" t="s">
        <v>25</v>
      </c>
      <c r="D150" s="68" t="s">
        <v>166</v>
      </c>
      <c r="E150" s="68" t="s">
        <v>167</v>
      </c>
    </row>
    <row r="151">
      <c r="A151" s="224" t="s">
        <v>1</v>
      </c>
      <c r="B151" s="68"/>
    </row>
    <row r="152">
      <c r="A152" s="225" t="s">
        <v>45</v>
      </c>
      <c r="B152" s="68" t="s">
        <v>169</v>
      </c>
      <c r="C152" s="152"/>
      <c r="D152" s="152"/>
    </row>
    <row r="153">
      <c r="A153" s="225" t="s">
        <v>32</v>
      </c>
      <c r="B153" s="68" t="s">
        <v>169</v>
      </c>
      <c r="C153" s="67"/>
      <c r="D153" s="153"/>
      <c r="E153" s="136"/>
      <c r="F153" s="117"/>
      <c r="G153" s="117"/>
      <c r="H153" s="117"/>
      <c r="I153" s="117"/>
    </row>
    <row r="154">
      <c r="A154" s="67" t="s">
        <v>30</v>
      </c>
      <c r="B154" s="68" t="s">
        <v>175</v>
      </c>
      <c r="C154" s="152"/>
    </row>
    <row r="155">
      <c r="A155" s="67" t="s">
        <v>18</v>
      </c>
      <c r="B155" s="68" t="s">
        <v>171</v>
      </c>
      <c r="C155" s="67"/>
      <c r="D155" s="152"/>
    </row>
    <row r="156">
      <c r="A156" s="224" t="s">
        <v>51</v>
      </c>
    </row>
    <row r="157">
      <c r="A157" s="67" t="s">
        <v>335</v>
      </c>
      <c r="B157" s="68" t="s">
        <v>174</v>
      </c>
    </row>
    <row r="158">
      <c r="A158" s="225" t="s">
        <v>69</v>
      </c>
      <c r="B158" s="68" t="s">
        <v>175</v>
      </c>
      <c r="C158" s="152"/>
    </row>
    <row r="159">
      <c r="A159" s="225" t="s">
        <v>73</v>
      </c>
      <c r="B159" s="68" t="s">
        <v>168</v>
      </c>
      <c r="C159" s="152"/>
      <c r="D159" s="152"/>
      <c r="E159" s="152"/>
      <c r="AN159" s="226"/>
      <c r="AO159" s="226"/>
      <c r="AP159" s="226"/>
      <c r="AQ159" s="226"/>
      <c r="AR159" s="226"/>
    </row>
    <row r="160">
      <c r="A160" s="227" t="s">
        <v>173</v>
      </c>
      <c r="AN160" s="226"/>
      <c r="AO160" s="226"/>
      <c r="AP160" s="226"/>
      <c r="AQ160" s="226"/>
      <c r="AR160" s="226"/>
    </row>
    <row r="161">
      <c r="A161" s="67" t="s">
        <v>88</v>
      </c>
      <c r="B161" s="68" t="s">
        <v>168</v>
      </c>
      <c r="C161" s="67"/>
      <c r="AN161" s="228"/>
      <c r="AO161" s="228"/>
      <c r="AP161" s="228"/>
      <c r="AQ161" s="228"/>
      <c r="AR161" s="228"/>
    </row>
    <row r="162">
      <c r="A162" s="225" t="s">
        <v>97</v>
      </c>
      <c r="B162" s="68" t="s">
        <v>174</v>
      </c>
    </row>
    <row r="163">
      <c r="A163" s="225" t="s">
        <v>103</v>
      </c>
      <c r="B163" s="68" t="s">
        <v>171</v>
      </c>
      <c r="C163" s="152"/>
      <c r="D163" s="152"/>
      <c r="E163" s="152"/>
      <c r="F163" s="153"/>
      <c r="G163" s="153"/>
      <c r="H163" s="153"/>
      <c r="I163" s="153"/>
    </row>
    <row r="164">
      <c r="A164" s="229" t="s">
        <v>35</v>
      </c>
      <c r="C164" s="152"/>
      <c r="D164" s="152"/>
      <c r="E164" s="152"/>
      <c r="F164" s="153"/>
      <c r="G164" s="153"/>
      <c r="H164" s="153"/>
      <c r="I164" s="153"/>
    </row>
    <row r="165">
      <c r="A165" s="225" t="s">
        <v>139</v>
      </c>
      <c r="B165" s="68" t="s">
        <v>172</v>
      </c>
      <c r="C165" s="152"/>
      <c r="D165" s="152"/>
      <c r="E165" s="152"/>
      <c r="F165" s="153"/>
      <c r="G165" s="153"/>
      <c r="H165" s="153"/>
      <c r="I165" s="153"/>
    </row>
    <row r="166">
      <c r="A166" s="225" t="s">
        <v>82</v>
      </c>
      <c r="B166" s="68" t="s">
        <v>175</v>
      </c>
      <c r="C166" s="152"/>
      <c r="D166" s="152"/>
      <c r="E166" s="153"/>
      <c r="F166" s="153"/>
      <c r="G166" s="153"/>
      <c r="H166" s="153"/>
      <c r="I166" s="153"/>
    </row>
    <row r="167">
      <c r="A167" s="229" t="s">
        <v>23</v>
      </c>
      <c r="C167" s="152"/>
      <c r="D167" s="152"/>
      <c r="E167" s="153"/>
      <c r="F167" s="153"/>
      <c r="G167" s="153"/>
      <c r="H167" s="153"/>
      <c r="I167" s="153"/>
    </row>
    <row r="168">
      <c r="A168" s="225" t="s">
        <v>123</v>
      </c>
      <c r="B168" s="68" t="s">
        <v>175</v>
      </c>
      <c r="C168" s="152"/>
      <c r="D168" s="152"/>
      <c r="E168" s="153"/>
      <c r="F168" s="153"/>
      <c r="G168" s="153"/>
      <c r="H168" s="153"/>
      <c r="I168" s="153"/>
    </row>
    <row r="169">
      <c r="A169" s="229" t="s">
        <v>145</v>
      </c>
      <c r="B169" s="68"/>
      <c r="C169" s="152"/>
      <c r="D169" s="152"/>
      <c r="E169" s="153"/>
      <c r="F169" s="153"/>
      <c r="G169" s="153"/>
      <c r="H169" s="153"/>
      <c r="I169" s="153"/>
    </row>
    <row r="170">
      <c r="A170" s="225" t="s">
        <v>55</v>
      </c>
      <c r="B170" s="68" t="s">
        <v>175</v>
      </c>
      <c r="C170" s="152"/>
      <c r="D170" s="152" t="s">
        <v>171</v>
      </c>
      <c r="E170" s="153"/>
      <c r="F170" s="153"/>
      <c r="G170" s="153"/>
      <c r="H170" s="153"/>
      <c r="I170" s="153"/>
    </row>
    <row r="171">
      <c r="A171" s="227" t="s">
        <v>151</v>
      </c>
    </row>
    <row r="172">
      <c r="A172" s="67" t="s">
        <v>176</v>
      </c>
      <c r="B172" s="68" t="s">
        <v>168</v>
      </c>
      <c r="C172" s="67"/>
      <c r="D172" s="152" t="s">
        <v>158</v>
      </c>
    </row>
    <row r="173">
      <c r="A173" s="152" t="s">
        <v>52</v>
      </c>
      <c r="B173" s="68" t="s">
        <v>170</v>
      </c>
      <c r="C173" s="67"/>
      <c r="D173" s="152" t="s">
        <v>172</v>
      </c>
    </row>
    <row r="174">
      <c r="A174" s="152" t="s">
        <v>54</v>
      </c>
      <c r="B174" s="152" t="s">
        <v>170</v>
      </c>
      <c r="C174" s="153"/>
    </row>
    <row r="175">
      <c r="A175" s="153"/>
      <c r="B175" s="153"/>
      <c r="C175" s="153"/>
    </row>
    <row r="176">
      <c r="A176" s="153"/>
      <c r="B176" s="153"/>
      <c r="C176" s="153"/>
    </row>
    <row r="180">
      <c r="F180" s="136"/>
      <c r="G180" s="136"/>
      <c r="H180" s="136"/>
      <c r="I180" s="136"/>
    </row>
    <row r="181">
      <c r="F181" s="153"/>
      <c r="G181" s="153"/>
      <c r="H181" s="153"/>
      <c r="I181" s="153"/>
    </row>
    <row r="182">
      <c r="F182" s="153"/>
      <c r="G182" s="153"/>
      <c r="H182" s="153"/>
      <c r="I182" s="153"/>
    </row>
    <row r="183">
      <c r="F183" s="153"/>
      <c r="G183" s="153"/>
      <c r="H183" s="153"/>
      <c r="I183" s="153"/>
    </row>
    <row r="184">
      <c r="F184" s="153"/>
      <c r="G184" s="153"/>
      <c r="H184" s="153"/>
      <c r="I184" s="153"/>
    </row>
    <row r="186">
      <c r="D186" s="75"/>
      <c r="E186" s="75"/>
    </row>
    <row r="187">
      <c r="D187" s="75"/>
      <c r="E187" s="75"/>
    </row>
    <row r="188">
      <c r="D188" s="106"/>
      <c r="E188" s="106"/>
    </row>
    <row r="189">
      <c r="E189" s="32"/>
    </row>
    <row r="190">
      <c r="E190" s="51"/>
    </row>
    <row r="191">
      <c r="E191" s="51"/>
    </row>
    <row r="192">
      <c r="E192" s="51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106"/>
    </row>
    <row r="200">
      <c r="E200" s="106"/>
    </row>
    <row r="201">
      <c r="E201" s="32"/>
    </row>
    <row r="202">
      <c r="E202" s="51"/>
    </row>
    <row r="203">
      <c r="E203" s="51"/>
    </row>
  </sheetData>
  <mergeCells count="74">
    <mergeCell ref="K72:L72"/>
    <mergeCell ref="K84:L84"/>
    <mergeCell ref="AF84:AG84"/>
    <mergeCell ref="AT84:AU84"/>
    <mergeCell ref="BF85:BG85"/>
    <mergeCell ref="BF86:BG86"/>
    <mergeCell ref="K93:L93"/>
    <mergeCell ref="BF93:BG93"/>
    <mergeCell ref="AF93:AG93"/>
    <mergeCell ref="AT93:AU93"/>
    <mergeCell ref="BF95:BG95"/>
    <mergeCell ref="K102:L102"/>
    <mergeCell ref="AF102:AG102"/>
    <mergeCell ref="AT102:AU102"/>
    <mergeCell ref="BF104:BG104"/>
    <mergeCell ref="AM136:AN136"/>
    <mergeCell ref="AM140:AN140"/>
    <mergeCell ref="Y140:Z140"/>
    <mergeCell ref="Y144:Z144"/>
    <mergeCell ref="K132:L132"/>
    <mergeCell ref="Y132:Z132"/>
    <mergeCell ref="AM132:AN132"/>
    <mergeCell ref="K136:L136"/>
    <mergeCell ref="Y136:Z136"/>
    <mergeCell ref="K140:L140"/>
    <mergeCell ref="K144:L144"/>
    <mergeCell ref="AM144:AN144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2:L52"/>
    <mergeCell ref="AF52:AG52"/>
    <mergeCell ref="AT52:AU52"/>
    <mergeCell ref="BF52:BG52"/>
    <mergeCell ref="BF54:BG54"/>
    <mergeCell ref="D62:E62"/>
    <mergeCell ref="K62:L62"/>
    <mergeCell ref="BF62:BG62"/>
    <mergeCell ref="AF62:AG62"/>
    <mergeCell ref="AT62:AU62"/>
    <mergeCell ref="BF63:BG63"/>
    <mergeCell ref="AF72:AG72"/>
    <mergeCell ref="AT72:AU72"/>
    <mergeCell ref="BF73:BG73"/>
    <mergeCell ref="BF74:BG74"/>
    <mergeCell ref="K123:L123"/>
    <mergeCell ref="Y123:Z123"/>
    <mergeCell ref="AM123:AN123"/>
    <mergeCell ref="K125:L125"/>
    <mergeCell ref="Y125:Z125"/>
    <mergeCell ref="AM125:AN125"/>
    <mergeCell ref="BF126:BG126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88"/>
    <col customWidth="1" min="6" max="6" width="11.75"/>
    <col customWidth="1" min="7" max="7" width="19.0"/>
    <col customWidth="1" min="8" max="8" width="59.5"/>
  </cols>
  <sheetData>
    <row r="1">
      <c r="A1" s="68" t="s">
        <v>139</v>
      </c>
      <c r="B1" s="68" t="s">
        <v>362</v>
      </c>
    </row>
    <row r="2">
      <c r="B2" s="68" t="s">
        <v>25</v>
      </c>
    </row>
    <row r="6">
      <c r="A6" s="68" t="s">
        <v>363</v>
      </c>
    </row>
    <row r="7">
      <c r="B7" s="68" t="s">
        <v>174</v>
      </c>
      <c r="C7" s="68" t="s">
        <v>171</v>
      </c>
      <c r="D7" s="68" t="s">
        <v>364</v>
      </c>
      <c r="E7" s="68" t="s">
        <v>365</v>
      </c>
      <c r="F7" s="68" t="s">
        <v>170</v>
      </c>
      <c r="G7" s="68" t="s">
        <v>172</v>
      </c>
    </row>
    <row r="8">
      <c r="A8" s="68" t="s">
        <v>69</v>
      </c>
      <c r="B8" s="68">
        <v>15.0</v>
      </c>
      <c r="C8" s="68">
        <v>17.0</v>
      </c>
      <c r="D8" s="68">
        <v>18.0</v>
      </c>
      <c r="E8" s="68">
        <v>19.0</v>
      </c>
      <c r="F8" s="68">
        <v>20.0</v>
      </c>
      <c r="G8" s="68">
        <v>21.0</v>
      </c>
    </row>
    <row r="9">
      <c r="A9" s="68" t="s">
        <v>82</v>
      </c>
      <c r="B9" s="68">
        <v>15.0</v>
      </c>
    </row>
    <row r="10">
      <c r="A10" s="68"/>
      <c r="B10" s="68" t="s">
        <v>168</v>
      </c>
      <c r="C10" s="68" t="s">
        <v>170</v>
      </c>
    </row>
    <row r="11">
      <c r="A11" s="68" t="s">
        <v>73</v>
      </c>
      <c r="B11" s="68">
        <v>26.0</v>
      </c>
      <c r="C11" s="68">
        <v>27.0</v>
      </c>
    </row>
    <row r="14">
      <c r="A14" s="68" t="s">
        <v>366</v>
      </c>
      <c r="B14" s="302">
        <v>45078.0</v>
      </c>
      <c r="C14" s="302">
        <v>45079.0</v>
      </c>
      <c r="D14" s="302">
        <v>45080.0</v>
      </c>
    </row>
    <row r="15">
      <c r="B15" s="68" t="s">
        <v>169</v>
      </c>
      <c r="C15" s="68" t="s">
        <v>168</v>
      </c>
      <c r="D15" s="68" t="s">
        <v>367</v>
      </c>
    </row>
    <row r="17">
      <c r="A17" s="68" t="s">
        <v>52</v>
      </c>
      <c r="B17" s="302">
        <v>45092.0</v>
      </c>
      <c r="C17" s="302">
        <v>45093.0</v>
      </c>
    </row>
    <row r="18">
      <c r="B18" s="68" t="s">
        <v>368</v>
      </c>
      <c r="C18" s="68" t="s">
        <v>168</v>
      </c>
    </row>
    <row r="19">
      <c r="B19" s="302"/>
    </row>
    <row r="21">
      <c r="A21" s="68" t="s">
        <v>73</v>
      </c>
      <c r="B21" s="302">
        <v>45094.0</v>
      </c>
      <c r="C21" s="68" t="s">
        <v>170</v>
      </c>
      <c r="F21" s="303"/>
      <c r="G21" s="304"/>
      <c r="H21" s="303"/>
    </row>
    <row r="22">
      <c r="A22" s="68" t="s">
        <v>69</v>
      </c>
      <c r="B22" s="302">
        <v>45094.0</v>
      </c>
      <c r="C22" s="68" t="s">
        <v>170</v>
      </c>
      <c r="F22" s="305"/>
      <c r="G22" s="304"/>
      <c r="H22" s="304"/>
    </row>
    <row r="23">
      <c r="F23" s="305"/>
      <c r="G23" s="304"/>
      <c r="H23" s="304"/>
    </row>
    <row r="24" ht="16.5" customHeight="1">
      <c r="A24" s="68" t="s">
        <v>369</v>
      </c>
      <c r="F24" s="305"/>
      <c r="G24" s="304"/>
      <c r="H24" s="304"/>
    </row>
    <row r="25">
      <c r="B25" s="68" t="s">
        <v>370</v>
      </c>
      <c r="F25" s="306"/>
      <c r="G25" s="304"/>
      <c r="H25" s="304"/>
    </row>
    <row r="26">
      <c r="A26" s="68" t="s">
        <v>82</v>
      </c>
      <c r="B26" s="302">
        <v>45118.0</v>
      </c>
      <c r="C26" s="302">
        <v>45119.0</v>
      </c>
      <c r="D26" s="68" t="s">
        <v>371</v>
      </c>
      <c r="E26" s="68" t="s">
        <v>370</v>
      </c>
      <c r="F26" s="306"/>
      <c r="G26" s="304"/>
      <c r="H26" s="303"/>
    </row>
    <row r="27">
      <c r="A27" s="68" t="s">
        <v>32</v>
      </c>
      <c r="B27" s="302">
        <v>45118.0</v>
      </c>
      <c r="D27" s="68" t="s">
        <v>371</v>
      </c>
      <c r="F27" s="305"/>
      <c r="G27" s="304"/>
      <c r="H27" s="304"/>
    </row>
    <row r="28">
      <c r="A28" s="68" t="s">
        <v>103</v>
      </c>
      <c r="B28" s="302">
        <v>45119.0</v>
      </c>
      <c r="C28" s="302"/>
      <c r="E28" s="68" t="s">
        <v>371</v>
      </c>
      <c r="F28" s="306"/>
      <c r="G28" s="304"/>
      <c r="H28" s="304"/>
    </row>
    <row r="29">
      <c r="A29" s="68" t="s">
        <v>54</v>
      </c>
      <c r="B29" s="302">
        <v>45120.0</v>
      </c>
      <c r="D29" s="68" t="s">
        <v>371</v>
      </c>
      <c r="F29" s="305"/>
      <c r="G29" s="304"/>
      <c r="H29" s="303"/>
    </row>
    <row r="30">
      <c r="A30" s="68" t="s">
        <v>45</v>
      </c>
      <c r="B30" s="302">
        <v>45120.0</v>
      </c>
      <c r="D30" s="68" t="s">
        <v>371</v>
      </c>
      <c r="F30" s="305"/>
      <c r="G30" s="304"/>
      <c r="H30" s="304"/>
    </row>
    <row r="31">
      <c r="F31" s="305"/>
      <c r="G31" s="304"/>
      <c r="H31" s="304"/>
    </row>
    <row r="32">
      <c r="F32" s="306"/>
      <c r="G32" s="304"/>
      <c r="H32" s="303"/>
    </row>
    <row r="33">
      <c r="A33" s="68" t="s">
        <v>372</v>
      </c>
      <c r="B33" s="68" t="s">
        <v>373</v>
      </c>
      <c r="F33" s="306"/>
      <c r="G33" s="304"/>
      <c r="H33" s="303"/>
    </row>
    <row r="34">
      <c r="F34" s="306"/>
      <c r="G34" s="304"/>
      <c r="H34" s="303"/>
    </row>
    <row r="35">
      <c r="F35" s="306"/>
      <c r="G35" s="304"/>
      <c r="H35" s="303"/>
    </row>
    <row r="36">
      <c r="F36" s="303"/>
      <c r="G36" s="303"/>
      <c r="H36" s="303"/>
    </row>
    <row r="37">
      <c r="A37" s="68" t="s">
        <v>374</v>
      </c>
    </row>
    <row r="38">
      <c r="A38" s="68" t="s">
        <v>375</v>
      </c>
      <c r="B38" s="307">
        <v>7.0</v>
      </c>
      <c r="C38" s="68" t="s">
        <v>25</v>
      </c>
    </row>
    <row r="39">
      <c r="A39" s="68" t="s">
        <v>18</v>
      </c>
      <c r="B39" s="68" t="s">
        <v>376</v>
      </c>
    </row>
    <row r="40">
      <c r="A40" s="68" t="s">
        <v>139</v>
      </c>
      <c r="B40" s="68" t="s">
        <v>377</v>
      </c>
    </row>
    <row r="41">
      <c r="A41" s="68" t="s">
        <v>69</v>
      </c>
      <c r="B41" s="307">
        <v>14.0</v>
      </c>
      <c r="C41" s="68" t="s">
        <v>25</v>
      </c>
    </row>
    <row r="42">
      <c r="A42" s="68" t="s">
        <v>82</v>
      </c>
      <c r="B42" s="307">
        <v>14.0</v>
      </c>
      <c r="C42" s="68" t="s">
        <v>25</v>
      </c>
    </row>
    <row r="44">
      <c r="A44" s="68" t="s">
        <v>335</v>
      </c>
      <c r="B44" s="68" t="s">
        <v>378</v>
      </c>
    </row>
    <row r="45">
      <c r="A45" s="68" t="s">
        <v>379</v>
      </c>
      <c r="B45" s="68" t="s">
        <v>380</v>
      </c>
      <c r="C45" s="68" t="s">
        <v>371</v>
      </c>
    </row>
    <row r="46">
      <c r="A46" s="68" t="s">
        <v>381</v>
      </c>
    </row>
    <row r="48">
      <c r="A48" s="68" t="s">
        <v>54</v>
      </c>
      <c r="B48" s="308">
        <v>44929.0</v>
      </c>
      <c r="C48" s="68" t="s">
        <v>382</v>
      </c>
    </row>
    <row r="49">
      <c r="A49" s="68" t="s">
        <v>69</v>
      </c>
      <c r="B49" s="308">
        <v>45122.0</v>
      </c>
      <c r="C49" s="68" t="s">
        <v>383</v>
      </c>
    </row>
    <row r="50">
      <c r="A50" s="68" t="s">
        <v>55</v>
      </c>
      <c r="B50" s="68" t="s">
        <v>384</v>
      </c>
    </row>
    <row r="51">
      <c r="A51" s="68" t="s">
        <v>385</v>
      </c>
      <c r="B51" s="68">
        <v>21.0</v>
      </c>
      <c r="C51" s="68" t="s">
        <v>25</v>
      </c>
    </row>
    <row r="52">
      <c r="A52" s="68"/>
    </row>
    <row r="53">
      <c r="A53" s="68" t="s">
        <v>386</v>
      </c>
    </row>
    <row r="54">
      <c r="A54" s="68" t="s">
        <v>375</v>
      </c>
      <c r="B54" s="68" t="s">
        <v>387</v>
      </c>
      <c r="C54" s="68" t="s">
        <v>388</v>
      </c>
    </row>
    <row r="55">
      <c r="A55" s="68" t="s">
        <v>335</v>
      </c>
      <c r="B55" s="68" t="s">
        <v>389</v>
      </c>
    </row>
    <row r="57">
      <c r="A57" s="68" t="s">
        <v>335</v>
      </c>
      <c r="B57" s="68" t="s">
        <v>390</v>
      </c>
      <c r="C57" s="68" t="s">
        <v>391</v>
      </c>
    </row>
    <row r="59">
      <c r="A59" s="68" t="s">
        <v>392</v>
      </c>
    </row>
    <row r="60">
      <c r="A60" s="68" t="s">
        <v>393</v>
      </c>
      <c r="B60" s="309">
        <v>45221.0</v>
      </c>
    </row>
    <row r="62">
      <c r="A62" s="68" t="s">
        <v>394</v>
      </c>
      <c r="B62" s="68" t="s">
        <v>395</v>
      </c>
      <c r="C62" s="308">
        <v>45089.0</v>
      </c>
      <c r="F62" s="303"/>
      <c r="G62" s="304" t="s">
        <v>396</v>
      </c>
      <c r="H62" s="303"/>
    </row>
    <row r="63">
      <c r="B63" s="68" t="s">
        <v>109</v>
      </c>
      <c r="C63" s="308">
        <v>45181.0</v>
      </c>
      <c r="F63" s="305" t="s">
        <v>176</v>
      </c>
      <c r="G63" s="304" t="s">
        <v>35</v>
      </c>
      <c r="H63" s="304" t="s">
        <v>397</v>
      </c>
    </row>
    <row r="64">
      <c r="F64" s="305" t="s">
        <v>18</v>
      </c>
      <c r="G64" s="304" t="s">
        <v>1</v>
      </c>
      <c r="H64" s="304" t="s">
        <v>398</v>
      </c>
    </row>
    <row r="65">
      <c r="A65" s="68" t="s">
        <v>399</v>
      </c>
      <c r="F65" s="305" t="s">
        <v>52</v>
      </c>
      <c r="G65" s="304" t="s">
        <v>1</v>
      </c>
      <c r="H65" s="304" t="s">
        <v>400</v>
      </c>
    </row>
    <row r="66">
      <c r="F66" s="306" t="s">
        <v>45</v>
      </c>
      <c r="G66" s="304" t="s">
        <v>1</v>
      </c>
      <c r="H66" s="304" t="s">
        <v>401</v>
      </c>
    </row>
    <row r="67">
      <c r="F67" s="306" t="s">
        <v>32</v>
      </c>
      <c r="G67" s="304" t="s">
        <v>1</v>
      </c>
      <c r="H67" s="303"/>
    </row>
    <row r="68">
      <c r="F68" s="305" t="s">
        <v>54</v>
      </c>
      <c r="G68" s="304" t="s">
        <v>51</v>
      </c>
      <c r="H68" s="304" t="s">
        <v>402</v>
      </c>
    </row>
    <row r="69">
      <c r="F69" s="306" t="s">
        <v>69</v>
      </c>
      <c r="G69" s="304" t="s">
        <v>51</v>
      </c>
      <c r="H69" s="304" t="s">
        <v>31</v>
      </c>
    </row>
    <row r="70">
      <c r="F70" s="305" t="s">
        <v>190</v>
      </c>
      <c r="G70" s="304" t="s">
        <v>51</v>
      </c>
      <c r="H70" s="303"/>
    </row>
    <row r="71">
      <c r="F71" s="305" t="s">
        <v>82</v>
      </c>
      <c r="G71" s="304" t="s">
        <v>31</v>
      </c>
      <c r="H71" s="304" t="s">
        <v>31</v>
      </c>
    </row>
    <row r="72">
      <c r="F72" s="305" t="s">
        <v>88</v>
      </c>
      <c r="G72" s="304" t="s">
        <v>31</v>
      </c>
      <c r="H72" s="304" t="s">
        <v>49</v>
      </c>
    </row>
    <row r="73">
      <c r="F73" s="306" t="s">
        <v>403</v>
      </c>
      <c r="G73" s="304" t="s">
        <v>31</v>
      </c>
      <c r="H73" s="303"/>
    </row>
    <row r="74">
      <c r="F74" s="306" t="s">
        <v>97</v>
      </c>
      <c r="G74" s="304" t="s">
        <v>31</v>
      </c>
      <c r="H74" s="303"/>
    </row>
    <row r="75">
      <c r="F75" s="306" t="s">
        <v>123</v>
      </c>
      <c r="G75" s="304" t="s">
        <v>23</v>
      </c>
      <c r="H75" s="303"/>
    </row>
    <row r="76">
      <c r="F76" s="306" t="s">
        <v>404</v>
      </c>
      <c r="G76" s="304" t="s">
        <v>23</v>
      </c>
      <c r="H76" s="303"/>
    </row>
  </sheetData>
  <mergeCells count="1">
    <mergeCell ref="A24:D24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8" width="18.88"/>
  </cols>
  <sheetData>
    <row r="1">
      <c r="A1" s="310" t="s">
        <v>405</v>
      </c>
      <c r="B1" s="311" t="s">
        <v>406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32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95">
        <v>45172.0</v>
      </c>
      <c r="B2" s="273" t="s">
        <v>32</v>
      </c>
      <c r="C2" s="312" t="s">
        <v>1</v>
      </c>
      <c r="D2" s="313" t="s">
        <v>174</v>
      </c>
      <c r="E2" s="295">
        <v>45173.0</v>
      </c>
      <c r="F2" s="274">
        <v>0.0</v>
      </c>
      <c r="G2" s="268">
        <v>0.3333333333333333</v>
      </c>
      <c r="H2" s="269">
        <v>8.0</v>
      </c>
      <c r="I2" s="314">
        <v>0.0</v>
      </c>
      <c r="J2" s="269">
        <v>3.0</v>
      </c>
      <c r="K2" s="314">
        <v>5.0</v>
      </c>
      <c r="L2" s="273"/>
    </row>
    <row r="3">
      <c r="A3" s="295">
        <v>45172.0</v>
      </c>
      <c r="B3" s="273" t="s">
        <v>50</v>
      </c>
      <c r="C3" s="312" t="s">
        <v>23</v>
      </c>
      <c r="D3" s="313" t="s">
        <v>174</v>
      </c>
      <c r="E3" s="295">
        <v>45173.0</v>
      </c>
      <c r="F3" s="274">
        <v>0.020833333333333332</v>
      </c>
      <c r="G3" s="274">
        <v>0.16666666666666666</v>
      </c>
      <c r="H3" s="314">
        <v>3.5</v>
      </c>
      <c r="I3" s="314">
        <v>0.0</v>
      </c>
      <c r="J3" s="314">
        <v>0.0</v>
      </c>
      <c r="K3" s="314">
        <v>3.5</v>
      </c>
      <c r="L3" s="273"/>
    </row>
    <row r="4">
      <c r="A4" s="295">
        <v>45172.0</v>
      </c>
      <c r="B4" s="273" t="s">
        <v>50</v>
      </c>
      <c r="C4" s="312" t="s">
        <v>49</v>
      </c>
      <c r="D4" s="313" t="s">
        <v>174</v>
      </c>
      <c r="E4" s="295">
        <v>45173.0</v>
      </c>
      <c r="F4" s="274">
        <v>0.16666666666666666</v>
      </c>
      <c r="G4" s="274">
        <v>0.3333333333333333</v>
      </c>
      <c r="H4" s="314">
        <v>4.0</v>
      </c>
      <c r="I4" s="314">
        <v>0.0</v>
      </c>
      <c r="J4" s="314">
        <v>2.0</v>
      </c>
      <c r="K4" s="314">
        <v>2.0</v>
      </c>
      <c r="L4" s="273"/>
    </row>
    <row r="5">
      <c r="A5" s="295">
        <v>45172.0</v>
      </c>
      <c r="B5" s="273" t="s">
        <v>50</v>
      </c>
      <c r="C5" s="315" t="s">
        <v>1</v>
      </c>
      <c r="D5" s="313" t="s">
        <v>174</v>
      </c>
      <c r="E5" s="295">
        <v>45173.0</v>
      </c>
      <c r="F5" s="274">
        <v>0.3333333333333333</v>
      </c>
      <c r="G5" s="274">
        <v>0.4791666666666667</v>
      </c>
      <c r="H5" s="269">
        <v>3.5</v>
      </c>
      <c r="I5" s="269">
        <v>3.0</v>
      </c>
      <c r="J5" s="269">
        <v>0.5</v>
      </c>
      <c r="K5" s="269">
        <v>0.0</v>
      </c>
      <c r="L5" s="266" t="s">
        <v>259</v>
      </c>
    </row>
    <row r="6">
      <c r="A6" s="295">
        <v>45172.0</v>
      </c>
      <c r="B6" s="272" t="s">
        <v>45</v>
      </c>
      <c r="C6" s="312" t="s">
        <v>1</v>
      </c>
      <c r="D6" s="313" t="s">
        <v>174</v>
      </c>
      <c r="E6" s="295">
        <v>45173.0</v>
      </c>
      <c r="F6" s="269">
        <v>0.0</v>
      </c>
      <c r="G6" s="269">
        <v>0.0</v>
      </c>
      <c r="H6" s="269">
        <v>0.0</v>
      </c>
      <c r="I6" s="270">
        <v>0.0</v>
      </c>
      <c r="J6" s="269">
        <v>0.0</v>
      </c>
      <c r="K6" s="269">
        <v>0.0</v>
      </c>
      <c r="L6" s="266" t="s">
        <v>63</v>
      </c>
    </row>
    <row r="7">
      <c r="A7" s="295">
        <v>45172.0</v>
      </c>
      <c r="B7" s="272" t="s">
        <v>30</v>
      </c>
      <c r="C7" s="312" t="s">
        <v>1</v>
      </c>
      <c r="D7" s="313" t="s">
        <v>174</v>
      </c>
      <c r="E7" s="295">
        <v>45173.0</v>
      </c>
      <c r="F7" s="274">
        <v>0.20833333333333334</v>
      </c>
      <c r="G7" s="274">
        <v>0.4791666666666667</v>
      </c>
      <c r="H7" s="270">
        <v>6.5</v>
      </c>
      <c r="I7" s="270">
        <v>0.0</v>
      </c>
      <c r="J7" s="270">
        <v>5.5</v>
      </c>
      <c r="K7" s="270">
        <v>1.0</v>
      </c>
      <c r="L7" s="273"/>
    </row>
    <row r="8">
      <c r="A8" s="295">
        <v>45172.0</v>
      </c>
      <c r="B8" s="272" t="s">
        <v>190</v>
      </c>
      <c r="C8" s="312" t="s">
        <v>51</v>
      </c>
      <c r="D8" s="313" t="s">
        <v>174</v>
      </c>
      <c r="E8" s="295">
        <v>45173.0</v>
      </c>
      <c r="F8" s="274">
        <v>0.20833333333333334</v>
      </c>
      <c r="G8" s="268">
        <v>0.5416666666666666</v>
      </c>
      <c r="H8" s="269">
        <v>8.0</v>
      </c>
      <c r="I8" s="314">
        <v>0.0</v>
      </c>
      <c r="J8" s="269">
        <v>7.0</v>
      </c>
      <c r="K8" s="270">
        <v>1.0</v>
      </c>
      <c r="L8" s="273"/>
    </row>
    <row r="9">
      <c r="A9" s="295">
        <v>45172.0</v>
      </c>
      <c r="B9" s="273" t="s">
        <v>69</v>
      </c>
      <c r="C9" s="312" t="s">
        <v>51</v>
      </c>
      <c r="D9" s="313" t="s">
        <v>174</v>
      </c>
      <c r="E9" s="295">
        <v>45173.0</v>
      </c>
      <c r="F9" s="274">
        <v>0.16666666666666666</v>
      </c>
      <c r="G9" s="274">
        <v>0.5</v>
      </c>
      <c r="H9" s="314">
        <v>8.0</v>
      </c>
      <c r="I9" s="314">
        <v>0.0</v>
      </c>
      <c r="J9" s="314">
        <v>6.0</v>
      </c>
      <c r="K9" s="314">
        <v>2.0</v>
      </c>
      <c r="L9" s="273"/>
    </row>
    <row r="10">
      <c r="A10" s="295">
        <v>45172.0</v>
      </c>
      <c r="B10" s="273" t="s">
        <v>55</v>
      </c>
      <c r="C10" s="312" t="s">
        <v>145</v>
      </c>
      <c r="D10" s="313" t="s">
        <v>174</v>
      </c>
      <c r="E10" s="295">
        <v>45173.0</v>
      </c>
      <c r="F10" s="274">
        <v>0.16666666666666666</v>
      </c>
      <c r="G10" s="274">
        <v>0.4375</v>
      </c>
      <c r="H10" s="270">
        <v>6.5</v>
      </c>
      <c r="I10" s="270">
        <v>0.0</v>
      </c>
      <c r="J10" s="270">
        <v>4.5</v>
      </c>
      <c r="K10" s="270">
        <v>2.0</v>
      </c>
      <c r="L10" s="273"/>
    </row>
    <row r="11">
      <c r="A11" s="295">
        <v>45172.0</v>
      </c>
      <c r="B11" s="273" t="s">
        <v>123</v>
      </c>
      <c r="C11" s="312" t="s">
        <v>23</v>
      </c>
      <c r="D11" s="313" t="s">
        <v>174</v>
      </c>
      <c r="E11" s="295">
        <v>45173.0</v>
      </c>
      <c r="F11" s="274">
        <v>0.16666666666666666</v>
      </c>
      <c r="G11" s="274">
        <v>0.4583333333333333</v>
      </c>
      <c r="H11" s="314">
        <v>7.0</v>
      </c>
      <c r="I11" s="270">
        <v>0.0</v>
      </c>
      <c r="J11" s="314">
        <v>5.0</v>
      </c>
      <c r="K11" s="314">
        <v>2.0</v>
      </c>
      <c r="L11" s="273"/>
    </row>
    <row r="12">
      <c r="A12" s="295">
        <v>45172.0</v>
      </c>
      <c r="B12" s="273" t="s">
        <v>97</v>
      </c>
      <c r="C12" s="312" t="s">
        <v>31</v>
      </c>
      <c r="D12" s="313" t="s">
        <v>174</v>
      </c>
      <c r="E12" s="295">
        <v>45173.0</v>
      </c>
      <c r="F12" s="269">
        <v>0.0</v>
      </c>
      <c r="G12" s="269">
        <v>0.0</v>
      </c>
      <c r="H12" s="314">
        <v>0.0</v>
      </c>
      <c r="I12" s="314">
        <v>0.0</v>
      </c>
      <c r="J12" s="314">
        <v>0.0</v>
      </c>
      <c r="K12" s="314">
        <v>0.0</v>
      </c>
      <c r="L12" s="266" t="s">
        <v>25</v>
      </c>
    </row>
    <row r="13">
      <c r="A13" s="295">
        <v>45172.0</v>
      </c>
      <c r="B13" s="273" t="s">
        <v>103</v>
      </c>
      <c r="C13" s="312" t="s">
        <v>31</v>
      </c>
      <c r="D13" s="313" t="s">
        <v>174</v>
      </c>
      <c r="E13" s="295">
        <v>45173.0</v>
      </c>
      <c r="F13" s="274">
        <v>0.20833333333333334</v>
      </c>
      <c r="G13" s="274">
        <v>0.9791666666666666</v>
      </c>
      <c r="H13" s="270">
        <v>6.5</v>
      </c>
      <c r="I13" s="270">
        <v>0.0</v>
      </c>
      <c r="J13" s="270">
        <v>5.5</v>
      </c>
      <c r="K13" s="314">
        <v>1.0</v>
      </c>
      <c r="L13" s="273"/>
    </row>
    <row r="14">
      <c r="A14" s="295">
        <v>45172.0</v>
      </c>
      <c r="B14" s="273" t="s">
        <v>88</v>
      </c>
      <c r="C14" s="312" t="s">
        <v>31</v>
      </c>
      <c r="D14" s="313" t="s">
        <v>174</v>
      </c>
      <c r="E14" s="295">
        <v>45173.0</v>
      </c>
      <c r="F14" s="274">
        <v>0.20833333333333334</v>
      </c>
      <c r="G14" s="274">
        <v>0.5</v>
      </c>
      <c r="H14" s="270">
        <v>7.0</v>
      </c>
      <c r="I14" s="270">
        <v>0.0</v>
      </c>
      <c r="J14" s="270">
        <v>6.0</v>
      </c>
      <c r="K14" s="270">
        <v>1.0</v>
      </c>
      <c r="L14" s="273"/>
    </row>
    <row r="15">
      <c r="A15" s="258">
        <v>45173.0</v>
      </c>
      <c r="B15" s="153" t="s">
        <v>88</v>
      </c>
      <c r="C15" s="153" t="s">
        <v>31</v>
      </c>
      <c r="D15" s="234" t="s">
        <v>174</v>
      </c>
      <c r="E15" s="258">
        <v>45173.0</v>
      </c>
      <c r="F15" s="238">
        <v>0.9166666666666666</v>
      </c>
      <c r="G15" s="237">
        <v>0.22916666666666666</v>
      </c>
      <c r="H15" s="235">
        <v>7.5</v>
      </c>
      <c r="I15" s="236">
        <v>0.0</v>
      </c>
      <c r="J15" s="236">
        <v>0.0</v>
      </c>
      <c r="K15" s="235">
        <v>7.5</v>
      </c>
      <c r="L15" s="152"/>
    </row>
    <row r="16">
      <c r="A16" s="258">
        <v>45173.0</v>
      </c>
      <c r="B16" s="153" t="s">
        <v>335</v>
      </c>
      <c r="C16" s="153" t="s">
        <v>51</v>
      </c>
      <c r="D16" s="234" t="s">
        <v>174</v>
      </c>
      <c r="E16" s="258">
        <v>45173.0</v>
      </c>
      <c r="F16" s="235">
        <v>0.0</v>
      </c>
      <c r="G16" s="235">
        <v>0.0</v>
      </c>
      <c r="H16" s="235">
        <v>0.0</v>
      </c>
      <c r="I16" s="236">
        <v>0.0</v>
      </c>
      <c r="J16" s="236">
        <v>0.0</v>
      </c>
      <c r="K16" s="235">
        <v>0.0</v>
      </c>
      <c r="L16" s="152" t="s">
        <v>25</v>
      </c>
    </row>
    <row r="17">
      <c r="A17" s="258">
        <v>45173.0</v>
      </c>
      <c r="B17" s="152" t="s">
        <v>52</v>
      </c>
      <c r="C17" s="153" t="s">
        <v>51</v>
      </c>
      <c r="D17" s="234" t="s">
        <v>174</v>
      </c>
      <c r="E17" s="258">
        <v>45173.0</v>
      </c>
      <c r="F17" s="238">
        <v>0.9583333333333334</v>
      </c>
      <c r="G17" s="237">
        <v>0.20833333333333334</v>
      </c>
      <c r="H17" s="235">
        <v>6.0</v>
      </c>
      <c r="I17" s="236">
        <v>0.0</v>
      </c>
      <c r="J17" s="236">
        <v>0.0</v>
      </c>
      <c r="K17" s="235">
        <v>6.0</v>
      </c>
      <c r="L17" s="152"/>
    </row>
    <row r="18">
      <c r="A18" s="258">
        <v>45173.0</v>
      </c>
      <c r="B18" s="153" t="s">
        <v>139</v>
      </c>
      <c r="C18" s="153" t="s">
        <v>35</v>
      </c>
      <c r="D18" s="234" t="s">
        <v>174</v>
      </c>
      <c r="E18" s="258">
        <v>45173.0</v>
      </c>
      <c r="F18" s="238">
        <v>0.9583333333333334</v>
      </c>
      <c r="G18" s="237">
        <v>0.4583333333333333</v>
      </c>
      <c r="H18" s="235">
        <v>12.0</v>
      </c>
      <c r="I18" s="235">
        <v>4.0</v>
      </c>
      <c r="J18" s="235">
        <v>1.0</v>
      </c>
      <c r="K18" s="235">
        <v>7.0</v>
      </c>
      <c r="L18" s="152" t="s">
        <v>261</v>
      </c>
    </row>
    <row r="19">
      <c r="A19" s="258">
        <v>45173.0</v>
      </c>
      <c r="B19" s="152" t="s">
        <v>30</v>
      </c>
      <c r="C19" s="153" t="s">
        <v>1</v>
      </c>
      <c r="D19" s="234" t="s">
        <v>174</v>
      </c>
      <c r="E19" s="258">
        <v>45173.0</v>
      </c>
      <c r="F19" s="237">
        <v>0.9375</v>
      </c>
      <c r="G19" s="237">
        <v>0.4791666666666667</v>
      </c>
      <c r="H19" s="235">
        <v>13.0</v>
      </c>
      <c r="I19" s="235">
        <v>5.0</v>
      </c>
      <c r="J19" s="235">
        <v>0.5</v>
      </c>
      <c r="K19" s="235">
        <v>7.5</v>
      </c>
      <c r="L19" s="152" t="s">
        <v>407</v>
      </c>
    </row>
    <row r="20">
      <c r="A20" s="258">
        <v>45173.0</v>
      </c>
      <c r="B20" s="152" t="s">
        <v>18</v>
      </c>
      <c r="C20" s="153" t="s">
        <v>1</v>
      </c>
      <c r="D20" s="234" t="s">
        <v>174</v>
      </c>
      <c r="E20" s="258">
        <v>45173.0</v>
      </c>
      <c r="F20" s="237">
        <v>0.9375</v>
      </c>
      <c r="G20" s="237">
        <v>0.20833333333333334</v>
      </c>
      <c r="H20" s="235">
        <v>6.5</v>
      </c>
      <c r="I20" s="236">
        <v>0.0</v>
      </c>
      <c r="J20" s="236">
        <v>0.0</v>
      </c>
      <c r="K20" s="235">
        <v>6.5</v>
      </c>
      <c r="L20" s="152"/>
    </row>
    <row r="21">
      <c r="A21" s="258">
        <v>45173.0</v>
      </c>
      <c r="B21" s="152" t="s">
        <v>54</v>
      </c>
      <c r="C21" s="153" t="s">
        <v>23</v>
      </c>
      <c r="D21" s="234" t="s">
        <v>175</v>
      </c>
      <c r="E21" s="258">
        <v>45174.0</v>
      </c>
      <c r="F21" s="235">
        <v>0.0</v>
      </c>
      <c r="G21" s="235">
        <v>0.0</v>
      </c>
      <c r="H21" s="68">
        <v>0.0</v>
      </c>
      <c r="I21" s="68">
        <v>0.0</v>
      </c>
      <c r="J21" s="68">
        <v>0.0</v>
      </c>
      <c r="K21" s="68">
        <v>0.0</v>
      </c>
      <c r="L21" s="152" t="s">
        <v>166</v>
      </c>
    </row>
    <row r="22">
      <c r="A22" s="258">
        <v>45173.0</v>
      </c>
      <c r="B22" s="152" t="s">
        <v>50</v>
      </c>
      <c r="C22" s="153" t="s">
        <v>23</v>
      </c>
      <c r="D22" s="234" t="s">
        <v>175</v>
      </c>
      <c r="E22" s="258">
        <v>45174.0</v>
      </c>
      <c r="F22" s="238">
        <v>0.020833333333333332</v>
      </c>
      <c r="G22" s="238">
        <v>0.4583333333333333</v>
      </c>
      <c r="H22" s="68">
        <v>10.5</v>
      </c>
      <c r="I22" s="68">
        <v>2.5</v>
      </c>
      <c r="J22" s="68">
        <v>2.5</v>
      </c>
      <c r="K22" s="68">
        <v>5.5</v>
      </c>
      <c r="L22" s="152" t="s">
        <v>304</v>
      </c>
    </row>
    <row r="23">
      <c r="A23" s="258">
        <v>45173.0</v>
      </c>
      <c r="B23" s="153" t="s">
        <v>123</v>
      </c>
      <c r="C23" s="153" t="s">
        <v>23</v>
      </c>
      <c r="D23" s="234" t="s">
        <v>175</v>
      </c>
      <c r="E23" s="258">
        <v>45174.0</v>
      </c>
      <c r="F23" s="235">
        <v>0.0</v>
      </c>
      <c r="G23" s="235">
        <v>0.0</v>
      </c>
      <c r="H23" s="235">
        <v>0.0</v>
      </c>
      <c r="I23" s="235">
        <v>0.0</v>
      </c>
      <c r="J23" s="235">
        <v>0.0</v>
      </c>
      <c r="K23" s="235">
        <v>0.0</v>
      </c>
      <c r="L23" s="152" t="s">
        <v>25</v>
      </c>
    </row>
    <row r="24">
      <c r="A24" s="258">
        <v>45173.0</v>
      </c>
      <c r="B24" s="153" t="s">
        <v>45</v>
      </c>
      <c r="C24" s="153" t="s">
        <v>1</v>
      </c>
      <c r="D24" s="234" t="s">
        <v>175</v>
      </c>
      <c r="E24" s="258">
        <v>45174.0</v>
      </c>
      <c r="F24" s="235">
        <v>0.0</v>
      </c>
      <c r="G24" s="235">
        <v>0.0</v>
      </c>
      <c r="H24" s="235">
        <v>0.0</v>
      </c>
      <c r="I24" s="235">
        <v>0.0</v>
      </c>
      <c r="J24" s="235">
        <v>0.0</v>
      </c>
      <c r="K24" s="235">
        <v>0.0</v>
      </c>
      <c r="L24" s="152" t="s">
        <v>25</v>
      </c>
    </row>
    <row r="25">
      <c r="A25" s="258">
        <v>45173.0</v>
      </c>
      <c r="B25" s="152" t="s">
        <v>32</v>
      </c>
      <c r="C25" s="153" t="s">
        <v>1</v>
      </c>
      <c r="D25" s="234" t="s">
        <v>175</v>
      </c>
      <c r="E25" s="258">
        <v>45174.0</v>
      </c>
      <c r="F25" s="238">
        <v>0.20833333333333334</v>
      </c>
      <c r="G25" s="238">
        <v>0.4791666666666667</v>
      </c>
      <c r="H25" s="236">
        <v>6.5</v>
      </c>
      <c r="I25" s="236">
        <v>0.0</v>
      </c>
      <c r="J25" s="236">
        <v>5.5</v>
      </c>
      <c r="K25" s="236">
        <v>1.0</v>
      </c>
      <c r="L25" s="152"/>
    </row>
    <row r="26">
      <c r="A26" s="258">
        <v>45173.0</v>
      </c>
      <c r="B26" s="152" t="s">
        <v>55</v>
      </c>
      <c r="C26" s="152" t="s">
        <v>51</v>
      </c>
      <c r="D26" s="234" t="s">
        <v>175</v>
      </c>
      <c r="E26" s="258">
        <v>45174.0</v>
      </c>
      <c r="F26" s="281">
        <v>0.16666666666666666</v>
      </c>
      <c r="G26" s="242">
        <v>0.5</v>
      </c>
      <c r="H26" s="240">
        <v>8.0</v>
      </c>
      <c r="I26" s="240">
        <v>0.0</v>
      </c>
      <c r="J26" s="244">
        <v>6.0</v>
      </c>
      <c r="K26" s="244">
        <v>2.0</v>
      </c>
      <c r="L26" s="152"/>
    </row>
    <row r="27">
      <c r="A27" s="258">
        <v>45173.0</v>
      </c>
      <c r="B27" s="153" t="s">
        <v>69</v>
      </c>
      <c r="C27" s="153" t="s">
        <v>51</v>
      </c>
      <c r="D27" s="234" t="s">
        <v>175</v>
      </c>
      <c r="E27" s="258">
        <v>45174.0</v>
      </c>
      <c r="F27" s="281">
        <v>0.16666666666666666</v>
      </c>
      <c r="G27" s="242">
        <v>0.5208333333333334</v>
      </c>
      <c r="H27" s="240">
        <v>8.5</v>
      </c>
      <c r="I27" s="240">
        <v>0.5</v>
      </c>
      <c r="J27" s="244">
        <v>6.0</v>
      </c>
      <c r="K27" s="244">
        <v>2.0</v>
      </c>
      <c r="L27" s="152" t="s">
        <v>192</v>
      </c>
    </row>
    <row r="28">
      <c r="A28" s="258">
        <v>45173.0</v>
      </c>
      <c r="B28" s="155" t="s">
        <v>190</v>
      </c>
      <c r="C28" s="153" t="s">
        <v>51</v>
      </c>
      <c r="D28" s="234" t="s">
        <v>175</v>
      </c>
      <c r="E28" s="258">
        <v>45174.0</v>
      </c>
      <c r="F28" s="235">
        <v>0.0</v>
      </c>
      <c r="G28" s="235">
        <v>0.0</v>
      </c>
      <c r="H28" s="235">
        <v>0.0</v>
      </c>
      <c r="I28" s="236">
        <v>0.0</v>
      </c>
      <c r="J28" s="235">
        <v>0.0</v>
      </c>
      <c r="K28" s="235">
        <v>0.0</v>
      </c>
      <c r="L28" s="152" t="s">
        <v>25</v>
      </c>
    </row>
    <row r="29">
      <c r="A29" s="258">
        <v>45173.0</v>
      </c>
      <c r="B29" s="155" t="s">
        <v>82</v>
      </c>
      <c r="C29" s="152" t="s">
        <v>35</v>
      </c>
      <c r="D29" s="234" t="s">
        <v>175</v>
      </c>
      <c r="E29" s="258">
        <v>45174.0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58">
        <v>45173.0</v>
      </c>
      <c r="B30" s="153" t="s">
        <v>103</v>
      </c>
      <c r="C30" s="153" t="s">
        <v>31</v>
      </c>
      <c r="D30" s="234" t="s">
        <v>175</v>
      </c>
      <c r="E30" s="258">
        <v>45174.0</v>
      </c>
      <c r="F30" s="238">
        <v>0.20833333333333334</v>
      </c>
      <c r="G30" s="238">
        <v>0.5208333333333334</v>
      </c>
      <c r="H30" s="236">
        <v>7.5</v>
      </c>
      <c r="I30" s="236">
        <v>0.0</v>
      </c>
      <c r="J30" s="236">
        <v>6.5</v>
      </c>
      <c r="K30" s="236">
        <v>1.0</v>
      </c>
      <c r="L30" s="152"/>
    </row>
    <row r="31">
      <c r="A31" s="258">
        <v>45173.0</v>
      </c>
      <c r="B31" s="153" t="s">
        <v>97</v>
      </c>
      <c r="C31" s="153" t="s">
        <v>31</v>
      </c>
      <c r="D31" s="234" t="s">
        <v>175</v>
      </c>
      <c r="E31" s="258">
        <v>45174.0</v>
      </c>
      <c r="F31" s="237">
        <v>0.22916666666666666</v>
      </c>
      <c r="G31" s="237">
        <v>0.5416666666666666</v>
      </c>
      <c r="H31" s="235">
        <v>7.5</v>
      </c>
      <c r="I31" s="235">
        <v>0.0</v>
      </c>
      <c r="J31" s="235">
        <v>7.0</v>
      </c>
      <c r="K31" s="235">
        <v>0.5</v>
      </c>
      <c r="L31" s="153"/>
    </row>
    <row r="32">
      <c r="A32" s="258">
        <v>45174.0</v>
      </c>
      <c r="B32" s="152" t="s">
        <v>88</v>
      </c>
      <c r="C32" s="153" t="s">
        <v>31</v>
      </c>
      <c r="D32" s="234" t="s">
        <v>175</v>
      </c>
      <c r="E32" s="258">
        <v>45174.0</v>
      </c>
      <c r="F32" s="238">
        <v>0.9166666666666666</v>
      </c>
      <c r="G32" s="237">
        <v>0.22916666666666666</v>
      </c>
      <c r="H32" s="235">
        <v>7.5</v>
      </c>
      <c r="I32" s="236">
        <v>0.0</v>
      </c>
      <c r="J32" s="236">
        <v>0.0</v>
      </c>
      <c r="K32" s="235">
        <v>7.5</v>
      </c>
      <c r="L32" s="152"/>
    </row>
    <row r="33">
      <c r="A33" s="258">
        <v>45174.0</v>
      </c>
      <c r="B33" s="152" t="s">
        <v>335</v>
      </c>
      <c r="C33" s="153" t="s">
        <v>51</v>
      </c>
      <c r="D33" s="234" t="s">
        <v>175</v>
      </c>
      <c r="E33" s="258">
        <v>45174.0</v>
      </c>
      <c r="F33" s="281">
        <v>0.9583333333333334</v>
      </c>
      <c r="G33" s="242">
        <v>0.9583333333333334</v>
      </c>
      <c r="H33" s="240">
        <v>12.0</v>
      </c>
      <c r="I33" s="240">
        <v>4.0</v>
      </c>
      <c r="J33" s="240">
        <v>1.0</v>
      </c>
      <c r="K33" s="240">
        <v>7.0</v>
      </c>
      <c r="L33" s="241" t="s">
        <v>261</v>
      </c>
    </row>
    <row r="34">
      <c r="A34" s="258">
        <v>45174.0</v>
      </c>
      <c r="B34" s="153" t="s">
        <v>139</v>
      </c>
      <c r="C34" s="153" t="s">
        <v>35</v>
      </c>
      <c r="D34" s="234" t="s">
        <v>175</v>
      </c>
      <c r="E34" s="258">
        <v>45174.0</v>
      </c>
      <c r="F34" s="238">
        <v>0.9583333333333334</v>
      </c>
      <c r="G34" s="237">
        <v>0.20833333333333334</v>
      </c>
      <c r="H34" s="235">
        <v>6.0</v>
      </c>
      <c r="I34" s="236">
        <v>0.0</v>
      </c>
      <c r="J34" s="236">
        <v>0.0</v>
      </c>
      <c r="K34" s="235">
        <v>6.0</v>
      </c>
      <c r="L34" s="155"/>
    </row>
    <row r="35">
      <c r="A35" s="258">
        <v>45174.0</v>
      </c>
      <c r="B35" s="152" t="s">
        <v>52</v>
      </c>
      <c r="C35" s="153" t="s">
        <v>1</v>
      </c>
      <c r="D35" s="234" t="s">
        <v>175</v>
      </c>
      <c r="E35" s="258">
        <v>45174.0</v>
      </c>
      <c r="F35" s="237">
        <v>0.9375</v>
      </c>
      <c r="G35" s="237">
        <v>0.20833333333333334</v>
      </c>
      <c r="H35" s="235">
        <v>6.5</v>
      </c>
      <c r="I35" s="236">
        <v>0.0</v>
      </c>
      <c r="J35" s="236">
        <v>0.0</v>
      </c>
      <c r="K35" s="235">
        <v>6.5</v>
      </c>
      <c r="L35" s="155"/>
    </row>
    <row r="36">
      <c r="A36" s="258">
        <v>45174.0</v>
      </c>
      <c r="B36" s="152" t="s">
        <v>30</v>
      </c>
      <c r="C36" s="153" t="s">
        <v>1</v>
      </c>
      <c r="D36" s="234" t="s">
        <v>175</v>
      </c>
      <c r="E36" s="258">
        <v>45174.0</v>
      </c>
      <c r="F36" s="235">
        <v>0.0</v>
      </c>
      <c r="G36" s="235">
        <v>0.0</v>
      </c>
      <c r="H36" s="235">
        <v>0.0</v>
      </c>
      <c r="I36" s="236">
        <v>0.0</v>
      </c>
      <c r="J36" s="236">
        <v>0.0</v>
      </c>
      <c r="K36" s="235">
        <v>0.0</v>
      </c>
      <c r="L36" s="152" t="s">
        <v>25</v>
      </c>
    </row>
    <row r="37">
      <c r="A37" s="316">
        <v>45174.0</v>
      </c>
      <c r="B37" s="241" t="s">
        <v>55</v>
      </c>
      <c r="C37" s="282" t="s">
        <v>1</v>
      </c>
      <c r="D37" s="243" t="s">
        <v>175</v>
      </c>
      <c r="E37" s="316">
        <v>45174.0</v>
      </c>
      <c r="F37" s="242">
        <v>0.9375</v>
      </c>
      <c r="G37" s="242">
        <v>0.16666666666666666</v>
      </c>
      <c r="H37" s="240">
        <v>5.5</v>
      </c>
      <c r="I37" s="244">
        <v>0.0</v>
      </c>
      <c r="J37" s="244">
        <v>0.0</v>
      </c>
      <c r="K37" s="240">
        <v>5.5</v>
      </c>
      <c r="L37" s="233"/>
      <c r="M37" s="152"/>
      <c r="N37" s="153"/>
      <c r="O37" s="234"/>
      <c r="P37" s="233"/>
      <c r="Q37" s="238"/>
      <c r="R37" s="237"/>
      <c r="S37" s="235"/>
      <c r="T37" s="236"/>
      <c r="U37" s="236"/>
      <c r="V37" s="235"/>
    </row>
    <row r="38">
      <c r="A38" s="258">
        <v>45174.0</v>
      </c>
      <c r="B38" s="152" t="s">
        <v>55</v>
      </c>
      <c r="C38" s="152" t="s">
        <v>145</v>
      </c>
      <c r="D38" s="234" t="s">
        <v>171</v>
      </c>
      <c r="E38" s="258">
        <v>45175.0</v>
      </c>
      <c r="F38" s="238">
        <v>0.16666666666666666</v>
      </c>
      <c r="G38" s="237">
        <v>0.4375</v>
      </c>
      <c r="H38" s="235">
        <v>6.5</v>
      </c>
      <c r="I38" s="235">
        <v>0.0</v>
      </c>
      <c r="J38" s="235">
        <v>4.5</v>
      </c>
      <c r="K38" s="235">
        <v>2.0</v>
      </c>
      <c r="L38" s="233"/>
      <c r="M38" s="152"/>
      <c r="N38" s="153"/>
      <c r="O38" s="234"/>
      <c r="P38" s="233"/>
      <c r="Q38" s="238"/>
      <c r="R38" s="237"/>
      <c r="S38" s="235"/>
      <c r="T38" s="236"/>
      <c r="U38" s="236"/>
      <c r="V38" s="235"/>
    </row>
    <row r="39">
      <c r="A39" s="258">
        <v>45174.0</v>
      </c>
      <c r="B39" s="152" t="s">
        <v>50</v>
      </c>
      <c r="C39" s="152" t="s">
        <v>35</v>
      </c>
      <c r="D39" s="234" t="s">
        <v>171</v>
      </c>
      <c r="E39" s="258">
        <v>45175.0</v>
      </c>
      <c r="F39" s="238">
        <v>0.20833333333333334</v>
      </c>
      <c r="G39" s="237">
        <v>0.0</v>
      </c>
      <c r="H39" s="235">
        <v>7.0</v>
      </c>
      <c r="I39" s="236">
        <v>0.0</v>
      </c>
      <c r="J39" s="235">
        <v>6.0</v>
      </c>
      <c r="K39" s="236">
        <v>1.0</v>
      </c>
      <c r="L39" s="241" t="s">
        <v>408</v>
      </c>
    </row>
    <row r="40">
      <c r="A40" s="258">
        <v>45174.0</v>
      </c>
      <c r="B40" s="152" t="s">
        <v>54</v>
      </c>
      <c r="C40" s="153" t="s">
        <v>23</v>
      </c>
      <c r="D40" s="234" t="s">
        <v>171</v>
      </c>
      <c r="E40" s="258">
        <v>45175.0</v>
      </c>
      <c r="F40" s="235">
        <v>0.0</v>
      </c>
      <c r="G40" s="235">
        <v>0.0</v>
      </c>
      <c r="H40" s="68">
        <v>0.0</v>
      </c>
      <c r="I40" s="68">
        <v>0.0</v>
      </c>
      <c r="J40" s="68">
        <v>0.0</v>
      </c>
      <c r="K40" s="68">
        <v>0.0</v>
      </c>
      <c r="L40" s="152" t="s">
        <v>166</v>
      </c>
    </row>
    <row r="41">
      <c r="A41" s="258">
        <v>45174.0</v>
      </c>
      <c r="B41" s="152" t="s">
        <v>123</v>
      </c>
      <c r="C41" s="152" t="s">
        <v>23</v>
      </c>
      <c r="D41" s="234" t="s">
        <v>171</v>
      </c>
      <c r="E41" s="258">
        <v>45175.0</v>
      </c>
      <c r="F41" s="238">
        <v>0.020833333333333332</v>
      </c>
      <c r="G41" s="238">
        <v>0.4583333333333333</v>
      </c>
      <c r="H41" s="68">
        <v>10.5</v>
      </c>
      <c r="I41" s="68">
        <v>2.5</v>
      </c>
      <c r="J41" s="68">
        <v>2.5</v>
      </c>
      <c r="K41" s="68">
        <v>5.5</v>
      </c>
      <c r="L41" s="152" t="s">
        <v>304</v>
      </c>
    </row>
    <row r="42">
      <c r="A42" s="258">
        <v>45174.0</v>
      </c>
      <c r="B42" s="152" t="s">
        <v>52</v>
      </c>
      <c r="C42" s="153" t="s">
        <v>1</v>
      </c>
      <c r="D42" s="234" t="s">
        <v>171</v>
      </c>
      <c r="E42" s="258">
        <v>45175.0</v>
      </c>
      <c r="F42" s="238">
        <v>0.20833333333333334</v>
      </c>
      <c r="G42" s="238">
        <v>0.4791666666666667</v>
      </c>
      <c r="H42" s="236">
        <v>6.5</v>
      </c>
      <c r="I42" s="236">
        <v>0.0</v>
      </c>
      <c r="J42" s="236">
        <v>5.5</v>
      </c>
      <c r="K42" s="236">
        <v>1.0</v>
      </c>
      <c r="L42" s="152"/>
    </row>
    <row r="43">
      <c r="A43" s="258">
        <v>45174.0</v>
      </c>
      <c r="B43" s="153" t="s">
        <v>45</v>
      </c>
      <c r="C43" s="153" t="s">
        <v>1</v>
      </c>
      <c r="D43" s="234" t="s">
        <v>171</v>
      </c>
      <c r="E43" s="258">
        <v>45175.0</v>
      </c>
      <c r="F43" s="235">
        <v>0.0</v>
      </c>
      <c r="G43" s="235">
        <v>0.0</v>
      </c>
      <c r="H43" s="235">
        <v>0.0</v>
      </c>
      <c r="I43" s="235">
        <v>0.0</v>
      </c>
      <c r="J43" s="235">
        <v>0.0</v>
      </c>
      <c r="K43" s="235">
        <v>0.0</v>
      </c>
      <c r="L43" s="152" t="s">
        <v>63</v>
      </c>
    </row>
    <row r="44">
      <c r="A44" s="258">
        <v>45174.0</v>
      </c>
      <c r="B44" s="152" t="s">
        <v>32</v>
      </c>
      <c r="C44" s="153" t="s">
        <v>1</v>
      </c>
      <c r="D44" s="234" t="s">
        <v>171</v>
      </c>
      <c r="E44" s="258">
        <v>45175.0</v>
      </c>
      <c r="F44" s="238">
        <v>0.20833333333333334</v>
      </c>
      <c r="G44" s="238">
        <v>0.4791666666666667</v>
      </c>
      <c r="H44" s="236">
        <v>6.5</v>
      </c>
      <c r="I44" s="236">
        <v>0.0</v>
      </c>
      <c r="J44" s="236">
        <v>5.5</v>
      </c>
      <c r="K44" s="236">
        <v>1.0</v>
      </c>
      <c r="L44" s="152"/>
    </row>
    <row r="45">
      <c r="A45" s="258">
        <v>45174.0</v>
      </c>
      <c r="B45" s="152" t="s">
        <v>18</v>
      </c>
      <c r="C45" s="153" t="s">
        <v>1</v>
      </c>
      <c r="D45" s="234" t="s">
        <v>171</v>
      </c>
      <c r="E45" s="258">
        <v>45175.0</v>
      </c>
      <c r="F45" s="237">
        <v>0.16666666666666666</v>
      </c>
      <c r="G45" s="238">
        <v>0.4791666666666667</v>
      </c>
      <c r="H45" s="235">
        <v>7.5</v>
      </c>
      <c r="I45" s="236">
        <v>0.0</v>
      </c>
      <c r="J45" s="236">
        <v>5.5</v>
      </c>
      <c r="K45" s="235">
        <v>2.0</v>
      </c>
      <c r="L45" s="153"/>
    </row>
    <row r="46">
      <c r="A46" s="258">
        <v>45174.0</v>
      </c>
      <c r="B46" s="153" t="s">
        <v>69</v>
      </c>
      <c r="C46" s="153" t="s">
        <v>51</v>
      </c>
      <c r="D46" s="234" t="s">
        <v>171</v>
      </c>
      <c r="E46" s="258">
        <v>45175.0</v>
      </c>
      <c r="F46" s="281">
        <v>0.16666666666666666</v>
      </c>
      <c r="G46" s="242">
        <v>0.5208333333333334</v>
      </c>
      <c r="H46" s="240">
        <v>8.5</v>
      </c>
      <c r="I46" s="240">
        <v>0.5</v>
      </c>
      <c r="J46" s="244">
        <v>6.0</v>
      </c>
      <c r="K46" s="244">
        <v>2.0</v>
      </c>
      <c r="L46" s="152" t="s">
        <v>192</v>
      </c>
    </row>
    <row r="47">
      <c r="A47" s="258">
        <v>45174.0</v>
      </c>
      <c r="B47" s="155" t="s">
        <v>190</v>
      </c>
      <c r="C47" s="153" t="s">
        <v>51</v>
      </c>
      <c r="D47" s="234" t="s">
        <v>171</v>
      </c>
      <c r="E47" s="258">
        <v>45175.0</v>
      </c>
      <c r="F47" s="235">
        <v>0.0</v>
      </c>
      <c r="G47" s="235">
        <v>0.0</v>
      </c>
      <c r="H47" s="235">
        <v>0.0</v>
      </c>
      <c r="I47" s="236">
        <v>0.0</v>
      </c>
      <c r="J47" s="235">
        <v>0.0</v>
      </c>
      <c r="K47" s="235">
        <v>0.0</v>
      </c>
      <c r="L47" s="152" t="s">
        <v>63</v>
      </c>
    </row>
    <row r="48">
      <c r="A48" s="258">
        <v>45174.0</v>
      </c>
      <c r="B48" s="155" t="s">
        <v>82</v>
      </c>
      <c r="C48" s="153" t="s">
        <v>31</v>
      </c>
      <c r="D48" s="234" t="s">
        <v>171</v>
      </c>
      <c r="E48" s="258">
        <v>45175.0</v>
      </c>
      <c r="F48" s="238">
        <v>0.20833333333333334</v>
      </c>
      <c r="G48" s="238">
        <v>0.5208333333333334</v>
      </c>
      <c r="H48" s="236">
        <v>7.5</v>
      </c>
      <c r="I48" s="236">
        <v>0.0</v>
      </c>
      <c r="J48" s="236">
        <v>6.5</v>
      </c>
      <c r="K48" s="236">
        <v>1.0</v>
      </c>
      <c r="L48" s="152"/>
    </row>
    <row r="49">
      <c r="A49" s="258">
        <v>45174.0</v>
      </c>
      <c r="B49" s="153" t="s">
        <v>103</v>
      </c>
      <c r="C49" s="153" t="s">
        <v>31</v>
      </c>
      <c r="D49" s="234" t="s">
        <v>171</v>
      </c>
      <c r="E49" s="258">
        <v>45175.0</v>
      </c>
      <c r="F49" s="235">
        <v>0.0</v>
      </c>
      <c r="G49" s="235">
        <v>0.0</v>
      </c>
      <c r="H49" s="235">
        <v>0.0</v>
      </c>
      <c r="I49" s="236">
        <v>0.0</v>
      </c>
      <c r="J49" s="235">
        <v>0.0</v>
      </c>
      <c r="K49" s="235">
        <v>0.0</v>
      </c>
      <c r="L49" s="152" t="s">
        <v>25</v>
      </c>
    </row>
    <row r="50">
      <c r="A50" s="258">
        <v>45174.0</v>
      </c>
      <c r="B50" s="153" t="s">
        <v>97</v>
      </c>
      <c r="C50" s="153" t="s">
        <v>31</v>
      </c>
      <c r="D50" s="234" t="s">
        <v>171</v>
      </c>
      <c r="E50" s="258">
        <v>45175.0</v>
      </c>
      <c r="F50" s="237">
        <v>0.22916666666666666</v>
      </c>
      <c r="G50" s="237">
        <v>0.5416666666666666</v>
      </c>
      <c r="H50" s="235">
        <v>7.5</v>
      </c>
      <c r="I50" s="235">
        <v>0.0</v>
      </c>
      <c r="J50" s="235">
        <v>7.0</v>
      </c>
      <c r="K50" s="235">
        <v>0.5</v>
      </c>
      <c r="L50" s="152"/>
    </row>
    <row r="51">
      <c r="A51" s="258">
        <v>45175.0</v>
      </c>
      <c r="B51" s="153" t="s">
        <v>88</v>
      </c>
      <c r="C51" s="153" t="s">
        <v>31</v>
      </c>
      <c r="D51" s="234" t="s">
        <v>171</v>
      </c>
      <c r="E51" s="258">
        <v>45175.0</v>
      </c>
      <c r="F51" s="238">
        <v>0.9166666666666666</v>
      </c>
      <c r="G51" s="237">
        <v>0.22916666666666666</v>
      </c>
      <c r="H51" s="235">
        <v>7.5</v>
      </c>
      <c r="I51" s="236">
        <v>0.0</v>
      </c>
      <c r="J51" s="236">
        <v>0.0</v>
      </c>
      <c r="K51" s="235">
        <v>7.5</v>
      </c>
      <c r="L51" s="152"/>
    </row>
    <row r="52">
      <c r="A52" s="258">
        <v>45175.0</v>
      </c>
      <c r="B52" s="152" t="s">
        <v>335</v>
      </c>
      <c r="C52" s="153" t="s">
        <v>51</v>
      </c>
      <c r="D52" s="234" t="s">
        <v>171</v>
      </c>
      <c r="E52" s="258">
        <v>45175.0</v>
      </c>
      <c r="F52" s="238">
        <v>0.9583333333333334</v>
      </c>
      <c r="G52" s="237">
        <v>0.20833333333333334</v>
      </c>
      <c r="H52" s="235">
        <v>6.0</v>
      </c>
      <c r="I52" s="236">
        <v>0.0</v>
      </c>
      <c r="J52" s="236">
        <v>0.0</v>
      </c>
      <c r="K52" s="235">
        <v>6.0</v>
      </c>
      <c r="L52" s="152"/>
    </row>
    <row r="53">
      <c r="A53" s="258">
        <v>45175.0</v>
      </c>
      <c r="B53" s="153" t="s">
        <v>139</v>
      </c>
      <c r="C53" s="153" t="s">
        <v>35</v>
      </c>
      <c r="D53" s="234" t="s">
        <v>171</v>
      </c>
      <c r="E53" s="258">
        <v>45175.0</v>
      </c>
      <c r="F53" s="238">
        <v>0.9583333333333334</v>
      </c>
      <c r="G53" s="237">
        <v>0.20833333333333334</v>
      </c>
      <c r="H53" s="235">
        <v>6.0</v>
      </c>
      <c r="I53" s="236">
        <v>0.0</v>
      </c>
      <c r="J53" s="236">
        <v>0.0</v>
      </c>
      <c r="K53" s="235">
        <v>6.0</v>
      </c>
      <c r="L53" s="155"/>
    </row>
    <row r="54">
      <c r="A54" s="258">
        <v>45175.0</v>
      </c>
      <c r="B54" s="152" t="s">
        <v>52</v>
      </c>
      <c r="C54" s="153" t="s">
        <v>1</v>
      </c>
      <c r="D54" s="234" t="s">
        <v>171</v>
      </c>
      <c r="E54" s="258">
        <v>45175.0</v>
      </c>
      <c r="F54" s="237">
        <v>0.9375</v>
      </c>
      <c r="G54" s="237">
        <v>0.4791666666666667</v>
      </c>
      <c r="H54" s="235">
        <v>13.0</v>
      </c>
      <c r="I54" s="235">
        <v>5.0</v>
      </c>
      <c r="J54" s="235">
        <v>0.5</v>
      </c>
      <c r="K54" s="235">
        <v>7.5</v>
      </c>
      <c r="L54" s="152" t="s">
        <v>407</v>
      </c>
    </row>
    <row r="55">
      <c r="A55" s="258">
        <v>45175.0</v>
      </c>
      <c r="B55" s="152" t="s">
        <v>30</v>
      </c>
      <c r="C55" s="153" t="s">
        <v>1</v>
      </c>
      <c r="D55" s="234" t="s">
        <v>171</v>
      </c>
      <c r="E55" s="258">
        <v>45175.0</v>
      </c>
      <c r="F55" s="237">
        <v>0.9375</v>
      </c>
      <c r="G55" s="237">
        <v>0.20833333333333334</v>
      </c>
      <c r="H55" s="235">
        <v>6.5</v>
      </c>
      <c r="I55" s="236">
        <v>0.0</v>
      </c>
      <c r="J55" s="236">
        <v>0.0</v>
      </c>
      <c r="K55" s="235">
        <v>6.5</v>
      </c>
      <c r="L55" s="152"/>
    </row>
    <row r="56">
      <c r="A56" s="258">
        <v>45175.0</v>
      </c>
      <c r="B56" s="152" t="s">
        <v>18</v>
      </c>
      <c r="C56" s="153" t="s">
        <v>1</v>
      </c>
      <c r="D56" s="234" t="s">
        <v>171</v>
      </c>
      <c r="E56" s="258">
        <v>45175.0</v>
      </c>
      <c r="F56" s="237">
        <v>0.9375</v>
      </c>
      <c r="G56" s="237">
        <v>0.20833333333333334</v>
      </c>
      <c r="H56" s="235">
        <v>6.5</v>
      </c>
      <c r="I56" s="236">
        <v>0.0</v>
      </c>
      <c r="J56" s="236">
        <v>0.0</v>
      </c>
      <c r="K56" s="235">
        <v>6.5</v>
      </c>
      <c r="L56" s="152"/>
    </row>
    <row r="57">
      <c r="A57" s="258">
        <v>45175.0</v>
      </c>
      <c r="B57" s="152" t="s">
        <v>54</v>
      </c>
      <c r="C57" s="152" t="s">
        <v>23</v>
      </c>
      <c r="D57" s="234" t="s">
        <v>169</v>
      </c>
      <c r="E57" s="258">
        <v>45176.0</v>
      </c>
      <c r="F57" s="235">
        <v>0.0</v>
      </c>
      <c r="G57" s="235">
        <v>0.0</v>
      </c>
      <c r="H57" s="235">
        <v>0.0</v>
      </c>
      <c r="I57" s="236">
        <v>0.0</v>
      </c>
      <c r="J57" s="236">
        <v>0.0</v>
      </c>
      <c r="K57" s="235">
        <v>0.0</v>
      </c>
      <c r="L57" s="152" t="s">
        <v>166</v>
      </c>
    </row>
    <row r="58">
      <c r="A58" s="316">
        <v>45175.0</v>
      </c>
      <c r="B58" s="241" t="s">
        <v>50</v>
      </c>
      <c r="C58" s="239" t="s">
        <v>23</v>
      </c>
      <c r="D58" s="243" t="s">
        <v>169</v>
      </c>
      <c r="E58" s="316">
        <v>45176.0</v>
      </c>
      <c r="F58" s="281">
        <v>0.020833333333333332</v>
      </c>
      <c r="G58" s="242">
        <v>0.16666666666666666</v>
      </c>
      <c r="H58" s="261">
        <v>3.5</v>
      </c>
      <c r="I58" s="261">
        <v>0.0</v>
      </c>
      <c r="J58" s="261">
        <v>0.0</v>
      </c>
      <c r="K58" s="261">
        <v>3.5</v>
      </c>
      <c r="L58" s="152"/>
    </row>
    <row r="59">
      <c r="A59" s="316">
        <v>45175.0</v>
      </c>
      <c r="B59" s="241" t="s">
        <v>50</v>
      </c>
      <c r="C59" s="239" t="s">
        <v>51</v>
      </c>
      <c r="D59" s="243" t="s">
        <v>169</v>
      </c>
      <c r="E59" s="316">
        <v>45176.0</v>
      </c>
      <c r="F59" s="281">
        <v>0.16666666666666666</v>
      </c>
      <c r="G59" s="242">
        <v>0.5</v>
      </c>
      <c r="H59" s="240">
        <v>8.0</v>
      </c>
      <c r="I59" s="240">
        <v>0.0</v>
      </c>
      <c r="J59" s="244">
        <v>6.0</v>
      </c>
      <c r="K59" s="244">
        <v>2.0</v>
      </c>
      <c r="L59" s="152"/>
    </row>
    <row r="60">
      <c r="A60" s="258">
        <v>45175.0</v>
      </c>
      <c r="B60" s="153" t="s">
        <v>123</v>
      </c>
      <c r="C60" s="153" t="s">
        <v>23</v>
      </c>
      <c r="D60" s="234" t="s">
        <v>169</v>
      </c>
      <c r="E60" s="258">
        <v>45176.0</v>
      </c>
      <c r="F60" s="242">
        <v>0.16666666666666666</v>
      </c>
      <c r="G60" s="281">
        <v>0.4583333333333333</v>
      </c>
      <c r="H60" s="240">
        <v>7.0</v>
      </c>
      <c r="I60" s="244">
        <v>0.0</v>
      </c>
      <c r="J60" s="244">
        <v>5.0</v>
      </c>
      <c r="K60" s="240">
        <v>2.0</v>
      </c>
      <c r="L60" s="152"/>
    </row>
    <row r="61">
      <c r="A61" s="258">
        <v>45175.0</v>
      </c>
      <c r="B61" s="153" t="s">
        <v>45</v>
      </c>
      <c r="C61" s="153" t="s">
        <v>1</v>
      </c>
      <c r="D61" s="234" t="s">
        <v>169</v>
      </c>
      <c r="E61" s="258">
        <v>45176.0</v>
      </c>
      <c r="F61" s="235">
        <v>0.0</v>
      </c>
      <c r="G61" s="235">
        <v>0.0</v>
      </c>
      <c r="H61" s="235">
        <v>0.0</v>
      </c>
      <c r="I61" s="236">
        <v>0.0</v>
      </c>
      <c r="J61" s="235">
        <v>0.0</v>
      </c>
      <c r="K61" s="235">
        <v>0.0</v>
      </c>
      <c r="L61" s="68" t="s">
        <v>63</v>
      </c>
    </row>
    <row r="62">
      <c r="A62" s="258">
        <v>45175.0</v>
      </c>
      <c r="B62" s="152" t="s">
        <v>32</v>
      </c>
      <c r="C62" s="153" t="s">
        <v>1</v>
      </c>
      <c r="D62" s="234" t="s">
        <v>169</v>
      </c>
      <c r="E62" s="258">
        <v>45176.0</v>
      </c>
      <c r="F62" s="235">
        <v>0.0</v>
      </c>
      <c r="G62" s="235">
        <v>0.0</v>
      </c>
      <c r="H62" s="235">
        <v>0.0</v>
      </c>
      <c r="I62" s="236">
        <v>0.0</v>
      </c>
      <c r="J62" s="235">
        <v>0.0</v>
      </c>
      <c r="K62" s="235">
        <v>0.0</v>
      </c>
      <c r="L62" s="152" t="s">
        <v>25</v>
      </c>
    </row>
    <row r="63">
      <c r="A63" s="258">
        <v>45175.0</v>
      </c>
      <c r="B63" s="152" t="s">
        <v>18</v>
      </c>
      <c r="C63" s="153" t="s">
        <v>1</v>
      </c>
      <c r="D63" s="234" t="s">
        <v>169</v>
      </c>
      <c r="E63" s="258">
        <v>45176.0</v>
      </c>
      <c r="F63" s="238">
        <v>0.20833333333333334</v>
      </c>
      <c r="G63" s="238">
        <v>0.4791666666666667</v>
      </c>
      <c r="H63" s="236">
        <v>6.5</v>
      </c>
      <c r="I63" s="236">
        <v>0.0</v>
      </c>
      <c r="J63" s="236">
        <v>5.5</v>
      </c>
      <c r="K63" s="236">
        <v>1.0</v>
      </c>
    </row>
    <row r="64">
      <c r="A64" s="258">
        <v>45175.0</v>
      </c>
      <c r="B64" s="152" t="s">
        <v>55</v>
      </c>
      <c r="C64" s="152" t="s">
        <v>145</v>
      </c>
      <c r="D64" s="234" t="s">
        <v>169</v>
      </c>
      <c r="E64" s="258">
        <v>45176.0</v>
      </c>
      <c r="F64" s="238">
        <v>0.16666666666666666</v>
      </c>
      <c r="G64" s="237">
        <v>0.4375</v>
      </c>
      <c r="H64" s="235">
        <v>6.5</v>
      </c>
      <c r="I64" s="235">
        <v>0.0</v>
      </c>
      <c r="J64" s="235">
        <v>4.5</v>
      </c>
      <c r="K64" s="235">
        <v>2.0</v>
      </c>
    </row>
    <row r="65">
      <c r="A65" s="258">
        <v>45175.0</v>
      </c>
      <c r="B65" s="153" t="s">
        <v>69</v>
      </c>
      <c r="C65" s="153" t="s">
        <v>51</v>
      </c>
      <c r="D65" s="234" t="s">
        <v>169</v>
      </c>
      <c r="E65" s="258">
        <v>45176.0</v>
      </c>
      <c r="F65" s="235">
        <v>0.0</v>
      </c>
      <c r="G65" s="235">
        <v>0.0</v>
      </c>
      <c r="H65" s="235">
        <v>0.0</v>
      </c>
      <c r="I65" s="235">
        <v>0.0</v>
      </c>
      <c r="J65" s="235">
        <v>0.0</v>
      </c>
      <c r="K65" s="235">
        <v>0.0</v>
      </c>
      <c r="L65" s="68" t="s">
        <v>166</v>
      </c>
    </row>
    <row r="66">
      <c r="A66" s="258">
        <v>45175.0</v>
      </c>
      <c r="B66" s="155" t="s">
        <v>190</v>
      </c>
      <c r="C66" s="153" t="s">
        <v>51</v>
      </c>
      <c r="D66" s="234" t="s">
        <v>169</v>
      </c>
      <c r="E66" s="258">
        <v>45176.0</v>
      </c>
      <c r="F66" s="238">
        <v>0.20833333333333334</v>
      </c>
      <c r="G66" s="237">
        <v>0.5416666666666666</v>
      </c>
      <c r="H66" s="235">
        <v>8.0</v>
      </c>
      <c r="I66" s="236">
        <v>0.0</v>
      </c>
      <c r="J66" s="235">
        <v>7.0</v>
      </c>
      <c r="K66" s="236">
        <v>1.0</v>
      </c>
      <c r="L66" s="152"/>
    </row>
    <row r="67">
      <c r="A67" s="258">
        <v>45175.0</v>
      </c>
      <c r="B67" s="155" t="s">
        <v>82</v>
      </c>
      <c r="C67" s="152" t="s">
        <v>35</v>
      </c>
      <c r="D67" s="234" t="s">
        <v>169</v>
      </c>
      <c r="E67" s="258">
        <v>45176.0</v>
      </c>
      <c r="F67" s="238">
        <v>0.20833333333333334</v>
      </c>
      <c r="G67" s="238">
        <v>0.4583333333333333</v>
      </c>
      <c r="H67" s="236">
        <v>6.0</v>
      </c>
      <c r="I67" s="236">
        <v>0.0</v>
      </c>
      <c r="J67" s="236">
        <v>5.0</v>
      </c>
      <c r="K67" s="236">
        <v>1.0</v>
      </c>
      <c r="L67" s="152"/>
    </row>
    <row r="68">
      <c r="A68" s="258">
        <v>45175.0</v>
      </c>
      <c r="B68" s="152" t="s">
        <v>50</v>
      </c>
      <c r="C68" s="152" t="s">
        <v>51</v>
      </c>
      <c r="D68" s="234" t="s">
        <v>169</v>
      </c>
      <c r="E68" s="258">
        <v>45176.0</v>
      </c>
      <c r="F68" s="238">
        <v>0.20833333333333334</v>
      </c>
      <c r="G68" s="238">
        <v>0.5208333333333334</v>
      </c>
      <c r="H68" s="236">
        <v>7.5</v>
      </c>
      <c r="I68" s="236">
        <v>0.0</v>
      </c>
      <c r="J68" s="236">
        <v>6.5</v>
      </c>
      <c r="K68" s="236">
        <v>1.0</v>
      </c>
      <c r="L68" s="152"/>
    </row>
    <row r="69">
      <c r="A69" s="258">
        <v>45175.0</v>
      </c>
      <c r="B69" s="153" t="s">
        <v>103</v>
      </c>
      <c r="C69" s="153" t="s">
        <v>31</v>
      </c>
      <c r="D69" s="234" t="s">
        <v>169</v>
      </c>
      <c r="E69" s="258">
        <v>45176.0</v>
      </c>
      <c r="F69" s="238">
        <v>0.20833333333333334</v>
      </c>
      <c r="G69" s="238">
        <v>0.5208333333333334</v>
      </c>
      <c r="H69" s="236">
        <v>7.5</v>
      </c>
      <c r="I69" s="236">
        <v>0.0</v>
      </c>
      <c r="J69" s="236">
        <v>6.5</v>
      </c>
      <c r="K69" s="236">
        <v>1.0</v>
      </c>
      <c r="L69" s="152"/>
    </row>
    <row r="70">
      <c r="A70" s="258">
        <v>45175.0</v>
      </c>
      <c r="B70" s="153" t="s">
        <v>97</v>
      </c>
      <c r="C70" s="153" t="s">
        <v>31</v>
      </c>
      <c r="D70" s="234" t="s">
        <v>169</v>
      </c>
      <c r="E70" s="258">
        <v>45176.0</v>
      </c>
      <c r="F70" s="237">
        <v>0.22916666666666666</v>
      </c>
      <c r="G70" s="237">
        <v>0.5416666666666666</v>
      </c>
      <c r="H70" s="235">
        <v>7.5</v>
      </c>
      <c r="I70" s="235">
        <v>0.0</v>
      </c>
      <c r="J70" s="235">
        <v>7.0</v>
      </c>
      <c r="K70" s="235">
        <v>0.5</v>
      </c>
    </row>
    <row r="71">
      <c r="A71" s="258">
        <v>45176.0</v>
      </c>
      <c r="B71" s="153" t="s">
        <v>88</v>
      </c>
      <c r="C71" s="153" t="s">
        <v>31</v>
      </c>
      <c r="D71" s="234" t="s">
        <v>169</v>
      </c>
      <c r="E71" s="258">
        <v>45176.0</v>
      </c>
      <c r="F71" s="238">
        <v>0.9166666666666666</v>
      </c>
      <c r="G71" s="237">
        <v>0.22916666666666666</v>
      </c>
      <c r="H71" s="235">
        <v>7.5</v>
      </c>
      <c r="I71" s="236">
        <v>0.0</v>
      </c>
      <c r="J71" s="236">
        <v>0.0</v>
      </c>
      <c r="K71" s="235">
        <v>7.5</v>
      </c>
      <c r="L71" s="152"/>
    </row>
    <row r="72">
      <c r="A72" s="258">
        <v>45176.0</v>
      </c>
      <c r="B72" s="153" t="s">
        <v>335</v>
      </c>
      <c r="C72" s="153" t="s">
        <v>51</v>
      </c>
      <c r="D72" s="234" t="s">
        <v>169</v>
      </c>
      <c r="E72" s="258">
        <v>45176.0</v>
      </c>
      <c r="F72" s="281">
        <v>0.9583333333333334</v>
      </c>
      <c r="G72" s="242">
        <v>0.5</v>
      </c>
      <c r="H72" s="240">
        <v>13.0</v>
      </c>
      <c r="I72" s="240">
        <v>5.0</v>
      </c>
      <c r="J72" s="240">
        <v>1.0</v>
      </c>
      <c r="K72" s="240">
        <v>7.0</v>
      </c>
      <c r="L72" s="241" t="s">
        <v>407</v>
      </c>
    </row>
    <row r="73">
      <c r="A73" s="258">
        <v>45176.0</v>
      </c>
      <c r="B73" s="153" t="s">
        <v>139</v>
      </c>
      <c r="C73" s="153" t="s">
        <v>35</v>
      </c>
      <c r="D73" s="234" t="s">
        <v>169</v>
      </c>
      <c r="E73" s="258">
        <v>45176.0</v>
      </c>
      <c r="F73" s="238">
        <v>0.9583333333333334</v>
      </c>
      <c r="G73" s="237">
        <v>0.20833333333333334</v>
      </c>
      <c r="H73" s="235">
        <v>6.0</v>
      </c>
      <c r="I73" s="236">
        <v>0.0</v>
      </c>
      <c r="J73" s="236">
        <v>0.0</v>
      </c>
      <c r="K73" s="235">
        <v>6.0</v>
      </c>
      <c r="L73" s="155"/>
    </row>
    <row r="74">
      <c r="A74" s="258">
        <v>45176.0</v>
      </c>
      <c r="B74" s="152" t="s">
        <v>30</v>
      </c>
      <c r="C74" s="153" t="s">
        <v>1</v>
      </c>
      <c r="D74" s="234" t="s">
        <v>169</v>
      </c>
      <c r="E74" s="258">
        <v>45176.0</v>
      </c>
      <c r="F74" s="237">
        <v>0.9375</v>
      </c>
      <c r="G74" s="237">
        <v>0.20833333333333334</v>
      </c>
      <c r="H74" s="235">
        <v>6.5</v>
      </c>
      <c r="I74" s="236">
        <v>0.0</v>
      </c>
      <c r="J74" s="236">
        <v>0.0</v>
      </c>
      <c r="K74" s="235">
        <v>6.5</v>
      </c>
      <c r="L74" s="152"/>
    </row>
    <row r="75">
      <c r="A75" s="258">
        <v>45176.0</v>
      </c>
      <c r="B75" s="152" t="s">
        <v>18</v>
      </c>
      <c r="C75" s="153" t="s">
        <v>1</v>
      </c>
      <c r="D75" s="234" t="s">
        <v>169</v>
      </c>
      <c r="E75" s="258">
        <v>45176.0</v>
      </c>
      <c r="F75" s="237">
        <v>0.9375</v>
      </c>
      <c r="G75" s="237">
        <v>0.16666666666666666</v>
      </c>
      <c r="H75" s="235">
        <v>5.5</v>
      </c>
      <c r="I75" s="236">
        <v>0.0</v>
      </c>
      <c r="J75" s="236">
        <v>0.0</v>
      </c>
      <c r="K75" s="235">
        <v>5.5</v>
      </c>
      <c r="L75" s="152"/>
    </row>
    <row r="76">
      <c r="A76" s="316">
        <v>45176.0</v>
      </c>
      <c r="B76" s="241" t="s">
        <v>52</v>
      </c>
      <c r="C76" s="239" t="s">
        <v>49</v>
      </c>
      <c r="D76" s="243" t="s">
        <v>169</v>
      </c>
      <c r="E76" s="316">
        <v>45176.0</v>
      </c>
      <c r="F76" s="242">
        <v>0.9375</v>
      </c>
      <c r="G76" s="242">
        <v>0.10416666666666667</v>
      </c>
      <c r="H76" s="240">
        <v>4.0</v>
      </c>
      <c r="I76" s="244">
        <v>0.0</v>
      </c>
      <c r="J76" s="244">
        <v>0.0</v>
      </c>
      <c r="K76" s="240">
        <v>4.0</v>
      </c>
      <c r="L76" s="152"/>
    </row>
    <row r="77">
      <c r="A77" s="316">
        <v>45176.0</v>
      </c>
      <c r="B77" s="241" t="s">
        <v>52</v>
      </c>
      <c r="C77" s="239" t="s">
        <v>23</v>
      </c>
      <c r="D77" s="243" t="s">
        <v>168</v>
      </c>
      <c r="E77" s="316">
        <v>45176.0</v>
      </c>
      <c r="F77" s="281">
        <v>0.020833333333333332</v>
      </c>
      <c r="G77" s="281">
        <v>0.20833333333333334</v>
      </c>
      <c r="H77" s="240">
        <v>4.5</v>
      </c>
      <c r="I77" s="240">
        <v>0.0</v>
      </c>
      <c r="J77" s="240">
        <v>0.0</v>
      </c>
      <c r="K77" s="240">
        <v>4.5</v>
      </c>
      <c r="L77" s="152"/>
    </row>
    <row r="78">
      <c r="A78" s="258">
        <v>45176.0</v>
      </c>
      <c r="B78" s="152" t="s">
        <v>54</v>
      </c>
      <c r="C78" s="153" t="s">
        <v>23</v>
      </c>
      <c r="D78" s="234" t="s">
        <v>168</v>
      </c>
      <c r="E78" s="258">
        <v>45177.0</v>
      </c>
      <c r="F78" s="235">
        <v>0.0</v>
      </c>
      <c r="G78" s="235">
        <v>0.0</v>
      </c>
      <c r="H78" s="235">
        <v>0.0</v>
      </c>
      <c r="I78" s="236">
        <v>0.0</v>
      </c>
      <c r="J78" s="236">
        <v>0.0</v>
      </c>
      <c r="K78" s="235">
        <v>0.0</v>
      </c>
      <c r="L78" s="152" t="s">
        <v>166</v>
      </c>
    </row>
    <row r="79">
      <c r="A79" s="258">
        <v>45176.0</v>
      </c>
      <c r="B79" s="152" t="s">
        <v>50</v>
      </c>
      <c r="C79" s="152" t="s">
        <v>1</v>
      </c>
      <c r="D79" s="234" t="s">
        <v>168</v>
      </c>
      <c r="E79" s="258">
        <v>45177.0</v>
      </c>
      <c r="F79" s="281">
        <v>0.20833333333333334</v>
      </c>
      <c r="G79" s="281">
        <v>0.4791666666666667</v>
      </c>
      <c r="H79" s="244">
        <v>6.5</v>
      </c>
      <c r="I79" s="244">
        <v>0.0</v>
      </c>
      <c r="J79" s="244">
        <v>5.5</v>
      </c>
      <c r="K79" s="244">
        <v>1.0</v>
      </c>
    </row>
    <row r="80">
      <c r="A80" s="258">
        <v>45176.0</v>
      </c>
      <c r="B80" s="152" t="s">
        <v>123</v>
      </c>
      <c r="C80" s="152" t="s">
        <v>23</v>
      </c>
      <c r="D80" s="234" t="s">
        <v>168</v>
      </c>
      <c r="E80" s="258">
        <v>45177.0</v>
      </c>
      <c r="F80" s="237">
        <v>0.20833333333333334</v>
      </c>
      <c r="G80" s="238">
        <v>0.4583333333333333</v>
      </c>
      <c r="H80" s="235">
        <v>6.0</v>
      </c>
      <c r="I80" s="236">
        <v>0.0</v>
      </c>
      <c r="J80" s="236">
        <v>5.0</v>
      </c>
      <c r="K80" s="235">
        <v>1.0</v>
      </c>
    </row>
    <row r="81">
      <c r="A81" s="258">
        <v>45176.0</v>
      </c>
      <c r="B81" s="153" t="s">
        <v>45</v>
      </c>
      <c r="C81" s="153" t="s">
        <v>1</v>
      </c>
      <c r="D81" s="234" t="s">
        <v>168</v>
      </c>
      <c r="E81" s="258">
        <v>45177.0</v>
      </c>
      <c r="F81" s="235">
        <v>0.0</v>
      </c>
      <c r="G81" s="235">
        <v>0.0</v>
      </c>
      <c r="H81" s="235">
        <v>0.0</v>
      </c>
      <c r="I81" s="236">
        <v>0.0</v>
      </c>
      <c r="J81" s="235">
        <v>0.0</v>
      </c>
      <c r="K81" s="235">
        <v>0.0</v>
      </c>
      <c r="L81" s="68" t="s">
        <v>63</v>
      </c>
    </row>
    <row r="82">
      <c r="A82" s="258">
        <v>45176.0</v>
      </c>
      <c r="B82" s="152" t="s">
        <v>32</v>
      </c>
      <c r="C82" s="153" t="s">
        <v>1</v>
      </c>
      <c r="D82" s="234" t="s">
        <v>168</v>
      </c>
      <c r="E82" s="258">
        <v>45177.0</v>
      </c>
      <c r="F82" s="237">
        <v>0.16666666666666666</v>
      </c>
      <c r="G82" s="238">
        <v>0.4791666666666667</v>
      </c>
      <c r="H82" s="235">
        <v>7.5</v>
      </c>
      <c r="I82" s="236">
        <v>0.0</v>
      </c>
      <c r="J82" s="236">
        <v>5.5</v>
      </c>
      <c r="K82" s="235">
        <v>2.0</v>
      </c>
      <c r="L82" s="152"/>
    </row>
    <row r="83">
      <c r="A83" s="258">
        <v>45176.0</v>
      </c>
      <c r="B83" s="152" t="s">
        <v>55</v>
      </c>
      <c r="C83" s="152" t="s">
        <v>145</v>
      </c>
      <c r="D83" s="234" t="s">
        <v>168</v>
      </c>
      <c r="E83" s="258">
        <v>45177.0</v>
      </c>
      <c r="F83" s="281">
        <v>0.16666666666666666</v>
      </c>
      <c r="G83" s="242">
        <v>0.4375</v>
      </c>
      <c r="H83" s="240">
        <v>6.5</v>
      </c>
      <c r="I83" s="240">
        <v>6.5</v>
      </c>
      <c r="J83" s="240">
        <v>0.0</v>
      </c>
      <c r="K83" s="240">
        <v>0.0</v>
      </c>
      <c r="L83" s="241" t="s">
        <v>158</v>
      </c>
    </row>
    <row r="84">
      <c r="A84" s="258">
        <v>45176.0</v>
      </c>
      <c r="B84" s="153" t="s">
        <v>69</v>
      </c>
      <c r="C84" s="153" t="s">
        <v>51</v>
      </c>
      <c r="D84" s="234" t="s">
        <v>168</v>
      </c>
      <c r="E84" s="258">
        <v>45177.0</v>
      </c>
      <c r="F84" s="235">
        <v>0.0</v>
      </c>
      <c r="G84" s="235">
        <v>0.0</v>
      </c>
      <c r="H84" s="235">
        <v>0.0</v>
      </c>
      <c r="I84" s="235">
        <v>0.0</v>
      </c>
      <c r="J84" s="235">
        <v>0.0</v>
      </c>
      <c r="K84" s="235">
        <v>0.0</v>
      </c>
      <c r="L84" s="152" t="s">
        <v>166</v>
      </c>
    </row>
    <row r="85">
      <c r="A85" s="258">
        <v>45176.0</v>
      </c>
      <c r="B85" s="155" t="s">
        <v>190</v>
      </c>
      <c r="C85" s="153" t="s">
        <v>51</v>
      </c>
      <c r="D85" s="234" t="s">
        <v>168</v>
      </c>
      <c r="E85" s="258">
        <v>45177.0</v>
      </c>
      <c r="F85" s="281">
        <v>0.20833333333333334</v>
      </c>
      <c r="G85" s="281">
        <v>0.5208333333333334</v>
      </c>
      <c r="H85" s="240">
        <v>7.5</v>
      </c>
      <c r="I85" s="244">
        <v>0.0</v>
      </c>
      <c r="J85" s="240">
        <v>6.5</v>
      </c>
      <c r="K85" s="244">
        <v>1.0</v>
      </c>
      <c r="L85" s="152"/>
    </row>
    <row r="86">
      <c r="A86" s="258">
        <v>45176.0</v>
      </c>
      <c r="B86" s="155" t="s">
        <v>82</v>
      </c>
      <c r="C86" s="152" t="s">
        <v>35</v>
      </c>
      <c r="D86" s="234" t="s">
        <v>168</v>
      </c>
      <c r="E86" s="258">
        <v>45177.0</v>
      </c>
      <c r="F86" s="238">
        <v>0.20833333333333334</v>
      </c>
      <c r="G86" s="238">
        <v>0.4583333333333333</v>
      </c>
      <c r="H86" s="236">
        <v>6.0</v>
      </c>
      <c r="I86" s="236">
        <v>0.0</v>
      </c>
      <c r="J86" s="236">
        <v>5.0</v>
      </c>
      <c r="K86" s="236">
        <v>1.0</v>
      </c>
    </row>
    <row r="87">
      <c r="A87" s="258">
        <v>45176.0</v>
      </c>
      <c r="B87" s="153" t="s">
        <v>103</v>
      </c>
      <c r="C87" s="153" t="s">
        <v>31</v>
      </c>
      <c r="D87" s="234" t="s">
        <v>168</v>
      </c>
      <c r="E87" s="258">
        <v>45177.0</v>
      </c>
      <c r="F87" s="238">
        <v>0.20833333333333334</v>
      </c>
      <c r="G87" s="238">
        <v>0.5208333333333334</v>
      </c>
      <c r="H87" s="236">
        <v>7.5</v>
      </c>
      <c r="I87" s="236">
        <v>0.0</v>
      </c>
      <c r="J87" s="236">
        <v>6.5</v>
      </c>
      <c r="K87" s="236">
        <v>1.0</v>
      </c>
      <c r="L87" s="152"/>
    </row>
    <row r="88">
      <c r="A88" s="258">
        <v>45176.0</v>
      </c>
      <c r="B88" s="153" t="s">
        <v>97</v>
      </c>
      <c r="C88" s="153" t="s">
        <v>31</v>
      </c>
      <c r="D88" s="234" t="s">
        <v>168</v>
      </c>
      <c r="E88" s="258">
        <v>45177.0</v>
      </c>
      <c r="F88" s="237">
        <v>0.22916666666666666</v>
      </c>
      <c r="G88" s="237">
        <v>0.5416666666666666</v>
      </c>
      <c r="H88" s="235">
        <v>7.5</v>
      </c>
      <c r="I88" s="235">
        <v>0.0</v>
      </c>
      <c r="J88" s="235">
        <v>7.0</v>
      </c>
      <c r="K88" s="235">
        <v>0.5</v>
      </c>
    </row>
    <row r="89">
      <c r="A89" s="258">
        <v>45177.0</v>
      </c>
      <c r="B89" s="152" t="s">
        <v>50</v>
      </c>
      <c r="C89" s="153" t="s">
        <v>31</v>
      </c>
      <c r="D89" s="234" t="s">
        <v>168</v>
      </c>
      <c r="E89" s="258">
        <v>45177.0</v>
      </c>
      <c r="F89" s="238">
        <v>0.9166666666666666</v>
      </c>
      <c r="G89" s="237">
        <v>0.25</v>
      </c>
      <c r="H89" s="235">
        <v>8.0</v>
      </c>
      <c r="I89" s="236">
        <v>0.0</v>
      </c>
      <c r="J89" s="236">
        <v>0.0</v>
      </c>
      <c r="K89" s="235">
        <v>8.0</v>
      </c>
      <c r="L89" s="153"/>
    </row>
    <row r="90">
      <c r="A90" s="258">
        <v>45177.0</v>
      </c>
      <c r="B90" s="153" t="s">
        <v>88</v>
      </c>
      <c r="C90" s="153" t="s">
        <v>31</v>
      </c>
      <c r="D90" s="234" t="s">
        <v>168</v>
      </c>
      <c r="E90" s="258">
        <v>45177.0</v>
      </c>
      <c r="F90" s="235">
        <v>0.0</v>
      </c>
      <c r="G90" s="235">
        <v>0.0</v>
      </c>
      <c r="H90" s="235">
        <v>0.0</v>
      </c>
      <c r="I90" s="236">
        <v>0.0</v>
      </c>
      <c r="J90" s="236">
        <v>0.0</v>
      </c>
      <c r="K90" s="235">
        <v>0.0</v>
      </c>
      <c r="L90" s="152" t="s">
        <v>25</v>
      </c>
    </row>
    <row r="91">
      <c r="A91" s="258">
        <v>45177.0</v>
      </c>
      <c r="B91" s="152" t="s">
        <v>335</v>
      </c>
      <c r="C91" s="152" t="s">
        <v>51</v>
      </c>
      <c r="D91" s="234" t="s">
        <v>168</v>
      </c>
      <c r="E91" s="258">
        <v>45177.0</v>
      </c>
      <c r="F91" s="281">
        <v>0.9583333333333334</v>
      </c>
      <c r="G91" s="242">
        <v>0.5</v>
      </c>
      <c r="H91" s="240">
        <v>13.0</v>
      </c>
      <c r="I91" s="240">
        <v>5.0</v>
      </c>
      <c r="J91" s="240">
        <v>1.0</v>
      </c>
      <c r="K91" s="240">
        <v>7.0</v>
      </c>
      <c r="L91" s="241" t="s">
        <v>407</v>
      </c>
    </row>
    <row r="92">
      <c r="A92" s="258">
        <v>45177.0</v>
      </c>
      <c r="B92" s="153" t="s">
        <v>139</v>
      </c>
      <c r="C92" s="153" t="s">
        <v>35</v>
      </c>
      <c r="D92" s="234" t="s">
        <v>168</v>
      </c>
      <c r="E92" s="258">
        <v>45177.0</v>
      </c>
      <c r="F92" s="238">
        <v>0.9583333333333334</v>
      </c>
      <c r="G92" s="237">
        <v>0.25</v>
      </c>
      <c r="H92" s="235">
        <v>7.0</v>
      </c>
      <c r="I92" s="235">
        <v>0.0</v>
      </c>
      <c r="J92" s="235">
        <v>0.0</v>
      </c>
      <c r="K92" s="235">
        <v>7.0</v>
      </c>
      <c r="L92" s="152"/>
    </row>
    <row r="93">
      <c r="A93" s="258">
        <v>45177.0</v>
      </c>
      <c r="B93" s="152" t="s">
        <v>30</v>
      </c>
      <c r="C93" s="153" t="s">
        <v>1</v>
      </c>
      <c r="D93" s="234" t="s">
        <v>168</v>
      </c>
      <c r="E93" s="258">
        <v>45177.0</v>
      </c>
      <c r="F93" s="237">
        <v>0.9375</v>
      </c>
      <c r="G93" s="237">
        <v>0.20833333333333334</v>
      </c>
      <c r="H93" s="235">
        <v>6.5</v>
      </c>
      <c r="I93" s="236">
        <v>0.0</v>
      </c>
      <c r="J93" s="236">
        <v>0.0</v>
      </c>
      <c r="K93" s="235">
        <v>6.5</v>
      </c>
      <c r="L93" s="152"/>
    </row>
    <row r="94">
      <c r="A94" s="258">
        <v>45177.0</v>
      </c>
      <c r="B94" s="152" t="s">
        <v>55</v>
      </c>
      <c r="C94" s="153" t="s">
        <v>1</v>
      </c>
      <c r="D94" s="234" t="s">
        <v>168</v>
      </c>
      <c r="E94" s="258">
        <v>45177.0</v>
      </c>
      <c r="F94" s="237">
        <v>0.9791666666666666</v>
      </c>
      <c r="G94" s="237">
        <v>0.16666666666666666</v>
      </c>
      <c r="H94" s="235">
        <v>4.5</v>
      </c>
      <c r="I94" s="236">
        <v>0.0</v>
      </c>
      <c r="J94" s="236">
        <v>0.0</v>
      </c>
      <c r="K94" s="235">
        <v>4.5</v>
      </c>
      <c r="L94" s="152"/>
    </row>
    <row r="95">
      <c r="A95" s="258">
        <v>45177.0</v>
      </c>
      <c r="B95" s="152" t="s">
        <v>55</v>
      </c>
      <c r="C95" s="152" t="s">
        <v>145</v>
      </c>
      <c r="D95" s="234" t="s">
        <v>170</v>
      </c>
      <c r="E95" s="258">
        <v>45178.0</v>
      </c>
      <c r="F95" s="237">
        <v>0.16666666666666666</v>
      </c>
      <c r="G95" s="238">
        <v>0.4583333333333333</v>
      </c>
      <c r="H95" s="235">
        <v>7.0</v>
      </c>
      <c r="I95" s="235">
        <v>3.5</v>
      </c>
      <c r="J95" s="235">
        <v>1.5</v>
      </c>
      <c r="K95" s="235">
        <v>2.0</v>
      </c>
      <c r="L95" s="68" t="s">
        <v>409</v>
      </c>
    </row>
    <row r="96">
      <c r="A96" s="258">
        <v>45177.0</v>
      </c>
      <c r="B96" s="152" t="s">
        <v>54</v>
      </c>
      <c r="C96" s="152" t="s">
        <v>23</v>
      </c>
      <c r="D96" s="234" t="s">
        <v>170</v>
      </c>
      <c r="E96" s="258">
        <v>45178.0</v>
      </c>
      <c r="F96" s="235">
        <v>0.0</v>
      </c>
      <c r="G96" s="235">
        <v>0.0</v>
      </c>
      <c r="H96" s="68">
        <v>0.0</v>
      </c>
      <c r="I96" s="68">
        <v>0.0</v>
      </c>
      <c r="J96" s="68">
        <v>0.0</v>
      </c>
      <c r="K96" s="68">
        <v>0.0</v>
      </c>
      <c r="L96" s="152" t="s">
        <v>63</v>
      </c>
    </row>
    <row r="97">
      <c r="A97" s="258">
        <v>45177.0</v>
      </c>
      <c r="B97" s="152" t="s">
        <v>52</v>
      </c>
      <c r="C97" s="152" t="s">
        <v>23</v>
      </c>
      <c r="D97" s="234" t="s">
        <v>170</v>
      </c>
      <c r="E97" s="258">
        <v>45178.0</v>
      </c>
      <c r="F97" s="238">
        <v>0.020833333333333332</v>
      </c>
      <c r="G97" s="237">
        <v>0.16666666666666666</v>
      </c>
      <c r="H97" s="68">
        <v>3.5</v>
      </c>
      <c r="I97" s="68">
        <v>0.0</v>
      </c>
      <c r="J97" s="68">
        <v>0.0</v>
      </c>
      <c r="K97" s="68">
        <v>3.5</v>
      </c>
      <c r="L97" s="152" t="s">
        <v>25</v>
      </c>
    </row>
    <row r="98">
      <c r="A98" s="258">
        <v>45177.0</v>
      </c>
      <c r="B98" s="152" t="s">
        <v>52</v>
      </c>
      <c r="C98" s="152" t="s">
        <v>49</v>
      </c>
      <c r="D98" s="234" t="s">
        <v>170</v>
      </c>
      <c r="E98" s="258">
        <v>45178.0</v>
      </c>
      <c r="F98" s="238">
        <v>0.16666666666666666</v>
      </c>
      <c r="G98" s="237">
        <v>0.3333333333333333</v>
      </c>
      <c r="H98" s="235">
        <v>4.0</v>
      </c>
      <c r="I98" s="236">
        <v>0.0</v>
      </c>
      <c r="J98" s="235">
        <v>2.0</v>
      </c>
      <c r="K98" s="235">
        <v>2.0</v>
      </c>
      <c r="L98" s="152"/>
    </row>
    <row r="99">
      <c r="A99" s="258">
        <v>45177.0</v>
      </c>
      <c r="B99" s="153" t="s">
        <v>123</v>
      </c>
      <c r="C99" s="153" t="s">
        <v>23</v>
      </c>
      <c r="D99" s="234" t="s">
        <v>170</v>
      </c>
      <c r="E99" s="258">
        <v>45178.0</v>
      </c>
      <c r="F99" s="237">
        <v>0.16666666666666666</v>
      </c>
      <c r="G99" s="238">
        <v>0.4583333333333333</v>
      </c>
      <c r="H99" s="235">
        <v>7.0</v>
      </c>
      <c r="I99" s="236">
        <v>0.0</v>
      </c>
      <c r="J99" s="236">
        <v>5.0</v>
      </c>
      <c r="K99" s="235">
        <v>2.0</v>
      </c>
    </row>
    <row r="100">
      <c r="A100" s="258">
        <v>45177.0</v>
      </c>
      <c r="B100" s="153" t="s">
        <v>45</v>
      </c>
      <c r="C100" s="153" t="s">
        <v>1</v>
      </c>
      <c r="D100" s="234" t="s">
        <v>170</v>
      </c>
      <c r="E100" s="258">
        <v>45178.0</v>
      </c>
      <c r="F100" s="235">
        <v>0.0</v>
      </c>
      <c r="G100" s="235">
        <v>0.0</v>
      </c>
      <c r="H100" s="235">
        <v>0.0</v>
      </c>
      <c r="I100" s="235">
        <v>0.0</v>
      </c>
      <c r="J100" s="235">
        <v>0.0</v>
      </c>
      <c r="K100" s="235">
        <v>0.0</v>
      </c>
      <c r="L100" s="68" t="s">
        <v>63</v>
      </c>
    </row>
    <row r="101">
      <c r="A101" s="258">
        <v>45177.0</v>
      </c>
      <c r="B101" s="152" t="s">
        <v>32</v>
      </c>
      <c r="C101" s="153" t="s">
        <v>1</v>
      </c>
      <c r="D101" s="234" t="s">
        <v>170</v>
      </c>
      <c r="E101" s="258">
        <v>45178.0</v>
      </c>
      <c r="F101" s="238">
        <v>0.20833333333333334</v>
      </c>
      <c r="G101" s="237">
        <v>0.5625</v>
      </c>
      <c r="H101" s="235">
        <v>8.5</v>
      </c>
      <c r="I101" s="235">
        <v>0.5</v>
      </c>
      <c r="J101" s="235">
        <v>7.0</v>
      </c>
      <c r="K101" s="236">
        <v>1.0</v>
      </c>
      <c r="L101" s="68" t="s">
        <v>192</v>
      </c>
    </row>
    <row r="102">
      <c r="A102" s="258">
        <v>45177.0</v>
      </c>
      <c r="B102" s="152" t="s">
        <v>18</v>
      </c>
      <c r="C102" s="153" t="s">
        <v>1</v>
      </c>
      <c r="D102" s="234" t="s">
        <v>170</v>
      </c>
      <c r="E102" s="258">
        <v>45178.0</v>
      </c>
      <c r="F102" s="242">
        <v>0.16666666666666666</v>
      </c>
      <c r="G102" s="242">
        <v>0.5625</v>
      </c>
      <c r="H102" s="240">
        <v>9.5</v>
      </c>
      <c r="I102" s="240">
        <v>1.5</v>
      </c>
      <c r="J102" s="240">
        <v>7.0</v>
      </c>
      <c r="K102" s="244">
        <v>1.0</v>
      </c>
      <c r="L102" s="261" t="s">
        <v>336</v>
      </c>
    </row>
    <row r="103">
      <c r="A103" s="258">
        <v>45177.0</v>
      </c>
      <c r="B103" s="152" t="s">
        <v>190</v>
      </c>
      <c r="C103" s="153" t="s">
        <v>51</v>
      </c>
      <c r="D103" s="234" t="s">
        <v>170</v>
      </c>
      <c r="E103" s="258">
        <v>45178.0</v>
      </c>
      <c r="F103" s="281">
        <v>0.20833333333333334</v>
      </c>
      <c r="G103" s="281">
        <v>0.5208333333333334</v>
      </c>
      <c r="H103" s="240">
        <v>7.5</v>
      </c>
      <c r="I103" s="244">
        <v>0.0</v>
      </c>
      <c r="J103" s="240">
        <v>6.5</v>
      </c>
      <c r="K103" s="244">
        <v>1.0</v>
      </c>
      <c r="L103" s="68"/>
    </row>
    <row r="104">
      <c r="A104" s="258">
        <v>45177.0</v>
      </c>
      <c r="B104" s="153" t="s">
        <v>69</v>
      </c>
      <c r="C104" s="153" t="s">
        <v>51</v>
      </c>
      <c r="D104" s="234" t="s">
        <v>170</v>
      </c>
      <c r="E104" s="258">
        <v>45178.0</v>
      </c>
      <c r="F104" s="235">
        <v>0.0</v>
      </c>
      <c r="G104" s="235">
        <v>0.0</v>
      </c>
      <c r="H104" s="235">
        <v>0.0</v>
      </c>
      <c r="I104" s="235">
        <v>0.0</v>
      </c>
      <c r="J104" s="235">
        <v>0.0</v>
      </c>
      <c r="K104" s="235">
        <v>0.0</v>
      </c>
      <c r="L104" s="68" t="s">
        <v>166</v>
      </c>
    </row>
    <row r="105">
      <c r="A105" s="258">
        <v>45177.0</v>
      </c>
      <c r="B105" s="155" t="s">
        <v>82</v>
      </c>
      <c r="C105" s="152" t="s">
        <v>35</v>
      </c>
      <c r="D105" s="234" t="s">
        <v>170</v>
      </c>
      <c r="E105" s="258">
        <v>45178.0</v>
      </c>
      <c r="F105" s="237">
        <v>0.16666666666666666</v>
      </c>
      <c r="G105" s="238">
        <v>0.4583333333333333</v>
      </c>
      <c r="H105" s="235">
        <v>7.0</v>
      </c>
      <c r="I105" s="236">
        <v>0.0</v>
      </c>
      <c r="J105" s="236">
        <v>5.0</v>
      </c>
      <c r="K105" s="235">
        <v>2.0</v>
      </c>
    </row>
    <row r="106">
      <c r="A106" s="258">
        <v>45177.0</v>
      </c>
      <c r="B106" s="152" t="s">
        <v>50</v>
      </c>
      <c r="C106" s="152" t="s">
        <v>35</v>
      </c>
      <c r="D106" s="234" t="s">
        <v>170</v>
      </c>
      <c r="E106" s="258">
        <v>45178.0</v>
      </c>
      <c r="F106" s="237">
        <v>0.25</v>
      </c>
      <c r="G106" s="237">
        <v>0.375</v>
      </c>
      <c r="H106" s="235">
        <v>3.0</v>
      </c>
      <c r="I106" s="235">
        <v>3.0</v>
      </c>
      <c r="J106" s="235">
        <v>0.0</v>
      </c>
      <c r="K106" s="235">
        <v>0.0</v>
      </c>
      <c r="L106" s="68" t="s">
        <v>259</v>
      </c>
    </row>
    <row r="107">
      <c r="A107" s="258">
        <v>45177.0</v>
      </c>
      <c r="B107" s="153" t="s">
        <v>103</v>
      </c>
      <c r="C107" s="153" t="s">
        <v>31</v>
      </c>
      <c r="D107" s="234" t="s">
        <v>170</v>
      </c>
      <c r="E107" s="258">
        <v>45178.0</v>
      </c>
      <c r="F107" s="237">
        <v>0.22916666666666666</v>
      </c>
      <c r="G107" s="237">
        <v>0.5625</v>
      </c>
      <c r="H107" s="235">
        <v>8.0</v>
      </c>
      <c r="I107" s="235">
        <v>0.0</v>
      </c>
      <c r="J107" s="235">
        <v>7.5</v>
      </c>
      <c r="K107" s="235">
        <v>0.5</v>
      </c>
    </row>
    <row r="108">
      <c r="A108" s="258">
        <v>45177.0</v>
      </c>
      <c r="B108" s="153" t="s">
        <v>97</v>
      </c>
      <c r="C108" s="153" t="s">
        <v>31</v>
      </c>
      <c r="D108" s="234" t="s">
        <v>170</v>
      </c>
      <c r="E108" s="258">
        <v>45178.0</v>
      </c>
      <c r="F108" s="237">
        <v>0.25</v>
      </c>
      <c r="G108" s="237">
        <v>0.5833333333333334</v>
      </c>
      <c r="H108" s="235">
        <v>8.0</v>
      </c>
      <c r="I108" s="235">
        <v>0.0</v>
      </c>
      <c r="J108" s="235">
        <v>8.0</v>
      </c>
      <c r="K108" s="235">
        <v>0.0</v>
      </c>
    </row>
    <row r="109">
      <c r="A109" s="258">
        <v>45178.0</v>
      </c>
      <c r="B109" s="153" t="s">
        <v>88</v>
      </c>
      <c r="C109" s="153" t="s">
        <v>31</v>
      </c>
      <c r="D109" s="234" t="s">
        <v>170</v>
      </c>
      <c r="E109" s="258">
        <v>45178.0</v>
      </c>
      <c r="F109" s="238">
        <v>0.9166666666666666</v>
      </c>
      <c r="G109" s="237">
        <v>0.25</v>
      </c>
      <c r="H109" s="235">
        <v>8.0</v>
      </c>
      <c r="I109" s="236">
        <v>0.0</v>
      </c>
      <c r="J109" s="236">
        <v>0.0</v>
      </c>
      <c r="K109" s="235">
        <v>8.0</v>
      </c>
    </row>
    <row r="110">
      <c r="A110" s="258">
        <v>45178.0</v>
      </c>
      <c r="B110" s="152" t="s">
        <v>335</v>
      </c>
      <c r="C110" s="152" t="s">
        <v>51</v>
      </c>
      <c r="D110" s="234" t="s">
        <v>170</v>
      </c>
      <c r="E110" s="258">
        <v>45178.0</v>
      </c>
      <c r="F110" s="235">
        <v>0.0</v>
      </c>
      <c r="G110" s="235">
        <v>0.0</v>
      </c>
      <c r="H110" s="235">
        <v>0.0</v>
      </c>
      <c r="I110" s="236">
        <v>0.0</v>
      </c>
      <c r="J110" s="236">
        <v>0.0</v>
      </c>
      <c r="K110" s="235">
        <v>0.0</v>
      </c>
      <c r="L110" s="152" t="s">
        <v>166</v>
      </c>
    </row>
    <row r="111">
      <c r="A111" s="258">
        <v>45178.0</v>
      </c>
      <c r="B111" s="152" t="s">
        <v>190</v>
      </c>
      <c r="C111" s="152" t="s">
        <v>51</v>
      </c>
      <c r="D111" s="234" t="s">
        <v>170</v>
      </c>
      <c r="E111" s="258">
        <v>45178.0</v>
      </c>
      <c r="F111" s="281">
        <v>0.9583333333333334</v>
      </c>
      <c r="G111" s="242">
        <v>0.5</v>
      </c>
      <c r="H111" s="240">
        <v>13.0</v>
      </c>
      <c r="I111" s="240">
        <v>5.0</v>
      </c>
      <c r="J111" s="240">
        <v>1.0</v>
      </c>
      <c r="K111" s="240">
        <v>7.0</v>
      </c>
      <c r="L111" s="241" t="s">
        <v>407</v>
      </c>
    </row>
    <row r="112">
      <c r="A112" s="258">
        <v>45178.0</v>
      </c>
      <c r="B112" s="153" t="s">
        <v>139</v>
      </c>
      <c r="C112" s="153" t="s">
        <v>35</v>
      </c>
      <c r="D112" s="234" t="s">
        <v>170</v>
      </c>
      <c r="E112" s="258">
        <v>45178.0</v>
      </c>
      <c r="F112" s="238">
        <v>0.9583333333333334</v>
      </c>
      <c r="G112" s="237">
        <v>0.20833333333333334</v>
      </c>
      <c r="H112" s="235">
        <v>6.0</v>
      </c>
      <c r="I112" s="236">
        <v>0.0</v>
      </c>
      <c r="J112" s="236">
        <v>0.0</v>
      </c>
      <c r="K112" s="235">
        <v>6.0</v>
      </c>
      <c r="L112" s="152"/>
    </row>
    <row r="113">
      <c r="A113" s="258">
        <v>45178.0</v>
      </c>
      <c r="B113" s="152" t="s">
        <v>30</v>
      </c>
      <c r="C113" s="153" t="s">
        <v>1</v>
      </c>
      <c r="D113" s="234" t="s">
        <v>170</v>
      </c>
      <c r="E113" s="258">
        <v>45178.0</v>
      </c>
      <c r="F113" s="237">
        <v>0.9375</v>
      </c>
      <c r="G113" s="237">
        <v>0.5625</v>
      </c>
      <c r="H113" s="235">
        <v>15.0</v>
      </c>
      <c r="I113" s="235">
        <v>7.0</v>
      </c>
      <c r="J113" s="235">
        <v>0.5</v>
      </c>
      <c r="K113" s="235">
        <v>7.5</v>
      </c>
      <c r="L113" s="152" t="s">
        <v>410</v>
      </c>
    </row>
    <row r="114">
      <c r="A114" s="258">
        <v>45178.0</v>
      </c>
      <c r="B114" s="152" t="s">
        <v>18</v>
      </c>
      <c r="C114" s="153" t="s">
        <v>1</v>
      </c>
      <c r="D114" s="234" t="s">
        <v>170</v>
      </c>
      <c r="E114" s="258">
        <v>45178.0</v>
      </c>
      <c r="F114" s="237">
        <v>0.9375</v>
      </c>
      <c r="G114" s="237">
        <v>0.20833333333333334</v>
      </c>
      <c r="H114" s="235">
        <v>6.5</v>
      </c>
      <c r="I114" s="236">
        <v>0.0</v>
      </c>
      <c r="J114" s="236">
        <v>0.0</v>
      </c>
      <c r="K114" s="235">
        <v>6.5</v>
      </c>
      <c r="L114" s="153"/>
    </row>
    <row r="115">
      <c r="A115" s="258">
        <v>45178.0</v>
      </c>
      <c r="B115" s="152" t="s">
        <v>54</v>
      </c>
      <c r="C115" s="152" t="s">
        <v>23</v>
      </c>
      <c r="D115" s="234" t="s">
        <v>172</v>
      </c>
      <c r="E115" s="258">
        <v>45179.0</v>
      </c>
      <c r="F115" s="235">
        <v>0.0</v>
      </c>
      <c r="G115" s="235">
        <v>0.0</v>
      </c>
      <c r="H115" s="68">
        <v>0.0</v>
      </c>
      <c r="I115" s="68">
        <v>0.0</v>
      </c>
      <c r="J115" s="68">
        <v>0.0</v>
      </c>
      <c r="K115" s="68">
        <v>0.0</v>
      </c>
      <c r="L115" s="152" t="s">
        <v>166</v>
      </c>
    </row>
    <row r="116">
      <c r="A116" s="258">
        <v>45178.0</v>
      </c>
      <c r="B116" s="152" t="s">
        <v>52</v>
      </c>
      <c r="C116" s="152" t="s">
        <v>23</v>
      </c>
      <c r="D116" s="234" t="s">
        <v>172</v>
      </c>
      <c r="E116" s="258">
        <v>45179.0</v>
      </c>
      <c r="F116" s="238">
        <v>0.020833333333333332</v>
      </c>
      <c r="G116" s="237">
        <v>0.16666666666666666</v>
      </c>
      <c r="H116" s="68">
        <v>3.5</v>
      </c>
      <c r="I116" s="68">
        <v>0.0</v>
      </c>
      <c r="J116" s="68">
        <v>0.0</v>
      </c>
      <c r="K116" s="68">
        <v>3.5</v>
      </c>
      <c r="L116" s="152"/>
    </row>
    <row r="117">
      <c r="A117" s="258">
        <v>45178.0</v>
      </c>
      <c r="B117" s="152" t="s">
        <v>52</v>
      </c>
      <c r="C117" s="152" t="s">
        <v>49</v>
      </c>
      <c r="D117" s="234" t="s">
        <v>172</v>
      </c>
      <c r="E117" s="258">
        <v>45179.0</v>
      </c>
      <c r="F117" s="238">
        <v>0.16666666666666666</v>
      </c>
      <c r="G117" s="237">
        <v>0.375</v>
      </c>
      <c r="H117" s="235">
        <v>5.0</v>
      </c>
      <c r="I117" s="236">
        <v>0.0</v>
      </c>
      <c r="J117" s="235">
        <v>3.0</v>
      </c>
      <c r="K117" s="235">
        <v>2.0</v>
      </c>
      <c r="L117" s="68" t="s">
        <v>192</v>
      </c>
    </row>
    <row r="118">
      <c r="A118" s="258">
        <v>45178.0</v>
      </c>
      <c r="B118" s="153" t="s">
        <v>123</v>
      </c>
      <c r="C118" s="153" t="s">
        <v>23</v>
      </c>
      <c r="D118" s="234" t="s">
        <v>172</v>
      </c>
      <c r="E118" s="258">
        <v>45179.0</v>
      </c>
      <c r="F118" s="237">
        <v>0.16666666666666666</v>
      </c>
      <c r="G118" s="238">
        <v>0.4583333333333333</v>
      </c>
      <c r="H118" s="235">
        <v>7.0</v>
      </c>
      <c r="I118" s="236">
        <v>0.0</v>
      </c>
      <c r="J118" s="236">
        <v>5.0</v>
      </c>
      <c r="K118" s="235">
        <v>2.0</v>
      </c>
    </row>
    <row r="119">
      <c r="A119" s="258">
        <v>45178.0</v>
      </c>
      <c r="B119" s="153" t="s">
        <v>45</v>
      </c>
      <c r="C119" s="153" t="s">
        <v>1</v>
      </c>
      <c r="D119" s="234" t="s">
        <v>172</v>
      </c>
      <c r="E119" s="258">
        <v>45179.0</v>
      </c>
      <c r="F119" s="235">
        <v>0.0</v>
      </c>
      <c r="G119" s="235">
        <v>0.0</v>
      </c>
      <c r="H119" s="235">
        <v>0.0</v>
      </c>
      <c r="I119" s="235">
        <v>0.0</v>
      </c>
      <c r="J119" s="235">
        <v>0.0</v>
      </c>
      <c r="K119" s="235">
        <v>0.0</v>
      </c>
      <c r="L119" s="68" t="s">
        <v>63</v>
      </c>
    </row>
    <row r="120">
      <c r="A120" s="258">
        <v>45178.0</v>
      </c>
      <c r="B120" s="152" t="s">
        <v>32</v>
      </c>
      <c r="C120" s="153" t="s">
        <v>1</v>
      </c>
      <c r="D120" s="234" t="s">
        <v>172</v>
      </c>
      <c r="E120" s="258">
        <v>45179.0</v>
      </c>
      <c r="F120" s="238">
        <v>0.20833333333333334</v>
      </c>
      <c r="G120" s="237">
        <v>0.5625</v>
      </c>
      <c r="H120" s="235">
        <v>8.5</v>
      </c>
      <c r="I120" s="235">
        <v>0.5</v>
      </c>
      <c r="J120" s="235">
        <v>7.0</v>
      </c>
      <c r="K120" s="236">
        <v>1.0</v>
      </c>
      <c r="L120" s="68" t="s">
        <v>192</v>
      </c>
    </row>
    <row r="121">
      <c r="A121" s="258">
        <v>45178.0</v>
      </c>
      <c r="B121" s="152" t="s">
        <v>55</v>
      </c>
      <c r="C121" s="152" t="s">
        <v>145</v>
      </c>
      <c r="D121" s="234" t="s">
        <v>172</v>
      </c>
      <c r="E121" s="258">
        <v>45179.0</v>
      </c>
      <c r="F121" s="237">
        <v>0.16666666666666666</v>
      </c>
      <c r="G121" s="238">
        <v>0.4583333333333333</v>
      </c>
      <c r="H121" s="235">
        <v>7.0</v>
      </c>
      <c r="I121" s="236">
        <v>0.0</v>
      </c>
      <c r="J121" s="236">
        <v>5.0</v>
      </c>
      <c r="K121" s="235">
        <v>2.0</v>
      </c>
      <c r="L121" s="152"/>
    </row>
    <row r="122">
      <c r="A122" s="316">
        <v>45178.0</v>
      </c>
      <c r="B122" s="241" t="s">
        <v>50</v>
      </c>
      <c r="C122" s="282" t="s">
        <v>51</v>
      </c>
      <c r="D122" s="243" t="s">
        <v>172</v>
      </c>
      <c r="E122" s="316">
        <v>45179.0</v>
      </c>
      <c r="F122" s="242">
        <v>0.16666666666666666</v>
      </c>
      <c r="G122" s="281">
        <v>0.5208333333333334</v>
      </c>
      <c r="H122" s="240">
        <v>8.5</v>
      </c>
      <c r="I122" s="240">
        <v>0.5</v>
      </c>
      <c r="J122" s="240">
        <v>6.0</v>
      </c>
      <c r="K122" s="240">
        <v>2.0</v>
      </c>
      <c r="L122" s="261" t="s">
        <v>192</v>
      </c>
    </row>
    <row r="123">
      <c r="A123" s="258">
        <v>45178.0</v>
      </c>
      <c r="B123" s="153" t="s">
        <v>69</v>
      </c>
      <c r="C123" s="153" t="s">
        <v>51</v>
      </c>
      <c r="D123" s="234" t="s">
        <v>172</v>
      </c>
      <c r="E123" s="258">
        <v>45179.0</v>
      </c>
      <c r="F123" s="235">
        <v>0.0</v>
      </c>
      <c r="G123" s="235">
        <v>0.0</v>
      </c>
      <c r="H123" s="235">
        <v>0.0</v>
      </c>
      <c r="I123" s="235">
        <v>0.0</v>
      </c>
      <c r="J123" s="235">
        <v>0.0</v>
      </c>
      <c r="K123" s="235">
        <v>0.0</v>
      </c>
      <c r="L123" s="68" t="s">
        <v>166</v>
      </c>
    </row>
    <row r="124">
      <c r="A124" s="258">
        <v>45178.0</v>
      </c>
      <c r="B124" s="152" t="s">
        <v>82</v>
      </c>
      <c r="C124" s="152" t="s">
        <v>35</v>
      </c>
      <c r="D124" s="234" t="s">
        <v>172</v>
      </c>
      <c r="E124" s="258">
        <v>45179.0</v>
      </c>
      <c r="F124" s="238">
        <v>0.20833333333333334</v>
      </c>
      <c r="G124" s="238">
        <v>0.4583333333333333</v>
      </c>
      <c r="H124" s="236">
        <v>6.0</v>
      </c>
      <c r="I124" s="236">
        <v>0.0</v>
      </c>
      <c r="J124" s="236">
        <v>5.0</v>
      </c>
      <c r="K124" s="236">
        <v>1.0</v>
      </c>
    </row>
    <row r="125">
      <c r="A125" s="258">
        <v>45178.0</v>
      </c>
      <c r="B125" s="153" t="s">
        <v>103</v>
      </c>
      <c r="C125" s="153" t="s">
        <v>31</v>
      </c>
      <c r="D125" s="234" t="s">
        <v>172</v>
      </c>
      <c r="E125" s="258">
        <v>45179.0</v>
      </c>
      <c r="F125" s="237">
        <v>0.22916666666666666</v>
      </c>
      <c r="G125" s="237">
        <v>0.5625</v>
      </c>
      <c r="H125" s="235">
        <v>8.0</v>
      </c>
      <c r="I125" s="235">
        <v>0.0</v>
      </c>
      <c r="J125" s="235">
        <v>7.5</v>
      </c>
      <c r="K125" s="235">
        <v>0.5</v>
      </c>
    </row>
    <row r="126">
      <c r="A126" s="258">
        <v>45178.0</v>
      </c>
      <c r="B126" s="153" t="s">
        <v>97</v>
      </c>
      <c r="C126" s="153" t="s">
        <v>31</v>
      </c>
      <c r="D126" s="234" t="s">
        <v>172</v>
      </c>
      <c r="E126" s="258">
        <v>45179.0</v>
      </c>
      <c r="F126" s="237">
        <v>0.25</v>
      </c>
      <c r="G126" s="237">
        <v>0.5833333333333334</v>
      </c>
      <c r="H126" s="235">
        <v>8.0</v>
      </c>
      <c r="I126" s="235">
        <v>0.0</v>
      </c>
      <c r="J126" s="235">
        <v>8.0</v>
      </c>
      <c r="K126" s="235">
        <v>0.0</v>
      </c>
      <c r="L126" s="152"/>
    </row>
    <row r="127">
      <c r="A127" s="258">
        <v>45179.0</v>
      </c>
      <c r="B127" s="153" t="s">
        <v>88</v>
      </c>
      <c r="C127" s="153" t="s">
        <v>31</v>
      </c>
      <c r="D127" s="234" t="s">
        <v>172</v>
      </c>
      <c r="E127" s="258">
        <v>45179.0</v>
      </c>
      <c r="F127" s="238">
        <v>0.9166666666666666</v>
      </c>
      <c r="G127" s="237">
        <v>0.3333333333333333</v>
      </c>
      <c r="H127" s="235">
        <v>10.0</v>
      </c>
      <c r="I127" s="235">
        <v>0.0</v>
      </c>
      <c r="J127" s="235">
        <v>2.0</v>
      </c>
      <c r="K127" s="235">
        <v>8.0</v>
      </c>
    </row>
    <row r="128">
      <c r="A128" s="258">
        <v>45179.0</v>
      </c>
      <c r="B128" s="153" t="s">
        <v>335</v>
      </c>
      <c r="C128" s="153" t="s">
        <v>51</v>
      </c>
      <c r="D128" s="234" t="s">
        <v>172</v>
      </c>
      <c r="E128" s="258">
        <v>45179.0</v>
      </c>
      <c r="F128" s="238">
        <v>0.9583333333333334</v>
      </c>
      <c r="G128" s="237">
        <v>0.20833333333333334</v>
      </c>
      <c r="H128" s="235">
        <v>6.0</v>
      </c>
      <c r="I128" s="236">
        <v>0.0</v>
      </c>
      <c r="J128" s="236">
        <v>0.0</v>
      </c>
      <c r="K128" s="235">
        <v>6.0</v>
      </c>
      <c r="L128" s="152"/>
    </row>
    <row r="129">
      <c r="A129" s="258">
        <v>45179.0</v>
      </c>
      <c r="B129" s="153" t="s">
        <v>139</v>
      </c>
      <c r="C129" s="153" t="s">
        <v>35</v>
      </c>
      <c r="D129" s="234" t="s">
        <v>172</v>
      </c>
      <c r="E129" s="258">
        <v>45179.0</v>
      </c>
      <c r="F129" s="235">
        <v>0.0</v>
      </c>
      <c r="G129" s="235">
        <v>0.0</v>
      </c>
      <c r="H129" s="235">
        <v>0.0</v>
      </c>
      <c r="I129" s="235">
        <v>0.0</v>
      </c>
      <c r="J129" s="235">
        <v>0.0</v>
      </c>
      <c r="K129" s="235">
        <v>0.0</v>
      </c>
      <c r="L129" s="152" t="s">
        <v>25</v>
      </c>
    </row>
    <row r="130">
      <c r="A130" s="258">
        <v>45179.0</v>
      </c>
      <c r="B130" s="152" t="s">
        <v>82</v>
      </c>
      <c r="C130" s="152" t="s">
        <v>35</v>
      </c>
      <c r="D130" s="234" t="s">
        <v>172</v>
      </c>
      <c r="E130" s="258">
        <v>45179.0</v>
      </c>
      <c r="F130" s="238">
        <v>0.9583333333333334</v>
      </c>
      <c r="G130" s="237">
        <v>0.4583333333333333</v>
      </c>
      <c r="H130" s="235">
        <v>12.0</v>
      </c>
      <c r="I130" s="235">
        <v>4.0</v>
      </c>
      <c r="J130" s="235">
        <v>1.0</v>
      </c>
      <c r="K130" s="235">
        <v>7.0</v>
      </c>
      <c r="L130" s="152" t="s">
        <v>261</v>
      </c>
    </row>
    <row r="131">
      <c r="A131" s="258">
        <v>45179.0</v>
      </c>
      <c r="B131" s="152" t="s">
        <v>32</v>
      </c>
      <c r="C131" s="152" t="s">
        <v>1</v>
      </c>
      <c r="D131" s="234" t="s">
        <v>174</v>
      </c>
      <c r="E131" s="258">
        <v>45180.0</v>
      </c>
      <c r="F131" s="237">
        <v>0.0</v>
      </c>
      <c r="G131" s="237">
        <v>0.4791666666666667</v>
      </c>
      <c r="H131" s="68">
        <v>11.5</v>
      </c>
      <c r="I131" s="68">
        <v>3.5</v>
      </c>
      <c r="J131" s="68">
        <v>2.0</v>
      </c>
      <c r="K131" s="68">
        <v>6.0</v>
      </c>
      <c r="L131" s="68" t="s">
        <v>409</v>
      </c>
    </row>
    <row r="132">
      <c r="A132" s="258">
        <v>45179.0</v>
      </c>
      <c r="B132" s="152" t="s">
        <v>30</v>
      </c>
      <c r="C132" s="153" t="s">
        <v>1</v>
      </c>
      <c r="D132" s="234" t="s">
        <v>174</v>
      </c>
      <c r="E132" s="258">
        <v>45180.0</v>
      </c>
      <c r="F132" s="237">
        <v>0.0</v>
      </c>
      <c r="G132" s="238">
        <v>0.20833333333333334</v>
      </c>
      <c r="H132" s="68">
        <v>5.0</v>
      </c>
      <c r="I132" s="68">
        <v>0.0</v>
      </c>
      <c r="J132" s="68">
        <v>0.0</v>
      </c>
      <c r="K132" s="68">
        <v>5.0</v>
      </c>
    </row>
    <row r="133">
      <c r="A133" s="258">
        <v>45179.0</v>
      </c>
      <c r="B133" s="152" t="s">
        <v>50</v>
      </c>
      <c r="C133" s="153" t="s">
        <v>51</v>
      </c>
      <c r="D133" s="234" t="s">
        <v>174</v>
      </c>
      <c r="E133" s="258">
        <v>45180.0</v>
      </c>
      <c r="F133" s="238">
        <v>0.020833333333333332</v>
      </c>
      <c r="G133" s="237">
        <v>0.16666666666666666</v>
      </c>
      <c r="H133" s="68">
        <v>3.5</v>
      </c>
      <c r="I133" s="68">
        <v>0.0</v>
      </c>
      <c r="J133" s="68">
        <v>0.0</v>
      </c>
      <c r="K133" s="68">
        <v>3.5</v>
      </c>
      <c r="L133" s="153"/>
    </row>
    <row r="134">
      <c r="A134" s="258">
        <v>45179.0</v>
      </c>
      <c r="B134" s="152" t="s">
        <v>50</v>
      </c>
      <c r="C134" s="152" t="s">
        <v>49</v>
      </c>
      <c r="D134" s="234" t="s">
        <v>174</v>
      </c>
      <c r="E134" s="258">
        <v>45180.0</v>
      </c>
      <c r="F134" s="238">
        <v>0.16666666666666666</v>
      </c>
      <c r="G134" s="237">
        <v>0.3333333333333333</v>
      </c>
      <c r="H134" s="235">
        <v>4.0</v>
      </c>
      <c r="I134" s="236">
        <v>0.0</v>
      </c>
      <c r="J134" s="235">
        <v>2.0</v>
      </c>
      <c r="K134" s="235">
        <v>2.0</v>
      </c>
    </row>
    <row r="135">
      <c r="A135" s="258">
        <v>45179.0</v>
      </c>
      <c r="B135" s="152" t="s">
        <v>50</v>
      </c>
      <c r="C135" s="152" t="s">
        <v>31</v>
      </c>
      <c r="D135" s="234" t="s">
        <v>174</v>
      </c>
      <c r="E135" s="258">
        <v>45180.0</v>
      </c>
      <c r="F135" s="237">
        <v>0.3333333333333333</v>
      </c>
      <c r="G135" s="237">
        <v>0.4791666666666667</v>
      </c>
      <c r="H135" s="235">
        <v>3.5</v>
      </c>
      <c r="I135" s="235">
        <v>3.0</v>
      </c>
      <c r="J135" s="235">
        <v>0.5</v>
      </c>
      <c r="K135" s="235">
        <v>0.0</v>
      </c>
      <c r="L135" s="68" t="s">
        <v>259</v>
      </c>
    </row>
    <row r="136">
      <c r="A136" s="258">
        <v>45179.0</v>
      </c>
      <c r="B136" s="153" t="s">
        <v>123</v>
      </c>
      <c r="C136" s="153" t="s">
        <v>23</v>
      </c>
      <c r="D136" s="234" t="s">
        <v>174</v>
      </c>
      <c r="E136" s="258">
        <v>45180.0</v>
      </c>
      <c r="F136" s="237">
        <v>0.16666666666666666</v>
      </c>
      <c r="G136" s="238">
        <v>0.4583333333333333</v>
      </c>
      <c r="H136" s="235">
        <v>7.0</v>
      </c>
      <c r="I136" s="236">
        <v>0.0</v>
      </c>
      <c r="J136" s="236">
        <v>5.0</v>
      </c>
      <c r="K136" s="235">
        <v>2.0</v>
      </c>
    </row>
    <row r="137">
      <c r="A137" s="258">
        <v>45179.0</v>
      </c>
      <c r="B137" s="153" t="s">
        <v>45</v>
      </c>
      <c r="C137" s="153" t="s">
        <v>1</v>
      </c>
      <c r="D137" s="234" t="s">
        <v>174</v>
      </c>
      <c r="E137" s="258">
        <v>45180.0</v>
      </c>
      <c r="F137" s="235">
        <v>0.0</v>
      </c>
      <c r="G137" s="235">
        <v>0.0</v>
      </c>
      <c r="H137" s="235">
        <v>0.0</v>
      </c>
      <c r="I137" s="236">
        <v>0.0</v>
      </c>
      <c r="J137" s="235">
        <v>0.0</v>
      </c>
      <c r="K137" s="235">
        <v>0.0</v>
      </c>
      <c r="L137" s="152" t="s">
        <v>63</v>
      </c>
    </row>
    <row r="138">
      <c r="A138" s="258">
        <v>45179.0</v>
      </c>
      <c r="B138" s="152" t="s">
        <v>18</v>
      </c>
      <c r="C138" s="153" t="s">
        <v>1</v>
      </c>
      <c r="D138" s="234" t="s">
        <v>174</v>
      </c>
      <c r="E138" s="258">
        <v>45180.0</v>
      </c>
      <c r="F138" s="238">
        <v>0.20833333333333334</v>
      </c>
      <c r="G138" s="238">
        <v>0.4791666666666667</v>
      </c>
      <c r="H138" s="236">
        <v>6.5</v>
      </c>
      <c r="I138" s="236">
        <v>0.0</v>
      </c>
      <c r="J138" s="236">
        <v>5.5</v>
      </c>
      <c r="K138" s="236">
        <v>1.0</v>
      </c>
      <c r="L138" s="152"/>
    </row>
    <row r="139">
      <c r="A139" s="258">
        <v>45179.0</v>
      </c>
      <c r="B139" s="152" t="s">
        <v>55</v>
      </c>
      <c r="C139" s="152" t="s">
        <v>145</v>
      </c>
      <c r="D139" s="234" t="s">
        <v>174</v>
      </c>
      <c r="E139" s="258">
        <v>45180.0</v>
      </c>
      <c r="F139" s="238">
        <v>0.16666666666666666</v>
      </c>
      <c r="G139" s="237">
        <v>0.375</v>
      </c>
      <c r="H139" s="235">
        <v>5.0</v>
      </c>
      <c r="I139" s="235">
        <v>0.0</v>
      </c>
      <c r="J139" s="235">
        <v>3.0</v>
      </c>
      <c r="K139" s="235">
        <v>2.0</v>
      </c>
      <c r="L139" s="152"/>
    </row>
    <row r="140">
      <c r="A140" s="258">
        <v>45179.0</v>
      </c>
      <c r="B140" s="152" t="s">
        <v>52</v>
      </c>
      <c r="C140" s="153" t="s">
        <v>51</v>
      </c>
      <c r="D140" s="234" t="s">
        <v>174</v>
      </c>
      <c r="E140" s="258">
        <v>45180.0</v>
      </c>
      <c r="F140" s="238">
        <v>0.16666666666666666</v>
      </c>
      <c r="G140" s="237">
        <v>0.5</v>
      </c>
      <c r="H140" s="235">
        <v>8.0</v>
      </c>
      <c r="I140" s="235">
        <v>0.0</v>
      </c>
      <c r="J140" s="236">
        <v>6.0</v>
      </c>
      <c r="K140" s="236">
        <v>2.0</v>
      </c>
      <c r="L140" s="152"/>
    </row>
    <row r="141">
      <c r="A141" s="258">
        <v>45179.0</v>
      </c>
      <c r="B141" s="153" t="s">
        <v>69</v>
      </c>
      <c r="C141" s="153" t="s">
        <v>51</v>
      </c>
      <c r="D141" s="234" t="s">
        <v>174</v>
      </c>
      <c r="E141" s="258">
        <v>45180.0</v>
      </c>
      <c r="F141" s="235">
        <v>0.0</v>
      </c>
      <c r="G141" s="235">
        <v>0.0</v>
      </c>
      <c r="H141" s="235">
        <v>0.0</v>
      </c>
      <c r="I141" s="235">
        <v>0.0</v>
      </c>
      <c r="J141" s="235">
        <v>0.0</v>
      </c>
      <c r="K141" s="235">
        <v>0.0</v>
      </c>
      <c r="L141" s="152" t="s">
        <v>166</v>
      </c>
    </row>
    <row r="142" ht="16.5" customHeight="1">
      <c r="A142" s="258">
        <v>45179.0</v>
      </c>
      <c r="B142" s="155" t="s">
        <v>190</v>
      </c>
      <c r="C142" s="153" t="s">
        <v>51</v>
      </c>
      <c r="D142" s="234" t="s">
        <v>174</v>
      </c>
      <c r="E142" s="258">
        <v>45180.0</v>
      </c>
      <c r="F142" s="238">
        <v>0.20833333333333334</v>
      </c>
      <c r="G142" s="237">
        <v>0.5416666666666666</v>
      </c>
      <c r="H142" s="235">
        <v>8.0</v>
      </c>
      <c r="I142" s="236">
        <v>0.0</v>
      </c>
      <c r="J142" s="235">
        <v>7.0</v>
      </c>
      <c r="K142" s="236">
        <v>1.0</v>
      </c>
    </row>
    <row r="143">
      <c r="A143" s="258">
        <v>45179.0</v>
      </c>
      <c r="B143" s="153" t="s">
        <v>103</v>
      </c>
      <c r="C143" s="153" t="s">
        <v>31</v>
      </c>
      <c r="D143" s="234" t="s">
        <v>174</v>
      </c>
      <c r="E143" s="258">
        <v>45180.0</v>
      </c>
      <c r="F143" s="237">
        <v>0.20833333333333334</v>
      </c>
      <c r="G143" s="237">
        <v>0.5</v>
      </c>
      <c r="H143" s="68">
        <v>7.0</v>
      </c>
      <c r="I143" s="68">
        <v>0.0</v>
      </c>
      <c r="J143" s="68">
        <v>6.0</v>
      </c>
      <c r="K143" s="68">
        <v>1.0</v>
      </c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</row>
    <row r="144">
      <c r="A144" s="258">
        <v>45179.0</v>
      </c>
      <c r="B144" s="153" t="s">
        <v>97</v>
      </c>
      <c r="C144" s="153" t="s">
        <v>31</v>
      </c>
      <c r="D144" s="234" t="s">
        <v>174</v>
      </c>
      <c r="E144" s="258">
        <v>45180.0</v>
      </c>
      <c r="F144" s="235">
        <v>0.0</v>
      </c>
      <c r="G144" s="235">
        <v>0.0</v>
      </c>
      <c r="H144" s="235">
        <v>0.0</v>
      </c>
      <c r="I144" s="235">
        <v>0.0</v>
      </c>
      <c r="J144" s="235">
        <v>0.0</v>
      </c>
      <c r="K144" s="235">
        <v>0.0</v>
      </c>
      <c r="L144" s="152" t="s">
        <v>25</v>
      </c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</row>
    <row r="145">
      <c r="A145" s="258">
        <v>45180.0</v>
      </c>
      <c r="B145" s="153" t="s">
        <v>88</v>
      </c>
      <c r="C145" s="153" t="s">
        <v>31</v>
      </c>
      <c r="D145" s="234" t="s">
        <v>174</v>
      </c>
      <c r="E145" s="258">
        <v>45180.0</v>
      </c>
      <c r="F145" s="238">
        <v>0.9166666666666666</v>
      </c>
      <c r="G145" s="237">
        <v>0.22916666666666666</v>
      </c>
      <c r="H145" s="235">
        <v>7.5</v>
      </c>
      <c r="I145" s="236">
        <v>0.0</v>
      </c>
      <c r="J145" s="236">
        <v>0.0</v>
      </c>
      <c r="K145" s="235">
        <v>7.5</v>
      </c>
      <c r="L145" s="152" t="s">
        <v>25</v>
      </c>
    </row>
    <row r="146">
      <c r="A146" s="258">
        <v>45180.0</v>
      </c>
      <c r="B146" s="153" t="s">
        <v>335</v>
      </c>
      <c r="C146" s="153" t="s">
        <v>51</v>
      </c>
      <c r="D146" s="234" t="s">
        <v>174</v>
      </c>
      <c r="E146" s="258">
        <v>45180.0</v>
      </c>
      <c r="F146" s="235">
        <v>0.0</v>
      </c>
      <c r="G146" s="235">
        <v>0.0</v>
      </c>
      <c r="H146" s="235">
        <v>0.0</v>
      </c>
      <c r="I146" s="236">
        <v>0.0</v>
      </c>
      <c r="J146" s="236">
        <v>0.0</v>
      </c>
      <c r="K146" s="235">
        <v>0.0</v>
      </c>
      <c r="L146" s="152"/>
    </row>
    <row r="147">
      <c r="A147" s="258">
        <v>45180.0</v>
      </c>
      <c r="B147" s="152" t="s">
        <v>52</v>
      </c>
      <c r="C147" s="153" t="s">
        <v>51</v>
      </c>
      <c r="D147" s="234" t="s">
        <v>174</v>
      </c>
      <c r="E147" s="258">
        <v>45180.0</v>
      </c>
      <c r="F147" s="238">
        <v>0.9583333333333334</v>
      </c>
      <c r="G147" s="237">
        <v>0.20833333333333334</v>
      </c>
      <c r="H147" s="235">
        <v>6.0</v>
      </c>
      <c r="I147" s="236">
        <v>0.0</v>
      </c>
      <c r="J147" s="236">
        <v>0.0</v>
      </c>
      <c r="K147" s="235">
        <v>6.0</v>
      </c>
      <c r="L147" s="152"/>
    </row>
    <row r="148">
      <c r="A148" s="258">
        <v>45180.0</v>
      </c>
      <c r="B148" s="153" t="s">
        <v>139</v>
      </c>
      <c r="C148" s="153" t="s">
        <v>35</v>
      </c>
      <c r="D148" s="234" t="s">
        <v>174</v>
      </c>
      <c r="E148" s="258">
        <v>45180.0</v>
      </c>
      <c r="F148" s="238">
        <v>0.9583333333333334</v>
      </c>
      <c r="G148" s="238">
        <v>0.4583333333333333</v>
      </c>
      <c r="H148" s="235">
        <v>12.0</v>
      </c>
      <c r="I148" s="235">
        <v>4.0</v>
      </c>
      <c r="J148" s="235">
        <v>1.0</v>
      </c>
      <c r="K148" s="235">
        <v>7.0</v>
      </c>
      <c r="L148" s="152" t="s">
        <v>261</v>
      </c>
    </row>
    <row r="149">
      <c r="A149" s="258">
        <v>45180.0</v>
      </c>
      <c r="B149" s="152" t="s">
        <v>18</v>
      </c>
      <c r="C149" s="153" t="s">
        <v>1</v>
      </c>
      <c r="D149" s="234" t="s">
        <v>174</v>
      </c>
      <c r="E149" s="258">
        <v>45180.0</v>
      </c>
      <c r="F149" s="237">
        <v>0.9375</v>
      </c>
      <c r="G149" s="237">
        <v>0.16666666666666666</v>
      </c>
      <c r="H149" s="235">
        <v>5.5</v>
      </c>
      <c r="I149" s="236">
        <v>0.0</v>
      </c>
      <c r="J149" s="236">
        <v>0.0</v>
      </c>
      <c r="K149" s="235">
        <v>5.5</v>
      </c>
      <c r="L149" s="152"/>
    </row>
    <row r="150">
      <c r="A150" s="258">
        <v>45180.0</v>
      </c>
      <c r="B150" s="152" t="s">
        <v>55</v>
      </c>
      <c r="C150" s="153" t="s">
        <v>1</v>
      </c>
      <c r="D150" s="234" t="s">
        <v>174</v>
      </c>
      <c r="E150" s="258">
        <v>45180.0</v>
      </c>
      <c r="F150" s="237">
        <v>0.9375</v>
      </c>
      <c r="G150" s="237">
        <v>0.16666666666666666</v>
      </c>
      <c r="H150" s="235">
        <v>5.5</v>
      </c>
      <c r="I150" s="236">
        <v>0.0</v>
      </c>
      <c r="J150" s="236">
        <v>0.0</v>
      </c>
      <c r="K150" s="235">
        <v>5.5</v>
      </c>
      <c r="L150" s="152"/>
    </row>
    <row r="151">
      <c r="A151" s="258">
        <v>45180.0</v>
      </c>
      <c r="B151" s="152" t="s">
        <v>55</v>
      </c>
      <c r="C151" s="152" t="s">
        <v>145</v>
      </c>
      <c r="D151" s="234" t="s">
        <v>175</v>
      </c>
      <c r="E151" s="258">
        <v>45181.0</v>
      </c>
      <c r="F151" s="238">
        <v>0.16666666666666666</v>
      </c>
      <c r="G151" s="237">
        <v>0.4375</v>
      </c>
      <c r="H151" s="235">
        <v>6.5</v>
      </c>
      <c r="I151" s="235">
        <v>4.0</v>
      </c>
      <c r="J151" s="235">
        <v>0.5</v>
      </c>
      <c r="K151" s="235">
        <v>2.0</v>
      </c>
      <c r="L151" s="152" t="s">
        <v>261</v>
      </c>
    </row>
    <row r="152">
      <c r="A152" s="258">
        <v>45180.0</v>
      </c>
      <c r="B152" s="152" t="s">
        <v>50</v>
      </c>
      <c r="C152" s="153" t="s">
        <v>23</v>
      </c>
      <c r="D152" s="234" t="s">
        <v>175</v>
      </c>
      <c r="E152" s="258">
        <v>45181.0</v>
      </c>
      <c r="F152" s="238">
        <v>0.020833333333333332</v>
      </c>
      <c r="G152" s="238">
        <v>0.4583333333333333</v>
      </c>
      <c r="H152" s="68">
        <v>10.5</v>
      </c>
      <c r="I152" s="68">
        <v>2.5</v>
      </c>
      <c r="J152" s="68">
        <v>2.5</v>
      </c>
      <c r="K152" s="68">
        <v>5.5</v>
      </c>
      <c r="L152" s="152" t="s">
        <v>304</v>
      </c>
    </row>
    <row r="153">
      <c r="A153" s="258">
        <v>45180.0</v>
      </c>
      <c r="B153" s="153" t="s">
        <v>123</v>
      </c>
      <c r="C153" s="153" t="s">
        <v>23</v>
      </c>
      <c r="D153" s="234" t="s">
        <v>175</v>
      </c>
      <c r="E153" s="258">
        <v>45181.0</v>
      </c>
      <c r="F153" s="235">
        <v>0.0</v>
      </c>
      <c r="G153" s="235">
        <v>0.0</v>
      </c>
      <c r="H153" s="235">
        <v>0.0</v>
      </c>
      <c r="I153" s="235">
        <v>0.0</v>
      </c>
      <c r="J153" s="235">
        <v>0.0</v>
      </c>
      <c r="K153" s="235">
        <v>0.0</v>
      </c>
      <c r="L153" s="152" t="s">
        <v>25</v>
      </c>
    </row>
    <row r="154">
      <c r="A154" s="258">
        <v>45180.0</v>
      </c>
      <c r="B154" s="153" t="s">
        <v>45</v>
      </c>
      <c r="C154" s="153" t="s">
        <v>1</v>
      </c>
      <c r="D154" s="234" t="s">
        <v>175</v>
      </c>
      <c r="E154" s="258">
        <v>45181.0</v>
      </c>
      <c r="F154" s="235">
        <v>0.0</v>
      </c>
      <c r="G154" s="235">
        <v>0.0</v>
      </c>
      <c r="H154" s="235">
        <v>0.0</v>
      </c>
      <c r="I154" s="236">
        <v>0.0</v>
      </c>
      <c r="J154" s="235">
        <v>0.0</v>
      </c>
      <c r="K154" s="235">
        <v>0.0</v>
      </c>
      <c r="L154" s="152" t="s">
        <v>63</v>
      </c>
    </row>
    <row r="155">
      <c r="A155" s="258">
        <v>45180.0</v>
      </c>
      <c r="B155" s="152" t="s">
        <v>30</v>
      </c>
      <c r="C155" s="153" t="s">
        <v>1</v>
      </c>
      <c r="D155" s="234" t="s">
        <v>175</v>
      </c>
      <c r="E155" s="258">
        <v>45181.0</v>
      </c>
      <c r="F155" s="237">
        <v>0.16666666666666666</v>
      </c>
      <c r="G155" s="238">
        <v>0.4791666666666667</v>
      </c>
      <c r="H155" s="235">
        <v>7.5</v>
      </c>
      <c r="I155" s="236">
        <v>0.0</v>
      </c>
      <c r="J155" s="236">
        <v>5.5</v>
      </c>
      <c r="K155" s="235">
        <v>2.0</v>
      </c>
      <c r="L155" s="152"/>
    </row>
    <row r="156">
      <c r="A156" s="258">
        <v>45180.0</v>
      </c>
      <c r="B156" s="152" t="s">
        <v>32</v>
      </c>
      <c r="C156" s="153" t="s">
        <v>1</v>
      </c>
      <c r="D156" s="234" t="s">
        <v>175</v>
      </c>
      <c r="E156" s="258">
        <v>45181.0</v>
      </c>
      <c r="F156" s="237">
        <v>0.16666666666666666</v>
      </c>
      <c r="G156" s="238">
        <v>0.4791666666666667</v>
      </c>
      <c r="H156" s="235">
        <v>7.5</v>
      </c>
      <c r="I156" s="236">
        <v>0.0</v>
      </c>
      <c r="J156" s="236">
        <v>5.5</v>
      </c>
      <c r="K156" s="235">
        <v>2.0</v>
      </c>
      <c r="L156" s="152"/>
    </row>
    <row r="157">
      <c r="A157" s="258">
        <v>45180.0</v>
      </c>
      <c r="B157" s="152" t="s">
        <v>54</v>
      </c>
      <c r="C157" s="153" t="s">
        <v>51</v>
      </c>
      <c r="D157" s="234" t="s">
        <v>175</v>
      </c>
      <c r="E157" s="258">
        <v>45181.0</v>
      </c>
      <c r="F157" s="238">
        <v>0.16666666666666666</v>
      </c>
      <c r="G157" s="237">
        <v>0.5</v>
      </c>
      <c r="H157" s="235">
        <v>8.0</v>
      </c>
      <c r="I157" s="235">
        <v>0.0</v>
      </c>
      <c r="J157" s="236">
        <v>6.0</v>
      </c>
      <c r="K157" s="236">
        <v>2.0</v>
      </c>
      <c r="L157" s="152"/>
    </row>
    <row r="158">
      <c r="A158" s="258">
        <v>45180.0</v>
      </c>
      <c r="B158" s="153" t="s">
        <v>69</v>
      </c>
      <c r="C158" s="153" t="s">
        <v>51</v>
      </c>
      <c r="D158" s="234" t="s">
        <v>175</v>
      </c>
      <c r="E158" s="258">
        <v>45181.0</v>
      </c>
      <c r="F158" s="235">
        <v>0.0</v>
      </c>
      <c r="G158" s="235">
        <v>0.0</v>
      </c>
      <c r="H158" s="235">
        <v>0.0</v>
      </c>
      <c r="I158" s="235">
        <v>0.0</v>
      </c>
      <c r="J158" s="235">
        <v>0.0</v>
      </c>
      <c r="K158" s="235">
        <v>0.0</v>
      </c>
      <c r="L158" s="152" t="s">
        <v>166</v>
      </c>
    </row>
    <row r="159">
      <c r="A159" s="258">
        <v>45180.0</v>
      </c>
      <c r="B159" s="155" t="s">
        <v>190</v>
      </c>
      <c r="C159" s="153" t="s">
        <v>51</v>
      </c>
      <c r="D159" s="234" t="s">
        <v>175</v>
      </c>
      <c r="E159" s="258">
        <v>45181.0</v>
      </c>
      <c r="F159" s="238">
        <v>0.20833333333333334</v>
      </c>
      <c r="G159" s="238">
        <v>0.5208333333333334</v>
      </c>
      <c r="H159" s="236">
        <v>7.5</v>
      </c>
      <c r="I159" s="236">
        <v>0.0</v>
      </c>
      <c r="J159" s="236">
        <v>6.5</v>
      </c>
      <c r="K159" s="236">
        <v>1.0</v>
      </c>
      <c r="L159" s="152"/>
    </row>
    <row r="160">
      <c r="A160" s="258">
        <v>45180.0</v>
      </c>
      <c r="B160" s="155" t="s">
        <v>82</v>
      </c>
      <c r="C160" s="152" t="s">
        <v>31</v>
      </c>
      <c r="D160" s="234" t="s">
        <v>175</v>
      </c>
      <c r="E160" s="258">
        <v>45181.0</v>
      </c>
      <c r="F160" s="238">
        <v>0.20833333333333334</v>
      </c>
      <c r="G160" s="238">
        <v>0.5208333333333334</v>
      </c>
      <c r="H160" s="236">
        <v>7.5</v>
      </c>
      <c r="I160" s="236">
        <v>0.0</v>
      </c>
      <c r="J160" s="236">
        <v>6.5</v>
      </c>
      <c r="K160" s="236">
        <v>1.0</v>
      </c>
      <c r="L160" s="152"/>
    </row>
    <row r="161">
      <c r="A161" s="258">
        <v>45180.0</v>
      </c>
      <c r="B161" s="153" t="s">
        <v>103</v>
      </c>
      <c r="C161" s="153" t="s">
        <v>31</v>
      </c>
      <c r="D161" s="234" t="s">
        <v>175</v>
      </c>
      <c r="E161" s="258">
        <v>45181.0</v>
      </c>
      <c r="F161" s="235">
        <v>0.0</v>
      </c>
      <c r="G161" s="235">
        <v>0.0</v>
      </c>
      <c r="H161" s="235">
        <v>0.0</v>
      </c>
      <c r="I161" s="236">
        <v>0.0</v>
      </c>
      <c r="J161" s="235">
        <v>0.0</v>
      </c>
      <c r="K161" s="235">
        <v>0.0</v>
      </c>
      <c r="L161" s="152" t="s">
        <v>25</v>
      </c>
    </row>
    <row r="162">
      <c r="A162" s="258">
        <v>45180.0</v>
      </c>
      <c r="B162" s="153" t="s">
        <v>97</v>
      </c>
      <c r="C162" s="153" t="s">
        <v>31</v>
      </c>
      <c r="D162" s="234" t="s">
        <v>175</v>
      </c>
      <c r="E162" s="258">
        <v>45181.0</v>
      </c>
      <c r="F162" s="237">
        <v>0.22916666666666666</v>
      </c>
      <c r="G162" s="237">
        <v>0.5416666666666666</v>
      </c>
      <c r="H162" s="235">
        <v>7.5</v>
      </c>
      <c r="I162" s="235">
        <v>0.0</v>
      </c>
      <c r="J162" s="235">
        <v>7.0</v>
      </c>
      <c r="K162" s="235">
        <v>0.5</v>
      </c>
      <c r="L162" s="153"/>
    </row>
    <row r="163">
      <c r="A163" s="258">
        <v>45181.0</v>
      </c>
      <c r="B163" s="152" t="s">
        <v>88</v>
      </c>
      <c r="C163" s="153" t="s">
        <v>31</v>
      </c>
      <c r="D163" s="234" t="s">
        <v>175</v>
      </c>
      <c r="E163" s="258">
        <v>45181.0</v>
      </c>
      <c r="F163" s="238">
        <v>0.9166666666666666</v>
      </c>
      <c r="G163" s="237">
        <v>0.22916666666666666</v>
      </c>
      <c r="H163" s="235">
        <v>7.5</v>
      </c>
      <c r="I163" s="236">
        <v>0.0</v>
      </c>
      <c r="J163" s="236">
        <v>0.0</v>
      </c>
      <c r="K163" s="235">
        <v>7.5</v>
      </c>
      <c r="L163" s="152"/>
    </row>
    <row r="164">
      <c r="A164" s="258">
        <v>45181.0</v>
      </c>
      <c r="B164" s="152" t="s">
        <v>335</v>
      </c>
      <c r="C164" s="153" t="s">
        <v>51</v>
      </c>
      <c r="D164" s="234" t="s">
        <v>175</v>
      </c>
      <c r="E164" s="258">
        <v>45181.0</v>
      </c>
      <c r="F164" s="238">
        <v>0.9583333333333334</v>
      </c>
      <c r="G164" s="237">
        <v>0.20833333333333334</v>
      </c>
      <c r="H164" s="235">
        <v>6.0</v>
      </c>
      <c r="I164" s="236">
        <v>0.0</v>
      </c>
      <c r="J164" s="236">
        <v>0.0</v>
      </c>
      <c r="K164" s="235">
        <v>6.0</v>
      </c>
      <c r="L164" s="152"/>
    </row>
    <row r="165">
      <c r="A165" s="258">
        <v>45181.0</v>
      </c>
      <c r="B165" s="153" t="s">
        <v>139</v>
      </c>
      <c r="C165" s="153" t="s">
        <v>35</v>
      </c>
      <c r="D165" s="234" t="s">
        <v>175</v>
      </c>
      <c r="E165" s="258">
        <v>45181.0</v>
      </c>
      <c r="F165" s="238">
        <v>0.9583333333333334</v>
      </c>
      <c r="G165" s="237">
        <v>0.20833333333333334</v>
      </c>
      <c r="H165" s="235">
        <v>6.0</v>
      </c>
      <c r="I165" s="236">
        <v>0.0</v>
      </c>
      <c r="J165" s="236">
        <v>0.0</v>
      </c>
      <c r="K165" s="235">
        <v>6.0</v>
      </c>
      <c r="L165" s="155"/>
    </row>
    <row r="166">
      <c r="A166" s="258">
        <v>45181.0</v>
      </c>
      <c r="B166" s="152" t="s">
        <v>52</v>
      </c>
      <c r="C166" s="153" t="s">
        <v>1</v>
      </c>
      <c r="D166" s="234" t="s">
        <v>175</v>
      </c>
      <c r="E166" s="258">
        <v>45181.0</v>
      </c>
      <c r="F166" s="237">
        <v>0.9375</v>
      </c>
      <c r="G166" s="237">
        <v>0.20833333333333334</v>
      </c>
      <c r="H166" s="235">
        <v>6.5</v>
      </c>
      <c r="I166" s="236">
        <v>0.0</v>
      </c>
      <c r="J166" s="236">
        <v>0.0</v>
      </c>
      <c r="K166" s="235">
        <v>6.5</v>
      </c>
      <c r="L166" s="152"/>
    </row>
    <row r="167">
      <c r="A167" s="258">
        <v>45181.0</v>
      </c>
      <c r="B167" s="152" t="s">
        <v>55</v>
      </c>
      <c r="C167" s="153" t="s">
        <v>1</v>
      </c>
      <c r="D167" s="234" t="s">
        <v>175</v>
      </c>
      <c r="E167" s="258">
        <v>45181.0</v>
      </c>
      <c r="F167" s="237">
        <v>0.9375</v>
      </c>
      <c r="G167" s="237">
        <v>0.16666666666666666</v>
      </c>
      <c r="H167" s="235">
        <v>5.5</v>
      </c>
      <c r="I167" s="236">
        <v>0.0</v>
      </c>
      <c r="J167" s="236">
        <v>0.0</v>
      </c>
      <c r="K167" s="235">
        <v>5.5</v>
      </c>
      <c r="L167" s="152"/>
    </row>
    <row r="168">
      <c r="A168" s="258">
        <v>45181.0</v>
      </c>
      <c r="B168" s="152" t="s">
        <v>55</v>
      </c>
      <c r="C168" s="152" t="s">
        <v>145</v>
      </c>
      <c r="D168" s="234" t="s">
        <v>171</v>
      </c>
      <c r="E168" s="258">
        <v>45182.0</v>
      </c>
      <c r="F168" s="238">
        <v>0.16666666666666666</v>
      </c>
      <c r="G168" s="237">
        <v>0.4375</v>
      </c>
      <c r="H168" s="235">
        <v>6.5</v>
      </c>
      <c r="I168" s="235">
        <v>4.0</v>
      </c>
      <c r="J168" s="235">
        <v>0.5</v>
      </c>
      <c r="K168" s="235">
        <v>2.0</v>
      </c>
      <c r="L168" s="152" t="s">
        <v>261</v>
      </c>
    </row>
    <row r="169">
      <c r="A169" s="258">
        <v>45181.0</v>
      </c>
      <c r="B169" s="152" t="s">
        <v>50</v>
      </c>
      <c r="C169" s="152" t="s">
        <v>35</v>
      </c>
      <c r="D169" s="234" t="s">
        <v>171</v>
      </c>
      <c r="E169" s="258">
        <v>45182.0</v>
      </c>
      <c r="F169" s="238">
        <v>0.20833333333333334</v>
      </c>
      <c r="G169" s="238">
        <v>0.4583333333333333</v>
      </c>
      <c r="H169" s="236">
        <v>6.0</v>
      </c>
      <c r="I169" s="236">
        <v>0.0</v>
      </c>
      <c r="J169" s="236">
        <v>5.0</v>
      </c>
      <c r="K169" s="236">
        <v>1.0</v>
      </c>
      <c r="L169" s="152"/>
    </row>
    <row r="170">
      <c r="A170" s="258">
        <v>45181.0</v>
      </c>
      <c r="B170" s="152" t="s">
        <v>123</v>
      </c>
      <c r="C170" s="152" t="s">
        <v>23</v>
      </c>
      <c r="D170" s="234" t="s">
        <v>171</v>
      </c>
      <c r="E170" s="258">
        <v>45182.0</v>
      </c>
      <c r="F170" s="238">
        <v>0.020833333333333332</v>
      </c>
      <c r="G170" s="238">
        <v>0.4583333333333333</v>
      </c>
      <c r="H170" s="68">
        <v>10.5</v>
      </c>
      <c r="I170" s="68">
        <v>2.5</v>
      </c>
      <c r="J170" s="68">
        <v>2.5</v>
      </c>
      <c r="K170" s="68">
        <v>5.5</v>
      </c>
      <c r="L170" s="152" t="s">
        <v>304</v>
      </c>
    </row>
    <row r="171">
      <c r="A171" s="258">
        <v>45181.0</v>
      </c>
      <c r="B171" s="153" t="s">
        <v>45</v>
      </c>
      <c r="C171" s="153" t="s">
        <v>1</v>
      </c>
      <c r="D171" s="234" t="s">
        <v>171</v>
      </c>
      <c r="E171" s="258">
        <v>45182.0</v>
      </c>
      <c r="F171" s="235">
        <v>0.0</v>
      </c>
      <c r="G171" s="235">
        <v>0.0</v>
      </c>
      <c r="H171" s="235">
        <v>0.0</v>
      </c>
      <c r="I171" s="236">
        <v>0.0</v>
      </c>
      <c r="J171" s="235">
        <v>0.0</v>
      </c>
      <c r="K171" s="235">
        <v>0.0</v>
      </c>
      <c r="L171" s="152" t="s">
        <v>63</v>
      </c>
    </row>
    <row r="172">
      <c r="A172" s="258">
        <v>45181.0</v>
      </c>
      <c r="B172" s="152" t="s">
        <v>18</v>
      </c>
      <c r="C172" s="153" t="s">
        <v>1</v>
      </c>
      <c r="D172" s="234" t="s">
        <v>171</v>
      </c>
      <c r="E172" s="258">
        <v>45182.0</v>
      </c>
      <c r="F172" s="237">
        <v>0.16666666666666666</v>
      </c>
      <c r="G172" s="238">
        <v>0.4791666666666667</v>
      </c>
      <c r="H172" s="235">
        <v>7.5</v>
      </c>
      <c r="I172" s="236">
        <v>0.0</v>
      </c>
      <c r="J172" s="236">
        <v>5.5</v>
      </c>
      <c r="K172" s="235">
        <v>2.0</v>
      </c>
      <c r="L172" s="152"/>
    </row>
    <row r="173">
      <c r="A173" s="258">
        <v>45181.0</v>
      </c>
      <c r="B173" s="152" t="s">
        <v>32</v>
      </c>
      <c r="C173" s="153" t="s">
        <v>1</v>
      </c>
      <c r="D173" s="234" t="s">
        <v>171</v>
      </c>
      <c r="E173" s="258">
        <v>45182.0</v>
      </c>
      <c r="F173" s="238">
        <v>0.20833333333333334</v>
      </c>
      <c r="G173" s="238">
        <v>0.4791666666666667</v>
      </c>
      <c r="H173" s="236">
        <v>6.5</v>
      </c>
      <c r="I173" s="236">
        <v>0.0</v>
      </c>
      <c r="J173" s="236">
        <v>5.5</v>
      </c>
      <c r="K173" s="236">
        <v>1.0</v>
      </c>
      <c r="L173" s="152"/>
    </row>
    <row r="174">
      <c r="A174" s="258">
        <v>45181.0</v>
      </c>
      <c r="B174" s="152" t="s">
        <v>30</v>
      </c>
      <c r="C174" s="153" t="s">
        <v>1</v>
      </c>
      <c r="D174" s="234" t="s">
        <v>171</v>
      </c>
      <c r="E174" s="258">
        <v>45182.0</v>
      </c>
      <c r="F174" s="235">
        <v>0.0</v>
      </c>
      <c r="G174" s="235">
        <v>0.0</v>
      </c>
      <c r="H174" s="235">
        <v>0.0</v>
      </c>
      <c r="I174" s="236">
        <v>0.0</v>
      </c>
      <c r="J174" s="235">
        <v>0.0</v>
      </c>
      <c r="K174" s="235">
        <v>0.0</v>
      </c>
      <c r="L174" s="152" t="s">
        <v>25</v>
      </c>
    </row>
    <row r="175">
      <c r="A175" s="258">
        <v>45181.0</v>
      </c>
      <c r="B175" s="152" t="s">
        <v>54</v>
      </c>
      <c r="C175" s="153" t="s">
        <v>51</v>
      </c>
      <c r="D175" s="234" t="s">
        <v>171</v>
      </c>
      <c r="E175" s="258">
        <v>45182.0</v>
      </c>
      <c r="F175" s="238">
        <v>0.16666666666666666</v>
      </c>
      <c r="G175" s="237">
        <v>0.5</v>
      </c>
      <c r="H175" s="235">
        <v>8.0</v>
      </c>
      <c r="I175" s="235">
        <v>0.0</v>
      </c>
      <c r="J175" s="236">
        <v>6.0</v>
      </c>
      <c r="K175" s="236">
        <v>2.0</v>
      </c>
      <c r="L175" s="153"/>
    </row>
    <row r="176">
      <c r="A176" s="258">
        <v>45181.0</v>
      </c>
      <c r="B176" s="153" t="s">
        <v>69</v>
      </c>
      <c r="C176" s="153" t="s">
        <v>51</v>
      </c>
      <c r="D176" s="234" t="s">
        <v>171</v>
      </c>
      <c r="E176" s="258">
        <v>45182.0</v>
      </c>
      <c r="F176" s="235">
        <v>0.0</v>
      </c>
      <c r="G176" s="235">
        <v>0.0</v>
      </c>
      <c r="H176" s="235">
        <v>0.0</v>
      </c>
      <c r="I176" s="235">
        <v>0.0</v>
      </c>
      <c r="J176" s="235">
        <v>0.0</v>
      </c>
      <c r="K176" s="235">
        <v>0.0</v>
      </c>
      <c r="L176" s="152" t="s">
        <v>166</v>
      </c>
    </row>
    <row r="177">
      <c r="A177" s="258">
        <v>45181.0</v>
      </c>
      <c r="B177" s="155" t="s">
        <v>190</v>
      </c>
      <c r="C177" s="153" t="s">
        <v>51</v>
      </c>
      <c r="D177" s="234" t="s">
        <v>171</v>
      </c>
      <c r="E177" s="258">
        <v>45182.0</v>
      </c>
      <c r="F177" s="238">
        <v>0.20833333333333334</v>
      </c>
      <c r="G177" s="238">
        <v>0.5208333333333334</v>
      </c>
      <c r="H177" s="236">
        <v>7.5</v>
      </c>
      <c r="I177" s="236">
        <v>0.0</v>
      </c>
      <c r="J177" s="236">
        <v>6.5</v>
      </c>
      <c r="K177" s="236">
        <v>1.0</v>
      </c>
      <c r="L177" s="153"/>
    </row>
    <row r="178">
      <c r="A178" s="258">
        <v>45181.0</v>
      </c>
      <c r="B178" s="155" t="s">
        <v>82</v>
      </c>
      <c r="C178" s="152" t="s">
        <v>31</v>
      </c>
      <c r="D178" s="234" t="s">
        <v>171</v>
      </c>
      <c r="E178" s="258">
        <v>45182.0</v>
      </c>
      <c r="F178" s="235">
        <v>0.0</v>
      </c>
      <c r="G178" s="235">
        <v>0.0</v>
      </c>
      <c r="H178" s="235">
        <v>0.0</v>
      </c>
      <c r="I178" s="236">
        <v>0.0</v>
      </c>
      <c r="J178" s="235">
        <v>0.0</v>
      </c>
      <c r="K178" s="235">
        <v>0.0</v>
      </c>
      <c r="L178" s="152" t="s">
        <v>25</v>
      </c>
    </row>
    <row r="179">
      <c r="A179" s="258">
        <v>45181.0</v>
      </c>
      <c r="B179" s="153" t="s">
        <v>103</v>
      </c>
      <c r="C179" s="153" t="s">
        <v>31</v>
      </c>
      <c r="D179" s="234" t="s">
        <v>171</v>
      </c>
      <c r="E179" s="258">
        <v>45182.0</v>
      </c>
      <c r="F179" s="238">
        <v>0.20833333333333334</v>
      </c>
      <c r="G179" s="238">
        <v>0.5208333333333334</v>
      </c>
      <c r="H179" s="236">
        <v>7.5</v>
      </c>
      <c r="I179" s="236">
        <v>0.0</v>
      </c>
      <c r="J179" s="236">
        <v>6.5</v>
      </c>
      <c r="K179" s="236">
        <v>1.0</v>
      </c>
      <c r="L179" s="152"/>
    </row>
    <row r="180">
      <c r="A180" s="258">
        <v>45181.0</v>
      </c>
      <c r="B180" s="153" t="s">
        <v>97</v>
      </c>
      <c r="C180" s="153" t="s">
        <v>31</v>
      </c>
      <c r="D180" s="234" t="s">
        <v>171</v>
      </c>
      <c r="E180" s="258">
        <v>45182.0</v>
      </c>
      <c r="F180" s="237">
        <v>0.22916666666666666</v>
      </c>
      <c r="G180" s="237">
        <v>0.5416666666666666</v>
      </c>
      <c r="H180" s="235">
        <v>7.5</v>
      </c>
      <c r="I180" s="235">
        <v>0.0</v>
      </c>
      <c r="J180" s="235">
        <v>7.0</v>
      </c>
      <c r="K180" s="235">
        <v>0.5</v>
      </c>
      <c r="L180" s="152"/>
    </row>
    <row r="181">
      <c r="A181" s="258">
        <v>45182.0</v>
      </c>
      <c r="B181" s="153" t="s">
        <v>88</v>
      </c>
      <c r="C181" s="153" t="s">
        <v>31</v>
      </c>
      <c r="D181" s="234" t="s">
        <v>171</v>
      </c>
      <c r="E181" s="258">
        <v>45182.0</v>
      </c>
      <c r="F181" s="238">
        <v>0.9166666666666666</v>
      </c>
      <c r="G181" s="237">
        <v>0.22916666666666666</v>
      </c>
      <c r="H181" s="235">
        <v>7.5</v>
      </c>
      <c r="I181" s="236">
        <v>0.0</v>
      </c>
      <c r="J181" s="236">
        <v>0.0</v>
      </c>
      <c r="K181" s="235">
        <v>7.5</v>
      </c>
      <c r="L181" s="152"/>
    </row>
    <row r="182">
      <c r="A182" s="258">
        <v>45182.0</v>
      </c>
      <c r="B182" s="152" t="s">
        <v>335</v>
      </c>
      <c r="C182" s="153" t="s">
        <v>51</v>
      </c>
      <c r="D182" s="234" t="s">
        <v>171</v>
      </c>
      <c r="E182" s="258">
        <v>45182.0</v>
      </c>
      <c r="F182" s="238">
        <v>0.9583333333333334</v>
      </c>
      <c r="G182" s="237">
        <v>0.20833333333333334</v>
      </c>
      <c r="H182" s="235">
        <v>6.0</v>
      </c>
      <c r="I182" s="236">
        <v>0.0</v>
      </c>
      <c r="J182" s="236">
        <v>0.0</v>
      </c>
      <c r="K182" s="235">
        <v>6.0</v>
      </c>
      <c r="L182" s="152"/>
    </row>
    <row r="183">
      <c r="A183" s="258">
        <v>45182.0</v>
      </c>
      <c r="B183" s="153" t="s">
        <v>139</v>
      </c>
      <c r="C183" s="153" t="s">
        <v>35</v>
      </c>
      <c r="D183" s="234" t="s">
        <v>171</v>
      </c>
      <c r="E183" s="258">
        <v>45182.0</v>
      </c>
      <c r="F183" s="238">
        <v>0.9583333333333334</v>
      </c>
      <c r="G183" s="237">
        <v>0.20833333333333334</v>
      </c>
      <c r="H183" s="235">
        <v>6.0</v>
      </c>
      <c r="I183" s="236">
        <v>0.0</v>
      </c>
      <c r="J183" s="236">
        <v>0.0</v>
      </c>
      <c r="K183" s="235">
        <v>6.0</v>
      </c>
      <c r="L183" s="155"/>
    </row>
    <row r="184">
      <c r="A184" s="258">
        <v>45182.0</v>
      </c>
      <c r="B184" s="68" t="s">
        <v>30</v>
      </c>
      <c r="C184" s="153" t="s">
        <v>1</v>
      </c>
      <c r="D184" s="234" t="s">
        <v>171</v>
      </c>
      <c r="E184" s="258">
        <v>45182.0</v>
      </c>
      <c r="F184" s="237">
        <v>0.9375</v>
      </c>
      <c r="G184" s="237">
        <v>0.4791666666666667</v>
      </c>
      <c r="H184" s="235">
        <v>13.0</v>
      </c>
      <c r="I184" s="235">
        <v>5.0</v>
      </c>
      <c r="J184" s="235">
        <v>0.5</v>
      </c>
      <c r="K184" s="235">
        <v>7.5</v>
      </c>
      <c r="L184" s="152" t="s">
        <v>407</v>
      </c>
    </row>
    <row r="185">
      <c r="A185" s="258">
        <v>45182.0</v>
      </c>
      <c r="B185" s="152" t="s">
        <v>52</v>
      </c>
      <c r="C185" s="153" t="s">
        <v>1</v>
      </c>
      <c r="D185" s="234" t="s">
        <v>171</v>
      </c>
      <c r="E185" s="258">
        <v>45182.0</v>
      </c>
      <c r="F185" s="237">
        <v>0.9375</v>
      </c>
      <c r="G185" s="237">
        <v>0.20833333333333334</v>
      </c>
      <c r="H185" s="235">
        <v>6.5</v>
      </c>
      <c r="I185" s="236">
        <v>0.0</v>
      </c>
      <c r="J185" s="236">
        <v>0.0</v>
      </c>
      <c r="K185" s="235">
        <v>6.5</v>
      </c>
      <c r="L185" s="152"/>
    </row>
    <row r="186">
      <c r="A186" s="258">
        <v>45182.0</v>
      </c>
      <c r="B186" s="152" t="s">
        <v>50</v>
      </c>
      <c r="C186" s="152" t="s">
        <v>23</v>
      </c>
      <c r="D186" s="234" t="s">
        <v>171</v>
      </c>
      <c r="E186" s="258">
        <v>45182.0</v>
      </c>
      <c r="F186" s="238">
        <v>0.020833333333333332</v>
      </c>
      <c r="G186" s="237">
        <v>0.16666666666666666</v>
      </c>
      <c r="H186" s="235">
        <v>3.5</v>
      </c>
      <c r="I186" s="235">
        <v>0.0</v>
      </c>
      <c r="J186" s="235">
        <v>0.0</v>
      </c>
      <c r="K186" s="235">
        <v>3.5</v>
      </c>
      <c r="L186" s="152"/>
    </row>
    <row r="187">
      <c r="A187" s="258">
        <v>45182.0</v>
      </c>
      <c r="B187" s="152" t="s">
        <v>50</v>
      </c>
      <c r="C187" s="152" t="s">
        <v>145</v>
      </c>
      <c r="D187" s="234" t="s">
        <v>169</v>
      </c>
      <c r="E187" s="258">
        <v>45183.0</v>
      </c>
      <c r="F187" s="238">
        <v>0.16666666666666666</v>
      </c>
      <c r="G187" s="237">
        <v>0.4375</v>
      </c>
      <c r="H187" s="235">
        <v>6.5</v>
      </c>
      <c r="I187" s="235">
        <v>0.0</v>
      </c>
      <c r="J187" s="235">
        <v>4.5</v>
      </c>
      <c r="K187" s="235">
        <v>2.0</v>
      </c>
      <c r="L187" s="152"/>
    </row>
    <row r="188">
      <c r="A188" s="258">
        <v>45182.0</v>
      </c>
      <c r="B188" s="153" t="s">
        <v>123</v>
      </c>
      <c r="C188" s="153" t="s">
        <v>23</v>
      </c>
      <c r="D188" s="234" t="s">
        <v>169</v>
      </c>
      <c r="E188" s="258">
        <v>45183.0</v>
      </c>
      <c r="F188" s="237">
        <v>0.16666666666666666</v>
      </c>
      <c r="G188" s="238">
        <v>0.4583333333333333</v>
      </c>
      <c r="H188" s="235">
        <v>7.0</v>
      </c>
      <c r="I188" s="236">
        <v>0.0</v>
      </c>
      <c r="J188" s="236">
        <v>5.0</v>
      </c>
      <c r="K188" s="235">
        <v>2.0</v>
      </c>
      <c r="L188" s="152"/>
    </row>
    <row r="189">
      <c r="A189" s="258">
        <v>45182.0</v>
      </c>
      <c r="B189" s="153" t="s">
        <v>45</v>
      </c>
      <c r="C189" s="153" t="s">
        <v>1</v>
      </c>
      <c r="D189" s="234" t="s">
        <v>169</v>
      </c>
      <c r="E189" s="258">
        <v>45183.0</v>
      </c>
      <c r="F189" s="235">
        <v>0.0</v>
      </c>
      <c r="G189" s="235">
        <v>0.0</v>
      </c>
      <c r="H189" s="235">
        <v>0.0</v>
      </c>
      <c r="I189" s="236">
        <v>0.0</v>
      </c>
      <c r="J189" s="235">
        <v>0.0</v>
      </c>
      <c r="K189" s="235">
        <v>0.0</v>
      </c>
      <c r="L189" s="68" t="s">
        <v>63</v>
      </c>
    </row>
    <row r="190">
      <c r="A190" s="258">
        <v>45182.0</v>
      </c>
      <c r="B190" s="152" t="s">
        <v>18</v>
      </c>
      <c r="C190" s="153" t="s">
        <v>1</v>
      </c>
      <c r="D190" s="234" t="s">
        <v>169</v>
      </c>
      <c r="E190" s="258">
        <v>45183.0</v>
      </c>
      <c r="F190" s="238">
        <v>0.20833333333333334</v>
      </c>
      <c r="G190" s="238">
        <v>0.4791666666666667</v>
      </c>
      <c r="H190" s="236">
        <v>6.5</v>
      </c>
      <c r="I190" s="236">
        <v>0.0</v>
      </c>
      <c r="J190" s="236">
        <v>5.5</v>
      </c>
      <c r="K190" s="236">
        <v>1.0</v>
      </c>
      <c r="L190" s="68"/>
    </row>
    <row r="191">
      <c r="A191" s="258">
        <v>45182.0</v>
      </c>
      <c r="B191" s="152" t="s">
        <v>32</v>
      </c>
      <c r="C191" s="153" t="s">
        <v>1</v>
      </c>
      <c r="D191" s="234" t="s">
        <v>169</v>
      </c>
      <c r="E191" s="258">
        <v>45183.0</v>
      </c>
      <c r="F191" s="235">
        <v>0.0</v>
      </c>
      <c r="G191" s="235">
        <v>0.0</v>
      </c>
      <c r="H191" s="235">
        <v>0.0</v>
      </c>
      <c r="I191" s="236">
        <v>0.0</v>
      </c>
      <c r="J191" s="235">
        <v>0.0</v>
      </c>
      <c r="K191" s="235">
        <v>0.0</v>
      </c>
      <c r="L191" s="68" t="s">
        <v>25</v>
      </c>
    </row>
    <row r="192">
      <c r="A192" s="258">
        <v>45182.0</v>
      </c>
      <c r="B192" s="152" t="s">
        <v>55</v>
      </c>
      <c r="C192" s="152" t="s">
        <v>145</v>
      </c>
      <c r="D192" s="234" t="s">
        <v>169</v>
      </c>
      <c r="E192" s="258">
        <v>45183.0</v>
      </c>
      <c r="F192" s="235">
        <v>0.0</v>
      </c>
      <c r="G192" s="235">
        <v>0.0</v>
      </c>
      <c r="H192" s="235">
        <v>0.0</v>
      </c>
      <c r="I192" s="235">
        <v>0.0</v>
      </c>
      <c r="J192" s="235">
        <v>0.0</v>
      </c>
      <c r="K192" s="235">
        <v>0.0</v>
      </c>
      <c r="L192" s="68" t="s">
        <v>25</v>
      </c>
    </row>
    <row r="193">
      <c r="A193" s="258">
        <v>45182.0</v>
      </c>
      <c r="B193" s="152" t="s">
        <v>54</v>
      </c>
      <c r="C193" s="153" t="s">
        <v>51</v>
      </c>
      <c r="D193" s="234" t="s">
        <v>169</v>
      </c>
      <c r="E193" s="258">
        <v>45183.0</v>
      </c>
      <c r="F193" s="238">
        <v>0.16666666666666666</v>
      </c>
      <c r="G193" s="237">
        <v>0.5</v>
      </c>
      <c r="H193" s="235">
        <v>8.0</v>
      </c>
      <c r="I193" s="235">
        <v>0.0</v>
      </c>
      <c r="J193" s="236">
        <v>6.0</v>
      </c>
      <c r="K193" s="236">
        <v>2.0</v>
      </c>
    </row>
    <row r="194">
      <c r="A194" s="258">
        <v>45182.0</v>
      </c>
      <c r="B194" s="153" t="s">
        <v>69</v>
      </c>
      <c r="C194" s="153" t="s">
        <v>51</v>
      </c>
      <c r="D194" s="234" t="s">
        <v>169</v>
      </c>
      <c r="E194" s="258">
        <v>45183.0</v>
      </c>
      <c r="F194" s="235">
        <v>0.0</v>
      </c>
      <c r="G194" s="235">
        <v>0.0</v>
      </c>
      <c r="H194" s="235">
        <v>0.0</v>
      </c>
      <c r="I194" s="235">
        <v>0.0</v>
      </c>
      <c r="J194" s="235">
        <v>0.0</v>
      </c>
      <c r="K194" s="235">
        <v>0.0</v>
      </c>
      <c r="L194" s="68" t="s">
        <v>166</v>
      </c>
    </row>
    <row r="195">
      <c r="A195" s="258">
        <v>45182.0</v>
      </c>
      <c r="B195" s="155" t="s">
        <v>190</v>
      </c>
      <c r="C195" s="153" t="s">
        <v>51</v>
      </c>
      <c r="D195" s="234" t="s">
        <v>169</v>
      </c>
      <c r="E195" s="258">
        <v>45183.0</v>
      </c>
      <c r="F195" s="238">
        <v>0.20833333333333334</v>
      </c>
      <c r="G195" s="237">
        <v>0.5416666666666666</v>
      </c>
      <c r="H195" s="235">
        <v>8.0</v>
      </c>
      <c r="I195" s="236">
        <v>0.0</v>
      </c>
      <c r="J195" s="235">
        <v>7.0</v>
      </c>
      <c r="K195" s="236">
        <v>1.0</v>
      </c>
      <c r="L195" s="152"/>
    </row>
    <row r="196">
      <c r="A196" s="258">
        <v>45182.0</v>
      </c>
      <c r="B196" s="155" t="s">
        <v>82</v>
      </c>
      <c r="C196" s="152" t="s">
        <v>35</v>
      </c>
      <c r="D196" s="234" t="s">
        <v>169</v>
      </c>
      <c r="E196" s="258">
        <v>45183.0</v>
      </c>
      <c r="F196" s="238">
        <v>0.20833333333333334</v>
      </c>
      <c r="G196" s="238">
        <v>0.4583333333333333</v>
      </c>
      <c r="H196" s="236">
        <v>6.0</v>
      </c>
      <c r="I196" s="236">
        <v>0.0</v>
      </c>
      <c r="J196" s="236">
        <v>5.0</v>
      </c>
      <c r="K196" s="236">
        <v>1.0</v>
      </c>
      <c r="L196" s="152"/>
    </row>
    <row r="197">
      <c r="A197" s="258">
        <v>45182.0</v>
      </c>
      <c r="B197" s="153" t="s">
        <v>103</v>
      </c>
      <c r="C197" s="153" t="s">
        <v>31</v>
      </c>
      <c r="D197" s="234" t="s">
        <v>169</v>
      </c>
      <c r="E197" s="258">
        <v>45183.0</v>
      </c>
      <c r="F197" s="238">
        <v>0.20833333333333334</v>
      </c>
      <c r="G197" s="238">
        <v>0.5208333333333334</v>
      </c>
      <c r="H197" s="236">
        <v>7.5</v>
      </c>
      <c r="I197" s="236">
        <v>0.0</v>
      </c>
      <c r="J197" s="236">
        <v>6.5</v>
      </c>
      <c r="K197" s="236">
        <v>1.0</v>
      </c>
    </row>
    <row r="198">
      <c r="A198" s="258">
        <v>45182.0</v>
      </c>
      <c r="B198" s="153" t="s">
        <v>97</v>
      </c>
      <c r="C198" s="153" t="s">
        <v>31</v>
      </c>
      <c r="D198" s="234" t="s">
        <v>169</v>
      </c>
      <c r="E198" s="258">
        <v>45183.0</v>
      </c>
      <c r="F198" s="237">
        <v>0.22916666666666666</v>
      </c>
      <c r="G198" s="237">
        <v>0.5416666666666666</v>
      </c>
      <c r="H198" s="235">
        <v>7.5</v>
      </c>
      <c r="I198" s="235">
        <v>0.0</v>
      </c>
      <c r="J198" s="235">
        <v>7.0</v>
      </c>
      <c r="K198" s="235">
        <v>0.5</v>
      </c>
      <c r="L198" s="152"/>
    </row>
    <row r="199">
      <c r="A199" s="258">
        <v>45183.0</v>
      </c>
      <c r="B199" s="153" t="s">
        <v>88</v>
      </c>
      <c r="C199" s="153" t="s">
        <v>31</v>
      </c>
      <c r="D199" s="234" t="s">
        <v>169</v>
      </c>
      <c r="E199" s="258">
        <v>45183.0</v>
      </c>
      <c r="F199" s="238">
        <v>0.9166666666666666</v>
      </c>
      <c r="G199" s="237">
        <v>0.22916666666666666</v>
      </c>
      <c r="H199" s="235">
        <v>7.5</v>
      </c>
      <c r="I199" s="236">
        <v>0.0</v>
      </c>
      <c r="J199" s="236">
        <v>0.0</v>
      </c>
      <c r="K199" s="235">
        <v>7.5</v>
      </c>
      <c r="L199" s="152"/>
    </row>
    <row r="200">
      <c r="A200" s="258">
        <v>45183.0</v>
      </c>
      <c r="B200" s="153" t="s">
        <v>335</v>
      </c>
      <c r="C200" s="153" t="s">
        <v>51</v>
      </c>
      <c r="D200" s="234" t="s">
        <v>169</v>
      </c>
      <c r="E200" s="258">
        <v>45183.0</v>
      </c>
      <c r="F200" s="238">
        <v>0.9583333333333334</v>
      </c>
      <c r="G200" s="237">
        <v>0.20833333333333334</v>
      </c>
      <c r="H200" s="235">
        <v>6.0</v>
      </c>
      <c r="I200" s="236">
        <v>0.0</v>
      </c>
      <c r="J200" s="236">
        <v>0.0</v>
      </c>
      <c r="K200" s="235">
        <v>6.0</v>
      </c>
      <c r="L200" s="152"/>
    </row>
    <row r="201">
      <c r="A201" s="258">
        <v>45183.0</v>
      </c>
      <c r="B201" s="153" t="s">
        <v>139</v>
      </c>
      <c r="C201" s="153" t="s">
        <v>35</v>
      </c>
      <c r="D201" s="234" t="s">
        <v>169</v>
      </c>
      <c r="E201" s="258">
        <v>45183.0</v>
      </c>
      <c r="F201" s="238">
        <v>0.9583333333333334</v>
      </c>
      <c r="G201" s="237">
        <v>0.20833333333333334</v>
      </c>
      <c r="H201" s="235">
        <v>6.0</v>
      </c>
      <c r="I201" s="236">
        <v>0.0</v>
      </c>
      <c r="J201" s="236">
        <v>0.0</v>
      </c>
      <c r="K201" s="235">
        <v>6.0</v>
      </c>
      <c r="L201" s="155"/>
    </row>
    <row r="202">
      <c r="A202" s="258">
        <v>45183.0</v>
      </c>
      <c r="B202" s="152" t="s">
        <v>18</v>
      </c>
      <c r="C202" s="153" t="s">
        <v>1</v>
      </c>
      <c r="D202" s="234" t="s">
        <v>169</v>
      </c>
      <c r="E202" s="258">
        <v>45183.0</v>
      </c>
      <c r="F202" s="237">
        <v>0.9375</v>
      </c>
      <c r="G202" s="237">
        <v>0.16666666666666666</v>
      </c>
      <c r="H202" s="235">
        <v>5.5</v>
      </c>
      <c r="I202" s="236">
        <v>0.0</v>
      </c>
      <c r="J202" s="236">
        <v>0.0</v>
      </c>
      <c r="K202" s="235">
        <v>5.5</v>
      </c>
      <c r="L202" s="152"/>
    </row>
    <row r="203">
      <c r="A203" s="258">
        <v>45183.0</v>
      </c>
      <c r="B203" s="152" t="s">
        <v>52</v>
      </c>
      <c r="C203" s="153" t="s">
        <v>1</v>
      </c>
      <c r="D203" s="234" t="s">
        <v>169</v>
      </c>
      <c r="E203" s="258">
        <v>45183.0</v>
      </c>
      <c r="F203" s="237">
        <v>0.9375</v>
      </c>
      <c r="G203" s="237">
        <v>0.20833333333333334</v>
      </c>
      <c r="H203" s="235">
        <v>6.5</v>
      </c>
      <c r="I203" s="236">
        <v>0.0</v>
      </c>
      <c r="J203" s="236">
        <v>0.0</v>
      </c>
      <c r="K203" s="235">
        <v>6.5</v>
      </c>
      <c r="L203" s="152"/>
    </row>
    <row r="204">
      <c r="A204" s="258">
        <v>45183.0</v>
      </c>
      <c r="B204" s="152" t="s">
        <v>50</v>
      </c>
      <c r="C204" s="152" t="s">
        <v>49</v>
      </c>
      <c r="D204" s="234" t="s">
        <v>169</v>
      </c>
      <c r="E204" s="258">
        <v>45183.0</v>
      </c>
      <c r="F204" s="238">
        <v>0.9583333333333334</v>
      </c>
      <c r="G204" s="237">
        <v>0.3333333333333333</v>
      </c>
      <c r="H204" s="235">
        <v>9.0</v>
      </c>
      <c r="I204" s="235">
        <v>1.0</v>
      </c>
      <c r="J204" s="235">
        <v>1.0</v>
      </c>
      <c r="K204" s="235">
        <v>7.0</v>
      </c>
      <c r="L204" s="68" t="s">
        <v>191</v>
      </c>
    </row>
    <row r="205">
      <c r="A205" s="258">
        <v>45183.0</v>
      </c>
      <c r="B205" s="152" t="s">
        <v>54</v>
      </c>
      <c r="C205" s="152" t="s">
        <v>23</v>
      </c>
      <c r="D205" s="234" t="s">
        <v>168</v>
      </c>
      <c r="E205" s="258">
        <v>45184.0</v>
      </c>
      <c r="F205" s="238">
        <v>0.020833333333333332</v>
      </c>
      <c r="G205" s="237">
        <v>0.16666666666666666</v>
      </c>
      <c r="H205" s="235">
        <v>3.5</v>
      </c>
      <c r="I205" s="235">
        <v>0.0</v>
      </c>
      <c r="J205" s="235">
        <v>0.0</v>
      </c>
      <c r="K205" s="235">
        <v>3.5</v>
      </c>
    </row>
    <row r="206">
      <c r="A206" s="258">
        <v>45183.0</v>
      </c>
      <c r="B206" s="152" t="s">
        <v>54</v>
      </c>
      <c r="C206" s="152" t="s">
        <v>51</v>
      </c>
      <c r="D206" s="234" t="s">
        <v>168</v>
      </c>
      <c r="E206" s="258">
        <v>45184.0</v>
      </c>
      <c r="F206" s="238">
        <v>0.16666666666666666</v>
      </c>
      <c r="G206" s="237">
        <v>0.4375</v>
      </c>
      <c r="H206" s="235">
        <v>6.5</v>
      </c>
      <c r="I206" s="235">
        <v>2.0</v>
      </c>
      <c r="J206" s="235">
        <v>2.5</v>
      </c>
      <c r="K206" s="236">
        <v>2.0</v>
      </c>
      <c r="L206" s="68" t="s">
        <v>411</v>
      </c>
    </row>
    <row r="207">
      <c r="A207" s="258">
        <v>45183.0</v>
      </c>
      <c r="B207" s="152" t="s">
        <v>123</v>
      </c>
      <c r="C207" s="152" t="s">
        <v>23</v>
      </c>
      <c r="D207" s="234" t="s">
        <v>168</v>
      </c>
      <c r="E207" s="258">
        <v>45184.0</v>
      </c>
      <c r="F207" s="237">
        <v>0.16666666666666666</v>
      </c>
      <c r="G207" s="238">
        <v>0.4583333333333333</v>
      </c>
      <c r="H207" s="235">
        <v>7.0</v>
      </c>
      <c r="I207" s="236">
        <v>0.0</v>
      </c>
      <c r="J207" s="236">
        <v>5.0</v>
      </c>
      <c r="K207" s="235">
        <v>2.0</v>
      </c>
    </row>
    <row r="208">
      <c r="A208" s="258">
        <v>45183.0</v>
      </c>
      <c r="B208" s="153" t="s">
        <v>45</v>
      </c>
      <c r="C208" s="153" t="s">
        <v>1</v>
      </c>
      <c r="D208" s="234" t="s">
        <v>168</v>
      </c>
      <c r="E208" s="258">
        <v>45184.0</v>
      </c>
      <c r="F208" s="235">
        <v>0.0</v>
      </c>
      <c r="G208" s="235">
        <v>0.0</v>
      </c>
      <c r="H208" s="235">
        <v>0.0</v>
      </c>
      <c r="I208" s="236">
        <v>0.0</v>
      </c>
      <c r="J208" s="235">
        <v>0.0</v>
      </c>
      <c r="K208" s="235">
        <v>0.0</v>
      </c>
      <c r="L208" s="68" t="s">
        <v>63</v>
      </c>
    </row>
    <row r="209">
      <c r="A209" s="258">
        <v>45183.0</v>
      </c>
      <c r="B209" s="152" t="s">
        <v>32</v>
      </c>
      <c r="C209" s="153" t="s">
        <v>1</v>
      </c>
      <c r="D209" s="234" t="s">
        <v>168</v>
      </c>
      <c r="E209" s="258">
        <v>45184.0</v>
      </c>
      <c r="F209" s="237">
        <v>0.16666666666666666</v>
      </c>
      <c r="G209" s="238">
        <v>0.4791666666666667</v>
      </c>
      <c r="H209" s="235">
        <v>7.5</v>
      </c>
      <c r="I209" s="236">
        <v>0.0</v>
      </c>
      <c r="J209" s="236">
        <v>5.5</v>
      </c>
      <c r="K209" s="235">
        <v>2.0</v>
      </c>
      <c r="L209" s="152"/>
    </row>
    <row r="210">
      <c r="A210" s="258">
        <v>45183.0</v>
      </c>
      <c r="B210" s="152" t="s">
        <v>30</v>
      </c>
      <c r="C210" s="153" t="s">
        <v>1</v>
      </c>
      <c r="D210" s="234" t="s">
        <v>168</v>
      </c>
      <c r="E210" s="258">
        <v>45184.0</v>
      </c>
      <c r="F210" s="238">
        <v>0.20833333333333334</v>
      </c>
      <c r="G210" s="238">
        <v>0.4791666666666667</v>
      </c>
      <c r="H210" s="236">
        <v>6.5</v>
      </c>
      <c r="I210" s="236">
        <v>0.0</v>
      </c>
      <c r="J210" s="236">
        <v>5.5</v>
      </c>
      <c r="K210" s="236">
        <v>1.0</v>
      </c>
      <c r="L210" s="152"/>
    </row>
    <row r="211">
      <c r="A211" s="258">
        <v>45183.0</v>
      </c>
      <c r="B211" s="152" t="s">
        <v>55</v>
      </c>
      <c r="C211" s="152" t="s">
        <v>145</v>
      </c>
      <c r="D211" s="234" t="s">
        <v>168</v>
      </c>
      <c r="E211" s="258">
        <v>45184.0</v>
      </c>
      <c r="F211" s="238">
        <v>0.16666666666666666</v>
      </c>
      <c r="G211" s="237">
        <v>0.4375</v>
      </c>
      <c r="H211" s="235">
        <v>6.5</v>
      </c>
      <c r="I211" s="235">
        <v>0.0</v>
      </c>
      <c r="J211" s="235">
        <v>4.5</v>
      </c>
      <c r="K211" s="235">
        <v>2.0</v>
      </c>
      <c r="L211" s="152"/>
    </row>
    <row r="212">
      <c r="A212" s="258">
        <v>45183.0</v>
      </c>
      <c r="B212" s="152" t="s">
        <v>55</v>
      </c>
      <c r="C212" s="153" t="s">
        <v>51</v>
      </c>
      <c r="D212" s="234" t="s">
        <v>168</v>
      </c>
      <c r="E212" s="258">
        <v>45184.0</v>
      </c>
      <c r="F212" s="237">
        <v>0.4375</v>
      </c>
      <c r="G212" s="237">
        <v>0.5</v>
      </c>
      <c r="H212" s="235">
        <v>1.5</v>
      </c>
      <c r="I212" s="235">
        <v>0.0</v>
      </c>
      <c r="J212" s="235">
        <v>1.5</v>
      </c>
      <c r="K212" s="235">
        <v>0.0</v>
      </c>
      <c r="L212" s="152"/>
    </row>
    <row r="213">
      <c r="A213" s="258">
        <v>45183.0</v>
      </c>
      <c r="B213" s="153" t="s">
        <v>69</v>
      </c>
      <c r="C213" s="153" t="s">
        <v>51</v>
      </c>
      <c r="D213" s="234" t="s">
        <v>168</v>
      </c>
      <c r="E213" s="258">
        <v>45184.0</v>
      </c>
      <c r="F213" s="235">
        <v>0.0</v>
      </c>
      <c r="G213" s="235">
        <v>0.0</v>
      </c>
      <c r="H213" s="235">
        <v>0.0</v>
      </c>
      <c r="I213" s="235">
        <v>0.0</v>
      </c>
      <c r="J213" s="235">
        <v>0.0</v>
      </c>
      <c r="K213" s="235">
        <v>0.0</v>
      </c>
      <c r="L213" s="152" t="s">
        <v>166</v>
      </c>
    </row>
    <row r="214">
      <c r="A214" s="258">
        <v>45183.0</v>
      </c>
      <c r="B214" s="155" t="s">
        <v>190</v>
      </c>
      <c r="C214" s="153" t="s">
        <v>51</v>
      </c>
      <c r="D214" s="234" t="s">
        <v>168</v>
      </c>
      <c r="E214" s="258">
        <v>45184.0</v>
      </c>
      <c r="F214" s="238">
        <v>0.20833333333333334</v>
      </c>
      <c r="G214" s="237">
        <v>0.5416666666666666</v>
      </c>
      <c r="H214" s="235">
        <v>8.0</v>
      </c>
      <c r="I214" s="236">
        <v>0.0</v>
      </c>
      <c r="J214" s="235">
        <v>7.0</v>
      </c>
      <c r="K214" s="236">
        <v>1.0</v>
      </c>
      <c r="L214" s="152"/>
    </row>
    <row r="215">
      <c r="A215" s="258">
        <v>45183.0</v>
      </c>
      <c r="B215" s="155" t="s">
        <v>82</v>
      </c>
      <c r="C215" s="152" t="s">
        <v>35</v>
      </c>
      <c r="D215" s="234" t="s">
        <v>168</v>
      </c>
      <c r="E215" s="258">
        <v>45184.0</v>
      </c>
      <c r="F215" s="238">
        <v>0.20833333333333334</v>
      </c>
      <c r="G215" s="238">
        <v>0.4583333333333333</v>
      </c>
      <c r="H215" s="236">
        <v>6.0</v>
      </c>
      <c r="I215" s="236">
        <v>0.0</v>
      </c>
      <c r="J215" s="236">
        <v>5.0</v>
      </c>
      <c r="K215" s="236">
        <v>1.0</v>
      </c>
      <c r="L215" s="68"/>
    </row>
    <row r="216">
      <c r="A216" s="258">
        <v>45183.0</v>
      </c>
      <c r="B216" s="153" t="s">
        <v>103</v>
      </c>
      <c r="C216" s="153" t="s">
        <v>31</v>
      </c>
      <c r="D216" s="234" t="s">
        <v>168</v>
      </c>
      <c r="E216" s="258">
        <v>45184.0</v>
      </c>
      <c r="F216" s="238">
        <v>0.20833333333333334</v>
      </c>
      <c r="G216" s="238">
        <v>0.5208333333333334</v>
      </c>
      <c r="H216" s="236">
        <v>7.5</v>
      </c>
      <c r="I216" s="236">
        <v>0.0</v>
      </c>
      <c r="J216" s="236">
        <v>6.5</v>
      </c>
      <c r="K216" s="236">
        <v>1.0</v>
      </c>
      <c r="L216" s="152"/>
    </row>
    <row r="217">
      <c r="A217" s="258">
        <v>45183.0</v>
      </c>
      <c r="B217" s="153" t="s">
        <v>97</v>
      </c>
      <c r="C217" s="153" t="s">
        <v>31</v>
      </c>
      <c r="D217" s="234" t="s">
        <v>168</v>
      </c>
      <c r="E217" s="258">
        <v>45184.0</v>
      </c>
      <c r="F217" s="237">
        <v>0.22916666666666666</v>
      </c>
      <c r="G217" s="237">
        <v>0.5416666666666666</v>
      </c>
      <c r="H217" s="235">
        <v>7.5</v>
      </c>
      <c r="I217" s="235">
        <v>0.0</v>
      </c>
      <c r="J217" s="235">
        <v>7.0</v>
      </c>
      <c r="K217" s="235">
        <v>0.5</v>
      </c>
    </row>
    <row r="218">
      <c r="A218" s="258">
        <v>45184.0</v>
      </c>
      <c r="B218" s="153" t="s">
        <v>88</v>
      </c>
      <c r="C218" s="153" t="s">
        <v>31</v>
      </c>
      <c r="D218" s="234" t="s">
        <v>168</v>
      </c>
      <c r="E218" s="258">
        <v>45184.0</v>
      </c>
      <c r="F218" s="235">
        <v>0.0</v>
      </c>
      <c r="G218" s="235">
        <v>0.0</v>
      </c>
      <c r="H218" s="235">
        <v>0.0</v>
      </c>
      <c r="I218" s="236">
        <v>0.0</v>
      </c>
      <c r="J218" s="236">
        <v>0.0</v>
      </c>
      <c r="K218" s="235">
        <v>0.0</v>
      </c>
      <c r="L218" s="152" t="s">
        <v>25</v>
      </c>
    </row>
    <row r="219">
      <c r="A219" s="258">
        <v>45184.0</v>
      </c>
      <c r="B219" s="152" t="s">
        <v>335</v>
      </c>
      <c r="C219" s="152" t="s">
        <v>51</v>
      </c>
      <c r="D219" s="234" t="s">
        <v>168</v>
      </c>
      <c r="E219" s="258">
        <v>45184.0</v>
      </c>
      <c r="F219" s="238">
        <v>0.9583333333333334</v>
      </c>
      <c r="G219" s="237">
        <v>0.20833333333333334</v>
      </c>
      <c r="H219" s="235">
        <v>6.0</v>
      </c>
      <c r="I219" s="236">
        <v>0.0</v>
      </c>
      <c r="J219" s="236">
        <v>0.0</v>
      </c>
      <c r="K219" s="235">
        <v>6.0</v>
      </c>
      <c r="L219" s="152"/>
    </row>
    <row r="220">
      <c r="A220" s="258">
        <v>45184.0</v>
      </c>
      <c r="B220" s="153" t="s">
        <v>139</v>
      </c>
      <c r="C220" s="153" t="s">
        <v>35</v>
      </c>
      <c r="D220" s="234" t="s">
        <v>168</v>
      </c>
      <c r="E220" s="258">
        <v>45184.0</v>
      </c>
      <c r="F220" s="238">
        <v>0.9583333333333334</v>
      </c>
      <c r="G220" s="237">
        <v>0.25</v>
      </c>
      <c r="H220" s="235">
        <v>7.0</v>
      </c>
      <c r="I220" s="235">
        <v>0.0</v>
      </c>
      <c r="J220" s="235">
        <v>0.0</v>
      </c>
      <c r="K220" s="235">
        <v>7.0</v>
      </c>
      <c r="L220" s="152"/>
    </row>
    <row r="221">
      <c r="A221" s="258">
        <v>45184.0</v>
      </c>
      <c r="B221" s="152" t="s">
        <v>32</v>
      </c>
      <c r="C221" s="153" t="s">
        <v>1</v>
      </c>
      <c r="D221" s="234" t="s">
        <v>168</v>
      </c>
      <c r="E221" s="258">
        <v>45184.0</v>
      </c>
      <c r="F221" s="237">
        <v>0.9375</v>
      </c>
      <c r="G221" s="237">
        <v>0.20833333333333334</v>
      </c>
      <c r="H221" s="235">
        <v>6.5</v>
      </c>
      <c r="I221" s="236">
        <v>0.0</v>
      </c>
      <c r="J221" s="236">
        <v>0.0</v>
      </c>
      <c r="K221" s="235">
        <v>6.5</v>
      </c>
      <c r="L221" s="152"/>
    </row>
    <row r="222">
      <c r="A222" s="258">
        <v>45184.0</v>
      </c>
      <c r="B222" s="152" t="s">
        <v>18</v>
      </c>
      <c r="C222" s="153" t="s">
        <v>1</v>
      </c>
      <c r="D222" s="234" t="s">
        <v>168</v>
      </c>
      <c r="E222" s="258">
        <v>45184.0</v>
      </c>
      <c r="F222" s="237">
        <v>0.9375</v>
      </c>
      <c r="G222" s="237">
        <v>0.16666666666666666</v>
      </c>
      <c r="H222" s="235">
        <v>5.5</v>
      </c>
      <c r="I222" s="236">
        <v>0.0</v>
      </c>
      <c r="J222" s="236">
        <v>0.0</v>
      </c>
      <c r="K222" s="235">
        <v>5.5</v>
      </c>
      <c r="L222" s="152"/>
    </row>
    <row r="223">
      <c r="A223" s="258">
        <v>45184.0</v>
      </c>
      <c r="B223" s="152" t="s">
        <v>50</v>
      </c>
      <c r="C223" s="153" t="s">
        <v>31</v>
      </c>
      <c r="D223" s="234" t="s">
        <v>168</v>
      </c>
      <c r="E223" s="258">
        <v>45184.0</v>
      </c>
      <c r="F223" s="238">
        <v>0.9166666666666666</v>
      </c>
      <c r="G223" s="237">
        <v>0.25</v>
      </c>
      <c r="H223" s="235">
        <v>8.0</v>
      </c>
      <c r="I223" s="236">
        <v>0.0</v>
      </c>
      <c r="J223" s="236">
        <v>0.0</v>
      </c>
      <c r="K223" s="235">
        <v>8.0</v>
      </c>
      <c r="L223" s="152"/>
    </row>
    <row r="224">
      <c r="A224" s="258">
        <v>45184.0</v>
      </c>
      <c r="B224" s="152" t="s">
        <v>50</v>
      </c>
      <c r="C224" s="152" t="s">
        <v>35</v>
      </c>
      <c r="D224" s="234" t="s">
        <v>170</v>
      </c>
      <c r="E224" s="258">
        <v>45185.0</v>
      </c>
      <c r="F224" s="237">
        <v>0.25</v>
      </c>
      <c r="G224" s="237">
        <v>0.375</v>
      </c>
      <c r="H224" s="68">
        <v>3.0</v>
      </c>
      <c r="I224" s="68">
        <v>3.0</v>
      </c>
      <c r="J224" s="68">
        <v>0.0</v>
      </c>
      <c r="K224" s="68">
        <v>0.0</v>
      </c>
      <c r="L224" s="152" t="s">
        <v>259</v>
      </c>
    </row>
    <row r="225">
      <c r="A225" s="258">
        <v>45184.0</v>
      </c>
      <c r="B225" s="152" t="s">
        <v>52</v>
      </c>
      <c r="C225" s="152" t="s">
        <v>23</v>
      </c>
      <c r="D225" s="234" t="s">
        <v>170</v>
      </c>
      <c r="E225" s="258">
        <v>45185.0</v>
      </c>
      <c r="F225" s="238">
        <v>0.020833333333333332</v>
      </c>
      <c r="G225" s="237">
        <v>0.16666666666666666</v>
      </c>
      <c r="H225" s="68">
        <v>3.5</v>
      </c>
      <c r="I225" s="68">
        <v>0.0</v>
      </c>
      <c r="J225" s="68">
        <v>0.0</v>
      </c>
      <c r="K225" s="68">
        <v>3.5</v>
      </c>
      <c r="L225" s="152"/>
    </row>
    <row r="226">
      <c r="A226" s="258">
        <v>45184.0</v>
      </c>
      <c r="B226" s="152" t="s">
        <v>52</v>
      </c>
      <c r="C226" s="152" t="s">
        <v>49</v>
      </c>
      <c r="D226" s="234" t="s">
        <v>170</v>
      </c>
      <c r="E226" s="258">
        <v>45185.0</v>
      </c>
      <c r="F226" s="238">
        <v>0.16666666666666666</v>
      </c>
      <c r="G226" s="237">
        <v>0.3333333333333333</v>
      </c>
      <c r="H226" s="235">
        <v>4.0</v>
      </c>
      <c r="I226" s="236">
        <v>0.0</v>
      </c>
      <c r="J226" s="235">
        <v>2.0</v>
      </c>
      <c r="K226" s="235">
        <v>2.0</v>
      </c>
      <c r="L226" s="152"/>
    </row>
    <row r="227">
      <c r="A227" s="258">
        <v>45184.0</v>
      </c>
      <c r="B227" s="153" t="s">
        <v>123</v>
      </c>
      <c r="C227" s="153" t="s">
        <v>23</v>
      </c>
      <c r="D227" s="234" t="s">
        <v>170</v>
      </c>
      <c r="E227" s="258">
        <v>45185.0</v>
      </c>
      <c r="F227" s="237">
        <v>0.16666666666666666</v>
      </c>
      <c r="G227" s="238">
        <v>0.4583333333333333</v>
      </c>
      <c r="H227" s="235">
        <v>7.0</v>
      </c>
      <c r="I227" s="236">
        <v>0.0</v>
      </c>
      <c r="J227" s="236">
        <v>5.0</v>
      </c>
      <c r="K227" s="235">
        <v>2.0</v>
      </c>
    </row>
    <row r="228">
      <c r="A228" s="258">
        <v>45184.0</v>
      </c>
      <c r="B228" s="153" t="s">
        <v>45</v>
      </c>
      <c r="C228" s="153" t="s">
        <v>1</v>
      </c>
      <c r="D228" s="234" t="s">
        <v>170</v>
      </c>
      <c r="E228" s="258">
        <v>45185.0</v>
      </c>
      <c r="F228" s="238">
        <v>0.20833333333333334</v>
      </c>
      <c r="G228" s="237">
        <v>0.5625</v>
      </c>
      <c r="H228" s="235">
        <v>8.5</v>
      </c>
      <c r="I228" s="235">
        <v>0.5</v>
      </c>
      <c r="J228" s="235">
        <v>7.0</v>
      </c>
      <c r="K228" s="236">
        <v>1.0</v>
      </c>
      <c r="L228" s="68" t="s">
        <v>192</v>
      </c>
    </row>
    <row r="229">
      <c r="A229" s="258">
        <v>45184.0</v>
      </c>
      <c r="B229" s="152" t="s">
        <v>30</v>
      </c>
      <c r="C229" s="153" t="s">
        <v>1</v>
      </c>
      <c r="D229" s="234" t="s">
        <v>170</v>
      </c>
      <c r="E229" s="258">
        <v>45185.0</v>
      </c>
      <c r="F229" s="237">
        <v>0.16666666666666666</v>
      </c>
      <c r="G229" s="237">
        <v>0.5625</v>
      </c>
      <c r="H229" s="235">
        <v>9.5</v>
      </c>
      <c r="I229" s="235">
        <v>1.5</v>
      </c>
      <c r="J229" s="235">
        <v>6.0</v>
      </c>
      <c r="K229" s="235">
        <v>2.0</v>
      </c>
      <c r="L229" s="68" t="s">
        <v>336</v>
      </c>
    </row>
    <row r="230">
      <c r="A230" s="258">
        <v>45184.0</v>
      </c>
      <c r="B230" s="152" t="s">
        <v>55</v>
      </c>
      <c r="C230" s="152" t="s">
        <v>145</v>
      </c>
      <c r="D230" s="234" t="s">
        <v>170</v>
      </c>
      <c r="E230" s="258">
        <v>45185.0</v>
      </c>
      <c r="F230" s="238">
        <v>0.16666666666666666</v>
      </c>
      <c r="G230" s="238">
        <v>0.4583333333333333</v>
      </c>
      <c r="H230" s="235">
        <v>7.0</v>
      </c>
      <c r="I230" s="235">
        <v>0.0</v>
      </c>
      <c r="J230" s="235">
        <v>5.0</v>
      </c>
      <c r="K230" s="235">
        <v>2.0</v>
      </c>
      <c r="L230" s="68"/>
    </row>
    <row r="231">
      <c r="A231" s="258">
        <v>45184.0</v>
      </c>
      <c r="B231" s="152" t="s">
        <v>54</v>
      </c>
      <c r="C231" s="152" t="s">
        <v>51</v>
      </c>
      <c r="D231" s="234" t="s">
        <v>170</v>
      </c>
      <c r="E231" s="258">
        <v>45185.0</v>
      </c>
      <c r="F231" s="235">
        <v>0.0</v>
      </c>
      <c r="G231" s="235">
        <v>0.0</v>
      </c>
      <c r="H231" s="235">
        <v>0.0</v>
      </c>
      <c r="I231" s="235">
        <v>0.0</v>
      </c>
      <c r="J231" s="235">
        <v>0.0</v>
      </c>
      <c r="K231" s="235">
        <v>0.0</v>
      </c>
      <c r="L231" s="152" t="s">
        <v>25</v>
      </c>
    </row>
    <row r="232">
      <c r="A232" s="258">
        <v>45184.0</v>
      </c>
      <c r="B232" s="153" t="s">
        <v>69</v>
      </c>
      <c r="C232" s="153" t="s">
        <v>51</v>
      </c>
      <c r="D232" s="234" t="s">
        <v>170</v>
      </c>
      <c r="E232" s="258">
        <v>45185.0</v>
      </c>
      <c r="F232" s="237">
        <v>0.125</v>
      </c>
      <c r="G232" s="238">
        <v>0.5</v>
      </c>
      <c r="H232" s="235">
        <v>9.0</v>
      </c>
      <c r="I232" s="235">
        <v>1.0</v>
      </c>
      <c r="J232" s="235">
        <v>5.0</v>
      </c>
      <c r="K232" s="235">
        <v>3.0</v>
      </c>
      <c r="L232" s="68" t="s">
        <v>191</v>
      </c>
    </row>
    <row r="233">
      <c r="A233" s="258">
        <v>45184.0</v>
      </c>
      <c r="B233" s="155" t="s">
        <v>190</v>
      </c>
      <c r="C233" s="153" t="s">
        <v>51</v>
      </c>
      <c r="D233" s="234" t="s">
        <v>170</v>
      </c>
      <c r="E233" s="258">
        <v>45185.0</v>
      </c>
      <c r="F233" s="238">
        <v>0.20833333333333334</v>
      </c>
      <c r="G233" s="238">
        <v>0.5208333333333334</v>
      </c>
      <c r="H233" s="236">
        <v>7.5</v>
      </c>
      <c r="I233" s="236">
        <v>0.0</v>
      </c>
      <c r="J233" s="236">
        <v>6.5</v>
      </c>
      <c r="K233" s="236">
        <v>1.0</v>
      </c>
      <c r="L233" s="68"/>
    </row>
    <row r="234">
      <c r="A234" s="258">
        <v>45184.0</v>
      </c>
      <c r="B234" s="155" t="s">
        <v>82</v>
      </c>
      <c r="C234" s="152" t="s">
        <v>35</v>
      </c>
      <c r="D234" s="234" t="s">
        <v>170</v>
      </c>
      <c r="E234" s="258">
        <v>45185.0</v>
      </c>
      <c r="F234" s="237">
        <v>0.16666666666666666</v>
      </c>
      <c r="G234" s="238">
        <v>0.4583333333333333</v>
      </c>
      <c r="H234" s="235">
        <v>7.0</v>
      </c>
      <c r="I234" s="236">
        <v>0.0</v>
      </c>
      <c r="J234" s="236">
        <v>5.0</v>
      </c>
      <c r="K234" s="235">
        <v>2.0</v>
      </c>
    </row>
    <row r="235">
      <c r="A235" s="258">
        <v>45184.0</v>
      </c>
      <c r="B235" s="153" t="s">
        <v>103</v>
      </c>
      <c r="C235" s="153" t="s">
        <v>31</v>
      </c>
      <c r="D235" s="234" t="s">
        <v>170</v>
      </c>
      <c r="E235" s="258">
        <v>45185.0</v>
      </c>
      <c r="F235" s="237">
        <v>0.22916666666666666</v>
      </c>
      <c r="G235" s="237">
        <v>0.5625</v>
      </c>
      <c r="H235" s="235">
        <v>8.0</v>
      </c>
      <c r="I235" s="235">
        <v>0.0</v>
      </c>
      <c r="J235" s="235">
        <v>7.5</v>
      </c>
      <c r="K235" s="235">
        <v>0.5</v>
      </c>
    </row>
    <row r="236">
      <c r="A236" s="258">
        <v>45184.0</v>
      </c>
      <c r="B236" s="153" t="s">
        <v>97</v>
      </c>
      <c r="C236" s="153" t="s">
        <v>31</v>
      </c>
      <c r="D236" s="234" t="s">
        <v>170</v>
      </c>
      <c r="E236" s="258">
        <v>45185.0</v>
      </c>
      <c r="F236" s="237">
        <v>0.25</v>
      </c>
      <c r="G236" s="237">
        <v>0.5833333333333334</v>
      </c>
      <c r="H236" s="235">
        <v>8.0</v>
      </c>
      <c r="I236" s="235">
        <v>0.0</v>
      </c>
      <c r="J236" s="235">
        <v>8.0</v>
      </c>
      <c r="K236" s="235">
        <v>0.0</v>
      </c>
    </row>
    <row r="237">
      <c r="A237" s="258">
        <v>45185.0</v>
      </c>
      <c r="B237" s="153" t="s">
        <v>88</v>
      </c>
      <c r="C237" s="153" t="s">
        <v>31</v>
      </c>
      <c r="D237" s="234" t="s">
        <v>170</v>
      </c>
      <c r="E237" s="258">
        <v>45185.0</v>
      </c>
      <c r="F237" s="238">
        <v>0.9166666666666666</v>
      </c>
      <c r="G237" s="237">
        <v>0.25</v>
      </c>
      <c r="H237" s="235">
        <v>8.0</v>
      </c>
      <c r="I237" s="236">
        <v>0.0</v>
      </c>
      <c r="J237" s="236">
        <v>0.0</v>
      </c>
      <c r="K237" s="235">
        <v>8.0</v>
      </c>
    </row>
    <row r="238">
      <c r="A238" s="258">
        <v>45185.0</v>
      </c>
      <c r="B238" s="152" t="s">
        <v>50</v>
      </c>
      <c r="C238" s="153" t="s">
        <v>31</v>
      </c>
      <c r="D238" s="234" t="s">
        <v>170</v>
      </c>
      <c r="E238" s="258">
        <v>45185.0</v>
      </c>
      <c r="F238" s="235">
        <v>0.0</v>
      </c>
      <c r="G238" s="235">
        <v>0.0</v>
      </c>
      <c r="H238" s="235">
        <v>0.0</v>
      </c>
      <c r="I238" s="235">
        <v>0.0</v>
      </c>
      <c r="J238" s="235">
        <v>0.0</v>
      </c>
      <c r="K238" s="235">
        <v>0.0</v>
      </c>
      <c r="L238" s="68" t="s">
        <v>25</v>
      </c>
    </row>
    <row r="239">
      <c r="A239" s="258">
        <v>45185.0</v>
      </c>
      <c r="B239" s="152" t="s">
        <v>335</v>
      </c>
      <c r="C239" s="152" t="s">
        <v>51</v>
      </c>
      <c r="D239" s="234" t="s">
        <v>170</v>
      </c>
      <c r="E239" s="258">
        <v>45185.0</v>
      </c>
      <c r="F239" s="238">
        <v>0.9583333333333334</v>
      </c>
      <c r="G239" s="237">
        <v>0.20833333333333334</v>
      </c>
      <c r="H239" s="235">
        <v>6.0</v>
      </c>
      <c r="I239" s="236">
        <v>0.0</v>
      </c>
      <c r="J239" s="236">
        <v>0.0</v>
      </c>
      <c r="K239" s="235">
        <v>6.0</v>
      </c>
      <c r="L239" s="152"/>
    </row>
    <row r="240">
      <c r="A240" s="258">
        <v>45185.0</v>
      </c>
      <c r="B240" s="153" t="s">
        <v>139</v>
      </c>
      <c r="C240" s="153" t="s">
        <v>35</v>
      </c>
      <c r="D240" s="234" t="s">
        <v>170</v>
      </c>
      <c r="E240" s="258">
        <v>45185.0</v>
      </c>
      <c r="F240" s="238">
        <v>0.9583333333333334</v>
      </c>
      <c r="G240" s="237">
        <v>0.20833333333333334</v>
      </c>
      <c r="H240" s="235">
        <v>6.0</v>
      </c>
      <c r="I240" s="236">
        <v>0.0</v>
      </c>
      <c r="J240" s="236">
        <v>0.0</v>
      </c>
      <c r="K240" s="235">
        <v>6.0</v>
      </c>
      <c r="L240" s="152"/>
    </row>
    <row r="241">
      <c r="A241" s="258">
        <v>45185.0</v>
      </c>
      <c r="B241" s="152" t="s">
        <v>32</v>
      </c>
      <c r="C241" s="153" t="s">
        <v>1</v>
      </c>
      <c r="D241" s="234" t="s">
        <v>170</v>
      </c>
      <c r="E241" s="258">
        <v>45185.0</v>
      </c>
      <c r="F241" s="237">
        <v>0.9375</v>
      </c>
      <c r="G241" s="237">
        <v>0.20833333333333334</v>
      </c>
      <c r="H241" s="235">
        <v>6.5</v>
      </c>
      <c r="I241" s="236">
        <v>0.0</v>
      </c>
      <c r="J241" s="236">
        <v>0.0</v>
      </c>
      <c r="K241" s="235">
        <v>6.5</v>
      </c>
      <c r="L241" s="152"/>
    </row>
    <row r="242">
      <c r="A242" s="258">
        <v>45185.0</v>
      </c>
      <c r="B242" s="152" t="s">
        <v>18</v>
      </c>
      <c r="C242" s="153" t="s">
        <v>1</v>
      </c>
      <c r="D242" s="234" t="s">
        <v>170</v>
      </c>
      <c r="E242" s="258">
        <v>45185.0</v>
      </c>
      <c r="F242" s="237">
        <v>0.9375</v>
      </c>
      <c r="G242" s="237">
        <v>0.20833333333333334</v>
      </c>
      <c r="H242" s="235">
        <v>6.5</v>
      </c>
      <c r="I242" s="236">
        <v>0.0</v>
      </c>
      <c r="J242" s="236">
        <v>0.0</v>
      </c>
      <c r="K242" s="235">
        <v>6.5</v>
      </c>
      <c r="L242" s="153"/>
    </row>
    <row r="243">
      <c r="A243" s="258">
        <v>45185.0</v>
      </c>
      <c r="B243" s="152" t="s">
        <v>52</v>
      </c>
      <c r="C243" s="152" t="s">
        <v>23</v>
      </c>
      <c r="D243" s="234" t="s">
        <v>172</v>
      </c>
      <c r="E243" s="258">
        <v>45186.0</v>
      </c>
      <c r="F243" s="238">
        <v>0.020833333333333332</v>
      </c>
      <c r="G243" s="237">
        <v>0.16666666666666666</v>
      </c>
      <c r="H243" s="68">
        <v>3.5</v>
      </c>
      <c r="I243" s="68">
        <v>0.0</v>
      </c>
      <c r="J243" s="68">
        <v>0.0</v>
      </c>
      <c r="K243" s="68">
        <v>3.5</v>
      </c>
      <c r="L243" s="152"/>
    </row>
    <row r="244">
      <c r="A244" s="258">
        <v>45185.0</v>
      </c>
      <c r="B244" s="152" t="s">
        <v>52</v>
      </c>
      <c r="C244" s="152" t="s">
        <v>49</v>
      </c>
      <c r="D244" s="234" t="s">
        <v>172</v>
      </c>
      <c r="E244" s="258">
        <v>45186.0</v>
      </c>
      <c r="F244" s="238">
        <v>0.16666666666666666</v>
      </c>
      <c r="G244" s="237">
        <v>0.375</v>
      </c>
      <c r="H244" s="235">
        <v>5.0</v>
      </c>
      <c r="I244" s="236">
        <v>0.0</v>
      </c>
      <c r="J244" s="235">
        <v>3.0</v>
      </c>
      <c r="K244" s="235">
        <v>2.0</v>
      </c>
      <c r="L244" s="68" t="s">
        <v>192</v>
      </c>
    </row>
    <row r="245">
      <c r="A245" s="258">
        <v>45185.0</v>
      </c>
      <c r="B245" s="153" t="s">
        <v>123</v>
      </c>
      <c r="C245" s="153" t="s">
        <v>23</v>
      </c>
      <c r="D245" s="234" t="s">
        <v>172</v>
      </c>
      <c r="E245" s="258">
        <v>45186.0</v>
      </c>
      <c r="F245" s="237">
        <v>0.16666666666666666</v>
      </c>
      <c r="G245" s="238">
        <v>0.4583333333333333</v>
      </c>
      <c r="H245" s="235">
        <v>7.0</v>
      </c>
      <c r="I245" s="236">
        <v>0.0</v>
      </c>
      <c r="J245" s="236">
        <v>5.0</v>
      </c>
      <c r="K245" s="235">
        <v>2.0</v>
      </c>
    </row>
    <row r="246">
      <c r="A246" s="258">
        <v>45185.0</v>
      </c>
      <c r="B246" s="152" t="s">
        <v>55</v>
      </c>
      <c r="C246" s="152" t="s">
        <v>145</v>
      </c>
      <c r="D246" s="234" t="s">
        <v>172</v>
      </c>
      <c r="E246" s="258">
        <v>45186.0</v>
      </c>
      <c r="F246" s="237">
        <v>0.16666666666666666</v>
      </c>
      <c r="G246" s="237">
        <v>0.4166666666666667</v>
      </c>
      <c r="H246" s="235">
        <v>6.0</v>
      </c>
      <c r="I246" s="236">
        <v>0.0</v>
      </c>
      <c r="J246" s="235">
        <v>4.0</v>
      </c>
      <c r="K246" s="235">
        <v>2.0</v>
      </c>
      <c r="L246" s="68"/>
    </row>
    <row r="247">
      <c r="A247" s="258">
        <v>45185.0</v>
      </c>
      <c r="B247" s="153" t="s">
        <v>45</v>
      </c>
      <c r="C247" s="153" t="s">
        <v>1</v>
      </c>
      <c r="D247" s="234" t="s">
        <v>172</v>
      </c>
      <c r="E247" s="258">
        <v>45186.0</v>
      </c>
      <c r="F247" s="238">
        <v>0.20833333333333334</v>
      </c>
      <c r="G247" s="237">
        <v>0.5625</v>
      </c>
      <c r="H247" s="235">
        <v>8.5</v>
      </c>
      <c r="I247" s="235">
        <v>0.5</v>
      </c>
      <c r="J247" s="235">
        <v>7.0</v>
      </c>
      <c r="K247" s="236">
        <v>1.0</v>
      </c>
      <c r="L247" s="68" t="s">
        <v>192</v>
      </c>
    </row>
    <row r="248">
      <c r="A248" s="258">
        <v>45185.0</v>
      </c>
      <c r="B248" s="152" t="s">
        <v>30</v>
      </c>
      <c r="C248" s="153" t="s">
        <v>1</v>
      </c>
      <c r="D248" s="234" t="s">
        <v>172</v>
      </c>
      <c r="E248" s="258">
        <v>45186.0</v>
      </c>
      <c r="F248" s="238">
        <v>0.20833333333333334</v>
      </c>
      <c r="G248" s="237">
        <v>0.5625</v>
      </c>
      <c r="H248" s="235">
        <v>8.5</v>
      </c>
      <c r="I248" s="235">
        <v>0.5</v>
      </c>
      <c r="J248" s="235">
        <v>7.0</v>
      </c>
      <c r="K248" s="236">
        <v>1.0</v>
      </c>
      <c r="L248" s="68" t="s">
        <v>192</v>
      </c>
    </row>
    <row r="249">
      <c r="A249" s="258">
        <v>45185.0</v>
      </c>
      <c r="B249" s="152" t="s">
        <v>54</v>
      </c>
      <c r="C249" s="152" t="s">
        <v>51</v>
      </c>
      <c r="D249" s="234" t="s">
        <v>172</v>
      </c>
      <c r="E249" s="258">
        <v>45186.0</v>
      </c>
      <c r="F249" s="237">
        <v>0.16666666666666666</v>
      </c>
      <c r="G249" s="238">
        <v>0.5208333333333334</v>
      </c>
      <c r="H249" s="235">
        <v>8.5</v>
      </c>
      <c r="I249" s="235">
        <v>0.5</v>
      </c>
      <c r="J249" s="235">
        <v>6.0</v>
      </c>
      <c r="K249" s="235">
        <v>2.0</v>
      </c>
      <c r="L249" s="68"/>
    </row>
    <row r="250">
      <c r="A250" s="258">
        <v>45185.0</v>
      </c>
      <c r="B250" s="153" t="s">
        <v>69</v>
      </c>
      <c r="C250" s="153" t="s">
        <v>51</v>
      </c>
      <c r="D250" s="234" t="s">
        <v>172</v>
      </c>
      <c r="E250" s="258">
        <v>45186.0</v>
      </c>
      <c r="F250" s="237">
        <v>0.125</v>
      </c>
      <c r="G250" s="238">
        <v>0.5</v>
      </c>
      <c r="H250" s="235">
        <v>9.0</v>
      </c>
      <c r="I250" s="235">
        <v>1.0</v>
      </c>
      <c r="J250" s="235">
        <v>5.0</v>
      </c>
      <c r="K250" s="235">
        <v>3.0</v>
      </c>
      <c r="L250" s="68" t="s">
        <v>191</v>
      </c>
    </row>
    <row r="251">
      <c r="A251" s="258">
        <v>45185.0</v>
      </c>
      <c r="B251" s="155" t="s">
        <v>190</v>
      </c>
      <c r="C251" s="153" t="s">
        <v>51</v>
      </c>
      <c r="D251" s="234" t="s">
        <v>172</v>
      </c>
      <c r="E251" s="258">
        <v>45186.0</v>
      </c>
      <c r="F251" s="235">
        <v>0.0</v>
      </c>
      <c r="G251" s="235">
        <v>0.0</v>
      </c>
      <c r="H251" s="235">
        <v>0.0</v>
      </c>
      <c r="I251" s="236">
        <v>0.0</v>
      </c>
      <c r="J251" s="235">
        <v>0.0</v>
      </c>
      <c r="K251" s="235">
        <v>0.0</v>
      </c>
      <c r="L251" s="68" t="s">
        <v>25</v>
      </c>
    </row>
    <row r="252" ht="15.0" customHeight="1">
      <c r="A252" s="258">
        <v>45185.0</v>
      </c>
      <c r="B252" s="155" t="s">
        <v>82</v>
      </c>
      <c r="C252" s="152" t="s">
        <v>35</v>
      </c>
      <c r="D252" s="234" t="s">
        <v>172</v>
      </c>
      <c r="E252" s="258">
        <v>45186.0</v>
      </c>
      <c r="F252" s="238">
        <v>0.20833333333333334</v>
      </c>
      <c r="G252" s="238">
        <v>0.4583333333333333</v>
      </c>
      <c r="H252" s="236">
        <v>6.0</v>
      </c>
      <c r="I252" s="236">
        <v>0.0</v>
      </c>
      <c r="J252" s="236">
        <v>5.0</v>
      </c>
      <c r="K252" s="236">
        <v>1.0</v>
      </c>
    </row>
    <row r="253" ht="15.0" customHeight="1">
      <c r="A253" s="258">
        <v>45185.0</v>
      </c>
      <c r="B253" s="153" t="s">
        <v>103</v>
      </c>
      <c r="C253" s="153" t="s">
        <v>31</v>
      </c>
      <c r="D253" s="234" t="s">
        <v>172</v>
      </c>
      <c r="E253" s="258">
        <v>45186.0</v>
      </c>
      <c r="F253" s="237">
        <v>0.22916666666666666</v>
      </c>
      <c r="G253" s="237">
        <v>0.5625</v>
      </c>
      <c r="H253" s="235">
        <v>8.0</v>
      </c>
      <c r="I253" s="235">
        <v>0.0</v>
      </c>
      <c r="J253" s="235">
        <v>7.5</v>
      </c>
      <c r="K253" s="235">
        <v>0.5</v>
      </c>
    </row>
    <row r="254">
      <c r="A254" s="258">
        <v>45185.0</v>
      </c>
      <c r="B254" s="153" t="s">
        <v>97</v>
      </c>
      <c r="C254" s="153" t="s">
        <v>31</v>
      </c>
      <c r="D254" s="234" t="s">
        <v>172</v>
      </c>
      <c r="E254" s="258">
        <v>45186.0</v>
      </c>
      <c r="F254" s="237">
        <v>0.25</v>
      </c>
      <c r="G254" s="237">
        <v>0.5833333333333334</v>
      </c>
      <c r="H254" s="235">
        <v>8.0</v>
      </c>
      <c r="I254" s="235">
        <v>0.0</v>
      </c>
      <c r="J254" s="235">
        <v>8.0</v>
      </c>
      <c r="K254" s="235">
        <v>0.0</v>
      </c>
      <c r="L254" s="152"/>
    </row>
    <row r="255">
      <c r="A255" s="258">
        <v>45186.0</v>
      </c>
      <c r="B255" s="152" t="s">
        <v>88</v>
      </c>
      <c r="C255" s="153" t="s">
        <v>31</v>
      </c>
      <c r="D255" s="234" t="s">
        <v>172</v>
      </c>
      <c r="E255" s="258">
        <v>45186.0</v>
      </c>
      <c r="F255" s="238">
        <v>0.9166666666666666</v>
      </c>
      <c r="G255" s="237">
        <v>0.20833333333333334</v>
      </c>
      <c r="H255" s="235">
        <v>7.0</v>
      </c>
      <c r="I255" s="235">
        <v>0.0</v>
      </c>
      <c r="J255" s="235">
        <v>0.0</v>
      </c>
      <c r="K255" s="235">
        <v>7.0</v>
      </c>
    </row>
    <row r="256">
      <c r="A256" s="258">
        <v>45186.0</v>
      </c>
      <c r="B256" s="153" t="s">
        <v>335</v>
      </c>
      <c r="C256" s="153" t="s">
        <v>51</v>
      </c>
      <c r="D256" s="234" t="s">
        <v>172</v>
      </c>
      <c r="E256" s="258">
        <v>45186.0</v>
      </c>
      <c r="F256" s="238">
        <v>0.9583333333333334</v>
      </c>
      <c r="G256" s="237">
        <v>0.20833333333333334</v>
      </c>
      <c r="H256" s="235">
        <v>6.0</v>
      </c>
      <c r="I256" s="236">
        <v>0.0</v>
      </c>
      <c r="J256" s="236">
        <v>0.0</v>
      </c>
      <c r="K256" s="235">
        <v>6.0</v>
      </c>
      <c r="L256" s="152"/>
    </row>
    <row r="257">
      <c r="A257" s="258">
        <v>45186.0</v>
      </c>
      <c r="B257" s="152" t="s">
        <v>82</v>
      </c>
      <c r="C257" s="153" t="s">
        <v>35</v>
      </c>
      <c r="D257" s="234" t="s">
        <v>172</v>
      </c>
      <c r="E257" s="258">
        <v>45186.0</v>
      </c>
      <c r="F257" s="238">
        <v>0.9583333333333334</v>
      </c>
      <c r="G257" s="237">
        <v>0.4583333333333333</v>
      </c>
      <c r="H257" s="235">
        <v>12.0</v>
      </c>
      <c r="I257" s="235">
        <v>4.0</v>
      </c>
      <c r="J257" s="235">
        <v>1.0</v>
      </c>
      <c r="K257" s="235">
        <v>7.0</v>
      </c>
      <c r="L257" s="152" t="s">
        <v>261</v>
      </c>
    </row>
    <row r="258">
      <c r="A258" s="258">
        <v>45186.0</v>
      </c>
      <c r="B258" s="153" t="s">
        <v>139</v>
      </c>
      <c r="C258" s="153" t="s">
        <v>35</v>
      </c>
      <c r="D258" s="234" t="s">
        <v>172</v>
      </c>
      <c r="E258" s="258">
        <v>45186.0</v>
      </c>
      <c r="F258" s="235">
        <v>0.0</v>
      </c>
      <c r="G258" s="235">
        <v>0.0</v>
      </c>
      <c r="H258" s="235">
        <v>0.0</v>
      </c>
      <c r="I258" s="236">
        <v>0.0</v>
      </c>
      <c r="J258" s="236">
        <v>0.0</v>
      </c>
      <c r="K258" s="235">
        <v>0.0</v>
      </c>
      <c r="L258" s="152" t="s">
        <v>25</v>
      </c>
    </row>
    <row r="259">
      <c r="A259" s="258"/>
      <c r="B259" s="152"/>
      <c r="C259" s="152"/>
      <c r="D259" s="234"/>
      <c r="E259" s="258"/>
      <c r="F259" s="238"/>
      <c r="G259" s="237"/>
      <c r="H259" s="68"/>
      <c r="I259" s="68"/>
      <c r="J259" s="68"/>
      <c r="K259" s="68"/>
    </row>
    <row r="260">
      <c r="A260" s="258"/>
      <c r="B260" s="152"/>
      <c r="C260" s="152"/>
      <c r="D260" s="234"/>
      <c r="E260" s="258"/>
      <c r="F260" s="237"/>
      <c r="G260" s="238"/>
      <c r="H260" s="68"/>
      <c r="I260" s="68"/>
      <c r="J260" s="68"/>
      <c r="K260" s="68"/>
      <c r="L260" s="68"/>
      <c r="M260" s="68"/>
    </row>
    <row r="261">
      <c r="A261" s="258"/>
      <c r="B261" s="152"/>
      <c r="C261" s="152"/>
      <c r="D261" s="234"/>
      <c r="E261" s="258"/>
      <c r="F261" s="237"/>
      <c r="G261" s="237"/>
      <c r="H261" s="68"/>
      <c r="I261" s="68"/>
      <c r="J261" s="68"/>
      <c r="K261" s="68"/>
      <c r="L261" s="68"/>
      <c r="M261" s="68"/>
    </row>
    <row r="262">
      <c r="A262" s="258"/>
      <c r="B262" s="152"/>
      <c r="C262" s="152"/>
      <c r="D262" s="234"/>
      <c r="E262" s="258"/>
      <c r="F262" s="238"/>
      <c r="G262" s="237"/>
      <c r="H262" s="235"/>
      <c r="I262" s="235"/>
      <c r="J262" s="235"/>
      <c r="K262" s="235"/>
      <c r="L262" s="68"/>
      <c r="M262" s="68"/>
    </row>
    <row r="263">
      <c r="A263" s="258"/>
      <c r="B263" s="152"/>
      <c r="C263" s="152"/>
      <c r="D263" s="234"/>
      <c r="E263" s="258"/>
      <c r="F263" s="238"/>
      <c r="G263" s="237"/>
      <c r="H263" s="68"/>
      <c r="I263" s="68"/>
      <c r="J263" s="68"/>
      <c r="K263" s="68"/>
      <c r="L263" s="68"/>
      <c r="M263" s="68"/>
    </row>
    <row r="264">
      <c r="A264" s="258"/>
      <c r="B264" s="152"/>
      <c r="C264" s="152"/>
      <c r="D264" s="234"/>
      <c r="E264" s="258"/>
      <c r="F264" s="238"/>
      <c r="G264" s="237"/>
      <c r="H264" s="235"/>
      <c r="I264" s="236"/>
      <c r="J264" s="235"/>
      <c r="K264" s="235"/>
      <c r="L264" s="68"/>
      <c r="M264" s="68"/>
    </row>
    <row r="265">
      <c r="A265" s="258"/>
      <c r="B265" s="152"/>
      <c r="C265" s="152"/>
      <c r="D265" s="234"/>
      <c r="E265" s="258"/>
      <c r="F265" s="237"/>
      <c r="G265" s="238"/>
      <c r="H265" s="235"/>
      <c r="I265" s="236"/>
      <c r="J265" s="236"/>
      <c r="K265" s="235"/>
      <c r="L265" s="68"/>
      <c r="M265" s="68"/>
    </row>
    <row r="266">
      <c r="A266" s="258"/>
      <c r="B266" s="152"/>
      <c r="C266" s="152"/>
      <c r="D266" s="234"/>
      <c r="E266" s="258"/>
      <c r="F266" s="238"/>
      <c r="G266" s="238"/>
      <c r="H266" s="236"/>
      <c r="I266" s="236"/>
      <c r="J266" s="236"/>
      <c r="K266" s="236"/>
      <c r="L266" s="68"/>
      <c r="M266" s="68"/>
    </row>
    <row r="267">
      <c r="A267" s="258"/>
      <c r="B267" s="152"/>
      <c r="C267" s="152"/>
      <c r="D267" s="234"/>
      <c r="E267" s="258"/>
      <c r="F267" s="238"/>
      <c r="G267" s="238"/>
      <c r="H267" s="236"/>
      <c r="I267" s="236"/>
      <c r="J267" s="236"/>
      <c r="K267" s="236"/>
      <c r="L267" s="68"/>
      <c r="M267" s="68"/>
    </row>
    <row r="268">
      <c r="A268" s="258"/>
      <c r="B268" s="152"/>
      <c r="C268" s="152"/>
      <c r="D268" s="234"/>
      <c r="E268" s="258"/>
      <c r="F268" s="238"/>
      <c r="G268" s="237"/>
      <c r="H268" s="235"/>
      <c r="I268" s="235"/>
      <c r="J268" s="236"/>
      <c r="K268" s="236"/>
      <c r="L268" s="68"/>
      <c r="M268" s="68"/>
    </row>
    <row r="269">
      <c r="A269" s="258"/>
      <c r="B269" s="152"/>
      <c r="C269" s="152"/>
      <c r="D269" s="234"/>
      <c r="E269" s="258"/>
      <c r="F269" s="238"/>
      <c r="G269" s="238"/>
      <c r="H269" s="236"/>
      <c r="I269" s="236"/>
      <c r="J269" s="236"/>
      <c r="K269" s="236"/>
      <c r="L269" s="68"/>
      <c r="M269" s="68"/>
    </row>
    <row r="270">
      <c r="A270" s="258"/>
      <c r="B270" s="152"/>
      <c r="C270" s="152"/>
      <c r="D270" s="234"/>
      <c r="E270" s="258"/>
      <c r="F270" s="238"/>
      <c r="G270" s="238"/>
      <c r="H270" s="236"/>
      <c r="I270" s="236"/>
      <c r="J270" s="236"/>
      <c r="K270" s="236"/>
      <c r="L270" s="68"/>
      <c r="M270" s="68"/>
    </row>
    <row r="271">
      <c r="A271" s="258"/>
      <c r="B271" s="152"/>
      <c r="C271" s="152"/>
      <c r="D271" s="234"/>
      <c r="E271" s="258"/>
      <c r="F271" s="238"/>
      <c r="G271" s="237"/>
      <c r="H271" s="235"/>
      <c r="I271" s="236"/>
      <c r="J271" s="235"/>
      <c r="K271" s="236"/>
      <c r="L271" s="68"/>
      <c r="M271" s="68"/>
    </row>
    <row r="272">
      <c r="A272" s="258"/>
      <c r="B272" s="152"/>
      <c r="C272" s="152"/>
      <c r="D272" s="234"/>
      <c r="E272" s="258"/>
      <c r="F272" s="235"/>
      <c r="G272" s="235"/>
      <c r="H272" s="68"/>
      <c r="I272" s="68"/>
      <c r="J272" s="68"/>
      <c r="K272" s="68"/>
      <c r="L272" s="68"/>
      <c r="M272" s="68"/>
    </row>
    <row r="273">
      <c r="A273" s="233"/>
      <c r="B273" s="153"/>
      <c r="C273" s="68"/>
      <c r="D273" s="259"/>
      <c r="E273" s="233"/>
      <c r="F273" s="238"/>
      <c r="G273" s="237"/>
      <c r="H273" s="235"/>
      <c r="I273" s="235"/>
      <c r="J273" s="235"/>
      <c r="K273" s="235"/>
      <c r="L273" s="68"/>
    </row>
    <row r="274">
      <c r="A274" s="233"/>
      <c r="B274" s="153"/>
      <c r="C274" s="153"/>
      <c r="D274" s="259"/>
      <c r="E274" s="233"/>
      <c r="F274" s="238"/>
      <c r="G274" s="237"/>
      <c r="H274" s="236"/>
      <c r="I274" s="236"/>
      <c r="J274" s="236"/>
      <c r="K274" s="236"/>
    </row>
    <row r="275">
      <c r="A275" s="233"/>
      <c r="B275" s="152"/>
      <c r="C275" s="153"/>
      <c r="D275" s="259"/>
      <c r="E275" s="233"/>
      <c r="F275" s="237"/>
      <c r="G275" s="237"/>
      <c r="H275" s="235"/>
      <c r="I275" s="236"/>
      <c r="J275" s="236"/>
      <c r="K275" s="235"/>
      <c r="L275" s="153"/>
    </row>
    <row r="276">
      <c r="A276" s="233"/>
      <c r="B276" s="153"/>
      <c r="C276" s="68"/>
      <c r="D276" s="259"/>
      <c r="E276" s="233"/>
      <c r="F276" s="238"/>
      <c r="G276" s="238"/>
      <c r="H276" s="236"/>
      <c r="I276" s="236"/>
      <c r="J276" s="236"/>
      <c r="K276" s="236"/>
    </row>
    <row r="277">
      <c r="A277" s="233"/>
      <c r="B277" s="152"/>
      <c r="C277" s="68"/>
      <c r="D277" s="259"/>
      <c r="E277" s="233"/>
      <c r="F277" s="235"/>
      <c r="G277" s="235"/>
      <c r="H277" s="236"/>
      <c r="I277" s="236"/>
      <c r="J277" s="236"/>
      <c r="K277" s="236"/>
      <c r="L277" s="68"/>
    </row>
    <row r="291">
      <c r="A291" s="233"/>
      <c r="B291" s="152"/>
      <c r="D291" s="234"/>
      <c r="E291" s="233"/>
      <c r="F291" s="237"/>
      <c r="G291" s="237"/>
      <c r="H291" s="235"/>
      <c r="I291" s="235"/>
      <c r="J291" s="235"/>
      <c r="K291" s="235"/>
    </row>
    <row r="292">
      <c r="A292" s="233"/>
      <c r="B292" s="152"/>
      <c r="D292" s="234"/>
      <c r="E292" s="233"/>
    </row>
    <row r="293">
      <c r="A293" s="233"/>
      <c r="D293" s="234"/>
      <c r="E293" s="233"/>
      <c r="F293" s="237"/>
      <c r="G293" s="237"/>
    </row>
    <row r="294">
      <c r="A294" s="233"/>
      <c r="D294" s="234"/>
      <c r="E294" s="233"/>
    </row>
    <row r="295">
      <c r="A295" s="233"/>
      <c r="D295" s="234"/>
      <c r="E295" s="233"/>
      <c r="F295" s="237"/>
      <c r="G295" s="237"/>
    </row>
    <row r="296">
      <c r="A296" s="233"/>
      <c r="D296" s="234"/>
      <c r="E296" s="233"/>
      <c r="F296" s="237"/>
      <c r="G296" s="237"/>
    </row>
    <row r="297">
      <c r="A297" s="233"/>
      <c r="D297" s="234"/>
      <c r="E297" s="233"/>
      <c r="F297" s="237"/>
      <c r="G297" s="237"/>
    </row>
    <row r="298">
      <c r="A298" s="233"/>
      <c r="D298" s="234"/>
      <c r="E298" s="233"/>
      <c r="F298" s="237"/>
      <c r="G298" s="237"/>
    </row>
    <row r="299">
      <c r="A299" s="233"/>
      <c r="D299" s="234"/>
      <c r="E299" s="233"/>
      <c r="F299" s="237"/>
      <c r="G299" s="237"/>
      <c r="L299" s="152"/>
    </row>
    <row r="476">
      <c r="A476" s="233"/>
      <c r="D476" s="234"/>
      <c r="E476" s="233"/>
      <c r="F476" s="237"/>
      <c r="G476" s="237"/>
      <c r="H476" s="235"/>
      <c r="I476" s="236"/>
      <c r="J476" s="236"/>
      <c r="K476" s="235"/>
    </row>
    <row r="477">
      <c r="A477" s="233"/>
      <c r="D477" s="234"/>
      <c r="E477" s="233"/>
      <c r="F477" s="237"/>
      <c r="G477" s="237"/>
      <c r="H477" s="235"/>
      <c r="I477" s="236"/>
      <c r="J477" s="236"/>
      <c r="K477" s="235"/>
    </row>
    <row r="478">
      <c r="A478" s="233"/>
      <c r="D478" s="234"/>
      <c r="E478" s="233"/>
      <c r="F478" s="237"/>
      <c r="G478" s="237"/>
      <c r="H478" s="235"/>
      <c r="I478" s="236"/>
      <c r="J478" s="236"/>
      <c r="K478" s="235"/>
      <c r="L478" s="152"/>
    </row>
  </sheetData>
  <autoFilter ref="$A$1:$AC$311"/>
  <customSheetViews>
    <customSheetView guid="{482CA3F1-235E-4CBB-838F-2B51A4768B5C}" filter="1" showAutoFilter="1">
      <autoFilter ref="$A$1:$AC$276"/>
    </customSheetView>
    <customSheetView guid="{6F7B0752-2D34-424D-B3B4-CA21D0151CF6}" filter="1" showAutoFilter="1">
      <autoFilter ref="$A$1:$L$477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NEO"/>
          </filters>
        </filterColumn>
      </autoFilter>
    </customSheetView>
    <customSheetView guid="{E03E75B9-18D3-4F9C-8E98-9CFDBAC1C039}" filter="1" showAutoFilter="1">
      <autoFilter ref="$A$1:$AC$276"/>
    </customSheetView>
    <customSheetView guid="{6AFCB687-A5B1-4A43-94F3-0C0C9622126F}" filter="1" showAutoFilter="1">
      <autoFilter ref="$A$1:$L$477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JC"/>
            <filter val="NEO"/>
          </filters>
        </filterColumn>
      </autoFilter>
    </customSheetView>
    <customSheetView guid="{15494CB8-74BA-41CD-979C-0A1F98FA7AD5}" filter="1" showAutoFilter="1">
      <autoFilter ref="$A$1:$L$477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NEO"/>
          </filters>
        </filterColumn>
      </autoFilter>
    </customSheetView>
  </customSheetViews>
  <conditionalFormatting sqref="F2:K290 Q37:V38 L83 L95:L104 L110:L113 L115:L123 L129 L139:L141 L144 L221:L229 L231 L239:L250 L257:L258">
    <cfRule type="expression" dxfId="0" priority="1">
      <formula>MOD</formula>
    </cfRule>
  </conditionalFormatting>
  <conditionalFormatting sqref="F2:G288 H2:K142 Q37:V38 L95:L104 L110:L113 L121:L123 L129 L139:L141 H144:K288 L144 L221:L229 L231 L239:L244 L249:L250 L257:L258">
    <cfRule type="expression" dxfId="0" priority="2">
      <formula>MOD</formula>
    </cfRule>
  </conditionalFormatting>
  <conditionalFormatting sqref="F2:K14 F37:K39 F71:K277 L95:L104 L110:L113 L121:L123 L129 L139:L141 L144 L221:L229 L231 L239:L244 L249:L250 L257:L258 F291:K291 F293:K293 F295:K303 F305:K308 F310:K311 F398:K478">
    <cfRule type="expression" dxfId="0" priority="3">
      <formula>MOD</formula>
    </cfRule>
  </conditionalFormatting>
  <conditionalFormatting sqref="F2:K14 F37:K39 F71:K277 L95:L104 L110:L113 L121:L123 L129 L139:L141 L144 L221:L229 L231 L239:L244 L249:L250 L257:L258 F291:K291 F293:K293 F295:K303 F305:K308 F310:K311 F398:F401 G398:G478 H398:K401 F403 H403:K403 F405:F478 H405:K478">
    <cfRule type="expression" dxfId="0" priority="4">
      <formula>MOD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45180.0</v>
      </c>
      <c r="F3" s="14"/>
      <c r="G3" s="14"/>
      <c r="H3" s="14"/>
      <c r="I3" s="15"/>
      <c r="J3" s="15"/>
      <c r="K3" s="16"/>
      <c r="L3" s="13">
        <v>45181.0</v>
      </c>
      <c r="M3" s="15"/>
      <c r="N3" s="15"/>
      <c r="O3" s="15"/>
      <c r="P3" s="15"/>
      <c r="Q3" s="11"/>
      <c r="R3" s="17"/>
      <c r="S3" s="13">
        <v>45182.0</v>
      </c>
      <c r="T3" s="11"/>
      <c r="U3" s="15"/>
      <c r="V3" s="15"/>
      <c r="W3" s="11"/>
      <c r="X3" s="18"/>
      <c r="Y3" s="14"/>
      <c r="Z3" s="13">
        <v>45183.0</v>
      </c>
      <c r="AA3" s="15"/>
      <c r="AB3" s="15"/>
      <c r="AC3" s="11"/>
      <c r="AD3" s="15"/>
      <c r="AE3" s="15"/>
      <c r="AF3" s="12"/>
      <c r="AG3" s="13">
        <v>45184.0</v>
      </c>
      <c r="AH3" s="15"/>
      <c r="AI3" s="11"/>
      <c r="AJ3" s="15"/>
      <c r="AK3" s="15"/>
      <c r="AL3" s="15"/>
      <c r="AM3" s="18"/>
      <c r="AN3" s="13">
        <v>45185.0</v>
      </c>
      <c r="AO3" s="11"/>
      <c r="AP3" s="19"/>
      <c r="AQ3" s="19"/>
      <c r="AR3" s="19"/>
      <c r="AS3" s="19"/>
      <c r="AT3" s="14"/>
      <c r="AU3" s="13">
        <v>45186.0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45180.0</v>
      </c>
      <c r="D5" s="38" t="s">
        <v>352</v>
      </c>
      <c r="E5" s="39" t="s">
        <v>208</v>
      </c>
      <c r="F5" s="40">
        <v>0.0</v>
      </c>
      <c r="G5" s="40">
        <v>5.5</v>
      </c>
      <c r="H5" s="40">
        <v>0.0</v>
      </c>
      <c r="I5" s="57" t="s">
        <v>46</v>
      </c>
      <c r="J5" s="37">
        <v>45182.0</v>
      </c>
      <c r="K5" s="38" t="s">
        <v>337</v>
      </c>
      <c r="L5" s="39" t="s">
        <v>195</v>
      </c>
      <c r="M5" s="40">
        <v>5.5</v>
      </c>
      <c r="N5" s="40">
        <v>2.0</v>
      </c>
      <c r="O5" s="40">
        <v>0.0</v>
      </c>
      <c r="P5" s="38" t="s">
        <v>36</v>
      </c>
      <c r="Q5" s="37">
        <v>45183.0</v>
      </c>
      <c r="R5" s="38" t="s">
        <v>273</v>
      </c>
      <c r="S5" s="39" t="s">
        <v>39</v>
      </c>
      <c r="T5" s="40">
        <v>5.5</v>
      </c>
      <c r="U5" s="40">
        <v>1.0</v>
      </c>
      <c r="V5" s="40">
        <v>0.0</v>
      </c>
      <c r="W5" s="43" t="s">
        <v>26</v>
      </c>
      <c r="X5" s="37">
        <v>45183.0</v>
      </c>
      <c r="Y5" s="38" t="s">
        <v>352</v>
      </c>
      <c r="Z5" s="39" t="s">
        <v>208</v>
      </c>
      <c r="AA5" s="40">
        <v>0.0</v>
      </c>
      <c r="AB5" s="40">
        <v>5.5</v>
      </c>
      <c r="AC5" s="40">
        <v>0.0</v>
      </c>
      <c r="AD5" s="56" t="s">
        <v>56</v>
      </c>
      <c r="AE5" s="37">
        <v>45184.0</v>
      </c>
      <c r="AF5" s="38" t="s">
        <v>352</v>
      </c>
      <c r="AG5" s="39" t="s">
        <v>208</v>
      </c>
      <c r="AH5" s="40">
        <v>0.0</v>
      </c>
      <c r="AI5" s="40">
        <v>5.5</v>
      </c>
      <c r="AJ5" s="40">
        <v>0.0</v>
      </c>
      <c r="AK5" s="66" t="s">
        <v>57</v>
      </c>
      <c r="AL5" s="37">
        <v>45185.0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45187.0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11</v>
      </c>
      <c r="BA5" s="39">
        <f t="shared" si="1"/>
        <v>26</v>
      </c>
      <c r="BB5" s="39">
        <f t="shared" si="1"/>
        <v>0</v>
      </c>
      <c r="BC5" s="50">
        <f t="shared" ref="BC5:BC12" si="3">SUM(AZ5,BA5,BB5)</f>
        <v>37</v>
      </c>
      <c r="BD5" s="51"/>
      <c r="BE5" s="39">
        <f t="shared" ref="BE5:BE11" si="4">AZ5*80</f>
        <v>880</v>
      </c>
      <c r="BF5" s="39">
        <f t="shared" ref="BF5:BF11" si="5">BA5*88</f>
        <v>2288</v>
      </c>
      <c r="BG5" s="39">
        <f t="shared" ref="BG5:BG11" si="6">BB5*80</f>
        <v>0</v>
      </c>
      <c r="BH5" s="39">
        <f t="shared" ref="BH5:BH12" si="7">SUM(BE5,BF5,BG5)</f>
        <v>3168</v>
      </c>
      <c r="BI5" s="51"/>
      <c r="BJ5" s="52" t="s">
        <v>1</v>
      </c>
      <c r="BK5" s="53">
        <f>BC14</f>
        <v>187</v>
      </c>
      <c r="BL5" s="51"/>
      <c r="BM5" s="51"/>
    </row>
    <row r="6">
      <c r="A6" s="35" t="s">
        <v>32</v>
      </c>
      <c r="B6" s="41" t="s">
        <v>33</v>
      </c>
      <c r="C6" s="37">
        <v>45181.0</v>
      </c>
      <c r="D6" s="38" t="s">
        <v>337</v>
      </c>
      <c r="E6" s="39" t="s">
        <v>195</v>
      </c>
      <c r="F6" s="40">
        <v>5.5</v>
      </c>
      <c r="G6" s="40">
        <v>2.0</v>
      </c>
      <c r="H6" s="40">
        <v>0.0</v>
      </c>
      <c r="I6" s="57" t="s">
        <v>46</v>
      </c>
      <c r="J6" s="37">
        <v>45182.0</v>
      </c>
      <c r="K6" s="38" t="s">
        <v>273</v>
      </c>
      <c r="L6" s="39" t="s">
        <v>39</v>
      </c>
      <c r="M6" s="40">
        <v>5.5</v>
      </c>
      <c r="N6" s="40">
        <v>1.0</v>
      </c>
      <c r="O6" s="40">
        <v>0.0</v>
      </c>
      <c r="P6" s="38" t="s">
        <v>36</v>
      </c>
      <c r="Q6" s="37">
        <v>45183.0</v>
      </c>
      <c r="R6" s="38" t="s">
        <v>25</v>
      </c>
      <c r="S6" s="39" t="s">
        <v>25</v>
      </c>
      <c r="T6" s="40">
        <v>0.0</v>
      </c>
      <c r="U6" s="40">
        <v>0.0</v>
      </c>
      <c r="V6" s="40">
        <v>0.0</v>
      </c>
      <c r="W6" s="56" t="s">
        <v>37</v>
      </c>
      <c r="X6" s="37">
        <v>45184.0</v>
      </c>
      <c r="Y6" s="38" t="s">
        <v>337</v>
      </c>
      <c r="Z6" s="39" t="s">
        <v>195</v>
      </c>
      <c r="AA6" s="40">
        <v>5.5</v>
      </c>
      <c r="AB6" s="40">
        <v>2.0</v>
      </c>
      <c r="AC6" s="40">
        <v>0.0</v>
      </c>
      <c r="AD6" s="56" t="s">
        <v>56</v>
      </c>
      <c r="AE6" s="37">
        <v>45184.0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45185.0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45187.0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16.5</v>
      </c>
      <c r="BA6" s="39">
        <f t="shared" si="2"/>
        <v>23</v>
      </c>
      <c r="BB6" s="39">
        <f t="shared" si="2"/>
        <v>0</v>
      </c>
      <c r="BC6" s="50">
        <f t="shared" si="3"/>
        <v>39.5</v>
      </c>
      <c r="BD6" s="51"/>
      <c r="BE6" s="39">
        <f t="shared" si="4"/>
        <v>1320</v>
      </c>
      <c r="BF6" s="39">
        <f t="shared" si="5"/>
        <v>2024</v>
      </c>
      <c r="BG6" s="39">
        <f t="shared" si="6"/>
        <v>0</v>
      </c>
      <c r="BH6" s="39">
        <f t="shared" si="7"/>
        <v>3344</v>
      </c>
      <c r="BI6" s="51"/>
      <c r="BJ6" s="52" t="s">
        <v>31</v>
      </c>
      <c r="BK6" s="55">
        <f>BC40</f>
        <v>158.5</v>
      </c>
      <c r="BL6" s="51"/>
      <c r="BM6" s="51"/>
    </row>
    <row r="7">
      <c r="A7" s="35" t="s">
        <v>30</v>
      </c>
      <c r="B7" s="41" t="s">
        <v>33</v>
      </c>
      <c r="C7" s="37">
        <v>45181.0</v>
      </c>
      <c r="D7" s="38" t="s">
        <v>337</v>
      </c>
      <c r="E7" s="39" t="s">
        <v>195</v>
      </c>
      <c r="F7" s="40">
        <v>5.5</v>
      </c>
      <c r="G7" s="40">
        <v>2.0</v>
      </c>
      <c r="H7" s="40">
        <v>0.0</v>
      </c>
      <c r="I7" s="57" t="s">
        <v>46</v>
      </c>
      <c r="J7" s="37">
        <v>45182.0</v>
      </c>
      <c r="K7" s="38" t="s">
        <v>25</v>
      </c>
      <c r="L7" s="39" t="s">
        <v>25</v>
      </c>
      <c r="M7" s="40">
        <v>0.0</v>
      </c>
      <c r="N7" s="40">
        <v>0.0</v>
      </c>
      <c r="O7" s="40">
        <v>0.0</v>
      </c>
      <c r="P7" s="42" t="s">
        <v>24</v>
      </c>
      <c r="Q7" s="37">
        <v>45182.0</v>
      </c>
      <c r="R7" s="38" t="s">
        <v>412</v>
      </c>
      <c r="S7" s="39" t="s">
        <v>413</v>
      </c>
      <c r="T7" s="40">
        <v>0.5</v>
      </c>
      <c r="U7" s="40">
        <v>7.5</v>
      </c>
      <c r="V7" s="40">
        <v>5.0</v>
      </c>
      <c r="W7" s="56" t="s">
        <v>37</v>
      </c>
      <c r="X7" s="37">
        <v>45184.0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45185.0</v>
      </c>
      <c r="AF7" s="38" t="s">
        <v>353</v>
      </c>
      <c r="AG7" s="39" t="s">
        <v>354</v>
      </c>
      <c r="AH7" s="40">
        <v>6.0</v>
      </c>
      <c r="AI7" s="40">
        <v>2.0</v>
      </c>
      <c r="AJ7" s="40">
        <v>1.5</v>
      </c>
      <c r="AK7" s="47" t="s">
        <v>43</v>
      </c>
      <c r="AL7" s="37">
        <v>45186.0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45187.0</v>
      </c>
      <c r="AT7" s="38" t="s">
        <v>337</v>
      </c>
      <c r="AU7" s="39" t="s">
        <v>195</v>
      </c>
      <c r="AV7" s="40">
        <v>5.5</v>
      </c>
      <c r="AW7" s="40">
        <v>2.0</v>
      </c>
      <c r="AX7" s="40">
        <v>0.0</v>
      </c>
      <c r="AY7" s="48"/>
      <c r="AZ7" s="49">
        <f t="shared" ref="AZ7:BB7" si="8">SUM(F7,M7,T7,AA7,AH7,AO7,AV7)</f>
        <v>30</v>
      </c>
      <c r="BA7" s="39">
        <f t="shared" si="8"/>
        <v>15.5</v>
      </c>
      <c r="BB7" s="39">
        <f t="shared" si="8"/>
        <v>7</v>
      </c>
      <c r="BC7" s="50">
        <f t="shared" si="3"/>
        <v>52.5</v>
      </c>
      <c r="BD7" s="51"/>
      <c r="BE7" s="39">
        <f t="shared" si="4"/>
        <v>2400</v>
      </c>
      <c r="BF7" s="39">
        <f t="shared" si="5"/>
        <v>1364</v>
      </c>
      <c r="BG7" s="39">
        <f t="shared" si="6"/>
        <v>560</v>
      </c>
      <c r="BH7" s="39">
        <f t="shared" si="7"/>
        <v>4324</v>
      </c>
      <c r="BI7" s="51"/>
      <c r="BJ7" s="52" t="s">
        <v>23</v>
      </c>
      <c r="BK7" s="53">
        <f>BC50</f>
        <v>73.5</v>
      </c>
      <c r="BL7" s="51"/>
      <c r="BM7" s="51"/>
    </row>
    <row r="8">
      <c r="A8" s="35" t="s">
        <v>45</v>
      </c>
      <c r="B8" s="41" t="s">
        <v>33</v>
      </c>
      <c r="C8" s="37">
        <v>45181.0</v>
      </c>
      <c r="D8" s="38" t="s">
        <v>63</v>
      </c>
      <c r="E8" s="39" t="s">
        <v>63</v>
      </c>
      <c r="F8" s="40">
        <v>0.0</v>
      </c>
      <c r="G8" s="40">
        <v>0.0</v>
      </c>
      <c r="H8" s="40">
        <v>0.0</v>
      </c>
      <c r="I8" s="57" t="s">
        <v>46</v>
      </c>
      <c r="J8" s="37">
        <v>45182.0</v>
      </c>
      <c r="K8" s="38" t="s">
        <v>63</v>
      </c>
      <c r="L8" s="39" t="s">
        <v>63</v>
      </c>
      <c r="M8" s="40">
        <v>0.0</v>
      </c>
      <c r="N8" s="40">
        <v>0.0</v>
      </c>
      <c r="O8" s="40">
        <v>0.0</v>
      </c>
      <c r="P8" s="38" t="s">
        <v>36</v>
      </c>
      <c r="Q8" s="37">
        <v>45183.0</v>
      </c>
      <c r="R8" s="38" t="s">
        <v>63</v>
      </c>
      <c r="S8" s="39" t="s">
        <v>63</v>
      </c>
      <c r="T8" s="40">
        <v>0.0</v>
      </c>
      <c r="U8" s="40">
        <v>0.0</v>
      </c>
      <c r="V8" s="40">
        <v>0.0</v>
      </c>
      <c r="W8" s="56" t="s">
        <v>37</v>
      </c>
      <c r="X8" s="37">
        <v>45184.0</v>
      </c>
      <c r="Y8" s="38" t="s">
        <v>63</v>
      </c>
      <c r="Z8" s="39" t="s">
        <v>63</v>
      </c>
      <c r="AA8" s="40">
        <v>0.0</v>
      </c>
      <c r="AB8" s="40">
        <v>0.0</v>
      </c>
      <c r="AC8" s="40">
        <v>0.0</v>
      </c>
      <c r="AD8" s="56" t="s">
        <v>40</v>
      </c>
      <c r="AE8" s="37">
        <v>45185.0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45186.0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45187.0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19.5</v>
      </c>
      <c r="BA8" s="39">
        <f t="shared" si="9"/>
        <v>3</v>
      </c>
      <c r="BB8" s="39">
        <f t="shared" si="9"/>
        <v>1</v>
      </c>
      <c r="BC8" s="50">
        <f t="shared" si="3"/>
        <v>23.5</v>
      </c>
      <c r="BD8" s="51"/>
      <c r="BE8" s="39">
        <f t="shared" si="4"/>
        <v>1560</v>
      </c>
      <c r="BF8" s="39">
        <f t="shared" si="5"/>
        <v>264</v>
      </c>
      <c r="BG8" s="39">
        <f t="shared" si="6"/>
        <v>80</v>
      </c>
      <c r="BH8" s="39">
        <f t="shared" si="7"/>
        <v>1904</v>
      </c>
      <c r="BI8" s="51"/>
      <c r="BJ8" s="55" t="s">
        <v>49</v>
      </c>
      <c r="BK8" s="55">
        <f>BC60</f>
        <v>22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53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BC28</f>
        <v>155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41" t="s">
        <v>22</v>
      </c>
      <c r="J10" s="37">
        <v>45181.0</v>
      </c>
      <c r="K10" s="38" t="s">
        <v>272</v>
      </c>
      <c r="L10" s="39" t="s">
        <v>21</v>
      </c>
      <c r="M10" s="40">
        <v>0.0</v>
      </c>
      <c r="N10" s="40">
        <v>6.5</v>
      </c>
      <c r="O10" s="40">
        <v>0.0</v>
      </c>
      <c r="P10" s="42" t="s">
        <v>24</v>
      </c>
      <c r="Q10" s="37">
        <v>45182.0</v>
      </c>
      <c r="R10" s="38" t="s">
        <v>272</v>
      </c>
      <c r="S10" s="39" t="s">
        <v>21</v>
      </c>
      <c r="T10" s="40">
        <v>0.0</v>
      </c>
      <c r="U10" s="40">
        <v>6.5</v>
      </c>
      <c r="V10" s="40">
        <v>0.0</v>
      </c>
      <c r="W10" s="43" t="s">
        <v>26</v>
      </c>
      <c r="X10" s="37">
        <v>45183.0</v>
      </c>
      <c r="Y10" s="38" t="s">
        <v>272</v>
      </c>
      <c r="Z10" s="39" t="s">
        <v>21</v>
      </c>
      <c r="AA10" s="40">
        <v>0.0</v>
      </c>
      <c r="AB10" s="40">
        <v>6.5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</v>
      </c>
      <c r="BA10" s="39">
        <f t="shared" si="11"/>
        <v>19.5</v>
      </c>
      <c r="BB10" s="39">
        <f t="shared" si="11"/>
        <v>0</v>
      </c>
      <c r="BC10" s="50">
        <f t="shared" si="3"/>
        <v>19.5</v>
      </c>
      <c r="BD10" s="51"/>
      <c r="BE10" s="39">
        <f t="shared" si="4"/>
        <v>0</v>
      </c>
      <c r="BF10" s="39">
        <f t="shared" si="5"/>
        <v>1716</v>
      </c>
      <c r="BG10" s="39">
        <f t="shared" si="6"/>
        <v>0</v>
      </c>
      <c r="BH10" s="39">
        <f t="shared" si="7"/>
        <v>1716</v>
      </c>
      <c r="BI10" s="51"/>
      <c r="BJ10" s="62" t="s">
        <v>53</v>
      </c>
      <c r="BK10" s="62">
        <f>BC71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36" t="s">
        <v>19</v>
      </c>
      <c r="C12" s="37">
        <v>45180.0</v>
      </c>
      <c r="D12" s="38" t="s">
        <v>352</v>
      </c>
      <c r="E12" s="39" t="s">
        <v>208</v>
      </c>
      <c r="F12" s="40">
        <v>0.0</v>
      </c>
      <c r="G12" s="40">
        <v>5.5</v>
      </c>
      <c r="H12" s="40">
        <v>0.0</v>
      </c>
      <c r="I12" s="41" t="s">
        <v>22</v>
      </c>
      <c r="J12" s="37">
        <v>45181.0</v>
      </c>
      <c r="K12" s="38" t="s">
        <v>352</v>
      </c>
      <c r="L12" s="39" t="s">
        <v>208</v>
      </c>
      <c r="M12" s="40">
        <v>0.0</v>
      </c>
      <c r="N12" s="40">
        <v>5.5</v>
      </c>
      <c r="O12" s="40">
        <v>0.0</v>
      </c>
      <c r="P12" s="53"/>
      <c r="Q12" s="45"/>
      <c r="R12" s="39"/>
      <c r="S12" s="39"/>
      <c r="T12" s="40">
        <v>0.0</v>
      </c>
      <c r="U12" s="40">
        <v>0.0</v>
      </c>
      <c r="V12" s="40">
        <v>0.0</v>
      </c>
      <c r="W12" s="63"/>
      <c r="X12" s="45"/>
      <c r="Y12" s="39"/>
      <c r="Z12" s="39"/>
      <c r="AA12" s="40">
        <v>0.0</v>
      </c>
      <c r="AB12" s="40">
        <v>0.0</v>
      </c>
      <c r="AC12" s="40">
        <v>0.0</v>
      </c>
      <c r="AD12" s="44"/>
      <c r="AE12" s="45"/>
      <c r="AF12" s="39"/>
      <c r="AG12" s="39"/>
      <c r="AH12" s="40">
        <v>0.0</v>
      </c>
      <c r="AI12" s="40">
        <v>0.0</v>
      </c>
      <c r="AJ12" s="40">
        <v>0.0</v>
      </c>
      <c r="AK12" s="149"/>
      <c r="AL12" s="45"/>
      <c r="AM12" s="39"/>
      <c r="AN12" s="39"/>
      <c r="AO12" s="40">
        <v>0.0</v>
      </c>
      <c r="AP12" s="40">
        <v>0.0</v>
      </c>
      <c r="AQ12" s="40">
        <v>0.0</v>
      </c>
      <c r="AR12" s="47" t="s">
        <v>27</v>
      </c>
      <c r="AS12" s="37">
        <v>45187.0</v>
      </c>
      <c r="AT12" s="38" t="s">
        <v>297</v>
      </c>
      <c r="AU12" s="39" t="s">
        <v>197</v>
      </c>
      <c r="AV12" s="40">
        <v>0.0</v>
      </c>
      <c r="AW12" s="40">
        <v>4.0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15</v>
      </c>
      <c r="BB12" s="39">
        <f t="shared" si="13"/>
        <v>0</v>
      </c>
      <c r="BC12" s="50">
        <f t="shared" si="3"/>
        <v>15</v>
      </c>
      <c r="BD12" s="51"/>
      <c r="BE12" s="39">
        <f>AZ12*67.31</f>
        <v>0</v>
      </c>
      <c r="BF12" s="39">
        <f>BA12*74</f>
        <v>1110</v>
      </c>
      <c r="BG12" s="39">
        <f>BB12*84</f>
        <v>0</v>
      </c>
      <c r="BH12" s="39">
        <f t="shared" si="7"/>
        <v>1110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/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77</v>
      </c>
      <c r="BA14" s="78">
        <f t="shared" si="14"/>
        <v>102</v>
      </c>
      <c r="BB14" s="78">
        <f t="shared" si="14"/>
        <v>8</v>
      </c>
      <c r="BC14" s="79">
        <f t="shared" si="14"/>
        <v>187</v>
      </c>
      <c r="BD14" s="51"/>
      <c r="BE14" s="40">
        <f t="shared" ref="BE14:BG14" si="15">sum(BE5,BE6,BE7,BE8,BE9,BE10)</f>
        <v>6160</v>
      </c>
      <c r="BF14" s="40">
        <f t="shared" si="15"/>
        <v>7656</v>
      </c>
      <c r="BG14" s="40">
        <f t="shared" si="15"/>
        <v>640</v>
      </c>
      <c r="BH14" s="40">
        <f>sum(BH5,BH6,BH7,BH8,BH9,BH10,BH11,BH12)</f>
        <v>15566</v>
      </c>
      <c r="BI14" s="51"/>
      <c r="BJ14" s="62" t="s">
        <v>59</v>
      </c>
      <c r="BK14" s="62"/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160</v>
      </c>
      <c r="BK15" s="39">
        <f>BC128</f>
        <v>7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45180.0</v>
      </c>
      <c r="F18" s="14"/>
      <c r="G18" s="14"/>
      <c r="H18" s="14"/>
      <c r="I18" s="15"/>
      <c r="J18" s="15"/>
      <c r="K18" s="16"/>
      <c r="L18" s="13">
        <v>45181.0</v>
      </c>
      <c r="M18" s="15"/>
      <c r="N18" s="15"/>
      <c r="O18" s="15"/>
      <c r="P18" s="15"/>
      <c r="Q18" s="11"/>
      <c r="R18" s="17"/>
      <c r="S18" s="13">
        <v>45182.0</v>
      </c>
      <c r="T18" s="11"/>
      <c r="U18" s="15"/>
      <c r="V18" s="15"/>
      <c r="W18" s="11"/>
      <c r="X18" s="18"/>
      <c r="Y18" s="14"/>
      <c r="Z18" s="13">
        <v>45183.0</v>
      </c>
      <c r="AA18" s="15"/>
      <c r="AB18" s="15"/>
      <c r="AC18" s="11"/>
      <c r="AD18" s="15"/>
      <c r="AE18" s="15"/>
      <c r="AF18" s="12"/>
      <c r="AG18" s="13">
        <v>45184.0</v>
      </c>
      <c r="AH18" s="15"/>
      <c r="AI18" s="11"/>
      <c r="AJ18" s="15"/>
      <c r="AK18" s="15"/>
      <c r="AL18" s="15"/>
      <c r="AM18" s="18"/>
      <c r="AN18" s="13">
        <v>45185.0</v>
      </c>
      <c r="AO18" s="11"/>
      <c r="AP18" s="19"/>
      <c r="AQ18" s="19"/>
      <c r="AR18" s="19"/>
      <c r="AS18" s="19"/>
      <c r="AT18" s="14"/>
      <c r="AU18" s="13">
        <v>45186.0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49"/>
      <c r="BL18" s="55" t="s">
        <v>206</v>
      </c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3168</v>
      </c>
      <c r="BL19" s="92">
        <f>BH128</f>
        <v>616</v>
      </c>
      <c r="BM19" s="32"/>
    </row>
    <row r="20">
      <c r="A20" s="94" t="s">
        <v>335</v>
      </c>
      <c r="B20" s="36" t="s">
        <v>19</v>
      </c>
      <c r="C20" s="37">
        <v>45180.0</v>
      </c>
      <c r="D20" s="42" t="s">
        <v>25</v>
      </c>
      <c r="E20" s="58" t="s">
        <v>25</v>
      </c>
      <c r="F20" s="40">
        <v>0.0</v>
      </c>
      <c r="G20" s="40">
        <v>0.0</v>
      </c>
      <c r="H20" s="40">
        <v>0.0</v>
      </c>
      <c r="I20" s="41" t="s">
        <v>22</v>
      </c>
      <c r="J20" s="37">
        <v>45181.0</v>
      </c>
      <c r="K20" s="42" t="s">
        <v>211</v>
      </c>
      <c r="L20" s="58" t="s">
        <v>66</v>
      </c>
      <c r="M20" s="40">
        <v>0.0</v>
      </c>
      <c r="N20" s="40">
        <v>6.0</v>
      </c>
      <c r="O20" s="40">
        <v>0.0</v>
      </c>
      <c r="P20" s="36" t="s">
        <v>24</v>
      </c>
      <c r="Q20" s="37">
        <v>45182.0</v>
      </c>
      <c r="R20" s="42" t="s">
        <v>211</v>
      </c>
      <c r="S20" s="58" t="s">
        <v>66</v>
      </c>
      <c r="T20" s="40">
        <v>0.0</v>
      </c>
      <c r="U20" s="40">
        <v>6.0</v>
      </c>
      <c r="V20" s="40">
        <v>0.0</v>
      </c>
      <c r="W20" s="43" t="s">
        <v>26</v>
      </c>
      <c r="X20" s="37">
        <v>45183.0</v>
      </c>
      <c r="Y20" s="42" t="s">
        <v>211</v>
      </c>
      <c r="Z20" s="58" t="s">
        <v>66</v>
      </c>
      <c r="AA20" s="40">
        <v>0.0</v>
      </c>
      <c r="AB20" s="40">
        <v>6.0</v>
      </c>
      <c r="AC20" s="40">
        <v>0.0</v>
      </c>
      <c r="AD20" s="56" t="s">
        <v>56</v>
      </c>
      <c r="AE20" s="37">
        <v>45184.0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45178.0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36" t="s">
        <v>93</v>
      </c>
      <c r="AS20" s="37">
        <v>45179.0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36</v>
      </c>
      <c r="BB20" s="39">
        <f t="shared" si="16"/>
        <v>0</v>
      </c>
      <c r="BC20" s="50">
        <f t="shared" ref="BC20:BC26" si="18">SUM(AZ20,BA20,BB20)</f>
        <v>36</v>
      </c>
      <c r="BD20" s="51"/>
      <c r="BE20" s="39">
        <f t="shared" ref="BE20:BE25" si="19">AZ20*80</f>
        <v>0</v>
      </c>
      <c r="BF20" s="39">
        <f t="shared" ref="BF20:BF25" si="20">BA20*88</f>
        <v>3168</v>
      </c>
      <c r="BG20" s="39">
        <f t="shared" ref="BG20:BG25" si="21">BB20*80</f>
        <v>0</v>
      </c>
      <c r="BH20" s="39">
        <f t="shared" ref="BH20:BH26" si="22">sum(BE20,BF20,BG20)</f>
        <v>3168</v>
      </c>
      <c r="BI20" s="51"/>
      <c r="BJ20" s="39" t="s">
        <v>68</v>
      </c>
      <c r="BK20" s="317">
        <f t="shared" ref="BK20:BK22" si="23">BH6</f>
        <v>3344</v>
      </c>
      <c r="BL20" s="51"/>
      <c r="BM20" s="51"/>
    </row>
    <row r="21">
      <c r="A21" s="97" t="s">
        <v>69</v>
      </c>
      <c r="B21" s="41" t="s">
        <v>33</v>
      </c>
      <c r="C21" s="37">
        <v>45181.0</v>
      </c>
      <c r="D21" s="42" t="s">
        <v>166</v>
      </c>
      <c r="E21" s="58" t="s">
        <v>166</v>
      </c>
      <c r="F21" s="40">
        <v>0.0</v>
      </c>
      <c r="G21" s="40">
        <v>0.0</v>
      </c>
      <c r="H21" s="40">
        <v>0.0</v>
      </c>
      <c r="I21" s="57" t="s">
        <v>46</v>
      </c>
      <c r="J21" s="37">
        <v>45182.0</v>
      </c>
      <c r="K21" s="42" t="s">
        <v>166</v>
      </c>
      <c r="L21" s="58" t="s">
        <v>166</v>
      </c>
      <c r="M21" s="40">
        <v>0.0</v>
      </c>
      <c r="N21" s="40">
        <v>0.0</v>
      </c>
      <c r="O21" s="40">
        <v>0.0</v>
      </c>
      <c r="P21" s="38" t="s">
        <v>36</v>
      </c>
      <c r="Q21" s="37">
        <v>45183.0</v>
      </c>
      <c r="R21" s="42" t="s">
        <v>25</v>
      </c>
      <c r="S21" s="53" t="s">
        <v>25</v>
      </c>
      <c r="T21" s="40">
        <v>0.0</v>
      </c>
      <c r="U21" s="40">
        <v>0.0</v>
      </c>
      <c r="V21" s="40">
        <v>0.0</v>
      </c>
      <c r="W21" s="56" t="s">
        <v>37</v>
      </c>
      <c r="X21" s="37">
        <v>45184.0</v>
      </c>
      <c r="Y21" s="42" t="s">
        <v>166</v>
      </c>
      <c r="Z21" s="53" t="s">
        <v>166</v>
      </c>
      <c r="AA21" s="40">
        <v>0.0</v>
      </c>
      <c r="AB21" s="40">
        <v>0.0</v>
      </c>
      <c r="AC21" s="40">
        <v>0.0</v>
      </c>
      <c r="AD21" s="56" t="s">
        <v>40</v>
      </c>
      <c r="AE21" s="37">
        <v>45185.0</v>
      </c>
      <c r="AF21" s="42" t="s">
        <v>355</v>
      </c>
      <c r="AG21" s="58" t="s">
        <v>356</v>
      </c>
      <c r="AH21" s="40">
        <v>5.0</v>
      </c>
      <c r="AI21" s="40">
        <v>3.0</v>
      </c>
      <c r="AJ21" s="40">
        <v>1.5</v>
      </c>
      <c r="AK21" s="96" t="s">
        <v>43</v>
      </c>
      <c r="AL21" s="37">
        <v>45179.0</v>
      </c>
      <c r="AM21" s="42" t="s">
        <v>316</v>
      </c>
      <c r="AN21" s="58" t="s">
        <v>317</v>
      </c>
      <c r="AO21" s="40">
        <v>6.0</v>
      </c>
      <c r="AP21" s="40">
        <v>3.0</v>
      </c>
      <c r="AQ21" s="40">
        <v>0.0</v>
      </c>
      <c r="AR21" s="57" t="s">
        <v>44</v>
      </c>
      <c r="AS21" s="37">
        <v>45180.0</v>
      </c>
      <c r="AT21" s="42" t="s">
        <v>274</v>
      </c>
      <c r="AU21" s="58" t="s">
        <v>48</v>
      </c>
      <c r="AV21" s="40">
        <v>6.0</v>
      </c>
      <c r="AW21" s="40">
        <v>2.0</v>
      </c>
      <c r="AX21" s="40">
        <v>0.0</v>
      </c>
      <c r="AY21" s="48"/>
      <c r="AZ21" s="49">
        <f t="shared" ref="AZ21:BB21" si="17">SUM(F21,M21,T21,AA21,AH21,AO21,AV21)</f>
        <v>17</v>
      </c>
      <c r="BA21" s="39">
        <f t="shared" si="17"/>
        <v>8</v>
      </c>
      <c r="BB21" s="39">
        <f t="shared" si="17"/>
        <v>1.5</v>
      </c>
      <c r="BC21" s="50">
        <f t="shared" si="18"/>
        <v>26.5</v>
      </c>
      <c r="BD21" s="51"/>
      <c r="BE21" s="39">
        <f t="shared" si="19"/>
        <v>1360</v>
      </c>
      <c r="BF21" s="39">
        <f t="shared" si="20"/>
        <v>704</v>
      </c>
      <c r="BG21" s="39">
        <f t="shared" si="21"/>
        <v>120</v>
      </c>
      <c r="BH21" s="39">
        <f t="shared" si="22"/>
        <v>2184</v>
      </c>
      <c r="BI21" s="51"/>
      <c r="BJ21" s="39" t="s">
        <v>72</v>
      </c>
      <c r="BK21" s="317">
        <f t="shared" si="23"/>
        <v>4324</v>
      </c>
      <c r="BL21" s="51"/>
      <c r="BM21" s="51"/>
    </row>
    <row r="22">
      <c r="A22" s="35" t="s">
        <v>73</v>
      </c>
      <c r="B22" s="41" t="s">
        <v>33</v>
      </c>
      <c r="C22" s="37">
        <v>45181.0</v>
      </c>
      <c r="D22" s="42" t="s">
        <v>112</v>
      </c>
      <c r="E22" s="58" t="s">
        <v>71</v>
      </c>
      <c r="F22" s="40">
        <v>6.5</v>
      </c>
      <c r="G22" s="40">
        <v>1.0</v>
      </c>
      <c r="H22" s="40">
        <v>0.0</v>
      </c>
      <c r="I22" s="57" t="s">
        <v>46</v>
      </c>
      <c r="J22" s="37">
        <v>45182.0</v>
      </c>
      <c r="K22" s="42" t="s">
        <v>112</v>
      </c>
      <c r="L22" s="58" t="s">
        <v>71</v>
      </c>
      <c r="M22" s="40">
        <v>6.5</v>
      </c>
      <c r="N22" s="40">
        <v>1.0</v>
      </c>
      <c r="O22" s="40">
        <v>0.0</v>
      </c>
      <c r="P22" s="38" t="s">
        <v>36</v>
      </c>
      <c r="Q22" s="37">
        <v>45183.0</v>
      </c>
      <c r="R22" s="42" t="s">
        <v>47</v>
      </c>
      <c r="S22" s="58" t="s">
        <v>318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45184.0</v>
      </c>
      <c r="Y22" s="42" t="s">
        <v>47</v>
      </c>
      <c r="Z22" s="58" t="s">
        <v>318</v>
      </c>
      <c r="AA22" s="40">
        <v>7.0</v>
      </c>
      <c r="AB22" s="40">
        <v>1.0</v>
      </c>
      <c r="AC22" s="40">
        <v>0.0</v>
      </c>
      <c r="AD22" s="56" t="s">
        <v>40</v>
      </c>
      <c r="AE22" s="37">
        <v>45185.0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45179.0</v>
      </c>
      <c r="AM22" s="42" t="s">
        <v>25</v>
      </c>
      <c r="AN22" s="58" t="s">
        <v>25</v>
      </c>
      <c r="AO22" s="40">
        <v>0.0</v>
      </c>
      <c r="AP22" s="40">
        <v>0.0</v>
      </c>
      <c r="AQ22" s="40">
        <v>0.0</v>
      </c>
      <c r="AR22" s="57" t="s">
        <v>44</v>
      </c>
      <c r="AS22" s="37">
        <v>45180.0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4">SUM(F22,M22,T22,AA22,AH22,AO22,AV22)</f>
        <v>40</v>
      </c>
      <c r="BA22" s="39">
        <f t="shared" si="24"/>
        <v>6</v>
      </c>
      <c r="BB22" s="39">
        <f t="shared" si="24"/>
        <v>0</v>
      </c>
      <c r="BC22" s="50">
        <f t="shared" si="18"/>
        <v>46</v>
      </c>
      <c r="BD22" s="51"/>
      <c r="BE22" s="39">
        <f t="shared" si="19"/>
        <v>3200</v>
      </c>
      <c r="BF22" s="39">
        <f t="shared" si="20"/>
        <v>528</v>
      </c>
      <c r="BG22" s="39">
        <f t="shared" si="21"/>
        <v>0</v>
      </c>
      <c r="BH22" s="39">
        <f t="shared" si="22"/>
        <v>3728</v>
      </c>
      <c r="BI22" s="51"/>
      <c r="BJ22" s="39" t="s">
        <v>76</v>
      </c>
      <c r="BK22" s="93">
        <f t="shared" si="23"/>
        <v>1904</v>
      </c>
      <c r="BL22" s="51"/>
      <c r="BM22" s="51"/>
    </row>
    <row r="23">
      <c r="A23" s="35" t="s">
        <v>52</v>
      </c>
      <c r="B23" s="36" t="s">
        <v>19</v>
      </c>
      <c r="C23" s="37">
        <v>45180.0</v>
      </c>
      <c r="D23" s="42" t="s">
        <v>211</v>
      </c>
      <c r="E23" s="58" t="s">
        <v>66</v>
      </c>
      <c r="F23" s="40">
        <v>0.0</v>
      </c>
      <c r="G23" s="40">
        <v>6.0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9"/>
      <c r="Q23" s="45"/>
      <c r="R23" s="53"/>
      <c r="S23" s="53"/>
      <c r="T23" s="40">
        <v>0.0</v>
      </c>
      <c r="U23" s="40">
        <v>0.0</v>
      </c>
      <c r="V23" s="40">
        <v>0.0</v>
      </c>
      <c r="W23" s="64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61"/>
      <c r="AS23" s="45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6</v>
      </c>
      <c r="BB23" s="39">
        <f t="shared" si="25"/>
        <v>0</v>
      </c>
      <c r="BC23" s="50">
        <f t="shared" si="18"/>
        <v>6</v>
      </c>
      <c r="BD23" s="51"/>
      <c r="BE23" s="39">
        <f t="shared" si="19"/>
        <v>0</v>
      </c>
      <c r="BF23" s="39">
        <f t="shared" si="20"/>
        <v>528</v>
      </c>
      <c r="BG23" s="39">
        <f t="shared" si="21"/>
        <v>0</v>
      </c>
      <c r="BH23" s="39">
        <f t="shared" si="22"/>
        <v>528</v>
      </c>
      <c r="BI23" s="51"/>
      <c r="BJ23" s="39" t="s">
        <v>340</v>
      </c>
      <c r="BK23" s="93">
        <f t="shared" ref="BK23:BK25" si="27">BH20</f>
        <v>3168</v>
      </c>
      <c r="BL23" s="51"/>
      <c r="BM23" s="51"/>
    </row>
    <row r="24">
      <c r="A24" s="35" t="s">
        <v>54</v>
      </c>
      <c r="B24" s="41" t="s">
        <v>33</v>
      </c>
      <c r="C24" s="37">
        <v>45181.0</v>
      </c>
      <c r="D24" s="42" t="s">
        <v>274</v>
      </c>
      <c r="E24" s="58" t="s">
        <v>48</v>
      </c>
      <c r="F24" s="40">
        <v>6.0</v>
      </c>
      <c r="G24" s="40">
        <v>2.0</v>
      </c>
      <c r="H24" s="40">
        <v>0.0</v>
      </c>
      <c r="I24" s="57" t="s">
        <v>46</v>
      </c>
      <c r="J24" s="37">
        <v>45182.0</v>
      </c>
      <c r="K24" s="42" t="s">
        <v>274</v>
      </c>
      <c r="L24" s="58" t="s">
        <v>48</v>
      </c>
      <c r="M24" s="40">
        <v>6.0</v>
      </c>
      <c r="N24" s="40">
        <v>2.0</v>
      </c>
      <c r="O24" s="40">
        <v>0.0</v>
      </c>
      <c r="P24" s="38" t="s">
        <v>36</v>
      </c>
      <c r="Q24" s="37">
        <v>45183.0</v>
      </c>
      <c r="R24" s="42" t="s">
        <v>274</v>
      </c>
      <c r="S24" s="58" t="s">
        <v>48</v>
      </c>
      <c r="T24" s="40">
        <v>6.0</v>
      </c>
      <c r="U24" s="40">
        <v>2.0</v>
      </c>
      <c r="V24" s="40">
        <v>0.0</v>
      </c>
      <c r="W24" s="56" t="s">
        <v>37</v>
      </c>
      <c r="X24" s="37">
        <v>45184.0</v>
      </c>
      <c r="Y24" s="42" t="s">
        <v>347</v>
      </c>
      <c r="Z24" s="58" t="s">
        <v>348</v>
      </c>
      <c r="AA24" s="40">
        <v>4.5</v>
      </c>
      <c r="AB24" s="40">
        <v>2.0</v>
      </c>
      <c r="AC24" s="40">
        <v>0.0</v>
      </c>
      <c r="AD24" s="56" t="s">
        <v>40</v>
      </c>
      <c r="AE24" s="37">
        <v>45185.0</v>
      </c>
      <c r="AF24" s="42" t="s">
        <v>25</v>
      </c>
      <c r="AG24" s="58" t="s">
        <v>25</v>
      </c>
      <c r="AH24" s="40">
        <v>0.0</v>
      </c>
      <c r="AI24" s="40">
        <v>0.0</v>
      </c>
      <c r="AJ24" s="40">
        <v>0.0</v>
      </c>
      <c r="AK24" s="96" t="s">
        <v>43</v>
      </c>
      <c r="AL24" s="37">
        <v>45179.0</v>
      </c>
      <c r="AM24" s="42" t="s">
        <v>315</v>
      </c>
      <c r="AN24" s="58" t="s">
        <v>200</v>
      </c>
      <c r="AO24" s="40">
        <v>6.0</v>
      </c>
      <c r="AP24" s="40">
        <v>2.0</v>
      </c>
      <c r="AQ24" s="40">
        <v>0.5</v>
      </c>
      <c r="AR24" s="61"/>
      <c r="AS24" s="45"/>
      <c r="AT24" s="53"/>
      <c r="AU24" s="53"/>
      <c r="AV24" s="40">
        <v>0.0</v>
      </c>
      <c r="AW24" s="40">
        <v>0.0</v>
      </c>
      <c r="AX24" s="40">
        <v>0.0</v>
      </c>
      <c r="AY24" s="48"/>
      <c r="AZ24" s="49">
        <f t="shared" ref="AZ24:BB24" si="26">SUM(F24,M24,T24,AA24,AH24,AO24,AV24)</f>
        <v>28.5</v>
      </c>
      <c r="BA24" s="39">
        <f t="shared" si="26"/>
        <v>10</v>
      </c>
      <c r="BB24" s="39">
        <f t="shared" si="26"/>
        <v>0.5</v>
      </c>
      <c r="BC24" s="50">
        <f t="shared" si="18"/>
        <v>39</v>
      </c>
      <c r="BD24" s="51"/>
      <c r="BE24" s="39">
        <f t="shared" si="19"/>
        <v>2280</v>
      </c>
      <c r="BF24" s="39">
        <f t="shared" si="20"/>
        <v>880</v>
      </c>
      <c r="BG24" s="39">
        <f t="shared" si="21"/>
        <v>40</v>
      </c>
      <c r="BH24" s="39">
        <f t="shared" si="22"/>
        <v>3200</v>
      </c>
      <c r="BI24" s="51"/>
      <c r="BJ24" s="39" t="s">
        <v>80</v>
      </c>
      <c r="BK24" s="93">
        <f t="shared" si="27"/>
        <v>2184</v>
      </c>
      <c r="BL24" s="51"/>
      <c r="BM24" s="51"/>
    </row>
    <row r="25">
      <c r="A25" s="59" t="s">
        <v>50</v>
      </c>
      <c r="B25" s="41"/>
      <c r="C25" s="37"/>
      <c r="D25" s="42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2"/>
      <c r="AL25" s="45"/>
      <c r="AM25" s="53"/>
      <c r="AN25" s="53"/>
      <c r="AO25" s="40">
        <v>0.0</v>
      </c>
      <c r="AP25" s="40">
        <v>0.0</v>
      </c>
      <c r="AQ25" s="40">
        <v>0.0</v>
      </c>
      <c r="AR25" s="63"/>
      <c r="AS25" s="45"/>
      <c r="AT25" s="53"/>
      <c r="AU25" s="53"/>
      <c r="AV25" s="40">
        <v>0.0</v>
      </c>
      <c r="AW25" s="40">
        <v>0.0</v>
      </c>
      <c r="AX25" s="40">
        <v>0.0</v>
      </c>
      <c r="AZ25" s="49">
        <f t="shared" ref="AZ25:BB25" si="28">SUM(F25,M25,T25,AA25,AH25,AO25,AV25)</f>
        <v>0</v>
      </c>
      <c r="BA25" s="39">
        <f t="shared" si="28"/>
        <v>0</v>
      </c>
      <c r="BB25" s="39">
        <f t="shared" si="28"/>
        <v>0</v>
      </c>
      <c r="BC25" s="50">
        <f t="shared" si="18"/>
        <v>0</v>
      </c>
      <c r="BD25" s="51"/>
      <c r="BE25" s="39">
        <f t="shared" si="19"/>
        <v>0</v>
      </c>
      <c r="BF25" s="39">
        <f t="shared" si="20"/>
        <v>0</v>
      </c>
      <c r="BG25" s="39">
        <f t="shared" si="21"/>
        <v>0</v>
      </c>
      <c r="BH25" s="39">
        <f t="shared" si="22"/>
        <v>0</v>
      </c>
      <c r="BI25" s="51"/>
      <c r="BJ25" s="39" t="s">
        <v>81</v>
      </c>
      <c r="BK25" s="93">
        <f t="shared" si="27"/>
        <v>3728</v>
      </c>
      <c r="BL25" s="99"/>
      <c r="BM25" s="51"/>
    </row>
    <row r="26">
      <c r="A26" s="59" t="s">
        <v>55</v>
      </c>
      <c r="B26" s="60"/>
      <c r="C26" s="45"/>
      <c r="D26" s="53"/>
      <c r="E26" s="58"/>
      <c r="F26" s="40">
        <v>0.0</v>
      </c>
      <c r="G26" s="40">
        <v>0.0</v>
      </c>
      <c r="H26" s="40">
        <v>0.0</v>
      </c>
      <c r="I26" s="61"/>
      <c r="J26" s="45"/>
      <c r="K26" s="53"/>
      <c r="L26" s="58"/>
      <c r="M26" s="40">
        <v>0.0</v>
      </c>
      <c r="N26" s="40">
        <v>0.0</v>
      </c>
      <c r="O26" s="40">
        <v>0.0</v>
      </c>
      <c r="P26" s="39"/>
      <c r="Q26" s="45"/>
      <c r="R26" s="53"/>
      <c r="S26" s="58"/>
      <c r="T26" s="40">
        <v>0.0</v>
      </c>
      <c r="U26" s="40">
        <v>0.0</v>
      </c>
      <c r="V26" s="40">
        <v>0.0</v>
      </c>
      <c r="W26" s="56" t="s">
        <v>37</v>
      </c>
      <c r="X26" s="37">
        <v>45184.0</v>
      </c>
      <c r="Y26" s="42" t="s">
        <v>414</v>
      </c>
      <c r="Z26" s="53" t="s">
        <v>415</v>
      </c>
      <c r="AA26" s="40">
        <v>1.5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9">SUM(F26,M26,T26,AA26,AH26,AO26,AV26)</f>
        <v>1.5</v>
      </c>
      <c r="BA26" s="39">
        <f t="shared" si="29"/>
        <v>0</v>
      </c>
      <c r="BB26" s="39">
        <f t="shared" si="29"/>
        <v>0</v>
      </c>
      <c r="BC26" s="50">
        <f t="shared" si="18"/>
        <v>1.5</v>
      </c>
      <c r="BD26" s="51"/>
      <c r="BE26" s="39">
        <f>AZ26*67.31</f>
        <v>100.965</v>
      </c>
      <c r="BF26" s="39">
        <f>BA26*74</f>
        <v>0</v>
      </c>
      <c r="BG26" s="39">
        <f>BB26*84</f>
        <v>0</v>
      </c>
      <c r="BH26" s="39">
        <f t="shared" si="22"/>
        <v>100.965</v>
      </c>
      <c r="BI26" s="51"/>
      <c r="BJ26" s="39"/>
      <c r="BK26" s="93"/>
      <c r="BL26" s="99"/>
      <c r="BM26" s="51"/>
    </row>
    <row r="27">
      <c r="AZ27" s="51"/>
      <c r="BA27" s="51"/>
      <c r="BB27" s="51"/>
      <c r="BC27" s="51"/>
      <c r="BD27" s="51"/>
      <c r="BE27" s="39"/>
      <c r="BF27" s="39"/>
      <c r="BG27" s="39"/>
      <c r="BH27" s="39"/>
      <c r="BI27" s="51"/>
      <c r="BJ27" s="39" t="s">
        <v>83</v>
      </c>
      <c r="BK27" s="93">
        <f t="shared" ref="BK27:BK29" si="31">BH32</f>
        <v>3960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87</v>
      </c>
      <c r="BA28" s="78">
        <f t="shared" si="30"/>
        <v>66</v>
      </c>
      <c r="BB28" s="78">
        <f>SUM(BB20,BB21,BB22,BB23,BB24,BB25)</f>
        <v>2</v>
      </c>
      <c r="BC28" s="79">
        <f>SUM(BC20,BC21,BC22,BC23,BC24,BC25,BC26)</f>
        <v>155</v>
      </c>
      <c r="BD28" s="51"/>
      <c r="BE28" s="40">
        <f>sum(BE20,BE21,BE22,BE23,BE24,BE25)</f>
        <v>6840</v>
      </c>
      <c r="BF28" s="40">
        <f>sum(BF20,BF21,BF22,BF23,BF24,BF257)</f>
        <v>5808</v>
      </c>
      <c r="BG28" s="40">
        <f>sum(BG20,BG21,BG22,BG23,BG24,BG25)</f>
        <v>160</v>
      </c>
      <c r="BH28" s="40">
        <f>SUM(BH20,BH21,BH22,BH23,BH24,BH25,BH26)</f>
        <v>12908.965</v>
      </c>
      <c r="BI28" s="51"/>
      <c r="BJ28" s="39" t="s">
        <v>84</v>
      </c>
      <c r="BK28" s="93">
        <f t="shared" si="31"/>
        <v>3696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3680</v>
      </c>
      <c r="BL29" s="106"/>
      <c r="BM29" s="106"/>
    </row>
    <row r="30">
      <c r="A30" s="10"/>
      <c r="B30" s="11"/>
      <c r="C30" s="11"/>
      <c r="D30" s="12"/>
      <c r="E30" s="13">
        <v>45180.0</v>
      </c>
      <c r="F30" s="14"/>
      <c r="G30" s="14"/>
      <c r="H30" s="14"/>
      <c r="I30" s="15"/>
      <c r="J30" s="15"/>
      <c r="K30" s="16"/>
      <c r="L30" s="13">
        <v>45181.0</v>
      </c>
      <c r="M30" s="15"/>
      <c r="N30" s="15"/>
      <c r="O30" s="15"/>
      <c r="P30" s="15"/>
      <c r="Q30" s="11"/>
      <c r="R30" s="17"/>
      <c r="S30" s="13">
        <v>45182.0</v>
      </c>
      <c r="T30" s="11"/>
      <c r="U30" s="15"/>
      <c r="V30" s="15"/>
      <c r="W30" s="11"/>
      <c r="X30" s="18"/>
      <c r="Y30" s="14"/>
      <c r="Z30" s="13">
        <v>45183.0</v>
      </c>
      <c r="AA30" s="15"/>
      <c r="AB30" s="15"/>
      <c r="AC30" s="11"/>
      <c r="AD30" s="15"/>
      <c r="AE30" s="15"/>
      <c r="AF30" s="12"/>
      <c r="AG30" s="13">
        <v>45184.0</v>
      </c>
      <c r="AH30" s="15"/>
      <c r="AI30" s="11"/>
      <c r="AJ30" s="15"/>
      <c r="AK30" s="15"/>
      <c r="AL30" s="15"/>
      <c r="AM30" s="18"/>
      <c r="AN30" s="13">
        <v>45185.0</v>
      </c>
      <c r="AO30" s="11"/>
      <c r="AP30" s="19"/>
      <c r="AQ30" s="19"/>
      <c r="AR30" s="19"/>
      <c r="AS30" s="19"/>
      <c r="AT30" s="14"/>
      <c r="AU30" s="13">
        <v>45186.0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BH65</f>
        <v>3744</v>
      </c>
      <c r="BL31" s="32"/>
      <c r="BM31" s="32"/>
    </row>
    <row r="32">
      <c r="A32" s="35" t="s">
        <v>88</v>
      </c>
      <c r="B32" s="36" t="s">
        <v>19</v>
      </c>
      <c r="C32" s="37">
        <v>45180.0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45181.0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45182.0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45183.0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45184.0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45185.0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45186.0</v>
      </c>
      <c r="AT32" s="42" t="s">
        <v>298</v>
      </c>
      <c r="AU32" s="39" t="s">
        <v>280</v>
      </c>
      <c r="AV32" s="40">
        <v>0.0</v>
      </c>
      <c r="AW32" s="40">
        <v>7.0</v>
      </c>
      <c r="AX32" s="40">
        <v>0.0</v>
      </c>
      <c r="AY32" s="48"/>
      <c r="AZ32" s="49">
        <f t="shared" ref="AZ32:BB32" si="32">SUM(F32,M32,T32,AA32,AH32,AO32,AV32)</f>
        <v>0</v>
      </c>
      <c r="BA32" s="39">
        <f t="shared" si="32"/>
        <v>45</v>
      </c>
      <c r="BB32" s="39">
        <f t="shared" si="32"/>
        <v>0</v>
      </c>
      <c r="BC32" s="50">
        <f t="shared" ref="BC32:BC38" si="34">SUM(AZ32,BA32,BB32)</f>
        <v>45</v>
      </c>
      <c r="BD32" s="51"/>
      <c r="BE32" s="39">
        <f t="shared" ref="BE32:BE38" si="35">AZ32*80</f>
        <v>0</v>
      </c>
      <c r="BF32" s="39">
        <f t="shared" ref="BF32:BF38" si="36">BA32*88</f>
        <v>3960</v>
      </c>
      <c r="BG32" s="39">
        <f t="shared" ref="BG32:BG38" si="37">BB32*80</f>
        <v>0</v>
      </c>
      <c r="BH32" s="39">
        <f t="shared" ref="BH32:BH36" si="38">sum(BE32,BF32,BG32)</f>
        <v>3960</v>
      </c>
      <c r="BI32" s="51"/>
      <c r="BJ32" s="39" t="s">
        <v>96</v>
      </c>
      <c r="BK32" s="93">
        <f>SUM(BH12,BH26,BH76)</f>
        <v>3748.06</v>
      </c>
      <c r="BL32" s="51"/>
      <c r="BM32" s="51"/>
    </row>
    <row r="33">
      <c r="A33" s="109" t="s">
        <v>97</v>
      </c>
      <c r="B33" s="41" t="s">
        <v>33</v>
      </c>
      <c r="C33" s="37">
        <v>45181.0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45182.0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45183.0</v>
      </c>
      <c r="R33" s="96" t="s">
        <v>74</v>
      </c>
      <c r="S33" s="110" t="s">
        <v>99</v>
      </c>
      <c r="T33" s="40">
        <v>7.0</v>
      </c>
      <c r="U33" s="40">
        <v>0.5</v>
      </c>
      <c r="V33" s="40">
        <v>0.0</v>
      </c>
      <c r="W33" s="56" t="s">
        <v>37</v>
      </c>
      <c r="X33" s="37">
        <v>45184.0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45185.0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45186.0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45187.0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44</v>
      </c>
      <c r="BA33" s="39">
        <f t="shared" si="33"/>
        <v>2</v>
      </c>
      <c r="BB33" s="39">
        <f t="shared" si="33"/>
        <v>0</v>
      </c>
      <c r="BC33" s="50">
        <f t="shared" si="34"/>
        <v>46</v>
      </c>
      <c r="BD33" s="51"/>
      <c r="BE33" s="39">
        <f t="shared" si="35"/>
        <v>3520</v>
      </c>
      <c r="BF33" s="39">
        <f t="shared" si="36"/>
        <v>176</v>
      </c>
      <c r="BG33" s="39">
        <f t="shared" si="37"/>
        <v>0</v>
      </c>
      <c r="BH33" s="39">
        <f t="shared" si="38"/>
        <v>3696</v>
      </c>
      <c r="BI33" s="51"/>
      <c r="BJ33" s="39" t="s">
        <v>102</v>
      </c>
      <c r="BK33" s="62">
        <f>sum(BH11,BH24,BH35,BH47,BH58,BH77)</f>
        <v>4036</v>
      </c>
      <c r="BL33" s="51"/>
      <c r="BM33" s="51"/>
    </row>
    <row r="34">
      <c r="A34" s="35" t="s">
        <v>103</v>
      </c>
      <c r="B34" s="41" t="s">
        <v>33</v>
      </c>
      <c r="C34" s="37">
        <v>45181.0</v>
      </c>
      <c r="D34" s="96" t="s">
        <v>25</v>
      </c>
      <c r="E34" s="110" t="s">
        <v>25</v>
      </c>
      <c r="F34" s="40">
        <v>0.0</v>
      </c>
      <c r="G34" s="40">
        <v>0.0</v>
      </c>
      <c r="H34" s="40">
        <v>0.0</v>
      </c>
      <c r="I34" s="57" t="s">
        <v>46</v>
      </c>
      <c r="J34" s="37">
        <v>45182.0</v>
      </c>
      <c r="K34" s="96" t="s">
        <v>112</v>
      </c>
      <c r="L34" s="110" t="s">
        <v>71</v>
      </c>
      <c r="M34" s="40">
        <v>6.5</v>
      </c>
      <c r="N34" s="40">
        <v>1.0</v>
      </c>
      <c r="O34" s="40">
        <v>0.0</v>
      </c>
      <c r="P34" s="38" t="s">
        <v>36</v>
      </c>
      <c r="Q34" s="37">
        <v>45183.0</v>
      </c>
      <c r="R34" s="96" t="s">
        <v>112</v>
      </c>
      <c r="S34" s="110" t="s">
        <v>71</v>
      </c>
      <c r="T34" s="40">
        <v>6.5</v>
      </c>
      <c r="U34" s="40">
        <v>1.0</v>
      </c>
      <c r="V34" s="40">
        <v>0.0</v>
      </c>
      <c r="W34" s="56" t="s">
        <v>37</v>
      </c>
      <c r="X34" s="37">
        <v>45184.0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45185.0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45186.0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45187.0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40.5</v>
      </c>
      <c r="BA34" s="39">
        <f t="shared" si="39"/>
        <v>5</v>
      </c>
      <c r="BB34" s="39">
        <f t="shared" si="39"/>
        <v>0</v>
      </c>
      <c r="BC34" s="50">
        <f t="shared" si="34"/>
        <v>45.5</v>
      </c>
      <c r="BD34" s="51"/>
      <c r="BE34" s="39">
        <f t="shared" si="35"/>
        <v>3240</v>
      </c>
      <c r="BF34" s="39">
        <f t="shared" si="36"/>
        <v>440</v>
      </c>
      <c r="BG34" s="39">
        <f t="shared" si="37"/>
        <v>0</v>
      </c>
      <c r="BH34" s="39">
        <f t="shared" si="38"/>
        <v>3680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57" t="s">
        <v>44</v>
      </c>
      <c r="AS35" s="37">
        <v>45187.0</v>
      </c>
      <c r="AT35" s="95" t="s">
        <v>299</v>
      </c>
      <c r="AU35" s="98" t="s">
        <v>282</v>
      </c>
      <c r="AV35" s="40">
        <v>5.5</v>
      </c>
      <c r="AW35" s="40">
        <v>1.0</v>
      </c>
      <c r="AX35" s="40">
        <v>0.0</v>
      </c>
      <c r="AY35" s="48"/>
      <c r="AZ35" s="49">
        <f t="shared" ref="AZ35:BB35" si="40">SUM(F35,M35,T35,AA35,AH35,AO35,AV35)</f>
        <v>5.5</v>
      </c>
      <c r="BA35" s="39">
        <f t="shared" si="40"/>
        <v>1</v>
      </c>
      <c r="BB35" s="39">
        <f t="shared" si="40"/>
        <v>0</v>
      </c>
      <c r="BC35" s="50">
        <f t="shared" si="34"/>
        <v>6.5</v>
      </c>
      <c r="BD35" s="51"/>
      <c r="BE35" s="39">
        <f t="shared" si="35"/>
        <v>440</v>
      </c>
      <c r="BF35" s="39">
        <f t="shared" si="36"/>
        <v>88</v>
      </c>
      <c r="BG35" s="39">
        <f t="shared" si="37"/>
        <v>0</v>
      </c>
      <c r="BH35" s="39">
        <f t="shared" si="38"/>
        <v>528</v>
      </c>
      <c r="BI35" s="51"/>
      <c r="BJ35" s="39" t="s">
        <v>107</v>
      </c>
      <c r="BK35" s="39">
        <f>SUM(BH37,BH67)</f>
        <v>3664</v>
      </c>
      <c r="BL35" s="51"/>
      <c r="BM35" s="51"/>
    </row>
    <row r="36">
      <c r="A36" s="35" t="s">
        <v>50</v>
      </c>
      <c r="B36" s="63"/>
      <c r="C36" s="45"/>
      <c r="D36" s="53"/>
      <c r="E36" s="39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4"/>
      <c r="X36" s="45"/>
      <c r="Y36" s="111"/>
      <c r="Z36" s="111"/>
      <c r="AA36" s="40">
        <v>0.0</v>
      </c>
      <c r="AB36" s="40">
        <v>0.0</v>
      </c>
      <c r="AC36" s="40">
        <v>0.0</v>
      </c>
      <c r="AD36" s="56" t="s">
        <v>56</v>
      </c>
      <c r="AE36" s="37">
        <v>45185.0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92"/>
      <c r="AL36" s="45"/>
      <c r="AM36" s="44"/>
      <c r="AN36" s="92"/>
      <c r="AO36" s="40">
        <v>0.0</v>
      </c>
      <c r="AP36" s="40">
        <v>0.0</v>
      </c>
      <c r="AQ36" s="40">
        <v>0.0</v>
      </c>
      <c r="AR36" s="61"/>
      <c r="AS36" s="45"/>
      <c r="AT36" s="98"/>
      <c r="AU36" s="98"/>
      <c r="AV36" s="40">
        <v>0.0</v>
      </c>
      <c r="AW36" s="40">
        <v>0.0</v>
      </c>
      <c r="AX36" s="40">
        <v>0.0</v>
      </c>
      <c r="AY36" s="65"/>
      <c r="AZ36" s="49">
        <f t="shared" ref="AZ36:BA36" si="41">SUM(F36,M36,T36,AA36,AH36,AO36,AV36)</f>
        <v>0</v>
      </c>
      <c r="BA36" s="39">
        <f t="shared" si="41"/>
        <v>8</v>
      </c>
      <c r="BB36" s="39">
        <f>SUM(H36,O36,V36,AC36,AJ36,AQ37,AX36)</f>
        <v>0</v>
      </c>
      <c r="BC36" s="50">
        <f t="shared" si="34"/>
        <v>8</v>
      </c>
      <c r="BD36" s="51"/>
      <c r="BE36" s="39">
        <f t="shared" si="35"/>
        <v>0</v>
      </c>
      <c r="BF36" s="39">
        <f t="shared" si="36"/>
        <v>704</v>
      </c>
      <c r="BG36" s="39">
        <f t="shared" si="37"/>
        <v>0</v>
      </c>
      <c r="BH36" s="39">
        <f t="shared" si="38"/>
        <v>704</v>
      </c>
      <c r="BI36" s="51"/>
      <c r="BJ36" s="39" t="s">
        <v>52</v>
      </c>
      <c r="BK36" s="39">
        <f>sum(BH10,BH23,BH38,BH46,BH56,BH66,BH79)</f>
        <v>3612</v>
      </c>
      <c r="BL36" s="51"/>
      <c r="BM36" s="51"/>
    </row>
    <row r="37">
      <c r="A37" s="35" t="s">
        <v>82</v>
      </c>
      <c r="B37" s="41" t="s">
        <v>33</v>
      </c>
      <c r="C37" s="37">
        <v>45181.0</v>
      </c>
      <c r="D37" s="96" t="s">
        <v>112</v>
      </c>
      <c r="E37" s="110" t="s">
        <v>71</v>
      </c>
      <c r="F37" s="40">
        <v>6.5</v>
      </c>
      <c r="G37" s="40">
        <v>1.0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6.5</v>
      </c>
      <c r="BA37" s="39">
        <f t="shared" si="42"/>
        <v>1</v>
      </c>
      <c r="BB37" s="39">
        <f t="shared" ref="BB37:BB38" si="44">SUM(H37,O37,V37,AC37,AJ37,AQ39,AX37)</f>
        <v>0</v>
      </c>
      <c r="BC37" s="50">
        <f t="shared" si="34"/>
        <v>7.5</v>
      </c>
      <c r="BD37" s="51"/>
      <c r="BE37" s="39">
        <f t="shared" si="35"/>
        <v>520</v>
      </c>
      <c r="BF37" s="39">
        <f t="shared" si="36"/>
        <v>88</v>
      </c>
      <c r="BG37" s="39">
        <f t="shared" si="37"/>
        <v>0</v>
      </c>
      <c r="BH37" s="39">
        <f t="shared" ref="BH37:BH38" si="45">SUM(BE37,BF37,BG37)</f>
        <v>608</v>
      </c>
      <c r="BI37" s="51"/>
      <c r="BJ37" s="39" t="s">
        <v>108</v>
      </c>
      <c r="BK37" s="39">
        <f>BH45</f>
        <v>3764</v>
      </c>
      <c r="BL37" s="51"/>
      <c r="BM37" s="51"/>
    </row>
    <row r="38">
      <c r="A38" s="35" t="s">
        <v>52</v>
      </c>
      <c r="B38" s="61"/>
      <c r="C38" s="45"/>
      <c r="D38" s="92"/>
      <c r="E38" s="110"/>
      <c r="F38" s="40">
        <v>0.0</v>
      </c>
      <c r="G38" s="40">
        <v>0.0</v>
      </c>
      <c r="H38" s="40">
        <v>0.0</v>
      </c>
      <c r="I38" s="61"/>
      <c r="J38" s="45"/>
      <c r="K38" s="92"/>
      <c r="L38" s="110"/>
      <c r="M38" s="40">
        <v>0.0</v>
      </c>
      <c r="N38" s="40">
        <v>0.0</v>
      </c>
      <c r="O38" s="40">
        <v>0.0</v>
      </c>
      <c r="P38" s="39"/>
      <c r="Q38" s="45"/>
      <c r="R38" s="92"/>
      <c r="S38" s="110"/>
      <c r="T38" s="40">
        <v>0.0</v>
      </c>
      <c r="U38" s="40">
        <v>0.0</v>
      </c>
      <c r="V38" s="40">
        <v>0.0</v>
      </c>
      <c r="W38" s="44"/>
      <c r="X38" s="45"/>
      <c r="Y38" s="111"/>
      <c r="Z38" s="111"/>
      <c r="AA38" s="40">
        <v>0.0</v>
      </c>
      <c r="AB38" s="40">
        <v>0.0</v>
      </c>
      <c r="AC38" s="40">
        <v>0.0</v>
      </c>
      <c r="AD38" s="44"/>
      <c r="AE38" s="45"/>
      <c r="AF38" s="44"/>
      <c r="AG38" s="92"/>
      <c r="AH38" s="40">
        <v>0.0</v>
      </c>
      <c r="AI38" s="40">
        <v>0.0</v>
      </c>
      <c r="AJ38" s="40">
        <v>0.0</v>
      </c>
      <c r="AK38" s="92"/>
      <c r="AL38" s="45"/>
      <c r="AM38" s="44"/>
      <c r="AN38" s="110"/>
      <c r="AO38" s="40">
        <v>0.0</v>
      </c>
      <c r="AP38" s="40">
        <v>0.0</v>
      </c>
      <c r="AQ38" s="40">
        <v>0.0</v>
      </c>
      <c r="AR38" s="61"/>
      <c r="AS38" s="45"/>
      <c r="AT38" s="98"/>
      <c r="AU38" s="98"/>
      <c r="AV38" s="40">
        <v>0.0</v>
      </c>
      <c r="AW38" s="40">
        <v>0.0</v>
      </c>
      <c r="AX38" s="40">
        <v>0.0</v>
      </c>
      <c r="AY38" s="48"/>
      <c r="AZ38" s="49">
        <f t="shared" ref="AZ38:BA38" si="43">SUM(F38,M38,T38,AA38,AH38,AO38,AV38)</f>
        <v>0</v>
      </c>
      <c r="BA38" s="39">
        <f t="shared" si="43"/>
        <v>0</v>
      </c>
      <c r="BB38" s="39">
        <f t="shared" si="44"/>
        <v>0</v>
      </c>
      <c r="BC38" s="50">
        <f t="shared" si="34"/>
        <v>0</v>
      </c>
      <c r="BD38" s="51"/>
      <c r="BE38" s="39">
        <f t="shared" si="35"/>
        <v>0</v>
      </c>
      <c r="BF38" s="39">
        <f t="shared" si="36"/>
        <v>0</v>
      </c>
      <c r="BG38" s="39">
        <f t="shared" si="37"/>
        <v>0</v>
      </c>
      <c r="BH38" s="39">
        <f t="shared" si="45"/>
        <v>0</v>
      </c>
      <c r="BI38" s="51"/>
      <c r="BJ38" s="39"/>
      <c r="BK38" s="39"/>
      <c r="BL38" s="51"/>
      <c r="BM38" s="51"/>
    </row>
    <row r="39">
      <c r="A39" s="116"/>
      <c r="B39" s="117"/>
      <c r="C39" s="71"/>
      <c r="D39" s="32"/>
      <c r="E39" s="32"/>
      <c r="F39" s="117"/>
      <c r="G39" s="117"/>
      <c r="H39" s="117"/>
      <c r="I39" s="117"/>
      <c r="J39" s="118"/>
      <c r="K39" s="32"/>
      <c r="L39" s="32"/>
      <c r="M39" s="51"/>
      <c r="N39" s="51"/>
      <c r="O39" s="51"/>
      <c r="P39" s="51"/>
      <c r="Q39" s="71"/>
      <c r="R39" s="32"/>
      <c r="S39" s="32"/>
      <c r="T39" s="8"/>
      <c r="U39" s="8"/>
      <c r="V39" s="8"/>
      <c r="W39" s="8"/>
      <c r="X39" s="8"/>
      <c r="Y39" s="32"/>
      <c r="Z39" s="32"/>
      <c r="AA39" s="119"/>
      <c r="AB39" s="119"/>
      <c r="AC39" s="119"/>
      <c r="AD39" s="119"/>
      <c r="AE39" s="8"/>
      <c r="AF39" s="74"/>
      <c r="AG39" s="74"/>
      <c r="AH39" s="8"/>
      <c r="AI39" s="8"/>
      <c r="AJ39" s="8"/>
      <c r="AK39" s="8"/>
      <c r="AL39" s="8"/>
      <c r="AM39" s="74"/>
      <c r="AN39" s="74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48"/>
      <c r="AZ39" s="51"/>
      <c r="BA39" s="51"/>
      <c r="BB39" s="51"/>
      <c r="BC39" s="51"/>
      <c r="BD39" s="51"/>
      <c r="BE39" s="39"/>
      <c r="BF39" s="39"/>
      <c r="BG39" s="39"/>
      <c r="BH39" s="39"/>
      <c r="BI39" s="51"/>
      <c r="BJ39" s="39" t="s">
        <v>114</v>
      </c>
      <c r="BK39" s="39">
        <f>SUM(BH9,BH25,BH36,BH44,BH57,BH69,BH78)</f>
        <v>4580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6">SUM(AZ32,AZ33,AZ34,AZ35,AZ36,AZ37,AZ38)</f>
        <v>96.5</v>
      </c>
      <c r="BA40" s="78">
        <f t="shared" si="46"/>
        <v>62</v>
      </c>
      <c r="BB40" s="78">
        <f>SUM(BB32,BB33,BB34,BB35,BB36,BB37)</f>
        <v>0</v>
      </c>
      <c r="BC40" s="79">
        <f>SUM(BC32,BC33,BC34,BC35,BC36,BC37,BC38)</f>
        <v>158.5</v>
      </c>
      <c r="BD40" s="51"/>
      <c r="BE40" s="40">
        <f>SUM(BE32,BE33,BE34,BE36,BE35,BE37,BE38)</f>
        <v>7720</v>
      </c>
      <c r="BF40" s="40">
        <f>SUM(BF32,BF33,BF34,BF35,BF36,BF37,BF38)</f>
        <v>5456</v>
      </c>
      <c r="BG40" s="40">
        <f>SUM(BG32,BG33,BG34,BG34,BG35,BG36,BG37,BG38)</f>
        <v>0</v>
      </c>
      <c r="BH40" s="40">
        <f>sum(BH32,BH33,BH34,BH35,BH36,BH37,BH38)</f>
        <v>13176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/>
      <c r="BK41" s="39"/>
      <c r="BL41" s="8"/>
      <c r="BM41" s="8"/>
    </row>
    <row r="42">
      <c r="A42" s="10"/>
      <c r="B42" s="11"/>
      <c r="C42" s="11"/>
      <c r="D42" s="12"/>
      <c r="E42" s="13">
        <v>45180.0</v>
      </c>
      <c r="F42" s="14"/>
      <c r="G42" s="14"/>
      <c r="H42" s="14"/>
      <c r="I42" s="15"/>
      <c r="J42" s="15"/>
      <c r="K42" s="16"/>
      <c r="L42" s="13">
        <v>45181.0</v>
      </c>
      <c r="M42" s="15"/>
      <c r="N42" s="15"/>
      <c r="O42" s="15"/>
      <c r="P42" s="15"/>
      <c r="Q42" s="11"/>
      <c r="R42" s="17"/>
      <c r="S42" s="13">
        <v>45182.0</v>
      </c>
      <c r="T42" s="11"/>
      <c r="U42" s="15"/>
      <c r="V42" s="15"/>
      <c r="W42" s="11"/>
      <c r="X42" s="18"/>
      <c r="Y42" s="14"/>
      <c r="Z42" s="13">
        <v>45183.0</v>
      </c>
      <c r="AA42" s="15"/>
      <c r="AB42" s="15"/>
      <c r="AC42" s="11"/>
      <c r="AD42" s="15"/>
      <c r="AE42" s="15"/>
      <c r="AF42" s="12"/>
      <c r="AG42" s="13">
        <v>45184.0</v>
      </c>
      <c r="AH42" s="15"/>
      <c r="AI42" s="11"/>
      <c r="AJ42" s="15"/>
      <c r="AK42" s="15"/>
      <c r="AL42" s="15"/>
      <c r="AM42" s="18"/>
      <c r="AN42" s="13">
        <v>45185.0</v>
      </c>
      <c r="AO42" s="11"/>
      <c r="AP42" s="19"/>
      <c r="AQ42" s="19"/>
      <c r="AR42" s="19"/>
      <c r="AS42" s="19"/>
      <c r="AT42" s="14"/>
      <c r="AU42" s="13">
        <v>45186.0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275" t="s">
        <v>62</v>
      </c>
      <c r="C44" s="37">
        <v>45181.0</v>
      </c>
      <c r="D44" s="42" t="s">
        <v>308</v>
      </c>
      <c r="E44" s="53" t="s">
        <v>309</v>
      </c>
      <c r="F44" s="40">
        <v>2.5</v>
      </c>
      <c r="G44" s="40">
        <v>5.5</v>
      </c>
      <c r="H44" s="40">
        <v>2.5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8" t="s">
        <v>64</v>
      </c>
      <c r="Q44" s="37">
        <v>45183.0</v>
      </c>
      <c r="R44" s="42" t="s">
        <v>284</v>
      </c>
      <c r="S44" s="53" t="s">
        <v>122</v>
      </c>
      <c r="T44" s="40">
        <v>0.0</v>
      </c>
      <c r="U44" s="40">
        <v>3.5</v>
      </c>
      <c r="V44" s="40">
        <v>0.0</v>
      </c>
      <c r="W44" s="53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53"/>
      <c r="AL44" s="45"/>
      <c r="AM44" s="53"/>
      <c r="AN44" s="53"/>
      <c r="AO44" s="40">
        <v>0.0</v>
      </c>
      <c r="AP44" s="40">
        <v>0.0</v>
      </c>
      <c r="AQ44" s="40">
        <v>0.0</v>
      </c>
      <c r="AR44" s="42" t="s">
        <v>27</v>
      </c>
      <c r="AS44" s="37">
        <v>45187.0</v>
      </c>
      <c r="AT44" s="42" t="s">
        <v>284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7">SUM(F44,M44,T44,AA44,AH44,AO44,AV44)</f>
        <v>2.5</v>
      </c>
      <c r="BA44" s="39">
        <f t="shared" si="47"/>
        <v>12.5</v>
      </c>
      <c r="BB44" s="39">
        <f t="shared" si="47"/>
        <v>2.5</v>
      </c>
      <c r="BC44" s="50">
        <f t="shared" ref="BC44:BC48" si="49">SUM(AZ44,BA44,BB44)</f>
        <v>17.5</v>
      </c>
      <c r="BD44" s="51"/>
      <c r="BE44" s="39">
        <f t="shared" ref="BE44:BE48" si="50">AZ44*80</f>
        <v>200</v>
      </c>
      <c r="BF44" s="39">
        <f t="shared" ref="BF44:BF48" si="51">BA44*88</f>
        <v>1100</v>
      </c>
      <c r="BG44" s="39">
        <f t="shared" ref="BG44:BG48" si="52">BB44*80</f>
        <v>200</v>
      </c>
      <c r="BH44" s="39">
        <f t="shared" ref="BH44:BH48" si="53">sum(BE44,BF44,BG44)</f>
        <v>1500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45181.0</v>
      </c>
      <c r="D45" s="38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45182.0</v>
      </c>
      <c r="K45" s="42" t="s">
        <v>308</v>
      </c>
      <c r="L45" s="53" t="s">
        <v>309</v>
      </c>
      <c r="M45" s="40">
        <v>2.5</v>
      </c>
      <c r="N45" s="40">
        <v>5.5</v>
      </c>
      <c r="O45" s="40">
        <v>2.5</v>
      </c>
      <c r="P45" s="38" t="s">
        <v>36</v>
      </c>
      <c r="Q45" s="37">
        <v>45183.0</v>
      </c>
      <c r="R45" s="131" t="s">
        <v>285</v>
      </c>
      <c r="S45" s="111" t="s">
        <v>129</v>
      </c>
      <c r="T45" s="40">
        <v>5.0</v>
      </c>
      <c r="U45" s="40">
        <v>2.0</v>
      </c>
      <c r="V45" s="40">
        <v>0.0</v>
      </c>
      <c r="W45" s="42" t="s">
        <v>37</v>
      </c>
      <c r="X45" s="37">
        <v>45182.0</v>
      </c>
      <c r="Y45" s="131" t="s">
        <v>285</v>
      </c>
      <c r="Z45" s="111" t="s">
        <v>129</v>
      </c>
      <c r="AA45" s="40">
        <v>5.0</v>
      </c>
      <c r="AB45" s="40">
        <v>2.0</v>
      </c>
      <c r="AC45" s="40">
        <v>0.0</v>
      </c>
      <c r="AD45" s="42" t="s">
        <v>40</v>
      </c>
      <c r="AE45" s="37">
        <v>45185.0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45186.0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45187.0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8">SUM(F45,M45,T45,AA45,AH45,AO45,AV45)</f>
        <v>27.5</v>
      </c>
      <c r="BA45" s="39">
        <f t="shared" si="48"/>
        <v>15.5</v>
      </c>
      <c r="BB45" s="39">
        <f t="shared" si="48"/>
        <v>2.5</v>
      </c>
      <c r="BC45" s="50">
        <f t="shared" si="49"/>
        <v>45.5</v>
      </c>
      <c r="BD45" s="51"/>
      <c r="BE45" s="39">
        <f t="shared" si="50"/>
        <v>2200</v>
      </c>
      <c r="BF45" s="39">
        <f t="shared" si="51"/>
        <v>1364</v>
      </c>
      <c r="BG45" s="39">
        <f t="shared" si="52"/>
        <v>200</v>
      </c>
      <c r="BH45" s="39">
        <f t="shared" si="53"/>
        <v>3764</v>
      </c>
      <c r="BI45" s="51"/>
      <c r="BJ45" s="51"/>
      <c r="BK45" s="51"/>
      <c r="BL45" s="51"/>
      <c r="BM45" s="51"/>
    </row>
    <row r="46">
      <c r="A46" s="59" t="s">
        <v>52</v>
      </c>
      <c r="B46" s="134"/>
      <c r="C46" s="45"/>
      <c r="D46" s="53"/>
      <c r="E46" s="53"/>
      <c r="F46" s="40">
        <v>0.0</v>
      </c>
      <c r="G46" s="40">
        <v>0.0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53"/>
      <c r="X46" s="45"/>
      <c r="Y46" s="53"/>
      <c r="Z46" s="53"/>
      <c r="AA46" s="40">
        <v>0.0</v>
      </c>
      <c r="AB46" s="40">
        <v>0.0</v>
      </c>
      <c r="AC46" s="40">
        <v>0.0</v>
      </c>
      <c r="AD46" s="42" t="s">
        <v>78</v>
      </c>
      <c r="AE46" s="37">
        <v>45185.0</v>
      </c>
      <c r="AF46" s="42" t="s">
        <v>284</v>
      </c>
      <c r="AG46" s="53" t="s">
        <v>122</v>
      </c>
      <c r="AH46" s="40">
        <v>0.0</v>
      </c>
      <c r="AI46" s="40">
        <v>3.5</v>
      </c>
      <c r="AJ46" s="40">
        <v>0.0</v>
      </c>
      <c r="AK46" s="42" t="s">
        <v>79</v>
      </c>
      <c r="AL46" s="37">
        <v>45186.0</v>
      </c>
      <c r="AM46" s="42" t="s">
        <v>284</v>
      </c>
      <c r="AN46" s="53" t="s">
        <v>122</v>
      </c>
      <c r="AO46" s="40">
        <v>0.0</v>
      </c>
      <c r="AP46" s="40">
        <v>3.5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4">SUM(F46,M46,T46,AA46,AH46,AO46,AV46)</f>
        <v>0</v>
      </c>
      <c r="BA46" s="39">
        <f t="shared" si="54"/>
        <v>7</v>
      </c>
      <c r="BB46" s="39">
        <f t="shared" si="54"/>
        <v>0</v>
      </c>
      <c r="BC46" s="50">
        <f t="shared" si="49"/>
        <v>7</v>
      </c>
      <c r="BD46" s="51"/>
      <c r="BE46" s="39">
        <f t="shared" si="50"/>
        <v>0</v>
      </c>
      <c r="BF46" s="39">
        <f t="shared" si="51"/>
        <v>616</v>
      </c>
      <c r="BG46" s="39">
        <f t="shared" si="52"/>
        <v>0</v>
      </c>
      <c r="BH46" s="39">
        <f t="shared" si="53"/>
        <v>616</v>
      </c>
      <c r="BI46" s="51"/>
      <c r="BJ46" s="132"/>
      <c r="BK46" s="133"/>
      <c r="BL46" s="51"/>
      <c r="BM46" s="51"/>
    </row>
    <row r="47">
      <c r="A47" s="59" t="s">
        <v>54</v>
      </c>
      <c r="B47" s="134"/>
      <c r="C47" s="45"/>
      <c r="D47" s="53"/>
      <c r="E47" s="53"/>
      <c r="F47" s="40">
        <v>0.0</v>
      </c>
      <c r="G47" s="40">
        <v>0.0</v>
      </c>
      <c r="H47" s="40">
        <v>0.0</v>
      </c>
      <c r="I47" s="53"/>
      <c r="J47" s="45"/>
      <c r="K47" s="53"/>
      <c r="L47" s="53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42" t="s">
        <v>67</v>
      </c>
      <c r="X47" s="37">
        <v>45185.0</v>
      </c>
      <c r="Y47" s="42" t="s">
        <v>284</v>
      </c>
      <c r="Z47" s="53" t="s">
        <v>122</v>
      </c>
      <c r="AA47" s="40">
        <v>0.0</v>
      </c>
      <c r="AB47" s="40">
        <v>3.5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53"/>
      <c r="AU47" s="53"/>
      <c r="AV47" s="40">
        <v>0.0</v>
      </c>
      <c r="AW47" s="40">
        <v>0.0</v>
      </c>
      <c r="AX47" s="40">
        <v>0.0</v>
      </c>
      <c r="AY47" s="48"/>
      <c r="AZ47" s="49">
        <f t="shared" ref="AZ47:BB47" si="55">SUM(F47,M47,T47,AA47,AH47,AO47,AV47)</f>
        <v>0</v>
      </c>
      <c r="BA47" s="39">
        <f t="shared" si="55"/>
        <v>3.5</v>
      </c>
      <c r="BB47" s="39">
        <f t="shared" si="55"/>
        <v>0</v>
      </c>
      <c r="BC47" s="50">
        <f t="shared" si="49"/>
        <v>3.5</v>
      </c>
      <c r="BD47" s="51"/>
      <c r="BE47" s="39">
        <f t="shared" si="50"/>
        <v>0</v>
      </c>
      <c r="BF47" s="39">
        <f t="shared" si="51"/>
        <v>308</v>
      </c>
      <c r="BG47" s="39">
        <f t="shared" si="52"/>
        <v>0</v>
      </c>
      <c r="BH47" s="39">
        <f t="shared" si="53"/>
        <v>308</v>
      </c>
      <c r="BI47" s="51"/>
      <c r="BJ47" s="39" t="s">
        <v>130</v>
      </c>
      <c r="BK47" s="92">
        <f>sum(BH14,BH28,BH40,BH50,BH60,BH71,BH82,BH128)</f>
        <v>60920.06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39"/>
      <c r="S48" s="39"/>
      <c r="T48" s="40">
        <v>0.0</v>
      </c>
      <c r="U48" s="40">
        <v>0.0</v>
      </c>
      <c r="V48" s="40">
        <v>0.0</v>
      </c>
      <c r="W48" s="53"/>
      <c r="X48" s="45"/>
      <c r="Y48" s="39"/>
      <c r="Z48" s="39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6">SUM(F48,M48,T48,AA48,AH48,AO48,AV48)</f>
        <v>0</v>
      </c>
      <c r="BA48" s="39">
        <f t="shared" si="56"/>
        <v>0</v>
      </c>
      <c r="BB48" s="39">
        <f t="shared" si="56"/>
        <v>0</v>
      </c>
      <c r="BC48" s="50">
        <f t="shared" si="49"/>
        <v>0</v>
      </c>
      <c r="BD48" s="51"/>
      <c r="BE48" s="39">
        <f t="shared" si="50"/>
        <v>0</v>
      </c>
      <c r="BF48" s="39">
        <f t="shared" si="51"/>
        <v>0</v>
      </c>
      <c r="BG48" s="39">
        <f t="shared" si="52"/>
        <v>0</v>
      </c>
      <c r="BH48" s="39">
        <f t="shared" si="53"/>
        <v>0</v>
      </c>
      <c r="BI48" s="51"/>
      <c r="BJ48" s="39"/>
      <c r="BK48" s="92"/>
      <c r="BL48" s="51"/>
      <c r="BM48" s="51"/>
    </row>
    <row r="49">
      <c r="B49" s="135"/>
      <c r="C49" s="71"/>
      <c r="D49" s="136"/>
      <c r="E49" s="136"/>
      <c r="F49" s="117"/>
      <c r="G49" s="117"/>
      <c r="H49" s="117"/>
      <c r="I49" s="117"/>
      <c r="J49" s="118"/>
      <c r="K49" s="136"/>
      <c r="L49" s="136"/>
      <c r="M49" s="51"/>
      <c r="N49" s="51"/>
      <c r="O49" s="51"/>
      <c r="P49" s="51"/>
      <c r="Q49" s="71"/>
      <c r="R49" s="136"/>
      <c r="S49" s="136"/>
      <c r="T49" s="136"/>
      <c r="U49" s="136"/>
      <c r="V49" s="136"/>
      <c r="W49" s="136"/>
      <c r="X49" s="71"/>
      <c r="Y49" s="136"/>
      <c r="Z49" s="136"/>
      <c r="AF49" s="137"/>
      <c r="AG49" s="137"/>
      <c r="AO49" s="138"/>
      <c r="AP49" s="138"/>
      <c r="AQ49" s="138"/>
      <c r="AR49" s="138"/>
      <c r="AS49" s="118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53"/>
      <c r="BF49" s="53"/>
      <c r="BG49" s="53"/>
      <c r="BH49" s="53"/>
      <c r="BI49" s="136"/>
      <c r="BJ49" s="39" t="s">
        <v>134</v>
      </c>
      <c r="BK49" s="39">
        <f>sum(BK19,BK20,BK21,BK22,BK23,BK24,BK25,BK27,BK28,BK29,BK31,BK32,BK33,BK35,BK36,BK37,BK39,BL19)</f>
        <v>60920.06</v>
      </c>
      <c r="BL49" s="136"/>
      <c r="BM49" s="136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74"/>
      <c r="AG50" s="74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76" t="s">
        <v>14</v>
      </c>
      <c r="AZ50" s="77">
        <f t="shared" ref="AZ50:BA50" si="57">SUM(AZ44,AZ45,AZ46,AZ47,AZ48)</f>
        <v>30</v>
      </c>
      <c r="BA50" s="78">
        <f t="shared" si="57"/>
        <v>38.5</v>
      </c>
      <c r="BB50" s="78">
        <f>SUM(BB44,BB45,BB46,BB47)</f>
        <v>5</v>
      </c>
      <c r="BC50" s="79">
        <f>SUM(BC44,BC45,BC46,BC47,BC48)</f>
        <v>73.5</v>
      </c>
      <c r="BD50" s="51"/>
      <c r="BE50" s="40">
        <f t="shared" ref="BE50:BF50" si="58">SUM(BE44:BE47)</f>
        <v>2400</v>
      </c>
      <c r="BF50" s="40">
        <f t="shared" si="58"/>
        <v>3388</v>
      </c>
      <c r="BG50" s="40">
        <f>BB50*80</f>
        <v>400</v>
      </c>
      <c r="BH50" s="40">
        <f>SUM(BH44,BH45,BH46,BH47,BH48)</f>
        <v>6188</v>
      </c>
      <c r="BI50" s="51"/>
      <c r="BJ50" s="51"/>
      <c r="BK50" s="51"/>
      <c r="BL50" s="51"/>
      <c r="BM50" s="51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</row>
    <row r="52">
      <c r="F52" s="73"/>
      <c r="G52" s="73"/>
      <c r="H52" s="73"/>
      <c r="I52" s="73"/>
      <c r="K52" s="80" t="s">
        <v>49</v>
      </c>
      <c r="L52" s="81"/>
      <c r="AF52" s="82" t="s">
        <v>49</v>
      </c>
      <c r="AG52" s="81"/>
      <c r="AT52" s="82" t="s">
        <v>49</v>
      </c>
      <c r="AU52" s="81"/>
      <c r="BF52" s="82" t="s">
        <v>49</v>
      </c>
      <c r="BG52" s="81"/>
    </row>
    <row r="53">
      <c r="F53" s="73"/>
      <c r="G53" s="73"/>
      <c r="H53" s="73"/>
      <c r="I53" s="73"/>
      <c r="K53" s="139"/>
      <c r="L53" s="140"/>
      <c r="AF53" s="141"/>
      <c r="AG53" s="142"/>
    </row>
    <row r="54">
      <c r="A54" s="10"/>
      <c r="B54" s="11"/>
      <c r="C54" s="11"/>
      <c r="D54" s="12"/>
      <c r="E54" s="13">
        <v>45180.0</v>
      </c>
      <c r="F54" s="14"/>
      <c r="G54" s="14"/>
      <c r="H54" s="14"/>
      <c r="I54" s="15"/>
      <c r="J54" s="15"/>
      <c r="K54" s="16"/>
      <c r="L54" s="13">
        <v>45181.0</v>
      </c>
      <c r="M54" s="15"/>
      <c r="N54" s="15"/>
      <c r="O54" s="15"/>
      <c r="P54" s="15"/>
      <c r="Q54" s="11"/>
      <c r="R54" s="17"/>
      <c r="S54" s="13">
        <v>45182.0</v>
      </c>
      <c r="T54" s="11"/>
      <c r="U54" s="15"/>
      <c r="V54" s="15"/>
      <c r="W54" s="11"/>
      <c r="X54" s="18"/>
      <c r="Y54" s="14"/>
      <c r="Z54" s="13">
        <v>45183.0</v>
      </c>
      <c r="AA54" s="15"/>
      <c r="AB54" s="15"/>
      <c r="AC54" s="11"/>
      <c r="AD54" s="15"/>
      <c r="AE54" s="15"/>
      <c r="AF54" s="12"/>
      <c r="AG54" s="13">
        <v>45184.0</v>
      </c>
      <c r="AH54" s="15"/>
      <c r="AI54" s="11"/>
      <c r="AJ54" s="15"/>
      <c r="AK54" s="15"/>
      <c r="AL54" s="15"/>
      <c r="AM54" s="18"/>
      <c r="AN54" s="13">
        <v>45185.0</v>
      </c>
      <c r="AO54" s="11"/>
      <c r="AP54" s="19"/>
      <c r="AQ54" s="19"/>
      <c r="AR54" s="19"/>
      <c r="AS54" s="19"/>
      <c r="AT54" s="14"/>
      <c r="AU54" s="13">
        <v>45186.0</v>
      </c>
      <c r="AV54" s="19"/>
      <c r="AW54" s="19"/>
      <c r="AX54" s="19"/>
      <c r="AY54" s="20"/>
      <c r="AZ54" s="19"/>
      <c r="BA54" s="19"/>
      <c r="BB54" s="19"/>
      <c r="BC54" s="19"/>
      <c r="BD54" s="20"/>
      <c r="BE54" s="21"/>
      <c r="BF54" s="22"/>
      <c r="BG54" s="4"/>
      <c r="BH54" s="19"/>
      <c r="BI54" s="23"/>
      <c r="BJ54" s="16"/>
      <c r="BK54" s="16"/>
      <c r="BL54" s="20"/>
      <c r="BM54" s="20"/>
    </row>
    <row r="55">
      <c r="A55" s="107"/>
      <c r="B55" s="26"/>
      <c r="C55" s="26"/>
      <c r="D55" s="26" t="s">
        <v>2</v>
      </c>
      <c r="E55" s="26" t="s">
        <v>3</v>
      </c>
      <c r="F55" s="26" t="s">
        <v>4</v>
      </c>
      <c r="G55" s="26" t="s">
        <v>5</v>
      </c>
      <c r="H55" s="26" t="s">
        <v>6</v>
      </c>
      <c r="I55" s="26"/>
      <c r="J55" s="26"/>
      <c r="K55" s="26" t="s">
        <v>2</v>
      </c>
      <c r="L55" s="26" t="s">
        <v>7</v>
      </c>
      <c r="M55" s="26" t="s">
        <v>4</v>
      </c>
      <c r="N55" s="26" t="s">
        <v>5</v>
      </c>
      <c r="O55" s="26" t="s">
        <v>6</v>
      </c>
      <c r="P55" s="26"/>
      <c r="Q55" s="26"/>
      <c r="R55" s="26" t="s">
        <v>2</v>
      </c>
      <c r="S55" s="26" t="s">
        <v>8</v>
      </c>
      <c r="T55" s="26" t="s">
        <v>4</v>
      </c>
      <c r="U55" s="26" t="s">
        <v>5</v>
      </c>
      <c r="V55" s="26" t="s">
        <v>6</v>
      </c>
      <c r="W55" s="28"/>
      <c r="X55" s="29"/>
      <c r="Y55" s="29" t="s">
        <v>2</v>
      </c>
      <c r="Z55" s="29" t="s">
        <v>10</v>
      </c>
      <c r="AA55" s="26" t="s">
        <v>4</v>
      </c>
      <c r="AB55" s="26" t="s">
        <v>5</v>
      </c>
      <c r="AC55" s="26" t="s">
        <v>6</v>
      </c>
      <c r="AD55" s="29"/>
      <c r="AE55" s="29"/>
      <c r="AF55" s="29" t="s">
        <v>2</v>
      </c>
      <c r="AG55" s="29" t="s">
        <v>10</v>
      </c>
      <c r="AH55" s="26" t="s">
        <v>4</v>
      </c>
      <c r="AI55" s="26" t="s">
        <v>5</v>
      </c>
      <c r="AJ55" s="26" t="s">
        <v>6</v>
      </c>
      <c r="AK55" s="29"/>
      <c r="AL55" s="29"/>
      <c r="AM55" s="29" t="s">
        <v>2</v>
      </c>
      <c r="AN55" s="29" t="s">
        <v>11</v>
      </c>
      <c r="AO55" s="26" t="s">
        <v>4</v>
      </c>
      <c r="AP55" s="26" t="s">
        <v>5</v>
      </c>
      <c r="AQ55" s="26" t="s">
        <v>6</v>
      </c>
      <c r="AR55" s="29"/>
      <c r="AS55" s="29"/>
      <c r="AT55" s="29" t="s">
        <v>2</v>
      </c>
      <c r="AU55" s="29" t="s">
        <v>12</v>
      </c>
      <c r="AV55" s="26" t="s">
        <v>4</v>
      </c>
      <c r="AW55" s="26" t="s">
        <v>5</v>
      </c>
      <c r="AX55" s="26" t="s">
        <v>6</v>
      </c>
      <c r="AY55" s="30"/>
      <c r="AZ55" s="31" t="s">
        <v>4</v>
      </c>
      <c r="BA55" s="31" t="s">
        <v>13</v>
      </c>
      <c r="BB55" s="31" t="s">
        <v>6</v>
      </c>
      <c r="BC55" s="31" t="s">
        <v>14</v>
      </c>
      <c r="BD55" s="32"/>
      <c r="BE55" s="33" t="s">
        <v>4</v>
      </c>
      <c r="BF55" s="33" t="s">
        <v>13</v>
      </c>
      <c r="BG55" s="33" t="s">
        <v>6</v>
      </c>
      <c r="BH55" s="33" t="s">
        <v>15</v>
      </c>
      <c r="BI55" s="32"/>
      <c r="BJ55" s="32"/>
      <c r="BK55" s="32"/>
      <c r="BL55" s="32"/>
      <c r="BM55" s="32"/>
    </row>
    <row r="56">
      <c r="A56" s="94" t="s">
        <v>52</v>
      </c>
      <c r="F56" s="40">
        <v>0.0</v>
      </c>
      <c r="G56" s="40">
        <v>0.0</v>
      </c>
      <c r="H56" s="40">
        <v>0.0</v>
      </c>
      <c r="I56" s="35"/>
      <c r="J56" s="143"/>
      <c r="K56" s="92"/>
      <c r="L56" s="92"/>
      <c r="M56" s="40">
        <v>0.0</v>
      </c>
      <c r="N56" s="40">
        <v>0.0</v>
      </c>
      <c r="O56" s="40">
        <v>0.0</v>
      </c>
      <c r="P56" s="144"/>
      <c r="Q56" s="144"/>
      <c r="R56" s="144"/>
      <c r="S56" s="144"/>
      <c r="T56" s="40">
        <v>0.0</v>
      </c>
      <c r="U56" s="40">
        <v>0.0</v>
      </c>
      <c r="V56" s="40">
        <v>0.0</v>
      </c>
      <c r="W56" s="64"/>
      <c r="X56" s="45"/>
      <c r="Y56" s="39"/>
      <c r="Z56" s="58"/>
      <c r="AA56" s="40">
        <v>0.0</v>
      </c>
      <c r="AB56" s="40">
        <v>0.0</v>
      </c>
      <c r="AC56" s="40">
        <v>0.0</v>
      </c>
      <c r="AD56" s="145" t="s">
        <v>40</v>
      </c>
      <c r="AE56" s="146">
        <v>45185.0</v>
      </c>
      <c r="AF56" s="147" t="s">
        <v>288</v>
      </c>
      <c r="AG56" s="40" t="s">
        <v>138</v>
      </c>
      <c r="AH56" s="40">
        <v>2.0</v>
      </c>
      <c r="AI56" s="40">
        <v>2.0</v>
      </c>
      <c r="AJ56" s="40">
        <v>0.0</v>
      </c>
      <c r="AK56" s="148" t="s">
        <v>43</v>
      </c>
      <c r="AL56" s="146">
        <v>45186.0</v>
      </c>
      <c r="AM56" s="148" t="s">
        <v>289</v>
      </c>
      <c r="AN56" s="148" t="s">
        <v>106</v>
      </c>
      <c r="AO56" s="40">
        <v>3.0</v>
      </c>
      <c r="AP56" s="40">
        <v>2.0</v>
      </c>
      <c r="AQ56" s="40">
        <v>0.0</v>
      </c>
      <c r="AR56" s="149"/>
      <c r="AS56" s="45"/>
      <c r="AT56" s="150"/>
      <c r="AU56" s="127"/>
      <c r="AV56" s="40">
        <v>0.0</v>
      </c>
      <c r="AW56" s="40">
        <v>0.0</v>
      </c>
      <c r="AX56" s="40">
        <v>0.0</v>
      </c>
      <c r="AY56" s="48"/>
      <c r="AZ56" s="49">
        <f t="shared" ref="AZ56:BB56" si="59">SUM(F56,M56,T56,AA56,AH56,AO56,AV56)</f>
        <v>5</v>
      </c>
      <c r="BA56" s="39">
        <f t="shared" si="59"/>
        <v>4</v>
      </c>
      <c r="BB56" s="39">
        <f t="shared" si="59"/>
        <v>0</v>
      </c>
      <c r="BC56" s="50">
        <f t="shared" ref="BC56:BC58" si="61">SUM(AZ56,BA56,BB56)</f>
        <v>9</v>
      </c>
      <c r="BD56" s="51"/>
      <c r="BE56" s="39">
        <f t="shared" ref="BE56:BE58" si="62">AZ56*80</f>
        <v>400</v>
      </c>
      <c r="BF56" s="39">
        <f t="shared" ref="BF56:BF58" si="63">BA56*88</f>
        <v>352</v>
      </c>
      <c r="BG56" s="39">
        <f t="shared" ref="BG56:BG58" si="64">BB56*80</f>
        <v>0</v>
      </c>
      <c r="BH56" s="39">
        <f t="shared" ref="BH56:BH58" si="65">sum(BE56,BF56,BG56)</f>
        <v>752</v>
      </c>
      <c r="BI56" s="51"/>
      <c r="BJ56" s="51"/>
      <c r="BK56" s="51"/>
      <c r="BL56" s="51"/>
      <c r="BM56" s="51"/>
    </row>
    <row r="57">
      <c r="A57" s="59" t="s">
        <v>50</v>
      </c>
      <c r="F57" s="40">
        <v>0.0</v>
      </c>
      <c r="G57" s="40">
        <v>0.0</v>
      </c>
      <c r="H57" s="40">
        <v>0.0</v>
      </c>
      <c r="I57" s="134"/>
      <c r="J57" s="45"/>
      <c r="K57" s="111"/>
      <c r="L57" s="39"/>
      <c r="M57" s="40">
        <v>0.0</v>
      </c>
      <c r="N57" s="40">
        <v>0.0</v>
      </c>
      <c r="O57" s="40">
        <v>0.0</v>
      </c>
      <c r="P57" s="39"/>
      <c r="Q57" s="45"/>
      <c r="R57" s="111"/>
      <c r="S57" s="39"/>
      <c r="T57" s="40">
        <v>0.0</v>
      </c>
      <c r="U57" s="40">
        <v>0.0</v>
      </c>
      <c r="V57" s="40">
        <v>0.0</v>
      </c>
      <c r="W57" s="318" t="s">
        <v>26</v>
      </c>
      <c r="X57" s="146">
        <v>45183.0</v>
      </c>
      <c r="Y57" s="40" t="s">
        <v>287</v>
      </c>
      <c r="Z57" s="58" t="s">
        <v>136</v>
      </c>
      <c r="AA57" s="40">
        <v>1.0</v>
      </c>
      <c r="AB57" s="40">
        <v>7.0</v>
      </c>
      <c r="AC57" s="40">
        <v>1.0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51" t="s">
        <v>44</v>
      </c>
      <c r="AS57" s="146">
        <v>45187.0</v>
      </c>
      <c r="AT57" s="289" t="s">
        <v>288</v>
      </c>
      <c r="AU57" s="129" t="s">
        <v>138</v>
      </c>
      <c r="AV57" s="40">
        <v>2.0</v>
      </c>
      <c r="AW57" s="40">
        <v>2.0</v>
      </c>
      <c r="AX57" s="40">
        <v>0.0</v>
      </c>
      <c r="AY57" s="48"/>
      <c r="AZ57" s="49">
        <f t="shared" ref="AZ57:BB57" si="60">SUM(F57,M57,T57,AA57,AH57,AO57,AV57)</f>
        <v>3</v>
      </c>
      <c r="BA57" s="39">
        <f t="shared" si="60"/>
        <v>9</v>
      </c>
      <c r="BB57" s="39">
        <f t="shared" si="60"/>
        <v>1</v>
      </c>
      <c r="BC57" s="50">
        <f t="shared" si="61"/>
        <v>13</v>
      </c>
      <c r="BD57" s="51"/>
      <c r="BE57" s="39">
        <f t="shared" si="62"/>
        <v>240</v>
      </c>
      <c r="BF57" s="39">
        <f t="shared" si="63"/>
        <v>792</v>
      </c>
      <c r="BG57" s="39">
        <f t="shared" si="64"/>
        <v>80</v>
      </c>
      <c r="BH57" s="39">
        <f t="shared" si="65"/>
        <v>1112</v>
      </c>
      <c r="BI57" s="51"/>
      <c r="BJ57" s="51"/>
      <c r="BK57" s="51"/>
      <c r="BL57" s="51"/>
      <c r="BM57" s="51"/>
    </row>
    <row r="58">
      <c r="A58" s="59" t="s">
        <v>54</v>
      </c>
      <c r="B58" s="134"/>
      <c r="C58" s="45"/>
      <c r="D58" s="111"/>
      <c r="E58" s="39"/>
      <c r="F58" s="40">
        <v>0.0</v>
      </c>
      <c r="G58" s="40">
        <v>0.0</v>
      </c>
      <c r="H58" s="40">
        <v>0.0</v>
      </c>
      <c r="I58" s="144"/>
      <c r="J58" s="144"/>
      <c r="K58" s="144"/>
      <c r="L58" s="144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64"/>
      <c r="X58" s="45"/>
      <c r="Y58" s="39"/>
      <c r="Z58" s="39"/>
      <c r="AA58" s="40">
        <v>0.0</v>
      </c>
      <c r="AB58" s="40">
        <v>0.0</v>
      </c>
      <c r="AC58" s="40">
        <v>0.0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92"/>
      <c r="AL58" s="45"/>
      <c r="AM58" s="92"/>
      <c r="AN58" s="92"/>
      <c r="AO58" s="40">
        <v>0.0</v>
      </c>
      <c r="AP58" s="40">
        <v>0.0</v>
      </c>
      <c r="AQ58" s="40">
        <v>0.0</v>
      </c>
      <c r="AR58" s="149"/>
      <c r="AS58" s="301"/>
      <c r="AT58" s="150"/>
      <c r="AU58" s="127"/>
      <c r="AV58" s="40">
        <v>0.0</v>
      </c>
      <c r="AW58" s="40">
        <v>0.0</v>
      </c>
      <c r="AX58" s="40">
        <v>0.0</v>
      </c>
      <c r="AY58" s="48"/>
      <c r="AZ58" s="49">
        <f t="shared" ref="AZ58:BB58" si="66">SUM(F58,M58,T58,AA58,AH58,AO58,AV58)</f>
        <v>0</v>
      </c>
      <c r="BA58" s="39">
        <f t="shared" si="66"/>
        <v>0</v>
      </c>
      <c r="BB58" s="39">
        <f t="shared" si="66"/>
        <v>0</v>
      </c>
      <c r="BC58" s="50">
        <f t="shared" si="61"/>
        <v>0</v>
      </c>
      <c r="BD58" s="51"/>
      <c r="BE58" s="39">
        <f t="shared" si="62"/>
        <v>0</v>
      </c>
      <c r="BF58" s="39">
        <f t="shared" si="63"/>
        <v>0</v>
      </c>
      <c r="BG58" s="39">
        <f t="shared" si="64"/>
        <v>0</v>
      </c>
      <c r="BH58" s="39">
        <f t="shared" si="65"/>
        <v>0</v>
      </c>
      <c r="BI58" s="51"/>
      <c r="BJ58" s="51"/>
      <c r="BK58" s="51"/>
      <c r="BL58" s="51"/>
      <c r="BM58" s="51"/>
    </row>
    <row r="59">
      <c r="A59" s="152"/>
      <c r="B59" s="153"/>
      <c r="C59" s="153"/>
      <c r="D59" s="67"/>
      <c r="E59" s="67"/>
      <c r="F59" s="153"/>
      <c r="G59" s="153"/>
      <c r="H59" s="153"/>
      <c r="I59" s="153"/>
      <c r="J59" s="153"/>
      <c r="K59" s="154"/>
      <c r="L59" s="15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154"/>
      <c r="AG59" s="15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  <c r="BC59" s="153"/>
      <c r="BD59" s="153"/>
      <c r="BE59" s="85"/>
      <c r="BF59" s="85"/>
      <c r="BG59" s="85"/>
      <c r="BH59" s="85"/>
      <c r="BI59" s="153"/>
      <c r="BJ59" s="153"/>
      <c r="BK59" s="153"/>
      <c r="BL59" s="153"/>
      <c r="BM59" s="153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76" t="s">
        <v>14</v>
      </c>
      <c r="AZ60" s="77">
        <f t="shared" ref="AZ60:BC60" si="67">SUM(AZ56,AZ57,AZ58)</f>
        <v>8</v>
      </c>
      <c r="BA60" s="78">
        <f t="shared" si="67"/>
        <v>13</v>
      </c>
      <c r="BB60" s="78">
        <f t="shared" si="67"/>
        <v>1</v>
      </c>
      <c r="BC60" s="79">
        <f t="shared" si="67"/>
        <v>22</v>
      </c>
      <c r="BD60" s="51"/>
      <c r="BE60" s="40">
        <f t="shared" ref="BE60:BG60" si="68">sum(BE56,BE57)</f>
        <v>640</v>
      </c>
      <c r="BF60" s="40">
        <f t="shared" si="68"/>
        <v>1144</v>
      </c>
      <c r="BG60" s="40">
        <f t="shared" si="68"/>
        <v>80</v>
      </c>
      <c r="BH60" s="40">
        <f>SUM(BH56,BH57,BH58)</f>
        <v>1864</v>
      </c>
      <c r="BI60" s="51"/>
      <c r="BJ60" s="51"/>
      <c r="BK60" s="51"/>
      <c r="BL60" s="51"/>
      <c r="BM60" s="51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/>
      <c r="BB61" s="153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</row>
    <row r="62">
      <c r="A62" s="155"/>
      <c r="B62" s="153"/>
      <c r="C62" s="153"/>
      <c r="D62" s="67"/>
      <c r="F62" s="153"/>
      <c r="G62" s="153"/>
      <c r="H62" s="153"/>
      <c r="I62" s="153"/>
      <c r="J62" s="153"/>
      <c r="K62" s="6" t="s">
        <v>53</v>
      </c>
      <c r="L62" s="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9" t="s">
        <v>53</v>
      </c>
      <c r="AG62" s="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9" t="s">
        <v>53</v>
      </c>
      <c r="AU62" s="4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9" t="s">
        <v>53</v>
      </c>
      <c r="BG62" s="4"/>
      <c r="BH62" s="153"/>
      <c r="BI62" s="153"/>
      <c r="BJ62" s="153"/>
      <c r="BK62" s="153"/>
      <c r="BL62" s="153"/>
      <c r="BM62" s="153"/>
    </row>
    <row r="63">
      <c r="A63" s="10"/>
      <c r="B63" s="11"/>
      <c r="C63" s="11"/>
      <c r="D63" s="12"/>
      <c r="E63" s="13">
        <v>45180.0</v>
      </c>
      <c r="F63" s="14"/>
      <c r="G63" s="14"/>
      <c r="H63" s="14"/>
      <c r="I63" s="15"/>
      <c r="J63" s="15"/>
      <c r="K63" s="16"/>
      <c r="L63" s="13">
        <v>45181.0</v>
      </c>
      <c r="M63" s="15"/>
      <c r="N63" s="15"/>
      <c r="O63" s="15"/>
      <c r="P63" s="15"/>
      <c r="Q63" s="11"/>
      <c r="R63" s="17"/>
      <c r="S63" s="13">
        <v>45182.0</v>
      </c>
      <c r="T63" s="11"/>
      <c r="U63" s="15"/>
      <c r="V63" s="15"/>
      <c r="W63" s="11"/>
      <c r="X63" s="18"/>
      <c r="Y63" s="14"/>
      <c r="Z63" s="13">
        <v>45183.0</v>
      </c>
      <c r="AA63" s="15"/>
      <c r="AB63" s="15"/>
      <c r="AC63" s="11"/>
      <c r="AD63" s="15"/>
      <c r="AE63" s="15"/>
      <c r="AF63" s="12"/>
      <c r="AG63" s="13">
        <v>45184.0</v>
      </c>
      <c r="AH63" s="15"/>
      <c r="AI63" s="11"/>
      <c r="AJ63" s="15"/>
      <c r="AK63" s="15"/>
      <c r="AL63" s="15"/>
      <c r="AM63" s="18"/>
      <c r="AN63" s="13">
        <v>45185.0</v>
      </c>
      <c r="AO63" s="11"/>
      <c r="AP63" s="19"/>
      <c r="AQ63" s="19"/>
      <c r="AR63" s="19"/>
      <c r="AS63" s="19"/>
      <c r="AT63" s="14"/>
      <c r="AU63" s="13">
        <v>45186.0</v>
      </c>
      <c r="AV63" s="19"/>
      <c r="AW63" s="19"/>
      <c r="AX63" s="19"/>
      <c r="AY63" s="20"/>
      <c r="AZ63" s="19"/>
      <c r="BA63" s="19"/>
      <c r="BB63" s="19"/>
      <c r="BC63" s="19"/>
      <c r="BD63" s="20"/>
      <c r="BE63" s="21"/>
      <c r="BF63" s="22"/>
      <c r="BG63" s="4"/>
      <c r="BH63" s="19"/>
      <c r="BI63" s="23"/>
      <c r="BJ63" s="16"/>
      <c r="BK63" s="16"/>
      <c r="BL63" s="20"/>
      <c r="BM63" s="20"/>
    </row>
    <row r="64">
      <c r="A64" s="107"/>
      <c r="B64" s="26"/>
      <c r="C64" s="26"/>
      <c r="D64" s="26" t="s">
        <v>2</v>
      </c>
      <c r="E64" s="26" t="s">
        <v>3</v>
      </c>
      <c r="F64" s="26" t="s">
        <v>4</v>
      </c>
      <c r="G64" s="26" t="s">
        <v>5</v>
      </c>
      <c r="H64" s="26" t="s">
        <v>6</v>
      </c>
      <c r="I64" s="26"/>
      <c r="J64" s="26"/>
      <c r="K64" s="26" t="s">
        <v>2</v>
      </c>
      <c r="L64" s="26" t="s">
        <v>7</v>
      </c>
      <c r="M64" s="26" t="s">
        <v>4</v>
      </c>
      <c r="N64" s="26" t="s">
        <v>5</v>
      </c>
      <c r="O64" s="26" t="s">
        <v>6</v>
      </c>
      <c r="P64" s="26"/>
      <c r="Q64" s="26"/>
      <c r="R64" s="26" t="s">
        <v>2</v>
      </c>
      <c r="S64" s="26" t="s">
        <v>8</v>
      </c>
      <c r="T64" s="26" t="s">
        <v>4</v>
      </c>
      <c r="U64" s="26" t="s">
        <v>5</v>
      </c>
      <c r="V64" s="26" t="s">
        <v>6</v>
      </c>
      <c r="W64" s="28"/>
      <c r="X64" s="29"/>
      <c r="Y64" s="29" t="s">
        <v>2</v>
      </c>
      <c r="Z64" s="29" t="s">
        <v>9</v>
      </c>
      <c r="AA64" s="26" t="s">
        <v>4</v>
      </c>
      <c r="AB64" s="26" t="s">
        <v>5</v>
      </c>
      <c r="AC64" s="26" t="s">
        <v>6</v>
      </c>
      <c r="AD64" s="29"/>
      <c r="AE64" s="29"/>
      <c r="AF64" s="29" t="s">
        <v>2</v>
      </c>
      <c r="AG64" s="29" t="s">
        <v>10</v>
      </c>
      <c r="AH64" s="26" t="s">
        <v>4</v>
      </c>
      <c r="AI64" s="26" t="s">
        <v>5</v>
      </c>
      <c r="AJ64" s="26" t="s">
        <v>6</v>
      </c>
      <c r="AK64" s="29"/>
      <c r="AL64" s="29"/>
      <c r="AM64" s="29" t="s">
        <v>2</v>
      </c>
      <c r="AN64" s="29" t="s">
        <v>11</v>
      </c>
      <c r="AO64" s="26" t="s">
        <v>4</v>
      </c>
      <c r="AP64" s="26" t="s">
        <v>5</v>
      </c>
      <c r="AQ64" s="26" t="s">
        <v>6</v>
      </c>
      <c r="AR64" s="29"/>
      <c r="AS64" s="29"/>
      <c r="AT64" s="29" t="s">
        <v>2</v>
      </c>
      <c r="AU64" s="29" t="s">
        <v>12</v>
      </c>
      <c r="AV64" s="26" t="s">
        <v>4</v>
      </c>
      <c r="AW64" s="26" t="s">
        <v>5</v>
      </c>
      <c r="AX64" s="26" t="s">
        <v>6</v>
      </c>
      <c r="AY64" s="30"/>
      <c r="AZ64" s="31" t="s">
        <v>4</v>
      </c>
      <c r="BA64" s="31" t="s">
        <v>13</v>
      </c>
      <c r="BB64" s="31" t="s">
        <v>6</v>
      </c>
      <c r="BC64" s="31" t="s">
        <v>14</v>
      </c>
      <c r="BD64" s="32"/>
      <c r="BE64" s="33" t="s">
        <v>4</v>
      </c>
      <c r="BF64" s="33" t="s">
        <v>13</v>
      </c>
      <c r="BG64" s="33" t="s">
        <v>6</v>
      </c>
      <c r="BH64" s="33" t="s">
        <v>15</v>
      </c>
      <c r="BI64" s="32"/>
      <c r="BJ64" s="32"/>
      <c r="BK64" s="32"/>
      <c r="BL64" s="32"/>
      <c r="BM64" s="32"/>
    </row>
    <row r="65">
      <c r="A65" s="94" t="s">
        <v>139</v>
      </c>
      <c r="B65" s="36" t="s">
        <v>19</v>
      </c>
      <c r="C65" s="37">
        <v>45180.0</v>
      </c>
      <c r="D65" s="42" t="s">
        <v>319</v>
      </c>
      <c r="E65" s="58" t="s">
        <v>266</v>
      </c>
      <c r="F65" s="40">
        <v>1.0</v>
      </c>
      <c r="G65" s="40">
        <v>7.0</v>
      </c>
      <c r="H65" s="40">
        <v>4.0</v>
      </c>
      <c r="I65" s="36" t="s">
        <v>22</v>
      </c>
      <c r="J65" s="37">
        <v>45181.0</v>
      </c>
      <c r="K65" s="42" t="s">
        <v>211</v>
      </c>
      <c r="L65" s="58" t="s">
        <v>66</v>
      </c>
      <c r="M65" s="40">
        <v>0.0</v>
      </c>
      <c r="N65" s="40">
        <v>6.0</v>
      </c>
      <c r="O65" s="40">
        <v>0.0</v>
      </c>
      <c r="P65" s="36" t="s">
        <v>24</v>
      </c>
      <c r="Q65" s="37">
        <v>45182.0</v>
      </c>
      <c r="R65" s="42" t="s">
        <v>211</v>
      </c>
      <c r="S65" s="58" t="s">
        <v>66</v>
      </c>
      <c r="T65" s="40">
        <v>0.0</v>
      </c>
      <c r="U65" s="40">
        <v>6.0</v>
      </c>
      <c r="V65" s="40">
        <v>0.0</v>
      </c>
      <c r="W65" s="36" t="s">
        <v>26</v>
      </c>
      <c r="X65" s="37">
        <v>45183.0</v>
      </c>
      <c r="Y65" s="42" t="s">
        <v>211</v>
      </c>
      <c r="Z65" s="58" t="s">
        <v>66</v>
      </c>
      <c r="AA65" s="40">
        <v>0.0</v>
      </c>
      <c r="AB65" s="40">
        <v>6.0</v>
      </c>
      <c r="AC65" s="40">
        <v>0.0</v>
      </c>
      <c r="AD65" s="36" t="s">
        <v>56</v>
      </c>
      <c r="AE65" s="37">
        <v>45184.0</v>
      </c>
      <c r="AF65" s="42" t="s">
        <v>279</v>
      </c>
      <c r="AG65" s="58" t="s">
        <v>218</v>
      </c>
      <c r="AH65" s="40">
        <v>0.0</v>
      </c>
      <c r="AI65" s="40">
        <v>7.0</v>
      </c>
      <c r="AJ65" s="40">
        <v>0.0</v>
      </c>
      <c r="AK65" s="284" t="s">
        <v>57</v>
      </c>
      <c r="AL65" s="37">
        <v>45185.0</v>
      </c>
      <c r="AM65" s="42" t="s">
        <v>211</v>
      </c>
      <c r="AN65" s="58" t="s">
        <v>66</v>
      </c>
      <c r="AO65" s="40">
        <v>0.0</v>
      </c>
      <c r="AP65" s="40">
        <v>6.0</v>
      </c>
      <c r="AQ65" s="40">
        <v>0.0</v>
      </c>
      <c r="AR65" s="96" t="s">
        <v>149</v>
      </c>
      <c r="AS65" s="37">
        <v>45186.0</v>
      </c>
      <c r="AT65" s="42" t="s">
        <v>25</v>
      </c>
      <c r="AU65" s="58" t="s">
        <v>25</v>
      </c>
      <c r="AV65" s="40">
        <v>0.0</v>
      </c>
      <c r="AW65" s="40">
        <v>0.0</v>
      </c>
      <c r="AX65" s="40">
        <v>0.0</v>
      </c>
      <c r="AY65" s="48"/>
      <c r="AZ65" s="49">
        <f t="shared" ref="AZ65:BB65" si="69">SUM(F65,M65,T65,AA65,AH65,AO65,AV65)</f>
        <v>1</v>
      </c>
      <c r="BA65" s="39">
        <f t="shared" si="69"/>
        <v>38</v>
      </c>
      <c r="BB65" s="39">
        <f t="shared" si="69"/>
        <v>4</v>
      </c>
      <c r="BC65" s="50">
        <f t="shared" ref="BC65:BC69" si="71">SUM(AZ65,BA65,BB65)</f>
        <v>43</v>
      </c>
      <c r="BD65" s="51"/>
      <c r="BE65" s="39">
        <f t="shared" ref="BE65:BE69" si="72">AZ65*80</f>
        <v>80</v>
      </c>
      <c r="BF65" s="39">
        <f t="shared" ref="BF65:BF69" si="73">BA65*88</f>
        <v>3344</v>
      </c>
      <c r="BG65" s="39">
        <f t="shared" ref="BG65:BG69" si="74">BB65*80</f>
        <v>320</v>
      </c>
      <c r="BH65" s="39">
        <f t="shared" ref="BH65:BH69" si="75">sum(BE65,BF65,BG65)</f>
        <v>3744</v>
      </c>
      <c r="BI65" s="51"/>
      <c r="BJ65" s="51"/>
      <c r="BK65" s="51"/>
      <c r="BL65" s="51"/>
      <c r="BM65" s="51"/>
    </row>
    <row r="66" ht="16.5" customHeight="1">
      <c r="A66" s="94" t="s">
        <v>52</v>
      </c>
      <c r="B66" s="60"/>
      <c r="D66" s="39"/>
      <c r="E66" s="39"/>
      <c r="F66" s="40">
        <v>0.0</v>
      </c>
      <c r="G66" s="40">
        <v>0.0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44"/>
      <c r="AE66" s="45"/>
      <c r="AF66" s="39"/>
      <c r="AG66" s="39"/>
      <c r="AH66" s="40">
        <v>0.0</v>
      </c>
      <c r="AI66" s="40">
        <v>0.0</v>
      </c>
      <c r="AJ66" s="40">
        <v>0.0</v>
      </c>
      <c r="AK66" s="53"/>
      <c r="AL66" s="45"/>
      <c r="AM66" s="39"/>
      <c r="AN66" s="39"/>
      <c r="AO66" s="40">
        <v>0.0</v>
      </c>
      <c r="AP66" s="40">
        <v>0.0</v>
      </c>
      <c r="AQ66" s="40">
        <v>0.0</v>
      </c>
      <c r="AR66" s="92"/>
      <c r="AS66" s="45"/>
      <c r="AT66" s="39"/>
      <c r="AU66" s="39"/>
      <c r="AV66" s="40">
        <v>0.0</v>
      </c>
      <c r="AW66" s="40">
        <v>0.0</v>
      </c>
      <c r="AX66" s="40">
        <v>0.0</v>
      </c>
      <c r="AY66" s="48"/>
      <c r="AZ66" s="49">
        <f t="shared" ref="AZ66:BB66" si="70">SUM(F66,M66,T66,AA66,AH66,AO66,AV66)</f>
        <v>0</v>
      </c>
      <c r="BA66" s="39">
        <f t="shared" si="70"/>
        <v>0</v>
      </c>
      <c r="BB66" s="39">
        <f t="shared" si="70"/>
        <v>0</v>
      </c>
      <c r="BC66" s="50">
        <f t="shared" si="71"/>
        <v>0</v>
      </c>
      <c r="BD66" s="51"/>
      <c r="BE66" s="39">
        <f t="shared" si="72"/>
        <v>0</v>
      </c>
      <c r="BF66" s="39">
        <f t="shared" si="73"/>
        <v>0</v>
      </c>
      <c r="BG66" s="39">
        <f t="shared" si="74"/>
        <v>0</v>
      </c>
      <c r="BH66" s="39">
        <f t="shared" si="75"/>
        <v>0</v>
      </c>
      <c r="BI66" s="51"/>
      <c r="BJ66" s="51"/>
      <c r="BK66" s="51"/>
      <c r="BL66" s="51"/>
      <c r="BM66" s="51"/>
    </row>
    <row r="67">
      <c r="A67" s="35" t="s">
        <v>82</v>
      </c>
      <c r="B67" s="41" t="s">
        <v>33</v>
      </c>
      <c r="C67" s="37">
        <v>45181.0</v>
      </c>
      <c r="D67" s="38" t="s">
        <v>31</v>
      </c>
      <c r="E67" s="39" t="s">
        <v>31</v>
      </c>
      <c r="F67" s="40">
        <v>0.0</v>
      </c>
      <c r="G67" s="40">
        <v>0.0</v>
      </c>
      <c r="H67" s="40">
        <v>0.0</v>
      </c>
      <c r="I67" s="42" t="s">
        <v>46</v>
      </c>
      <c r="J67" s="37">
        <v>45182.0</v>
      </c>
      <c r="K67" s="38" t="s">
        <v>25</v>
      </c>
      <c r="L67" s="39" t="s">
        <v>25</v>
      </c>
      <c r="M67" s="40">
        <v>0.0</v>
      </c>
      <c r="N67" s="40">
        <v>0.0</v>
      </c>
      <c r="O67" s="40">
        <v>0.0</v>
      </c>
      <c r="P67" s="38" t="s">
        <v>36</v>
      </c>
      <c r="Q67" s="37">
        <v>45183.0</v>
      </c>
      <c r="R67" s="38" t="s">
        <v>247</v>
      </c>
      <c r="S67" s="39" t="s">
        <v>127</v>
      </c>
      <c r="T67" s="40">
        <v>5.0</v>
      </c>
      <c r="U67" s="40">
        <v>1.0</v>
      </c>
      <c r="V67" s="40">
        <v>0.0</v>
      </c>
      <c r="W67" s="42" t="s">
        <v>37</v>
      </c>
      <c r="X67" s="37">
        <v>45184.0</v>
      </c>
      <c r="Y67" s="38" t="s">
        <v>247</v>
      </c>
      <c r="Z67" s="39" t="s">
        <v>127</v>
      </c>
      <c r="AA67" s="40">
        <v>5.0</v>
      </c>
      <c r="AB67" s="40">
        <v>1.0</v>
      </c>
      <c r="AC67" s="40">
        <v>0.0</v>
      </c>
      <c r="AD67" s="56" t="s">
        <v>40</v>
      </c>
      <c r="AE67" s="37">
        <v>45185.0</v>
      </c>
      <c r="AF67" s="38" t="s">
        <v>285</v>
      </c>
      <c r="AG67" s="39" t="s">
        <v>129</v>
      </c>
      <c r="AH67" s="40">
        <v>5.0</v>
      </c>
      <c r="AI67" s="40">
        <v>2.0</v>
      </c>
      <c r="AJ67" s="40">
        <v>0.0</v>
      </c>
      <c r="AK67" s="42" t="s">
        <v>43</v>
      </c>
      <c r="AL67" s="37">
        <v>45186.0</v>
      </c>
      <c r="AM67" s="38" t="s">
        <v>247</v>
      </c>
      <c r="AN67" s="39" t="s">
        <v>127</v>
      </c>
      <c r="AO67" s="40">
        <v>5.0</v>
      </c>
      <c r="AP67" s="40">
        <v>1.0</v>
      </c>
      <c r="AQ67" s="40">
        <v>0.0</v>
      </c>
      <c r="AR67" s="96" t="s">
        <v>149</v>
      </c>
      <c r="AS67" s="37">
        <v>45186.0</v>
      </c>
      <c r="AT67" s="42" t="s">
        <v>319</v>
      </c>
      <c r="AU67" s="58" t="s">
        <v>266</v>
      </c>
      <c r="AV67" s="40">
        <v>1.0</v>
      </c>
      <c r="AW67" s="40">
        <v>7.0</v>
      </c>
      <c r="AX67" s="40">
        <v>4.0</v>
      </c>
      <c r="AY67" s="48"/>
      <c r="AZ67" s="49">
        <f t="shared" ref="AZ67:BB67" si="76">SUM(F67,M67,T67,AA67,AH67,AO67,AV67)</f>
        <v>21</v>
      </c>
      <c r="BA67" s="39">
        <f t="shared" si="76"/>
        <v>12</v>
      </c>
      <c r="BB67" s="39">
        <f t="shared" si="76"/>
        <v>4</v>
      </c>
      <c r="BC67" s="50">
        <f t="shared" si="71"/>
        <v>37</v>
      </c>
      <c r="BD67" s="51"/>
      <c r="BE67" s="39">
        <f t="shared" si="72"/>
        <v>1680</v>
      </c>
      <c r="BF67" s="39">
        <f t="shared" si="73"/>
        <v>1056</v>
      </c>
      <c r="BG67" s="39">
        <f t="shared" si="74"/>
        <v>320</v>
      </c>
      <c r="BH67" s="39">
        <f t="shared" si="75"/>
        <v>3056</v>
      </c>
      <c r="BI67" s="51"/>
      <c r="BJ67" s="51"/>
      <c r="BK67" s="51"/>
      <c r="BL67" s="51"/>
      <c r="BM67" s="51"/>
    </row>
    <row r="68" ht="16.5" customHeight="1">
      <c r="A68" s="94" t="s">
        <v>54</v>
      </c>
      <c r="B68" s="60"/>
      <c r="C68" s="45"/>
      <c r="D68" s="53"/>
      <c r="E68" s="58"/>
      <c r="F68" s="40">
        <v>0.0</v>
      </c>
      <c r="G68" s="40">
        <v>0.0</v>
      </c>
      <c r="H68" s="40">
        <v>0.0</v>
      </c>
      <c r="I68" s="53"/>
      <c r="J68" s="45"/>
      <c r="K68" s="53"/>
      <c r="L68" s="53"/>
      <c r="M68" s="40">
        <v>0.0</v>
      </c>
      <c r="N68" s="40">
        <v>0.0</v>
      </c>
      <c r="O68" s="40">
        <v>0.0</v>
      </c>
      <c r="P68" s="39"/>
      <c r="Q68" s="45"/>
      <c r="R68" s="39"/>
      <c r="S68" s="39"/>
      <c r="T68" s="40">
        <v>0.0</v>
      </c>
      <c r="U68" s="40">
        <v>0.0</v>
      </c>
      <c r="V68" s="40">
        <v>0.0</v>
      </c>
      <c r="W68" s="44"/>
      <c r="X68" s="45"/>
      <c r="Y68" s="39"/>
      <c r="Z68" s="39"/>
      <c r="AA68" s="40">
        <v>0.0</v>
      </c>
      <c r="AB68" s="40">
        <v>0.0</v>
      </c>
      <c r="AC68" s="40">
        <v>0.0</v>
      </c>
      <c r="AD68" s="44"/>
      <c r="AE68" s="45"/>
      <c r="AF68" s="39"/>
      <c r="AG68" s="39"/>
      <c r="AH68" s="40">
        <v>0.0</v>
      </c>
      <c r="AI68" s="40">
        <v>0.0</v>
      </c>
      <c r="AJ68" s="40">
        <v>0.0</v>
      </c>
      <c r="AK68" s="297"/>
      <c r="AL68" s="45"/>
      <c r="AM68" s="39"/>
      <c r="AN68" s="39"/>
      <c r="AO68" s="40">
        <v>0.0</v>
      </c>
      <c r="AP68" s="40">
        <v>0.0</v>
      </c>
      <c r="AQ68" s="40">
        <v>0.0</v>
      </c>
      <c r="AR68" s="54"/>
      <c r="AS68" s="45"/>
      <c r="AT68" s="39"/>
      <c r="AU68" s="39"/>
      <c r="AV68" s="40">
        <v>0.0</v>
      </c>
      <c r="AW68" s="40">
        <v>0.0</v>
      </c>
      <c r="AX68" s="40">
        <v>0.0</v>
      </c>
      <c r="AY68" s="48"/>
      <c r="AZ68" s="49">
        <f t="shared" ref="AZ68:BB68" si="77">SUM(F68,M68,T68,AA68,AH68,AO68,AV68)</f>
        <v>0</v>
      </c>
      <c r="BA68" s="39">
        <f t="shared" si="77"/>
        <v>0</v>
      </c>
      <c r="BB68" s="39">
        <f t="shared" si="77"/>
        <v>0</v>
      </c>
      <c r="BC68" s="50">
        <f t="shared" si="71"/>
        <v>0</v>
      </c>
      <c r="BD68" s="51"/>
      <c r="BE68" s="39">
        <f t="shared" si="72"/>
        <v>0</v>
      </c>
      <c r="BF68" s="39">
        <f t="shared" si="73"/>
        <v>0</v>
      </c>
      <c r="BG68" s="39">
        <f t="shared" si="74"/>
        <v>0</v>
      </c>
      <c r="BH68" s="39">
        <f t="shared" si="75"/>
        <v>0</v>
      </c>
      <c r="BI68" s="51"/>
      <c r="BJ68" s="51"/>
      <c r="BK68" s="51"/>
      <c r="BL68" s="51"/>
      <c r="BM68" s="51"/>
    </row>
    <row r="69" ht="16.5" customHeight="1">
      <c r="A69" s="94" t="s">
        <v>50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42" t="s">
        <v>46</v>
      </c>
      <c r="J69" s="37">
        <v>45182.0</v>
      </c>
      <c r="K69" s="38" t="s">
        <v>247</v>
      </c>
      <c r="L69" s="39" t="s">
        <v>127</v>
      </c>
      <c r="M69" s="40">
        <v>5.0</v>
      </c>
      <c r="N69" s="40">
        <v>1.0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56" t="s">
        <v>40</v>
      </c>
      <c r="AE69" s="37">
        <v>45185.0</v>
      </c>
      <c r="AF69" s="38" t="s">
        <v>290</v>
      </c>
      <c r="AG69" s="39" t="s">
        <v>269</v>
      </c>
      <c r="AH69" s="40">
        <v>3.0</v>
      </c>
      <c r="AI69" s="40">
        <v>0.0</v>
      </c>
      <c r="AJ69" s="40">
        <v>0.0</v>
      </c>
      <c r="AK69" s="54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39"/>
      <c r="AU69" s="39"/>
      <c r="AV69" s="40">
        <v>0.0</v>
      </c>
      <c r="AW69" s="40">
        <v>0.0</v>
      </c>
      <c r="AX69" s="40">
        <v>0.0</v>
      </c>
      <c r="AY69" s="48"/>
      <c r="AZ69" s="49">
        <f t="shared" ref="AZ69:BB69" si="78">SUM(F69,M69,T69,AA69,AH69,AO69,AV69)</f>
        <v>8</v>
      </c>
      <c r="BA69" s="39">
        <f t="shared" si="78"/>
        <v>1</v>
      </c>
      <c r="BB69" s="39">
        <f t="shared" si="78"/>
        <v>0</v>
      </c>
      <c r="BC69" s="50">
        <f t="shared" si="71"/>
        <v>9</v>
      </c>
      <c r="BD69" s="51"/>
      <c r="BE69" s="39">
        <f t="shared" si="72"/>
        <v>640</v>
      </c>
      <c r="BF69" s="39">
        <f t="shared" si="73"/>
        <v>88</v>
      </c>
      <c r="BG69" s="39">
        <f t="shared" si="74"/>
        <v>0</v>
      </c>
      <c r="BH69" s="39">
        <f t="shared" si="75"/>
        <v>728</v>
      </c>
      <c r="BI69" s="51"/>
      <c r="BJ69" s="51"/>
      <c r="BK69" s="51"/>
      <c r="BL69" s="51"/>
      <c r="BM69" s="51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53"/>
      <c r="BF70" s="53"/>
      <c r="BG70" s="53"/>
      <c r="BH70" s="53"/>
      <c r="BI70" s="136"/>
      <c r="BJ70" s="136"/>
      <c r="BK70" s="136"/>
      <c r="BL70" s="136"/>
      <c r="BM70" s="136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76" t="s">
        <v>14</v>
      </c>
      <c r="AZ71" s="77">
        <f t="shared" ref="AZ71:BC71" si="79">sum(AZ65,AZ66,AZ67,AZ68,AZ69)</f>
        <v>30</v>
      </c>
      <c r="BA71" s="78">
        <f t="shared" si="79"/>
        <v>51</v>
      </c>
      <c r="BB71" s="78">
        <f t="shared" si="79"/>
        <v>8</v>
      </c>
      <c r="BC71" s="79">
        <f t="shared" si="79"/>
        <v>89</v>
      </c>
      <c r="BD71" s="51"/>
      <c r="BE71" s="40">
        <f>sum(BE66,BE65,BE67,BE68,BE69)</f>
        <v>2400</v>
      </c>
      <c r="BF71" s="40">
        <f t="shared" ref="BF71:BG71" si="80">sum(BF65,BF66,BF67,BF68,BF69)</f>
        <v>4488</v>
      </c>
      <c r="BG71" s="40">
        <f t="shared" si="80"/>
        <v>640</v>
      </c>
      <c r="BH71" s="40">
        <f>SUM(BH65,BH66,BH67,BH68,BH69)</f>
        <v>7528</v>
      </c>
      <c r="BI71" s="51"/>
      <c r="BJ71" s="51"/>
      <c r="BK71" s="51"/>
      <c r="BL71" s="51"/>
      <c r="BM71" s="51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6" t="s">
        <v>145</v>
      </c>
      <c r="L72" s="4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6" t="s">
        <v>145</v>
      </c>
      <c r="AG72" s="4"/>
      <c r="AH72" s="159"/>
      <c r="AI72" s="159"/>
      <c r="AJ72" s="159"/>
      <c r="AK72" s="159"/>
      <c r="AL72" s="159"/>
      <c r="AM72" s="159"/>
      <c r="AO72" s="138"/>
      <c r="AP72" s="138"/>
      <c r="AQ72" s="138"/>
      <c r="AR72" s="138"/>
      <c r="AS72" s="118"/>
      <c r="AT72" s="6" t="s">
        <v>145</v>
      </c>
      <c r="AU72" s="4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  <c r="BI72" s="136"/>
      <c r="BJ72" s="136"/>
      <c r="BK72" s="136"/>
      <c r="BL72" s="136"/>
      <c r="BM72" s="136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6" t="s">
        <v>145</v>
      </c>
      <c r="BG73" s="4"/>
      <c r="BH73" s="136"/>
      <c r="BI73" s="136"/>
      <c r="BJ73" s="136"/>
      <c r="BK73" s="136"/>
      <c r="BL73" s="136"/>
      <c r="BM73" s="136"/>
    </row>
    <row r="74">
      <c r="A74" s="10"/>
      <c r="B74" s="11"/>
      <c r="C74" s="11"/>
      <c r="D74" s="12"/>
      <c r="E74" s="13">
        <v>45180.0</v>
      </c>
      <c r="F74" s="14"/>
      <c r="G74" s="14"/>
      <c r="H74" s="14"/>
      <c r="I74" s="15"/>
      <c r="J74" s="15"/>
      <c r="K74" s="16"/>
      <c r="L74" s="13">
        <v>45181.0</v>
      </c>
      <c r="M74" s="15"/>
      <c r="N74" s="15"/>
      <c r="O74" s="15"/>
      <c r="P74" s="15"/>
      <c r="Q74" s="11"/>
      <c r="R74" s="17"/>
      <c r="S74" s="13">
        <v>45182.0</v>
      </c>
      <c r="T74" s="11"/>
      <c r="U74" s="15"/>
      <c r="V74" s="15"/>
      <c r="W74" s="11"/>
      <c r="X74" s="18"/>
      <c r="Y74" s="14"/>
      <c r="Z74" s="13">
        <v>45183.0</v>
      </c>
      <c r="AA74" s="15"/>
      <c r="AB74" s="15"/>
      <c r="AC74" s="11"/>
      <c r="AD74" s="15"/>
      <c r="AE74" s="15"/>
      <c r="AF74" s="12"/>
      <c r="AG74" s="13">
        <v>45184.0</v>
      </c>
      <c r="AH74" s="15"/>
      <c r="AI74" s="11"/>
      <c r="AJ74" s="15"/>
      <c r="AK74" s="15"/>
      <c r="AL74" s="15"/>
      <c r="AM74" s="18"/>
      <c r="AN74" s="13">
        <v>45185.0</v>
      </c>
      <c r="AO74" s="11"/>
      <c r="AP74" s="19"/>
      <c r="AQ74" s="19"/>
      <c r="AR74" s="19"/>
      <c r="AS74" s="19"/>
      <c r="AT74" s="14"/>
      <c r="AU74" s="13">
        <v>45186.0</v>
      </c>
      <c r="AV74" s="19"/>
      <c r="AW74" s="19"/>
      <c r="AX74" s="19"/>
      <c r="AY74" s="20"/>
      <c r="AZ74" s="19"/>
      <c r="BA74" s="19"/>
      <c r="BB74" s="19"/>
      <c r="BC74" s="19"/>
      <c r="BD74" s="20"/>
      <c r="BE74" s="21"/>
      <c r="BF74" s="22"/>
      <c r="BG74" s="4"/>
      <c r="BH74" s="19"/>
      <c r="BI74" s="23"/>
      <c r="BJ74" s="16"/>
      <c r="BK74" s="16"/>
      <c r="BL74" s="20"/>
      <c r="BM74" s="20"/>
    </row>
    <row r="75">
      <c r="A75" s="107"/>
      <c r="B75" s="26"/>
      <c r="C75" s="26"/>
      <c r="D75" s="26" t="s">
        <v>2</v>
      </c>
      <c r="E75" s="26" t="s">
        <v>3</v>
      </c>
      <c r="F75" s="26" t="s">
        <v>4</v>
      </c>
      <c r="G75" s="26" t="s">
        <v>5</v>
      </c>
      <c r="H75" s="26" t="s">
        <v>6</v>
      </c>
      <c r="I75" s="26"/>
      <c r="J75" s="26"/>
      <c r="K75" s="26" t="s">
        <v>2</v>
      </c>
      <c r="L75" s="26" t="s">
        <v>7</v>
      </c>
      <c r="M75" s="26" t="s">
        <v>4</v>
      </c>
      <c r="N75" s="26" t="s">
        <v>5</v>
      </c>
      <c r="O75" s="26" t="s">
        <v>6</v>
      </c>
      <c r="P75" s="26"/>
      <c r="Q75" s="26"/>
      <c r="R75" s="26" t="s">
        <v>2</v>
      </c>
      <c r="S75" s="26" t="s">
        <v>8</v>
      </c>
      <c r="T75" s="26" t="s">
        <v>4</v>
      </c>
      <c r="U75" s="26" t="s">
        <v>5</v>
      </c>
      <c r="V75" s="26" t="s">
        <v>6</v>
      </c>
      <c r="W75" s="28"/>
      <c r="X75" s="29"/>
      <c r="Y75" s="29" t="s">
        <v>2</v>
      </c>
      <c r="Z75" s="29" t="s">
        <v>9</v>
      </c>
      <c r="AA75" s="26" t="s">
        <v>4</v>
      </c>
      <c r="AB75" s="26" t="s">
        <v>5</v>
      </c>
      <c r="AC75" s="26" t="s">
        <v>6</v>
      </c>
      <c r="AD75" s="29"/>
      <c r="AE75" s="29"/>
      <c r="AF75" s="29" t="s">
        <v>2</v>
      </c>
      <c r="AG75" s="29" t="s">
        <v>10</v>
      </c>
      <c r="AH75" s="26" t="s">
        <v>4</v>
      </c>
      <c r="AI75" s="26" t="s">
        <v>5</v>
      </c>
      <c r="AJ75" s="26" t="s">
        <v>6</v>
      </c>
      <c r="AK75" s="29"/>
      <c r="AL75" s="29"/>
      <c r="AM75" s="29" t="s">
        <v>2</v>
      </c>
      <c r="AN75" s="29" t="s">
        <v>11</v>
      </c>
      <c r="AO75" s="26" t="s">
        <v>4</v>
      </c>
      <c r="AP75" s="26" t="s">
        <v>5</v>
      </c>
      <c r="AQ75" s="26" t="s">
        <v>6</v>
      </c>
      <c r="AR75" s="29"/>
      <c r="AS75" s="29"/>
      <c r="AT75" s="29" t="s">
        <v>2</v>
      </c>
      <c r="AU75" s="29" t="s">
        <v>12</v>
      </c>
      <c r="AV75" s="26" t="s">
        <v>4</v>
      </c>
      <c r="AW75" s="26" t="s">
        <v>5</v>
      </c>
      <c r="AX75" s="26" t="s">
        <v>6</v>
      </c>
      <c r="AY75" s="30"/>
      <c r="AZ75" s="31" t="s">
        <v>4</v>
      </c>
      <c r="BA75" s="31" t="s">
        <v>13</v>
      </c>
      <c r="BB75" s="31" t="s">
        <v>6</v>
      </c>
      <c r="BC75" s="31" t="s">
        <v>14</v>
      </c>
      <c r="BD75" s="32"/>
      <c r="BE75" s="33" t="s">
        <v>4</v>
      </c>
      <c r="BF75" s="33" t="s">
        <v>13</v>
      </c>
      <c r="BG75" s="33" t="s">
        <v>6</v>
      </c>
      <c r="BH75" s="33" t="s">
        <v>15</v>
      </c>
      <c r="BI75" s="32"/>
      <c r="BJ75" s="32"/>
      <c r="BK75" s="32"/>
      <c r="BL75" s="32"/>
      <c r="BM75" s="32"/>
    </row>
    <row r="76">
      <c r="A76" s="94" t="s">
        <v>55</v>
      </c>
      <c r="B76" s="41" t="s">
        <v>33</v>
      </c>
      <c r="C76" s="37">
        <v>45181.0</v>
      </c>
      <c r="D76" s="38" t="s">
        <v>347</v>
      </c>
      <c r="E76" s="39" t="s">
        <v>348</v>
      </c>
      <c r="F76" s="40">
        <v>4.5</v>
      </c>
      <c r="G76" s="40">
        <v>2.0</v>
      </c>
      <c r="H76" s="40">
        <v>0.0</v>
      </c>
      <c r="I76" s="42" t="s">
        <v>46</v>
      </c>
      <c r="J76" s="37">
        <v>45182.0</v>
      </c>
      <c r="K76" s="38" t="s">
        <v>345</v>
      </c>
      <c r="L76" s="39" t="s">
        <v>346</v>
      </c>
      <c r="M76" s="40">
        <v>3.5</v>
      </c>
      <c r="N76" s="40">
        <v>2.0</v>
      </c>
      <c r="O76" s="40">
        <v>0.0</v>
      </c>
      <c r="P76" s="38" t="s">
        <v>36</v>
      </c>
      <c r="Q76" s="37">
        <v>45183.0</v>
      </c>
      <c r="R76" s="38" t="s">
        <v>25</v>
      </c>
      <c r="S76" s="39" t="s">
        <v>25</v>
      </c>
      <c r="T76" s="40">
        <v>0.0</v>
      </c>
      <c r="U76" s="40">
        <v>0.0</v>
      </c>
      <c r="V76" s="40">
        <v>0.0</v>
      </c>
      <c r="W76" s="42" t="s">
        <v>37</v>
      </c>
      <c r="X76" s="37">
        <v>45184.0</v>
      </c>
      <c r="Y76" s="38" t="s">
        <v>347</v>
      </c>
      <c r="Z76" s="39" t="s">
        <v>348</v>
      </c>
      <c r="AA76" s="40">
        <v>4.5</v>
      </c>
      <c r="AB76" s="40">
        <v>2.0</v>
      </c>
      <c r="AC76" s="40">
        <v>0.0</v>
      </c>
      <c r="AD76" s="56" t="s">
        <v>40</v>
      </c>
      <c r="AE76" s="37">
        <v>45185.0</v>
      </c>
      <c r="AF76" s="38" t="s">
        <v>285</v>
      </c>
      <c r="AG76" s="39" t="s">
        <v>129</v>
      </c>
      <c r="AH76" s="40">
        <v>5.0</v>
      </c>
      <c r="AI76" s="40">
        <v>2.0</v>
      </c>
      <c r="AJ76" s="40">
        <v>0.0</v>
      </c>
      <c r="AK76" s="42" t="s">
        <v>43</v>
      </c>
      <c r="AL76" s="37">
        <v>45186.0</v>
      </c>
      <c r="AM76" s="38" t="s">
        <v>291</v>
      </c>
      <c r="AN76" s="39" t="s">
        <v>248</v>
      </c>
      <c r="AO76" s="40">
        <v>4.0</v>
      </c>
      <c r="AP76" s="40">
        <v>2.0</v>
      </c>
      <c r="AQ76" s="40">
        <v>0.0</v>
      </c>
      <c r="AR76" s="96" t="s">
        <v>142</v>
      </c>
      <c r="AS76" s="37">
        <v>45180.0</v>
      </c>
      <c r="AT76" s="38" t="s">
        <v>289</v>
      </c>
      <c r="AU76" s="39" t="s">
        <v>106</v>
      </c>
      <c r="AV76" s="40">
        <v>3.0</v>
      </c>
      <c r="AW76" s="40">
        <v>2.0</v>
      </c>
      <c r="AX76" s="40">
        <v>0.0</v>
      </c>
      <c r="AY76" s="48"/>
      <c r="AZ76" s="49">
        <f t="shared" ref="AZ76:BB76" si="81">SUM(F76,M76,T76,AA76,AH76,AO76,AV76)</f>
        <v>24.5</v>
      </c>
      <c r="BA76" s="39">
        <f t="shared" si="81"/>
        <v>12</v>
      </c>
      <c r="BB76" s="39">
        <f t="shared" si="81"/>
        <v>0</v>
      </c>
      <c r="BC76" s="50">
        <f t="shared" ref="BC76:BC80" si="83">SUM(AZ76,BA76,BB76)</f>
        <v>36.5</v>
      </c>
      <c r="BD76" s="51"/>
      <c r="BE76" s="39">
        <f>AZ76*67.31</f>
        <v>1649.095</v>
      </c>
      <c r="BF76" s="39">
        <f>BA76*74</f>
        <v>888</v>
      </c>
      <c r="BG76" s="39">
        <f>BB76*84</f>
        <v>0</v>
      </c>
      <c r="BH76" s="39">
        <f>SUM(BE76,BF76,BG76)</f>
        <v>2537.095</v>
      </c>
      <c r="BI76" s="51"/>
      <c r="BJ76" s="51"/>
      <c r="BK76" s="51"/>
      <c r="BL76" s="51"/>
      <c r="BM76" s="51"/>
    </row>
    <row r="77">
      <c r="A77" s="94" t="s">
        <v>54</v>
      </c>
      <c r="B77" s="63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53"/>
      <c r="S77" s="53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2">SUM(F77,M77,T77,AA77,AH77,AO77,AV77)</f>
        <v>0</v>
      </c>
      <c r="BA77" s="39">
        <f t="shared" si="82"/>
        <v>0</v>
      </c>
      <c r="BB77" s="39">
        <f t="shared" si="82"/>
        <v>0</v>
      </c>
      <c r="BC77" s="50">
        <f t="shared" si="83"/>
        <v>0</v>
      </c>
      <c r="BD77" s="51"/>
      <c r="BE77" s="39">
        <f t="shared" ref="BE77:BE79" si="85">AZ77*80</f>
        <v>0</v>
      </c>
      <c r="BF77" s="39">
        <f t="shared" ref="BF77:BF79" si="86">BA77*88</f>
        <v>0</v>
      </c>
      <c r="BG77" s="39">
        <f t="shared" ref="BG77:BG79" si="87">BB77*80</f>
        <v>0</v>
      </c>
      <c r="BH77" s="39">
        <f t="shared" ref="BH77:BH79" si="88">sum(BE77,BF77,BG77)</f>
        <v>0</v>
      </c>
      <c r="BI77" s="51"/>
      <c r="BJ77" s="51"/>
      <c r="BK77" s="51"/>
      <c r="BL77" s="51"/>
      <c r="BM77" s="51"/>
    </row>
    <row r="78">
      <c r="A78" s="94" t="s">
        <v>50</v>
      </c>
      <c r="B78" s="60"/>
      <c r="C78" s="45"/>
      <c r="D78" s="53"/>
      <c r="E78" s="58"/>
      <c r="F78" s="145">
        <v>0.0</v>
      </c>
      <c r="G78" s="145">
        <v>0.0</v>
      </c>
      <c r="H78" s="163">
        <v>0.0</v>
      </c>
      <c r="I78" s="61"/>
      <c r="J78" s="45"/>
      <c r="K78" s="53"/>
      <c r="L78" s="53"/>
      <c r="M78" s="145">
        <v>0.0</v>
      </c>
      <c r="N78" s="145">
        <v>0.0</v>
      </c>
      <c r="O78" s="163">
        <v>0.0</v>
      </c>
      <c r="P78" s="38" t="s">
        <v>36</v>
      </c>
      <c r="Q78" s="37">
        <v>45183.0</v>
      </c>
      <c r="R78" s="38" t="s">
        <v>347</v>
      </c>
      <c r="S78" s="39" t="s">
        <v>348</v>
      </c>
      <c r="T78" s="40">
        <v>4.5</v>
      </c>
      <c r="U78" s="40">
        <v>2.0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61"/>
      <c r="AE78" s="164"/>
      <c r="AF78" s="53"/>
      <c r="AG78" s="53"/>
      <c r="AH78" s="145">
        <v>0.0</v>
      </c>
      <c r="AI78" s="145">
        <v>0.0</v>
      </c>
      <c r="AJ78" s="163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54"/>
      <c r="AS78" s="45"/>
      <c r="AT78" s="53"/>
      <c r="AU78" s="53"/>
      <c r="AV78" s="145">
        <v>0.0</v>
      </c>
      <c r="AW78" s="145">
        <v>0.0</v>
      </c>
      <c r="AX78" s="163">
        <v>0.0</v>
      </c>
      <c r="AY78" s="165"/>
      <c r="AZ78" s="166">
        <f t="shared" ref="AZ78:BB78" si="84">SUM(F78,M78,T78,AA78,AH78,AO78,AV78)</f>
        <v>4.5</v>
      </c>
      <c r="BA78" s="46">
        <f t="shared" si="84"/>
        <v>2</v>
      </c>
      <c r="BB78" s="46">
        <f t="shared" si="84"/>
        <v>0</v>
      </c>
      <c r="BC78" s="167">
        <f t="shared" si="83"/>
        <v>6.5</v>
      </c>
      <c r="BD78" s="165"/>
      <c r="BE78" s="39">
        <f t="shared" si="85"/>
        <v>360</v>
      </c>
      <c r="BF78" s="39">
        <f t="shared" si="86"/>
        <v>176</v>
      </c>
      <c r="BG78" s="39">
        <f t="shared" si="87"/>
        <v>0</v>
      </c>
      <c r="BH78" s="39">
        <f t="shared" si="88"/>
        <v>536</v>
      </c>
      <c r="BI78" s="155"/>
      <c r="BJ78" s="155"/>
      <c r="BK78" s="155"/>
      <c r="BL78" s="155"/>
      <c r="BM78" s="155"/>
    </row>
    <row r="79">
      <c r="A79" s="94" t="s">
        <v>52</v>
      </c>
      <c r="B79" s="60"/>
      <c r="C79" s="45"/>
      <c r="D79" s="39"/>
      <c r="E79" s="39"/>
      <c r="F79" s="40">
        <v>0.0</v>
      </c>
      <c r="G79" s="40">
        <v>0.0</v>
      </c>
      <c r="H79" s="40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61"/>
      <c r="X79" s="164"/>
      <c r="Y79" s="53"/>
      <c r="Z79" s="39"/>
      <c r="AA79" s="168">
        <v>0.0</v>
      </c>
      <c r="AB79" s="168">
        <v>0.0</v>
      </c>
      <c r="AC79" s="168">
        <v>0.0</v>
      </c>
      <c r="AD79" s="61"/>
      <c r="AE79" s="164"/>
      <c r="AF79" s="53"/>
      <c r="AG79" s="39"/>
      <c r="AH79" s="168">
        <v>0.0</v>
      </c>
      <c r="AI79" s="168">
        <v>0.0</v>
      </c>
      <c r="AJ79" s="168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92"/>
      <c r="AS79" s="45"/>
      <c r="AT79" s="53"/>
      <c r="AU79" s="39"/>
      <c r="AV79" s="168">
        <v>0.0</v>
      </c>
      <c r="AW79" s="168">
        <v>0.0</v>
      </c>
      <c r="AX79" s="168">
        <v>0.0</v>
      </c>
      <c r="AY79" s="155"/>
      <c r="AZ79" s="169">
        <f t="shared" ref="AZ79:BB79" si="89">SUM(F79,M79,T79,AA79,AH79,AO79,AV79)</f>
        <v>0</v>
      </c>
      <c r="BA79" s="149">
        <f t="shared" si="89"/>
        <v>0</v>
      </c>
      <c r="BB79" s="149">
        <f t="shared" si="89"/>
        <v>0</v>
      </c>
      <c r="BC79" s="170">
        <f t="shared" si="83"/>
        <v>0</v>
      </c>
      <c r="BD79" s="155"/>
      <c r="BE79" s="39">
        <f t="shared" si="85"/>
        <v>0</v>
      </c>
      <c r="BF79" s="39">
        <f t="shared" si="86"/>
        <v>0</v>
      </c>
      <c r="BG79" s="39">
        <f t="shared" si="87"/>
        <v>0</v>
      </c>
      <c r="BH79" s="39">
        <f t="shared" si="88"/>
        <v>0</v>
      </c>
      <c r="BI79" s="155"/>
      <c r="BJ79" s="155"/>
      <c r="BK79" s="155"/>
      <c r="BL79" s="155"/>
      <c r="BM79" s="155"/>
    </row>
    <row r="80">
      <c r="A80" s="94"/>
      <c r="B80" s="60"/>
      <c r="C80" s="45"/>
      <c r="D80" s="53"/>
      <c r="E80" s="53"/>
      <c r="F80" s="40">
        <v>0.0</v>
      </c>
      <c r="G80" s="40">
        <v>0.0</v>
      </c>
      <c r="H80" s="40">
        <v>0.0</v>
      </c>
      <c r="I80" s="53"/>
      <c r="J80" s="45"/>
      <c r="K80" s="53"/>
      <c r="L80" s="53"/>
      <c r="M80" s="40">
        <v>0.0</v>
      </c>
      <c r="N80" s="40">
        <v>0.0</v>
      </c>
      <c r="O80" s="40">
        <v>0.0</v>
      </c>
      <c r="P80" s="39"/>
      <c r="Q80" s="45"/>
      <c r="R80" s="53"/>
      <c r="S80" s="58"/>
      <c r="T80" s="40">
        <v>0.0</v>
      </c>
      <c r="U80" s="40">
        <v>0.0</v>
      </c>
      <c r="V80" s="40">
        <v>0.0</v>
      </c>
      <c r="W80" s="44"/>
      <c r="X80" s="45"/>
      <c r="Y80" s="53"/>
      <c r="Z80" s="58"/>
      <c r="AA80" s="40">
        <v>0.0</v>
      </c>
      <c r="AB80" s="40">
        <v>0.0</v>
      </c>
      <c r="AC80" s="40">
        <v>0.0</v>
      </c>
      <c r="AD80" s="44"/>
      <c r="AE80" s="45"/>
      <c r="AF80" s="53"/>
      <c r="AG80" s="53"/>
      <c r="AH80" s="40">
        <v>0.0</v>
      </c>
      <c r="AI80" s="40">
        <v>0.0</v>
      </c>
      <c r="AJ80" s="40">
        <v>0.0</v>
      </c>
      <c r="AK80" s="52"/>
      <c r="AL80" s="45"/>
      <c r="AM80" s="53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53"/>
      <c r="AV80" s="40">
        <v>0.0</v>
      </c>
      <c r="AW80" s="40">
        <v>0.0</v>
      </c>
      <c r="AX80" s="40">
        <v>0.0</v>
      </c>
      <c r="AY80" s="155"/>
      <c r="AZ80" s="169">
        <f t="shared" ref="AZ80:BB80" si="90">SUM(F80,M80,T80,AA80,AH80,AO80,AV80)</f>
        <v>0</v>
      </c>
      <c r="BA80" s="149">
        <f t="shared" si="90"/>
        <v>0</v>
      </c>
      <c r="BB80" s="149">
        <f t="shared" si="90"/>
        <v>0</v>
      </c>
      <c r="BC80" s="170">
        <f t="shared" si="83"/>
        <v>0</v>
      </c>
      <c r="BD80" s="155"/>
      <c r="BE80" s="39">
        <f>AZ80*67.31</f>
        <v>0</v>
      </c>
      <c r="BF80" s="39">
        <f>BA80*74</f>
        <v>0</v>
      </c>
      <c r="BG80" s="39">
        <f>BB80*84</f>
        <v>0</v>
      </c>
      <c r="BH80" s="39">
        <f>SUM(BE80,BF80,BG80)</f>
        <v>0</v>
      </c>
      <c r="BI80" s="155"/>
      <c r="BJ80" s="155"/>
      <c r="BK80" s="155"/>
      <c r="BL80" s="155"/>
      <c r="BM80" s="155"/>
    </row>
    <row r="81">
      <c r="A81" s="116"/>
      <c r="B81" s="159"/>
      <c r="C81" s="159"/>
      <c r="D81" s="160"/>
      <c r="E81" s="159"/>
      <c r="F81" s="161"/>
      <c r="G81" s="161"/>
      <c r="H81" s="161"/>
      <c r="I81" s="161"/>
      <c r="J81" s="159"/>
      <c r="K81" s="162"/>
      <c r="L81" s="162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1"/>
      <c r="AB81" s="161"/>
      <c r="AC81" s="161"/>
      <c r="AD81" s="161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38"/>
      <c r="AP81" s="138"/>
      <c r="AQ81" s="138"/>
      <c r="AR81" s="138"/>
      <c r="AS81" s="118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76" t="s">
        <v>14</v>
      </c>
      <c r="AZ82" s="77">
        <f t="shared" ref="AZ82:BC82" si="91">SUM(AZ76,AZ77,AZ78,AZ79,AZ80)</f>
        <v>29</v>
      </c>
      <c r="BA82" s="78">
        <f t="shared" si="91"/>
        <v>14</v>
      </c>
      <c r="BB82" s="78">
        <f t="shared" si="91"/>
        <v>0</v>
      </c>
      <c r="BC82" s="79">
        <f t="shared" si="91"/>
        <v>43</v>
      </c>
      <c r="BD82" s="136"/>
      <c r="BE82" s="40">
        <f t="shared" ref="BE82:BG82" si="92">SUM(BE76,BE77,BE78,BE79)</f>
        <v>2009.095</v>
      </c>
      <c r="BF82" s="40">
        <f t="shared" si="92"/>
        <v>1064</v>
      </c>
      <c r="BG82" s="40">
        <f t="shared" si="92"/>
        <v>0</v>
      </c>
      <c r="BH82" s="40">
        <f>SUM(BH76,BH77,BH78,BH79,BH80)</f>
        <v>3073.095</v>
      </c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6"/>
      <c r="BM83" s="136"/>
    </row>
    <row r="84">
      <c r="A84" s="155"/>
      <c r="B84" s="153"/>
      <c r="C84" s="153"/>
      <c r="D84" s="155"/>
      <c r="E84" s="153"/>
      <c r="F84" s="153"/>
      <c r="G84" s="153"/>
      <c r="H84" s="153"/>
      <c r="I84" s="153"/>
      <c r="J84" s="171"/>
      <c r="K84" s="172" t="s">
        <v>320</v>
      </c>
      <c r="L84" s="4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71"/>
      <c r="AF84" s="293" t="s">
        <v>320</v>
      </c>
      <c r="AG84" s="81"/>
      <c r="AH84" s="153"/>
      <c r="AI84" s="153"/>
      <c r="AJ84" s="153"/>
      <c r="AK84" s="153"/>
      <c r="AL84" s="153"/>
      <c r="AM84" s="153"/>
      <c r="AN84" s="153"/>
      <c r="AO84" s="155"/>
      <c r="AP84" s="155"/>
      <c r="AQ84" s="155"/>
      <c r="AR84" s="155"/>
      <c r="AS84" s="173"/>
      <c r="AT84" s="293" t="s">
        <v>320</v>
      </c>
      <c r="AU84" s="81"/>
      <c r="AV84" s="155"/>
      <c r="AW84" s="155"/>
      <c r="AX84" s="155"/>
      <c r="AY84" s="174"/>
      <c r="AZ84" s="174"/>
      <c r="BA84" s="174"/>
      <c r="BB84" s="174"/>
      <c r="BC84" s="174"/>
      <c r="BD84" s="155"/>
      <c r="BE84" s="174"/>
      <c r="BF84" s="175"/>
      <c r="BG84" s="175"/>
      <c r="BH84" s="174"/>
      <c r="BI84" s="155"/>
      <c r="BJ84" s="155"/>
      <c r="BK84" s="155"/>
      <c r="BL84" s="155"/>
      <c r="BM84" s="155"/>
    </row>
    <row r="85">
      <c r="A85" s="155"/>
      <c r="B85" s="153"/>
      <c r="C85" s="153"/>
      <c r="D85" s="155"/>
      <c r="E85" s="10"/>
      <c r="F85" s="10"/>
      <c r="G85" s="10"/>
      <c r="H85" s="10"/>
      <c r="I85" s="153"/>
      <c r="J85" s="153"/>
      <c r="K85" s="155"/>
      <c r="L85" s="11"/>
      <c r="M85" s="153"/>
      <c r="N85" s="153"/>
      <c r="O85" s="153"/>
      <c r="P85" s="153"/>
      <c r="Q85" s="153"/>
      <c r="R85" s="153"/>
      <c r="S85" s="10"/>
      <c r="T85" s="153"/>
      <c r="U85" s="153"/>
      <c r="V85" s="153"/>
      <c r="W85" s="153"/>
      <c r="X85" s="153"/>
      <c r="Y85" s="10"/>
      <c r="Z85" s="10"/>
      <c r="AA85" s="153"/>
      <c r="AB85" s="153"/>
      <c r="AC85" s="153"/>
      <c r="AD85" s="153"/>
      <c r="AE85" s="153"/>
      <c r="AF85" s="153"/>
      <c r="AG85" s="10"/>
      <c r="AH85" s="153"/>
      <c r="AI85" s="153"/>
      <c r="AJ85" s="153"/>
      <c r="AK85" s="153"/>
      <c r="AL85" s="153"/>
      <c r="AM85" s="153"/>
      <c r="AN85" s="10"/>
      <c r="AO85" s="155"/>
      <c r="AP85" s="155"/>
      <c r="AQ85" s="155"/>
      <c r="AR85" s="155"/>
      <c r="AS85" s="156"/>
      <c r="AT85" s="155"/>
      <c r="AU85" s="11"/>
      <c r="AV85" s="155"/>
      <c r="AW85" s="155"/>
      <c r="AX85" s="155"/>
      <c r="AY85" s="155"/>
      <c r="AZ85" s="155"/>
      <c r="BA85" s="155"/>
      <c r="BB85" s="155"/>
      <c r="BC85" s="155"/>
      <c r="BD85" s="155"/>
      <c r="BE85" s="165"/>
      <c r="BF85" s="293" t="s">
        <v>320</v>
      </c>
      <c r="BG85" s="81"/>
      <c r="BH85" s="155"/>
      <c r="BI85" s="155"/>
      <c r="BJ85" s="155"/>
      <c r="BK85" s="155"/>
      <c r="BL85" s="155"/>
      <c r="BM85" s="155"/>
    </row>
    <row r="86">
      <c r="A86" s="10"/>
      <c r="B86" s="11"/>
      <c r="C86" s="11"/>
      <c r="D86" s="12"/>
      <c r="E86" s="13">
        <v>45180.0</v>
      </c>
      <c r="F86" s="14"/>
      <c r="G86" s="14"/>
      <c r="H86" s="14"/>
      <c r="I86" s="15"/>
      <c r="J86" s="15"/>
      <c r="K86" s="16"/>
      <c r="L86" s="13">
        <v>45181.0</v>
      </c>
      <c r="M86" s="15"/>
      <c r="N86" s="15"/>
      <c r="O86" s="15"/>
      <c r="P86" s="15"/>
      <c r="Q86" s="11"/>
      <c r="R86" s="17"/>
      <c r="S86" s="13">
        <v>45182.0</v>
      </c>
      <c r="T86" s="11"/>
      <c r="U86" s="15"/>
      <c r="V86" s="15"/>
      <c r="W86" s="11"/>
      <c r="X86" s="18"/>
      <c r="Y86" s="14"/>
      <c r="Z86" s="13">
        <v>45183.0</v>
      </c>
      <c r="AA86" s="15"/>
      <c r="AB86" s="15"/>
      <c r="AC86" s="11"/>
      <c r="AD86" s="15"/>
      <c r="AE86" s="15"/>
      <c r="AF86" s="12"/>
      <c r="AG86" s="13">
        <v>45184.0</v>
      </c>
      <c r="AH86" s="15"/>
      <c r="AI86" s="11"/>
      <c r="AJ86" s="15"/>
      <c r="AK86" s="15"/>
      <c r="AL86" s="15"/>
      <c r="AM86" s="18"/>
      <c r="AN86" s="13">
        <v>45185.0</v>
      </c>
      <c r="AO86" s="11"/>
      <c r="AP86" s="19"/>
      <c r="AQ86" s="19"/>
      <c r="AR86" s="19"/>
      <c r="AS86" s="19"/>
      <c r="AT86" s="14"/>
      <c r="AU86" s="13">
        <v>45186.0</v>
      </c>
      <c r="AV86" s="19"/>
      <c r="AW86" s="19"/>
      <c r="AX86" s="19"/>
      <c r="AY86" s="20"/>
      <c r="AZ86" s="19"/>
      <c r="BA86" s="19"/>
      <c r="BB86" s="19"/>
      <c r="BC86" s="19"/>
      <c r="BD86" s="20"/>
      <c r="BE86" s="21"/>
      <c r="BF86" s="22"/>
      <c r="BG86" s="4"/>
      <c r="BH86" s="19"/>
      <c r="BI86" s="23"/>
      <c r="BJ86" s="16"/>
      <c r="BK86" s="16"/>
      <c r="BL86" s="20"/>
      <c r="BM86" s="20"/>
    </row>
    <row r="87">
      <c r="A87" s="176"/>
      <c r="B87" s="177"/>
      <c r="C87" s="177"/>
      <c r="D87" s="18" t="s">
        <v>2</v>
      </c>
      <c r="E87" s="177" t="s">
        <v>3</v>
      </c>
      <c r="F87" s="177" t="s">
        <v>4</v>
      </c>
      <c r="G87" s="177" t="s">
        <v>5</v>
      </c>
      <c r="H87" s="177" t="s">
        <v>6</v>
      </c>
      <c r="I87" s="177"/>
      <c r="J87" s="177"/>
      <c r="K87" s="18" t="s">
        <v>2</v>
      </c>
      <c r="L87" s="18" t="s">
        <v>7</v>
      </c>
      <c r="M87" s="177" t="s">
        <v>4</v>
      </c>
      <c r="N87" s="177" t="s">
        <v>5</v>
      </c>
      <c r="O87" s="177" t="s">
        <v>6</v>
      </c>
      <c r="P87" s="177"/>
      <c r="Q87" s="177"/>
      <c r="R87" s="177" t="s">
        <v>2</v>
      </c>
      <c r="S87" s="177" t="s">
        <v>8</v>
      </c>
      <c r="T87" s="177" t="s">
        <v>4</v>
      </c>
      <c r="U87" s="177" t="s">
        <v>5</v>
      </c>
      <c r="V87" s="177" t="s">
        <v>6</v>
      </c>
      <c r="W87" s="178"/>
      <c r="X87" s="177"/>
      <c r="Y87" s="177" t="s">
        <v>2</v>
      </c>
      <c r="Z87" s="177" t="s">
        <v>9</v>
      </c>
      <c r="AA87" s="177" t="s">
        <v>4</v>
      </c>
      <c r="AB87" s="177" t="s">
        <v>5</v>
      </c>
      <c r="AC87" s="177" t="s">
        <v>6</v>
      </c>
      <c r="AD87" s="177"/>
      <c r="AE87" s="177"/>
      <c r="AF87" s="177" t="s">
        <v>2</v>
      </c>
      <c r="AG87" s="177" t="s">
        <v>10</v>
      </c>
      <c r="AH87" s="177" t="s">
        <v>4</v>
      </c>
      <c r="AI87" s="177" t="s">
        <v>5</v>
      </c>
      <c r="AJ87" s="177" t="s">
        <v>6</v>
      </c>
      <c r="AK87" s="177"/>
      <c r="AL87" s="177"/>
      <c r="AM87" s="177" t="s">
        <v>2</v>
      </c>
      <c r="AN87" s="177" t="s">
        <v>11</v>
      </c>
      <c r="AO87" s="18" t="s">
        <v>4</v>
      </c>
      <c r="AP87" s="18" t="s">
        <v>5</v>
      </c>
      <c r="AQ87" s="18" t="s">
        <v>6</v>
      </c>
      <c r="AR87" s="18"/>
      <c r="AS87" s="179"/>
      <c r="AT87" s="18" t="s">
        <v>2</v>
      </c>
      <c r="AU87" s="18" t="s">
        <v>12</v>
      </c>
      <c r="AV87" s="18" t="s">
        <v>4</v>
      </c>
      <c r="AW87" s="18" t="s">
        <v>5</v>
      </c>
      <c r="AX87" s="18" t="s">
        <v>6</v>
      </c>
      <c r="AY87" s="180"/>
      <c r="AZ87" s="181" t="s">
        <v>4</v>
      </c>
      <c r="BA87" s="181" t="s">
        <v>13</v>
      </c>
      <c r="BB87" s="181" t="s">
        <v>6</v>
      </c>
      <c r="BC87" s="181" t="s">
        <v>14</v>
      </c>
      <c r="BD87" s="165"/>
      <c r="BE87" s="182" t="s">
        <v>4</v>
      </c>
      <c r="BF87" s="182" t="s">
        <v>13</v>
      </c>
      <c r="BG87" s="182" t="s">
        <v>6</v>
      </c>
      <c r="BH87" s="182" t="s">
        <v>15</v>
      </c>
      <c r="BI87" s="155"/>
      <c r="BJ87" s="155"/>
      <c r="BK87" s="155"/>
      <c r="BL87" s="155"/>
      <c r="BM87" s="155"/>
    </row>
    <row r="88">
      <c r="A88" s="94" t="s">
        <v>54</v>
      </c>
      <c r="B88" s="36" t="s">
        <v>19</v>
      </c>
      <c r="C88" s="37"/>
      <c r="D88" s="42"/>
      <c r="E88" s="39"/>
      <c r="F88" s="145">
        <v>0.0</v>
      </c>
      <c r="G88" s="145">
        <v>0.0</v>
      </c>
      <c r="H88" s="163">
        <v>0.0</v>
      </c>
      <c r="I88" s="36" t="s">
        <v>22</v>
      </c>
      <c r="J88" s="37"/>
      <c r="K88" s="42"/>
      <c r="L88" s="39"/>
      <c r="M88" s="145">
        <v>0.0</v>
      </c>
      <c r="N88" s="145">
        <v>0.0</v>
      </c>
      <c r="O88" s="163">
        <v>0.0</v>
      </c>
      <c r="P88" s="57" t="s">
        <v>24</v>
      </c>
      <c r="Q88" s="37"/>
      <c r="R88" s="42"/>
      <c r="S88" s="39"/>
      <c r="T88" s="145">
        <v>0.0</v>
      </c>
      <c r="U88" s="145">
        <v>0.0</v>
      </c>
      <c r="V88" s="163">
        <v>0.0</v>
      </c>
      <c r="W88" s="57" t="s">
        <v>26</v>
      </c>
      <c r="X88" s="37"/>
      <c r="Y88" s="42"/>
      <c r="Z88" s="39"/>
      <c r="AA88" s="145">
        <v>0.0</v>
      </c>
      <c r="AB88" s="145">
        <v>0.0</v>
      </c>
      <c r="AC88" s="163">
        <v>0.0</v>
      </c>
      <c r="AD88" s="57" t="s">
        <v>56</v>
      </c>
      <c r="AE88" s="37"/>
      <c r="AF88" s="42"/>
      <c r="AG88" s="39"/>
      <c r="AH88" s="145">
        <v>0.0</v>
      </c>
      <c r="AI88" s="145">
        <v>0.0</v>
      </c>
      <c r="AJ88" s="163">
        <v>0.0</v>
      </c>
      <c r="AK88" s="287" t="s">
        <v>57</v>
      </c>
      <c r="AL88" s="37"/>
      <c r="AM88" s="42"/>
      <c r="AN88" s="39"/>
      <c r="AO88" s="145">
        <v>0.0</v>
      </c>
      <c r="AP88" s="145">
        <v>0.0</v>
      </c>
      <c r="AQ88" s="163">
        <v>0.0</v>
      </c>
      <c r="AR88" s="36" t="s">
        <v>149</v>
      </c>
      <c r="AS88" s="37"/>
      <c r="AT88" s="42"/>
      <c r="AU88" s="39"/>
      <c r="AV88" s="145">
        <v>0.0</v>
      </c>
      <c r="AW88" s="145">
        <v>0.0</v>
      </c>
      <c r="AX88" s="163">
        <v>0.0</v>
      </c>
      <c r="AY88" s="165"/>
      <c r="AZ88" s="169">
        <f t="shared" ref="AZ88:BB88" si="93">SUM(F88,M88,T88,AA88,AH88,AO88,AV88)</f>
        <v>0</v>
      </c>
      <c r="BA88" s="86">
        <f t="shared" si="93"/>
        <v>0</v>
      </c>
      <c r="BB88" s="86">
        <f t="shared" si="93"/>
        <v>0</v>
      </c>
      <c r="BC88" s="170">
        <f t="shared" ref="BC88:BC90" si="95">SUM(AZ88,BA88,BB88)</f>
        <v>0</v>
      </c>
      <c r="BD88" s="165"/>
      <c r="BE88" s="86">
        <f t="shared" ref="BE88:BE90" si="96">AZ88*80</f>
        <v>0</v>
      </c>
      <c r="BF88" s="17">
        <f t="shared" ref="BF88:BF90" si="97">BA88*88</f>
        <v>0</v>
      </c>
      <c r="BG88" s="17">
        <f t="shared" ref="BG88:BG90" si="98">BB88*80</f>
        <v>0</v>
      </c>
      <c r="BH88" s="17">
        <f t="shared" ref="BH88:BH90" si="99">sum(BE88,BF88,BG88)</f>
        <v>0</v>
      </c>
      <c r="BI88" s="155"/>
      <c r="BJ88" s="155"/>
      <c r="BK88" s="155"/>
      <c r="BL88" s="155"/>
      <c r="BM88" s="155"/>
    </row>
    <row r="89">
      <c r="A89" s="94" t="s">
        <v>52</v>
      </c>
      <c r="B89" s="41"/>
      <c r="C89" s="37"/>
      <c r="D89" s="42"/>
      <c r="E89" s="58"/>
      <c r="F89" s="145">
        <v>0.0</v>
      </c>
      <c r="G89" s="145">
        <v>0.0</v>
      </c>
      <c r="H89" s="163">
        <v>0.0</v>
      </c>
      <c r="I89" s="36"/>
      <c r="J89" s="37"/>
      <c r="K89" s="42"/>
      <c r="L89" s="39"/>
      <c r="M89" s="145">
        <v>0.0</v>
      </c>
      <c r="N89" s="145">
        <v>0.0</v>
      </c>
      <c r="O89" s="163">
        <v>0.0</v>
      </c>
      <c r="P89" s="57"/>
      <c r="Q89" s="37"/>
      <c r="R89" s="42"/>
      <c r="S89" s="39"/>
      <c r="T89" s="145">
        <v>0.0</v>
      </c>
      <c r="U89" s="145">
        <v>0.0</v>
      </c>
      <c r="V89" s="163">
        <v>0.0</v>
      </c>
      <c r="W89" s="57"/>
      <c r="X89" s="37"/>
      <c r="Y89" s="42"/>
      <c r="Z89" s="39"/>
      <c r="AA89" s="145">
        <v>0.0</v>
      </c>
      <c r="AB89" s="145">
        <v>0.0</v>
      </c>
      <c r="AC89" s="163">
        <v>0.0</v>
      </c>
      <c r="AD89" s="57"/>
      <c r="AE89" s="37"/>
      <c r="AF89" s="42"/>
      <c r="AG89" s="39"/>
      <c r="AH89" s="145">
        <v>0.0</v>
      </c>
      <c r="AI89" s="145">
        <v>0.0</v>
      </c>
      <c r="AJ89" s="163">
        <v>0.0</v>
      </c>
      <c r="AK89" s="287"/>
      <c r="AL89" s="37"/>
      <c r="AM89" s="42"/>
      <c r="AN89" s="39"/>
      <c r="AO89" s="145">
        <v>0.0</v>
      </c>
      <c r="AP89" s="145">
        <v>0.0</v>
      </c>
      <c r="AQ89" s="163">
        <v>0.0</v>
      </c>
      <c r="AR89" s="36"/>
      <c r="AS89" s="37"/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4">SUM(F89,M89,T89,AA89,AH89,AO89,AV89)</f>
        <v>0</v>
      </c>
      <c r="BA89" s="86">
        <f t="shared" si="94"/>
        <v>0</v>
      </c>
      <c r="BB89" s="86">
        <f t="shared" si="94"/>
        <v>0</v>
      </c>
      <c r="BC89" s="170">
        <f t="shared" si="95"/>
        <v>0</v>
      </c>
      <c r="BD89" s="165"/>
      <c r="BE89" s="86">
        <f t="shared" si="96"/>
        <v>0</v>
      </c>
      <c r="BF89" s="17">
        <f t="shared" si="97"/>
        <v>0</v>
      </c>
      <c r="BG89" s="17">
        <f t="shared" si="98"/>
        <v>0</v>
      </c>
      <c r="BH89" s="17">
        <f t="shared" si="99"/>
        <v>0</v>
      </c>
      <c r="BI89" s="155"/>
      <c r="BJ89" s="155"/>
      <c r="BK89" s="155"/>
      <c r="BL89" s="155"/>
      <c r="BM89" s="155"/>
    </row>
    <row r="90">
      <c r="A90" s="94" t="s">
        <v>82</v>
      </c>
      <c r="B90" s="57"/>
      <c r="C90" s="37"/>
      <c r="D90" s="183"/>
      <c r="E90" s="85"/>
      <c r="F90" s="163">
        <v>0.0</v>
      </c>
      <c r="G90" s="163">
        <v>0.0</v>
      </c>
      <c r="H90" s="163">
        <v>0.0</v>
      </c>
      <c r="I90" s="57"/>
      <c r="J90" s="37"/>
      <c r="K90" s="42"/>
      <c r="L90" s="39"/>
      <c r="M90" s="163">
        <v>0.0</v>
      </c>
      <c r="N90" s="163">
        <v>0.0</v>
      </c>
      <c r="O90" s="163">
        <v>0.0</v>
      </c>
      <c r="P90" s="57"/>
      <c r="Q90" s="37"/>
      <c r="R90" s="42"/>
      <c r="S90" s="39"/>
      <c r="T90" s="163">
        <v>0.0</v>
      </c>
      <c r="U90" s="163">
        <v>0.0</v>
      </c>
      <c r="V90" s="163">
        <v>0.0</v>
      </c>
      <c r="W90" s="57"/>
      <c r="X90" s="37"/>
      <c r="Y90" s="42"/>
      <c r="Z90" s="39"/>
      <c r="AA90" s="163">
        <v>0.0</v>
      </c>
      <c r="AB90" s="163">
        <v>0.0</v>
      </c>
      <c r="AC90" s="163">
        <v>0.0</v>
      </c>
      <c r="AD90" s="57"/>
      <c r="AE90" s="37"/>
      <c r="AF90" s="42"/>
      <c r="AG90" s="39"/>
      <c r="AH90" s="163">
        <v>0.0</v>
      </c>
      <c r="AI90" s="163">
        <v>0.0</v>
      </c>
      <c r="AJ90" s="163">
        <v>0.0</v>
      </c>
      <c r="AK90" s="287"/>
      <c r="AL90" s="37"/>
      <c r="AM90" s="42"/>
      <c r="AN90" s="39"/>
      <c r="AO90" s="163">
        <v>0.0</v>
      </c>
      <c r="AP90" s="163">
        <v>0.0</v>
      </c>
      <c r="AQ90" s="163">
        <v>0.0</v>
      </c>
      <c r="AR90" s="36"/>
      <c r="AS90" s="37"/>
      <c r="AT90" s="42"/>
      <c r="AU90" s="39"/>
      <c r="AV90" s="163">
        <v>0.0</v>
      </c>
      <c r="AW90" s="163">
        <v>0.0</v>
      </c>
      <c r="AX90" s="163">
        <v>0.0</v>
      </c>
      <c r="AY90" s="155"/>
      <c r="AZ90" s="169">
        <f t="shared" ref="AZ90:BB90" si="100">SUM(F90,M90,T90,AA90,AH90,AO90,AV90)</f>
        <v>0</v>
      </c>
      <c r="BA90" s="86">
        <f t="shared" si="100"/>
        <v>0</v>
      </c>
      <c r="BB90" s="86">
        <f t="shared" si="100"/>
        <v>0</v>
      </c>
      <c r="BC90" s="170">
        <f t="shared" si="95"/>
        <v>0</v>
      </c>
      <c r="BD90" s="155"/>
      <c r="BE90" s="86">
        <f t="shared" si="96"/>
        <v>0</v>
      </c>
      <c r="BF90" s="17">
        <f t="shared" si="97"/>
        <v>0</v>
      </c>
      <c r="BG90" s="17">
        <f t="shared" si="98"/>
        <v>0</v>
      </c>
      <c r="BH90" s="17">
        <f t="shared" si="99"/>
        <v>0</v>
      </c>
      <c r="BI90" s="155"/>
      <c r="BJ90" s="155"/>
      <c r="BK90" s="155"/>
      <c r="BL90" s="155"/>
      <c r="BM90" s="155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76" t="s">
        <v>14</v>
      </c>
      <c r="AZ92" s="77">
        <f t="shared" ref="AZ92:BC92" si="101">SUM(AZ88,AZ89,AZ90)</f>
        <v>0</v>
      </c>
      <c r="BA92" s="78">
        <f t="shared" si="101"/>
        <v>0</v>
      </c>
      <c r="BB92" s="78">
        <f t="shared" si="101"/>
        <v>0</v>
      </c>
      <c r="BC92" s="79">
        <f t="shared" si="101"/>
        <v>0</v>
      </c>
      <c r="BD92" s="136"/>
      <c r="BE92" s="40">
        <f>SUM(BE89,BE88)</f>
        <v>0</v>
      </c>
      <c r="BF92" s="40">
        <f t="shared" ref="BF92:BG92" si="102">SUM(BF88,BF89)</f>
        <v>0</v>
      </c>
      <c r="BG92" s="40">
        <f t="shared" si="102"/>
        <v>0</v>
      </c>
      <c r="BH92" s="40">
        <f>SUM(BH88,BH89,BH90)</f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6" t="s">
        <v>147</v>
      </c>
      <c r="L93" s="4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6" t="s">
        <v>147</v>
      </c>
      <c r="AG93" s="4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6" t="s">
        <v>147</v>
      </c>
      <c r="AU93" s="4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6" t="s">
        <v>145</v>
      </c>
      <c r="BG93" s="4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10"/>
      <c r="B95" s="11"/>
      <c r="C95" s="11"/>
      <c r="D95" s="12"/>
      <c r="E95" s="13">
        <v>45180.0</v>
      </c>
      <c r="F95" s="14"/>
      <c r="G95" s="14"/>
      <c r="H95" s="14"/>
      <c r="I95" s="15"/>
      <c r="J95" s="15"/>
      <c r="K95" s="16"/>
      <c r="L95" s="13">
        <v>45181.0</v>
      </c>
      <c r="M95" s="15"/>
      <c r="N95" s="15"/>
      <c r="O95" s="15"/>
      <c r="P95" s="15"/>
      <c r="Q95" s="11"/>
      <c r="R95" s="17"/>
      <c r="S95" s="13">
        <v>45182.0</v>
      </c>
      <c r="T95" s="11"/>
      <c r="U95" s="15"/>
      <c r="V95" s="15"/>
      <c r="W95" s="11"/>
      <c r="X95" s="18"/>
      <c r="Y95" s="14"/>
      <c r="Z95" s="13">
        <v>45183.0</v>
      </c>
      <c r="AA95" s="15"/>
      <c r="AB95" s="15"/>
      <c r="AC95" s="11"/>
      <c r="AD95" s="15"/>
      <c r="AE95" s="15"/>
      <c r="AF95" s="12"/>
      <c r="AG95" s="13">
        <v>45184.0</v>
      </c>
      <c r="AH95" s="15"/>
      <c r="AI95" s="11"/>
      <c r="AJ95" s="15"/>
      <c r="AK95" s="15"/>
      <c r="AL95" s="15"/>
      <c r="AM95" s="18"/>
      <c r="AN95" s="13">
        <v>45185.0</v>
      </c>
      <c r="AO95" s="11"/>
      <c r="AP95" s="19"/>
      <c r="AQ95" s="19"/>
      <c r="AR95" s="19"/>
      <c r="AS95" s="19"/>
      <c r="AT95" s="14"/>
      <c r="AU95" s="13">
        <v>45186.0</v>
      </c>
      <c r="AV95" s="19"/>
      <c r="AW95" s="19"/>
      <c r="AX95" s="19"/>
      <c r="AY95" s="20"/>
      <c r="AZ95" s="19"/>
      <c r="BA95" s="19"/>
      <c r="BB95" s="19"/>
      <c r="BC95" s="19"/>
      <c r="BD95" s="20"/>
      <c r="BE95" s="21"/>
      <c r="BF95" s="22"/>
      <c r="BG95" s="4"/>
      <c r="BH95" s="19"/>
      <c r="BI95" s="23"/>
      <c r="BJ95" s="16"/>
      <c r="BK95" s="16"/>
      <c r="BL95" s="20"/>
      <c r="BM95" s="20"/>
    </row>
    <row r="96">
      <c r="A96" s="107"/>
      <c r="B96" s="26"/>
      <c r="C96" s="26"/>
      <c r="D96" s="26" t="s">
        <v>2</v>
      </c>
      <c r="E96" s="26" t="s">
        <v>3</v>
      </c>
      <c r="F96" s="26" t="s">
        <v>4</v>
      </c>
      <c r="G96" s="26" t="s">
        <v>5</v>
      </c>
      <c r="H96" s="26" t="s">
        <v>6</v>
      </c>
      <c r="I96" s="26"/>
      <c r="J96" s="26"/>
      <c r="K96" s="26" t="s">
        <v>2</v>
      </c>
      <c r="L96" s="26" t="s">
        <v>7</v>
      </c>
      <c r="M96" s="26" t="s">
        <v>4</v>
      </c>
      <c r="N96" s="26" t="s">
        <v>5</v>
      </c>
      <c r="O96" s="26" t="s">
        <v>6</v>
      </c>
      <c r="P96" s="26"/>
      <c r="Q96" s="26"/>
      <c r="R96" s="26" t="s">
        <v>2</v>
      </c>
      <c r="S96" s="26" t="s">
        <v>8</v>
      </c>
      <c r="T96" s="26" t="s">
        <v>4</v>
      </c>
      <c r="U96" s="26" t="s">
        <v>5</v>
      </c>
      <c r="V96" s="26" t="s">
        <v>6</v>
      </c>
      <c r="W96" s="28"/>
      <c r="X96" s="29"/>
      <c r="Y96" s="29" t="s">
        <v>2</v>
      </c>
      <c r="Z96" s="29" t="s">
        <v>9</v>
      </c>
      <c r="AA96" s="26" t="s">
        <v>4</v>
      </c>
      <c r="AB96" s="26" t="s">
        <v>5</v>
      </c>
      <c r="AC96" s="26" t="s">
        <v>6</v>
      </c>
      <c r="AD96" s="29"/>
      <c r="AE96" s="29"/>
      <c r="AF96" s="29" t="s">
        <v>2</v>
      </c>
      <c r="AG96" s="29" t="s">
        <v>10</v>
      </c>
      <c r="AH96" s="26" t="s">
        <v>4</v>
      </c>
      <c r="AI96" s="26" t="s">
        <v>5</v>
      </c>
      <c r="AJ96" s="26" t="s">
        <v>6</v>
      </c>
      <c r="AK96" s="29"/>
      <c r="AL96" s="29"/>
      <c r="AM96" s="29" t="s">
        <v>2</v>
      </c>
      <c r="AN96" s="29" t="s">
        <v>11</v>
      </c>
      <c r="AO96" s="26" t="s">
        <v>4</v>
      </c>
      <c r="AP96" s="26" t="s">
        <v>5</v>
      </c>
      <c r="AQ96" s="26" t="s">
        <v>6</v>
      </c>
      <c r="AR96" s="29"/>
      <c r="AS96" s="29"/>
      <c r="AT96" s="29" t="s">
        <v>2</v>
      </c>
      <c r="AU96" s="29" t="s">
        <v>12</v>
      </c>
      <c r="AV96" s="26" t="s">
        <v>4</v>
      </c>
      <c r="AW96" s="26" t="s">
        <v>5</v>
      </c>
      <c r="AX96" s="26" t="s">
        <v>6</v>
      </c>
      <c r="AY96" s="30"/>
      <c r="AZ96" s="31" t="s">
        <v>4</v>
      </c>
      <c r="BA96" s="31" t="s">
        <v>13</v>
      </c>
      <c r="BB96" s="31" t="s">
        <v>6</v>
      </c>
      <c r="BC96" s="31" t="s">
        <v>14</v>
      </c>
      <c r="BD96" s="32"/>
      <c r="BE96" s="33" t="s">
        <v>4</v>
      </c>
      <c r="BF96" s="33" t="s">
        <v>13</v>
      </c>
      <c r="BG96" s="33" t="s">
        <v>6</v>
      </c>
      <c r="BH96" s="33" t="s">
        <v>15</v>
      </c>
      <c r="BI96" s="32"/>
      <c r="BJ96" s="32"/>
      <c r="BK96" s="32"/>
      <c r="BL96" s="32"/>
      <c r="BM96" s="32"/>
    </row>
    <row r="97">
      <c r="A97" s="184" t="s">
        <v>148</v>
      </c>
      <c r="B97" s="36" t="s">
        <v>19</v>
      </c>
      <c r="C97" s="37"/>
      <c r="D97" s="42"/>
      <c r="E97" s="58"/>
      <c r="F97" s="40">
        <v>0.0</v>
      </c>
      <c r="G97" s="40">
        <v>0.0</v>
      </c>
      <c r="H97" s="40">
        <v>0.0</v>
      </c>
      <c r="I97" s="36" t="s">
        <v>22</v>
      </c>
      <c r="J97" s="37"/>
      <c r="K97" s="42"/>
      <c r="L97" s="58"/>
      <c r="M97" s="40">
        <v>0.0</v>
      </c>
      <c r="N97" s="40">
        <v>0.0</v>
      </c>
      <c r="O97" s="40">
        <v>0.0</v>
      </c>
      <c r="P97" s="36" t="s">
        <v>24</v>
      </c>
      <c r="Q97" s="37"/>
      <c r="R97" s="42"/>
      <c r="S97" s="58"/>
      <c r="T97" s="40">
        <v>0.0</v>
      </c>
      <c r="U97" s="40">
        <v>0.0</v>
      </c>
      <c r="V97" s="40">
        <v>0.0</v>
      </c>
      <c r="W97" s="36" t="s">
        <v>26</v>
      </c>
      <c r="X97" s="37"/>
      <c r="Y97" s="53"/>
      <c r="Z97" s="58"/>
      <c r="AA97" s="40">
        <v>0.0</v>
      </c>
      <c r="AB97" s="40">
        <v>0.0</v>
      </c>
      <c r="AC97" s="40">
        <v>0.0</v>
      </c>
      <c r="AD97" s="36" t="s">
        <v>56</v>
      </c>
      <c r="AE97" s="37"/>
      <c r="AF97" s="42"/>
      <c r="AG97" s="58"/>
      <c r="AH97" s="40">
        <v>0.0</v>
      </c>
      <c r="AI97" s="40">
        <v>0.0</v>
      </c>
      <c r="AJ97" s="40">
        <v>0.0</v>
      </c>
      <c r="AK97" s="47" t="s">
        <v>57</v>
      </c>
      <c r="AL97" s="37"/>
      <c r="AM97" s="42"/>
      <c r="AN97" s="58"/>
      <c r="AO97" s="40">
        <v>0.0</v>
      </c>
      <c r="AP97" s="40">
        <v>0.0</v>
      </c>
      <c r="AQ97" s="40">
        <v>0.0</v>
      </c>
      <c r="AR97" s="96" t="s">
        <v>149</v>
      </c>
      <c r="AS97" s="37"/>
      <c r="AT97" s="42"/>
      <c r="AU97" s="58"/>
      <c r="AV97" s="40">
        <v>0.0</v>
      </c>
      <c r="AW97" s="40">
        <v>0.0</v>
      </c>
      <c r="AX97" s="40">
        <v>0.0</v>
      </c>
      <c r="AY97" s="48"/>
      <c r="AZ97" s="49">
        <f t="shared" ref="AZ97:BB97" si="103">SUM(F97,M97,T97,AA97,AH97,AO97,AV97)</f>
        <v>0</v>
      </c>
      <c r="BA97" s="39">
        <f t="shared" si="103"/>
        <v>0</v>
      </c>
      <c r="BB97" s="39">
        <f t="shared" si="103"/>
        <v>0</v>
      </c>
      <c r="BC97" s="50">
        <f t="shared" ref="BC97:BC98" si="105">SUM(AZ97,BA97,BB97)</f>
        <v>0</v>
      </c>
      <c r="BD97" s="51"/>
      <c r="BE97" s="39">
        <f>AZ97*67.31</f>
        <v>0</v>
      </c>
      <c r="BF97" s="39">
        <f>BA97*74</f>
        <v>0</v>
      </c>
      <c r="BG97" s="39">
        <f>BB97*84</f>
        <v>0</v>
      </c>
      <c r="BH97" s="39">
        <f t="shared" ref="BH97:BH98" si="106">sum(BE97,BF97,BG97)</f>
        <v>0</v>
      </c>
      <c r="BI97" s="51"/>
      <c r="BJ97" s="51"/>
      <c r="BK97" s="51"/>
      <c r="BL97" s="51"/>
      <c r="BM97" s="51"/>
    </row>
    <row r="98">
      <c r="A98" s="184" t="s">
        <v>150</v>
      </c>
      <c r="B98" s="41" t="s">
        <v>33</v>
      </c>
      <c r="C98" s="37"/>
      <c r="D98" s="53"/>
      <c r="E98" s="53"/>
      <c r="F98" s="40">
        <v>0.0</v>
      </c>
      <c r="G98" s="40">
        <v>0.0</v>
      </c>
      <c r="H98" s="40">
        <v>0.0</v>
      </c>
      <c r="I98" s="42" t="s">
        <v>46</v>
      </c>
      <c r="J98" s="37"/>
      <c r="K98" s="38"/>
      <c r="L98" s="39"/>
      <c r="M98" s="40">
        <v>0.0</v>
      </c>
      <c r="N98" s="40">
        <v>0.0</v>
      </c>
      <c r="O98" s="40">
        <v>0.0</v>
      </c>
      <c r="P98" s="38" t="s">
        <v>36</v>
      </c>
      <c r="Q98" s="37"/>
      <c r="R98" s="53"/>
      <c r="S98" s="53"/>
      <c r="T98" s="40">
        <v>0.0</v>
      </c>
      <c r="U98" s="40">
        <v>0.0</v>
      </c>
      <c r="V98" s="40">
        <v>0.0</v>
      </c>
      <c r="W98" s="56" t="s">
        <v>37</v>
      </c>
      <c r="X98" s="37"/>
      <c r="Y98" s="39"/>
      <c r="Z98" s="39"/>
      <c r="AA98" s="40">
        <v>0.0</v>
      </c>
      <c r="AB98" s="40">
        <v>0.0</v>
      </c>
      <c r="AC98" s="40">
        <v>0.0</v>
      </c>
      <c r="AD98" s="56" t="s">
        <v>40</v>
      </c>
      <c r="AE98" s="37"/>
      <c r="AF98" s="38"/>
      <c r="AG98" s="39"/>
      <c r="AH98" s="40">
        <v>0.0</v>
      </c>
      <c r="AI98" s="40">
        <v>0.0</v>
      </c>
      <c r="AJ98" s="40">
        <v>0.0</v>
      </c>
      <c r="AK98" s="185" t="s">
        <v>43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142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4">SUM(F98,M98,T98,AA98,AH98,AO98,AV98)</f>
        <v>0</v>
      </c>
      <c r="BA98" s="39">
        <f t="shared" si="104"/>
        <v>0</v>
      </c>
      <c r="BB98" s="39">
        <f t="shared" si="104"/>
        <v>0</v>
      </c>
      <c r="BC98" s="50">
        <f t="shared" si="105"/>
        <v>0</v>
      </c>
      <c r="BD98" s="51"/>
      <c r="BE98" s="39">
        <f>AZ98*80</f>
        <v>0</v>
      </c>
      <c r="BF98" s="39">
        <f>BA98*88</f>
        <v>0</v>
      </c>
      <c r="BG98" s="39">
        <f>BB98*80</f>
        <v>0</v>
      </c>
      <c r="BH98" s="39">
        <f t="shared" si="106"/>
        <v>0</v>
      </c>
      <c r="BI98" s="51"/>
      <c r="BJ98" s="51"/>
      <c r="BK98" s="51"/>
      <c r="BL98" s="51"/>
      <c r="BM98" s="51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76" t="s">
        <v>14</v>
      </c>
      <c r="AZ100" s="77"/>
      <c r="BA100" s="78"/>
      <c r="BB100" s="78"/>
      <c r="BC100" s="79"/>
      <c r="BD100" s="136"/>
      <c r="BE100" s="145">
        <f t="shared" ref="BE100:BH100" si="107">sum(BE97,BE98)</f>
        <v>0</v>
      </c>
      <c r="BF100" s="145">
        <f t="shared" si="107"/>
        <v>0</v>
      </c>
      <c r="BG100" s="145">
        <f t="shared" si="107"/>
        <v>0</v>
      </c>
      <c r="BH100" s="145">
        <f t="shared" si="107"/>
        <v>0</v>
      </c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</row>
    <row r="102">
      <c r="A102" s="116"/>
      <c r="B102" s="67"/>
      <c r="E102" s="68"/>
      <c r="G102" s="73"/>
      <c r="H102" s="73"/>
      <c r="I102" s="73"/>
      <c r="K102" s="6" t="s">
        <v>151</v>
      </c>
      <c r="L102" s="4"/>
      <c r="Q102" s="186"/>
      <c r="R102" s="186"/>
      <c r="Y102" s="73"/>
      <c r="Z102" s="73"/>
      <c r="AA102" s="73"/>
      <c r="AC102" s="28"/>
      <c r="AF102" s="6" t="s">
        <v>151</v>
      </c>
      <c r="AG102" s="4"/>
      <c r="AT102" s="6" t="s">
        <v>151</v>
      </c>
      <c r="AU102" s="4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0"/>
      <c r="B104" s="11"/>
      <c r="C104" s="11"/>
      <c r="D104" s="12"/>
      <c r="E104" s="13">
        <v>45180.0</v>
      </c>
      <c r="F104" s="14"/>
      <c r="G104" s="14"/>
      <c r="H104" s="14"/>
      <c r="I104" s="15"/>
      <c r="J104" s="15"/>
      <c r="K104" s="16"/>
      <c r="L104" s="13">
        <v>45181.0</v>
      </c>
      <c r="M104" s="15"/>
      <c r="N104" s="15"/>
      <c r="O104" s="15"/>
      <c r="P104" s="15"/>
      <c r="Q104" s="11"/>
      <c r="R104" s="17"/>
      <c r="S104" s="13">
        <v>45182.0</v>
      </c>
      <c r="T104" s="11"/>
      <c r="U104" s="15"/>
      <c r="V104" s="15"/>
      <c r="W104" s="11"/>
      <c r="X104" s="18"/>
      <c r="Y104" s="14"/>
      <c r="Z104" s="13">
        <v>45183.0</v>
      </c>
      <c r="AA104" s="15"/>
      <c r="AB104" s="15"/>
      <c r="AC104" s="11"/>
      <c r="AD104" s="15"/>
      <c r="AE104" s="15"/>
      <c r="AF104" s="12"/>
      <c r="AG104" s="13">
        <v>45184.0</v>
      </c>
      <c r="AH104" s="15"/>
      <c r="AI104" s="11"/>
      <c r="AJ104" s="15"/>
      <c r="AK104" s="15"/>
      <c r="AL104" s="15"/>
      <c r="AM104" s="18"/>
      <c r="AN104" s="13">
        <v>45185.0</v>
      </c>
      <c r="AO104" s="11"/>
      <c r="AP104" s="19"/>
      <c r="AQ104" s="19"/>
      <c r="AR104" s="19"/>
      <c r="AS104" s="19"/>
      <c r="AT104" s="14"/>
      <c r="AU104" s="13">
        <v>45186.0</v>
      </c>
      <c r="AV104" s="19"/>
      <c r="AW104" s="19"/>
      <c r="AX104" s="19"/>
      <c r="AY104" s="20"/>
      <c r="AZ104" s="19"/>
      <c r="BA104" s="19"/>
      <c r="BB104" s="19"/>
      <c r="BC104" s="19"/>
      <c r="BD104" s="20"/>
      <c r="BE104" s="21"/>
      <c r="BF104" s="22"/>
      <c r="BG104" s="4"/>
      <c r="BH104" s="19"/>
      <c r="BI104" s="23"/>
      <c r="BJ104" s="16"/>
      <c r="BK104" s="16"/>
      <c r="BL104" s="20"/>
      <c r="BM104" s="20"/>
    </row>
    <row r="105">
      <c r="A105" s="67"/>
      <c r="B105" s="25"/>
      <c r="C105" s="25"/>
      <c r="D105" s="187" t="s">
        <v>152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9"/>
      <c r="Y105" s="187" t="s">
        <v>159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188"/>
      <c r="AE105" s="189"/>
      <c r="AF105" s="187" t="s">
        <v>153</v>
      </c>
      <c r="AG105" s="190" t="s">
        <v>154</v>
      </c>
      <c r="AH105" s="26" t="s">
        <v>4</v>
      </c>
      <c r="AI105" s="26" t="s">
        <v>5</v>
      </c>
      <c r="AJ105" s="26" t="s">
        <v>6</v>
      </c>
      <c r="AM105" s="187" t="s">
        <v>153</v>
      </c>
      <c r="AN105" s="190" t="s">
        <v>154</v>
      </c>
      <c r="AO105" s="26" t="s">
        <v>4</v>
      </c>
      <c r="AP105" s="26" t="s">
        <v>5</v>
      </c>
      <c r="AQ105" s="26" t="s">
        <v>6</v>
      </c>
      <c r="AT105" s="187" t="s">
        <v>152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59" t="s">
        <v>52</v>
      </c>
      <c r="B106" s="36" t="s">
        <v>19</v>
      </c>
      <c r="C106" s="37">
        <v>45180.0</v>
      </c>
      <c r="D106" s="42" t="s">
        <v>211</v>
      </c>
      <c r="E106" s="58" t="s">
        <v>66</v>
      </c>
      <c r="F106" s="40">
        <v>0.0</v>
      </c>
      <c r="G106" s="40">
        <v>6.0</v>
      </c>
      <c r="H106" s="40">
        <v>0.0</v>
      </c>
      <c r="I106" s="41" t="s">
        <v>22</v>
      </c>
      <c r="J106" s="37">
        <v>45181.0</v>
      </c>
      <c r="K106" s="38" t="s">
        <v>272</v>
      </c>
      <c r="L106" s="39" t="s">
        <v>21</v>
      </c>
      <c r="M106" s="40">
        <v>0.0</v>
      </c>
      <c r="N106" s="40">
        <v>6.5</v>
      </c>
      <c r="O106" s="40">
        <v>0.0</v>
      </c>
      <c r="P106" s="42" t="s">
        <v>24</v>
      </c>
      <c r="Q106" s="37">
        <v>45182.0</v>
      </c>
      <c r="R106" s="38" t="s">
        <v>272</v>
      </c>
      <c r="S106" s="39" t="s">
        <v>21</v>
      </c>
      <c r="T106" s="40">
        <v>0.0</v>
      </c>
      <c r="U106" s="40">
        <v>6.5</v>
      </c>
      <c r="V106" s="40">
        <v>0.0</v>
      </c>
      <c r="W106" s="43" t="s">
        <v>26</v>
      </c>
      <c r="X106" s="37">
        <v>45183.0</v>
      </c>
      <c r="Y106" s="38" t="s">
        <v>272</v>
      </c>
      <c r="Z106" s="39" t="s">
        <v>21</v>
      </c>
      <c r="AA106" s="40">
        <v>0.0</v>
      </c>
      <c r="AB106" s="40">
        <v>6.5</v>
      </c>
      <c r="AC106" s="40">
        <v>0.0</v>
      </c>
      <c r="AD106" s="56" t="s">
        <v>40</v>
      </c>
      <c r="AE106" s="37">
        <v>45185.0</v>
      </c>
      <c r="AF106" s="42" t="s">
        <v>284</v>
      </c>
      <c r="AG106" s="148" t="s">
        <v>288</v>
      </c>
      <c r="AH106" s="40">
        <v>2.0</v>
      </c>
      <c r="AI106" s="40">
        <v>5.5</v>
      </c>
      <c r="AJ106" s="40">
        <v>0.0</v>
      </c>
      <c r="AK106" s="42" t="s">
        <v>43</v>
      </c>
      <c r="AL106" s="37">
        <v>45186.0</v>
      </c>
      <c r="AM106" s="42" t="s">
        <v>284</v>
      </c>
      <c r="AN106" s="148" t="s">
        <v>289</v>
      </c>
      <c r="AO106" s="40">
        <v>2.5</v>
      </c>
      <c r="AP106" s="40">
        <v>5.5</v>
      </c>
      <c r="AQ106" s="40">
        <v>0.5</v>
      </c>
      <c r="AR106" s="57" t="s">
        <v>44</v>
      </c>
      <c r="AS106" s="37">
        <v>45187.0</v>
      </c>
      <c r="AT106" s="42" t="s">
        <v>25</v>
      </c>
      <c r="AU106" s="58" t="s">
        <v>25</v>
      </c>
      <c r="AV106" s="40">
        <v>0.0</v>
      </c>
      <c r="AW106" s="40">
        <v>0.0</v>
      </c>
      <c r="AX106" s="40">
        <v>0.0</v>
      </c>
      <c r="AY106" s="194"/>
      <c r="AZ106" s="49">
        <f t="shared" ref="AZ106:BB106" si="108">SUM(F106,M106,T106,AA106,AH106,AO106,AV106)</f>
        <v>4.5</v>
      </c>
      <c r="BA106" s="39">
        <f t="shared" si="108"/>
        <v>36.5</v>
      </c>
      <c r="BB106" s="39">
        <f t="shared" si="108"/>
        <v>0.5</v>
      </c>
      <c r="BC106" s="50">
        <f>SUM(AZ106,BA106,BB106)</f>
        <v>41.5</v>
      </c>
      <c r="BE106" s="39">
        <f>AZ106*80</f>
        <v>360</v>
      </c>
      <c r="BF106" s="39">
        <f>BA106*88</f>
        <v>3212</v>
      </c>
      <c r="BG106" s="39">
        <f>BB106*80</f>
        <v>40</v>
      </c>
      <c r="BH106" s="39">
        <f>SUM(BE106,BF106,BG106)</f>
        <v>3612</v>
      </c>
      <c r="BI106" s="194"/>
      <c r="BJ106" s="194"/>
      <c r="BK106" s="194"/>
      <c r="BL106" s="194"/>
      <c r="BM106" s="194"/>
    </row>
    <row r="107">
      <c r="A107" s="67"/>
      <c r="F107" s="73"/>
      <c r="G107" s="73"/>
      <c r="H107" s="73"/>
      <c r="Y107" s="192"/>
      <c r="Z107" s="39"/>
      <c r="AA107" s="39"/>
      <c r="AB107" s="39"/>
      <c r="AC107" s="39"/>
      <c r="AV107" s="193"/>
      <c r="AW107" s="193"/>
      <c r="AX107" s="193"/>
      <c r="AY107" s="193"/>
      <c r="AZ107" s="193"/>
      <c r="BA107" s="193"/>
      <c r="BB107" s="193"/>
      <c r="BC107" s="193"/>
      <c r="BF107" s="193"/>
      <c r="BI107" s="193"/>
      <c r="BJ107" s="193"/>
      <c r="BK107" s="193"/>
      <c r="BL107" s="193"/>
      <c r="BM107" s="193"/>
    </row>
    <row r="108">
      <c r="A108" s="67"/>
      <c r="D108" s="187" t="s">
        <v>157</v>
      </c>
      <c r="E108" s="26" t="s">
        <v>3</v>
      </c>
      <c r="F108" s="26" t="s">
        <v>4</v>
      </c>
      <c r="G108" s="26" t="s">
        <v>5</v>
      </c>
      <c r="H108" s="26" t="s">
        <v>6</v>
      </c>
      <c r="I108" s="73"/>
      <c r="K108" s="187" t="s">
        <v>156</v>
      </c>
      <c r="L108" s="26" t="s">
        <v>7</v>
      </c>
      <c r="M108" s="26" t="s">
        <v>4</v>
      </c>
      <c r="N108" s="26" t="s">
        <v>5</v>
      </c>
      <c r="O108" s="26" t="s">
        <v>6</v>
      </c>
      <c r="R108" s="187" t="s">
        <v>156</v>
      </c>
      <c r="S108" s="26" t="s">
        <v>8</v>
      </c>
      <c r="T108" s="26" t="s">
        <v>4</v>
      </c>
      <c r="U108" s="26" t="s">
        <v>5</v>
      </c>
      <c r="V108" s="26" t="s">
        <v>6</v>
      </c>
      <c r="Y108" s="187" t="s">
        <v>156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73"/>
      <c r="AF108" s="187" t="s">
        <v>156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156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87" t="s">
        <v>156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3"/>
      <c r="AZ108" s="31" t="s">
        <v>4</v>
      </c>
      <c r="BA108" s="31" t="s">
        <v>13</v>
      </c>
      <c r="BB108" s="31" t="s">
        <v>6</v>
      </c>
      <c r="BC108" s="31" t="s">
        <v>14</v>
      </c>
      <c r="BE108" s="33" t="s">
        <v>4</v>
      </c>
      <c r="BF108" s="33" t="s">
        <v>13</v>
      </c>
      <c r="BG108" s="33" t="s">
        <v>6</v>
      </c>
      <c r="BH108" s="33" t="s">
        <v>15</v>
      </c>
      <c r="BI108" s="193"/>
      <c r="BJ108" s="193"/>
      <c r="BK108" s="193"/>
      <c r="BL108" s="193"/>
      <c r="BM108" s="193"/>
    </row>
    <row r="109">
      <c r="A109" s="35" t="s">
        <v>82</v>
      </c>
      <c r="B109" s="41" t="s">
        <v>33</v>
      </c>
      <c r="C109" s="37">
        <v>45181.0</v>
      </c>
      <c r="D109" s="96" t="s">
        <v>112</v>
      </c>
      <c r="E109" s="110" t="s">
        <v>71</v>
      </c>
      <c r="F109" s="40">
        <v>6.5</v>
      </c>
      <c r="G109" s="40">
        <v>1.0</v>
      </c>
      <c r="H109" s="40">
        <v>0.0</v>
      </c>
      <c r="I109" s="57" t="s">
        <v>46</v>
      </c>
      <c r="J109" s="37">
        <v>45182.0</v>
      </c>
      <c r="K109" s="96" t="s">
        <v>25</v>
      </c>
      <c r="L109" s="110" t="s">
        <v>25</v>
      </c>
      <c r="M109" s="40">
        <v>0.0</v>
      </c>
      <c r="N109" s="40">
        <v>0.0</v>
      </c>
      <c r="O109" s="40">
        <v>0.0</v>
      </c>
      <c r="P109" s="38" t="s">
        <v>36</v>
      </c>
      <c r="Q109" s="37">
        <v>45183.0</v>
      </c>
      <c r="R109" s="38" t="s">
        <v>247</v>
      </c>
      <c r="S109" s="39" t="s">
        <v>127</v>
      </c>
      <c r="T109" s="40">
        <v>5.0</v>
      </c>
      <c r="U109" s="40">
        <v>1.0</v>
      </c>
      <c r="V109" s="40">
        <v>0.0</v>
      </c>
      <c r="W109" s="42" t="s">
        <v>37</v>
      </c>
      <c r="X109" s="37">
        <v>45184.0</v>
      </c>
      <c r="Y109" s="38" t="s">
        <v>247</v>
      </c>
      <c r="Z109" s="39" t="s">
        <v>127</v>
      </c>
      <c r="AA109" s="40">
        <v>5.0</v>
      </c>
      <c r="AB109" s="40">
        <v>1.0</v>
      </c>
      <c r="AC109" s="40">
        <v>0.0</v>
      </c>
      <c r="AD109" s="56" t="s">
        <v>40</v>
      </c>
      <c r="AE109" s="37">
        <v>45185.0</v>
      </c>
      <c r="AF109" s="38" t="s">
        <v>285</v>
      </c>
      <c r="AG109" s="39" t="s">
        <v>129</v>
      </c>
      <c r="AH109" s="40">
        <v>5.0</v>
      </c>
      <c r="AI109" s="40">
        <v>2.0</v>
      </c>
      <c r="AJ109" s="40">
        <v>0.0</v>
      </c>
      <c r="AK109" s="42" t="s">
        <v>43</v>
      </c>
      <c r="AL109" s="37">
        <v>45186.0</v>
      </c>
      <c r="AM109" s="38" t="s">
        <v>247</v>
      </c>
      <c r="AN109" s="39" t="s">
        <v>127</v>
      </c>
      <c r="AO109" s="40">
        <v>5.0</v>
      </c>
      <c r="AP109" s="40">
        <v>1.0</v>
      </c>
      <c r="AQ109" s="40">
        <v>0.0</v>
      </c>
      <c r="AR109" s="96" t="s">
        <v>149</v>
      </c>
      <c r="AS109" s="37">
        <v>45186.0</v>
      </c>
      <c r="AT109" s="42" t="s">
        <v>319</v>
      </c>
      <c r="AU109" s="58" t="s">
        <v>266</v>
      </c>
      <c r="AV109" s="40">
        <v>1.0</v>
      </c>
      <c r="AW109" s="40">
        <v>7.0</v>
      </c>
      <c r="AX109" s="40">
        <v>4.0</v>
      </c>
      <c r="AY109" s="194"/>
      <c r="AZ109" s="49">
        <f t="shared" ref="AZ109:BB109" si="109">SUM(F109,M109,T109,AA109,AH109,AO109,AV109)</f>
        <v>27.5</v>
      </c>
      <c r="BA109" s="39">
        <f t="shared" si="109"/>
        <v>13</v>
      </c>
      <c r="BB109" s="39">
        <f t="shared" si="109"/>
        <v>4</v>
      </c>
      <c r="BC109" s="50">
        <f>SUM(AZ109,BA109,BB109)</f>
        <v>44.5</v>
      </c>
      <c r="BE109" s="39">
        <f>AZ109*80</f>
        <v>2200</v>
      </c>
      <c r="BF109" s="39">
        <f>BA109*88</f>
        <v>1144</v>
      </c>
      <c r="BG109" s="39">
        <f>BB109*80</f>
        <v>320</v>
      </c>
      <c r="BH109" s="39">
        <f>SUM(BE109,BF109,BG109)</f>
        <v>3664</v>
      </c>
      <c r="BI109" s="194"/>
      <c r="BJ109" s="194"/>
      <c r="BK109" s="194"/>
      <c r="BL109" s="194"/>
      <c r="BM109" s="194"/>
    </row>
    <row r="110">
      <c r="A110" s="67"/>
      <c r="B110" s="68"/>
      <c r="C110" s="68"/>
    </row>
    <row r="111">
      <c r="A111" s="67"/>
      <c r="D111" s="187" t="s">
        <v>153</v>
      </c>
      <c r="E111" s="26" t="s">
        <v>3</v>
      </c>
      <c r="F111" s="26" t="s">
        <v>4</v>
      </c>
      <c r="G111" s="26" t="s">
        <v>5</v>
      </c>
      <c r="H111" s="26" t="s">
        <v>6</v>
      </c>
      <c r="I111" s="73"/>
      <c r="K111" s="187" t="s">
        <v>156</v>
      </c>
      <c r="L111" s="26" t="s">
        <v>7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153</v>
      </c>
      <c r="S111" s="191" t="s">
        <v>249</v>
      </c>
      <c r="T111" s="26" t="s">
        <v>4</v>
      </c>
      <c r="U111" s="26" t="s">
        <v>5</v>
      </c>
      <c r="V111" s="26" t="s">
        <v>6</v>
      </c>
      <c r="W111" s="28"/>
      <c r="X111" s="28"/>
      <c r="Y111" s="191" t="s">
        <v>155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73"/>
      <c r="AF111" s="195" t="s">
        <v>157</v>
      </c>
      <c r="AG111" s="190" t="s">
        <v>232</v>
      </c>
      <c r="AH111" s="26" t="s">
        <v>4</v>
      </c>
      <c r="AI111" s="26" t="s">
        <v>5</v>
      </c>
      <c r="AJ111" s="26" t="s">
        <v>6</v>
      </c>
      <c r="AM111" s="187" t="s">
        <v>159</v>
      </c>
      <c r="AN111" s="29" t="s">
        <v>11</v>
      </c>
      <c r="AO111" s="26" t="s">
        <v>4</v>
      </c>
      <c r="AP111" s="26" t="s">
        <v>5</v>
      </c>
      <c r="AQ111" s="26" t="s">
        <v>6</v>
      </c>
      <c r="AT111" s="187" t="s">
        <v>153</v>
      </c>
      <c r="AU111" s="190" t="s">
        <v>154</v>
      </c>
      <c r="AV111" s="26" t="s">
        <v>4</v>
      </c>
      <c r="AW111" s="26" t="s">
        <v>5</v>
      </c>
      <c r="AX111" s="26" t="s">
        <v>6</v>
      </c>
      <c r="AY111" s="196"/>
      <c r="AZ111" s="31" t="s">
        <v>4</v>
      </c>
      <c r="BA111" s="31" t="s">
        <v>13</v>
      </c>
      <c r="BB111" s="31" t="s">
        <v>6</v>
      </c>
      <c r="BC111" s="31" t="s">
        <v>14</v>
      </c>
      <c r="BD111" s="196"/>
      <c r="BE111" s="33" t="s">
        <v>4</v>
      </c>
      <c r="BF111" s="33" t="s">
        <v>13</v>
      </c>
      <c r="BG111" s="33" t="s">
        <v>6</v>
      </c>
      <c r="BH111" s="33" t="s">
        <v>15</v>
      </c>
      <c r="BI111" s="196"/>
      <c r="BJ111" s="196"/>
      <c r="BK111" s="196"/>
      <c r="BL111" s="196"/>
      <c r="BM111" s="196"/>
    </row>
    <row r="112">
      <c r="A112" s="35" t="s">
        <v>50</v>
      </c>
      <c r="B112" s="275" t="s">
        <v>62</v>
      </c>
      <c r="C112" s="37">
        <v>45181.0</v>
      </c>
      <c r="D112" s="42" t="s">
        <v>308</v>
      </c>
      <c r="E112" s="53" t="s">
        <v>309</v>
      </c>
      <c r="F112" s="40">
        <v>2.5</v>
      </c>
      <c r="G112" s="40">
        <v>5.5</v>
      </c>
      <c r="H112" s="40">
        <v>2.5</v>
      </c>
      <c r="I112" s="42" t="s">
        <v>46</v>
      </c>
      <c r="J112" s="37">
        <v>45182.0</v>
      </c>
      <c r="K112" s="38" t="s">
        <v>247</v>
      </c>
      <c r="L112" s="39" t="s">
        <v>127</v>
      </c>
      <c r="M112" s="40">
        <v>5.0</v>
      </c>
      <c r="N112" s="40">
        <v>1.0</v>
      </c>
      <c r="O112" s="40">
        <v>0.0</v>
      </c>
      <c r="P112" s="38" t="s">
        <v>64</v>
      </c>
      <c r="Q112" s="37">
        <v>45183.0</v>
      </c>
      <c r="R112" s="42" t="s">
        <v>284</v>
      </c>
      <c r="S112" s="40" t="s">
        <v>347</v>
      </c>
      <c r="T112" s="40">
        <v>4.5</v>
      </c>
      <c r="U112" s="40">
        <v>5.5</v>
      </c>
      <c r="V112" s="40">
        <v>0.0</v>
      </c>
      <c r="W112" s="43" t="s">
        <v>26</v>
      </c>
      <c r="X112" s="37">
        <v>45183.0</v>
      </c>
      <c r="Y112" s="40" t="s">
        <v>287</v>
      </c>
      <c r="Z112" s="58" t="s">
        <v>136</v>
      </c>
      <c r="AA112" s="40">
        <v>1.0</v>
      </c>
      <c r="AB112" s="40">
        <v>7.0</v>
      </c>
      <c r="AC112" s="40">
        <v>1.0</v>
      </c>
      <c r="AD112" s="56" t="s">
        <v>56</v>
      </c>
      <c r="AE112" s="37">
        <v>45177.0</v>
      </c>
      <c r="AF112" s="42" t="s">
        <v>278</v>
      </c>
      <c r="AG112" s="40" t="s">
        <v>290</v>
      </c>
      <c r="AH112" s="40">
        <v>3.0</v>
      </c>
      <c r="AI112" s="40">
        <v>8.0</v>
      </c>
      <c r="AJ112" s="40">
        <v>0.0</v>
      </c>
      <c r="AK112" s="66" t="s">
        <v>57</v>
      </c>
      <c r="AL112" s="37">
        <v>45185.0</v>
      </c>
      <c r="AM112" s="38" t="s">
        <v>25</v>
      </c>
      <c r="AN112" s="39" t="s">
        <v>25</v>
      </c>
      <c r="AO112" s="40">
        <v>0.0</v>
      </c>
      <c r="AP112" s="40">
        <v>6.5</v>
      </c>
      <c r="AQ112" s="40">
        <v>0.0</v>
      </c>
      <c r="AR112" s="57" t="s">
        <v>44</v>
      </c>
      <c r="AS112" s="37">
        <v>45187.0</v>
      </c>
      <c r="AT112" s="42" t="s">
        <v>284</v>
      </c>
      <c r="AU112" s="148" t="s">
        <v>288</v>
      </c>
      <c r="AV112" s="40">
        <v>2.0</v>
      </c>
      <c r="AW112" s="40">
        <v>5.5</v>
      </c>
      <c r="AX112" s="40">
        <v>0.0</v>
      </c>
      <c r="AY112" s="51"/>
      <c r="AZ112" s="49">
        <f t="shared" ref="AZ112:BB112" si="110">SUM(F112,M112,T112,AA112,AH112,AO112,AV112)</f>
        <v>18</v>
      </c>
      <c r="BA112" s="39">
        <f t="shared" si="110"/>
        <v>39</v>
      </c>
      <c r="BB112" s="39">
        <f t="shared" si="110"/>
        <v>3.5</v>
      </c>
      <c r="BC112" s="50">
        <f>SUM(AZ112,BA112,BB112)</f>
        <v>60.5</v>
      </c>
      <c r="BD112" s="51"/>
      <c r="BE112" s="39">
        <f>AZ112*80</f>
        <v>1440</v>
      </c>
      <c r="BF112" s="39">
        <f>BA112*88</f>
        <v>3432</v>
      </c>
      <c r="BG112" s="39">
        <f>BB112*80</f>
        <v>280</v>
      </c>
      <c r="BH112" s="39">
        <f>SUM(BE112,BF112,BG112)</f>
        <v>5152</v>
      </c>
      <c r="BI112" s="51"/>
      <c r="BJ112" s="51"/>
      <c r="BK112" s="51"/>
      <c r="BL112" s="51"/>
      <c r="BM112" s="51"/>
    </row>
    <row r="113">
      <c r="A113" s="67"/>
      <c r="B113" s="68"/>
      <c r="C113" s="68"/>
      <c r="L113" s="92"/>
      <c r="R113" s="98"/>
      <c r="S113" s="192"/>
      <c r="Z113" s="39"/>
      <c r="AA113" s="197"/>
      <c r="AB113" s="197"/>
      <c r="AC113" s="197"/>
      <c r="AD113" s="197"/>
      <c r="AN113" s="198"/>
      <c r="AT113" s="199"/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98"/>
    </row>
    <row r="115">
      <c r="A115" s="24"/>
      <c r="B115" s="25"/>
      <c r="C115" s="25"/>
      <c r="D115" s="187" t="s">
        <v>159</v>
      </c>
      <c r="E115" s="26" t="s">
        <v>3</v>
      </c>
      <c r="F115" s="26" t="s">
        <v>4</v>
      </c>
      <c r="G115" s="26" t="s">
        <v>5</v>
      </c>
      <c r="H115" s="26" t="s">
        <v>6</v>
      </c>
      <c r="I115" s="26"/>
      <c r="J115" s="26"/>
      <c r="K115" s="187" t="s">
        <v>159</v>
      </c>
      <c r="L115" s="26" t="s">
        <v>7</v>
      </c>
      <c r="M115" s="26" t="s">
        <v>4</v>
      </c>
      <c r="N115" s="26" t="s">
        <v>5</v>
      </c>
      <c r="O115" s="26" t="s">
        <v>6</v>
      </c>
      <c r="P115" s="26"/>
      <c r="Q115" s="26"/>
      <c r="R115" s="187" t="s">
        <v>159</v>
      </c>
      <c r="S115" s="26" t="s">
        <v>8</v>
      </c>
      <c r="T115" s="26" t="s">
        <v>4</v>
      </c>
      <c r="U115" s="26" t="s">
        <v>5</v>
      </c>
      <c r="V115" s="26" t="s">
        <v>6</v>
      </c>
      <c r="W115" s="28"/>
      <c r="X115" s="29"/>
      <c r="Y115" s="187" t="s">
        <v>159</v>
      </c>
      <c r="Z115" s="29" t="s">
        <v>9</v>
      </c>
      <c r="AA115" s="26" t="s">
        <v>4</v>
      </c>
      <c r="AB115" s="26" t="s">
        <v>5</v>
      </c>
      <c r="AC115" s="26" t="s">
        <v>6</v>
      </c>
      <c r="AD115" s="29"/>
      <c r="AE115" s="29"/>
      <c r="AF115" s="187" t="s">
        <v>159</v>
      </c>
      <c r="AG115" s="29" t="s">
        <v>10</v>
      </c>
      <c r="AH115" s="26" t="s">
        <v>4</v>
      </c>
      <c r="AI115" s="26" t="s">
        <v>5</v>
      </c>
      <c r="AJ115" s="26" t="s">
        <v>6</v>
      </c>
      <c r="AK115" s="29"/>
      <c r="AL115" s="29"/>
      <c r="AM115" s="187" t="s">
        <v>159</v>
      </c>
      <c r="AN115" s="29" t="s">
        <v>11</v>
      </c>
      <c r="AO115" s="26" t="s">
        <v>4</v>
      </c>
      <c r="AP115" s="26" t="s">
        <v>5</v>
      </c>
      <c r="AQ115" s="26" t="s">
        <v>6</v>
      </c>
      <c r="AR115" s="29"/>
      <c r="AS115" s="29"/>
      <c r="AT115" s="187" t="s">
        <v>159</v>
      </c>
      <c r="AU115" s="29" t="s">
        <v>12</v>
      </c>
      <c r="AV115" s="26" t="s">
        <v>4</v>
      </c>
      <c r="AW115" s="26" t="s">
        <v>5</v>
      </c>
      <c r="AX115" s="26" t="s">
        <v>6</v>
      </c>
      <c r="AY115" s="30"/>
      <c r="AZ115" s="31" t="s">
        <v>4</v>
      </c>
      <c r="BA115" s="31" t="s">
        <v>13</v>
      </c>
      <c r="BB115" s="31" t="s">
        <v>6</v>
      </c>
      <c r="BC115" s="31" t="s">
        <v>14</v>
      </c>
      <c r="BD115" s="32"/>
      <c r="BE115" s="33" t="s">
        <v>4</v>
      </c>
      <c r="BF115" s="33" t="s">
        <v>13</v>
      </c>
      <c r="BG115" s="33" t="s">
        <v>6</v>
      </c>
      <c r="BH115" s="33" t="s">
        <v>15</v>
      </c>
      <c r="BI115" s="32"/>
      <c r="BJ115" s="32"/>
      <c r="BK115" s="32"/>
      <c r="BL115" s="32"/>
      <c r="BM115" s="32"/>
    </row>
    <row r="116">
      <c r="A116" s="35" t="s">
        <v>18</v>
      </c>
      <c r="B116" s="36" t="s">
        <v>19</v>
      </c>
      <c r="C116" s="37">
        <v>45180.0</v>
      </c>
      <c r="D116" s="38" t="s">
        <v>272</v>
      </c>
      <c r="E116" s="39" t="s">
        <v>21</v>
      </c>
      <c r="F116" s="40">
        <v>0.0</v>
      </c>
      <c r="G116" s="40">
        <v>6.5</v>
      </c>
      <c r="H116" s="40">
        <v>0.0</v>
      </c>
      <c r="I116" s="42" t="s">
        <v>46</v>
      </c>
      <c r="J116" s="37">
        <v>45182.0</v>
      </c>
      <c r="K116" s="38" t="s">
        <v>337</v>
      </c>
      <c r="L116" s="39" t="s">
        <v>195</v>
      </c>
      <c r="M116" s="40">
        <v>5.5</v>
      </c>
      <c r="N116" s="40">
        <v>2.0</v>
      </c>
      <c r="O116" s="40">
        <v>0.0</v>
      </c>
      <c r="P116" s="38" t="s">
        <v>36</v>
      </c>
      <c r="Q116" s="37">
        <v>45183.0</v>
      </c>
      <c r="R116" s="38" t="s">
        <v>273</v>
      </c>
      <c r="S116" s="39" t="s">
        <v>39</v>
      </c>
      <c r="T116" s="40">
        <v>5.5</v>
      </c>
      <c r="U116" s="40">
        <v>1.0</v>
      </c>
      <c r="V116" s="40">
        <v>0.0</v>
      </c>
      <c r="W116" s="43" t="s">
        <v>26</v>
      </c>
      <c r="X116" s="37">
        <v>45183.0</v>
      </c>
      <c r="Y116" s="38" t="s">
        <v>352</v>
      </c>
      <c r="Z116" s="39" t="s">
        <v>208</v>
      </c>
      <c r="AA116" s="40">
        <v>0.0</v>
      </c>
      <c r="AB116" s="40">
        <v>5.5</v>
      </c>
      <c r="AC116" s="40">
        <v>0.0</v>
      </c>
      <c r="AD116" s="56" t="s">
        <v>56</v>
      </c>
      <c r="AE116" s="37">
        <v>45184.0</v>
      </c>
      <c r="AF116" s="38" t="s">
        <v>352</v>
      </c>
      <c r="AG116" s="39" t="s">
        <v>208</v>
      </c>
      <c r="AH116" s="40">
        <v>0.0</v>
      </c>
      <c r="AI116" s="40">
        <v>5.5</v>
      </c>
      <c r="AJ116" s="40">
        <v>0.0</v>
      </c>
      <c r="AK116" s="66" t="s">
        <v>57</v>
      </c>
      <c r="AL116" s="37">
        <v>45185.0</v>
      </c>
      <c r="AM116" s="38" t="s">
        <v>272</v>
      </c>
      <c r="AN116" s="39" t="s">
        <v>21</v>
      </c>
      <c r="AO116" s="40">
        <v>0.0</v>
      </c>
      <c r="AP116" s="40">
        <v>6.5</v>
      </c>
      <c r="AQ116" s="40">
        <v>0.0</v>
      </c>
      <c r="AR116" s="47" t="s">
        <v>27</v>
      </c>
      <c r="AS116" s="37">
        <v>45187.0</v>
      </c>
      <c r="AT116" s="38" t="s">
        <v>160</v>
      </c>
      <c r="AU116" s="39" t="s">
        <v>158</v>
      </c>
      <c r="AV116" s="40">
        <v>0.0</v>
      </c>
      <c r="AW116" s="40">
        <v>0.0</v>
      </c>
      <c r="AX116" s="40">
        <v>0.0</v>
      </c>
      <c r="AY116" s="48"/>
      <c r="AZ116" s="49">
        <f t="shared" ref="AZ116:BB116" si="111">SUM(F116,M116,T116,AA116,AH116,AO116,AV116)</f>
        <v>11</v>
      </c>
      <c r="BA116" s="39">
        <f t="shared" si="111"/>
        <v>27</v>
      </c>
      <c r="BB116" s="39">
        <f t="shared" si="111"/>
        <v>0</v>
      </c>
      <c r="BC116" s="50">
        <f>SUM(AZ116,BA116,BB116)</f>
        <v>38</v>
      </c>
      <c r="BD116" s="51"/>
      <c r="BE116" s="39">
        <f>AZ116*80</f>
        <v>880</v>
      </c>
      <c r="BF116" s="39">
        <f>BA116*88</f>
        <v>2376</v>
      </c>
      <c r="BG116" s="39">
        <f>BB116*80</f>
        <v>0</v>
      </c>
      <c r="BH116" s="39">
        <f>SUM(BE116,BF116,BG116)</f>
        <v>3256</v>
      </c>
      <c r="BI116" s="51"/>
      <c r="BJ116" s="51"/>
      <c r="BK116" s="51"/>
      <c r="BL116" s="51"/>
      <c r="BM116" s="51"/>
    </row>
    <row r="117">
      <c r="A117" s="35"/>
      <c r="B117" s="64"/>
      <c r="C117" s="45"/>
      <c r="D117" s="39"/>
      <c r="E117" s="39"/>
      <c r="F117" s="60"/>
      <c r="G117" s="60"/>
      <c r="H117" s="60"/>
      <c r="I117" s="60"/>
      <c r="J117" s="45"/>
      <c r="K117" s="39"/>
      <c r="L117" s="39"/>
      <c r="M117" s="98"/>
      <c r="N117" s="98"/>
      <c r="O117" s="98"/>
      <c r="P117" s="98"/>
      <c r="Q117" s="200"/>
      <c r="R117" s="39"/>
      <c r="S117" s="39"/>
      <c r="T117" s="64"/>
      <c r="U117" s="64"/>
      <c r="V117" s="64"/>
      <c r="W117" s="64"/>
      <c r="X117" s="45"/>
      <c r="Y117" s="39"/>
      <c r="Z117" s="39"/>
      <c r="AA117" s="44"/>
      <c r="AB117" s="44"/>
      <c r="AC117" s="44"/>
      <c r="AD117" s="201"/>
      <c r="AE117" s="45"/>
      <c r="AF117" s="39"/>
      <c r="AG117" s="39"/>
      <c r="AH117" s="46"/>
      <c r="AI117" s="46"/>
      <c r="AJ117" s="46"/>
      <c r="AK117" s="46"/>
      <c r="AL117" s="45"/>
      <c r="AM117" s="39"/>
      <c r="AN117" s="39"/>
      <c r="AO117" s="98"/>
      <c r="AP117" s="98"/>
      <c r="AQ117" s="98"/>
      <c r="AS117" s="202"/>
      <c r="AT117" s="39"/>
      <c r="AU117" s="39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24"/>
      <c r="D118" s="187" t="s">
        <v>152</v>
      </c>
      <c r="E118" s="26" t="s">
        <v>3</v>
      </c>
      <c r="F118" s="26" t="s">
        <v>4</v>
      </c>
      <c r="G118" s="26" t="s">
        <v>5</v>
      </c>
      <c r="H118" s="26" t="s">
        <v>6</v>
      </c>
      <c r="I118" s="26"/>
      <c r="J118" s="26"/>
      <c r="K118" s="187" t="s">
        <v>152</v>
      </c>
      <c r="L118" s="26" t="s">
        <v>7</v>
      </c>
      <c r="M118" s="26" t="s">
        <v>4</v>
      </c>
      <c r="N118" s="26" t="s">
        <v>5</v>
      </c>
      <c r="O118" s="26" t="s">
        <v>6</v>
      </c>
      <c r="P118" s="26"/>
      <c r="Q118" s="26"/>
      <c r="R118" s="187" t="s">
        <v>152</v>
      </c>
      <c r="S118" s="26" t="s">
        <v>8</v>
      </c>
      <c r="T118" s="26" t="s">
        <v>4</v>
      </c>
      <c r="U118" s="26" t="s">
        <v>5</v>
      </c>
      <c r="V118" s="26" t="s">
        <v>6</v>
      </c>
      <c r="W118" s="28"/>
      <c r="X118" s="29"/>
      <c r="Y118" s="191" t="s">
        <v>153</v>
      </c>
      <c r="Z118" s="187" t="s">
        <v>152</v>
      </c>
      <c r="AA118" s="26" t="s">
        <v>4</v>
      </c>
      <c r="AB118" s="26" t="s">
        <v>5</v>
      </c>
      <c r="AC118" s="26" t="s">
        <v>6</v>
      </c>
      <c r="AF118" s="187" t="s">
        <v>152</v>
      </c>
      <c r="AG118" s="29" t="s">
        <v>10</v>
      </c>
      <c r="AH118" s="26" t="s">
        <v>4</v>
      </c>
      <c r="AI118" s="26" t="s">
        <v>5</v>
      </c>
      <c r="AJ118" s="26" t="s">
        <v>6</v>
      </c>
      <c r="AM118" s="187" t="s">
        <v>152</v>
      </c>
      <c r="AN118" s="29" t="s">
        <v>11</v>
      </c>
      <c r="AO118" s="26" t="s">
        <v>4</v>
      </c>
      <c r="AP118" s="26" t="s">
        <v>5</v>
      </c>
      <c r="AQ118" s="26" t="s">
        <v>6</v>
      </c>
      <c r="AT118" s="187" t="s">
        <v>157</v>
      </c>
      <c r="AU118" s="29" t="s">
        <v>12</v>
      </c>
      <c r="AV118" s="26" t="s">
        <v>4</v>
      </c>
      <c r="AW118" s="26" t="s">
        <v>5</v>
      </c>
      <c r="AX118" s="26" t="s">
        <v>6</v>
      </c>
      <c r="AY118" s="30"/>
      <c r="AZ118" s="31" t="s">
        <v>4</v>
      </c>
      <c r="BA118" s="31" t="s">
        <v>13</v>
      </c>
      <c r="BB118" s="31" t="s">
        <v>6</v>
      </c>
      <c r="BC118" s="31" t="s">
        <v>14</v>
      </c>
      <c r="BD118" s="32"/>
      <c r="BE118" s="33" t="s">
        <v>4</v>
      </c>
      <c r="BF118" s="33" t="s">
        <v>13</v>
      </c>
      <c r="BG118" s="33" t="s">
        <v>6</v>
      </c>
      <c r="BH118" s="33" t="s">
        <v>15</v>
      </c>
      <c r="BI118" s="32"/>
      <c r="BJ118" s="32"/>
      <c r="BK118" s="32"/>
      <c r="BL118" s="32"/>
      <c r="BM118" s="32"/>
    </row>
    <row r="119">
      <c r="A119" s="94" t="s">
        <v>54</v>
      </c>
      <c r="B119" s="41" t="s">
        <v>33</v>
      </c>
      <c r="C119" s="37">
        <v>45181.0</v>
      </c>
      <c r="D119" s="42" t="s">
        <v>274</v>
      </c>
      <c r="E119" s="58" t="s">
        <v>48</v>
      </c>
      <c r="F119" s="40">
        <v>6.0</v>
      </c>
      <c r="G119" s="40">
        <v>2.0</v>
      </c>
      <c r="H119" s="40">
        <v>0.0</v>
      </c>
      <c r="I119" s="57" t="s">
        <v>46</v>
      </c>
      <c r="J119" s="37">
        <v>45182.0</v>
      </c>
      <c r="K119" s="42" t="s">
        <v>274</v>
      </c>
      <c r="L119" s="58" t="s">
        <v>48</v>
      </c>
      <c r="M119" s="40">
        <v>6.0</v>
      </c>
      <c r="N119" s="40">
        <v>2.0</v>
      </c>
      <c r="O119" s="40">
        <v>0.0</v>
      </c>
      <c r="P119" s="38" t="s">
        <v>36</v>
      </c>
      <c r="Q119" s="37">
        <v>45183.0</v>
      </c>
      <c r="R119" s="42" t="s">
        <v>274</v>
      </c>
      <c r="S119" s="58" t="s">
        <v>48</v>
      </c>
      <c r="T119" s="40">
        <v>6.0</v>
      </c>
      <c r="U119" s="40">
        <v>2.0</v>
      </c>
      <c r="V119" s="40">
        <v>0.0</v>
      </c>
      <c r="W119" s="56" t="s">
        <v>37</v>
      </c>
      <c r="X119" s="37">
        <v>45184.0</v>
      </c>
      <c r="Y119" s="145" t="s">
        <v>284</v>
      </c>
      <c r="Z119" s="42" t="s">
        <v>347</v>
      </c>
      <c r="AA119" s="40">
        <v>4.5</v>
      </c>
      <c r="AB119" s="40">
        <v>5.5</v>
      </c>
      <c r="AC119" s="40">
        <v>0.0</v>
      </c>
      <c r="AD119" s="56" t="s">
        <v>40</v>
      </c>
      <c r="AE119" s="37">
        <v>45185.0</v>
      </c>
      <c r="AF119" s="42" t="s">
        <v>25</v>
      </c>
      <c r="AG119" s="58" t="s">
        <v>25</v>
      </c>
      <c r="AH119" s="40">
        <v>0.0</v>
      </c>
      <c r="AI119" s="40">
        <v>0.0</v>
      </c>
      <c r="AJ119" s="40">
        <v>0.0</v>
      </c>
      <c r="AK119" s="96" t="s">
        <v>43</v>
      </c>
      <c r="AL119" s="37">
        <v>45179.0</v>
      </c>
      <c r="AM119" s="42" t="s">
        <v>274</v>
      </c>
      <c r="AN119" s="58" t="s">
        <v>48</v>
      </c>
      <c r="AO119" s="40">
        <v>6.0</v>
      </c>
      <c r="AP119" s="40">
        <v>2.0</v>
      </c>
      <c r="AQ119" s="40">
        <v>0.0</v>
      </c>
      <c r="AR119" s="57" t="s">
        <v>44</v>
      </c>
      <c r="AS119" s="37">
        <v>45187.0</v>
      </c>
      <c r="AT119" s="95" t="s">
        <v>299</v>
      </c>
      <c r="AU119" s="98" t="s">
        <v>282</v>
      </c>
      <c r="AV119" s="40">
        <v>5.5</v>
      </c>
      <c r="AW119" s="40">
        <v>1.0</v>
      </c>
      <c r="AX119" s="40">
        <v>0.0</v>
      </c>
      <c r="AY119" s="48"/>
      <c r="AZ119" s="49">
        <f t="shared" ref="AZ119:BB119" si="112">SUM(F119,M119,T119,AA119,AH119,AO119,AV119)</f>
        <v>34</v>
      </c>
      <c r="BA119" s="39">
        <f t="shared" si="112"/>
        <v>14.5</v>
      </c>
      <c r="BB119" s="39">
        <f t="shared" si="112"/>
        <v>0</v>
      </c>
      <c r="BC119" s="50">
        <f>SUM(AZ119,BA119,BB119)</f>
        <v>48.5</v>
      </c>
      <c r="BD119" s="51"/>
      <c r="BE119" s="39">
        <f>AZ119*80</f>
        <v>2720</v>
      </c>
      <c r="BF119" s="39">
        <f>BA119*88</f>
        <v>1276</v>
      </c>
      <c r="BG119" s="39">
        <f>BB119*80</f>
        <v>0</v>
      </c>
      <c r="BH119" s="39">
        <f>SUM(BE119,BF119,BG119)</f>
        <v>3996</v>
      </c>
      <c r="BI119" s="51"/>
      <c r="BJ119" s="51"/>
      <c r="BK119" s="51"/>
      <c r="BL119" s="51"/>
      <c r="BM119" s="51"/>
    </row>
    <row r="120">
      <c r="A120" s="116"/>
      <c r="B120" s="203"/>
      <c r="C120" s="71"/>
      <c r="D120" s="136"/>
      <c r="E120" s="51"/>
      <c r="F120" s="51"/>
      <c r="G120" s="51"/>
      <c r="H120" s="51"/>
      <c r="I120" s="204"/>
      <c r="J120" s="71"/>
      <c r="K120" s="39"/>
      <c r="L120" s="39"/>
      <c r="M120" s="51"/>
      <c r="N120" s="51"/>
      <c r="O120" s="51"/>
      <c r="P120" s="203"/>
      <c r="Q120" s="71"/>
      <c r="R120" s="136"/>
      <c r="S120" s="51"/>
      <c r="T120" s="51"/>
      <c r="U120" s="51"/>
      <c r="V120" s="51"/>
      <c r="W120" s="136"/>
      <c r="X120" s="71"/>
      <c r="Y120" s="53"/>
      <c r="Z120" s="53"/>
      <c r="AA120" s="51"/>
      <c r="AB120" s="51"/>
      <c r="AC120" s="51"/>
      <c r="AD120" s="136"/>
      <c r="AE120" s="71"/>
      <c r="AF120" s="136"/>
      <c r="AG120" s="192"/>
      <c r="AH120" s="51"/>
      <c r="AI120" s="51"/>
      <c r="AJ120" s="51"/>
      <c r="AK120" s="205"/>
      <c r="AL120" s="71"/>
      <c r="AM120" s="39"/>
      <c r="AN120" s="39"/>
      <c r="AO120" s="51"/>
      <c r="AP120" s="51"/>
      <c r="AQ120" s="51"/>
      <c r="AR120" s="138"/>
      <c r="AS120" s="71"/>
      <c r="AT120" s="51"/>
      <c r="AU120" s="51"/>
      <c r="AV120" s="51"/>
      <c r="AW120" s="51"/>
      <c r="AX120" s="51"/>
      <c r="AY120" s="48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24"/>
      <c r="D121" s="191" t="s">
        <v>159</v>
      </c>
      <c r="E121" s="187" t="s">
        <v>249</v>
      </c>
      <c r="F121" s="26" t="s">
        <v>4</v>
      </c>
      <c r="G121" s="26" t="s">
        <v>5</v>
      </c>
      <c r="H121" s="26" t="s">
        <v>6</v>
      </c>
      <c r="I121" s="26"/>
      <c r="J121" s="26"/>
      <c r="K121" s="191" t="s">
        <v>159</v>
      </c>
      <c r="L121" s="187" t="s">
        <v>249</v>
      </c>
      <c r="M121" s="26" t="s">
        <v>4</v>
      </c>
      <c r="N121" s="26" t="s">
        <v>5</v>
      </c>
      <c r="O121" s="26" t="s">
        <v>6</v>
      </c>
      <c r="P121" s="26"/>
      <c r="Q121" s="26"/>
      <c r="R121" s="187" t="s">
        <v>249</v>
      </c>
      <c r="S121" s="26" t="s">
        <v>8</v>
      </c>
      <c r="T121" s="26" t="s">
        <v>4</v>
      </c>
      <c r="U121" s="26" t="s">
        <v>5</v>
      </c>
      <c r="V121" s="26" t="s">
        <v>6</v>
      </c>
      <c r="W121" s="28"/>
      <c r="X121" s="29"/>
      <c r="Y121" s="187" t="s">
        <v>249</v>
      </c>
      <c r="Z121" s="191" t="s">
        <v>152</v>
      </c>
      <c r="AA121" s="26" t="s">
        <v>4</v>
      </c>
      <c r="AB121" s="26" t="s">
        <v>5</v>
      </c>
      <c r="AC121" s="26" t="s">
        <v>6</v>
      </c>
      <c r="AF121" s="187" t="s">
        <v>249</v>
      </c>
      <c r="AG121" s="29" t="s">
        <v>10</v>
      </c>
      <c r="AH121" s="26" t="s">
        <v>4</v>
      </c>
      <c r="AI121" s="26" t="s">
        <v>5</v>
      </c>
      <c r="AJ121" s="26" t="s">
        <v>6</v>
      </c>
      <c r="AM121" s="187" t="s">
        <v>249</v>
      </c>
      <c r="AN121" s="29" t="s">
        <v>11</v>
      </c>
      <c r="AO121" s="26" t="s">
        <v>4</v>
      </c>
      <c r="AP121" s="26" t="s">
        <v>5</v>
      </c>
      <c r="AQ121" s="26" t="s">
        <v>6</v>
      </c>
      <c r="AT121" s="191" t="s">
        <v>159</v>
      </c>
      <c r="AU121" s="187" t="s">
        <v>249</v>
      </c>
      <c r="AV121" s="26" t="s">
        <v>4</v>
      </c>
      <c r="AW121" s="26" t="s">
        <v>5</v>
      </c>
      <c r="AX121" s="26" t="s">
        <v>6</v>
      </c>
      <c r="AY121" s="30"/>
      <c r="AZ121" s="31" t="s">
        <v>4</v>
      </c>
      <c r="BA121" s="31" t="s">
        <v>13</v>
      </c>
      <c r="BB121" s="31" t="s">
        <v>6</v>
      </c>
      <c r="BC121" s="31" t="s">
        <v>14</v>
      </c>
      <c r="BD121" s="32"/>
      <c r="BE121" s="33" t="s">
        <v>4</v>
      </c>
      <c r="BF121" s="33" t="s">
        <v>13</v>
      </c>
      <c r="BG121" s="33" t="s">
        <v>6</v>
      </c>
      <c r="BH121" s="33" t="s">
        <v>15</v>
      </c>
      <c r="BI121" s="51"/>
      <c r="BJ121" s="51"/>
      <c r="BK121" s="51"/>
      <c r="BL121" s="51"/>
      <c r="BM121" s="51"/>
    </row>
    <row r="122">
      <c r="A122" s="94" t="s">
        <v>55</v>
      </c>
      <c r="B122" s="36" t="s">
        <v>19</v>
      </c>
      <c r="C122" s="37">
        <v>45180.0</v>
      </c>
      <c r="D122" s="40" t="s">
        <v>352</v>
      </c>
      <c r="E122" s="38" t="s">
        <v>347</v>
      </c>
      <c r="F122" s="40">
        <v>0.5</v>
      </c>
      <c r="G122" s="40">
        <v>7.5</v>
      </c>
      <c r="H122" s="40">
        <v>4.0</v>
      </c>
      <c r="I122" s="41" t="s">
        <v>22</v>
      </c>
      <c r="J122" s="37">
        <v>45181.0</v>
      </c>
      <c r="K122" s="40" t="s">
        <v>352</v>
      </c>
      <c r="L122" s="38" t="s">
        <v>345</v>
      </c>
      <c r="M122" s="40">
        <v>0.5</v>
      </c>
      <c r="N122" s="40">
        <v>7.5</v>
      </c>
      <c r="O122" s="40">
        <v>3.0</v>
      </c>
      <c r="P122" s="38" t="s">
        <v>36</v>
      </c>
      <c r="Q122" s="37">
        <v>45183.0</v>
      </c>
      <c r="R122" s="38" t="s">
        <v>25</v>
      </c>
      <c r="S122" s="39" t="s">
        <v>25</v>
      </c>
      <c r="T122" s="40">
        <v>0.0</v>
      </c>
      <c r="U122" s="40">
        <v>0.0</v>
      </c>
      <c r="V122" s="40">
        <v>0.0</v>
      </c>
      <c r="W122" s="42" t="s">
        <v>37</v>
      </c>
      <c r="X122" s="37">
        <v>45184.0</v>
      </c>
      <c r="Y122" s="38" t="s">
        <v>347</v>
      </c>
      <c r="Z122" s="145" t="s">
        <v>414</v>
      </c>
      <c r="AA122" s="40">
        <v>6.0</v>
      </c>
      <c r="AB122" s="40">
        <v>2.0</v>
      </c>
      <c r="AC122" s="40">
        <v>0.0</v>
      </c>
      <c r="AD122" s="56" t="s">
        <v>40</v>
      </c>
      <c r="AE122" s="37">
        <v>45185.0</v>
      </c>
      <c r="AF122" s="38" t="s">
        <v>285</v>
      </c>
      <c r="AG122" s="39" t="s">
        <v>129</v>
      </c>
      <c r="AH122" s="40">
        <v>5.0</v>
      </c>
      <c r="AI122" s="40">
        <v>2.0</v>
      </c>
      <c r="AJ122" s="40">
        <v>0.0</v>
      </c>
      <c r="AK122" s="42" t="s">
        <v>43</v>
      </c>
      <c r="AL122" s="37">
        <v>45186.0</v>
      </c>
      <c r="AM122" s="38" t="s">
        <v>285</v>
      </c>
      <c r="AN122" s="39" t="s">
        <v>129</v>
      </c>
      <c r="AO122" s="40">
        <v>5.0</v>
      </c>
      <c r="AP122" s="40">
        <v>2.0</v>
      </c>
      <c r="AQ122" s="40">
        <v>0.0</v>
      </c>
      <c r="AR122" s="96" t="s">
        <v>142</v>
      </c>
      <c r="AS122" s="37">
        <v>45187.0</v>
      </c>
      <c r="AT122" s="40" t="s">
        <v>297</v>
      </c>
      <c r="AU122" s="38" t="s">
        <v>289</v>
      </c>
      <c r="AV122" s="40">
        <v>3.0</v>
      </c>
      <c r="AW122" s="40">
        <v>6.0</v>
      </c>
      <c r="AX122" s="40">
        <v>0.0</v>
      </c>
      <c r="AY122" s="48"/>
      <c r="AZ122" s="49">
        <f t="shared" ref="AZ122:BB122" si="113">SUM(F122,M122,T122,AA122,AH122,AO122,AV122)</f>
        <v>20</v>
      </c>
      <c r="BA122" s="39">
        <f t="shared" si="113"/>
        <v>27</v>
      </c>
      <c r="BB122" s="39">
        <f t="shared" si="113"/>
        <v>7</v>
      </c>
      <c r="BC122" s="50">
        <f>SUM(AZ122,BA122,BB122)</f>
        <v>54</v>
      </c>
      <c r="BD122" s="51"/>
      <c r="BE122" s="39">
        <f>AZ122*80</f>
        <v>1600</v>
      </c>
      <c r="BF122" s="39">
        <f>BA122*88</f>
        <v>2376</v>
      </c>
      <c r="BG122" s="39">
        <f>BB122*80</f>
        <v>560</v>
      </c>
      <c r="BH122" s="39">
        <f>SUM(BE122,BF122,BG122)</f>
        <v>4536</v>
      </c>
      <c r="BI122" s="51"/>
      <c r="BJ122" s="51"/>
      <c r="BK122" s="51"/>
      <c r="BL122" s="51"/>
      <c r="BM122" s="51"/>
    </row>
    <row r="123">
      <c r="A123" s="67"/>
      <c r="B123" s="68"/>
      <c r="C123" s="68"/>
      <c r="K123" s="6"/>
      <c r="L123" s="4"/>
      <c r="Y123" s="6" t="s">
        <v>334</v>
      </c>
      <c r="Z123" s="4"/>
      <c r="AG123" s="39"/>
      <c r="AM123" s="6" t="s">
        <v>334</v>
      </c>
      <c r="AN123" s="4"/>
      <c r="AT123" s="39"/>
      <c r="AU123" s="39"/>
    </row>
    <row r="124">
      <c r="A124" s="67"/>
      <c r="B124" s="68"/>
      <c r="C124" s="68"/>
      <c r="AT124" s="192"/>
      <c r="AU124" s="28"/>
    </row>
    <row r="125">
      <c r="A125" s="67"/>
      <c r="B125" s="68"/>
      <c r="C125" s="68"/>
      <c r="K125" s="6" t="s">
        <v>160</v>
      </c>
      <c r="L125" s="4"/>
      <c r="Y125" s="6" t="s">
        <v>160</v>
      </c>
      <c r="Z125" s="4"/>
      <c r="AM125" s="6" t="s">
        <v>160</v>
      </c>
      <c r="AN125" s="4"/>
      <c r="AT125" s="53"/>
      <c r="AU125" s="39"/>
    </row>
    <row r="126">
      <c r="A126" s="10"/>
      <c r="B126" s="11"/>
      <c r="C126" s="11"/>
      <c r="D126" s="12"/>
      <c r="E126" s="13">
        <v>45173.0</v>
      </c>
      <c r="F126" s="14"/>
      <c r="G126" s="14"/>
      <c r="H126" s="14"/>
      <c r="I126" s="15"/>
      <c r="J126" s="15"/>
      <c r="K126" s="16"/>
      <c r="L126" s="13">
        <v>45174.0</v>
      </c>
      <c r="M126" s="15"/>
      <c r="N126" s="15"/>
      <c r="O126" s="15"/>
      <c r="P126" s="15"/>
      <c r="Q126" s="11"/>
      <c r="R126" s="17"/>
      <c r="S126" s="13">
        <v>45175.0</v>
      </c>
      <c r="T126" s="11"/>
      <c r="U126" s="15"/>
      <c r="V126" s="15"/>
      <c r="W126" s="11"/>
      <c r="X126" s="18"/>
      <c r="Y126" s="14"/>
      <c r="Z126" s="13">
        <v>45176.0</v>
      </c>
      <c r="AA126" s="15"/>
      <c r="AB126" s="15"/>
      <c r="AC126" s="11"/>
      <c r="AD126" s="15"/>
      <c r="AE126" s="15"/>
      <c r="AF126" s="12"/>
      <c r="AG126" s="13">
        <v>45177.0</v>
      </c>
      <c r="AH126" s="15"/>
      <c r="AI126" s="11"/>
      <c r="AJ126" s="15"/>
      <c r="AK126" s="15"/>
      <c r="AL126" s="15"/>
      <c r="AM126" s="18"/>
      <c r="AN126" s="13">
        <v>45178.0</v>
      </c>
      <c r="AO126" s="11"/>
      <c r="AP126" s="19"/>
      <c r="AQ126" s="19"/>
      <c r="AR126" s="19"/>
      <c r="AS126" s="19"/>
      <c r="AT126" s="14"/>
      <c r="AU126" s="13">
        <v>45179.0</v>
      </c>
      <c r="AV126" s="19"/>
      <c r="AW126" s="19"/>
      <c r="AX126" s="19"/>
      <c r="AY126" s="20"/>
      <c r="AZ126" s="19"/>
      <c r="BA126" s="19"/>
      <c r="BB126" s="19"/>
      <c r="BC126" s="19"/>
      <c r="BD126" s="20"/>
      <c r="BE126" s="21"/>
      <c r="BF126" s="22"/>
      <c r="BG126" s="4"/>
      <c r="BH126" s="19"/>
      <c r="BI126" s="23"/>
      <c r="BJ126" s="16"/>
      <c r="BK126" s="16"/>
      <c r="BL126" s="20"/>
      <c r="BM126" s="20"/>
    </row>
    <row r="127">
      <c r="A127" s="67"/>
      <c r="B127" s="68"/>
      <c r="C127" s="68"/>
      <c r="F127" s="26" t="s">
        <v>4</v>
      </c>
      <c r="G127" s="26" t="s">
        <v>5</v>
      </c>
      <c r="H127" s="26" t="s">
        <v>6</v>
      </c>
      <c r="K127" s="99"/>
      <c r="L127" s="99"/>
      <c r="M127" s="26" t="s">
        <v>4</v>
      </c>
      <c r="N127" s="26" t="s">
        <v>5</v>
      </c>
      <c r="O127" s="26" t="s">
        <v>6</v>
      </c>
      <c r="T127" s="26" t="s">
        <v>4</v>
      </c>
      <c r="U127" s="26" t="s">
        <v>5</v>
      </c>
      <c r="V127" s="26" t="s">
        <v>6</v>
      </c>
      <c r="AA127" s="26" t="s">
        <v>4</v>
      </c>
      <c r="AB127" s="26" t="s">
        <v>5</v>
      </c>
      <c r="AC127" s="26" t="s">
        <v>6</v>
      </c>
      <c r="AH127" s="26" t="s">
        <v>4</v>
      </c>
      <c r="AI127" s="26" t="s">
        <v>5</v>
      </c>
      <c r="AJ127" s="26" t="s">
        <v>6</v>
      </c>
      <c r="AO127" s="26" t="s">
        <v>4</v>
      </c>
      <c r="AP127" s="26" t="s">
        <v>5</v>
      </c>
      <c r="AQ127" s="26" t="s">
        <v>6</v>
      </c>
      <c r="AV127" s="26" t="s">
        <v>4</v>
      </c>
      <c r="AW127" s="26" t="s">
        <v>5</v>
      </c>
      <c r="AX127" s="26" t="s">
        <v>6</v>
      </c>
      <c r="AZ127" s="31" t="s">
        <v>4</v>
      </c>
      <c r="BA127" s="31" t="s">
        <v>13</v>
      </c>
      <c r="BB127" s="31" t="s">
        <v>6</v>
      </c>
      <c r="BC127" s="31" t="s">
        <v>14</v>
      </c>
      <c r="BE127" s="33" t="s">
        <v>4</v>
      </c>
      <c r="BF127" s="33" t="s">
        <v>13</v>
      </c>
      <c r="BG127" s="33" t="s">
        <v>6</v>
      </c>
      <c r="BH127" s="33" t="s">
        <v>15</v>
      </c>
    </row>
    <row r="128">
      <c r="A128" s="35" t="s">
        <v>18</v>
      </c>
      <c r="B128" s="36"/>
      <c r="C128" s="37"/>
      <c r="D128" s="42"/>
      <c r="E128" s="39"/>
      <c r="F128" s="128">
        <v>0.0</v>
      </c>
      <c r="G128" s="129">
        <v>0.0</v>
      </c>
      <c r="H128" s="129">
        <v>0.0</v>
      </c>
      <c r="I128" s="41"/>
      <c r="J128" s="37"/>
      <c r="K128" s="42"/>
      <c r="L128" s="39"/>
      <c r="M128" s="128">
        <v>0.0</v>
      </c>
      <c r="N128" s="129">
        <v>0.0</v>
      </c>
      <c r="O128" s="129">
        <v>0.0</v>
      </c>
      <c r="P128" s="42"/>
      <c r="Q128" s="37"/>
      <c r="R128" s="42"/>
      <c r="S128" s="39"/>
      <c r="T128" s="128">
        <v>0.0</v>
      </c>
      <c r="U128" s="129">
        <v>0.0</v>
      </c>
      <c r="V128" s="129">
        <v>0.0</v>
      </c>
      <c r="W128" s="43"/>
      <c r="X128" s="37"/>
      <c r="Y128" s="42"/>
      <c r="Z128" s="39"/>
      <c r="AA128" s="128">
        <v>0.0</v>
      </c>
      <c r="AB128" s="129">
        <v>0.0</v>
      </c>
      <c r="AC128" s="129">
        <v>0.0</v>
      </c>
      <c r="AD128" s="56"/>
      <c r="AE128" s="37"/>
      <c r="AF128" s="42"/>
      <c r="AG128" s="39"/>
      <c r="AH128" s="128">
        <v>0.0</v>
      </c>
      <c r="AI128" s="129">
        <v>0.0</v>
      </c>
      <c r="AJ128" s="129">
        <v>0.0</v>
      </c>
      <c r="AK128" s="66"/>
      <c r="AL128" s="37"/>
      <c r="AM128" s="42"/>
      <c r="AN128" s="39"/>
      <c r="AO128" s="128">
        <v>0.0</v>
      </c>
      <c r="AP128" s="129">
        <v>0.0</v>
      </c>
      <c r="AQ128" s="129">
        <v>0.0</v>
      </c>
      <c r="AR128" s="96" t="s">
        <v>149</v>
      </c>
      <c r="AS128" s="37">
        <v>45186.0</v>
      </c>
      <c r="AT128" s="42" t="s">
        <v>279</v>
      </c>
      <c r="AU128" s="58" t="s">
        <v>218</v>
      </c>
      <c r="AV128" s="40">
        <v>0.0</v>
      </c>
      <c r="AW128" s="40">
        <v>7.0</v>
      </c>
      <c r="AX128" s="40">
        <v>0.0</v>
      </c>
      <c r="AY128" s="48"/>
      <c r="AZ128" s="49">
        <f t="shared" ref="AZ128:BB128" si="114">SUM(F128,M128,T128,AA128,AH128,AO128,AV128)</f>
        <v>0</v>
      </c>
      <c r="BA128" s="39">
        <f t="shared" si="114"/>
        <v>7</v>
      </c>
      <c r="BB128" s="39">
        <f t="shared" si="114"/>
        <v>0</v>
      </c>
      <c r="BC128" s="50">
        <f t="shared" ref="BC128:BC129" si="116">SUM(AZ128,BA128,BB128)</f>
        <v>7</v>
      </c>
      <c r="BD128" s="51"/>
      <c r="BE128" s="39">
        <f>AZ128*80</f>
        <v>0</v>
      </c>
      <c r="BF128" s="39">
        <f>BA128*88</f>
        <v>616</v>
      </c>
      <c r="BG128" s="39">
        <f>BB128*80</f>
        <v>0</v>
      </c>
      <c r="BH128" s="39">
        <f>SUM(BE128,BF128,BG128)</f>
        <v>616</v>
      </c>
      <c r="BI128" s="51"/>
      <c r="BJ128" s="51"/>
      <c r="BK128" s="51"/>
      <c r="BL128" s="51"/>
      <c r="BM128" s="51"/>
    </row>
    <row r="129">
      <c r="A129" s="35" t="s">
        <v>150</v>
      </c>
      <c r="B129" s="36"/>
      <c r="C129" s="206"/>
      <c r="D129" s="42"/>
      <c r="E129" s="58"/>
      <c r="F129" s="128">
        <v>0.0</v>
      </c>
      <c r="G129" s="129">
        <v>0.0</v>
      </c>
      <c r="H129" s="129">
        <v>0.0</v>
      </c>
      <c r="I129" s="207"/>
      <c r="J129" s="206"/>
      <c r="K129" s="42"/>
      <c r="L129" s="58"/>
      <c r="M129" s="40">
        <v>0.0</v>
      </c>
      <c r="N129" s="129">
        <v>0.0</v>
      </c>
      <c r="O129" s="129">
        <v>0.0</v>
      </c>
      <c r="P129" s="208"/>
      <c r="Q129" s="206"/>
      <c r="R129" s="42"/>
      <c r="S129" s="58"/>
      <c r="T129" s="40">
        <v>0.0</v>
      </c>
      <c r="U129" s="129">
        <v>0.0</v>
      </c>
      <c r="V129" s="129">
        <v>0.0</v>
      </c>
      <c r="W129" s="207"/>
      <c r="X129" s="206"/>
      <c r="Y129" s="42"/>
      <c r="Z129" s="58"/>
      <c r="AA129" s="40">
        <v>0.0</v>
      </c>
      <c r="AB129" s="129">
        <v>0.0</v>
      </c>
      <c r="AC129" s="129">
        <v>0.0</v>
      </c>
      <c r="AD129" s="92"/>
      <c r="AE129" s="45"/>
      <c r="AF129" s="53"/>
      <c r="AG129" s="44"/>
      <c r="AH129" s="40">
        <v>0.0</v>
      </c>
      <c r="AI129" s="40">
        <v>0.0</v>
      </c>
      <c r="AJ129" s="40">
        <v>0.0</v>
      </c>
      <c r="AK129" s="92"/>
      <c r="AL129" s="45"/>
      <c r="AM129" s="53"/>
      <c r="AN129" s="44"/>
      <c r="AO129" s="40">
        <v>0.0</v>
      </c>
      <c r="AP129" s="40">
        <v>0.0</v>
      </c>
      <c r="AQ129" s="40">
        <v>0.0</v>
      </c>
      <c r="AR129" s="92"/>
      <c r="AS129" s="45"/>
      <c r="AT129" s="53"/>
      <c r="AU129" s="44"/>
      <c r="AV129" s="40">
        <v>0.0</v>
      </c>
      <c r="AW129" s="40">
        <v>0.0</v>
      </c>
      <c r="AX129" s="40">
        <v>0.0</v>
      </c>
      <c r="AY129" s="51"/>
      <c r="AZ129" s="49">
        <f t="shared" ref="AZ129:BB129" si="115">SUM(F129,M129,T129,AA129,AH129,AO129,AV129)</f>
        <v>0</v>
      </c>
      <c r="BA129" s="39">
        <f t="shared" si="115"/>
        <v>0</v>
      </c>
      <c r="BB129" s="39">
        <f t="shared" si="115"/>
        <v>0</v>
      </c>
      <c r="BC129" s="50">
        <f t="shared" si="116"/>
        <v>0</v>
      </c>
      <c r="BD129" s="51"/>
      <c r="BE129" s="39">
        <f>67.31*AZ129</f>
        <v>0</v>
      </c>
      <c r="BF129" s="39">
        <f>BA129*74</f>
        <v>0</v>
      </c>
      <c r="BG129" s="39">
        <f>BB129*84</f>
        <v>0</v>
      </c>
      <c r="BH129" s="39">
        <f>SUM(BF129,BE129,BG129)</f>
        <v>0</v>
      </c>
      <c r="BI129" s="51"/>
      <c r="BJ129" s="51"/>
      <c r="BK129" s="51"/>
      <c r="BL129" s="51"/>
      <c r="BM129" s="51"/>
    </row>
    <row r="130">
      <c r="A130" s="209"/>
      <c r="B130" s="203"/>
      <c r="C130" s="210"/>
      <c r="D130" s="136"/>
      <c r="E130" s="136"/>
      <c r="F130" s="136"/>
      <c r="G130" s="203"/>
      <c r="H130" s="203"/>
      <c r="I130" s="203"/>
      <c r="J130" s="210"/>
      <c r="K130" s="98"/>
      <c r="L130" s="211"/>
      <c r="M130" s="51"/>
      <c r="N130" s="203"/>
      <c r="O130" s="203"/>
      <c r="P130" s="155"/>
      <c r="Q130" s="210"/>
      <c r="R130" s="136"/>
      <c r="S130" s="136"/>
      <c r="T130" s="51"/>
      <c r="U130" s="203"/>
      <c r="V130" s="203"/>
      <c r="W130" s="203"/>
      <c r="X130" s="210"/>
      <c r="Y130" s="136"/>
      <c r="Z130" s="136"/>
      <c r="AA130" s="51"/>
      <c r="AB130" s="203"/>
      <c r="AC130" s="203"/>
      <c r="AD130" s="32"/>
      <c r="AE130" s="71"/>
      <c r="AF130" s="136"/>
      <c r="AG130" s="72"/>
      <c r="AH130" s="51"/>
      <c r="AI130" s="51"/>
      <c r="AJ130" s="51"/>
      <c r="AK130" s="32"/>
      <c r="AL130" s="71"/>
      <c r="AM130" s="136"/>
      <c r="AN130" s="72"/>
      <c r="AO130" s="51"/>
      <c r="AP130" s="51"/>
      <c r="AQ130" s="51"/>
      <c r="AR130" s="32"/>
      <c r="AS130" s="71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209"/>
      <c r="B131" s="136"/>
      <c r="C131" s="71"/>
      <c r="D131" s="136"/>
      <c r="E131" s="136"/>
      <c r="F131" s="204"/>
      <c r="G131" s="204"/>
      <c r="H131" s="204"/>
      <c r="I131" s="136"/>
      <c r="J131" s="71"/>
      <c r="K131" s="98"/>
      <c r="L131" s="211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136"/>
      <c r="Z131" s="136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136"/>
      <c r="AN131" s="72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39">
        <f t="shared" ref="AZ131:BC131" si="117">SUM(AZ128,AZ129)</f>
        <v>0</v>
      </c>
      <c r="BA131" s="39">
        <f t="shared" si="117"/>
        <v>7</v>
      </c>
      <c r="BB131" s="39">
        <f t="shared" si="117"/>
        <v>0</v>
      </c>
      <c r="BC131" s="39">
        <f t="shared" si="117"/>
        <v>7</v>
      </c>
      <c r="BD131" s="51"/>
      <c r="BE131" s="40">
        <f t="shared" ref="BE131:BH131" si="118">SUM(BE128,BE129)</f>
        <v>0</v>
      </c>
      <c r="BF131" s="40">
        <f t="shared" si="118"/>
        <v>616</v>
      </c>
      <c r="BG131" s="40">
        <f t="shared" si="118"/>
        <v>0</v>
      </c>
      <c r="BH131" s="40">
        <f t="shared" si="118"/>
        <v>616</v>
      </c>
      <c r="BI131" s="51"/>
      <c r="BJ131" s="51"/>
      <c r="BK131" s="51"/>
      <c r="BL131" s="51"/>
      <c r="BM131" s="51"/>
    </row>
    <row r="132">
      <c r="A132" s="209"/>
      <c r="B132" s="136"/>
      <c r="C132" s="71"/>
      <c r="D132" s="136"/>
      <c r="E132" s="136"/>
      <c r="F132" s="204"/>
      <c r="G132" s="204"/>
      <c r="H132" s="204"/>
      <c r="I132" s="136"/>
      <c r="J132" s="71"/>
      <c r="K132" s="6" t="s">
        <v>416</v>
      </c>
      <c r="L132" s="4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6" t="s">
        <v>416</v>
      </c>
      <c r="Z132" s="4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6" t="s">
        <v>416</v>
      </c>
      <c r="AN132" s="4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 ht="15.0" customHeight="1">
      <c r="A133" s="209"/>
      <c r="B133" s="136"/>
      <c r="C133" s="71"/>
      <c r="D133" s="136"/>
      <c r="E133" s="136"/>
      <c r="F133" s="26" t="s">
        <v>4</v>
      </c>
      <c r="G133" s="26" t="s">
        <v>5</v>
      </c>
      <c r="H133" s="26" t="s">
        <v>6</v>
      </c>
      <c r="I133" s="136"/>
      <c r="J133" s="71"/>
      <c r="K133" s="98"/>
      <c r="L133" s="211"/>
      <c r="M133" s="26" t="s">
        <v>4</v>
      </c>
      <c r="N133" s="26" t="s">
        <v>5</v>
      </c>
      <c r="O133" s="26" t="s">
        <v>6</v>
      </c>
      <c r="P133" s="51"/>
      <c r="Q133" s="71"/>
      <c r="R133" s="136"/>
      <c r="S133" s="136"/>
      <c r="T133" s="26" t="s">
        <v>4</v>
      </c>
      <c r="U133" s="26" t="s">
        <v>5</v>
      </c>
      <c r="V133" s="26" t="s">
        <v>6</v>
      </c>
      <c r="W133" s="136"/>
      <c r="X133" s="71"/>
      <c r="Y133" s="136"/>
      <c r="Z133" s="136"/>
      <c r="AA133" s="26" t="s">
        <v>4</v>
      </c>
      <c r="AB133" s="26" t="s">
        <v>5</v>
      </c>
      <c r="AC133" s="26" t="s">
        <v>6</v>
      </c>
      <c r="AD133" s="117"/>
      <c r="AE133" s="71"/>
      <c r="AF133" s="72"/>
      <c r="AG133" s="32"/>
      <c r="AH133" s="26" t="s">
        <v>4</v>
      </c>
      <c r="AI133" s="26" t="s">
        <v>5</v>
      </c>
      <c r="AJ133" s="26" t="s">
        <v>6</v>
      </c>
      <c r="AK133" s="32"/>
      <c r="AL133" s="71"/>
      <c r="AM133" s="136"/>
      <c r="AN133" s="72"/>
      <c r="AO133" s="26" t="s">
        <v>4</v>
      </c>
      <c r="AP133" s="26" t="s">
        <v>5</v>
      </c>
      <c r="AQ133" s="26" t="s">
        <v>6</v>
      </c>
      <c r="AR133" s="117"/>
      <c r="AS133" s="118"/>
      <c r="AT133" s="136"/>
      <c r="AU133" s="72"/>
      <c r="AV133" s="26" t="s">
        <v>4</v>
      </c>
      <c r="AW133" s="26" t="s">
        <v>5</v>
      </c>
      <c r="AX133" s="26" t="s">
        <v>6</v>
      </c>
      <c r="AY133" s="51"/>
      <c r="AZ133" s="31" t="s">
        <v>4</v>
      </c>
      <c r="BA133" s="31" t="s">
        <v>13</v>
      </c>
      <c r="BB133" s="31" t="s">
        <v>6</v>
      </c>
      <c r="BC133" s="31" t="s">
        <v>14</v>
      </c>
      <c r="BD133" s="51"/>
      <c r="BE133" s="33" t="s">
        <v>4</v>
      </c>
      <c r="BF133" s="33" t="s">
        <v>13</v>
      </c>
      <c r="BG133" s="33" t="s">
        <v>6</v>
      </c>
      <c r="BH133" s="33" t="s">
        <v>15</v>
      </c>
      <c r="BI133" s="51"/>
      <c r="BJ133" s="51"/>
      <c r="BK133" s="51"/>
      <c r="BL133" s="51"/>
      <c r="BM133" s="51"/>
    </row>
    <row r="134">
      <c r="A134" s="35"/>
      <c r="B134" s="42"/>
      <c r="C134" s="37"/>
      <c r="D134" s="38"/>
      <c r="E134" s="39"/>
      <c r="F134" s="40">
        <v>0.0</v>
      </c>
      <c r="G134" s="40">
        <v>0.0</v>
      </c>
      <c r="H134" s="40">
        <v>0.0</v>
      </c>
      <c r="I134" s="42"/>
      <c r="J134" s="37"/>
      <c r="K134" s="38"/>
      <c r="L134" s="39"/>
      <c r="M134" s="40">
        <v>0.0</v>
      </c>
      <c r="N134" s="40">
        <v>0.0</v>
      </c>
      <c r="O134" s="40">
        <v>0.0</v>
      </c>
      <c r="P134" s="42"/>
      <c r="Q134" s="37"/>
      <c r="R134" s="38"/>
      <c r="S134" s="39"/>
      <c r="T134" s="40">
        <v>0.0</v>
      </c>
      <c r="U134" s="40">
        <v>0.0</v>
      </c>
      <c r="V134" s="40">
        <v>0.0</v>
      </c>
      <c r="W134" s="42"/>
      <c r="X134" s="37"/>
      <c r="Y134" s="38"/>
      <c r="Z134" s="39"/>
      <c r="AA134" s="40">
        <v>0.0</v>
      </c>
      <c r="AB134" s="40">
        <v>0.0</v>
      </c>
      <c r="AC134" s="40">
        <v>0.0</v>
      </c>
      <c r="AD134" s="92"/>
      <c r="AE134" s="45"/>
      <c r="AF134" s="53"/>
      <c r="AG134" s="44"/>
      <c r="AH134" s="40">
        <v>0.0</v>
      </c>
      <c r="AI134" s="40">
        <v>0.0</v>
      </c>
      <c r="AJ134" s="40">
        <v>0.0</v>
      </c>
      <c r="AK134" s="92"/>
      <c r="AL134" s="45"/>
      <c r="AM134" s="53"/>
      <c r="AN134" s="44"/>
      <c r="AO134" s="40">
        <v>0.0</v>
      </c>
      <c r="AP134" s="40">
        <v>0.0</v>
      </c>
      <c r="AQ134" s="40">
        <v>0.0</v>
      </c>
      <c r="AR134" s="92"/>
      <c r="AS134" s="45"/>
      <c r="AT134" s="53"/>
      <c r="AU134" s="44"/>
      <c r="AV134" s="40">
        <v>0.0</v>
      </c>
      <c r="AW134" s="40">
        <v>0.0</v>
      </c>
      <c r="AX134" s="40">
        <v>0.0</v>
      </c>
      <c r="AY134" s="51"/>
      <c r="AZ134" s="213">
        <f t="shared" ref="AZ134:BB134" si="119">SUM(F134,M134,T134,AA134,AH134,AO134,AV134)</f>
        <v>0</v>
      </c>
      <c r="BA134" s="214">
        <f t="shared" si="119"/>
        <v>0</v>
      </c>
      <c r="BB134" s="214">
        <f t="shared" si="119"/>
        <v>0</v>
      </c>
      <c r="BC134" s="215">
        <f>SUM(AZ134,BA134,BB134)</f>
        <v>0</v>
      </c>
      <c r="BD134" s="51"/>
      <c r="BE134" s="216">
        <f>AZ134*67.31</f>
        <v>0</v>
      </c>
      <c r="BF134" s="216"/>
      <c r="BG134" s="216"/>
      <c r="BH134" s="216">
        <f>SUM(BE134,BF134,BG134)</f>
        <v>0</v>
      </c>
      <c r="BI134" s="51"/>
      <c r="BJ134" s="51"/>
      <c r="BK134" s="51"/>
      <c r="BL134" s="51"/>
      <c r="BM134" s="51"/>
    </row>
    <row r="135">
      <c r="A135" s="217"/>
      <c r="B135" s="136"/>
      <c r="C135" s="71"/>
      <c r="D135" s="136"/>
      <c r="E135" s="136"/>
      <c r="F135" s="204"/>
      <c r="G135" s="204"/>
      <c r="H135" s="204"/>
      <c r="I135" s="136"/>
      <c r="J135" s="71"/>
      <c r="K135" s="136"/>
      <c r="L135" s="136"/>
      <c r="M135" s="218"/>
      <c r="N135" s="218"/>
      <c r="O135" s="218"/>
      <c r="P135" s="51"/>
      <c r="Q135" s="71"/>
      <c r="R135" s="136"/>
      <c r="S135" s="136"/>
      <c r="T135" s="203"/>
      <c r="U135" s="203"/>
      <c r="V135" s="203"/>
      <c r="W135" s="136"/>
      <c r="X135" s="71"/>
      <c r="Y135" s="136"/>
      <c r="Z135" s="136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136"/>
      <c r="AN135" s="72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>
      <c r="A136" s="116"/>
      <c r="B136" s="136"/>
      <c r="C136" s="71"/>
      <c r="D136" s="136"/>
      <c r="E136" s="136"/>
      <c r="F136" s="204"/>
      <c r="G136" s="204"/>
      <c r="H136" s="204"/>
      <c r="I136" s="136"/>
      <c r="J136" s="71"/>
      <c r="K136" s="319" t="s">
        <v>417</v>
      </c>
      <c r="L136" s="320"/>
      <c r="M136" s="51"/>
      <c r="N136" s="51"/>
      <c r="O136" s="51"/>
      <c r="P136" s="51"/>
      <c r="Q136" s="71"/>
      <c r="R136" s="136"/>
      <c r="S136" s="136"/>
      <c r="T136" s="203"/>
      <c r="U136" s="203"/>
      <c r="V136" s="203"/>
      <c r="W136" s="136"/>
      <c r="X136" s="71"/>
      <c r="Y136" s="319" t="s">
        <v>51</v>
      </c>
      <c r="Z136" s="320"/>
      <c r="AA136" s="136"/>
      <c r="AB136" s="136"/>
      <c r="AC136" s="136"/>
      <c r="AD136" s="117"/>
      <c r="AE136" s="71"/>
      <c r="AF136" s="72"/>
      <c r="AG136" s="32"/>
      <c r="AH136" s="212"/>
      <c r="AI136" s="212"/>
      <c r="AJ136" s="212"/>
      <c r="AK136" s="32"/>
      <c r="AL136" s="71"/>
      <c r="AM136" s="319" t="s">
        <v>51</v>
      </c>
      <c r="AN136" s="320"/>
      <c r="AO136" s="136"/>
      <c r="AP136" s="136"/>
      <c r="AQ136" s="136"/>
      <c r="AR136" s="117"/>
      <c r="AS136" s="118"/>
      <c r="AT136" s="136"/>
      <c r="AU136" s="72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</row>
    <row r="137">
      <c r="A137" s="219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98"/>
      <c r="L137" s="211"/>
      <c r="M137" s="26" t="s">
        <v>4</v>
      </c>
      <c r="N137" s="26" t="s">
        <v>5</v>
      </c>
      <c r="O137" s="26" t="s">
        <v>6</v>
      </c>
      <c r="P137" s="51"/>
      <c r="Q137" s="71"/>
      <c r="R137" s="136"/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36"/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72"/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Y137" s="51"/>
      <c r="AZ137" s="31" t="s">
        <v>4</v>
      </c>
      <c r="BA137" s="31" t="s">
        <v>13</v>
      </c>
      <c r="BB137" s="31" t="s">
        <v>6</v>
      </c>
      <c r="BC137" s="31" t="s">
        <v>14</v>
      </c>
      <c r="BD137" s="51"/>
      <c r="BE137" s="33" t="s">
        <v>4</v>
      </c>
      <c r="BF137" s="33" t="s">
        <v>13</v>
      </c>
      <c r="BG137" s="33" t="s">
        <v>6</v>
      </c>
      <c r="BH137" s="33" t="s">
        <v>15</v>
      </c>
      <c r="BI137" s="51"/>
      <c r="BJ137" s="51"/>
      <c r="BK137" s="51"/>
      <c r="BL137" s="51"/>
      <c r="BM137" s="51"/>
    </row>
    <row r="138">
      <c r="A138" s="220" t="s">
        <v>335</v>
      </c>
      <c r="B138" s="92"/>
      <c r="C138" s="45"/>
      <c r="D138" s="53"/>
      <c r="E138" s="44"/>
      <c r="F138" s="40">
        <v>0.0</v>
      </c>
      <c r="G138" s="40">
        <v>0.0</v>
      </c>
      <c r="H138" s="40">
        <v>0.0</v>
      </c>
      <c r="I138" s="92"/>
      <c r="J138" s="45"/>
      <c r="K138" s="53"/>
      <c r="L138" s="44"/>
      <c r="M138" s="40">
        <v>0.0</v>
      </c>
      <c r="N138" s="40">
        <v>0.0</v>
      </c>
      <c r="O138" s="40">
        <v>0.0</v>
      </c>
      <c r="P138" s="92"/>
      <c r="Q138" s="45"/>
      <c r="R138" s="53"/>
      <c r="S138" s="44"/>
      <c r="T138" s="40">
        <v>0.0</v>
      </c>
      <c r="U138" s="40">
        <v>0.0</v>
      </c>
      <c r="V138" s="40">
        <v>0.0</v>
      </c>
      <c r="W138" s="92"/>
      <c r="X138" s="45"/>
      <c r="Y138" s="53"/>
      <c r="Z138" s="44"/>
      <c r="AA138" s="40">
        <v>0.0</v>
      </c>
      <c r="AB138" s="40">
        <v>0.0</v>
      </c>
      <c r="AC138" s="40">
        <v>0.0</v>
      </c>
      <c r="AD138" s="92"/>
      <c r="AE138" s="45"/>
      <c r="AF138" s="53"/>
      <c r="AG138" s="44"/>
      <c r="AH138" s="40">
        <v>0.0</v>
      </c>
      <c r="AI138" s="40">
        <v>0.0</v>
      </c>
      <c r="AJ138" s="40">
        <v>0.0</v>
      </c>
      <c r="AK138" s="92"/>
      <c r="AL138" s="45"/>
      <c r="AM138" s="53"/>
      <c r="AN138" s="44"/>
      <c r="AO138" s="40">
        <v>0.0</v>
      </c>
      <c r="AP138" s="40">
        <v>0.0</v>
      </c>
      <c r="AQ138" s="40">
        <v>0.0</v>
      </c>
      <c r="AR138" s="92"/>
      <c r="AS138" s="45"/>
      <c r="AT138" s="53"/>
      <c r="AU138" s="44"/>
      <c r="AV138" s="40">
        <v>0.0</v>
      </c>
      <c r="AW138" s="40">
        <v>0.0</v>
      </c>
      <c r="AX138" s="40">
        <v>0.0</v>
      </c>
      <c r="AY138" s="51"/>
      <c r="AZ138" s="49">
        <f t="shared" ref="AZ138:BB138" si="120">SUM(F138,M138,T138,AA138,AH138,AO138,AV138)</f>
        <v>0</v>
      </c>
      <c r="BA138" s="39">
        <f t="shared" si="120"/>
        <v>0</v>
      </c>
      <c r="BB138" s="39">
        <f t="shared" si="120"/>
        <v>0</v>
      </c>
      <c r="BC138" s="50">
        <f>SUM(AZ138,BA138,BB138)</f>
        <v>0</v>
      </c>
      <c r="BD138" s="51"/>
      <c r="BE138" s="221">
        <f>AZ138*67.31</f>
        <v>0</v>
      </c>
      <c r="BF138" s="221"/>
      <c r="BG138" s="221"/>
      <c r="BH138" s="221">
        <f>SUM(BE138,BF138,BG138)</f>
        <v>0</v>
      </c>
      <c r="BI138" s="51"/>
      <c r="BJ138" s="51"/>
      <c r="BK138" s="51"/>
      <c r="BL138" s="51"/>
      <c r="BM138" s="51"/>
    </row>
    <row r="139">
      <c r="A139" s="116"/>
      <c r="B139" s="136"/>
      <c r="C139" s="71"/>
      <c r="D139" s="136"/>
      <c r="E139" s="136"/>
      <c r="F139" s="204"/>
      <c r="G139" s="204"/>
      <c r="H139" s="204"/>
      <c r="I139" s="136"/>
      <c r="J139" s="71"/>
      <c r="K139" s="136"/>
      <c r="L139" s="136"/>
      <c r="M139" s="51"/>
      <c r="N139" s="51"/>
      <c r="O139" s="51"/>
      <c r="P139" s="51"/>
      <c r="Q139" s="71"/>
      <c r="R139" s="136"/>
      <c r="S139" s="136"/>
      <c r="T139" s="203"/>
      <c r="U139" s="203"/>
      <c r="V139" s="203"/>
      <c r="W139" s="136"/>
      <c r="X139" s="71"/>
      <c r="Y139" s="136"/>
      <c r="Z139" s="136"/>
      <c r="AA139" s="136"/>
      <c r="AB139" s="136"/>
      <c r="AC139" s="136"/>
      <c r="AD139" s="117"/>
      <c r="AE139" s="71"/>
      <c r="AF139" s="72"/>
      <c r="AG139" s="32"/>
      <c r="AH139" s="212"/>
      <c r="AI139" s="212"/>
      <c r="AJ139" s="212"/>
      <c r="AK139" s="32"/>
      <c r="AL139" s="71"/>
      <c r="AM139" s="136"/>
      <c r="AN139" s="72"/>
      <c r="AO139" s="136"/>
      <c r="AP139" s="136"/>
      <c r="AQ139" s="136"/>
      <c r="AR139" s="117"/>
      <c r="AS139" s="118"/>
      <c r="AT139" s="136"/>
      <c r="AU139" s="72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</row>
    <row r="140">
      <c r="A140" s="116"/>
      <c r="B140" s="136"/>
      <c r="C140" s="71"/>
      <c r="D140" s="136"/>
      <c r="E140" s="136"/>
      <c r="F140" s="204"/>
      <c r="G140" s="204"/>
      <c r="H140" s="204"/>
      <c r="I140" s="136"/>
      <c r="J140" s="71"/>
      <c r="K140" s="6" t="s">
        <v>165</v>
      </c>
      <c r="L140" s="4"/>
      <c r="M140" s="51"/>
      <c r="N140" s="51"/>
      <c r="O140" s="51"/>
      <c r="P140" s="51"/>
      <c r="Q140" s="71"/>
      <c r="R140" s="136"/>
      <c r="S140" s="136"/>
      <c r="T140" s="203"/>
      <c r="U140" s="203"/>
      <c r="V140" s="203"/>
      <c r="W140" s="136"/>
      <c r="X140" s="71"/>
      <c r="Y140" s="6" t="s">
        <v>31</v>
      </c>
      <c r="Z140" s="4"/>
      <c r="AA140" s="136"/>
      <c r="AB140" s="136"/>
      <c r="AC140" s="136"/>
      <c r="AD140" s="117"/>
      <c r="AE140" s="71"/>
      <c r="AF140" s="72"/>
      <c r="AG140" s="32"/>
      <c r="AH140" s="212"/>
      <c r="AI140" s="212"/>
      <c r="AJ140" s="212"/>
      <c r="AK140" s="32"/>
      <c r="AL140" s="71"/>
      <c r="AM140" s="6" t="s">
        <v>31</v>
      </c>
      <c r="AN140" s="4"/>
      <c r="AO140" s="136"/>
      <c r="AP140" s="136"/>
      <c r="AQ140" s="136"/>
      <c r="AR140" s="117"/>
      <c r="AS140" s="118"/>
      <c r="AT140" s="136"/>
      <c r="AU140" s="72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</row>
    <row r="141">
      <c r="A141" s="116"/>
      <c r="B141" s="136"/>
      <c r="C141" s="71"/>
      <c r="D141" s="136"/>
      <c r="E141" s="136"/>
      <c r="F141" s="26" t="s">
        <v>4</v>
      </c>
      <c r="G141" s="26" t="s">
        <v>5</v>
      </c>
      <c r="H141" s="26" t="s">
        <v>6</v>
      </c>
      <c r="I141" s="136"/>
      <c r="J141" s="71"/>
      <c r="K141" s="98"/>
      <c r="L141" s="211"/>
      <c r="M141" s="26" t="s">
        <v>4</v>
      </c>
      <c r="N141" s="26" t="s">
        <v>5</v>
      </c>
      <c r="O141" s="26" t="s">
        <v>6</v>
      </c>
      <c r="P141" s="51"/>
      <c r="Q141" s="71"/>
      <c r="R141" s="136"/>
      <c r="S141" s="136"/>
      <c r="T141" s="26" t="s">
        <v>4</v>
      </c>
      <c r="U141" s="26" t="s">
        <v>5</v>
      </c>
      <c r="V141" s="26" t="s">
        <v>6</v>
      </c>
      <c r="W141" s="136"/>
      <c r="X141" s="71"/>
      <c r="Y141" s="136"/>
      <c r="Z141" s="136"/>
      <c r="AA141" s="26" t="s">
        <v>4</v>
      </c>
      <c r="AB141" s="26" t="s">
        <v>5</v>
      </c>
      <c r="AC141" s="26" t="s">
        <v>6</v>
      </c>
      <c r="AD141" s="117"/>
      <c r="AE141" s="71"/>
      <c r="AF141" s="72"/>
      <c r="AG141" s="32"/>
      <c r="AH141" s="26" t="s">
        <v>4</v>
      </c>
      <c r="AI141" s="26" t="s">
        <v>5</v>
      </c>
      <c r="AJ141" s="26" t="s">
        <v>6</v>
      </c>
      <c r="AK141" s="32"/>
      <c r="AL141" s="71"/>
      <c r="AM141" s="136"/>
      <c r="AN141" s="72"/>
      <c r="AO141" s="26" t="s">
        <v>4</v>
      </c>
      <c r="AP141" s="26" t="s">
        <v>5</v>
      </c>
      <c r="AQ141" s="26" t="s">
        <v>6</v>
      </c>
      <c r="AR141" s="117"/>
      <c r="AS141" s="118"/>
      <c r="AT141" s="136"/>
      <c r="AU141" s="72"/>
      <c r="AV141" s="26" t="s">
        <v>4</v>
      </c>
      <c r="AW141" s="26" t="s">
        <v>5</v>
      </c>
      <c r="AX141" s="26" t="s">
        <v>6</v>
      </c>
      <c r="AY141" s="51"/>
      <c r="AZ141" s="31" t="s">
        <v>4</v>
      </c>
      <c r="BA141" s="31" t="s">
        <v>13</v>
      </c>
      <c r="BB141" s="31" t="s">
        <v>6</v>
      </c>
      <c r="BC141" s="31" t="s">
        <v>14</v>
      </c>
      <c r="BD141" s="51"/>
      <c r="BE141" s="33" t="s">
        <v>4</v>
      </c>
      <c r="BF141" s="33" t="s">
        <v>13</v>
      </c>
      <c r="BG141" s="33" t="s">
        <v>6</v>
      </c>
      <c r="BH141" s="33" t="s">
        <v>15</v>
      </c>
      <c r="BI141" s="51"/>
      <c r="BJ141" s="51"/>
      <c r="BK141" s="51"/>
      <c r="BL141" s="51"/>
      <c r="BM141" s="51"/>
    </row>
    <row r="142">
      <c r="A142" s="35" t="s">
        <v>103</v>
      </c>
      <c r="B142" s="92"/>
      <c r="C142" s="45"/>
      <c r="D142" s="53"/>
      <c r="E142" s="44"/>
      <c r="F142" s="40">
        <v>0.0</v>
      </c>
      <c r="G142" s="40">
        <v>0.0</v>
      </c>
      <c r="H142" s="40">
        <v>0.0</v>
      </c>
      <c r="I142" s="92"/>
      <c r="J142" s="45"/>
      <c r="K142" s="53"/>
      <c r="L142" s="44"/>
      <c r="M142" s="40">
        <v>0.0</v>
      </c>
      <c r="N142" s="40">
        <v>0.0</v>
      </c>
      <c r="O142" s="40">
        <v>0.0</v>
      </c>
      <c r="P142" s="92"/>
      <c r="Q142" s="45"/>
      <c r="R142" s="53"/>
      <c r="S142" s="44"/>
      <c r="T142" s="40">
        <v>0.0</v>
      </c>
      <c r="U142" s="40">
        <v>0.0</v>
      </c>
      <c r="V142" s="40">
        <v>0.0</v>
      </c>
      <c r="W142" s="92"/>
      <c r="X142" s="45"/>
      <c r="Y142" s="53"/>
      <c r="Z142" s="44"/>
      <c r="AA142" s="40">
        <v>0.0</v>
      </c>
      <c r="AB142" s="40">
        <v>0.0</v>
      </c>
      <c r="AC142" s="40">
        <v>0.0</v>
      </c>
      <c r="AD142" s="92"/>
      <c r="AE142" s="45"/>
      <c r="AF142" s="53"/>
      <c r="AG142" s="44"/>
      <c r="AH142" s="40">
        <v>0.0</v>
      </c>
      <c r="AI142" s="40">
        <v>0.0</v>
      </c>
      <c r="AJ142" s="40">
        <v>0.0</v>
      </c>
      <c r="AK142" s="92"/>
      <c r="AL142" s="45"/>
      <c r="AM142" s="53"/>
      <c r="AN142" s="44"/>
      <c r="AO142" s="40">
        <v>0.0</v>
      </c>
      <c r="AP142" s="40">
        <v>0.0</v>
      </c>
      <c r="AQ142" s="40">
        <v>0.0</v>
      </c>
      <c r="AR142" s="92"/>
      <c r="AS142" s="45"/>
      <c r="AT142" s="53"/>
      <c r="AU142" s="44"/>
      <c r="AV142" s="40">
        <v>0.0</v>
      </c>
      <c r="AW142" s="40">
        <v>0.0</v>
      </c>
      <c r="AX142" s="40">
        <v>0.0</v>
      </c>
      <c r="AY142" s="51"/>
      <c r="AZ142" s="49">
        <f t="shared" ref="AZ142:BB142" si="121">SUM(F142,M142,T142,AA142,AH142,AO142,AV142)</f>
        <v>0</v>
      </c>
      <c r="BA142" s="39">
        <f t="shared" si="121"/>
        <v>0</v>
      </c>
      <c r="BB142" s="39">
        <f t="shared" si="121"/>
        <v>0</v>
      </c>
      <c r="BC142" s="50">
        <f>SUM(AZ142,BA142,BB142)</f>
        <v>0</v>
      </c>
      <c r="BD142" s="51"/>
      <c r="BE142" s="221">
        <f>AZ142*67.31</f>
        <v>0</v>
      </c>
      <c r="BF142" s="221"/>
      <c r="BG142" s="221"/>
      <c r="BH142" s="221">
        <f>SUM(BE142,BF142,BG142)</f>
        <v>0</v>
      </c>
      <c r="BI142" s="51"/>
      <c r="BJ142" s="51"/>
      <c r="BK142" s="51"/>
      <c r="BL142" s="51"/>
      <c r="BM142" s="51"/>
    </row>
    <row r="143">
      <c r="A143" s="67"/>
      <c r="B143" s="68"/>
      <c r="C143" s="68"/>
      <c r="F143" s="204"/>
      <c r="G143" s="204"/>
      <c r="H143" s="204"/>
      <c r="I143" s="204"/>
      <c r="J143" s="118"/>
      <c r="K143" s="136"/>
      <c r="L143" s="136"/>
    </row>
    <row r="144">
      <c r="A144" s="67"/>
      <c r="B144" s="68"/>
      <c r="C144" s="68"/>
      <c r="F144" s="204"/>
      <c r="G144" s="204"/>
      <c r="H144" s="204"/>
      <c r="I144" s="204"/>
      <c r="J144" s="118"/>
      <c r="K144" s="6" t="s">
        <v>165</v>
      </c>
      <c r="L144" s="4"/>
      <c r="Y144" s="6" t="s">
        <v>145</v>
      </c>
      <c r="Z144" s="4"/>
      <c r="AM144" s="6" t="s">
        <v>145</v>
      </c>
      <c r="AN144" s="4"/>
    </row>
    <row r="145">
      <c r="A145" s="67"/>
      <c r="B145" s="136"/>
      <c r="C145" s="71"/>
      <c r="D145" s="136"/>
      <c r="E145" s="136"/>
      <c r="F145" s="26" t="s">
        <v>4</v>
      </c>
      <c r="G145" s="26" t="s">
        <v>5</v>
      </c>
      <c r="H145" s="26" t="s">
        <v>6</v>
      </c>
      <c r="I145" s="136"/>
      <c r="J145" s="71"/>
      <c r="K145" s="98"/>
      <c r="L145" s="211"/>
      <c r="M145" s="26" t="s">
        <v>4</v>
      </c>
      <c r="N145" s="26" t="s">
        <v>5</v>
      </c>
      <c r="O145" s="26" t="s">
        <v>6</v>
      </c>
      <c r="P145" s="51"/>
      <c r="Q145" s="71"/>
      <c r="R145" s="136"/>
      <c r="S145" s="136"/>
      <c r="T145" s="26" t="s">
        <v>4</v>
      </c>
      <c r="U145" s="26" t="s">
        <v>5</v>
      </c>
      <c r="V145" s="26" t="s">
        <v>6</v>
      </c>
      <c r="W145" s="136"/>
      <c r="X145" s="71"/>
      <c r="Y145" s="136"/>
      <c r="Z145" s="136"/>
      <c r="AA145" s="26" t="s">
        <v>4</v>
      </c>
      <c r="AB145" s="26" t="s">
        <v>5</v>
      </c>
      <c r="AC145" s="26" t="s">
        <v>6</v>
      </c>
      <c r="AD145" s="117"/>
      <c r="AE145" s="71"/>
      <c r="AF145" s="72"/>
      <c r="AG145" s="32"/>
      <c r="AH145" s="26" t="s">
        <v>4</v>
      </c>
      <c r="AI145" s="26" t="s">
        <v>5</v>
      </c>
      <c r="AJ145" s="26" t="s">
        <v>6</v>
      </c>
      <c r="AK145" s="32"/>
      <c r="AL145" s="71"/>
      <c r="AM145" s="136"/>
      <c r="AN145" s="72"/>
      <c r="AO145" s="26" t="s">
        <v>4</v>
      </c>
      <c r="AP145" s="26" t="s">
        <v>5</v>
      </c>
      <c r="AQ145" s="26" t="s">
        <v>6</v>
      </c>
      <c r="AR145" s="117"/>
      <c r="AS145" s="118"/>
      <c r="AT145" s="136"/>
      <c r="AU145" s="72"/>
      <c r="AV145" s="26" t="s">
        <v>4</v>
      </c>
      <c r="AW145" s="26" t="s">
        <v>5</v>
      </c>
      <c r="AX145" s="26" t="s">
        <v>6</v>
      </c>
      <c r="AZ145" s="31" t="s">
        <v>4</v>
      </c>
      <c r="BA145" s="31" t="s">
        <v>13</v>
      </c>
      <c r="BB145" s="31" t="s">
        <v>6</v>
      </c>
      <c r="BC145" s="31" t="s">
        <v>14</v>
      </c>
      <c r="BE145" s="33" t="s">
        <v>4</v>
      </c>
      <c r="BF145" s="33" t="s">
        <v>13</v>
      </c>
      <c r="BG145" s="33" t="s">
        <v>6</v>
      </c>
      <c r="BH145" s="33" t="s">
        <v>15</v>
      </c>
    </row>
    <row r="146">
      <c r="A146" s="222" t="s">
        <v>418</v>
      </c>
      <c r="B146" s="92"/>
      <c r="C146" s="45"/>
      <c r="D146" s="53"/>
      <c r="E146" s="44"/>
      <c r="F146" s="40">
        <v>0.0</v>
      </c>
      <c r="G146" s="40">
        <v>0.0</v>
      </c>
      <c r="H146" s="40">
        <v>0.0</v>
      </c>
      <c r="I146" s="92"/>
      <c r="J146" s="45"/>
      <c r="K146" s="53"/>
      <c r="L146" s="44"/>
      <c r="M146" s="40">
        <v>0.0</v>
      </c>
      <c r="N146" s="40">
        <v>0.0</v>
      </c>
      <c r="O146" s="40">
        <v>0.0</v>
      </c>
      <c r="P146" s="92"/>
      <c r="Q146" s="45"/>
      <c r="R146" s="53"/>
      <c r="S146" s="44"/>
      <c r="T146" s="40">
        <v>0.0</v>
      </c>
      <c r="U146" s="40">
        <v>0.0</v>
      </c>
      <c r="V146" s="40">
        <v>0.0</v>
      </c>
      <c r="W146" s="92"/>
      <c r="X146" s="45"/>
      <c r="Y146" s="53"/>
      <c r="Z146" s="44"/>
      <c r="AA146" s="40">
        <v>0.0</v>
      </c>
      <c r="AB146" s="40">
        <v>0.0</v>
      </c>
      <c r="AC146" s="40">
        <v>0.0</v>
      </c>
      <c r="AD146" s="92"/>
      <c r="AE146" s="45"/>
      <c r="AF146" s="53"/>
      <c r="AG146" s="44"/>
      <c r="AH146" s="40">
        <v>0.0</v>
      </c>
      <c r="AI146" s="40">
        <v>0.0</v>
      </c>
      <c r="AJ146" s="40">
        <v>0.0</v>
      </c>
      <c r="AK146" s="92"/>
      <c r="AL146" s="45"/>
      <c r="AM146" s="53"/>
      <c r="AN146" s="44"/>
      <c r="AO146" s="40">
        <v>0.0</v>
      </c>
      <c r="AP146" s="40">
        <v>0.0</v>
      </c>
      <c r="AQ146" s="40">
        <v>0.0</v>
      </c>
      <c r="AR146" s="92"/>
      <c r="AS146" s="45"/>
      <c r="AT146" s="53"/>
      <c r="AU146" s="44"/>
      <c r="AV146" s="40">
        <v>0.0</v>
      </c>
      <c r="AW146" s="40">
        <v>0.0</v>
      </c>
      <c r="AX146" s="40">
        <v>0.0</v>
      </c>
      <c r="AY146" s="51"/>
      <c r="AZ146" s="49">
        <f t="shared" ref="AZ146:BB146" si="122">SUM(F146,M146,T146,AA146,AH146,AO146,AV146)</f>
        <v>0</v>
      </c>
      <c r="BA146" s="39">
        <f t="shared" si="122"/>
        <v>0</v>
      </c>
      <c r="BB146" s="39">
        <f t="shared" si="122"/>
        <v>0</v>
      </c>
      <c r="BC146" s="50">
        <f>SUM(AZ146,BA146,BB146)</f>
        <v>0</v>
      </c>
      <c r="BD146" s="51"/>
      <c r="BE146" s="39"/>
      <c r="BF146" s="39"/>
      <c r="BG146" s="39"/>
      <c r="BH146" s="39"/>
      <c r="BI146" s="51"/>
      <c r="BJ146" s="51"/>
      <c r="BK146" s="51"/>
      <c r="BL146" s="51"/>
      <c r="BM146" s="51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  <c r="BG147" s="68" t="s">
        <v>15</v>
      </c>
      <c r="BH147" s="223">
        <f>SUM(BH128,BH134,BH138,BH142)</f>
        <v>616</v>
      </c>
    </row>
    <row r="148">
      <c r="A148" s="67"/>
      <c r="B148" s="68"/>
      <c r="C148" s="68"/>
      <c r="F148" s="204"/>
      <c r="G148" s="204"/>
      <c r="H148" s="204"/>
      <c r="I148" s="204"/>
      <c r="J148" s="118"/>
      <c r="K148" s="136"/>
      <c r="L148" s="136"/>
    </row>
    <row r="149">
      <c r="A149" s="67"/>
      <c r="B149" s="68"/>
      <c r="C149" s="68"/>
      <c r="F149" s="204"/>
      <c r="G149" s="204"/>
      <c r="H149" s="204"/>
      <c r="I149" s="204"/>
      <c r="J149" s="118"/>
      <c r="K149" s="136"/>
      <c r="L149" s="136"/>
    </row>
    <row r="150" ht="17.25" customHeight="1">
      <c r="A150" s="67"/>
      <c r="B150" s="68" t="s">
        <v>25</v>
      </c>
      <c r="D150" s="68" t="s">
        <v>166</v>
      </c>
      <c r="E150" s="68" t="s">
        <v>167</v>
      </c>
    </row>
    <row r="151">
      <c r="A151" s="224" t="s">
        <v>1</v>
      </c>
      <c r="B151" s="68"/>
    </row>
    <row r="152">
      <c r="A152" s="225" t="s">
        <v>45</v>
      </c>
      <c r="B152" s="68" t="s">
        <v>168</v>
      </c>
      <c r="C152" s="152"/>
      <c r="D152" s="152" t="s">
        <v>419</v>
      </c>
    </row>
    <row r="153">
      <c r="A153" s="225" t="s">
        <v>32</v>
      </c>
      <c r="B153" s="68" t="s">
        <v>171</v>
      </c>
      <c r="C153" s="67"/>
      <c r="D153" s="153"/>
      <c r="E153" s="136"/>
      <c r="F153" s="117"/>
      <c r="G153" s="117"/>
      <c r="H153" s="117"/>
      <c r="I153" s="117"/>
    </row>
    <row r="154">
      <c r="A154" s="67" t="s">
        <v>30</v>
      </c>
      <c r="B154" s="68" t="s">
        <v>171</v>
      </c>
      <c r="C154" s="152"/>
    </row>
    <row r="155">
      <c r="A155" s="67" t="s">
        <v>18</v>
      </c>
      <c r="B155" s="68" t="s">
        <v>170</v>
      </c>
      <c r="C155" s="67"/>
      <c r="D155" s="152" t="s">
        <v>420</v>
      </c>
    </row>
    <row r="156">
      <c r="A156" s="224" t="s">
        <v>51</v>
      </c>
    </row>
    <row r="157">
      <c r="A157" s="67" t="s">
        <v>335</v>
      </c>
      <c r="B157" s="68" t="s">
        <v>174</v>
      </c>
    </row>
    <row r="158">
      <c r="A158" s="225" t="s">
        <v>69</v>
      </c>
      <c r="B158" s="68" t="s">
        <v>168</v>
      </c>
      <c r="C158" s="152"/>
      <c r="D158" s="68" t="s">
        <v>419</v>
      </c>
    </row>
    <row r="159">
      <c r="A159" s="225" t="s">
        <v>73</v>
      </c>
      <c r="B159" s="68" t="s">
        <v>172</v>
      </c>
      <c r="C159" s="152"/>
      <c r="D159" s="152"/>
      <c r="E159" s="152"/>
      <c r="AN159" s="226"/>
      <c r="AO159" s="226"/>
      <c r="AP159" s="226"/>
      <c r="AQ159" s="226"/>
      <c r="AR159" s="226"/>
    </row>
    <row r="160">
      <c r="A160" s="227" t="s">
        <v>173</v>
      </c>
      <c r="AN160" s="226"/>
      <c r="AO160" s="226"/>
      <c r="AP160" s="226"/>
      <c r="AQ160" s="226"/>
      <c r="AR160" s="226"/>
    </row>
    <row r="161">
      <c r="A161" s="67" t="s">
        <v>88</v>
      </c>
      <c r="B161" s="68" t="s">
        <v>168</v>
      </c>
      <c r="C161" s="67"/>
      <c r="AN161" s="228"/>
      <c r="AO161" s="228"/>
      <c r="AP161" s="228"/>
      <c r="AQ161" s="228"/>
      <c r="AR161" s="228"/>
    </row>
    <row r="162">
      <c r="A162" s="225" t="s">
        <v>97</v>
      </c>
      <c r="B162" s="68" t="s">
        <v>174</v>
      </c>
    </row>
    <row r="163">
      <c r="A163" s="225" t="s">
        <v>103</v>
      </c>
      <c r="B163" s="68" t="s">
        <v>175</v>
      </c>
      <c r="C163" s="152"/>
      <c r="D163" s="152"/>
      <c r="E163" s="152"/>
      <c r="F163" s="153"/>
      <c r="G163" s="153"/>
      <c r="H163" s="153"/>
      <c r="I163" s="153"/>
    </row>
    <row r="164">
      <c r="A164" s="229" t="s">
        <v>35</v>
      </c>
      <c r="C164" s="152"/>
      <c r="D164" s="152"/>
      <c r="E164" s="152"/>
      <c r="F164" s="153"/>
      <c r="G164" s="153"/>
      <c r="H164" s="153"/>
      <c r="I164" s="153"/>
    </row>
    <row r="165">
      <c r="A165" s="225" t="s">
        <v>139</v>
      </c>
      <c r="B165" s="68" t="s">
        <v>172</v>
      </c>
      <c r="C165" s="152"/>
      <c r="D165" s="152"/>
      <c r="E165" s="152"/>
      <c r="F165" s="153"/>
      <c r="G165" s="153"/>
      <c r="H165" s="153"/>
      <c r="I165" s="153"/>
    </row>
    <row r="166">
      <c r="A166" s="225" t="s">
        <v>82</v>
      </c>
      <c r="B166" s="68" t="s">
        <v>171</v>
      </c>
      <c r="C166" s="152"/>
      <c r="D166" s="152"/>
      <c r="E166" s="153"/>
      <c r="F166" s="153"/>
      <c r="G166" s="153"/>
      <c r="H166" s="153"/>
      <c r="I166" s="153"/>
    </row>
    <row r="167">
      <c r="A167" s="229" t="s">
        <v>23</v>
      </c>
      <c r="C167" s="152"/>
      <c r="D167" s="152"/>
      <c r="E167" s="153"/>
      <c r="F167" s="153"/>
      <c r="G167" s="153"/>
      <c r="H167" s="153"/>
      <c r="I167" s="153"/>
    </row>
    <row r="168">
      <c r="A168" s="225" t="s">
        <v>123</v>
      </c>
      <c r="B168" s="68" t="s">
        <v>175</v>
      </c>
      <c r="C168" s="152"/>
      <c r="D168" s="152"/>
      <c r="E168" s="153"/>
      <c r="F168" s="153"/>
      <c r="G168" s="153"/>
      <c r="H168" s="153"/>
      <c r="I168" s="153"/>
    </row>
    <row r="169">
      <c r="A169" s="229" t="s">
        <v>145</v>
      </c>
      <c r="B169" s="68"/>
      <c r="C169" s="152"/>
      <c r="D169" s="152"/>
      <c r="E169" s="153"/>
      <c r="F169" s="153"/>
      <c r="G169" s="153"/>
      <c r="H169" s="153"/>
      <c r="I169" s="153"/>
    </row>
    <row r="170">
      <c r="A170" s="225" t="s">
        <v>55</v>
      </c>
      <c r="B170" s="68" t="s">
        <v>169</v>
      </c>
      <c r="C170" s="152"/>
      <c r="D170" s="152"/>
      <c r="E170" s="153"/>
      <c r="F170" s="153"/>
      <c r="G170" s="153"/>
      <c r="H170" s="153"/>
      <c r="I170" s="153"/>
    </row>
    <row r="171">
      <c r="A171" s="227" t="s">
        <v>151</v>
      </c>
    </row>
    <row r="172">
      <c r="A172" s="67" t="s">
        <v>176</v>
      </c>
      <c r="B172" s="68" t="s">
        <v>168</v>
      </c>
      <c r="C172" s="67"/>
      <c r="D172" s="152"/>
    </row>
    <row r="173">
      <c r="A173" s="152" t="s">
        <v>52</v>
      </c>
      <c r="B173" s="68" t="s">
        <v>174</v>
      </c>
      <c r="C173" s="67"/>
      <c r="D173" s="152"/>
    </row>
    <row r="174">
      <c r="A174" s="152" t="s">
        <v>54</v>
      </c>
      <c r="B174" s="152" t="s">
        <v>170</v>
      </c>
      <c r="C174" s="153"/>
    </row>
    <row r="175">
      <c r="A175" s="153"/>
      <c r="B175" s="153"/>
      <c r="C175" s="153"/>
    </row>
    <row r="176">
      <c r="A176" s="153"/>
      <c r="B176" s="153"/>
      <c r="C176" s="153"/>
    </row>
    <row r="180">
      <c r="F180" s="136"/>
      <c r="G180" s="136"/>
      <c r="H180" s="136"/>
      <c r="I180" s="136"/>
    </row>
    <row r="181">
      <c r="F181" s="153"/>
      <c r="G181" s="153"/>
      <c r="H181" s="153"/>
      <c r="I181" s="153"/>
    </row>
    <row r="182">
      <c r="F182" s="153"/>
      <c r="G182" s="153"/>
      <c r="H182" s="153"/>
      <c r="I182" s="153"/>
    </row>
    <row r="183">
      <c r="F183" s="153"/>
      <c r="G183" s="153"/>
      <c r="H183" s="153"/>
      <c r="I183" s="153"/>
    </row>
    <row r="184">
      <c r="F184" s="153"/>
      <c r="G184" s="153"/>
      <c r="H184" s="153"/>
      <c r="I184" s="153"/>
    </row>
    <row r="186">
      <c r="D186" s="75"/>
      <c r="E186" s="75"/>
    </row>
    <row r="187">
      <c r="D187" s="75"/>
      <c r="E187" s="75"/>
    </row>
    <row r="188">
      <c r="D188" s="106"/>
      <c r="E188" s="106"/>
    </row>
    <row r="189">
      <c r="E189" s="32"/>
    </row>
    <row r="190">
      <c r="E190" s="51"/>
    </row>
    <row r="191">
      <c r="E191" s="51"/>
    </row>
    <row r="192">
      <c r="E192" s="51"/>
    </row>
    <row r="193">
      <c r="E193" s="51"/>
    </row>
    <row r="194">
      <c r="E194" s="51"/>
    </row>
    <row r="195">
      <c r="E195" s="51"/>
    </row>
    <row r="196">
      <c r="E196" s="51"/>
    </row>
    <row r="197">
      <c r="E197" s="51"/>
    </row>
    <row r="198">
      <c r="E198" s="51"/>
    </row>
    <row r="199">
      <c r="E199" s="106"/>
    </row>
    <row r="200">
      <c r="E200" s="106"/>
    </row>
    <row r="201">
      <c r="E201" s="32"/>
    </row>
    <row r="202">
      <c r="E202" s="51"/>
    </row>
    <row r="203">
      <c r="E203" s="51"/>
    </row>
  </sheetData>
  <mergeCells count="74">
    <mergeCell ref="K72:L72"/>
    <mergeCell ref="K84:L84"/>
    <mergeCell ref="AF84:AG84"/>
    <mergeCell ref="AT84:AU84"/>
    <mergeCell ref="BF85:BG85"/>
    <mergeCell ref="BF86:BG86"/>
    <mergeCell ref="K93:L93"/>
    <mergeCell ref="BF93:BG93"/>
    <mergeCell ref="AF93:AG93"/>
    <mergeCell ref="AT93:AU93"/>
    <mergeCell ref="BF95:BG95"/>
    <mergeCell ref="K102:L102"/>
    <mergeCell ref="AF102:AG102"/>
    <mergeCell ref="AT102:AU102"/>
    <mergeCell ref="BF104:BG104"/>
    <mergeCell ref="AM136:AN136"/>
    <mergeCell ref="AM140:AN140"/>
    <mergeCell ref="Y140:Z140"/>
    <mergeCell ref="Y144:Z144"/>
    <mergeCell ref="K132:L132"/>
    <mergeCell ref="Y132:Z132"/>
    <mergeCell ref="AM132:AN132"/>
    <mergeCell ref="K136:L136"/>
    <mergeCell ref="Y136:Z136"/>
    <mergeCell ref="K140:L140"/>
    <mergeCell ref="K144:L144"/>
    <mergeCell ref="AM144:AN144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2:L52"/>
    <mergeCell ref="AF52:AG52"/>
    <mergeCell ref="AT52:AU52"/>
    <mergeCell ref="BF52:BG52"/>
    <mergeCell ref="BF54:BG54"/>
    <mergeCell ref="D62:E62"/>
    <mergeCell ref="K62:L62"/>
    <mergeCell ref="BF62:BG62"/>
    <mergeCell ref="AF62:AG62"/>
    <mergeCell ref="AT62:AU62"/>
    <mergeCell ref="BF63:BG63"/>
    <mergeCell ref="AF72:AG72"/>
    <mergeCell ref="AT72:AU72"/>
    <mergeCell ref="BF73:BG73"/>
    <mergeCell ref="BF74:BG74"/>
    <mergeCell ref="K123:L123"/>
    <mergeCell ref="Y123:Z123"/>
    <mergeCell ref="AM123:AN123"/>
    <mergeCell ref="K125:L125"/>
    <mergeCell ref="Y125:Z125"/>
    <mergeCell ref="AM125:AN125"/>
    <mergeCell ref="BF126:BG126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45173.0</v>
      </c>
      <c r="F3" s="14"/>
      <c r="G3" s="14"/>
      <c r="H3" s="14"/>
      <c r="I3" s="15"/>
      <c r="J3" s="15"/>
      <c r="K3" s="16"/>
      <c r="L3" s="13">
        <v>45174.0</v>
      </c>
      <c r="M3" s="15"/>
      <c r="N3" s="15"/>
      <c r="O3" s="15"/>
      <c r="P3" s="15"/>
      <c r="Q3" s="11"/>
      <c r="R3" s="17"/>
      <c r="S3" s="13">
        <v>45175.0</v>
      </c>
      <c r="T3" s="11"/>
      <c r="U3" s="15"/>
      <c r="V3" s="15"/>
      <c r="W3" s="11"/>
      <c r="X3" s="18"/>
      <c r="Y3" s="14"/>
      <c r="Z3" s="13">
        <v>45176.0</v>
      </c>
      <c r="AA3" s="15"/>
      <c r="AB3" s="15"/>
      <c r="AC3" s="11"/>
      <c r="AD3" s="15"/>
      <c r="AE3" s="15"/>
      <c r="AF3" s="12"/>
      <c r="AG3" s="13">
        <v>45177.0</v>
      </c>
      <c r="AH3" s="15"/>
      <c r="AI3" s="11"/>
      <c r="AJ3" s="15"/>
      <c r="AK3" s="15"/>
      <c r="AL3" s="15"/>
      <c r="AM3" s="18"/>
      <c r="AN3" s="13">
        <v>45178.0</v>
      </c>
      <c r="AO3" s="11"/>
      <c r="AP3" s="19"/>
      <c r="AQ3" s="19"/>
      <c r="AR3" s="19"/>
      <c r="AS3" s="19"/>
      <c r="AT3" s="14"/>
      <c r="AU3" s="13">
        <v>45179.0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45173.0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57" t="s">
        <v>46</v>
      </c>
      <c r="J5" s="37">
        <v>45175.0</v>
      </c>
      <c r="K5" s="38" t="s">
        <v>337</v>
      </c>
      <c r="L5" s="39" t="s">
        <v>195</v>
      </c>
      <c r="M5" s="40">
        <v>5.5</v>
      </c>
      <c r="N5" s="40">
        <v>2.0</v>
      </c>
      <c r="O5" s="40">
        <v>0.0</v>
      </c>
      <c r="P5" s="38" t="s">
        <v>36</v>
      </c>
      <c r="Q5" s="37">
        <v>45176.0</v>
      </c>
      <c r="R5" s="38" t="s">
        <v>273</v>
      </c>
      <c r="S5" s="39" t="s">
        <v>39</v>
      </c>
      <c r="T5" s="40">
        <v>5.5</v>
      </c>
      <c r="U5" s="40">
        <v>1.0</v>
      </c>
      <c r="V5" s="40">
        <v>0.0</v>
      </c>
      <c r="W5" s="43" t="s">
        <v>26</v>
      </c>
      <c r="X5" s="37">
        <v>45176.0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40</v>
      </c>
      <c r="AE5" s="37">
        <v>45178.0</v>
      </c>
      <c r="AF5" s="38" t="s">
        <v>353</v>
      </c>
      <c r="AG5" s="39" t="s">
        <v>354</v>
      </c>
      <c r="AH5" s="40">
        <v>6.0</v>
      </c>
      <c r="AI5" s="40">
        <v>2.0</v>
      </c>
      <c r="AJ5" s="40">
        <v>1.5</v>
      </c>
      <c r="AK5" s="66" t="s">
        <v>57</v>
      </c>
      <c r="AL5" s="37">
        <v>45178.0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44</v>
      </c>
      <c r="AS5" s="37">
        <v>45180.0</v>
      </c>
      <c r="AT5" s="38" t="s">
        <v>273</v>
      </c>
      <c r="AU5" s="39" t="s">
        <v>39</v>
      </c>
      <c r="AV5" s="40">
        <v>5.5</v>
      </c>
      <c r="AW5" s="40">
        <v>1.0</v>
      </c>
      <c r="AX5" s="40">
        <v>0.0</v>
      </c>
      <c r="AY5" s="48"/>
      <c r="AZ5" s="49">
        <f t="shared" ref="AZ5:BB5" si="1">SUM(F5,M5,T5,AA5,AH5,AO5,AV5)</f>
        <v>22.5</v>
      </c>
      <c r="BA5" s="39">
        <f t="shared" si="1"/>
        <v>25.5</v>
      </c>
      <c r="BB5" s="39">
        <f t="shared" si="1"/>
        <v>1.5</v>
      </c>
      <c r="BC5" s="50">
        <f t="shared" ref="BC5:BC12" si="3">SUM(AZ5,BA5,BB5)</f>
        <v>49.5</v>
      </c>
      <c r="BD5" s="51"/>
      <c r="BE5" s="39">
        <f t="shared" ref="BE5:BE11" si="4">AZ5*80</f>
        <v>1800</v>
      </c>
      <c r="BF5" s="39">
        <f t="shared" ref="BF5:BF11" si="5">BA5*88</f>
        <v>2244</v>
      </c>
      <c r="BG5" s="39">
        <f t="shared" ref="BG5:BG11" si="6">BB5*80</f>
        <v>120</v>
      </c>
      <c r="BH5" s="39">
        <f t="shared" ref="BH5:BH12" si="7">SUM(BE5,BF5,BG5)</f>
        <v>4164</v>
      </c>
      <c r="BI5" s="51"/>
      <c r="BJ5" s="52" t="s">
        <v>1</v>
      </c>
      <c r="BK5" s="53">
        <f>BC14</f>
        <v>187</v>
      </c>
      <c r="BL5" s="51"/>
      <c r="BM5" s="51"/>
    </row>
    <row r="6">
      <c r="A6" s="35" t="s">
        <v>30</v>
      </c>
      <c r="B6" s="36" t="s">
        <v>19</v>
      </c>
      <c r="C6" s="37">
        <v>45173.0</v>
      </c>
      <c r="D6" s="38" t="s">
        <v>412</v>
      </c>
      <c r="E6" s="39" t="s">
        <v>413</v>
      </c>
      <c r="F6" s="40">
        <v>0.5</v>
      </c>
      <c r="G6" s="40">
        <v>7.5</v>
      </c>
      <c r="H6" s="40">
        <v>5.0</v>
      </c>
      <c r="I6" s="41" t="s">
        <v>22</v>
      </c>
      <c r="J6" s="37">
        <v>45174.0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42" t="s">
        <v>24</v>
      </c>
      <c r="Q6" s="37">
        <v>45175.0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45176.0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45177.0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45178.0</v>
      </c>
      <c r="AM6" s="38" t="s">
        <v>421</v>
      </c>
      <c r="AN6" s="39" t="s">
        <v>422</v>
      </c>
      <c r="AO6" s="40">
        <v>7.5</v>
      </c>
      <c r="AP6" s="40">
        <v>7.5</v>
      </c>
      <c r="AQ6" s="40">
        <v>0.0</v>
      </c>
      <c r="AR6" s="47" t="s">
        <v>27</v>
      </c>
      <c r="AS6" s="37">
        <v>45180.0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8</v>
      </c>
      <c r="BA6" s="39">
        <f t="shared" si="2"/>
        <v>39.5</v>
      </c>
      <c r="BB6" s="39">
        <f t="shared" si="2"/>
        <v>5</v>
      </c>
      <c r="BC6" s="50">
        <f t="shared" si="3"/>
        <v>52.5</v>
      </c>
      <c r="BD6" s="51"/>
      <c r="BE6" s="39">
        <f t="shared" si="4"/>
        <v>640</v>
      </c>
      <c r="BF6" s="39">
        <f t="shared" si="5"/>
        <v>3476</v>
      </c>
      <c r="BG6" s="39">
        <f t="shared" si="6"/>
        <v>400</v>
      </c>
      <c r="BH6" s="39">
        <f t="shared" si="7"/>
        <v>4516</v>
      </c>
      <c r="BI6" s="51"/>
      <c r="BJ6" s="52" t="s">
        <v>31</v>
      </c>
      <c r="BK6" s="55">
        <f>BC40</f>
        <v>158.5</v>
      </c>
      <c r="BL6" s="51"/>
      <c r="BM6" s="51"/>
    </row>
    <row r="7">
      <c r="A7" s="35" t="s">
        <v>32</v>
      </c>
      <c r="B7" s="41" t="s">
        <v>33</v>
      </c>
      <c r="C7" s="37">
        <v>45174.0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45175.0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45176.0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45177.0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45178.0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45179.0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27</v>
      </c>
      <c r="AS7" s="37">
        <v>45180.0</v>
      </c>
      <c r="AT7" s="36" t="s">
        <v>423</v>
      </c>
      <c r="AU7" s="127" t="s">
        <v>424</v>
      </c>
      <c r="AV7" s="128">
        <v>2.0</v>
      </c>
      <c r="AW7" s="129">
        <v>6.0</v>
      </c>
      <c r="AX7" s="128">
        <v>3.5</v>
      </c>
      <c r="AY7" s="48"/>
      <c r="AZ7" s="49">
        <f t="shared" ref="AZ7:BB7" si="8">SUM(F7,M7,T7,AA7,AH7,AO7,AV7)</f>
        <v>32.5</v>
      </c>
      <c r="BA7" s="39">
        <f t="shared" si="8"/>
        <v>11</v>
      </c>
      <c r="BB7" s="39">
        <f t="shared" si="8"/>
        <v>4.5</v>
      </c>
      <c r="BC7" s="50">
        <f t="shared" si="3"/>
        <v>48</v>
      </c>
      <c r="BD7" s="51"/>
      <c r="BE7" s="39">
        <f t="shared" si="4"/>
        <v>2600</v>
      </c>
      <c r="BF7" s="39">
        <f t="shared" si="5"/>
        <v>968</v>
      </c>
      <c r="BG7" s="39">
        <f t="shared" si="6"/>
        <v>360</v>
      </c>
      <c r="BH7" s="39">
        <f t="shared" si="7"/>
        <v>3928</v>
      </c>
      <c r="BI7" s="51"/>
      <c r="BJ7" s="52" t="s">
        <v>23</v>
      </c>
      <c r="BK7" s="53">
        <f>BC50</f>
        <v>67</v>
      </c>
      <c r="BL7" s="51"/>
      <c r="BM7" s="51"/>
    </row>
    <row r="8">
      <c r="A8" s="35" t="s">
        <v>45</v>
      </c>
      <c r="B8" s="41" t="s">
        <v>33</v>
      </c>
      <c r="C8" s="37">
        <v>45174.0</v>
      </c>
      <c r="D8" s="38" t="s">
        <v>63</v>
      </c>
      <c r="E8" s="39" t="s">
        <v>63</v>
      </c>
      <c r="F8" s="40">
        <v>0.0</v>
      </c>
      <c r="G8" s="40">
        <v>0.0</v>
      </c>
      <c r="H8" s="40">
        <v>0.0</v>
      </c>
      <c r="I8" s="57" t="s">
        <v>46</v>
      </c>
      <c r="J8" s="37">
        <v>45175.0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45176.0</v>
      </c>
      <c r="R8" s="38" t="s">
        <v>63</v>
      </c>
      <c r="S8" s="39" t="s">
        <v>63</v>
      </c>
      <c r="T8" s="40">
        <v>0.0</v>
      </c>
      <c r="U8" s="40">
        <v>0.0</v>
      </c>
      <c r="V8" s="40">
        <v>0.0</v>
      </c>
      <c r="W8" s="56" t="s">
        <v>37</v>
      </c>
      <c r="X8" s="37">
        <v>45177.0</v>
      </c>
      <c r="Y8" s="38" t="s">
        <v>63</v>
      </c>
      <c r="Z8" s="39" t="s">
        <v>63</v>
      </c>
      <c r="AA8" s="40">
        <v>0.0</v>
      </c>
      <c r="AB8" s="40">
        <v>0.0</v>
      </c>
      <c r="AC8" s="40">
        <v>0.0</v>
      </c>
      <c r="AD8" s="56" t="s">
        <v>40</v>
      </c>
      <c r="AE8" s="37">
        <v>45178.0</v>
      </c>
      <c r="AF8" s="38" t="s">
        <v>63</v>
      </c>
      <c r="AG8" s="39" t="s">
        <v>63</v>
      </c>
      <c r="AH8" s="40">
        <v>0.0</v>
      </c>
      <c r="AI8" s="40">
        <v>0.0</v>
      </c>
      <c r="AJ8" s="40">
        <v>0.0</v>
      </c>
      <c r="AK8" s="47" t="s">
        <v>43</v>
      </c>
      <c r="AL8" s="37">
        <v>45179.0</v>
      </c>
      <c r="AM8" s="38" t="s">
        <v>63</v>
      </c>
      <c r="AN8" s="39" t="s">
        <v>63</v>
      </c>
      <c r="AO8" s="40">
        <v>0.0</v>
      </c>
      <c r="AP8" s="40">
        <v>0.0</v>
      </c>
      <c r="AQ8" s="40">
        <v>0.0</v>
      </c>
      <c r="AR8" s="47" t="s">
        <v>44</v>
      </c>
      <c r="AS8" s="37">
        <v>45180.0</v>
      </c>
      <c r="AT8" s="38" t="s">
        <v>63</v>
      </c>
      <c r="AU8" s="39" t="s">
        <v>63</v>
      </c>
      <c r="AV8" s="40">
        <v>0.0</v>
      </c>
      <c r="AW8" s="40">
        <v>0.0</v>
      </c>
      <c r="AX8" s="40">
        <v>0.0</v>
      </c>
      <c r="AY8" s="48"/>
      <c r="AZ8" s="49">
        <f t="shared" ref="AZ8:BB8" si="9">SUM(F8,M8,T8,AA8,AH8,AO8,AV8)</f>
        <v>0</v>
      </c>
      <c r="BA8" s="39">
        <f t="shared" si="9"/>
        <v>0</v>
      </c>
      <c r="BB8" s="39">
        <f t="shared" si="9"/>
        <v>0</v>
      </c>
      <c r="BC8" s="50">
        <f t="shared" si="3"/>
        <v>0</v>
      </c>
      <c r="BD8" s="51"/>
      <c r="BE8" s="39">
        <f t="shared" si="4"/>
        <v>0</v>
      </c>
      <c r="BF8" s="39">
        <f t="shared" si="5"/>
        <v>0</v>
      </c>
      <c r="BG8" s="39">
        <f t="shared" si="6"/>
        <v>0</v>
      </c>
      <c r="BH8" s="39">
        <f t="shared" si="7"/>
        <v>0</v>
      </c>
      <c r="BI8" s="51"/>
      <c r="BJ8" s="55" t="s">
        <v>49</v>
      </c>
      <c r="BK8" s="55">
        <f>BC60</f>
        <v>17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53"/>
      <c r="Q9" s="45"/>
      <c r="R9" s="39"/>
      <c r="S9" s="39"/>
      <c r="T9" s="40">
        <v>0.0</v>
      </c>
      <c r="U9" s="40">
        <v>0.0</v>
      </c>
      <c r="V9" s="40">
        <v>0.0</v>
      </c>
      <c r="W9" s="56" t="s">
        <v>37</v>
      </c>
      <c r="X9" s="37">
        <v>45177.0</v>
      </c>
      <c r="Y9" s="38" t="s">
        <v>273</v>
      </c>
      <c r="Z9" s="39" t="s">
        <v>39</v>
      </c>
      <c r="AA9" s="40">
        <v>5.5</v>
      </c>
      <c r="AB9" s="40">
        <v>1.0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54"/>
      <c r="AS9" s="45"/>
      <c r="AT9" s="63"/>
      <c r="AU9" s="127"/>
      <c r="AV9" s="128">
        <v>0.0</v>
      </c>
      <c r="AW9" s="128">
        <v>0.0</v>
      </c>
      <c r="AX9" s="129">
        <v>0.0</v>
      </c>
      <c r="AY9" s="48"/>
      <c r="AZ9" s="49">
        <f t="shared" ref="AZ9:BB9" si="10">SUM(F9,M9,T9,AA9,AH9,AO9,AV9)</f>
        <v>5.5</v>
      </c>
      <c r="BA9" s="39">
        <f t="shared" si="10"/>
        <v>1</v>
      </c>
      <c r="BB9" s="39">
        <f t="shared" si="10"/>
        <v>0</v>
      </c>
      <c r="BC9" s="50">
        <f t="shared" si="3"/>
        <v>6.5</v>
      </c>
      <c r="BD9" s="51"/>
      <c r="BE9" s="39">
        <f t="shared" si="4"/>
        <v>440</v>
      </c>
      <c r="BF9" s="39">
        <f t="shared" si="5"/>
        <v>88</v>
      </c>
      <c r="BG9" s="39">
        <f t="shared" si="6"/>
        <v>0</v>
      </c>
      <c r="BH9" s="39">
        <f t="shared" si="7"/>
        <v>528</v>
      </c>
      <c r="BI9" s="51"/>
      <c r="BJ9" s="62" t="s">
        <v>51</v>
      </c>
      <c r="BK9" s="62">
        <f>BC28</f>
        <v>150.5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41" t="s">
        <v>22</v>
      </c>
      <c r="J10" s="37">
        <v>45174.0</v>
      </c>
      <c r="K10" s="38" t="s">
        <v>272</v>
      </c>
      <c r="L10" s="39" t="s">
        <v>21</v>
      </c>
      <c r="M10" s="40">
        <v>0.0</v>
      </c>
      <c r="N10" s="40">
        <v>6.5</v>
      </c>
      <c r="O10" s="40">
        <v>0.0</v>
      </c>
      <c r="P10" s="42" t="s">
        <v>24</v>
      </c>
      <c r="Q10" s="37">
        <v>45175.0</v>
      </c>
      <c r="R10" s="38" t="s">
        <v>412</v>
      </c>
      <c r="S10" s="39" t="s">
        <v>413</v>
      </c>
      <c r="T10" s="40">
        <v>0.5</v>
      </c>
      <c r="U10" s="40">
        <v>7.5</v>
      </c>
      <c r="V10" s="40">
        <v>5.0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0.5</v>
      </c>
      <c r="BA10" s="39">
        <f t="shared" si="11"/>
        <v>14</v>
      </c>
      <c r="BB10" s="39">
        <f t="shared" si="11"/>
        <v>5</v>
      </c>
      <c r="BC10" s="50">
        <f t="shared" si="3"/>
        <v>19.5</v>
      </c>
      <c r="BD10" s="51"/>
      <c r="BE10" s="39">
        <f t="shared" si="4"/>
        <v>40</v>
      </c>
      <c r="BF10" s="39">
        <f t="shared" si="5"/>
        <v>1232</v>
      </c>
      <c r="BG10" s="39">
        <f t="shared" si="6"/>
        <v>400</v>
      </c>
      <c r="BH10" s="39">
        <f t="shared" si="7"/>
        <v>1672</v>
      </c>
      <c r="BI10" s="51"/>
      <c r="BJ10" s="62" t="s">
        <v>53</v>
      </c>
      <c r="BK10" s="62">
        <f>BC71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41" t="s">
        <v>22</v>
      </c>
      <c r="J12" s="37">
        <v>45174.0</v>
      </c>
      <c r="K12" s="38" t="s">
        <v>352</v>
      </c>
      <c r="L12" s="39" t="s">
        <v>208</v>
      </c>
      <c r="M12" s="40">
        <v>0.0</v>
      </c>
      <c r="N12" s="40">
        <v>5.5</v>
      </c>
      <c r="O12" s="40">
        <v>0.0</v>
      </c>
      <c r="P12" s="53"/>
      <c r="Q12" s="45"/>
      <c r="R12" s="39"/>
      <c r="S12" s="39"/>
      <c r="T12" s="40">
        <v>0.0</v>
      </c>
      <c r="U12" s="40">
        <v>0.0</v>
      </c>
      <c r="V12" s="40">
        <v>0.0</v>
      </c>
      <c r="W12" s="63"/>
      <c r="X12" s="45"/>
      <c r="Y12" s="39"/>
      <c r="Z12" s="39"/>
      <c r="AA12" s="40">
        <v>0.0</v>
      </c>
      <c r="AB12" s="40">
        <v>0.0</v>
      </c>
      <c r="AC12" s="40">
        <v>0.0</v>
      </c>
      <c r="AD12" s="56" t="s">
        <v>56</v>
      </c>
      <c r="AE12" s="37">
        <v>45177.0</v>
      </c>
      <c r="AF12" s="38" t="s">
        <v>352</v>
      </c>
      <c r="AG12" s="39" t="s">
        <v>208</v>
      </c>
      <c r="AH12" s="40">
        <v>0.0</v>
      </c>
      <c r="AI12" s="40">
        <v>5.5</v>
      </c>
      <c r="AJ12" s="40">
        <v>0.0</v>
      </c>
      <c r="AK12" s="149"/>
      <c r="AL12" s="45"/>
      <c r="AM12" s="39"/>
      <c r="AN12" s="39"/>
      <c r="AO12" s="40">
        <v>0.0</v>
      </c>
      <c r="AP12" s="40">
        <v>0.0</v>
      </c>
      <c r="AQ12" s="40">
        <v>0.0</v>
      </c>
      <c r="AR12" s="54"/>
      <c r="AS12" s="45"/>
      <c r="AT12" s="39"/>
      <c r="AU12" s="39"/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11</v>
      </c>
      <c r="BB12" s="39">
        <f t="shared" si="13"/>
        <v>0</v>
      </c>
      <c r="BC12" s="50">
        <f t="shared" si="3"/>
        <v>11</v>
      </c>
      <c r="BD12" s="51"/>
      <c r="BE12" s="39">
        <f>AZ12*67.31</f>
        <v>0</v>
      </c>
      <c r="BF12" s="39">
        <f>BA12*74</f>
        <v>814</v>
      </c>
      <c r="BG12" s="39">
        <f>BB12*84</f>
        <v>0</v>
      </c>
      <c r="BH12" s="39">
        <f t="shared" si="7"/>
        <v>814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BC82</f>
        <v>36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69</v>
      </c>
      <c r="BA14" s="78">
        <f t="shared" si="14"/>
        <v>102</v>
      </c>
      <c r="BB14" s="78">
        <f t="shared" si="14"/>
        <v>16</v>
      </c>
      <c r="BC14" s="79">
        <f t="shared" si="14"/>
        <v>187</v>
      </c>
      <c r="BD14" s="51"/>
      <c r="BE14" s="40">
        <f t="shared" ref="BE14:BG14" si="15">sum(BE5,BE6,BE7,BE8,BE9,BE10)</f>
        <v>5520</v>
      </c>
      <c r="BF14" s="40">
        <f t="shared" si="15"/>
        <v>8008</v>
      </c>
      <c r="BG14" s="40">
        <f t="shared" si="15"/>
        <v>1280</v>
      </c>
      <c r="BH14" s="40">
        <f>sum(BH5,BH6,BH7,BH8,BH9,BH10,BH11,BH12)</f>
        <v>15622</v>
      </c>
      <c r="BI14" s="51"/>
      <c r="BJ14" s="62" t="s">
        <v>59</v>
      </c>
      <c r="BK14" s="62">
        <f>BC92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BC129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45173.0</v>
      </c>
      <c r="F18" s="14"/>
      <c r="G18" s="14"/>
      <c r="H18" s="14"/>
      <c r="I18" s="15"/>
      <c r="J18" s="15"/>
      <c r="K18" s="16"/>
      <c r="L18" s="13">
        <v>45174.0</v>
      </c>
      <c r="M18" s="15"/>
      <c r="N18" s="15"/>
      <c r="O18" s="15"/>
      <c r="P18" s="15"/>
      <c r="Q18" s="11"/>
      <c r="R18" s="17"/>
      <c r="S18" s="13">
        <v>45175.0</v>
      </c>
      <c r="T18" s="11"/>
      <c r="U18" s="15"/>
      <c r="V18" s="15"/>
      <c r="W18" s="11"/>
      <c r="X18" s="18"/>
      <c r="Y18" s="14"/>
      <c r="Z18" s="13">
        <v>45176.0</v>
      </c>
      <c r="AA18" s="15"/>
      <c r="AB18" s="15"/>
      <c r="AC18" s="11"/>
      <c r="AD18" s="15"/>
      <c r="AE18" s="15"/>
      <c r="AF18" s="12"/>
      <c r="AG18" s="13">
        <v>45177.0</v>
      </c>
      <c r="AH18" s="15"/>
      <c r="AI18" s="11"/>
      <c r="AJ18" s="15"/>
      <c r="AK18" s="15"/>
      <c r="AL18" s="15"/>
      <c r="AM18" s="18"/>
      <c r="AN18" s="13">
        <v>45178.0</v>
      </c>
      <c r="AO18" s="11"/>
      <c r="AP18" s="19"/>
      <c r="AQ18" s="19"/>
      <c r="AR18" s="19"/>
      <c r="AS18" s="19"/>
      <c r="AT18" s="14"/>
      <c r="AU18" s="13">
        <v>45179.0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>SUM(BH5,BH48)</f>
        <v>4164</v>
      </c>
      <c r="BL19" s="32"/>
      <c r="BM19" s="32"/>
    </row>
    <row r="20">
      <c r="A20" s="94" t="s">
        <v>335</v>
      </c>
      <c r="B20" s="36" t="s">
        <v>19</v>
      </c>
      <c r="C20" s="37">
        <v>45173.0</v>
      </c>
      <c r="D20" s="42" t="s">
        <v>25</v>
      </c>
      <c r="E20" s="58" t="s">
        <v>25</v>
      </c>
      <c r="F20" s="40">
        <v>0.0</v>
      </c>
      <c r="G20" s="40">
        <v>0.0</v>
      </c>
      <c r="H20" s="40">
        <v>0.0</v>
      </c>
      <c r="I20" s="41" t="s">
        <v>22</v>
      </c>
      <c r="J20" s="37">
        <v>45174.0</v>
      </c>
      <c r="K20" s="42" t="s">
        <v>319</v>
      </c>
      <c r="L20" s="58" t="s">
        <v>266</v>
      </c>
      <c r="M20" s="40">
        <v>1.0</v>
      </c>
      <c r="N20" s="40">
        <v>7.0</v>
      </c>
      <c r="O20" s="40">
        <v>4.0</v>
      </c>
      <c r="P20" s="36" t="s">
        <v>24</v>
      </c>
      <c r="Q20" s="37">
        <v>45175.0</v>
      </c>
      <c r="R20" s="42" t="s">
        <v>211</v>
      </c>
      <c r="S20" s="58" t="s">
        <v>66</v>
      </c>
      <c r="T20" s="40">
        <v>0.0</v>
      </c>
      <c r="U20" s="40">
        <v>6.0</v>
      </c>
      <c r="V20" s="40">
        <v>0.0</v>
      </c>
      <c r="W20" s="43" t="s">
        <v>26</v>
      </c>
      <c r="X20" s="37">
        <v>45176.0</v>
      </c>
      <c r="Y20" s="42" t="s">
        <v>425</v>
      </c>
      <c r="Z20" s="58" t="s">
        <v>426</v>
      </c>
      <c r="AA20" s="40">
        <v>1.0</v>
      </c>
      <c r="AB20" s="40">
        <v>7.0</v>
      </c>
      <c r="AC20" s="40">
        <v>5.0</v>
      </c>
      <c r="AD20" s="56" t="s">
        <v>56</v>
      </c>
      <c r="AE20" s="37">
        <v>45177.0</v>
      </c>
      <c r="AF20" s="42" t="s">
        <v>425</v>
      </c>
      <c r="AG20" s="58" t="s">
        <v>426</v>
      </c>
      <c r="AH20" s="40">
        <v>1.0</v>
      </c>
      <c r="AI20" s="40">
        <v>7.0</v>
      </c>
      <c r="AJ20" s="40">
        <v>5.0</v>
      </c>
      <c r="AK20" s="284" t="s">
        <v>57</v>
      </c>
      <c r="AL20" s="37">
        <v>45178.0</v>
      </c>
      <c r="AM20" s="42" t="s">
        <v>25</v>
      </c>
      <c r="AN20" s="58" t="s">
        <v>25</v>
      </c>
      <c r="AO20" s="40">
        <v>0.0</v>
      </c>
      <c r="AP20" s="40">
        <v>0.0</v>
      </c>
      <c r="AQ20" s="40">
        <v>0.0</v>
      </c>
      <c r="AR20" s="36" t="s">
        <v>93</v>
      </c>
      <c r="AS20" s="37">
        <v>45179.0</v>
      </c>
      <c r="AT20" s="42" t="s">
        <v>211</v>
      </c>
      <c r="AU20" s="58" t="s">
        <v>66</v>
      </c>
      <c r="AV20" s="40">
        <v>0.0</v>
      </c>
      <c r="AW20" s="40">
        <v>6.0</v>
      </c>
      <c r="AX20" s="40">
        <v>0.0</v>
      </c>
      <c r="AY20" s="48"/>
      <c r="AZ20" s="49">
        <f t="shared" ref="AZ20:BB20" si="16">SUM(F20,M20,T20,AA20,AH20,AO20,AV20)</f>
        <v>3</v>
      </c>
      <c r="BA20" s="39">
        <f t="shared" si="16"/>
        <v>33</v>
      </c>
      <c r="BB20" s="39">
        <f t="shared" si="16"/>
        <v>14</v>
      </c>
      <c r="BC20" s="50">
        <f t="shared" ref="BC20:BC26" si="18">SUM(AZ20,BA20,BB20)</f>
        <v>50</v>
      </c>
      <c r="BD20" s="51"/>
      <c r="BE20" s="39">
        <f t="shared" ref="BE20:BE25" si="19">AZ20*80</f>
        <v>240</v>
      </c>
      <c r="BF20" s="39">
        <f t="shared" ref="BF20:BF25" si="20">BA20*88</f>
        <v>2904</v>
      </c>
      <c r="BG20" s="39">
        <f t="shared" ref="BG20:BG25" si="21">BB20*80</f>
        <v>1120</v>
      </c>
      <c r="BH20" s="39">
        <f t="shared" ref="BH20:BH26" si="22">sum(BE20,BF20,BG20)</f>
        <v>4264</v>
      </c>
      <c r="BI20" s="51"/>
      <c r="BJ20" s="39" t="s">
        <v>68</v>
      </c>
      <c r="BK20" s="93">
        <f t="shared" ref="BK20:BK22" si="23">BH6</f>
        <v>4516</v>
      </c>
      <c r="BL20" s="51"/>
      <c r="BM20" s="51"/>
    </row>
    <row r="21">
      <c r="A21" s="97" t="s">
        <v>69</v>
      </c>
      <c r="B21" s="41" t="s">
        <v>33</v>
      </c>
      <c r="C21" s="37">
        <v>45174.0</v>
      </c>
      <c r="D21" s="42" t="s">
        <v>315</v>
      </c>
      <c r="E21" s="58" t="s">
        <v>200</v>
      </c>
      <c r="F21" s="40">
        <v>6.0</v>
      </c>
      <c r="G21" s="40">
        <v>2.0</v>
      </c>
      <c r="H21" s="40">
        <v>0.5</v>
      </c>
      <c r="I21" s="57" t="s">
        <v>46</v>
      </c>
      <c r="J21" s="37">
        <v>45175.0</v>
      </c>
      <c r="K21" s="42" t="s">
        <v>315</v>
      </c>
      <c r="L21" s="58" t="s">
        <v>200</v>
      </c>
      <c r="M21" s="40">
        <v>6.0</v>
      </c>
      <c r="N21" s="40">
        <v>2.0</v>
      </c>
      <c r="O21" s="40">
        <v>0.5</v>
      </c>
      <c r="P21" s="38" t="s">
        <v>36</v>
      </c>
      <c r="Q21" s="37">
        <v>45176.0</v>
      </c>
      <c r="R21" s="42" t="s">
        <v>25</v>
      </c>
      <c r="S21" s="53" t="s">
        <v>25</v>
      </c>
      <c r="T21" s="40">
        <v>0.0</v>
      </c>
      <c r="U21" s="40">
        <v>0.0</v>
      </c>
      <c r="V21" s="40">
        <v>0.0</v>
      </c>
      <c r="W21" s="56" t="s">
        <v>37</v>
      </c>
      <c r="X21" s="37">
        <v>45177.0</v>
      </c>
      <c r="Y21" s="42" t="s">
        <v>166</v>
      </c>
      <c r="Z21" s="53" t="s">
        <v>166</v>
      </c>
      <c r="AA21" s="40">
        <v>0.0</v>
      </c>
      <c r="AB21" s="40">
        <v>0.0</v>
      </c>
      <c r="AC21" s="40">
        <v>0.0</v>
      </c>
      <c r="AD21" s="56" t="s">
        <v>40</v>
      </c>
      <c r="AE21" s="37">
        <v>45178.0</v>
      </c>
      <c r="AF21" s="42" t="s">
        <v>166</v>
      </c>
      <c r="AG21" s="53" t="s">
        <v>166</v>
      </c>
      <c r="AH21" s="40">
        <v>0.0</v>
      </c>
      <c r="AI21" s="40">
        <v>0.0</v>
      </c>
      <c r="AJ21" s="40">
        <v>0.0</v>
      </c>
      <c r="AK21" s="96" t="s">
        <v>43</v>
      </c>
      <c r="AL21" s="37">
        <v>45179.0</v>
      </c>
      <c r="AM21" s="42" t="s">
        <v>166</v>
      </c>
      <c r="AN21" s="53" t="s">
        <v>166</v>
      </c>
      <c r="AO21" s="40">
        <v>0.0</v>
      </c>
      <c r="AP21" s="40">
        <v>0.0</v>
      </c>
      <c r="AQ21" s="40">
        <v>0.0</v>
      </c>
      <c r="AR21" s="57" t="s">
        <v>44</v>
      </c>
      <c r="AS21" s="37">
        <v>45180.0</v>
      </c>
      <c r="AT21" s="42" t="s">
        <v>166</v>
      </c>
      <c r="AU21" s="53" t="s">
        <v>166</v>
      </c>
      <c r="AV21" s="40">
        <v>0.0</v>
      </c>
      <c r="AW21" s="40">
        <v>0.0</v>
      </c>
      <c r="AX21" s="40">
        <v>0.0</v>
      </c>
      <c r="AY21" s="48"/>
      <c r="AZ21" s="49">
        <f t="shared" ref="AZ21:BB21" si="17">SUM(F21,M21,T21,AA21,AH21,AO21,AV21)</f>
        <v>12</v>
      </c>
      <c r="BA21" s="39">
        <f t="shared" si="17"/>
        <v>4</v>
      </c>
      <c r="BB21" s="39">
        <f t="shared" si="17"/>
        <v>1</v>
      </c>
      <c r="BC21" s="50">
        <f t="shared" si="18"/>
        <v>17</v>
      </c>
      <c r="BD21" s="51"/>
      <c r="BE21" s="39">
        <f t="shared" si="19"/>
        <v>960</v>
      </c>
      <c r="BF21" s="39">
        <f t="shared" si="20"/>
        <v>352</v>
      </c>
      <c r="BG21" s="39">
        <f t="shared" si="21"/>
        <v>80</v>
      </c>
      <c r="BH21" s="39">
        <f t="shared" si="22"/>
        <v>1392</v>
      </c>
      <c r="BI21" s="51"/>
      <c r="BJ21" s="39" t="s">
        <v>72</v>
      </c>
      <c r="BK21" s="93">
        <f t="shared" si="23"/>
        <v>3928</v>
      </c>
      <c r="BL21" s="51"/>
      <c r="BM21" s="51"/>
    </row>
    <row r="22">
      <c r="A22" s="35" t="s">
        <v>73</v>
      </c>
      <c r="B22" s="41" t="s">
        <v>33</v>
      </c>
      <c r="C22" s="37">
        <v>45174.0</v>
      </c>
      <c r="D22" s="42" t="s">
        <v>25</v>
      </c>
      <c r="E22" s="58" t="s">
        <v>25</v>
      </c>
      <c r="F22" s="40">
        <v>0.0</v>
      </c>
      <c r="G22" s="40">
        <v>0.0</v>
      </c>
      <c r="H22" s="40">
        <v>0.0</v>
      </c>
      <c r="I22" s="57" t="s">
        <v>46</v>
      </c>
      <c r="J22" s="37">
        <v>45175.0</v>
      </c>
      <c r="K22" s="42" t="s">
        <v>63</v>
      </c>
      <c r="L22" s="58" t="s">
        <v>63</v>
      </c>
      <c r="M22" s="40">
        <v>0.0</v>
      </c>
      <c r="N22" s="40">
        <v>0.0</v>
      </c>
      <c r="O22" s="40">
        <v>0.0</v>
      </c>
      <c r="P22" s="38" t="s">
        <v>36</v>
      </c>
      <c r="Q22" s="37">
        <v>45176.0</v>
      </c>
      <c r="R22" s="42" t="s">
        <v>47</v>
      </c>
      <c r="S22" s="58" t="s">
        <v>318</v>
      </c>
      <c r="T22" s="40">
        <v>7.0</v>
      </c>
      <c r="U22" s="40">
        <v>1.0</v>
      </c>
      <c r="V22" s="40">
        <v>0.0</v>
      </c>
      <c r="W22" s="56" t="s">
        <v>37</v>
      </c>
      <c r="X22" s="37">
        <v>45177.0</v>
      </c>
      <c r="Y22" s="42" t="s">
        <v>112</v>
      </c>
      <c r="Z22" s="58" t="s">
        <v>71</v>
      </c>
      <c r="AA22" s="40">
        <v>6.5</v>
      </c>
      <c r="AB22" s="40">
        <v>1.0</v>
      </c>
      <c r="AC22" s="40">
        <v>0.0</v>
      </c>
      <c r="AD22" s="56" t="s">
        <v>40</v>
      </c>
      <c r="AE22" s="37">
        <v>45178.0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284" t="s">
        <v>57</v>
      </c>
      <c r="AL22" s="37">
        <v>45178.0</v>
      </c>
      <c r="AM22" s="42" t="s">
        <v>425</v>
      </c>
      <c r="AN22" s="58" t="s">
        <v>426</v>
      </c>
      <c r="AO22" s="40">
        <v>1.0</v>
      </c>
      <c r="AP22" s="40">
        <v>7.0</v>
      </c>
      <c r="AQ22" s="40">
        <v>5.0</v>
      </c>
      <c r="AR22" s="57" t="s">
        <v>44</v>
      </c>
      <c r="AS22" s="37">
        <v>45180.0</v>
      </c>
      <c r="AT22" s="42" t="s">
        <v>47</v>
      </c>
      <c r="AU22" s="58" t="s">
        <v>318</v>
      </c>
      <c r="AV22" s="40">
        <v>7.0</v>
      </c>
      <c r="AW22" s="40">
        <v>1.0</v>
      </c>
      <c r="AX22" s="40">
        <v>0.0</v>
      </c>
      <c r="AY22" s="48"/>
      <c r="AZ22" s="49">
        <f t="shared" ref="AZ22:BB22" si="24">SUM(F22,M22,T22,AA22,AH22,AO22,AV22)</f>
        <v>28</v>
      </c>
      <c r="BA22" s="39">
        <f t="shared" si="24"/>
        <v>11</v>
      </c>
      <c r="BB22" s="39">
        <f t="shared" si="24"/>
        <v>5</v>
      </c>
      <c r="BC22" s="50">
        <f t="shared" si="18"/>
        <v>44</v>
      </c>
      <c r="BD22" s="51"/>
      <c r="BE22" s="39">
        <f t="shared" si="19"/>
        <v>2240</v>
      </c>
      <c r="BF22" s="39">
        <f t="shared" si="20"/>
        <v>968</v>
      </c>
      <c r="BG22" s="39">
        <f t="shared" si="21"/>
        <v>400</v>
      </c>
      <c r="BH22" s="39">
        <f t="shared" si="22"/>
        <v>3608</v>
      </c>
      <c r="BI22" s="51"/>
      <c r="BJ22" s="39" t="s">
        <v>76</v>
      </c>
      <c r="BK22" s="93">
        <f t="shared" si="23"/>
        <v>0</v>
      </c>
      <c r="BL22" s="51"/>
      <c r="BM22" s="51"/>
    </row>
    <row r="23">
      <c r="A23" s="35" t="s">
        <v>52</v>
      </c>
      <c r="B23" s="36" t="s">
        <v>19</v>
      </c>
      <c r="C23" s="37">
        <v>45173.0</v>
      </c>
      <c r="D23" s="42" t="s">
        <v>211</v>
      </c>
      <c r="E23" s="58" t="s">
        <v>66</v>
      </c>
      <c r="F23" s="40">
        <v>0.0</v>
      </c>
      <c r="G23" s="40">
        <v>6.0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9"/>
      <c r="Q23" s="45"/>
      <c r="R23" s="53"/>
      <c r="S23" s="53"/>
      <c r="T23" s="40">
        <v>0.0</v>
      </c>
      <c r="U23" s="40">
        <v>0.0</v>
      </c>
      <c r="V23" s="40">
        <v>0.0</v>
      </c>
      <c r="W23" s="64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57" t="s">
        <v>44</v>
      </c>
      <c r="AS23" s="37">
        <v>45180.0</v>
      </c>
      <c r="AT23" s="42" t="s">
        <v>274</v>
      </c>
      <c r="AU23" s="58" t="s">
        <v>48</v>
      </c>
      <c r="AV23" s="40">
        <v>6.0</v>
      </c>
      <c r="AW23" s="40">
        <v>2.0</v>
      </c>
      <c r="AX23" s="40">
        <v>0.0</v>
      </c>
      <c r="AY23" s="48"/>
      <c r="AZ23" s="49">
        <f t="shared" ref="AZ23:BB23" si="25">SUM(F23,M23,T23,AA23,AH23,AO23,AV23)</f>
        <v>6</v>
      </c>
      <c r="BA23" s="39">
        <f t="shared" si="25"/>
        <v>8</v>
      </c>
      <c r="BB23" s="39">
        <f t="shared" si="25"/>
        <v>0</v>
      </c>
      <c r="BC23" s="50">
        <f t="shared" si="18"/>
        <v>14</v>
      </c>
      <c r="BD23" s="51"/>
      <c r="BE23" s="39">
        <f t="shared" si="19"/>
        <v>480</v>
      </c>
      <c r="BF23" s="39">
        <f t="shared" si="20"/>
        <v>704</v>
      </c>
      <c r="BG23" s="39">
        <f t="shared" si="21"/>
        <v>0</v>
      </c>
      <c r="BH23" s="39">
        <f t="shared" si="22"/>
        <v>1184</v>
      </c>
      <c r="BI23" s="51"/>
      <c r="BJ23" s="39" t="s">
        <v>340</v>
      </c>
      <c r="BK23" s="93">
        <f t="shared" ref="BK23:BK25" si="27">BH20</f>
        <v>4264</v>
      </c>
      <c r="BL23" s="51"/>
      <c r="BM23" s="51"/>
    </row>
    <row r="24">
      <c r="A24" s="35" t="s">
        <v>54</v>
      </c>
      <c r="B24" s="60"/>
      <c r="C24" s="45"/>
      <c r="D24" s="53"/>
      <c r="E24" s="58"/>
      <c r="F24" s="40">
        <v>0.0</v>
      </c>
      <c r="G24" s="40">
        <v>0.0</v>
      </c>
      <c r="H24" s="40">
        <v>0.0</v>
      </c>
      <c r="I24" s="61"/>
      <c r="J24" s="45"/>
      <c r="K24" s="53"/>
      <c r="L24" s="58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44"/>
      <c r="X24" s="45"/>
      <c r="Y24" s="53"/>
      <c r="Z24" s="58"/>
      <c r="AA24" s="40">
        <v>0.0</v>
      </c>
      <c r="AB24" s="40">
        <v>0.0</v>
      </c>
      <c r="AC24" s="40">
        <v>0.0</v>
      </c>
      <c r="AD24" s="44"/>
      <c r="AE24" s="45"/>
      <c r="AF24" s="53"/>
      <c r="AG24" s="53"/>
      <c r="AH24" s="40">
        <v>0.0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61"/>
      <c r="AS24" s="45"/>
      <c r="AT24" s="53"/>
      <c r="AU24" s="58"/>
      <c r="AV24" s="40">
        <v>0.0</v>
      </c>
      <c r="AW24" s="40">
        <v>0.0</v>
      </c>
      <c r="AX24" s="40">
        <v>0.0</v>
      </c>
      <c r="AY24" s="48"/>
      <c r="AZ24" s="49">
        <f t="shared" ref="AZ24:BB24" si="26">SUM(F24,M24,T24,AA24,AH24,AO24,AV24)</f>
        <v>0</v>
      </c>
      <c r="BA24" s="39">
        <f t="shared" si="26"/>
        <v>0</v>
      </c>
      <c r="BB24" s="39">
        <f t="shared" si="26"/>
        <v>0</v>
      </c>
      <c r="BC24" s="50">
        <f t="shared" si="18"/>
        <v>0</v>
      </c>
      <c r="BD24" s="51"/>
      <c r="BE24" s="39">
        <f t="shared" si="19"/>
        <v>0</v>
      </c>
      <c r="BF24" s="39">
        <f t="shared" si="20"/>
        <v>0</v>
      </c>
      <c r="BG24" s="39">
        <f t="shared" si="21"/>
        <v>0</v>
      </c>
      <c r="BH24" s="39">
        <f t="shared" si="22"/>
        <v>0</v>
      </c>
      <c r="BI24" s="51"/>
      <c r="BJ24" s="39" t="s">
        <v>80</v>
      </c>
      <c r="BK24" s="93">
        <f t="shared" si="27"/>
        <v>1392</v>
      </c>
      <c r="BL24" s="51"/>
      <c r="BM24" s="51"/>
    </row>
    <row r="25">
      <c r="A25" s="59" t="s">
        <v>50</v>
      </c>
      <c r="B25" s="144"/>
      <c r="C25" s="45"/>
      <c r="D25" s="53"/>
      <c r="E25" s="58"/>
      <c r="F25" s="40">
        <v>0.0</v>
      </c>
      <c r="G25" s="40">
        <v>0.0</v>
      </c>
      <c r="H25" s="40">
        <v>0.0</v>
      </c>
      <c r="I25" s="57" t="s">
        <v>46</v>
      </c>
      <c r="J25" s="37">
        <v>45175.0</v>
      </c>
      <c r="K25" s="42" t="s">
        <v>426</v>
      </c>
      <c r="L25" s="58" t="s">
        <v>425</v>
      </c>
      <c r="M25" s="40">
        <v>1.0</v>
      </c>
      <c r="N25" s="40">
        <v>0.0</v>
      </c>
      <c r="O25" s="40">
        <v>0.0</v>
      </c>
      <c r="P25" s="38" t="s">
        <v>36</v>
      </c>
      <c r="Q25" s="37">
        <v>45176.0</v>
      </c>
      <c r="R25" s="42" t="s">
        <v>274</v>
      </c>
      <c r="S25" s="58" t="s">
        <v>48</v>
      </c>
      <c r="T25" s="40">
        <v>6.0</v>
      </c>
      <c r="U25" s="40">
        <v>2.0</v>
      </c>
      <c r="V25" s="40">
        <v>0.0</v>
      </c>
      <c r="W25" s="44"/>
      <c r="X25" s="45"/>
      <c r="Y25" s="53"/>
      <c r="Z25" s="58"/>
      <c r="AA25" s="40">
        <v>0.0</v>
      </c>
      <c r="AB25" s="40">
        <v>0.0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96" t="s">
        <v>43</v>
      </c>
      <c r="AL25" s="37">
        <v>45179.0</v>
      </c>
      <c r="AM25" s="42" t="s">
        <v>315</v>
      </c>
      <c r="AN25" s="58" t="s">
        <v>200</v>
      </c>
      <c r="AO25" s="40">
        <v>6.0</v>
      </c>
      <c r="AP25" s="40">
        <v>2.0</v>
      </c>
      <c r="AQ25" s="40">
        <v>0.5</v>
      </c>
      <c r="AR25" s="63"/>
      <c r="AS25" s="45"/>
      <c r="AT25" s="53"/>
      <c r="AU25" s="58"/>
      <c r="AV25" s="40">
        <v>0.0</v>
      </c>
      <c r="AW25" s="40">
        <v>0.0</v>
      </c>
      <c r="AX25" s="40">
        <v>0.0</v>
      </c>
      <c r="AZ25" s="49">
        <f t="shared" ref="AZ25:BB25" si="28">SUM(F25,M25,T25,AA25,AH25,AO25,AV25)</f>
        <v>13</v>
      </c>
      <c r="BA25" s="39">
        <f t="shared" si="28"/>
        <v>4</v>
      </c>
      <c r="BB25" s="39">
        <f t="shared" si="28"/>
        <v>0.5</v>
      </c>
      <c r="BC25" s="50">
        <f t="shared" si="18"/>
        <v>17.5</v>
      </c>
      <c r="BD25" s="51"/>
      <c r="BE25" s="39">
        <f t="shared" si="19"/>
        <v>1040</v>
      </c>
      <c r="BF25" s="39">
        <f t="shared" si="20"/>
        <v>352</v>
      </c>
      <c r="BG25" s="39">
        <f t="shared" si="21"/>
        <v>40</v>
      </c>
      <c r="BH25" s="39">
        <f t="shared" si="22"/>
        <v>1432</v>
      </c>
      <c r="BI25" s="51"/>
      <c r="BJ25" s="39" t="s">
        <v>81</v>
      </c>
      <c r="BK25" s="93">
        <f t="shared" si="27"/>
        <v>3608</v>
      </c>
      <c r="BL25" s="99"/>
      <c r="BM25" s="51"/>
    </row>
    <row r="26">
      <c r="A26" s="59" t="s">
        <v>55</v>
      </c>
      <c r="B26" s="41" t="s">
        <v>33</v>
      </c>
      <c r="C26" s="37">
        <v>45174.0</v>
      </c>
      <c r="D26" s="42" t="s">
        <v>274</v>
      </c>
      <c r="E26" s="58" t="s">
        <v>48</v>
      </c>
      <c r="F26" s="40">
        <v>6.0</v>
      </c>
      <c r="G26" s="40">
        <v>2.0</v>
      </c>
      <c r="H26" s="40">
        <v>0.0</v>
      </c>
      <c r="I26" s="61"/>
      <c r="J26" s="45"/>
      <c r="K26" s="53"/>
      <c r="L26" s="58"/>
      <c r="M26" s="40">
        <v>0.0</v>
      </c>
      <c r="N26" s="40">
        <v>0.0</v>
      </c>
      <c r="O26" s="40">
        <v>0.0</v>
      </c>
      <c r="P26" s="39"/>
      <c r="Q26" s="45"/>
      <c r="R26" s="53"/>
      <c r="S26" s="58"/>
      <c r="T26" s="40">
        <v>0.0</v>
      </c>
      <c r="U26" s="40">
        <v>0.0</v>
      </c>
      <c r="V26" s="40">
        <v>0.0</v>
      </c>
      <c r="W26" s="44"/>
      <c r="X26" s="45"/>
      <c r="Y26" s="53"/>
      <c r="Z26" s="53"/>
      <c r="AA26" s="40">
        <v>0.0</v>
      </c>
      <c r="AB26" s="40">
        <v>0.0</v>
      </c>
      <c r="AC26" s="40">
        <v>0.0</v>
      </c>
      <c r="AD26" s="44"/>
      <c r="AE26" s="45"/>
      <c r="AF26" s="53"/>
      <c r="AG26" s="58"/>
      <c r="AH26" s="40">
        <v>0.0</v>
      </c>
      <c r="AI26" s="40">
        <v>0.0</v>
      </c>
      <c r="AJ26" s="40">
        <v>0.0</v>
      </c>
      <c r="AK26" s="92"/>
      <c r="AL26" s="45"/>
      <c r="AM26" s="53"/>
      <c r="AN26" s="58"/>
      <c r="AO26" s="40">
        <v>0.0</v>
      </c>
      <c r="AP26" s="40">
        <v>0.0</v>
      </c>
      <c r="AQ26" s="40">
        <v>0.0</v>
      </c>
      <c r="AR26" s="63"/>
      <c r="AS26" s="45"/>
      <c r="AT26" s="53"/>
      <c r="AU26" s="58"/>
      <c r="AV26" s="40">
        <v>0.0</v>
      </c>
      <c r="AW26" s="40">
        <v>0.0</v>
      </c>
      <c r="AX26" s="40">
        <v>0.0</v>
      </c>
      <c r="AZ26" s="49">
        <f t="shared" ref="AZ26:BB26" si="29">SUM(F26,M26,T26,AA26,AH26,AO26,AV26)</f>
        <v>6</v>
      </c>
      <c r="BA26" s="39">
        <f t="shared" si="29"/>
        <v>2</v>
      </c>
      <c r="BB26" s="39">
        <f t="shared" si="29"/>
        <v>0</v>
      </c>
      <c r="BC26" s="50">
        <f t="shared" si="18"/>
        <v>8</v>
      </c>
      <c r="BD26" s="51"/>
      <c r="BE26" s="39">
        <f>AZ26*67.31</f>
        <v>403.86</v>
      </c>
      <c r="BF26" s="39">
        <f>BA26*74</f>
        <v>148</v>
      </c>
      <c r="BG26" s="39">
        <f>BB26*84</f>
        <v>0</v>
      </c>
      <c r="BH26" s="39">
        <f t="shared" si="22"/>
        <v>551.86</v>
      </c>
      <c r="BI26" s="51"/>
      <c r="BJ26" s="39"/>
      <c r="BK26" s="93"/>
      <c r="BL26" s="99"/>
      <c r="BM26" s="51"/>
    </row>
    <row r="27">
      <c r="AZ27" s="51"/>
      <c r="BA27" s="51"/>
      <c r="BB27" s="51"/>
      <c r="BC27" s="51"/>
      <c r="BD27" s="51"/>
      <c r="BE27" s="39"/>
      <c r="BF27" s="39"/>
      <c r="BG27" s="39"/>
      <c r="BH27" s="39"/>
      <c r="BI27" s="51"/>
      <c r="BJ27" s="39" t="s">
        <v>83</v>
      </c>
      <c r="BK27" s="93">
        <f t="shared" ref="BK27:BK29" si="31">BH32</f>
        <v>4208</v>
      </c>
      <c r="BL27" s="51"/>
      <c r="BM27" s="51"/>
    </row>
    <row r="28">
      <c r="AY28" s="76" t="s">
        <v>14</v>
      </c>
      <c r="AZ28" s="77">
        <f t="shared" ref="AZ28:BA28" si="30">SUM(AZ20,AZ21,AZ22,AZ23,AZ24,AZ25,AZ26)</f>
        <v>68</v>
      </c>
      <c r="BA28" s="78">
        <f t="shared" si="30"/>
        <v>62</v>
      </c>
      <c r="BB28" s="78">
        <f>SUM(BB20,BB21,BB22,BB23,BB24,BB25)</f>
        <v>20.5</v>
      </c>
      <c r="BC28" s="79">
        <f>SUM(BC20,BC21,BC22,BC23,BC24,BC25,BC26)</f>
        <v>150.5</v>
      </c>
      <c r="BD28" s="51"/>
      <c r="BE28" s="40">
        <f>sum(BE20,BE21,BE22,BE23,BE24,BE25)</f>
        <v>4960</v>
      </c>
      <c r="BF28" s="40">
        <f>sum(BF20,BF21,BF22,BF23,BF24,BF255)</f>
        <v>4928</v>
      </c>
      <c r="BG28" s="40">
        <f>sum(BG20,BG21,BG22,BG23,BG24,BG25)</f>
        <v>1640</v>
      </c>
      <c r="BH28" s="40">
        <f>SUM(BH20,BH21,BH22,BH23,BH24,BH25,BH26)</f>
        <v>12431.86</v>
      </c>
      <c r="BI28" s="51"/>
      <c r="BJ28" s="39" t="s">
        <v>84</v>
      </c>
      <c r="BK28" s="93">
        <f t="shared" si="31"/>
        <v>3696</v>
      </c>
      <c r="BL28" s="51"/>
      <c r="BM28" s="51"/>
    </row>
    <row r="29">
      <c r="A29" s="100"/>
      <c r="B29" s="101"/>
      <c r="C29" s="101"/>
      <c r="D29" s="3"/>
      <c r="E29" s="4"/>
      <c r="F29" s="102"/>
      <c r="G29" s="102"/>
      <c r="H29" s="102"/>
      <c r="I29" s="102"/>
      <c r="J29" s="102"/>
      <c r="K29" s="6" t="s">
        <v>85</v>
      </c>
      <c r="L29" s="4"/>
      <c r="T29" s="103"/>
      <c r="U29" s="103"/>
      <c r="V29" s="103"/>
      <c r="W29" s="103"/>
      <c r="X29" s="104"/>
      <c r="Y29" s="104"/>
      <c r="Z29" s="105"/>
      <c r="AA29" s="104"/>
      <c r="AB29" s="104"/>
      <c r="AC29" s="104"/>
      <c r="AD29" s="104"/>
      <c r="AE29" s="104"/>
      <c r="AF29" s="9" t="s">
        <v>85</v>
      </c>
      <c r="AG29" s="4"/>
      <c r="AH29" s="104"/>
      <c r="AI29" s="104"/>
      <c r="AJ29" s="104"/>
      <c r="AK29" s="104"/>
      <c r="AL29" s="104"/>
      <c r="AM29" s="104"/>
      <c r="AN29" s="105"/>
      <c r="AO29" s="104"/>
      <c r="AP29" s="104"/>
      <c r="AQ29" s="104"/>
      <c r="AR29" s="104"/>
      <c r="AS29" s="104"/>
      <c r="AT29" s="9" t="s">
        <v>85</v>
      </c>
      <c r="AU29" s="4"/>
      <c r="AV29" s="105"/>
      <c r="AW29" s="105"/>
      <c r="AX29" s="105"/>
      <c r="AY29" s="105"/>
      <c r="AZ29" s="105"/>
      <c r="BA29" s="105"/>
      <c r="BB29" s="105"/>
      <c r="BC29" s="105"/>
      <c r="BD29" s="106"/>
      <c r="BE29" s="106"/>
      <c r="BF29" s="9" t="s">
        <v>85</v>
      </c>
      <c r="BG29" s="4"/>
      <c r="BH29" s="106"/>
      <c r="BI29" s="106"/>
      <c r="BJ29" s="39" t="s">
        <v>86</v>
      </c>
      <c r="BK29" s="93">
        <f t="shared" si="31"/>
        <v>3680</v>
      </c>
      <c r="BL29" s="106"/>
      <c r="BM29" s="106"/>
    </row>
    <row r="30">
      <c r="A30" s="10"/>
      <c r="B30" s="11"/>
      <c r="C30" s="11"/>
      <c r="D30" s="12"/>
      <c r="E30" s="13">
        <v>45173.0</v>
      </c>
      <c r="F30" s="14"/>
      <c r="G30" s="14"/>
      <c r="H30" s="14"/>
      <c r="I30" s="15"/>
      <c r="J30" s="15"/>
      <c r="K30" s="16"/>
      <c r="L30" s="13">
        <v>45174.0</v>
      </c>
      <c r="M30" s="15"/>
      <c r="N30" s="15"/>
      <c r="O30" s="15"/>
      <c r="P30" s="15"/>
      <c r="Q30" s="11"/>
      <c r="R30" s="17"/>
      <c r="S30" s="13">
        <v>45175.0</v>
      </c>
      <c r="T30" s="11"/>
      <c r="U30" s="15"/>
      <c r="V30" s="15"/>
      <c r="W30" s="11"/>
      <c r="X30" s="18"/>
      <c r="Y30" s="14"/>
      <c r="Z30" s="13">
        <v>45176.0</v>
      </c>
      <c r="AA30" s="15"/>
      <c r="AB30" s="15"/>
      <c r="AC30" s="11"/>
      <c r="AD30" s="15"/>
      <c r="AE30" s="15"/>
      <c r="AF30" s="12"/>
      <c r="AG30" s="13">
        <v>45177.0</v>
      </c>
      <c r="AH30" s="15"/>
      <c r="AI30" s="11"/>
      <c r="AJ30" s="15"/>
      <c r="AK30" s="15"/>
      <c r="AL30" s="15"/>
      <c r="AM30" s="18"/>
      <c r="AN30" s="13">
        <v>45178.0</v>
      </c>
      <c r="AO30" s="11"/>
      <c r="AP30" s="19"/>
      <c r="AQ30" s="19"/>
      <c r="AR30" s="19"/>
      <c r="AS30" s="19"/>
      <c r="AT30" s="14"/>
      <c r="AU30" s="13">
        <v>45179.0</v>
      </c>
      <c r="AV30" s="19"/>
      <c r="AW30" s="19"/>
      <c r="AX30" s="19"/>
      <c r="AY30" s="20"/>
      <c r="AZ30" s="19"/>
      <c r="BA30" s="19"/>
      <c r="BB30" s="19"/>
      <c r="BC30" s="19"/>
      <c r="BD30" s="20"/>
      <c r="BE30" s="21"/>
      <c r="BF30" s="22"/>
      <c r="BG30" s="4"/>
      <c r="BH30" s="19"/>
      <c r="BI30" s="23"/>
      <c r="BJ30" s="16"/>
      <c r="BK30" s="16"/>
      <c r="BL30" s="20"/>
      <c r="BM30" s="20"/>
    </row>
    <row r="31">
      <c r="A31" s="107"/>
      <c r="B31" s="26"/>
      <c r="C31" s="26"/>
      <c r="D31" s="26" t="s">
        <v>2</v>
      </c>
      <c r="E31" s="26" t="s">
        <v>3</v>
      </c>
      <c r="F31" s="26" t="s">
        <v>4</v>
      </c>
      <c r="G31" s="26" t="s">
        <v>5</v>
      </c>
      <c r="H31" s="26" t="s">
        <v>6</v>
      </c>
      <c r="I31" s="26"/>
      <c r="J31" s="26"/>
      <c r="K31" s="26" t="s">
        <v>2</v>
      </c>
      <c r="L31" s="26" t="s">
        <v>7</v>
      </c>
      <c r="M31" s="26" t="s">
        <v>4</v>
      </c>
      <c r="N31" s="26" t="s">
        <v>5</v>
      </c>
      <c r="O31" s="26" t="s">
        <v>6</v>
      </c>
      <c r="P31" s="26"/>
      <c r="Q31" s="26"/>
      <c r="R31" s="26" t="s">
        <v>2</v>
      </c>
      <c r="S31" s="26" t="s">
        <v>8</v>
      </c>
      <c r="T31" s="26" t="s">
        <v>4</v>
      </c>
      <c r="U31" s="26" t="s">
        <v>5</v>
      </c>
      <c r="V31" s="26" t="s">
        <v>6</v>
      </c>
      <c r="W31" s="28"/>
      <c r="X31" s="29"/>
      <c r="Y31" s="29" t="s">
        <v>2</v>
      </c>
      <c r="Z31" s="29" t="s">
        <v>9</v>
      </c>
      <c r="AA31" s="26" t="s">
        <v>4</v>
      </c>
      <c r="AB31" s="26" t="s">
        <v>5</v>
      </c>
      <c r="AC31" s="26" t="s">
        <v>6</v>
      </c>
      <c r="AD31" s="29"/>
      <c r="AE31" s="29"/>
      <c r="AF31" s="29" t="s">
        <v>2</v>
      </c>
      <c r="AG31" s="29" t="s">
        <v>10</v>
      </c>
      <c r="AH31" s="26" t="s">
        <v>4</v>
      </c>
      <c r="AI31" s="26" t="s">
        <v>5</v>
      </c>
      <c r="AJ31" s="26" t="s">
        <v>6</v>
      </c>
      <c r="AK31" s="29"/>
      <c r="AL31" s="29"/>
      <c r="AM31" s="29" t="s">
        <v>2</v>
      </c>
      <c r="AN31" s="29" t="s">
        <v>11</v>
      </c>
      <c r="AO31" s="26" t="s">
        <v>4</v>
      </c>
      <c r="AP31" s="26" t="s">
        <v>5</v>
      </c>
      <c r="AQ31" s="26" t="s">
        <v>6</v>
      </c>
      <c r="AR31" s="29"/>
      <c r="AS31" s="29"/>
      <c r="AT31" s="29" t="s">
        <v>2</v>
      </c>
      <c r="AU31" s="29" t="s">
        <v>12</v>
      </c>
      <c r="AV31" s="26" t="s">
        <v>4</v>
      </c>
      <c r="AW31" s="26" t="s">
        <v>5</v>
      </c>
      <c r="AX31" s="26" t="s">
        <v>6</v>
      </c>
      <c r="AY31" s="30"/>
      <c r="AZ31" s="31" t="s">
        <v>4</v>
      </c>
      <c r="BA31" s="31" t="s">
        <v>13</v>
      </c>
      <c r="BB31" s="31" t="s">
        <v>6</v>
      </c>
      <c r="BC31" s="31" t="s">
        <v>14</v>
      </c>
      <c r="BD31" s="32"/>
      <c r="BE31" s="33" t="s">
        <v>4</v>
      </c>
      <c r="BF31" s="33" t="s">
        <v>13</v>
      </c>
      <c r="BG31" s="33" t="s">
        <v>6</v>
      </c>
      <c r="BH31" s="33" t="s">
        <v>15</v>
      </c>
      <c r="BI31" s="32"/>
      <c r="BJ31" s="92" t="s">
        <v>87</v>
      </c>
      <c r="BK31" s="93">
        <f>BH65</f>
        <v>3788</v>
      </c>
      <c r="BL31" s="32"/>
      <c r="BM31" s="32"/>
    </row>
    <row r="32">
      <c r="A32" s="35" t="s">
        <v>88</v>
      </c>
      <c r="B32" s="36" t="s">
        <v>19</v>
      </c>
      <c r="C32" s="37">
        <v>45173.0</v>
      </c>
      <c r="D32" s="42" t="s">
        <v>277</v>
      </c>
      <c r="E32" s="39" t="s">
        <v>90</v>
      </c>
      <c r="F32" s="40">
        <v>0.0</v>
      </c>
      <c r="G32" s="40">
        <v>7.5</v>
      </c>
      <c r="H32" s="40">
        <v>0.0</v>
      </c>
      <c r="I32" s="41" t="s">
        <v>22</v>
      </c>
      <c r="J32" s="37">
        <v>45174.0</v>
      </c>
      <c r="K32" s="42" t="s">
        <v>277</v>
      </c>
      <c r="L32" s="39" t="s">
        <v>90</v>
      </c>
      <c r="M32" s="40">
        <v>0.0</v>
      </c>
      <c r="N32" s="40">
        <v>7.5</v>
      </c>
      <c r="O32" s="40">
        <v>0.0</v>
      </c>
      <c r="P32" s="43" t="s">
        <v>24</v>
      </c>
      <c r="Q32" s="37">
        <v>45175.0</v>
      </c>
      <c r="R32" s="42" t="s">
        <v>277</v>
      </c>
      <c r="S32" s="39" t="s">
        <v>90</v>
      </c>
      <c r="T32" s="40">
        <v>0.0</v>
      </c>
      <c r="U32" s="40">
        <v>7.5</v>
      </c>
      <c r="V32" s="40">
        <v>0.0</v>
      </c>
      <c r="W32" s="43" t="s">
        <v>26</v>
      </c>
      <c r="X32" s="37">
        <v>45176.0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56" t="s">
        <v>56</v>
      </c>
      <c r="AE32" s="37">
        <v>45177.0</v>
      </c>
      <c r="AF32" s="42" t="s">
        <v>25</v>
      </c>
      <c r="AG32" s="39" t="s">
        <v>25</v>
      </c>
      <c r="AH32" s="40">
        <v>0.0</v>
      </c>
      <c r="AI32" s="40">
        <v>0.0</v>
      </c>
      <c r="AJ32" s="40">
        <v>0.0</v>
      </c>
      <c r="AK32" s="66" t="s">
        <v>57</v>
      </c>
      <c r="AL32" s="37">
        <v>45178.0</v>
      </c>
      <c r="AM32" s="42" t="s">
        <v>278</v>
      </c>
      <c r="AN32" s="108" t="s">
        <v>92</v>
      </c>
      <c r="AO32" s="40">
        <v>0.0</v>
      </c>
      <c r="AP32" s="40">
        <v>8.0</v>
      </c>
      <c r="AQ32" s="40">
        <v>0.0</v>
      </c>
      <c r="AR32" s="36" t="s">
        <v>93</v>
      </c>
      <c r="AS32" s="37">
        <v>45179.0</v>
      </c>
      <c r="AT32" s="42" t="s">
        <v>427</v>
      </c>
      <c r="AU32" s="39" t="s">
        <v>428</v>
      </c>
      <c r="AV32" s="40">
        <v>0.0</v>
      </c>
      <c r="AW32" s="40">
        <v>8.0</v>
      </c>
      <c r="AX32" s="40">
        <v>2.0</v>
      </c>
      <c r="AY32" s="48"/>
      <c r="AZ32" s="49">
        <f t="shared" ref="AZ32:BB32" si="32">SUM(F32,M32,T32,AA32,AH32,AO32,AV32)</f>
        <v>0</v>
      </c>
      <c r="BA32" s="39">
        <f t="shared" si="32"/>
        <v>46</v>
      </c>
      <c r="BB32" s="39">
        <f t="shared" si="32"/>
        <v>2</v>
      </c>
      <c r="BC32" s="50">
        <f t="shared" ref="BC32:BC38" si="34">SUM(AZ32,BA32,BB32)</f>
        <v>48</v>
      </c>
      <c r="BD32" s="51"/>
      <c r="BE32" s="39">
        <f t="shared" ref="BE32:BE38" si="35">AZ32*80</f>
        <v>0</v>
      </c>
      <c r="BF32" s="39">
        <f t="shared" ref="BF32:BF38" si="36">BA32*88</f>
        <v>4048</v>
      </c>
      <c r="BG32" s="39">
        <f t="shared" ref="BG32:BG38" si="37">BB32*80</f>
        <v>160</v>
      </c>
      <c r="BH32" s="39">
        <f t="shared" ref="BH32:BH36" si="38">sum(BE32,BF32,BG32)</f>
        <v>4208</v>
      </c>
      <c r="BI32" s="51"/>
      <c r="BJ32" s="39" t="s">
        <v>96</v>
      </c>
      <c r="BK32" s="93">
        <f>SUM(BH12,BH26,BH76)</f>
        <v>3855.92</v>
      </c>
      <c r="BL32" s="51"/>
      <c r="BM32" s="51"/>
    </row>
    <row r="33">
      <c r="A33" s="109" t="s">
        <v>97</v>
      </c>
      <c r="B33" s="41" t="s">
        <v>33</v>
      </c>
      <c r="C33" s="37">
        <v>45174.0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57" t="s">
        <v>46</v>
      </c>
      <c r="J33" s="37">
        <v>45175.0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 t="s">
        <v>36</v>
      </c>
      <c r="Q33" s="37">
        <v>45176.0</v>
      </c>
      <c r="R33" s="96" t="s">
        <v>74</v>
      </c>
      <c r="S33" s="110" t="s">
        <v>99</v>
      </c>
      <c r="T33" s="40">
        <v>7.0</v>
      </c>
      <c r="U33" s="40">
        <v>0.5</v>
      </c>
      <c r="V33" s="40">
        <v>0.0</v>
      </c>
      <c r="W33" s="56" t="s">
        <v>37</v>
      </c>
      <c r="X33" s="37">
        <v>45177.0</v>
      </c>
      <c r="Y33" s="96" t="s">
        <v>74</v>
      </c>
      <c r="Z33" s="110" t="s">
        <v>99</v>
      </c>
      <c r="AA33" s="40">
        <v>7.0</v>
      </c>
      <c r="AB33" s="40">
        <v>0.5</v>
      </c>
      <c r="AC33" s="40">
        <v>0.0</v>
      </c>
      <c r="AD33" s="56" t="s">
        <v>40</v>
      </c>
      <c r="AE33" s="37">
        <v>45178.0</v>
      </c>
      <c r="AF33" s="56" t="s">
        <v>281</v>
      </c>
      <c r="AG33" s="110" t="s">
        <v>101</v>
      </c>
      <c r="AH33" s="40">
        <v>8.0</v>
      </c>
      <c r="AI33" s="40">
        <v>0.0</v>
      </c>
      <c r="AJ33" s="40">
        <v>0.0</v>
      </c>
      <c r="AK33" s="96" t="s">
        <v>43</v>
      </c>
      <c r="AL33" s="37">
        <v>45179.0</v>
      </c>
      <c r="AM33" s="56" t="s">
        <v>281</v>
      </c>
      <c r="AN33" s="110" t="s">
        <v>101</v>
      </c>
      <c r="AO33" s="40">
        <v>8.0</v>
      </c>
      <c r="AP33" s="40">
        <v>0.0</v>
      </c>
      <c r="AQ33" s="40">
        <v>0.0</v>
      </c>
      <c r="AR33" s="57" t="s">
        <v>44</v>
      </c>
      <c r="AS33" s="37">
        <v>45180.0</v>
      </c>
      <c r="AT33" s="95" t="s">
        <v>25</v>
      </c>
      <c r="AU33" s="98" t="s">
        <v>25</v>
      </c>
      <c r="AV33" s="40">
        <v>0.0</v>
      </c>
      <c r="AW33" s="40">
        <v>0.0</v>
      </c>
      <c r="AX33" s="40">
        <v>0.0</v>
      </c>
      <c r="AY33" s="48"/>
      <c r="AZ33" s="49">
        <f t="shared" ref="AZ33:BB33" si="33">SUM(F33,M33,T33,AA33,AH33,AO33,AV33)</f>
        <v>44</v>
      </c>
      <c r="BA33" s="39">
        <f t="shared" si="33"/>
        <v>2</v>
      </c>
      <c r="BB33" s="39">
        <f t="shared" si="33"/>
        <v>0</v>
      </c>
      <c r="BC33" s="50">
        <f t="shared" si="34"/>
        <v>46</v>
      </c>
      <c r="BD33" s="51"/>
      <c r="BE33" s="39">
        <f t="shared" si="35"/>
        <v>3520</v>
      </c>
      <c r="BF33" s="39">
        <f t="shared" si="36"/>
        <v>176</v>
      </c>
      <c r="BG33" s="39">
        <f t="shared" si="37"/>
        <v>0</v>
      </c>
      <c r="BH33" s="39">
        <f t="shared" si="38"/>
        <v>3696</v>
      </c>
      <c r="BI33" s="51"/>
      <c r="BJ33" s="39" t="s">
        <v>102</v>
      </c>
      <c r="BK33" s="62">
        <f>sum(BH11,BH24,BH35,BH47,BH58,BH77)</f>
        <v>0</v>
      </c>
      <c r="BL33" s="51"/>
      <c r="BM33" s="51"/>
    </row>
    <row r="34">
      <c r="A34" s="35" t="s">
        <v>103</v>
      </c>
      <c r="B34" s="41" t="s">
        <v>33</v>
      </c>
      <c r="C34" s="37">
        <v>45174.0</v>
      </c>
      <c r="D34" s="96" t="s">
        <v>112</v>
      </c>
      <c r="E34" s="110" t="s">
        <v>71</v>
      </c>
      <c r="F34" s="40">
        <v>6.5</v>
      </c>
      <c r="G34" s="40">
        <v>1.0</v>
      </c>
      <c r="H34" s="40">
        <v>0.0</v>
      </c>
      <c r="I34" s="57" t="s">
        <v>46</v>
      </c>
      <c r="J34" s="37">
        <v>45175.0</v>
      </c>
      <c r="K34" s="96" t="s">
        <v>25</v>
      </c>
      <c r="L34" s="110" t="s">
        <v>25</v>
      </c>
      <c r="M34" s="40">
        <v>0.0</v>
      </c>
      <c r="N34" s="40">
        <v>0.0</v>
      </c>
      <c r="O34" s="40">
        <v>0.0</v>
      </c>
      <c r="P34" s="38" t="s">
        <v>36</v>
      </c>
      <c r="Q34" s="37">
        <v>45176.0</v>
      </c>
      <c r="R34" s="96" t="s">
        <v>112</v>
      </c>
      <c r="S34" s="110" t="s">
        <v>71</v>
      </c>
      <c r="T34" s="40">
        <v>6.5</v>
      </c>
      <c r="U34" s="40">
        <v>1.0</v>
      </c>
      <c r="V34" s="40">
        <v>0.0</v>
      </c>
      <c r="W34" s="56" t="s">
        <v>37</v>
      </c>
      <c r="X34" s="37">
        <v>45177.0</v>
      </c>
      <c r="Y34" s="96" t="s">
        <v>112</v>
      </c>
      <c r="Z34" s="110" t="s">
        <v>71</v>
      </c>
      <c r="AA34" s="40">
        <v>6.5</v>
      </c>
      <c r="AB34" s="40">
        <v>1.0</v>
      </c>
      <c r="AC34" s="40">
        <v>0.0</v>
      </c>
      <c r="AD34" s="56" t="s">
        <v>40</v>
      </c>
      <c r="AE34" s="37">
        <v>45178.0</v>
      </c>
      <c r="AF34" s="114" t="s">
        <v>213</v>
      </c>
      <c r="AG34" s="110" t="s">
        <v>225</v>
      </c>
      <c r="AH34" s="40">
        <v>7.5</v>
      </c>
      <c r="AI34" s="40">
        <v>0.5</v>
      </c>
      <c r="AJ34" s="40">
        <v>0.0</v>
      </c>
      <c r="AK34" s="96" t="s">
        <v>43</v>
      </c>
      <c r="AL34" s="37">
        <v>45179.0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57" t="s">
        <v>44</v>
      </c>
      <c r="AS34" s="37">
        <v>45180.0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39">SUM(F34,M34,T34,AA34,AH34,AO34,AV34)</f>
        <v>40.5</v>
      </c>
      <c r="BA34" s="39">
        <f t="shared" si="39"/>
        <v>5</v>
      </c>
      <c r="BB34" s="39">
        <f t="shared" si="39"/>
        <v>0</v>
      </c>
      <c r="BC34" s="50">
        <f t="shared" si="34"/>
        <v>45.5</v>
      </c>
      <c r="BD34" s="51"/>
      <c r="BE34" s="39">
        <f t="shared" si="35"/>
        <v>3240</v>
      </c>
      <c r="BF34" s="39">
        <f t="shared" si="36"/>
        <v>440</v>
      </c>
      <c r="BG34" s="39">
        <f t="shared" si="37"/>
        <v>0</v>
      </c>
      <c r="BH34" s="39">
        <f t="shared" si="38"/>
        <v>3680</v>
      </c>
      <c r="BI34" s="51"/>
      <c r="BJ34" s="39"/>
      <c r="BK34" s="93"/>
      <c r="BL34" s="51"/>
      <c r="BM34" s="51"/>
    </row>
    <row r="35">
      <c r="A35" s="35" t="s">
        <v>54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64"/>
      <c r="Q35" s="45"/>
      <c r="R35" s="53"/>
      <c r="S35" s="39"/>
      <c r="T35" s="40">
        <v>0.0</v>
      </c>
      <c r="U35" s="40">
        <v>0.0</v>
      </c>
      <c r="V35" s="40">
        <v>0.0</v>
      </c>
      <c r="W35" s="44"/>
      <c r="X35" s="45"/>
      <c r="Y35" s="111"/>
      <c r="Z35" s="111"/>
      <c r="AA35" s="40">
        <v>0.0</v>
      </c>
      <c r="AB35" s="40">
        <v>0.0</v>
      </c>
      <c r="AC35" s="40">
        <v>0.0</v>
      </c>
      <c r="AD35" s="44"/>
      <c r="AE35" s="45"/>
      <c r="AF35" s="53"/>
      <c r="AG35" s="39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61"/>
      <c r="AS35" s="45"/>
      <c r="AT35" s="92"/>
      <c r="AU35" s="110"/>
      <c r="AV35" s="40">
        <v>0.0</v>
      </c>
      <c r="AW35" s="40">
        <v>0.0</v>
      </c>
      <c r="AX35" s="40">
        <v>0.0</v>
      </c>
      <c r="AY35" s="48"/>
      <c r="AZ35" s="49">
        <f t="shared" ref="AZ35:BB35" si="40">SUM(F35,M35,T35,AA35,AH35,AO35,AV35)</f>
        <v>0</v>
      </c>
      <c r="BA35" s="39">
        <f t="shared" si="40"/>
        <v>0</v>
      </c>
      <c r="BB35" s="39">
        <f t="shared" si="40"/>
        <v>0</v>
      </c>
      <c r="BC35" s="50">
        <f t="shared" si="34"/>
        <v>0</v>
      </c>
      <c r="BD35" s="51"/>
      <c r="BE35" s="39">
        <f t="shared" si="35"/>
        <v>0</v>
      </c>
      <c r="BF35" s="39">
        <f t="shared" si="36"/>
        <v>0</v>
      </c>
      <c r="BG35" s="39">
        <f t="shared" si="37"/>
        <v>0</v>
      </c>
      <c r="BH35" s="39">
        <f t="shared" si="38"/>
        <v>0</v>
      </c>
      <c r="BI35" s="51"/>
      <c r="BJ35" s="39" t="s">
        <v>107</v>
      </c>
      <c r="BK35" s="39">
        <f>SUM(BH37,BH67)</f>
        <v>3620</v>
      </c>
      <c r="BL35" s="51"/>
      <c r="BM35" s="51"/>
    </row>
    <row r="36">
      <c r="A36" s="35" t="s">
        <v>50</v>
      </c>
      <c r="B36" s="63"/>
      <c r="C36" s="45"/>
      <c r="D36" s="53"/>
      <c r="E36" s="39"/>
      <c r="F36" s="40">
        <v>0.0</v>
      </c>
      <c r="G36" s="40">
        <v>0.0</v>
      </c>
      <c r="H36" s="40">
        <v>0.0</v>
      </c>
      <c r="I36" s="60"/>
      <c r="J36" s="45"/>
      <c r="K36" s="53"/>
      <c r="L36" s="39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44"/>
      <c r="X36" s="45"/>
      <c r="Y36" s="111"/>
      <c r="Z36" s="111"/>
      <c r="AA36" s="40">
        <v>0.0</v>
      </c>
      <c r="AB36" s="40">
        <v>0.0</v>
      </c>
      <c r="AC36" s="40">
        <v>0.0</v>
      </c>
      <c r="AD36" s="56" t="s">
        <v>56</v>
      </c>
      <c r="AE36" s="37">
        <v>45177.0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92"/>
      <c r="AL36" s="45"/>
      <c r="AM36" s="44"/>
      <c r="AN36" s="92"/>
      <c r="AO36" s="40">
        <v>0.0</v>
      </c>
      <c r="AP36" s="40">
        <v>0.0</v>
      </c>
      <c r="AQ36" s="40">
        <v>0.0</v>
      </c>
      <c r="AR36" s="57" t="s">
        <v>44</v>
      </c>
      <c r="AS36" s="37">
        <v>45180.0</v>
      </c>
      <c r="AT36" s="95" t="s">
        <v>429</v>
      </c>
      <c r="AU36" s="98" t="s">
        <v>430</v>
      </c>
      <c r="AV36" s="40">
        <v>3.5</v>
      </c>
      <c r="AW36" s="40">
        <v>0.0</v>
      </c>
      <c r="AX36" s="40">
        <v>0.0</v>
      </c>
      <c r="AY36" s="65"/>
      <c r="AZ36" s="49">
        <f t="shared" ref="AZ36:BA36" si="41">SUM(F36,M36,T36,AA36,AH36,AO36,AV36)</f>
        <v>3.5</v>
      </c>
      <c r="BA36" s="39">
        <f t="shared" si="41"/>
        <v>8</v>
      </c>
      <c r="BB36" s="39">
        <f>SUM(H36,O36,V36,AC36,AJ36,AQ37,AX36)</f>
        <v>0</v>
      </c>
      <c r="BC36" s="50">
        <f t="shared" si="34"/>
        <v>11.5</v>
      </c>
      <c r="BD36" s="51"/>
      <c r="BE36" s="39">
        <f t="shared" si="35"/>
        <v>280</v>
      </c>
      <c r="BF36" s="39">
        <f t="shared" si="36"/>
        <v>704</v>
      </c>
      <c r="BG36" s="39">
        <f t="shared" si="37"/>
        <v>0</v>
      </c>
      <c r="BH36" s="39">
        <f t="shared" si="38"/>
        <v>984</v>
      </c>
      <c r="BI36" s="51"/>
      <c r="BJ36" s="39" t="s">
        <v>52</v>
      </c>
      <c r="BK36" s="39">
        <f>sum(BH10,BH23,BH38,BH46,BH56,BH66,BH79)</f>
        <v>4972</v>
      </c>
      <c r="BL36" s="51"/>
      <c r="BM36" s="51"/>
    </row>
    <row r="37">
      <c r="A37" s="35" t="s">
        <v>82</v>
      </c>
      <c r="B37" s="60"/>
      <c r="C37" s="45"/>
      <c r="D37" s="92"/>
      <c r="E37" s="110"/>
      <c r="F37" s="40">
        <v>0.0</v>
      </c>
      <c r="G37" s="40">
        <v>0.0</v>
      </c>
      <c r="H37" s="40">
        <v>0.0</v>
      </c>
      <c r="I37" s="57" t="s">
        <v>46</v>
      </c>
      <c r="J37" s="37">
        <v>45175.0</v>
      </c>
      <c r="K37" s="96" t="s">
        <v>112</v>
      </c>
      <c r="L37" s="110" t="s">
        <v>71</v>
      </c>
      <c r="M37" s="40">
        <v>6.5</v>
      </c>
      <c r="N37" s="40">
        <v>1.0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63"/>
      <c r="X37" s="45"/>
      <c r="Y37" s="53"/>
      <c r="Z37" s="39"/>
      <c r="AA37" s="40">
        <v>0.0</v>
      </c>
      <c r="AB37" s="40">
        <v>0.0</v>
      </c>
      <c r="AC37" s="40">
        <v>0.0</v>
      </c>
      <c r="AD37" s="112"/>
      <c r="AE37" s="113"/>
      <c r="AF37" s="115"/>
      <c r="AG37" s="115"/>
      <c r="AH37" s="40">
        <v>0.0</v>
      </c>
      <c r="AI37" s="40">
        <v>0.0</v>
      </c>
      <c r="AJ37" s="40">
        <v>0.0</v>
      </c>
      <c r="AK37" s="92"/>
      <c r="AL37" s="45"/>
      <c r="AM37" s="44"/>
      <c r="AN37" s="92"/>
      <c r="AO37" s="40">
        <v>0.0</v>
      </c>
      <c r="AP37" s="40">
        <v>0.0</v>
      </c>
      <c r="AQ37" s="40">
        <v>0.0</v>
      </c>
      <c r="AR37" s="61"/>
      <c r="AS37" s="45"/>
      <c r="AT37" s="98"/>
      <c r="AU37" s="98"/>
      <c r="AV37" s="40">
        <v>0.0</v>
      </c>
      <c r="AW37" s="40">
        <v>0.0</v>
      </c>
      <c r="AX37" s="40">
        <v>0.0</v>
      </c>
      <c r="AY37" s="48"/>
      <c r="AZ37" s="49">
        <f t="shared" ref="AZ37:BA37" si="42">SUM(F37,M37,T37,AA37,AH37,AO37,AV37)</f>
        <v>6.5</v>
      </c>
      <c r="BA37" s="39">
        <f t="shared" si="42"/>
        <v>1</v>
      </c>
      <c r="BB37" s="39">
        <f t="shared" ref="BB37:BB38" si="44">SUM(H37,O37,V37,AC37,AJ37,AQ39,AX37)</f>
        <v>0</v>
      </c>
      <c r="BC37" s="50">
        <f t="shared" si="34"/>
        <v>7.5</v>
      </c>
      <c r="BD37" s="51"/>
      <c r="BE37" s="39">
        <f t="shared" si="35"/>
        <v>520</v>
      </c>
      <c r="BF37" s="39">
        <f t="shared" si="36"/>
        <v>88</v>
      </c>
      <c r="BG37" s="39">
        <f t="shared" si="37"/>
        <v>0</v>
      </c>
      <c r="BH37" s="39">
        <f t="shared" ref="BH37:BH38" si="45">SUM(BE37,BF37,BG37)</f>
        <v>608</v>
      </c>
      <c r="BI37" s="51"/>
      <c r="BJ37" s="39" t="s">
        <v>108</v>
      </c>
      <c r="BK37" s="39">
        <f>BH45</f>
        <v>3280</v>
      </c>
      <c r="BL37" s="51"/>
      <c r="BM37" s="51"/>
    </row>
    <row r="38">
      <c r="A38" s="35" t="s">
        <v>52</v>
      </c>
      <c r="B38" s="61"/>
      <c r="C38" s="45"/>
      <c r="D38" s="92"/>
      <c r="E38" s="110"/>
      <c r="F38" s="40">
        <v>0.0</v>
      </c>
      <c r="G38" s="40">
        <v>0.0</v>
      </c>
      <c r="H38" s="40">
        <v>0.0</v>
      </c>
      <c r="I38" s="61"/>
      <c r="J38" s="45"/>
      <c r="K38" s="92"/>
      <c r="L38" s="110"/>
      <c r="M38" s="40">
        <v>0.0</v>
      </c>
      <c r="N38" s="40">
        <v>0.0</v>
      </c>
      <c r="O38" s="40">
        <v>0.0</v>
      </c>
      <c r="P38" s="39"/>
      <c r="Q38" s="45"/>
      <c r="R38" s="92"/>
      <c r="S38" s="110"/>
      <c r="T38" s="40">
        <v>0.0</v>
      </c>
      <c r="U38" s="40">
        <v>0.0</v>
      </c>
      <c r="V38" s="40">
        <v>0.0</v>
      </c>
      <c r="W38" s="44"/>
      <c r="X38" s="45"/>
      <c r="Y38" s="111"/>
      <c r="Z38" s="111"/>
      <c r="AA38" s="40">
        <v>0.0</v>
      </c>
      <c r="AB38" s="40">
        <v>0.0</v>
      </c>
      <c r="AC38" s="40">
        <v>0.0</v>
      </c>
      <c r="AD38" s="44"/>
      <c r="AE38" s="45"/>
      <c r="AF38" s="44"/>
      <c r="AG38" s="92"/>
      <c r="AH38" s="40">
        <v>0.0</v>
      </c>
      <c r="AI38" s="40">
        <v>0.0</v>
      </c>
      <c r="AJ38" s="40">
        <v>0.0</v>
      </c>
      <c r="AK38" s="92"/>
      <c r="AL38" s="45"/>
      <c r="AM38" s="44"/>
      <c r="AN38" s="110"/>
      <c r="AO38" s="40">
        <v>0.0</v>
      </c>
      <c r="AP38" s="40">
        <v>0.0</v>
      </c>
      <c r="AQ38" s="40">
        <v>0.0</v>
      </c>
      <c r="AR38" s="61"/>
      <c r="AS38" s="45"/>
      <c r="AT38" s="98"/>
      <c r="AU38" s="98"/>
      <c r="AV38" s="40">
        <v>0.0</v>
      </c>
      <c r="AW38" s="40">
        <v>0.0</v>
      </c>
      <c r="AX38" s="40">
        <v>0.0</v>
      </c>
      <c r="AY38" s="48"/>
      <c r="AZ38" s="49">
        <f t="shared" ref="AZ38:BA38" si="43">SUM(F38,M38,T38,AA38,AH38,AO38,AV38)</f>
        <v>0</v>
      </c>
      <c r="BA38" s="39">
        <f t="shared" si="43"/>
        <v>0</v>
      </c>
      <c r="BB38" s="39">
        <f t="shared" si="44"/>
        <v>0</v>
      </c>
      <c r="BC38" s="50">
        <f t="shared" si="34"/>
        <v>0</v>
      </c>
      <c r="BD38" s="51"/>
      <c r="BE38" s="39">
        <f t="shared" si="35"/>
        <v>0</v>
      </c>
      <c r="BF38" s="39">
        <f t="shared" si="36"/>
        <v>0</v>
      </c>
      <c r="BG38" s="39">
        <f t="shared" si="37"/>
        <v>0</v>
      </c>
      <c r="BH38" s="39">
        <f t="shared" si="45"/>
        <v>0</v>
      </c>
      <c r="BI38" s="51"/>
      <c r="BJ38" s="39"/>
      <c r="BK38" s="39"/>
      <c r="BL38" s="51"/>
      <c r="BM38" s="51"/>
    </row>
    <row r="39">
      <c r="A39" s="116"/>
      <c r="B39" s="117"/>
      <c r="C39" s="71"/>
      <c r="D39" s="32"/>
      <c r="E39" s="32"/>
      <c r="F39" s="117"/>
      <c r="G39" s="117"/>
      <c r="H39" s="117"/>
      <c r="I39" s="117"/>
      <c r="J39" s="118"/>
      <c r="K39" s="32"/>
      <c r="L39" s="32"/>
      <c r="M39" s="51"/>
      <c r="N39" s="51"/>
      <c r="O39" s="51"/>
      <c r="P39" s="51"/>
      <c r="Q39" s="71"/>
      <c r="R39" s="32"/>
      <c r="S39" s="32"/>
      <c r="T39" s="8"/>
      <c r="U39" s="8"/>
      <c r="V39" s="8"/>
      <c r="W39" s="8"/>
      <c r="X39" s="8"/>
      <c r="Y39" s="32"/>
      <c r="Z39" s="32"/>
      <c r="AA39" s="119"/>
      <c r="AB39" s="119"/>
      <c r="AC39" s="119"/>
      <c r="AD39" s="119"/>
      <c r="AE39" s="8"/>
      <c r="AF39" s="74"/>
      <c r="AG39" s="74"/>
      <c r="AH39" s="8"/>
      <c r="AI39" s="8"/>
      <c r="AJ39" s="8"/>
      <c r="AK39" s="8"/>
      <c r="AL39" s="8"/>
      <c r="AM39" s="74"/>
      <c r="AN39" s="74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48"/>
      <c r="AZ39" s="51"/>
      <c r="BA39" s="51"/>
      <c r="BB39" s="51"/>
      <c r="BC39" s="51"/>
      <c r="BD39" s="51"/>
      <c r="BE39" s="39"/>
      <c r="BF39" s="39"/>
      <c r="BG39" s="39"/>
      <c r="BH39" s="39"/>
      <c r="BI39" s="51"/>
      <c r="BJ39" s="39" t="s">
        <v>114</v>
      </c>
      <c r="BK39" s="39">
        <f>SUM(BH9,BH25,BH36,BH44,BH57,BH69,BH78)</f>
        <v>5348</v>
      </c>
      <c r="BL39" s="51"/>
      <c r="BM39" s="51"/>
    </row>
    <row r="40">
      <c r="A40" s="116"/>
      <c r="B40" s="117"/>
      <c r="C40" s="71"/>
      <c r="D40" s="32"/>
      <c r="E40" s="32"/>
      <c r="F40" s="117"/>
      <c r="G40" s="117"/>
      <c r="H40" s="117"/>
      <c r="I40" s="117"/>
      <c r="J40" s="118"/>
      <c r="K40" s="32"/>
      <c r="L40" s="32"/>
      <c r="M40" s="51"/>
      <c r="N40" s="51"/>
      <c r="O40" s="51"/>
      <c r="P40" s="51"/>
      <c r="Q40" s="71"/>
      <c r="R40" s="32"/>
      <c r="S40" s="32"/>
      <c r="T40" s="8"/>
      <c r="U40" s="8"/>
      <c r="V40" s="8"/>
      <c r="W40" s="8"/>
      <c r="X40" s="8"/>
      <c r="Y40" s="32"/>
      <c r="Z40" s="32"/>
      <c r="AA40" s="119"/>
      <c r="AB40" s="119"/>
      <c r="AC40" s="119"/>
      <c r="AD40" s="119"/>
      <c r="AE40" s="8"/>
      <c r="AF40" s="74"/>
      <c r="AG40" s="74"/>
      <c r="AH40" s="8"/>
      <c r="AI40" s="8"/>
      <c r="AJ40" s="8"/>
      <c r="AK40" s="8"/>
      <c r="AL40" s="8"/>
      <c r="AM40" s="74"/>
      <c r="AN40" s="74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6" t="s">
        <v>14</v>
      </c>
      <c r="AZ40" s="77">
        <f t="shared" ref="AZ40:BA40" si="46">SUM(AZ32,AZ33,AZ34,AZ35,AZ36,AZ37,AZ38)</f>
        <v>94.5</v>
      </c>
      <c r="BA40" s="78">
        <f t="shared" si="46"/>
        <v>62</v>
      </c>
      <c r="BB40" s="78">
        <f>SUM(BB32,BB33,BB34,BB35,BB36,BB37)</f>
        <v>2</v>
      </c>
      <c r="BC40" s="79">
        <f>SUM(BC32,BC33,BC34,BC35,BC36,BC37,BC38)</f>
        <v>158.5</v>
      </c>
      <c r="BD40" s="51"/>
      <c r="BE40" s="40">
        <f>SUM(BE32,BE33,BE34,BE36,BE35,BE37,BE38)</f>
        <v>7560</v>
      </c>
      <c r="BF40" s="40">
        <f>SUM(BF32,BF33,BF34,BF35,BF36,BF37,BF38)</f>
        <v>5456</v>
      </c>
      <c r="BG40" s="40">
        <f>SUM(BG32,BG33,BG34,BG34,BG35,BG36,BG37,BG38)</f>
        <v>160</v>
      </c>
      <c r="BH40" s="40">
        <f>sum(BH32,BH33,BH34,BH35,BH36,BH37,BH38)</f>
        <v>13176</v>
      </c>
      <c r="BI40" s="51"/>
      <c r="BJ40" s="39"/>
      <c r="BK40" s="39"/>
      <c r="BL40" s="51"/>
      <c r="BM40" s="51"/>
    </row>
    <row r="41">
      <c r="A41" s="120"/>
      <c r="B41" s="121"/>
      <c r="C41" s="121"/>
      <c r="D41" s="122"/>
      <c r="E41" s="81"/>
      <c r="F41" s="123"/>
      <c r="G41" s="123"/>
      <c r="H41" s="123"/>
      <c r="I41" s="123"/>
      <c r="J41" s="124"/>
      <c r="K41" s="80" t="s">
        <v>23</v>
      </c>
      <c r="L41" s="81"/>
      <c r="M41" s="124"/>
      <c r="N41" s="124"/>
      <c r="O41" s="124"/>
      <c r="P41" s="124"/>
      <c r="Q41" s="124"/>
      <c r="R41" s="7"/>
      <c r="S41" s="124"/>
      <c r="T41" s="8"/>
      <c r="U41" s="8"/>
      <c r="V41" s="8"/>
      <c r="W41" s="8"/>
      <c r="X41" s="8"/>
      <c r="Y41" s="83"/>
      <c r="Z41" s="83"/>
      <c r="AA41" s="119"/>
      <c r="AB41" s="119"/>
      <c r="AC41" s="119"/>
      <c r="AD41" s="119"/>
      <c r="AE41" s="8"/>
      <c r="AF41" s="82" t="s">
        <v>23</v>
      </c>
      <c r="AG41" s="81"/>
      <c r="AH41" s="8"/>
      <c r="AI41" s="8"/>
      <c r="AJ41" s="8"/>
      <c r="AK41" s="8"/>
      <c r="AL41" s="8"/>
      <c r="AM41" s="125"/>
      <c r="AN41" s="81"/>
      <c r="AO41" s="8"/>
      <c r="AP41" s="8"/>
      <c r="AQ41" s="8"/>
      <c r="AR41" s="8"/>
      <c r="AS41" s="8"/>
      <c r="AT41" s="82" t="s">
        <v>23</v>
      </c>
      <c r="AU41" s="81"/>
      <c r="AV41" s="126"/>
      <c r="AW41" s="126"/>
      <c r="AX41" s="126"/>
      <c r="AY41" s="126"/>
      <c r="AZ41" s="126"/>
      <c r="BA41" s="126"/>
      <c r="BB41" s="126"/>
      <c r="BC41" s="126"/>
      <c r="BD41" s="8"/>
      <c r="BE41" s="8"/>
      <c r="BF41" s="82" t="s">
        <v>23</v>
      </c>
      <c r="BG41" s="81"/>
      <c r="BH41" s="8"/>
      <c r="BI41" s="8"/>
      <c r="BJ41" s="39"/>
      <c r="BK41" s="39"/>
      <c r="BL41" s="8"/>
      <c r="BM41" s="8"/>
    </row>
    <row r="42">
      <c r="A42" s="10"/>
      <c r="B42" s="11"/>
      <c r="C42" s="11"/>
      <c r="D42" s="12"/>
      <c r="E42" s="13">
        <v>45173.0</v>
      </c>
      <c r="F42" s="14"/>
      <c r="G42" s="14"/>
      <c r="H42" s="14"/>
      <c r="I42" s="15"/>
      <c r="J42" s="15"/>
      <c r="K42" s="16"/>
      <c r="L42" s="13">
        <v>45174.0</v>
      </c>
      <c r="M42" s="15"/>
      <c r="N42" s="15"/>
      <c r="O42" s="15"/>
      <c r="P42" s="15"/>
      <c r="Q42" s="11"/>
      <c r="R42" s="17"/>
      <c r="S42" s="13">
        <v>45175.0</v>
      </c>
      <c r="T42" s="11"/>
      <c r="U42" s="15"/>
      <c r="V42" s="15"/>
      <c r="W42" s="11"/>
      <c r="X42" s="18"/>
      <c r="Y42" s="14"/>
      <c r="Z42" s="13">
        <v>45176.0</v>
      </c>
      <c r="AA42" s="15"/>
      <c r="AB42" s="15"/>
      <c r="AC42" s="11"/>
      <c r="AD42" s="15"/>
      <c r="AE42" s="15"/>
      <c r="AF42" s="12"/>
      <c r="AG42" s="13">
        <v>45177.0</v>
      </c>
      <c r="AH42" s="15"/>
      <c r="AI42" s="11"/>
      <c r="AJ42" s="15"/>
      <c r="AK42" s="15"/>
      <c r="AL42" s="15"/>
      <c r="AM42" s="18"/>
      <c r="AN42" s="13">
        <v>45178.0</v>
      </c>
      <c r="AO42" s="11"/>
      <c r="AP42" s="19"/>
      <c r="AQ42" s="19"/>
      <c r="AR42" s="19"/>
      <c r="AS42" s="19"/>
      <c r="AT42" s="14"/>
      <c r="AU42" s="13">
        <v>45179.0</v>
      </c>
      <c r="AV42" s="19"/>
      <c r="AW42" s="19"/>
      <c r="AX42" s="19"/>
      <c r="AY42" s="20"/>
      <c r="AZ42" s="19"/>
      <c r="BA42" s="19"/>
      <c r="BB42" s="19"/>
      <c r="BC42" s="19"/>
      <c r="BD42" s="20"/>
      <c r="BE42" s="21"/>
      <c r="BF42" s="22"/>
      <c r="BG42" s="4"/>
      <c r="BH42" s="19"/>
      <c r="BI42" s="23"/>
      <c r="BJ42" s="16"/>
      <c r="BK42" s="16"/>
      <c r="BL42" s="20"/>
      <c r="BM42" s="20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 t="s">
        <v>6</v>
      </c>
      <c r="I43" s="26"/>
      <c r="J43" s="26"/>
      <c r="K43" s="26" t="s">
        <v>2</v>
      </c>
      <c r="L43" s="26" t="s">
        <v>7</v>
      </c>
      <c r="M43" s="26" t="s">
        <v>4</v>
      </c>
      <c r="N43" s="26" t="s">
        <v>5</v>
      </c>
      <c r="O43" s="26" t="s">
        <v>6</v>
      </c>
      <c r="P43" s="26"/>
      <c r="Q43" s="26"/>
      <c r="R43" s="26" t="s">
        <v>2</v>
      </c>
      <c r="S43" s="26" t="s">
        <v>8</v>
      </c>
      <c r="T43" s="26" t="s">
        <v>4</v>
      </c>
      <c r="U43" s="26" t="s">
        <v>5</v>
      </c>
      <c r="V43" s="26" t="s">
        <v>6</v>
      </c>
      <c r="W43" s="28"/>
      <c r="X43" s="29"/>
      <c r="Y43" s="29" t="s">
        <v>2</v>
      </c>
      <c r="Z43" s="29" t="s">
        <v>9</v>
      </c>
      <c r="AA43" s="26" t="s">
        <v>4</v>
      </c>
      <c r="AB43" s="26" t="s">
        <v>5</v>
      </c>
      <c r="AC43" s="26" t="s">
        <v>6</v>
      </c>
      <c r="AD43" s="29"/>
      <c r="AE43" s="29"/>
      <c r="AF43" s="29" t="s">
        <v>2</v>
      </c>
      <c r="AG43" s="29" t="s">
        <v>10</v>
      </c>
      <c r="AH43" s="26" t="s">
        <v>4</v>
      </c>
      <c r="AI43" s="26" t="s">
        <v>5</v>
      </c>
      <c r="AJ43" s="26" t="s">
        <v>6</v>
      </c>
      <c r="AK43" s="29"/>
      <c r="AL43" s="29"/>
      <c r="AM43" s="29" t="s">
        <v>2</v>
      </c>
      <c r="AN43" s="29" t="s">
        <v>11</v>
      </c>
      <c r="AO43" s="26" t="s">
        <v>4</v>
      </c>
      <c r="AP43" s="26" t="s">
        <v>5</v>
      </c>
      <c r="AQ43" s="26" t="s">
        <v>6</v>
      </c>
      <c r="AR43" s="29"/>
      <c r="AS43" s="29"/>
      <c r="AT43" s="29" t="s">
        <v>2</v>
      </c>
      <c r="AU43" s="29" t="s">
        <v>12</v>
      </c>
      <c r="AV43" s="26" t="s">
        <v>4</v>
      </c>
      <c r="AW43" s="26" t="s">
        <v>5</v>
      </c>
      <c r="AX43" s="26" t="s">
        <v>6</v>
      </c>
      <c r="AY43" s="30"/>
      <c r="AZ43" s="31" t="s">
        <v>4</v>
      </c>
      <c r="BA43" s="31" t="s">
        <v>13</v>
      </c>
      <c r="BB43" s="31" t="s">
        <v>6</v>
      </c>
      <c r="BC43" s="31" t="s">
        <v>14</v>
      </c>
      <c r="BD43" s="32"/>
      <c r="BE43" s="33" t="s">
        <v>4</v>
      </c>
      <c r="BF43" s="33" t="s">
        <v>13</v>
      </c>
      <c r="BG43" s="33" t="s">
        <v>6</v>
      </c>
      <c r="BH43" s="33" t="s">
        <v>15</v>
      </c>
      <c r="BI43" s="32"/>
      <c r="BL43" s="32"/>
      <c r="BM43" s="32"/>
    </row>
    <row r="44">
      <c r="A44" s="59" t="s">
        <v>50</v>
      </c>
      <c r="B44" s="275" t="s">
        <v>62</v>
      </c>
      <c r="C44" s="37">
        <v>45174.0</v>
      </c>
      <c r="D44" s="42" t="s">
        <v>431</v>
      </c>
      <c r="E44" s="53" t="s">
        <v>432</v>
      </c>
      <c r="F44" s="40">
        <v>3.0</v>
      </c>
      <c r="G44" s="40">
        <v>5.5</v>
      </c>
      <c r="H44" s="40">
        <v>0.0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8" t="s">
        <v>64</v>
      </c>
      <c r="Q44" s="37">
        <v>45176.0</v>
      </c>
      <c r="R44" s="42" t="s">
        <v>284</v>
      </c>
      <c r="S44" s="53" t="s">
        <v>122</v>
      </c>
      <c r="T44" s="40">
        <v>0.0</v>
      </c>
      <c r="U44" s="40">
        <v>3.5</v>
      </c>
      <c r="V44" s="40">
        <v>0.0</v>
      </c>
      <c r="W44" s="53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53"/>
      <c r="AL44" s="45"/>
      <c r="AM44" s="53"/>
      <c r="AN44" s="53"/>
      <c r="AO44" s="40">
        <v>0.0</v>
      </c>
      <c r="AP44" s="40">
        <v>0.0</v>
      </c>
      <c r="AQ44" s="40">
        <v>0.0</v>
      </c>
      <c r="AR44" s="42" t="s">
        <v>27</v>
      </c>
      <c r="AS44" s="37">
        <v>45180.0</v>
      </c>
      <c r="AT44" s="42" t="s">
        <v>284</v>
      </c>
      <c r="AU44" s="53" t="s">
        <v>122</v>
      </c>
      <c r="AV44" s="40">
        <v>0.0</v>
      </c>
      <c r="AW44" s="40">
        <v>3.5</v>
      </c>
      <c r="AX44" s="40">
        <v>0.0</v>
      </c>
      <c r="AY44" s="48"/>
      <c r="AZ44" s="49">
        <f t="shared" ref="AZ44:BB44" si="47">SUM(F44,M44,T44,AA44,AH44,AO44,AV44)</f>
        <v>3</v>
      </c>
      <c r="BA44" s="39">
        <f t="shared" si="47"/>
        <v>12.5</v>
      </c>
      <c r="BB44" s="39">
        <f t="shared" si="47"/>
        <v>0</v>
      </c>
      <c r="BC44" s="50">
        <f t="shared" ref="BC44:BC48" si="49">SUM(AZ44,BA44,BB44)</f>
        <v>15.5</v>
      </c>
      <c r="BD44" s="51"/>
      <c r="BE44" s="39">
        <f t="shared" ref="BE44:BE48" si="50">AZ44*80</f>
        <v>240</v>
      </c>
      <c r="BF44" s="39">
        <f t="shared" ref="BF44:BF48" si="51">BA44*88</f>
        <v>1100</v>
      </c>
      <c r="BG44" s="39">
        <f t="shared" ref="BG44:BG48" si="52">BB44*80</f>
        <v>0</v>
      </c>
      <c r="BH44" s="39">
        <f t="shared" ref="BH44:BH48" si="53">sum(BE44,BF44,BG44)</f>
        <v>1340</v>
      </c>
      <c r="BI44" s="51"/>
      <c r="BL44" s="51"/>
      <c r="BM44" s="51"/>
    </row>
    <row r="45">
      <c r="A45" s="35" t="s">
        <v>123</v>
      </c>
      <c r="B45" s="41" t="s">
        <v>33</v>
      </c>
      <c r="C45" s="37">
        <v>45174.0</v>
      </c>
      <c r="D45" s="38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131</v>
      </c>
      <c r="J45" s="37">
        <v>45175.0</v>
      </c>
      <c r="K45" s="131" t="s">
        <v>247</v>
      </c>
      <c r="L45" s="111" t="s">
        <v>127</v>
      </c>
      <c r="M45" s="40">
        <v>5.0</v>
      </c>
      <c r="N45" s="40">
        <v>1.0</v>
      </c>
      <c r="O45" s="40">
        <v>0.0</v>
      </c>
      <c r="P45" s="38" t="s">
        <v>36</v>
      </c>
      <c r="Q45" s="37">
        <v>45176.0</v>
      </c>
      <c r="R45" s="131" t="s">
        <v>285</v>
      </c>
      <c r="S45" s="111" t="s">
        <v>129</v>
      </c>
      <c r="T45" s="40">
        <v>5.0</v>
      </c>
      <c r="U45" s="40">
        <v>2.0</v>
      </c>
      <c r="V45" s="40">
        <v>0.0</v>
      </c>
      <c r="W45" s="42" t="s">
        <v>37</v>
      </c>
      <c r="X45" s="37">
        <v>45177.0</v>
      </c>
      <c r="Y45" s="131" t="s">
        <v>247</v>
      </c>
      <c r="Z45" s="111" t="s">
        <v>127</v>
      </c>
      <c r="AA45" s="40">
        <v>5.0</v>
      </c>
      <c r="AB45" s="40">
        <v>1.0</v>
      </c>
      <c r="AC45" s="40">
        <v>0.0</v>
      </c>
      <c r="AD45" s="42" t="s">
        <v>40</v>
      </c>
      <c r="AE45" s="37">
        <v>45178.0</v>
      </c>
      <c r="AF45" s="131" t="s">
        <v>285</v>
      </c>
      <c r="AG45" s="111" t="s">
        <v>129</v>
      </c>
      <c r="AH45" s="40">
        <v>5.0</v>
      </c>
      <c r="AI45" s="40">
        <v>2.0</v>
      </c>
      <c r="AJ45" s="40">
        <v>0.0</v>
      </c>
      <c r="AK45" s="42" t="s">
        <v>43</v>
      </c>
      <c r="AL45" s="37">
        <v>45179.0</v>
      </c>
      <c r="AM45" s="131" t="s">
        <v>285</v>
      </c>
      <c r="AN45" s="111" t="s">
        <v>129</v>
      </c>
      <c r="AO45" s="40">
        <v>5.0</v>
      </c>
      <c r="AP45" s="40">
        <v>2.0</v>
      </c>
      <c r="AQ45" s="40">
        <v>0.0</v>
      </c>
      <c r="AR45" s="42" t="s">
        <v>44</v>
      </c>
      <c r="AS45" s="37">
        <v>45180.0</v>
      </c>
      <c r="AT45" s="131" t="s">
        <v>285</v>
      </c>
      <c r="AU45" s="111" t="s">
        <v>129</v>
      </c>
      <c r="AV45" s="40">
        <v>5.0</v>
      </c>
      <c r="AW45" s="40">
        <v>2.0</v>
      </c>
      <c r="AX45" s="40">
        <v>0.0</v>
      </c>
      <c r="AY45" s="48"/>
      <c r="AZ45" s="49">
        <f t="shared" ref="AZ45:BB45" si="48">SUM(F45,M45,T45,AA45,AH45,AO45,AV45)</f>
        <v>30</v>
      </c>
      <c r="BA45" s="39">
        <f t="shared" si="48"/>
        <v>10</v>
      </c>
      <c r="BB45" s="39">
        <f t="shared" si="48"/>
        <v>0</v>
      </c>
      <c r="BC45" s="50">
        <f t="shared" si="49"/>
        <v>40</v>
      </c>
      <c r="BD45" s="51"/>
      <c r="BE45" s="39">
        <f t="shared" si="50"/>
        <v>2400</v>
      </c>
      <c r="BF45" s="39">
        <f t="shared" si="51"/>
        <v>880</v>
      </c>
      <c r="BG45" s="39">
        <f t="shared" si="52"/>
        <v>0</v>
      </c>
      <c r="BH45" s="39">
        <f t="shared" si="53"/>
        <v>3280</v>
      </c>
      <c r="BI45" s="51"/>
      <c r="BJ45" s="51"/>
      <c r="BK45" s="51"/>
      <c r="BL45" s="51"/>
      <c r="BM45" s="51"/>
    </row>
    <row r="46">
      <c r="A46" s="59" t="s">
        <v>52</v>
      </c>
      <c r="B46" s="134"/>
      <c r="C46" s="45"/>
      <c r="D46" s="53"/>
      <c r="E46" s="53"/>
      <c r="F46" s="40">
        <v>0.0</v>
      </c>
      <c r="G46" s="40">
        <v>0.0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53"/>
      <c r="S46" s="53"/>
      <c r="T46" s="40">
        <v>0.0</v>
      </c>
      <c r="U46" s="40">
        <v>0.0</v>
      </c>
      <c r="V46" s="40">
        <v>0.0</v>
      </c>
      <c r="W46" s="42" t="s">
        <v>67</v>
      </c>
      <c r="X46" s="37">
        <v>45177.0</v>
      </c>
      <c r="Y46" s="42" t="s">
        <v>286</v>
      </c>
      <c r="Z46" s="53" t="s">
        <v>120</v>
      </c>
      <c r="AA46" s="40">
        <v>0.0</v>
      </c>
      <c r="AB46" s="40">
        <v>4.5</v>
      </c>
      <c r="AC46" s="40">
        <v>0.0</v>
      </c>
      <c r="AD46" s="42" t="s">
        <v>78</v>
      </c>
      <c r="AE46" s="37">
        <v>45178.0</v>
      </c>
      <c r="AF46" s="42" t="s">
        <v>284</v>
      </c>
      <c r="AG46" s="53" t="s">
        <v>122</v>
      </c>
      <c r="AH46" s="40">
        <v>0.0</v>
      </c>
      <c r="AI46" s="40">
        <v>3.5</v>
      </c>
      <c r="AJ46" s="40">
        <v>0.0</v>
      </c>
      <c r="AK46" s="42" t="s">
        <v>79</v>
      </c>
      <c r="AL46" s="37">
        <v>45179.0</v>
      </c>
      <c r="AM46" s="42" t="s">
        <v>284</v>
      </c>
      <c r="AN46" s="53" t="s">
        <v>122</v>
      </c>
      <c r="AO46" s="40">
        <v>0.0</v>
      </c>
      <c r="AP46" s="40">
        <v>3.5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4">SUM(F46,M46,T46,AA46,AH46,AO46,AV46)</f>
        <v>0</v>
      </c>
      <c r="BA46" s="39">
        <f t="shared" si="54"/>
        <v>11.5</v>
      </c>
      <c r="BB46" s="39">
        <f t="shared" si="54"/>
        <v>0</v>
      </c>
      <c r="BC46" s="50">
        <f t="shared" si="49"/>
        <v>11.5</v>
      </c>
      <c r="BD46" s="51"/>
      <c r="BE46" s="39">
        <f t="shared" si="50"/>
        <v>0</v>
      </c>
      <c r="BF46" s="39">
        <f t="shared" si="51"/>
        <v>1012</v>
      </c>
      <c r="BG46" s="39">
        <f t="shared" si="52"/>
        <v>0</v>
      </c>
      <c r="BH46" s="39">
        <f t="shared" si="53"/>
        <v>1012</v>
      </c>
      <c r="BI46" s="51"/>
      <c r="BJ46" s="132"/>
      <c r="BK46" s="133"/>
      <c r="BL46" s="51"/>
      <c r="BM46" s="51"/>
    </row>
    <row r="47">
      <c r="A47" s="59" t="s">
        <v>54</v>
      </c>
      <c r="B47" s="134"/>
      <c r="C47" s="45"/>
      <c r="D47" s="53"/>
      <c r="E47" s="53"/>
      <c r="F47" s="40">
        <v>0.0</v>
      </c>
      <c r="G47" s="40">
        <v>0.0</v>
      </c>
      <c r="H47" s="40">
        <v>0.0</v>
      </c>
      <c r="I47" s="53"/>
      <c r="J47" s="45"/>
      <c r="K47" s="53"/>
      <c r="L47" s="53"/>
      <c r="M47" s="40">
        <v>0.0</v>
      </c>
      <c r="N47" s="40">
        <v>0.0</v>
      </c>
      <c r="O47" s="40">
        <v>0.0</v>
      </c>
      <c r="P47" s="39"/>
      <c r="Q47" s="45"/>
      <c r="R47" s="39"/>
      <c r="S47" s="39"/>
      <c r="T47" s="40">
        <v>0.0</v>
      </c>
      <c r="U47" s="40">
        <v>0.0</v>
      </c>
      <c r="V47" s="40">
        <v>0.0</v>
      </c>
      <c r="W47" s="53"/>
      <c r="X47" s="45"/>
      <c r="Y47" s="53"/>
      <c r="Z47" s="53"/>
      <c r="AA47" s="40">
        <v>0.0</v>
      </c>
      <c r="AB47" s="40">
        <v>0.0</v>
      </c>
      <c r="AC47" s="40">
        <v>0.0</v>
      </c>
      <c r="AD47" s="53"/>
      <c r="AE47" s="45"/>
      <c r="AF47" s="53"/>
      <c r="AG47" s="53"/>
      <c r="AH47" s="40">
        <v>0.0</v>
      </c>
      <c r="AI47" s="40">
        <v>0.0</v>
      </c>
      <c r="AJ47" s="40">
        <v>0.0</v>
      </c>
      <c r="AK47" s="53"/>
      <c r="AL47" s="45"/>
      <c r="AM47" s="53"/>
      <c r="AN47" s="53"/>
      <c r="AO47" s="40">
        <v>0.0</v>
      </c>
      <c r="AP47" s="40">
        <v>0.0</v>
      </c>
      <c r="AQ47" s="40">
        <v>0.0</v>
      </c>
      <c r="AR47" s="53"/>
      <c r="AS47" s="45"/>
      <c r="AT47" s="53"/>
      <c r="AU47" s="53"/>
      <c r="AV47" s="40">
        <v>0.0</v>
      </c>
      <c r="AW47" s="40">
        <v>0.0</v>
      </c>
      <c r="AX47" s="40">
        <v>0.0</v>
      </c>
      <c r="AY47" s="48"/>
      <c r="AZ47" s="49">
        <f t="shared" ref="AZ47:BB47" si="55">SUM(F47,M47,T47,AA47,AH47,AO47,AV47)</f>
        <v>0</v>
      </c>
      <c r="BA47" s="39">
        <f t="shared" si="55"/>
        <v>0</v>
      </c>
      <c r="BB47" s="39">
        <f t="shared" si="55"/>
        <v>0</v>
      </c>
      <c r="BC47" s="50">
        <f t="shared" si="49"/>
        <v>0</v>
      </c>
      <c r="BD47" s="51"/>
      <c r="BE47" s="39">
        <f t="shared" si="50"/>
        <v>0</v>
      </c>
      <c r="BF47" s="39">
        <f t="shared" si="51"/>
        <v>0</v>
      </c>
      <c r="BG47" s="39">
        <f t="shared" si="52"/>
        <v>0</v>
      </c>
      <c r="BH47" s="39">
        <f t="shared" si="53"/>
        <v>0</v>
      </c>
      <c r="BI47" s="51"/>
      <c r="BJ47" s="39" t="s">
        <v>130</v>
      </c>
      <c r="BK47" s="92">
        <f>sum(BH14,BH28,BH40,BH50,BH60,BH71,BH82)</f>
        <v>58319.92</v>
      </c>
      <c r="BL47" s="51"/>
      <c r="BM47" s="51"/>
    </row>
    <row r="48">
      <c r="A48" s="59" t="s">
        <v>18</v>
      </c>
      <c r="B48" s="134"/>
      <c r="C48" s="45"/>
      <c r="D48" s="53"/>
      <c r="E48" s="53"/>
      <c r="F48" s="40">
        <v>0.0</v>
      </c>
      <c r="G48" s="40">
        <v>0.0</v>
      </c>
      <c r="H48" s="40">
        <v>0.0</v>
      </c>
      <c r="I48" s="53"/>
      <c r="J48" s="45"/>
      <c r="K48" s="53"/>
      <c r="L48" s="53"/>
      <c r="M48" s="40">
        <v>0.0</v>
      </c>
      <c r="N48" s="40">
        <v>0.0</v>
      </c>
      <c r="O48" s="40">
        <v>0.0</v>
      </c>
      <c r="P48" s="39"/>
      <c r="Q48" s="45"/>
      <c r="R48" s="39"/>
      <c r="S48" s="39"/>
      <c r="T48" s="40">
        <v>0.0</v>
      </c>
      <c r="U48" s="40">
        <v>0.0</v>
      </c>
      <c r="V48" s="40">
        <v>0.0</v>
      </c>
      <c r="W48" s="53"/>
      <c r="X48" s="45"/>
      <c r="Y48" s="39"/>
      <c r="Z48" s="39"/>
      <c r="AA48" s="40">
        <v>0.0</v>
      </c>
      <c r="AB48" s="40">
        <v>0.0</v>
      </c>
      <c r="AC48" s="40">
        <v>0.0</v>
      </c>
      <c r="AD48" s="53"/>
      <c r="AE48" s="45"/>
      <c r="AF48" s="53"/>
      <c r="AG48" s="53"/>
      <c r="AH48" s="40">
        <v>0.0</v>
      </c>
      <c r="AI48" s="40">
        <v>0.0</v>
      </c>
      <c r="AJ48" s="40">
        <v>0.0</v>
      </c>
      <c r="AK48" s="53"/>
      <c r="AL48" s="45"/>
      <c r="AM48" s="53"/>
      <c r="AN48" s="53"/>
      <c r="AO48" s="40">
        <v>0.0</v>
      </c>
      <c r="AP48" s="40">
        <v>0.0</v>
      </c>
      <c r="AQ48" s="40">
        <v>0.0</v>
      </c>
      <c r="AR48" s="53"/>
      <c r="AS48" s="45"/>
      <c r="AT48" s="53"/>
      <c r="AU48" s="53"/>
      <c r="AV48" s="40">
        <v>0.0</v>
      </c>
      <c r="AW48" s="40">
        <v>0.0</v>
      </c>
      <c r="AX48" s="40">
        <v>0.0</v>
      </c>
      <c r="AY48" s="65"/>
      <c r="AZ48" s="49">
        <f t="shared" ref="AZ48:BB48" si="56">SUM(F48,M48,T48,AA48,AH48,AO48,AV48)</f>
        <v>0</v>
      </c>
      <c r="BA48" s="39">
        <f t="shared" si="56"/>
        <v>0</v>
      </c>
      <c r="BB48" s="39">
        <f t="shared" si="56"/>
        <v>0</v>
      </c>
      <c r="BC48" s="50">
        <f t="shared" si="49"/>
        <v>0</v>
      </c>
      <c r="BD48" s="51"/>
      <c r="BE48" s="39">
        <f t="shared" si="50"/>
        <v>0</v>
      </c>
      <c r="BF48" s="39">
        <f t="shared" si="51"/>
        <v>0</v>
      </c>
      <c r="BG48" s="39">
        <f t="shared" si="52"/>
        <v>0</v>
      </c>
      <c r="BH48" s="39">
        <f t="shared" si="53"/>
        <v>0</v>
      </c>
      <c r="BI48" s="51"/>
      <c r="BJ48" s="39"/>
      <c r="BK48" s="92"/>
      <c r="BL48" s="51"/>
      <c r="BM48" s="51"/>
    </row>
    <row r="49">
      <c r="B49" s="135"/>
      <c r="C49" s="71"/>
      <c r="D49" s="136"/>
      <c r="E49" s="136"/>
      <c r="F49" s="117"/>
      <c r="G49" s="117"/>
      <c r="H49" s="117"/>
      <c r="I49" s="117"/>
      <c r="J49" s="118"/>
      <c r="K49" s="136"/>
      <c r="L49" s="136"/>
      <c r="M49" s="51"/>
      <c r="N49" s="51"/>
      <c r="O49" s="51"/>
      <c r="P49" s="51"/>
      <c r="Q49" s="71"/>
      <c r="R49" s="136"/>
      <c r="S49" s="136"/>
      <c r="T49" s="136"/>
      <c r="U49" s="136"/>
      <c r="V49" s="136"/>
      <c r="W49" s="136"/>
      <c r="X49" s="71"/>
      <c r="Y49" s="136"/>
      <c r="Z49" s="136"/>
      <c r="AF49" s="137"/>
      <c r="AG49" s="137"/>
      <c r="AO49" s="138"/>
      <c r="AP49" s="138"/>
      <c r="AQ49" s="138"/>
      <c r="AR49" s="138"/>
      <c r="AS49" s="118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53"/>
      <c r="BF49" s="53"/>
      <c r="BG49" s="53"/>
      <c r="BH49" s="53"/>
      <c r="BI49" s="136"/>
      <c r="BJ49" s="39" t="s">
        <v>134</v>
      </c>
      <c r="BK49" s="39">
        <f>sum(BK19,BK20,BK21,BK22,BK23,BK24,BK25,BK27,BK28,BK29,BK31,BK32,BK33,BK35,BK36,BK37,BK39)</f>
        <v>58319.92</v>
      </c>
      <c r="BL49" s="136"/>
      <c r="BM49" s="136"/>
    </row>
    <row r="50">
      <c r="B50" s="135"/>
      <c r="C50" s="71"/>
      <c r="D50" s="136"/>
      <c r="E50" s="136"/>
      <c r="F50" s="117"/>
      <c r="G50" s="117"/>
      <c r="H50" s="117"/>
      <c r="I50" s="117"/>
      <c r="J50" s="118"/>
      <c r="K50" s="136"/>
      <c r="L50" s="136"/>
      <c r="M50" s="51"/>
      <c r="N50" s="51"/>
      <c r="O50" s="51"/>
      <c r="P50" s="51"/>
      <c r="Q50" s="71"/>
      <c r="R50" s="136"/>
      <c r="S50" s="136"/>
      <c r="T50" s="136"/>
      <c r="U50" s="136"/>
      <c r="V50" s="136"/>
      <c r="W50" s="136"/>
      <c r="X50" s="71"/>
      <c r="Y50" s="136"/>
      <c r="Z50" s="136"/>
      <c r="AF50" s="74"/>
      <c r="AG50" s="74"/>
      <c r="AO50" s="138"/>
      <c r="AP50" s="138"/>
      <c r="AQ50" s="138"/>
      <c r="AR50" s="138"/>
      <c r="AS50" s="118"/>
      <c r="AT50" s="136"/>
      <c r="AU50" s="136"/>
      <c r="AV50" s="136"/>
      <c r="AW50" s="136"/>
      <c r="AX50" s="136"/>
      <c r="AY50" s="76" t="s">
        <v>14</v>
      </c>
      <c r="AZ50" s="77">
        <f t="shared" ref="AZ50:BA50" si="57">SUM(AZ44,AZ45,AZ46,AZ47,AZ48)</f>
        <v>33</v>
      </c>
      <c r="BA50" s="78">
        <f t="shared" si="57"/>
        <v>34</v>
      </c>
      <c r="BB50" s="78">
        <f>SUM(BB44,BB45,BB46,BB47)</f>
        <v>0</v>
      </c>
      <c r="BC50" s="79">
        <f>SUM(BC44,BC45,BC46,BC47,BC48)</f>
        <v>67</v>
      </c>
      <c r="BD50" s="51"/>
      <c r="BE50" s="40">
        <f t="shared" ref="BE50:BF50" si="58">SUM(BE44:BE47)</f>
        <v>2640</v>
      </c>
      <c r="BF50" s="40">
        <f t="shared" si="58"/>
        <v>2992</v>
      </c>
      <c r="BG50" s="40">
        <f>BB50*80</f>
        <v>0</v>
      </c>
      <c r="BH50" s="40">
        <f>SUM(BH44,BH45,BH46,BH47,BH48)</f>
        <v>5632</v>
      </c>
      <c r="BI50" s="51"/>
      <c r="BJ50" s="51"/>
      <c r="BK50" s="51"/>
      <c r="BL50" s="51"/>
      <c r="BM50" s="51"/>
    </row>
    <row r="51">
      <c r="B51" s="135"/>
      <c r="C51" s="71"/>
      <c r="D51" s="136"/>
      <c r="E51" s="136"/>
      <c r="F51" s="117"/>
      <c r="G51" s="117"/>
      <c r="H51" s="117"/>
      <c r="I51" s="117"/>
      <c r="J51" s="118"/>
      <c r="K51" s="136"/>
      <c r="L51" s="136"/>
      <c r="M51" s="51"/>
      <c r="N51" s="51"/>
      <c r="O51" s="51"/>
      <c r="P51" s="51"/>
      <c r="Q51" s="71"/>
      <c r="R51" s="136"/>
      <c r="S51" s="136"/>
      <c r="T51" s="136"/>
      <c r="U51" s="136"/>
      <c r="V51" s="136"/>
      <c r="W51" s="136"/>
      <c r="X51" s="71"/>
      <c r="Y51" s="136"/>
      <c r="Z51" s="136"/>
      <c r="AF51" s="74"/>
      <c r="AG51" s="74"/>
      <c r="AO51" s="138"/>
      <c r="AP51" s="138"/>
      <c r="AQ51" s="138"/>
      <c r="AR51" s="138"/>
      <c r="AS51" s="118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</row>
    <row r="52">
      <c r="F52" s="73"/>
      <c r="G52" s="73"/>
      <c r="H52" s="73"/>
      <c r="I52" s="73"/>
      <c r="K52" s="80" t="s">
        <v>49</v>
      </c>
      <c r="L52" s="81"/>
      <c r="AF52" s="82" t="s">
        <v>49</v>
      </c>
      <c r="AG52" s="81"/>
      <c r="AT52" s="82" t="s">
        <v>49</v>
      </c>
      <c r="AU52" s="81"/>
      <c r="BF52" s="82" t="s">
        <v>49</v>
      </c>
      <c r="BG52" s="81"/>
    </row>
    <row r="53">
      <c r="F53" s="73"/>
      <c r="G53" s="73"/>
      <c r="H53" s="73"/>
      <c r="I53" s="73"/>
      <c r="K53" s="139"/>
      <c r="L53" s="140"/>
      <c r="AF53" s="141"/>
      <c r="AG53" s="142"/>
    </row>
    <row r="54">
      <c r="A54" s="10"/>
      <c r="B54" s="11"/>
      <c r="C54" s="11"/>
      <c r="D54" s="12"/>
      <c r="E54" s="13">
        <v>45173.0</v>
      </c>
      <c r="F54" s="14"/>
      <c r="G54" s="14"/>
      <c r="H54" s="14"/>
      <c r="I54" s="15"/>
      <c r="J54" s="15"/>
      <c r="K54" s="16"/>
      <c r="L54" s="13">
        <v>45174.0</v>
      </c>
      <c r="M54" s="15"/>
      <c r="N54" s="15"/>
      <c r="O54" s="15"/>
      <c r="P54" s="15"/>
      <c r="Q54" s="11"/>
      <c r="R54" s="17"/>
      <c r="S54" s="13">
        <v>45175.0</v>
      </c>
      <c r="T54" s="11"/>
      <c r="U54" s="15"/>
      <c r="V54" s="15"/>
      <c r="W54" s="11"/>
      <c r="X54" s="18"/>
      <c r="Y54" s="14"/>
      <c r="Z54" s="13">
        <v>45176.0</v>
      </c>
      <c r="AA54" s="15"/>
      <c r="AB54" s="15"/>
      <c r="AC54" s="11"/>
      <c r="AD54" s="15"/>
      <c r="AE54" s="15"/>
      <c r="AF54" s="12"/>
      <c r="AG54" s="13">
        <v>45177.0</v>
      </c>
      <c r="AH54" s="15"/>
      <c r="AI54" s="11"/>
      <c r="AJ54" s="15"/>
      <c r="AK54" s="15"/>
      <c r="AL54" s="15"/>
      <c r="AM54" s="18"/>
      <c r="AN54" s="13">
        <v>45178.0</v>
      </c>
      <c r="AO54" s="11"/>
      <c r="AP54" s="19"/>
      <c r="AQ54" s="19"/>
      <c r="AR54" s="19"/>
      <c r="AS54" s="19"/>
      <c r="AT54" s="14"/>
      <c r="AU54" s="13">
        <v>45179.0</v>
      </c>
      <c r="AV54" s="19"/>
      <c r="AW54" s="19"/>
      <c r="AX54" s="19"/>
      <c r="AY54" s="20"/>
      <c r="AZ54" s="19"/>
      <c r="BA54" s="19"/>
      <c r="BB54" s="19"/>
      <c r="BC54" s="19"/>
      <c r="BD54" s="20"/>
      <c r="BE54" s="21"/>
      <c r="BF54" s="22"/>
      <c r="BG54" s="4"/>
      <c r="BH54" s="19"/>
      <c r="BI54" s="23"/>
      <c r="BJ54" s="16"/>
      <c r="BK54" s="16"/>
      <c r="BL54" s="20"/>
      <c r="BM54" s="20"/>
    </row>
    <row r="55">
      <c r="A55" s="107"/>
      <c r="B55" s="26"/>
      <c r="C55" s="26"/>
      <c r="D55" s="26" t="s">
        <v>2</v>
      </c>
      <c r="E55" s="26" t="s">
        <v>3</v>
      </c>
      <c r="F55" s="26" t="s">
        <v>4</v>
      </c>
      <c r="G55" s="26" t="s">
        <v>5</v>
      </c>
      <c r="H55" s="26" t="s">
        <v>6</v>
      </c>
      <c r="I55" s="26"/>
      <c r="J55" s="26"/>
      <c r="K55" s="26" t="s">
        <v>2</v>
      </c>
      <c r="L55" s="26" t="s">
        <v>7</v>
      </c>
      <c r="M55" s="26" t="s">
        <v>4</v>
      </c>
      <c r="N55" s="26" t="s">
        <v>5</v>
      </c>
      <c r="O55" s="26" t="s">
        <v>6</v>
      </c>
      <c r="P55" s="26"/>
      <c r="Q55" s="26"/>
      <c r="R55" s="26" t="s">
        <v>2</v>
      </c>
      <c r="S55" s="26" t="s">
        <v>8</v>
      </c>
      <c r="T55" s="26" t="s">
        <v>4</v>
      </c>
      <c r="U55" s="26" t="s">
        <v>5</v>
      </c>
      <c r="V55" s="26" t="s">
        <v>6</v>
      </c>
      <c r="W55" s="28"/>
      <c r="X55" s="29"/>
      <c r="Y55" s="29" t="s">
        <v>2</v>
      </c>
      <c r="Z55" s="29" t="s">
        <v>9</v>
      </c>
      <c r="AA55" s="26" t="s">
        <v>4</v>
      </c>
      <c r="AB55" s="26" t="s">
        <v>5</v>
      </c>
      <c r="AC55" s="26" t="s">
        <v>6</v>
      </c>
      <c r="AD55" s="29"/>
      <c r="AE55" s="29"/>
      <c r="AF55" s="29" t="s">
        <v>2</v>
      </c>
      <c r="AG55" s="29" t="s">
        <v>10</v>
      </c>
      <c r="AH55" s="26" t="s">
        <v>4</v>
      </c>
      <c r="AI55" s="26" t="s">
        <v>5</v>
      </c>
      <c r="AJ55" s="26" t="s">
        <v>6</v>
      </c>
      <c r="AK55" s="29"/>
      <c r="AL55" s="29"/>
      <c r="AM55" s="29" t="s">
        <v>2</v>
      </c>
      <c r="AN55" s="29" t="s">
        <v>11</v>
      </c>
      <c r="AO55" s="26" t="s">
        <v>4</v>
      </c>
      <c r="AP55" s="26" t="s">
        <v>5</v>
      </c>
      <c r="AQ55" s="26" t="s">
        <v>6</v>
      </c>
      <c r="AR55" s="29"/>
      <c r="AS55" s="29"/>
      <c r="AT55" s="29" t="s">
        <v>2</v>
      </c>
      <c r="AU55" s="29" t="s">
        <v>12</v>
      </c>
      <c r="AV55" s="26" t="s">
        <v>4</v>
      </c>
      <c r="AW55" s="26" t="s">
        <v>5</v>
      </c>
      <c r="AX55" s="26" t="s">
        <v>6</v>
      </c>
      <c r="AY55" s="30"/>
      <c r="AZ55" s="31" t="s">
        <v>4</v>
      </c>
      <c r="BA55" s="31" t="s">
        <v>13</v>
      </c>
      <c r="BB55" s="31" t="s">
        <v>6</v>
      </c>
      <c r="BC55" s="31" t="s">
        <v>14</v>
      </c>
      <c r="BD55" s="32"/>
      <c r="BE55" s="33" t="s">
        <v>4</v>
      </c>
      <c r="BF55" s="33" t="s">
        <v>13</v>
      </c>
      <c r="BG55" s="33" t="s">
        <v>6</v>
      </c>
      <c r="BH55" s="33" t="s">
        <v>15</v>
      </c>
      <c r="BI55" s="32"/>
      <c r="BJ55" s="32"/>
      <c r="BK55" s="32"/>
      <c r="BL55" s="32"/>
      <c r="BM55" s="32"/>
    </row>
    <row r="56">
      <c r="A56" s="94" t="s">
        <v>52</v>
      </c>
      <c r="F56" s="40">
        <v>0.0</v>
      </c>
      <c r="G56" s="40">
        <v>0.0</v>
      </c>
      <c r="H56" s="40">
        <v>0.0</v>
      </c>
      <c r="I56" s="35"/>
      <c r="J56" s="143"/>
      <c r="K56" s="92"/>
      <c r="L56" s="92"/>
      <c r="M56" s="40">
        <v>0.0</v>
      </c>
      <c r="N56" s="40">
        <v>0.0</v>
      </c>
      <c r="O56" s="40">
        <v>0.0</v>
      </c>
      <c r="P56" s="144"/>
      <c r="Q56" s="144"/>
      <c r="R56" s="144"/>
      <c r="S56" s="144"/>
      <c r="T56" s="40">
        <v>0.0</v>
      </c>
      <c r="U56" s="40">
        <v>0.0</v>
      </c>
      <c r="V56" s="40">
        <v>0.0</v>
      </c>
      <c r="W56" s="318" t="s">
        <v>26</v>
      </c>
      <c r="X56" s="146">
        <v>45176.0</v>
      </c>
      <c r="Y56" s="40" t="s">
        <v>433</v>
      </c>
      <c r="Z56" s="40" t="s">
        <v>434</v>
      </c>
      <c r="AA56" s="40">
        <v>0.0</v>
      </c>
      <c r="AB56" s="40">
        <v>4.0</v>
      </c>
      <c r="AC56" s="40">
        <v>0.0</v>
      </c>
      <c r="AD56" s="145" t="s">
        <v>40</v>
      </c>
      <c r="AE56" s="146">
        <v>45178.0</v>
      </c>
      <c r="AF56" s="147" t="s">
        <v>288</v>
      </c>
      <c r="AG56" s="40" t="s">
        <v>138</v>
      </c>
      <c r="AH56" s="40">
        <v>2.0</v>
      </c>
      <c r="AI56" s="40">
        <v>2.0</v>
      </c>
      <c r="AJ56" s="40">
        <v>0.0</v>
      </c>
      <c r="AK56" s="148" t="s">
        <v>43</v>
      </c>
      <c r="AL56" s="146">
        <v>45179.0</v>
      </c>
      <c r="AM56" s="148" t="s">
        <v>289</v>
      </c>
      <c r="AN56" s="148" t="s">
        <v>106</v>
      </c>
      <c r="AO56" s="40">
        <v>3.0</v>
      </c>
      <c r="AP56" s="40">
        <v>2.0</v>
      </c>
      <c r="AQ56" s="40">
        <v>0.0</v>
      </c>
      <c r="AR56" s="149"/>
      <c r="AS56" s="45"/>
      <c r="AT56" s="150"/>
      <c r="AU56" s="127"/>
      <c r="AV56" s="40">
        <v>0.0</v>
      </c>
      <c r="AW56" s="40">
        <v>0.0</v>
      </c>
      <c r="AX56" s="40">
        <v>0.0</v>
      </c>
      <c r="AY56" s="48"/>
      <c r="AZ56" s="49">
        <f t="shared" ref="AZ56:BB56" si="59">SUM(F56,M56,T56,AA56,AH56,AO56,AV56)</f>
        <v>5</v>
      </c>
      <c r="BA56" s="39">
        <f t="shared" si="59"/>
        <v>8</v>
      </c>
      <c r="BB56" s="39">
        <f t="shared" si="59"/>
        <v>0</v>
      </c>
      <c r="BC56" s="50">
        <f t="shared" ref="BC56:BC58" si="61">SUM(AZ56,BA56,BB56)</f>
        <v>13</v>
      </c>
      <c r="BD56" s="51"/>
      <c r="BE56" s="39">
        <f t="shared" ref="BE56:BE58" si="62">AZ56*80</f>
        <v>400</v>
      </c>
      <c r="BF56" s="39">
        <f t="shared" ref="BF56:BF58" si="63">BA56*88</f>
        <v>704</v>
      </c>
      <c r="BG56" s="39">
        <f t="shared" ref="BG56:BG58" si="64">BB56*80</f>
        <v>0</v>
      </c>
      <c r="BH56" s="39">
        <f t="shared" ref="BH56:BH58" si="65">sum(BE56,BF56,BG56)</f>
        <v>1104</v>
      </c>
      <c r="BI56" s="51"/>
      <c r="BJ56" s="51"/>
      <c r="BK56" s="51"/>
      <c r="BL56" s="51"/>
      <c r="BM56" s="51"/>
    </row>
    <row r="57">
      <c r="A57" s="59" t="s">
        <v>50</v>
      </c>
      <c r="F57" s="40">
        <v>0.0</v>
      </c>
      <c r="G57" s="40">
        <v>0.0</v>
      </c>
      <c r="H57" s="40">
        <v>0.0</v>
      </c>
      <c r="I57" s="134"/>
      <c r="J57" s="45"/>
      <c r="K57" s="111"/>
      <c r="L57" s="39"/>
      <c r="M57" s="40">
        <v>0.0</v>
      </c>
      <c r="N57" s="40">
        <v>0.0</v>
      </c>
      <c r="O57" s="40">
        <v>0.0</v>
      </c>
      <c r="P57" s="39"/>
      <c r="Q57" s="45"/>
      <c r="R57" s="111"/>
      <c r="S57" s="39"/>
      <c r="T57" s="40">
        <v>0.0</v>
      </c>
      <c r="U57" s="40">
        <v>0.0</v>
      </c>
      <c r="V57" s="40">
        <v>0.0</v>
      </c>
      <c r="W57" s="64"/>
      <c r="X57" s="45"/>
      <c r="Y57" s="39"/>
      <c r="Z57" s="39"/>
      <c r="AA57" s="40">
        <v>0.0</v>
      </c>
      <c r="AB57" s="40">
        <v>0.0</v>
      </c>
      <c r="AC57" s="40">
        <v>0.0</v>
      </c>
      <c r="AD57" s="53"/>
      <c r="AE57" s="45"/>
      <c r="AF57" s="111"/>
      <c r="AG57" s="39"/>
      <c r="AH57" s="40">
        <v>0.0</v>
      </c>
      <c r="AI57" s="40">
        <v>0.0</v>
      </c>
      <c r="AJ57" s="40">
        <v>0.0</v>
      </c>
      <c r="AK57" s="92"/>
      <c r="AL57" s="45"/>
      <c r="AM57" s="92"/>
      <c r="AN57" s="92"/>
      <c r="AO57" s="40">
        <v>0.0</v>
      </c>
      <c r="AP57" s="40">
        <v>0.0</v>
      </c>
      <c r="AQ57" s="40">
        <v>0.0</v>
      </c>
      <c r="AR57" s="151" t="s">
        <v>44</v>
      </c>
      <c r="AS57" s="146">
        <v>45180.0</v>
      </c>
      <c r="AT57" s="289" t="s">
        <v>288</v>
      </c>
      <c r="AU57" s="129" t="s">
        <v>138</v>
      </c>
      <c r="AV57" s="40">
        <v>2.0</v>
      </c>
      <c r="AW57" s="40">
        <v>2.0</v>
      </c>
      <c r="AX57" s="40">
        <v>0.0</v>
      </c>
      <c r="AY57" s="48"/>
      <c r="AZ57" s="49">
        <f t="shared" ref="AZ57:BB57" si="60">SUM(F57,M57,T57,AA57,AH57,AO57,AV57)</f>
        <v>2</v>
      </c>
      <c r="BA57" s="39">
        <f t="shared" si="60"/>
        <v>2</v>
      </c>
      <c r="BB57" s="39">
        <f t="shared" si="60"/>
        <v>0</v>
      </c>
      <c r="BC57" s="50">
        <f t="shared" si="61"/>
        <v>4</v>
      </c>
      <c r="BD57" s="51"/>
      <c r="BE57" s="39">
        <f t="shared" si="62"/>
        <v>160</v>
      </c>
      <c r="BF57" s="39">
        <f t="shared" si="63"/>
        <v>176</v>
      </c>
      <c r="BG57" s="39">
        <f t="shared" si="64"/>
        <v>0</v>
      </c>
      <c r="BH57" s="39">
        <f t="shared" si="65"/>
        <v>336</v>
      </c>
      <c r="BI57" s="51"/>
      <c r="BJ57" s="51"/>
      <c r="BK57" s="51"/>
      <c r="BL57" s="51"/>
      <c r="BM57" s="51"/>
    </row>
    <row r="58">
      <c r="A58" s="59" t="s">
        <v>54</v>
      </c>
      <c r="B58" s="134"/>
      <c r="C58" s="45"/>
      <c r="D58" s="111"/>
      <c r="E58" s="39"/>
      <c r="F58" s="40">
        <v>0.0</v>
      </c>
      <c r="G58" s="40">
        <v>0.0</v>
      </c>
      <c r="H58" s="40">
        <v>0.0</v>
      </c>
      <c r="I58" s="144"/>
      <c r="J58" s="144"/>
      <c r="K58" s="144"/>
      <c r="L58" s="144"/>
      <c r="M58" s="40">
        <v>0.0</v>
      </c>
      <c r="N58" s="40">
        <v>0.0</v>
      </c>
      <c r="O58" s="40">
        <v>0.0</v>
      </c>
      <c r="P58" s="39"/>
      <c r="Q58" s="45"/>
      <c r="R58" s="111"/>
      <c r="S58" s="39"/>
      <c r="T58" s="40">
        <v>0.0</v>
      </c>
      <c r="U58" s="40">
        <v>0.0</v>
      </c>
      <c r="V58" s="40">
        <v>0.0</v>
      </c>
      <c r="W58" s="64"/>
      <c r="X58" s="45"/>
      <c r="Y58" s="39"/>
      <c r="Z58" s="39"/>
      <c r="AA58" s="40">
        <v>0.0</v>
      </c>
      <c r="AB58" s="40">
        <v>0.0</v>
      </c>
      <c r="AC58" s="40">
        <v>0.0</v>
      </c>
      <c r="AD58" s="53"/>
      <c r="AE58" s="45"/>
      <c r="AF58" s="111"/>
      <c r="AG58" s="39"/>
      <c r="AH58" s="40">
        <v>0.0</v>
      </c>
      <c r="AI58" s="40">
        <v>0.0</v>
      </c>
      <c r="AJ58" s="40">
        <v>0.0</v>
      </c>
      <c r="AK58" s="92"/>
      <c r="AL58" s="45"/>
      <c r="AM58" s="92"/>
      <c r="AN58" s="92"/>
      <c r="AO58" s="40">
        <v>0.0</v>
      </c>
      <c r="AP58" s="40">
        <v>0.0</v>
      </c>
      <c r="AQ58" s="40">
        <v>0.0</v>
      </c>
      <c r="AR58" s="149"/>
      <c r="AS58" s="301"/>
      <c r="AT58" s="150"/>
      <c r="AU58" s="127"/>
      <c r="AV58" s="40">
        <v>0.0</v>
      </c>
      <c r="AW58" s="40">
        <v>0.0</v>
      </c>
      <c r="AX58" s="40">
        <v>0.0</v>
      </c>
      <c r="AY58" s="48"/>
      <c r="AZ58" s="49">
        <f t="shared" ref="AZ58:BB58" si="66">SUM(F58,M58,T58,AA58,AH58,AO58,AV58)</f>
        <v>0</v>
      </c>
      <c r="BA58" s="39">
        <f t="shared" si="66"/>
        <v>0</v>
      </c>
      <c r="BB58" s="39">
        <f t="shared" si="66"/>
        <v>0</v>
      </c>
      <c r="BC58" s="50">
        <f t="shared" si="61"/>
        <v>0</v>
      </c>
      <c r="BD58" s="51"/>
      <c r="BE58" s="39">
        <f t="shared" si="62"/>
        <v>0</v>
      </c>
      <c r="BF58" s="39">
        <f t="shared" si="63"/>
        <v>0</v>
      </c>
      <c r="BG58" s="39">
        <f t="shared" si="64"/>
        <v>0</v>
      </c>
      <c r="BH58" s="39">
        <f t="shared" si="65"/>
        <v>0</v>
      </c>
      <c r="BI58" s="51"/>
      <c r="BJ58" s="51"/>
      <c r="BK58" s="51"/>
      <c r="BL58" s="51"/>
      <c r="BM58" s="51"/>
    </row>
    <row r="59">
      <c r="A59" s="152"/>
      <c r="B59" s="153"/>
      <c r="C59" s="153"/>
      <c r="D59" s="67"/>
      <c r="E59" s="67"/>
      <c r="F59" s="153"/>
      <c r="G59" s="153"/>
      <c r="H59" s="153"/>
      <c r="I59" s="153"/>
      <c r="J59" s="153"/>
      <c r="K59" s="154"/>
      <c r="L59" s="15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154"/>
      <c r="AG59" s="15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  <c r="BC59" s="153"/>
      <c r="BD59" s="153"/>
      <c r="BE59" s="85"/>
      <c r="BF59" s="85"/>
      <c r="BG59" s="85"/>
      <c r="BH59" s="85"/>
      <c r="BI59" s="153"/>
      <c r="BJ59" s="153"/>
      <c r="BK59" s="153"/>
      <c r="BL59" s="153"/>
      <c r="BM59" s="153"/>
    </row>
    <row r="60">
      <c r="A60" s="152"/>
      <c r="B60" s="153"/>
      <c r="C60" s="153"/>
      <c r="D60" s="67"/>
      <c r="E60" s="67"/>
      <c r="F60" s="153"/>
      <c r="G60" s="153"/>
      <c r="H60" s="153"/>
      <c r="I60" s="153"/>
      <c r="J60" s="153"/>
      <c r="K60" s="154"/>
      <c r="L60" s="15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154"/>
      <c r="AG60" s="15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76" t="s">
        <v>14</v>
      </c>
      <c r="AZ60" s="77">
        <f t="shared" ref="AZ60:BC60" si="67">SUM(AZ56,AZ57,AZ58)</f>
        <v>7</v>
      </c>
      <c r="BA60" s="78">
        <f t="shared" si="67"/>
        <v>10</v>
      </c>
      <c r="BB60" s="78">
        <f t="shared" si="67"/>
        <v>0</v>
      </c>
      <c r="BC60" s="79">
        <f t="shared" si="67"/>
        <v>17</v>
      </c>
      <c r="BD60" s="51"/>
      <c r="BE60" s="40">
        <f t="shared" ref="BE60:BG60" si="68">sum(BE56,BE57)</f>
        <v>560</v>
      </c>
      <c r="BF60" s="40">
        <f t="shared" si="68"/>
        <v>880</v>
      </c>
      <c r="BG60" s="40">
        <f t="shared" si="68"/>
        <v>0</v>
      </c>
      <c r="BH60" s="40">
        <f>SUM(BH56,BH57,BH58)</f>
        <v>1440</v>
      </c>
      <c r="BI60" s="51"/>
      <c r="BJ60" s="51"/>
      <c r="BK60" s="51"/>
      <c r="BL60" s="51"/>
      <c r="BM60" s="51"/>
    </row>
    <row r="61">
      <c r="A61" s="152"/>
      <c r="B61" s="153"/>
      <c r="C61" s="153"/>
      <c r="D61" s="67"/>
      <c r="E61" s="67"/>
      <c r="F61" s="153"/>
      <c r="G61" s="153"/>
      <c r="H61" s="153"/>
      <c r="I61" s="153"/>
      <c r="J61" s="153"/>
      <c r="K61" s="154"/>
      <c r="L61" s="154"/>
      <c r="M61" s="155"/>
      <c r="N61" s="155"/>
      <c r="O61" s="155"/>
      <c r="P61" s="155"/>
      <c r="Q61" s="156"/>
      <c r="R61" s="155"/>
      <c r="S61" s="155"/>
      <c r="T61" s="155"/>
      <c r="U61" s="155"/>
      <c r="V61" s="155"/>
      <c r="W61" s="155"/>
      <c r="X61" s="155"/>
      <c r="Y61" s="155"/>
      <c r="Z61" s="155"/>
      <c r="AA61" s="157"/>
      <c r="AB61" s="157"/>
      <c r="AC61" s="157"/>
      <c r="AD61" s="157"/>
      <c r="AE61" s="153"/>
      <c r="AF61" s="154"/>
      <c r="AG61" s="154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/>
      <c r="BB61" s="153"/>
      <c r="BC61" s="153"/>
      <c r="BD61" s="153"/>
      <c r="BE61" s="153"/>
      <c r="BF61" s="153"/>
      <c r="BG61" s="153"/>
      <c r="BH61" s="153"/>
      <c r="BI61" s="153"/>
      <c r="BJ61" s="153"/>
      <c r="BK61" s="153"/>
      <c r="BL61" s="153"/>
      <c r="BM61" s="153"/>
    </row>
    <row r="62">
      <c r="A62" s="155"/>
      <c r="B62" s="153"/>
      <c r="C62" s="153"/>
      <c r="D62" s="67"/>
      <c r="F62" s="153"/>
      <c r="G62" s="153"/>
      <c r="H62" s="153"/>
      <c r="I62" s="153"/>
      <c r="J62" s="153"/>
      <c r="K62" s="6" t="s">
        <v>53</v>
      </c>
      <c r="L62" s="4"/>
      <c r="M62" s="155"/>
      <c r="N62" s="155"/>
      <c r="O62" s="155"/>
      <c r="P62" s="155"/>
      <c r="Q62" s="156"/>
      <c r="R62" s="155"/>
      <c r="S62" s="155"/>
      <c r="T62" s="155"/>
      <c r="U62" s="155"/>
      <c r="V62" s="155"/>
      <c r="W62" s="155"/>
      <c r="X62" s="155"/>
      <c r="Y62" s="155"/>
      <c r="Z62" s="155"/>
      <c r="AA62" s="157"/>
      <c r="AB62" s="157"/>
      <c r="AC62" s="157"/>
      <c r="AD62" s="157"/>
      <c r="AE62" s="153"/>
      <c r="AF62" s="9" t="s">
        <v>53</v>
      </c>
      <c r="AG62" s="4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9" t="s">
        <v>53</v>
      </c>
      <c r="AU62" s="4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9" t="s">
        <v>53</v>
      </c>
      <c r="BG62" s="4"/>
      <c r="BH62" s="153"/>
      <c r="BI62" s="153"/>
      <c r="BJ62" s="153"/>
      <c r="BK62" s="153"/>
      <c r="BL62" s="153"/>
      <c r="BM62" s="153"/>
    </row>
    <row r="63">
      <c r="A63" s="10"/>
      <c r="B63" s="11"/>
      <c r="C63" s="11"/>
      <c r="D63" s="12"/>
      <c r="E63" s="13">
        <v>45173.0</v>
      </c>
      <c r="F63" s="14"/>
      <c r="G63" s="14"/>
      <c r="H63" s="14"/>
      <c r="I63" s="15"/>
      <c r="J63" s="15"/>
      <c r="K63" s="16"/>
      <c r="L63" s="13">
        <v>45174.0</v>
      </c>
      <c r="M63" s="15"/>
      <c r="N63" s="15"/>
      <c r="O63" s="15"/>
      <c r="P63" s="15"/>
      <c r="Q63" s="11"/>
      <c r="R63" s="17"/>
      <c r="S63" s="13">
        <v>45175.0</v>
      </c>
      <c r="T63" s="11"/>
      <c r="U63" s="15"/>
      <c r="V63" s="15"/>
      <c r="W63" s="11"/>
      <c r="X63" s="18"/>
      <c r="Y63" s="14"/>
      <c r="Z63" s="13">
        <v>45176.0</v>
      </c>
      <c r="AA63" s="15"/>
      <c r="AB63" s="15"/>
      <c r="AC63" s="11"/>
      <c r="AD63" s="15"/>
      <c r="AE63" s="15"/>
      <c r="AF63" s="12"/>
      <c r="AG63" s="13">
        <v>45177.0</v>
      </c>
      <c r="AH63" s="15"/>
      <c r="AI63" s="11"/>
      <c r="AJ63" s="15"/>
      <c r="AK63" s="15"/>
      <c r="AL63" s="15"/>
      <c r="AM63" s="18"/>
      <c r="AN63" s="13">
        <v>45178.0</v>
      </c>
      <c r="AO63" s="11"/>
      <c r="AP63" s="19"/>
      <c r="AQ63" s="19"/>
      <c r="AR63" s="19"/>
      <c r="AS63" s="19"/>
      <c r="AT63" s="14"/>
      <c r="AU63" s="13">
        <v>45179.0</v>
      </c>
      <c r="AV63" s="19"/>
      <c r="AW63" s="19"/>
      <c r="AX63" s="19"/>
      <c r="AY63" s="20"/>
      <c r="AZ63" s="19"/>
      <c r="BA63" s="19"/>
      <c r="BB63" s="19"/>
      <c r="BC63" s="19"/>
      <c r="BD63" s="20"/>
      <c r="BE63" s="21"/>
      <c r="BF63" s="22"/>
      <c r="BG63" s="4"/>
      <c r="BH63" s="19"/>
      <c r="BI63" s="23"/>
      <c r="BJ63" s="16"/>
      <c r="BK63" s="16"/>
      <c r="BL63" s="20"/>
      <c r="BM63" s="20"/>
    </row>
    <row r="64">
      <c r="A64" s="107"/>
      <c r="B64" s="26"/>
      <c r="C64" s="26"/>
      <c r="D64" s="26" t="s">
        <v>2</v>
      </c>
      <c r="E64" s="26" t="s">
        <v>3</v>
      </c>
      <c r="F64" s="26" t="s">
        <v>4</v>
      </c>
      <c r="G64" s="26" t="s">
        <v>5</v>
      </c>
      <c r="H64" s="26" t="s">
        <v>6</v>
      </c>
      <c r="I64" s="26"/>
      <c r="J64" s="26"/>
      <c r="K64" s="26" t="s">
        <v>2</v>
      </c>
      <c r="L64" s="26" t="s">
        <v>7</v>
      </c>
      <c r="M64" s="26" t="s">
        <v>4</v>
      </c>
      <c r="N64" s="26" t="s">
        <v>5</v>
      </c>
      <c r="O64" s="26" t="s">
        <v>6</v>
      </c>
      <c r="P64" s="26"/>
      <c r="Q64" s="26"/>
      <c r="R64" s="26" t="s">
        <v>2</v>
      </c>
      <c r="S64" s="26" t="s">
        <v>8</v>
      </c>
      <c r="T64" s="26" t="s">
        <v>4</v>
      </c>
      <c r="U64" s="26" t="s">
        <v>5</v>
      </c>
      <c r="V64" s="26" t="s">
        <v>6</v>
      </c>
      <c r="W64" s="28"/>
      <c r="X64" s="29"/>
      <c r="Y64" s="29" t="s">
        <v>2</v>
      </c>
      <c r="Z64" s="29" t="s">
        <v>9</v>
      </c>
      <c r="AA64" s="26" t="s">
        <v>4</v>
      </c>
      <c r="AB64" s="26" t="s">
        <v>5</v>
      </c>
      <c r="AC64" s="26" t="s">
        <v>6</v>
      </c>
      <c r="AD64" s="29"/>
      <c r="AE64" s="29"/>
      <c r="AF64" s="29" t="s">
        <v>2</v>
      </c>
      <c r="AG64" s="29" t="s">
        <v>10</v>
      </c>
      <c r="AH64" s="26" t="s">
        <v>4</v>
      </c>
      <c r="AI64" s="26" t="s">
        <v>5</v>
      </c>
      <c r="AJ64" s="26" t="s">
        <v>6</v>
      </c>
      <c r="AK64" s="29"/>
      <c r="AL64" s="29"/>
      <c r="AM64" s="29" t="s">
        <v>2</v>
      </c>
      <c r="AN64" s="29" t="s">
        <v>11</v>
      </c>
      <c r="AO64" s="26" t="s">
        <v>4</v>
      </c>
      <c r="AP64" s="26" t="s">
        <v>5</v>
      </c>
      <c r="AQ64" s="26" t="s">
        <v>6</v>
      </c>
      <c r="AR64" s="29"/>
      <c r="AS64" s="29"/>
      <c r="AT64" s="29" t="s">
        <v>2</v>
      </c>
      <c r="AU64" s="29" t="s">
        <v>12</v>
      </c>
      <c r="AV64" s="26" t="s">
        <v>4</v>
      </c>
      <c r="AW64" s="26" t="s">
        <v>5</v>
      </c>
      <c r="AX64" s="26" t="s">
        <v>6</v>
      </c>
      <c r="AY64" s="30"/>
      <c r="AZ64" s="31" t="s">
        <v>4</v>
      </c>
      <c r="BA64" s="31" t="s">
        <v>13</v>
      </c>
      <c r="BB64" s="31" t="s">
        <v>6</v>
      </c>
      <c r="BC64" s="31" t="s">
        <v>14</v>
      </c>
      <c r="BD64" s="32"/>
      <c r="BE64" s="33" t="s">
        <v>4</v>
      </c>
      <c r="BF64" s="33" t="s">
        <v>13</v>
      </c>
      <c r="BG64" s="33" t="s">
        <v>6</v>
      </c>
      <c r="BH64" s="33" t="s">
        <v>15</v>
      </c>
      <c r="BI64" s="32"/>
      <c r="BJ64" s="32"/>
      <c r="BK64" s="32"/>
      <c r="BL64" s="32"/>
      <c r="BM64" s="32"/>
    </row>
    <row r="65">
      <c r="A65" s="94" t="s">
        <v>139</v>
      </c>
      <c r="B65" s="36" t="s">
        <v>19</v>
      </c>
      <c r="C65" s="37">
        <v>45173.0</v>
      </c>
      <c r="D65" s="42" t="s">
        <v>319</v>
      </c>
      <c r="E65" s="58" t="s">
        <v>266</v>
      </c>
      <c r="F65" s="40">
        <v>1.0</v>
      </c>
      <c r="G65" s="40">
        <v>7.0</v>
      </c>
      <c r="H65" s="40">
        <v>4.0</v>
      </c>
      <c r="I65" s="36" t="s">
        <v>22</v>
      </c>
      <c r="J65" s="37">
        <v>45174.0</v>
      </c>
      <c r="K65" s="42" t="s">
        <v>211</v>
      </c>
      <c r="L65" s="58" t="s">
        <v>66</v>
      </c>
      <c r="M65" s="40">
        <v>0.0</v>
      </c>
      <c r="N65" s="40">
        <v>6.0</v>
      </c>
      <c r="O65" s="40">
        <v>0.0</v>
      </c>
      <c r="P65" s="36" t="s">
        <v>24</v>
      </c>
      <c r="Q65" s="37">
        <v>45175.0</v>
      </c>
      <c r="R65" s="42" t="s">
        <v>94</v>
      </c>
      <c r="S65" s="58" t="s">
        <v>141</v>
      </c>
      <c r="T65" s="40">
        <v>0.0</v>
      </c>
      <c r="U65" s="40">
        <v>6.5</v>
      </c>
      <c r="V65" s="40">
        <v>0.0</v>
      </c>
      <c r="W65" s="36" t="s">
        <v>26</v>
      </c>
      <c r="X65" s="37">
        <v>45176.0</v>
      </c>
      <c r="Y65" s="42" t="s">
        <v>211</v>
      </c>
      <c r="Z65" s="58" t="s">
        <v>66</v>
      </c>
      <c r="AA65" s="40">
        <v>0.0</v>
      </c>
      <c r="AB65" s="40">
        <v>6.0</v>
      </c>
      <c r="AC65" s="40">
        <v>0.0</v>
      </c>
      <c r="AD65" s="36" t="s">
        <v>56</v>
      </c>
      <c r="AE65" s="37">
        <v>45177.0</v>
      </c>
      <c r="AF65" s="42" t="s">
        <v>279</v>
      </c>
      <c r="AG65" s="58" t="s">
        <v>218</v>
      </c>
      <c r="AH65" s="40">
        <v>0.0</v>
      </c>
      <c r="AI65" s="40">
        <v>7.0</v>
      </c>
      <c r="AJ65" s="40">
        <v>0.0</v>
      </c>
      <c r="AK65" s="284" t="s">
        <v>57</v>
      </c>
      <c r="AL65" s="37">
        <v>45178.0</v>
      </c>
      <c r="AM65" s="42" t="s">
        <v>211</v>
      </c>
      <c r="AN65" s="58" t="s">
        <v>66</v>
      </c>
      <c r="AO65" s="40">
        <v>0.0</v>
      </c>
      <c r="AP65" s="40">
        <v>6.0</v>
      </c>
      <c r="AQ65" s="40">
        <v>0.0</v>
      </c>
      <c r="AR65" s="96" t="s">
        <v>149</v>
      </c>
      <c r="AS65" s="37">
        <v>45179.0</v>
      </c>
      <c r="AT65" s="42" t="s">
        <v>25</v>
      </c>
      <c r="AU65" s="58" t="s">
        <v>25</v>
      </c>
      <c r="AV65" s="40">
        <v>0.0</v>
      </c>
      <c r="AW65" s="40">
        <v>0.0</v>
      </c>
      <c r="AX65" s="40">
        <v>0.0</v>
      </c>
      <c r="AY65" s="48"/>
      <c r="AZ65" s="49">
        <f t="shared" ref="AZ65:BB65" si="69">SUM(F65,M65,T65,AA65,AH65,AO65,AV65)</f>
        <v>1</v>
      </c>
      <c r="BA65" s="39">
        <f t="shared" si="69"/>
        <v>38.5</v>
      </c>
      <c r="BB65" s="39">
        <f t="shared" si="69"/>
        <v>4</v>
      </c>
      <c r="BC65" s="50">
        <f t="shared" ref="BC65:BC69" si="71">SUM(AZ65,BA65,BB65)</f>
        <v>43.5</v>
      </c>
      <c r="BD65" s="51"/>
      <c r="BE65" s="39">
        <f t="shared" ref="BE65:BE69" si="72">AZ65*80</f>
        <v>80</v>
      </c>
      <c r="BF65" s="39">
        <f t="shared" ref="BF65:BF69" si="73">BA65*88</f>
        <v>3388</v>
      </c>
      <c r="BG65" s="39">
        <f t="shared" ref="BG65:BG69" si="74">BB65*80</f>
        <v>320</v>
      </c>
      <c r="BH65" s="39">
        <f t="shared" ref="BH65:BH69" si="75">sum(BE65,BF65,BG65)</f>
        <v>3788</v>
      </c>
      <c r="BI65" s="51"/>
      <c r="BJ65" s="51"/>
      <c r="BK65" s="51"/>
      <c r="BL65" s="51"/>
      <c r="BM65" s="51"/>
    </row>
    <row r="66" ht="16.5" customHeight="1">
      <c r="A66" s="94" t="s">
        <v>52</v>
      </c>
      <c r="B66" s="60"/>
      <c r="D66" s="39"/>
      <c r="E66" s="39"/>
      <c r="F66" s="40">
        <v>0.0</v>
      </c>
      <c r="G66" s="40">
        <v>0.0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44"/>
      <c r="AE66" s="45"/>
      <c r="AF66" s="39"/>
      <c r="AG66" s="39"/>
      <c r="AH66" s="40">
        <v>0.0</v>
      </c>
      <c r="AI66" s="40">
        <v>0.0</v>
      </c>
      <c r="AJ66" s="40">
        <v>0.0</v>
      </c>
      <c r="AK66" s="53"/>
      <c r="AL66" s="45"/>
      <c r="AM66" s="39"/>
      <c r="AN66" s="39"/>
      <c r="AO66" s="40">
        <v>0.0</v>
      </c>
      <c r="AP66" s="40">
        <v>0.0</v>
      </c>
      <c r="AQ66" s="40">
        <v>0.0</v>
      </c>
      <c r="AR66" s="92"/>
      <c r="AS66" s="45"/>
      <c r="AT66" s="39"/>
      <c r="AU66" s="39"/>
      <c r="AV66" s="40">
        <v>0.0</v>
      </c>
      <c r="AW66" s="40">
        <v>0.0</v>
      </c>
      <c r="AX66" s="40">
        <v>0.0</v>
      </c>
      <c r="AY66" s="48"/>
      <c r="AZ66" s="49">
        <f t="shared" ref="AZ66:BB66" si="70">SUM(F66,M66,T66,AA66,AH66,AO66,AV66)</f>
        <v>0</v>
      </c>
      <c r="BA66" s="39">
        <f t="shared" si="70"/>
        <v>0</v>
      </c>
      <c r="BB66" s="39">
        <f t="shared" si="70"/>
        <v>0</v>
      </c>
      <c r="BC66" s="50">
        <f t="shared" si="71"/>
        <v>0</v>
      </c>
      <c r="BD66" s="51"/>
      <c r="BE66" s="39">
        <f t="shared" si="72"/>
        <v>0</v>
      </c>
      <c r="BF66" s="39">
        <f t="shared" si="73"/>
        <v>0</v>
      </c>
      <c r="BG66" s="39">
        <f t="shared" si="74"/>
        <v>0</v>
      </c>
      <c r="BH66" s="39">
        <f t="shared" si="75"/>
        <v>0</v>
      </c>
      <c r="BI66" s="51"/>
      <c r="BJ66" s="51"/>
      <c r="BK66" s="51"/>
      <c r="BL66" s="51"/>
      <c r="BM66" s="51"/>
    </row>
    <row r="67">
      <c r="A67" s="35" t="s">
        <v>82</v>
      </c>
      <c r="B67" s="41" t="s">
        <v>33</v>
      </c>
      <c r="C67" s="37">
        <v>45174.0</v>
      </c>
      <c r="D67" s="38" t="s">
        <v>25</v>
      </c>
      <c r="E67" s="39" t="s">
        <v>25</v>
      </c>
      <c r="F67" s="40">
        <v>0.0</v>
      </c>
      <c r="G67" s="40">
        <v>0.0</v>
      </c>
      <c r="H67" s="40">
        <v>0.0</v>
      </c>
      <c r="I67" s="42" t="s">
        <v>46</v>
      </c>
      <c r="J67" s="37">
        <v>45175.0</v>
      </c>
      <c r="K67" s="38" t="s">
        <v>31</v>
      </c>
      <c r="L67" s="39" t="s">
        <v>31</v>
      </c>
      <c r="M67" s="40">
        <v>0.0</v>
      </c>
      <c r="N67" s="40">
        <v>0.0</v>
      </c>
      <c r="O67" s="40">
        <v>0.0</v>
      </c>
      <c r="P67" s="38" t="s">
        <v>36</v>
      </c>
      <c r="Q67" s="37">
        <v>45176.0</v>
      </c>
      <c r="R67" s="38" t="s">
        <v>435</v>
      </c>
      <c r="S67" s="39" t="s">
        <v>251</v>
      </c>
      <c r="T67" s="40">
        <v>5.0</v>
      </c>
      <c r="U67" s="40">
        <v>0.5</v>
      </c>
      <c r="V67" s="40">
        <v>0.0</v>
      </c>
      <c r="W67" s="42" t="s">
        <v>37</v>
      </c>
      <c r="X67" s="37">
        <v>45177.0</v>
      </c>
      <c r="Y67" s="38" t="s">
        <v>247</v>
      </c>
      <c r="Z67" s="39" t="s">
        <v>127</v>
      </c>
      <c r="AA67" s="40">
        <v>5.0</v>
      </c>
      <c r="AB67" s="40">
        <v>1.0</v>
      </c>
      <c r="AC67" s="40">
        <v>0.0</v>
      </c>
      <c r="AD67" s="56" t="s">
        <v>40</v>
      </c>
      <c r="AE67" s="37">
        <v>45178.0</v>
      </c>
      <c r="AF67" s="38" t="s">
        <v>285</v>
      </c>
      <c r="AG67" s="39" t="s">
        <v>129</v>
      </c>
      <c r="AH67" s="40">
        <v>5.0</v>
      </c>
      <c r="AI67" s="40">
        <v>2.0</v>
      </c>
      <c r="AJ67" s="40">
        <v>0.0</v>
      </c>
      <c r="AK67" s="42" t="s">
        <v>43</v>
      </c>
      <c r="AL67" s="37">
        <v>45179.0</v>
      </c>
      <c r="AM67" s="38" t="s">
        <v>247</v>
      </c>
      <c r="AN67" s="39" t="s">
        <v>127</v>
      </c>
      <c r="AO67" s="40">
        <v>5.0</v>
      </c>
      <c r="AP67" s="40">
        <v>1.0</v>
      </c>
      <c r="AQ67" s="40">
        <v>0.0</v>
      </c>
      <c r="AR67" s="96" t="s">
        <v>149</v>
      </c>
      <c r="AS67" s="37">
        <v>45179.0</v>
      </c>
      <c r="AT67" s="42" t="s">
        <v>319</v>
      </c>
      <c r="AU67" s="58" t="s">
        <v>266</v>
      </c>
      <c r="AV67" s="40">
        <v>1.0</v>
      </c>
      <c r="AW67" s="40">
        <v>7.0</v>
      </c>
      <c r="AX67" s="40">
        <v>4.0</v>
      </c>
      <c r="AY67" s="48"/>
      <c r="AZ67" s="49">
        <f t="shared" ref="AZ67:BB67" si="76">SUM(F67,M67,T67,AA67,AH67,AO67,AV67)</f>
        <v>21</v>
      </c>
      <c r="BA67" s="39">
        <f t="shared" si="76"/>
        <v>11.5</v>
      </c>
      <c r="BB67" s="39">
        <f t="shared" si="76"/>
        <v>4</v>
      </c>
      <c r="BC67" s="50">
        <f t="shared" si="71"/>
        <v>36.5</v>
      </c>
      <c r="BD67" s="51"/>
      <c r="BE67" s="39">
        <f t="shared" si="72"/>
        <v>1680</v>
      </c>
      <c r="BF67" s="39">
        <f t="shared" si="73"/>
        <v>1012</v>
      </c>
      <c r="BG67" s="39">
        <f t="shared" si="74"/>
        <v>320</v>
      </c>
      <c r="BH67" s="39">
        <f t="shared" si="75"/>
        <v>3012</v>
      </c>
      <c r="BI67" s="51"/>
      <c r="BJ67" s="51"/>
      <c r="BK67" s="51"/>
      <c r="BL67" s="51"/>
      <c r="BM67" s="51"/>
    </row>
    <row r="68" ht="16.5" customHeight="1">
      <c r="A68" s="94" t="s">
        <v>54</v>
      </c>
      <c r="B68" s="60"/>
      <c r="C68" s="45"/>
      <c r="D68" s="53"/>
      <c r="E68" s="58"/>
      <c r="F68" s="40">
        <v>0.0</v>
      </c>
      <c r="G68" s="40">
        <v>0.0</v>
      </c>
      <c r="H68" s="40">
        <v>0.0</v>
      </c>
      <c r="I68" s="53"/>
      <c r="J68" s="45"/>
      <c r="K68" s="53"/>
      <c r="L68" s="53"/>
      <c r="M68" s="40">
        <v>0.0</v>
      </c>
      <c r="N68" s="40">
        <v>0.0</v>
      </c>
      <c r="O68" s="40">
        <v>0.0</v>
      </c>
      <c r="P68" s="39"/>
      <c r="Q68" s="45"/>
      <c r="R68" s="39"/>
      <c r="S68" s="39"/>
      <c r="T68" s="40">
        <v>0.0</v>
      </c>
      <c r="U68" s="40">
        <v>0.0</v>
      </c>
      <c r="V68" s="40">
        <v>0.0</v>
      </c>
      <c r="W68" s="44"/>
      <c r="X68" s="45"/>
      <c r="Y68" s="39"/>
      <c r="Z68" s="39"/>
      <c r="AA68" s="40">
        <v>0.0</v>
      </c>
      <c r="AB68" s="40">
        <v>0.0</v>
      </c>
      <c r="AC68" s="40">
        <v>0.0</v>
      </c>
      <c r="AD68" s="44"/>
      <c r="AE68" s="45"/>
      <c r="AF68" s="39"/>
      <c r="AG68" s="39"/>
      <c r="AH68" s="40">
        <v>0.0</v>
      </c>
      <c r="AI68" s="40">
        <v>0.0</v>
      </c>
      <c r="AJ68" s="40">
        <v>0.0</v>
      </c>
      <c r="AK68" s="297"/>
      <c r="AL68" s="45"/>
      <c r="AM68" s="39"/>
      <c r="AN68" s="39"/>
      <c r="AO68" s="40">
        <v>0.0</v>
      </c>
      <c r="AP68" s="40">
        <v>0.0</v>
      </c>
      <c r="AQ68" s="40">
        <v>0.0</v>
      </c>
      <c r="AR68" s="54"/>
      <c r="AS68" s="45"/>
      <c r="AT68" s="39"/>
      <c r="AU68" s="39"/>
      <c r="AV68" s="40">
        <v>0.0</v>
      </c>
      <c r="AW68" s="40">
        <v>0.0</v>
      </c>
      <c r="AX68" s="40">
        <v>0.0</v>
      </c>
      <c r="AY68" s="48"/>
      <c r="AZ68" s="49">
        <f t="shared" ref="AZ68:BB68" si="77">SUM(F68,M68,T68,AA68,AH68,AO68,AV68)</f>
        <v>0</v>
      </c>
      <c r="BA68" s="39">
        <f t="shared" si="77"/>
        <v>0</v>
      </c>
      <c r="BB68" s="39">
        <f t="shared" si="77"/>
        <v>0</v>
      </c>
      <c r="BC68" s="50">
        <f t="shared" si="71"/>
        <v>0</v>
      </c>
      <c r="BD68" s="51"/>
      <c r="BE68" s="39">
        <f t="shared" si="72"/>
        <v>0</v>
      </c>
      <c r="BF68" s="39">
        <f t="shared" si="73"/>
        <v>0</v>
      </c>
      <c r="BG68" s="39">
        <f t="shared" si="74"/>
        <v>0</v>
      </c>
      <c r="BH68" s="39">
        <f t="shared" si="75"/>
        <v>0</v>
      </c>
      <c r="BI68" s="51"/>
      <c r="BJ68" s="51"/>
      <c r="BK68" s="51"/>
      <c r="BL68" s="51"/>
      <c r="BM68" s="51"/>
    </row>
    <row r="69" ht="16.5" customHeight="1">
      <c r="A69" s="94" t="s">
        <v>50</v>
      </c>
      <c r="B69" s="60"/>
      <c r="C69" s="45"/>
      <c r="D69" s="39"/>
      <c r="E69" s="39"/>
      <c r="F69" s="40">
        <v>0.0</v>
      </c>
      <c r="G69" s="40">
        <v>0.0</v>
      </c>
      <c r="H69" s="40">
        <v>0.0</v>
      </c>
      <c r="I69" s="42" t="s">
        <v>46</v>
      </c>
      <c r="J69" s="37">
        <v>45175.0</v>
      </c>
      <c r="K69" s="38" t="s">
        <v>247</v>
      </c>
      <c r="L69" s="39" t="s">
        <v>127</v>
      </c>
      <c r="M69" s="40">
        <v>5.0</v>
      </c>
      <c r="N69" s="40">
        <v>1.0</v>
      </c>
      <c r="O69" s="40">
        <v>0.0</v>
      </c>
      <c r="P69" s="39"/>
      <c r="Q69" s="45"/>
      <c r="R69" s="39"/>
      <c r="S69" s="39"/>
      <c r="T69" s="40">
        <v>0.0</v>
      </c>
      <c r="U69" s="40">
        <v>0.0</v>
      </c>
      <c r="V69" s="40">
        <v>0.0</v>
      </c>
      <c r="W69" s="53"/>
      <c r="X69" s="45"/>
      <c r="Y69" s="39"/>
      <c r="Z69" s="39"/>
      <c r="AA69" s="40">
        <v>0.0</v>
      </c>
      <c r="AB69" s="40">
        <v>0.0</v>
      </c>
      <c r="AC69" s="40">
        <v>0.0</v>
      </c>
      <c r="AD69" s="56" t="s">
        <v>40</v>
      </c>
      <c r="AE69" s="37">
        <v>45178.0</v>
      </c>
      <c r="AF69" s="38" t="s">
        <v>290</v>
      </c>
      <c r="AG69" s="39" t="s">
        <v>269</v>
      </c>
      <c r="AH69" s="40">
        <v>3.0</v>
      </c>
      <c r="AI69" s="40">
        <v>0.0</v>
      </c>
      <c r="AJ69" s="40">
        <v>0.0</v>
      </c>
      <c r="AK69" s="54"/>
      <c r="AL69" s="45"/>
      <c r="AM69" s="53"/>
      <c r="AN69" s="58"/>
      <c r="AO69" s="40">
        <v>0.0</v>
      </c>
      <c r="AP69" s="40">
        <v>0.0</v>
      </c>
      <c r="AQ69" s="40">
        <v>0.0</v>
      </c>
      <c r="AR69" s="92"/>
      <c r="AS69" s="45"/>
      <c r="AT69" s="39"/>
      <c r="AU69" s="39"/>
      <c r="AV69" s="40">
        <v>0.0</v>
      </c>
      <c r="AW69" s="40">
        <v>0.0</v>
      </c>
      <c r="AX69" s="40">
        <v>0.0</v>
      </c>
      <c r="AY69" s="48"/>
      <c r="AZ69" s="49">
        <f t="shared" ref="AZ69:BB69" si="78">SUM(F69,M69,T69,AA69,AH69,AO69,AV69)</f>
        <v>8</v>
      </c>
      <c r="BA69" s="39">
        <f t="shared" si="78"/>
        <v>1</v>
      </c>
      <c r="BB69" s="39">
        <f t="shared" si="78"/>
        <v>0</v>
      </c>
      <c r="BC69" s="50">
        <f t="shared" si="71"/>
        <v>9</v>
      </c>
      <c r="BD69" s="51"/>
      <c r="BE69" s="39">
        <f t="shared" si="72"/>
        <v>640</v>
      </c>
      <c r="BF69" s="39">
        <f t="shared" si="73"/>
        <v>88</v>
      </c>
      <c r="BG69" s="39">
        <f t="shared" si="74"/>
        <v>0</v>
      </c>
      <c r="BH69" s="39">
        <f t="shared" si="75"/>
        <v>728</v>
      </c>
      <c r="BI69" s="51"/>
      <c r="BJ69" s="51"/>
      <c r="BK69" s="51"/>
      <c r="BL69" s="51"/>
      <c r="BM69" s="51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53"/>
      <c r="BF70" s="53"/>
      <c r="BG70" s="53"/>
      <c r="BH70" s="53"/>
      <c r="BI70" s="136"/>
      <c r="BJ70" s="136"/>
      <c r="BK70" s="136"/>
      <c r="BL70" s="136"/>
      <c r="BM70" s="136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76" t="s">
        <v>14</v>
      </c>
      <c r="AZ71" s="77">
        <f t="shared" ref="AZ71:BC71" si="79">sum(AZ65,AZ66,AZ67,AZ68,AZ69)</f>
        <v>30</v>
      </c>
      <c r="BA71" s="78">
        <f t="shared" si="79"/>
        <v>51</v>
      </c>
      <c r="BB71" s="78">
        <f t="shared" si="79"/>
        <v>8</v>
      </c>
      <c r="BC71" s="79">
        <f t="shared" si="79"/>
        <v>89</v>
      </c>
      <c r="BD71" s="51"/>
      <c r="BE71" s="40">
        <f>sum(BE66,BE65,BE67,BE68,BE69)</f>
        <v>2400</v>
      </c>
      <c r="BF71" s="40">
        <f t="shared" ref="BF71:BG71" si="80">sum(BF65,BF66,BF67,BF68,BF69)</f>
        <v>4488</v>
      </c>
      <c r="BG71" s="40">
        <f t="shared" si="80"/>
        <v>640</v>
      </c>
      <c r="BH71" s="40">
        <f>SUM(BH65,BH66,BH67,BH68,BH69)</f>
        <v>7528</v>
      </c>
      <c r="BI71" s="51"/>
      <c r="BJ71" s="51"/>
      <c r="BK71" s="51"/>
      <c r="BL71" s="51"/>
      <c r="BM71" s="51"/>
    </row>
    <row r="72">
      <c r="A72" s="116"/>
      <c r="B72" s="159"/>
      <c r="C72" s="159"/>
      <c r="D72" s="160"/>
      <c r="E72" s="159"/>
      <c r="F72" s="161"/>
      <c r="G72" s="161"/>
      <c r="H72" s="161"/>
      <c r="I72" s="161"/>
      <c r="J72" s="159"/>
      <c r="K72" s="6" t="s">
        <v>145</v>
      </c>
      <c r="L72" s="4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1"/>
      <c r="AB72" s="161"/>
      <c r="AC72" s="161"/>
      <c r="AD72" s="161"/>
      <c r="AE72" s="159"/>
      <c r="AF72" s="6" t="s">
        <v>145</v>
      </c>
      <c r="AG72" s="4"/>
      <c r="AH72" s="159"/>
      <c r="AI72" s="159"/>
      <c r="AJ72" s="159"/>
      <c r="AK72" s="159"/>
      <c r="AL72" s="159"/>
      <c r="AM72" s="159"/>
      <c r="AO72" s="138"/>
      <c r="AP72" s="138"/>
      <c r="AQ72" s="138"/>
      <c r="AR72" s="138"/>
      <c r="AS72" s="118"/>
      <c r="AT72" s="6" t="s">
        <v>145</v>
      </c>
      <c r="AU72" s="4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  <c r="BI72" s="136"/>
      <c r="BJ72" s="136"/>
      <c r="BK72" s="136"/>
      <c r="BL72" s="136"/>
      <c r="BM72" s="136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6" t="s">
        <v>145</v>
      </c>
      <c r="BG73" s="4"/>
      <c r="BH73" s="136"/>
      <c r="BI73" s="136"/>
      <c r="BJ73" s="136"/>
      <c r="BK73" s="136"/>
      <c r="BL73" s="136"/>
      <c r="BM73" s="136"/>
    </row>
    <row r="74">
      <c r="A74" s="10"/>
      <c r="B74" s="11"/>
      <c r="C74" s="11"/>
      <c r="D74" s="12"/>
      <c r="E74" s="13">
        <v>45173.0</v>
      </c>
      <c r="F74" s="14"/>
      <c r="G74" s="14"/>
      <c r="H74" s="14"/>
      <c r="I74" s="15"/>
      <c r="J74" s="15"/>
      <c r="K74" s="16"/>
      <c r="L74" s="13">
        <v>45174.0</v>
      </c>
      <c r="M74" s="15"/>
      <c r="N74" s="15"/>
      <c r="O74" s="15"/>
      <c r="P74" s="15"/>
      <c r="Q74" s="11"/>
      <c r="R74" s="17"/>
      <c r="S74" s="13">
        <v>45175.0</v>
      </c>
      <c r="T74" s="11"/>
      <c r="U74" s="15"/>
      <c r="V74" s="15"/>
      <c r="W74" s="11"/>
      <c r="X74" s="18"/>
      <c r="Y74" s="14"/>
      <c r="Z74" s="13">
        <v>45176.0</v>
      </c>
      <c r="AA74" s="15"/>
      <c r="AB74" s="15"/>
      <c r="AC74" s="11"/>
      <c r="AD74" s="15"/>
      <c r="AE74" s="15"/>
      <c r="AF74" s="12"/>
      <c r="AG74" s="13">
        <v>45177.0</v>
      </c>
      <c r="AH74" s="15"/>
      <c r="AI74" s="11"/>
      <c r="AJ74" s="15"/>
      <c r="AK74" s="15"/>
      <c r="AL74" s="15"/>
      <c r="AM74" s="18"/>
      <c r="AN74" s="13">
        <v>45178.0</v>
      </c>
      <c r="AO74" s="11"/>
      <c r="AP74" s="19"/>
      <c r="AQ74" s="19"/>
      <c r="AR74" s="19"/>
      <c r="AS74" s="19"/>
      <c r="AT74" s="14"/>
      <c r="AU74" s="13">
        <v>45179.0</v>
      </c>
      <c r="AV74" s="19"/>
      <c r="AW74" s="19"/>
      <c r="AX74" s="19"/>
      <c r="AY74" s="20"/>
      <c r="AZ74" s="19"/>
      <c r="BA74" s="19"/>
      <c r="BB74" s="19"/>
      <c r="BC74" s="19"/>
      <c r="BD74" s="20"/>
      <c r="BE74" s="21"/>
      <c r="BF74" s="22"/>
      <c r="BG74" s="4"/>
      <c r="BH74" s="19"/>
      <c r="BI74" s="23"/>
      <c r="BJ74" s="16"/>
      <c r="BK74" s="16"/>
      <c r="BL74" s="20"/>
      <c r="BM74" s="20"/>
    </row>
    <row r="75">
      <c r="A75" s="107"/>
      <c r="B75" s="26"/>
      <c r="C75" s="26"/>
      <c r="D75" s="26" t="s">
        <v>2</v>
      </c>
      <c r="E75" s="26" t="s">
        <v>3</v>
      </c>
      <c r="F75" s="26" t="s">
        <v>4</v>
      </c>
      <c r="G75" s="26" t="s">
        <v>5</v>
      </c>
      <c r="H75" s="26" t="s">
        <v>6</v>
      </c>
      <c r="I75" s="26"/>
      <c r="J75" s="26"/>
      <c r="K75" s="26" t="s">
        <v>2</v>
      </c>
      <c r="L75" s="26" t="s">
        <v>7</v>
      </c>
      <c r="M75" s="26" t="s">
        <v>4</v>
      </c>
      <c r="N75" s="26" t="s">
        <v>5</v>
      </c>
      <c r="O75" s="26" t="s">
        <v>6</v>
      </c>
      <c r="P75" s="26"/>
      <c r="Q75" s="26"/>
      <c r="R75" s="26" t="s">
        <v>2</v>
      </c>
      <c r="S75" s="26" t="s">
        <v>8</v>
      </c>
      <c r="T75" s="26" t="s">
        <v>4</v>
      </c>
      <c r="U75" s="26" t="s">
        <v>5</v>
      </c>
      <c r="V75" s="26" t="s">
        <v>6</v>
      </c>
      <c r="W75" s="28"/>
      <c r="X75" s="29"/>
      <c r="Y75" s="29" t="s">
        <v>2</v>
      </c>
      <c r="Z75" s="29" t="s">
        <v>9</v>
      </c>
      <c r="AA75" s="26" t="s">
        <v>4</v>
      </c>
      <c r="AB75" s="26" t="s">
        <v>5</v>
      </c>
      <c r="AC75" s="26" t="s">
        <v>6</v>
      </c>
      <c r="AD75" s="29"/>
      <c r="AE75" s="29"/>
      <c r="AF75" s="29" t="s">
        <v>2</v>
      </c>
      <c r="AG75" s="29" t="s">
        <v>10</v>
      </c>
      <c r="AH75" s="26" t="s">
        <v>4</v>
      </c>
      <c r="AI75" s="26" t="s">
        <v>5</v>
      </c>
      <c r="AJ75" s="26" t="s">
        <v>6</v>
      </c>
      <c r="AK75" s="29"/>
      <c r="AL75" s="29"/>
      <c r="AM75" s="29" t="s">
        <v>2</v>
      </c>
      <c r="AN75" s="29" t="s">
        <v>11</v>
      </c>
      <c r="AO75" s="26" t="s">
        <v>4</v>
      </c>
      <c r="AP75" s="26" t="s">
        <v>5</v>
      </c>
      <c r="AQ75" s="26" t="s">
        <v>6</v>
      </c>
      <c r="AR75" s="29"/>
      <c r="AS75" s="29"/>
      <c r="AT75" s="29" t="s">
        <v>2</v>
      </c>
      <c r="AU75" s="29" t="s">
        <v>12</v>
      </c>
      <c r="AV75" s="26" t="s">
        <v>4</v>
      </c>
      <c r="AW75" s="26" t="s">
        <v>5</v>
      </c>
      <c r="AX75" s="26" t="s">
        <v>6</v>
      </c>
      <c r="AY75" s="30"/>
      <c r="AZ75" s="31" t="s">
        <v>4</v>
      </c>
      <c r="BA75" s="31" t="s">
        <v>13</v>
      </c>
      <c r="BB75" s="31" t="s">
        <v>6</v>
      </c>
      <c r="BC75" s="31" t="s">
        <v>14</v>
      </c>
      <c r="BD75" s="32"/>
      <c r="BE75" s="33" t="s">
        <v>4</v>
      </c>
      <c r="BF75" s="33" t="s">
        <v>13</v>
      </c>
      <c r="BG75" s="33" t="s">
        <v>6</v>
      </c>
      <c r="BH75" s="33" t="s">
        <v>15</v>
      </c>
      <c r="BI75" s="32"/>
      <c r="BJ75" s="32"/>
      <c r="BK75" s="32"/>
      <c r="BL75" s="32"/>
      <c r="BM75" s="32"/>
    </row>
    <row r="76">
      <c r="A76" s="94" t="s">
        <v>55</v>
      </c>
      <c r="B76" s="41" t="s">
        <v>33</v>
      </c>
      <c r="C76" s="37">
        <v>45174.0</v>
      </c>
      <c r="D76" s="38" t="s">
        <v>51</v>
      </c>
      <c r="E76" s="39" t="s">
        <v>436</v>
      </c>
      <c r="F76" s="40">
        <v>0.0</v>
      </c>
      <c r="G76" s="40">
        <v>0.0</v>
      </c>
      <c r="H76" s="40">
        <v>0.0</v>
      </c>
      <c r="I76" s="42" t="s">
        <v>46</v>
      </c>
      <c r="J76" s="37">
        <v>45175.0</v>
      </c>
      <c r="K76" s="38" t="s">
        <v>288</v>
      </c>
      <c r="L76" s="39" t="s">
        <v>138</v>
      </c>
      <c r="M76" s="40">
        <v>4.0</v>
      </c>
      <c r="N76" s="40">
        <v>0.0</v>
      </c>
      <c r="O76" s="40">
        <v>0.0</v>
      </c>
      <c r="P76" s="38" t="s">
        <v>36</v>
      </c>
      <c r="Q76" s="37">
        <v>45176.0</v>
      </c>
      <c r="R76" s="38" t="s">
        <v>347</v>
      </c>
      <c r="S76" s="39" t="s">
        <v>348</v>
      </c>
      <c r="T76" s="40">
        <v>4.5</v>
      </c>
      <c r="U76" s="40">
        <v>2.0</v>
      </c>
      <c r="V76" s="40">
        <v>0.0</v>
      </c>
      <c r="W76" s="42" t="s">
        <v>37</v>
      </c>
      <c r="X76" s="37">
        <v>45177.0</v>
      </c>
      <c r="Y76" s="38" t="s">
        <v>347</v>
      </c>
      <c r="Z76" s="39" t="s">
        <v>348</v>
      </c>
      <c r="AA76" s="40">
        <v>4.5</v>
      </c>
      <c r="AB76" s="40">
        <v>2.0</v>
      </c>
      <c r="AC76" s="40">
        <v>0.0</v>
      </c>
      <c r="AD76" s="56" t="s">
        <v>40</v>
      </c>
      <c r="AE76" s="37">
        <v>45178.0</v>
      </c>
      <c r="AF76" s="38" t="s">
        <v>285</v>
      </c>
      <c r="AG76" s="39" t="s">
        <v>129</v>
      </c>
      <c r="AH76" s="40">
        <v>5.0</v>
      </c>
      <c r="AI76" s="40">
        <v>2.0</v>
      </c>
      <c r="AJ76" s="40">
        <v>0.0</v>
      </c>
      <c r="AK76" s="42" t="s">
        <v>43</v>
      </c>
      <c r="AL76" s="37">
        <v>45179.0</v>
      </c>
      <c r="AM76" s="38" t="s">
        <v>285</v>
      </c>
      <c r="AN76" s="39" t="s">
        <v>129</v>
      </c>
      <c r="AO76" s="40">
        <v>5.0</v>
      </c>
      <c r="AP76" s="40">
        <v>2.0</v>
      </c>
      <c r="AQ76" s="40">
        <v>0.0</v>
      </c>
      <c r="AR76" s="96" t="s">
        <v>142</v>
      </c>
      <c r="AS76" s="37">
        <v>45180.0</v>
      </c>
      <c r="AT76" s="38" t="s">
        <v>289</v>
      </c>
      <c r="AU76" s="39" t="s">
        <v>106</v>
      </c>
      <c r="AV76" s="40">
        <v>3.0</v>
      </c>
      <c r="AW76" s="40">
        <v>2.0</v>
      </c>
      <c r="AX76" s="40">
        <v>0.0</v>
      </c>
      <c r="AY76" s="48"/>
      <c r="AZ76" s="49">
        <f t="shared" ref="AZ76:BB76" si="81">SUM(F76,M76,T76,AA76,AH76,AO76,AV76)</f>
        <v>26</v>
      </c>
      <c r="BA76" s="39">
        <f t="shared" si="81"/>
        <v>10</v>
      </c>
      <c r="BB76" s="39">
        <f t="shared" si="81"/>
        <v>0</v>
      </c>
      <c r="BC76" s="50">
        <f t="shared" ref="BC76:BC80" si="83">SUM(AZ76,BA76,BB76)</f>
        <v>36</v>
      </c>
      <c r="BD76" s="51"/>
      <c r="BE76" s="39">
        <f>AZ76*67.31</f>
        <v>1750.06</v>
      </c>
      <c r="BF76" s="39">
        <f>BA76*74</f>
        <v>740</v>
      </c>
      <c r="BG76" s="39">
        <f>BB76*84</f>
        <v>0</v>
      </c>
      <c r="BH76" s="39">
        <f>SUM(BE76,BF76,BG76)</f>
        <v>2490.06</v>
      </c>
      <c r="BI76" s="51"/>
      <c r="BJ76" s="51"/>
      <c r="BK76" s="51"/>
      <c r="BL76" s="51"/>
      <c r="BM76" s="51"/>
    </row>
    <row r="77">
      <c r="A77" s="94" t="s">
        <v>54</v>
      </c>
      <c r="B77" s="63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53"/>
      <c r="S77" s="53"/>
      <c r="T77" s="40">
        <v>0.0</v>
      </c>
      <c r="U77" s="40">
        <v>0.0</v>
      </c>
      <c r="V77" s="40">
        <v>0.0</v>
      </c>
      <c r="W77" s="53"/>
      <c r="X77" s="45"/>
      <c r="Y77" s="39"/>
      <c r="Z77" s="39"/>
      <c r="AA77" s="40">
        <v>0.0</v>
      </c>
      <c r="AB77" s="40">
        <v>0.0</v>
      </c>
      <c r="AC77" s="40">
        <v>0.0</v>
      </c>
      <c r="AD77" s="44"/>
      <c r="AE77" s="45"/>
      <c r="AF77" s="39"/>
      <c r="AG77" s="39"/>
      <c r="AH77" s="40">
        <v>0.0</v>
      </c>
      <c r="AI77" s="40">
        <v>0.0</v>
      </c>
      <c r="AJ77" s="40">
        <v>0.0</v>
      </c>
      <c r="AK77" s="53"/>
      <c r="AL77" s="45"/>
      <c r="AM77" s="39"/>
      <c r="AN77" s="39"/>
      <c r="AO77" s="40">
        <v>0.0</v>
      </c>
      <c r="AP77" s="40">
        <v>0.0</v>
      </c>
      <c r="AQ77" s="40">
        <v>0.0</v>
      </c>
      <c r="AR77" s="92"/>
      <c r="AS77" s="45"/>
      <c r="AT77" s="39"/>
      <c r="AU77" s="39"/>
      <c r="AV77" s="40">
        <v>0.0</v>
      </c>
      <c r="AW77" s="40">
        <v>0.0</v>
      </c>
      <c r="AX77" s="40">
        <v>0.0</v>
      </c>
      <c r="AY77" s="48"/>
      <c r="AZ77" s="49">
        <f t="shared" ref="AZ77:BB77" si="82">SUM(F77,M77,T77,AA77,AH77,AO77,AV77)</f>
        <v>0</v>
      </c>
      <c r="BA77" s="39">
        <f t="shared" si="82"/>
        <v>0</v>
      </c>
      <c r="BB77" s="39">
        <f t="shared" si="82"/>
        <v>0</v>
      </c>
      <c r="BC77" s="50">
        <f t="shared" si="83"/>
        <v>0</v>
      </c>
      <c r="BD77" s="51"/>
      <c r="BE77" s="39">
        <f t="shared" ref="BE77:BE79" si="85">AZ77*80</f>
        <v>0</v>
      </c>
      <c r="BF77" s="39">
        <f t="shared" ref="BF77:BF79" si="86">BA77*88</f>
        <v>0</v>
      </c>
      <c r="BG77" s="39">
        <f t="shared" ref="BG77:BG79" si="87">BB77*80</f>
        <v>0</v>
      </c>
      <c r="BH77" s="39">
        <f t="shared" ref="BH77:BH79" si="88">sum(BE77,BF77,BG77)</f>
        <v>0</v>
      </c>
      <c r="BI77" s="51"/>
      <c r="BJ77" s="51"/>
      <c r="BK77" s="51"/>
      <c r="BL77" s="51"/>
      <c r="BM77" s="51"/>
    </row>
    <row r="78">
      <c r="A78" s="94" t="s">
        <v>50</v>
      </c>
      <c r="B78" s="60"/>
      <c r="C78" s="45"/>
      <c r="D78" s="53"/>
      <c r="E78" s="58"/>
      <c r="F78" s="145">
        <v>0.0</v>
      </c>
      <c r="G78" s="145">
        <v>0.0</v>
      </c>
      <c r="H78" s="163">
        <v>0.0</v>
      </c>
      <c r="I78" s="61"/>
      <c r="J78" s="45"/>
      <c r="K78" s="53"/>
      <c r="L78" s="53"/>
      <c r="M78" s="145">
        <v>0.0</v>
      </c>
      <c r="N78" s="145">
        <v>0.0</v>
      </c>
      <c r="O78" s="163">
        <v>0.0</v>
      </c>
      <c r="P78" s="39"/>
      <c r="Q78" s="45"/>
      <c r="R78" s="39"/>
      <c r="S78" s="39"/>
      <c r="T78" s="40">
        <v>0.0</v>
      </c>
      <c r="U78" s="40">
        <v>0.0</v>
      </c>
      <c r="V78" s="40">
        <v>0.0</v>
      </c>
      <c r="W78" s="53"/>
      <c r="X78" s="45"/>
      <c r="Y78" s="39"/>
      <c r="Z78" s="39"/>
      <c r="AA78" s="40">
        <v>0.0</v>
      </c>
      <c r="AB78" s="40">
        <v>0.0</v>
      </c>
      <c r="AC78" s="40">
        <v>0.0</v>
      </c>
      <c r="AD78" s="61"/>
      <c r="AE78" s="164"/>
      <c r="AF78" s="53"/>
      <c r="AG78" s="53"/>
      <c r="AH78" s="145">
        <v>0.0</v>
      </c>
      <c r="AI78" s="145">
        <v>0.0</v>
      </c>
      <c r="AJ78" s="163">
        <v>0.0</v>
      </c>
      <c r="AK78" s="53"/>
      <c r="AL78" s="45"/>
      <c r="AM78" s="39"/>
      <c r="AN78" s="39"/>
      <c r="AO78" s="40">
        <v>0.0</v>
      </c>
      <c r="AP78" s="40">
        <v>0.0</v>
      </c>
      <c r="AQ78" s="40">
        <v>0.0</v>
      </c>
      <c r="AR78" s="54"/>
      <c r="AS78" s="45"/>
      <c r="AT78" s="53"/>
      <c r="AU78" s="53"/>
      <c r="AV78" s="145">
        <v>0.0</v>
      </c>
      <c r="AW78" s="145">
        <v>0.0</v>
      </c>
      <c r="AX78" s="163">
        <v>0.0</v>
      </c>
      <c r="AY78" s="165"/>
      <c r="AZ78" s="166">
        <f t="shared" ref="AZ78:BB78" si="84">SUM(F78,M78,T78,AA78,AH78,AO78,AV78)</f>
        <v>0</v>
      </c>
      <c r="BA78" s="46">
        <f t="shared" si="84"/>
        <v>0</v>
      </c>
      <c r="BB78" s="46">
        <f t="shared" si="84"/>
        <v>0</v>
      </c>
      <c r="BC78" s="167">
        <f t="shared" si="83"/>
        <v>0</v>
      </c>
      <c r="BD78" s="165"/>
      <c r="BE78" s="39">
        <f t="shared" si="85"/>
        <v>0</v>
      </c>
      <c r="BF78" s="39">
        <f t="shared" si="86"/>
        <v>0</v>
      </c>
      <c r="BG78" s="39">
        <f t="shared" si="87"/>
        <v>0</v>
      </c>
      <c r="BH78" s="39">
        <f t="shared" si="88"/>
        <v>0</v>
      </c>
      <c r="BI78" s="155"/>
      <c r="BJ78" s="155"/>
      <c r="BK78" s="155"/>
      <c r="BL78" s="155"/>
      <c r="BM78" s="155"/>
    </row>
    <row r="79">
      <c r="A79" s="94" t="s">
        <v>52</v>
      </c>
      <c r="B79" s="60"/>
      <c r="C79" s="45"/>
      <c r="D79" s="39"/>
      <c r="E79" s="39"/>
      <c r="F79" s="40">
        <v>0.0</v>
      </c>
      <c r="G79" s="40">
        <v>0.0</v>
      </c>
      <c r="H79" s="40">
        <v>0.0</v>
      </c>
      <c r="I79" s="53"/>
      <c r="J79" s="45"/>
      <c r="K79" s="39"/>
      <c r="L79" s="39"/>
      <c r="M79" s="40">
        <v>0.0</v>
      </c>
      <c r="N79" s="40">
        <v>0.0</v>
      </c>
      <c r="O79" s="40">
        <v>0.0</v>
      </c>
      <c r="P79" s="39"/>
      <c r="Q79" s="45"/>
      <c r="R79" s="39"/>
      <c r="S79" s="39"/>
      <c r="T79" s="40">
        <v>0.0</v>
      </c>
      <c r="U79" s="40">
        <v>0.0</v>
      </c>
      <c r="V79" s="40">
        <v>0.0</v>
      </c>
      <c r="W79" s="61"/>
      <c r="X79" s="164"/>
      <c r="Y79" s="53"/>
      <c r="Z79" s="39"/>
      <c r="AA79" s="168">
        <v>0.0</v>
      </c>
      <c r="AB79" s="168">
        <v>0.0</v>
      </c>
      <c r="AC79" s="168">
        <v>0.0</v>
      </c>
      <c r="AD79" s="61"/>
      <c r="AE79" s="164"/>
      <c r="AF79" s="53"/>
      <c r="AG79" s="39"/>
      <c r="AH79" s="168">
        <v>0.0</v>
      </c>
      <c r="AI79" s="168">
        <v>0.0</v>
      </c>
      <c r="AJ79" s="168">
        <v>0.0</v>
      </c>
      <c r="AK79" s="53"/>
      <c r="AL79" s="45"/>
      <c r="AM79" s="39"/>
      <c r="AN79" s="39"/>
      <c r="AO79" s="40">
        <v>0.0</v>
      </c>
      <c r="AP79" s="40">
        <v>0.0</v>
      </c>
      <c r="AQ79" s="40">
        <v>0.0</v>
      </c>
      <c r="AR79" s="92"/>
      <c r="AS79" s="45"/>
      <c r="AT79" s="53"/>
      <c r="AU79" s="39"/>
      <c r="AV79" s="168">
        <v>0.0</v>
      </c>
      <c r="AW79" s="168">
        <v>0.0</v>
      </c>
      <c r="AX79" s="168">
        <v>0.0</v>
      </c>
      <c r="AY79" s="155"/>
      <c r="AZ79" s="169">
        <f t="shared" ref="AZ79:BB79" si="89">SUM(F79,M79,T79,AA79,AH79,AO79,AV79)</f>
        <v>0</v>
      </c>
      <c r="BA79" s="149">
        <f t="shared" si="89"/>
        <v>0</v>
      </c>
      <c r="BB79" s="149">
        <f t="shared" si="89"/>
        <v>0</v>
      </c>
      <c r="BC79" s="170">
        <f t="shared" si="83"/>
        <v>0</v>
      </c>
      <c r="BD79" s="155"/>
      <c r="BE79" s="39">
        <f t="shared" si="85"/>
        <v>0</v>
      </c>
      <c r="BF79" s="39">
        <f t="shared" si="86"/>
        <v>0</v>
      </c>
      <c r="BG79" s="39">
        <f t="shared" si="87"/>
        <v>0</v>
      </c>
      <c r="BH79" s="39">
        <f t="shared" si="88"/>
        <v>0</v>
      </c>
      <c r="BI79" s="155"/>
      <c r="BJ79" s="155"/>
      <c r="BK79" s="155"/>
      <c r="BL79" s="155"/>
      <c r="BM79" s="155"/>
    </row>
    <row r="80">
      <c r="A80" s="94"/>
      <c r="B80" s="60"/>
      <c r="C80" s="45"/>
      <c r="D80" s="53"/>
      <c r="E80" s="53"/>
      <c r="F80" s="40">
        <v>0.0</v>
      </c>
      <c r="G80" s="40">
        <v>0.0</v>
      </c>
      <c r="H80" s="40">
        <v>0.0</v>
      </c>
      <c r="I80" s="53"/>
      <c r="J80" s="45"/>
      <c r="K80" s="53"/>
      <c r="L80" s="53"/>
      <c r="M80" s="40">
        <v>0.0</v>
      </c>
      <c r="N80" s="40">
        <v>0.0</v>
      </c>
      <c r="O80" s="40">
        <v>0.0</v>
      </c>
      <c r="P80" s="39"/>
      <c r="Q80" s="45"/>
      <c r="R80" s="53"/>
      <c r="S80" s="58"/>
      <c r="T80" s="40">
        <v>0.0</v>
      </c>
      <c r="U80" s="40">
        <v>0.0</v>
      </c>
      <c r="V80" s="40">
        <v>0.0</v>
      </c>
      <c r="W80" s="44"/>
      <c r="X80" s="45"/>
      <c r="Y80" s="53"/>
      <c r="Z80" s="58"/>
      <c r="AA80" s="40">
        <v>0.0</v>
      </c>
      <c r="AB80" s="40">
        <v>0.0</v>
      </c>
      <c r="AC80" s="40">
        <v>0.0</v>
      </c>
      <c r="AD80" s="44"/>
      <c r="AE80" s="45"/>
      <c r="AF80" s="53"/>
      <c r="AG80" s="53"/>
      <c r="AH80" s="40">
        <v>0.0</v>
      </c>
      <c r="AI80" s="40">
        <v>0.0</v>
      </c>
      <c r="AJ80" s="40">
        <v>0.0</v>
      </c>
      <c r="AK80" s="52"/>
      <c r="AL80" s="45"/>
      <c r="AM80" s="53"/>
      <c r="AN80" s="39"/>
      <c r="AO80" s="40">
        <v>0.0</v>
      </c>
      <c r="AP80" s="40">
        <v>0.0</v>
      </c>
      <c r="AQ80" s="40">
        <v>0.0</v>
      </c>
      <c r="AR80" s="92"/>
      <c r="AS80" s="45"/>
      <c r="AT80" s="53"/>
      <c r="AU80" s="53"/>
      <c r="AV80" s="40">
        <v>0.0</v>
      </c>
      <c r="AW80" s="40">
        <v>0.0</v>
      </c>
      <c r="AX80" s="40">
        <v>0.0</v>
      </c>
      <c r="AY80" s="155"/>
      <c r="AZ80" s="169">
        <f t="shared" ref="AZ80:BB80" si="90">SUM(F80,M80,T80,AA80,AH80,AO80,AV80)</f>
        <v>0</v>
      </c>
      <c r="BA80" s="149">
        <f t="shared" si="90"/>
        <v>0</v>
      </c>
      <c r="BB80" s="149">
        <f t="shared" si="90"/>
        <v>0</v>
      </c>
      <c r="BC80" s="170">
        <f t="shared" si="83"/>
        <v>0</v>
      </c>
      <c r="BD80" s="155"/>
      <c r="BE80" s="39">
        <f>AZ80*67.31</f>
        <v>0</v>
      </c>
      <c r="BF80" s="39">
        <f>BA80*74</f>
        <v>0</v>
      </c>
      <c r="BG80" s="39">
        <f>BB80*84</f>
        <v>0</v>
      </c>
      <c r="BH80" s="39">
        <f>SUM(BE80,BF80,BG80)</f>
        <v>0</v>
      </c>
      <c r="BI80" s="155"/>
      <c r="BJ80" s="155"/>
      <c r="BK80" s="155"/>
      <c r="BL80" s="155"/>
      <c r="BM80" s="155"/>
    </row>
    <row r="81">
      <c r="A81" s="116"/>
      <c r="B81" s="159"/>
      <c r="C81" s="159"/>
      <c r="D81" s="160"/>
      <c r="E81" s="159"/>
      <c r="F81" s="161"/>
      <c r="G81" s="161"/>
      <c r="H81" s="161"/>
      <c r="I81" s="161"/>
      <c r="J81" s="159"/>
      <c r="K81" s="162"/>
      <c r="L81" s="162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1"/>
      <c r="AB81" s="161"/>
      <c r="AC81" s="161"/>
      <c r="AD81" s="161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38"/>
      <c r="AP81" s="138"/>
      <c r="AQ81" s="138"/>
      <c r="AR81" s="138"/>
      <c r="AS81" s="118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76" t="s">
        <v>14</v>
      </c>
      <c r="AZ82" s="77">
        <f t="shared" ref="AZ82:BC82" si="91">SUM(AZ76,AZ77,AZ78,AZ79,AZ80)</f>
        <v>26</v>
      </c>
      <c r="BA82" s="78">
        <f t="shared" si="91"/>
        <v>10</v>
      </c>
      <c r="BB82" s="78">
        <f t="shared" si="91"/>
        <v>0</v>
      </c>
      <c r="BC82" s="79">
        <f t="shared" si="91"/>
        <v>36</v>
      </c>
      <c r="BD82" s="136"/>
      <c r="BE82" s="40">
        <f t="shared" ref="BE82:BG82" si="92">SUM(BE76,BE77,BE78,BE79)</f>
        <v>1750.06</v>
      </c>
      <c r="BF82" s="40">
        <f t="shared" si="92"/>
        <v>740</v>
      </c>
      <c r="BG82" s="40">
        <f t="shared" si="92"/>
        <v>0</v>
      </c>
      <c r="BH82" s="40">
        <f>SUM(BH76,BH77,BH78,BH79,BH80)</f>
        <v>2490.06</v>
      </c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6"/>
      <c r="BM83" s="136"/>
    </row>
    <row r="84">
      <c r="A84" s="155"/>
      <c r="B84" s="153"/>
      <c r="C84" s="153"/>
      <c r="D84" s="155"/>
      <c r="E84" s="153"/>
      <c r="F84" s="153"/>
      <c r="G84" s="153"/>
      <c r="H84" s="153"/>
      <c r="I84" s="153"/>
      <c r="J84" s="171"/>
      <c r="K84" s="172" t="s">
        <v>320</v>
      </c>
      <c r="L84" s="4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71"/>
      <c r="AF84" s="293" t="s">
        <v>320</v>
      </c>
      <c r="AG84" s="81"/>
      <c r="AH84" s="153"/>
      <c r="AI84" s="153"/>
      <c r="AJ84" s="153"/>
      <c r="AK84" s="153"/>
      <c r="AL84" s="153"/>
      <c r="AM84" s="153"/>
      <c r="AN84" s="153"/>
      <c r="AO84" s="155"/>
      <c r="AP84" s="155"/>
      <c r="AQ84" s="155"/>
      <c r="AR84" s="155"/>
      <c r="AS84" s="173"/>
      <c r="AT84" s="293" t="s">
        <v>320</v>
      </c>
      <c r="AU84" s="81"/>
      <c r="AV84" s="155"/>
      <c r="AW84" s="155"/>
      <c r="AX84" s="155"/>
      <c r="AY84" s="174"/>
      <c r="AZ84" s="174"/>
      <c r="BA84" s="174"/>
      <c r="BB84" s="174"/>
      <c r="BC84" s="174"/>
      <c r="BD84" s="155"/>
      <c r="BE84" s="174"/>
      <c r="BF84" s="175"/>
      <c r="BG84" s="175"/>
      <c r="BH84" s="174"/>
      <c r="BI84" s="155"/>
      <c r="BJ84" s="155"/>
      <c r="BK84" s="155"/>
      <c r="BL84" s="155"/>
      <c r="BM84" s="155"/>
    </row>
    <row r="85">
      <c r="A85" s="155"/>
      <c r="B85" s="153"/>
      <c r="C85" s="153"/>
      <c r="D85" s="155"/>
      <c r="E85" s="10"/>
      <c r="F85" s="10"/>
      <c r="G85" s="10"/>
      <c r="H85" s="10"/>
      <c r="I85" s="153"/>
      <c r="J85" s="153"/>
      <c r="K85" s="155"/>
      <c r="L85" s="11"/>
      <c r="M85" s="153"/>
      <c r="N85" s="153"/>
      <c r="O85" s="153"/>
      <c r="P85" s="153"/>
      <c r="Q85" s="153"/>
      <c r="R85" s="153"/>
      <c r="S85" s="10"/>
      <c r="T85" s="153"/>
      <c r="U85" s="153"/>
      <c r="V85" s="153"/>
      <c r="W85" s="153"/>
      <c r="X85" s="153"/>
      <c r="Y85" s="10"/>
      <c r="Z85" s="10"/>
      <c r="AA85" s="153"/>
      <c r="AB85" s="153"/>
      <c r="AC85" s="153"/>
      <c r="AD85" s="153"/>
      <c r="AE85" s="153"/>
      <c r="AF85" s="153"/>
      <c r="AG85" s="10"/>
      <c r="AH85" s="153"/>
      <c r="AI85" s="153"/>
      <c r="AJ85" s="153"/>
      <c r="AK85" s="153"/>
      <c r="AL85" s="153"/>
      <c r="AM85" s="153"/>
      <c r="AN85" s="10"/>
      <c r="AO85" s="155"/>
      <c r="AP85" s="155"/>
      <c r="AQ85" s="155"/>
      <c r="AR85" s="155"/>
      <c r="AS85" s="156"/>
      <c r="AT85" s="155"/>
      <c r="AU85" s="11"/>
      <c r="AV85" s="155"/>
      <c r="AW85" s="155"/>
      <c r="AX85" s="155"/>
      <c r="AY85" s="155"/>
      <c r="AZ85" s="155"/>
      <c r="BA85" s="155"/>
      <c r="BB85" s="155"/>
      <c r="BC85" s="155"/>
      <c r="BD85" s="155"/>
      <c r="BE85" s="165"/>
      <c r="BF85" s="293" t="s">
        <v>320</v>
      </c>
      <c r="BG85" s="81"/>
      <c r="BH85" s="155"/>
      <c r="BI85" s="155"/>
      <c r="BJ85" s="155"/>
      <c r="BK85" s="155"/>
      <c r="BL85" s="155"/>
      <c r="BM85" s="155"/>
    </row>
    <row r="86">
      <c r="A86" s="10"/>
      <c r="B86" s="11"/>
      <c r="C86" s="11"/>
      <c r="D86" s="12"/>
      <c r="E86" s="13">
        <v>45173.0</v>
      </c>
      <c r="F86" s="14"/>
      <c r="G86" s="14"/>
      <c r="H86" s="14"/>
      <c r="I86" s="15"/>
      <c r="J86" s="15"/>
      <c r="K86" s="16"/>
      <c r="L86" s="13">
        <v>45174.0</v>
      </c>
      <c r="M86" s="15"/>
      <c r="N86" s="15"/>
      <c r="O86" s="15"/>
      <c r="P86" s="15"/>
      <c r="Q86" s="11"/>
      <c r="R86" s="17"/>
      <c r="S86" s="13">
        <v>45175.0</v>
      </c>
      <c r="T86" s="11"/>
      <c r="U86" s="15"/>
      <c r="V86" s="15"/>
      <c r="W86" s="11"/>
      <c r="X86" s="18"/>
      <c r="Y86" s="14"/>
      <c r="Z86" s="13">
        <v>45176.0</v>
      </c>
      <c r="AA86" s="15"/>
      <c r="AB86" s="15"/>
      <c r="AC86" s="11"/>
      <c r="AD86" s="15"/>
      <c r="AE86" s="15"/>
      <c r="AF86" s="12"/>
      <c r="AG86" s="13">
        <v>45177.0</v>
      </c>
      <c r="AH86" s="15"/>
      <c r="AI86" s="11"/>
      <c r="AJ86" s="15"/>
      <c r="AK86" s="15"/>
      <c r="AL86" s="15"/>
      <c r="AM86" s="18"/>
      <c r="AN86" s="13">
        <v>45178.0</v>
      </c>
      <c r="AO86" s="11"/>
      <c r="AP86" s="19"/>
      <c r="AQ86" s="19"/>
      <c r="AR86" s="19"/>
      <c r="AS86" s="19"/>
      <c r="AT86" s="14"/>
      <c r="AU86" s="13">
        <v>45179.0</v>
      </c>
      <c r="AV86" s="19"/>
      <c r="AW86" s="19"/>
      <c r="AX86" s="19"/>
      <c r="AY86" s="20"/>
      <c r="AZ86" s="19"/>
      <c r="BA86" s="19"/>
      <c r="BB86" s="19"/>
      <c r="BC86" s="19"/>
      <c r="BD86" s="20"/>
      <c r="BE86" s="21"/>
      <c r="BF86" s="22"/>
      <c r="BG86" s="4"/>
      <c r="BH86" s="19"/>
      <c r="BI86" s="23"/>
      <c r="BJ86" s="16"/>
      <c r="BK86" s="16"/>
      <c r="BL86" s="20"/>
      <c r="BM86" s="20"/>
    </row>
    <row r="87">
      <c r="A87" s="176"/>
      <c r="B87" s="177"/>
      <c r="C87" s="177"/>
      <c r="D87" s="18" t="s">
        <v>2</v>
      </c>
      <c r="E87" s="177" t="s">
        <v>3</v>
      </c>
      <c r="F87" s="177" t="s">
        <v>4</v>
      </c>
      <c r="G87" s="177" t="s">
        <v>5</v>
      </c>
      <c r="H87" s="177" t="s">
        <v>6</v>
      </c>
      <c r="I87" s="177"/>
      <c r="J87" s="177"/>
      <c r="K87" s="18" t="s">
        <v>2</v>
      </c>
      <c r="L87" s="18" t="s">
        <v>7</v>
      </c>
      <c r="M87" s="177" t="s">
        <v>4</v>
      </c>
      <c r="N87" s="177" t="s">
        <v>5</v>
      </c>
      <c r="O87" s="177" t="s">
        <v>6</v>
      </c>
      <c r="P87" s="177"/>
      <c r="Q87" s="177"/>
      <c r="R87" s="177" t="s">
        <v>2</v>
      </c>
      <c r="S87" s="177" t="s">
        <v>8</v>
      </c>
      <c r="T87" s="177" t="s">
        <v>4</v>
      </c>
      <c r="U87" s="177" t="s">
        <v>5</v>
      </c>
      <c r="V87" s="177" t="s">
        <v>6</v>
      </c>
      <c r="W87" s="178"/>
      <c r="X87" s="177"/>
      <c r="Y87" s="177" t="s">
        <v>2</v>
      </c>
      <c r="Z87" s="177" t="s">
        <v>9</v>
      </c>
      <c r="AA87" s="177" t="s">
        <v>4</v>
      </c>
      <c r="AB87" s="177" t="s">
        <v>5</v>
      </c>
      <c r="AC87" s="177" t="s">
        <v>6</v>
      </c>
      <c r="AD87" s="177"/>
      <c r="AE87" s="177"/>
      <c r="AF87" s="177" t="s">
        <v>2</v>
      </c>
      <c r="AG87" s="177" t="s">
        <v>10</v>
      </c>
      <c r="AH87" s="177" t="s">
        <v>4</v>
      </c>
      <c r="AI87" s="177" t="s">
        <v>5</v>
      </c>
      <c r="AJ87" s="177" t="s">
        <v>6</v>
      </c>
      <c r="AK87" s="177"/>
      <c r="AL87" s="177"/>
      <c r="AM87" s="177" t="s">
        <v>2</v>
      </c>
      <c r="AN87" s="177" t="s">
        <v>11</v>
      </c>
      <c r="AO87" s="18" t="s">
        <v>4</v>
      </c>
      <c r="AP87" s="18" t="s">
        <v>5</v>
      </c>
      <c r="AQ87" s="18" t="s">
        <v>6</v>
      </c>
      <c r="AR87" s="18"/>
      <c r="AS87" s="179"/>
      <c r="AT87" s="18" t="s">
        <v>2</v>
      </c>
      <c r="AU87" s="18" t="s">
        <v>12</v>
      </c>
      <c r="AV87" s="18" t="s">
        <v>4</v>
      </c>
      <c r="AW87" s="18" t="s">
        <v>5</v>
      </c>
      <c r="AX87" s="18" t="s">
        <v>6</v>
      </c>
      <c r="AY87" s="180"/>
      <c r="AZ87" s="181" t="s">
        <v>4</v>
      </c>
      <c r="BA87" s="181" t="s">
        <v>13</v>
      </c>
      <c r="BB87" s="181" t="s">
        <v>6</v>
      </c>
      <c r="BC87" s="181" t="s">
        <v>14</v>
      </c>
      <c r="BD87" s="165"/>
      <c r="BE87" s="182" t="s">
        <v>4</v>
      </c>
      <c r="BF87" s="182" t="s">
        <v>13</v>
      </c>
      <c r="BG87" s="182" t="s">
        <v>6</v>
      </c>
      <c r="BH87" s="182" t="s">
        <v>15</v>
      </c>
      <c r="BI87" s="155"/>
      <c r="BJ87" s="155"/>
      <c r="BK87" s="155"/>
      <c r="BL87" s="155"/>
      <c r="BM87" s="155"/>
    </row>
    <row r="88">
      <c r="A88" s="94" t="s">
        <v>54</v>
      </c>
      <c r="B88" s="36" t="s">
        <v>19</v>
      </c>
      <c r="C88" s="37"/>
      <c r="D88" s="42"/>
      <c r="E88" s="39"/>
      <c r="F88" s="145">
        <v>0.0</v>
      </c>
      <c r="G88" s="145">
        <v>0.0</v>
      </c>
      <c r="H88" s="163">
        <v>0.0</v>
      </c>
      <c r="I88" s="36" t="s">
        <v>22</v>
      </c>
      <c r="J88" s="37"/>
      <c r="K88" s="42"/>
      <c r="L88" s="39"/>
      <c r="M88" s="145">
        <v>0.0</v>
      </c>
      <c r="N88" s="145">
        <v>0.0</v>
      </c>
      <c r="O88" s="163">
        <v>0.0</v>
      </c>
      <c r="P88" s="57" t="s">
        <v>24</v>
      </c>
      <c r="Q88" s="37"/>
      <c r="R88" s="42"/>
      <c r="S88" s="39"/>
      <c r="T88" s="145">
        <v>0.0</v>
      </c>
      <c r="U88" s="145">
        <v>0.0</v>
      </c>
      <c r="V88" s="163">
        <v>0.0</v>
      </c>
      <c r="W88" s="57" t="s">
        <v>26</v>
      </c>
      <c r="X88" s="37"/>
      <c r="Y88" s="42"/>
      <c r="Z88" s="39"/>
      <c r="AA88" s="145">
        <v>0.0</v>
      </c>
      <c r="AB88" s="145">
        <v>0.0</v>
      </c>
      <c r="AC88" s="163">
        <v>0.0</v>
      </c>
      <c r="AD88" s="57" t="s">
        <v>56</v>
      </c>
      <c r="AE88" s="37"/>
      <c r="AF88" s="42"/>
      <c r="AG88" s="39"/>
      <c r="AH88" s="145">
        <v>0.0</v>
      </c>
      <c r="AI88" s="145">
        <v>0.0</v>
      </c>
      <c r="AJ88" s="163">
        <v>0.0</v>
      </c>
      <c r="AK88" s="287" t="s">
        <v>57</v>
      </c>
      <c r="AL88" s="37"/>
      <c r="AM88" s="42"/>
      <c r="AN88" s="39"/>
      <c r="AO88" s="145">
        <v>0.0</v>
      </c>
      <c r="AP88" s="145">
        <v>0.0</v>
      </c>
      <c r="AQ88" s="163">
        <v>0.0</v>
      </c>
      <c r="AR88" s="36" t="s">
        <v>149</v>
      </c>
      <c r="AS88" s="37"/>
      <c r="AT88" s="42"/>
      <c r="AU88" s="39"/>
      <c r="AV88" s="145">
        <v>0.0</v>
      </c>
      <c r="AW88" s="145">
        <v>0.0</v>
      </c>
      <c r="AX88" s="163">
        <v>0.0</v>
      </c>
      <c r="AY88" s="165"/>
      <c r="AZ88" s="169">
        <f t="shared" ref="AZ88:BB88" si="93">SUM(F88,M88,T88,AA88,AH88,AO88,AV88)</f>
        <v>0</v>
      </c>
      <c r="BA88" s="86">
        <f t="shared" si="93"/>
        <v>0</v>
      </c>
      <c r="BB88" s="86">
        <f t="shared" si="93"/>
        <v>0</v>
      </c>
      <c r="BC88" s="170">
        <f t="shared" ref="BC88:BC90" si="95">SUM(AZ88,BA88,BB88)</f>
        <v>0</v>
      </c>
      <c r="BD88" s="165"/>
      <c r="BE88" s="86">
        <f t="shared" ref="BE88:BE90" si="96">AZ88*80</f>
        <v>0</v>
      </c>
      <c r="BF88" s="17">
        <f t="shared" ref="BF88:BF90" si="97">BA88*88</f>
        <v>0</v>
      </c>
      <c r="BG88" s="17">
        <f t="shared" ref="BG88:BG90" si="98">BB88*80</f>
        <v>0</v>
      </c>
      <c r="BH88" s="17">
        <f t="shared" ref="BH88:BH90" si="99">sum(BE88,BF88,BG88)</f>
        <v>0</v>
      </c>
      <c r="BI88" s="155"/>
      <c r="BJ88" s="155"/>
      <c r="BK88" s="155"/>
      <c r="BL88" s="155"/>
      <c r="BM88" s="155"/>
    </row>
    <row r="89">
      <c r="A89" s="94" t="s">
        <v>52</v>
      </c>
      <c r="B89" s="41"/>
      <c r="C89" s="37"/>
      <c r="D89" s="42"/>
      <c r="E89" s="58"/>
      <c r="F89" s="145">
        <v>0.0</v>
      </c>
      <c r="G89" s="145">
        <v>0.0</v>
      </c>
      <c r="H89" s="163">
        <v>0.0</v>
      </c>
      <c r="I89" s="36"/>
      <c r="J89" s="37"/>
      <c r="K89" s="42"/>
      <c r="L89" s="39"/>
      <c r="M89" s="145">
        <v>0.0</v>
      </c>
      <c r="N89" s="145">
        <v>0.0</v>
      </c>
      <c r="O89" s="163">
        <v>0.0</v>
      </c>
      <c r="P89" s="57"/>
      <c r="Q89" s="37"/>
      <c r="R89" s="42"/>
      <c r="S89" s="39"/>
      <c r="T89" s="145">
        <v>0.0</v>
      </c>
      <c r="U89" s="145">
        <v>0.0</v>
      </c>
      <c r="V89" s="163">
        <v>0.0</v>
      </c>
      <c r="W89" s="57"/>
      <c r="X89" s="37"/>
      <c r="Y89" s="42"/>
      <c r="Z89" s="39"/>
      <c r="AA89" s="145">
        <v>0.0</v>
      </c>
      <c r="AB89" s="145">
        <v>0.0</v>
      </c>
      <c r="AC89" s="163">
        <v>0.0</v>
      </c>
      <c r="AD89" s="57"/>
      <c r="AE89" s="37"/>
      <c r="AF89" s="42"/>
      <c r="AG89" s="39"/>
      <c r="AH89" s="145">
        <v>0.0</v>
      </c>
      <c r="AI89" s="145">
        <v>0.0</v>
      </c>
      <c r="AJ89" s="163">
        <v>0.0</v>
      </c>
      <c r="AK89" s="287"/>
      <c r="AL89" s="37"/>
      <c r="AM89" s="42"/>
      <c r="AN89" s="39"/>
      <c r="AO89" s="145">
        <v>0.0</v>
      </c>
      <c r="AP89" s="145">
        <v>0.0</v>
      </c>
      <c r="AQ89" s="163">
        <v>0.0</v>
      </c>
      <c r="AR89" s="36"/>
      <c r="AS89" s="37"/>
      <c r="AT89" s="42"/>
      <c r="AU89" s="39"/>
      <c r="AV89" s="145">
        <v>0.0</v>
      </c>
      <c r="AW89" s="145">
        <v>0.0</v>
      </c>
      <c r="AX89" s="163">
        <v>0.0</v>
      </c>
      <c r="AY89" s="165"/>
      <c r="AZ89" s="169">
        <f t="shared" ref="AZ89:BB89" si="94">SUM(F89,M89,T89,AA89,AH89,AO89,AV89)</f>
        <v>0</v>
      </c>
      <c r="BA89" s="86">
        <f t="shared" si="94"/>
        <v>0</v>
      </c>
      <c r="BB89" s="86">
        <f t="shared" si="94"/>
        <v>0</v>
      </c>
      <c r="BC89" s="170">
        <f t="shared" si="95"/>
        <v>0</v>
      </c>
      <c r="BD89" s="165"/>
      <c r="BE89" s="86">
        <f t="shared" si="96"/>
        <v>0</v>
      </c>
      <c r="BF89" s="17">
        <f t="shared" si="97"/>
        <v>0</v>
      </c>
      <c r="BG89" s="17">
        <f t="shared" si="98"/>
        <v>0</v>
      </c>
      <c r="BH89" s="17">
        <f t="shared" si="99"/>
        <v>0</v>
      </c>
      <c r="BI89" s="155"/>
      <c r="BJ89" s="155"/>
      <c r="BK89" s="155"/>
      <c r="BL89" s="155"/>
      <c r="BM89" s="155"/>
    </row>
    <row r="90">
      <c r="A90" s="94" t="s">
        <v>82</v>
      </c>
      <c r="B90" s="57"/>
      <c r="C90" s="37"/>
      <c r="D90" s="183"/>
      <c r="E90" s="85"/>
      <c r="F90" s="163">
        <v>0.0</v>
      </c>
      <c r="G90" s="163">
        <v>0.0</v>
      </c>
      <c r="H90" s="163">
        <v>0.0</v>
      </c>
      <c r="I90" s="57"/>
      <c r="J90" s="37"/>
      <c r="K90" s="42"/>
      <c r="L90" s="39"/>
      <c r="M90" s="163">
        <v>0.0</v>
      </c>
      <c r="N90" s="163">
        <v>0.0</v>
      </c>
      <c r="O90" s="163">
        <v>0.0</v>
      </c>
      <c r="P90" s="57"/>
      <c r="Q90" s="37"/>
      <c r="R90" s="42"/>
      <c r="S90" s="39"/>
      <c r="T90" s="163">
        <v>0.0</v>
      </c>
      <c r="U90" s="163">
        <v>0.0</v>
      </c>
      <c r="V90" s="163">
        <v>0.0</v>
      </c>
      <c r="W90" s="57"/>
      <c r="X90" s="37"/>
      <c r="Y90" s="42"/>
      <c r="Z90" s="39"/>
      <c r="AA90" s="163">
        <v>0.0</v>
      </c>
      <c r="AB90" s="163">
        <v>0.0</v>
      </c>
      <c r="AC90" s="163">
        <v>0.0</v>
      </c>
      <c r="AD90" s="57"/>
      <c r="AE90" s="37"/>
      <c r="AF90" s="42"/>
      <c r="AG90" s="39"/>
      <c r="AH90" s="163">
        <v>0.0</v>
      </c>
      <c r="AI90" s="163">
        <v>0.0</v>
      </c>
      <c r="AJ90" s="163">
        <v>0.0</v>
      </c>
      <c r="AK90" s="287"/>
      <c r="AL90" s="37"/>
      <c r="AM90" s="42"/>
      <c r="AN90" s="39"/>
      <c r="AO90" s="163">
        <v>0.0</v>
      </c>
      <c r="AP90" s="163">
        <v>0.0</v>
      </c>
      <c r="AQ90" s="163">
        <v>0.0</v>
      </c>
      <c r="AR90" s="36"/>
      <c r="AS90" s="37"/>
      <c r="AT90" s="42"/>
      <c r="AU90" s="39"/>
      <c r="AV90" s="163">
        <v>0.0</v>
      </c>
      <c r="AW90" s="163">
        <v>0.0</v>
      </c>
      <c r="AX90" s="163">
        <v>0.0</v>
      </c>
      <c r="AY90" s="155"/>
      <c r="AZ90" s="169">
        <f t="shared" ref="AZ90:BB90" si="100">SUM(F90,M90,T90,AA90,AH90,AO90,AV90)</f>
        <v>0</v>
      </c>
      <c r="BA90" s="86">
        <f t="shared" si="100"/>
        <v>0</v>
      </c>
      <c r="BB90" s="86">
        <f t="shared" si="100"/>
        <v>0</v>
      </c>
      <c r="BC90" s="170">
        <f t="shared" si="95"/>
        <v>0</v>
      </c>
      <c r="BD90" s="155"/>
      <c r="BE90" s="86">
        <f t="shared" si="96"/>
        <v>0</v>
      </c>
      <c r="BF90" s="17">
        <f t="shared" si="97"/>
        <v>0</v>
      </c>
      <c r="BG90" s="17">
        <f t="shared" si="98"/>
        <v>0</v>
      </c>
      <c r="BH90" s="17">
        <f t="shared" si="99"/>
        <v>0</v>
      </c>
      <c r="BI90" s="155"/>
      <c r="BJ90" s="155"/>
      <c r="BK90" s="155"/>
      <c r="BL90" s="155"/>
      <c r="BM90" s="155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76" t="s">
        <v>14</v>
      </c>
      <c r="AZ92" s="77">
        <f t="shared" ref="AZ92:BC92" si="101">SUM(AZ88,AZ89,AZ90)</f>
        <v>0</v>
      </c>
      <c r="BA92" s="78">
        <f t="shared" si="101"/>
        <v>0</v>
      </c>
      <c r="BB92" s="78">
        <f t="shared" si="101"/>
        <v>0</v>
      </c>
      <c r="BC92" s="79">
        <f t="shared" si="101"/>
        <v>0</v>
      </c>
      <c r="BD92" s="136"/>
      <c r="BE92" s="40">
        <f>SUM(BE89,BE88)</f>
        <v>0</v>
      </c>
      <c r="BF92" s="40">
        <f t="shared" ref="BF92:BG92" si="102">SUM(BF88,BF89)</f>
        <v>0</v>
      </c>
      <c r="BG92" s="40">
        <f t="shared" si="102"/>
        <v>0</v>
      </c>
      <c r="BH92" s="40">
        <f>SUM(BH88,BH89,BH90)</f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6" t="s">
        <v>147</v>
      </c>
      <c r="L93" s="4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1"/>
      <c r="AB93" s="161"/>
      <c r="AC93" s="161"/>
      <c r="AD93" s="161"/>
      <c r="AE93" s="159"/>
      <c r="AF93" s="6" t="s">
        <v>147</v>
      </c>
      <c r="AG93" s="4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6" t="s">
        <v>147</v>
      </c>
      <c r="AU93" s="4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6" t="s">
        <v>145</v>
      </c>
      <c r="BG93" s="4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10"/>
      <c r="B95" s="11"/>
      <c r="C95" s="11"/>
      <c r="D95" s="12"/>
      <c r="E95" s="13">
        <v>45173.0</v>
      </c>
      <c r="F95" s="14"/>
      <c r="G95" s="14"/>
      <c r="H95" s="14"/>
      <c r="I95" s="15"/>
      <c r="J95" s="15"/>
      <c r="K95" s="16"/>
      <c r="L95" s="13">
        <v>45174.0</v>
      </c>
      <c r="M95" s="15"/>
      <c r="N95" s="15"/>
      <c r="O95" s="15"/>
      <c r="P95" s="15"/>
      <c r="Q95" s="11"/>
      <c r="R95" s="17"/>
      <c r="S95" s="13">
        <v>45175.0</v>
      </c>
      <c r="T95" s="11"/>
      <c r="U95" s="15"/>
      <c r="V95" s="15"/>
      <c r="W95" s="11"/>
      <c r="X95" s="18"/>
      <c r="Y95" s="14"/>
      <c r="Z95" s="13">
        <v>45176.0</v>
      </c>
      <c r="AA95" s="15"/>
      <c r="AB95" s="15"/>
      <c r="AC95" s="11"/>
      <c r="AD95" s="15"/>
      <c r="AE95" s="15"/>
      <c r="AF95" s="12"/>
      <c r="AG95" s="13">
        <v>45177.0</v>
      </c>
      <c r="AH95" s="15"/>
      <c r="AI95" s="11"/>
      <c r="AJ95" s="15"/>
      <c r="AK95" s="15"/>
      <c r="AL95" s="15"/>
      <c r="AM95" s="18"/>
      <c r="AN95" s="13">
        <v>45178.0</v>
      </c>
      <c r="AO95" s="11"/>
      <c r="AP95" s="19"/>
      <c r="AQ95" s="19"/>
      <c r="AR95" s="19"/>
      <c r="AS95" s="19"/>
      <c r="AT95" s="14"/>
      <c r="AU95" s="13">
        <v>45179.0</v>
      </c>
      <c r="AV95" s="19"/>
      <c r="AW95" s="19"/>
      <c r="AX95" s="19"/>
      <c r="AY95" s="20"/>
      <c r="AZ95" s="19"/>
      <c r="BA95" s="19"/>
      <c r="BB95" s="19"/>
      <c r="BC95" s="19"/>
      <c r="BD95" s="20"/>
      <c r="BE95" s="21"/>
      <c r="BF95" s="22"/>
      <c r="BG95" s="4"/>
      <c r="BH95" s="19"/>
      <c r="BI95" s="23"/>
      <c r="BJ95" s="16"/>
      <c r="BK95" s="16"/>
      <c r="BL95" s="20"/>
      <c r="BM95" s="20"/>
    </row>
    <row r="96">
      <c r="A96" s="107"/>
      <c r="B96" s="26"/>
      <c r="C96" s="26"/>
      <c r="D96" s="26" t="s">
        <v>2</v>
      </c>
      <c r="E96" s="26" t="s">
        <v>3</v>
      </c>
      <c r="F96" s="26" t="s">
        <v>4</v>
      </c>
      <c r="G96" s="26" t="s">
        <v>5</v>
      </c>
      <c r="H96" s="26" t="s">
        <v>6</v>
      </c>
      <c r="I96" s="26"/>
      <c r="J96" s="26"/>
      <c r="K96" s="26" t="s">
        <v>2</v>
      </c>
      <c r="L96" s="26" t="s">
        <v>7</v>
      </c>
      <c r="M96" s="26" t="s">
        <v>4</v>
      </c>
      <c r="N96" s="26" t="s">
        <v>5</v>
      </c>
      <c r="O96" s="26" t="s">
        <v>6</v>
      </c>
      <c r="P96" s="26"/>
      <c r="Q96" s="26"/>
      <c r="R96" s="26" t="s">
        <v>2</v>
      </c>
      <c r="S96" s="26" t="s">
        <v>8</v>
      </c>
      <c r="T96" s="26" t="s">
        <v>4</v>
      </c>
      <c r="U96" s="26" t="s">
        <v>5</v>
      </c>
      <c r="V96" s="26" t="s">
        <v>6</v>
      </c>
      <c r="W96" s="28"/>
      <c r="X96" s="29"/>
      <c r="Y96" s="29" t="s">
        <v>2</v>
      </c>
      <c r="Z96" s="29" t="s">
        <v>9</v>
      </c>
      <c r="AA96" s="26" t="s">
        <v>4</v>
      </c>
      <c r="AB96" s="26" t="s">
        <v>5</v>
      </c>
      <c r="AC96" s="26" t="s">
        <v>6</v>
      </c>
      <c r="AD96" s="29"/>
      <c r="AE96" s="29"/>
      <c r="AF96" s="29" t="s">
        <v>2</v>
      </c>
      <c r="AG96" s="29" t="s">
        <v>10</v>
      </c>
      <c r="AH96" s="26" t="s">
        <v>4</v>
      </c>
      <c r="AI96" s="26" t="s">
        <v>5</v>
      </c>
      <c r="AJ96" s="26" t="s">
        <v>6</v>
      </c>
      <c r="AK96" s="29"/>
      <c r="AL96" s="29"/>
      <c r="AM96" s="29" t="s">
        <v>2</v>
      </c>
      <c r="AN96" s="29" t="s">
        <v>11</v>
      </c>
      <c r="AO96" s="26" t="s">
        <v>4</v>
      </c>
      <c r="AP96" s="26" t="s">
        <v>5</v>
      </c>
      <c r="AQ96" s="26" t="s">
        <v>6</v>
      </c>
      <c r="AR96" s="29"/>
      <c r="AS96" s="29"/>
      <c r="AT96" s="29" t="s">
        <v>2</v>
      </c>
      <c r="AU96" s="29" t="s">
        <v>12</v>
      </c>
      <c r="AV96" s="26" t="s">
        <v>4</v>
      </c>
      <c r="AW96" s="26" t="s">
        <v>5</v>
      </c>
      <c r="AX96" s="26" t="s">
        <v>6</v>
      </c>
      <c r="AY96" s="30"/>
      <c r="AZ96" s="31" t="s">
        <v>4</v>
      </c>
      <c r="BA96" s="31" t="s">
        <v>13</v>
      </c>
      <c r="BB96" s="31" t="s">
        <v>6</v>
      </c>
      <c r="BC96" s="31" t="s">
        <v>14</v>
      </c>
      <c r="BD96" s="32"/>
      <c r="BE96" s="33" t="s">
        <v>4</v>
      </c>
      <c r="BF96" s="33" t="s">
        <v>13</v>
      </c>
      <c r="BG96" s="33" t="s">
        <v>6</v>
      </c>
      <c r="BH96" s="33" t="s">
        <v>15</v>
      </c>
      <c r="BI96" s="32"/>
      <c r="BJ96" s="32"/>
      <c r="BK96" s="32"/>
      <c r="BL96" s="32"/>
      <c r="BM96" s="32"/>
    </row>
    <row r="97">
      <c r="A97" s="184" t="s">
        <v>148</v>
      </c>
      <c r="B97" s="36" t="s">
        <v>19</v>
      </c>
      <c r="C97" s="37"/>
      <c r="D97" s="42"/>
      <c r="E97" s="58"/>
      <c r="F97" s="40">
        <v>0.0</v>
      </c>
      <c r="G97" s="40">
        <v>0.0</v>
      </c>
      <c r="H97" s="40">
        <v>0.0</v>
      </c>
      <c r="I97" s="36" t="s">
        <v>22</v>
      </c>
      <c r="J97" s="37"/>
      <c r="K97" s="42"/>
      <c r="L97" s="58"/>
      <c r="M97" s="40">
        <v>0.0</v>
      </c>
      <c r="N97" s="40">
        <v>0.0</v>
      </c>
      <c r="O97" s="40">
        <v>0.0</v>
      </c>
      <c r="P97" s="36" t="s">
        <v>24</v>
      </c>
      <c r="Q97" s="37"/>
      <c r="R97" s="42"/>
      <c r="S97" s="58"/>
      <c r="T97" s="40">
        <v>0.0</v>
      </c>
      <c r="U97" s="40">
        <v>0.0</v>
      </c>
      <c r="V97" s="40">
        <v>0.0</v>
      </c>
      <c r="W97" s="36" t="s">
        <v>26</v>
      </c>
      <c r="X97" s="37"/>
      <c r="Y97" s="53"/>
      <c r="Z97" s="58"/>
      <c r="AA97" s="40">
        <v>0.0</v>
      </c>
      <c r="AB97" s="40">
        <v>0.0</v>
      </c>
      <c r="AC97" s="40">
        <v>0.0</v>
      </c>
      <c r="AD97" s="36" t="s">
        <v>56</v>
      </c>
      <c r="AE97" s="37"/>
      <c r="AF97" s="42"/>
      <c r="AG97" s="58"/>
      <c r="AH97" s="40">
        <v>0.0</v>
      </c>
      <c r="AI97" s="40">
        <v>0.0</v>
      </c>
      <c r="AJ97" s="40">
        <v>0.0</v>
      </c>
      <c r="AK97" s="47" t="s">
        <v>57</v>
      </c>
      <c r="AL97" s="37"/>
      <c r="AM97" s="42"/>
      <c r="AN97" s="58"/>
      <c r="AO97" s="40">
        <v>0.0</v>
      </c>
      <c r="AP97" s="40">
        <v>0.0</v>
      </c>
      <c r="AQ97" s="40">
        <v>0.0</v>
      </c>
      <c r="AR97" s="96" t="s">
        <v>149</v>
      </c>
      <c r="AS97" s="37"/>
      <c r="AT97" s="42"/>
      <c r="AU97" s="58"/>
      <c r="AV97" s="40">
        <v>0.0</v>
      </c>
      <c r="AW97" s="40">
        <v>0.0</v>
      </c>
      <c r="AX97" s="40">
        <v>0.0</v>
      </c>
      <c r="AY97" s="48"/>
      <c r="AZ97" s="49">
        <f t="shared" ref="AZ97:BB97" si="103">SUM(F97,M97,T97,AA97,AH97,AO97,AV97)</f>
        <v>0</v>
      </c>
      <c r="BA97" s="39">
        <f t="shared" si="103"/>
        <v>0</v>
      </c>
      <c r="BB97" s="39">
        <f t="shared" si="103"/>
        <v>0</v>
      </c>
      <c r="BC97" s="50">
        <f t="shared" ref="BC97:BC98" si="105">SUM(AZ97,BA97,BB97)</f>
        <v>0</v>
      </c>
      <c r="BD97" s="51"/>
      <c r="BE97" s="39">
        <f>AZ97*67.31</f>
        <v>0</v>
      </c>
      <c r="BF97" s="39">
        <f>BA97*74</f>
        <v>0</v>
      </c>
      <c r="BG97" s="39">
        <f>BB97*84</f>
        <v>0</v>
      </c>
      <c r="BH97" s="39">
        <f t="shared" ref="BH97:BH98" si="106">sum(BE97,BF97,BG97)</f>
        <v>0</v>
      </c>
      <c r="BI97" s="51"/>
      <c r="BJ97" s="51"/>
      <c r="BK97" s="51"/>
      <c r="BL97" s="51"/>
      <c r="BM97" s="51"/>
    </row>
    <row r="98">
      <c r="A98" s="184" t="s">
        <v>150</v>
      </c>
      <c r="B98" s="41" t="s">
        <v>33</v>
      </c>
      <c r="C98" s="37"/>
      <c r="D98" s="53"/>
      <c r="E98" s="53"/>
      <c r="F98" s="40">
        <v>0.0</v>
      </c>
      <c r="G98" s="40">
        <v>0.0</v>
      </c>
      <c r="H98" s="40">
        <v>0.0</v>
      </c>
      <c r="I98" s="42" t="s">
        <v>46</v>
      </c>
      <c r="J98" s="37"/>
      <c r="K98" s="38"/>
      <c r="L98" s="39"/>
      <c r="M98" s="40">
        <v>0.0</v>
      </c>
      <c r="N98" s="40">
        <v>0.0</v>
      </c>
      <c r="O98" s="40">
        <v>0.0</v>
      </c>
      <c r="P98" s="38" t="s">
        <v>36</v>
      </c>
      <c r="Q98" s="37"/>
      <c r="R98" s="53"/>
      <c r="S98" s="53"/>
      <c r="T98" s="40">
        <v>0.0</v>
      </c>
      <c r="U98" s="40">
        <v>0.0</v>
      </c>
      <c r="V98" s="40">
        <v>0.0</v>
      </c>
      <c r="W98" s="56" t="s">
        <v>37</v>
      </c>
      <c r="X98" s="37"/>
      <c r="Y98" s="39"/>
      <c r="Z98" s="39"/>
      <c r="AA98" s="40">
        <v>0.0</v>
      </c>
      <c r="AB98" s="40">
        <v>0.0</v>
      </c>
      <c r="AC98" s="40">
        <v>0.0</v>
      </c>
      <c r="AD98" s="56" t="s">
        <v>40</v>
      </c>
      <c r="AE98" s="37"/>
      <c r="AF98" s="38"/>
      <c r="AG98" s="39"/>
      <c r="AH98" s="40">
        <v>0.0</v>
      </c>
      <c r="AI98" s="40">
        <v>0.0</v>
      </c>
      <c r="AJ98" s="40">
        <v>0.0</v>
      </c>
      <c r="AK98" s="185" t="s">
        <v>43</v>
      </c>
      <c r="AL98" s="37"/>
      <c r="AM98" s="42"/>
      <c r="AN98" s="58"/>
      <c r="AO98" s="40">
        <v>0.0</v>
      </c>
      <c r="AP98" s="40">
        <v>0.0</v>
      </c>
      <c r="AQ98" s="40">
        <v>0.0</v>
      </c>
      <c r="AR98" s="96" t="s">
        <v>142</v>
      </c>
      <c r="AS98" s="37"/>
      <c r="AT98" s="42"/>
      <c r="AU98" s="58"/>
      <c r="AV98" s="40">
        <v>0.0</v>
      </c>
      <c r="AW98" s="40">
        <v>0.0</v>
      </c>
      <c r="AX98" s="40">
        <v>0.0</v>
      </c>
      <c r="AY98" s="48"/>
      <c r="AZ98" s="49">
        <f t="shared" ref="AZ98:BB98" si="104">SUM(F98,M98,T98,AA98,AH98,AO98,AV98)</f>
        <v>0</v>
      </c>
      <c r="BA98" s="39">
        <f t="shared" si="104"/>
        <v>0</v>
      </c>
      <c r="BB98" s="39">
        <f t="shared" si="104"/>
        <v>0</v>
      </c>
      <c r="BC98" s="50">
        <f t="shared" si="105"/>
        <v>0</v>
      </c>
      <c r="BD98" s="51"/>
      <c r="BE98" s="39">
        <f>AZ98*80</f>
        <v>0</v>
      </c>
      <c r="BF98" s="39">
        <f>BA98*88</f>
        <v>0</v>
      </c>
      <c r="BG98" s="39">
        <f>BB98*80</f>
        <v>0</v>
      </c>
      <c r="BH98" s="39">
        <f t="shared" si="106"/>
        <v>0</v>
      </c>
      <c r="BI98" s="51"/>
      <c r="BJ98" s="51"/>
      <c r="BK98" s="51"/>
      <c r="BL98" s="51"/>
      <c r="BM98" s="51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76" t="s">
        <v>14</v>
      </c>
      <c r="AZ100" s="77"/>
      <c r="BA100" s="78"/>
      <c r="BB100" s="78"/>
      <c r="BC100" s="79"/>
      <c r="BD100" s="136"/>
      <c r="BE100" s="145">
        <f t="shared" ref="BE100:BH100" si="107">sum(BE97,BE98)</f>
        <v>0</v>
      </c>
      <c r="BF100" s="145">
        <f t="shared" si="107"/>
        <v>0</v>
      </c>
      <c r="BG100" s="145">
        <f t="shared" si="107"/>
        <v>0</v>
      </c>
      <c r="BH100" s="145">
        <f t="shared" si="107"/>
        <v>0</v>
      </c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</row>
    <row r="102">
      <c r="A102" s="116"/>
      <c r="B102" s="67"/>
      <c r="E102" s="68"/>
      <c r="G102" s="73"/>
      <c r="H102" s="73"/>
      <c r="I102" s="73"/>
      <c r="K102" s="6" t="s">
        <v>151</v>
      </c>
      <c r="L102" s="4"/>
      <c r="Q102" s="186"/>
      <c r="R102" s="186"/>
      <c r="Y102" s="73"/>
      <c r="Z102" s="73"/>
      <c r="AA102" s="73"/>
      <c r="AC102" s="28"/>
      <c r="AF102" s="6" t="s">
        <v>151</v>
      </c>
      <c r="AG102" s="4"/>
      <c r="AT102" s="6" t="s">
        <v>151</v>
      </c>
      <c r="AU102" s="4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6"/>
    </row>
    <row r="103">
      <c r="A103" s="116"/>
      <c r="B103" s="159"/>
      <c r="C103" s="159"/>
      <c r="D103" s="160"/>
      <c r="E103" s="159"/>
      <c r="F103" s="161"/>
      <c r="G103" s="161"/>
      <c r="H103" s="161"/>
      <c r="I103" s="161"/>
      <c r="J103" s="159"/>
      <c r="K103" s="162"/>
      <c r="L103" s="162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61"/>
      <c r="AB103" s="161"/>
      <c r="AC103" s="161"/>
      <c r="AD103" s="161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38"/>
      <c r="AP103" s="138"/>
      <c r="AQ103" s="138"/>
      <c r="AR103" s="138"/>
      <c r="AS103" s="118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</row>
    <row r="104">
      <c r="A104" s="10"/>
      <c r="B104" s="11"/>
      <c r="C104" s="11"/>
      <c r="D104" s="12"/>
      <c r="E104" s="13">
        <v>45173.0</v>
      </c>
      <c r="F104" s="14"/>
      <c r="G104" s="14"/>
      <c r="H104" s="14"/>
      <c r="I104" s="15"/>
      <c r="J104" s="15"/>
      <c r="K104" s="16"/>
      <c r="L104" s="13">
        <v>45174.0</v>
      </c>
      <c r="M104" s="15"/>
      <c r="N104" s="15"/>
      <c r="O104" s="15"/>
      <c r="P104" s="15"/>
      <c r="Q104" s="11"/>
      <c r="R104" s="17"/>
      <c r="S104" s="13">
        <v>45175.0</v>
      </c>
      <c r="T104" s="11"/>
      <c r="U104" s="15"/>
      <c r="V104" s="15"/>
      <c r="W104" s="11"/>
      <c r="X104" s="18"/>
      <c r="Y104" s="14"/>
      <c r="Z104" s="13">
        <v>45176.0</v>
      </c>
      <c r="AA104" s="15"/>
      <c r="AB104" s="15"/>
      <c r="AC104" s="11"/>
      <c r="AD104" s="15"/>
      <c r="AE104" s="15"/>
      <c r="AF104" s="12"/>
      <c r="AG104" s="13">
        <v>45177.0</v>
      </c>
      <c r="AH104" s="15"/>
      <c r="AI104" s="11"/>
      <c r="AJ104" s="15"/>
      <c r="AK104" s="15"/>
      <c r="AL104" s="15"/>
      <c r="AM104" s="18"/>
      <c r="AN104" s="13">
        <v>45178.0</v>
      </c>
      <c r="AO104" s="11"/>
      <c r="AP104" s="19"/>
      <c r="AQ104" s="19"/>
      <c r="AR104" s="19"/>
      <c r="AS104" s="19"/>
      <c r="AT104" s="14"/>
      <c r="AU104" s="13">
        <v>45179.0</v>
      </c>
      <c r="AV104" s="19"/>
      <c r="AW104" s="19"/>
      <c r="AX104" s="19"/>
      <c r="AY104" s="20"/>
      <c r="AZ104" s="19"/>
      <c r="BA104" s="19"/>
      <c r="BB104" s="19"/>
      <c r="BC104" s="19"/>
      <c r="BD104" s="20"/>
      <c r="BE104" s="21"/>
      <c r="BF104" s="22"/>
      <c r="BG104" s="4"/>
      <c r="BH104" s="19"/>
      <c r="BI104" s="23"/>
      <c r="BJ104" s="16"/>
      <c r="BK104" s="16"/>
      <c r="BL104" s="20"/>
      <c r="BM104" s="20"/>
    </row>
    <row r="105">
      <c r="A105" s="67"/>
      <c r="B105" s="25"/>
      <c r="C105" s="25"/>
      <c r="D105" s="187" t="s">
        <v>152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9"/>
      <c r="Y105" s="187" t="s">
        <v>155</v>
      </c>
      <c r="Z105" s="191" t="s">
        <v>153</v>
      </c>
      <c r="AA105" s="26" t="s">
        <v>4</v>
      </c>
      <c r="AB105" s="26" t="s">
        <v>5</v>
      </c>
      <c r="AC105" s="26" t="s">
        <v>6</v>
      </c>
      <c r="AD105" s="188"/>
      <c r="AE105" s="189"/>
      <c r="AF105" s="187" t="s">
        <v>153</v>
      </c>
      <c r="AG105" s="190" t="s">
        <v>154</v>
      </c>
      <c r="AH105" s="26" t="s">
        <v>4</v>
      </c>
      <c r="AI105" s="26" t="s">
        <v>5</v>
      </c>
      <c r="AJ105" s="26" t="s">
        <v>6</v>
      </c>
      <c r="AM105" s="187" t="s">
        <v>153</v>
      </c>
      <c r="AN105" s="190" t="s">
        <v>154</v>
      </c>
      <c r="AO105" s="26" t="s">
        <v>4</v>
      </c>
      <c r="AP105" s="26" t="s">
        <v>5</v>
      </c>
      <c r="AQ105" s="26" t="s">
        <v>6</v>
      </c>
      <c r="AT105" s="187" t="s">
        <v>152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59" t="s">
        <v>52</v>
      </c>
      <c r="B106" s="36" t="s">
        <v>19</v>
      </c>
      <c r="C106" s="37">
        <v>45173.0</v>
      </c>
      <c r="D106" s="42" t="s">
        <v>211</v>
      </c>
      <c r="E106" s="58" t="s">
        <v>66</v>
      </c>
      <c r="F106" s="40">
        <v>0.0</v>
      </c>
      <c r="G106" s="40">
        <v>6.0</v>
      </c>
      <c r="H106" s="40">
        <v>0.0</v>
      </c>
      <c r="I106" s="41" t="s">
        <v>22</v>
      </c>
      <c r="J106" s="37">
        <v>45174.0</v>
      </c>
      <c r="K106" s="38" t="s">
        <v>272</v>
      </c>
      <c r="L106" s="39" t="s">
        <v>21</v>
      </c>
      <c r="M106" s="40">
        <v>0.0</v>
      </c>
      <c r="N106" s="40">
        <v>6.5</v>
      </c>
      <c r="O106" s="40">
        <v>0.0</v>
      </c>
      <c r="P106" s="42" t="s">
        <v>24</v>
      </c>
      <c r="Q106" s="37">
        <v>45175.0</v>
      </c>
      <c r="R106" s="38" t="s">
        <v>272</v>
      </c>
      <c r="S106" s="39" t="s">
        <v>21</v>
      </c>
      <c r="T106" s="40">
        <v>0.0</v>
      </c>
      <c r="U106" s="40">
        <v>6.5</v>
      </c>
      <c r="V106" s="40">
        <v>0.0</v>
      </c>
      <c r="W106" s="43" t="s">
        <v>26</v>
      </c>
      <c r="X106" s="37">
        <v>45176.0</v>
      </c>
      <c r="Y106" s="38" t="s">
        <v>433</v>
      </c>
      <c r="Z106" s="145" t="s">
        <v>286</v>
      </c>
      <c r="AA106" s="40">
        <v>0.0</v>
      </c>
      <c r="AB106" s="40">
        <v>6.5</v>
      </c>
      <c r="AC106" s="40">
        <v>2.0</v>
      </c>
      <c r="AD106" s="56" t="s">
        <v>40</v>
      </c>
      <c r="AE106" s="37">
        <v>45178.0</v>
      </c>
      <c r="AF106" s="42" t="s">
        <v>284</v>
      </c>
      <c r="AG106" s="148" t="s">
        <v>288</v>
      </c>
      <c r="AH106" s="40">
        <v>2.0</v>
      </c>
      <c r="AI106" s="40">
        <v>5.5</v>
      </c>
      <c r="AJ106" s="40">
        <v>0.0</v>
      </c>
      <c r="AK106" s="42" t="s">
        <v>43</v>
      </c>
      <c r="AL106" s="37">
        <v>45179.0</v>
      </c>
      <c r="AM106" s="42" t="s">
        <v>284</v>
      </c>
      <c r="AN106" s="148" t="s">
        <v>289</v>
      </c>
      <c r="AO106" s="40">
        <v>2.5</v>
      </c>
      <c r="AP106" s="40">
        <v>5.5</v>
      </c>
      <c r="AQ106" s="40">
        <v>0.5</v>
      </c>
      <c r="AR106" s="57" t="s">
        <v>44</v>
      </c>
      <c r="AS106" s="37">
        <v>45180.0</v>
      </c>
      <c r="AT106" s="42" t="s">
        <v>274</v>
      </c>
      <c r="AU106" s="58" t="s">
        <v>158</v>
      </c>
      <c r="AV106" s="40">
        <v>6.0</v>
      </c>
      <c r="AW106" s="40">
        <v>2.0</v>
      </c>
      <c r="AX106" s="40">
        <v>0.0</v>
      </c>
      <c r="AY106" s="194"/>
      <c r="AZ106" s="49">
        <f t="shared" ref="AZ106:BB106" si="108">SUM(F106,M106,T106,AA106,AH106,AO106,AV106)</f>
        <v>10.5</v>
      </c>
      <c r="BA106" s="39">
        <f t="shared" si="108"/>
        <v>38.5</v>
      </c>
      <c r="BB106" s="39">
        <f t="shared" si="108"/>
        <v>2.5</v>
      </c>
      <c r="BC106" s="50">
        <f>SUM(AZ106,BA106,BB106)</f>
        <v>51.5</v>
      </c>
      <c r="BE106" s="39">
        <f>AZ106*80</f>
        <v>840</v>
      </c>
      <c r="BF106" s="39">
        <f>BA106*88</f>
        <v>3388</v>
      </c>
      <c r="BG106" s="39">
        <f>BB106*80</f>
        <v>200</v>
      </c>
      <c r="BH106" s="39">
        <f>SUM(BE106,BF106,BG106)</f>
        <v>4428</v>
      </c>
      <c r="BI106" s="194"/>
      <c r="BJ106" s="194"/>
      <c r="BK106" s="194"/>
      <c r="BL106" s="194"/>
      <c r="BM106" s="194"/>
    </row>
    <row r="107">
      <c r="A107" s="67"/>
      <c r="F107" s="73"/>
      <c r="G107" s="73"/>
      <c r="H107" s="73"/>
      <c r="Z107" s="27"/>
      <c r="AA107" s="73"/>
      <c r="AB107" s="73"/>
      <c r="AC107" s="73"/>
      <c r="AV107" s="193"/>
      <c r="AW107" s="193"/>
      <c r="AX107" s="193"/>
      <c r="AY107" s="193"/>
      <c r="AZ107" s="193"/>
      <c r="BA107" s="193"/>
      <c r="BB107" s="193"/>
      <c r="BC107" s="193"/>
      <c r="BF107" s="193"/>
      <c r="BI107" s="193"/>
      <c r="BJ107" s="193"/>
      <c r="BK107" s="193"/>
      <c r="BL107" s="193"/>
      <c r="BM107" s="193"/>
    </row>
    <row r="108">
      <c r="A108" s="67"/>
      <c r="D108" s="187" t="s">
        <v>156</v>
      </c>
      <c r="E108" s="26" t="s">
        <v>3</v>
      </c>
      <c r="F108" s="26" t="s">
        <v>4</v>
      </c>
      <c r="G108" s="26" t="s">
        <v>5</v>
      </c>
      <c r="H108" s="26" t="s">
        <v>6</v>
      </c>
      <c r="I108" s="73"/>
      <c r="K108" s="187" t="s">
        <v>157</v>
      </c>
      <c r="L108" s="26" t="s">
        <v>7</v>
      </c>
      <c r="M108" s="26" t="s">
        <v>4</v>
      </c>
      <c r="N108" s="26" t="s">
        <v>5</v>
      </c>
      <c r="O108" s="26" t="s">
        <v>6</v>
      </c>
      <c r="R108" s="187" t="s">
        <v>156</v>
      </c>
      <c r="S108" s="26" t="s">
        <v>8</v>
      </c>
      <c r="T108" s="26" t="s">
        <v>4</v>
      </c>
      <c r="U108" s="26" t="s">
        <v>5</v>
      </c>
      <c r="V108" s="26" t="s">
        <v>6</v>
      </c>
      <c r="Y108" s="187" t="s">
        <v>156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73"/>
      <c r="AF108" s="187" t="s">
        <v>156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156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87" t="s">
        <v>156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3"/>
      <c r="AZ108" s="31" t="s">
        <v>4</v>
      </c>
      <c r="BA108" s="31" t="s">
        <v>13</v>
      </c>
      <c r="BB108" s="31" t="s">
        <v>6</v>
      </c>
      <c r="BC108" s="31" t="s">
        <v>14</v>
      </c>
      <c r="BE108" s="33" t="s">
        <v>4</v>
      </c>
      <c r="BF108" s="33" t="s">
        <v>13</v>
      </c>
      <c r="BG108" s="33" t="s">
        <v>6</v>
      </c>
      <c r="BH108" s="33" t="s">
        <v>15</v>
      </c>
      <c r="BI108" s="193"/>
      <c r="BJ108" s="193"/>
      <c r="BK108" s="193"/>
      <c r="BL108" s="193"/>
      <c r="BM108" s="193"/>
    </row>
    <row r="109">
      <c r="A109" s="35" t="s">
        <v>82</v>
      </c>
      <c r="B109" s="41" t="s">
        <v>33</v>
      </c>
      <c r="C109" s="37">
        <v>45174.0</v>
      </c>
      <c r="D109" s="96" t="s">
        <v>25</v>
      </c>
      <c r="E109" s="110" t="s">
        <v>25</v>
      </c>
      <c r="F109" s="40">
        <v>0.0</v>
      </c>
      <c r="G109" s="40">
        <v>0.0</v>
      </c>
      <c r="H109" s="40">
        <v>0.0</v>
      </c>
      <c r="I109" s="57" t="s">
        <v>46</v>
      </c>
      <c r="J109" s="37">
        <v>45175.0</v>
      </c>
      <c r="K109" s="96" t="s">
        <v>112</v>
      </c>
      <c r="L109" s="110" t="s">
        <v>71</v>
      </c>
      <c r="M109" s="40">
        <v>6.5</v>
      </c>
      <c r="N109" s="40">
        <v>1.0</v>
      </c>
      <c r="O109" s="40">
        <v>0.0</v>
      </c>
      <c r="P109" s="38" t="s">
        <v>36</v>
      </c>
      <c r="Q109" s="37">
        <v>45176.0</v>
      </c>
      <c r="R109" s="38" t="s">
        <v>247</v>
      </c>
      <c r="S109" s="39" t="s">
        <v>127</v>
      </c>
      <c r="T109" s="40">
        <v>5.0</v>
      </c>
      <c r="U109" s="40">
        <v>1.0</v>
      </c>
      <c r="V109" s="40">
        <v>0.0</v>
      </c>
      <c r="W109" s="42" t="s">
        <v>37</v>
      </c>
      <c r="X109" s="37">
        <v>45177.0</v>
      </c>
      <c r="Y109" s="38" t="s">
        <v>247</v>
      </c>
      <c r="Z109" s="39" t="s">
        <v>127</v>
      </c>
      <c r="AA109" s="40">
        <v>5.0</v>
      </c>
      <c r="AB109" s="40">
        <v>1.0</v>
      </c>
      <c r="AC109" s="40">
        <v>0.0</v>
      </c>
      <c r="AD109" s="56" t="s">
        <v>40</v>
      </c>
      <c r="AE109" s="37">
        <v>45178.0</v>
      </c>
      <c r="AF109" s="38" t="s">
        <v>285</v>
      </c>
      <c r="AG109" s="39" t="s">
        <v>129</v>
      </c>
      <c r="AH109" s="40">
        <v>5.0</v>
      </c>
      <c r="AI109" s="40">
        <v>2.0</v>
      </c>
      <c r="AJ109" s="40">
        <v>0.0</v>
      </c>
      <c r="AK109" s="42" t="s">
        <v>43</v>
      </c>
      <c r="AL109" s="37">
        <v>45179.0</v>
      </c>
      <c r="AM109" s="38" t="s">
        <v>247</v>
      </c>
      <c r="AN109" s="39" t="s">
        <v>127</v>
      </c>
      <c r="AO109" s="40">
        <v>5.0</v>
      </c>
      <c r="AP109" s="40">
        <v>1.0</v>
      </c>
      <c r="AQ109" s="40">
        <v>0.0</v>
      </c>
      <c r="AR109" s="96" t="s">
        <v>149</v>
      </c>
      <c r="AS109" s="37">
        <v>45179.0</v>
      </c>
      <c r="AT109" s="42" t="s">
        <v>319</v>
      </c>
      <c r="AU109" s="58" t="s">
        <v>266</v>
      </c>
      <c r="AV109" s="40">
        <v>1.0</v>
      </c>
      <c r="AW109" s="40">
        <v>7.0</v>
      </c>
      <c r="AX109" s="40">
        <v>4.0</v>
      </c>
      <c r="AY109" s="194"/>
      <c r="AZ109" s="49">
        <f t="shared" ref="AZ109:BB109" si="109">SUM(F109,M109,T109,AA109,AH109,AO109,AV109)</f>
        <v>27.5</v>
      </c>
      <c r="BA109" s="39">
        <f t="shared" si="109"/>
        <v>13</v>
      </c>
      <c r="BB109" s="39">
        <f t="shared" si="109"/>
        <v>4</v>
      </c>
      <c r="BC109" s="50">
        <f>SUM(AZ109,BA109,BB109)</f>
        <v>44.5</v>
      </c>
      <c r="BE109" s="39">
        <f>AZ109*80</f>
        <v>2200</v>
      </c>
      <c r="BF109" s="39">
        <f>BA109*88</f>
        <v>1144</v>
      </c>
      <c r="BG109" s="39">
        <f>BB109*80</f>
        <v>320</v>
      </c>
      <c r="BH109" s="39">
        <f>SUM(BE109,BF109,BG109)</f>
        <v>3664</v>
      </c>
      <c r="BI109" s="194"/>
      <c r="BJ109" s="194"/>
      <c r="BK109" s="194"/>
      <c r="BL109" s="194"/>
      <c r="BM109" s="194"/>
    </row>
    <row r="110">
      <c r="A110" s="67"/>
      <c r="B110" s="68"/>
      <c r="C110" s="68"/>
    </row>
    <row r="111">
      <c r="A111" s="67"/>
      <c r="D111" s="187" t="s">
        <v>153</v>
      </c>
      <c r="E111" s="26" t="s">
        <v>3</v>
      </c>
      <c r="F111" s="26" t="s">
        <v>4</v>
      </c>
      <c r="G111" s="26" t="s">
        <v>5</v>
      </c>
      <c r="H111" s="26" t="s">
        <v>6</v>
      </c>
      <c r="I111" s="73"/>
      <c r="K111" s="187" t="s">
        <v>156</v>
      </c>
      <c r="L111" s="191" t="s">
        <v>152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153</v>
      </c>
      <c r="S111" s="191" t="s">
        <v>152</v>
      </c>
      <c r="T111" s="26" t="s">
        <v>4</v>
      </c>
      <c r="U111" s="26" t="s">
        <v>5</v>
      </c>
      <c r="V111" s="26" t="s">
        <v>6</v>
      </c>
      <c r="W111" s="28"/>
      <c r="X111" s="28"/>
      <c r="Y111" s="187" t="s">
        <v>159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73"/>
      <c r="AF111" s="195" t="s">
        <v>157</v>
      </c>
      <c r="AG111" s="190" t="s">
        <v>232</v>
      </c>
      <c r="AH111" s="26" t="s">
        <v>4</v>
      </c>
      <c r="AI111" s="26" t="s">
        <v>5</v>
      </c>
      <c r="AJ111" s="26" t="s">
        <v>6</v>
      </c>
      <c r="AM111" s="187" t="s">
        <v>152</v>
      </c>
      <c r="AN111" s="29" t="s">
        <v>11</v>
      </c>
      <c r="AO111" s="26" t="s">
        <v>4</v>
      </c>
      <c r="AP111" s="26" t="s">
        <v>5</v>
      </c>
      <c r="AQ111" s="26" t="s">
        <v>6</v>
      </c>
      <c r="AT111" s="187" t="s">
        <v>153</v>
      </c>
      <c r="AU111" s="190" t="s">
        <v>154</v>
      </c>
      <c r="AV111" s="26" t="s">
        <v>4</v>
      </c>
      <c r="AW111" s="26" t="s">
        <v>5</v>
      </c>
      <c r="AX111" s="26" t="s">
        <v>6</v>
      </c>
      <c r="AY111" s="196"/>
      <c r="AZ111" s="31" t="s">
        <v>4</v>
      </c>
      <c r="BA111" s="31" t="s">
        <v>13</v>
      </c>
      <c r="BB111" s="31" t="s">
        <v>6</v>
      </c>
      <c r="BC111" s="31" t="s">
        <v>14</v>
      </c>
      <c r="BD111" s="196"/>
      <c r="BE111" s="33" t="s">
        <v>4</v>
      </c>
      <c r="BF111" s="33" t="s">
        <v>13</v>
      </c>
      <c r="BG111" s="33" t="s">
        <v>6</v>
      </c>
      <c r="BH111" s="33" t="s">
        <v>15</v>
      </c>
      <c r="BI111" s="196"/>
      <c r="BJ111" s="196"/>
      <c r="BK111" s="196"/>
      <c r="BL111" s="196"/>
      <c r="BM111" s="196"/>
    </row>
    <row r="112">
      <c r="A112" s="35" t="s">
        <v>50</v>
      </c>
      <c r="B112" s="275" t="s">
        <v>62</v>
      </c>
      <c r="C112" s="37">
        <v>45174.0</v>
      </c>
      <c r="D112" s="42" t="s">
        <v>308</v>
      </c>
      <c r="E112" s="53" t="s">
        <v>309</v>
      </c>
      <c r="F112" s="40">
        <v>2.5</v>
      </c>
      <c r="G112" s="40">
        <v>5.5</v>
      </c>
      <c r="H112" s="40">
        <v>2.5</v>
      </c>
      <c r="I112" s="42" t="s">
        <v>46</v>
      </c>
      <c r="J112" s="37">
        <v>45175.0</v>
      </c>
      <c r="K112" s="38" t="s">
        <v>247</v>
      </c>
      <c r="L112" s="145" t="s">
        <v>426</v>
      </c>
      <c r="M112" s="40">
        <v>6.0</v>
      </c>
      <c r="N112" s="40">
        <v>1.0</v>
      </c>
      <c r="O112" s="40">
        <v>0.0</v>
      </c>
      <c r="P112" s="38" t="s">
        <v>64</v>
      </c>
      <c r="Q112" s="37">
        <v>45176.0</v>
      </c>
      <c r="R112" s="42" t="s">
        <v>284</v>
      </c>
      <c r="S112" s="145" t="s">
        <v>274</v>
      </c>
      <c r="T112" s="40">
        <v>6.0</v>
      </c>
      <c r="U112" s="40">
        <v>5.5</v>
      </c>
      <c r="V112" s="40">
        <v>0.0</v>
      </c>
      <c r="W112" s="42" t="s">
        <v>37</v>
      </c>
      <c r="X112" s="37">
        <v>45177.0</v>
      </c>
      <c r="Y112" s="38" t="s">
        <v>273</v>
      </c>
      <c r="Z112" s="39" t="s">
        <v>39</v>
      </c>
      <c r="AA112" s="40">
        <v>5.5</v>
      </c>
      <c r="AB112" s="40">
        <v>1.0</v>
      </c>
      <c r="AC112" s="40">
        <v>0.0</v>
      </c>
      <c r="AD112" s="56" t="s">
        <v>56</v>
      </c>
      <c r="AE112" s="37">
        <v>45177.0</v>
      </c>
      <c r="AF112" s="42" t="s">
        <v>278</v>
      </c>
      <c r="AG112" s="40" t="s">
        <v>290</v>
      </c>
      <c r="AH112" s="40">
        <v>3.0</v>
      </c>
      <c r="AI112" s="40">
        <v>8.0</v>
      </c>
      <c r="AJ112" s="40">
        <v>0.0</v>
      </c>
      <c r="AK112" s="96" t="s">
        <v>43</v>
      </c>
      <c r="AL112" s="37">
        <v>45179.0</v>
      </c>
      <c r="AM112" s="42" t="s">
        <v>315</v>
      </c>
      <c r="AN112" s="58" t="s">
        <v>200</v>
      </c>
      <c r="AO112" s="40">
        <v>6.0</v>
      </c>
      <c r="AP112" s="40">
        <v>2.0</v>
      </c>
      <c r="AQ112" s="40">
        <v>0.5</v>
      </c>
      <c r="AR112" s="57" t="s">
        <v>44</v>
      </c>
      <c r="AS112" s="37">
        <v>45180.0</v>
      </c>
      <c r="AT112" s="42" t="s">
        <v>284</v>
      </c>
      <c r="AU112" s="148" t="s">
        <v>288</v>
      </c>
      <c r="AV112" s="40">
        <v>5.5</v>
      </c>
      <c r="AW112" s="40">
        <v>5.5</v>
      </c>
      <c r="AX112" s="40">
        <v>0.0</v>
      </c>
      <c r="AY112" s="51"/>
      <c r="AZ112" s="49">
        <f t="shared" ref="AZ112:BB112" si="110">SUM(F112,M112,T112,AA112,AH112,AO112,AV112)</f>
        <v>34.5</v>
      </c>
      <c r="BA112" s="39">
        <f t="shared" si="110"/>
        <v>28.5</v>
      </c>
      <c r="BB112" s="39">
        <f t="shared" si="110"/>
        <v>3</v>
      </c>
      <c r="BC112" s="50">
        <f>SUM(AZ112,BA112,BB112)</f>
        <v>66</v>
      </c>
      <c r="BD112" s="51"/>
      <c r="BE112" s="39">
        <f>AZ112*80</f>
        <v>2760</v>
      </c>
      <c r="BF112" s="39">
        <f>BA112*88</f>
        <v>2508</v>
      </c>
      <c r="BG112" s="39">
        <f>BB112*80</f>
        <v>240</v>
      </c>
      <c r="BH112" s="39">
        <f>SUM(BE112,BF112,BG112)</f>
        <v>5508</v>
      </c>
      <c r="BI112" s="51"/>
      <c r="BJ112" s="51"/>
      <c r="BK112" s="51"/>
      <c r="BL112" s="51"/>
      <c r="BM112" s="51"/>
    </row>
    <row r="113">
      <c r="A113" s="67"/>
      <c r="B113" s="68"/>
      <c r="C113" s="68"/>
      <c r="L113" s="92"/>
      <c r="R113" s="98"/>
      <c r="S113" s="192"/>
      <c r="Z113" s="39"/>
      <c r="AA113" s="197"/>
      <c r="AB113" s="197"/>
      <c r="AC113" s="197"/>
      <c r="AD113" s="197"/>
      <c r="AN113" s="198"/>
      <c r="AT113" s="321" t="s">
        <v>157</v>
      </c>
    </row>
    <row r="114">
      <c r="A114" s="67"/>
      <c r="B114" s="68"/>
      <c r="C114" s="68"/>
      <c r="L114" s="92"/>
      <c r="R114" s="98"/>
      <c r="S114" s="192"/>
      <c r="Z114" s="39"/>
      <c r="AA114" s="197"/>
      <c r="AB114" s="197"/>
      <c r="AC114" s="197"/>
      <c r="AD114" s="197"/>
      <c r="AN114" s="198"/>
      <c r="AT114" s="322" t="s">
        <v>429</v>
      </c>
    </row>
    <row r="115">
      <c r="A115" s="24"/>
      <c r="B115" s="25"/>
      <c r="C115" s="25"/>
      <c r="D115" s="26" t="s">
        <v>2</v>
      </c>
      <c r="E115" s="26" t="s">
        <v>3</v>
      </c>
      <c r="F115" s="26" t="s">
        <v>4</v>
      </c>
      <c r="G115" s="26" t="s">
        <v>5</v>
      </c>
      <c r="H115" s="26" t="s">
        <v>6</v>
      </c>
      <c r="I115" s="26"/>
      <c r="J115" s="26"/>
      <c r="K115" s="26" t="s">
        <v>2</v>
      </c>
      <c r="L115" s="26" t="s">
        <v>7</v>
      </c>
      <c r="M115" s="26" t="s">
        <v>4</v>
      </c>
      <c r="N115" s="26" t="s">
        <v>5</v>
      </c>
      <c r="O115" s="26" t="s">
        <v>6</v>
      </c>
      <c r="P115" s="26"/>
      <c r="Q115" s="26"/>
      <c r="R115" s="26" t="s">
        <v>2</v>
      </c>
      <c r="S115" s="26" t="s">
        <v>8</v>
      </c>
      <c r="T115" s="26" t="s">
        <v>4</v>
      </c>
      <c r="U115" s="26" t="s">
        <v>5</v>
      </c>
      <c r="V115" s="26" t="s">
        <v>6</v>
      </c>
      <c r="W115" s="28"/>
      <c r="X115" s="29"/>
      <c r="Y115" s="187" t="s">
        <v>159</v>
      </c>
      <c r="Z115" s="191" t="s">
        <v>153</v>
      </c>
      <c r="AA115" s="26" t="s">
        <v>4</v>
      </c>
      <c r="AB115" s="26" t="s">
        <v>5</v>
      </c>
      <c r="AC115" s="26" t="s">
        <v>6</v>
      </c>
      <c r="AD115" s="29"/>
      <c r="AE115" s="29"/>
      <c r="AF115" s="29" t="s">
        <v>2</v>
      </c>
      <c r="AG115" s="29" t="s">
        <v>10</v>
      </c>
      <c r="AH115" s="26" t="s">
        <v>4</v>
      </c>
      <c r="AI115" s="26" t="s">
        <v>5</v>
      </c>
      <c r="AJ115" s="26" t="s">
        <v>6</v>
      </c>
      <c r="AK115" s="29"/>
      <c r="AL115" s="29"/>
      <c r="AM115" s="29" t="s">
        <v>2</v>
      </c>
      <c r="AN115" s="29" t="s">
        <v>11</v>
      </c>
      <c r="AO115" s="26" t="s">
        <v>4</v>
      </c>
      <c r="AP115" s="26" t="s">
        <v>5</v>
      </c>
      <c r="AQ115" s="26" t="s">
        <v>6</v>
      </c>
      <c r="AR115" s="29"/>
      <c r="AS115" s="29"/>
      <c r="AT115" s="187" t="s">
        <v>159</v>
      </c>
      <c r="AU115" s="29" t="s">
        <v>12</v>
      </c>
      <c r="AV115" s="26" t="s">
        <v>4</v>
      </c>
      <c r="AW115" s="26" t="s">
        <v>5</v>
      </c>
      <c r="AX115" s="26" t="s">
        <v>6</v>
      </c>
      <c r="AY115" s="30"/>
      <c r="AZ115" s="31" t="s">
        <v>4</v>
      </c>
      <c r="BA115" s="31" t="s">
        <v>13</v>
      </c>
      <c r="BB115" s="31" t="s">
        <v>6</v>
      </c>
      <c r="BC115" s="31" t="s">
        <v>14</v>
      </c>
      <c r="BD115" s="32"/>
      <c r="BE115" s="33" t="s">
        <v>4</v>
      </c>
      <c r="BF115" s="33" t="s">
        <v>13</v>
      </c>
      <c r="BG115" s="33" t="s">
        <v>6</v>
      </c>
      <c r="BH115" s="33" t="s">
        <v>15</v>
      </c>
      <c r="BI115" s="32"/>
      <c r="BJ115" s="32"/>
      <c r="BK115" s="32"/>
      <c r="BL115" s="32"/>
      <c r="BM115" s="32"/>
    </row>
    <row r="116">
      <c r="A116" s="35" t="s">
        <v>18</v>
      </c>
      <c r="B116" s="36" t="s">
        <v>19</v>
      </c>
      <c r="C116" s="37">
        <v>45173.0</v>
      </c>
      <c r="D116" s="38" t="s">
        <v>272</v>
      </c>
      <c r="E116" s="39" t="s">
        <v>21</v>
      </c>
      <c r="F116" s="40">
        <v>0.0</v>
      </c>
      <c r="G116" s="40">
        <v>6.5</v>
      </c>
      <c r="H116" s="40">
        <v>0.0</v>
      </c>
      <c r="I116" s="57" t="s">
        <v>46</v>
      </c>
      <c r="J116" s="37">
        <v>45175.0</v>
      </c>
      <c r="K116" s="38" t="s">
        <v>337</v>
      </c>
      <c r="L116" s="39" t="s">
        <v>195</v>
      </c>
      <c r="M116" s="40">
        <v>5.5</v>
      </c>
      <c r="N116" s="40">
        <v>2.0</v>
      </c>
      <c r="O116" s="40">
        <v>0.0</v>
      </c>
      <c r="P116" s="38" t="s">
        <v>36</v>
      </c>
      <c r="Q116" s="37">
        <v>45176.0</v>
      </c>
      <c r="R116" s="38" t="s">
        <v>273</v>
      </c>
      <c r="S116" s="39" t="s">
        <v>39</v>
      </c>
      <c r="T116" s="40">
        <v>5.5</v>
      </c>
      <c r="U116" s="40">
        <v>1.0</v>
      </c>
      <c r="V116" s="40">
        <v>0.0</v>
      </c>
      <c r="W116" s="43" t="s">
        <v>26</v>
      </c>
      <c r="X116" s="37">
        <v>45176.0</v>
      </c>
      <c r="Y116" s="38" t="s">
        <v>272</v>
      </c>
      <c r="Z116" s="40" t="s">
        <v>437</v>
      </c>
      <c r="AA116" s="40">
        <v>0.0</v>
      </c>
      <c r="AB116" s="40">
        <v>6.5</v>
      </c>
      <c r="AC116" s="40">
        <v>2.0</v>
      </c>
      <c r="AD116" s="56" t="s">
        <v>56</v>
      </c>
      <c r="AE116" s="37">
        <v>45177.0</v>
      </c>
      <c r="AF116" s="38" t="s">
        <v>421</v>
      </c>
      <c r="AG116" s="39" t="s">
        <v>422</v>
      </c>
      <c r="AH116" s="40">
        <v>0.5</v>
      </c>
      <c r="AI116" s="40">
        <v>7.5</v>
      </c>
      <c r="AJ116" s="40">
        <v>7.0</v>
      </c>
      <c r="AK116" s="66" t="s">
        <v>57</v>
      </c>
      <c r="AL116" s="37">
        <v>45178.0</v>
      </c>
      <c r="AM116" s="38" t="s">
        <v>272</v>
      </c>
      <c r="AN116" s="39" t="s">
        <v>21</v>
      </c>
      <c r="AO116" s="40">
        <v>0.0</v>
      </c>
      <c r="AP116" s="40">
        <v>6.5</v>
      </c>
      <c r="AQ116" s="40">
        <v>0.0</v>
      </c>
      <c r="AR116" s="47" t="s">
        <v>27</v>
      </c>
      <c r="AS116" s="37">
        <v>45180.0</v>
      </c>
      <c r="AT116" s="38" t="s">
        <v>273</v>
      </c>
      <c r="AU116" s="39" t="s">
        <v>39</v>
      </c>
      <c r="AV116" s="40">
        <v>5.5</v>
      </c>
      <c r="AW116" s="40">
        <v>1.0</v>
      </c>
      <c r="AX116" s="40">
        <v>0.0</v>
      </c>
      <c r="AY116" s="48"/>
      <c r="AZ116" s="49">
        <f t="shared" ref="AZ116:BB116" si="111">SUM(F116,M116,T116,AA116,AH116,AO116,AV116)</f>
        <v>17</v>
      </c>
      <c r="BA116" s="39">
        <f t="shared" si="111"/>
        <v>31</v>
      </c>
      <c r="BB116" s="39">
        <f t="shared" si="111"/>
        <v>9</v>
      </c>
      <c r="BC116" s="50">
        <f>SUM(AZ116,BA116,BB116)</f>
        <v>57</v>
      </c>
      <c r="BD116" s="51"/>
      <c r="BE116" s="39">
        <f>AZ116*80</f>
        <v>1360</v>
      </c>
      <c r="BF116" s="39">
        <f>BA116*88</f>
        <v>2728</v>
      </c>
      <c r="BG116" s="39">
        <f>BB116*80</f>
        <v>720</v>
      </c>
      <c r="BH116" s="39">
        <f>SUM(BE116,BF116,BG116)</f>
        <v>4808</v>
      </c>
      <c r="BI116" s="51"/>
      <c r="BJ116" s="51"/>
      <c r="BK116" s="51"/>
      <c r="BL116" s="51"/>
      <c r="BM116" s="51"/>
    </row>
    <row r="117">
      <c r="A117" s="35"/>
      <c r="B117" s="64"/>
      <c r="C117" s="45"/>
      <c r="D117" s="39"/>
      <c r="E117" s="39"/>
      <c r="F117" s="60"/>
      <c r="G117" s="60"/>
      <c r="H117" s="60"/>
      <c r="I117" s="60"/>
      <c r="J117" s="45"/>
      <c r="K117" s="39"/>
      <c r="L117" s="39"/>
      <c r="M117" s="98"/>
      <c r="N117" s="98"/>
      <c r="O117" s="98"/>
      <c r="P117" s="98"/>
      <c r="Q117" s="200"/>
      <c r="R117" s="39"/>
      <c r="S117" s="39"/>
      <c r="T117" s="64"/>
      <c r="U117" s="64"/>
      <c r="V117" s="64"/>
      <c r="W117" s="64"/>
      <c r="X117" s="45"/>
      <c r="Y117" s="39"/>
      <c r="Z117" s="39"/>
      <c r="AA117" s="44"/>
      <c r="AB117" s="44"/>
      <c r="AC117" s="44"/>
      <c r="AD117" s="201"/>
      <c r="AE117" s="45"/>
      <c r="AF117" s="39"/>
      <c r="AG117" s="39"/>
      <c r="AH117" s="46"/>
      <c r="AI117" s="46"/>
      <c r="AJ117" s="46"/>
      <c r="AK117" s="46"/>
      <c r="AL117" s="45"/>
      <c r="AM117" s="39"/>
      <c r="AN117" s="39"/>
      <c r="AO117" s="98"/>
      <c r="AP117" s="98"/>
      <c r="AQ117" s="98"/>
      <c r="AS117" s="202"/>
      <c r="AT117" s="39"/>
      <c r="AU117" s="39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24"/>
      <c r="D118" s="187" t="s">
        <v>152</v>
      </c>
      <c r="E118" s="26" t="s">
        <v>3</v>
      </c>
      <c r="F118" s="26" t="s">
        <v>4</v>
      </c>
      <c r="G118" s="26" t="s">
        <v>5</v>
      </c>
      <c r="H118" s="26" t="s">
        <v>6</v>
      </c>
      <c r="I118" s="26"/>
      <c r="J118" s="26"/>
      <c r="K118" s="187" t="s">
        <v>152</v>
      </c>
      <c r="L118" s="26" t="s">
        <v>7</v>
      </c>
      <c r="M118" s="26" t="s">
        <v>4</v>
      </c>
      <c r="N118" s="26" t="s">
        <v>5</v>
      </c>
      <c r="O118" s="26" t="s">
        <v>6</v>
      </c>
      <c r="P118" s="26"/>
      <c r="Q118" s="26"/>
      <c r="R118" s="187" t="s">
        <v>152</v>
      </c>
      <c r="S118" s="26" t="s">
        <v>8</v>
      </c>
      <c r="T118" s="26" t="s">
        <v>4</v>
      </c>
      <c r="U118" s="26" t="s">
        <v>5</v>
      </c>
      <c r="V118" s="26" t="s">
        <v>6</v>
      </c>
      <c r="W118" s="28"/>
      <c r="X118" s="29"/>
      <c r="Y118" s="187" t="s">
        <v>152</v>
      </c>
      <c r="Z118" s="29" t="s">
        <v>9</v>
      </c>
      <c r="AA118" s="26" t="s">
        <v>4</v>
      </c>
      <c r="AB118" s="26" t="s">
        <v>5</v>
      </c>
      <c r="AC118" s="26" t="s">
        <v>6</v>
      </c>
      <c r="AF118" s="187" t="s">
        <v>152</v>
      </c>
      <c r="AG118" s="29" t="s">
        <v>10</v>
      </c>
      <c r="AH118" s="26" t="s">
        <v>4</v>
      </c>
      <c r="AI118" s="26" t="s">
        <v>5</v>
      </c>
      <c r="AJ118" s="26" t="s">
        <v>6</v>
      </c>
      <c r="AM118" s="187" t="s">
        <v>152</v>
      </c>
      <c r="AN118" s="29" t="s">
        <v>11</v>
      </c>
      <c r="AO118" s="26" t="s">
        <v>4</v>
      </c>
      <c r="AP118" s="26" t="s">
        <v>5</v>
      </c>
      <c r="AQ118" s="26" t="s">
        <v>6</v>
      </c>
      <c r="AT118" s="187" t="s">
        <v>152</v>
      </c>
      <c r="AU118" s="29" t="s">
        <v>12</v>
      </c>
      <c r="AV118" s="26" t="s">
        <v>4</v>
      </c>
      <c r="AW118" s="26" t="s">
        <v>5</v>
      </c>
      <c r="AX118" s="26" t="s">
        <v>6</v>
      </c>
      <c r="AY118" s="30"/>
      <c r="AZ118" s="31" t="s">
        <v>4</v>
      </c>
      <c r="BA118" s="31" t="s">
        <v>13</v>
      </c>
      <c r="BB118" s="31" t="s">
        <v>6</v>
      </c>
      <c r="BC118" s="31" t="s">
        <v>14</v>
      </c>
      <c r="BD118" s="32"/>
      <c r="BE118" s="33" t="s">
        <v>4</v>
      </c>
      <c r="BF118" s="33" t="s">
        <v>13</v>
      </c>
      <c r="BG118" s="33" t="s">
        <v>6</v>
      </c>
      <c r="BH118" s="33" t="s">
        <v>15</v>
      </c>
      <c r="BI118" s="32"/>
      <c r="BJ118" s="32"/>
      <c r="BK118" s="32"/>
      <c r="BL118" s="32"/>
      <c r="BM118" s="32"/>
    </row>
    <row r="119">
      <c r="A119" s="94" t="s">
        <v>54</v>
      </c>
      <c r="B119" s="41" t="s">
        <v>33</v>
      </c>
      <c r="C119" s="37">
        <v>45174.0</v>
      </c>
      <c r="D119" s="42" t="s">
        <v>166</v>
      </c>
      <c r="E119" s="58" t="s">
        <v>166</v>
      </c>
      <c r="F119" s="40">
        <v>0.0</v>
      </c>
      <c r="G119" s="40">
        <v>0.0</v>
      </c>
      <c r="H119" s="40">
        <v>0.0</v>
      </c>
      <c r="I119" s="57" t="s">
        <v>46</v>
      </c>
      <c r="J119" s="37">
        <v>45175.0</v>
      </c>
      <c r="K119" s="42" t="s">
        <v>166</v>
      </c>
      <c r="L119" s="58" t="s">
        <v>166</v>
      </c>
      <c r="M119" s="40">
        <v>0.0</v>
      </c>
      <c r="N119" s="40">
        <v>0.0</v>
      </c>
      <c r="O119" s="40">
        <v>0.0</v>
      </c>
      <c r="P119" s="38" t="s">
        <v>36</v>
      </c>
      <c r="Q119" s="37">
        <v>45176.0</v>
      </c>
      <c r="R119" s="42" t="s">
        <v>166</v>
      </c>
      <c r="S119" s="58" t="s">
        <v>166</v>
      </c>
      <c r="T119" s="40">
        <v>0.0</v>
      </c>
      <c r="U119" s="40">
        <v>0.0</v>
      </c>
      <c r="V119" s="40">
        <v>0.0</v>
      </c>
      <c r="W119" s="56" t="s">
        <v>37</v>
      </c>
      <c r="X119" s="37">
        <v>45177.0</v>
      </c>
      <c r="Y119" s="42" t="s">
        <v>166</v>
      </c>
      <c r="Z119" s="58" t="s">
        <v>166</v>
      </c>
      <c r="AA119" s="40">
        <v>0.0</v>
      </c>
      <c r="AB119" s="40">
        <v>0.0</v>
      </c>
      <c r="AC119" s="40">
        <v>0.0</v>
      </c>
      <c r="AD119" s="56" t="s">
        <v>40</v>
      </c>
      <c r="AE119" s="37">
        <v>45178.0</v>
      </c>
      <c r="AF119" s="42" t="s">
        <v>166</v>
      </c>
      <c r="AG119" s="58" t="s">
        <v>166</v>
      </c>
      <c r="AH119" s="40">
        <v>0.0</v>
      </c>
      <c r="AI119" s="40">
        <v>0.0</v>
      </c>
      <c r="AJ119" s="40">
        <v>0.0</v>
      </c>
      <c r="AK119" s="96" t="s">
        <v>43</v>
      </c>
      <c r="AL119" s="37">
        <v>45179.0</v>
      </c>
      <c r="AM119" s="42" t="s">
        <v>166</v>
      </c>
      <c r="AN119" s="58" t="s">
        <v>166</v>
      </c>
      <c r="AO119" s="40">
        <v>0.0</v>
      </c>
      <c r="AP119" s="40">
        <v>0.0</v>
      </c>
      <c r="AQ119" s="40">
        <v>0.0</v>
      </c>
      <c r="AR119" s="57" t="s">
        <v>44</v>
      </c>
      <c r="AS119" s="37">
        <v>45180.0</v>
      </c>
      <c r="AT119" s="42" t="s">
        <v>166</v>
      </c>
      <c r="AU119" s="58" t="s">
        <v>166</v>
      </c>
      <c r="AV119" s="40">
        <v>0.0</v>
      </c>
      <c r="AW119" s="40">
        <v>0.0</v>
      </c>
      <c r="AX119" s="40">
        <v>0.0</v>
      </c>
      <c r="AY119" s="48"/>
      <c r="AZ119" s="49">
        <f t="shared" ref="AZ119:BB119" si="112">SUM(F119,M119,T119,AA119,AH119,AO119,AV119)</f>
        <v>0</v>
      </c>
      <c r="BA119" s="39">
        <f t="shared" si="112"/>
        <v>0</v>
      </c>
      <c r="BB119" s="39">
        <f t="shared" si="112"/>
        <v>0</v>
      </c>
      <c r="BC119" s="50">
        <f>SUM(AZ119,BA119,BB119)</f>
        <v>0</v>
      </c>
      <c r="BD119" s="51"/>
      <c r="BE119" s="39">
        <f>AZ119*80</f>
        <v>0</v>
      </c>
      <c r="BF119" s="39">
        <f>BA119*88</f>
        <v>0</v>
      </c>
      <c r="BG119" s="39">
        <f>BB119*80</f>
        <v>0</v>
      </c>
      <c r="BH119" s="39">
        <f>SUM(BE119,BF119,BG119)</f>
        <v>0</v>
      </c>
      <c r="BI119" s="51"/>
      <c r="BJ119" s="51"/>
      <c r="BK119" s="51"/>
      <c r="BL119" s="51"/>
      <c r="BM119" s="51"/>
    </row>
    <row r="120">
      <c r="A120" s="116"/>
      <c r="B120" s="203"/>
      <c r="C120" s="71"/>
      <c r="D120" s="136"/>
      <c r="E120" s="51"/>
      <c r="F120" s="51"/>
      <c r="G120" s="51"/>
      <c r="H120" s="51"/>
      <c r="I120" s="204"/>
      <c r="J120" s="71"/>
      <c r="K120" s="39"/>
      <c r="L120" s="39"/>
      <c r="M120" s="51"/>
      <c r="N120" s="51"/>
      <c r="O120" s="51"/>
      <c r="P120" s="203"/>
      <c r="Q120" s="71"/>
      <c r="R120" s="136"/>
      <c r="S120" s="51"/>
      <c r="T120" s="51"/>
      <c r="U120" s="51"/>
      <c r="V120" s="51"/>
      <c r="W120" s="136"/>
      <c r="X120" s="71"/>
      <c r="Y120" s="53"/>
      <c r="Z120" s="53"/>
      <c r="AA120" s="51"/>
      <c r="AB120" s="51"/>
      <c r="AC120" s="51"/>
      <c r="AD120" s="136"/>
      <c r="AE120" s="71"/>
      <c r="AF120" s="136"/>
      <c r="AG120" s="192"/>
      <c r="AH120" s="51"/>
      <c r="AI120" s="51"/>
      <c r="AJ120" s="51"/>
      <c r="AK120" s="205"/>
      <c r="AL120" s="71"/>
      <c r="AM120" s="39"/>
      <c r="AN120" s="39"/>
      <c r="AO120" s="51"/>
      <c r="AP120" s="51"/>
      <c r="AQ120" s="51"/>
      <c r="AR120" s="138"/>
      <c r="AS120" s="71"/>
      <c r="AT120" s="51"/>
      <c r="AU120" s="51"/>
      <c r="AV120" s="51"/>
      <c r="AW120" s="51"/>
      <c r="AX120" s="51"/>
      <c r="AY120" s="48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67"/>
      <c r="B121" s="68"/>
      <c r="C121" s="68"/>
      <c r="K121" s="6"/>
      <c r="L121" s="4"/>
      <c r="Y121" s="6" t="s">
        <v>334</v>
      </c>
      <c r="Z121" s="4"/>
      <c r="AG121" s="39"/>
      <c r="AM121" s="6" t="s">
        <v>334</v>
      </c>
      <c r="AN121" s="4"/>
      <c r="AT121" s="39"/>
      <c r="AU121" s="39"/>
    </row>
    <row r="122">
      <c r="A122" s="67"/>
      <c r="B122" s="68"/>
      <c r="C122" s="68"/>
      <c r="AT122" s="192"/>
      <c r="AU122" s="28"/>
    </row>
    <row r="123">
      <c r="A123" s="67"/>
      <c r="B123" s="68"/>
      <c r="C123" s="68"/>
      <c r="K123" s="6" t="s">
        <v>160</v>
      </c>
      <c r="L123" s="4"/>
      <c r="Y123" s="6" t="s">
        <v>161</v>
      </c>
      <c r="Z123" s="4"/>
      <c r="AM123" s="6" t="s">
        <v>161</v>
      </c>
      <c r="AN123" s="4"/>
      <c r="AT123" s="53"/>
      <c r="AU123" s="39"/>
    </row>
    <row r="124">
      <c r="A124" s="10"/>
      <c r="B124" s="11"/>
      <c r="C124" s="11"/>
      <c r="D124" s="12"/>
      <c r="E124" s="13">
        <v>45173.0</v>
      </c>
      <c r="F124" s="14"/>
      <c r="G124" s="14"/>
      <c r="H124" s="14"/>
      <c r="I124" s="15"/>
      <c r="J124" s="15"/>
      <c r="K124" s="16"/>
      <c r="L124" s="13">
        <v>45174.0</v>
      </c>
      <c r="M124" s="15"/>
      <c r="N124" s="15"/>
      <c r="O124" s="15"/>
      <c r="P124" s="15"/>
      <c r="Q124" s="11"/>
      <c r="R124" s="17"/>
      <c r="S124" s="13">
        <v>45175.0</v>
      </c>
      <c r="T124" s="11"/>
      <c r="U124" s="15"/>
      <c r="V124" s="15"/>
      <c r="W124" s="11"/>
      <c r="X124" s="18"/>
      <c r="Y124" s="14"/>
      <c r="Z124" s="13">
        <v>45176.0</v>
      </c>
      <c r="AA124" s="15"/>
      <c r="AB124" s="15"/>
      <c r="AC124" s="11"/>
      <c r="AD124" s="15"/>
      <c r="AE124" s="15"/>
      <c r="AF124" s="12"/>
      <c r="AG124" s="13">
        <v>45177.0</v>
      </c>
      <c r="AH124" s="15"/>
      <c r="AI124" s="11"/>
      <c r="AJ124" s="15"/>
      <c r="AK124" s="15"/>
      <c r="AL124" s="15"/>
      <c r="AM124" s="18"/>
      <c r="AN124" s="13">
        <v>45178.0</v>
      </c>
      <c r="AO124" s="11"/>
      <c r="AP124" s="19"/>
      <c r="AQ124" s="19"/>
      <c r="AR124" s="19"/>
      <c r="AS124" s="19"/>
      <c r="AT124" s="14"/>
      <c r="AU124" s="13">
        <v>45179.0</v>
      </c>
      <c r="AV124" s="19"/>
      <c r="AW124" s="19"/>
      <c r="AX124" s="19"/>
      <c r="AY124" s="20"/>
      <c r="AZ124" s="19"/>
      <c r="BA124" s="19"/>
      <c r="BB124" s="19"/>
      <c r="BC124" s="19"/>
      <c r="BD124" s="20"/>
      <c r="BE124" s="21"/>
      <c r="BF124" s="22"/>
      <c r="BG124" s="4"/>
      <c r="BH124" s="19"/>
      <c r="BI124" s="23"/>
      <c r="BJ124" s="16"/>
      <c r="BK124" s="16"/>
      <c r="BL124" s="20"/>
      <c r="BM124" s="20"/>
    </row>
    <row r="125">
      <c r="A125" s="67"/>
      <c r="B125" s="68"/>
      <c r="C125" s="68"/>
      <c r="F125" s="26" t="s">
        <v>4</v>
      </c>
      <c r="G125" s="26" t="s">
        <v>5</v>
      </c>
      <c r="H125" s="26" t="s">
        <v>6</v>
      </c>
      <c r="K125" s="99"/>
      <c r="L125" s="99"/>
      <c r="M125" s="26" t="s">
        <v>4</v>
      </c>
      <c r="N125" s="26" t="s">
        <v>5</v>
      </c>
      <c r="O125" s="26" t="s">
        <v>6</v>
      </c>
      <c r="T125" s="26" t="s">
        <v>4</v>
      </c>
      <c r="U125" s="26" t="s">
        <v>5</v>
      </c>
      <c r="V125" s="26" t="s">
        <v>6</v>
      </c>
      <c r="AA125" s="26" t="s">
        <v>4</v>
      </c>
      <c r="AB125" s="26" t="s">
        <v>5</v>
      </c>
      <c r="AC125" s="26" t="s">
        <v>6</v>
      </c>
      <c r="AH125" s="26" t="s">
        <v>4</v>
      </c>
      <c r="AI125" s="26" t="s">
        <v>5</v>
      </c>
      <c r="AJ125" s="26" t="s">
        <v>6</v>
      </c>
      <c r="AO125" s="26" t="s">
        <v>4</v>
      </c>
      <c r="AP125" s="26" t="s">
        <v>5</v>
      </c>
      <c r="AQ125" s="26" t="s">
        <v>6</v>
      </c>
      <c r="AV125" s="26" t="s">
        <v>4</v>
      </c>
      <c r="AW125" s="26" t="s">
        <v>5</v>
      </c>
      <c r="AX125" s="26" t="s">
        <v>6</v>
      </c>
      <c r="AZ125" s="31" t="s">
        <v>4</v>
      </c>
      <c r="BA125" s="31" t="s">
        <v>13</v>
      </c>
      <c r="BB125" s="31" t="s">
        <v>6</v>
      </c>
      <c r="BC125" s="31" t="s">
        <v>14</v>
      </c>
      <c r="BE125" s="33" t="s">
        <v>4</v>
      </c>
      <c r="BF125" s="33" t="s">
        <v>13</v>
      </c>
      <c r="BG125" s="33" t="s">
        <v>6</v>
      </c>
      <c r="BH125" s="33" t="s">
        <v>15</v>
      </c>
    </row>
    <row r="126">
      <c r="A126" s="35" t="s">
        <v>18</v>
      </c>
      <c r="B126" s="36"/>
      <c r="C126" s="37"/>
      <c r="D126" s="42"/>
      <c r="E126" s="39"/>
      <c r="F126" s="128">
        <v>0.0</v>
      </c>
      <c r="G126" s="129">
        <v>0.0</v>
      </c>
      <c r="H126" s="129">
        <v>0.0</v>
      </c>
      <c r="I126" s="41"/>
      <c r="J126" s="37"/>
      <c r="K126" s="42"/>
      <c r="L126" s="39"/>
      <c r="M126" s="128">
        <v>0.0</v>
      </c>
      <c r="N126" s="129">
        <v>0.0</v>
      </c>
      <c r="O126" s="129">
        <v>0.0</v>
      </c>
      <c r="P126" s="42"/>
      <c r="Q126" s="37"/>
      <c r="R126" s="42"/>
      <c r="S126" s="39"/>
      <c r="T126" s="128">
        <v>0.0</v>
      </c>
      <c r="U126" s="129">
        <v>0.0</v>
      </c>
      <c r="V126" s="129">
        <v>0.0</v>
      </c>
      <c r="W126" s="43"/>
      <c r="X126" s="37"/>
      <c r="Y126" s="42"/>
      <c r="Z126" s="39"/>
      <c r="AA126" s="128">
        <v>0.0</v>
      </c>
      <c r="AB126" s="129">
        <v>0.0</v>
      </c>
      <c r="AC126" s="129">
        <v>0.0</v>
      </c>
      <c r="AD126" s="56"/>
      <c r="AE126" s="37"/>
      <c r="AF126" s="42"/>
      <c r="AG126" s="39"/>
      <c r="AH126" s="128">
        <v>0.0</v>
      </c>
      <c r="AI126" s="129">
        <v>0.0</v>
      </c>
      <c r="AJ126" s="129">
        <v>0.0</v>
      </c>
      <c r="AK126" s="66"/>
      <c r="AL126" s="37"/>
      <c r="AM126" s="42"/>
      <c r="AN126" s="39"/>
      <c r="AO126" s="128">
        <v>0.0</v>
      </c>
      <c r="AP126" s="129">
        <v>0.0</v>
      </c>
      <c r="AQ126" s="129">
        <v>0.0</v>
      </c>
      <c r="AR126" s="47"/>
      <c r="AS126" s="37"/>
      <c r="AT126" s="42"/>
      <c r="AU126" s="39"/>
      <c r="AV126" s="128">
        <v>0.0</v>
      </c>
      <c r="AW126" s="129">
        <v>0.0</v>
      </c>
      <c r="AX126" s="129">
        <v>0.0</v>
      </c>
      <c r="AY126" s="48"/>
      <c r="AZ126" s="49">
        <f t="shared" ref="AZ126:BB126" si="113">SUM(F126,M126,T126,AA126,AH126,AO126,AV126)</f>
        <v>0</v>
      </c>
      <c r="BA126" s="39">
        <f t="shared" si="113"/>
        <v>0</v>
      </c>
      <c r="BB126" s="39">
        <f t="shared" si="113"/>
        <v>0</v>
      </c>
      <c r="BC126" s="50">
        <f t="shared" ref="BC126:BC127" si="115">SUM(AZ126,BA126,BB126)</f>
        <v>0</v>
      </c>
      <c r="BD126" s="51"/>
      <c r="BE126" s="39">
        <f>AZ126*80</f>
        <v>0</v>
      </c>
      <c r="BF126" s="39">
        <f>BA126*88</f>
        <v>0</v>
      </c>
      <c r="BG126" s="39">
        <f>BB126*80</f>
        <v>0</v>
      </c>
      <c r="BH126" s="39">
        <f>SUM(BE126,BF126,BG126)</f>
        <v>0</v>
      </c>
      <c r="BI126" s="51"/>
      <c r="BJ126" s="51"/>
      <c r="BK126" s="51"/>
      <c r="BL126" s="51"/>
      <c r="BM126" s="51"/>
    </row>
    <row r="127">
      <c r="A127" s="35" t="s">
        <v>150</v>
      </c>
      <c r="B127" s="36"/>
      <c r="C127" s="206"/>
      <c r="D127" s="42"/>
      <c r="E127" s="58"/>
      <c r="F127" s="128">
        <v>0.0</v>
      </c>
      <c r="G127" s="129">
        <v>0.0</v>
      </c>
      <c r="H127" s="129">
        <v>0.0</v>
      </c>
      <c r="I127" s="207"/>
      <c r="J127" s="206"/>
      <c r="K127" s="42"/>
      <c r="L127" s="58"/>
      <c r="M127" s="40">
        <v>0.0</v>
      </c>
      <c r="N127" s="129">
        <v>0.0</v>
      </c>
      <c r="O127" s="129">
        <v>0.0</v>
      </c>
      <c r="P127" s="208"/>
      <c r="Q127" s="206"/>
      <c r="R127" s="42"/>
      <c r="S127" s="58"/>
      <c r="T127" s="40">
        <v>0.0</v>
      </c>
      <c r="U127" s="129">
        <v>0.0</v>
      </c>
      <c r="V127" s="129">
        <v>0.0</v>
      </c>
      <c r="W127" s="207"/>
      <c r="X127" s="206"/>
      <c r="Y127" s="42"/>
      <c r="Z127" s="58"/>
      <c r="AA127" s="40">
        <v>0.0</v>
      </c>
      <c r="AB127" s="129">
        <v>0.0</v>
      </c>
      <c r="AC127" s="129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49">
        <f t="shared" ref="AZ127:BB127" si="114">SUM(F127,M127,T127,AA127,AH127,AO127,AV127)</f>
        <v>0</v>
      </c>
      <c r="BA127" s="39">
        <f t="shared" si="114"/>
        <v>0</v>
      </c>
      <c r="BB127" s="39">
        <f t="shared" si="114"/>
        <v>0</v>
      </c>
      <c r="BC127" s="50">
        <f t="shared" si="115"/>
        <v>0</v>
      </c>
      <c r="BD127" s="51"/>
      <c r="BE127" s="39">
        <f>67.31*AZ127</f>
        <v>0</v>
      </c>
      <c r="BF127" s="39">
        <f>BA127*74</f>
        <v>0</v>
      </c>
      <c r="BG127" s="39">
        <f>BB127*84</f>
        <v>0</v>
      </c>
      <c r="BH127" s="39">
        <f>SUM(BF127,BE127,BG127)</f>
        <v>0</v>
      </c>
      <c r="BI127" s="51"/>
      <c r="BJ127" s="51"/>
      <c r="BK127" s="51"/>
      <c r="BL127" s="51"/>
      <c r="BM127" s="51"/>
    </row>
    <row r="128">
      <c r="A128" s="209"/>
      <c r="B128" s="203"/>
      <c r="C128" s="210"/>
      <c r="D128" s="136"/>
      <c r="E128" s="136"/>
      <c r="F128" s="136"/>
      <c r="G128" s="203"/>
      <c r="H128" s="203"/>
      <c r="I128" s="203"/>
      <c r="J128" s="210"/>
      <c r="K128" s="98"/>
      <c r="L128" s="211"/>
      <c r="M128" s="51"/>
      <c r="N128" s="203"/>
      <c r="O128" s="203"/>
      <c r="P128" s="155"/>
      <c r="Q128" s="210"/>
      <c r="R128" s="136"/>
      <c r="S128" s="136"/>
      <c r="T128" s="51"/>
      <c r="U128" s="203"/>
      <c r="V128" s="203"/>
      <c r="W128" s="203"/>
      <c r="X128" s="210"/>
      <c r="Y128" s="136"/>
      <c r="Z128" s="136"/>
      <c r="AA128" s="51"/>
      <c r="AB128" s="203"/>
      <c r="AC128" s="203"/>
      <c r="AD128" s="32"/>
      <c r="AE128" s="71"/>
      <c r="AF128" s="136"/>
      <c r="AG128" s="72"/>
      <c r="AH128" s="51"/>
      <c r="AI128" s="51"/>
      <c r="AJ128" s="51"/>
      <c r="AK128" s="32"/>
      <c r="AL128" s="71"/>
      <c r="AM128" s="136"/>
      <c r="AN128" s="72"/>
      <c r="AO128" s="51"/>
      <c r="AP128" s="51"/>
      <c r="AQ128" s="51"/>
      <c r="AR128" s="32"/>
      <c r="AS128" s="71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209"/>
      <c r="B129" s="136"/>
      <c r="C129" s="71"/>
      <c r="D129" s="136"/>
      <c r="E129" s="136"/>
      <c r="F129" s="204"/>
      <c r="G129" s="204"/>
      <c r="H129" s="204"/>
      <c r="I129" s="136"/>
      <c r="J129" s="71"/>
      <c r="K129" s="98"/>
      <c r="L129" s="211"/>
      <c r="M129" s="51"/>
      <c r="N129" s="51"/>
      <c r="O129" s="51"/>
      <c r="P129" s="51"/>
      <c r="Q129" s="71"/>
      <c r="R129" s="136"/>
      <c r="S129" s="136"/>
      <c r="T129" s="203"/>
      <c r="U129" s="203"/>
      <c r="V129" s="203"/>
      <c r="W129" s="136"/>
      <c r="X129" s="71"/>
      <c r="Y129" s="136"/>
      <c r="Z129" s="136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136"/>
      <c r="AN129" s="72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39">
        <f t="shared" ref="AZ129:BC129" si="116">SUM(AZ126,AZ127)</f>
        <v>0</v>
      </c>
      <c r="BA129" s="39">
        <f t="shared" si="116"/>
        <v>0</v>
      </c>
      <c r="BB129" s="39">
        <f t="shared" si="116"/>
        <v>0</v>
      </c>
      <c r="BC129" s="39">
        <f t="shared" si="116"/>
        <v>0</v>
      </c>
      <c r="BD129" s="51"/>
      <c r="BE129" s="40">
        <f t="shared" ref="BE129:BH129" si="117">SUM(BE126,BE127)</f>
        <v>0</v>
      </c>
      <c r="BF129" s="40">
        <f t="shared" si="117"/>
        <v>0</v>
      </c>
      <c r="BG129" s="40">
        <f t="shared" si="117"/>
        <v>0</v>
      </c>
      <c r="BH129" s="40">
        <f t="shared" si="117"/>
        <v>0</v>
      </c>
      <c r="BI129" s="51"/>
      <c r="BJ129" s="51"/>
      <c r="BK129" s="51"/>
      <c r="BL129" s="51"/>
      <c r="BM129" s="51"/>
    </row>
    <row r="130">
      <c r="A130" s="209"/>
      <c r="B130" s="136"/>
      <c r="C130" s="71"/>
      <c r="D130" s="136"/>
      <c r="E130" s="136"/>
      <c r="F130" s="204"/>
      <c r="G130" s="204"/>
      <c r="H130" s="204"/>
      <c r="I130" s="136"/>
      <c r="J130" s="71"/>
      <c r="K130" s="6" t="s">
        <v>416</v>
      </c>
      <c r="L130" s="4"/>
      <c r="M130" s="51"/>
      <c r="N130" s="51"/>
      <c r="O130" s="51"/>
      <c r="P130" s="51"/>
      <c r="Q130" s="71"/>
      <c r="R130" s="136"/>
      <c r="S130" s="136"/>
      <c r="T130" s="203"/>
      <c r="U130" s="203"/>
      <c r="V130" s="203"/>
      <c r="W130" s="136"/>
      <c r="X130" s="71"/>
      <c r="Y130" s="6" t="s">
        <v>416</v>
      </c>
      <c r="Z130" s="4"/>
      <c r="AA130" s="136"/>
      <c r="AB130" s="136"/>
      <c r="AC130" s="136"/>
      <c r="AD130" s="117"/>
      <c r="AE130" s="71"/>
      <c r="AF130" s="72"/>
      <c r="AG130" s="32"/>
      <c r="AH130" s="212"/>
      <c r="AI130" s="212"/>
      <c r="AJ130" s="212"/>
      <c r="AK130" s="32"/>
      <c r="AL130" s="71"/>
      <c r="AM130" s="6" t="s">
        <v>416</v>
      </c>
      <c r="AN130" s="4"/>
      <c r="AO130" s="136"/>
      <c r="AP130" s="136"/>
      <c r="AQ130" s="136"/>
      <c r="AR130" s="117"/>
      <c r="AS130" s="118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 ht="15.0" customHeight="1">
      <c r="A131" s="209"/>
      <c r="B131" s="136"/>
      <c r="C131" s="71"/>
      <c r="D131" s="136"/>
      <c r="E131" s="136"/>
      <c r="F131" s="26" t="s">
        <v>4</v>
      </c>
      <c r="G131" s="26" t="s">
        <v>5</v>
      </c>
      <c r="H131" s="26" t="s">
        <v>6</v>
      </c>
      <c r="I131" s="136"/>
      <c r="J131" s="71"/>
      <c r="K131" s="98"/>
      <c r="L131" s="211"/>
      <c r="M131" s="26" t="s">
        <v>4</v>
      </c>
      <c r="N131" s="26" t="s">
        <v>5</v>
      </c>
      <c r="O131" s="26" t="s">
        <v>6</v>
      </c>
      <c r="P131" s="51"/>
      <c r="Q131" s="71"/>
      <c r="R131" s="136"/>
      <c r="S131" s="136"/>
      <c r="T131" s="26" t="s">
        <v>4</v>
      </c>
      <c r="U131" s="26" t="s">
        <v>5</v>
      </c>
      <c r="V131" s="26" t="s">
        <v>6</v>
      </c>
      <c r="W131" s="136"/>
      <c r="X131" s="71"/>
      <c r="Y131" s="136"/>
      <c r="Z131" s="136"/>
      <c r="AA131" s="26" t="s">
        <v>4</v>
      </c>
      <c r="AB131" s="26" t="s">
        <v>5</v>
      </c>
      <c r="AC131" s="26" t="s">
        <v>6</v>
      </c>
      <c r="AD131" s="117"/>
      <c r="AE131" s="71"/>
      <c r="AF131" s="72"/>
      <c r="AG131" s="32"/>
      <c r="AH131" s="26" t="s">
        <v>4</v>
      </c>
      <c r="AI131" s="26" t="s">
        <v>5</v>
      </c>
      <c r="AJ131" s="26" t="s">
        <v>6</v>
      </c>
      <c r="AK131" s="32"/>
      <c r="AL131" s="71"/>
      <c r="AM131" s="136"/>
      <c r="AN131" s="72"/>
      <c r="AO131" s="26" t="s">
        <v>4</v>
      </c>
      <c r="AP131" s="26" t="s">
        <v>5</v>
      </c>
      <c r="AQ131" s="26" t="s">
        <v>6</v>
      </c>
      <c r="AR131" s="117"/>
      <c r="AS131" s="118"/>
      <c r="AT131" s="136"/>
      <c r="AU131" s="72"/>
      <c r="AV131" s="26" t="s">
        <v>4</v>
      </c>
      <c r="AW131" s="26" t="s">
        <v>5</v>
      </c>
      <c r="AX131" s="26" t="s">
        <v>6</v>
      </c>
      <c r="AY131" s="51"/>
      <c r="AZ131" s="31" t="s">
        <v>4</v>
      </c>
      <c r="BA131" s="31" t="s">
        <v>13</v>
      </c>
      <c r="BB131" s="31" t="s">
        <v>6</v>
      </c>
      <c r="BC131" s="31" t="s">
        <v>14</v>
      </c>
      <c r="BD131" s="51"/>
      <c r="BE131" s="33" t="s">
        <v>4</v>
      </c>
      <c r="BF131" s="33" t="s">
        <v>13</v>
      </c>
      <c r="BG131" s="33" t="s">
        <v>6</v>
      </c>
      <c r="BH131" s="33" t="s">
        <v>15</v>
      </c>
      <c r="BI131" s="51"/>
      <c r="BJ131" s="51"/>
      <c r="BK131" s="51"/>
      <c r="BL131" s="51"/>
      <c r="BM131" s="51"/>
    </row>
    <row r="132">
      <c r="A132" s="35"/>
      <c r="B132" s="42"/>
      <c r="C132" s="37"/>
      <c r="D132" s="38"/>
      <c r="E132" s="39"/>
      <c r="F132" s="40">
        <v>0.0</v>
      </c>
      <c r="G132" s="40">
        <v>0.0</v>
      </c>
      <c r="H132" s="40">
        <v>0.0</v>
      </c>
      <c r="I132" s="42"/>
      <c r="J132" s="37"/>
      <c r="K132" s="38"/>
      <c r="L132" s="39"/>
      <c r="M132" s="40">
        <v>0.0</v>
      </c>
      <c r="N132" s="40">
        <v>0.0</v>
      </c>
      <c r="O132" s="40">
        <v>0.0</v>
      </c>
      <c r="P132" s="42"/>
      <c r="Q132" s="37"/>
      <c r="R132" s="38"/>
      <c r="S132" s="39"/>
      <c r="T132" s="40">
        <v>0.0</v>
      </c>
      <c r="U132" s="40">
        <v>0.0</v>
      </c>
      <c r="V132" s="40">
        <v>0.0</v>
      </c>
      <c r="W132" s="42"/>
      <c r="X132" s="37"/>
      <c r="Y132" s="38"/>
      <c r="Z132" s="39"/>
      <c r="AA132" s="40">
        <v>0.0</v>
      </c>
      <c r="AB132" s="40">
        <v>0.0</v>
      </c>
      <c r="AC132" s="40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213">
        <f t="shared" ref="AZ132:BB132" si="118">SUM(F132,M132,T132,AA132,AH132,AO132,AV132)</f>
        <v>0</v>
      </c>
      <c r="BA132" s="214">
        <f t="shared" si="118"/>
        <v>0</v>
      </c>
      <c r="BB132" s="214">
        <f t="shared" si="118"/>
        <v>0</v>
      </c>
      <c r="BC132" s="215">
        <f>SUM(AZ132,BA132,BB132)</f>
        <v>0</v>
      </c>
      <c r="BD132" s="51"/>
      <c r="BE132" s="216">
        <f>AZ132*67.31</f>
        <v>0</v>
      </c>
      <c r="BF132" s="216"/>
      <c r="BG132" s="216"/>
      <c r="BH132" s="216">
        <f>SUM(BE132,BF132,BG132)</f>
        <v>0</v>
      </c>
      <c r="BI132" s="51"/>
      <c r="BJ132" s="51"/>
      <c r="BK132" s="51"/>
      <c r="BL132" s="51"/>
      <c r="BM132" s="51"/>
    </row>
    <row r="133">
      <c r="A133" s="217"/>
      <c r="B133" s="136"/>
      <c r="C133" s="71"/>
      <c r="D133" s="136"/>
      <c r="E133" s="136"/>
      <c r="F133" s="204"/>
      <c r="G133" s="204"/>
      <c r="H133" s="204"/>
      <c r="I133" s="136"/>
      <c r="J133" s="71"/>
      <c r="K133" s="136"/>
      <c r="L133" s="136"/>
      <c r="M133" s="218"/>
      <c r="N133" s="218"/>
      <c r="O133" s="218"/>
      <c r="P133" s="51"/>
      <c r="Q133" s="71"/>
      <c r="R133" s="136"/>
      <c r="S133" s="136"/>
      <c r="T133" s="203"/>
      <c r="U133" s="203"/>
      <c r="V133" s="203"/>
      <c r="W133" s="136"/>
      <c r="X133" s="71"/>
      <c r="Y133" s="136"/>
      <c r="Z133" s="136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136"/>
      <c r="AN133" s="72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04"/>
      <c r="G134" s="204"/>
      <c r="H134" s="204"/>
      <c r="I134" s="136"/>
      <c r="J134" s="71"/>
      <c r="K134" s="319" t="s">
        <v>417</v>
      </c>
      <c r="L134" s="320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319" t="s">
        <v>51</v>
      </c>
      <c r="Z134" s="320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319" t="s">
        <v>51</v>
      </c>
      <c r="AN134" s="320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219"/>
      <c r="B135" s="136"/>
      <c r="C135" s="71"/>
      <c r="D135" s="136"/>
      <c r="E135" s="136"/>
      <c r="F135" s="26" t="s">
        <v>4</v>
      </c>
      <c r="G135" s="26" t="s">
        <v>5</v>
      </c>
      <c r="H135" s="26" t="s">
        <v>6</v>
      </c>
      <c r="I135" s="136"/>
      <c r="J135" s="71"/>
      <c r="K135" s="98"/>
      <c r="L135" s="211"/>
      <c r="M135" s="26" t="s">
        <v>4</v>
      </c>
      <c r="N135" s="26" t="s">
        <v>5</v>
      </c>
      <c r="O135" s="26" t="s">
        <v>6</v>
      </c>
      <c r="P135" s="51"/>
      <c r="Q135" s="71"/>
      <c r="R135" s="136"/>
      <c r="S135" s="136"/>
      <c r="T135" s="26" t="s">
        <v>4</v>
      </c>
      <c r="U135" s="26" t="s">
        <v>5</v>
      </c>
      <c r="V135" s="26" t="s">
        <v>6</v>
      </c>
      <c r="W135" s="136"/>
      <c r="X135" s="71"/>
      <c r="Y135" s="136"/>
      <c r="Z135" s="136"/>
      <c r="AA135" s="26" t="s">
        <v>4</v>
      </c>
      <c r="AB135" s="26" t="s">
        <v>5</v>
      </c>
      <c r="AC135" s="26" t="s">
        <v>6</v>
      </c>
      <c r="AD135" s="117"/>
      <c r="AE135" s="71"/>
      <c r="AF135" s="72"/>
      <c r="AG135" s="32"/>
      <c r="AH135" s="26" t="s">
        <v>4</v>
      </c>
      <c r="AI135" s="26" t="s">
        <v>5</v>
      </c>
      <c r="AJ135" s="26" t="s">
        <v>6</v>
      </c>
      <c r="AK135" s="32"/>
      <c r="AL135" s="71"/>
      <c r="AM135" s="136"/>
      <c r="AN135" s="72"/>
      <c r="AO135" s="26" t="s">
        <v>4</v>
      </c>
      <c r="AP135" s="26" t="s">
        <v>5</v>
      </c>
      <c r="AQ135" s="26" t="s">
        <v>6</v>
      </c>
      <c r="AR135" s="117"/>
      <c r="AS135" s="118"/>
      <c r="AT135" s="136"/>
      <c r="AU135" s="72"/>
      <c r="AV135" s="26" t="s">
        <v>4</v>
      </c>
      <c r="AW135" s="26" t="s">
        <v>5</v>
      </c>
      <c r="AX135" s="26" t="s">
        <v>6</v>
      </c>
      <c r="AY135" s="51"/>
      <c r="AZ135" s="31" t="s">
        <v>4</v>
      </c>
      <c r="BA135" s="31" t="s">
        <v>13</v>
      </c>
      <c r="BB135" s="31" t="s">
        <v>6</v>
      </c>
      <c r="BC135" s="31" t="s">
        <v>14</v>
      </c>
      <c r="BD135" s="51"/>
      <c r="BE135" s="33" t="s">
        <v>4</v>
      </c>
      <c r="BF135" s="33" t="s">
        <v>13</v>
      </c>
      <c r="BG135" s="33" t="s">
        <v>6</v>
      </c>
      <c r="BH135" s="33" t="s">
        <v>15</v>
      </c>
      <c r="BI135" s="51"/>
      <c r="BJ135" s="51"/>
      <c r="BK135" s="51"/>
      <c r="BL135" s="51"/>
      <c r="BM135" s="51"/>
    </row>
    <row r="136">
      <c r="A136" s="220" t="s">
        <v>335</v>
      </c>
      <c r="B136" s="92"/>
      <c r="C136" s="45"/>
      <c r="D136" s="53"/>
      <c r="E136" s="44"/>
      <c r="F136" s="40">
        <v>0.0</v>
      </c>
      <c r="G136" s="40">
        <v>0.0</v>
      </c>
      <c r="H136" s="40">
        <v>0.0</v>
      </c>
      <c r="I136" s="92"/>
      <c r="J136" s="45"/>
      <c r="K136" s="53"/>
      <c r="L136" s="44"/>
      <c r="M136" s="40">
        <v>0.0</v>
      </c>
      <c r="N136" s="40">
        <v>0.0</v>
      </c>
      <c r="O136" s="40">
        <v>0.0</v>
      </c>
      <c r="P136" s="92"/>
      <c r="Q136" s="45"/>
      <c r="R136" s="53"/>
      <c r="S136" s="44"/>
      <c r="T136" s="40">
        <v>0.0</v>
      </c>
      <c r="U136" s="40">
        <v>0.0</v>
      </c>
      <c r="V136" s="40">
        <v>0.0</v>
      </c>
      <c r="W136" s="92"/>
      <c r="X136" s="45"/>
      <c r="Y136" s="53"/>
      <c r="Z136" s="44"/>
      <c r="AA136" s="40">
        <v>0.0</v>
      </c>
      <c r="AB136" s="40">
        <v>0.0</v>
      </c>
      <c r="AC136" s="40">
        <v>0.0</v>
      </c>
      <c r="AD136" s="92"/>
      <c r="AE136" s="45"/>
      <c r="AF136" s="53"/>
      <c r="AG136" s="44"/>
      <c r="AH136" s="40">
        <v>0.0</v>
      </c>
      <c r="AI136" s="40">
        <v>0.0</v>
      </c>
      <c r="AJ136" s="40">
        <v>0.0</v>
      </c>
      <c r="AK136" s="92"/>
      <c r="AL136" s="45"/>
      <c r="AM136" s="53"/>
      <c r="AN136" s="44"/>
      <c r="AO136" s="40">
        <v>0.0</v>
      </c>
      <c r="AP136" s="40">
        <v>0.0</v>
      </c>
      <c r="AQ136" s="40">
        <v>0.0</v>
      </c>
      <c r="AR136" s="92"/>
      <c r="AS136" s="45"/>
      <c r="AT136" s="53"/>
      <c r="AU136" s="44"/>
      <c r="AV136" s="40">
        <v>0.0</v>
      </c>
      <c r="AW136" s="40">
        <v>0.0</v>
      </c>
      <c r="AX136" s="40">
        <v>0.0</v>
      </c>
      <c r="AY136" s="51"/>
      <c r="AZ136" s="49">
        <f t="shared" ref="AZ136:BB136" si="119">SUM(F136,M136,T136,AA136,AH136,AO136,AV136)</f>
        <v>0</v>
      </c>
      <c r="BA136" s="39">
        <f t="shared" si="119"/>
        <v>0</v>
      </c>
      <c r="BB136" s="39">
        <f t="shared" si="119"/>
        <v>0</v>
      </c>
      <c r="BC136" s="50">
        <f>SUM(AZ136,BA136,BB136)</f>
        <v>0</v>
      </c>
      <c r="BD136" s="51"/>
      <c r="BE136" s="221">
        <f>AZ136*67.31</f>
        <v>0</v>
      </c>
      <c r="BF136" s="221"/>
      <c r="BG136" s="221"/>
      <c r="BH136" s="221">
        <f>SUM(BE136,BF136,BG136)</f>
        <v>0</v>
      </c>
      <c r="BI136" s="51"/>
      <c r="BJ136" s="51"/>
      <c r="BK136" s="51"/>
      <c r="BL136" s="51"/>
      <c r="BM136" s="51"/>
    </row>
    <row r="137">
      <c r="A137" s="116"/>
      <c r="B137" s="136"/>
      <c r="C137" s="71"/>
      <c r="D137" s="136"/>
      <c r="E137" s="136"/>
      <c r="F137" s="204"/>
      <c r="G137" s="204"/>
      <c r="H137" s="204"/>
      <c r="I137" s="136"/>
      <c r="J137" s="71"/>
      <c r="K137" s="136"/>
      <c r="L137" s="136"/>
      <c r="M137" s="51"/>
      <c r="N137" s="51"/>
      <c r="O137" s="51"/>
      <c r="P137" s="51"/>
      <c r="Q137" s="71"/>
      <c r="R137" s="136"/>
      <c r="S137" s="136"/>
      <c r="T137" s="203"/>
      <c r="U137" s="203"/>
      <c r="V137" s="203"/>
      <c r="W137" s="136"/>
      <c r="X137" s="71"/>
      <c r="Y137" s="136"/>
      <c r="Z137" s="136"/>
      <c r="AA137" s="136"/>
      <c r="AB137" s="136"/>
      <c r="AC137" s="136"/>
      <c r="AD137" s="117"/>
      <c r="AE137" s="71"/>
      <c r="AF137" s="72"/>
      <c r="AG137" s="32"/>
      <c r="AH137" s="212"/>
      <c r="AI137" s="212"/>
      <c r="AJ137" s="212"/>
      <c r="AK137" s="32"/>
      <c r="AL137" s="71"/>
      <c r="AM137" s="136"/>
      <c r="AN137" s="72"/>
      <c r="AO137" s="136"/>
      <c r="AP137" s="136"/>
      <c r="AQ137" s="136"/>
      <c r="AR137" s="117"/>
      <c r="AS137" s="118"/>
      <c r="AT137" s="136"/>
      <c r="AU137" s="72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</row>
    <row r="138">
      <c r="A138" s="116"/>
      <c r="B138" s="136"/>
      <c r="C138" s="71"/>
      <c r="D138" s="136"/>
      <c r="E138" s="136"/>
      <c r="F138" s="204"/>
      <c r="G138" s="204"/>
      <c r="H138" s="204"/>
      <c r="I138" s="136"/>
      <c r="J138" s="71"/>
      <c r="K138" s="6" t="s">
        <v>165</v>
      </c>
      <c r="L138" s="4"/>
      <c r="M138" s="51"/>
      <c r="N138" s="51"/>
      <c r="O138" s="51"/>
      <c r="P138" s="51"/>
      <c r="Q138" s="71"/>
      <c r="R138" s="136"/>
      <c r="S138" s="136"/>
      <c r="T138" s="203"/>
      <c r="U138" s="203"/>
      <c r="V138" s="203"/>
      <c r="W138" s="136"/>
      <c r="X138" s="71"/>
      <c r="Y138" s="6" t="s">
        <v>31</v>
      </c>
      <c r="Z138" s="4"/>
      <c r="AA138" s="136"/>
      <c r="AB138" s="136"/>
      <c r="AC138" s="136"/>
      <c r="AD138" s="117"/>
      <c r="AE138" s="71"/>
      <c r="AF138" s="72"/>
      <c r="AG138" s="32"/>
      <c r="AH138" s="212"/>
      <c r="AI138" s="212"/>
      <c r="AJ138" s="212"/>
      <c r="AK138" s="32"/>
      <c r="AL138" s="71"/>
      <c r="AM138" s="6" t="s">
        <v>31</v>
      </c>
      <c r="AN138" s="4"/>
      <c r="AO138" s="136"/>
      <c r="AP138" s="136"/>
      <c r="AQ138" s="136"/>
      <c r="AR138" s="117"/>
      <c r="AS138" s="118"/>
      <c r="AT138" s="136"/>
      <c r="AU138" s="72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</row>
    <row r="139">
      <c r="A139" s="116"/>
      <c r="B139" s="136"/>
      <c r="C139" s="71"/>
      <c r="D139" s="136"/>
      <c r="E139" s="136"/>
      <c r="F139" s="26" t="s">
        <v>4</v>
      </c>
      <c r="G139" s="26" t="s">
        <v>5</v>
      </c>
      <c r="H139" s="26" t="s">
        <v>6</v>
      </c>
      <c r="I139" s="136"/>
      <c r="J139" s="71"/>
      <c r="K139" s="98"/>
      <c r="L139" s="211"/>
      <c r="M139" s="26" t="s">
        <v>4</v>
      </c>
      <c r="N139" s="26" t="s">
        <v>5</v>
      </c>
      <c r="O139" s="26" t="s">
        <v>6</v>
      </c>
      <c r="P139" s="51"/>
      <c r="Q139" s="71"/>
      <c r="R139" s="136"/>
      <c r="S139" s="136"/>
      <c r="T139" s="26" t="s">
        <v>4</v>
      </c>
      <c r="U139" s="26" t="s">
        <v>5</v>
      </c>
      <c r="V139" s="26" t="s">
        <v>6</v>
      </c>
      <c r="W139" s="136"/>
      <c r="X139" s="71"/>
      <c r="Y139" s="136"/>
      <c r="Z139" s="136"/>
      <c r="AA139" s="26" t="s">
        <v>4</v>
      </c>
      <c r="AB139" s="26" t="s">
        <v>5</v>
      </c>
      <c r="AC139" s="26" t="s">
        <v>6</v>
      </c>
      <c r="AD139" s="117"/>
      <c r="AE139" s="71"/>
      <c r="AF139" s="72"/>
      <c r="AG139" s="32"/>
      <c r="AH139" s="26" t="s">
        <v>4</v>
      </c>
      <c r="AI139" s="26" t="s">
        <v>5</v>
      </c>
      <c r="AJ139" s="26" t="s">
        <v>6</v>
      </c>
      <c r="AK139" s="32"/>
      <c r="AL139" s="71"/>
      <c r="AM139" s="136"/>
      <c r="AN139" s="72"/>
      <c r="AO139" s="26" t="s">
        <v>4</v>
      </c>
      <c r="AP139" s="26" t="s">
        <v>5</v>
      </c>
      <c r="AQ139" s="26" t="s">
        <v>6</v>
      </c>
      <c r="AR139" s="117"/>
      <c r="AS139" s="118"/>
      <c r="AT139" s="136"/>
      <c r="AU139" s="72"/>
      <c r="AV139" s="26" t="s">
        <v>4</v>
      </c>
      <c r="AW139" s="26" t="s">
        <v>5</v>
      </c>
      <c r="AX139" s="26" t="s">
        <v>6</v>
      </c>
      <c r="AY139" s="51"/>
      <c r="AZ139" s="31" t="s">
        <v>4</v>
      </c>
      <c r="BA139" s="31" t="s">
        <v>13</v>
      </c>
      <c r="BB139" s="31" t="s">
        <v>6</v>
      </c>
      <c r="BC139" s="31" t="s">
        <v>14</v>
      </c>
      <c r="BD139" s="51"/>
      <c r="BE139" s="33" t="s">
        <v>4</v>
      </c>
      <c r="BF139" s="33" t="s">
        <v>13</v>
      </c>
      <c r="BG139" s="33" t="s">
        <v>6</v>
      </c>
      <c r="BH139" s="33" t="s">
        <v>15</v>
      </c>
      <c r="BI139" s="51"/>
      <c r="BJ139" s="51"/>
      <c r="BK139" s="51"/>
      <c r="BL139" s="51"/>
      <c r="BM139" s="51"/>
    </row>
    <row r="140">
      <c r="A140" s="35" t="s">
        <v>103</v>
      </c>
      <c r="B140" s="92"/>
      <c r="C140" s="45"/>
      <c r="D140" s="53"/>
      <c r="E140" s="44"/>
      <c r="F140" s="40">
        <v>0.0</v>
      </c>
      <c r="G140" s="40">
        <v>0.0</v>
      </c>
      <c r="H140" s="40">
        <v>0.0</v>
      </c>
      <c r="I140" s="92"/>
      <c r="J140" s="45"/>
      <c r="K140" s="53"/>
      <c r="L140" s="44"/>
      <c r="M140" s="40">
        <v>0.0</v>
      </c>
      <c r="N140" s="40">
        <v>0.0</v>
      </c>
      <c r="O140" s="40">
        <v>0.0</v>
      </c>
      <c r="P140" s="92"/>
      <c r="Q140" s="45"/>
      <c r="R140" s="53"/>
      <c r="S140" s="44"/>
      <c r="T140" s="40">
        <v>0.0</v>
      </c>
      <c r="U140" s="40">
        <v>0.0</v>
      </c>
      <c r="V140" s="40">
        <v>0.0</v>
      </c>
      <c r="W140" s="92"/>
      <c r="X140" s="45"/>
      <c r="Y140" s="53"/>
      <c r="Z140" s="44"/>
      <c r="AA140" s="40">
        <v>0.0</v>
      </c>
      <c r="AB140" s="40">
        <v>0.0</v>
      </c>
      <c r="AC140" s="40">
        <v>0.0</v>
      </c>
      <c r="AD140" s="92"/>
      <c r="AE140" s="45"/>
      <c r="AF140" s="53"/>
      <c r="AG140" s="44"/>
      <c r="AH140" s="40">
        <v>0.0</v>
      </c>
      <c r="AI140" s="40">
        <v>0.0</v>
      </c>
      <c r="AJ140" s="40">
        <v>0.0</v>
      </c>
      <c r="AK140" s="92"/>
      <c r="AL140" s="45"/>
      <c r="AM140" s="53"/>
      <c r="AN140" s="44"/>
      <c r="AO140" s="40">
        <v>0.0</v>
      </c>
      <c r="AP140" s="40">
        <v>0.0</v>
      </c>
      <c r="AQ140" s="40">
        <v>0.0</v>
      </c>
      <c r="AR140" s="92"/>
      <c r="AS140" s="45"/>
      <c r="AT140" s="53"/>
      <c r="AU140" s="44"/>
      <c r="AV140" s="40">
        <v>0.0</v>
      </c>
      <c r="AW140" s="40">
        <v>0.0</v>
      </c>
      <c r="AX140" s="40">
        <v>0.0</v>
      </c>
      <c r="AY140" s="51"/>
      <c r="AZ140" s="49">
        <f t="shared" ref="AZ140:BB140" si="120">SUM(F140,M140,T140,AA140,AH140,AO140,AV140)</f>
        <v>0</v>
      </c>
      <c r="BA140" s="39">
        <f t="shared" si="120"/>
        <v>0</v>
      </c>
      <c r="BB140" s="39">
        <f t="shared" si="120"/>
        <v>0</v>
      </c>
      <c r="BC140" s="50">
        <f>SUM(AZ140,BA140,BB140)</f>
        <v>0</v>
      </c>
      <c r="BD140" s="51"/>
      <c r="BE140" s="221">
        <f>AZ140*67.31</f>
        <v>0</v>
      </c>
      <c r="BF140" s="221"/>
      <c r="BG140" s="221"/>
      <c r="BH140" s="221">
        <f>SUM(BE140,BF140,BG140)</f>
        <v>0</v>
      </c>
      <c r="BI140" s="51"/>
      <c r="BJ140" s="51"/>
      <c r="BK140" s="51"/>
      <c r="BL140" s="51"/>
      <c r="BM140" s="51"/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>
      <c r="A142" s="67"/>
      <c r="B142" s="68"/>
      <c r="C142" s="68"/>
      <c r="F142" s="204"/>
      <c r="G142" s="204"/>
      <c r="H142" s="204"/>
      <c r="I142" s="204"/>
      <c r="J142" s="118"/>
      <c r="K142" s="6" t="s">
        <v>165</v>
      </c>
      <c r="L142" s="4"/>
      <c r="Y142" s="6" t="s">
        <v>145</v>
      </c>
      <c r="Z142" s="4"/>
      <c r="AM142" s="6" t="s">
        <v>145</v>
      </c>
      <c r="AN142" s="4"/>
    </row>
    <row r="143">
      <c r="A143" s="67"/>
      <c r="B143" s="136"/>
      <c r="C143" s="71"/>
      <c r="D143" s="136"/>
      <c r="E143" s="136"/>
      <c r="F143" s="26" t="s">
        <v>4</v>
      </c>
      <c r="G143" s="26" t="s">
        <v>5</v>
      </c>
      <c r="H143" s="26" t="s">
        <v>6</v>
      </c>
      <c r="I143" s="136"/>
      <c r="J143" s="71"/>
      <c r="K143" s="98"/>
      <c r="L143" s="211"/>
      <c r="M143" s="26" t="s">
        <v>4</v>
      </c>
      <c r="N143" s="26" t="s">
        <v>5</v>
      </c>
      <c r="O143" s="26" t="s">
        <v>6</v>
      </c>
      <c r="P143" s="51"/>
      <c r="Q143" s="71"/>
      <c r="R143" s="136"/>
      <c r="S143" s="136"/>
      <c r="T143" s="26" t="s">
        <v>4</v>
      </c>
      <c r="U143" s="26" t="s">
        <v>5</v>
      </c>
      <c r="V143" s="26" t="s">
        <v>6</v>
      </c>
      <c r="W143" s="136"/>
      <c r="X143" s="71"/>
      <c r="Y143" s="136"/>
      <c r="Z143" s="136"/>
      <c r="AA143" s="26" t="s">
        <v>4</v>
      </c>
      <c r="AB143" s="26" t="s">
        <v>5</v>
      </c>
      <c r="AC143" s="26" t="s">
        <v>6</v>
      </c>
      <c r="AD143" s="117"/>
      <c r="AE143" s="71"/>
      <c r="AF143" s="72"/>
      <c r="AG143" s="32"/>
      <c r="AH143" s="26" t="s">
        <v>4</v>
      </c>
      <c r="AI143" s="26" t="s">
        <v>5</v>
      </c>
      <c r="AJ143" s="26" t="s">
        <v>6</v>
      </c>
      <c r="AK143" s="32"/>
      <c r="AL143" s="71"/>
      <c r="AM143" s="136"/>
      <c r="AN143" s="72"/>
      <c r="AO143" s="26" t="s">
        <v>4</v>
      </c>
      <c r="AP143" s="26" t="s">
        <v>5</v>
      </c>
      <c r="AQ143" s="26" t="s">
        <v>6</v>
      </c>
      <c r="AR143" s="117"/>
      <c r="AS143" s="118"/>
      <c r="AT143" s="136"/>
      <c r="AU143" s="72"/>
      <c r="AV143" s="26" t="s">
        <v>4</v>
      </c>
      <c r="AW143" s="26" t="s">
        <v>5</v>
      </c>
      <c r="AX143" s="26" t="s">
        <v>6</v>
      </c>
      <c r="AZ143" s="31" t="s">
        <v>4</v>
      </c>
      <c r="BA143" s="31" t="s">
        <v>13</v>
      </c>
      <c r="BB143" s="31" t="s">
        <v>6</v>
      </c>
      <c r="BC143" s="31" t="s">
        <v>14</v>
      </c>
      <c r="BE143" s="33" t="s">
        <v>4</v>
      </c>
      <c r="BF143" s="33" t="s">
        <v>13</v>
      </c>
      <c r="BG143" s="33" t="s">
        <v>6</v>
      </c>
      <c r="BH143" s="33" t="s">
        <v>15</v>
      </c>
    </row>
    <row r="144">
      <c r="A144" s="222" t="s">
        <v>418</v>
      </c>
      <c r="B144" s="92"/>
      <c r="C144" s="45"/>
      <c r="D144" s="53"/>
      <c r="E144" s="44"/>
      <c r="F144" s="40">
        <v>0.0</v>
      </c>
      <c r="G144" s="40">
        <v>0.0</v>
      </c>
      <c r="H144" s="40">
        <v>0.0</v>
      </c>
      <c r="I144" s="92"/>
      <c r="J144" s="45"/>
      <c r="K144" s="53"/>
      <c r="L144" s="44"/>
      <c r="M144" s="40">
        <v>0.0</v>
      </c>
      <c r="N144" s="40">
        <v>0.0</v>
      </c>
      <c r="O144" s="40">
        <v>0.0</v>
      </c>
      <c r="P144" s="92"/>
      <c r="Q144" s="45"/>
      <c r="R144" s="53"/>
      <c r="S144" s="44"/>
      <c r="T144" s="40">
        <v>0.0</v>
      </c>
      <c r="U144" s="40">
        <v>0.0</v>
      </c>
      <c r="V144" s="40">
        <v>0.0</v>
      </c>
      <c r="W144" s="92"/>
      <c r="X144" s="45"/>
      <c r="Y144" s="53"/>
      <c r="Z144" s="44"/>
      <c r="AA144" s="40">
        <v>0.0</v>
      </c>
      <c r="AB144" s="40">
        <v>0.0</v>
      </c>
      <c r="AC144" s="40">
        <v>0.0</v>
      </c>
      <c r="AD144" s="92"/>
      <c r="AE144" s="45"/>
      <c r="AF144" s="53"/>
      <c r="AG144" s="44"/>
      <c r="AH144" s="40">
        <v>0.0</v>
      </c>
      <c r="AI144" s="40">
        <v>0.0</v>
      </c>
      <c r="AJ144" s="40">
        <v>0.0</v>
      </c>
      <c r="AK144" s="92"/>
      <c r="AL144" s="45"/>
      <c r="AM144" s="53"/>
      <c r="AN144" s="44"/>
      <c r="AO144" s="40">
        <v>0.0</v>
      </c>
      <c r="AP144" s="40">
        <v>0.0</v>
      </c>
      <c r="AQ144" s="40">
        <v>0.0</v>
      </c>
      <c r="AR144" s="92"/>
      <c r="AS144" s="45"/>
      <c r="AT144" s="53"/>
      <c r="AU144" s="44"/>
      <c r="AV144" s="40">
        <v>0.0</v>
      </c>
      <c r="AW144" s="40">
        <v>0.0</v>
      </c>
      <c r="AX144" s="40">
        <v>0.0</v>
      </c>
      <c r="AY144" s="51"/>
      <c r="AZ144" s="49">
        <f t="shared" ref="AZ144:BB144" si="121">SUM(F144,M144,T144,AA144,AH144,AO144,AV144)</f>
        <v>0</v>
      </c>
      <c r="BA144" s="39">
        <f t="shared" si="121"/>
        <v>0</v>
      </c>
      <c r="BB144" s="39">
        <f t="shared" si="121"/>
        <v>0</v>
      </c>
      <c r="BC144" s="50">
        <f>SUM(AZ144,BA144,BB144)</f>
        <v>0</v>
      </c>
      <c r="BD144" s="51"/>
      <c r="BE144" s="39"/>
      <c r="BF144" s="39"/>
      <c r="BG144" s="39"/>
      <c r="BH144" s="39"/>
      <c r="BI144" s="51"/>
      <c r="BJ144" s="51"/>
      <c r="BK144" s="51"/>
      <c r="BL144" s="51"/>
      <c r="BM144" s="51"/>
    </row>
    <row r="145">
      <c r="A145" s="67"/>
      <c r="B145" s="68"/>
      <c r="C145" s="68"/>
      <c r="F145" s="204"/>
      <c r="G145" s="204"/>
      <c r="H145" s="204"/>
      <c r="I145" s="204"/>
      <c r="J145" s="118"/>
      <c r="K145" s="136"/>
      <c r="L145" s="136"/>
      <c r="BG145" s="68" t="s">
        <v>15</v>
      </c>
      <c r="BH145" s="223">
        <f>SUM(BH126,BH132,BH136,BH140)</f>
        <v>0</v>
      </c>
    </row>
    <row r="146">
      <c r="A146" s="67"/>
      <c r="B146" s="68"/>
      <c r="C146" s="68"/>
      <c r="F146" s="204"/>
      <c r="G146" s="204"/>
      <c r="H146" s="204"/>
      <c r="I146" s="204"/>
      <c r="J146" s="118"/>
      <c r="K146" s="136"/>
      <c r="L146" s="136"/>
    </row>
    <row r="147">
      <c r="A147" s="67"/>
      <c r="B147" s="68"/>
      <c r="C147" s="68"/>
      <c r="F147" s="204"/>
      <c r="G147" s="204"/>
      <c r="H147" s="204"/>
      <c r="I147" s="204"/>
      <c r="J147" s="118"/>
      <c r="K147" s="136"/>
      <c r="L147" s="136"/>
    </row>
    <row r="148" ht="17.25" customHeight="1">
      <c r="A148" s="67"/>
      <c r="B148" s="68" t="s">
        <v>25</v>
      </c>
      <c r="D148" s="68" t="s">
        <v>166</v>
      </c>
      <c r="E148" s="68" t="s">
        <v>167</v>
      </c>
    </row>
    <row r="149">
      <c r="A149" s="224" t="s">
        <v>1</v>
      </c>
      <c r="B149" s="68"/>
    </row>
    <row r="150">
      <c r="A150" s="225" t="s">
        <v>45</v>
      </c>
      <c r="B150" s="68" t="s">
        <v>171</v>
      </c>
      <c r="C150" s="152"/>
      <c r="D150" s="152"/>
    </row>
    <row r="151">
      <c r="A151" s="225" t="s">
        <v>32</v>
      </c>
      <c r="B151" s="68" t="s">
        <v>169</v>
      </c>
      <c r="C151" s="67"/>
      <c r="D151" s="153"/>
      <c r="E151" s="136"/>
      <c r="F151" s="117"/>
      <c r="G151" s="117"/>
      <c r="H151" s="117"/>
      <c r="I151" s="117"/>
    </row>
    <row r="152">
      <c r="A152" s="67" t="s">
        <v>30</v>
      </c>
      <c r="B152" s="68" t="s">
        <v>175</v>
      </c>
      <c r="C152" s="152"/>
    </row>
    <row r="153">
      <c r="A153" s="67" t="s">
        <v>18</v>
      </c>
      <c r="B153" s="68" t="s">
        <v>168</v>
      </c>
      <c r="C153" s="67"/>
      <c r="D153" s="152" t="s">
        <v>420</v>
      </c>
    </row>
    <row r="154">
      <c r="A154" s="224" t="s">
        <v>51</v>
      </c>
    </row>
    <row r="155">
      <c r="A155" s="67" t="s">
        <v>335</v>
      </c>
      <c r="B155" s="68" t="s">
        <v>174</v>
      </c>
    </row>
    <row r="156">
      <c r="A156" s="225" t="s">
        <v>69</v>
      </c>
      <c r="B156" s="68" t="s">
        <v>169</v>
      </c>
      <c r="C156" s="152"/>
      <c r="D156" s="68" t="s">
        <v>438</v>
      </c>
    </row>
    <row r="157">
      <c r="A157" s="225" t="s">
        <v>73</v>
      </c>
      <c r="B157" s="68" t="s">
        <v>175</v>
      </c>
      <c r="C157" s="152"/>
      <c r="D157" s="152"/>
      <c r="E157" s="152"/>
      <c r="AN157" s="226"/>
      <c r="AO157" s="226"/>
      <c r="AP157" s="226"/>
      <c r="AQ157" s="226"/>
      <c r="AR157" s="226"/>
    </row>
    <row r="158">
      <c r="A158" s="227" t="s">
        <v>173</v>
      </c>
      <c r="AN158" s="226"/>
      <c r="AO158" s="226"/>
      <c r="AP158" s="226"/>
      <c r="AQ158" s="226"/>
      <c r="AR158" s="226"/>
    </row>
    <row r="159">
      <c r="A159" s="67" t="s">
        <v>88</v>
      </c>
      <c r="B159" s="68" t="s">
        <v>168</v>
      </c>
      <c r="C159" s="67"/>
      <c r="AN159" s="228"/>
      <c r="AO159" s="228"/>
      <c r="AP159" s="228"/>
      <c r="AQ159" s="228"/>
      <c r="AR159" s="228"/>
    </row>
    <row r="160">
      <c r="A160" s="225" t="s">
        <v>97</v>
      </c>
      <c r="B160" s="68" t="s">
        <v>174</v>
      </c>
    </row>
    <row r="161">
      <c r="A161" s="225" t="s">
        <v>103</v>
      </c>
      <c r="B161" s="68" t="s">
        <v>171</v>
      </c>
      <c r="C161" s="152"/>
      <c r="D161" s="152"/>
      <c r="E161" s="152"/>
      <c r="F161" s="153"/>
      <c r="G161" s="153"/>
      <c r="H161" s="153"/>
      <c r="I161" s="153"/>
    </row>
    <row r="162">
      <c r="A162" s="229" t="s">
        <v>35</v>
      </c>
      <c r="C162" s="152"/>
      <c r="D162" s="152"/>
      <c r="E162" s="152"/>
      <c r="F162" s="153"/>
      <c r="G162" s="153"/>
      <c r="H162" s="153"/>
      <c r="I162" s="153"/>
    </row>
    <row r="163">
      <c r="A163" s="225" t="s">
        <v>139</v>
      </c>
      <c r="B163" s="68" t="s">
        <v>172</v>
      </c>
      <c r="C163" s="152"/>
      <c r="D163" s="152"/>
      <c r="E163" s="152"/>
      <c r="F163" s="153"/>
      <c r="G163" s="153"/>
      <c r="H163" s="153"/>
      <c r="I163" s="153"/>
    </row>
    <row r="164">
      <c r="A164" s="225" t="s">
        <v>82</v>
      </c>
      <c r="B164" s="68" t="s">
        <v>175</v>
      </c>
      <c r="C164" s="152"/>
      <c r="D164" s="152"/>
      <c r="E164" s="153"/>
      <c r="F164" s="153"/>
      <c r="G164" s="153"/>
      <c r="H164" s="153"/>
      <c r="I164" s="153"/>
    </row>
    <row r="165">
      <c r="A165" s="229" t="s">
        <v>23</v>
      </c>
      <c r="C165" s="152"/>
      <c r="D165" s="152"/>
      <c r="E165" s="153"/>
      <c r="F165" s="153"/>
      <c r="G165" s="153"/>
      <c r="H165" s="153"/>
      <c r="I165" s="153"/>
    </row>
    <row r="166">
      <c r="A166" s="225" t="s">
        <v>123</v>
      </c>
      <c r="B166" s="68" t="s">
        <v>175</v>
      </c>
      <c r="C166" s="152"/>
      <c r="D166" s="152"/>
      <c r="E166" s="153"/>
      <c r="F166" s="153"/>
      <c r="G166" s="153"/>
      <c r="H166" s="153"/>
      <c r="I166" s="153"/>
    </row>
    <row r="167">
      <c r="A167" s="229" t="s">
        <v>145</v>
      </c>
      <c r="B167" s="68"/>
      <c r="C167" s="152"/>
      <c r="D167" s="152"/>
      <c r="E167" s="153"/>
      <c r="F167" s="153"/>
      <c r="G167" s="153"/>
      <c r="H167" s="153"/>
      <c r="I167" s="153"/>
    </row>
    <row r="168">
      <c r="A168" s="225" t="s">
        <v>55</v>
      </c>
      <c r="B168" s="68" t="s">
        <v>169</v>
      </c>
      <c r="C168" s="152"/>
      <c r="D168" s="152" t="s">
        <v>420</v>
      </c>
      <c r="E168" s="153"/>
      <c r="F168" s="153"/>
      <c r="G168" s="153"/>
      <c r="H168" s="153"/>
      <c r="I168" s="153"/>
    </row>
    <row r="169">
      <c r="A169" s="227" t="s">
        <v>151</v>
      </c>
    </row>
    <row r="170">
      <c r="A170" s="67" t="s">
        <v>176</v>
      </c>
      <c r="B170" s="68" t="s">
        <v>168</v>
      </c>
      <c r="C170" s="67"/>
      <c r="D170" s="152"/>
    </row>
    <row r="171">
      <c r="A171" s="152" t="s">
        <v>52</v>
      </c>
      <c r="B171" s="68" t="s">
        <v>174</v>
      </c>
      <c r="C171" s="67"/>
      <c r="D171" s="152" t="s">
        <v>420</v>
      </c>
    </row>
    <row r="172">
      <c r="A172" s="152" t="s">
        <v>54</v>
      </c>
      <c r="B172" s="152" t="s">
        <v>171</v>
      </c>
      <c r="C172" s="153"/>
    </row>
    <row r="173">
      <c r="A173" s="153"/>
      <c r="B173" s="153"/>
      <c r="C173" s="153"/>
    </row>
    <row r="174">
      <c r="A174" s="153"/>
      <c r="B174" s="153"/>
      <c r="C174" s="153"/>
    </row>
    <row r="178">
      <c r="F178" s="136"/>
      <c r="G178" s="136"/>
      <c r="H178" s="136"/>
      <c r="I178" s="136"/>
    </row>
    <row r="179">
      <c r="F179" s="153"/>
      <c r="G179" s="153"/>
      <c r="H179" s="153"/>
      <c r="I179" s="153"/>
    </row>
    <row r="180">
      <c r="F180" s="153"/>
      <c r="G180" s="153"/>
      <c r="H180" s="153"/>
      <c r="I180" s="153"/>
    </row>
    <row r="181">
      <c r="F181" s="153"/>
      <c r="G181" s="153"/>
      <c r="H181" s="153"/>
      <c r="I181" s="153"/>
    </row>
    <row r="182">
      <c r="F182" s="153"/>
      <c r="G182" s="153"/>
      <c r="H182" s="153"/>
      <c r="I182" s="153"/>
    </row>
    <row r="184">
      <c r="D184" s="75"/>
      <c r="E184" s="75"/>
    </row>
    <row r="185">
      <c r="D185" s="75"/>
      <c r="E185" s="75"/>
    </row>
    <row r="186">
      <c r="D186" s="106"/>
      <c r="E186" s="106"/>
    </row>
    <row r="187">
      <c r="E187" s="32"/>
    </row>
    <row r="188">
      <c r="E188" s="51"/>
    </row>
    <row r="189">
      <c r="E189" s="51"/>
    </row>
    <row r="190">
      <c r="E190" s="51"/>
    </row>
    <row r="191">
      <c r="E191" s="51"/>
    </row>
    <row r="192">
      <c r="E192" s="51"/>
    </row>
    <row r="193">
      <c r="E193" s="51"/>
    </row>
    <row r="194">
      <c r="E194" s="51"/>
    </row>
    <row r="195">
      <c r="E195" s="51"/>
    </row>
    <row r="196">
      <c r="E196" s="51"/>
    </row>
    <row r="197">
      <c r="E197" s="106"/>
    </row>
    <row r="198">
      <c r="E198" s="106"/>
    </row>
    <row r="199">
      <c r="E199" s="32"/>
    </row>
    <row r="200">
      <c r="E200" s="51"/>
    </row>
    <row r="201">
      <c r="E201" s="51"/>
    </row>
  </sheetData>
  <mergeCells count="74">
    <mergeCell ref="K72:L72"/>
    <mergeCell ref="K84:L84"/>
    <mergeCell ref="AF84:AG84"/>
    <mergeCell ref="AT84:AU84"/>
    <mergeCell ref="BF85:BG85"/>
    <mergeCell ref="BF86:BG86"/>
    <mergeCell ref="K93:L93"/>
    <mergeCell ref="BF93:BG93"/>
    <mergeCell ref="AF93:AG93"/>
    <mergeCell ref="AT93:AU93"/>
    <mergeCell ref="BF95:BG95"/>
    <mergeCell ref="K102:L102"/>
    <mergeCell ref="AF102:AG102"/>
    <mergeCell ref="AT102:AU102"/>
    <mergeCell ref="BF104:BG104"/>
    <mergeCell ref="AM134:AN134"/>
    <mergeCell ref="AM138:AN138"/>
    <mergeCell ref="Y138:Z138"/>
    <mergeCell ref="Y142:Z142"/>
    <mergeCell ref="K130:L130"/>
    <mergeCell ref="Y130:Z130"/>
    <mergeCell ref="AM130:AN130"/>
    <mergeCell ref="K134:L134"/>
    <mergeCell ref="Y134:Z134"/>
    <mergeCell ref="K138:L138"/>
    <mergeCell ref="K142:L142"/>
    <mergeCell ref="AM142:AN142"/>
    <mergeCell ref="D1:E1"/>
    <mergeCell ref="K1:L1"/>
    <mergeCell ref="AF1:AG1"/>
    <mergeCell ref="AT1:AU1"/>
    <mergeCell ref="BF1:BG1"/>
    <mergeCell ref="BF3:BG3"/>
    <mergeCell ref="K16:L16"/>
    <mergeCell ref="BF16:BG16"/>
    <mergeCell ref="AT29:AU29"/>
    <mergeCell ref="BF29:BG29"/>
    <mergeCell ref="BF30:BG30"/>
    <mergeCell ref="AF16:AG16"/>
    <mergeCell ref="AT16:AU16"/>
    <mergeCell ref="BF18:BG18"/>
    <mergeCell ref="AY24:AY27"/>
    <mergeCell ref="D29:E29"/>
    <mergeCell ref="K29:L29"/>
    <mergeCell ref="AF29:AG29"/>
    <mergeCell ref="D41:E41"/>
    <mergeCell ref="K41:L41"/>
    <mergeCell ref="AF41:AG41"/>
    <mergeCell ref="AM41:AN41"/>
    <mergeCell ref="AT41:AU41"/>
    <mergeCell ref="BF41:BG41"/>
    <mergeCell ref="BF42:BG42"/>
    <mergeCell ref="K52:L52"/>
    <mergeCell ref="AF52:AG52"/>
    <mergeCell ref="AT52:AU52"/>
    <mergeCell ref="BF52:BG52"/>
    <mergeCell ref="BF54:BG54"/>
    <mergeCell ref="D62:E62"/>
    <mergeCell ref="K62:L62"/>
    <mergeCell ref="BF62:BG62"/>
    <mergeCell ref="AF62:AG62"/>
    <mergeCell ref="AT62:AU62"/>
    <mergeCell ref="BF63:BG63"/>
    <mergeCell ref="AF72:AG72"/>
    <mergeCell ref="AT72:AU72"/>
    <mergeCell ref="BF73:BG73"/>
    <mergeCell ref="BF74:BG74"/>
    <mergeCell ref="K121:L121"/>
    <mergeCell ref="Y121:Z121"/>
    <mergeCell ref="AM121:AN121"/>
    <mergeCell ref="K123:L123"/>
    <mergeCell ref="Y123:Z123"/>
    <mergeCell ref="AM123:AN123"/>
    <mergeCell ref="BF124:BG124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8" width="14.63"/>
    <col customWidth="1" min="9" max="9" width="14.88"/>
    <col customWidth="1" min="10" max="10" width="14.5"/>
    <col customWidth="1" min="11" max="11" width="14.75"/>
    <col customWidth="1" min="12" max="12" width="14.5"/>
    <col customWidth="1" min="13" max="13" width="16.13"/>
    <col customWidth="1" min="14" max="14" width="15.13"/>
    <col customWidth="1" min="15" max="15" width="15.25"/>
  </cols>
  <sheetData>
    <row r="1">
      <c r="B1" s="323"/>
      <c r="C1" s="323"/>
      <c r="D1" s="323"/>
      <c r="E1" s="323"/>
      <c r="F1" s="324"/>
      <c r="G1" s="324"/>
      <c r="H1" s="324" t="s">
        <v>439</v>
      </c>
    </row>
    <row r="2">
      <c r="B2" s="325" t="s">
        <v>2</v>
      </c>
      <c r="C2" s="326" t="s">
        <v>440</v>
      </c>
      <c r="D2" s="325" t="s">
        <v>2</v>
      </c>
      <c r="E2" s="326" t="s">
        <v>441</v>
      </c>
      <c r="F2" s="325" t="s">
        <v>2</v>
      </c>
      <c r="G2" s="326" t="s">
        <v>442</v>
      </c>
      <c r="H2" s="325" t="s">
        <v>2</v>
      </c>
      <c r="I2" s="68" t="s">
        <v>443</v>
      </c>
      <c r="J2" s="327" t="s">
        <v>2</v>
      </c>
      <c r="K2" s="68" t="s">
        <v>444</v>
      </c>
      <c r="L2" s="327" t="s">
        <v>2</v>
      </c>
      <c r="M2" s="68" t="s">
        <v>445</v>
      </c>
      <c r="N2" s="327" t="s">
        <v>2</v>
      </c>
      <c r="O2" s="68" t="s">
        <v>446</v>
      </c>
    </row>
    <row r="3">
      <c r="A3" s="68" t="s">
        <v>61</v>
      </c>
      <c r="B3" s="328" t="s">
        <v>447</v>
      </c>
      <c r="C3" s="329" t="s">
        <v>448</v>
      </c>
      <c r="D3" s="328" t="s">
        <v>447</v>
      </c>
      <c r="E3" s="329" t="s">
        <v>448</v>
      </c>
      <c r="F3" s="330" t="s">
        <v>25</v>
      </c>
      <c r="G3" s="331"/>
      <c r="H3" s="328" t="s">
        <v>449</v>
      </c>
      <c r="I3" s="68" t="s">
        <v>450</v>
      </c>
      <c r="J3" s="328" t="s">
        <v>451</v>
      </c>
      <c r="K3" s="68" t="s">
        <v>452</v>
      </c>
      <c r="L3" s="328" t="s">
        <v>451</v>
      </c>
      <c r="M3" s="68" t="s">
        <v>452</v>
      </c>
      <c r="N3" s="325" t="s">
        <v>453</v>
      </c>
      <c r="O3" s="328" t="s">
        <v>454</v>
      </c>
    </row>
    <row r="4">
      <c r="A4" s="68"/>
      <c r="B4" s="328" t="s">
        <v>455</v>
      </c>
      <c r="C4" s="329" t="s">
        <v>456</v>
      </c>
      <c r="D4" s="328" t="s">
        <v>455</v>
      </c>
      <c r="E4" s="329" t="s">
        <v>456</v>
      </c>
      <c r="F4" s="331"/>
      <c r="G4" s="331"/>
      <c r="H4" s="328" t="s">
        <v>457</v>
      </c>
      <c r="I4" s="68" t="s">
        <v>456</v>
      </c>
      <c r="J4" s="328" t="s">
        <v>457</v>
      </c>
      <c r="K4" s="68" t="s">
        <v>456</v>
      </c>
      <c r="L4" s="328"/>
      <c r="M4" s="68"/>
      <c r="N4" s="325"/>
      <c r="O4" s="332"/>
    </row>
    <row r="5">
      <c r="A5" s="68" t="s">
        <v>458</v>
      </c>
      <c r="B5" s="328" t="s">
        <v>459</v>
      </c>
      <c r="C5" s="329" t="s">
        <v>460</v>
      </c>
      <c r="D5" s="328" t="s">
        <v>459</v>
      </c>
      <c r="E5" s="329" t="s">
        <v>460</v>
      </c>
      <c r="F5" s="328"/>
      <c r="G5" s="329"/>
      <c r="H5" s="330" t="s">
        <v>25</v>
      </c>
      <c r="I5" s="333"/>
      <c r="J5" s="328" t="s">
        <v>461</v>
      </c>
      <c r="K5" s="68" t="s">
        <v>462</v>
      </c>
      <c r="L5" s="328" t="s">
        <v>462</v>
      </c>
      <c r="M5" s="68" t="s">
        <v>463</v>
      </c>
      <c r="N5" s="334"/>
      <c r="O5" s="335"/>
    </row>
    <row r="6">
      <c r="A6" s="68" t="s">
        <v>464</v>
      </c>
      <c r="B6" s="336"/>
      <c r="C6" s="336"/>
      <c r="D6" s="336"/>
      <c r="F6" s="328" t="s">
        <v>465</v>
      </c>
      <c r="G6" s="68" t="s">
        <v>466</v>
      </c>
    </row>
    <row r="7">
      <c r="B7" s="323"/>
      <c r="C7" s="323"/>
      <c r="D7" s="323"/>
      <c r="E7" s="323"/>
      <c r="F7" s="324"/>
      <c r="G7" s="323"/>
      <c r="H7" s="324" t="s">
        <v>467</v>
      </c>
    </row>
    <row r="8">
      <c r="B8" s="336"/>
      <c r="C8" s="336"/>
      <c r="D8" s="336"/>
      <c r="E8" s="336"/>
      <c r="G8" s="336"/>
    </row>
    <row r="9">
      <c r="B9" s="325" t="s">
        <v>2</v>
      </c>
      <c r="C9" s="326" t="s">
        <v>440</v>
      </c>
      <c r="D9" s="325" t="s">
        <v>2</v>
      </c>
      <c r="E9" s="326" t="s">
        <v>441</v>
      </c>
      <c r="F9" s="325" t="s">
        <v>2</v>
      </c>
      <c r="G9" s="326" t="s">
        <v>442</v>
      </c>
      <c r="H9" s="327" t="s">
        <v>2</v>
      </c>
      <c r="I9" s="68" t="s">
        <v>443</v>
      </c>
      <c r="J9" s="327" t="s">
        <v>2</v>
      </c>
      <c r="K9" s="68" t="s">
        <v>444</v>
      </c>
      <c r="L9" s="327" t="s">
        <v>2</v>
      </c>
      <c r="M9" s="68" t="s">
        <v>445</v>
      </c>
      <c r="N9" s="327" t="s">
        <v>2</v>
      </c>
      <c r="O9" s="68" t="s">
        <v>446</v>
      </c>
    </row>
    <row r="10">
      <c r="A10" s="68" t="s">
        <v>468</v>
      </c>
      <c r="B10" s="328"/>
      <c r="C10" s="329"/>
      <c r="D10" s="328"/>
      <c r="E10" s="329"/>
      <c r="F10" s="328"/>
      <c r="G10" s="329"/>
      <c r="H10" s="328" t="s">
        <v>469</v>
      </c>
      <c r="I10" s="68" t="s">
        <v>470</v>
      </c>
      <c r="J10" s="328" t="s">
        <v>469</v>
      </c>
      <c r="K10" s="68" t="s">
        <v>470</v>
      </c>
      <c r="L10" s="328" t="s">
        <v>469</v>
      </c>
      <c r="M10" s="68" t="s">
        <v>471</v>
      </c>
      <c r="N10" s="334"/>
      <c r="O10" s="335"/>
    </row>
    <row r="11">
      <c r="A11" s="68" t="s">
        <v>464</v>
      </c>
      <c r="B11" s="328"/>
      <c r="C11" s="329"/>
      <c r="D11" s="328"/>
      <c r="E11" s="329"/>
      <c r="F11" s="328"/>
      <c r="G11" s="329"/>
      <c r="H11" s="328" t="s">
        <v>472</v>
      </c>
      <c r="I11" s="68" t="s">
        <v>473</v>
      </c>
      <c r="J11" s="328" t="s">
        <v>474</v>
      </c>
      <c r="K11" s="68" t="s">
        <v>473</v>
      </c>
      <c r="L11" s="328" t="s">
        <v>474</v>
      </c>
      <c r="M11" s="68" t="s">
        <v>473</v>
      </c>
      <c r="N11" s="328" t="s">
        <v>475</v>
      </c>
      <c r="O11" s="68" t="s">
        <v>476</v>
      </c>
    </row>
    <row r="12">
      <c r="B12" s="336"/>
      <c r="C12" s="336"/>
      <c r="D12" s="336"/>
      <c r="E12" s="336"/>
      <c r="G12" s="336"/>
    </row>
    <row r="13">
      <c r="B13" s="336"/>
      <c r="C13" s="336"/>
      <c r="D13" s="336"/>
      <c r="E13" s="336"/>
      <c r="G13" s="336"/>
    </row>
    <row r="14">
      <c r="B14" s="323"/>
      <c r="C14" s="323"/>
      <c r="D14" s="323"/>
      <c r="E14" s="323"/>
      <c r="F14" s="324"/>
      <c r="G14" s="323"/>
      <c r="H14" s="324" t="s">
        <v>477</v>
      </c>
    </row>
    <row r="15">
      <c r="B15" s="325" t="s">
        <v>2</v>
      </c>
      <c r="C15" s="326" t="s">
        <v>440</v>
      </c>
      <c r="D15" s="325" t="s">
        <v>2</v>
      </c>
      <c r="E15" s="326" t="s">
        <v>441</v>
      </c>
      <c r="F15" s="325" t="s">
        <v>2</v>
      </c>
      <c r="G15" s="326" t="s">
        <v>442</v>
      </c>
      <c r="H15" s="327" t="s">
        <v>2</v>
      </c>
      <c r="I15" s="68" t="s">
        <v>443</v>
      </c>
      <c r="J15" s="327" t="s">
        <v>2</v>
      </c>
      <c r="K15" s="68" t="s">
        <v>444</v>
      </c>
      <c r="L15" s="327" t="s">
        <v>2</v>
      </c>
      <c r="M15" s="68" t="s">
        <v>445</v>
      </c>
      <c r="N15" s="327" t="s">
        <v>2</v>
      </c>
      <c r="O15" s="68" t="s">
        <v>446</v>
      </c>
    </row>
    <row r="16">
      <c r="A16" s="68" t="s">
        <v>478</v>
      </c>
      <c r="B16" s="328"/>
      <c r="C16" s="329"/>
      <c r="D16" s="328"/>
      <c r="E16" s="329"/>
      <c r="F16" s="328"/>
      <c r="G16" s="329"/>
      <c r="H16" s="328" t="s">
        <v>479</v>
      </c>
      <c r="I16" s="68" t="s">
        <v>480</v>
      </c>
      <c r="J16" s="328" t="s">
        <v>479</v>
      </c>
      <c r="K16" s="68" t="s">
        <v>480</v>
      </c>
      <c r="L16" s="328" t="s">
        <v>479</v>
      </c>
      <c r="M16" s="68" t="s">
        <v>480</v>
      </c>
      <c r="N16" s="328" t="s">
        <v>481</v>
      </c>
      <c r="O16" s="68" t="s">
        <v>482</v>
      </c>
    </row>
    <row r="17">
      <c r="A17" s="68" t="s">
        <v>464</v>
      </c>
      <c r="B17" s="328"/>
      <c r="C17" s="329"/>
      <c r="D17" s="328"/>
      <c r="E17" s="329"/>
      <c r="F17" s="328"/>
      <c r="G17" s="329"/>
      <c r="H17" s="328" t="s">
        <v>483</v>
      </c>
      <c r="I17" s="68" t="s">
        <v>484</v>
      </c>
      <c r="J17" s="328" t="s">
        <v>483</v>
      </c>
      <c r="K17" s="68" t="s">
        <v>485</v>
      </c>
      <c r="L17" s="328" t="s">
        <v>483</v>
      </c>
      <c r="M17" s="68" t="s">
        <v>485</v>
      </c>
      <c r="N17" s="328" t="s">
        <v>467</v>
      </c>
      <c r="O17" s="68" t="s">
        <v>467</v>
      </c>
    </row>
    <row r="18">
      <c r="A18" s="68" t="s">
        <v>464</v>
      </c>
      <c r="B18" s="328"/>
      <c r="C18" s="329"/>
      <c r="D18" s="328"/>
      <c r="E18" s="329"/>
      <c r="F18" s="328"/>
      <c r="G18" s="329"/>
      <c r="H18" s="328" t="s">
        <v>486</v>
      </c>
      <c r="I18" s="68" t="s">
        <v>487</v>
      </c>
      <c r="J18" s="328" t="s">
        <v>486</v>
      </c>
      <c r="K18" s="68" t="s">
        <v>487</v>
      </c>
      <c r="L18" s="328" t="s">
        <v>486</v>
      </c>
      <c r="M18" s="68" t="s">
        <v>487</v>
      </c>
      <c r="N18" s="332"/>
    </row>
    <row r="19">
      <c r="A19" s="68" t="s">
        <v>488</v>
      </c>
      <c r="B19" s="328"/>
      <c r="C19" s="329"/>
      <c r="D19" s="328"/>
      <c r="E19" s="329"/>
      <c r="F19" s="328"/>
      <c r="G19" s="329"/>
      <c r="H19" s="328" t="s">
        <v>489</v>
      </c>
      <c r="I19" s="68" t="s">
        <v>490</v>
      </c>
      <c r="J19" s="328" t="s">
        <v>491</v>
      </c>
      <c r="K19" s="68" t="s">
        <v>492</v>
      </c>
      <c r="L19" s="328" t="s">
        <v>491</v>
      </c>
      <c r="M19" s="68" t="s">
        <v>492</v>
      </c>
      <c r="N19" s="328" t="s">
        <v>493</v>
      </c>
      <c r="O19" s="68" t="s">
        <v>494</v>
      </c>
    </row>
    <row r="20">
      <c r="B20" s="336"/>
      <c r="C20" s="336"/>
      <c r="D20" s="336"/>
      <c r="E20" s="336"/>
    </row>
    <row r="21">
      <c r="B21" s="336"/>
      <c r="C21" s="336"/>
      <c r="D21" s="336"/>
      <c r="E21" s="336"/>
    </row>
    <row r="22">
      <c r="B22" s="336"/>
      <c r="C22" s="336"/>
      <c r="D22" s="336"/>
      <c r="E22" s="336"/>
    </row>
    <row r="23">
      <c r="B23" s="336"/>
      <c r="C23" s="336"/>
      <c r="D23" s="336"/>
      <c r="E23" s="336"/>
    </row>
    <row r="24">
      <c r="B24" s="336"/>
      <c r="C24" s="336"/>
      <c r="D24" s="336"/>
      <c r="E24" s="336"/>
    </row>
    <row r="25">
      <c r="B25" s="336"/>
      <c r="C25" s="336"/>
      <c r="D25" s="336"/>
      <c r="E25" s="336"/>
    </row>
    <row r="26">
      <c r="B26" s="336"/>
      <c r="C26" s="336"/>
      <c r="D26" s="336"/>
      <c r="E26" s="336"/>
    </row>
    <row r="27">
      <c r="B27" s="336"/>
      <c r="C27" s="336"/>
      <c r="D27" s="336"/>
      <c r="E27" s="336"/>
    </row>
    <row r="28">
      <c r="B28" s="336"/>
      <c r="C28" s="336"/>
      <c r="D28" s="336"/>
      <c r="E28" s="336"/>
    </row>
    <row r="29">
      <c r="B29" s="336"/>
      <c r="C29" s="336"/>
      <c r="D29" s="336"/>
      <c r="E29" s="336"/>
    </row>
    <row r="30">
      <c r="B30" s="336"/>
      <c r="C30" s="336"/>
      <c r="D30" s="336"/>
      <c r="E30" s="336"/>
    </row>
    <row r="31">
      <c r="B31" s="336"/>
      <c r="C31" s="336"/>
      <c r="D31" s="336"/>
      <c r="E31" s="336"/>
    </row>
    <row r="32">
      <c r="B32" s="336"/>
      <c r="C32" s="336"/>
      <c r="D32" s="336"/>
      <c r="E32" s="336"/>
    </row>
    <row r="33">
      <c r="B33" s="336"/>
      <c r="C33" s="336"/>
      <c r="D33" s="336"/>
      <c r="E33" s="336"/>
    </row>
    <row r="34">
      <c r="B34" s="336"/>
      <c r="C34" s="336"/>
      <c r="D34" s="336"/>
      <c r="E34" s="336"/>
    </row>
    <row r="35">
      <c r="B35" s="336"/>
      <c r="C35" s="336"/>
      <c r="D35" s="336"/>
      <c r="E35" s="336"/>
    </row>
    <row r="36">
      <c r="B36" s="336"/>
      <c r="C36" s="336"/>
      <c r="D36" s="336"/>
      <c r="E36" s="336"/>
    </row>
    <row r="37">
      <c r="B37" s="336"/>
      <c r="C37" s="336"/>
      <c r="D37" s="336"/>
      <c r="E37" s="336"/>
    </row>
    <row r="38">
      <c r="B38" s="336"/>
      <c r="C38" s="336"/>
      <c r="D38" s="336"/>
      <c r="E38" s="336"/>
    </row>
    <row r="39">
      <c r="B39" s="336"/>
      <c r="C39" s="336"/>
      <c r="D39" s="336"/>
      <c r="E39" s="336"/>
    </row>
    <row r="40">
      <c r="B40" s="336"/>
      <c r="C40" s="336"/>
      <c r="D40" s="336"/>
      <c r="E40" s="336"/>
    </row>
    <row r="41">
      <c r="B41" s="336"/>
      <c r="C41" s="336"/>
      <c r="D41" s="336"/>
      <c r="E41" s="336"/>
    </row>
    <row r="42">
      <c r="B42" s="336"/>
      <c r="C42" s="336"/>
      <c r="D42" s="336"/>
      <c r="E42" s="336"/>
    </row>
    <row r="43">
      <c r="B43" s="336"/>
      <c r="C43" s="336"/>
      <c r="D43" s="336"/>
      <c r="E43" s="336"/>
    </row>
    <row r="44">
      <c r="B44" s="336"/>
      <c r="C44" s="336"/>
      <c r="D44" s="336"/>
      <c r="E44" s="336"/>
    </row>
    <row r="45">
      <c r="B45" s="336"/>
      <c r="C45" s="336"/>
      <c r="D45" s="336"/>
      <c r="E45" s="336"/>
    </row>
    <row r="46">
      <c r="B46" s="336"/>
      <c r="C46" s="336"/>
      <c r="D46" s="336"/>
      <c r="E46" s="336"/>
    </row>
    <row r="47">
      <c r="B47" s="336"/>
      <c r="C47" s="336"/>
      <c r="D47" s="336"/>
      <c r="E47" s="336"/>
    </row>
    <row r="48">
      <c r="B48" s="336"/>
      <c r="C48" s="336"/>
      <c r="D48" s="336"/>
      <c r="E48" s="336"/>
    </row>
    <row r="49">
      <c r="B49" s="336"/>
      <c r="C49" s="336"/>
      <c r="D49" s="336"/>
      <c r="E49" s="336"/>
    </row>
    <row r="50">
      <c r="B50" s="336"/>
      <c r="C50" s="336"/>
      <c r="D50" s="336"/>
      <c r="E50" s="336"/>
    </row>
    <row r="51">
      <c r="B51" s="336"/>
      <c r="C51" s="336"/>
      <c r="D51" s="336"/>
      <c r="E51" s="336"/>
    </row>
    <row r="52">
      <c r="B52" s="336"/>
      <c r="C52" s="336"/>
      <c r="D52" s="336"/>
      <c r="E52" s="336"/>
    </row>
    <row r="53">
      <c r="B53" s="336"/>
      <c r="C53" s="336"/>
      <c r="D53" s="336"/>
      <c r="E53" s="336"/>
    </row>
    <row r="54">
      <c r="B54" s="336"/>
      <c r="C54" s="336"/>
      <c r="D54" s="336"/>
      <c r="E54" s="336"/>
    </row>
    <row r="55">
      <c r="B55" s="336"/>
      <c r="C55" s="336"/>
      <c r="D55" s="336"/>
      <c r="E55" s="336"/>
    </row>
    <row r="56">
      <c r="B56" s="336"/>
      <c r="C56" s="336"/>
      <c r="D56" s="336"/>
      <c r="E56" s="336"/>
    </row>
    <row r="57">
      <c r="B57" s="336"/>
      <c r="C57" s="336"/>
      <c r="D57" s="336"/>
      <c r="E57" s="336"/>
    </row>
    <row r="58">
      <c r="B58" s="336"/>
      <c r="C58" s="336"/>
      <c r="D58" s="336"/>
      <c r="E58" s="336"/>
    </row>
    <row r="59">
      <c r="B59" s="336"/>
      <c r="C59" s="336"/>
      <c r="D59" s="336"/>
      <c r="E59" s="336"/>
    </row>
    <row r="60">
      <c r="B60" s="336"/>
      <c r="C60" s="336"/>
      <c r="D60" s="336"/>
      <c r="E60" s="336"/>
    </row>
    <row r="61">
      <c r="B61" s="336"/>
      <c r="C61" s="336"/>
      <c r="D61" s="336"/>
      <c r="E61" s="336"/>
    </row>
    <row r="62">
      <c r="B62" s="336"/>
      <c r="C62" s="336"/>
      <c r="D62" s="336"/>
      <c r="E62" s="336"/>
    </row>
    <row r="63">
      <c r="B63" s="336"/>
      <c r="C63" s="336"/>
      <c r="D63" s="336"/>
      <c r="E63" s="336"/>
    </row>
    <row r="64">
      <c r="B64" s="336"/>
      <c r="C64" s="336"/>
      <c r="D64" s="336"/>
      <c r="E64" s="336"/>
    </row>
    <row r="65">
      <c r="B65" s="336"/>
      <c r="C65" s="336"/>
      <c r="D65" s="336"/>
      <c r="E65" s="336"/>
    </row>
    <row r="66">
      <c r="B66" s="336"/>
      <c r="C66" s="336"/>
      <c r="D66" s="336"/>
      <c r="E66" s="336"/>
    </row>
    <row r="67">
      <c r="B67" s="336"/>
      <c r="C67" s="336"/>
      <c r="D67" s="336"/>
      <c r="E67" s="336"/>
    </row>
    <row r="68">
      <c r="B68" s="336"/>
      <c r="C68" s="336"/>
      <c r="D68" s="336"/>
      <c r="E68" s="336"/>
    </row>
    <row r="69">
      <c r="B69" s="336"/>
      <c r="C69" s="336"/>
      <c r="D69" s="336"/>
      <c r="E69" s="336"/>
    </row>
    <row r="70">
      <c r="B70" s="336"/>
      <c r="C70" s="336"/>
      <c r="D70" s="336"/>
      <c r="E70" s="336"/>
    </row>
    <row r="71">
      <c r="B71" s="336"/>
      <c r="C71" s="336"/>
      <c r="D71" s="336"/>
      <c r="E71" s="336"/>
    </row>
    <row r="72">
      <c r="B72" s="336"/>
      <c r="C72" s="336"/>
      <c r="D72" s="336"/>
      <c r="E72" s="336"/>
    </row>
    <row r="73">
      <c r="B73" s="336"/>
      <c r="C73" s="336"/>
      <c r="D73" s="336"/>
      <c r="E73" s="336"/>
    </row>
    <row r="74">
      <c r="B74" s="336"/>
      <c r="C74" s="336"/>
      <c r="D74" s="336"/>
      <c r="E74" s="336"/>
    </row>
    <row r="75">
      <c r="B75" s="336"/>
      <c r="C75" s="336"/>
      <c r="D75" s="336"/>
      <c r="E75" s="336"/>
    </row>
    <row r="76">
      <c r="B76" s="336"/>
      <c r="C76" s="336"/>
      <c r="D76" s="336"/>
      <c r="E76" s="336"/>
    </row>
    <row r="77">
      <c r="B77" s="336"/>
      <c r="C77" s="336"/>
      <c r="D77" s="336"/>
      <c r="E77" s="336"/>
    </row>
    <row r="78">
      <c r="B78" s="336"/>
      <c r="C78" s="336"/>
      <c r="D78" s="336"/>
      <c r="E78" s="336"/>
    </row>
    <row r="79">
      <c r="B79" s="336"/>
      <c r="C79" s="336"/>
      <c r="D79" s="336"/>
      <c r="E79" s="336"/>
    </row>
    <row r="80">
      <c r="B80" s="336"/>
      <c r="C80" s="336"/>
      <c r="D80" s="336"/>
      <c r="E80" s="336"/>
    </row>
    <row r="81">
      <c r="B81" s="336"/>
      <c r="C81" s="336"/>
      <c r="D81" s="336"/>
      <c r="E81" s="336"/>
    </row>
    <row r="82">
      <c r="B82" s="336"/>
      <c r="C82" s="336"/>
      <c r="D82" s="336"/>
      <c r="E82" s="336"/>
    </row>
    <row r="83">
      <c r="B83" s="336"/>
      <c r="C83" s="336"/>
      <c r="D83" s="336"/>
      <c r="E83" s="336"/>
    </row>
    <row r="84">
      <c r="B84" s="336"/>
      <c r="C84" s="336"/>
      <c r="D84" s="336"/>
      <c r="E84" s="336"/>
    </row>
    <row r="85">
      <c r="B85" s="336"/>
      <c r="C85" s="336"/>
      <c r="D85" s="336"/>
      <c r="E85" s="336"/>
    </row>
    <row r="86">
      <c r="B86" s="336"/>
      <c r="C86" s="336"/>
      <c r="D86" s="336"/>
      <c r="E86" s="336"/>
    </row>
    <row r="87">
      <c r="B87" s="336"/>
      <c r="C87" s="336"/>
      <c r="D87" s="336"/>
      <c r="E87" s="336"/>
    </row>
    <row r="88">
      <c r="B88" s="336"/>
      <c r="C88" s="336"/>
      <c r="D88" s="336"/>
      <c r="E88" s="336"/>
    </row>
    <row r="89">
      <c r="B89" s="336"/>
      <c r="C89" s="336"/>
      <c r="D89" s="336"/>
      <c r="E89" s="336"/>
    </row>
    <row r="90">
      <c r="B90" s="336"/>
      <c r="C90" s="336"/>
      <c r="D90" s="336"/>
      <c r="E90" s="336"/>
    </row>
    <row r="91">
      <c r="B91" s="336"/>
      <c r="C91" s="336"/>
      <c r="D91" s="336"/>
      <c r="E91" s="336"/>
    </row>
    <row r="92">
      <c r="B92" s="336"/>
      <c r="C92" s="336"/>
      <c r="D92" s="336"/>
      <c r="E92" s="336"/>
    </row>
    <row r="93">
      <c r="B93" s="336"/>
      <c r="C93" s="336"/>
      <c r="D93" s="336"/>
      <c r="E93" s="336"/>
    </row>
    <row r="94">
      <c r="B94" s="336"/>
      <c r="C94" s="336"/>
      <c r="D94" s="336"/>
      <c r="E94" s="336"/>
    </row>
    <row r="95">
      <c r="B95" s="336"/>
      <c r="C95" s="336"/>
      <c r="D95" s="336"/>
      <c r="E95" s="336"/>
    </row>
    <row r="96">
      <c r="B96" s="336"/>
      <c r="C96" s="336"/>
      <c r="D96" s="336"/>
      <c r="E96" s="336"/>
    </row>
    <row r="97">
      <c r="B97" s="336"/>
      <c r="C97" s="336"/>
      <c r="D97" s="336"/>
      <c r="E97" s="336"/>
    </row>
    <row r="98">
      <c r="B98" s="336"/>
      <c r="C98" s="336"/>
      <c r="D98" s="336"/>
      <c r="E98" s="336"/>
    </row>
    <row r="99">
      <c r="B99" s="336"/>
      <c r="C99" s="336"/>
      <c r="D99" s="336"/>
      <c r="E99" s="336"/>
    </row>
    <row r="100">
      <c r="B100" s="336"/>
      <c r="C100" s="336"/>
      <c r="D100" s="336"/>
      <c r="E100" s="336"/>
    </row>
    <row r="101">
      <c r="B101" s="336"/>
      <c r="C101" s="336"/>
      <c r="D101" s="336"/>
      <c r="E101" s="336"/>
    </row>
    <row r="102">
      <c r="B102" s="336"/>
      <c r="C102" s="336"/>
      <c r="D102" s="336"/>
      <c r="E102" s="336"/>
    </row>
    <row r="103">
      <c r="B103" s="336"/>
      <c r="C103" s="336"/>
      <c r="D103" s="336"/>
      <c r="E103" s="336"/>
    </row>
    <row r="104">
      <c r="B104" s="336"/>
      <c r="C104" s="336"/>
      <c r="D104" s="336"/>
      <c r="E104" s="336"/>
    </row>
    <row r="105">
      <c r="B105" s="336"/>
      <c r="C105" s="336"/>
      <c r="D105" s="336"/>
      <c r="E105" s="336"/>
    </row>
    <row r="106">
      <c r="B106" s="336"/>
      <c r="C106" s="336"/>
      <c r="D106" s="336"/>
      <c r="E106" s="336"/>
    </row>
    <row r="107">
      <c r="B107" s="336"/>
      <c r="C107" s="336"/>
      <c r="D107" s="336"/>
      <c r="E107" s="336"/>
    </row>
    <row r="108">
      <c r="B108" s="336"/>
      <c r="C108" s="336"/>
      <c r="D108" s="336"/>
      <c r="E108" s="336"/>
    </row>
    <row r="109">
      <c r="B109" s="336"/>
      <c r="C109" s="336"/>
      <c r="D109" s="336"/>
      <c r="E109" s="336"/>
    </row>
    <row r="110">
      <c r="B110" s="336"/>
      <c r="C110" s="336"/>
      <c r="D110" s="336"/>
      <c r="E110" s="336"/>
    </row>
    <row r="111">
      <c r="B111" s="336"/>
      <c r="C111" s="336"/>
      <c r="D111" s="336"/>
      <c r="E111" s="336"/>
    </row>
    <row r="112">
      <c r="B112" s="336"/>
      <c r="C112" s="336"/>
      <c r="D112" s="336"/>
      <c r="E112" s="336"/>
    </row>
    <row r="113">
      <c r="B113" s="336"/>
      <c r="C113" s="336"/>
      <c r="D113" s="336"/>
      <c r="E113" s="336"/>
    </row>
    <row r="114">
      <c r="B114" s="336"/>
      <c r="C114" s="336"/>
      <c r="D114" s="336"/>
      <c r="E114" s="336"/>
    </row>
    <row r="115">
      <c r="B115" s="336"/>
      <c r="C115" s="336"/>
      <c r="D115" s="336"/>
      <c r="E115" s="336"/>
    </row>
    <row r="116">
      <c r="B116" s="336"/>
      <c r="C116" s="336"/>
      <c r="D116" s="336"/>
      <c r="E116" s="336"/>
    </row>
    <row r="117">
      <c r="B117" s="336"/>
      <c r="C117" s="336"/>
      <c r="D117" s="336"/>
      <c r="E117" s="336"/>
    </row>
    <row r="118">
      <c r="B118" s="336"/>
      <c r="C118" s="336"/>
      <c r="D118" s="336"/>
      <c r="E118" s="336"/>
    </row>
    <row r="119">
      <c r="B119" s="336"/>
      <c r="C119" s="336"/>
      <c r="D119" s="336"/>
      <c r="E119" s="336"/>
    </row>
    <row r="120">
      <c r="B120" s="336"/>
      <c r="C120" s="336"/>
      <c r="D120" s="336"/>
      <c r="E120" s="336"/>
    </row>
    <row r="121">
      <c r="B121" s="336"/>
      <c r="C121" s="336"/>
      <c r="D121" s="336"/>
      <c r="E121" s="336"/>
    </row>
    <row r="122">
      <c r="B122" s="336"/>
      <c r="C122" s="336"/>
      <c r="D122" s="336"/>
      <c r="E122" s="336"/>
    </row>
    <row r="123">
      <c r="B123" s="336"/>
      <c r="C123" s="336"/>
      <c r="D123" s="336"/>
      <c r="E123" s="336"/>
    </row>
    <row r="124">
      <c r="B124" s="336"/>
      <c r="C124" s="336"/>
      <c r="D124" s="336"/>
      <c r="E124" s="336"/>
    </row>
    <row r="125">
      <c r="B125" s="336"/>
      <c r="C125" s="336"/>
      <c r="D125" s="336"/>
      <c r="E125" s="336"/>
    </row>
    <row r="126">
      <c r="B126" s="336"/>
      <c r="C126" s="336"/>
      <c r="D126" s="336"/>
      <c r="E126" s="336"/>
    </row>
    <row r="127">
      <c r="B127" s="336"/>
      <c r="C127" s="336"/>
      <c r="D127" s="336"/>
      <c r="E127" s="336"/>
    </row>
    <row r="128">
      <c r="B128" s="336"/>
      <c r="C128" s="336"/>
      <c r="D128" s="336"/>
      <c r="E128" s="336"/>
    </row>
    <row r="129">
      <c r="B129" s="336"/>
      <c r="C129" s="336"/>
      <c r="D129" s="336"/>
      <c r="E129" s="336"/>
    </row>
    <row r="130">
      <c r="B130" s="336"/>
      <c r="C130" s="336"/>
      <c r="D130" s="336"/>
      <c r="E130" s="336"/>
    </row>
    <row r="131">
      <c r="B131" s="336"/>
      <c r="C131" s="336"/>
      <c r="D131" s="336"/>
      <c r="E131" s="336"/>
    </row>
    <row r="132">
      <c r="B132" s="336"/>
      <c r="C132" s="336"/>
      <c r="D132" s="336"/>
      <c r="E132" s="336"/>
    </row>
    <row r="133">
      <c r="B133" s="336"/>
      <c r="C133" s="336"/>
      <c r="D133" s="336"/>
      <c r="E133" s="336"/>
    </row>
    <row r="134">
      <c r="B134" s="336"/>
      <c r="C134" s="336"/>
      <c r="D134" s="336"/>
      <c r="E134" s="336"/>
    </row>
    <row r="135">
      <c r="B135" s="336"/>
      <c r="C135" s="336"/>
      <c r="D135" s="336"/>
      <c r="E135" s="336"/>
    </row>
    <row r="136">
      <c r="B136" s="336"/>
      <c r="C136" s="336"/>
      <c r="D136" s="336"/>
      <c r="E136" s="336"/>
    </row>
    <row r="137">
      <c r="B137" s="336"/>
      <c r="C137" s="336"/>
      <c r="D137" s="336"/>
      <c r="E137" s="336"/>
    </row>
    <row r="138">
      <c r="B138" s="336"/>
      <c r="C138" s="336"/>
      <c r="D138" s="336"/>
      <c r="E138" s="336"/>
    </row>
    <row r="139">
      <c r="B139" s="336"/>
      <c r="C139" s="336"/>
      <c r="D139" s="336"/>
      <c r="E139" s="336"/>
    </row>
    <row r="140">
      <c r="B140" s="336"/>
      <c r="C140" s="336"/>
      <c r="D140" s="336"/>
      <c r="E140" s="336"/>
    </row>
    <row r="141">
      <c r="B141" s="336"/>
      <c r="C141" s="336"/>
      <c r="D141" s="336"/>
      <c r="E141" s="336"/>
    </row>
    <row r="142">
      <c r="B142" s="336"/>
      <c r="C142" s="336"/>
      <c r="D142" s="336"/>
      <c r="E142" s="336"/>
    </row>
    <row r="143">
      <c r="B143" s="336"/>
      <c r="C143" s="336"/>
      <c r="D143" s="336"/>
      <c r="E143" s="336"/>
    </row>
    <row r="144">
      <c r="B144" s="336"/>
      <c r="C144" s="336"/>
      <c r="D144" s="336"/>
      <c r="E144" s="336"/>
    </row>
    <row r="145">
      <c r="B145" s="336"/>
      <c r="C145" s="336"/>
      <c r="D145" s="336"/>
      <c r="E145" s="336"/>
    </row>
    <row r="146">
      <c r="B146" s="336"/>
      <c r="C146" s="336"/>
      <c r="D146" s="336"/>
      <c r="E146" s="336"/>
    </row>
    <row r="147">
      <c r="B147" s="336"/>
      <c r="C147" s="336"/>
      <c r="D147" s="336"/>
      <c r="E147" s="336"/>
    </row>
    <row r="148">
      <c r="B148" s="336"/>
      <c r="C148" s="336"/>
      <c r="D148" s="336"/>
      <c r="E148" s="336"/>
    </row>
    <row r="149">
      <c r="B149" s="336"/>
      <c r="C149" s="336"/>
      <c r="D149" s="336"/>
      <c r="E149" s="336"/>
    </row>
    <row r="150">
      <c r="B150" s="336"/>
      <c r="C150" s="336"/>
      <c r="D150" s="336"/>
      <c r="E150" s="336"/>
    </row>
    <row r="151">
      <c r="B151" s="336"/>
      <c r="C151" s="336"/>
      <c r="D151" s="336"/>
      <c r="E151" s="336"/>
    </row>
    <row r="152">
      <c r="B152" s="336"/>
      <c r="C152" s="336"/>
      <c r="D152" s="336"/>
      <c r="E152" s="336"/>
    </row>
    <row r="153">
      <c r="B153" s="336"/>
      <c r="C153" s="336"/>
      <c r="D153" s="336"/>
      <c r="E153" s="336"/>
    </row>
    <row r="154">
      <c r="B154" s="336"/>
      <c r="C154" s="336"/>
      <c r="D154" s="336"/>
      <c r="E154" s="336"/>
    </row>
    <row r="155">
      <c r="B155" s="336"/>
      <c r="C155" s="336"/>
      <c r="D155" s="336"/>
      <c r="E155" s="336"/>
    </row>
    <row r="156">
      <c r="B156" s="336"/>
      <c r="C156" s="336"/>
      <c r="D156" s="336"/>
      <c r="E156" s="336"/>
    </row>
    <row r="157">
      <c r="B157" s="336"/>
      <c r="C157" s="336"/>
      <c r="D157" s="336"/>
      <c r="E157" s="336"/>
    </row>
    <row r="158">
      <c r="B158" s="336"/>
      <c r="C158" s="336"/>
      <c r="D158" s="336"/>
      <c r="E158" s="336"/>
    </row>
    <row r="159">
      <c r="B159" s="336"/>
      <c r="C159" s="336"/>
      <c r="D159" s="336"/>
      <c r="E159" s="336"/>
    </row>
    <row r="160">
      <c r="B160" s="336"/>
      <c r="C160" s="336"/>
      <c r="D160" s="336"/>
      <c r="E160" s="336"/>
    </row>
    <row r="161">
      <c r="B161" s="336"/>
      <c r="C161" s="336"/>
      <c r="D161" s="336"/>
      <c r="E161" s="336"/>
    </row>
    <row r="162">
      <c r="B162" s="336"/>
      <c r="C162" s="336"/>
      <c r="D162" s="336"/>
      <c r="E162" s="336"/>
    </row>
    <row r="163">
      <c r="B163" s="336"/>
      <c r="C163" s="336"/>
      <c r="D163" s="336"/>
      <c r="E163" s="336"/>
    </row>
    <row r="164">
      <c r="B164" s="336"/>
      <c r="C164" s="336"/>
      <c r="D164" s="336"/>
      <c r="E164" s="336"/>
    </row>
    <row r="165">
      <c r="B165" s="336"/>
      <c r="C165" s="336"/>
      <c r="D165" s="336"/>
      <c r="E165" s="336"/>
    </row>
    <row r="166">
      <c r="B166" s="336"/>
      <c r="C166" s="336"/>
      <c r="D166" s="336"/>
      <c r="E166" s="336"/>
    </row>
    <row r="167">
      <c r="B167" s="336"/>
      <c r="C167" s="336"/>
      <c r="D167" s="336"/>
      <c r="E167" s="336"/>
    </row>
    <row r="168">
      <c r="B168" s="336"/>
      <c r="C168" s="336"/>
      <c r="D168" s="336"/>
      <c r="E168" s="336"/>
    </row>
    <row r="169">
      <c r="B169" s="336"/>
      <c r="C169" s="336"/>
      <c r="D169" s="336"/>
      <c r="E169" s="336"/>
    </row>
    <row r="170">
      <c r="B170" s="336"/>
      <c r="C170" s="336"/>
      <c r="D170" s="336"/>
      <c r="E170" s="336"/>
    </row>
    <row r="171">
      <c r="B171" s="336"/>
      <c r="C171" s="336"/>
      <c r="D171" s="336"/>
      <c r="E171" s="336"/>
    </row>
    <row r="172">
      <c r="B172" s="336"/>
      <c r="C172" s="336"/>
      <c r="D172" s="336"/>
      <c r="E172" s="336"/>
    </row>
    <row r="173">
      <c r="B173" s="336"/>
      <c r="C173" s="336"/>
      <c r="D173" s="336"/>
      <c r="E173" s="336"/>
    </row>
    <row r="174">
      <c r="B174" s="336"/>
      <c r="C174" s="336"/>
      <c r="D174" s="336"/>
      <c r="E174" s="336"/>
    </row>
    <row r="175">
      <c r="B175" s="336"/>
      <c r="C175" s="336"/>
      <c r="D175" s="336"/>
      <c r="E175" s="336"/>
    </row>
    <row r="176">
      <c r="B176" s="336"/>
      <c r="C176" s="336"/>
      <c r="D176" s="336"/>
      <c r="E176" s="336"/>
    </row>
    <row r="177">
      <c r="B177" s="336"/>
      <c r="C177" s="336"/>
      <c r="D177" s="336"/>
      <c r="E177" s="336"/>
    </row>
    <row r="178">
      <c r="B178" s="336"/>
      <c r="C178" s="336"/>
      <c r="D178" s="336"/>
      <c r="E178" s="336"/>
    </row>
    <row r="179">
      <c r="B179" s="336"/>
      <c r="C179" s="336"/>
      <c r="D179" s="336"/>
      <c r="E179" s="336"/>
    </row>
    <row r="180">
      <c r="B180" s="336"/>
      <c r="C180" s="336"/>
      <c r="D180" s="336"/>
      <c r="E180" s="336"/>
    </row>
    <row r="181">
      <c r="B181" s="336"/>
      <c r="C181" s="336"/>
      <c r="D181" s="336"/>
      <c r="E181" s="336"/>
    </row>
    <row r="182">
      <c r="B182" s="336"/>
      <c r="C182" s="336"/>
      <c r="D182" s="336"/>
      <c r="E182" s="336"/>
    </row>
    <row r="183">
      <c r="B183" s="336"/>
      <c r="C183" s="336"/>
      <c r="D183" s="336"/>
      <c r="E183" s="336"/>
    </row>
    <row r="184">
      <c r="B184" s="336"/>
      <c r="C184" s="336"/>
      <c r="D184" s="336"/>
      <c r="E184" s="336"/>
    </row>
    <row r="185">
      <c r="B185" s="336"/>
      <c r="C185" s="336"/>
      <c r="D185" s="336"/>
      <c r="E185" s="336"/>
    </row>
    <row r="186">
      <c r="B186" s="336"/>
      <c r="C186" s="336"/>
      <c r="D186" s="336"/>
      <c r="E186" s="336"/>
    </row>
    <row r="187">
      <c r="B187" s="336"/>
      <c r="C187" s="336"/>
      <c r="D187" s="336"/>
      <c r="E187" s="336"/>
    </row>
    <row r="188">
      <c r="B188" s="336"/>
      <c r="C188" s="336"/>
      <c r="D188" s="336"/>
      <c r="E188" s="336"/>
    </row>
    <row r="189">
      <c r="B189" s="336"/>
      <c r="C189" s="336"/>
      <c r="D189" s="336"/>
      <c r="E189" s="336"/>
    </row>
    <row r="190">
      <c r="B190" s="336"/>
      <c r="C190" s="336"/>
      <c r="D190" s="336"/>
      <c r="E190" s="336"/>
    </row>
    <row r="191">
      <c r="B191" s="336"/>
      <c r="C191" s="336"/>
      <c r="D191" s="336"/>
      <c r="E191" s="336"/>
    </row>
    <row r="192">
      <c r="B192" s="336"/>
      <c r="C192" s="336"/>
      <c r="D192" s="336"/>
      <c r="E192" s="336"/>
    </row>
    <row r="193">
      <c r="B193" s="336"/>
      <c r="C193" s="336"/>
      <c r="D193" s="336"/>
      <c r="E193" s="336"/>
    </row>
    <row r="194">
      <c r="B194" s="336"/>
      <c r="C194" s="336"/>
      <c r="D194" s="336"/>
      <c r="E194" s="336"/>
    </row>
    <row r="195">
      <c r="B195" s="336"/>
      <c r="C195" s="336"/>
      <c r="D195" s="336"/>
      <c r="E195" s="336"/>
    </row>
    <row r="196">
      <c r="B196" s="336"/>
      <c r="C196" s="336"/>
      <c r="D196" s="336"/>
      <c r="E196" s="336"/>
    </row>
    <row r="197">
      <c r="B197" s="336"/>
      <c r="C197" s="336"/>
      <c r="D197" s="336"/>
      <c r="E197" s="336"/>
    </row>
    <row r="198">
      <c r="B198" s="336"/>
      <c r="C198" s="336"/>
      <c r="D198" s="336"/>
      <c r="E198" s="336"/>
    </row>
    <row r="199">
      <c r="B199" s="336"/>
      <c r="C199" s="336"/>
      <c r="D199" s="336"/>
      <c r="E199" s="336"/>
    </row>
    <row r="200">
      <c r="B200" s="336"/>
      <c r="C200" s="336"/>
      <c r="D200" s="336"/>
      <c r="E200" s="336"/>
    </row>
    <row r="201">
      <c r="B201" s="336"/>
      <c r="C201" s="336"/>
      <c r="D201" s="336"/>
      <c r="E201" s="336"/>
    </row>
    <row r="202">
      <c r="B202" s="336"/>
      <c r="C202" s="336"/>
      <c r="D202" s="336"/>
      <c r="E202" s="336"/>
    </row>
    <row r="203">
      <c r="B203" s="336"/>
      <c r="C203" s="336"/>
      <c r="D203" s="336"/>
      <c r="E203" s="336"/>
    </row>
    <row r="204">
      <c r="B204" s="336"/>
      <c r="C204" s="336"/>
      <c r="D204" s="336"/>
      <c r="E204" s="336"/>
    </row>
    <row r="205">
      <c r="B205" s="336"/>
      <c r="C205" s="336"/>
      <c r="D205" s="336"/>
      <c r="E205" s="336"/>
    </row>
    <row r="206">
      <c r="B206" s="336"/>
      <c r="C206" s="336"/>
      <c r="D206" s="336"/>
      <c r="E206" s="336"/>
    </row>
    <row r="207">
      <c r="B207" s="336"/>
      <c r="C207" s="336"/>
      <c r="D207" s="336"/>
      <c r="E207" s="336"/>
    </row>
    <row r="208">
      <c r="B208" s="336"/>
      <c r="C208" s="336"/>
      <c r="D208" s="336"/>
      <c r="E208" s="336"/>
    </row>
    <row r="209">
      <c r="B209" s="336"/>
      <c r="C209" s="336"/>
      <c r="D209" s="336"/>
      <c r="E209" s="336"/>
    </row>
    <row r="210">
      <c r="B210" s="336"/>
      <c r="C210" s="336"/>
      <c r="D210" s="336"/>
      <c r="E210" s="336"/>
    </row>
    <row r="211">
      <c r="B211" s="336"/>
      <c r="C211" s="336"/>
      <c r="D211" s="336"/>
      <c r="E211" s="336"/>
    </row>
    <row r="212">
      <c r="B212" s="336"/>
      <c r="C212" s="336"/>
      <c r="D212" s="336"/>
      <c r="E212" s="336"/>
    </row>
    <row r="213">
      <c r="B213" s="336"/>
      <c r="C213" s="336"/>
      <c r="D213" s="336"/>
      <c r="E213" s="336"/>
    </row>
    <row r="214">
      <c r="B214" s="336"/>
      <c r="C214" s="336"/>
      <c r="D214" s="336"/>
      <c r="E214" s="336"/>
    </row>
    <row r="215">
      <c r="B215" s="336"/>
      <c r="C215" s="336"/>
      <c r="D215" s="336"/>
      <c r="E215" s="336"/>
    </row>
    <row r="216">
      <c r="B216" s="336"/>
      <c r="C216" s="336"/>
      <c r="D216" s="336"/>
      <c r="E216" s="336"/>
    </row>
    <row r="217">
      <c r="B217" s="336"/>
      <c r="C217" s="336"/>
      <c r="D217" s="336"/>
      <c r="E217" s="336"/>
    </row>
    <row r="218">
      <c r="B218" s="336"/>
      <c r="C218" s="336"/>
      <c r="D218" s="336"/>
      <c r="E218" s="336"/>
    </row>
    <row r="219">
      <c r="B219" s="336"/>
      <c r="C219" s="336"/>
      <c r="D219" s="336"/>
      <c r="E219" s="336"/>
    </row>
    <row r="220">
      <c r="B220" s="336"/>
      <c r="C220" s="336"/>
      <c r="D220" s="336"/>
      <c r="E220" s="336"/>
    </row>
    <row r="221">
      <c r="B221" s="336"/>
      <c r="C221" s="336"/>
      <c r="D221" s="336"/>
      <c r="E221" s="336"/>
    </row>
    <row r="222">
      <c r="B222" s="336"/>
      <c r="C222" s="336"/>
      <c r="D222" s="336"/>
      <c r="E222" s="336"/>
    </row>
    <row r="223">
      <c r="B223" s="336"/>
      <c r="C223" s="336"/>
      <c r="D223" s="336"/>
      <c r="E223" s="336"/>
    </row>
    <row r="224">
      <c r="B224" s="336"/>
      <c r="C224" s="336"/>
      <c r="D224" s="336"/>
      <c r="E224" s="336"/>
    </row>
    <row r="225">
      <c r="B225" s="336"/>
      <c r="C225" s="336"/>
      <c r="D225" s="336"/>
      <c r="E225" s="336"/>
    </row>
    <row r="226">
      <c r="B226" s="336"/>
      <c r="C226" s="336"/>
      <c r="D226" s="336"/>
      <c r="E226" s="336"/>
    </row>
    <row r="227">
      <c r="B227" s="336"/>
      <c r="C227" s="336"/>
      <c r="D227" s="336"/>
      <c r="E227" s="336"/>
    </row>
    <row r="228">
      <c r="B228" s="336"/>
      <c r="C228" s="336"/>
      <c r="D228" s="336"/>
      <c r="E228" s="336"/>
    </row>
    <row r="229">
      <c r="B229" s="336"/>
      <c r="C229" s="336"/>
      <c r="D229" s="336"/>
      <c r="E229" s="336"/>
    </row>
    <row r="230">
      <c r="B230" s="336"/>
      <c r="C230" s="336"/>
      <c r="D230" s="336"/>
      <c r="E230" s="336"/>
    </row>
    <row r="231">
      <c r="B231" s="336"/>
      <c r="C231" s="336"/>
      <c r="D231" s="336"/>
      <c r="E231" s="336"/>
    </row>
    <row r="232">
      <c r="B232" s="336"/>
      <c r="C232" s="336"/>
      <c r="D232" s="336"/>
      <c r="E232" s="336"/>
    </row>
    <row r="233">
      <c r="B233" s="336"/>
      <c r="C233" s="336"/>
      <c r="D233" s="336"/>
      <c r="E233" s="336"/>
    </row>
    <row r="234">
      <c r="B234" s="336"/>
      <c r="C234" s="336"/>
      <c r="D234" s="336"/>
      <c r="E234" s="336"/>
    </row>
    <row r="235">
      <c r="B235" s="336"/>
      <c r="C235" s="336"/>
      <c r="D235" s="336"/>
      <c r="E235" s="336"/>
    </row>
    <row r="236">
      <c r="B236" s="336"/>
      <c r="C236" s="336"/>
      <c r="D236" s="336"/>
      <c r="E236" s="336"/>
    </row>
    <row r="237">
      <c r="B237" s="336"/>
      <c r="C237" s="336"/>
      <c r="D237" s="336"/>
      <c r="E237" s="336"/>
    </row>
    <row r="238">
      <c r="B238" s="336"/>
      <c r="C238" s="336"/>
      <c r="D238" s="336"/>
      <c r="E238" s="336"/>
    </row>
    <row r="239">
      <c r="B239" s="336"/>
      <c r="C239" s="336"/>
      <c r="D239" s="336"/>
      <c r="E239" s="336"/>
    </row>
    <row r="240">
      <c r="B240" s="336"/>
      <c r="C240" s="336"/>
      <c r="D240" s="336"/>
      <c r="E240" s="336"/>
    </row>
    <row r="241">
      <c r="B241" s="336"/>
      <c r="C241" s="336"/>
      <c r="D241" s="336"/>
      <c r="E241" s="336"/>
    </row>
    <row r="242">
      <c r="B242" s="336"/>
      <c r="C242" s="336"/>
      <c r="D242" s="336"/>
      <c r="E242" s="336"/>
    </row>
    <row r="243">
      <c r="B243" s="336"/>
      <c r="C243" s="336"/>
      <c r="D243" s="336"/>
      <c r="E243" s="336"/>
    </row>
    <row r="244">
      <c r="B244" s="336"/>
      <c r="C244" s="336"/>
      <c r="D244" s="336"/>
      <c r="E244" s="336"/>
    </row>
    <row r="245">
      <c r="B245" s="336"/>
      <c r="C245" s="336"/>
      <c r="D245" s="336"/>
      <c r="E245" s="336"/>
    </row>
    <row r="246">
      <c r="B246" s="336"/>
      <c r="C246" s="336"/>
      <c r="D246" s="336"/>
      <c r="E246" s="336"/>
    </row>
    <row r="247">
      <c r="B247" s="336"/>
      <c r="C247" s="336"/>
      <c r="D247" s="336"/>
      <c r="E247" s="336"/>
    </row>
    <row r="248">
      <c r="B248" s="336"/>
      <c r="C248" s="336"/>
      <c r="D248" s="336"/>
      <c r="E248" s="336"/>
    </row>
    <row r="249">
      <c r="B249" s="336"/>
      <c r="C249" s="336"/>
      <c r="D249" s="336"/>
      <c r="E249" s="336"/>
    </row>
    <row r="250">
      <c r="B250" s="336"/>
      <c r="C250" s="336"/>
      <c r="D250" s="336"/>
      <c r="E250" s="336"/>
    </row>
    <row r="251">
      <c r="B251" s="336"/>
      <c r="C251" s="336"/>
      <c r="D251" s="336"/>
      <c r="E251" s="336"/>
    </row>
    <row r="252">
      <c r="B252" s="336"/>
      <c r="C252" s="336"/>
      <c r="D252" s="336"/>
      <c r="E252" s="336"/>
    </row>
    <row r="253">
      <c r="B253" s="336"/>
      <c r="C253" s="336"/>
      <c r="D253" s="336"/>
      <c r="E253" s="336"/>
    </row>
    <row r="254">
      <c r="B254" s="336"/>
      <c r="C254" s="336"/>
      <c r="D254" s="336"/>
      <c r="E254" s="336"/>
    </row>
    <row r="255">
      <c r="B255" s="336"/>
      <c r="C255" s="336"/>
      <c r="D255" s="336"/>
      <c r="E255" s="336"/>
    </row>
    <row r="256">
      <c r="B256" s="336"/>
      <c r="C256" s="336"/>
      <c r="D256" s="336"/>
      <c r="E256" s="336"/>
    </row>
    <row r="257">
      <c r="B257" s="336"/>
      <c r="C257" s="336"/>
      <c r="D257" s="336"/>
      <c r="E257" s="336"/>
    </row>
    <row r="258">
      <c r="B258" s="336"/>
      <c r="C258" s="336"/>
      <c r="D258" s="336"/>
      <c r="E258" s="336"/>
    </row>
    <row r="259">
      <c r="B259" s="336"/>
      <c r="C259" s="336"/>
      <c r="D259" s="336"/>
      <c r="E259" s="336"/>
    </row>
    <row r="260">
      <c r="B260" s="336"/>
      <c r="C260" s="336"/>
      <c r="D260" s="336"/>
      <c r="E260" s="336"/>
    </row>
    <row r="261">
      <c r="B261" s="336"/>
      <c r="C261" s="336"/>
      <c r="D261" s="336"/>
      <c r="E261" s="336"/>
    </row>
    <row r="262">
      <c r="B262" s="336"/>
      <c r="C262" s="336"/>
      <c r="D262" s="336"/>
      <c r="E262" s="336"/>
    </row>
    <row r="263">
      <c r="B263" s="336"/>
      <c r="C263" s="336"/>
      <c r="D263" s="336"/>
      <c r="E263" s="336"/>
    </row>
    <row r="264">
      <c r="B264" s="336"/>
      <c r="C264" s="336"/>
      <c r="D264" s="336"/>
      <c r="E264" s="336"/>
    </row>
    <row r="265">
      <c r="B265" s="336"/>
      <c r="C265" s="336"/>
      <c r="D265" s="336"/>
      <c r="E265" s="336"/>
    </row>
    <row r="266">
      <c r="B266" s="336"/>
      <c r="C266" s="336"/>
      <c r="D266" s="336"/>
      <c r="E266" s="336"/>
    </row>
    <row r="267">
      <c r="B267" s="336"/>
      <c r="C267" s="336"/>
      <c r="D267" s="336"/>
      <c r="E267" s="336"/>
    </row>
    <row r="268">
      <c r="B268" s="336"/>
      <c r="C268" s="336"/>
      <c r="D268" s="336"/>
      <c r="E268" s="336"/>
    </row>
    <row r="269">
      <c r="B269" s="336"/>
      <c r="C269" s="336"/>
      <c r="D269" s="336"/>
      <c r="E269" s="336"/>
    </row>
    <row r="270">
      <c r="B270" s="336"/>
      <c r="C270" s="336"/>
      <c r="D270" s="336"/>
      <c r="E270" s="336"/>
    </row>
    <row r="271">
      <c r="B271" s="336"/>
      <c r="C271" s="336"/>
      <c r="D271" s="336"/>
      <c r="E271" s="336"/>
    </row>
    <row r="272">
      <c r="B272" s="336"/>
      <c r="C272" s="336"/>
      <c r="D272" s="336"/>
      <c r="E272" s="336"/>
    </row>
    <row r="273">
      <c r="B273" s="336"/>
      <c r="C273" s="336"/>
      <c r="D273" s="336"/>
      <c r="E273" s="336"/>
    </row>
    <row r="274">
      <c r="B274" s="336"/>
      <c r="C274" s="336"/>
      <c r="D274" s="336"/>
      <c r="E274" s="336"/>
    </row>
    <row r="275">
      <c r="B275" s="336"/>
      <c r="C275" s="336"/>
      <c r="D275" s="336"/>
      <c r="E275" s="336"/>
    </row>
    <row r="276">
      <c r="B276" s="336"/>
      <c r="C276" s="336"/>
      <c r="D276" s="336"/>
      <c r="E276" s="336"/>
    </row>
    <row r="277">
      <c r="B277" s="336"/>
      <c r="C277" s="336"/>
      <c r="D277" s="336"/>
      <c r="E277" s="336"/>
    </row>
    <row r="278">
      <c r="B278" s="336"/>
      <c r="C278" s="336"/>
      <c r="D278" s="336"/>
      <c r="E278" s="336"/>
    </row>
    <row r="279">
      <c r="B279" s="336"/>
      <c r="C279" s="336"/>
      <c r="D279" s="336"/>
      <c r="E279" s="336"/>
    </row>
    <row r="280">
      <c r="B280" s="336"/>
      <c r="C280" s="336"/>
      <c r="D280" s="336"/>
      <c r="E280" s="336"/>
    </row>
    <row r="281">
      <c r="B281" s="336"/>
      <c r="C281" s="336"/>
      <c r="D281" s="336"/>
      <c r="E281" s="336"/>
    </row>
    <row r="282">
      <c r="B282" s="336"/>
      <c r="C282" s="336"/>
      <c r="D282" s="336"/>
      <c r="E282" s="336"/>
    </row>
    <row r="283">
      <c r="B283" s="336"/>
      <c r="C283" s="336"/>
      <c r="D283" s="336"/>
      <c r="E283" s="336"/>
    </row>
    <row r="284">
      <c r="B284" s="336"/>
      <c r="C284" s="336"/>
      <c r="D284" s="336"/>
      <c r="E284" s="336"/>
    </row>
    <row r="285">
      <c r="B285" s="336"/>
      <c r="C285" s="336"/>
      <c r="D285" s="336"/>
      <c r="E285" s="336"/>
    </row>
    <row r="286">
      <c r="B286" s="336"/>
      <c r="C286" s="336"/>
      <c r="D286" s="336"/>
      <c r="E286" s="336"/>
    </row>
    <row r="287">
      <c r="B287" s="336"/>
      <c r="C287" s="336"/>
      <c r="D287" s="336"/>
      <c r="E287" s="336"/>
    </row>
    <row r="288">
      <c r="B288" s="336"/>
      <c r="C288" s="336"/>
      <c r="D288" s="336"/>
      <c r="E288" s="336"/>
    </row>
    <row r="289">
      <c r="B289" s="336"/>
      <c r="C289" s="336"/>
      <c r="D289" s="336"/>
      <c r="E289" s="336"/>
    </row>
    <row r="290">
      <c r="B290" s="336"/>
      <c r="C290" s="336"/>
      <c r="D290" s="336"/>
      <c r="E290" s="336"/>
    </row>
    <row r="291">
      <c r="B291" s="336"/>
      <c r="C291" s="336"/>
      <c r="D291" s="336"/>
      <c r="E291" s="336"/>
    </row>
    <row r="292">
      <c r="B292" s="336"/>
      <c r="C292" s="336"/>
      <c r="D292" s="336"/>
      <c r="E292" s="336"/>
    </row>
    <row r="293">
      <c r="B293" s="336"/>
      <c r="C293" s="336"/>
      <c r="D293" s="336"/>
      <c r="E293" s="336"/>
    </row>
    <row r="294">
      <c r="B294" s="336"/>
      <c r="C294" s="336"/>
      <c r="D294" s="336"/>
      <c r="E294" s="336"/>
    </row>
    <row r="295">
      <c r="B295" s="336"/>
      <c r="C295" s="336"/>
      <c r="D295" s="336"/>
      <c r="E295" s="336"/>
    </row>
    <row r="296">
      <c r="B296" s="336"/>
      <c r="C296" s="336"/>
      <c r="D296" s="336"/>
      <c r="E296" s="336"/>
    </row>
    <row r="297">
      <c r="B297" s="336"/>
      <c r="C297" s="336"/>
      <c r="D297" s="336"/>
      <c r="E297" s="336"/>
    </row>
    <row r="298">
      <c r="B298" s="336"/>
      <c r="C298" s="336"/>
      <c r="D298" s="336"/>
      <c r="E298" s="336"/>
    </row>
    <row r="299">
      <c r="B299" s="336"/>
      <c r="C299" s="336"/>
      <c r="D299" s="336"/>
      <c r="E299" s="336"/>
    </row>
    <row r="300">
      <c r="B300" s="336"/>
      <c r="C300" s="336"/>
      <c r="D300" s="336"/>
      <c r="E300" s="336"/>
    </row>
    <row r="301">
      <c r="B301" s="336"/>
      <c r="C301" s="336"/>
      <c r="D301" s="336"/>
      <c r="E301" s="336"/>
    </row>
    <row r="302">
      <c r="B302" s="336"/>
      <c r="C302" s="336"/>
      <c r="D302" s="336"/>
      <c r="E302" s="336"/>
    </row>
    <row r="303">
      <c r="B303" s="336"/>
      <c r="C303" s="336"/>
      <c r="D303" s="336"/>
      <c r="E303" s="336"/>
    </row>
    <row r="304">
      <c r="B304" s="336"/>
      <c r="C304" s="336"/>
      <c r="D304" s="336"/>
      <c r="E304" s="336"/>
    </row>
    <row r="305">
      <c r="B305" s="336"/>
      <c r="C305" s="336"/>
      <c r="D305" s="336"/>
      <c r="E305" s="336"/>
    </row>
    <row r="306">
      <c r="B306" s="336"/>
      <c r="C306" s="336"/>
      <c r="D306" s="336"/>
      <c r="E306" s="336"/>
    </row>
    <row r="307">
      <c r="B307" s="336"/>
      <c r="C307" s="336"/>
      <c r="D307" s="336"/>
      <c r="E307" s="336"/>
    </row>
    <row r="308">
      <c r="B308" s="336"/>
      <c r="C308" s="336"/>
      <c r="D308" s="336"/>
      <c r="E308" s="336"/>
    </row>
    <row r="309">
      <c r="B309" s="336"/>
      <c r="C309" s="336"/>
      <c r="D309" s="336"/>
      <c r="E309" s="336"/>
    </row>
    <row r="310">
      <c r="B310" s="336"/>
      <c r="C310" s="336"/>
      <c r="D310" s="336"/>
      <c r="E310" s="336"/>
    </row>
    <row r="311">
      <c r="B311" s="336"/>
      <c r="C311" s="336"/>
      <c r="D311" s="336"/>
      <c r="E311" s="336"/>
    </row>
    <row r="312">
      <c r="B312" s="336"/>
      <c r="C312" s="336"/>
      <c r="D312" s="336"/>
      <c r="E312" s="336"/>
    </row>
    <row r="313">
      <c r="B313" s="336"/>
      <c r="C313" s="336"/>
      <c r="D313" s="336"/>
      <c r="E313" s="336"/>
    </row>
    <row r="314">
      <c r="B314" s="336"/>
      <c r="C314" s="336"/>
      <c r="D314" s="336"/>
      <c r="E314" s="336"/>
    </row>
    <row r="315">
      <c r="B315" s="336"/>
      <c r="C315" s="336"/>
      <c r="D315" s="336"/>
      <c r="E315" s="336"/>
    </row>
    <row r="316">
      <c r="B316" s="336"/>
      <c r="C316" s="336"/>
      <c r="D316" s="336"/>
      <c r="E316" s="336"/>
    </row>
    <row r="317">
      <c r="B317" s="336"/>
      <c r="C317" s="336"/>
      <c r="D317" s="336"/>
      <c r="E317" s="336"/>
    </row>
    <row r="318">
      <c r="B318" s="336"/>
      <c r="C318" s="336"/>
      <c r="D318" s="336"/>
      <c r="E318" s="336"/>
    </row>
    <row r="319">
      <c r="B319" s="336"/>
      <c r="C319" s="336"/>
      <c r="D319" s="336"/>
      <c r="E319" s="336"/>
    </row>
    <row r="320">
      <c r="B320" s="336"/>
      <c r="C320" s="336"/>
      <c r="D320" s="336"/>
      <c r="E320" s="336"/>
    </row>
    <row r="321">
      <c r="B321" s="336"/>
      <c r="C321" s="336"/>
      <c r="D321" s="336"/>
      <c r="E321" s="336"/>
    </row>
    <row r="322">
      <c r="B322" s="336"/>
      <c r="C322" s="336"/>
      <c r="D322" s="336"/>
      <c r="E322" s="336"/>
    </row>
    <row r="323">
      <c r="B323" s="336"/>
      <c r="C323" s="336"/>
      <c r="D323" s="336"/>
      <c r="E323" s="336"/>
    </row>
    <row r="324">
      <c r="B324" s="336"/>
      <c r="C324" s="336"/>
      <c r="D324" s="336"/>
      <c r="E324" s="336"/>
    </row>
    <row r="325">
      <c r="B325" s="336"/>
      <c r="C325" s="336"/>
      <c r="D325" s="336"/>
      <c r="E325" s="336"/>
    </row>
    <row r="326">
      <c r="B326" s="336"/>
      <c r="C326" s="336"/>
      <c r="D326" s="336"/>
      <c r="E326" s="336"/>
    </row>
    <row r="327">
      <c r="B327" s="336"/>
      <c r="C327" s="336"/>
      <c r="D327" s="336"/>
      <c r="E327" s="336"/>
    </row>
    <row r="328">
      <c r="B328" s="336"/>
      <c r="C328" s="336"/>
      <c r="D328" s="336"/>
      <c r="E328" s="336"/>
    </row>
    <row r="329">
      <c r="B329" s="336"/>
      <c r="C329" s="336"/>
      <c r="D329" s="336"/>
      <c r="E329" s="336"/>
    </row>
    <row r="330">
      <c r="B330" s="336"/>
      <c r="C330" s="336"/>
      <c r="D330" s="336"/>
      <c r="E330" s="336"/>
    </row>
    <row r="331">
      <c r="B331" s="336"/>
      <c r="C331" s="336"/>
      <c r="D331" s="336"/>
      <c r="E331" s="336"/>
    </row>
    <row r="332">
      <c r="B332" s="336"/>
      <c r="C332" s="336"/>
      <c r="D332" s="336"/>
      <c r="E332" s="336"/>
    </row>
    <row r="333">
      <c r="B333" s="336"/>
      <c r="C333" s="336"/>
      <c r="D333" s="336"/>
      <c r="E333" s="336"/>
    </row>
    <row r="334">
      <c r="B334" s="336"/>
      <c r="C334" s="336"/>
      <c r="D334" s="336"/>
      <c r="E334" s="336"/>
    </row>
    <row r="335">
      <c r="B335" s="336"/>
      <c r="C335" s="336"/>
      <c r="D335" s="336"/>
      <c r="E335" s="336"/>
    </row>
    <row r="336">
      <c r="B336" s="336"/>
      <c r="C336" s="336"/>
      <c r="D336" s="336"/>
      <c r="E336" s="336"/>
    </row>
    <row r="337">
      <c r="B337" s="336"/>
      <c r="C337" s="336"/>
      <c r="D337" s="336"/>
      <c r="E337" s="336"/>
    </row>
    <row r="338">
      <c r="B338" s="336"/>
      <c r="C338" s="336"/>
      <c r="D338" s="336"/>
      <c r="E338" s="336"/>
    </row>
    <row r="339">
      <c r="B339" s="336"/>
      <c r="C339" s="336"/>
      <c r="D339" s="336"/>
      <c r="E339" s="336"/>
    </row>
    <row r="340">
      <c r="B340" s="336"/>
      <c r="C340" s="336"/>
      <c r="D340" s="336"/>
      <c r="E340" s="336"/>
    </row>
    <row r="341">
      <c r="B341" s="336"/>
      <c r="C341" s="336"/>
      <c r="D341" s="336"/>
      <c r="E341" s="336"/>
    </row>
    <row r="342">
      <c r="B342" s="336"/>
      <c r="C342" s="336"/>
      <c r="D342" s="336"/>
      <c r="E342" s="336"/>
    </row>
    <row r="343">
      <c r="B343" s="336"/>
      <c r="C343" s="336"/>
      <c r="D343" s="336"/>
      <c r="E343" s="336"/>
    </row>
    <row r="344">
      <c r="B344" s="336"/>
      <c r="C344" s="336"/>
      <c r="D344" s="336"/>
      <c r="E344" s="336"/>
    </row>
    <row r="345">
      <c r="B345" s="336"/>
      <c r="C345" s="336"/>
      <c r="D345" s="336"/>
      <c r="E345" s="336"/>
    </row>
    <row r="346">
      <c r="B346" s="336"/>
      <c r="C346" s="336"/>
      <c r="D346" s="336"/>
      <c r="E346" s="336"/>
    </row>
    <row r="347">
      <c r="B347" s="336"/>
      <c r="C347" s="336"/>
      <c r="D347" s="336"/>
      <c r="E347" s="336"/>
    </row>
    <row r="348">
      <c r="B348" s="336"/>
      <c r="C348" s="336"/>
      <c r="D348" s="336"/>
      <c r="E348" s="336"/>
    </row>
    <row r="349">
      <c r="B349" s="336"/>
      <c r="C349" s="336"/>
      <c r="D349" s="336"/>
      <c r="E349" s="336"/>
    </row>
    <row r="350">
      <c r="B350" s="336"/>
      <c r="C350" s="336"/>
      <c r="D350" s="336"/>
      <c r="E350" s="336"/>
    </row>
    <row r="351">
      <c r="B351" s="336"/>
      <c r="C351" s="336"/>
      <c r="D351" s="336"/>
      <c r="E351" s="336"/>
    </row>
    <row r="352">
      <c r="B352" s="336"/>
      <c r="C352" s="336"/>
      <c r="D352" s="336"/>
      <c r="E352" s="336"/>
    </row>
    <row r="353">
      <c r="B353" s="336"/>
      <c r="C353" s="336"/>
      <c r="D353" s="336"/>
      <c r="E353" s="336"/>
    </row>
    <row r="354">
      <c r="B354" s="336"/>
      <c r="C354" s="336"/>
      <c r="D354" s="336"/>
      <c r="E354" s="336"/>
    </row>
    <row r="355">
      <c r="B355" s="336"/>
      <c r="C355" s="336"/>
      <c r="D355" s="336"/>
      <c r="E355" s="336"/>
    </row>
    <row r="356">
      <c r="B356" s="336"/>
      <c r="C356" s="336"/>
      <c r="D356" s="336"/>
      <c r="E356" s="336"/>
    </row>
    <row r="357">
      <c r="B357" s="336"/>
      <c r="C357" s="336"/>
      <c r="D357" s="336"/>
      <c r="E357" s="336"/>
    </row>
    <row r="358">
      <c r="B358" s="336"/>
      <c r="C358" s="336"/>
      <c r="D358" s="336"/>
      <c r="E358" s="336"/>
    </row>
    <row r="359">
      <c r="B359" s="336"/>
      <c r="C359" s="336"/>
      <c r="D359" s="336"/>
      <c r="E359" s="336"/>
    </row>
    <row r="360">
      <c r="B360" s="336"/>
      <c r="C360" s="336"/>
      <c r="D360" s="336"/>
      <c r="E360" s="336"/>
    </row>
    <row r="361">
      <c r="B361" s="336"/>
      <c r="C361" s="336"/>
      <c r="D361" s="336"/>
      <c r="E361" s="336"/>
    </row>
    <row r="362">
      <c r="B362" s="336"/>
      <c r="C362" s="336"/>
      <c r="D362" s="336"/>
      <c r="E362" s="336"/>
    </row>
    <row r="363">
      <c r="B363" s="336"/>
      <c r="C363" s="336"/>
      <c r="D363" s="336"/>
      <c r="E363" s="336"/>
    </row>
    <row r="364">
      <c r="B364" s="336"/>
      <c r="C364" s="336"/>
      <c r="D364" s="336"/>
      <c r="E364" s="336"/>
    </row>
    <row r="365">
      <c r="B365" s="336"/>
      <c r="C365" s="336"/>
      <c r="D365" s="336"/>
      <c r="E365" s="336"/>
    </row>
    <row r="366">
      <c r="B366" s="336"/>
      <c r="C366" s="336"/>
      <c r="D366" s="336"/>
      <c r="E366" s="336"/>
    </row>
    <row r="367">
      <c r="B367" s="336"/>
      <c r="C367" s="336"/>
      <c r="D367" s="336"/>
      <c r="E367" s="336"/>
    </row>
    <row r="368">
      <c r="B368" s="336"/>
      <c r="C368" s="336"/>
      <c r="D368" s="336"/>
      <c r="E368" s="336"/>
    </row>
    <row r="369">
      <c r="B369" s="336"/>
      <c r="C369" s="336"/>
      <c r="D369" s="336"/>
      <c r="E369" s="336"/>
    </row>
    <row r="370">
      <c r="B370" s="336"/>
      <c r="C370" s="336"/>
      <c r="D370" s="336"/>
      <c r="E370" s="336"/>
    </row>
    <row r="371">
      <c r="B371" s="336"/>
      <c r="C371" s="336"/>
      <c r="D371" s="336"/>
      <c r="E371" s="336"/>
    </row>
    <row r="372">
      <c r="B372" s="336"/>
      <c r="C372" s="336"/>
      <c r="D372" s="336"/>
      <c r="E372" s="336"/>
    </row>
    <row r="373">
      <c r="B373" s="336"/>
      <c r="C373" s="336"/>
      <c r="D373" s="336"/>
      <c r="E373" s="336"/>
    </row>
    <row r="374">
      <c r="B374" s="336"/>
      <c r="C374" s="336"/>
      <c r="D374" s="336"/>
      <c r="E374" s="336"/>
    </row>
    <row r="375">
      <c r="B375" s="336"/>
      <c r="C375" s="336"/>
      <c r="D375" s="336"/>
      <c r="E375" s="336"/>
    </row>
    <row r="376">
      <c r="B376" s="336"/>
      <c r="C376" s="336"/>
      <c r="D376" s="336"/>
      <c r="E376" s="336"/>
    </row>
    <row r="377">
      <c r="B377" s="336"/>
      <c r="C377" s="336"/>
      <c r="D377" s="336"/>
      <c r="E377" s="336"/>
    </row>
    <row r="378">
      <c r="B378" s="336"/>
      <c r="C378" s="336"/>
      <c r="D378" s="336"/>
      <c r="E378" s="336"/>
    </row>
    <row r="379">
      <c r="B379" s="336"/>
      <c r="C379" s="336"/>
      <c r="D379" s="336"/>
      <c r="E379" s="336"/>
    </row>
    <row r="380">
      <c r="B380" s="336"/>
      <c r="C380" s="336"/>
      <c r="D380" s="336"/>
      <c r="E380" s="336"/>
    </row>
    <row r="381">
      <c r="B381" s="336"/>
      <c r="C381" s="336"/>
      <c r="D381" s="336"/>
      <c r="E381" s="336"/>
    </row>
    <row r="382">
      <c r="B382" s="336"/>
      <c r="C382" s="336"/>
      <c r="D382" s="336"/>
      <c r="E382" s="336"/>
    </row>
    <row r="383">
      <c r="B383" s="336"/>
      <c r="C383" s="336"/>
      <c r="D383" s="336"/>
      <c r="E383" s="336"/>
    </row>
    <row r="384">
      <c r="B384" s="336"/>
      <c r="C384" s="336"/>
      <c r="D384" s="336"/>
      <c r="E384" s="336"/>
    </row>
    <row r="385">
      <c r="B385" s="336"/>
      <c r="C385" s="336"/>
      <c r="D385" s="336"/>
      <c r="E385" s="336"/>
    </row>
    <row r="386">
      <c r="B386" s="336"/>
      <c r="C386" s="336"/>
      <c r="D386" s="336"/>
      <c r="E386" s="336"/>
    </row>
    <row r="387">
      <c r="B387" s="336"/>
      <c r="C387" s="336"/>
      <c r="D387" s="336"/>
      <c r="E387" s="336"/>
    </row>
    <row r="388">
      <c r="B388" s="336"/>
      <c r="C388" s="336"/>
      <c r="D388" s="336"/>
      <c r="E388" s="336"/>
    </row>
    <row r="389">
      <c r="B389" s="336"/>
      <c r="C389" s="336"/>
      <c r="D389" s="336"/>
      <c r="E389" s="336"/>
    </row>
    <row r="390">
      <c r="B390" s="336"/>
      <c r="C390" s="336"/>
      <c r="D390" s="336"/>
      <c r="E390" s="336"/>
    </row>
    <row r="391">
      <c r="B391" s="336"/>
      <c r="C391" s="336"/>
      <c r="D391" s="336"/>
      <c r="E391" s="336"/>
    </row>
    <row r="392">
      <c r="B392" s="336"/>
      <c r="C392" s="336"/>
      <c r="D392" s="336"/>
      <c r="E392" s="336"/>
    </row>
    <row r="393">
      <c r="B393" s="336"/>
      <c r="C393" s="336"/>
      <c r="D393" s="336"/>
      <c r="E393" s="336"/>
    </row>
    <row r="394">
      <c r="B394" s="336"/>
      <c r="C394" s="336"/>
      <c r="D394" s="336"/>
      <c r="E394" s="336"/>
    </row>
    <row r="395">
      <c r="B395" s="336"/>
      <c r="C395" s="336"/>
      <c r="D395" s="336"/>
      <c r="E395" s="336"/>
    </row>
    <row r="396">
      <c r="B396" s="336"/>
      <c r="C396" s="336"/>
      <c r="D396" s="336"/>
      <c r="E396" s="336"/>
    </row>
    <row r="397">
      <c r="B397" s="336"/>
      <c r="C397" s="336"/>
      <c r="D397" s="336"/>
      <c r="E397" s="336"/>
    </row>
    <row r="398">
      <c r="B398" s="336"/>
      <c r="C398" s="336"/>
      <c r="D398" s="336"/>
      <c r="E398" s="336"/>
    </row>
    <row r="399">
      <c r="B399" s="336"/>
      <c r="C399" s="336"/>
      <c r="D399" s="336"/>
      <c r="E399" s="336"/>
    </row>
    <row r="400">
      <c r="B400" s="336"/>
      <c r="C400" s="336"/>
      <c r="D400" s="336"/>
      <c r="E400" s="336"/>
    </row>
    <row r="401">
      <c r="B401" s="336"/>
      <c r="C401" s="336"/>
      <c r="D401" s="336"/>
      <c r="E401" s="336"/>
    </row>
    <row r="402">
      <c r="B402" s="336"/>
      <c r="C402" s="336"/>
      <c r="D402" s="336"/>
      <c r="E402" s="336"/>
    </row>
    <row r="403">
      <c r="B403" s="336"/>
      <c r="C403" s="336"/>
      <c r="D403" s="336"/>
      <c r="E403" s="336"/>
    </row>
    <row r="404">
      <c r="B404" s="336"/>
      <c r="C404" s="336"/>
      <c r="D404" s="336"/>
      <c r="E404" s="336"/>
    </row>
    <row r="405">
      <c r="B405" s="336"/>
      <c r="C405" s="336"/>
      <c r="D405" s="336"/>
      <c r="E405" s="336"/>
    </row>
    <row r="406">
      <c r="B406" s="336"/>
      <c r="C406" s="336"/>
      <c r="D406" s="336"/>
      <c r="E406" s="336"/>
    </row>
    <row r="407">
      <c r="B407" s="336"/>
      <c r="C407" s="336"/>
      <c r="D407" s="336"/>
      <c r="E407" s="336"/>
    </row>
    <row r="408">
      <c r="B408" s="336"/>
      <c r="C408" s="336"/>
      <c r="D408" s="336"/>
      <c r="E408" s="336"/>
    </row>
    <row r="409">
      <c r="B409" s="336"/>
      <c r="C409" s="336"/>
      <c r="D409" s="336"/>
      <c r="E409" s="336"/>
    </row>
    <row r="410">
      <c r="B410" s="336"/>
      <c r="C410" s="336"/>
      <c r="D410" s="336"/>
      <c r="E410" s="336"/>
    </row>
    <row r="411">
      <c r="B411" s="336"/>
      <c r="C411" s="336"/>
      <c r="D411" s="336"/>
      <c r="E411" s="336"/>
    </row>
    <row r="412">
      <c r="B412" s="336"/>
      <c r="C412" s="336"/>
      <c r="D412" s="336"/>
      <c r="E412" s="336"/>
    </row>
    <row r="413">
      <c r="B413" s="336"/>
      <c r="C413" s="336"/>
      <c r="D413" s="336"/>
      <c r="E413" s="336"/>
    </row>
    <row r="414">
      <c r="B414" s="336"/>
      <c r="C414" s="336"/>
      <c r="D414" s="336"/>
      <c r="E414" s="336"/>
    </row>
    <row r="415">
      <c r="B415" s="336"/>
      <c r="C415" s="336"/>
      <c r="D415" s="336"/>
      <c r="E415" s="336"/>
    </row>
    <row r="416">
      <c r="B416" s="336"/>
      <c r="C416" s="336"/>
      <c r="D416" s="336"/>
      <c r="E416" s="336"/>
    </row>
    <row r="417">
      <c r="B417" s="336"/>
      <c r="C417" s="336"/>
      <c r="D417" s="336"/>
      <c r="E417" s="336"/>
    </row>
    <row r="418">
      <c r="B418" s="336"/>
      <c r="C418" s="336"/>
      <c r="D418" s="336"/>
      <c r="E418" s="336"/>
    </row>
    <row r="419">
      <c r="B419" s="336"/>
      <c r="C419" s="336"/>
      <c r="D419" s="336"/>
      <c r="E419" s="336"/>
    </row>
    <row r="420">
      <c r="B420" s="336"/>
      <c r="C420" s="336"/>
      <c r="D420" s="336"/>
      <c r="E420" s="336"/>
    </row>
    <row r="421">
      <c r="B421" s="336"/>
      <c r="C421" s="336"/>
      <c r="D421" s="336"/>
      <c r="E421" s="336"/>
    </row>
    <row r="422">
      <c r="B422" s="336"/>
      <c r="C422" s="336"/>
      <c r="D422" s="336"/>
      <c r="E422" s="336"/>
    </row>
    <row r="423">
      <c r="B423" s="336"/>
      <c r="C423" s="336"/>
      <c r="D423" s="336"/>
      <c r="E423" s="336"/>
    </row>
    <row r="424">
      <c r="B424" s="336"/>
      <c r="C424" s="336"/>
      <c r="D424" s="336"/>
      <c r="E424" s="336"/>
    </row>
    <row r="425">
      <c r="B425" s="336"/>
      <c r="C425" s="336"/>
      <c r="D425" s="336"/>
      <c r="E425" s="336"/>
    </row>
    <row r="426">
      <c r="B426" s="336"/>
      <c r="C426" s="336"/>
      <c r="D426" s="336"/>
      <c r="E426" s="336"/>
    </row>
    <row r="427">
      <c r="B427" s="336"/>
      <c r="C427" s="336"/>
      <c r="D427" s="336"/>
      <c r="E427" s="336"/>
    </row>
    <row r="428">
      <c r="B428" s="336"/>
      <c r="C428" s="336"/>
      <c r="D428" s="336"/>
      <c r="E428" s="336"/>
    </row>
    <row r="429">
      <c r="B429" s="336"/>
      <c r="C429" s="336"/>
      <c r="D429" s="336"/>
      <c r="E429" s="336"/>
    </row>
    <row r="430">
      <c r="B430" s="336"/>
      <c r="C430" s="336"/>
      <c r="D430" s="336"/>
      <c r="E430" s="336"/>
    </row>
    <row r="431">
      <c r="B431" s="336"/>
      <c r="C431" s="336"/>
      <c r="D431" s="336"/>
      <c r="E431" s="336"/>
    </row>
    <row r="432">
      <c r="B432" s="336"/>
      <c r="C432" s="336"/>
      <c r="D432" s="336"/>
      <c r="E432" s="336"/>
    </row>
    <row r="433">
      <c r="B433" s="336"/>
      <c r="C433" s="336"/>
      <c r="D433" s="336"/>
      <c r="E433" s="336"/>
    </row>
    <row r="434">
      <c r="B434" s="336"/>
      <c r="C434" s="336"/>
      <c r="D434" s="336"/>
      <c r="E434" s="336"/>
    </row>
    <row r="435">
      <c r="B435" s="336"/>
      <c r="C435" s="336"/>
      <c r="D435" s="336"/>
      <c r="E435" s="336"/>
    </row>
    <row r="436">
      <c r="B436" s="336"/>
      <c r="C436" s="336"/>
      <c r="D436" s="336"/>
      <c r="E436" s="336"/>
    </row>
    <row r="437">
      <c r="B437" s="336"/>
      <c r="C437" s="336"/>
      <c r="D437" s="336"/>
      <c r="E437" s="336"/>
    </row>
    <row r="438">
      <c r="B438" s="336"/>
      <c r="C438" s="336"/>
      <c r="D438" s="336"/>
      <c r="E438" s="336"/>
    </row>
    <row r="439">
      <c r="B439" s="336"/>
      <c r="C439" s="336"/>
      <c r="D439" s="336"/>
      <c r="E439" s="336"/>
    </row>
    <row r="440">
      <c r="B440" s="336"/>
      <c r="C440" s="336"/>
      <c r="D440" s="336"/>
      <c r="E440" s="336"/>
    </row>
    <row r="441">
      <c r="B441" s="336"/>
      <c r="C441" s="336"/>
      <c r="D441" s="336"/>
      <c r="E441" s="336"/>
    </row>
    <row r="442">
      <c r="B442" s="336"/>
      <c r="C442" s="336"/>
      <c r="D442" s="336"/>
      <c r="E442" s="336"/>
    </row>
    <row r="443">
      <c r="B443" s="336"/>
      <c r="C443" s="336"/>
      <c r="D443" s="336"/>
      <c r="E443" s="336"/>
    </row>
    <row r="444">
      <c r="B444" s="336"/>
      <c r="C444" s="336"/>
      <c r="D444" s="336"/>
      <c r="E444" s="336"/>
    </row>
    <row r="445">
      <c r="B445" s="336"/>
      <c r="C445" s="336"/>
      <c r="D445" s="336"/>
      <c r="E445" s="336"/>
    </row>
    <row r="446">
      <c r="B446" s="336"/>
      <c r="C446" s="336"/>
      <c r="D446" s="336"/>
      <c r="E446" s="336"/>
    </row>
    <row r="447">
      <c r="B447" s="336"/>
      <c r="C447" s="336"/>
      <c r="D447" s="336"/>
      <c r="E447" s="336"/>
    </row>
    <row r="448">
      <c r="B448" s="336"/>
      <c r="C448" s="336"/>
      <c r="D448" s="336"/>
      <c r="E448" s="336"/>
    </row>
    <row r="449">
      <c r="B449" s="336"/>
      <c r="C449" s="336"/>
      <c r="D449" s="336"/>
      <c r="E449" s="336"/>
    </row>
    <row r="450">
      <c r="B450" s="336"/>
      <c r="C450" s="336"/>
      <c r="D450" s="336"/>
      <c r="E450" s="336"/>
    </row>
    <row r="451">
      <c r="B451" s="336"/>
      <c r="C451" s="336"/>
      <c r="D451" s="336"/>
      <c r="E451" s="336"/>
    </row>
    <row r="452">
      <c r="B452" s="336"/>
      <c r="C452" s="336"/>
      <c r="D452" s="336"/>
      <c r="E452" s="336"/>
    </row>
    <row r="453">
      <c r="B453" s="336"/>
      <c r="C453" s="336"/>
      <c r="D453" s="336"/>
      <c r="E453" s="336"/>
    </row>
    <row r="454">
      <c r="B454" s="336"/>
      <c r="C454" s="336"/>
      <c r="D454" s="336"/>
      <c r="E454" s="336"/>
    </row>
    <row r="455">
      <c r="B455" s="336"/>
      <c r="C455" s="336"/>
      <c r="D455" s="336"/>
      <c r="E455" s="336"/>
    </row>
    <row r="456">
      <c r="B456" s="336"/>
      <c r="C456" s="336"/>
      <c r="D456" s="336"/>
      <c r="E456" s="336"/>
    </row>
    <row r="457">
      <c r="B457" s="336"/>
      <c r="C457" s="336"/>
      <c r="D457" s="336"/>
      <c r="E457" s="336"/>
    </row>
    <row r="458">
      <c r="B458" s="336"/>
      <c r="C458" s="336"/>
      <c r="D458" s="336"/>
      <c r="E458" s="336"/>
    </row>
    <row r="459">
      <c r="B459" s="336"/>
      <c r="C459" s="336"/>
      <c r="D459" s="336"/>
      <c r="E459" s="336"/>
    </row>
    <row r="460">
      <c r="B460" s="336"/>
      <c r="C460" s="336"/>
      <c r="D460" s="336"/>
      <c r="E460" s="336"/>
    </row>
    <row r="461">
      <c r="B461" s="336"/>
      <c r="C461" s="336"/>
      <c r="D461" s="336"/>
      <c r="E461" s="336"/>
    </row>
    <row r="462">
      <c r="B462" s="336"/>
      <c r="C462" s="336"/>
      <c r="D462" s="336"/>
      <c r="E462" s="336"/>
    </row>
    <row r="463">
      <c r="B463" s="336"/>
      <c r="C463" s="336"/>
      <c r="D463" s="336"/>
      <c r="E463" s="336"/>
    </row>
    <row r="464">
      <c r="B464" s="336"/>
      <c r="C464" s="336"/>
      <c r="D464" s="336"/>
      <c r="E464" s="336"/>
    </row>
    <row r="465">
      <c r="B465" s="336"/>
      <c r="C465" s="336"/>
      <c r="D465" s="336"/>
      <c r="E465" s="336"/>
    </row>
    <row r="466">
      <c r="B466" s="336"/>
      <c r="C466" s="336"/>
      <c r="D466" s="336"/>
      <c r="E466" s="336"/>
    </row>
    <row r="467">
      <c r="B467" s="336"/>
      <c r="C467" s="336"/>
      <c r="D467" s="336"/>
      <c r="E467" s="336"/>
    </row>
    <row r="468">
      <c r="B468" s="336"/>
      <c r="C468" s="336"/>
      <c r="D468" s="336"/>
      <c r="E468" s="336"/>
    </row>
    <row r="469">
      <c r="B469" s="336"/>
      <c r="C469" s="336"/>
      <c r="D469" s="336"/>
      <c r="E469" s="336"/>
    </row>
    <row r="470">
      <c r="B470" s="336"/>
      <c r="C470" s="336"/>
      <c r="D470" s="336"/>
      <c r="E470" s="336"/>
    </row>
    <row r="471">
      <c r="B471" s="336"/>
      <c r="C471" s="336"/>
      <c r="D471" s="336"/>
      <c r="E471" s="336"/>
    </row>
    <row r="472">
      <c r="B472" s="336"/>
      <c r="C472" s="336"/>
      <c r="D472" s="336"/>
      <c r="E472" s="336"/>
    </row>
    <row r="473">
      <c r="B473" s="336"/>
      <c r="C473" s="336"/>
      <c r="D473" s="336"/>
      <c r="E473" s="336"/>
    </row>
    <row r="474">
      <c r="B474" s="336"/>
      <c r="C474" s="336"/>
      <c r="D474" s="336"/>
      <c r="E474" s="336"/>
    </row>
    <row r="475">
      <c r="B475" s="336"/>
      <c r="C475" s="336"/>
      <c r="D475" s="336"/>
      <c r="E475" s="336"/>
    </row>
    <row r="476">
      <c r="B476" s="336"/>
      <c r="C476" s="336"/>
      <c r="D476" s="336"/>
      <c r="E476" s="336"/>
    </row>
    <row r="477">
      <c r="B477" s="336"/>
      <c r="C477" s="336"/>
      <c r="D477" s="336"/>
      <c r="E477" s="336"/>
    </row>
    <row r="478">
      <c r="B478" s="336"/>
      <c r="C478" s="336"/>
      <c r="D478" s="336"/>
      <c r="E478" s="336"/>
    </row>
    <row r="479">
      <c r="B479" s="336"/>
      <c r="C479" s="336"/>
      <c r="D479" s="336"/>
      <c r="E479" s="336"/>
    </row>
    <row r="480">
      <c r="B480" s="336"/>
      <c r="C480" s="336"/>
      <c r="D480" s="336"/>
      <c r="E480" s="336"/>
    </row>
    <row r="481">
      <c r="B481" s="336"/>
      <c r="C481" s="336"/>
      <c r="D481" s="336"/>
      <c r="E481" s="336"/>
    </row>
    <row r="482">
      <c r="B482" s="336"/>
      <c r="C482" s="336"/>
      <c r="D482" s="336"/>
      <c r="E482" s="336"/>
    </row>
    <row r="483">
      <c r="B483" s="336"/>
      <c r="C483" s="336"/>
      <c r="D483" s="336"/>
      <c r="E483" s="336"/>
    </row>
    <row r="484">
      <c r="B484" s="336"/>
      <c r="C484" s="336"/>
      <c r="D484" s="336"/>
      <c r="E484" s="336"/>
    </row>
    <row r="485">
      <c r="B485" s="336"/>
      <c r="C485" s="336"/>
      <c r="D485" s="336"/>
      <c r="E485" s="336"/>
    </row>
    <row r="486">
      <c r="B486" s="336"/>
      <c r="C486" s="336"/>
      <c r="D486" s="336"/>
      <c r="E486" s="336"/>
    </row>
    <row r="487">
      <c r="B487" s="336"/>
      <c r="C487" s="336"/>
      <c r="D487" s="336"/>
      <c r="E487" s="336"/>
    </row>
    <row r="488">
      <c r="B488" s="336"/>
      <c r="C488" s="336"/>
      <c r="D488" s="336"/>
      <c r="E488" s="336"/>
    </row>
    <row r="489">
      <c r="B489" s="336"/>
      <c r="C489" s="336"/>
      <c r="D489" s="336"/>
      <c r="E489" s="336"/>
    </row>
    <row r="490">
      <c r="B490" s="336"/>
      <c r="C490" s="336"/>
      <c r="D490" s="336"/>
      <c r="E490" s="336"/>
    </row>
    <row r="491">
      <c r="B491" s="336"/>
      <c r="C491" s="336"/>
      <c r="D491" s="336"/>
      <c r="E491" s="336"/>
    </row>
    <row r="492">
      <c r="B492" s="336"/>
      <c r="C492" s="336"/>
      <c r="D492" s="336"/>
      <c r="E492" s="336"/>
    </row>
    <row r="493">
      <c r="B493" s="336"/>
      <c r="C493" s="336"/>
      <c r="D493" s="336"/>
      <c r="E493" s="336"/>
    </row>
    <row r="494">
      <c r="B494" s="336"/>
      <c r="C494" s="336"/>
      <c r="D494" s="336"/>
      <c r="E494" s="336"/>
    </row>
    <row r="495">
      <c r="B495" s="336"/>
      <c r="C495" s="336"/>
      <c r="D495" s="336"/>
      <c r="E495" s="336"/>
    </row>
    <row r="496">
      <c r="B496" s="336"/>
      <c r="C496" s="336"/>
      <c r="D496" s="336"/>
      <c r="E496" s="336"/>
    </row>
    <row r="497">
      <c r="B497" s="336"/>
      <c r="C497" s="336"/>
      <c r="D497" s="336"/>
      <c r="E497" s="336"/>
    </row>
    <row r="498">
      <c r="B498" s="336"/>
      <c r="C498" s="336"/>
      <c r="D498" s="336"/>
      <c r="E498" s="336"/>
    </row>
    <row r="499">
      <c r="B499" s="336"/>
      <c r="C499" s="336"/>
      <c r="D499" s="336"/>
      <c r="E499" s="336"/>
    </row>
    <row r="500">
      <c r="B500" s="336"/>
      <c r="C500" s="336"/>
      <c r="D500" s="336"/>
      <c r="E500" s="336"/>
    </row>
    <row r="501">
      <c r="B501" s="336"/>
      <c r="C501" s="336"/>
      <c r="D501" s="336"/>
      <c r="E501" s="336"/>
    </row>
    <row r="502">
      <c r="B502" s="336"/>
      <c r="C502" s="336"/>
      <c r="D502" s="336"/>
      <c r="E502" s="336"/>
    </row>
    <row r="503">
      <c r="B503" s="336"/>
      <c r="C503" s="336"/>
      <c r="D503" s="336"/>
      <c r="E503" s="336"/>
    </row>
    <row r="504">
      <c r="B504" s="336"/>
      <c r="C504" s="336"/>
      <c r="D504" s="336"/>
      <c r="E504" s="336"/>
    </row>
    <row r="505">
      <c r="B505" s="336"/>
      <c r="C505" s="336"/>
      <c r="D505" s="336"/>
      <c r="E505" s="336"/>
    </row>
    <row r="506">
      <c r="B506" s="336"/>
      <c r="C506" s="336"/>
      <c r="D506" s="336"/>
      <c r="E506" s="336"/>
    </row>
    <row r="507">
      <c r="B507" s="336"/>
      <c r="C507" s="336"/>
      <c r="D507" s="336"/>
      <c r="E507" s="336"/>
    </row>
    <row r="508">
      <c r="B508" s="336"/>
      <c r="C508" s="336"/>
      <c r="D508" s="336"/>
      <c r="E508" s="336"/>
    </row>
    <row r="509">
      <c r="B509" s="336"/>
      <c r="C509" s="336"/>
      <c r="D509" s="336"/>
      <c r="E509" s="336"/>
    </row>
    <row r="510">
      <c r="B510" s="336"/>
      <c r="C510" s="336"/>
      <c r="D510" s="336"/>
      <c r="E510" s="336"/>
    </row>
    <row r="511">
      <c r="B511" s="336"/>
      <c r="C511" s="336"/>
      <c r="D511" s="336"/>
      <c r="E511" s="336"/>
    </row>
    <row r="512">
      <c r="B512" s="336"/>
      <c r="C512" s="336"/>
      <c r="D512" s="336"/>
      <c r="E512" s="336"/>
    </row>
    <row r="513">
      <c r="B513" s="336"/>
      <c r="C513" s="336"/>
      <c r="D513" s="336"/>
      <c r="E513" s="336"/>
    </row>
    <row r="514">
      <c r="B514" s="336"/>
      <c r="C514" s="336"/>
      <c r="D514" s="336"/>
      <c r="E514" s="336"/>
    </row>
    <row r="515">
      <c r="B515" s="336"/>
      <c r="C515" s="336"/>
      <c r="D515" s="336"/>
      <c r="E515" s="336"/>
    </row>
    <row r="516">
      <c r="B516" s="336"/>
      <c r="C516" s="336"/>
      <c r="D516" s="336"/>
      <c r="E516" s="336"/>
    </row>
    <row r="517">
      <c r="B517" s="336"/>
      <c r="C517" s="336"/>
      <c r="D517" s="336"/>
      <c r="E517" s="336"/>
    </row>
    <row r="518">
      <c r="B518" s="336"/>
      <c r="C518" s="336"/>
      <c r="D518" s="336"/>
      <c r="E518" s="336"/>
    </row>
    <row r="519">
      <c r="B519" s="336"/>
      <c r="C519" s="336"/>
      <c r="D519" s="336"/>
      <c r="E519" s="336"/>
    </row>
    <row r="520">
      <c r="B520" s="336"/>
      <c r="C520" s="336"/>
      <c r="D520" s="336"/>
      <c r="E520" s="336"/>
    </row>
    <row r="521">
      <c r="B521" s="336"/>
      <c r="C521" s="336"/>
      <c r="D521" s="336"/>
      <c r="E521" s="336"/>
    </row>
    <row r="522">
      <c r="B522" s="336"/>
      <c r="C522" s="336"/>
      <c r="D522" s="336"/>
      <c r="E522" s="336"/>
    </row>
    <row r="523">
      <c r="B523" s="336"/>
      <c r="C523" s="336"/>
      <c r="D523" s="336"/>
      <c r="E523" s="336"/>
    </row>
    <row r="524">
      <c r="B524" s="336"/>
      <c r="C524" s="336"/>
      <c r="D524" s="336"/>
      <c r="E524" s="336"/>
    </row>
    <row r="525">
      <c r="B525" s="336"/>
      <c r="C525" s="336"/>
      <c r="D525" s="336"/>
      <c r="E525" s="336"/>
    </row>
    <row r="526">
      <c r="B526" s="336"/>
      <c r="C526" s="336"/>
      <c r="D526" s="336"/>
      <c r="E526" s="336"/>
    </row>
    <row r="527">
      <c r="B527" s="336"/>
      <c r="C527" s="336"/>
      <c r="D527" s="336"/>
      <c r="E527" s="336"/>
    </row>
    <row r="528">
      <c r="B528" s="336"/>
      <c r="C528" s="336"/>
      <c r="D528" s="336"/>
      <c r="E528" s="336"/>
    </row>
    <row r="529">
      <c r="B529" s="336"/>
      <c r="C529" s="336"/>
      <c r="D529" s="336"/>
      <c r="E529" s="336"/>
    </row>
    <row r="530">
      <c r="B530" s="336"/>
      <c r="C530" s="336"/>
      <c r="D530" s="336"/>
      <c r="E530" s="336"/>
    </row>
    <row r="531">
      <c r="B531" s="336"/>
      <c r="C531" s="336"/>
      <c r="D531" s="336"/>
      <c r="E531" s="336"/>
    </row>
    <row r="532">
      <c r="B532" s="336"/>
      <c r="C532" s="336"/>
      <c r="D532" s="336"/>
      <c r="E532" s="336"/>
    </row>
    <row r="533">
      <c r="B533" s="336"/>
      <c r="C533" s="336"/>
      <c r="D533" s="336"/>
      <c r="E533" s="336"/>
    </row>
    <row r="534">
      <c r="B534" s="336"/>
      <c r="C534" s="336"/>
      <c r="D534" s="336"/>
      <c r="E534" s="336"/>
    </row>
    <row r="535">
      <c r="B535" s="336"/>
      <c r="C535" s="336"/>
      <c r="D535" s="336"/>
      <c r="E535" s="336"/>
    </row>
    <row r="536">
      <c r="B536" s="336"/>
      <c r="C536" s="336"/>
      <c r="D536" s="336"/>
      <c r="E536" s="336"/>
    </row>
    <row r="537">
      <c r="B537" s="336"/>
      <c r="C537" s="336"/>
      <c r="D537" s="336"/>
      <c r="E537" s="336"/>
    </row>
    <row r="538">
      <c r="B538" s="336"/>
      <c r="C538" s="336"/>
      <c r="D538" s="336"/>
      <c r="E538" s="336"/>
    </row>
    <row r="539">
      <c r="B539" s="336"/>
      <c r="C539" s="336"/>
      <c r="D539" s="336"/>
      <c r="E539" s="336"/>
    </row>
    <row r="540">
      <c r="B540" s="336"/>
      <c r="C540" s="336"/>
      <c r="D540" s="336"/>
      <c r="E540" s="336"/>
    </row>
    <row r="541">
      <c r="B541" s="336"/>
      <c r="C541" s="336"/>
      <c r="D541" s="336"/>
      <c r="E541" s="336"/>
    </row>
    <row r="542">
      <c r="B542" s="336"/>
      <c r="C542" s="336"/>
      <c r="D542" s="336"/>
      <c r="E542" s="336"/>
    </row>
    <row r="543">
      <c r="B543" s="336"/>
      <c r="C543" s="336"/>
      <c r="D543" s="336"/>
      <c r="E543" s="336"/>
    </row>
    <row r="544">
      <c r="B544" s="336"/>
      <c r="C544" s="336"/>
      <c r="D544" s="336"/>
      <c r="E544" s="336"/>
    </row>
    <row r="545">
      <c r="B545" s="336"/>
      <c r="C545" s="336"/>
      <c r="D545" s="336"/>
      <c r="E545" s="336"/>
    </row>
    <row r="546">
      <c r="B546" s="336"/>
      <c r="C546" s="336"/>
      <c r="D546" s="336"/>
      <c r="E546" s="336"/>
    </row>
    <row r="547">
      <c r="B547" s="336"/>
      <c r="C547" s="336"/>
      <c r="D547" s="336"/>
      <c r="E547" s="336"/>
    </row>
    <row r="548">
      <c r="B548" s="336"/>
      <c r="C548" s="336"/>
      <c r="D548" s="336"/>
      <c r="E548" s="336"/>
    </row>
    <row r="549">
      <c r="B549" s="336"/>
      <c r="C549" s="336"/>
      <c r="D549" s="336"/>
      <c r="E549" s="336"/>
    </row>
    <row r="550">
      <c r="B550" s="336"/>
      <c r="C550" s="336"/>
      <c r="D550" s="336"/>
      <c r="E550" s="336"/>
    </row>
    <row r="551">
      <c r="B551" s="336"/>
      <c r="C551" s="336"/>
      <c r="D551" s="336"/>
      <c r="E551" s="336"/>
    </row>
    <row r="552">
      <c r="B552" s="336"/>
      <c r="C552" s="336"/>
      <c r="D552" s="336"/>
      <c r="E552" s="336"/>
    </row>
    <row r="553">
      <c r="B553" s="336"/>
      <c r="C553" s="336"/>
      <c r="D553" s="336"/>
      <c r="E553" s="336"/>
    </row>
    <row r="554">
      <c r="B554" s="336"/>
      <c r="C554" s="336"/>
      <c r="D554" s="336"/>
      <c r="E554" s="336"/>
    </row>
    <row r="555">
      <c r="B555" s="336"/>
      <c r="C555" s="336"/>
      <c r="D555" s="336"/>
      <c r="E555" s="336"/>
    </row>
    <row r="556">
      <c r="B556" s="336"/>
      <c r="C556" s="336"/>
      <c r="D556" s="336"/>
      <c r="E556" s="336"/>
    </row>
    <row r="557">
      <c r="B557" s="336"/>
      <c r="C557" s="336"/>
      <c r="D557" s="336"/>
      <c r="E557" s="336"/>
    </row>
    <row r="558">
      <c r="B558" s="336"/>
      <c r="C558" s="336"/>
      <c r="D558" s="336"/>
      <c r="E558" s="336"/>
    </row>
    <row r="559">
      <c r="B559" s="336"/>
      <c r="C559" s="336"/>
      <c r="D559" s="336"/>
      <c r="E559" s="336"/>
    </row>
    <row r="560">
      <c r="B560" s="336"/>
      <c r="C560" s="336"/>
      <c r="D560" s="336"/>
      <c r="E560" s="336"/>
    </row>
    <row r="561">
      <c r="B561" s="336"/>
      <c r="C561" s="336"/>
      <c r="D561" s="336"/>
      <c r="E561" s="336"/>
    </row>
    <row r="562">
      <c r="B562" s="336"/>
      <c r="C562" s="336"/>
      <c r="D562" s="336"/>
      <c r="E562" s="336"/>
    </row>
    <row r="563">
      <c r="B563" s="336"/>
      <c r="C563" s="336"/>
      <c r="D563" s="336"/>
      <c r="E563" s="336"/>
    </row>
    <row r="564">
      <c r="B564" s="336"/>
      <c r="C564" s="336"/>
      <c r="D564" s="336"/>
      <c r="E564" s="336"/>
    </row>
    <row r="565">
      <c r="B565" s="336"/>
      <c r="C565" s="336"/>
      <c r="D565" s="336"/>
      <c r="E565" s="336"/>
    </row>
    <row r="566">
      <c r="B566" s="336"/>
      <c r="C566" s="336"/>
      <c r="D566" s="336"/>
      <c r="E566" s="336"/>
    </row>
    <row r="567">
      <c r="B567" s="336"/>
      <c r="C567" s="336"/>
      <c r="D567" s="336"/>
      <c r="E567" s="336"/>
    </row>
    <row r="568">
      <c r="B568" s="336"/>
      <c r="C568" s="336"/>
      <c r="D568" s="336"/>
      <c r="E568" s="336"/>
    </row>
    <row r="569">
      <c r="B569" s="336"/>
      <c r="C569" s="336"/>
      <c r="D569" s="336"/>
      <c r="E569" s="336"/>
    </row>
    <row r="570">
      <c r="B570" s="336"/>
      <c r="C570" s="336"/>
      <c r="D570" s="336"/>
      <c r="E570" s="336"/>
    </row>
    <row r="571">
      <c r="B571" s="336"/>
      <c r="C571" s="336"/>
      <c r="D571" s="336"/>
      <c r="E571" s="336"/>
    </row>
    <row r="572">
      <c r="B572" s="336"/>
      <c r="C572" s="336"/>
      <c r="D572" s="336"/>
      <c r="E572" s="336"/>
    </row>
    <row r="573">
      <c r="B573" s="336"/>
      <c r="C573" s="336"/>
      <c r="D573" s="336"/>
      <c r="E573" s="336"/>
    </row>
    <row r="574">
      <c r="B574" s="336"/>
      <c r="C574" s="336"/>
      <c r="D574" s="336"/>
      <c r="E574" s="336"/>
    </row>
    <row r="575">
      <c r="B575" s="336"/>
      <c r="C575" s="336"/>
      <c r="D575" s="336"/>
      <c r="E575" s="336"/>
    </row>
    <row r="576">
      <c r="B576" s="336"/>
      <c r="C576" s="336"/>
      <c r="D576" s="336"/>
      <c r="E576" s="336"/>
    </row>
    <row r="577">
      <c r="B577" s="336"/>
      <c r="C577" s="336"/>
      <c r="D577" s="336"/>
      <c r="E577" s="336"/>
    </row>
    <row r="578">
      <c r="B578" s="336"/>
      <c r="C578" s="336"/>
      <c r="D578" s="336"/>
      <c r="E578" s="336"/>
    </row>
    <row r="579">
      <c r="B579" s="336"/>
      <c r="C579" s="336"/>
      <c r="D579" s="336"/>
      <c r="E579" s="336"/>
    </row>
    <row r="580">
      <c r="B580" s="336"/>
      <c r="C580" s="336"/>
      <c r="D580" s="336"/>
      <c r="E580" s="336"/>
    </row>
    <row r="581">
      <c r="B581" s="336"/>
      <c r="C581" s="336"/>
      <c r="D581" s="336"/>
      <c r="E581" s="336"/>
    </row>
    <row r="582">
      <c r="B582" s="336"/>
      <c r="C582" s="336"/>
      <c r="D582" s="336"/>
      <c r="E582" s="336"/>
    </row>
    <row r="583">
      <c r="B583" s="336"/>
      <c r="C583" s="336"/>
      <c r="D583" s="336"/>
      <c r="E583" s="336"/>
    </row>
    <row r="584">
      <c r="B584" s="336"/>
      <c r="C584" s="336"/>
      <c r="D584" s="336"/>
      <c r="E584" s="336"/>
    </row>
    <row r="585">
      <c r="B585" s="336"/>
      <c r="C585" s="336"/>
      <c r="D585" s="336"/>
      <c r="E585" s="336"/>
    </row>
    <row r="586">
      <c r="B586" s="336"/>
      <c r="C586" s="336"/>
      <c r="D586" s="336"/>
      <c r="E586" s="336"/>
    </row>
    <row r="587">
      <c r="B587" s="336"/>
      <c r="C587" s="336"/>
      <c r="D587" s="336"/>
      <c r="E587" s="336"/>
    </row>
    <row r="588">
      <c r="B588" s="336"/>
      <c r="C588" s="336"/>
      <c r="D588" s="336"/>
      <c r="E588" s="336"/>
    </row>
    <row r="589">
      <c r="B589" s="336"/>
      <c r="C589" s="336"/>
      <c r="D589" s="336"/>
      <c r="E589" s="336"/>
    </row>
    <row r="590">
      <c r="B590" s="336"/>
      <c r="C590" s="336"/>
      <c r="D590" s="336"/>
      <c r="E590" s="336"/>
    </row>
    <row r="591">
      <c r="B591" s="336"/>
      <c r="C591" s="336"/>
      <c r="D591" s="336"/>
      <c r="E591" s="336"/>
    </row>
    <row r="592">
      <c r="B592" s="336"/>
      <c r="C592" s="336"/>
      <c r="D592" s="336"/>
      <c r="E592" s="336"/>
    </row>
    <row r="593">
      <c r="B593" s="336"/>
      <c r="C593" s="336"/>
      <c r="D593" s="336"/>
      <c r="E593" s="336"/>
    </row>
    <row r="594">
      <c r="B594" s="336"/>
      <c r="C594" s="336"/>
      <c r="D594" s="336"/>
      <c r="E594" s="336"/>
    </row>
    <row r="595">
      <c r="B595" s="336"/>
      <c r="C595" s="336"/>
      <c r="D595" s="336"/>
      <c r="E595" s="336"/>
    </row>
    <row r="596">
      <c r="B596" s="336"/>
      <c r="C596" s="336"/>
      <c r="D596" s="336"/>
      <c r="E596" s="336"/>
    </row>
    <row r="597">
      <c r="B597" s="336"/>
      <c r="C597" s="336"/>
      <c r="D597" s="336"/>
      <c r="E597" s="336"/>
    </row>
    <row r="598">
      <c r="B598" s="336"/>
      <c r="C598" s="336"/>
      <c r="D598" s="336"/>
      <c r="E598" s="336"/>
    </row>
    <row r="599">
      <c r="B599" s="336"/>
      <c r="C599" s="336"/>
      <c r="D599" s="336"/>
      <c r="E599" s="336"/>
    </row>
    <row r="600">
      <c r="B600" s="336"/>
      <c r="C600" s="336"/>
      <c r="D600" s="336"/>
      <c r="E600" s="336"/>
    </row>
    <row r="601">
      <c r="B601" s="336"/>
      <c r="C601" s="336"/>
      <c r="D601" s="336"/>
      <c r="E601" s="336"/>
    </row>
    <row r="602">
      <c r="B602" s="336"/>
      <c r="C602" s="336"/>
      <c r="D602" s="336"/>
      <c r="E602" s="336"/>
    </row>
    <row r="603">
      <c r="B603" s="336"/>
      <c r="C603" s="336"/>
      <c r="D603" s="336"/>
      <c r="E603" s="336"/>
    </row>
    <row r="604">
      <c r="B604" s="336"/>
      <c r="C604" s="336"/>
      <c r="D604" s="336"/>
      <c r="E604" s="336"/>
    </row>
    <row r="605">
      <c r="B605" s="336"/>
      <c r="C605" s="336"/>
      <c r="D605" s="336"/>
      <c r="E605" s="336"/>
    </row>
    <row r="606">
      <c r="B606" s="336"/>
      <c r="C606" s="336"/>
      <c r="D606" s="336"/>
      <c r="E606" s="336"/>
    </row>
    <row r="607">
      <c r="B607" s="336"/>
      <c r="C607" s="336"/>
      <c r="D607" s="336"/>
      <c r="E607" s="336"/>
    </row>
    <row r="608">
      <c r="B608" s="336"/>
      <c r="C608" s="336"/>
      <c r="D608" s="336"/>
      <c r="E608" s="336"/>
    </row>
    <row r="609">
      <c r="B609" s="336"/>
      <c r="C609" s="336"/>
      <c r="D609" s="336"/>
      <c r="E609" s="336"/>
    </row>
    <row r="610">
      <c r="B610" s="336"/>
      <c r="C610" s="336"/>
      <c r="D610" s="336"/>
      <c r="E610" s="336"/>
    </row>
    <row r="611">
      <c r="B611" s="336"/>
      <c r="C611" s="336"/>
      <c r="D611" s="336"/>
      <c r="E611" s="336"/>
    </row>
    <row r="612">
      <c r="B612" s="336"/>
      <c r="C612" s="336"/>
      <c r="D612" s="336"/>
      <c r="E612" s="336"/>
    </row>
    <row r="613">
      <c r="B613" s="336"/>
      <c r="C613" s="336"/>
      <c r="D613" s="336"/>
      <c r="E613" s="336"/>
    </row>
    <row r="614">
      <c r="B614" s="336"/>
      <c r="C614" s="336"/>
      <c r="D614" s="336"/>
      <c r="E614" s="336"/>
    </row>
    <row r="615">
      <c r="B615" s="336"/>
      <c r="C615" s="336"/>
      <c r="D615" s="336"/>
      <c r="E615" s="336"/>
    </row>
    <row r="616">
      <c r="B616" s="336"/>
      <c r="C616" s="336"/>
      <c r="D616" s="336"/>
      <c r="E616" s="336"/>
    </row>
    <row r="617">
      <c r="B617" s="336"/>
      <c r="C617" s="336"/>
      <c r="D617" s="336"/>
      <c r="E617" s="336"/>
    </row>
    <row r="618">
      <c r="B618" s="336"/>
      <c r="C618" s="336"/>
      <c r="D618" s="336"/>
      <c r="E618" s="336"/>
    </row>
    <row r="619">
      <c r="B619" s="336"/>
      <c r="C619" s="336"/>
      <c r="D619" s="336"/>
      <c r="E619" s="336"/>
    </row>
    <row r="620">
      <c r="B620" s="336"/>
      <c r="C620" s="336"/>
      <c r="D620" s="336"/>
      <c r="E620" s="336"/>
    </row>
    <row r="621">
      <c r="B621" s="336"/>
      <c r="C621" s="336"/>
      <c r="D621" s="336"/>
      <c r="E621" s="336"/>
    </row>
    <row r="622">
      <c r="B622" s="336"/>
      <c r="C622" s="336"/>
      <c r="D622" s="336"/>
      <c r="E622" s="336"/>
    </row>
    <row r="623">
      <c r="B623" s="336"/>
      <c r="C623" s="336"/>
      <c r="D623" s="336"/>
      <c r="E623" s="336"/>
    </row>
    <row r="624">
      <c r="B624" s="336"/>
      <c r="C624" s="336"/>
      <c r="D624" s="336"/>
      <c r="E624" s="336"/>
    </row>
    <row r="625">
      <c r="B625" s="336"/>
      <c r="C625" s="336"/>
      <c r="D625" s="336"/>
      <c r="E625" s="336"/>
    </row>
    <row r="626">
      <c r="B626" s="336"/>
      <c r="C626" s="336"/>
      <c r="D626" s="336"/>
      <c r="E626" s="336"/>
    </row>
    <row r="627">
      <c r="B627" s="336"/>
      <c r="C627" s="336"/>
      <c r="D627" s="336"/>
      <c r="E627" s="336"/>
    </row>
    <row r="628">
      <c r="B628" s="336"/>
      <c r="C628" s="336"/>
      <c r="D628" s="336"/>
      <c r="E628" s="336"/>
    </row>
    <row r="629">
      <c r="B629" s="336"/>
      <c r="C629" s="336"/>
      <c r="D629" s="336"/>
      <c r="E629" s="336"/>
    </row>
    <row r="630">
      <c r="B630" s="336"/>
      <c r="C630" s="336"/>
      <c r="D630" s="336"/>
      <c r="E630" s="336"/>
    </row>
    <row r="631">
      <c r="B631" s="336"/>
      <c r="C631" s="336"/>
      <c r="D631" s="336"/>
      <c r="E631" s="336"/>
    </row>
    <row r="632">
      <c r="B632" s="336"/>
      <c r="C632" s="336"/>
      <c r="D632" s="336"/>
      <c r="E632" s="336"/>
    </row>
    <row r="633">
      <c r="B633" s="336"/>
      <c r="C633" s="336"/>
      <c r="D633" s="336"/>
      <c r="E633" s="336"/>
    </row>
    <row r="634">
      <c r="B634" s="336"/>
      <c r="C634" s="336"/>
      <c r="D634" s="336"/>
      <c r="E634" s="336"/>
    </row>
    <row r="635">
      <c r="B635" s="336"/>
      <c r="C635" s="336"/>
      <c r="D635" s="336"/>
      <c r="E635" s="336"/>
    </row>
    <row r="636">
      <c r="B636" s="336"/>
      <c r="C636" s="336"/>
      <c r="D636" s="336"/>
      <c r="E636" s="336"/>
    </row>
    <row r="637">
      <c r="B637" s="336"/>
      <c r="C637" s="336"/>
      <c r="D637" s="336"/>
      <c r="E637" s="336"/>
    </row>
    <row r="638">
      <c r="B638" s="336"/>
      <c r="C638" s="336"/>
      <c r="D638" s="336"/>
      <c r="E638" s="336"/>
    </row>
    <row r="639">
      <c r="B639" s="336"/>
      <c r="C639" s="336"/>
      <c r="D639" s="336"/>
      <c r="E639" s="336"/>
    </row>
    <row r="640">
      <c r="B640" s="336"/>
      <c r="C640" s="336"/>
      <c r="D640" s="336"/>
      <c r="E640" s="336"/>
    </row>
    <row r="641">
      <c r="B641" s="336"/>
      <c r="C641" s="336"/>
      <c r="D641" s="336"/>
      <c r="E641" s="336"/>
    </row>
    <row r="642">
      <c r="B642" s="336"/>
      <c r="C642" s="336"/>
      <c r="D642" s="336"/>
      <c r="E642" s="336"/>
    </row>
    <row r="643">
      <c r="B643" s="336"/>
      <c r="C643" s="336"/>
      <c r="D643" s="336"/>
      <c r="E643" s="336"/>
    </row>
    <row r="644">
      <c r="B644" s="336"/>
      <c r="C644" s="336"/>
      <c r="D644" s="336"/>
      <c r="E644" s="336"/>
    </row>
    <row r="645">
      <c r="B645" s="336"/>
      <c r="C645" s="336"/>
      <c r="D645" s="336"/>
      <c r="E645" s="336"/>
    </row>
    <row r="646">
      <c r="B646" s="336"/>
      <c r="C646" s="336"/>
      <c r="D646" s="336"/>
      <c r="E646" s="336"/>
    </row>
    <row r="647">
      <c r="B647" s="336"/>
      <c r="C647" s="336"/>
      <c r="D647" s="336"/>
      <c r="E647" s="336"/>
    </row>
    <row r="648">
      <c r="B648" s="336"/>
      <c r="C648" s="336"/>
      <c r="D648" s="336"/>
      <c r="E648" s="336"/>
    </row>
    <row r="649">
      <c r="B649" s="336"/>
      <c r="C649" s="336"/>
      <c r="D649" s="336"/>
      <c r="E649" s="336"/>
    </row>
    <row r="650">
      <c r="B650" s="336"/>
      <c r="C650" s="336"/>
      <c r="D650" s="336"/>
      <c r="E650" s="336"/>
    </row>
    <row r="651">
      <c r="B651" s="336"/>
      <c r="C651" s="336"/>
      <c r="D651" s="336"/>
      <c r="E651" s="336"/>
    </row>
    <row r="652">
      <c r="B652" s="336"/>
      <c r="C652" s="336"/>
      <c r="D652" s="336"/>
      <c r="E652" s="336"/>
    </row>
    <row r="653">
      <c r="B653" s="336"/>
      <c r="C653" s="336"/>
      <c r="D653" s="336"/>
      <c r="E653" s="336"/>
    </row>
    <row r="654">
      <c r="B654" s="336"/>
      <c r="C654" s="336"/>
      <c r="D654" s="336"/>
      <c r="E654" s="336"/>
    </row>
    <row r="655">
      <c r="B655" s="336"/>
      <c r="C655" s="336"/>
      <c r="D655" s="336"/>
      <c r="E655" s="336"/>
    </row>
    <row r="656">
      <c r="B656" s="336"/>
      <c r="C656" s="336"/>
      <c r="D656" s="336"/>
      <c r="E656" s="336"/>
    </row>
    <row r="657">
      <c r="B657" s="336"/>
      <c r="C657" s="336"/>
      <c r="D657" s="336"/>
      <c r="E657" s="336"/>
    </row>
    <row r="658">
      <c r="B658" s="336"/>
      <c r="C658" s="336"/>
      <c r="D658" s="336"/>
      <c r="E658" s="336"/>
    </row>
    <row r="659">
      <c r="B659" s="336"/>
      <c r="C659" s="336"/>
      <c r="D659" s="336"/>
      <c r="E659" s="336"/>
    </row>
    <row r="660">
      <c r="B660" s="336"/>
      <c r="C660" s="336"/>
      <c r="D660" s="336"/>
      <c r="E660" s="336"/>
    </row>
    <row r="661">
      <c r="B661" s="336"/>
      <c r="C661" s="336"/>
      <c r="D661" s="336"/>
      <c r="E661" s="336"/>
    </row>
    <row r="662">
      <c r="B662" s="336"/>
      <c r="C662" s="336"/>
      <c r="D662" s="336"/>
      <c r="E662" s="336"/>
    </row>
    <row r="663">
      <c r="B663" s="336"/>
      <c r="C663" s="336"/>
      <c r="D663" s="336"/>
      <c r="E663" s="336"/>
    </row>
    <row r="664">
      <c r="B664" s="336"/>
      <c r="C664" s="336"/>
      <c r="D664" s="336"/>
      <c r="E664" s="336"/>
    </row>
    <row r="665">
      <c r="B665" s="336"/>
      <c r="C665" s="336"/>
      <c r="D665" s="336"/>
      <c r="E665" s="336"/>
    </row>
    <row r="666">
      <c r="B666" s="336"/>
      <c r="C666" s="336"/>
      <c r="D666" s="336"/>
      <c r="E666" s="336"/>
    </row>
    <row r="667">
      <c r="B667" s="336"/>
      <c r="C667" s="336"/>
      <c r="D667" s="336"/>
      <c r="E667" s="336"/>
    </row>
    <row r="668">
      <c r="B668" s="336"/>
      <c r="C668" s="336"/>
      <c r="D668" s="336"/>
      <c r="E668" s="336"/>
    </row>
    <row r="669">
      <c r="B669" s="336"/>
      <c r="C669" s="336"/>
      <c r="D669" s="336"/>
      <c r="E669" s="336"/>
    </row>
    <row r="670">
      <c r="B670" s="336"/>
      <c r="C670" s="336"/>
      <c r="D670" s="336"/>
      <c r="E670" s="336"/>
    </row>
    <row r="671">
      <c r="B671" s="336"/>
      <c r="C671" s="336"/>
      <c r="D671" s="336"/>
      <c r="E671" s="336"/>
    </row>
    <row r="672">
      <c r="B672" s="336"/>
      <c r="C672" s="336"/>
      <c r="D672" s="336"/>
      <c r="E672" s="336"/>
    </row>
    <row r="673">
      <c r="B673" s="336"/>
      <c r="C673" s="336"/>
      <c r="D673" s="336"/>
      <c r="E673" s="336"/>
    </row>
    <row r="674">
      <c r="B674" s="336"/>
      <c r="C674" s="336"/>
      <c r="D674" s="336"/>
      <c r="E674" s="336"/>
    </row>
    <row r="675">
      <c r="B675" s="336"/>
      <c r="C675" s="336"/>
      <c r="D675" s="336"/>
      <c r="E675" s="336"/>
    </row>
    <row r="676">
      <c r="B676" s="336"/>
      <c r="C676" s="336"/>
      <c r="D676" s="336"/>
      <c r="E676" s="336"/>
    </row>
    <row r="677">
      <c r="B677" s="336"/>
      <c r="C677" s="336"/>
      <c r="D677" s="336"/>
      <c r="E677" s="336"/>
    </row>
    <row r="678">
      <c r="B678" s="336"/>
      <c r="C678" s="336"/>
      <c r="D678" s="336"/>
      <c r="E678" s="336"/>
    </row>
    <row r="679">
      <c r="B679" s="336"/>
      <c r="C679" s="336"/>
      <c r="D679" s="336"/>
      <c r="E679" s="336"/>
    </row>
    <row r="680">
      <c r="B680" s="336"/>
      <c r="C680" s="336"/>
      <c r="D680" s="336"/>
      <c r="E680" s="336"/>
    </row>
    <row r="681">
      <c r="B681" s="336"/>
      <c r="C681" s="336"/>
      <c r="D681" s="336"/>
      <c r="E681" s="336"/>
    </row>
    <row r="682">
      <c r="B682" s="336"/>
      <c r="C682" s="336"/>
      <c r="D682" s="336"/>
      <c r="E682" s="336"/>
    </row>
    <row r="683">
      <c r="B683" s="336"/>
      <c r="C683" s="336"/>
      <c r="D683" s="336"/>
      <c r="E683" s="336"/>
    </row>
    <row r="684">
      <c r="B684" s="336"/>
      <c r="C684" s="336"/>
      <c r="D684" s="336"/>
      <c r="E684" s="336"/>
    </row>
    <row r="685">
      <c r="B685" s="336"/>
      <c r="C685" s="336"/>
      <c r="D685" s="336"/>
      <c r="E685" s="336"/>
    </row>
    <row r="686">
      <c r="B686" s="336"/>
      <c r="C686" s="336"/>
      <c r="D686" s="336"/>
      <c r="E686" s="336"/>
    </row>
    <row r="687">
      <c r="B687" s="336"/>
      <c r="C687" s="336"/>
      <c r="D687" s="336"/>
      <c r="E687" s="336"/>
    </row>
    <row r="688">
      <c r="B688" s="336"/>
      <c r="C688" s="336"/>
      <c r="D688" s="336"/>
      <c r="E688" s="336"/>
    </row>
    <row r="689">
      <c r="B689" s="336"/>
      <c r="C689" s="336"/>
      <c r="D689" s="336"/>
      <c r="E689" s="336"/>
    </row>
    <row r="690">
      <c r="B690" s="336"/>
      <c r="C690" s="336"/>
      <c r="D690" s="336"/>
      <c r="E690" s="336"/>
    </row>
    <row r="691">
      <c r="B691" s="336"/>
      <c r="C691" s="336"/>
      <c r="D691" s="336"/>
      <c r="E691" s="336"/>
    </row>
    <row r="692">
      <c r="B692" s="336"/>
      <c r="C692" s="336"/>
      <c r="D692" s="336"/>
      <c r="E692" s="336"/>
    </row>
    <row r="693">
      <c r="B693" s="336"/>
      <c r="C693" s="336"/>
      <c r="D693" s="336"/>
      <c r="E693" s="336"/>
    </row>
    <row r="694">
      <c r="B694" s="336"/>
      <c r="C694" s="336"/>
      <c r="D694" s="336"/>
      <c r="E694" s="336"/>
    </row>
    <row r="695">
      <c r="B695" s="336"/>
      <c r="C695" s="336"/>
      <c r="D695" s="336"/>
      <c r="E695" s="336"/>
    </row>
    <row r="696">
      <c r="B696" s="336"/>
      <c r="C696" s="336"/>
      <c r="D696" s="336"/>
      <c r="E696" s="336"/>
    </row>
    <row r="697">
      <c r="B697" s="336"/>
      <c r="C697" s="336"/>
      <c r="D697" s="336"/>
      <c r="E697" s="336"/>
    </row>
    <row r="698">
      <c r="B698" s="336"/>
      <c r="C698" s="336"/>
      <c r="D698" s="336"/>
      <c r="E698" s="336"/>
    </row>
    <row r="699">
      <c r="B699" s="336"/>
      <c r="C699" s="336"/>
      <c r="D699" s="336"/>
      <c r="E699" s="336"/>
    </row>
    <row r="700">
      <c r="B700" s="336"/>
      <c r="C700" s="336"/>
      <c r="D700" s="336"/>
      <c r="E700" s="336"/>
    </row>
    <row r="701">
      <c r="B701" s="336"/>
      <c r="C701" s="336"/>
      <c r="D701" s="336"/>
      <c r="E701" s="336"/>
    </row>
    <row r="702">
      <c r="B702" s="336"/>
      <c r="C702" s="336"/>
      <c r="D702" s="336"/>
      <c r="E702" s="336"/>
    </row>
    <row r="703">
      <c r="B703" s="336"/>
      <c r="C703" s="336"/>
      <c r="D703" s="336"/>
      <c r="E703" s="336"/>
    </row>
    <row r="704">
      <c r="B704" s="336"/>
      <c r="C704" s="336"/>
      <c r="D704" s="336"/>
      <c r="E704" s="336"/>
    </row>
    <row r="705">
      <c r="B705" s="336"/>
      <c r="C705" s="336"/>
      <c r="D705" s="336"/>
      <c r="E705" s="336"/>
    </row>
    <row r="706">
      <c r="B706" s="336"/>
      <c r="C706" s="336"/>
      <c r="D706" s="336"/>
      <c r="E706" s="336"/>
    </row>
    <row r="707">
      <c r="B707" s="336"/>
      <c r="C707" s="336"/>
      <c r="D707" s="336"/>
      <c r="E707" s="336"/>
    </row>
    <row r="708">
      <c r="B708" s="336"/>
      <c r="C708" s="336"/>
      <c r="D708" s="336"/>
      <c r="E708" s="336"/>
    </row>
    <row r="709">
      <c r="B709" s="336"/>
      <c r="C709" s="336"/>
      <c r="D709" s="336"/>
      <c r="E709" s="336"/>
    </row>
    <row r="710">
      <c r="B710" s="336"/>
      <c r="C710" s="336"/>
      <c r="D710" s="336"/>
      <c r="E710" s="336"/>
    </row>
    <row r="711">
      <c r="B711" s="336"/>
      <c r="C711" s="336"/>
      <c r="D711" s="336"/>
      <c r="E711" s="336"/>
    </row>
    <row r="712">
      <c r="B712" s="336"/>
      <c r="C712" s="336"/>
      <c r="D712" s="336"/>
      <c r="E712" s="336"/>
    </row>
    <row r="713">
      <c r="B713" s="336"/>
      <c r="C713" s="336"/>
      <c r="D713" s="336"/>
      <c r="E713" s="336"/>
    </row>
    <row r="714">
      <c r="B714" s="336"/>
      <c r="C714" s="336"/>
      <c r="D714" s="336"/>
      <c r="E714" s="336"/>
    </row>
    <row r="715">
      <c r="B715" s="336"/>
      <c r="C715" s="336"/>
      <c r="D715" s="336"/>
      <c r="E715" s="336"/>
    </row>
    <row r="716">
      <c r="B716" s="336"/>
      <c r="C716" s="336"/>
      <c r="D716" s="336"/>
      <c r="E716" s="336"/>
    </row>
    <row r="717">
      <c r="B717" s="336"/>
      <c r="C717" s="336"/>
      <c r="D717" s="336"/>
      <c r="E717" s="336"/>
    </row>
    <row r="718">
      <c r="B718" s="336"/>
      <c r="C718" s="336"/>
      <c r="D718" s="336"/>
      <c r="E718" s="336"/>
    </row>
    <row r="719">
      <c r="B719" s="336"/>
      <c r="C719" s="336"/>
      <c r="D719" s="336"/>
      <c r="E719" s="336"/>
    </row>
    <row r="720">
      <c r="B720" s="336"/>
      <c r="C720" s="336"/>
      <c r="D720" s="336"/>
      <c r="E720" s="336"/>
    </row>
    <row r="721">
      <c r="B721" s="336"/>
      <c r="C721" s="336"/>
      <c r="D721" s="336"/>
      <c r="E721" s="336"/>
    </row>
    <row r="722">
      <c r="B722" s="336"/>
      <c r="C722" s="336"/>
      <c r="D722" s="336"/>
      <c r="E722" s="336"/>
    </row>
    <row r="723">
      <c r="B723" s="336"/>
      <c r="C723" s="336"/>
      <c r="D723" s="336"/>
      <c r="E723" s="336"/>
    </row>
    <row r="724">
      <c r="B724" s="336"/>
      <c r="C724" s="336"/>
      <c r="D724" s="336"/>
      <c r="E724" s="336"/>
    </row>
    <row r="725">
      <c r="B725" s="336"/>
      <c r="C725" s="336"/>
      <c r="D725" s="336"/>
      <c r="E725" s="336"/>
    </row>
    <row r="726">
      <c r="B726" s="336"/>
      <c r="C726" s="336"/>
      <c r="D726" s="336"/>
      <c r="E726" s="336"/>
    </row>
    <row r="727">
      <c r="B727" s="336"/>
      <c r="C727" s="336"/>
      <c r="D727" s="336"/>
      <c r="E727" s="336"/>
    </row>
    <row r="728">
      <c r="B728" s="336"/>
      <c r="C728" s="336"/>
      <c r="D728" s="336"/>
      <c r="E728" s="336"/>
    </row>
    <row r="729">
      <c r="B729" s="336"/>
      <c r="C729" s="336"/>
      <c r="D729" s="336"/>
      <c r="E729" s="336"/>
    </row>
    <row r="730">
      <c r="B730" s="336"/>
      <c r="C730" s="336"/>
      <c r="D730" s="336"/>
      <c r="E730" s="336"/>
    </row>
    <row r="731">
      <c r="B731" s="336"/>
      <c r="C731" s="336"/>
      <c r="D731" s="336"/>
      <c r="E731" s="336"/>
    </row>
    <row r="732">
      <c r="B732" s="336"/>
      <c r="C732" s="336"/>
      <c r="D732" s="336"/>
      <c r="E732" s="336"/>
    </row>
    <row r="733">
      <c r="B733" s="336"/>
      <c r="C733" s="336"/>
      <c r="D733" s="336"/>
      <c r="E733" s="336"/>
    </row>
    <row r="734">
      <c r="B734" s="336"/>
      <c r="C734" s="336"/>
      <c r="D734" s="336"/>
      <c r="E734" s="336"/>
    </row>
    <row r="735">
      <c r="B735" s="336"/>
      <c r="C735" s="336"/>
      <c r="D735" s="336"/>
      <c r="E735" s="336"/>
    </row>
    <row r="736">
      <c r="B736" s="336"/>
      <c r="C736" s="336"/>
      <c r="D736" s="336"/>
      <c r="E736" s="336"/>
    </row>
    <row r="737">
      <c r="B737" s="336"/>
      <c r="C737" s="336"/>
      <c r="D737" s="336"/>
      <c r="E737" s="336"/>
    </row>
    <row r="738">
      <c r="B738" s="336"/>
      <c r="C738" s="336"/>
      <c r="D738" s="336"/>
      <c r="E738" s="336"/>
    </row>
    <row r="739">
      <c r="B739" s="336"/>
      <c r="C739" s="336"/>
      <c r="D739" s="336"/>
      <c r="E739" s="336"/>
    </row>
    <row r="740">
      <c r="B740" s="336"/>
      <c r="C740" s="336"/>
      <c r="D740" s="336"/>
      <c r="E740" s="336"/>
    </row>
    <row r="741">
      <c r="B741" s="336"/>
      <c r="C741" s="336"/>
      <c r="D741" s="336"/>
      <c r="E741" s="336"/>
    </row>
    <row r="742">
      <c r="B742" s="336"/>
      <c r="C742" s="336"/>
      <c r="D742" s="336"/>
      <c r="E742" s="336"/>
    </row>
    <row r="743">
      <c r="B743" s="336"/>
      <c r="C743" s="336"/>
      <c r="D743" s="336"/>
      <c r="E743" s="336"/>
    </row>
    <row r="744">
      <c r="B744" s="336"/>
      <c r="C744" s="336"/>
      <c r="D744" s="336"/>
      <c r="E744" s="336"/>
    </row>
    <row r="745">
      <c r="B745" s="336"/>
      <c r="C745" s="336"/>
      <c r="D745" s="336"/>
      <c r="E745" s="336"/>
    </row>
    <row r="746">
      <c r="B746" s="336"/>
      <c r="C746" s="336"/>
      <c r="D746" s="336"/>
      <c r="E746" s="336"/>
    </row>
    <row r="747">
      <c r="B747" s="336"/>
      <c r="C747" s="336"/>
      <c r="D747" s="336"/>
      <c r="E747" s="336"/>
    </row>
    <row r="748">
      <c r="B748" s="336"/>
      <c r="C748" s="336"/>
      <c r="D748" s="336"/>
      <c r="E748" s="336"/>
    </row>
    <row r="749">
      <c r="B749" s="336"/>
      <c r="C749" s="336"/>
      <c r="D749" s="336"/>
      <c r="E749" s="336"/>
    </row>
    <row r="750">
      <c r="B750" s="336"/>
      <c r="C750" s="336"/>
      <c r="D750" s="336"/>
      <c r="E750" s="336"/>
    </row>
    <row r="751">
      <c r="B751" s="336"/>
      <c r="C751" s="336"/>
      <c r="D751" s="336"/>
      <c r="E751" s="336"/>
    </row>
    <row r="752">
      <c r="B752" s="336"/>
      <c r="C752" s="336"/>
      <c r="D752" s="336"/>
      <c r="E752" s="336"/>
    </row>
    <row r="753">
      <c r="B753" s="336"/>
      <c r="C753" s="336"/>
      <c r="D753" s="336"/>
      <c r="E753" s="336"/>
    </row>
    <row r="754">
      <c r="B754" s="336"/>
      <c r="C754" s="336"/>
      <c r="D754" s="336"/>
      <c r="E754" s="336"/>
    </row>
    <row r="755">
      <c r="B755" s="336"/>
      <c r="C755" s="336"/>
      <c r="D755" s="336"/>
      <c r="E755" s="336"/>
    </row>
    <row r="756">
      <c r="B756" s="336"/>
      <c r="C756" s="336"/>
      <c r="D756" s="336"/>
      <c r="E756" s="336"/>
    </row>
    <row r="757">
      <c r="B757" s="336"/>
      <c r="C757" s="336"/>
      <c r="D757" s="336"/>
      <c r="E757" s="336"/>
    </row>
    <row r="758">
      <c r="B758" s="336"/>
      <c r="C758" s="336"/>
      <c r="D758" s="336"/>
      <c r="E758" s="336"/>
    </row>
    <row r="759">
      <c r="B759" s="336"/>
      <c r="C759" s="336"/>
      <c r="D759" s="336"/>
      <c r="E759" s="336"/>
    </row>
    <row r="760">
      <c r="B760" s="336"/>
      <c r="C760" s="336"/>
      <c r="D760" s="336"/>
      <c r="E760" s="336"/>
    </row>
    <row r="761">
      <c r="B761" s="336"/>
      <c r="C761" s="336"/>
      <c r="D761" s="336"/>
      <c r="E761" s="336"/>
    </row>
    <row r="762">
      <c r="B762" s="336"/>
      <c r="C762" s="336"/>
      <c r="D762" s="336"/>
      <c r="E762" s="336"/>
    </row>
    <row r="763">
      <c r="B763" s="336"/>
      <c r="C763" s="336"/>
      <c r="D763" s="336"/>
      <c r="E763" s="336"/>
    </row>
    <row r="764">
      <c r="B764" s="336"/>
      <c r="C764" s="336"/>
      <c r="D764" s="336"/>
      <c r="E764" s="336"/>
    </row>
    <row r="765">
      <c r="B765" s="336"/>
      <c r="C765" s="336"/>
      <c r="D765" s="336"/>
      <c r="E765" s="336"/>
    </row>
    <row r="766">
      <c r="B766" s="336"/>
      <c r="C766" s="336"/>
      <c r="D766" s="336"/>
      <c r="E766" s="336"/>
    </row>
    <row r="767">
      <c r="B767" s="336"/>
      <c r="C767" s="336"/>
      <c r="D767" s="336"/>
      <c r="E767" s="336"/>
    </row>
    <row r="768">
      <c r="B768" s="336"/>
      <c r="C768" s="336"/>
      <c r="D768" s="336"/>
      <c r="E768" s="336"/>
    </row>
    <row r="769">
      <c r="B769" s="336"/>
      <c r="C769" s="336"/>
      <c r="D769" s="336"/>
      <c r="E769" s="336"/>
    </row>
    <row r="770">
      <c r="B770" s="336"/>
      <c r="C770" s="336"/>
      <c r="D770" s="336"/>
      <c r="E770" s="336"/>
    </row>
    <row r="771">
      <c r="B771" s="336"/>
      <c r="C771" s="336"/>
      <c r="D771" s="336"/>
      <c r="E771" s="336"/>
    </row>
    <row r="772">
      <c r="B772" s="336"/>
      <c r="C772" s="336"/>
      <c r="D772" s="336"/>
      <c r="E772" s="336"/>
    </row>
    <row r="773">
      <c r="B773" s="336"/>
      <c r="C773" s="336"/>
      <c r="D773" s="336"/>
      <c r="E773" s="336"/>
    </row>
    <row r="774">
      <c r="B774" s="336"/>
      <c r="C774" s="336"/>
      <c r="D774" s="336"/>
      <c r="E774" s="336"/>
    </row>
    <row r="775">
      <c r="B775" s="336"/>
      <c r="C775" s="336"/>
      <c r="D775" s="336"/>
      <c r="E775" s="336"/>
    </row>
    <row r="776">
      <c r="B776" s="336"/>
      <c r="C776" s="336"/>
      <c r="D776" s="336"/>
      <c r="E776" s="336"/>
    </row>
    <row r="777">
      <c r="B777" s="336"/>
      <c r="C777" s="336"/>
      <c r="D777" s="336"/>
      <c r="E777" s="336"/>
    </row>
    <row r="778">
      <c r="B778" s="336"/>
      <c r="C778" s="336"/>
      <c r="D778" s="336"/>
      <c r="E778" s="336"/>
    </row>
    <row r="779">
      <c r="B779" s="336"/>
      <c r="C779" s="336"/>
      <c r="D779" s="336"/>
      <c r="E779" s="336"/>
    </row>
    <row r="780">
      <c r="B780" s="336"/>
      <c r="C780" s="336"/>
      <c r="D780" s="336"/>
      <c r="E780" s="336"/>
    </row>
    <row r="781">
      <c r="B781" s="336"/>
      <c r="C781" s="336"/>
      <c r="D781" s="336"/>
      <c r="E781" s="336"/>
    </row>
    <row r="782">
      <c r="B782" s="336"/>
      <c r="C782" s="336"/>
      <c r="D782" s="336"/>
      <c r="E782" s="336"/>
    </row>
    <row r="783">
      <c r="B783" s="336"/>
      <c r="C783" s="336"/>
      <c r="D783" s="336"/>
      <c r="E783" s="336"/>
    </row>
    <row r="784">
      <c r="B784" s="336"/>
      <c r="C784" s="336"/>
      <c r="D784" s="336"/>
      <c r="E784" s="336"/>
    </row>
    <row r="785">
      <c r="B785" s="336"/>
      <c r="C785" s="336"/>
      <c r="D785" s="336"/>
      <c r="E785" s="336"/>
    </row>
    <row r="786">
      <c r="B786" s="336"/>
      <c r="C786" s="336"/>
      <c r="D786" s="336"/>
      <c r="E786" s="336"/>
    </row>
    <row r="787">
      <c r="B787" s="336"/>
      <c r="C787" s="336"/>
      <c r="D787" s="336"/>
      <c r="E787" s="336"/>
    </row>
    <row r="788">
      <c r="B788" s="336"/>
      <c r="C788" s="336"/>
      <c r="D788" s="336"/>
      <c r="E788" s="336"/>
    </row>
    <row r="789">
      <c r="B789" s="336"/>
      <c r="C789" s="336"/>
      <c r="D789" s="336"/>
      <c r="E789" s="336"/>
    </row>
    <row r="790">
      <c r="B790" s="336"/>
      <c r="C790" s="336"/>
      <c r="D790" s="336"/>
      <c r="E790" s="336"/>
    </row>
    <row r="791">
      <c r="B791" s="336"/>
      <c r="C791" s="336"/>
      <c r="D791" s="336"/>
      <c r="E791" s="336"/>
    </row>
    <row r="792">
      <c r="B792" s="336"/>
      <c r="C792" s="336"/>
      <c r="D792" s="336"/>
      <c r="E792" s="336"/>
    </row>
    <row r="793">
      <c r="B793" s="336"/>
      <c r="C793" s="336"/>
      <c r="D793" s="336"/>
      <c r="E793" s="336"/>
    </row>
    <row r="794">
      <c r="B794" s="336"/>
      <c r="C794" s="336"/>
      <c r="D794" s="336"/>
      <c r="E794" s="336"/>
    </row>
    <row r="795">
      <c r="B795" s="336"/>
      <c r="C795" s="336"/>
      <c r="D795" s="336"/>
      <c r="E795" s="336"/>
    </row>
    <row r="796">
      <c r="B796" s="336"/>
      <c r="C796" s="336"/>
      <c r="D796" s="336"/>
      <c r="E796" s="336"/>
    </row>
    <row r="797">
      <c r="B797" s="336"/>
      <c r="C797" s="336"/>
      <c r="D797" s="336"/>
      <c r="E797" s="336"/>
    </row>
    <row r="798">
      <c r="B798" s="336"/>
      <c r="C798" s="336"/>
      <c r="D798" s="336"/>
      <c r="E798" s="336"/>
    </row>
    <row r="799">
      <c r="B799" s="336"/>
      <c r="C799" s="336"/>
      <c r="D799" s="336"/>
      <c r="E799" s="336"/>
    </row>
    <row r="800">
      <c r="B800" s="336"/>
      <c r="C800" s="336"/>
      <c r="D800" s="336"/>
      <c r="E800" s="336"/>
    </row>
    <row r="801">
      <c r="B801" s="336"/>
      <c r="C801" s="336"/>
      <c r="D801" s="336"/>
      <c r="E801" s="336"/>
    </row>
    <row r="802">
      <c r="B802" s="336"/>
      <c r="C802" s="336"/>
      <c r="D802" s="336"/>
      <c r="E802" s="336"/>
    </row>
    <row r="803">
      <c r="B803" s="336"/>
      <c r="C803" s="336"/>
      <c r="D803" s="336"/>
      <c r="E803" s="336"/>
    </row>
    <row r="804">
      <c r="B804" s="336"/>
      <c r="C804" s="336"/>
      <c r="D804" s="336"/>
      <c r="E804" s="336"/>
    </row>
    <row r="805">
      <c r="B805" s="336"/>
      <c r="C805" s="336"/>
      <c r="D805" s="336"/>
      <c r="E805" s="336"/>
    </row>
    <row r="806">
      <c r="B806" s="336"/>
      <c r="C806" s="336"/>
      <c r="D806" s="336"/>
      <c r="E806" s="336"/>
    </row>
    <row r="807">
      <c r="B807" s="336"/>
      <c r="C807" s="336"/>
      <c r="D807" s="336"/>
      <c r="E807" s="336"/>
    </row>
    <row r="808">
      <c r="B808" s="336"/>
      <c r="C808" s="336"/>
      <c r="D808" s="336"/>
      <c r="E808" s="336"/>
    </row>
    <row r="809">
      <c r="B809" s="336"/>
      <c r="C809" s="336"/>
      <c r="D809" s="336"/>
      <c r="E809" s="336"/>
    </row>
    <row r="810">
      <c r="B810" s="336"/>
      <c r="C810" s="336"/>
      <c r="D810" s="336"/>
      <c r="E810" s="336"/>
    </row>
    <row r="811">
      <c r="B811" s="336"/>
      <c r="C811" s="336"/>
      <c r="D811" s="336"/>
      <c r="E811" s="336"/>
    </row>
    <row r="812">
      <c r="B812" s="336"/>
      <c r="C812" s="336"/>
      <c r="D812" s="336"/>
      <c r="E812" s="336"/>
    </row>
    <row r="813">
      <c r="B813" s="336"/>
      <c r="C813" s="336"/>
      <c r="D813" s="336"/>
      <c r="E813" s="336"/>
    </row>
    <row r="814">
      <c r="B814" s="336"/>
      <c r="C814" s="336"/>
      <c r="D814" s="336"/>
      <c r="E814" s="336"/>
    </row>
    <row r="815">
      <c r="B815" s="336"/>
      <c r="C815" s="336"/>
      <c r="D815" s="336"/>
      <c r="E815" s="336"/>
    </row>
    <row r="816">
      <c r="B816" s="336"/>
      <c r="C816" s="336"/>
      <c r="D816" s="336"/>
      <c r="E816" s="336"/>
    </row>
    <row r="817">
      <c r="B817" s="336"/>
      <c r="C817" s="336"/>
      <c r="D817" s="336"/>
      <c r="E817" s="336"/>
    </row>
    <row r="818">
      <c r="B818" s="336"/>
      <c r="C818" s="336"/>
      <c r="D818" s="336"/>
      <c r="E818" s="336"/>
    </row>
    <row r="819">
      <c r="B819" s="336"/>
      <c r="C819" s="336"/>
      <c r="D819" s="336"/>
      <c r="E819" s="336"/>
    </row>
    <row r="820">
      <c r="B820" s="336"/>
      <c r="C820" s="336"/>
      <c r="D820" s="336"/>
      <c r="E820" s="336"/>
    </row>
    <row r="821">
      <c r="B821" s="336"/>
      <c r="C821" s="336"/>
      <c r="D821" s="336"/>
      <c r="E821" s="336"/>
    </row>
    <row r="822">
      <c r="B822" s="336"/>
      <c r="C822" s="336"/>
      <c r="D822" s="336"/>
      <c r="E822" s="336"/>
    </row>
    <row r="823">
      <c r="B823" s="336"/>
      <c r="C823" s="336"/>
      <c r="D823" s="336"/>
      <c r="E823" s="336"/>
    </row>
    <row r="824">
      <c r="B824" s="336"/>
      <c r="C824" s="336"/>
      <c r="D824" s="336"/>
      <c r="E824" s="336"/>
    </row>
    <row r="825">
      <c r="B825" s="336"/>
      <c r="C825" s="336"/>
      <c r="D825" s="336"/>
      <c r="E825" s="336"/>
    </row>
    <row r="826">
      <c r="B826" s="336"/>
      <c r="C826" s="336"/>
      <c r="D826" s="336"/>
      <c r="E826" s="336"/>
    </row>
    <row r="827">
      <c r="B827" s="336"/>
      <c r="C827" s="336"/>
      <c r="D827" s="336"/>
      <c r="E827" s="336"/>
    </row>
    <row r="828">
      <c r="B828" s="336"/>
      <c r="C828" s="336"/>
      <c r="D828" s="336"/>
      <c r="E828" s="336"/>
    </row>
    <row r="829">
      <c r="B829" s="336"/>
      <c r="C829" s="336"/>
      <c r="D829" s="336"/>
      <c r="E829" s="336"/>
    </row>
    <row r="830">
      <c r="B830" s="336"/>
      <c r="C830" s="336"/>
      <c r="D830" s="336"/>
      <c r="E830" s="336"/>
    </row>
    <row r="831">
      <c r="B831" s="336"/>
      <c r="C831" s="336"/>
      <c r="D831" s="336"/>
      <c r="E831" s="336"/>
    </row>
    <row r="832">
      <c r="B832" s="336"/>
      <c r="C832" s="336"/>
      <c r="D832" s="336"/>
      <c r="E832" s="336"/>
    </row>
    <row r="833">
      <c r="B833" s="336"/>
      <c r="C833" s="336"/>
      <c r="D833" s="336"/>
      <c r="E833" s="336"/>
    </row>
    <row r="834">
      <c r="B834" s="336"/>
      <c r="C834" s="336"/>
      <c r="D834" s="336"/>
      <c r="E834" s="336"/>
    </row>
    <row r="835">
      <c r="B835" s="336"/>
      <c r="C835" s="336"/>
      <c r="D835" s="336"/>
      <c r="E835" s="336"/>
    </row>
    <row r="836">
      <c r="B836" s="336"/>
      <c r="C836" s="336"/>
      <c r="D836" s="336"/>
      <c r="E836" s="336"/>
    </row>
    <row r="837">
      <c r="B837" s="336"/>
      <c r="C837" s="336"/>
      <c r="D837" s="336"/>
      <c r="E837" s="336"/>
    </row>
    <row r="838">
      <c r="B838" s="336"/>
      <c r="C838" s="336"/>
      <c r="D838" s="336"/>
      <c r="E838" s="336"/>
    </row>
    <row r="839">
      <c r="B839" s="336"/>
      <c r="C839" s="336"/>
      <c r="D839" s="336"/>
      <c r="E839" s="336"/>
    </row>
    <row r="840">
      <c r="B840" s="336"/>
      <c r="C840" s="336"/>
      <c r="D840" s="336"/>
      <c r="E840" s="336"/>
    </row>
    <row r="841">
      <c r="B841" s="336"/>
      <c r="C841" s="336"/>
      <c r="D841" s="336"/>
      <c r="E841" s="336"/>
    </row>
    <row r="842">
      <c r="B842" s="336"/>
      <c r="C842" s="336"/>
      <c r="D842" s="336"/>
      <c r="E842" s="336"/>
    </row>
    <row r="843">
      <c r="B843" s="336"/>
      <c r="C843" s="336"/>
      <c r="D843" s="336"/>
      <c r="E843" s="336"/>
    </row>
    <row r="844">
      <c r="B844" s="336"/>
      <c r="C844" s="336"/>
      <c r="D844" s="336"/>
      <c r="E844" s="336"/>
    </row>
    <row r="845">
      <c r="B845" s="336"/>
      <c r="C845" s="336"/>
      <c r="D845" s="336"/>
      <c r="E845" s="336"/>
    </row>
    <row r="846">
      <c r="B846" s="336"/>
      <c r="C846" s="336"/>
      <c r="D846" s="336"/>
      <c r="E846" s="336"/>
    </row>
    <row r="847">
      <c r="B847" s="336"/>
      <c r="C847" s="336"/>
      <c r="D847" s="336"/>
      <c r="E847" s="336"/>
    </row>
    <row r="848">
      <c r="B848" s="336"/>
      <c r="C848" s="336"/>
      <c r="D848" s="336"/>
      <c r="E848" s="336"/>
    </row>
    <row r="849">
      <c r="B849" s="336"/>
      <c r="C849" s="336"/>
      <c r="D849" s="336"/>
      <c r="E849" s="336"/>
    </row>
    <row r="850">
      <c r="B850" s="336"/>
      <c r="C850" s="336"/>
      <c r="D850" s="336"/>
      <c r="E850" s="336"/>
    </row>
    <row r="851">
      <c r="B851" s="336"/>
      <c r="C851" s="336"/>
      <c r="D851" s="336"/>
      <c r="E851" s="336"/>
    </row>
    <row r="852">
      <c r="B852" s="336"/>
      <c r="C852" s="336"/>
      <c r="D852" s="336"/>
      <c r="E852" s="336"/>
    </row>
    <row r="853">
      <c r="B853" s="336"/>
      <c r="C853" s="336"/>
      <c r="D853" s="336"/>
      <c r="E853" s="336"/>
    </row>
    <row r="854">
      <c r="B854" s="336"/>
      <c r="C854" s="336"/>
      <c r="D854" s="336"/>
      <c r="E854" s="336"/>
    </row>
    <row r="855">
      <c r="B855" s="336"/>
      <c r="C855" s="336"/>
      <c r="D855" s="336"/>
      <c r="E855" s="336"/>
    </row>
    <row r="856">
      <c r="B856" s="336"/>
      <c r="C856" s="336"/>
      <c r="D856" s="336"/>
      <c r="E856" s="336"/>
    </row>
    <row r="857">
      <c r="B857" s="336"/>
      <c r="C857" s="336"/>
      <c r="D857" s="336"/>
      <c r="E857" s="336"/>
    </row>
    <row r="858">
      <c r="B858" s="336"/>
      <c r="C858" s="336"/>
      <c r="D858" s="336"/>
      <c r="E858" s="336"/>
    </row>
    <row r="859">
      <c r="B859" s="336"/>
      <c r="C859" s="336"/>
      <c r="D859" s="336"/>
      <c r="E859" s="336"/>
    </row>
    <row r="860">
      <c r="B860" s="336"/>
      <c r="C860" s="336"/>
      <c r="D860" s="336"/>
      <c r="E860" s="336"/>
    </row>
    <row r="861">
      <c r="B861" s="336"/>
      <c r="C861" s="336"/>
      <c r="D861" s="336"/>
      <c r="E861" s="336"/>
    </row>
    <row r="862">
      <c r="B862" s="336"/>
      <c r="C862" s="336"/>
      <c r="D862" s="336"/>
      <c r="E862" s="336"/>
    </row>
    <row r="863">
      <c r="B863" s="336"/>
      <c r="C863" s="336"/>
      <c r="D863" s="336"/>
      <c r="E863" s="336"/>
    </row>
    <row r="864">
      <c r="B864" s="336"/>
      <c r="C864" s="336"/>
      <c r="D864" s="336"/>
      <c r="E864" s="336"/>
    </row>
    <row r="865">
      <c r="B865" s="336"/>
      <c r="C865" s="336"/>
      <c r="D865" s="336"/>
      <c r="E865" s="336"/>
    </row>
    <row r="866">
      <c r="B866" s="336"/>
      <c r="C866" s="336"/>
      <c r="D866" s="336"/>
      <c r="E866" s="336"/>
    </row>
    <row r="867">
      <c r="B867" s="336"/>
      <c r="C867" s="336"/>
      <c r="D867" s="336"/>
      <c r="E867" s="336"/>
    </row>
    <row r="868">
      <c r="B868" s="336"/>
      <c r="C868" s="336"/>
      <c r="D868" s="336"/>
      <c r="E868" s="336"/>
    </row>
    <row r="869">
      <c r="B869" s="336"/>
      <c r="C869" s="336"/>
      <c r="D869" s="336"/>
      <c r="E869" s="336"/>
    </row>
    <row r="870">
      <c r="B870" s="336"/>
      <c r="C870" s="336"/>
      <c r="D870" s="336"/>
      <c r="E870" s="336"/>
    </row>
    <row r="871">
      <c r="B871" s="336"/>
      <c r="C871" s="336"/>
      <c r="D871" s="336"/>
      <c r="E871" s="336"/>
    </row>
    <row r="872">
      <c r="B872" s="336"/>
      <c r="C872" s="336"/>
      <c r="D872" s="336"/>
      <c r="E872" s="336"/>
    </row>
    <row r="873">
      <c r="B873" s="336"/>
      <c r="C873" s="336"/>
      <c r="D873" s="336"/>
      <c r="E873" s="336"/>
    </row>
    <row r="874">
      <c r="B874" s="336"/>
      <c r="C874" s="336"/>
      <c r="D874" s="336"/>
      <c r="E874" s="336"/>
    </row>
    <row r="875">
      <c r="B875" s="336"/>
      <c r="C875" s="336"/>
      <c r="D875" s="336"/>
      <c r="E875" s="336"/>
    </row>
    <row r="876">
      <c r="B876" s="336"/>
      <c r="C876" s="336"/>
      <c r="D876" s="336"/>
      <c r="E876" s="336"/>
    </row>
    <row r="877">
      <c r="B877" s="336"/>
      <c r="C877" s="336"/>
      <c r="D877" s="336"/>
      <c r="E877" s="336"/>
    </row>
    <row r="878">
      <c r="B878" s="336"/>
      <c r="C878" s="336"/>
      <c r="D878" s="336"/>
      <c r="E878" s="336"/>
    </row>
    <row r="879">
      <c r="B879" s="336"/>
      <c r="C879" s="336"/>
      <c r="D879" s="336"/>
      <c r="E879" s="336"/>
    </row>
    <row r="880">
      <c r="B880" s="336"/>
      <c r="C880" s="336"/>
      <c r="D880" s="336"/>
      <c r="E880" s="336"/>
    </row>
    <row r="881">
      <c r="B881" s="336"/>
      <c r="C881" s="336"/>
      <c r="D881" s="336"/>
      <c r="E881" s="336"/>
    </row>
    <row r="882">
      <c r="B882" s="336"/>
      <c r="C882" s="336"/>
      <c r="D882" s="336"/>
      <c r="E882" s="336"/>
    </row>
    <row r="883">
      <c r="B883" s="336"/>
      <c r="C883" s="336"/>
      <c r="D883" s="336"/>
      <c r="E883" s="336"/>
    </row>
    <row r="884">
      <c r="B884" s="336"/>
      <c r="C884" s="336"/>
      <c r="D884" s="336"/>
      <c r="E884" s="336"/>
    </row>
    <row r="885">
      <c r="B885" s="336"/>
      <c r="C885" s="336"/>
      <c r="D885" s="336"/>
      <c r="E885" s="336"/>
    </row>
    <row r="886">
      <c r="B886" s="336"/>
      <c r="C886" s="336"/>
      <c r="D886" s="336"/>
      <c r="E886" s="336"/>
    </row>
    <row r="887">
      <c r="B887" s="336"/>
      <c r="C887" s="336"/>
      <c r="D887" s="336"/>
      <c r="E887" s="336"/>
    </row>
    <row r="888">
      <c r="B888" s="336"/>
      <c r="C888" s="336"/>
      <c r="D888" s="336"/>
      <c r="E888" s="336"/>
    </row>
    <row r="889">
      <c r="B889" s="336"/>
      <c r="C889" s="336"/>
      <c r="D889" s="336"/>
      <c r="E889" s="336"/>
    </row>
    <row r="890">
      <c r="B890" s="336"/>
      <c r="C890" s="336"/>
      <c r="D890" s="336"/>
      <c r="E890" s="336"/>
    </row>
    <row r="891">
      <c r="B891" s="336"/>
      <c r="C891" s="336"/>
      <c r="D891" s="336"/>
      <c r="E891" s="336"/>
    </row>
    <row r="892">
      <c r="B892" s="336"/>
      <c r="C892" s="336"/>
      <c r="D892" s="336"/>
      <c r="E892" s="336"/>
    </row>
    <row r="893">
      <c r="B893" s="336"/>
      <c r="C893" s="336"/>
      <c r="D893" s="336"/>
      <c r="E893" s="336"/>
    </row>
    <row r="894">
      <c r="B894" s="336"/>
      <c r="C894" s="336"/>
      <c r="D894" s="336"/>
      <c r="E894" s="336"/>
    </row>
    <row r="895">
      <c r="B895" s="336"/>
      <c r="C895" s="336"/>
      <c r="D895" s="336"/>
      <c r="E895" s="336"/>
    </row>
    <row r="896">
      <c r="B896" s="336"/>
      <c r="C896" s="336"/>
      <c r="D896" s="336"/>
      <c r="E896" s="336"/>
    </row>
    <row r="897">
      <c r="B897" s="336"/>
      <c r="C897" s="336"/>
      <c r="D897" s="336"/>
      <c r="E897" s="336"/>
    </row>
    <row r="898">
      <c r="B898" s="336"/>
      <c r="C898" s="336"/>
      <c r="D898" s="336"/>
      <c r="E898" s="336"/>
    </row>
    <row r="899">
      <c r="B899" s="336"/>
      <c r="C899" s="336"/>
      <c r="D899" s="336"/>
      <c r="E899" s="336"/>
    </row>
    <row r="900">
      <c r="B900" s="336"/>
      <c r="C900" s="336"/>
      <c r="D900" s="336"/>
      <c r="E900" s="336"/>
    </row>
    <row r="901">
      <c r="B901" s="336"/>
      <c r="C901" s="336"/>
      <c r="D901" s="336"/>
      <c r="E901" s="336"/>
    </row>
    <row r="902">
      <c r="B902" s="336"/>
      <c r="C902" s="336"/>
      <c r="D902" s="336"/>
      <c r="E902" s="336"/>
    </row>
    <row r="903">
      <c r="B903" s="336"/>
      <c r="C903" s="336"/>
      <c r="D903" s="336"/>
      <c r="E903" s="336"/>
    </row>
    <row r="904">
      <c r="B904" s="336"/>
      <c r="C904" s="336"/>
      <c r="D904" s="336"/>
      <c r="E904" s="336"/>
    </row>
    <row r="905">
      <c r="B905" s="336"/>
      <c r="C905" s="336"/>
      <c r="D905" s="336"/>
      <c r="E905" s="336"/>
    </row>
    <row r="906">
      <c r="B906" s="336"/>
      <c r="C906" s="336"/>
      <c r="D906" s="336"/>
      <c r="E906" s="336"/>
    </row>
    <row r="907">
      <c r="B907" s="336"/>
      <c r="C907" s="336"/>
      <c r="D907" s="336"/>
      <c r="E907" s="336"/>
    </row>
    <row r="908">
      <c r="B908" s="336"/>
      <c r="C908" s="336"/>
      <c r="D908" s="336"/>
      <c r="E908" s="336"/>
    </row>
    <row r="909">
      <c r="B909" s="336"/>
      <c r="C909" s="336"/>
      <c r="D909" s="336"/>
      <c r="E909" s="336"/>
    </row>
    <row r="910">
      <c r="B910" s="336"/>
      <c r="C910" s="336"/>
      <c r="D910" s="336"/>
      <c r="E910" s="336"/>
    </row>
    <row r="911">
      <c r="B911" s="336"/>
      <c r="C911" s="336"/>
      <c r="D911" s="336"/>
      <c r="E911" s="336"/>
    </row>
    <row r="912">
      <c r="B912" s="336"/>
      <c r="C912" s="336"/>
      <c r="D912" s="336"/>
      <c r="E912" s="336"/>
    </row>
    <row r="913">
      <c r="B913" s="336"/>
      <c r="C913" s="336"/>
      <c r="D913" s="336"/>
      <c r="E913" s="336"/>
    </row>
    <row r="914">
      <c r="B914" s="336"/>
      <c r="C914" s="336"/>
      <c r="D914" s="336"/>
      <c r="E914" s="336"/>
    </row>
    <row r="915">
      <c r="B915" s="336"/>
      <c r="C915" s="336"/>
      <c r="D915" s="336"/>
      <c r="E915" s="336"/>
    </row>
    <row r="916">
      <c r="B916" s="336"/>
      <c r="C916" s="336"/>
      <c r="D916" s="336"/>
      <c r="E916" s="336"/>
    </row>
    <row r="917">
      <c r="B917" s="336"/>
      <c r="C917" s="336"/>
      <c r="D917" s="336"/>
      <c r="E917" s="336"/>
    </row>
    <row r="918">
      <c r="B918" s="336"/>
      <c r="C918" s="336"/>
      <c r="D918" s="336"/>
      <c r="E918" s="336"/>
    </row>
    <row r="919">
      <c r="B919" s="336"/>
      <c r="C919" s="336"/>
      <c r="D919" s="336"/>
      <c r="E919" s="336"/>
    </row>
    <row r="920">
      <c r="B920" s="336"/>
      <c r="C920" s="336"/>
      <c r="D920" s="336"/>
      <c r="E920" s="336"/>
    </row>
    <row r="921">
      <c r="B921" s="336"/>
      <c r="C921" s="336"/>
      <c r="D921" s="336"/>
      <c r="E921" s="336"/>
    </row>
    <row r="922">
      <c r="B922" s="336"/>
      <c r="C922" s="336"/>
      <c r="D922" s="336"/>
      <c r="E922" s="336"/>
    </row>
    <row r="923">
      <c r="B923" s="336"/>
      <c r="C923" s="336"/>
      <c r="D923" s="336"/>
      <c r="E923" s="336"/>
    </row>
    <row r="924">
      <c r="B924" s="336"/>
      <c r="C924" s="336"/>
      <c r="D924" s="336"/>
      <c r="E924" s="336"/>
    </row>
    <row r="925">
      <c r="B925" s="336"/>
      <c r="C925" s="336"/>
      <c r="D925" s="336"/>
      <c r="E925" s="336"/>
    </row>
    <row r="926">
      <c r="B926" s="336"/>
      <c r="C926" s="336"/>
      <c r="D926" s="336"/>
      <c r="E926" s="336"/>
    </row>
    <row r="927">
      <c r="B927" s="336"/>
      <c r="C927" s="336"/>
      <c r="D927" s="336"/>
      <c r="E927" s="336"/>
    </row>
    <row r="928">
      <c r="B928" s="336"/>
      <c r="C928" s="336"/>
      <c r="D928" s="336"/>
      <c r="E928" s="336"/>
    </row>
    <row r="929">
      <c r="B929" s="336"/>
      <c r="C929" s="336"/>
      <c r="D929" s="336"/>
      <c r="E929" s="336"/>
    </row>
    <row r="930">
      <c r="B930" s="336"/>
      <c r="C930" s="336"/>
      <c r="D930" s="336"/>
      <c r="E930" s="336"/>
    </row>
    <row r="931">
      <c r="B931" s="336"/>
      <c r="C931" s="336"/>
      <c r="D931" s="336"/>
      <c r="E931" s="336"/>
    </row>
    <row r="932">
      <c r="B932" s="336"/>
      <c r="C932" s="336"/>
      <c r="D932" s="336"/>
      <c r="E932" s="336"/>
    </row>
    <row r="933">
      <c r="B933" s="336"/>
      <c r="C933" s="336"/>
      <c r="D933" s="336"/>
      <c r="E933" s="336"/>
    </row>
    <row r="934">
      <c r="B934" s="336"/>
      <c r="C934" s="336"/>
      <c r="D934" s="336"/>
      <c r="E934" s="336"/>
    </row>
    <row r="935">
      <c r="B935" s="336"/>
      <c r="C935" s="336"/>
      <c r="D935" s="336"/>
      <c r="E935" s="336"/>
    </row>
    <row r="936">
      <c r="B936" s="336"/>
      <c r="C936" s="336"/>
      <c r="D936" s="336"/>
      <c r="E936" s="336"/>
    </row>
    <row r="937">
      <c r="B937" s="336"/>
      <c r="C937" s="336"/>
      <c r="D937" s="336"/>
      <c r="E937" s="336"/>
    </row>
    <row r="938">
      <c r="B938" s="336"/>
      <c r="C938" s="336"/>
      <c r="D938" s="336"/>
      <c r="E938" s="336"/>
    </row>
    <row r="939">
      <c r="B939" s="336"/>
      <c r="C939" s="336"/>
      <c r="D939" s="336"/>
      <c r="E939" s="336"/>
    </row>
    <row r="940">
      <c r="B940" s="336"/>
      <c r="C940" s="336"/>
      <c r="D940" s="336"/>
      <c r="E940" s="336"/>
    </row>
    <row r="941">
      <c r="B941" s="336"/>
      <c r="C941" s="336"/>
      <c r="D941" s="336"/>
      <c r="E941" s="336"/>
    </row>
    <row r="942">
      <c r="B942" s="336"/>
      <c r="C942" s="336"/>
      <c r="D942" s="336"/>
      <c r="E942" s="336"/>
    </row>
    <row r="943">
      <c r="B943" s="336"/>
      <c r="C943" s="336"/>
      <c r="D943" s="336"/>
      <c r="E943" s="336"/>
    </row>
    <row r="944">
      <c r="B944" s="336"/>
      <c r="C944" s="336"/>
      <c r="D944" s="336"/>
      <c r="E944" s="336"/>
    </row>
    <row r="945">
      <c r="B945" s="336"/>
      <c r="C945" s="336"/>
      <c r="D945" s="336"/>
      <c r="E945" s="336"/>
    </row>
    <row r="946">
      <c r="B946" s="336"/>
      <c r="C946" s="336"/>
      <c r="D946" s="336"/>
      <c r="E946" s="336"/>
    </row>
    <row r="947">
      <c r="B947" s="336"/>
      <c r="C947" s="336"/>
      <c r="D947" s="336"/>
      <c r="E947" s="336"/>
    </row>
    <row r="948">
      <c r="B948" s="336"/>
      <c r="C948" s="336"/>
      <c r="D948" s="336"/>
      <c r="E948" s="336"/>
    </row>
    <row r="949">
      <c r="B949" s="336"/>
      <c r="C949" s="336"/>
      <c r="D949" s="336"/>
      <c r="E949" s="336"/>
    </row>
    <row r="950">
      <c r="B950" s="336"/>
      <c r="C950" s="336"/>
      <c r="D950" s="336"/>
      <c r="E950" s="336"/>
    </row>
    <row r="951">
      <c r="B951" s="336"/>
      <c r="C951" s="336"/>
      <c r="D951" s="336"/>
      <c r="E951" s="336"/>
    </row>
    <row r="952">
      <c r="B952" s="336"/>
      <c r="C952" s="336"/>
      <c r="D952" s="336"/>
      <c r="E952" s="336"/>
    </row>
    <row r="953">
      <c r="B953" s="336"/>
      <c r="C953" s="336"/>
      <c r="D953" s="336"/>
      <c r="E953" s="336"/>
    </row>
    <row r="954">
      <c r="B954" s="336"/>
      <c r="C954" s="336"/>
      <c r="D954" s="336"/>
      <c r="E954" s="336"/>
    </row>
    <row r="955">
      <c r="B955" s="336"/>
      <c r="C955" s="336"/>
      <c r="D955" s="336"/>
      <c r="E955" s="336"/>
    </row>
    <row r="956">
      <c r="B956" s="336"/>
      <c r="C956" s="336"/>
      <c r="D956" s="336"/>
      <c r="E956" s="336"/>
    </row>
    <row r="957">
      <c r="B957" s="336"/>
      <c r="C957" s="336"/>
      <c r="D957" s="336"/>
      <c r="E957" s="336"/>
    </row>
    <row r="958">
      <c r="B958" s="336"/>
      <c r="C958" s="336"/>
      <c r="D958" s="336"/>
      <c r="E958" s="336"/>
    </row>
    <row r="959">
      <c r="B959" s="336"/>
      <c r="C959" s="336"/>
      <c r="D959" s="336"/>
      <c r="E959" s="336"/>
    </row>
    <row r="960">
      <c r="B960" s="336"/>
      <c r="C960" s="336"/>
      <c r="D960" s="336"/>
      <c r="E960" s="336"/>
    </row>
    <row r="961">
      <c r="B961" s="336"/>
      <c r="C961" s="336"/>
      <c r="D961" s="336"/>
      <c r="E961" s="336"/>
    </row>
    <row r="962">
      <c r="B962" s="336"/>
      <c r="C962" s="336"/>
      <c r="D962" s="336"/>
      <c r="E962" s="336"/>
    </row>
    <row r="963">
      <c r="B963" s="336"/>
      <c r="C963" s="336"/>
      <c r="D963" s="336"/>
      <c r="E963" s="336"/>
    </row>
    <row r="964">
      <c r="B964" s="336"/>
      <c r="C964" s="336"/>
      <c r="D964" s="336"/>
      <c r="E964" s="336"/>
    </row>
    <row r="965">
      <c r="B965" s="336"/>
      <c r="C965" s="336"/>
      <c r="D965" s="336"/>
      <c r="E965" s="336"/>
    </row>
    <row r="966">
      <c r="B966" s="336"/>
      <c r="C966" s="336"/>
      <c r="D966" s="336"/>
      <c r="E966" s="336"/>
    </row>
    <row r="967">
      <c r="B967" s="336"/>
      <c r="C967" s="336"/>
      <c r="D967" s="336"/>
      <c r="E967" s="336"/>
    </row>
    <row r="968">
      <c r="B968" s="336"/>
      <c r="C968" s="336"/>
      <c r="D968" s="336"/>
      <c r="E968" s="336"/>
    </row>
    <row r="969">
      <c r="B969" s="336"/>
      <c r="C969" s="336"/>
      <c r="D969" s="336"/>
      <c r="E969" s="336"/>
    </row>
    <row r="970">
      <c r="B970" s="336"/>
      <c r="C970" s="336"/>
      <c r="D970" s="336"/>
      <c r="E970" s="336"/>
    </row>
    <row r="971">
      <c r="B971" s="336"/>
      <c r="C971" s="336"/>
      <c r="D971" s="336"/>
      <c r="E971" s="336"/>
    </row>
    <row r="972">
      <c r="B972" s="336"/>
      <c r="C972" s="336"/>
      <c r="D972" s="336"/>
      <c r="E972" s="336"/>
    </row>
    <row r="973">
      <c r="B973" s="336"/>
      <c r="C973" s="336"/>
      <c r="D973" s="336"/>
      <c r="E973" s="336"/>
    </row>
    <row r="974">
      <c r="B974" s="336"/>
      <c r="C974" s="336"/>
      <c r="D974" s="336"/>
      <c r="E974" s="336"/>
    </row>
    <row r="975">
      <c r="B975" s="336"/>
      <c r="C975" s="336"/>
      <c r="D975" s="336"/>
      <c r="E975" s="336"/>
    </row>
    <row r="976">
      <c r="B976" s="336"/>
      <c r="C976" s="336"/>
      <c r="D976" s="336"/>
      <c r="E976" s="336"/>
    </row>
    <row r="977">
      <c r="B977" s="336"/>
      <c r="C977" s="336"/>
      <c r="D977" s="336"/>
      <c r="E977" s="336"/>
    </row>
    <row r="978">
      <c r="B978" s="336"/>
      <c r="C978" s="336"/>
      <c r="D978" s="336"/>
      <c r="E978" s="336"/>
    </row>
    <row r="979">
      <c r="B979" s="336"/>
      <c r="C979" s="336"/>
      <c r="D979" s="336"/>
      <c r="E979" s="336"/>
    </row>
    <row r="980">
      <c r="B980" s="336"/>
      <c r="C980" s="336"/>
      <c r="D980" s="336"/>
      <c r="E980" s="336"/>
    </row>
    <row r="981">
      <c r="B981" s="336"/>
      <c r="C981" s="336"/>
      <c r="D981" s="336"/>
      <c r="E981" s="336"/>
    </row>
    <row r="982">
      <c r="B982" s="336"/>
      <c r="C982" s="336"/>
      <c r="D982" s="336"/>
      <c r="E982" s="336"/>
    </row>
    <row r="983">
      <c r="B983" s="336"/>
      <c r="C983" s="336"/>
      <c r="D983" s="336"/>
      <c r="E983" s="336"/>
    </row>
    <row r="984">
      <c r="B984" s="336"/>
      <c r="C984" s="336"/>
      <c r="D984" s="336"/>
      <c r="E984" s="336"/>
    </row>
    <row r="985">
      <c r="B985" s="336"/>
      <c r="C985" s="336"/>
      <c r="D985" s="336"/>
      <c r="E985" s="336"/>
    </row>
    <row r="986">
      <c r="B986" s="336"/>
      <c r="C986" s="336"/>
      <c r="D986" s="336"/>
      <c r="E986" s="336"/>
    </row>
    <row r="987">
      <c r="B987" s="336"/>
      <c r="C987" s="336"/>
      <c r="D987" s="336"/>
      <c r="E987" s="336"/>
    </row>
    <row r="988">
      <c r="B988" s="336"/>
      <c r="C988" s="336"/>
      <c r="D988" s="336"/>
      <c r="E988" s="336"/>
    </row>
    <row r="989">
      <c r="B989" s="336"/>
      <c r="C989" s="336"/>
      <c r="D989" s="336"/>
      <c r="E989" s="336"/>
    </row>
    <row r="990">
      <c r="B990" s="336"/>
      <c r="C990" s="336"/>
      <c r="D990" s="336"/>
      <c r="E990" s="336"/>
    </row>
    <row r="991">
      <c r="B991" s="336"/>
      <c r="C991" s="336"/>
      <c r="D991" s="336"/>
      <c r="E991" s="336"/>
    </row>
    <row r="992">
      <c r="B992" s="336"/>
      <c r="C992" s="336"/>
      <c r="D992" s="336"/>
      <c r="E992" s="336"/>
    </row>
    <row r="993">
      <c r="B993" s="336"/>
      <c r="C993" s="336"/>
      <c r="D993" s="336"/>
      <c r="E993" s="336"/>
    </row>
    <row r="994">
      <c r="B994" s="336"/>
      <c r="C994" s="336"/>
      <c r="D994" s="336"/>
      <c r="E994" s="336"/>
    </row>
    <row r="995">
      <c r="B995" s="336"/>
      <c r="C995" s="336"/>
      <c r="D995" s="336"/>
      <c r="E995" s="336"/>
    </row>
    <row r="996">
      <c r="B996" s="336"/>
      <c r="C996" s="336"/>
      <c r="D996" s="336"/>
      <c r="E996" s="336"/>
    </row>
    <row r="997">
      <c r="B997" s="336"/>
      <c r="C997" s="336"/>
      <c r="D997" s="336"/>
      <c r="E997" s="336"/>
    </row>
    <row r="998">
      <c r="B998" s="336"/>
      <c r="C998" s="336"/>
      <c r="D998" s="336"/>
      <c r="E998" s="336"/>
    </row>
    <row r="999">
      <c r="B999" s="336"/>
      <c r="C999" s="336"/>
      <c r="D999" s="336"/>
      <c r="E999" s="336"/>
    </row>
    <row r="1000">
      <c r="B1000" s="336"/>
      <c r="C1000" s="336"/>
      <c r="D1000" s="336"/>
      <c r="E1000" s="336"/>
    </row>
    <row r="1001">
      <c r="B1001" s="336"/>
      <c r="C1001" s="336"/>
      <c r="D1001" s="336"/>
      <c r="E1001" s="33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hidden="1" min="1" max="1" width="11.75"/>
    <col customWidth="1" min="12" max="12" width="29.88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>
      <c r="A3" s="338">
        <v>44773.0</v>
      </c>
      <c r="B3" s="68" t="s">
        <v>52</v>
      </c>
      <c r="C3" s="68" t="s">
        <v>499</v>
      </c>
      <c r="D3" s="234" t="s">
        <v>500</v>
      </c>
      <c r="E3" s="338">
        <v>44774.0</v>
      </c>
      <c r="F3" s="339">
        <v>0.041666666666666664</v>
      </c>
      <c r="G3" s="339">
        <v>0.4583333333333333</v>
      </c>
      <c r="H3" s="68">
        <v>10.0</v>
      </c>
      <c r="I3" s="68">
        <v>2.0</v>
      </c>
      <c r="J3" s="68">
        <v>3.0</v>
      </c>
      <c r="K3" s="68">
        <v>5.0</v>
      </c>
    </row>
    <row r="4">
      <c r="A4" s="338">
        <v>44773.0</v>
      </c>
      <c r="B4" s="68" t="s">
        <v>123</v>
      </c>
      <c r="C4" s="68" t="s">
        <v>23</v>
      </c>
      <c r="D4" s="340" t="s">
        <v>500</v>
      </c>
      <c r="E4" s="338">
        <v>44774.0</v>
      </c>
      <c r="F4" s="339">
        <v>0.020833333333333332</v>
      </c>
      <c r="G4" s="339">
        <v>0.25</v>
      </c>
      <c r="H4" s="68">
        <v>5.5</v>
      </c>
      <c r="I4" s="68">
        <v>0.0</v>
      </c>
      <c r="J4" s="68">
        <v>0.0</v>
      </c>
      <c r="K4" s="68">
        <v>5.5</v>
      </c>
    </row>
    <row r="5">
      <c r="A5" s="338">
        <v>44773.0</v>
      </c>
      <c r="B5" s="68" t="s">
        <v>501</v>
      </c>
      <c r="C5" s="68" t="s">
        <v>23</v>
      </c>
      <c r="D5" s="340" t="s">
        <v>500</v>
      </c>
      <c r="E5" s="338">
        <v>44774.0</v>
      </c>
      <c r="F5" s="339">
        <v>0.25</v>
      </c>
      <c r="G5" s="339">
        <v>0.4583333333333333</v>
      </c>
      <c r="H5" s="68">
        <v>5.0</v>
      </c>
      <c r="I5" s="68">
        <v>0.0</v>
      </c>
      <c r="J5" s="68">
        <v>5.0</v>
      </c>
      <c r="K5" s="68">
        <v>0.0</v>
      </c>
    </row>
    <row r="6" hidden="1">
      <c r="A6" s="338">
        <v>44773.0</v>
      </c>
      <c r="B6" s="68" t="s">
        <v>502</v>
      </c>
      <c r="C6" s="68" t="s">
        <v>85</v>
      </c>
      <c r="D6" s="340" t="s">
        <v>500</v>
      </c>
      <c r="E6" s="338">
        <v>44774.0</v>
      </c>
      <c r="F6" s="68">
        <v>0.0</v>
      </c>
      <c r="G6" s="68">
        <v>0.0</v>
      </c>
      <c r="H6" s="68">
        <v>0.0</v>
      </c>
      <c r="I6" s="68">
        <v>0.0</v>
      </c>
      <c r="J6" s="68">
        <v>0.0</v>
      </c>
      <c r="K6" s="68">
        <v>0.0</v>
      </c>
      <c r="L6" s="68" t="s">
        <v>25</v>
      </c>
    </row>
    <row r="7" hidden="1">
      <c r="A7" s="338">
        <v>44773.0</v>
      </c>
      <c r="B7" s="68" t="s">
        <v>403</v>
      </c>
      <c r="C7" s="68" t="s">
        <v>85</v>
      </c>
      <c r="D7" s="340" t="s">
        <v>500</v>
      </c>
      <c r="E7" s="338">
        <v>44774.0</v>
      </c>
      <c r="F7" s="339">
        <v>0.20833333333333334</v>
      </c>
      <c r="G7" s="339">
        <v>0.5</v>
      </c>
      <c r="H7" s="68">
        <v>7.0</v>
      </c>
      <c r="I7" s="68">
        <v>0.0</v>
      </c>
      <c r="J7" s="68">
        <v>6.0</v>
      </c>
      <c r="K7" s="68">
        <v>1.0</v>
      </c>
      <c r="L7" s="68" t="s">
        <v>503</v>
      </c>
    </row>
    <row r="8">
      <c r="A8" s="338">
        <v>44774.0</v>
      </c>
      <c r="B8" s="68" t="s">
        <v>18</v>
      </c>
      <c r="C8" s="68" t="s">
        <v>1</v>
      </c>
      <c r="D8" s="340" t="s">
        <v>500</v>
      </c>
      <c r="E8" s="338">
        <v>44774.0</v>
      </c>
      <c r="F8" s="339">
        <v>0.9375</v>
      </c>
      <c r="G8" s="339">
        <v>0.125</v>
      </c>
      <c r="H8" s="68">
        <v>4.5</v>
      </c>
      <c r="I8" s="68">
        <v>0.0</v>
      </c>
      <c r="J8" s="68">
        <v>0.0</v>
      </c>
      <c r="K8" s="68">
        <v>4.5</v>
      </c>
      <c r="L8" s="68" t="s">
        <v>504</v>
      </c>
    </row>
    <row r="9" hidden="1">
      <c r="A9" s="338">
        <v>44774.0</v>
      </c>
      <c r="B9" s="68" t="s">
        <v>403</v>
      </c>
      <c r="C9" s="68" t="s">
        <v>85</v>
      </c>
      <c r="D9" s="340" t="s">
        <v>500</v>
      </c>
      <c r="E9" s="338">
        <v>44774.0</v>
      </c>
      <c r="F9" s="339">
        <v>0.9166666666666666</v>
      </c>
      <c r="G9" s="339">
        <v>0.20833333333333334</v>
      </c>
      <c r="H9" s="68">
        <v>7.0</v>
      </c>
      <c r="I9" s="68">
        <v>0.0</v>
      </c>
      <c r="J9" s="68">
        <v>0.0</v>
      </c>
      <c r="K9" s="68">
        <v>7.0</v>
      </c>
      <c r="L9" s="68" t="s">
        <v>505</v>
      </c>
    </row>
    <row r="10">
      <c r="A10" s="338">
        <v>44774.0</v>
      </c>
      <c r="B10" s="68" t="s">
        <v>123</v>
      </c>
      <c r="C10" s="68" t="s">
        <v>23</v>
      </c>
      <c r="D10" s="340" t="s">
        <v>500</v>
      </c>
      <c r="E10" s="338">
        <v>44775.0</v>
      </c>
      <c r="F10" s="339">
        <v>0.020833333333333332</v>
      </c>
      <c r="G10" s="339">
        <v>0.25</v>
      </c>
      <c r="H10" s="68">
        <v>5.5</v>
      </c>
      <c r="I10" s="68">
        <v>0.0</v>
      </c>
      <c r="J10" s="68">
        <v>0.0</v>
      </c>
      <c r="K10" s="68">
        <v>5.5</v>
      </c>
    </row>
    <row r="11">
      <c r="A11" s="338">
        <v>44774.0</v>
      </c>
      <c r="B11" s="68" t="s">
        <v>506</v>
      </c>
      <c r="C11" s="68" t="s">
        <v>499</v>
      </c>
      <c r="D11" s="340" t="s">
        <v>507</v>
      </c>
      <c r="E11" s="338">
        <v>44775.0</v>
      </c>
      <c r="F11" s="339">
        <v>0.16666666666666666</v>
      </c>
      <c r="G11" s="339">
        <v>0.4583333333333333</v>
      </c>
      <c r="H11" s="68">
        <v>7.0</v>
      </c>
      <c r="I11" s="68">
        <v>0.0</v>
      </c>
      <c r="J11" s="68">
        <v>5.0</v>
      </c>
      <c r="K11" s="68">
        <v>2.0</v>
      </c>
    </row>
    <row r="12">
      <c r="A12" s="338">
        <v>44774.0</v>
      </c>
      <c r="B12" s="68" t="s">
        <v>501</v>
      </c>
      <c r="C12" s="68" t="s">
        <v>23</v>
      </c>
      <c r="D12" s="340" t="s">
        <v>507</v>
      </c>
      <c r="E12" s="338">
        <v>44775.0</v>
      </c>
      <c r="F12" s="68">
        <v>0.0</v>
      </c>
      <c r="G12" s="68">
        <v>0.0</v>
      </c>
      <c r="H12" s="68">
        <v>0.0</v>
      </c>
      <c r="I12" s="68">
        <v>0.0</v>
      </c>
      <c r="J12" s="68">
        <v>0.0</v>
      </c>
      <c r="K12" s="68">
        <v>0.0</v>
      </c>
      <c r="L12" s="68" t="s">
        <v>25</v>
      </c>
    </row>
    <row r="13">
      <c r="A13" s="338">
        <v>44774.0</v>
      </c>
      <c r="B13" s="68" t="s">
        <v>45</v>
      </c>
      <c r="C13" s="68" t="s">
        <v>23</v>
      </c>
      <c r="D13" s="340" t="s">
        <v>507</v>
      </c>
      <c r="E13" s="338">
        <v>44775.0</v>
      </c>
      <c r="F13" s="339">
        <v>0.25</v>
      </c>
      <c r="G13" s="339">
        <v>0.4583333333333333</v>
      </c>
      <c r="H13" s="68">
        <v>5.0</v>
      </c>
      <c r="I13" s="68">
        <v>0.0</v>
      </c>
      <c r="J13" s="68">
        <v>5.0</v>
      </c>
      <c r="K13" s="68">
        <v>0.0</v>
      </c>
      <c r="L13" s="68" t="s">
        <v>263</v>
      </c>
    </row>
    <row r="14">
      <c r="A14" s="338">
        <v>44774.0</v>
      </c>
      <c r="B14" s="68" t="s">
        <v>52</v>
      </c>
      <c r="C14" s="68" t="s">
        <v>499</v>
      </c>
      <c r="D14" s="340" t="s">
        <v>507</v>
      </c>
      <c r="E14" s="338">
        <v>44775.0</v>
      </c>
      <c r="F14" s="68">
        <v>0.0</v>
      </c>
      <c r="G14" s="68">
        <v>0.0</v>
      </c>
      <c r="H14" s="68">
        <v>0.0</v>
      </c>
      <c r="I14" s="68">
        <v>0.0</v>
      </c>
      <c r="J14" s="68">
        <v>0.0</v>
      </c>
      <c r="K14" s="68">
        <v>0.0</v>
      </c>
      <c r="L14" s="68" t="s">
        <v>25</v>
      </c>
    </row>
    <row r="15">
      <c r="A15" s="338">
        <v>44774.0</v>
      </c>
      <c r="B15" s="68" t="s">
        <v>508</v>
      </c>
      <c r="C15" s="68" t="s">
        <v>85</v>
      </c>
      <c r="D15" s="340" t="s">
        <v>507</v>
      </c>
      <c r="E15" s="338">
        <v>44775.0</v>
      </c>
      <c r="F15" s="339">
        <v>0.20833333333333334</v>
      </c>
      <c r="G15" s="339">
        <v>0.5416666666666666</v>
      </c>
      <c r="H15" s="68">
        <v>8.0</v>
      </c>
      <c r="I15" s="68">
        <v>0.0</v>
      </c>
      <c r="J15" s="68">
        <v>7.0</v>
      </c>
      <c r="K15" s="68">
        <v>1.0</v>
      </c>
    </row>
    <row r="16" hidden="1">
      <c r="A16" s="338">
        <v>44775.0</v>
      </c>
      <c r="B16" s="68" t="s">
        <v>502</v>
      </c>
      <c r="C16" s="68" t="s">
        <v>85</v>
      </c>
      <c r="D16" s="340" t="s">
        <v>507</v>
      </c>
      <c r="E16" s="338">
        <v>44775.0</v>
      </c>
      <c r="F16" s="339">
        <v>0.9166666666666666</v>
      </c>
      <c r="G16" s="339">
        <v>0.20833333333333334</v>
      </c>
      <c r="H16" s="68">
        <v>7.0</v>
      </c>
      <c r="I16" s="68">
        <v>0.0</v>
      </c>
      <c r="J16" s="68">
        <v>0.0</v>
      </c>
      <c r="K16" s="68">
        <v>7.0</v>
      </c>
    </row>
    <row r="17">
      <c r="A17" s="338">
        <v>44775.0</v>
      </c>
      <c r="B17" s="68" t="s">
        <v>18</v>
      </c>
      <c r="C17" s="68" t="s">
        <v>1</v>
      </c>
      <c r="D17" s="340" t="s">
        <v>507</v>
      </c>
      <c r="E17" s="338">
        <v>44775.0</v>
      </c>
      <c r="F17" s="339">
        <v>0.9375</v>
      </c>
      <c r="G17" s="339">
        <v>0.125</v>
      </c>
      <c r="H17" s="68">
        <v>4.5</v>
      </c>
      <c r="I17" s="68">
        <v>0.0</v>
      </c>
      <c r="J17" s="68">
        <v>0.0</v>
      </c>
      <c r="K17" s="68">
        <v>4.5</v>
      </c>
    </row>
    <row r="18">
      <c r="A18" s="338">
        <v>44775.0</v>
      </c>
      <c r="B18" s="68" t="s">
        <v>123</v>
      </c>
      <c r="C18" s="68" t="s">
        <v>23</v>
      </c>
      <c r="D18" s="340" t="s">
        <v>509</v>
      </c>
      <c r="E18" s="338">
        <v>44776.0</v>
      </c>
      <c r="F18" s="68">
        <v>0.0</v>
      </c>
      <c r="G18" s="68">
        <v>0.0</v>
      </c>
      <c r="H18" s="68">
        <v>0.0</v>
      </c>
      <c r="I18" s="68">
        <v>0.0</v>
      </c>
      <c r="J18" s="68">
        <v>0.0</v>
      </c>
      <c r="K18" s="68">
        <v>0.0</v>
      </c>
      <c r="L18" s="68" t="s">
        <v>25</v>
      </c>
    </row>
    <row r="19">
      <c r="A19" s="338">
        <v>44775.0</v>
      </c>
      <c r="B19" s="68" t="s">
        <v>506</v>
      </c>
      <c r="C19" s="68" t="s">
        <v>31</v>
      </c>
      <c r="D19" s="340" t="s">
        <v>509</v>
      </c>
      <c r="E19" s="338">
        <v>44776.0</v>
      </c>
      <c r="F19" s="339">
        <v>0.20833333333333334</v>
      </c>
      <c r="G19" s="339">
        <v>0.4583333333333333</v>
      </c>
      <c r="H19" s="68">
        <v>6.0</v>
      </c>
      <c r="I19" s="68">
        <v>0.0</v>
      </c>
      <c r="J19" s="68">
        <v>5.0</v>
      </c>
      <c r="K19" s="68">
        <v>1.0</v>
      </c>
    </row>
    <row r="20">
      <c r="A20" s="338">
        <v>44775.0</v>
      </c>
      <c r="B20" s="68" t="s">
        <v>501</v>
      </c>
      <c r="C20" s="68" t="s">
        <v>23</v>
      </c>
      <c r="D20" s="340" t="s">
        <v>509</v>
      </c>
      <c r="E20" s="338">
        <v>44776.0</v>
      </c>
      <c r="F20" s="339">
        <v>0.25</v>
      </c>
      <c r="G20" s="339">
        <v>0.4583333333333333</v>
      </c>
      <c r="H20" s="68">
        <v>5.0</v>
      </c>
      <c r="I20" s="68">
        <v>0.0</v>
      </c>
      <c r="J20" s="68">
        <v>5.0</v>
      </c>
      <c r="K20" s="68">
        <v>0.0</v>
      </c>
    </row>
    <row r="21">
      <c r="A21" s="338">
        <v>44775.0</v>
      </c>
      <c r="B21" s="68" t="s">
        <v>45</v>
      </c>
      <c r="C21" s="68" t="s">
        <v>23</v>
      </c>
      <c r="D21" s="340" t="s">
        <v>509</v>
      </c>
      <c r="E21" s="338">
        <v>44776.0</v>
      </c>
      <c r="F21" s="339">
        <v>0.020833333333333332</v>
      </c>
      <c r="G21" s="339">
        <v>0.25</v>
      </c>
      <c r="H21" s="68">
        <v>5.5</v>
      </c>
      <c r="I21" s="68">
        <v>0.0</v>
      </c>
      <c r="J21" s="68">
        <v>0.0</v>
      </c>
      <c r="K21" s="68">
        <v>5.5</v>
      </c>
      <c r="L21" s="68" t="s">
        <v>263</v>
      </c>
    </row>
    <row r="22">
      <c r="A22" s="338">
        <v>44775.0</v>
      </c>
      <c r="B22" s="68" t="s">
        <v>52</v>
      </c>
      <c r="C22" s="68" t="s">
        <v>499</v>
      </c>
      <c r="D22" s="340" t="s">
        <v>509</v>
      </c>
      <c r="E22" s="338">
        <v>44776.0</v>
      </c>
      <c r="F22" s="339">
        <v>0.20833333333333334</v>
      </c>
      <c r="G22" s="339">
        <v>0.4583333333333333</v>
      </c>
      <c r="H22" s="68">
        <v>6.0</v>
      </c>
      <c r="I22" s="68">
        <v>0.0</v>
      </c>
      <c r="J22" s="68">
        <v>5.0</v>
      </c>
      <c r="K22" s="68">
        <v>1.0</v>
      </c>
    </row>
    <row r="23">
      <c r="A23" s="338">
        <v>44775.0</v>
      </c>
      <c r="B23" s="68" t="s">
        <v>52</v>
      </c>
      <c r="C23" s="68" t="s">
        <v>85</v>
      </c>
      <c r="D23" s="340" t="s">
        <v>509</v>
      </c>
      <c r="E23" s="338">
        <v>44776.0</v>
      </c>
      <c r="F23" s="339">
        <v>0.4583333333333333</v>
      </c>
      <c r="G23" s="339">
        <v>0.5416666666666666</v>
      </c>
      <c r="H23" s="68">
        <v>2.0</v>
      </c>
      <c r="I23" s="68">
        <v>0.0</v>
      </c>
      <c r="J23" s="68">
        <v>2.0</v>
      </c>
      <c r="K23" s="68">
        <v>0.0</v>
      </c>
    </row>
    <row r="24">
      <c r="A24" s="338">
        <v>44775.0</v>
      </c>
      <c r="B24" s="68" t="s">
        <v>508</v>
      </c>
      <c r="C24" s="68" t="s">
        <v>85</v>
      </c>
      <c r="D24" s="340" t="s">
        <v>509</v>
      </c>
      <c r="E24" s="338">
        <v>44776.0</v>
      </c>
      <c r="F24" s="339">
        <v>0.20833333333333334</v>
      </c>
      <c r="G24" s="339">
        <v>0.5416666666666666</v>
      </c>
      <c r="H24" s="68">
        <v>8.0</v>
      </c>
      <c r="I24" s="68">
        <v>0.0</v>
      </c>
      <c r="J24" s="68">
        <v>7.0</v>
      </c>
      <c r="K24" s="68">
        <v>1.0</v>
      </c>
    </row>
    <row r="25" hidden="1">
      <c r="A25" s="338">
        <v>44775.0</v>
      </c>
      <c r="B25" s="68" t="s">
        <v>403</v>
      </c>
      <c r="C25" s="68" t="s">
        <v>85</v>
      </c>
      <c r="D25" s="340" t="s">
        <v>509</v>
      </c>
      <c r="E25" s="338">
        <v>44776.0</v>
      </c>
      <c r="F25" s="68">
        <v>0.0</v>
      </c>
      <c r="G25" s="68">
        <v>0.0</v>
      </c>
      <c r="H25" s="68">
        <v>0.0</v>
      </c>
      <c r="I25" s="68">
        <v>0.0</v>
      </c>
      <c r="J25" s="68">
        <v>0.0</v>
      </c>
      <c r="K25" s="68">
        <v>0.0</v>
      </c>
      <c r="L25" s="68" t="s">
        <v>25</v>
      </c>
    </row>
    <row r="26" hidden="1">
      <c r="A26" s="338">
        <v>44776.0</v>
      </c>
      <c r="B26" s="68" t="s">
        <v>502</v>
      </c>
      <c r="C26" s="68" t="s">
        <v>85</v>
      </c>
      <c r="D26" s="340" t="s">
        <v>509</v>
      </c>
      <c r="E26" s="338">
        <v>44776.0</v>
      </c>
      <c r="F26" s="339">
        <v>0.9166666666666666</v>
      </c>
      <c r="G26" s="339">
        <v>0.20833333333333334</v>
      </c>
      <c r="H26" s="68">
        <v>7.0</v>
      </c>
      <c r="I26" s="68">
        <v>0.0</v>
      </c>
      <c r="J26" s="68">
        <v>0.0</v>
      </c>
      <c r="K26" s="68">
        <v>7.0</v>
      </c>
    </row>
    <row r="27">
      <c r="A27" s="338">
        <v>44776.0</v>
      </c>
      <c r="B27" s="68" t="s">
        <v>18</v>
      </c>
      <c r="C27" s="68" t="s">
        <v>1</v>
      </c>
      <c r="D27" s="340" t="s">
        <v>509</v>
      </c>
      <c r="E27" s="338">
        <v>44776.0</v>
      </c>
      <c r="F27" s="68">
        <v>0.0</v>
      </c>
      <c r="G27" s="68">
        <v>0.0</v>
      </c>
      <c r="H27" s="68">
        <v>0.0</v>
      </c>
      <c r="I27" s="68">
        <v>0.0</v>
      </c>
      <c r="J27" s="68">
        <v>0.0</v>
      </c>
      <c r="K27" s="68">
        <v>0.0</v>
      </c>
      <c r="L27" s="68" t="s">
        <v>25</v>
      </c>
    </row>
    <row r="28">
      <c r="A28" s="338">
        <v>44776.0</v>
      </c>
      <c r="B28" s="68" t="s">
        <v>45</v>
      </c>
      <c r="C28" s="68" t="s">
        <v>1</v>
      </c>
      <c r="D28" s="340" t="s">
        <v>509</v>
      </c>
      <c r="E28" s="338">
        <v>44776.0</v>
      </c>
      <c r="F28" s="339">
        <v>0.9375</v>
      </c>
      <c r="G28" s="339">
        <v>0.125</v>
      </c>
      <c r="H28" s="68">
        <v>4.5</v>
      </c>
      <c r="I28" s="68">
        <v>0.0</v>
      </c>
      <c r="J28" s="68">
        <v>0.0</v>
      </c>
      <c r="K28" s="68">
        <v>4.5</v>
      </c>
    </row>
    <row r="29">
      <c r="A29" s="338">
        <v>44776.0</v>
      </c>
      <c r="B29" s="68" t="s">
        <v>123</v>
      </c>
      <c r="C29" s="68" t="s">
        <v>23</v>
      </c>
      <c r="D29" s="340" t="s">
        <v>510</v>
      </c>
      <c r="E29" s="338">
        <v>44777.0</v>
      </c>
      <c r="F29" s="339">
        <v>0.020833333333333332</v>
      </c>
      <c r="G29" s="339">
        <v>0.25</v>
      </c>
      <c r="H29" s="68">
        <v>5.5</v>
      </c>
      <c r="I29" s="68">
        <v>0.0</v>
      </c>
      <c r="J29" s="68">
        <v>0.0</v>
      </c>
      <c r="K29" s="68">
        <v>5.5</v>
      </c>
    </row>
    <row r="30">
      <c r="A30" s="338">
        <v>44776.0</v>
      </c>
      <c r="B30" s="68" t="s">
        <v>506</v>
      </c>
      <c r="C30" s="68" t="s">
        <v>31</v>
      </c>
      <c r="D30" s="340" t="s">
        <v>510</v>
      </c>
      <c r="E30" s="338">
        <v>44777.0</v>
      </c>
      <c r="F30" s="339">
        <v>0.20833333333333334</v>
      </c>
      <c r="G30" s="339">
        <v>0.4583333333333333</v>
      </c>
      <c r="H30" s="68">
        <v>6.0</v>
      </c>
      <c r="I30" s="68">
        <v>0.0</v>
      </c>
      <c r="J30" s="68">
        <v>5.0</v>
      </c>
      <c r="K30" s="68">
        <v>1.0</v>
      </c>
    </row>
    <row r="31">
      <c r="A31" s="338">
        <v>44776.0</v>
      </c>
      <c r="B31" s="68" t="s">
        <v>501</v>
      </c>
      <c r="C31" s="68" t="s">
        <v>23</v>
      </c>
      <c r="D31" s="340" t="s">
        <v>510</v>
      </c>
      <c r="E31" s="338">
        <v>44777.0</v>
      </c>
      <c r="F31" s="339">
        <v>0.25</v>
      </c>
      <c r="G31" s="339">
        <v>0.4583333333333333</v>
      </c>
      <c r="H31" s="68">
        <v>5.0</v>
      </c>
      <c r="I31" s="68">
        <v>0.0</v>
      </c>
      <c r="J31" s="68">
        <v>5.0</v>
      </c>
      <c r="K31" s="68">
        <v>0.0</v>
      </c>
    </row>
    <row r="32">
      <c r="A32" s="338">
        <v>44776.0</v>
      </c>
      <c r="B32" s="68" t="s">
        <v>52</v>
      </c>
      <c r="C32" s="68" t="s">
        <v>499</v>
      </c>
      <c r="D32" s="340" t="s">
        <v>510</v>
      </c>
      <c r="E32" s="338">
        <v>44777.0</v>
      </c>
      <c r="F32" s="339">
        <v>0.20833333333333334</v>
      </c>
      <c r="G32" s="339">
        <v>0.4583333333333333</v>
      </c>
      <c r="H32" s="68">
        <v>6.0</v>
      </c>
      <c r="I32" s="68">
        <v>0.0</v>
      </c>
      <c r="J32" s="68">
        <v>5.0</v>
      </c>
      <c r="K32" s="68">
        <v>1.0</v>
      </c>
    </row>
    <row r="33">
      <c r="A33" s="338">
        <v>44776.0</v>
      </c>
      <c r="B33" s="68" t="s">
        <v>52</v>
      </c>
      <c r="C33" s="68" t="s">
        <v>85</v>
      </c>
      <c r="D33" s="340" t="s">
        <v>510</v>
      </c>
      <c r="E33" s="338">
        <v>44777.0</v>
      </c>
      <c r="F33" s="339">
        <v>0.4583333333333333</v>
      </c>
      <c r="G33" s="339">
        <v>0.5416666666666666</v>
      </c>
      <c r="H33" s="68">
        <v>2.0</v>
      </c>
      <c r="I33" s="68">
        <v>0.0</v>
      </c>
      <c r="J33" s="68">
        <v>2.0</v>
      </c>
      <c r="K33" s="68">
        <v>0.0</v>
      </c>
      <c r="L33" s="68"/>
    </row>
    <row r="34">
      <c r="A34" s="338">
        <v>44776.0</v>
      </c>
      <c r="B34" s="68" t="s">
        <v>508</v>
      </c>
      <c r="C34" s="68" t="s">
        <v>85</v>
      </c>
      <c r="D34" s="340" t="s">
        <v>510</v>
      </c>
      <c r="E34" s="338">
        <v>44777.0</v>
      </c>
      <c r="F34" s="68">
        <v>0.0</v>
      </c>
      <c r="G34" s="68">
        <v>0.0</v>
      </c>
      <c r="H34" s="68">
        <v>0.0</v>
      </c>
      <c r="I34" s="68">
        <v>0.0</v>
      </c>
      <c r="J34" s="68">
        <v>0.0</v>
      </c>
      <c r="K34" s="68">
        <v>0.0</v>
      </c>
      <c r="L34" s="68" t="s">
        <v>25</v>
      </c>
    </row>
    <row r="35" hidden="1">
      <c r="A35" s="338">
        <v>44775.0</v>
      </c>
      <c r="B35" s="68" t="s">
        <v>403</v>
      </c>
      <c r="C35" s="68" t="s">
        <v>85</v>
      </c>
      <c r="D35" s="340" t="s">
        <v>510</v>
      </c>
      <c r="E35" s="338">
        <v>44777.0</v>
      </c>
      <c r="F35" s="339">
        <v>0.20833333333333334</v>
      </c>
      <c r="G35" s="339">
        <v>0.5416666666666666</v>
      </c>
      <c r="H35" s="68">
        <v>8.0</v>
      </c>
      <c r="I35" s="68">
        <v>0.0</v>
      </c>
      <c r="J35" s="68">
        <v>7.0</v>
      </c>
      <c r="K35" s="68">
        <v>1.0</v>
      </c>
    </row>
    <row r="36">
      <c r="A36" s="338">
        <v>44776.0</v>
      </c>
      <c r="B36" s="68" t="s">
        <v>45</v>
      </c>
      <c r="C36" s="68" t="s">
        <v>85</v>
      </c>
      <c r="D36" s="340" t="s">
        <v>510</v>
      </c>
      <c r="E36" s="338">
        <v>44777.0</v>
      </c>
      <c r="F36" s="339">
        <v>0.125</v>
      </c>
      <c r="G36" s="339">
        <v>0.20833333333333334</v>
      </c>
      <c r="H36" s="68">
        <v>2.0</v>
      </c>
      <c r="I36" s="68">
        <v>0.0</v>
      </c>
      <c r="J36" s="68">
        <v>0.0</v>
      </c>
      <c r="K36" s="68">
        <v>2.0</v>
      </c>
      <c r="L36" s="68" t="s">
        <v>511</v>
      </c>
    </row>
    <row r="37" hidden="1">
      <c r="A37" s="338">
        <v>44777.0</v>
      </c>
      <c r="B37" s="68" t="s">
        <v>502</v>
      </c>
      <c r="C37" s="68" t="s">
        <v>85</v>
      </c>
      <c r="D37" s="340" t="s">
        <v>510</v>
      </c>
      <c r="E37" s="338">
        <v>44777.0</v>
      </c>
      <c r="F37" s="339">
        <v>0.9166666666666666</v>
      </c>
      <c r="G37" s="339">
        <v>0.25</v>
      </c>
      <c r="H37" s="68">
        <v>8.0</v>
      </c>
      <c r="I37" s="68">
        <v>0.0</v>
      </c>
      <c r="J37" s="68">
        <v>0.0</v>
      </c>
      <c r="K37" s="68">
        <v>8.0</v>
      </c>
    </row>
    <row r="38">
      <c r="A38" s="338">
        <v>44777.0</v>
      </c>
      <c r="B38" s="68" t="s">
        <v>18</v>
      </c>
      <c r="C38" s="68" t="s">
        <v>1</v>
      </c>
      <c r="D38" s="340" t="s">
        <v>510</v>
      </c>
      <c r="E38" s="338">
        <v>44777.0</v>
      </c>
      <c r="F38" s="339">
        <v>0.9375</v>
      </c>
      <c r="G38" s="339">
        <v>0.20833333333333334</v>
      </c>
      <c r="H38" s="68">
        <v>6.5</v>
      </c>
      <c r="I38" s="68">
        <v>0.0</v>
      </c>
      <c r="J38" s="68">
        <v>0.0</v>
      </c>
      <c r="K38" s="68">
        <v>6.5</v>
      </c>
    </row>
    <row r="39">
      <c r="A39" s="338">
        <v>44777.0</v>
      </c>
      <c r="B39" s="68" t="s">
        <v>123</v>
      </c>
      <c r="C39" s="68" t="s">
        <v>23</v>
      </c>
      <c r="D39" s="340" t="s">
        <v>512</v>
      </c>
      <c r="E39" s="338">
        <v>44778.0</v>
      </c>
      <c r="F39" s="339">
        <v>0.020833333333333332</v>
      </c>
      <c r="G39" s="339">
        <v>0.25</v>
      </c>
      <c r="H39" s="68">
        <v>5.5</v>
      </c>
      <c r="I39" s="68">
        <v>0.0</v>
      </c>
      <c r="J39" s="68">
        <v>0.0</v>
      </c>
      <c r="K39" s="68">
        <v>5.5</v>
      </c>
    </row>
    <row r="40">
      <c r="A40" s="338">
        <v>44777.0</v>
      </c>
      <c r="B40" s="68" t="s">
        <v>506</v>
      </c>
      <c r="C40" s="68" t="s">
        <v>31</v>
      </c>
      <c r="D40" s="340" t="s">
        <v>512</v>
      </c>
      <c r="E40" s="338">
        <v>44778.0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63</v>
      </c>
    </row>
    <row r="41">
      <c r="A41" s="338">
        <v>44777.0</v>
      </c>
      <c r="B41" s="68" t="s">
        <v>501</v>
      </c>
      <c r="C41" s="68" t="s">
        <v>23</v>
      </c>
      <c r="D41" s="340" t="s">
        <v>512</v>
      </c>
      <c r="E41" s="338">
        <v>44778.0</v>
      </c>
      <c r="F41" s="339">
        <v>0.25</v>
      </c>
      <c r="G41" s="339">
        <v>0.4583333333333333</v>
      </c>
      <c r="H41" s="68">
        <v>5.0</v>
      </c>
      <c r="I41" s="68">
        <v>0.0</v>
      </c>
      <c r="J41" s="68">
        <v>5.0</v>
      </c>
      <c r="K41" s="68">
        <v>0.0</v>
      </c>
    </row>
    <row r="42">
      <c r="A42" s="338">
        <v>44777.0</v>
      </c>
      <c r="B42" s="68" t="s">
        <v>45</v>
      </c>
      <c r="C42" s="68" t="s">
        <v>1</v>
      </c>
      <c r="D42" s="340" t="s">
        <v>512</v>
      </c>
      <c r="E42" s="338">
        <v>44778.0</v>
      </c>
      <c r="F42" s="339">
        <v>0.20833333333333334</v>
      </c>
      <c r="G42" s="339">
        <v>0.4583333333333333</v>
      </c>
      <c r="H42" s="68">
        <v>6.0</v>
      </c>
      <c r="I42" s="68">
        <v>0.0</v>
      </c>
      <c r="J42" s="68">
        <v>5.0</v>
      </c>
      <c r="K42" s="68">
        <v>1.0</v>
      </c>
    </row>
    <row r="43">
      <c r="A43" s="338">
        <v>44777.0</v>
      </c>
      <c r="B43" s="68" t="s">
        <v>52</v>
      </c>
      <c r="C43" s="68" t="s">
        <v>499</v>
      </c>
      <c r="D43" s="340" t="s">
        <v>512</v>
      </c>
      <c r="E43" s="338">
        <v>44778.0</v>
      </c>
      <c r="F43" s="339">
        <v>0.20833333333333334</v>
      </c>
      <c r="G43" s="339">
        <v>0.4583333333333333</v>
      </c>
      <c r="H43" s="68">
        <v>6.0</v>
      </c>
      <c r="I43" s="68">
        <v>0.0</v>
      </c>
      <c r="J43" s="68">
        <v>5.0</v>
      </c>
      <c r="K43" s="68">
        <v>1.0</v>
      </c>
    </row>
    <row r="44">
      <c r="A44" s="338">
        <v>44777.0</v>
      </c>
      <c r="B44" s="68" t="s">
        <v>508</v>
      </c>
      <c r="C44" s="68" t="s">
        <v>85</v>
      </c>
      <c r="D44" s="340" t="s">
        <v>512</v>
      </c>
      <c r="E44" s="338">
        <v>44778.0</v>
      </c>
      <c r="F44" s="68">
        <v>0.0</v>
      </c>
      <c r="G44" s="68">
        <v>0.0</v>
      </c>
      <c r="H44" s="68">
        <v>0.0</v>
      </c>
      <c r="I44" s="68">
        <v>0.0</v>
      </c>
      <c r="J44" s="68">
        <v>0.0</v>
      </c>
      <c r="K44" s="68">
        <v>0.0</v>
      </c>
      <c r="L44" s="68" t="s">
        <v>63</v>
      </c>
    </row>
    <row r="45" hidden="1">
      <c r="A45" s="338">
        <v>44777.0</v>
      </c>
      <c r="B45" s="68" t="s">
        <v>403</v>
      </c>
      <c r="C45" s="68" t="s">
        <v>85</v>
      </c>
      <c r="D45" s="340" t="s">
        <v>512</v>
      </c>
      <c r="E45" s="338">
        <v>44778.0</v>
      </c>
      <c r="F45" s="339">
        <v>0.20833333333333334</v>
      </c>
      <c r="G45" s="339">
        <v>0.5416666666666666</v>
      </c>
      <c r="H45" s="68">
        <v>8.0</v>
      </c>
      <c r="I45" s="68">
        <v>0.0</v>
      </c>
      <c r="J45" s="68">
        <v>7.0</v>
      </c>
      <c r="K45" s="68">
        <v>1.0</v>
      </c>
    </row>
    <row r="46" hidden="1">
      <c r="A46" s="338">
        <v>44778.0</v>
      </c>
      <c r="B46" s="68" t="s">
        <v>502</v>
      </c>
      <c r="C46" s="68" t="s">
        <v>85</v>
      </c>
      <c r="D46" s="340" t="s">
        <v>512</v>
      </c>
      <c r="E46" s="338">
        <v>44778.0</v>
      </c>
      <c r="F46" s="339">
        <v>0.9166666666666666</v>
      </c>
      <c r="G46" s="339">
        <v>0.25</v>
      </c>
      <c r="H46" s="68">
        <v>8.0</v>
      </c>
      <c r="I46" s="68">
        <v>0.0</v>
      </c>
      <c r="J46" s="68">
        <v>0.0</v>
      </c>
      <c r="K46" s="68">
        <v>8.0</v>
      </c>
    </row>
    <row r="47">
      <c r="A47" s="338">
        <v>44778.0</v>
      </c>
      <c r="B47" s="68" t="s">
        <v>18</v>
      </c>
      <c r="C47" s="68" t="s">
        <v>1</v>
      </c>
      <c r="D47" s="340" t="s">
        <v>512</v>
      </c>
      <c r="E47" s="338">
        <v>44778.0</v>
      </c>
      <c r="F47" s="339">
        <v>0.9375</v>
      </c>
      <c r="G47" s="339">
        <v>0.25</v>
      </c>
      <c r="H47" s="68">
        <v>7.5</v>
      </c>
      <c r="I47" s="68">
        <v>0.0</v>
      </c>
      <c r="J47" s="68">
        <v>0.0</v>
      </c>
      <c r="K47" s="68">
        <v>7.5</v>
      </c>
    </row>
    <row r="48">
      <c r="A48" s="338">
        <v>44778.0</v>
      </c>
      <c r="B48" s="68" t="s">
        <v>123</v>
      </c>
      <c r="C48" s="68" t="s">
        <v>23</v>
      </c>
      <c r="D48" s="340" t="s">
        <v>513</v>
      </c>
      <c r="E48" s="338">
        <v>44779.0</v>
      </c>
      <c r="F48" s="339">
        <v>0.020833333333333332</v>
      </c>
      <c r="G48" s="339">
        <v>0.25</v>
      </c>
      <c r="H48" s="68">
        <v>5.5</v>
      </c>
      <c r="I48" s="68">
        <v>0.0</v>
      </c>
      <c r="J48" s="68">
        <v>0.0</v>
      </c>
      <c r="K48" s="68">
        <v>5.5</v>
      </c>
    </row>
    <row r="49">
      <c r="A49" s="338">
        <v>44778.0</v>
      </c>
      <c r="B49" s="68" t="s">
        <v>506</v>
      </c>
      <c r="C49" s="68" t="s">
        <v>31</v>
      </c>
      <c r="D49" s="340" t="s">
        <v>513</v>
      </c>
      <c r="E49" s="338">
        <v>44779.0</v>
      </c>
      <c r="F49" s="68">
        <v>0.0</v>
      </c>
      <c r="G49" s="68">
        <v>0.0</v>
      </c>
      <c r="H49" s="68">
        <v>0.0</v>
      </c>
      <c r="I49" s="68">
        <v>0.0</v>
      </c>
      <c r="J49" s="68">
        <v>0.0</v>
      </c>
      <c r="K49" s="68">
        <v>0.0</v>
      </c>
      <c r="L49" s="68" t="s">
        <v>63</v>
      </c>
    </row>
    <row r="50">
      <c r="A50" s="338">
        <v>44778.0</v>
      </c>
      <c r="B50" s="68" t="s">
        <v>501</v>
      </c>
      <c r="C50" s="68" t="s">
        <v>23</v>
      </c>
      <c r="D50" s="340" t="s">
        <v>513</v>
      </c>
      <c r="E50" s="338">
        <v>44779.0</v>
      </c>
      <c r="F50" s="339">
        <v>0.25</v>
      </c>
      <c r="G50" s="339">
        <v>0.4583333333333333</v>
      </c>
      <c r="H50" s="68">
        <v>5.0</v>
      </c>
      <c r="I50" s="68">
        <v>0.0</v>
      </c>
      <c r="J50" s="68">
        <v>5.0</v>
      </c>
      <c r="K50" s="68">
        <v>0.0</v>
      </c>
    </row>
    <row r="51">
      <c r="A51" s="338">
        <v>44778.0</v>
      </c>
      <c r="B51" s="68" t="s">
        <v>45</v>
      </c>
      <c r="C51" s="68" t="s">
        <v>1</v>
      </c>
      <c r="D51" s="340" t="s">
        <v>513</v>
      </c>
      <c r="E51" s="338">
        <v>44779.0</v>
      </c>
      <c r="F51" s="339">
        <v>0.25</v>
      </c>
      <c r="G51" s="339">
        <v>0.5</v>
      </c>
      <c r="H51" s="68">
        <v>6.0</v>
      </c>
      <c r="I51" s="68">
        <v>0.0</v>
      </c>
      <c r="J51" s="68">
        <v>6.0</v>
      </c>
      <c r="K51" s="68">
        <v>0.0</v>
      </c>
    </row>
    <row r="52">
      <c r="A52" s="338">
        <v>44778.0</v>
      </c>
      <c r="B52" s="68" t="s">
        <v>52</v>
      </c>
      <c r="C52" s="68" t="s">
        <v>499</v>
      </c>
      <c r="D52" s="340" t="s">
        <v>513</v>
      </c>
      <c r="E52" s="338">
        <v>44779.0</v>
      </c>
      <c r="F52" s="339">
        <v>0.20833333333333334</v>
      </c>
      <c r="G52" s="339">
        <v>0.4583333333333333</v>
      </c>
      <c r="H52" s="68">
        <v>6.0</v>
      </c>
      <c r="I52" s="68">
        <v>0.0</v>
      </c>
      <c r="J52" s="68">
        <v>5.0</v>
      </c>
      <c r="K52" s="68">
        <v>1.0</v>
      </c>
    </row>
    <row r="53">
      <c r="A53" s="338">
        <v>44778.0</v>
      </c>
      <c r="B53" s="68" t="s">
        <v>508</v>
      </c>
      <c r="C53" s="68" t="s">
        <v>85</v>
      </c>
      <c r="D53" s="340" t="s">
        <v>513</v>
      </c>
      <c r="E53" s="338">
        <v>44779.0</v>
      </c>
      <c r="F53" s="68">
        <v>0.0</v>
      </c>
      <c r="G53" s="68">
        <v>0.0</v>
      </c>
      <c r="H53" s="68">
        <v>0.0</v>
      </c>
      <c r="I53" s="68">
        <v>0.0</v>
      </c>
      <c r="J53" s="68">
        <v>0.0</v>
      </c>
      <c r="K53" s="68">
        <v>0.0</v>
      </c>
      <c r="L53" s="68" t="s">
        <v>63</v>
      </c>
    </row>
    <row r="54" hidden="1">
      <c r="A54" s="338">
        <v>44778.0</v>
      </c>
      <c r="B54" s="68" t="s">
        <v>403</v>
      </c>
      <c r="C54" s="68" t="s">
        <v>85</v>
      </c>
      <c r="D54" s="340" t="s">
        <v>513</v>
      </c>
      <c r="E54" s="338">
        <v>44779.0</v>
      </c>
      <c r="F54" s="339">
        <v>0.25</v>
      </c>
      <c r="G54" s="339">
        <v>0.5833333333333334</v>
      </c>
      <c r="H54" s="68">
        <v>8.0</v>
      </c>
      <c r="I54" s="68">
        <v>0.0</v>
      </c>
      <c r="J54" s="68">
        <v>8.0</v>
      </c>
      <c r="K54" s="68">
        <v>0.0</v>
      </c>
    </row>
    <row r="55" hidden="1">
      <c r="A55" s="338">
        <v>44779.0</v>
      </c>
      <c r="B55" s="68" t="s">
        <v>502</v>
      </c>
      <c r="C55" s="68" t="s">
        <v>85</v>
      </c>
      <c r="D55" s="340" t="s">
        <v>513</v>
      </c>
      <c r="E55" s="338">
        <v>44779.0</v>
      </c>
      <c r="F55" s="339">
        <v>0.9166666666666666</v>
      </c>
      <c r="G55" s="339">
        <v>0.25</v>
      </c>
      <c r="H55" s="68">
        <v>8.0</v>
      </c>
      <c r="I55" s="68">
        <v>0.0</v>
      </c>
      <c r="J55" s="68">
        <v>0.0</v>
      </c>
      <c r="K55" s="68">
        <v>8.0</v>
      </c>
    </row>
    <row r="56">
      <c r="A56" s="338">
        <v>44779.0</v>
      </c>
      <c r="B56" s="68" t="s">
        <v>18</v>
      </c>
      <c r="C56" s="68" t="s">
        <v>1</v>
      </c>
      <c r="D56" s="340" t="s">
        <v>513</v>
      </c>
      <c r="E56" s="338">
        <v>44779.0</v>
      </c>
      <c r="F56" s="339">
        <v>0.9375</v>
      </c>
      <c r="G56" s="339">
        <v>0.25</v>
      </c>
      <c r="H56" s="68">
        <v>7.5</v>
      </c>
      <c r="I56" s="68">
        <v>0.0</v>
      </c>
      <c r="J56" s="68">
        <v>0.0</v>
      </c>
      <c r="K56" s="68">
        <v>7.5</v>
      </c>
    </row>
    <row r="57">
      <c r="A57" s="338">
        <v>44779.0</v>
      </c>
      <c r="B57" s="68" t="s">
        <v>123</v>
      </c>
      <c r="C57" s="68" t="s">
        <v>23</v>
      </c>
      <c r="D57" s="340" t="s">
        <v>498</v>
      </c>
      <c r="E57" s="338">
        <v>44780.0</v>
      </c>
      <c r="F57" s="339">
        <v>0.020833333333333332</v>
      </c>
      <c r="G57" s="339">
        <v>0.25</v>
      </c>
      <c r="H57" s="68">
        <v>5.5</v>
      </c>
      <c r="I57" s="68">
        <v>0.0</v>
      </c>
      <c r="J57" s="68">
        <v>0.0</v>
      </c>
      <c r="K57" s="68">
        <v>5.5</v>
      </c>
    </row>
    <row r="58">
      <c r="A58" s="338">
        <v>44779.0</v>
      </c>
      <c r="B58" s="68" t="s">
        <v>506</v>
      </c>
      <c r="C58" s="68" t="s">
        <v>31</v>
      </c>
      <c r="D58" s="340" t="s">
        <v>498</v>
      </c>
      <c r="E58" s="338">
        <v>44780.0</v>
      </c>
      <c r="F58" s="339">
        <v>0.20833333333333334</v>
      </c>
      <c r="G58" s="339">
        <v>0.4583333333333333</v>
      </c>
      <c r="H58" s="68">
        <v>6.0</v>
      </c>
      <c r="I58" s="68">
        <v>0.0</v>
      </c>
      <c r="J58" s="68">
        <v>5.0</v>
      </c>
      <c r="K58" s="68">
        <v>1.0</v>
      </c>
    </row>
    <row r="59">
      <c r="A59" s="338">
        <v>44779.0</v>
      </c>
      <c r="B59" s="68" t="s">
        <v>501</v>
      </c>
      <c r="C59" s="68" t="s">
        <v>23</v>
      </c>
      <c r="D59" s="340" t="s">
        <v>498</v>
      </c>
      <c r="E59" s="338">
        <v>44780.0</v>
      </c>
      <c r="F59" s="339">
        <v>0.25</v>
      </c>
      <c r="G59" s="339">
        <v>0.4583333333333333</v>
      </c>
      <c r="H59" s="68">
        <v>5.0</v>
      </c>
      <c r="I59" s="68">
        <v>0.0</v>
      </c>
      <c r="J59" s="68">
        <v>5.0</v>
      </c>
      <c r="K59" s="68">
        <v>0.0</v>
      </c>
    </row>
    <row r="60">
      <c r="A60" s="338">
        <v>44779.0</v>
      </c>
      <c r="B60" s="68" t="s">
        <v>45</v>
      </c>
      <c r="C60" s="68" t="s">
        <v>1</v>
      </c>
      <c r="D60" s="340" t="s">
        <v>498</v>
      </c>
      <c r="E60" s="338">
        <v>44780.0</v>
      </c>
      <c r="F60" s="339">
        <v>0.20833333333333334</v>
      </c>
      <c r="G60" s="339">
        <v>0.5</v>
      </c>
      <c r="H60" s="68">
        <v>7.0</v>
      </c>
      <c r="I60" s="68">
        <v>0.0</v>
      </c>
      <c r="J60" s="68">
        <v>7.0</v>
      </c>
      <c r="K60" s="68">
        <v>0.0</v>
      </c>
    </row>
    <row r="61">
      <c r="A61" s="338">
        <v>44779.0</v>
      </c>
      <c r="B61" s="68" t="s">
        <v>52</v>
      </c>
      <c r="C61" s="68" t="s">
        <v>499</v>
      </c>
      <c r="D61" s="340" t="s">
        <v>498</v>
      </c>
      <c r="E61" s="338">
        <v>44780.0</v>
      </c>
      <c r="F61" s="339">
        <v>0.20833333333333334</v>
      </c>
      <c r="G61" s="339">
        <v>0.4583333333333333</v>
      </c>
      <c r="H61" s="68">
        <v>6.0</v>
      </c>
      <c r="I61" s="68">
        <v>0.0</v>
      </c>
      <c r="J61" s="68">
        <v>5.0</v>
      </c>
      <c r="K61" s="68">
        <v>1.0</v>
      </c>
    </row>
    <row r="62">
      <c r="A62" s="338">
        <v>44779.0</v>
      </c>
      <c r="B62" s="68" t="s">
        <v>508</v>
      </c>
      <c r="C62" s="68" t="s">
        <v>85</v>
      </c>
      <c r="D62" s="340" t="s">
        <v>498</v>
      </c>
      <c r="E62" s="338">
        <v>44780.0</v>
      </c>
      <c r="F62" s="68">
        <v>0.0</v>
      </c>
      <c r="G62" s="68">
        <v>0.0</v>
      </c>
      <c r="H62" s="68">
        <v>0.0</v>
      </c>
      <c r="I62" s="68">
        <v>0.0</v>
      </c>
      <c r="J62" s="68">
        <v>0.0</v>
      </c>
      <c r="K62" s="68">
        <v>0.0</v>
      </c>
      <c r="L62" s="68" t="s">
        <v>63</v>
      </c>
    </row>
    <row r="63" hidden="1">
      <c r="A63" s="338">
        <v>44779.0</v>
      </c>
      <c r="B63" s="68" t="s">
        <v>403</v>
      </c>
      <c r="C63" s="68" t="s">
        <v>85</v>
      </c>
      <c r="D63" s="340" t="s">
        <v>498</v>
      </c>
      <c r="E63" s="338">
        <v>44780.0</v>
      </c>
      <c r="F63" s="339">
        <v>0.25</v>
      </c>
      <c r="G63" s="339">
        <v>0.5833333333333334</v>
      </c>
      <c r="H63" s="68">
        <v>8.0</v>
      </c>
      <c r="I63" s="68">
        <v>0.0</v>
      </c>
      <c r="J63" s="68">
        <v>8.0</v>
      </c>
      <c r="K63" s="68">
        <v>0.0</v>
      </c>
    </row>
    <row r="64" hidden="1">
      <c r="A64" s="338">
        <v>44780.0</v>
      </c>
      <c r="B64" s="68" t="s">
        <v>502</v>
      </c>
      <c r="C64" s="68" t="s">
        <v>85</v>
      </c>
      <c r="D64" s="340" t="s">
        <v>498</v>
      </c>
      <c r="E64" s="338">
        <v>44780.0</v>
      </c>
      <c r="F64" s="339">
        <v>0.9166666666666666</v>
      </c>
      <c r="G64" s="339">
        <v>0.20833333333333334</v>
      </c>
      <c r="H64" s="68">
        <v>7.0</v>
      </c>
      <c r="I64" s="68">
        <v>0.0</v>
      </c>
      <c r="J64" s="68">
        <v>0.0</v>
      </c>
      <c r="K64" s="68">
        <v>7.0</v>
      </c>
    </row>
    <row r="65">
      <c r="A65" s="338">
        <v>44780.0</v>
      </c>
      <c r="B65" s="68" t="s">
        <v>18</v>
      </c>
      <c r="C65" s="68" t="s">
        <v>1</v>
      </c>
      <c r="D65" s="340" t="s">
        <v>498</v>
      </c>
      <c r="E65" s="338">
        <v>44780.0</v>
      </c>
      <c r="F65" s="68">
        <v>0.0</v>
      </c>
      <c r="G65" s="68">
        <v>0.0</v>
      </c>
      <c r="H65" s="68">
        <v>0.0</v>
      </c>
      <c r="I65" s="68">
        <v>0.0</v>
      </c>
      <c r="J65" s="68">
        <v>0.0</v>
      </c>
      <c r="K65" s="68">
        <v>0.0</v>
      </c>
      <c r="L65" s="68" t="s">
        <v>25</v>
      </c>
    </row>
    <row r="66">
      <c r="A66" s="338">
        <v>44780.0</v>
      </c>
      <c r="B66" s="68" t="s">
        <v>123</v>
      </c>
      <c r="C66" s="68" t="s">
        <v>23</v>
      </c>
      <c r="D66" s="340" t="s">
        <v>500</v>
      </c>
      <c r="E66" s="338">
        <v>44781.0</v>
      </c>
      <c r="F66" s="339">
        <v>0.020833333333333332</v>
      </c>
      <c r="G66" s="339">
        <v>0.25</v>
      </c>
      <c r="H66" s="68">
        <v>5.5</v>
      </c>
      <c r="I66" s="68">
        <v>0.0</v>
      </c>
      <c r="J66" s="68">
        <v>0.0</v>
      </c>
      <c r="K66" s="68">
        <v>5.5</v>
      </c>
    </row>
    <row r="67">
      <c r="A67" s="338">
        <v>44780.0</v>
      </c>
      <c r="B67" s="68" t="s">
        <v>506</v>
      </c>
      <c r="C67" s="68" t="s">
        <v>499</v>
      </c>
      <c r="D67" s="340" t="s">
        <v>500</v>
      </c>
      <c r="E67" s="338">
        <v>44781.0</v>
      </c>
      <c r="F67" s="68">
        <v>0.0</v>
      </c>
      <c r="G67" s="68">
        <v>0.0</v>
      </c>
      <c r="H67" s="68">
        <v>0.0</v>
      </c>
      <c r="I67" s="68">
        <v>0.0</v>
      </c>
      <c r="J67" s="68">
        <v>0.0</v>
      </c>
      <c r="K67" s="68">
        <v>0.0</v>
      </c>
      <c r="L67" s="68" t="s">
        <v>63</v>
      </c>
    </row>
    <row r="68">
      <c r="A68" s="338">
        <v>44780.0</v>
      </c>
      <c r="B68" s="68" t="s">
        <v>501</v>
      </c>
      <c r="C68" s="68" t="s">
        <v>23</v>
      </c>
      <c r="D68" s="340" t="s">
        <v>500</v>
      </c>
      <c r="E68" s="338">
        <v>44781.0</v>
      </c>
      <c r="F68" s="339">
        <v>0.25</v>
      </c>
      <c r="G68" s="339">
        <v>0.4583333333333333</v>
      </c>
      <c r="H68" s="68">
        <v>5.0</v>
      </c>
      <c r="I68" s="68">
        <v>0.0</v>
      </c>
      <c r="J68" s="68">
        <v>5.0</v>
      </c>
      <c r="K68" s="68">
        <v>0.0</v>
      </c>
    </row>
    <row r="69">
      <c r="A69" s="338">
        <v>44780.0</v>
      </c>
      <c r="B69" s="68" t="s">
        <v>45</v>
      </c>
      <c r="C69" s="68" t="s">
        <v>1</v>
      </c>
      <c r="D69" s="340" t="s">
        <v>500</v>
      </c>
      <c r="E69" s="338">
        <v>44781.0</v>
      </c>
      <c r="F69" s="68">
        <v>0.0</v>
      </c>
      <c r="G69" s="68">
        <v>0.0</v>
      </c>
      <c r="H69" s="68">
        <v>0.0</v>
      </c>
      <c r="I69" s="68">
        <v>0.0</v>
      </c>
      <c r="J69" s="68">
        <v>0.0</v>
      </c>
      <c r="K69" s="68">
        <v>0.0</v>
      </c>
      <c r="L69" s="68" t="s">
        <v>25</v>
      </c>
    </row>
    <row r="70">
      <c r="A70" s="338">
        <v>44780.0</v>
      </c>
      <c r="B70" s="68" t="s">
        <v>52</v>
      </c>
      <c r="C70" s="68" t="s">
        <v>499</v>
      </c>
      <c r="D70" s="340" t="s">
        <v>500</v>
      </c>
      <c r="E70" s="338">
        <v>44781.0</v>
      </c>
      <c r="F70" s="339">
        <v>0.20833333333333334</v>
      </c>
      <c r="G70" s="339">
        <v>0.4583333333333333</v>
      </c>
      <c r="H70" s="68">
        <v>6.0</v>
      </c>
      <c r="I70" s="68">
        <v>0.0</v>
      </c>
      <c r="J70" s="68">
        <v>5.0</v>
      </c>
      <c r="K70" s="68">
        <v>1.0</v>
      </c>
    </row>
    <row r="71">
      <c r="A71" s="338">
        <v>44780.0</v>
      </c>
      <c r="B71" s="68" t="s">
        <v>508</v>
      </c>
      <c r="C71" s="68" t="s">
        <v>85</v>
      </c>
      <c r="D71" s="340" t="s">
        <v>500</v>
      </c>
      <c r="E71" s="338">
        <v>44781.0</v>
      </c>
      <c r="F71" s="68">
        <v>0.0</v>
      </c>
      <c r="G71" s="68">
        <v>0.0</v>
      </c>
      <c r="H71" s="68">
        <v>0.0</v>
      </c>
      <c r="I71" s="68">
        <v>0.0</v>
      </c>
      <c r="J71" s="68">
        <v>0.0</v>
      </c>
      <c r="K71" s="68">
        <v>0.0</v>
      </c>
      <c r="L71" s="68" t="s">
        <v>63</v>
      </c>
    </row>
    <row r="72">
      <c r="A72" s="338">
        <v>44781.0</v>
      </c>
      <c r="B72" s="68" t="s">
        <v>18</v>
      </c>
      <c r="C72" s="68" t="s">
        <v>1</v>
      </c>
      <c r="D72" s="340" t="s">
        <v>500</v>
      </c>
      <c r="E72" s="338">
        <v>44781.0</v>
      </c>
      <c r="F72" s="339">
        <v>0.9375</v>
      </c>
      <c r="G72" s="339">
        <v>0.125</v>
      </c>
      <c r="H72" s="68">
        <v>4.5</v>
      </c>
      <c r="I72" s="68">
        <v>0.0</v>
      </c>
      <c r="J72" s="68">
        <v>0.0</v>
      </c>
      <c r="K72" s="68">
        <v>4.5</v>
      </c>
    </row>
    <row r="73" hidden="1">
      <c r="A73" s="338">
        <v>44781.0</v>
      </c>
      <c r="B73" s="68" t="s">
        <v>403</v>
      </c>
      <c r="C73" s="68" t="s">
        <v>85</v>
      </c>
      <c r="D73" s="340" t="s">
        <v>500</v>
      </c>
      <c r="E73" s="338">
        <v>44781.0</v>
      </c>
      <c r="F73" s="68">
        <v>0.0</v>
      </c>
      <c r="G73" s="68">
        <v>0.0</v>
      </c>
      <c r="H73" s="68">
        <v>0.0</v>
      </c>
      <c r="I73" s="68">
        <v>0.0</v>
      </c>
      <c r="J73" s="68">
        <v>0.0</v>
      </c>
      <c r="K73" s="68">
        <v>0.0</v>
      </c>
      <c r="L73" s="68" t="s">
        <v>25</v>
      </c>
    </row>
    <row r="74">
      <c r="A74" s="338">
        <v>44781.0</v>
      </c>
      <c r="B74" s="68" t="s">
        <v>123</v>
      </c>
      <c r="C74" s="68" t="s">
        <v>23</v>
      </c>
      <c r="D74" s="340" t="s">
        <v>507</v>
      </c>
      <c r="E74" s="338">
        <v>44782.0</v>
      </c>
      <c r="F74" s="68">
        <v>0.0</v>
      </c>
      <c r="G74" s="68">
        <v>0.0</v>
      </c>
      <c r="H74" s="68">
        <v>0.0</v>
      </c>
      <c r="I74" s="68">
        <v>0.0</v>
      </c>
      <c r="J74" s="68">
        <v>0.0</v>
      </c>
      <c r="K74" s="68">
        <v>0.0</v>
      </c>
      <c r="L74" s="68" t="s">
        <v>25</v>
      </c>
    </row>
    <row r="75">
      <c r="A75" s="338">
        <v>44781.0</v>
      </c>
      <c r="B75" s="68" t="s">
        <v>501</v>
      </c>
      <c r="C75" s="68" t="s">
        <v>23</v>
      </c>
      <c r="D75" s="340" t="s">
        <v>507</v>
      </c>
      <c r="E75" s="338">
        <v>44782.0</v>
      </c>
      <c r="F75" s="68">
        <v>0.0</v>
      </c>
      <c r="G75" s="68">
        <v>0.0</v>
      </c>
      <c r="H75" s="68">
        <v>0.0</v>
      </c>
      <c r="I75" s="68">
        <v>0.0</v>
      </c>
      <c r="J75" s="68">
        <v>0.0</v>
      </c>
      <c r="K75" s="68">
        <v>0.0</v>
      </c>
      <c r="L75" s="68" t="s">
        <v>25</v>
      </c>
    </row>
    <row r="76">
      <c r="A76" s="338">
        <v>44781.0</v>
      </c>
      <c r="B76" s="68" t="s">
        <v>45</v>
      </c>
      <c r="C76" s="68" t="s">
        <v>23</v>
      </c>
      <c r="D76" s="340" t="s">
        <v>507</v>
      </c>
      <c r="E76" s="338">
        <v>44782.0</v>
      </c>
      <c r="F76" s="339">
        <v>0.020833333333333332</v>
      </c>
      <c r="G76" s="339">
        <v>0.4583333333333333</v>
      </c>
      <c r="H76" s="68">
        <v>10.5</v>
      </c>
      <c r="I76" s="68">
        <v>2.5</v>
      </c>
      <c r="J76" s="68">
        <v>5.5</v>
      </c>
      <c r="K76" s="68">
        <v>2.5</v>
      </c>
    </row>
    <row r="77" hidden="1">
      <c r="A77" s="338">
        <v>44781.0</v>
      </c>
      <c r="D77" s="340"/>
      <c r="E77" s="338"/>
      <c r="F77" s="339"/>
      <c r="G77" s="339"/>
    </row>
    <row r="78">
      <c r="A78" s="338">
        <v>44781.0</v>
      </c>
      <c r="B78" s="68" t="s">
        <v>506</v>
      </c>
      <c r="C78" s="68" t="s">
        <v>499</v>
      </c>
      <c r="D78" s="340" t="s">
        <v>507</v>
      </c>
      <c r="E78" s="338">
        <v>44782.0</v>
      </c>
      <c r="F78" s="68">
        <v>0.0</v>
      </c>
      <c r="G78" s="68">
        <v>0.0</v>
      </c>
      <c r="H78" s="68">
        <v>0.0</v>
      </c>
      <c r="I78" s="68">
        <v>0.0</v>
      </c>
      <c r="J78" s="68">
        <v>0.0</v>
      </c>
      <c r="K78" s="68">
        <v>0.0</v>
      </c>
      <c r="L78" s="68" t="s">
        <v>63</v>
      </c>
    </row>
    <row r="79" hidden="1">
      <c r="A79" s="338">
        <v>44781.0</v>
      </c>
      <c r="B79" s="68" t="s">
        <v>502</v>
      </c>
      <c r="C79" s="68" t="s">
        <v>85</v>
      </c>
      <c r="D79" s="340" t="s">
        <v>507</v>
      </c>
      <c r="E79" s="338">
        <v>44782.0</v>
      </c>
      <c r="F79" s="339">
        <v>0.9166666666666666</v>
      </c>
      <c r="G79" s="339">
        <v>0.4166666666666667</v>
      </c>
      <c r="H79" s="68">
        <v>12.0</v>
      </c>
      <c r="I79" s="68">
        <v>4.0</v>
      </c>
      <c r="J79" s="68">
        <v>0.0</v>
      </c>
      <c r="K79" s="68">
        <v>8.0</v>
      </c>
    </row>
    <row r="80">
      <c r="A80" s="338">
        <v>44781.0</v>
      </c>
      <c r="B80" s="68" t="s">
        <v>52</v>
      </c>
      <c r="C80" s="68" t="s">
        <v>499</v>
      </c>
      <c r="D80" s="340" t="s">
        <v>507</v>
      </c>
      <c r="E80" s="338">
        <v>44782.0</v>
      </c>
      <c r="F80" s="339">
        <v>0.20833333333333334</v>
      </c>
      <c r="G80" s="339">
        <v>0.4583333333333333</v>
      </c>
      <c r="H80" s="68">
        <v>6.0</v>
      </c>
      <c r="I80" s="68">
        <v>0.0</v>
      </c>
      <c r="J80" s="68">
        <v>5.0</v>
      </c>
      <c r="K80" s="68">
        <v>1.0</v>
      </c>
    </row>
    <row r="81">
      <c r="A81" s="338">
        <v>44781.0</v>
      </c>
      <c r="B81" s="68" t="s">
        <v>52</v>
      </c>
      <c r="C81" s="68" t="s">
        <v>85</v>
      </c>
      <c r="D81" s="340" t="s">
        <v>507</v>
      </c>
      <c r="E81" s="338">
        <v>44782.0</v>
      </c>
      <c r="F81" s="339">
        <v>0.4583333333333333</v>
      </c>
      <c r="G81" s="339">
        <v>0.5416666666666666</v>
      </c>
      <c r="H81" s="68">
        <v>2.0</v>
      </c>
      <c r="I81" s="68">
        <v>0.0</v>
      </c>
      <c r="J81" s="68">
        <v>2.0</v>
      </c>
      <c r="K81" s="68">
        <v>0.0</v>
      </c>
    </row>
    <row r="82" hidden="1">
      <c r="A82" s="338">
        <v>44782.0</v>
      </c>
      <c r="B82" s="68" t="s">
        <v>403</v>
      </c>
      <c r="C82" s="68" t="s">
        <v>85</v>
      </c>
      <c r="D82" s="340" t="s">
        <v>507</v>
      </c>
      <c r="E82" s="338">
        <v>44782.0</v>
      </c>
      <c r="F82" s="339">
        <v>0.9166666666666666</v>
      </c>
      <c r="G82" s="339">
        <v>0.25</v>
      </c>
      <c r="H82" s="68">
        <v>8.0</v>
      </c>
      <c r="I82" s="68">
        <v>0.0</v>
      </c>
      <c r="J82" s="68">
        <v>0.0</v>
      </c>
      <c r="K82" s="68">
        <v>8.0</v>
      </c>
    </row>
    <row r="83">
      <c r="A83" s="338">
        <v>44782.0</v>
      </c>
      <c r="B83" s="68" t="s">
        <v>18</v>
      </c>
      <c r="C83" s="68" t="s">
        <v>1</v>
      </c>
      <c r="D83" s="340" t="s">
        <v>507</v>
      </c>
      <c r="E83" s="338">
        <v>44782.0</v>
      </c>
      <c r="F83" s="339">
        <v>0.9375</v>
      </c>
      <c r="G83" s="339">
        <v>0.125</v>
      </c>
      <c r="H83" s="68">
        <v>4.5</v>
      </c>
      <c r="I83" s="68">
        <v>0.0</v>
      </c>
      <c r="J83" s="68">
        <v>0.0</v>
      </c>
      <c r="K83" s="68">
        <v>4.5</v>
      </c>
    </row>
    <row r="84">
      <c r="A84" s="338">
        <v>44782.0</v>
      </c>
      <c r="B84" s="68" t="s">
        <v>123</v>
      </c>
      <c r="C84" s="68" t="s">
        <v>23</v>
      </c>
      <c r="D84" s="340" t="s">
        <v>509</v>
      </c>
      <c r="E84" s="338">
        <v>44783.0</v>
      </c>
      <c r="F84" s="339">
        <v>0.020833333333333332</v>
      </c>
      <c r="G84" s="339">
        <v>0.25</v>
      </c>
      <c r="H84" s="68">
        <v>5.5</v>
      </c>
      <c r="I84" s="68">
        <v>0.0</v>
      </c>
      <c r="J84" s="68">
        <v>0.0</v>
      </c>
      <c r="K84" s="68">
        <v>5.5</v>
      </c>
    </row>
    <row r="85">
      <c r="A85" s="338">
        <v>44782.0</v>
      </c>
      <c r="B85" s="68" t="s">
        <v>501</v>
      </c>
      <c r="C85" s="68" t="s">
        <v>23</v>
      </c>
      <c r="D85" s="340" t="s">
        <v>509</v>
      </c>
      <c r="E85" s="338">
        <v>44783.0</v>
      </c>
      <c r="F85" s="339">
        <v>0.25</v>
      </c>
      <c r="G85" s="339">
        <v>0.4583333333333333</v>
      </c>
      <c r="H85" s="68">
        <v>5.0</v>
      </c>
      <c r="I85" s="68">
        <v>0.0</v>
      </c>
      <c r="J85" s="68">
        <v>5.0</v>
      </c>
      <c r="K85" s="68">
        <v>0.0</v>
      </c>
    </row>
    <row r="86">
      <c r="A86" s="338">
        <v>44782.0</v>
      </c>
      <c r="B86" s="68" t="s">
        <v>45</v>
      </c>
      <c r="C86" s="68" t="s">
        <v>499</v>
      </c>
      <c r="D86" s="340" t="s">
        <v>509</v>
      </c>
      <c r="E86" s="338">
        <v>44783.0</v>
      </c>
      <c r="F86" s="339">
        <v>0.20833333333333334</v>
      </c>
      <c r="G86" s="339">
        <v>0.4583333333333333</v>
      </c>
      <c r="H86" s="68">
        <v>6.0</v>
      </c>
      <c r="I86" s="68">
        <v>0.0</v>
      </c>
      <c r="J86" s="68">
        <v>5.0</v>
      </c>
      <c r="K86" s="68">
        <v>1.0</v>
      </c>
    </row>
    <row r="87">
      <c r="A87" s="338">
        <v>44782.0</v>
      </c>
      <c r="B87" s="68" t="s">
        <v>52</v>
      </c>
      <c r="C87" s="68" t="s">
        <v>499</v>
      </c>
      <c r="D87" s="340" t="s">
        <v>509</v>
      </c>
      <c r="E87" s="338">
        <v>44783.0</v>
      </c>
      <c r="F87" s="68">
        <v>0.0</v>
      </c>
      <c r="G87" s="68">
        <v>0.0</v>
      </c>
      <c r="H87" s="68">
        <v>0.0</v>
      </c>
      <c r="I87" s="68">
        <v>0.0</v>
      </c>
      <c r="J87" s="68">
        <v>0.0</v>
      </c>
      <c r="K87" s="68">
        <v>0.0</v>
      </c>
      <c r="L87" s="68" t="s">
        <v>25</v>
      </c>
    </row>
    <row r="88">
      <c r="A88" s="338">
        <v>44782.0</v>
      </c>
      <c r="B88" s="68" t="s">
        <v>506</v>
      </c>
      <c r="C88" s="68" t="s">
        <v>85</v>
      </c>
      <c r="D88" s="340" t="s">
        <v>509</v>
      </c>
      <c r="E88" s="338">
        <v>44783.0</v>
      </c>
      <c r="F88" s="68">
        <v>0.0</v>
      </c>
      <c r="G88" s="68">
        <v>0.0</v>
      </c>
      <c r="H88" s="68">
        <v>0.0</v>
      </c>
      <c r="I88" s="68">
        <v>0.0</v>
      </c>
      <c r="J88" s="68">
        <v>0.0</v>
      </c>
      <c r="K88" s="68">
        <v>0.0</v>
      </c>
      <c r="L88" s="68" t="s">
        <v>63</v>
      </c>
    </row>
    <row r="89" hidden="1">
      <c r="A89" s="338">
        <v>44782.0</v>
      </c>
      <c r="B89" s="68" t="s">
        <v>502</v>
      </c>
      <c r="C89" s="68" t="s">
        <v>85</v>
      </c>
      <c r="D89" s="340" t="s">
        <v>509</v>
      </c>
      <c r="E89" s="338">
        <v>44783.0</v>
      </c>
      <c r="F89" s="339">
        <v>0.20833333333333334</v>
      </c>
      <c r="G89" s="339">
        <v>0.5416666666666666</v>
      </c>
      <c r="H89" s="68">
        <v>8.0</v>
      </c>
      <c r="I89" s="68">
        <v>0.0</v>
      </c>
      <c r="J89" s="68">
        <v>7.0</v>
      </c>
      <c r="K89" s="68">
        <v>1.0</v>
      </c>
    </row>
    <row r="90" hidden="1">
      <c r="A90" s="338">
        <v>44783.0</v>
      </c>
      <c r="B90" s="68" t="s">
        <v>403</v>
      </c>
      <c r="C90" s="68" t="s">
        <v>85</v>
      </c>
      <c r="D90" s="340" t="s">
        <v>509</v>
      </c>
      <c r="E90" s="338">
        <v>44783.0</v>
      </c>
      <c r="F90" s="339">
        <v>0.9166666666666666</v>
      </c>
      <c r="G90" s="339">
        <v>0.25</v>
      </c>
      <c r="H90" s="68">
        <v>8.0</v>
      </c>
      <c r="I90" s="68">
        <v>0.0</v>
      </c>
      <c r="J90" s="68">
        <v>0.0</v>
      </c>
      <c r="K90" s="68">
        <v>8.0</v>
      </c>
    </row>
    <row r="91">
      <c r="A91" s="338">
        <v>44783.0</v>
      </c>
      <c r="B91" s="68" t="s">
        <v>18</v>
      </c>
      <c r="C91" s="68" t="s">
        <v>1</v>
      </c>
      <c r="D91" s="340" t="s">
        <v>509</v>
      </c>
      <c r="E91" s="338">
        <v>44783.0</v>
      </c>
      <c r="F91" s="339">
        <v>0.9375</v>
      </c>
      <c r="G91" s="339">
        <v>0.125</v>
      </c>
      <c r="H91" s="68">
        <v>4.5</v>
      </c>
      <c r="I91" s="68">
        <v>0.0</v>
      </c>
      <c r="J91" s="68">
        <v>0.0</v>
      </c>
      <c r="K91" s="68">
        <v>4.5</v>
      </c>
    </row>
    <row r="92">
      <c r="A92" s="338">
        <v>44783.0</v>
      </c>
      <c r="B92" s="68" t="s">
        <v>123</v>
      </c>
      <c r="C92" s="68" t="s">
        <v>23</v>
      </c>
      <c r="D92" s="340" t="s">
        <v>510</v>
      </c>
      <c r="E92" s="338">
        <v>44784.0</v>
      </c>
      <c r="F92" s="339">
        <v>0.020833333333333332</v>
      </c>
      <c r="G92" s="339">
        <v>0.25</v>
      </c>
      <c r="H92" s="68">
        <v>5.5</v>
      </c>
      <c r="I92" s="68">
        <v>0.0</v>
      </c>
      <c r="J92" s="68">
        <v>0.0</v>
      </c>
      <c r="K92" s="68">
        <v>5.5</v>
      </c>
    </row>
    <row r="93">
      <c r="A93" s="338">
        <v>44783.0</v>
      </c>
      <c r="B93" s="68" t="s">
        <v>501</v>
      </c>
      <c r="C93" s="68" t="s">
        <v>23</v>
      </c>
      <c r="D93" s="340" t="s">
        <v>510</v>
      </c>
      <c r="E93" s="338">
        <v>44784.0</v>
      </c>
      <c r="F93" s="339">
        <v>0.25</v>
      </c>
      <c r="G93" s="339">
        <v>0.4583333333333333</v>
      </c>
      <c r="H93" s="68">
        <v>5.0</v>
      </c>
      <c r="I93" s="68">
        <v>0.0</v>
      </c>
      <c r="J93" s="68">
        <v>5.0</v>
      </c>
      <c r="K93" s="68">
        <v>0.0</v>
      </c>
    </row>
    <row r="94">
      <c r="A94" s="338">
        <v>44783.0</v>
      </c>
      <c r="B94" s="68" t="s">
        <v>52</v>
      </c>
      <c r="C94" s="68" t="s">
        <v>499</v>
      </c>
      <c r="D94" s="340" t="s">
        <v>510</v>
      </c>
      <c r="E94" s="338">
        <v>44784.0</v>
      </c>
      <c r="F94" s="339">
        <v>0.20833333333333334</v>
      </c>
      <c r="G94" s="339">
        <v>0.4583333333333333</v>
      </c>
      <c r="H94" s="68">
        <v>6.0</v>
      </c>
      <c r="I94" s="68">
        <v>0.0</v>
      </c>
      <c r="J94" s="68">
        <v>5.0</v>
      </c>
      <c r="K94" s="68">
        <v>1.0</v>
      </c>
    </row>
    <row r="95">
      <c r="A95" s="338">
        <v>44783.0</v>
      </c>
      <c r="B95" s="68" t="s">
        <v>506</v>
      </c>
      <c r="C95" s="68" t="s">
        <v>85</v>
      </c>
      <c r="D95" s="340" t="s">
        <v>510</v>
      </c>
      <c r="E95" s="338">
        <v>44784.0</v>
      </c>
      <c r="F95" s="68">
        <v>0.0</v>
      </c>
      <c r="G95" s="68">
        <v>0.0</v>
      </c>
      <c r="H95" s="68">
        <v>0.0</v>
      </c>
      <c r="I95" s="68">
        <v>0.0</v>
      </c>
      <c r="J95" s="68">
        <v>0.0</v>
      </c>
      <c r="K95" s="68">
        <v>0.0</v>
      </c>
      <c r="L95" s="68" t="s">
        <v>63</v>
      </c>
    </row>
    <row r="96" hidden="1">
      <c r="A96" s="338">
        <v>44783.0</v>
      </c>
      <c r="B96" s="68" t="s">
        <v>502</v>
      </c>
      <c r="C96" s="68" t="s">
        <v>85</v>
      </c>
      <c r="D96" s="340" t="s">
        <v>510</v>
      </c>
      <c r="E96" s="338">
        <v>44784.0</v>
      </c>
      <c r="F96" s="339">
        <v>0.20833333333333334</v>
      </c>
      <c r="G96" s="339">
        <v>0.5416666666666666</v>
      </c>
      <c r="H96" s="68">
        <v>8.0</v>
      </c>
      <c r="I96" s="68">
        <v>0.0</v>
      </c>
      <c r="J96" s="68">
        <v>7.0</v>
      </c>
      <c r="K96" s="68">
        <v>1.0</v>
      </c>
    </row>
    <row r="97" hidden="1">
      <c r="A97" s="338">
        <v>44784.0</v>
      </c>
      <c r="B97" s="68" t="s">
        <v>403</v>
      </c>
      <c r="C97" s="68" t="s">
        <v>85</v>
      </c>
      <c r="D97" s="340" t="s">
        <v>510</v>
      </c>
      <c r="E97" s="338">
        <v>44784.0</v>
      </c>
      <c r="F97" s="339">
        <v>0.9166666666666666</v>
      </c>
      <c r="G97" s="339">
        <v>0.25</v>
      </c>
      <c r="H97" s="68">
        <v>8.0</v>
      </c>
      <c r="I97" s="68">
        <v>0.0</v>
      </c>
      <c r="J97" s="68">
        <v>0.0</v>
      </c>
      <c r="K97" s="68">
        <v>8.0</v>
      </c>
    </row>
    <row r="98">
      <c r="A98" s="338">
        <v>44784.0</v>
      </c>
      <c r="B98" s="68" t="s">
        <v>45</v>
      </c>
      <c r="C98" s="68" t="s">
        <v>1</v>
      </c>
      <c r="D98" s="340" t="s">
        <v>510</v>
      </c>
      <c r="E98" s="338">
        <v>44784.0</v>
      </c>
      <c r="F98" s="339">
        <v>0.9375</v>
      </c>
      <c r="G98" s="339">
        <v>0.20833333333333334</v>
      </c>
      <c r="H98" s="68">
        <v>6.5</v>
      </c>
      <c r="I98" s="68">
        <v>0.0</v>
      </c>
      <c r="J98" s="68">
        <v>0.0</v>
      </c>
      <c r="K98" s="68">
        <v>6.5</v>
      </c>
    </row>
    <row r="99">
      <c r="A99" s="338">
        <v>44784.0</v>
      </c>
      <c r="B99" s="68" t="s">
        <v>123</v>
      </c>
      <c r="C99" s="68" t="s">
        <v>23</v>
      </c>
      <c r="D99" s="340" t="s">
        <v>512</v>
      </c>
      <c r="E99" s="338">
        <v>44785.0</v>
      </c>
      <c r="F99" s="339">
        <v>0.020833333333333332</v>
      </c>
      <c r="G99" s="339">
        <v>0.25</v>
      </c>
      <c r="H99" s="68">
        <v>5.5</v>
      </c>
      <c r="I99" s="68">
        <v>0.0</v>
      </c>
      <c r="J99" s="68">
        <v>0.0</v>
      </c>
      <c r="K99" s="68">
        <v>5.5</v>
      </c>
    </row>
    <row r="100">
      <c r="A100" s="338">
        <v>44784.0</v>
      </c>
      <c r="B100" s="68" t="s">
        <v>501</v>
      </c>
      <c r="C100" s="68" t="s">
        <v>23</v>
      </c>
      <c r="D100" s="340" t="s">
        <v>512</v>
      </c>
      <c r="E100" s="338">
        <v>44785.0</v>
      </c>
      <c r="F100" s="339">
        <v>0.25</v>
      </c>
      <c r="G100" s="339">
        <v>0.4583333333333333</v>
      </c>
      <c r="H100" s="68">
        <v>5.0</v>
      </c>
      <c r="I100" s="68">
        <v>0.0</v>
      </c>
      <c r="J100" s="68">
        <v>5.0</v>
      </c>
      <c r="K100" s="68">
        <v>0.0</v>
      </c>
    </row>
    <row r="101">
      <c r="A101" s="338">
        <v>44784.0</v>
      </c>
      <c r="B101" s="68" t="s">
        <v>18</v>
      </c>
      <c r="C101" s="68" t="s">
        <v>1</v>
      </c>
      <c r="D101" s="340" t="s">
        <v>512</v>
      </c>
      <c r="E101" s="338">
        <v>44785.0</v>
      </c>
      <c r="F101" s="339">
        <v>0.20833333333333334</v>
      </c>
      <c r="G101" s="339">
        <v>0.4583333333333333</v>
      </c>
      <c r="H101" s="68">
        <v>6.0</v>
      </c>
      <c r="I101" s="68">
        <v>0.0</v>
      </c>
      <c r="J101" s="68">
        <v>5.0</v>
      </c>
      <c r="K101" s="68">
        <v>1.0</v>
      </c>
    </row>
    <row r="102">
      <c r="A102" s="338">
        <v>44784.0</v>
      </c>
      <c r="B102" s="68" t="s">
        <v>18</v>
      </c>
      <c r="C102" s="68" t="s">
        <v>85</v>
      </c>
      <c r="D102" s="340" t="s">
        <v>512</v>
      </c>
      <c r="E102" s="338">
        <v>44785.0</v>
      </c>
      <c r="F102" s="339">
        <v>0.4583333333333333</v>
      </c>
      <c r="G102" s="339">
        <v>0.5</v>
      </c>
      <c r="H102" s="68">
        <v>1.0</v>
      </c>
      <c r="I102" s="68">
        <v>0.0</v>
      </c>
      <c r="J102" s="68">
        <v>1.0</v>
      </c>
      <c r="K102" s="68">
        <v>0.0</v>
      </c>
    </row>
    <row r="103">
      <c r="A103" s="338">
        <v>44784.0</v>
      </c>
      <c r="B103" s="68" t="s">
        <v>52</v>
      </c>
      <c r="C103" s="68" t="s">
        <v>499</v>
      </c>
      <c r="D103" s="340" t="s">
        <v>512</v>
      </c>
      <c r="E103" s="338">
        <v>44785.0</v>
      </c>
      <c r="F103" s="339">
        <v>0.20833333333333334</v>
      </c>
      <c r="G103" s="339">
        <v>0.4583333333333333</v>
      </c>
      <c r="H103" s="68">
        <v>6.0</v>
      </c>
      <c r="I103" s="68">
        <v>0.0</v>
      </c>
      <c r="J103" s="68">
        <v>5.0</v>
      </c>
      <c r="K103" s="68">
        <v>1.0</v>
      </c>
    </row>
    <row r="104">
      <c r="A104" s="338">
        <v>44784.0</v>
      </c>
      <c r="B104" s="68" t="s">
        <v>52</v>
      </c>
      <c r="C104" s="68" t="s">
        <v>85</v>
      </c>
      <c r="D104" s="340" t="s">
        <v>512</v>
      </c>
      <c r="E104" s="338">
        <v>44785.0</v>
      </c>
      <c r="F104" s="339">
        <v>0.4583333333333333</v>
      </c>
      <c r="G104" s="339">
        <v>0.5416666666666666</v>
      </c>
      <c r="H104" s="68">
        <v>2.0</v>
      </c>
      <c r="I104" s="68">
        <v>0.0</v>
      </c>
      <c r="J104" s="68">
        <v>2.0</v>
      </c>
      <c r="K104" s="68">
        <v>0.0</v>
      </c>
    </row>
    <row r="105">
      <c r="A105" s="338">
        <v>44784.0</v>
      </c>
      <c r="B105" s="68" t="s">
        <v>506</v>
      </c>
      <c r="C105" s="68" t="s">
        <v>499</v>
      </c>
      <c r="D105" s="340" t="s">
        <v>512</v>
      </c>
      <c r="E105" s="338">
        <v>44785.0</v>
      </c>
      <c r="F105" s="68">
        <v>0.0</v>
      </c>
      <c r="G105" s="68">
        <v>0.0</v>
      </c>
      <c r="H105" s="68">
        <v>0.0</v>
      </c>
      <c r="I105" s="68">
        <v>0.0</v>
      </c>
      <c r="J105" s="68">
        <v>0.0</v>
      </c>
      <c r="K105" s="68">
        <v>0.0</v>
      </c>
      <c r="L105" s="68" t="s">
        <v>63</v>
      </c>
    </row>
    <row r="106" hidden="1">
      <c r="A106" s="338">
        <v>44784.0</v>
      </c>
      <c r="B106" s="68" t="s">
        <v>502</v>
      </c>
      <c r="C106" s="68" t="s">
        <v>85</v>
      </c>
      <c r="D106" s="340" t="s">
        <v>512</v>
      </c>
      <c r="E106" s="338">
        <v>44785.0</v>
      </c>
      <c r="F106" s="339">
        <v>0.25</v>
      </c>
      <c r="G106" s="339">
        <v>0.4583333333333333</v>
      </c>
      <c r="H106" s="68">
        <v>5.0</v>
      </c>
      <c r="I106" s="68">
        <v>0.0</v>
      </c>
      <c r="J106" s="68">
        <v>5.0</v>
      </c>
      <c r="K106" s="68">
        <v>0.0</v>
      </c>
      <c r="L106" s="68" t="s">
        <v>158</v>
      </c>
    </row>
    <row r="107" hidden="1">
      <c r="A107" s="338">
        <v>44785.0</v>
      </c>
      <c r="B107" s="68" t="s">
        <v>403</v>
      </c>
      <c r="C107" s="68" t="s">
        <v>85</v>
      </c>
      <c r="D107" s="340" t="s">
        <v>512</v>
      </c>
      <c r="E107" s="338">
        <v>44785.0</v>
      </c>
      <c r="F107" s="339">
        <v>0.9166666666666666</v>
      </c>
      <c r="G107" s="339">
        <v>0.25</v>
      </c>
      <c r="H107" s="68">
        <v>8.0</v>
      </c>
      <c r="I107" s="68">
        <v>0.0</v>
      </c>
      <c r="J107" s="68">
        <v>0.0</v>
      </c>
      <c r="K107" s="68">
        <v>8.0</v>
      </c>
    </row>
    <row r="108">
      <c r="A108" s="338">
        <v>44785.0</v>
      </c>
      <c r="B108" s="68" t="s">
        <v>45</v>
      </c>
      <c r="C108" s="68" t="s">
        <v>1</v>
      </c>
      <c r="D108" s="340" t="s">
        <v>512</v>
      </c>
      <c r="E108" s="338">
        <v>44785.0</v>
      </c>
      <c r="F108" s="339">
        <v>0.9375</v>
      </c>
      <c r="G108" s="339">
        <v>0.25</v>
      </c>
      <c r="H108" s="68">
        <v>7.5</v>
      </c>
      <c r="I108" s="68">
        <v>0.0</v>
      </c>
      <c r="J108" s="68">
        <v>0.0</v>
      </c>
      <c r="K108" s="68">
        <v>7.5</v>
      </c>
    </row>
    <row r="109">
      <c r="A109" s="338">
        <v>44785.0</v>
      </c>
      <c r="B109" s="68" t="s">
        <v>123</v>
      </c>
      <c r="C109" s="68" t="s">
        <v>23</v>
      </c>
      <c r="D109" s="340" t="s">
        <v>513</v>
      </c>
      <c r="E109" s="338">
        <v>44786.0</v>
      </c>
      <c r="F109" s="339">
        <v>0.020833333333333332</v>
      </c>
      <c r="G109" s="339">
        <v>0.25</v>
      </c>
      <c r="H109" s="68">
        <v>5.5</v>
      </c>
      <c r="I109" s="68">
        <v>0.0</v>
      </c>
      <c r="J109" s="68">
        <v>0.0</v>
      </c>
      <c r="K109" s="68">
        <v>5.5</v>
      </c>
    </row>
    <row r="110">
      <c r="A110" s="338">
        <v>44785.0</v>
      </c>
      <c r="B110" s="68" t="s">
        <v>501</v>
      </c>
      <c r="C110" s="68" t="s">
        <v>23</v>
      </c>
      <c r="D110" s="340" t="s">
        <v>513</v>
      </c>
      <c r="E110" s="338">
        <v>44786.0</v>
      </c>
      <c r="F110" s="339">
        <v>0.25</v>
      </c>
      <c r="G110" s="339">
        <v>0.4583333333333333</v>
      </c>
      <c r="H110" s="68">
        <v>5.0</v>
      </c>
      <c r="I110" s="68">
        <v>0.0</v>
      </c>
      <c r="J110" s="68">
        <v>5.0</v>
      </c>
      <c r="K110" s="68">
        <v>0.0</v>
      </c>
    </row>
    <row r="111">
      <c r="A111" s="338">
        <v>44785.0</v>
      </c>
      <c r="B111" s="68" t="s">
        <v>18</v>
      </c>
      <c r="C111" s="68" t="s">
        <v>1</v>
      </c>
      <c r="D111" s="340" t="s">
        <v>513</v>
      </c>
      <c r="E111" s="338">
        <v>44786.0</v>
      </c>
      <c r="F111" s="339">
        <v>0.25</v>
      </c>
      <c r="G111" s="339">
        <v>0.5</v>
      </c>
      <c r="H111" s="68">
        <v>6.0</v>
      </c>
      <c r="I111" s="68">
        <v>0.0</v>
      </c>
      <c r="J111" s="68">
        <v>6.0</v>
      </c>
      <c r="K111" s="68">
        <v>0.0</v>
      </c>
    </row>
    <row r="112">
      <c r="A112" s="338">
        <v>44785.0</v>
      </c>
      <c r="B112" s="68" t="s">
        <v>18</v>
      </c>
      <c r="C112" s="68" t="s">
        <v>85</v>
      </c>
      <c r="D112" s="340" t="s">
        <v>513</v>
      </c>
      <c r="E112" s="338">
        <v>44786.0</v>
      </c>
      <c r="F112" s="99" t="s">
        <v>514</v>
      </c>
      <c r="G112" s="99" t="s">
        <v>515</v>
      </c>
      <c r="H112" s="68">
        <v>2.0</v>
      </c>
      <c r="I112" s="68">
        <v>0.0</v>
      </c>
      <c r="J112" s="68">
        <v>2.0</v>
      </c>
      <c r="K112" s="68">
        <v>0.0</v>
      </c>
    </row>
    <row r="113">
      <c r="A113" s="338">
        <v>44785.0</v>
      </c>
      <c r="B113" s="68" t="s">
        <v>52</v>
      </c>
      <c r="C113" s="68" t="s">
        <v>499</v>
      </c>
      <c r="D113" s="340" t="s">
        <v>513</v>
      </c>
      <c r="E113" s="338">
        <v>44786.0</v>
      </c>
      <c r="F113" s="339">
        <v>0.20833333333333334</v>
      </c>
      <c r="G113" s="339">
        <v>0.4583333333333333</v>
      </c>
      <c r="H113" s="68">
        <v>6.0</v>
      </c>
      <c r="I113" s="68">
        <v>0.0</v>
      </c>
      <c r="J113" s="68">
        <v>5.0</v>
      </c>
      <c r="K113" s="68">
        <v>1.0</v>
      </c>
    </row>
    <row r="114">
      <c r="A114" s="338">
        <v>44785.0</v>
      </c>
      <c r="B114" s="68" t="s">
        <v>506</v>
      </c>
      <c r="C114" s="68" t="s">
        <v>499</v>
      </c>
      <c r="D114" s="340" t="s">
        <v>513</v>
      </c>
      <c r="E114" s="338">
        <v>44786.0</v>
      </c>
      <c r="F114" s="68">
        <v>0.0</v>
      </c>
      <c r="G114" s="68">
        <v>0.0</v>
      </c>
      <c r="H114" s="68">
        <v>0.0</v>
      </c>
      <c r="I114" s="68">
        <v>0.0</v>
      </c>
      <c r="J114" s="68">
        <v>0.0</v>
      </c>
      <c r="K114" s="68">
        <v>0.0</v>
      </c>
      <c r="L114" s="68" t="s">
        <v>63</v>
      </c>
    </row>
    <row r="115" hidden="1">
      <c r="A115" s="338">
        <v>44785.0</v>
      </c>
      <c r="B115" s="68" t="s">
        <v>502</v>
      </c>
      <c r="C115" s="68" t="s">
        <v>85</v>
      </c>
      <c r="D115" s="340" t="s">
        <v>513</v>
      </c>
      <c r="E115" s="338">
        <v>44786.0</v>
      </c>
      <c r="F115" s="339">
        <v>0.25</v>
      </c>
      <c r="G115" s="339">
        <v>0.5833333333333334</v>
      </c>
      <c r="H115" s="68">
        <v>8.0</v>
      </c>
      <c r="I115" s="68">
        <v>0.0</v>
      </c>
      <c r="J115" s="68">
        <v>8.0</v>
      </c>
      <c r="K115" s="68">
        <v>0.0</v>
      </c>
    </row>
    <row r="116" hidden="1">
      <c r="A116" s="338">
        <v>44786.0</v>
      </c>
      <c r="B116" s="68" t="s">
        <v>403</v>
      </c>
      <c r="C116" s="68" t="s">
        <v>85</v>
      </c>
      <c r="D116" s="340" t="s">
        <v>513</v>
      </c>
      <c r="E116" s="338">
        <v>44786.0</v>
      </c>
      <c r="F116" s="339">
        <v>0.9166666666666666</v>
      </c>
      <c r="G116" s="339">
        <v>0.25</v>
      </c>
      <c r="H116" s="68">
        <v>8.0</v>
      </c>
      <c r="I116" s="68">
        <v>0.0</v>
      </c>
      <c r="J116" s="68">
        <v>0.0</v>
      </c>
      <c r="K116" s="68">
        <v>8.0</v>
      </c>
    </row>
    <row r="117">
      <c r="A117" s="338">
        <v>44786.0</v>
      </c>
      <c r="B117" s="68" t="s">
        <v>45</v>
      </c>
      <c r="C117" s="68" t="s">
        <v>1</v>
      </c>
      <c r="D117" s="340" t="s">
        <v>513</v>
      </c>
      <c r="E117" s="338">
        <v>44786.0</v>
      </c>
      <c r="F117" s="339">
        <v>0.9375</v>
      </c>
      <c r="G117" s="339">
        <v>0.25</v>
      </c>
      <c r="H117" s="68">
        <v>7.5</v>
      </c>
      <c r="I117" s="68">
        <v>0.0</v>
      </c>
      <c r="J117" s="68">
        <v>0.0</v>
      </c>
      <c r="K117" s="68">
        <v>7.5</v>
      </c>
    </row>
    <row r="118">
      <c r="A118" s="338">
        <v>44786.0</v>
      </c>
      <c r="B118" s="68" t="s">
        <v>52</v>
      </c>
      <c r="C118" s="68" t="s">
        <v>499</v>
      </c>
      <c r="D118" s="340" t="s">
        <v>513</v>
      </c>
      <c r="E118" s="338">
        <v>44786.0</v>
      </c>
      <c r="F118" s="339">
        <v>0.9583333333333334</v>
      </c>
      <c r="G118" s="339">
        <v>0.5</v>
      </c>
      <c r="H118" s="68">
        <v>13.0</v>
      </c>
      <c r="I118" s="68">
        <v>5.0</v>
      </c>
      <c r="J118" s="68">
        <v>1.0</v>
      </c>
      <c r="K118" s="68">
        <v>7.0</v>
      </c>
    </row>
    <row r="119">
      <c r="A119" s="338">
        <v>44786.0</v>
      </c>
      <c r="B119" s="68" t="s">
        <v>123</v>
      </c>
      <c r="C119" s="68" t="s">
        <v>23</v>
      </c>
      <c r="D119" s="340" t="s">
        <v>498</v>
      </c>
      <c r="E119" s="338">
        <v>44787.0</v>
      </c>
      <c r="F119" s="339">
        <v>0.020833333333333332</v>
      </c>
      <c r="G119" s="339">
        <v>0.25</v>
      </c>
      <c r="H119" s="68">
        <v>5.5</v>
      </c>
      <c r="I119" s="68">
        <v>0.0</v>
      </c>
      <c r="J119" s="68">
        <v>0.0</v>
      </c>
      <c r="K119" s="68">
        <v>5.5</v>
      </c>
    </row>
    <row r="120">
      <c r="A120" s="338">
        <v>44786.0</v>
      </c>
      <c r="B120" s="68" t="s">
        <v>501</v>
      </c>
      <c r="C120" s="68" t="s">
        <v>23</v>
      </c>
      <c r="D120" s="340" t="s">
        <v>498</v>
      </c>
      <c r="E120" s="338">
        <v>44787.0</v>
      </c>
      <c r="F120" s="339">
        <v>0.25</v>
      </c>
      <c r="G120" s="339">
        <v>0.4583333333333333</v>
      </c>
      <c r="H120" s="68">
        <v>5.0</v>
      </c>
      <c r="I120" s="68">
        <v>0.0</v>
      </c>
      <c r="J120" s="68">
        <v>5.0</v>
      </c>
      <c r="K120" s="68">
        <v>0.0</v>
      </c>
    </row>
    <row r="121">
      <c r="A121" s="338">
        <v>44786.0</v>
      </c>
      <c r="B121" s="68" t="s">
        <v>18</v>
      </c>
      <c r="C121" s="68" t="s">
        <v>1</v>
      </c>
      <c r="D121" s="340" t="s">
        <v>498</v>
      </c>
      <c r="E121" s="338">
        <v>44787.0</v>
      </c>
      <c r="F121" s="339">
        <v>0.25</v>
      </c>
      <c r="G121" s="339">
        <v>0.5</v>
      </c>
      <c r="H121" s="68">
        <v>6.0</v>
      </c>
      <c r="I121" s="68">
        <v>0.0</v>
      </c>
      <c r="J121" s="68">
        <v>6.0</v>
      </c>
      <c r="K121" s="68">
        <v>0.0</v>
      </c>
    </row>
    <row r="122">
      <c r="A122" s="338">
        <v>44786.0</v>
      </c>
      <c r="B122" s="68" t="s">
        <v>506</v>
      </c>
      <c r="C122" s="68" t="s">
        <v>499</v>
      </c>
      <c r="D122" s="340" t="s">
        <v>498</v>
      </c>
      <c r="E122" s="338">
        <v>44787.0</v>
      </c>
      <c r="F122" s="68">
        <v>0.0</v>
      </c>
      <c r="G122" s="68">
        <v>0.0</v>
      </c>
      <c r="H122" s="68">
        <v>0.0</v>
      </c>
      <c r="I122" s="68">
        <v>0.0</v>
      </c>
      <c r="J122" s="68">
        <v>0.0</v>
      </c>
      <c r="K122" s="68">
        <v>0.0</v>
      </c>
      <c r="L122" s="68" t="s">
        <v>63</v>
      </c>
    </row>
    <row r="123" hidden="1">
      <c r="A123" s="338">
        <v>44786.0</v>
      </c>
      <c r="B123" s="68" t="s">
        <v>502</v>
      </c>
      <c r="C123" s="68" t="s">
        <v>85</v>
      </c>
      <c r="D123" s="340" t="s">
        <v>498</v>
      </c>
      <c r="E123" s="338">
        <v>44787.0</v>
      </c>
      <c r="F123" s="339">
        <v>0.25</v>
      </c>
      <c r="G123" s="339">
        <v>0.5833333333333334</v>
      </c>
      <c r="H123" s="68">
        <v>8.0</v>
      </c>
      <c r="I123" s="68">
        <v>0.0</v>
      </c>
      <c r="J123" s="68">
        <v>8.0</v>
      </c>
      <c r="K123" s="68">
        <v>0.0</v>
      </c>
    </row>
    <row r="124" hidden="1">
      <c r="A124" s="338">
        <v>44787.0</v>
      </c>
      <c r="B124" s="68" t="s">
        <v>403</v>
      </c>
      <c r="C124" s="68" t="s">
        <v>85</v>
      </c>
      <c r="D124" s="340" t="s">
        <v>498</v>
      </c>
      <c r="E124" s="338">
        <v>44787.0</v>
      </c>
      <c r="F124" s="339">
        <v>0.9375</v>
      </c>
      <c r="G124" s="339">
        <v>0.20833333333333334</v>
      </c>
      <c r="H124" s="68">
        <v>6.5</v>
      </c>
      <c r="I124" s="68">
        <v>0.0</v>
      </c>
      <c r="J124" s="68">
        <v>0.0</v>
      </c>
      <c r="K124" s="68">
        <v>6.5</v>
      </c>
    </row>
    <row r="125">
      <c r="A125" s="338">
        <v>44787.0</v>
      </c>
      <c r="B125" s="68" t="s">
        <v>45</v>
      </c>
      <c r="C125" s="68" t="s">
        <v>1</v>
      </c>
      <c r="D125" s="340" t="s">
        <v>498</v>
      </c>
      <c r="E125" s="338">
        <v>44787.0</v>
      </c>
      <c r="F125" s="68">
        <v>0.0</v>
      </c>
      <c r="G125" s="68">
        <v>0.0</v>
      </c>
      <c r="H125" s="68">
        <v>0.0</v>
      </c>
      <c r="I125" s="68">
        <v>0.0</v>
      </c>
      <c r="J125" s="68">
        <v>0.0</v>
      </c>
      <c r="K125" s="68">
        <v>0.0</v>
      </c>
      <c r="L125" s="68" t="s">
        <v>25</v>
      </c>
    </row>
    <row r="126">
      <c r="A126" s="338">
        <v>44787.0</v>
      </c>
      <c r="B126" s="68" t="s">
        <v>123</v>
      </c>
      <c r="C126" s="68" t="s">
        <v>23</v>
      </c>
      <c r="D126" s="340" t="s">
        <v>498</v>
      </c>
      <c r="E126" s="338">
        <v>44788.0</v>
      </c>
      <c r="F126" s="339">
        <v>0.020833333333333332</v>
      </c>
      <c r="G126" s="339">
        <v>0.25</v>
      </c>
      <c r="H126" s="68">
        <v>5.5</v>
      </c>
      <c r="I126" s="68">
        <v>0.0</v>
      </c>
      <c r="J126" s="68">
        <v>0.0</v>
      </c>
      <c r="K126" s="68">
        <v>5.5</v>
      </c>
    </row>
    <row r="127">
      <c r="A127" s="338">
        <v>44787.0</v>
      </c>
      <c r="B127" s="68" t="s">
        <v>501</v>
      </c>
      <c r="C127" s="68" t="s">
        <v>23</v>
      </c>
      <c r="D127" s="340" t="s">
        <v>500</v>
      </c>
      <c r="E127" s="338">
        <v>44788.0</v>
      </c>
      <c r="F127" s="339">
        <v>0.25</v>
      </c>
      <c r="G127" s="339">
        <v>0.4583333333333333</v>
      </c>
      <c r="H127" s="68">
        <v>5.0</v>
      </c>
      <c r="I127" s="68">
        <v>0.0</v>
      </c>
      <c r="J127" s="68">
        <v>5.0</v>
      </c>
      <c r="K127" s="68">
        <v>0.0</v>
      </c>
    </row>
    <row r="128">
      <c r="A128" s="338">
        <v>44787.0</v>
      </c>
      <c r="B128" s="68" t="s">
        <v>52</v>
      </c>
      <c r="C128" s="68" t="s">
        <v>499</v>
      </c>
      <c r="D128" s="340" t="s">
        <v>500</v>
      </c>
      <c r="E128" s="338">
        <v>44787.0</v>
      </c>
      <c r="F128" s="339">
        <v>0.20833333333333334</v>
      </c>
      <c r="G128" s="339">
        <v>0.4583333333333333</v>
      </c>
      <c r="H128" s="68">
        <v>6.0</v>
      </c>
      <c r="I128" s="68">
        <v>0.0</v>
      </c>
      <c r="J128" s="68">
        <v>5.0</v>
      </c>
      <c r="K128" s="68">
        <v>1.0</v>
      </c>
    </row>
    <row r="129" hidden="1">
      <c r="A129" s="338">
        <v>44787.0</v>
      </c>
      <c r="B129" s="68" t="s">
        <v>502</v>
      </c>
      <c r="C129" s="68" t="s">
        <v>85</v>
      </c>
      <c r="D129" s="340" t="s">
        <v>500</v>
      </c>
      <c r="E129" s="338">
        <v>44788.0</v>
      </c>
      <c r="F129" s="339">
        <v>0.20833333333333334</v>
      </c>
      <c r="G129" s="339">
        <v>0.5</v>
      </c>
      <c r="H129" s="68">
        <v>7.0</v>
      </c>
      <c r="I129" s="68">
        <v>0.0</v>
      </c>
      <c r="J129" s="68">
        <v>6.0</v>
      </c>
      <c r="K129" s="68">
        <v>1.0</v>
      </c>
      <c r="L129" s="68" t="s">
        <v>516</v>
      </c>
    </row>
    <row r="130" hidden="1">
      <c r="A130" s="338">
        <v>44788.0</v>
      </c>
      <c r="B130" s="68" t="s">
        <v>502</v>
      </c>
      <c r="C130" s="68" t="s">
        <v>85</v>
      </c>
      <c r="D130" s="340" t="s">
        <v>500</v>
      </c>
      <c r="E130" s="338">
        <v>44788.0</v>
      </c>
      <c r="F130" s="68">
        <v>0.0</v>
      </c>
      <c r="G130" s="68">
        <v>0.0</v>
      </c>
      <c r="H130" s="68">
        <v>0.0</v>
      </c>
      <c r="I130" s="68">
        <v>0.0</v>
      </c>
      <c r="J130" s="68">
        <v>0.0</v>
      </c>
      <c r="K130" s="68">
        <v>0.0</v>
      </c>
      <c r="L130" s="68" t="s">
        <v>516</v>
      </c>
    </row>
    <row r="131">
      <c r="A131" s="338">
        <v>44788.0</v>
      </c>
      <c r="B131" s="68" t="s">
        <v>18</v>
      </c>
      <c r="C131" s="68" t="s">
        <v>1</v>
      </c>
      <c r="D131" s="340" t="s">
        <v>500</v>
      </c>
      <c r="E131" s="338">
        <v>44788.0</v>
      </c>
      <c r="F131" s="339">
        <v>0.9375</v>
      </c>
      <c r="G131" s="339">
        <v>0.20833333333333334</v>
      </c>
      <c r="H131" s="68">
        <v>6.5</v>
      </c>
      <c r="I131" s="68">
        <v>0.0</v>
      </c>
      <c r="J131" s="68">
        <v>0.0</v>
      </c>
      <c r="K131" s="68">
        <v>6.5</v>
      </c>
      <c r="L131" s="68"/>
    </row>
    <row r="132">
      <c r="A132" s="338"/>
      <c r="B132" s="68" t="s">
        <v>52</v>
      </c>
      <c r="C132" s="68" t="s">
        <v>499</v>
      </c>
      <c r="D132" s="234" t="s">
        <v>500</v>
      </c>
      <c r="E132" s="338" t="s">
        <v>517</v>
      </c>
      <c r="F132" s="339">
        <v>0.20833333333333334</v>
      </c>
      <c r="G132" s="339">
        <v>0.4583333333333333</v>
      </c>
      <c r="H132" s="68">
        <v>6.0</v>
      </c>
      <c r="I132" s="68">
        <v>0.0</v>
      </c>
      <c r="J132" s="68">
        <v>0.0</v>
      </c>
      <c r="K132" s="68">
        <v>6.0</v>
      </c>
    </row>
    <row r="133" hidden="1">
      <c r="A133" s="338"/>
      <c r="D133" s="340"/>
      <c r="E133" s="338"/>
      <c r="F133" s="339"/>
      <c r="G133" s="339"/>
    </row>
    <row r="134" hidden="1">
      <c r="A134" s="338"/>
      <c r="D134" s="340"/>
      <c r="E134" s="338"/>
      <c r="F134" s="339"/>
      <c r="G134" s="339"/>
    </row>
    <row r="135" hidden="1">
      <c r="A135" s="338"/>
      <c r="D135" s="340"/>
      <c r="E135" s="338"/>
      <c r="F135" s="339"/>
      <c r="G135" s="339"/>
    </row>
    <row r="136" hidden="1">
      <c r="A136" s="338"/>
      <c r="D136" s="340"/>
      <c r="E136" s="338"/>
      <c r="F136" s="339"/>
      <c r="G136" s="339"/>
    </row>
    <row r="137" hidden="1">
      <c r="A137" s="338"/>
      <c r="D137" s="340"/>
      <c r="E137" s="338"/>
      <c r="F137" s="339"/>
      <c r="G137" s="339"/>
    </row>
    <row r="138" hidden="1">
      <c r="A138" s="341" t="s">
        <v>60</v>
      </c>
      <c r="D138" s="340"/>
      <c r="E138" s="338"/>
      <c r="F138" s="339"/>
      <c r="G138" s="339"/>
    </row>
    <row r="139">
      <c r="A139" s="338">
        <v>44783.0</v>
      </c>
      <c r="B139" s="68" t="s">
        <v>54</v>
      </c>
      <c r="C139" s="68" t="s">
        <v>85</v>
      </c>
      <c r="D139" s="234" t="s">
        <v>510</v>
      </c>
      <c r="E139" s="338">
        <v>44784.0</v>
      </c>
      <c r="F139" s="339">
        <v>0.2916666666666667</v>
      </c>
      <c r="G139" s="339">
        <v>0.4583333333333333</v>
      </c>
      <c r="H139" s="68">
        <v>4.0</v>
      </c>
      <c r="I139" s="68">
        <v>0.0</v>
      </c>
      <c r="J139" s="68">
        <v>4.0</v>
      </c>
      <c r="K139" s="68">
        <v>0.0</v>
      </c>
    </row>
    <row r="140">
      <c r="A140" s="338">
        <v>44784.0</v>
      </c>
      <c r="B140" s="68" t="s">
        <v>54</v>
      </c>
      <c r="C140" s="68" t="s">
        <v>85</v>
      </c>
      <c r="D140" s="340" t="s">
        <v>512</v>
      </c>
      <c r="E140" s="338">
        <v>44785.0</v>
      </c>
      <c r="F140" s="339">
        <v>0.2916666666666667</v>
      </c>
      <c r="G140" s="339">
        <v>0.4583333333333333</v>
      </c>
      <c r="H140" s="68">
        <v>4.0</v>
      </c>
      <c r="I140" s="68">
        <v>0.0</v>
      </c>
      <c r="J140" s="68">
        <v>4.0</v>
      </c>
      <c r="K140" s="68">
        <v>0.0</v>
      </c>
    </row>
    <row r="141">
      <c r="A141" s="338">
        <v>44784.0</v>
      </c>
      <c r="B141" s="68" t="s">
        <v>518</v>
      </c>
      <c r="C141" s="68" t="s">
        <v>85</v>
      </c>
      <c r="D141" s="340" t="s">
        <v>512</v>
      </c>
      <c r="E141" s="338">
        <v>44785.0</v>
      </c>
      <c r="F141" s="339">
        <v>0.2916666666666667</v>
      </c>
      <c r="G141" s="339">
        <v>0.4583333333333333</v>
      </c>
      <c r="H141" s="68">
        <v>4.0</v>
      </c>
      <c r="I141" s="68">
        <v>0.0</v>
      </c>
      <c r="J141" s="68">
        <v>4.0</v>
      </c>
      <c r="K141" s="68">
        <v>0.0</v>
      </c>
    </row>
    <row r="142">
      <c r="A142" s="338">
        <v>44785.0</v>
      </c>
      <c r="B142" s="68" t="s">
        <v>54</v>
      </c>
      <c r="C142" s="68" t="s">
        <v>85</v>
      </c>
      <c r="D142" s="340" t="s">
        <v>513</v>
      </c>
      <c r="E142" s="338">
        <v>44786.0</v>
      </c>
      <c r="F142" s="339">
        <v>0.2916666666666667</v>
      </c>
      <c r="G142" s="339">
        <v>0.4583333333333333</v>
      </c>
      <c r="H142" s="68">
        <v>4.0</v>
      </c>
      <c r="I142" s="68">
        <v>0.0</v>
      </c>
      <c r="J142" s="68">
        <v>4.0</v>
      </c>
      <c r="K142" s="68">
        <v>0.0</v>
      </c>
    </row>
    <row r="143">
      <c r="A143" s="338">
        <v>44785.0</v>
      </c>
      <c r="B143" s="68" t="s">
        <v>518</v>
      </c>
      <c r="C143" s="68" t="s">
        <v>85</v>
      </c>
      <c r="D143" s="340" t="s">
        <v>513</v>
      </c>
      <c r="E143" s="338">
        <v>44786.0</v>
      </c>
      <c r="F143" s="339">
        <v>0.375</v>
      </c>
      <c r="G143" s="339">
        <v>0.5416666666666666</v>
      </c>
      <c r="H143" s="68">
        <v>4.0</v>
      </c>
      <c r="I143" s="68">
        <v>0.0</v>
      </c>
      <c r="J143" s="68">
        <v>4.0</v>
      </c>
      <c r="K143" s="68">
        <v>0.0</v>
      </c>
    </row>
    <row r="144">
      <c r="A144" s="338">
        <v>44786.0</v>
      </c>
      <c r="B144" s="68" t="s">
        <v>54</v>
      </c>
      <c r="C144" s="68" t="s">
        <v>85</v>
      </c>
      <c r="D144" s="340" t="s">
        <v>498</v>
      </c>
      <c r="E144" s="338">
        <v>44787.0</v>
      </c>
      <c r="F144" s="339">
        <v>0.25</v>
      </c>
      <c r="G144" s="339">
        <v>0.4166666666666667</v>
      </c>
      <c r="H144" s="68">
        <v>4.0</v>
      </c>
      <c r="I144" s="68">
        <v>0.0</v>
      </c>
      <c r="J144" s="68">
        <v>4.0</v>
      </c>
      <c r="K144" s="68">
        <v>0.0</v>
      </c>
    </row>
    <row r="145">
      <c r="A145" s="338">
        <v>44786.0</v>
      </c>
      <c r="B145" s="68" t="s">
        <v>518</v>
      </c>
      <c r="C145" s="68" t="s">
        <v>85</v>
      </c>
      <c r="D145" s="340" t="s">
        <v>498</v>
      </c>
      <c r="E145" s="338">
        <v>44787.0</v>
      </c>
      <c r="F145" s="339">
        <v>0.4166666666666667</v>
      </c>
      <c r="G145" s="339">
        <v>0.5833333333333334</v>
      </c>
      <c r="H145" s="68">
        <v>4.0</v>
      </c>
      <c r="I145" s="68">
        <v>0.0</v>
      </c>
      <c r="J145" s="68">
        <v>4.0</v>
      </c>
      <c r="K145" s="68">
        <v>0.0</v>
      </c>
    </row>
    <row r="146">
      <c r="A146" s="338">
        <v>44787.0</v>
      </c>
      <c r="B146" s="68" t="s">
        <v>518</v>
      </c>
      <c r="C146" s="68" t="s">
        <v>85</v>
      </c>
      <c r="D146" s="234" t="s">
        <v>500</v>
      </c>
      <c r="E146" s="338">
        <v>44788.0</v>
      </c>
      <c r="F146" s="339">
        <v>0.3333333333333333</v>
      </c>
      <c r="G146" s="339">
        <v>0.5</v>
      </c>
      <c r="H146" s="68">
        <v>4.0</v>
      </c>
      <c r="I146" s="68">
        <v>0.0</v>
      </c>
      <c r="J146" s="68">
        <v>4.0</v>
      </c>
      <c r="K146" s="68">
        <v>0.0</v>
      </c>
    </row>
    <row r="147" hidden="1">
      <c r="A147" s="338"/>
      <c r="D147" s="340"/>
      <c r="E147" s="338"/>
      <c r="F147" s="339"/>
      <c r="G147" s="339"/>
    </row>
    <row r="148" hidden="1">
      <c r="A148" s="338"/>
      <c r="D148" s="340"/>
      <c r="E148" s="338"/>
    </row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</sheetData>
  <autoFilter ref="$A$1:$AC$165">
    <filterColumn colId="1">
      <filters>
        <filter val="ADIE"/>
        <filter val="HEIDI"/>
        <filter val="RAYMOND"/>
        <filter val="SHIELLA"/>
        <filter val="RJ"/>
        <filter val="ADRIAN"/>
        <filter val="RIZA"/>
        <filter val="CRYSTEL"/>
        <filter val="SAM"/>
      </filters>
    </filterColumn>
    <filterColumn colId="4">
      <filters blank="1">
        <filter val="9-Aug-22"/>
        <filter val="8-Aug-22"/>
        <filter val="1-Aug-22"/>
        <filter val="2-Aug-22"/>
        <filter val="3-Aug-22"/>
        <filter val="11-Aug-22"/>
        <filter val="12-Aug-22"/>
        <filter val="6-Aug-22"/>
        <filter val="4-Aug-22"/>
        <filter val="5-Aug-22"/>
        <filter val="7-Aug-22"/>
        <filter val="15-Aug-22"/>
        <filter val="10-Aug-22"/>
        <filter val="13-Aug-22"/>
        <filter val="14-Aug-22"/>
      </filters>
    </filterColumn>
  </autoFilter>
  <conditionalFormatting sqref="F2:G5 H2:K3 G8 F10:G14 H11:K11 H14:K14 G17:G21 F18 H19:K19 F20:F21 G27:G31 F28:F31 H30:K30 F36:G36 F38:F39 G39 F41:G43 H43:K43 G45 F47:F52 G48:G52 H49:K49 H52:K52 G54 F56:F61 G57:G61 H58:K58 H61:K61 G63:G72 F65:F66 F68:F70 H70:K70 G74 G76 G78:G79 G81:G97 F84:F86 H86:K86 F88 H88:K88 F92:F95 H94:K95 F99:F137 G99:G131 H101:K105 H111:J115 K111:K114 H121:J123 K121:K122 H128:K131 F139:F146 G139:G147 H139:J145">
    <cfRule type="expression" dxfId="0" priority="1">
      <formula>MOD</formula>
    </cfRule>
  </conditionalFormatting>
  <conditionalFormatting sqref="F2:G6 H2:K3 G8 F10:G14 H11:K11 H14:K14 G17:G21 F18 H19:K19 F20:F21 G24 G27:G31 F28:F31 H30:K30 G34:G36 F36 F38:F44 G39:G45 H40:K40 H43:K43 F47:F53 G47:G54 H49:K49 H52:K52 F56:F62 G56:G72 H58:K58 H61:K61 F65:F72 H67:K67 H70:K70 F74 G74:G76 G78:G79 F79 G81:G97 F82:F86 H86:K86 F88:F146 H88:K88 H94:K95 G99:G147 H101:K105 H111:J115 K111:K114 H121:J123 K121:K122 H128:K131 H139:J145 F149:F151 G149:G153 H149:K150 F153">
    <cfRule type="expression" dxfId="0" priority="2">
      <formula>MOD</formula>
    </cfRule>
  </conditionalFormatting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12" max="12" width="29.88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>
      <c r="A3" s="338">
        <v>44788.0</v>
      </c>
      <c r="B3" s="68" t="s">
        <v>45</v>
      </c>
      <c r="C3" s="68" t="s">
        <v>23</v>
      </c>
      <c r="D3" s="234" t="s">
        <v>507</v>
      </c>
      <c r="E3" s="338">
        <v>44789.0</v>
      </c>
      <c r="F3" s="339">
        <v>0.020833333333333332</v>
      </c>
      <c r="G3" s="339">
        <v>0.4583333333333333</v>
      </c>
      <c r="H3" s="68">
        <v>10.5</v>
      </c>
      <c r="I3" s="68">
        <v>2.5</v>
      </c>
      <c r="J3" s="68">
        <v>2.5</v>
      </c>
      <c r="K3" s="68">
        <v>5.5</v>
      </c>
      <c r="L3" s="68" t="s">
        <v>263</v>
      </c>
    </row>
    <row r="4">
      <c r="A4" s="338">
        <v>44788.0</v>
      </c>
      <c r="B4" s="68" t="s">
        <v>52</v>
      </c>
      <c r="C4" s="68" t="s">
        <v>499</v>
      </c>
      <c r="D4" s="234" t="s">
        <v>507</v>
      </c>
      <c r="E4" s="338">
        <v>44789.0</v>
      </c>
      <c r="F4" s="339">
        <v>0.20833333333333334</v>
      </c>
      <c r="G4" s="339">
        <v>0.4583333333333333</v>
      </c>
      <c r="H4" s="68">
        <v>6.0</v>
      </c>
      <c r="I4" s="68">
        <v>0.0</v>
      </c>
      <c r="J4" s="68">
        <v>5.0</v>
      </c>
      <c r="K4" s="68">
        <v>1.0</v>
      </c>
    </row>
    <row r="5">
      <c r="A5" s="338">
        <v>44788.0</v>
      </c>
      <c r="B5" s="68" t="s">
        <v>403</v>
      </c>
      <c r="C5" s="68" t="s">
        <v>85</v>
      </c>
      <c r="D5" s="234" t="s">
        <v>507</v>
      </c>
      <c r="E5" s="338">
        <v>44789.0</v>
      </c>
      <c r="F5" s="339">
        <v>0.20833333333333334</v>
      </c>
      <c r="G5" s="339">
        <v>0.5416666666666666</v>
      </c>
      <c r="H5" s="68">
        <v>8.0</v>
      </c>
      <c r="I5" s="68">
        <v>0.0</v>
      </c>
      <c r="J5" s="68">
        <v>7.0</v>
      </c>
      <c r="K5" s="68">
        <v>1.0</v>
      </c>
    </row>
    <row r="6">
      <c r="A6" s="338">
        <v>44788.0</v>
      </c>
      <c r="B6" s="68" t="s">
        <v>54</v>
      </c>
      <c r="C6" s="68" t="s">
        <v>85</v>
      </c>
      <c r="D6" s="234" t="s">
        <v>507</v>
      </c>
      <c r="E6" s="338">
        <v>44789.0</v>
      </c>
      <c r="F6" s="68">
        <v>0.0</v>
      </c>
      <c r="G6" s="68">
        <v>0.0</v>
      </c>
      <c r="H6" s="68">
        <v>0.0</v>
      </c>
      <c r="I6" s="68">
        <v>0.0</v>
      </c>
      <c r="J6" s="68">
        <v>0.0</v>
      </c>
      <c r="K6" s="68">
        <v>0.0</v>
      </c>
      <c r="L6" s="68" t="s">
        <v>25</v>
      </c>
    </row>
    <row r="7">
      <c r="A7" s="338">
        <v>44789.0</v>
      </c>
      <c r="B7" s="68" t="s">
        <v>50</v>
      </c>
      <c r="C7" s="68" t="s">
        <v>85</v>
      </c>
      <c r="D7" s="234" t="s">
        <v>507</v>
      </c>
      <c r="E7" s="338">
        <v>44789.0</v>
      </c>
      <c r="F7" s="339">
        <v>0.9166666666666666</v>
      </c>
      <c r="G7" s="339">
        <v>0.20833333333333334</v>
      </c>
      <c r="H7" s="68">
        <v>7.0</v>
      </c>
      <c r="I7" s="68">
        <v>0.0</v>
      </c>
      <c r="J7" s="68">
        <v>0.0</v>
      </c>
      <c r="K7" s="68">
        <v>7.0</v>
      </c>
    </row>
    <row r="8">
      <c r="A8" s="338">
        <v>44789.0</v>
      </c>
      <c r="B8" s="68" t="s">
        <v>18</v>
      </c>
      <c r="C8" s="68" t="s">
        <v>1</v>
      </c>
      <c r="D8" s="234" t="s">
        <v>507</v>
      </c>
      <c r="E8" s="338">
        <v>44789.0</v>
      </c>
      <c r="F8" s="339">
        <v>0.9166666666666666</v>
      </c>
      <c r="G8" s="339">
        <v>0.125</v>
      </c>
      <c r="H8" s="68">
        <v>5.0</v>
      </c>
      <c r="I8" s="68">
        <v>0.0</v>
      </c>
      <c r="J8" s="68">
        <v>0.0</v>
      </c>
      <c r="K8" s="68">
        <v>5.0</v>
      </c>
    </row>
    <row r="9">
      <c r="A9" s="338">
        <v>44789.0</v>
      </c>
      <c r="B9" s="68" t="s">
        <v>18</v>
      </c>
      <c r="C9" s="68" t="s">
        <v>85</v>
      </c>
      <c r="D9" s="234" t="s">
        <v>509</v>
      </c>
      <c r="E9" s="338">
        <v>44790.0</v>
      </c>
      <c r="F9" s="339">
        <v>0.125</v>
      </c>
      <c r="G9" s="339">
        <v>0.20833333333333334</v>
      </c>
      <c r="H9" s="68">
        <v>2.0</v>
      </c>
      <c r="I9" s="68">
        <v>0.0</v>
      </c>
      <c r="J9" s="68">
        <v>0.0</v>
      </c>
      <c r="K9" s="68">
        <v>2.0</v>
      </c>
      <c r="L9" s="223"/>
    </row>
    <row r="10">
      <c r="A10" s="338">
        <v>44789.0</v>
      </c>
      <c r="B10" s="68" t="s">
        <v>123</v>
      </c>
      <c r="C10" s="68" t="s">
        <v>23</v>
      </c>
      <c r="D10" s="234" t="s">
        <v>509</v>
      </c>
      <c r="E10" s="338">
        <v>44790.0</v>
      </c>
      <c r="F10" s="339">
        <v>0.020833333333333332</v>
      </c>
      <c r="G10" s="339">
        <v>0.25</v>
      </c>
      <c r="H10" s="68">
        <v>5.5</v>
      </c>
      <c r="I10" s="68">
        <v>0.0</v>
      </c>
      <c r="J10" s="68">
        <v>0.0</v>
      </c>
      <c r="K10" s="68">
        <v>5.5</v>
      </c>
    </row>
    <row r="11">
      <c r="A11" s="338">
        <v>44789.0</v>
      </c>
      <c r="B11" s="68" t="s">
        <v>501</v>
      </c>
      <c r="C11" s="68" t="s">
        <v>23</v>
      </c>
      <c r="D11" s="234" t="s">
        <v>509</v>
      </c>
      <c r="E11" s="338">
        <v>44790.0</v>
      </c>
      <c r="F11" s="339">
        <v>0.25</v>
      </c>
      <c r="G11" s="339">
        <v>0.4583333333333333</v>
      </c>
      <c r="H11" s="68">
        <v>5.0</v>
      </c>
      <c r="I11" s="68">
        <v>0.0</v>
      </c>
      <c r="J11" s="68">
        <v>5.0</v>
      </c>
      <c r="K11" s="68">
        <v>0.0</v>
      </c>
    </row>
    <row r="12">
      <c r="A12" s="338">
        <v>44789.0</v>
      </c>
      <c r="B12" s="68" t="s">
        <v>52</v>
      </c>
      <c r="C12" s="68" t="s">
        <v>499</v>
      </c>
      <c r="D12" s="234" t="s">
        <v>509</v>
      </c>
      <c r="E12" s="338">
        <v>44790.0</v>
      </c>
      <c r="F12" s="68">
        <v>0.0</v>
      </c>
      <c r="G12" s="68">
        <v>0.0</v>
      </c>
      <c r="H12" s="68">
        <v>0.0</v>
      </c>
      <c r="I12" s="68">
        <v>0.0</v>
      </c>
      <c r="J12" s="68">
        <v>0.0</v>
      </c>
      <c r="K12" s="68">
        <v>0.0</v>
      </c>
      <c r="L12" s="68" t="s">
        <v>25</v>
      </c>
    </row>
    <row r="13">
      <c r="A13" s="338">
        <v>44789.0</v>
      </c>
      <c r="B13" s="68" t="s">
        <v>45</v>
      </c>
      <c r="C13" s="68" t="s">
        <v>499</v>
      </c>
      <c r="D13" s="234" t="s">
        <v>509</v>
      </c>
      <c r="E13" s="338">
        <v>44790.0</v>
      </c>
      <c r="F13" s="339">
        <v>0.20833333333333334</v>
      </c>
      <c r="G13" s="339">
        <v>0.4583333333333333</v>
      </c>
      <c r="H13" s="68">
        <v>6.0</v>
      </c>
      <c r="I13" s="68">
        <v>0.0</v>
      </c>
      <c r="J13" s="68">
        <v>5.0</v>
      </c>
      <c r="K13" s="68">
        <v>1.0</v>
      </c>
    </row>
    <row r="14">
      <c r="A14" s="338">
        <v>44789.0</v>
      </c>
      <c r="B14" s="68" t="s">
        <v>403</v>
      </c>
      <c r="C14" s="68" t="s">
        <v>85</v>
      </c>
      <c r="D14" s="234" t="s">
        <v>509</v>
      </c>
      <c r="E14" s="338">
        <v>44790.0</v>
      </c>
      <c r="F14" s="339">
        <v>0.20833333333333334</v>
      </c>
      <c r="G14" s="339">
        <v>0.5416666666666666</v>
      </c>
      <c r="H14" s="68">
        <v>8.0</v>
      </c>
      <c r="I14" s="68">
        <v>0.0</v>
      </c>
      <c r="J14" s="68">
        <v>7.0</v>
      </c>
      <c r="K14" s="68">
        <v>1.0</v>
      </c>
    </row>
    <row r="15">
      <c r="A15" s="338">
        <v>44789.0</v>
      </c>
      <c r="B15" s="68" t="s">
        <v>54</v>
      </c>
      <c r="C15" s="68" t="s">
        <v>85</v>
      </c>
      <c r="D15" s="234" t="s">
        <v>509</v>
      </c>
      <c r="E15" s="338">
        <v>44790.0</v>
      </c>
      <c r="F15" s="339">
        <v>0.25</v>
      </c>
      <c r="G15" s="339">
        <v>0.5416666666666666</v>
      </c>
      <c r="H15" s="68">
        <v>7.0</v>
      </c>
      <c r="I15" s="68">
        <v>0.0</v>
      </c>
      <c r="J15" s="68">
        <v>7.0</v>
      </c>
      <c r="K15" s="68">
        <v>0.0</v>
      </c>
    </row>
    <row r="16">
      <c r="A16" s="338">
        <v>44790.0</v>
      </c>
      <c r="B16" s="68" t="s">
        <v>50</v>
      </c>
      <c r="C16" s="68" t="s">
        <v>85</v>
      </c>
      <c r="D16" s="234" t="s">
        <v>509</v>
      </c>
      <c r="E16" s="338">
        <v>44790.0</v>
      </c>
      <c r="F16" s="339">
        <v>0.9166666666666666</v>
      </c>
      <c r="G16" s="339">
        <v>0.20833333333333334</v>
      </c>
      <c r="H16" s="68">
        <v>7.0</v>
      </c>
      <c r="I16" s="68">
        <v>0.0</v>
      </c>
      <c r="J16" s="68">
        <v>0.0</v>
      </c>
      <c r="K16" s="68">
        <v>7.0</v>
      </c>
    </row>
    <row r="17">
      <c r="A17" s="338">
        <v>44790.0</v>
      </c>
      <c r="B17" s="68" t="s">
        <v>18</v>
      </c>
      <c r="C17" s="68" t="s">
        <v>1</v>
      </c>
      <c r="D17" s="234" t="s">
        <v>509</v>
      </c>
      <c r="E17" s="338">
        <v>44790.0</v>
      </c>
      <c r="F17" s="339">
        <v>0.9375</v>
      </c>
      <c r="G17" s="339">
        <v>0.125</v>
      </c>
      <c r="H17" s="68">
        <v>4.5</v>
      </c>
      <c r="I17" s="68">
        <v>0.0</v>
      </c>
      <c r="J17" s="68">
        <v>0.0</v>
      </c>
      <c r="K17" s="68">
        <v>4.5</v>
      </c>
    </row>
    <row r="18">
      <c r="A18" s="338">
        <v>44790.0</v>
      </c>
      <c r="B18" s="68" t="s">
        <v>18</v>
      </c>
      <c r="C18" s="68" t="s">
        <v>85</v>
      </c>
      <c r="D18" s="234" t="s">
        <v>510</v>
      </c>
      <c r="E18" s="338">
        <v>44791.0</v>
      </c>
      <c r="F18" s="339">
        <v>0.125</v>
      </c>
      <c r="G18" s="339">
        <v>0.20833333333333334</v>
      </c>
      <c r="H18" s="68">
        <v>2.0</v>
      </c>
      <c r="I18" s="68">
        <v>0.0</v>
      </c>
      <c r="J18" s="68">
        <v>0.0</v>
      </c>
      <c r="K18" s="68">
        <v>2.0</v>
      </c>
    </row>
    <row r="19">
      <c r="A19" s="338">
        <v>44790.0</v>
      </c>
      <c r="B19" s="68" t="s">
        <v>123</v>
      </c>
      <c r="C19" s="68" t="s">
        <v>23</v>
      </c>
      <c r="D19" s="234" t="s">
        <v>510</v>
      </c>
      <c r="E19" s="338">
        <v>44791.0</v>
      </c>
      <c r="F19" s="339">
        <v>0.020833333333333332</v>
      </c>
      <c r="G19" s="339">
        <v>0.25</v>
      </c>
      <c r="H19" s="68">
        <v>5.5</v>
      </c>
      <c r="I19" s="68">
        <v>0.0</v>
      </c>
      <c r="J19" s="68">
        <v>0.0</v>
      </c>
      <c r="K19" s="68">
        <v>5.5</v>
      </c>
    </row>
    <row r="20">
      <c r="A20" s="338">
        <v>44790.0</v>
      </c>
      <c r="B20" s="68" t="s">
        <v>501</v>
      </c>
      <c r="C20" s="68" t="s">
        <v>23</v>
      </c>
      <c r="D20" s="234" t="s">
        <v>510</v>
      </c>
      <c r="E20" s="338">
        <v>44791.0</v>
      </c>
      <c r="F20" s="339">
        <v>0.25</v>
      </c>
      <c r="G20" s="339">
        <v>0.4583333333333333</v>
      </c>
      <c r="H20" s="68">
        <v>5.0</v>
      </c>
      <c r="I20" s="68">
        <v>0.0</v>
      </c>
      <c r="J20" s="68">
        <v>5.0</v>
      </c>
      <c r="K20" s="68">
        <v>0.0</v>
      </c>
    </row>
    <row r="21">
      <c r="A21" s="338">
        <v>44790.0</v>
      </c>
      <c r="B21" s="68" t="s">
        <v>52</v>
      </c>
      <c r="C21" s="68" t="s">
        <v>499</v>
      </c>
      <c r="D21" s="234" t="s">
        <v>510</v>
      </c>
      <c r="E21" s="338">
        <v>44791.0</v>
      </c>
      <c r="F21" s="339">
        <v>0.20833333333333334</v>
      </c>
      <c r="G21" s="339">
        <v>0.4583333333333333</v>
      </c>
      <c r="H21" s="68">
        <v>6.0</v>
      </c>
      <c r="I21" s="68">
        <v>0.0</v>
      </c>
      <c r="J21" s="68">
        <v>5.0</v>
      </c>
      <c r="K21" s="68">
        <v>1.0</v>
      </c>
    </row>
    <row r="22">
      <c r="A22" s="338">
        <v>44790.0</v>
      </c>
      <c r="B22" s="68" t="s">
        <v>45</v>
      </c>
      <c r="C22" s="68" t="s">
        <v>1</v>
      </c>
      <c r="D22" s="234" t="s">
        <v>510</v>
      </c>
      <c r="E22" s="338">
        <v>44791.0</v>
      </c>
      <c r="F22" s="68">
        <v>0.0</v>
      </c>
      <c r="G22" s="68">
        <v>0.0</v>
      </c>
      <c r="H22" s="68">
        <v>0.0</v>
      </c>
      <c r="I22" s="68">
        <v>0.0</v>
      </c>
      <c r="J22" s="68">
        <v>0.0</v>
      </c>
      <c r="K22" s="68">
        <v>0.0</v>
      </c>
    </row>
    <row r="23">
      <c r="A23" s="338">
        <v>44790.0</v>
      </c>
      <c r="B23" s="68" t="s">
        <v>403</v>
      </c>
      <c r="C23" s="68" t="s">
        <v>85</v>
      </c>
      <c r="D23" s="234" t="s">
        <v>510</v>
      </c>
      <c r="E23" s="338">
        <v>44791.0</v>
      </c>
      <c r="F23" s="339">
        <v>0.20833333333333334</v>
      </c>
      <c r="G23" s="339">
        <v>0.5416666666666666</v>
      </c>
      <c r="H23" s="68">
        <v>8.0</v>
      </c>
      <c r="I23" s="68">
        <v>0.0</v>
      </c>
      <c r="J23" s="68">
        <v>7.0</v>
      </c>
      <c r="K23" s="68">
        <v>1.0</v>
      </c>
    </row>
    <row r="24">
      <c r="A24" s="338">
        <v>44790.0</v>
      </c>
      <c r="B24" s="68" t="s">
        <v>54</v>
      </c>
      <c r="C24" s="68" t="s">
        <v>85</v>
      </c>
      <c r="D24" s="234" t="s">
        <v>510</v>
      </c>
      <c r="E24" s="338">
        <v>44791.0</v>
      </c>
      <c r="F24" s="339">
        <v>0.25</v>
      </c>
      <c r="G24" s="339">
        <v>0.5416666666666666</v>
      </c>
      <c r="H24" s="68">
        <v>7.0</v>
      </c>
      <c r="I24" s="68">
        <v>0.0</v>
      </c>
      <c r="J24" s="68">
        <v>7.0</v>
      </c>
      <c r="K24" s="68">
        <v>0.0</v>
      </c>
    </row>
    <row r="25">
      <c r="A25" s="338">
        <v>44791.0</v>
      </c>
      <c r="B25" s="68" t="s">
        <v>50</v>
      </c>
      <c r="C25" s="68" t="s">
        <v>85</v>
      </c>
      <c r="D25" s="234" t="s">
        <v>510</v>
      </c>
      <c r="E25" s="338">
        <v>44791.0</v>
      </c>
      <c r="F25" s="339">
        <v>0.9166666666666666</v>
      </c>
      <c r="G25" s="339">
        <v>0.20833333333333334</v>
      </c>
      <c r="H25" s="68">
        <v>7.0</v>
      </c>
      <c r="I25" s="68">
        <v>0.0</v>
      </c>
      <c r="J25" s="68">
        <v>0.0</v>
      </c>
      <c r="K25" s="68">
        <v>7.0</v>
      </c>
    </row>
    <row r="26">
      <c r="A26" s="338">
        <v>44791.0</v>
      </c>
      <c r="B26" s="68" t="s">
        <v>18</v>
      </c>
      <c r="C26" s="68" t="s">
        <v>1</v>
      </c>
      <c r="D26" s="234" t="s">
        <v>510</v>
      </c>
      <c r="E26" s="338">
        <v>44791.0</v>
      </c>
      <c r="F26" s="339">
        <v>0.9375</v>
      </c>
      <c r="G26" s="339">
        <v>0.16666666666666666</v>
      </c>
      <c r="H26" s="68">
        <v>5.5</v>
      </c>
      <c r="I26" s="68">
        <v>0.0</v>
      </c>
      <c r="J26" s="68">
        <v>0.0</v>
      </c>
      <c r="K26" s="68">
        <v>5.5</v>
      </c>
    </row>
    <row r="27">
      <c r="A27" s="338">
        <v>44791.0</v>
      </c>
      <c r="B27" s="68" t="s">
        <v>123</v>
      </c>
      <c r="C27" s="68" t="s">
        <v>23</v>
      </c>
      <c r="D27" s="234" t="s">
        <v>512</v>
      </c>
      <c r="E27" s="338">
        <v>44792.0</v>
      </c>
      <c r="F27" s="339">
        <v>0.020833333333333332</v>
      </c>
      <c r="G27" s="339">
        <v>0.25</v>
      </c>
      <c r="H27" s="68">
        <v>5.5</v>
      </c>
      <c r="I27" s="68">
        <v>0.0</v>
      </c>
      <c r="J27" s="68">
        <v>0.0</v>
      </c>
      <c r="K27" s="68">
        <v>5.5</v>
      </c>
    </row>
    <row r="28">
      <c r="A28" s="338">
        <v>44791.0</v>
      </c>
      <c r="B28" s="68" t="s">
        <v>501</v>
      </c>
      <c r="C28" s="68" t="s">
        <v>23</v>
      </c>
      <c r="D28" s="234" t="s">
        <v>512</v>
      </c>
      <c r="E28" s="338">
        <v>44792.0</v>
      </c>
      <c r="F28" s="339">
        <v>0.25</v>
      </c>
      <c r="G28" s="339">
        <v>0.4583333333333333</v>
      </c>
      <c r="H28" s="68">
        <v>5.0</v>
      </c>
      <c r="I28" s="68">
        <v>0.0</v>
      </c>
      <c r="J28" s="68">
        <v>5.0</v>
      </c>
      <c r="K28" s="68">
        <v>0.0</v>
      </c>
    </row>
    <row r="29">
      <c r="A29" s="338">
        <v>44791.0</v>
      </c>
      <c r="B29" s="68" t="s">
        <v>45</v>
      </c>
      <c r="C29" s="68" t="s">
        <v>1</v>
      </c>
      <c r="D29" s="234" t="s">
        <v>512</v>
      </c>
      <c r="E29" s="338">
        <v>44792.0</v>
      </c>
      <c r="F29" s="339">
        <v>0.16666666666666666</v>
      </c>
      <c r="G29" s="339">
        <v>0.4583333333333333</v>
      </c>
      <c r="H29" s="68">
        <v>7.0</v>
      </c>
      <c r="I29" s="68">
        <v>0.0</v>
      </c>
      <c r="J29" s="68">
        <v>5.0</v>
      </c>
      <c r="K29" s="68">
        <v>2.0</v>
      </c>
    </row>
    <row r="30">
      <c r="A30" s="338">
        <v>44791.0</v>
      </c>
      <c r="B30" s="68" t="s">
        <v>52</v>
      </c>
      <c r="C30" s="68" t="s">
        <v>499</v>
      </c>
      <c r="D30" s="234" t="s">
        <v>512</v>
      </c>
      <c r="E30" s="338">
        <v>44792.0</v>
      </c>
      <c r="F30" s="339">
        <v>0.20833333333333334</v>
      </c>
      <c r="G30" s="339">
        <v>0.4583333333333333</v>
      </c>
      <c r="H30" s="68">
        <v>6.0</v>
      </c>
      <c r="I30" s="68">
        <v>0.0</v>
      </c>
      <c r="J30" s="68">
        <v>5.0</v>
      </c>
      <c r="K30" s="68">
        <v>1.0</v>
      </c>
    </row>
    <row r="31">
      <c r="A31" s="338">
        <v>44791.0</v>
      </c>
      <c r="B31" s="68" t="s">
        <v>403</v>
      </c>
      <c r="C31" s="68" t="s">
        <v>85</v>
      </c>
      <c r="D31" s="234" t="s">
        <v>512</v>
      </c>
      <c r="E31" s="338">
        <v>44792.0</v>
      </c>
      <c r="F31" s="339">
        <v>0.20833333333333334</v>
      </c>
      <c r="G31" s="339">
        <v>0.5416666666666666</v>
      </c>
      <c r="H31" s="68">
        <v>8.0</v>
      </c>
      <c r="I31" s="68">
        <v>0.0</v>
      </c>
      <c r="J31" s="68">
        <v>7.0</v>
      </c>
      <c r="K31" s="68">
        <v>1.0</v>
      </c>
    </row>
    <row r="32">
      <c r="A32" s="338">
        <v>44791.0</v>
      </c>
      <c r="B32" s="68" t="s">
        <v>54</v>
      </c>
      <c r="C32" s="68" t="s">
        <v>85</v>
      </c>
      <c r="D32" s="234" t="s">
        <v>512</v>
      </c>
      <c r="E32" s="338">
        <v>44792.0</v>
      </c>
      <c r="F32" s="339">
        <v>0.25</v>
      </c>
      <c r="G32" s="339">
        <v>0.5416666666666666</v>
      </c>
      <c r="H32" s="68">
        <v>7.0</v>
      </c>
      <c r="I32" s="68">
        <v>0.0</v>
      </c>
      <c r="J32" s="68">
        <v>7.0</v>
      </c>
      <c r="K32" s="68">
        <v>0.0</v>
      </c>
    </row>
    <row r="33">
      <c r="A33" s="338">
        <v>44792.0</v>
      </c>
      <c r="B33" s="68" t="s">
        <v>50</v>
      </c>
      <c r="C33" s="68" t="s">
        <v>85</v>
      </c>
      <c r="D33" s="234" t="s">
        <v>512</v>
      </c>
      <c r="E33" s="338">
        <v>44792.0</v>
      </c>
      <c r="F33" s="339">
        <v>0.9166666666666666</v>
      </c>
      <c r="G33" s="339">
        <v>0.25</v>
      </c>
      <c r="H33" s="68">
        <v>8.0</v>
      </c>
      <c r="I33" s="68">
        <v>0.0</v>
      </c>
      <c r="J33" s="68">
        <v>0.0</v>
      </c>
      <c r="K33" s="68">
        <v>8.0</v>
      </c>
    </row>
    <row r="34">
      <c r="A34" s="338">
        <v>44792.0</v>
      </c>
      <c r="B34" s="68" t="s">
        <v>18</v>
      </c>
      <c r="C34" s="68" t="s">
        <v>1</v>
      </c>
      <c r="D34" s="234" t="s">
        <v>512</v>
      </c>
      <c r="E34" s="338">
        <v>44792.0</v>
      </c>
      <c r="F34" s="339">
        <v>0.9375</v>
      </c>
      <c r="G34" s="339">
        <v>0.25</v>
      </c>
      <c r="H34" s="68">
        <v>7.5</v>
      </c>
      <c r="I34" s="68">
        <v>0.0</v>
      </c>
      <c r="J34" s="68">
        <v>0.0</v>
      </c>
      <c r="K34" s="68">
        <v>7.5</v>
      </c>
    </row>
    <row r="35">
      <c r="A35" s="338">
        <v>44792.0</v>
      </c>
      <c r="B35" s="68" t="s">
        <v>123</v>
      </c>
      <c r="C35" s="68" t="s">
        <v>23</v>
      </c>
      <c r="D35" s="234" t="s">
        <v>513</v>
      </c>
      <c r="E35" s="338">
        <v>44793.0</v>
      </c>
      <c r="F35" s="339">
        <v>0.020833333333333332</v>
      </c>
      <c r="G35" s="339">
        <v>0.25</v>
      </c>
      <c r="H35" s="68">
        <v>5.5</v>
      </c>
      <c r="I35" s="68">
        <v>0.0</v>
      </c>
      <c r="J35" s="68">
        <v>0.0</v>
      </c>
      <c r="K35" s="68">
        <v>5.5</v>
      </c>
    </row>
    <row r="36">
      <c r="A36" s="338">
        <v>44792.0</v>
      </c>
      <c r="B36" s="68" t="s">
        <v>501</v>
      </c>
      <c r="C36" s="68" t="s">
        <v>23</v>
      </c>
      <c r="D36" s="234" t="s">
        <v>513</v>
      </c>
      <c r="E36" s="338">
        <v>44793.0</v>
      </c>
      <c r="F36" s="339">
        <v>0.25</v>
      </c>
      <c r="G36" s="339">
        <v>0.4583333333333333</v>
      </c>
      <c r="H36" s="68">
        <v>5.0</v>
      </c>
      <c r="I36" s="68">
        <v>0.0</v>
      </c>
      <c r="J36" s="68">
        <v>5.0</v>
      </c>
      <c r="K36" s="68">
        <v>0.0</v>
      </c>
    </row>
    <row r="37">
      <c r="A37" s="338">
        <v>44792.0</v>
      </c>
      <c r="B37" s="68" t="s">
        <v>45</v>
      </c>
      <c r="C37" s="68" t="s">
        <v>1</v>
      </c>
      <c r="D37" s="234" t="s">
        <v>513</v>
      </c>
      <c r="E37" s="338">
        <v>44793.0</v>
      </c>
      <c r="F37" s="339">
        <v>0.25</v>
      </c>
      <c r="G37" s="339">
        <v>0.0</v>
      </c>
      <c r="H37" s="68">
        <v>6.0</v>
      </c>
      <c r="I37" s="68">
        <v>0.0</v>
      </c>
      <c r="J37" s="68">
        <v>6.0</v>
      </c>
      <c r="K37" s="68">
        <v>0.0</v>
      </c>
    </row>
    <row r="38">
      <c r="A38" s="338">
        <v>44792.0</v>
      </c>
      <c r="B38" s="68" t="s">
        <v>52</v>
      </c>
      <c r="C38" s="68" t="s">
        <v>499</v>
      </c>
      <c r="D38" s="234" t="s">
        <v>513</v>
      </c>
      <c r="E38" s="338">
        <v>44793.0</v>
      </c>
      <c r="F38" s="339">
        <v>0.20833333333333334</v>
      </c>
      <c r="G38" s="339">
        <v>0.0</v>
      </c>
      <c r="H38" s="68">
        <v>7.0</v>
      </c>
      <c r="I38" s="68">
        <v>0.0</v>
      </c>
      <c r="J38" s="68">
        <v>6.0</v>
      </c>
      <c r="K38" s="68">
        <v>1.0</v>
      </c>
    </row>
    <row r="39">
      <c r="A39" s="338">
        <v>44792.0</v>
      </c>
      <c r="B39" s="68" t="s">
        <v>52</v>
      </c>
      <c r="C39" s="68" t="s">
        <v>85</v>
      </c>
      <c r="D39" s="234" t="s">
        <v>513</v>
      </c>
      <c r="E39" s="338">
        <v>44793.0</v>
      </c>
      <c r="F39" s="339">
        <v>0.4583333333333333</v>
      </c>
      <c r="G39" s="339">
        <v>0.5833333333333334</v>
      </c>
      <c r="H39" s="68">
        <v>3.0</v>
      </c>
      <c r="I39" s="68">
        <v>1.0</v>
      </c>
      <c r="J39" s="68">
        <v>2.0</v>
      </c>
      <c r="K39" s="68">
        <v>0.0</v>
      </c>
    </row>
    <row r="40">
      <c r="A40" s="338">
        <v>44792.0</v>
      </c>
      <c r="B40" s="68" t="s">
        <v>403</v>
      </c>
      <c r="C40" s="68" t="s">
        <v>85</v>
      </c>
      <c r="D40" s="234" t="s">
        <v>513</v>
      </c>
      <c r="E40" s="338">
        <v>44793.0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166</v>
      </c>
    </row>
    <row r="41">
      <c r="A41" s="338">
        <v>44792.0</v>
      </c>
      <c r="B41" s="68" t="s">
        <v>54</v>
      </c>
      <c r="C41" s="68" t="s">
        <v>85</v>
      </c>
      <c r="D41" s="234" t="s">
        <v>513</v>
      </c>
      <c r="E41" s="338">
        <v>44793.0</v>
      </c>
      <c r="F41" s="339">
        <v>0.20833333333333334</v>
      </c>
      <c r="G41" s="339">
        <v>0.5833333333333334</v>
      </c>
      <c r="H41" s="68">
        <v>9.0</v>
      </c>
      <c r="I41" s="68">
        <v>1.0</v>
      </c>
      <c r="J41" s="68">
        <v>7.0</v>
      </c>
      <c r="K41" s="68">
        <v>1.0</v>
      </c>
    </row>
    <row r="42">
      <c r="A42" s="338">
        <v>44793.0</v>
      </c>
      <c r="B42" s="68" t="s">
        <v>50</v>
      </c>
      <c r="C42" s="68" t="s">
        <v>85</v>
      </c>
      <c r="D42" s="234" t="s">
        <v>513</v>
      </c>
      <c r="E42" s="338">
        <v>44793.0</v>
      </c>
      <c r="F42" s="339">
        <v>0.9166666666666666</v>
      </c>
      <c r="G42" s="339">
        <v>0.25</v>
      </c>
      <c r="H42" s="68">
        <v>8.0</v>
      </c>
      <c r="I42" s="68">
        <v>0.0</v>
      </c>
      <c r="J42" s="68">
        <v>0.0</v>
      </c>
      <c r="K42" s="68">
        <v>8.0</v>
      </c>
    </row>
    <row r="43">
      <c r="A43" s="338">
        <v>44793.0</v>
      </c>
      <c r="B43" s="68" t="s">
        <v>18</v>
      </c>
      <c r="C43" s="68" t="s">
        <v>1</v>
      </c>
      <c r="D43" s="234" t="s">
        <v>513</v>
      </c>
      <c r="E43" s="338">
        <v>44793.0</v>
      </c>
      <c r="F43" s="339">
        <v>0.9375</v>
      </c>
      <c r="G43" s="339">
        <v>0.20833333333333334</v>
      </c>
      <c r="H43" s="68">
        <v>6.5</v>
      </c>
      <c r="I43" s="68">
        <v>0.0</v>
      </c>
      <c r="J43" s="68">
        <v>0.0</v>
      </c>
      <c r="K43" s="68">
        <v>6.5</v>
      </c>
    </row>
    <row r="44">
      <c r="A44" s="338">
        <v>44793.0</v>
      </c>
      <c r="B44" s="68" t="s">
        <v>123</v>
      </c>
      <c r="C44" s="68" t="s">
        <v>23</v>
      </c>
      <c r="D44" s="234" t="s">
        <v>498</v>
      </c>
      <c r="E44" s="338">
        <v>44794.0</v>
      </c>
      <c r="F44" s="339">
        <v>0.020833333333333332</v>
      </c>
      <c r="G44" s="339">
        <v>0.25</v>
      </c>
      <c r="H44" s="68">
        <v>5.5</v>
      </c>
      <c r="I44" s="68">
        <v>0.0</v>
      </c>
      <c r="J44" s="68">
        <v>0.0</v>
      </c>
      <c r="K44" s="68">
        <v>5.5</v>
      </c>
    </row>
    <row r="45">
      <c r="A45" s="338">
        <v>44793.0</v>
      </c>
      <c r="B45" s="68" t="s">
        <v>52</v>
      </c>
      <c r="C45" s="68" t="s">
        <v>499</v>
      </c>
      <c r="D45" s="234" t="s">
        <v>498</v>
      </c>
      <c r="E45" s="338">
        <v>44794.0</v>
      </c>
      <c r="F45" s="339">
        <v>0.20833333333333334</v>
      </c>
      <c r="G45" s="339">
        <v>0.4583333333333333</v>
      </c>
      <c r="H45" s="68">
        <v>6.0</v>
      </c>
      <c r="I45" s="68">
        <v>0.0</v>
      </c>
      <c r="J45" s="68">
        <v>5.0</v>
      </c>
      <c r="K45" s="68">
        <v>1.0</v>
      </c>
    </row>
    <row r="46">
      <c r="A46" s="338">
        <v>44793.0</v>
      </c>
      <c r="B46" s="68" t="s">
        <v>501</v>
      </c>
      <c r="C46" s="68" t="s">
        <v>23</v>
      </c>
      <c r="D46" s="234" t="s">
        <v>498</v>
      </c>
      <c r="E46" s="338">
        <v>44794.0</v>
      </c>
      <c r="F46" s="339">
        <v>0.25</v>
      </c>
      <c r="G46" s="339">
        <v>0.4583333333333333</v>
      </c>
      <c r="H46" s="68">
        <v>5.0</v>
      </c>
      <c r="I46" s="68">
        <v>0.0</v>
      </c>
      <c r="J46" s="68">
        <v>5.0</v>
      </c>
      <c r="K46" s="68">
        <v>0.0</v>
      </c>
    </row>
    <row r="47">
      <c r="A47" s="338">
        <v>44793.0</v>
      </c>
      <c r="B47" s="68" t="s">
        <v>45</v>
      </c>
      <c r="C47" s="68" t="s">
        <v>1</v>
      </c>
      <c r="D47" s="234" t="s">
        <v>498</v>
      </c>
      <c r="E47" s="338">
        <v>44794.0</v>
      </c>
      <c r="F47" s="339">
        <v>0.20833333333333334</v>
      </c>
      <c r="G47" s="339">
        <v>0.0</v>
      </c>
      <c r="H47" s="68">
        <v>7.0</v>
      </c>
      <c r="I47" s="68">
        <v>0.0</v>
      </c>
      <c r="J47" s="68">
        <v>6.0</v>
      </c>
      <c r="K47" s="68">
        <v>1.0</v>
      </c>
    </row>
    <row r="48">
      <c r="A48" s="338">
        <v>44793.0</v>
      </c>
      <c r="B48" s="68" t="s">
        <v>403</v>
      </c>
      <c r="C48" s="68" t="s">
        <v>85</v>
      </c>
      <c r="D48" s="234" t="s">
        <v>498</v>
      </c>
      <c r="E48" s="338">
        <v>44794.0</v>
      </c>
      <c r="F48" s="339">
        <v>0.25</v>
      </c>
      <c r="G48" s="339">
        <v>0.5833333333333334</v>
      </c>
      <c r="H48" s="68">
        <v>8.0</v>
      </c>
      <c r="I48" s="68">
        <v>0.0</v>
      </c>
      <c r="J48" s="68">
        <v>8.0</v>
      </c>
      <c r="K48" s="68">
        <v>0.0</v>
      </c>
    </row>
    <row r="49">
      <c r="A49" s="338">
        <v>44793.0</v>
      </c>
      <c r="B49" s="68" t="s">
        <v>54</v>
      </c>
      <c r="C49" s="68" t="s">
        <v>85</v>
      </c>
      <c r="D49" s="234" t="s">
        <v>498</v>
      </c>
      <c r="E49" s="338">
        <v>44794.0</v>
      </c>
      <c r="F49" s="339">
        <v>0.25</v>
      </c>
      <c r="G49" s="339">
        <v>0.5833333333333334</v>
      </c>
      <c r="H49" s="68">
        <v>8.0</v>
      </c>
      <c r="I49" s="68">
        <v>0.0</v>
      </c>
      <c r="J49" s="68">
        <v>8.0</v>
      </c>
      <c r="K49" s="68">
        <v>0.0</v>
      </c>
    </row>
    <row r="50">
      <c r="A50" s="338">
        <v>44794.0</v>
      </c>
      <c r="B50" s="68" t="s">
        <v>50</v>
      </c>
      <c r="C50" s="68" t="s">
        <v>85</v>
      </c>
      <c r="D50" s="234" t="s">
        <v>498</v>
      </c>
      <c r="E50" s="338">
        <v>44794.0</v>
      </c>
      <c r="F50" s="339">
        <v>0.9166666666666666</v>
      </c>
      <c r="G50" s="339">
        <v>0.25</v>
      </c>
      <c r="H50" s="68">
        <v>8.0</v>
      </c>
      <c r="I50" s="68">
        <v>0.0</v>
      </c>
      <c r="J50" s="68">
        <v>0.0</v>
      </c>
      <c r="K50" s="68">
        <v>8.0</v>
      </c>
    </row>
    <row r="51">
      <c r="A51" s="338">
        <v>44794.0</v>
      </c>
      <c r="B51" s="68" t="s">
        <v>18</v>
      </c>
      <c r="C51" s="68" t="s">
        <v>1</v>
      </c>
      <c r="D51" s="234" t="s">
        <v>498</v>
      </c>
      <c r="E51" s="338">
        <v>44794.0</v>
      </c>
      <c r="F51" s="68">
        <v>0.0</v>
      </c>
      <c r="G51" s="68">
        <v>0.0</v>
      </c>
      <c r="H51" s="68">
        <v>0.0</v>
      </c>
      <c r="I51" s="68">
        <v>0.0</v>
      </c>
      <c r="J51" s="68">
        <v>0.0</v>
      </c>
      <c r="K51" s="68">
        <v>0.0</v>
      </c>
      <c r="L51" s="68" t="s">
        <v>25</v>
      </c>
    </row>
    <row r="52">
      <c r="A52" s="338">
        <v>44794.0</v>
      </c>
      <c r="B52" s="68" t="s">
        <v>52</v>
      </c>
      <c r="C52" s="68" t="s">
        <v>499</v>
      </c>
      <c r="D52" s="234" t="s">
        <v>498</v>
      </c>
      <c r="E52" s="338">
        <v>44794.0</v>
      </c>
      <c r="F52" s="339">
        <v>0.9583333333333334</v>
      </c>
      <c r="G52" s="339">
        <v>0.5</v>
      </c>
      <c r="H52" s="68">
        <v>13.0</v>
      </c>
      <c r="I52" s="68">
        <v>5.0</v>
      </c>
      <c r="J52" s="68">
        <v>1.0</v>
      </c>
      <c r="K52" s="68">
        <v>7.0</v>
      </c>
    </row>
    <row r="53">
      <c r="A53" s="338">
        <v>44794.0</v>
      </c>
      <c r="B53" s="68" t="s">
        <v>123</v>
      </c>
      <c r="C53" s="68" t="s">
        <v>23</v>
      </c>
      <c r="D53" s="234" t="s">
        <v>500</v>
      </c>
      <c r="E53" s="338">
        <v>44795.0</v>
      </c>
      <c r="F53" s="339">
        <v>0.020833333333333332</v>
      </c>
      <c r="G53" s="339">
        <v>0.25</v>
      </c>
      <c r="H53" s="68">
        <v>5.5</v>
      </c>
      <c r="I53" s="68">
        <v>0.0</v>
      </c>
      <c r="J53" s="68">
        <v>0.0</v>
      </c>
      <c r="K53" s="68">
        <v>5.5</v>
      </c>
    </row>
    <row r="54">
      <c r="A54" s="338">
        <v>44794.0</v>
      </c>
      <c r="B54" s="68" t="s">
        <v>501</v>
      </c>
      <c r="C54" s="68" t="s">
        <v>23</v>
      </c>
      <c r="D54" s="234" t="s">
        <v>500</v>
      </c>
      <c r="E54" s="338">
        <v>44795.0</v>
      </c>
      <c r="F54" s="339">
        <v>0.25</v>
      </c>
      <c r="G54" s="339">
        <v>0.4583333333333333</v>
      </c>
      <c r="H54" s="68">
        <v>5.0</v>
      </c>
      <c r="I54" s="68">
        <v>0.0</v>
      </c>
      <c r="J54" s="68">
        <v>5.0</v>
      </c>
      <c r="K54" s="68">
        <v>0.0</v>
      </c>
    </row>
    <row r="55">
      <c r="A55" s="338">
        <v>44794.0</v>
      </c>
      <c r="B55" s="68" t="s">
        <v>45</v>
      </c>
      <c r="C55" s="68" t="s">
        <v>1</v>
      </c>
      <c r="D55" s="234" t="s">
        <v>500</v>
      </c>
      <c r="E55" s="338">
        <v>44795.0</v>
      </c>
      <c r="F55" s="68">
        <v>0.0</v>
      </c>
      <c r="G55" s="68">
        <v>0.0</v>
      </c>
      <c r="H55" s="68">
        <v>0.0</v>
      </c>
      <c r="I55" s="68">
        <v>0.0</v>
      </c>
      <c r="J55" s="68">
        <v>0.0</v>
      </c>
      <c r="K55" s="68">
        <v>0.0</v>
      </c>
      <c r="L55" s="68" t="s">
        <v>25</v>
      </c>
    </row>
    <row r="56">
      <c r="A56" s="338">
        <v>44794.0</v>
      </c>
      <c r="B56" s="68" t="s">
        <v>403</v>
      </c>
      <c r="C56" s="68" t="s">
        <v>85</v>
      </c>
      <c r="D56" s="234" t="s">
        <v>500</v>
      </c>
      <c r="E56" s="338">
        <v>44795.0</v>
      </c>
      <c r="F56" s="339">
        <v>0.20833333333333334</v>
      </c>
      <c r="G56" s="339">
        <v>0.5</v>
      </c>
      <c r="H56" s="68">
        <v>7.0</v>
      </c>
      <c r="I56" s="68">
        <v>0.0</v>
      </c>
      <c r="J56" s="68">
        <v>6.0</v>
      </c>
      <c r="K56" s="68">
        <v>1.0</v>
      </c>
    </row>
    <row r="57">
      <c r="A57" s="338">
        <v>44794.0</v>
      </c>
      <c r="B57" s="68" t="s">
        <v>54</v>
      </c>
      <c r="C57" s="68" t="s">
        <v>85</v>
      </c>
      <c r="D57" s="234" t="s">
        <v>500</v>
      </c>
      <c r="E57" s="338">
        <v>44795.0</v>
      </c>
      <c r="F57" s="68">
        <v>0.0</v>
      </c>
      <c r="G57" s="68">
        <v>0.0</v>
      </c>
      <c r="H57" s="68">
        <v>0.0</v>
      </c>
      <c r="I57" s="68">
        <v>0.0</v>
      </c>
      <c r="J57" s="68">
        <v>0.0</v>
      </c>
      <c r="K57" s="68">
        <v>0.0</v>
      </c>
      <c r="L57" s="68" t="s">
        <v>25</v>
      </c>
    </row>
    <row r="58">
      <c r="A58" s="338">
        <v>44795.0</v>
      </c>
      <c r="B58" s="68" t="s">
        <v>50</v>
      </c>
      <c r="C58" s="68" t="s">
        <v>85</v>
      </c>
      <c r="D58" s="234" t="s">
        <v>500</v>
      </c>
      <c r="E58" s="338">
        <v>44795.0</v>
      </c>
      <c r="F58" s="339">
        <v>0.9166666666666666</v>
      </c>
      <c r="G58" s="339">
        <v>0.20833333333333334</v>
      </c>
      <c r="H58" s="68">
        <v>7.0</v>
      </c>
      <c r="I58" s="68">
        <v>0.0</v>
      </c>
      <c r="J58" s="68">
        <v>0.0</v>
      </c>
      <c r="K58" s="68">
        <v>7.0</v>
      </c>
    </row>
    <row r="59">
      <c r="A59" s="338">
        <v>44795.0</v>
      </c>
      <c r="B59" s="68" t="s">
        <v>18</v>
      </c>
      <c r="C59" s="68" t="s">
        <v>1</v>
      </c>
      <c r="D59" s="234" t="s">
        <v>500</v>
      </c>
      <c r="E59" s="338">
        <v>44795.0</v>
      </c>
      <c r="F59" s="339">
        <v>0.9375</v>
      </c>
      <c r="G59" s="339">
        <v>0.125</v>
      </c>
      <c r="H59" s="68">
        <v>4.5</v>
      </c>
      <c r="I59" s="68">
        <v>0.0</v>
      </c>
      <c r="J59" s="68">
        <v>0.0</v>
      </c>
      <c r="K59" s="68">
        <v>4.5</v>
      </c>
    </row>
    <row r="60">
      <c r="A60" s="338">
        <v>44795.0</v>
      </c>
      <c r="B60" s="68" t="s">
        <v>18</v>
      </c>
      <c r="C60" s="68" t="s">
        <v>85</v>
      </c>
      <c r="D60" s="234" t="s">
        <v>507</v>
      </c>
      <c r="E60" s="338">
        <v>44796.0</v>
      </c>
      <c r="F60" s="339">
        <v>0.125</v>
      </c>
      <c r="G60" s="339">
        <v>0.20833333333333334</v>
      </c>
      <c r="H60" s="68">
        <v>2.0</v>
      </c>
      <c r="I60" s="68">
        <v>0.0</v>
      </c>
      <c r="J60" s="68">
        <v>0.0</v>
      </c>
      <c r="K60" s="68">
        <v>2.0</v>
      </c>
    </row>
    <row r="61">
      <c r="A61" s="338">
        <v>44795.0</v>
      </c>
      <c r="B61" s="68" t="s">
        <v>45</v>
      </c>
      <c r="C61" s="68" t="s">
        <v>23</v>
      </c>
      <c r="D61" s="234" t="s">
        <v>507</v>
      </c>
      <c r="E61" s="338">
        <v>44796.0</v>
      </c>
      <c r="F61" s="339">
        <v>0.020833333333333332</v>
      </c>
      <c r="G61" s="339">
        <v>0.4583333333333333</v>
      </c>
      <c r="H61" s="68">
        <v>10.5</v>
      </c>
      <c r="I61" s="68">
        <v>2.5</v>
      </c>
      <c r="J61" s="68">
        <v>5.5</v>
      </c>
      <c r="K61" s="68">
        <v>2.5</v>
      </c>
    </row>
    <row r="62">
      <c r="A62" s="338">
        <v>44795.0</v>
      </c>
      <c r="B62" s="68" t="s">
        <v>123</v>
      </c>
      <c r="C62" s="68" t="s">
        <v>23</v>
      </c>
      <c r="D62" s="234" t="s">
        <v>507</v>
      </c>
      <c r="E62" s="338">
        <v>44796.0</v>
      </c>
      <c r="F62" s="68">
        <v>0.0</v>
      </c>
      <c r="G62" s="68">
        <v>0.0</v>
      </c>
      <c r="H62" s="68">
        <v>0.0</v>
      </c>
      <c r="I62" s="68">
        <v>0.0</v>
      </c>
      <c r="J62" s="68">
        <v>0.0</v>
      </c>
      <c r="K62" s="68">
        <v>0.0</v>
      </c>
      <c r="L62" s="68" t="s">
        <v>25</v>
      </c>
    </row>
    <row r="63">
      <c r="A63" s="338">
        <v>44795.0</v>
      </c>
      <c r="B63" s="68" t="s">
        <v>501</v>
      </c>
      <c r="C63" s="68" t="s">
        <v>23</v>
      </c>
      <c r="D63" s="234" t="s">
        <v>507</v>
      </c>
      <c r="E63" s="338">
        <v>44796.0</v>
      </c>
      <c r="F63" s="68">
        <v>0.0</v>
      </c>
      <c r="G63" s="68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>
      <c r="A64" s="338">
        <v>44795.0</v>
      </c>
      <c r="B64" s="68" t="s">
        <v>52</v>
      </c>
      <c r="C64" s="68" t="s">
        <v>499</v>
      </c>
      <c r="D64" s="234" t="s">
        <v>507</v>
      </c>
      <c r="E64" s="338">
        <v>44796.0</v>
      </c>
      <c r="F64" s="339">
        <v>0.20833333333333334</v>
      </c>
      <c r="G64" s="339">
        <v>0.4583333333333333</v>
      </c>
      <c r="H64" s="68">
        <v>6.0</v>
      </c>
      <c r="I64" s="68">
        <v>0.0</v>
      </c>
      <c r="J64" s="68">
        <v>5.0</v>
      </c>
      <c r="K64" s="68">
        <v>1.0</v>
      </c>
    </row>
    <row r="65">
      <c r="A65" s="338">
        <v>44795.0</v>
      </c>
      <c r="B65" s="68" t="s">
        <v>403</v>
      </c>
      <c r="C65" s="68" t="s">
        <v>85</v>
      </c>
      <c r="D65" s="234" t="s">
        <v>507</v>
      </c>
      <c r="E65" s="338">
        <v>44796.0</v>
      </c>
      <c r="F65" s="339">
        <v>0.20833333333333334</v>
      </c>
      <c r="G65" s="339">
        <v>0.5416666666666666</v>
      </c>
      <c r="H65" s="68">
        <v>8.0</v>
      </c>
      <c r="I65" s="68">
        <v>0.0</v>
      </c>
      <c r="J65" s="68">
        <v>7.0</v>
      </c>
      <c r="K65" s="68">
        <v>1.0</v>
      </c>
    </row>
    <row r="66">
      <c r="A66" s="338">
        <v>44796.0</v>
      </c>
      <c r="B66" s="68" t="s">
        <v>50</v>
      </c>
      <c r="C66" s="68" t="s">
        <v>85</v>
      </c>
      <c r="D66" s="234" t="s">
        <v>507</v>
      </c>
      <c r="E66" s="338">
        <v>44796.0</v>
      </c>
      <c r="F66" s="68">
        <v>0.0</v>
      </c>
      <c r="G66" s="68">
        <v>0.0</v>
      </c>
      <c r="H66" s="68">
        <v>0.0</v>
      </c>
      <c r="I66" s="68">
        <v>0.0</v>
      </c>
      <c r="J66" s="68">
        <v>0.0</v>
      </c>
      <c r="K66" s="68">
        <v>0.0</v>
      </c>
      <c r="L66" s="68" t="s">
        <v>25</v>
      </c>
    </row>
    <row r="67">
      <c r="A67" s="338">
        <v>44796.0</v>
      </c>
      <c r="B67" s="68" t="s">
        <v>54</v>
      </c>
      <c r="C67" s="68" t="s">
        <v>85</v>
      </c>
      <c r="D67" s="234" t="s">
        <v>507</v>
      </c>
      <c r="E67" s="338">
        <v>44796.0</v>
      </c>
      <c r="F67" s="339">
        <v>0.9166666666666666</v>
      </c>
      <c r="G67" s="339">
        <v>0.25</v>
      </c>
      <c r="H67" s="68">
        <v>8.0</v>
      </c>
      <c r="I67" s="68">
        <v>0.0</v>
      </c>
      <c r="J67" s="68">
        <v>0.0</v>
      </c>
      <c r="K67" s="68">
        <v>8.0</v>
      </c>
    </row>
    <row r="68">
      <c r="A68" s="338">
        <v>44796.0</v>
      </c>
      <c r="B68" s="68" t="s">
        <v>18</v>
      </c>
      <c r="C68" s="68" t="s">
        <v>1</v>
      </c>
      <c r="D68" s="234" t="s">
        <v>507</v>
      </c>
      <c r="E68" s="338">
        <v>44796.0</v>
      </c>
      <c r="F68" s="339">
        <v>0.9375</v>
      </c>
      <c r="G68" s="339">
        <v>0.125</v>
      </c>
      <c r="H68" s="68">
        <v>4.5</v>
      </c>
      <c r="I68" s="68">
        <v>0.0</v>
      </c>
      <c r="J68" s="68">
        <v>0.0</v>
      </c>
      <c r="K68" s="68">
        <v>4.5</v>
      </c>
    </row>
    <row r="69">
      <c r="A69" s="338">
        <v>44796.0</v>
      </c>
      <c r="B69" s="68" t="s">
        <v>123</v>
      </c>
      <c r="C69" s="68" t="s">
        <v>23</v>
      </c>
      <c r="D69" s="234" t="s">
        <v>509</v>
      </c>
      <c r="E69" s="338">
        <v>44797.0</v>
      </c>
      <c r="F69" s="339">
        <v>0.020833333333333332</v>
      </c>
      <c r="G69" s="339">
        <v>0.25</v>
      </c>
      <c r="H69" s="68">
        <v>5.5</v>
      </c>
      <c r="I69" s="68">
        <v>0.0</v>
      </c>
      <c r="J69" s="68">
        <v>0.0</v>
      </c>
      <c r="K69" s="68">
        <v>5.5</v>
      </c>
    </row>
    <row r="70">
      <c r="A70" s="338">
        <v>44796.0</v>
      </c>
      <c r="B70" s="68" t="s">
        <v>45</v>
      </c>
      <c r="C70" s="68" t="s">
        <v>499</v>
      </c>
      <c r="D70" s="234" t="s">
        <v>509</v>
      </c>
      <c r="E70" s="338">
        <v>44797.0</v>
      </c>
      <c r="F70" s="339">
        <v>0.20833333333333334</v>
      </c>
      <c r="G70" s="339">
        <v>0.4583333333333333</v>
      </c>
      <c r="H70" s="68">
        <v>6.0</v>
      </c>
      <c r="I70" s="68">
        <v>0.0</v>
      </c>
      <c r="J70" s="68">
        <v>5.0</v>
      </c>
      <c r="K70" s="68">
        <v>1.0</v>
      </c>
    </row>
    <row r="71">
      <c r="A71" s="338">
        <v>44796.0</v>
      </c>
      <c r="B71" s="68" t="s">
        <v>52</v>
      </c>
      <c r="C71" s="68" t="s">
        <v>499</v>
      </c>
      <c r="D71" s="234" t="s">
        <v>509</v>
      </c>
      <c r="E71" s="338">
        <v>44797.0</v>
      </c>
      <c r="F71" s="68">
        <v>0.0</v>
      </c>
      <c r="G71" s="68">
        <v>0.0</v>
      </c>
      <c r="H71" s="68">
        <v>0.0</v>
      </c>
      <c r="I71" s="68">
        <v>0.0</v>
      </c>
      <c r="J71" s="68">
        <v>0.0</v>
      </c>
      <c r="K71" s="68">
        <v>0.0</v>
      </c>
      <c r="L71" s="68" t="s">
        <v>25</v>
      </c>
    </row>
    <row r="72">
      <c r="A72" s="338">
        <v>44796.0</v>
      </c>
      <c r="B72" s="68" t="s">
        <v>501</v>
      </c>
      <c r="C72" s="68" t="s">
        <v>23</v>
      </c>
      <c r="D72" s="234" t="s">
        <v>509</v>
      </c>
      <c r="E72" s="338">
        <v>44797.0</v>
      </c>
      <c r="F72" s="339">
        <v>0.25</v>
      </c>
      <c r="G72" s="339">
        <v>0.4583333333333333</v>
      </c>
      <c r="H72" s="68">
        <v>5.0</v>
      </c>
      <c r="I72" s="68">
        <v>0.0</v>
      </c>
      <c r="J72" s="68">
        <v>5.0</v>
      </c>
      <c r="K72" s="68">
        <v>0.0</v>
      </c>
    </row>
    <row r="73">
      <c r="A73" s="338">
        <v>44796.0</v>
      </c>
      <c r="B73" s="68" t="s">
        <v>403</v>
      </c>
      <c r="C73" s="68" t="s">
        <v>85</v>
      </c>
      <c r="D73" s="234" t="s">
        <v>509</v>
      </c>
      <c r="E73" s="338">
        <v>44797.0</v>
      </c>
      <c r="F73" s="339">
        <v>0.20833333333333334</v>
      </c>
      <c r="G73" s="339">
        <v>0.5416666666666666</v>
      </c>
      <c r="H73" s="68">
        <v>8.0</v>
      </c>
      <c r="I73" s="68">
        <v>0.0</v>
      </c>
      <c r="J73" s="68">
        <v>7.0</v>
      </c>
      <c r="K73" s="68">
        <v>1.0</v>
      </c>
    </row>
    <row r="74">
      <c r="A74" s="338">
        <v>44796.0</v>
      </c>
      <c r="B74" s="68" t="s">
        <v>50</v>
      </c>
      <c r="C74" s="68" t="s">
        <v>85</v>
      </c>
      <c r="D74" s="234" t="s">
        <v>509</v>
      </c>
      <c r="E74" s="338">
        <v>44797.0</v>
      </c>
      <c r="F74" s="339">
        <v>0.25</v>
      </c>
      <c r="G74" s="339">
        <v>0.5416666666666666</v>
      </c>
      <c r="H74" s="68">
        <v>7.0</v>
      </c>
      <c r="I74" s="68">
        <v>0.0</v>
      </c>
      <c r="J74" s="68">
        <v>7.0</v>
      </c>
      <c r="K74" s="68">
        <v>0.0</v>
      </c>
    </row>
    <row r="75">
      <c r="A75" s="338">
        <v>44797.0</v>
      </c>
      <c r="B75" s="68" t="s">
        <v>54</v>
      </c>
      <c r="C75" s="68" t="s">
        <v>85</v>
      </c>
      <c r="D75" s="234" t="s">
        <v>509</v>
      </c>
      <c r="E75" s="338">
        <v>44797.0</v>
      </c>
      <c r="F75" s="339">
        <v>0.9166666666666666</v>
      </c>
      <c r="G75" s="339">
        <v>0.25</v>
      </c>
      <c r="H75" s="68">
        <v>8.0</v>
      </c>
      <c r="I75" s="68">
        <v>0.0</v>
      </c>
      <c r="J75" s="68">
        <v>0.0</v>
      </c>
      <c r="K75" s="68">
        <v>8.0</v>
      </c>
    </row>
    <row r="76">
      <c r="A76" s="338">
        <v>44797.0</v>
      </c>
      <c r="B76" s="68" t="s">
        <v>18</v>
      </c>
      <c r="C76" s="68" t="s">
        <v>1</v>
      </c>
      <c r="D76" s="234" t="s">
        <v>509</v>
      </c>
      <c r="E76" s="338">
        <v>44797.0</v>
      </c>
      <c r="F76" s="339">
        <v>0.9375</v>
      </c>
      <c r="G76" s="339">
        <v>0.125</v>
      </c>
      <c r="H76" s="68">
        <v>4.5</v>
      </c>
      <c r="I76" s="68">
        <v>0.0</v>
      </c>
      <c r="J76" s="68">
        <v>0.0</v>
      </c>
      <c r="K76" s="68">
        <v>4.5</v>
      </c>
    </row>
    <row r="77">
      <c r="A77" s="338">
        <v>44797.0</v>
      </c>
      <c r="B77" s="68" t="s">
        <v>123</v>
      </c>
      <c r="C77" s="68" t="s">
        <v>23</v>
      </c>
      <c r="D77" s="234" t="s">
        <v>510</v>
      </c>
      <c r="E77" s="338">
        <v>44798.0</v>
      </c>
      <c r="F77" s="339">
        <v>0.020833333333333332</v>
      </c>
      <c r="G77" s="339">
        <v>0.25</v>
      </c>
      <c r="H77" s="68">
        <v>5.5</v>
      </c>
      <c r="I77" s="68">
        <v>0.0</v>
      </c>
      <c r="J77" s="68">
        <v>0.0</v>
      </c>
      <c r="K77" s="68">
        <v>5.5</v>
      </c>
    </row>
    <row r="78">
      <c r="A78" s="338">
        <v>44797.0</v>
      </c>
      <c r="B78" s="68" t="s">
        <v>45</v>
      </c>
      <c r="C78" s="68" t="s">
        <v>499</v>
      </c>
      <c r="D78" s="234" t="s">
        <v>510</v>
      </c>
      <c r="E78" s="338">
        <v>44798.0</v>
      </c>
      <c r="F78" s="339">
        <v>0.20833333333333334</v>
      </c>
      <c r="G78" s="339">
        <v>0.4583333333333333</v>
      </c>
      <c r="H78" s="68">
        <v>6.0</v>
      </c>
      <c r="I78" s="68">
        <v>0.0</v>
      </c>
      <c r="J78" s="68">
        <v>5.0</v>
      </c>
      <c r="K78" s="68">
        <v>1.0</v>
      </c>
    </row>
    <row r="79">
      <c r="A79" s="338">
        <v>44797.0</v>
      </c>
      <c r="B79" s="68" t="s">
        <v>52</v>
      </c>
      <c r="C79" s="68" t="s">
        <v>85</v>
      </c>
      <c r="D79" s="234" t="s">
        <v>510</v>
      </c>
      <c r="E79" s="338">
        <v>44798.0</v>
      </c>
      <c r="F79" s="339">
        <v>0.25</v>
      </c>
      <c r="G79" s="339">
        <v>0.5416666666666666</v>
      </c>
      <c r="H79" s="68">
        <v>7.0</v>
      </c>
      <c r="I79" s="68">
        <v>0.0</v>
      </c>
      <c r="J79" s="68">
        <v>7.0</v>
      </c>
      <c r="K79" s="68">
        <v>0.0</v>
      </c>
    </row>
    <row r="80">
      <c r="A80" s="338">
        <v>44797.0</v>
      </c>
      <c r="B80" s="68" t="s">
        <v>501</v>
      </c>
      <c r="C80" s="68" t="s">
        <v>23</v>
      </c>
      <c r="D80" s="234" t="s">
        <v>510</v>
      </c>
      <c r="E80" s="338">
        <v>44798.0</v>
      </c>
      <c r="F80" s="339">
        <v>0.25</v>
      </c>
      <c r="G80" s="339">
        <v>0.4583333333333333</v>
      </c>
      <c r="H80" s="68">
        <v>5.0</v>
      </c>
      <c r="I80" s="68">
        <v>0.0</v>
      </c>
      <c r="J80" s="68">
        <v>5.0</v>
      </c>
      <c r="K80" s="68">
        <v>0.0</v>
      </c>
    </row>
    <row r="81">
      <c r="A81" s="338">
        <v>44797.0</v>
      </c>
      <c r="B81" s="68" t="s">
        <v>403</v>
      </c>
      <c r="C81" s="68" t="s">
        <v>85</v>
      </c>
      <c r="D81" s="234" t="s">
        <v>510</v>
      </c>
      <c r="E81" s="338">
        <v>44798.0</v>
      </c>
      <c r="F81" s="68">
        <v>0.0</v>
      </c>
      <c r="G81" s="68">
        <v>0.0</v>
      </c>
      <c r="H81" s="68">
        <v>0.0</v>
      </c>
      <c r="I81" s="68">
        <v>0.0</v>
      </c>
      <c r="J81" s="68">
        <v>0.0</v>
      </c>
      <c r="K81" s="68">
        <v>0.0</v>
      </c>
      <c r="L81" s="68" t="s">
        <v>25</v>
      </c>
    </row>
    <row r="82">
      <c r="A82" s="338">
        <v>44797.0</v>
      </c>
      <c r="B82" s="68" t="s">
        <v>50</v>
      </c>
      <c r="C82" s="68" t="s">
        <v>85</v>
      </c>
      <c r="D82" s="234" t="s">
        <v>510</v>
      </c>
      <c r="E82" s="338">
        <v>44798.0</v>
      </c>
      <c r="F82" s="339">
        <v>0.20833333333333334</v>
      </c>
      <c r="G82" s="339">
        <v>0.5416666666666666</v>
      </c>
      <c r="H82" s="68">
        <v>8.0</v>
      </c>
      <c r="I82" s="68">
        <v>0.0</v>
      </c>
      <c r="J82" s="68">
        <v>7.0</v>
      </c>
      <c r="K82" s="68">
        <v>1.0</v>
      </c>
    </row>
    <row r="83">
      <c r="A83" s="338">
        <v>44798.0</v>
      </c>
      <c r="B83" s="68" t="s">
        <v>54</v>
      </c>
      <c r="C83" s="68" t="s">
        <v>85</v>
      </c>
      <c r="D83" s="234" t="s">
        <v>510</v>
      </c>
      <c r="E83" s="338">
        <v>44798.0</v>
      </c>
      <c r="F83" s="339">
        <v>0.9166666666666666</v>
      </c>
      <c r="G83" s="339">
        <v>0.25</v>
      </c>
      <c r="H83" s="68">
        <v>8.0</v>
      </c>
      <c r="I83" s="68">
        <v>0.0</v>
      </c>
      <c r="J83" s="68">
        <v>0.0</v>
      </c>
      <c r="K83" s="68">
        <v>8.0</v>
      </c>
    </row>
    <row r="84">
      <c r="A84" s="338">
        <v>44798.0</v>
      </c>
      <c r="B84" s="68" t="s">
        <v>18</v>
      </c>
      <c r="C84" s="68" t="s">
        <v>85</v>
      </c>
      <c r="D84" s="234" t="s">
        <v>510</v>
      </c>
      <c r="E84" s="338">
        <v>44798.0</v>
      </c>
      <c r="F84" s="339">
        <v>0.9166666666666666</v>
      </c>
      <c r="G84" s="339">
        <v>0.20833333333333334</v>
      </c>
      <c r="H84" s="68">
        <v>6.5</v>
      </c>
      <c r="I84" s="68">
        <v>0.0</v>
      </c>
      <c r="J84" s="68">
        <v>0.0</v>
      </c>
      <c r="K84" s="68">
        <v>6.5</v>
      </c>
    </row>
    <row r="85">
      <c r="A85" s="338">
        <v>44798.0</v>
      </c>
      <c r="B85" s="68" t="s">
        <v>52</v>
      </c>
      <c r="C85" s="68" t="s">
        <v>1</v>
      </c>
      <c r="D85" s="234" t="s">
        <v>510</v>
      </c>
      <c r="E85" s="338">
        <v>44798.0</v>
      </c>
      <c r="F85" s="339">
        <v>0.9375</v>
      </c>
      <c r="G85" s="339">
        <v>0.20833333333333334</v>
      </c>
      <c r="H85" s="68">
        <v>6.5</v>
      </c>
      <c r="I85" s="68">
        <v>0.0</v>
      </c>
      <c r="J85" s="68">
        <v>0.0</v>
      </c>
      <c r="K85" s="68">
        <v>6.5</v>
      </c>
    </row>
    <row r="86">
      <c r="A86" s="338">
        <v>44798.0</v>
      </c>
      <c r="B86" s="68" t="s">
        <v>52</v>
      </c>
      <c r="C86" s="68" t="s">
        <v>499</v>
      </c>
      <c r="D86" s="234" t="s">
        <v>512</v>
      </c>
      <c r="E86" s="338">
        <v>44799.0</v>
      </c>
      <c r="F86" s="339">
        <v>0.20833333333333334</v>
      </c>
      <c r="G86" s="339">
        <v>0.4583333333333333</v>
      </c>
      <c r="H86" s="68">
        <v>6.0</v>
      </c>
      <c r="I86" s="68">
        <v>0.0</v>
      </c>
      <c r="J86" s="68">
        <v>5.0</v>
      </c>
      <c r="K86" s="68">
        <v>1.0</v>
      </c>
    </row>
    <row r="87">
      <c r="A87" s="338">
        <v>44798.0</v>
      </c>
      <c r="B87" s="68" t="s">
        <v>123</v>
      </c>
      <c r="C87" s="68" t="s">
        <v>23</v>
      </c>
      <c r="D87" s="234" t="s">
        <v>512</v>
      </c>
      <c r="E87" s="338">
        <v>44799.0</v>
      </c>
      <c r="F87" s="339">
        <v>0.020833333333333332</v>
      </c>
      <c r="G87" s="339">
        <v>0.25</v>
      </c>
      <c r="H87" s="68">
        <v>5.5</v>
      </c>
      <c r="I87" s="68">
        <v>0.0</v>
      </c>
      <c r="J87" s="68">
        <v>0.0</v>
      </c>
      <c r="K87" s="68">
        <v>5.5</v>
      </c>
    </row>
    <row r="88">
      <c r="A88" s="338">
        <v>44798.0</v>
      </c>
      <c r="B88" s="68" t="s">
        <v>45</v>
      </c>
      <c r="C88" s="68" t="s">
        <v>1</v>
      </c>
      <c r="D88" s="234" t="s">
        <v>512</v>
      </c>
      <c r="E88" s="338">
        <v>44799.0</v>
      </c>
      <c r="F88" s="339">
        <v>0.20833333333333334</v>
      </c>
      <c r="G88" s="339">
        <v>0.4583333333333333</v>
      </c>
      <c r="H88" s="68">
        <v>6.0</v>
      </c>
      <c r="I88" s="68">
        <v>0.0</v>
      </c>
      <c r="J88" s="68">
        <v>5.0</v>
      </c>
      <c r="K88" s="68">
        <v>1.0</v>
      </c>
    </row>
    <row r="89">
      <c r="A89" s="338">
        <v>44798.0</v>
      </c>
      <c r="B89" s="68" t="s">
        <v>501</v>
      </c>
      <c r="C89" s="68" t="s">
        <v>23</v>
      </c>
      <c r="D89" s="234" t="s">
        <v>512</v>
      </c>
      <c r="E89" s="338">
        <v>44799.0</v>
      </c>
      <c r="F89" s="339">
        <v>0.25</v>
      </c>
      <c r="G89" s="339">
        <v>0.4583333333333333</v>
      </c>
      <c r="H89" s="68">
        <v>5.0</v>
      </c>
      <c r="I89" s="68">
        <v>0.0</v>
      </c>
      <c r="J89" s="68">
        <v>5.0</v>
      </c>
      <c r="K89" s="68">
        <v>0.0</v>
      </c>
    </row>
    <row r="90">
      <c r="A90" s="338">
        <v>44798.0</v>
      </c>
      <c r="B90" s="68" t="s">
        <v>403</v>
      </c>
      <c r="C90" s="68" t="s">
        <v>85</v>
      </c>
      <c r="D90" s="234" t="s">
        <v>512</v>
      </c>
      <c r="E90" s="338">
        <v>44799.0</v>
      </c>
      <c r="F90" s="339">
        <v>0.20833333333333334</v>
      </c>
      <c r="G90" s="339">
        <v>0.5416666666666666</v>
      </c>
      <c r="H90" s="68">
        <v>8.0</v>
      </c>
      <c r="I90" s="68">
        <v>0.0</v>
      </c>
      <c r="J90" s="68">
        <v>7.0</v>
      </c>
      <c r="K90" s="68">
        <v>1.0</v>
      </c>
    </row>
    <row r="91">
      <c r="A91" s="338">
        <v>44798.0</v>
      </c>
      <c r="B91" s="68" t="s">
        <v>50</v>
      </c>
      <c r="C91" s="68" t="s">
        <v>85</v>
      </c>
      <c r="D91" s="234" t="s">
        <v>512</v>
      </c>
      <c r="E91" s="338">
        <v>44799.0</v>
      </c>
      <c r="F91" s="68">
        <v>0.0</v>
      </c>
      <c r="G91" s="68">
        <v>0.0</v>
      </c>
      <c r="H91" s="68">
        <v>0.0</v>
      </c>
      <c r="I91" s="68">
        <v>0.0</v>
      </c>
      <c r="J91" s="68">
        <v>0.0</v>
      </c>
      <c r="K91" s="68">
        <v>0.0</v>
      </c>
      <c r="L91" s="68" t="s">
        <v>25</v>
      </c>
    </row>
    <row r="92">
      <c r="A92" s="338">
        <v>44799.0</v>
      </c>
      <c r="B92" s="68" t="s">
        <v>54</v>
      </c>
      <c r="C92" s="68" t="s">
        <v>85</v>
      </c>
      <c r="D92" s="234" t="s">
        <v>512</v>
      </c>
      <c r="E92" s="338">
        <v>44799.0</v>
      </c>
      <c r="F92" s="339">
        <v>0.9166666666666666</v>
      </c>
      <c r="G92" s="339">
        <v>0.25</v>
      </c>
      <c r="H92" s="68">
        <v>8.0</v>
      </c>
      <c r="I92" s="68">
        <v>0.0</v>
      </c>
      <c r="J92" s="68">
        <v>0.0</v>
      </c>
      <c r="K92" s="68">
        <v>8.0</v>
      </c>
    </row>
    <row r="93">
      <c r="A93" s="338">
        <v>44799.0</v>
      </c>
      <c r="B93" s="68" t="s">
        <v>18</v>
      </c>
      <c r="C93" s="68" t="s">
        <v>1</v>
      </c>
      <c r="D93" s="234" t="s">
        <v>512</v>
      </c>
      <c r="E93" s="338">
        <v>44799.0</v>
      </c>
      <c r="F93" s="339">
        <v>0.9375</v>
      </c>
      <c r="G93" s="339">
        <v>0.20833333333333334</v>
      </c>
      <c r="H93" s="68">
        <v>6.5</v>
      </c>
      <c r="I93" s="68">
        <v>0.0</v>
      </c>
      <c r="J93" s="68">
        <v>0.0</v>
      </c>
      <c r="K93" s="68">
        <v>6.5</v>
      </c>
    </row>
    <row r="94">
      <c r="A94" s="338">
        <v>44799.0</v>
      </c>
      <c r="B94" s="68" t="s">
        <v>123</v>
      </c>
      <c r="C94" s="68" t="s">
        <v>23</v>
      </c>
      <c r="D94" s="234" t="s">
        <v>513</v>
      </c>
      <c r="E94" s="338">
        <v>44800.0</v>
      </c>
      <c r="F94" s="339">
        <v>0.020833333333333332</v>
      </c>
      <c r="G94" s="339">
        <v>0.25</v>
      </c>
      <c r="H94" s="68">
        <v>5.5</v>
      </c>
      <c r="I94" s="68">
        <v>0.0</v>
      </c>
      <c r="J94" s="68">
        <v>0.0</v>
      </c>
      <c r="K94" s="68">
        <v>5.5</v>
      </c>
    </row>
    <row r="95">
      <c r="A95" s="338">
        <v>44799.0</v>
      </c>
      <c r="B95" s="68" t="s">
        <v>45</v>
      </c>
      <c r="C95" s="68" t="s">
        <v>1</v>
      </c>
      <c r="D95" s="234" t="s">
        <v>513</v>
      </c>
      <c r="E95" s="338">
        <v>44800.0</v>
      </c>
      <c r="F95" s="339">
        <v>0.25</v>
      </c>
      <c r="G95" s="339">
        <v>0.5</v>
      </c>
      <c r="H95" s="68">
        <v>6.0</v>
      </c>
      <c r="I95" s="68">
        <v>0.0</v>
      </c>
      <c r="J95" s="68">
        <v>6.0</v>
      </c>
      <c r="K95" s="68">
        <v>0.0</v>
      </c>
      <c r="L95" s="153"/>
    </row>
    <row r="96">
      <c r="A96" s="338">
        <v>44799.0</v>
      </c>
      <c r="B96" s="68" t="s">
        <v>52</v>
      </c>
      <c r="C96" s="68" t="s">
        <v>499</v>
      </c>
      <c r="D96" s="234" t="s">
        <v>513</v>
      </c>
      <c r="E96" s="338">
        <v>44800.0</v>
      </c>
      <c r="F96" s="339">
        <v>0.16666666666666666</v>
      </c>
      <c r="G96" s="339">
        <v>0.5</v>
      </c>
      <c r="H96" s="68">
        <v>8.0</v>
      </c>
      <c r="I96" s="68">
        <v>0.0</v>
      </c>
      <c r="J96" s="68">
        <v>6.0</v>
      </c>
      <c r="K96" s="68">
        <v>2.0</v>
      </c>
    </row>
    <row r="97">
      <c r="A97" s="338">
        <v>44799.0</v>
      </c>
      <c r="B97" s="68" t="s">
        <v>501</v>
      </c>
      <c r="C97" s="68" t="s">
        <v>23</v>
      </c>
      <c r="D97" s="234" t="s">
        <v>513</v>
      </c>
      <c r="E97" s="338">
        <v>44800.0</v>
      </c>
      <c r="F97" s="339">
        <v>0.25</v>
      </c>
      <c r="G97" s="339">
        <v>0.4583333333333333</v>
      </c>
      <c r="H97" s="68">
        <v>5.0</v>
      </c>
      <c r="I97" s="68">
        <v>0.0</v>
      </c>
      <c r="J97" s="68">
        <v>5.0</v>
      </c>
      <c r="K97" s="68">
        <v>0.0</v>
      </c>
    </row>
    <row r="98">
      <c r="A98" s="338">
        <v>44799.0</v>
      </c>
      <c r="B98" s="68" t="s">
        <v>403</v>
      </c>
      <c r="C98" s="68" t="s">
        <v>85</v>
      </c>
      <c r="D98" s="234" t="s">
        <v>513</v>
      </c>
      <c r="E98" s="338">
        <v>44800.0</v>
      </c>
      <c r="F98" s="339">
        <v>0.25</v>
      </c>
      <c r="G98" s="339">
        <v>0.5833333333333334</v>
      </c>
      <c r="H98" s="68">
        <v>8.0</v>
      </c>
      <c r="I98" s="68">
        <v>0.0</v>
      </c>
      <c r="J98" s="68">
        <v>8.0</v>
      </c>
      <c r="K98" s="68">
        <v>0.0</v>
      </c>
    </row>
    <row r="99">
      <c r="A99" s="338">
        <v>44799.0</v>
      </c>
      <c r="B99" s="68" t="s">
        <v>50</v>
      </c>
      <c r="C99" s="68" t="s">
        <v>85</v>
      </c>
      <c r="D99" s="234" t="s">
        <v>513</v>
      </c>
      <c r="E99" s="338">
        <v>44800.0</v>
      </c>
      <c r="F99" s="339">
        <v>0.20833333333333334</v>
      </c>
      <c r="G99" s="339">
        <v>0.5416666666666666</v>
      </c>
      <c r="H99" s="68">
        <v>8.0</v>
      </c>
      <c r="I99" s="68">
        <v>0.0</v>
      </c>
      <c r="J99" s="68">
        <v>7.0</v>
      </c>
      <c r="K99" s="68">
        <v>1.0</v>
      </c>
    </row>
    <row r="100">
      <c r="A100" s="338">
        <v>44800.0</v>
      </c>
      <c r="B100" s="68" t="s">
        <v>54</v>
      </c>
      <c r="C100" s="68" t="s">
        <v>85</v>
      </c>
      <c r="D100" s="234" t="s">
        <v>513</v>
      </c>
      <c r="E100" s="338">
        <v>44800.0</v>
      </c>
      <c r="F100" s="339">
        <v>0.9166666666666666</v>
      </c>
      <c r="G100" s="339">
        <v>0.25</v>
      </c>
      <c r="H100" s="68">
        <v>8.0</v>
      </c>
      <c r="I100" s="68">
        <v>0.0</v>
      </c>
      <c r="J100" s="68">
        <v>0.0</v>
      </c>
      <c r="K100" s="68">
        <v>8.0</v>
      </c>
    </row>
    <row r="101">
      <c r="A101" s="338">
        <v>44800.0</v>
      </c>
      <c r="B101" s="68" t="s">
        <v>18</v>
      </c>
      <c r="C101" s="68" t="s">
        <v>1</v>
      </c>
      <c r="D101" s="234" t="s">
        <v>513</v>
      </c>
      <c r="E101" s="338">
        <v>44800.0</v>
      </c>
      <c r="F101" s="339">
        <v>0.9375</v>
      </c>
      <c r="G101" s="339">
        <v>0.20833333333333334</v>
      </c>
      <c r="H101" s="68">
        <v>6.5</v>
      </c>
      <c r="I101" s="68">
        <v>0.0</v>
      </c>
      <c r="J101" s="68">
        <v>0.0</v>
      </c>
      <c r="K101" s="68">
        <v>6.5</v>
      </c>
    </row>
    <row r="102">
      <c r="A102" s="338">
        <v>44800.0</v>
      </c>
      <c r="B102" s="68" t="s">
        <v>123</v>
      </c>
      <c r="C102" s="68" t="s">
        <v>23</v>
      </c>
      <c r="D102" s="234" t="s">
        <v>498</v>
      </c>
      <c r="E102" s="338">
        <v>44801.0</v>
      </c>
      <c r="F102" s="339">
        <v>0.020833333333333332</v>
      </c>
      <c r="G102" s="339">
        <v>0.25</v>
      </c>
      <c r="H102" s="68">
        <v>5.5</v>
      </c>
      <c r="I102" s="68">
        <v>0.0</v>
      </c>
      <c r="J102" s="68">
        <v>0.0</v>
      </c>
      <c r="K102" s="68">
        <v>5.5</v>
      </c>
    </row>
    <row r="103">
      <c r="A103" s="338">
        <v>44800.0</v>
      </c>
      <c r="B103" s="68" t="s">
        <v>45</v>
      </c>
      <c r="C103" s="68" t="s">
        <v>1</v>
      </c>
      <c r="D103" s="234" t="s">
        <v>498</v>
      </c>
      <c r="E103" s="338">
        <v>44801.0</v>
      </c>
      <c r="F103" s="339">
        <v>0.25</v>
      </c>
      <c r="G103" s="339">
        <v>0.5</v>
      </c>
      <c r="H103" s="68">
        <v>6.0</v>
      </c>
      <c r="I103" s="68">
        <v>0.0</v>
      </c>
      <c r="J103" s="68">
        <v>6.0</v>
      </c>
      <c r="K103" s="68">
        <v>0.0</v>
      </c>
    </row>
    <row r="104">
      <c r="A104" s="338">
        <v>44800.0</v>
      </c>
      <c r="B104" s="68" t="s">
        <v>52</v>
      </c>
      <c r="C104" s="68" t="s">
        <v>499</v>
      </c>
      <c r="D104" s="234" t="s">
        <v>498</v>
      </c>
      <c r="E104" s="338">
        <v>44801.0</v>
      </c>
      <c r="F104" s="339">
        <v>0.20833333333333334</v>
      </c>
      <c r="G104" s="339">
        <v>0.0</v>
      </c>
      <c r="H104" s="68">
        <v>7.0</v>
      </c>
      <c r="I104" s="68">
        <v>0.0</v>
      </c>
      <c r="J104" s="68">
        <v>6.0</v>
      </c>
      <c r="K104" s="68">
        <v>1.0</v>
      </c>
    </row>
    <row r="105">
      <c r="A105" s="338">
        <v>44800.0</v>
      </c>
      <c r="B105" s="68" t="s">
        <v>501</v>
      </c>
      <c r="C105" s="68" t="s">
        <v>23</v>
      </c>
      <c r="D105" s="234" t="s">
        <v>498</v>
      </c>
      <c r="E105" s="338">
        <v>44801.0</v>
      </c>
      <c r="F105" s="339">
        <v>0.25</v>
      </c>
      <c r="G105" s="339">
        <v>0.4583333333333333</v>
      </c>
      <c r="H105" s="68">
        <v>5.0</v>
      </c>
      <c r="I105" s="68">
        <v>0.0</v>
      </c>
      <c r="J105" s="68">
        <v>5.0</v>
      </c>
      <c r="K105" s="68">
        <v>0.0</v>
      </c>
    </row>
    <row r="106">
      <c r="A106" s="338">
        <v>44800.0</v>
      </c>
      <c r="B106" s="68" t="s">
        <v>403</v>
      </c>
      <c r="C106" s="68" t="s">
        <v>85</v>
      </c>
      <c r="D106" s="234" t="s">
        <v>498</v>
      </c>
      <c r="E106" s="338">
        <v>44801.0</v>
      </c>
      <c r="F106" s="339">
        <v>0.25</v>
      </c>
      <c r="G106" s="339">
        <v>0.5833333333333334</v>
      </c>
      <c r="H106" s="68">
        <v>8.0</v>
      </c>
      <c r="I106" s="68">
        <v>0.0</v>
      </c>
      <c r="J106" s="68">
        <v>8.0</v>
      </c>
      <c r="K106" s="68">
        <v>0.0</v>
      </c>
    </row>
    <row r="107">
      <c r="A107" s="338">
        <v>44800.0</v>
      </c>
      <c r="B107" s="68" t="s">
        <v>50</v>
      </c>
      <c r="C107" s="68" t="s">
        <v>85</v>
      </c>
      <c r="D107" s="234" t="s">
        <v>498</v>
      </c>
      <c r="E107" s="338">
        <v>44801.0</v>
      </c>
      <c r="F107" s="339">
        <v>0.20833333333333334</v>
      </c>
      <c r="G107" s="339">
        <v>0.5416666666666666</v>
      </c>
      <c r="H107" s="68">
        <v>8.0</v>
      </c>
      <c r="I107" s="68">
        <v>0.0</v>
      </c>
      <c r="J107" s="68">
        <v>7.0</v>
      </c>
      <c r="K107" s="68">
        <v>1.0</v>
      </c>
    </row>
    <row r="108">
      <c r="A108" s="338">
        <v>44801.0</v>
      </c>
      <c r="B108" s="68" t="s">
        <v>54</v>
      </c>
      <c r="C108" s="68" t="s">
        <v>85</v>
      </c>
      <c r="D108" s="234" t="s">
        <v>498</v>
      </c>
      <c r="E108" s="338">
        <v>44801.0</v>
      </c>
      <c r="F108" s="339">
        <v>0.9375</v>
      </c>
      <c r="G108" s="339">
        <v>0.20833333333333334</v>
      </c>
      <c r="H108" s="68">
        <v>7.0</v>
      </c>
      <c r="I108" s="68">
        <v>0.0</v>
      </c>
      <c r="J108" s="68">
        <v>0.0</v>
      </c>
      <c r="K108" s="68">
        <v>7.0</v>
      </c>
    </row>
    <row r="109">
      <c r="A109" s="338">
        <v>44801.0</v>
      </c>
      <c r="B109" s="68" t="s">
        <v>18</v>
      </c>
      <c r="C109" s="68" t="s">
        <v>1</v>
      </c>
      <c r="D109" s="234" t="s">
        <v>498</v>
      </c>
      <c r="E109" s="338">
        <v>44801.0</v>
      </c>
      <c r="F109" s="68">
        <v>0.0</v>
      </c>
      <c r="G109" s="68">
        <v>0.0</v>
      </c>
      <c r="H109" s="68">
        <v>0.0</v>
      </c>
      <c r="I109" s="68">
        <v>0.0</v>
      </c>
      <c r="J109" s="68">
        <v>0.0</v>
      </c>
      <c r="K109" s="68">
        <v>0.0</v>
      </c>
      <c r="L109" s="68" t="s">
        <v>25</v>
      </c>
    </row>
    <row r="110">
      <c r="A110" s="338">
        <v>44801.0</v>
      </c>
      <c r="B110" s="68" t="s">
        <v>123</v>
      </c>
      <c r="C110" s="68" t="s">
        <v>23</v>
      </c>
      <c r="D110" s="234" t="s">
        <v>500</v>
      </c>
      <c r="E110" s="338">
        <v>44802.0</v>
      </c>
      <c r="F110" s="339">
        <v>0.020833333333333332</v>
      </c>
      <c r="G110" s="339">
        <v>0.25</v>
      </c>
      <c r="H110" s="68">
        <v>5.5</v>
      </c>
      <c r="I110" s="68">
        <v>0.0</v>
      </c>
      <c r="J110" s="68">
        <v>0.0</v>
      </c>
      <c r="K110" s="68">
        <v>5.5</v>
      </c>
    </row>
    <row r="111">
      <c r="A111" s="338">
        <v>44801.0</v>
      </c>
      <c r="B111" s="68" t="s">
        <v>45</v>
      </c>
      <c r="C111" s="68" t="s">
        <v>1</v>
      </c>
      <c r="D111" s="234" t="s">
        <v>500</v>
      </c>
      <c r="E111" s="338">
        <v>44802.0</v>
      </c>
      <c r="F111" s="68">
        <v>0.0</v>
      </c>
      <c r="G111" s="68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>
      <c r="A112" s="338">
        <v>44801.0</v>
      </c>
      <c r="B112" s="68" t="s">
        <v>52</v>
      </c>
      <c r="C112" s="68" t="s">
        <v>499</v>
      </c>
      <c r="D112" s="234" t="s">
        <v>500</v>
      </c>
      <c r="E112" s="338">
        <v>44802.0</v>
      </c>
      <c r="F112" s="339">
        <v>0.20833333333333334</v>
      </c>
      <c r="G112" s="339">
        <v>0.5</v>
      </c>
      <c r="H112" s="68">
        <v>7.0</v>
      </c>
      <c r="I112" s="68">
        <v>0.0</v>
      </c>
      <c r="J112" s="68">
        <v>6.0</v>
      </c>
      <c r="K112" s="68">
        <v>1.0</v>
      </c>
    </row>
    <row r="113">
      <c r="A113" s="338">
        <v>44801.0</v>
      </c>
      <c r="B113" s="68" t="s">
        <v>501</v>
      </c>
      <c r="C113" s="68" t="s">
        <v>23</v>
      </c>
      <c r="D113" s="234" t="s">
        <v>500</v>
      </c>
      <c r="E113" s="338">
        <v>44802.0</v>
      </c>
      <c r="F113" s="339">
        <v>0.25</v>
      </c>
      <c r="G113" s="339">
        <v>0.4583333333333333</v>
      </c>
      <c r="H113" s="68">
        <v>5.0</v>
      </c>
      <c r="I113" s="68">
        <v>0.0</v>
      </c>
      <c r="J113" s="68">
        <v>5.0</v>
      </c>
      <c r="K113" s="68">
        <v>0.0</v>
      </c>
    </row>
    <row r="114">
      <c r="A114" s="338">
        <v>44801.0</v>
      </c>
      <c r="B114" s="68" t="s">
        <v>403</v>
      </c>
      <c r="C114" s="68" t="s">
        <v>85</v>
      </c>
      <c r="D114" s="234" t="s">
        <v>500</v>
      </c>
      <c r="E114" s="338">
        <v>44802.0</v>
      </c>
      <c r="F114" s="68">
        <v>0.0</v>
      </c>
      <c r="G114" s="68">
        <v>0.0</v>
      </c>
      <c r="H114" s="68">
        <v>0.0</v>
      </c>
      <c r="I114" s="68">
        <v>0.0</v>
      </c>
      <c r="J114" s="68">
        <v>0.0</v>
      </c>
      <c r="K114" s="68">
        <v>0.0</v>
      </c>
      <c r="L114" s="68" t="s">
        <v>25</v>
      </c>
    </row>
    <row r="115">
      <c r="A115" s="338">
        <v>44801.0</v>
      </c>
      <c r="B115" s="68" t="s">
        <v>50</v>
      </c>
      <c r="C115" s="68" t="s">
        <v>85</v>
      </c>
      <c r="D115" s="234" t="s">
        <v>500</v>
      </c>
      <c r="E115" s="338">
        <v>44802.0</v>
      </c>
      <c r="F115" s="339">
        <v>0.20833333333333334</v>
      </c>
      <c r="G115" s="339">
        <v>0.5</v>
      </c>
      <c r="H115" s="68">
        <v>7.0</v>
      </c>
      <c r="I115" s="68">
        <v>0.0</v>
      </c>
      <c r="J115" s="68">
        <v>6.0</v>
      </c>
      <c r="K115" s="68">
        <v>1.0</v>
      </c>
    </row>
    <row r="116">
      <c r="A116" s="338">
        <v>44802.0</v>
      </c>
      <c r="B116" s="68" t="s">
        <v>54</v>
      </c>
      <c r="C116" s="68" t="s">
        <v>85</v>
      </c>
      <c r="D116" s="234" t="s">
        <v>500</v>
      </c>
      <c r="E116" s="338">
        <v>44802.0</v>
      </c>
      <c r="F116" s="339">
        <v>0.9166666666666666</v>
      </c>
      <c r="G116" s="339">
        <v>0.25</v>
      </c>
      <c r="H116" s="68">
        <v>8.0</v>
      </c>
      <c r="I116" s="68">
        <v>0.0</v>
      </c>
      <c r="J116" s="68">
        <v>0.0</v>
      </c>
      <c r="K116" s="68">
        <v>8.0</v>
      </c>
    </row>
    <row r="117">
      <c r="A117" s="338">
        <v>44802.0</v>
      </c>
      <c r="B117" s="68" t="s">
        <v>45</v>
      </c>
      <c r="C117" s="68" t="s">
        <v>23</v>
      </c>
      <c r="D117" s="234" t="s">
        <v>507</v>
      </c>
      <c r="E117" s="338">
        <v>44803.0</v>
      </c>
      <c r="F117" s="339">
        <v>0.020833333333333332</v>
      </c>
      <c r="G117" s="339">
        <v>0.4583333333333333</v>
      </c>
      <c r="H117" s="68">
        <v>10.5</v>
      </c>
      <c r="I117" s="68">
        <v>2.5</v>
      </c>
      <c r="J117" s="68">
        <v>5.5</v>
      </c>
      <c r="K117" s="68">
        <v>2.5</v>
      </c>
    </row>
    <row r="118">
      <c r="A118" s="338">
        <v>44802.0</v>
      </c>
      <c r="B118" s="68" t="s">
        <v>18</v>
      </c>
      <c r="C118" s="68" t="s">
        <v>1</v>
      </c>
      <c r="D118" s="234" t="s">
        <v>500</v>
      </c>
      <c r="E118" s="338">
        <v>44802.0</v>
      </c>
      <c r="F118" s="339">
        <v>0.9375</v>
      </c>
      <c r="G118" s="339">
        <v>0.125</v>
      </c>
      <c r="H118" s="68">
        <v>4.5</v>
      </c>
      <c r="I118" s="68">
        <v>0.0</v>
      </c>
      <c r="J118" s="68">
        <v>0.0</v>
      </c>
      <c r="K118" s="68">
        <v>4.5</v>
      </c>
    </row>
    <row r="119">
      <c r="A119" s="338">
        <v>44802.0</v>
      </c>
      <c r="B119" s="68" t="s">
        <v>18</v>
      </c>
      <c r="C119" s="68" t="s">
        <v>85</v>
      </c>
      <c r="D119" s="234" t="s">
        <v>507</v>
      </c>
      <c r="E119" s="338">
        <v>44803.0</v>
      </c>
      <c r="F119" s="339">
        <v>0.125</v>
      </c>
      <c r="G119" s="339">
        <v>0.20833333333333334</v>
      </c>
      <c r="H119" s="68">
        <v>2.0</v>
      </c>
      <c r="I119" s="68">
        <v>0.0</v>
      </c>
      <c r="J119" s="68">
        <v>0.0</v>
      </c>
      <c r="K119" s="68">
        <v>2.0</v>
      </c>
    </row>
    <row r="120">
      <c r="A120" s="338">
        <v>44802.0</v>
      </c>
      <c r="B120" s="68" t="s">
        <v>123</v>
      </c>
      <c r="C120" s="68" t="s">
        <v>23</v>
      </c>
      <c r="D120" s="234" t="s">
        <v>507</v>
      </c>
      <c r="E120" s="338">
        <v>44803.0</v>
      </c>
      <c r="F120" s="68">
        <v>0.0</v>
      </c>
      <c r="G120" s="68">
        <v>0.0</v>
      </c>
      <c r="H120" s="68">
        <v>0.0</v>
      </c>
      <c r="I120" s="68">
        <v>0.0</v>
      </c>
      <c r="J120" s="68">
        <v>0.0</v>
      </c>
      <c r="K120" s="68">
        <v>0.0</v>
      </c>
      <c r="L120" s="68" t="s">
        <v>25</v>
      </c>
    </row>
    <row r="121">
      <c r="A121" s="338">
        <v>44802.0</v>
      </c>
      <c r="B121" s="68" t="s">
        <v>501</v>
      </c>
      <c r="C121" s="68" t="s">
        <v>23</v>
      </c>
      <c r="D121" s="234" t="s">
        <v>507</v>
      </c>
      <c r="E121" s="338">
        <v>44803.0</v>
      </c>
      <c r="F121" s="68">
        <v>0.0</v>
      </c>
      <c r="G121" s="68">
        <v>0.0</v>
      </c>
      <c r="H121" s="68">
        <v>0.0</v>
      </c>
      <c r="I121" s="68">
        <v>0.0</v>
      </c>
      <c r="J121" s="68">
        <v>0.0</v>
      </c>
      <c r="K121" s="68">
        <v>0.0</v>
      </c>
      <c r="L121" s="68" t="s">
        <v>25</v>
      </c>
    </row>
    <row r="122">
      <c r="A122" s="338">
        <v>44802.0</v>
      </c>
      <c r="B122" s="68" t="s">
        <v>52</v>
      </c>
      <c r="C122" s="68" t="s">
        <v>499</v>
      </c>
      <c r="D122" s="234" t="s">
        <v>507</v>
      </c>
      <c r="E122" s="338">
        <v>44803.0</v>
      </c>
      <c r="F122" s="339">
        <v>0.16666666666666666</v>
      </c>
      <c r="G122" s="339">
        <v>0.2916666666666667</v>
      </c>
      <c r="H122" s="68">
        <v>3.0</v>
      </c>
      <c r="I122" s="68">
        <v>0.0</v>
      </c>
      <c r="J122" s="68">
        <v>1.0</v>
      </c>
      <c r="K122" s="68">
        <v>2.0</v>
      </c>
    </row>
    <row r="123">
      <c r="A123" s="338">
        <v>44802.0</v>
      </c>
      <c r="B123" s="68" t="s">
        <v>52</v>
      </c>
      <c r="C123" s="68" t="s">
        <v>499</v>
      </c>
      <c r="D123" s="234" t="s">
        <v>507</v>
      </c>
      <c r="E123" s="338">
        <v>44803.0</v>
      </c>
      <c r="F123" s="339">
        <v>0.2916666666666667</v>
      </c>
      <c r="G123" s="339">
        <v>0.5416666666666666</v>
      </c>
      <c r="H123" s="68">
        <v>6.0</v>
      </c>
      <c r="I123" s="68">
        <v>0.0</v>
      </c>
      <c r="J123" s="68">
        <v>6.0</v>
      </c>
      <c r="K123" s="68">
        <v>0.0</v>
      </c>
    </row>
    <row r="124">
      <c r="A124" s="338">
        <v>44802.0</v>
      </c>
      <c r="B124" s="68" t="s">
        <v>54</v>
      </c>
      <c r="C124" s="68" t="s">
        <v>85</v>
      </c>
      <c r="D124" s="234" t="s">
        <v>507</v>
      </c>
      <c r="E124" s="338">
        <v>44803.0</v>
      </c>
      <c r="F124" s="68">
        <v>0.0</v>
      </c>
      <c r="G124" s="68">
        <v>0.0</v>
      </c>
      <c r="H124" s="68">
        <v>0.0</v>
      </c>
      <c r="I124" s="68">
        <v>0.0</v>
      </c>
      <c r="J124" s="68">
        <v>0.0</v>
      </c>
      <c r="K124" s="68">
        <v>0.0</v>
      </c>
      <c r="L124" s="68" t="s">
        <v>519</v>
      </c>
    </row>
    <row r="125">
      <c r="A125" s="338">
        <v>44802.0</v>
      </c>
      <c r="B125" s="68" t="s">
        <v>50</v>
      </c>
      <c r="C125" s="68" t="s">
        <v>85</v>
      </c>
      <c r="D125" s="234" t="s">
        <v>507</v>
      </c>
      <c r="E125" s="338">
        <v>44803.0</v>
      </c>
      <c r="F125" s="339">
        <v>0.20833333333333334</v>
      </c>
      <c r="G125" s="339">
        <v>0.5416666666666666</v>
      </c>
      <c r="H125" s="68">
        <v>8.0</v>
      </c>
      <c r="I125" s="68">
        <v>0.0</v>
      </c>
      <c r="J125" s="68">
        <v>7.0</v>
      </c>
      <c r="K125" s="68">
        <v>1.0</v>
      </c>
    </row>
    <row r="126">
      <c r="A126" s="338">
        <v>44803.0</v>
      </c>
      <c r="B126" s="68" t="s">
        <v>403</v>
      </c>
      <c r="C126" s="68" t="s">
        <v>85</v>
      </c>
      <c r="D126" s="234" t="s">
        <v>507</v>
      </c>
      <c r="E126" s="338">
        <v>44803.0</v>
      </c>
      <c r="F126" s="339">
        <v>0.9166666666666666</v>
      </c>
      <c r="G126" s="339">
        <v>0.25</v>
      </c>
      <c r="H126" s="68">
        <v>8.0</v>
      </c>
      <c r="I126" s="68">
        <v>0.0</v>
      </c>
      <c r="J126" s="68">
        <v>0.0</v>
      </c>
      <c r="K126" s="68">
        <v>8.0</v>
      </c>
    </row>
    <row r="127">
      <c r="A127" s="338">
        <v>44803.0</v>
      </c>
      <c r="B127" s="68" t="s">
        <v>18</v>
      </c>
      <c r="C127" s="68" t="s">
        <v>1</v>
      </c>
      <c r="D127" s="234" t="s">
        <v>507</v>
      </c>
      <c r="E127" s="338">
        <v>44803.0</v>
      </c>
      <c r="F127" s="339">
        <v>0.9375</v>
      </c>
      <c r="G127" s="339">
        <v>0.125</v>
      </c>
      <c r="H127" s="68">
        <v>4.5</v>
      </c>
      <c r="I127" s="68">
        <v>0.0</v>
      </c>
      <c r="J127" s="68">
        <v>0.0</v>
      </c>
      <c r="K127" s="68">
        <v>4.5</v>
      </c>
    </row>
    <row r="128">
      <c r="A128" s="338">
        <v>44803.0</v>
      </c>
      <c r="B128" s="68" t="s">
        <v>123</v>
      </c>
      <c r="C128" s="68" t="s">
        <v>23</v>
      </c>
      <c r="D128" s="234" t="s">
        <v>509</v>
      </c>
      <c r="E128" s="338">
        <v>44804.0</v>
      </c>
      <c r="F128" s="339">
        <v>0.020833333333333332</v>
      </c>
      <c r="G128" s="339">
        <v>0.25</v>
      </c>
      <c r="H128" s="68">
        <v>5.5</v>
      </c>
      <c r="I128" s="68">
        <v>0.0</v>
      </c>
      <c r="J128" s="68">
        <v>0.0</v>
      </c>
      <c r="K128" s="68">
        <v>5.5</v>
      </c>
    </row>
    <row r="129">
      <c r="A129" s="338">
        <v>44803.0</v>
      </c>
      <c r="B129" s="68" t="s">
        <v>501</v>
      </c>
      <c r="C129" s="68" t="s">
        <v>23</v>
      </c>
      <c r="D129" s="234" t="s">
        <v>509</v>
      </c>
      <c r="E129" s="338">
        <v>44804.0</v>
      </c>
      <c r="F129" s="339">
        <v>0.25</v>
      </c>
      <c r="G129" s="339">
        <v>0.4583333333333333</v>
      </c>
      <c r="H129" s="68">
        <v>5.0</v>
      </c>
      <c r="I129" s="68">
        <v>0.0</v>
      </c>
      <c r="J129" s="68">
        <v>5.0</v>
      </c>
      <c r="K129" s="68">
        <v>0.0</v>
      </c>
      <c r="L129" s="68" t="s">
        <v>25</v>
      </c>
    </row>
    <row r="130">
      <c r="A130" s="338">
        <v>44803.0</v>
      </c>
      <c r="B130" s="68" t="s">
        <v>52</v>
      </c>
      <c r="C130" s="68" t="s">
        <v>499</v>
      </c>
      <c r="D130" s="234" t="s">
        <v>509</v>
      </c>
      <c r="E130" s="338">
        <v>44804.0</v>
      </c>
      <c r="F130" s="68">
        <v>0.0</v>
      </c>
      <c r="G130" s="68">
        <v>0.0</v>
      </c>
      <c r="H130" s="68">
        <v>0.0</v>
      </c>
      <c r="I130" s="68">
        <v>0.0</v>
      </c>
      <c r="J130" s="68">
        <v>0.0</v>
      </c>
      <c r="K130" s="68">
        <v>0.0</v>
      </c>
    </row>
    <row r="131">
      <c r="A131" s="338">
        <v>44803.0</v>
      </c>
      <c r="B131" s="68" t="s">
        <v>45</v>
      </c>
      <c r="C131" s="68" t="s">
        <v>1</v>
      </c>
      <c r="D131" s="234" t="s">
        <v>509</v>
      </c>
      <c r="E131" s="338">
        <v>44804.0</v>
      </c>
      <c r="F131" s="68">
        <v>0.0</v>
      </c>
      <c r="G131" s="68">
        <v>0.0</v>
      </c>
      <c r="H131" s="68">
        <v>0.0</v>
      </c>
      <c r="I131" s="68">
        <v>0.0</v>
      </c>
      <c r="J131" s="68">
        <v>0.0</v>
      </c>
      <c r="K131" s="68">
        <v>0.0</v>
      </c>
      <c r="L131" s="68" t="s">
        <v>166</v>
      </c>
    </row>
    <row r="132">
      <c r="A132" s="338">
        <v>44803.0</v>
      </c>
      <c r="B132" s="68" t="s">
        <v>54</v>
      </c>
      <c r="C132" s="68" t="s">
        <v>499</v>
      </c>
      <c r="D132" s="234" t="s">
        <v>509</v>
      </c>
      <c r="E132" s="338">
        <v>44804.0</v>
      </c>
      <c r="F132" s="339">
        <v>0.20833333333333334</v>
      </c>
      <c r="G132" s="339">
        <v>0.4583333333333333</v>
      </c>
      <c r="H132" s="68">
        <v>6.0</v>
      </c>
      <c r="I132" s="68">
        <v>0.0</v>
      </c>
      <c r="J132" s="68">
        <v>5.0</v>
      </c>
      <c r="K132" s="68">
        <v>1.0</v>
      </c>
    </row>
    <row r="133">
      <c r="A133" s="338">
        <v>44803.0</v>
      </c>
      <c r="B133" s="68" t="s">
        <v>50</v>
      </c>
      <c r="C133" s="68" t="s">
        <v>85</v>
      </c>
      <c r="D133" s="234" t="s">
        <v>509</v>
      </c>
      <c r="E133" s="338">
        <v>44804.0</v>
      </c>
      <c r="F133" s="339">
        <v>0.20833333333333334</v>
      </c>
      <c r="G133" s="339">
        <v>0.5416666666666666</v>
      </c>
      <c r="H133" s="68">
        <v>8.0</v>
      </c>
      <c r="I133" s="68">
        <v>0.0</v>
      </c>
      <c r="J133" s="68">
        <v>7.0</v>
      </c>
      <c r="K133" s="68">
        <v>1.0</v>
      </c>
    </row>
    <row r="134">
      <c r="A134" s="338">
        <v>44804.0</v>
      </c>
      <c r="B134" s="68" t="s">
        <v>403</v>
      </c>
      <c r="C134" s="68" t="s">
        <v>85</v>
      </c>
      <c r="D134" s="234" t="s">
        <v>509</v>
      </c>
      <c r="E134" s="338">
        <v>44804.0</v>
      </c>
      <c r="F134" s="339">
        <v>0.9166666666666666</v>
      </c>
      <c r="G134" s="339">
        <v>0.25</v>
      </c>
      <c r="H134" s="68">
        <v>8.0</v>
      </c>
      <c r="I134" s="68">
        <v>0.0</v>
      </c>
      <c r="J134" s="68">
        <v>0.0</v>
      </c>
      <c r="K134" s="68">
        <v>8.0</v>
      </c>
    </row>
    <row r="135">
      <c r="A135" s="338">
        <v>44804.0</v>
      </c>
      <c r="B135" s="68" t="s">
        <v>18</v>
      </c>
      <c r="C135" s="68" t="s">
        <v>1</v>
      </c>
      <c r="D135" s="234" t="s">
        <v>509</v>
      </c>
      <c r="E135" s="338">
        <v>44804.0</v>
      </c>
      <c r="F135" s="339">
        <v>0.9375</v>
      </c>
      <c r="G135" s="339">
        <v>0.125</v>
      </c>
      <c r="H135" s="68">
        <v>4.5</v>
      </c>
      <c r="I135" s="68">
        <v>0.0</v>
      </c>
      <c r="J135" s="68">
        <v>0.0</v>
      </c>
      <c r="K135" s="68">
        <v>4.5</v>
      </c>
    </row>
    <row r="136">
      <c r="A136" s="338"/>
      <c r="D136" s="340"/>
      <c r="E136" s="338"/>
      <c r="F136" s="339"/>
      <c r="G136" s="339"/>
    </row>
    <row r="137">
      <c r="A137" s="338"/>
      <c r="D137" s="340"/>
      <c r="E137" s="338"/>
      <c r="F137" s="339"/>
      <c r="G137" s="339"/>
    </row>
    <row r="138">
      <c r="A138" s="338"/>
      <c r="D138" s="340"/>
      <c r="E138" s="338"/>
      <c r="F138" s="339"/>
      <c r="G138" s="339"/>
    </row>
    <row r="139">
      <c r="A139" s="338"/>
      <c r="D139" s="340"/>
      <c r="E139" s="338"/>
      <c r="F139" s="339"/>
      <c r="G139" s="339"/>
    </row>
    <row r="140">
      <c r="A140" s="338"/>
      <c r="D140" s="340"/>
      <c r="E140" s="338"/>
      <c r="F140" s="339"/>
      <c r="G140" s="339"/>
    </row>
    <row r="141">
      <c r="A141" s="338"/>
      <c r="D141" s="340"/>
      <c r="E141" s="338"/>
      <c r="F141" s="339"/>
      <c r="G141" s="339"/>
    </row>
    <row r="142">
      <c r="A142" s="338"/>
      <c r="D142" s="234"/>
      <c r="E142" s="338"/>
      <c r="F142" s="339"/>
      <c r="G142" s="339"/>
    </row>
    <row r="143">
      <c r="A143" s="338"/>
      <c r="D143" s="340"/>
      <c r="E143" s="338"/>
      <c r="F143" s="339"/>
      <c r="G143" s="339"/>
    </row>
    <row r="144">
      <c r="A144" s="338"/>
      <c r="D144" s="340"/>
      <c r="E144" s="338"/>
    </row>
  </sheetData>
  <autoFilter ref="$A$1:$AC$165">
    <filterColumn colId="4">
      <filters blank="1">
        <filter val="19-Aug-22"/>
        <filter val="28-Aug-22"/>
        <filter val="26-Aug-22"/>
        <filter val="27-Aug-22"/>
        <filter val="29-Aug-22"/>
        <filter val="20-Aug-22"/>
        <filter val="21-Aug-22"/>
        <filter val="30-Aug-22"/>
        <filter val="31-Aug-22"/>
        <filter val="22-Aug-22"/>
        <filter val="23-Aug-22"/>
        <filter val="24-Aug-22"/>
        <filter val="25-Aug-22"/>
        <filter val="17-Aug-22"/>
        <filter val="16-Aug-22"/>
        <filter val="18-Aug-22"/>
      </filters>
    </filterColumn>
  </autoFilter>
  <conditionalFormatting sqref="F2:F5 G2:G62 H2:K3 F10:F15 H11:K11 H14:K14 F18:F24 H19:K20 H23:K23 F27:F32 H27:K28 H30:K31 F35:F62 H35:K36 H38:K40 H43:K46 H48:K49 H51:K59 H62:K62 F64:F70 G64:G143 H66:K66 H68:K70 F72:F142 H72:K72 H76:K78 H80:K80 H84:K118 H122:K129 H131:J141 K131:K135">
    <cfRule type="expression" dxfId="0" priority="1">
      <formula>MOD</formula>
    </cfRule>
  </conditionalFormatting>
  <conditionalFormatting sqref="F2:F5 G2:G143 H2:K3 F10:F15 H11:K11 H14:K14 F18:F24 H19:K20 H23:K23 F27:F32 H27:K28 H30:K31 F35:F142 H35:K36 H38:K41 H43:K46 H48:K49 H51:K59 H62:K62 H66:K66 H68:K70 H72:K72 H76:K78 H80:K80 H84:K118 H122:K129 H131:J141 K131:K135 F145:F147 G145:G149 H145:K146 F149">
    <cfRule type="expression" dxfId="0" priority="2">
      <formula>MOD</formula>
    </cfRule>
  </conditionalFormatting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12" max="12" width="73.25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>
      <c r="A3" s="342">
        <v>44806.0</v>
      </c>
      <c r="B3" s="343" t="s">
        <v>69</v>
      </c>
      <c r="C3" s="343" t="s">
        <v>85</v>
      </c>
      <c r="D3" s="344" t="s">
        <v>513</v>
      </c>
      <c r="E3" s="342">
        <v>44807.0</v>
      </c>
      <c r="F3" s="345">
        <v>0.20833333333333334</v>
      </c>
      <c r="G3" s="345">
        <v>0.375</v>
      </c>
      <c r="H3" s="343">
        <v>4.0</v>
      </c>
      <c r="I3" s="343">
        <v>0.0</v>
      </c>
      <c r="J3" s="343">
        <v>3.0</v>
      </c>
      <c r="K3" s="343">
        <v>1.0</v>
      </c>
      <c r="L3" s="68" t="s">
        <v>520</v>
      </c>
    </row>
    <row r="4">
      <c r="A4" s="342">
        <v>44812.0</v>
      </c>
      <c r="B4" s="343" t="s">
        <v>501</v>
      </c>
      <c r="C4" s="343" t="s">
        <v>23</v>
      </c>
      <c r="D4" s="344" t="s">
        <v>512</v>
      </c>
      <c r="E4" s="342">
        <v>44813.0</v>
      </c>
      <c r="F4" s="345">
        <v>0.25</v>
      </c>
      <c r="G4" s="345">
        <v>0.4583333333333333</v>
      </c>
      <c r="H4" s="343">
        <v>5.0</v>
      </c>
      <c r="I4" s="343">
        <v>0.0</v>
      </c>
      <c r="J4" s="343">
        <v>5.0</v>
      </c>
      <c r="K4" s="343">
        <v>0.0</v>
      </c>
      <c r="L4" s="68" t="s">
        <v>521</v>
      </c>
    </row>
    <row r="5">
      <c r="A5" s="338">
        <v>44834.0</v>
      </c>
      <c r="B5" s="68" t="s">
        <v>123</v>
      </c>
      <c r="C5" s="68" t="s">
        <v>23</v>
      </c>
      <c r="D5" s="234" t="s">
        <v>513</v>
      </c>
      <c r="E5" s="338">
        <v>44835.0</v>
      </c>
      <c r="F5" s="339">
        <v>0.020833333333333332</v>
      </c>
      <c r="G5" s="339">
        <v>0.25</v>
      </c>
      <c r="H5" s="68">
        <v>5.5</v>
      </c>
      <c r="I5" s="68">
        <v>0.0</v>
      </c>
      <c r="J5" s="68">
        <v>0.0</v>
      </c>
      <c r="K5" s="68">
        <v>5.5</v>
      </c>
    </row>
    <row r="6">
      <c r="A6" s="338">
        <v>44834.0</v>
      </c>
      <c r="B6" s="68" t="s">
        <v>54</v>
      </c>
      <c r="C6" s="68" t="s">
        <v>499</v>
      </c>
      <c r="D6" s="234" t="s">
        <v>513</v>
      </c>
      <c r="E6" s="338">
        <v>44835.0</v>
      </c>
      <c r="F6" s="339">
        <v>0.041666666666666664</v>
      </c>
      <c r="G6" s="339">
        <v>0.4166666666666667</v>
      </c>
      <c r="H6" s="68">
        <v>9.0</v>
      </c>
      <c r="I6" s="68">
        <v>0.0</v>
      </c>
      <c r="J6" s="68">
        <v>4.0</v>
      </c>
      <c r="K6" s="68">
        <v>5.0</v>
      </c>
    </row>
    <row r="7">
      <c r="A7" s="338">
        <v>44834.0</v>
      </c>
      <c r="B7" s="68" t="s">
        <v>45</v>
      </c>
      <c r="C7" s="68" t="s">
        <v>1</v>
      </c>
      <c r="D7" s="234" t="s">
        <v>513</v>
      </c>
      <c r="E7" s="338">
        <v>44835.0</v>
      </c>
      <c r="F7" s="339">
        <v>0.20833333333333334</v>
      </c>
      <c r="G7" s="339">
        <v>0.5</v>
      </c>
      <c r="H7" s="68">
        <v>7.0</v>
      </c>
      <c r="I7" s="68">
        <v>0.0</v>
      </c>
      <c r="J7" s="68">
        <v>6.0</v>
      </c>
      <c r="K7" s="68">
        <v>1.0</v>
      </c>
    </row>
    <row r="8">
      <c r="A8" s="338">
        <v>44834.0</v>
      </c>
      <c r="B8" s="68" t="s">
        <v>501</v>
      </c>
      <c r="C8" s="68" t="s">
        <v>23</v>
      </c>
      <c r="D8" s="234" t="s">
        <v>513</v>
      </c>
      <c r="E8" s="338">
        <v>44835.0</v>
      </c>
      <c r="F8" s="339">
        <v>0.25</v>
      </c>
      <c r="G8" s="339">
        <v>0.4583333333333333</v>
      </c>
      <c r="H8" s="68">
        <v>5.0</v>
      </c>
      <c r="I8" s="68">
        <v>0.0</v>
      </c>
      <c r="J8" s="68">
        <v>5.0</v>
      </c>
      <c r="K8" s="68">
        <v>0.0</v>
      </c>
    </row>
    <row r="9">
      <c r="A9" s="338">
        <v>44834.0</v>
      </c>
      <c r="B9" s="68" t="s">
        <v>69</v>
      </c>
      <c r="C9" s="68" t="s">
        <v>85</v>
      </c>
      <c r="D9" s="234" t="s">
        <v>513</v>
      </c>
      <c r="E9" s="338">
        <v>44835.0</v>
      </c>
      <c r="F9" s="339">
        <v>0.20833333333333334</v>
      </c>
      <c r="G9" s="339">
        <v>0.5416666666666666</v>
      </c>
      <c r="H9" s="68">
        <v>8.0</v>
      </c>
      <c r="I9" s="68">
        <v>0.0</v>
      </c>
      <c r="J9" s="68">
        <v>7.0</v>
      </c>
      <c r="K9" s="68">
        <v>1.0</v>
      </c>
    </row>
    <row r="10">
      <c r="A10" s="338">
        <v>44834.0</v>
      </c>
      <c r="B10" s="68" t="s">
        <v>403</v>
      </c>
      <c r="C10" s="68" t="s">
        <v>85</v>
      </c>
      <c r="D10" s="234" t="s">
        <v>513</v>
      </c>
      <c r="E10" s="338">
        <v>44835.0</v>
      </c>
      <c r="F10" s="339">
        <v>0.25</v>
      </c>
      <c r="G10" s="339">
        <v>0.5833333333333334</v>
      </c>
      <c r="H10" s="68">
        <v>8.0</v>
      </c>
      <c r="I10" s="68">
        <v>0.0</v>
      </c>
      <c r="J10" s="68">
        <v>8.0</v>
      </c>
      <c r="K10" s="68">
        <v>0.0</v>
      </c>
    </row>
    <row r="11">
      <c r="A11" s="338">
        <v>44835.0</v>
      </c>
      <c r="B11" s="68" t="s">
        <v>50</v>
      </c>
      <c r="C11" s="68" t="s">
        <v>85</v>
      </c>
      <c r="D11" s="234" t="s">
        <v>513</v>
      </c>
      <c r="E11" s="338">
        <v>44835.0</v>
      </c>
      <c r="F11" s="339">
        <v>0.9166666666666666</v>
      </c>
      <c r="G11" s="339">
        <v>0.25</v>
      </c>
      <c r="H11" s="68">
        <v>8.0</v>
      </c>
      <c r="I11" s="68">
        <v>0.0</v>
      </c>
      <c r="J11" s="68">
        <v>0.0</v>
      </c>
      <c r="K11" s="68">
        <v>8.0</v>
      </c>
    </row>
    <row r="12">
      <c r="A12" s="338">
        <v>44835.0</v>
      </c>
      <c r="B12" s="68" t="s">
        <v>45</v>
      </c>
      <c r="C12" s="68" t="s">
        <v>1</v>
      </c>
      <c r="D12" s="234" t="s">
        <v>513</v>
      </c>
      <c r="E12" s="338">
        <v>44835.0</v>
      </c>
      <c r="F12" s="339">
        <v>0.9375</v>
      </c>
      <c r="G12" s="339">
        <v>0.20833333333333334</v>
      </c>
      <c r="H12" s="68">
        <v>6.5</v>
      </c>
      <c r="I12" s="68">
        <v>0.0</v>
      </c>
      <c r="J12" s="68">
        <v>0.0</v>
      </c>
      <c r="K12" s="68">
        <v>6.5</v>
      </c>
    </row>
    <row r="13">
      <c r="A13" s="338">
        <v>44835.0</v>
      </c>
      <c r="B13" s="68" t="s">
        <v>123</v>
      </c>
      <c r="C13" s="68" t="s">
        <v>23</v>
      </c>
      <c r="D13" s="234" t="s">
        <v>498</v>
      </c>
      <c r="E13" s="338">
        <v>44836.0</v>
      </c>
      <c r="F13" s="339">
        <v>0.020833333333333332</v>
      </c>
      <c r="G13" s="339">
        <v>0.25</v>
      </c>
      <c r="H13" s="68">
        <v>5.5</v>
      </c>
      <c r="I13" s="68">
        <v>0.0</v>
      </c>
      <c r="J13" s="68">
        <v>0.0</v>
      </c>
      <c r="K13" s="68">
        <v>5.5</v>
      </c>
    </row>
    <row r="14" ht="16.5" customHeight="1">
      <c r="A14" s="338">
        <v>44835.0</v>
      </c>
      <c r="B14" s="68" t="s">
        <v>52</v>
      </c>
      <c r="C14" s="68" t="s">
        <v>499</v>
      </c>
      <c r="D14" s="234" t="s">
        <v>498</v>
      </c>
      <c r="E14" s="338">
        <v>44836.0</v>
      </c>
      <c r="F14" s="68">
        <v>0.0</v>
      </c>
      <c r="G14" s="68">
        <v>0.0</v>
      </c>
      <c r="H14" s="68">
        <v>0.0</v>
      </c>
      <c r="I14" s="68">
        <v>0.0</v>
      </c>
      <c r="J14" s="68">
        <v>0.0</v>
      </c>
      <c r="K14" s="68">
        <v>0.0</v>
      </c>
      <c r="L14" s="68" t="s">
        <v>25</v>
      </c>
    </row>
    <row r="15" ht="16.5" customHeight="1">
      <c r="A15" s="338">
        <v>44835.0</v>
      </c>
      <c r="B15" s="68" t="s">
        <v>18</v>
      </c>
      <c r="C15" s="68" t="s">
        <v>1</v>
      </c>
      <c r="D15" s="234" t="s">
        <v>498</v>
      </c>
      <c r="E15" s="338">
        <v>44836.0</v>
      </c>
      <c r="F15" s="339">
        <v>0.20833333333333334</v>
      </c>
      <c r="G15" s="339">
        <v>0.5</v>
      </c>
      <c r="H15" s="68">
        <v>7.0</v>
      </c>
      <c r="I15" s="68">
        <v>0.0</v>
      </c>
      <c r="J15" s="68">
        <v>6.0</v>
      </c>
      <c r="K15" s="68">
        <v>1.0</v>
      </c>
    </row>
    <row r="16">
      <c r="A16" s="338">
        <v>44835.0</v>
      </c>
      <c r="B16" s="68" t="s">
        <v>501</v>
      </c>
      <c r="C16" s="68" t="s">
        <v>23</v>
      </c>
      <c r="D16" s="234" t="s">
        <v>498</v>
      </c>
      <c r="E16" s="338">
        <v>44836.0</v>
      </c>
      <c r="F16" s="339">
        <v>0.25</v>
      </c>
      <c r="G16" s="339">
        <v>0.4583333333333333</v>
      </c>
      <c r="H16" s="68">
        <v>5.0</v>
      </c>
      <c r="I16" s="68">
        <v>0.0</v>
      </c>
      <c r="J16" s="68">
        <v>5.0</v>
      </c>
      <c r="K16" s="68">
        <v>0.0</v>
      </c>
    </row>
    <row r="17">
      <c r="A17" s="338">
        <v>44835.0</v>
      </c>
      <c r="B17" s="68" t="s">
        <v>54</v>
      </c>
      <c r="C17" s="68" t="s">
        <v>85</v>
      </c>
      <c r="D17" s="234" t="s">
        <v>498</v>
      </c>
      <c r="E17" s="338">
        <v>44836.0</v>
      </c>
      <c r="F17" s="339">
        <v>0.20833333333333334</v>
      </c>
      <c r="G17" s="339">
        <v>0.5416666666666666</v>
      </c>
      <c r="H17" s="68">
        <v>8.0</v>
      </c>
      <c r="I17" s="68">
        <v>0.0</v>
      </c>
      <c r="J17" s="68">
        <v>7.0</v>
      </c>
      <c r="K17" s="68">
        <v>1.0</v>
      </c>
    </row>
    <row r="18">
      <c r="A18" s="338">
        <v>44835.0</v>
      </c>
      <c r="B18" s="68" t="s">
        <v>403</v>
      </c>
      <c r="C18" s="68" t="s">
        <v>85</v>
      </c>
      <c r="D18" s="234" t="s">
        <v>498</v>
      </c>
      <c r="E18" s="338">
        <v>44836.0</v>
      </c>
      <c r="F18" s="339">
        <v>0.25</v>
      </c>
      <c r="G18" s="339">
        <v>0.5833333333333334</v>
      </c>
      <c r="H18" s="68">
        <v>8.0</v>
      </c>
      <c r="I18" s="68">
        <v>0.0</v>
      </c>
      <c r="J18" s="68">
        <v>8.0</v>
      </c>
      <c r="K18" s="68">
        <v>0.0</v>
      </c>
    </row>
    <row r="19">
      <c r="A19" s="338">
        <v>44835.0</v>
      </c>
      <c r="B19" s="68" t="s">
        <v>69</v>
      </c>
      <c r="C19" s="68" t="s">
        <v>85</v>
      </c>
      <c r="D19" s="234" t="s">
        <v>498</v>
      </c>
      <c r="E19" s="338">
        <v>44836.0</v>
      </c>
      <c r="F19" s="68">
        <v>0.0</v>
      </c>
      <c r="G19" s="68">
        <v>0.0</v>
      </c>
      <c r="H19" s="68">
        <v>0.0</v>
      </c>
      <c r="I19" s="68">
        <v>0.0</v>
      </c>
      <c r="J19" s="68">
        <v>0.0</v>
      </c>
      <c r="K19" s="68">
        <v>0.0</v>
      </c>
    </row>
    <row r="20">
      <c r="A20" s="338">
        <v>44836.0</v>
      </c>
      <c r="B20" s="68" t="s">
        <v>50</v>
      </c>
      <c r="C20" s="68" t="s">
        <v>85</v>
      </c>
      <c r="D20" s="234" t="s">
        <v>498</v>
      </c>
      <c r="E20" s="338">
        <v>44836.0</v>
      </c>
      <c r="F20" s="339">
        <v>0.9375</v>
      </c>
      <c r="G20" s="339">
        <v>0.20833333333333334</v>
      </c>
      <c r="H20" s="68">
        <v>6.5</v>
      </c>
      <c r="I20" s="68">
        <v>0.0</v>
      </c>
      <c r="J20" s="68">
        <v>0.0</v>
      </c>
      <c r="K20" s="68">
        <v>6.5</v>
      </c>
    </row>
    <row r="21">
      <c r="A21" s="338">
        <v>44836.0</v>
      </c>
      <c r="B21" s="68" t="s">
        <v>18</v>
      </c>
      <c r="C21" s="68" t="s">
        <v>1</v>
      </c>
      <c r="D21" s="234" t="s">
        <v>498</v>
      </c>
      <c r="E21" s="338">
        <v>44836.0</v>
      </c>
      <c r="F21" s="68">
        <v>0.0</v>
      </c>
      <c r="G21" s="68">
        <v>0.0</v>
      </c>
      <c r="H21" s="68">
        <v>0.0</v>
      </c>
      <c r="I21" s="68">
        <v>0.0</v>
      </c>
      <c r="J21" s="68">
        <v>0.0</v>
      </c>
      <c r="K21" s="68">
        <v>0.0</v>
      </c>
      <c r="L21" s="68" t="s">
        <v>25</v>
      </c>
    </row>
    <row r="22">
      <c r="A22" s="338">
        <v>44836.0</v>
      </c>
      <c r="B22" s="68" t="s">
        <v>123</v>
      </c>
      <c r="C22" s="68" t="s">
        <v>23</v>
      </c>
      <c r="D22" s="234" t="s">
        <v>500</v>
      </c>
      <c r="E22" s="338">
        <v>44837.0</v>
      </c>
      <c r="F22" s="339">
        <v>0.020833333333333332</v>
      </c>
      <c r="G22" s="339">
        <v>0.25</v>
      </c>
      <c r="H22" s="68">
        <v>5.5</v>
      </c>
      <c r="I22" s="68">
        <v>0.0</v>
      </c>
      <c r="J22" s="68">
        <v>0.0</v>
      </c>
      <c r="K22" s="68">
        <v>5.5</v>
      </c>
    </row>
    <row r="23">
      <c r="A23" s="338">
        <v>44836.0</v>
      </c>
      <c r="B23" s="68" t="s">
        <v>52</v>
      </c>
      <c r="C23" s="68" t="s">
        <v>499</v>
      </c>
      <c r="D23" s="234" t="s">
        <v>500</v>
      </c>
      <c r="E23" s="338">
        <v>44837.0</v>
      </c>
      <c r="F23" s="339">
        <v>0.20833333333333334</v>
      </c>
      <c r="G23" s="339">
        <v>0.4583333333333333</v>
      </c>
      <c r="H23" s="68">
        <v>6.0</v>
      </c>
      <c r="I23" s="68">
        <v>0.0</v>
      </c>
      <c r="J23" s="68">
        <v>5.0</v>
      </c>
      <c r="K23" s="68">
        <v>1.0</v>
      </c>
    </row>
    <row r="24">
      <c r="A24" s="338">
        <v>44836.0</v>
      </c>
      <c r="B24" s="68" t="s">
        <v>45</v>
      </c>
      <c r="C24" s="68" t="s">
        <v>1</v>
      </c>
      <c r="D24" s="234" t="s">
        <v>500</v>
      </c>
      <c r="E24" s="338">
        <v>44837.0</v>
      </c>
      <c r="F24" s="68">
        <v>0.0</v>
      </c>
      <c r="G24" s="68">
        <v>0.0</v>
      </c>
      <c r="H24" s="68">
        <v>0.0</v>
      </c>
      <c r="I24" s="68">
        <v>0.0</v>
      </c>
      <c r="J24" s="68">
        <v>0.0</v>
      </c>
      <c r="K24" s="68">
        <v>0.0</v>
      </c>
      <c r="L24" s="68" t="s">
        <v>25</v>
      </c>
    </row>
    <row r="25">
      <c r="A25" s="338">
        <v>44836.0</v>
      </c>
      <c r="B25" s="68" t="s">
        <v>501</v>
      </c>
      <c r="C25" s="68" t="s">
        <v>23</v>
      </c>
      <c r="D25" s="234" t="s">
        <v>500</v>
      </c>
      <c r="E25" s="338">
        <v>44837.0</v>
      </c>
      <c r="F25" s="339">
        <v>0.25</v>
      </c>
      <c r="G25" s="339">
        <v>0.4583333333333333</v>
      </c>
      <c r="H25" s="68">
        <v>5.0</v>
      </c>
      <c r="I25" s="68">
        <v>0.0</v>
      </c>
      <c r="J25" s="68">
        <v>5.0</v>
      </c>
      <c r="K25" s="68">
        <v>0.0</v>
      </c>
    </row>
    <row r="26">
      <c r="A26" s="338">
        <v>44836.0</v>
      </c>
      <c r="B26" s="68" t="s">
        <v>54</v>
      </c>
      <c r="C26" s="68" t="s">
        <v>85</v>
      </c>
      <c r="D26" s="234" t="s">
        <v>500</v>
      </c>
      <c r="E26" s="338">
        <v>44837.0</v>
      </c>
      <c r="F26" s="339">
        <v>0.20833333333333334</v>
      </c>
      <c r="G26" s="339">
        <v>0.5</v>
      </c>
      <c r="H26" s="68">
        <v>7.0</v>
      </c>
      <c r="I26" s="68">
        <v>0.0</v>
      </c>
      <c r="J26" s="68">
        <v>6.0</v>
      </c>
      <c r="K26" s="68">
        <v>1.0</v>
      </c>
    </row>
    <row r="27">
      <c r="A27" s="338">
        <v>44836.0</v>
      </c>
      <c r="B27" s="68" t="s">
        <v>403</v>
      </c>
      <c r="C27" s="68" t="s">
        <v>85</v>
      </c>
      <c r="D27" s="234" t="s">
        <v>500</v>
      </c>
      <c r="E27" s="338">
        <v>44837.0</v>
      </c>
      <c r="F27" s="68">
        <v>0.0</v>
      </c>
      <c r="G27" s="68">
        <v>0.0</v>
      </c>
      <c r="H27" s="68">
        <v>0.0</v>
      </c>
      <c r="I27" s="68">
        <v>0.0</v>
      </c>
      <c r="J27" s="68">
        <v>0.0</v>
      </c>
      <c r="K27" s="68">
        <v>0.0</v>
      </c>
      <c r="L27" s="68" t="s">
        <v>25</v>
      </c>
    </row>
    <row r="28">
      <c r="A28" s="338">
        <v>44836.0</v>
      </c>
      <c r="B28" s="68" t="s">
        <v>69</v>
      </c>
      <c r="C28" s="68" t="s">
        <v>85</v>
      </c>
      <c r="D28" s="234" t="s">
        <v>500</v>
      </c>
      <c r="E28" s="338">
        <v>44837.0</v>
      </c>
      <c r="F28" s="339">
        <v>0.20833333333333334</v>
      </c>
      <c r="G28" s="339">
        <v>0.5</v>
      </c>
      <c r="H28" s="68">
        <v>7.0</v>
      </c>
      <c r="I28" s="68">
        <v>0.0</v>
      </c>
      <c r="J28" s="68">
        <v>6.0</v>
      </c>
      <c r="K28" s="68">
        <v>1.0</v>
      </c>
    </row>
    <row r="29">
      <c r="A29" s="338">
        <v>44837.0</v>
      </c>
      <c r="B29" s="68" t="s">
        <v>50</v>
      </c>
      <c r="C29" s="68" t="s">
        <v>85</v>
      </c>
      <c r="D29" s="234" t="s">
        <v>500</v>
      </c>
      <c r="E29" s="338">
        <v>44837.0</v>
      </c>
      <c r="F29" s="339">
        <v>0.9166666666666666</v>
      </c>
      <c r="G29" s="339">
        <v>0.25</v>
      </c>
      <c r="H29" s="68">
        <v>8.0</v>
      </c>
      <c r="I29" s="68">
        <v>0.0</v>
      </c>
      <c r="J29" s="68">
        <v>0.0</v>
      </c>
      <c r="K29" s="68">
        <v>8.0</v>
      </c>
    </row>
    <row r="30">
      <c r="A30" s="338">
        <v>44837.0</v>
      </c>
      <c r="B30" s="68" t="s">
        <v>18</v>
      </c>
      <c r="C30" s="68" t="s">
        <v>1</v>
      </c>
      <c r="D30" s="234" t="s">
        <v>500</v>
      </c>
      <c r="E30" s="338">
        <v>44837.0</v>
      </c>
      <c r="F30" s="339">
        <v>0.9375</v>
      </c>
      <c r="G30" s="339">
        <v>0.125</v>
      </c>
      <c r="H30" s="68">
        <v>4.5</v>
      </c>
      <c r="I30" s="68">
        <v>0.0</v>
      </c>
      <c r="J30" s="68">
        <v>0.0</v>
      </c>
      <c r="K30" s="68">
        <v>4.5</v>
      </c>
    </row>
    <row r="31">
      <c r="A31" s="338">
        <v>44837.0</v>
      </c>
      <c r="B31" s="68" t="s">
        <v>123</v>
      </c>
      <c r="C31" s="68" t="s">
        <v>23</v>
      </c>
      <c r="D31" s="234" t="s">
        <v>507</v>
      </c>
      <c r="E31" s="338">
        <v>44838.0</v>
      </c>
      <c r="F31" s="68">
        <v>0.0</v>
      </c>
      <c r="G31" s="68">
        <v>0.0</v>
      </c>
      <c r="H31" s="68">
        <v>0.0</v>
      </c>
      <c r="I31" s="68">
        <v>0.0</v>
      </c>
      <c r="J31" s="68">
        <v>0.0</v>
      </c>
      <c r="K31" s="68">
        <v>0.0</v>
      </c>
      <c r="L31" s="68" t="s">
        <v>25</v>
      </c>
    </row>
    <row r="32">
      <c r="A32" s="338">
        <v>44837.0</v>
      </c>
      <c r="B32" s="68" t="s">
        <v>501</v>
      </c>
      <c r="C32" s="68" t="s">
        <v>23</v>
      </c>
      <c r="D32" s="234" t="s">
        <v>507</v>
      </c>
      <c r="E32" s="338">
        <v>44838.0</v>
      </c>
      <c r="F32" s="68">
        <v>0.0</v>
      </c>
      <c r="G32" s="68">
        <v>0.0</v>
      </c>
      <c r="H32" s="68">
        <v>0.0</v>
      </c>
      <c r="I32" s="68">
        <v>0.0</v>
      </c>
      <c r="J32" s="68">
        <v>0.0</v>
      </c>
      <c r="K32" s="68">
        <v>0.0</v>
      </c>
      <c r="L32" s="68" t="s">
        <v>25</v>
      </c>
    </row>
    <row r="33">
      <c r="A33" s="338">
        <v>44837.0</v>
      </c>
      <c r="B33" s="68" t="s">
        <v>45</v>
      </c>
      <c r="C33" s="68" t="s">
        <v>23</v>
      </c>
      <c r="D33" s="234" t="s">
        <v>507</v>
      </c>
      <c r="E33" s="338">
        <v>44838.0</v>
      </c>
      <c r="F33" s="339">
        <v>0.020833333333333332</v>
      </c>
      <c r="G33" s="339">
        <v>0.4583333333333333</v>
      </c>
      <c r="H33" s="68">
        <v>10.5</v>
      </c>
      <c r="I33" s="68">
        <v>2.5</v>
      </c>
      <c r="J33" s="68">
        <v>2.5</v>
      </c>
      <c r="K33" s="68">
        <v>5.5</v>
      </c>
      <c r="L33" s="68" t="s">
        <v>263</v>
      </c>
    </row>
    <row r="34">
      <c r="A34" s="338">
        <v>44837.0</v>
      </c>
      <c r="B34" s="68" t="s">
        <v>54</v>
      </c>
      <c r="C34" s="68" t="s">
        <v>85</v>
      </c>
      <c r="D34" s="234" t="s">
        <v>507</v>
      </c>
      <c r="E34" s="338">
        <v>44838.0</v>
      </c>
      <c r="F34" s="68">
        <v>0.0</v>
      </c>
      <c r="G34" s="68">
        <v>0.0</v>
      </c>
      <c r="H34" s="68">
        <v>0.0</v>
      </c>
      <c r="I34" s="68">
        <v>0.0</v>
      </c>
      <c r="J34" s="68">
        <v>0.0</v>
      </c>
      <c r="K34" s="68">
        <v>0.0</v>
      </c>
      <c r="L34" s="68" t="s">
        <v>25</v>
      </c>
    </row>
    <row r="35">
      <c r="A35" s="338">
        <v>44837.0</v>
      </c>
      <c r="B35" s="68" t="s">
        <v>403</v>
      </c>
      <c r="C35" s="68" t="s">
        <v>85</v>
      </c>
      <c r="D35" s="234" t="s">
        <v>507</v>
      </c>
      <c r="E35" s="338">
        <v>44838.0</v>
      </c>
      <c r="F35" s="339">
        <v>0.20833333333333334</v>
      </c>
      <c r="G35" s="339">
        <v>0.5208333333333334</v>
      </c>
      <c r="H35" s="68">
        <v>7.5</v>
      </c>
      <c r="I35" s="68">
        <v>0.0</v>
      </c>
      <c r="J35" s="68">
        <v>6.5</v>
      </c>
      <c r="K35" s="68">
        <v>1.0</v>
      </c>
    </row>
    <row r="36">
      <c r="A36" s="338">
        <v>44837.0</v>
      </c>
      <c r="B36" s="68" t="s">
        <v>69</v>
      </c>
      <c r="C36" s="68" t="s">
        <v>85</v>
      </c>
      <c r="D36" s="234" t="s">
        <v>507</v>
      </c>
      <c r="E36" s="338">
        <v>44838.0</v>
      </c>
      <c r="F36" s="339">
        <v>0.25</v>
      </c>
      <c r="G36" s="339">
        <v>0.5416666666666666</v>
      </c>
      <c r="H36" s="68">
        <v>7.0</v>
      </c>
      <c r="I36" s="68">
        <v>0.0</v>
      </c>
      <c r="J36" s="68">
        <v>7.0</v>
      </c>
      <c r="K36" s="68">
        <v>0.0</v>
      </c>
    </row>
    <row r="37">
      <c r="A37" s="338">
        <v>44838.0</v>
      </c>
      <c r="B37" s="68" t="s">
        <v>50</v>
      </c>
      <c r="C37" s="68" t="s">
        <v>85</v>
      </c>
      <c r="D37" s="234" t="s">
        <v>507</v>
      </c>
      <c r="E37" s="338">
        <v>44838.0</v>
      </c>
      <c r="F37" s="339">
        <v>0.9166666666666666</v>
      </c>
      <c r="G37" s="339">
        <v>0.125</v>
      </c>
      <c r="H37" s="68">
        <v>5.0</v>
      </c>
      <c r="I37" s="68">
        <v>0.0</v>
      </c>
      <c r="J37" s="68">
        <v>0.0</v>
      </c>
      <c r="K37" s="68">
        <v>5.0</v>
      </c>
    </row>
    <row r="38">
      <c r="A38" s="338">
        <v>44838.0</v>
      </c>
      <c r="B38" s="68" t="s">
        <v>18</v>
      </c>
      <c r="C38" s="68" t="s">
        <v>1</v>
      </c>
      <c r="D38" s="234" t="s">
        <v>507</v>
      </c>
      <c r="E38" s="338">
        <v>44838.0</v>
      </c>
      <c r="F38" s="68">
        <v>0.0</v>
      </c>
      <c r="G38" s="68">
        <v>0.0</v>
      </c>
      <c r="H38" s="68">
        <v>0.0</v>
      </c>
      <c r="I38" s="68">
        <v>0.0</v>
      </c>
      <c r="J38" s="68">
        <v>0.0</v>
      </c>
      <c r="K38" s="68">
        <v>0.0</v>
      </c>
      <c r="L38" s="68" t="s">
        <v>166</v>
      </c>
    </row>
    <row r="39">
      <c r="A39" s="338">
        <v>44838.0</v>
      </c>
      <c r="B39" s="68" t="s">
        <v>52</v>
      </c>
      <c r="C39" s="68" t="s">
        <v>1</v>
      </c>
      <c r="D39" s="234" t="s">
        <v>507</v>
      </c>
      <c r="E39" s="338">
        <v>44838.0</v>
      </c>
      <c r="F39" s="339">
        <v>0.9375</v>
      </c>
      <c r="G39" s="339">
        <v>0.125</v>
      </c>
      <c r="H39" s="68">
        <v>4.5</v>
      </c>
      <c r="I39" s="68">
        <v>0.0</v>
      </c>
      <c r="J39" s="68">
        <v>0.0</v>
      </c>
      <c r="K39" s="68">
        <v>4.5</v>
      </c>
    </row>
    <row r="40">
      <c r="A40" s="338">
        <v>44838.0</v>
      </c>
      <c r="B40" s="68" t="s">
        <v>52</v>
      </c>
      <c r="C40" s="68" t="s">
        <v>85</v>
      </c>
      <c r="D40" s="234" t="s">
        <v>509</v>
      </c>
      <c r="E40" s="338">
        <v>44839.0</v>
      </c>
      <c r="F40" s="339">
        <v>0.125</v>
      </c>
      <c r="G40" s="339">
        <v>0.25</v>
      </c>
      <c r="H40" s="68">
        <v>3.0</v>
      </c>
      <c r="I40" s="68">
        <v>0.0</v>
      </c>
      <c r="J40" s="68">
        <v>0.0</v>
      </c>
      <c r="K40" s="68">
        <v>3.0</v>
      </c>
    </row>
    <row r="41">
      <c r="A41" s="338">
        <v>44838.0</v>
      </c>
      <c r="B41" s="68" t="s">
        <v>123</v>
      </c>
      <c r="C41" s="68" t="s">
        <v>23</v>
      </c>
      <c r="D41" s="234" t="s">
        <v>509</v>
      </c>
      <c r="E41" s="338">
        <v>44839.0</v>
      </c>
      <c r="F41" s="339">
        <v>0.020833333333333332</v>
      </c>
      <c r="G41" s="339">
        <v>0.25</v>
      </c>
      <c r="H41" s="68">
        <v>5.5</v>
      </c>
      <c r="I41" s="68">
        <v>0.0</v>
      </c>
      <c r="J41" s="68">
        <v>0.0</v>
      </c>
      <c r="K41" s="68">
        <v>5.5</v>
      </c>
    </row>
    <row r="42">
      <c r="A42" s="338">
        <v>44838.0</v>
      </c>
      <c r="B42" s="68" t="s">
        <v>501</v>
      </c>
      <c r="C42" s="68" t="s">
        <v>23</v>
      </c>
      <c r="D42" s="234" t="s">
        <v>509</v>
      </c>
      <c r="E42" s="338">
        <v>44839.0</v>
      </c>
      <c r="F42" s="68">
        <v>0.0</v>
      </c>
      <c r="G42" s="68">
        <v>0.0</v>
      </c>
      <c r="H42" s="68">
        <v>0.0</v>
      </c>
      <c r="I42" s="68">
        <v>0.0</v>
      </c>
      <c r="J42" s="68">
        <v>0.0</v>
      </c>
      <c r="K42" s="68">
        <v>0.0</v>
      </c>
      <c r="L42" s="68" t="s">
        <v>25</v>
      </c>
    </row>
    <row r="43">
      <c r="A43" s="338">
        <v>44838.0</v>
      </c>
      <c r="B43" s="68" t="s">
        <v>45</v>
      </c>
      <c r="C43" s="68" t="s">
        <v>23</v>
      </c>
      <c r="D43" s="234" t="s">
        <v>509</v>
      </c>
      <c r="E43" s="338">
        <v>44839.0</v>
      </c>
      <c r="F43" s="339">
        <v>0.25</v>
      </c>
      <c r="G43" s="339">
        <v>0.4583333333333333</v>
      </c>
      <c r="H43" s="68">
        <v>5.0</v>
      </c>
      <c r="I43" s="68">
        <v>0.0</v>
      </c>
      <c r="J43" s="68">
        <v>5.0</v>
      </c>
      <c r="K43" s="68">
        <v>1.0</v>
      </c>
    </row>
    <row r="44">
      <c r="A44" s="338">
        <v>44838.0</v>
      </c>
      <c r="B44" s="68" t="s">
        <v>403</v>
      </c>
      <c r="C44" s="68" t="s">
        <v>85</v>
      </c>
      <c r="D44" s="234" t="s">
        <v>509</v>
      </c>
      <c r="E44" s="338">
        <v>44839.0</v>
      </c>
      <c r="F44" s="339">
        <v>0.20833333333333334</v>
      </c>
      <c r="G44" s="339">
        <v>0.5208333333333334</v>
      </c>
      <c r="H44" s="68">
        <v>7.5</v>
      </c>
      <c r="I44" s="68">
        <v>0.0</v>
      </c>
      <c r="J44" s="68">
        <v>6.5</v>
      </c>
      <c r="K44" s="68">
        <v>1.0</v>
      </c>
    </row>
    <row r="45">
      <c r="A45" s="338">
        <v>44838.0</v>
      </c>
      <c r="B45" s="68" t="s">
        <v>69</v>
      </c>
      <c r="C45" s="68" t="s">
        <v>85</v>
      </c>
      <c r="D45" s="234" t="s">
        <v>509</v>
      </c>
      <c r="E45" s="338">
        <v>44839.0</v>
      </c>
      <c r="F45" s="339">
        <v>0.25</v>
      </c>
      <c r="G45" s="339">
        <v>0.5416666666666666</v>
      </c>
      <c r="H45" s="68">
        <v>7.0</v>
      </c>
      <c r="I45" s="68">
        <v>0.0</v>
      </c>
      <c r="J45" s="68">
        <v>7.0</v>
      </c>
      <c r="K45" s="68">
        <v>0.0</v>
      </c>
    </row>
    <row r="46">
      <c r="A46" s="338">
        <v>44839.0</v>
      </c>
      <c r="B46" s="68" t="s">
        <v>54</v>
      </c>
      <c r="C46" s="68" t="s">
        <v>85</v>
      </c>
      <c r="D46" s="234" t="s">
        <v>509</v>
      </c>
      <c r="E46" s="338">
        <v>44839.0</v>
      </c>
      <c r="F46" s="339">
        <v>0.9166666666666666</v>
      </c>
      <c r="G46" s="339">
        <v>0.25</v>
      </c>
      <c r="H46" s="68">
        <v>8.0</v>
      </c>
      <c r="I46" s="68">
        <v>0.0</v>
      </c>
      <c r="J46" s="68">
        <v>0.0</v>
      </c>
      <c r="K46" s="68">
        <v>8.0</v>
      </c>
    </row>
    <row r="47">
      <c r="A47" s="338">
        <v>44839.0</v>
      </c>
      <c r="B47" s="68" t="s">
        <v>50</v>
      </c>
      <c r="C47" s="68" t="s">
        <v>85</v>
      </c>
      <c r="D47" s="234" t="s">
        <v>509</v>
      </c>
      <c r="E47" s="338">
        <v>44839.0</v>
      </c>
      <c r="F47" s="68">
        <v>0.0</v>
      </c>
      <c r="G47" s="68">
        <v>0.0</v>
      </c>
      <c r="H47" s="68">
        <v>0.0</v>
      </c>
      <c r="I47" s="68">
        <v>0.0</v>
      </c>
      <c r="J47" s="68">
        <v>0.0</v>
      </c>
      <c r="K47" s="68">
        <v>0.0</v>
      </c>
      <c r="L47" s="68" t="s">
        <v>25</v>
      </c>
    </row>
    <row r="48">
      <c r="A48" s="338">
        <v>44839.0</v>
      </c>
      <c r="B48" s="68" t="s">
        <v>18</v>
      </c>
      <c r="C48" s="68" t="s">
        <v>1</v>
      </c>
      <c r="D48" s="234" t="s">
        <v>509</v>
      </c>
      <c r="E48" s="338">
        <v>44839.0</v>
      </c>
      <c r="F48" s="339">
        <v>0.9375</v>
      </c>
      <c r="G48" s="339">
        <v>0.125</v>
      </c>
      <c r="H48" s="68">
        <v>4.5</v>
      </c>
      <c r="I48" s="68">
        <v>0.0</v>
      </c>
      <c r="J48" s="68">
        <v>0.0</v>
      </c>
      <c r="K48" s="68">
        <v>4.5</v>
      </c>
    </row>
    <row r="49">
      <c r="A49" s="338">
        <v>44839.0</v>
      </c>
      <c r="B49" s="68" t="s">
        <v>52</v>
      </c>
      <c r="C49" s="68" t="s">
        <v>499</v>
      </c>
      <c r="D49" s="234" t="s">
        <v>509</v>
      </c>
      <c r="E49" s="338">
        <v>44839.0</v>
      </c>
      <c r="F49" s="339">
        <v>0.9583333333333334</v>
      </c>
      <c r="G49" s="339">
        <v>0.375</v>
      </c>
      <c r="H49" s="68">
        <v>10.0</v>
      </c>
      <c r="I49" s="68">
        <v>2.0</v>
      </c>
      <c r="J49" s="68">
        <v>1.0</v>
      </c>
      <c r="K49" s="68">
        <v>7.0</v>
      </c>
    </row>
    <row r="50">
      <c r="A50" s="338">
        <v>44839.0</v>
      </c>
      <c r="B50" s="68" t="s">
        <v>123</v>
      </c>
      <c r="C50" s="68" t="s">
        <v>23</v>
      </c>
      <c r="D50" s="234" t="s">
        <v>510</v>
      </c>
      <c r="E50" s="338">
        <v>44840.0</v>
      </c>
      <c r="F50" s="339">
        <v>0.020833333333333332</v>
      </c>
      <c r="G50" s="339">
        <v>0.25</v>
      </c>
      <c r="H50" s="68">
        <v>5.5</v>
      </c>
      <c r="I50" s="68">
        <v>0.0</v>
      </c>
      <c r="J50" s="68">
        <v>0.0</v>
      </c>
      <c r="K50" s="68">
        <v>5.5</v>
      </c>
    </row>
    <row r="51">
      <c r="A51" s="338">
        <v>44839.0</v>
      </c>
      <c r="B51" s="68" t="s">
        <v>501</v>
      </c>
      <c r="C51" s="68" t="s">
        <v>23</v>
      </c>
      <c r="D51" s="234" t="s">
        <v>510</v>
      </c>
      <c r="E51" s="338">
        <v>44840.0</v>
      </c>
      <c r="F51" s="339">
        <v>0.25</v>
      </c>
      <c r="G51" s="339">
        <v>0.4583333333333333</v>
      </c>
      <c r="H51" s="68">
        <v>5.0</v>
      </c>
      <c r="I51" s="68">
        <v>0.0</v>
      </c>
      <c r="J51" s="68">
        <v>5.0</v>
      </c>
      <c r="K51" s="68">
        <v>0.0</v>
      </c>
    </row>
    <row r="52">
      <c r="A52" s="338">
        <v>44839.0</v>
      </c>
      <c r="B52" s="68" t="s">
        <v>45</v>
      </c>
      <c r="C52" s="68" t="s">
        <v>1</v>
      </c>
      <c r="D52" s="234" t="s">
        <v>510</v>
      </c>
      <c r="E52" s="338">
        <v>44840.0</v>
      </c>
      <c r="F52" s="68">
        <v>0.0</v>
      </c>
      <c r="G52" s="68">
        <v>0.0</v>
      </c>
      <c r="H52" s="68">
        <v>0.0</v>
      </c>
      <c r="I52" s="68">
        <v>0.0</v>
      </c>
      <c r="J52" s="68">
        <v>0.0</v>
      </c>
      <c r="K52" s="68">
        <v>0.0</v>
      </c>
      <c r="L52" s="68" t="s">
        <v>25</v>
      </c>
    </row>
    <row r="53">
      <c r="A53" s="338">
        <v>44839.0</v>
      </c>
      <c r="B53" s="68" t="s">
        <v>403</v>
      </c>
      <c r="C53" s="68" t="s">
        <v>85</v>
      </c>
      <c r="D53" s="234" t="s">
        <v>510</v>
      </c>
      <c r="E53" s="338">
        <v>44840.0</v>
      </c>
      <c r="F53" s="339">
        <v>0.20833333333333334</v>
      </c>
      <c r="G53" s="339">
        <v>0.5416666666666666</v>
      </c>
      <c r="H53" s="68">
        <v>8.0</v>
      </c>
      <c r="I53" s="68">
        <v>0.0</v>
      </c>
      <c r="J53" s="68">
        <v>7.0</v>
      </c>
      <c r="K53" s="68">
        <v>1.0</v>
      </c>
    </row>
    <row r="54">
      <c r="A54" s="338">
        <v>44839.0</v>
      </c>
      <c r="B54" s="68" t="s">
        <v>69</v>
      </c>
      <c r="C54" s="68" t="s">
        <v>85</v>
      </c>
      <c r="D54" s="234" t="s">
        <v>510</v>
      </c>
      <c r="E54" s="338">
        <v>44840.0</v>
      </c>
      <c r="F54" s="68">
        <v>0.0</v>
      </c>
      <c r="G54" s="68">
        <v>0.0</v>
      </c>
      <c r="H54" s="68">
        <v>0.0</v>
      </c>
      <c r="I54" s="68">
        <v>0.0</v>
      </c>
      <c r="J54" s="68">
        <v>0.0</v>
      </c>
      <c r="K54" s="68">
        <v>0.0</v>
      </c>
      <c r="L54" s="68" t="s">
        <v>522</v>
      </c>
    </row>
    <row r="55">
      <c r="A55" s="338">
        <v>44840.0</v>
      </c>
      <c r="B55" s="68" t="s">
        <v>54</v>
      </c>
      <c r="C55" s="68" t="s">
        <v>85</v>
      </c>
      <c r="D55" s="234" t="s">
        <v>510</v>
      </c>
      <c r="E55" s="338">
        <v>44840.0</v>
      </c>
      <c r="F55" s="339">
        <v>0.9166666666666666</v>
      </c>
      <c r="G55" s="339">
        <v>0.25</v>
      </c>
      <c r="H55" s="68">
        <v>8.0</v>
      </c>
      <c r="I55" s="68">
        <v>0.0</v>
      </c>
      <c r="J55" s="68">
        <v>0.0</v>
      </c>
      <c r="K55" s="68">
        <v>8.0</v>
      </c>
    </row>
    <row r="56">
      <c r="A56" s="338">
        <v>44840.0</v>
      </c>
      <c r="B56" s="68" t="s">
        <v>50</v>
      </c>
      <c r="C56" s="68" t="s">
        <v>85</v>
      </c>
      <c r="D56" s="234" t="s">
        <v>510</v>
      </c>
      <c r="E56" s="338">
        <v>44840.0</v>
      </c>
      <c r="F56" s="68">
        <v>0.0</v>
      </c>
      <c r="G56" s="68">
        <v>0.0</v>
      </c>
      <c r="H56" s="68">
        <v>0.0</v>
      </c>
      <c r="I56" s="68">
        <v>0.0</v>
      </c>
      <c r="J56" s="68">
        <v>0.0</v>
      </c>
      <c r="K56" s="68">
        <v>0.0</v>
      </c>
    </row>
    <row r="57">
      <c r="A57" s="338">
        <v>44840.0</v>
      </c>
      <c r="B57" s="68" t="s">
        <v>18</v>
      </c>
      <c r="C57" s="68" t="s">
        <v>1</v>
      </c>
      <c r="D57" s="234" t="s">
        <v>510</v>
      </c>
      <c r="E57" s="338">
        <v>44840.0</v>
      </c>
      <c r="F57" s="339">
        <v>0.9375</v>
      </c>
      <c r="G57" s="339">
        <v>0.20833333333333334</v>
      </c>
      <c r="H57" s="68">
        <v>6.5</v>
      </c>
      <c r="I57" s="68">
        <v>0.0</v>
      </c>
      <c r="J57" s="68">
        <v>0.0</v>
      </c>
      <c r="K57" s="68">
        <v>6.5</v>
      </c>
    </row>
    <row r="58">
      <c r="A58" s="338">
        <v>44840.0</v>
      </c>
      <c r="B58" s="68" t="s">
        <v>52</v>
      </c>
      <c r="C58" s="68" t="s">
        <v>499</v>
      </c>
      <c r="D58" s="234" t="s">
        <v>510</v>
      </c>
      <c r="E58" s="338">
        <v>44840.0</v>
      </c>
      <c r="F58" s="339">
        <v>0.9583333333333334</v>
      </c>
      <c r="G58" s="339">
        <v>0.375</v>
      </c>
      <c r="H58" s="68">
        <v>10.0</v>
      </c>
      <c r="I58" s="68">
        <v>2.0</v>
      </c>
      <c r="J58" s="68">
        <v>1.0</v>
      </c>
      <c r="K58" s="68">
        <v>7.0</v>
      </c>
    </row>
    <row r="59">
      <c r="A59" s="338">
        <v>44840.0</v>
      </c>
      <c r="B59" s="68" t="s">
        <v>123</v>
      </c>
      <c r="C59" s="68" t="s">
        <v>23</v>
      </c>
      <c r="D59" s="234" t="s">
        <v>512</v>
      </c>
      <c r="E59" s="338">
        <v>44841.0</v>
      </c>
      <c r="F59" s="339">
        <v>0.020833333333333332</v>
      </c>
      <c r="G59" s="339">
        <v>0.25</v>
      </c>
      <c r="H59" s="68">
        <v>5.5</v>
      </c>
      <c r="I59" s="68">
        <v>0.0</v>
      </c>
      <c r="J59" s="68">
        <v>0.0</v>
      </c>
      <c r="K59" s="68">
        <v>5.5</v>
      </c>
    </row>
    <row r="60">
      <c r="A60" s="338">
        <v>44840.0</v>
      </c>
      <c r="B60" s="68" t="s">
        <v>501</v>
      </c>
      <c r="C60" s="68" t="s">
        <v>23</v>
      </c>
      <c r="D60" s="234" t="s">
        <v>512</v>
      </c>
      <c r="E60" s="338">
        <v>44841.0</v>
      </c>
      <c r="F60" s="339">
        <v>0.25</v>
      </c>
      <c r="G60" s="339">
        <v>0.4583333333333333</v>
      </c>
      <c r="H60" s="68">
        <v>5.0</v>
      </c>
      <c r="I60" s="68">
        <v>0.0</v>
      </c>
      <c r="J60" s="68">
        <v>5.0</v>
      </c>
      <c r="K60" s="68">
        <v>0.0</v>
      </c>
    </row>
    <row r="61">
      <c r="A61" s="338">
        <v>44840.0</v>
      </c>
      <c r="B61" s="68" t="s">
        <v>45</v>
      </c>
      <c r="C61" s="68" t="s">
        <v>1</v>
      </c>
      <c r="D61" s="234" t="s">
        <v>512</v>
      </c>
      <c r="E61" s="338">
        <v>44841.0</v>
      </c>
      <c r="F61" s="339">
        <v>0.20833333333333334</v>
      </c>
      <c r="G61" s="339">
        <v>0.4583333333333333</v>
      </c>
      <c r="H61" s="68">
        <v>6.0</v>
      </c>
      <c r="I61" s="68">
        <v>0.0</v>
      </c>
      <c r="J61" s="68">
        <v>5.0</v>
      </c>
      <c r="K61" s="68">
        <v>1.0</v>
      </c>
    </row>
    <row r="62">
      <c r="A62" s="338">
        <v>44840.0</v>
      </c>
      <c r="B62" s="68" t="s">
        <v>403</v>
      </c>
      <c r="C62" s="68" t="s">
        <v>85</v>
      </c>
      <c r="D62" s="234" t="s">
        <v>512</v>
      </c>
      <c r="E62" s="338">
        <v>44841.0</v>
      </c>
      <c r="F62" s="339">
        <v>0.20833333333333334</v>
      </c>
      <c r="G62" s="339">
        <v>0.5208333333333334</v>
      </c>
      <c r="H62" s="68">
        <v>7.5</v>
      </c>
      <c r="I62" s="68">
        <v>0.0</v>
      </c>
      <c r="J62" s="68">
        <v>6.5</v>
      </c>
      <c r="K62" s="68">
        <v>1.0</v>
      </c>
    </row>
    <row r="63">
      <c r="A63" s="338">
        <v>44840.0</v>
      </c>
      <c r="B63" s="68" t="s">
        <v>69</v>
      </c>
      <c r="C63" s="68" t="s">
        <v>85</v>
      </c>
      <c r="D63" s="234" t="s">
        <v>512</v>
      </c>
      <c r="E63" s="338">
        <v>44841.0</v>
      </c>
      <c r="F63" s="68">
        <v>0.0</v>
      </c>
      <c r="G63" s="68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>
      <c r="A64" s="338">
        <v>44840.0</v>
      </c>
      <c r="B64" s="68" t="s">
        <v>50</v>
      </c>
      <c r="C64" s="68" t="s">
        <v>85</v>
      </c>
      <c r="D64" s="234" t="s">
        <v>512</v>
      </c>
      <c r="E64" s="338">
        <v>44841.0</v>
      </c>
      <c r="F64" s="339">
        <v>0.25</v>
      </c>
      <c r="G64" s="339">
        <v>0.5416666666666666</v>
      </c>
      <c r="H64" s="68">
        <v>7.0</v>
      </c>
      <c r="I64" s="68">
        <v>0.0</v>
      </c>
      <c r="J64" s="68">
        <v>7.0</v>
      </c>
      <c r="K64" s="68">
        <v>0.0</v>
      </c>
    </row>
    <row r="65">
      <c r="A65" s="338">
        <v>44841.0</v>
      </c>
      <c r="B65" s="68" t="s">
        <v>54</v>
      </c>
      <c r="C65" s="68" t="s">
        <v>85</v>
      </c>
      <c r="D65" s="234" t="s">
        <v>512</v>
      </c>
      <c r="E65" s="338">
        <v>44841.0</v>
      </c>
      <c r="F65" s="339">
        <v>0.9166666666666666</v>
      </c>
      <c r="G65" s="339">
        <v>0.25</v>
      </c>
      <c r="H65" s="68">
        <v>8.0</v>
      </c>
      <c r="I65" s="68">
        <v>0.0</v>
      </c>
      <c r="J65" s="68">
        <v>0.0</v>
      </c>
      <c r="K65" s="68">
        <v>8.0</v>
      </c>
    </row>
    <row r="66">
      <c r="A66" s="338">
        <v>44841.0</v>
      </c>
      <c r="B66" s="68" t="s">
        <v>18</v>
      </c>
      <c r="C66" s="68" t="s">
        <v>1</v>
      </c>
      <c r="D66" s="234" t="s">
        <v>512</v>
      </c>
      <c r="E66" s="338">
        <v>44841.0</v>
      </c>
      <c r="F66" s="339">
        <v>0.9375</v>
      </c>
      <c r="G66" s="339">
        <v>0.20833333333333334</v>
      </c>
      <c r="H66" s="68">
        <v>6.5</v>
      </c>
      <c r="I66" s="68">
        <v>0.0</v>
      </c>
      <c r="J66" s="68">
        <v>0.0</v>
      </c>
      <c r="K66" s="68">
        <v>6.5</v>
      </c>
    </row>
    <row r="67">
      <c r="A67" s="338">
        <v>44841.0</v>
      </c>
      <c r="B67" s="68" t="s">
        <v>123</v>
      </c>
      <c r="C67" s="68" t="s">
        <v>23</v>
      </c>
      <c r="D67" s="234" t="s">
        <v>513</v>
      </c>
      <c r="E67" s="338">
        <v>44842.0</v>
      </c>
      <c r="F67" s="339">
        <v>0.020833333333333332</v>
      </c>
      <c r="G67" s="339">
        <v>0.25</v>
      </c>
      <c r="H67" s="68">
        <v>5.5</v>
      </c>
      <c r="I67" s="68">
        <v>0.0</v>
      </c>
      <c r="J67" s="68">
        <v>0.0</v>
      </c>
      <c r="K67" s="68">
        <v>5.5</v>
      </c>
    </row>
    <row r="68">
      <c r="A68" s="338">
        <v>44841.0</v>
      </c>
      <c r="B68" s="68" t="s">
        <v>501</v>
      </c>
      <c r="C68" s="68" t="s">
        <v>23</v>
      </c>
      <c r="D68" s="234" t="s">
        <v>513</v>
      </c>
      <c r="E68" s="338">
        <v>44842.0</v>
      </c>
      <c r="F68" s="339">
        <v>0.25</v>
      </c>
      <c r="G68" s="339">
        <v>0.4583333333333333</v>
      </c>
      <c r="H68" s="68">
        <v>5.0</v>
      </c>
      <c r="I68" s="68">
        <v>0.0</v>
      </c>
      <c r="J68" s="68">
        <v>5.0</v>
      </c>
      <c r="K68" s="68">
        <v>0.0</v>
      </c>
    </row>
    <row r="69">
      <c r="A69" s="338">
        <v>44841.0</v>
      </c>
      <c r="B69" s="68" t="s">
        <v>52</v>
      </c>
      <c r="C69" s="68" t="s">
        <v>499</v>
      </c>
      <c r="D69" s="234" t="s">
        <v>513</v>
      </c>
      <c r="E69" s="338">
        <v>44842.0</v>
      </c>
      <c r="F69" s="339">
        <v>0.041666666666666664</v>
      </c>
      <c r="G69" s="339">
        <v>0.20833333333333334</v>
      </c>
      <c r="H69" s="68">
        <v>4.0</v>
      </c>
      <c r="I69" s="68">
        <v>0.0</v>
      </c>
      <c r="J69" s="68">
        <v>0.0</v>
      </c>
      <c r="K69" s="68">
        <v>4.0</v>
      </c>
    </row>
    <row r="70">
      <c r="A70" s="338">
        <v>44841.0</v>
      </c>
      <c r="B70" s="68" t="s">
        <v>45</v>
      </c>
      <c r="C70" s="68" t="s">
        <v>1</v>
      </c>
      <c r="D70" s="234" t="s">
        <v>513</v>
      </c>
      <c r="E70" s="338">
        <v>44842.0</v>
      </c>
      <c r="F70" s="339">
        <v>0.20833333333333334</v>
      </c>
      <c r="G70" s="339">
        <v>0.5</v>
      </c>
      <c r="H70" s="68">
        <v>7.0</v>
      </c>
      <c r="I70" s="68">
        <v>0.0</v>
      </c>
      <c r="J70" s="68">
        <v>6.0</v>
      </c>
      <c r="K70" s="68">
        <v>1.0</v>
      </c>
    </row>
    <row r="71">
      <c r="A71" s="338">
        <v>44841.0</v>
      </c>
      <c r="B71" s="68" t="s">
        <v>69</v>
      </c>
      <c r="C71" s="68" t="s">
        <v>85</v>
      </c>
      <c r="D71" s="234" t="s">
        <v>513</v>
      </c>
      <c r="E71" s="338">
        <v>44842.0</v>
      </c>
      <c r="F71" s="68">
        <v>0.0</v>
      </c>
      <c r="G71" s="68">
        <v>0.0</v>
      </c>
      <c r="H71" s="68">
        <v>0.0</v>
      </c>
      <c r="I71" s="68">
        <v>0.0</v>
      </c>
      <c r="J71" s="68">
        <v>0.0</v>
      </c>
      <c r="K71" s="68">
        <v>0.0</v>
      </c>
      <c r="L71" s="68" t="s">
        <v>25</v>
      </c>
    </row>
    <row r="72">
      <c r="A72" s="338">
        <v>44841.0</v>
      </c>
      <c r="B72" s="68" t="s">
        <v>403</v>
      </c>
      <c r="C72" s="68" t="s">
        <v>85</v>
      </c>
      <c r="D72" s="234" t="s">
        <v>513</v>
      </c>
      <c r="E72" s="338">
        <v>44842.0</v>
      </c>
      <c r="F72" s="68">
        <v>0.0</v>
      </c>
      <c r="G72" s="68">
        <v>0.0</v>
      </c>
      <c r="H72" s="68">
        <v>0.0</v>
      </c>
      <c r="I72" s="68">
        <v>0.0</v>
      </c>
      <c r="J72" s="68">
        <v>0.0</v>
      </c>
      <c r="K72" s="68">
        <v>0.0</v>
      </c>
      <c r="L72" s="68" t="s">
        <v>166</v>
      </c>
    </row>
    <row r="73">
      <c r="A73" s="338">
        <v>44841.0</v>
      </c>
      <c r="B73" s="68" t="s">
        <v>50</v>
      </c>
      <c r="C73" s="68" t="s">
        <v>85</v>
      </c>
      <c r="D73" s="234" t="s">
        <v>513</v>
      </c>
      <c r="E73" s="338">
        <v>44842.0</v>
      </c>
      <c r="F73" s="339">
        <v>0.25</v>
      </c>
      <c r="G73" s="339">
        <v>0.5833333333333334</v>
      </c>
      <c r="H73" s="68">
        <v>8.0</v>
      </c>
      <c r="I73" s="68">
        <v>0.0</v>
      </c>
      <c r="J73" s="68">
        <v>8.0</v>
      </c>
      <c r="K73" s="68">
        <v>0.0</v>
      </c>
    </row>
    <row r="74">
      <c r="A74" s="338">
        <v>44842.0</v>
      </c>
      <c r="B74" s="68" t="s">
        <v>54</v>
      </c>
      <c r="C74" s="68" t="s">
        <v>85</v>
      </c>
      <c r="D74" s="234" t="s">
        <v>513</v>
      </c>
      <c r="E74" s="338">
        <v>44842.0</v>
      </c>
      <c r="F74" s="339">
        <v>0.9166666666666666</v>
      </c>
      <c r="G74" s="339">
        <v>0.25</v>
      </c>
      <c r="H74" s="68">
        <v>8.0</v>
      </c>
      <c r="I74" s="68">
        <v>0.0</v>
      </c>
      <c r="J74" s="68">
        <v>0.0</v>
      </c>
      <c r="K74" s="68">
        <v>8.0</v>
      </c>
    </row>
    <row r="75">
      <c r="A75" s="338">
        <v>44842.0</v>
      </c>
      <c r="B75" s="68" t="s">
        <v>18</v>
      </c>
      <c r="C75" s="68" t="s">
        <v>1</v>
      </c>
      <c r="D75" s="234" t="s">
        <v>513</v>
      </c>
      <c r="E75" s="338">
        <v>44842.0</v>
      </c>
      <c r="F75" s="339">
        <v>0.9375</v>
      </c>
      <c r="G75" s="339">
        <v>0.20833333333333334</v>
      </c>
      <c r="H75" s="68">
        <v>6.5</v>
      </c>
      <c r="I75" s="68">
        <v>0.0</v>
      </c>
      <c r="J75" s="68">
        <v>0.0</v>
      </c>
      <c r="K75" s="68">
        <v>6.5</v>
      </c>
    </row>
    <row r="76">
      <c r="A76" s="338">
        <v>44842.0</v>
      </c>
      <c r="B76" s="68" t="s">
        <v>123</v>
      </c>
      <c r="C76" s="68" t="s">
        <v>23</v>
      </c>
      <c r="D76" s="234" t="s">
        <v>498</v>
      </c>
      <c r="E76" s="338">
        <v>44843.0</v>
      </c>
      <c r="F76" s="339">
        <v>0.020833333333333332</v>
      </c>
      <c r="G76" s="339">
        <v>0.25</v>
      </c>
      <c r="H76" s="68">
        <v>5.5</v>
      </c>
      <c r="I76" s="68">
        <v>0.0</v>
      </c>
      <c r="J76" s="68">
        <v>0.0</v>
      </c>
      <c r="K76" s="68">
        <v>5.5</v>
      </c>
    </row>
    <row r="77">
      <c r="A77" s="338">
        <v>44842.0</v>
      </c>
      <c r="B77" s="68" t="s">
        <v>501</v>
      </c>
      <c r="C77" s="68" t="s">
        <v>23</v>
      </c>
      <c r="D77" s="234" t="s">
        <v>498</v>
      </c>
      <c r="E77" s="338">
        <v>44843.0</v>
      </c>
      <c r="F77" s="339">
        <v>0.25</v>
      </c>
      <c r="G77" s="339">
        <v>0.4583333333333333</v>
      </c>
      <c r="H77" s="68">
        <v>5.0</v>
      </c>
      <c r="I77" s="68">
        <v>0.0</v>
      </c>
      <c r="J77" s="68">
        <v>5.0</v>
      </c>
      <c r="K77" s="68">
        <v>0.0</v>
      </c>
    </row>
    <row r="78">
      <c r="A78" s="338">
        <v>44842.0</v>
      </c>
      <c r="B78" s="68" t="s">
        <v>45</v>
      </c>
      <c r="C78" s="68" t="s">
        <v>1</v>
      </c>
      <c r="D78" s="234" t="s">
        <v>498</v>
      </c>
      <c r="E78" s="338">
        <v>44843.0</v>
      </c>
      <c r="F78" s="339">
        <v>0.20833333333333334</v>
      </c>
      <c r="G78" s="339">
        <v>0.5</v>
      </c>
      <c r="H78" s="68">
        <v>7.0</v>
      </c>
      <c r="I78" s="68">
        <v>0.0</v>
      </c>
      <c r="J78" s="68">
        <v>6.0</v>
      </c>
      <c r="K78" s="68">
        <v>1.0</v>
      </c>
    </row>
    <row r="79">
      <c r="A79" s="338">
        <v>44842.0</v>
      </c>
      <c r="B79" s="68" t="s">
        <v>69</v>
      </c>
      <c r="C79" s="68" t="s">
        <v>85</v>
      </c>
      <c r="D79" s="234" t="s">
        <v>498</v>
      </c>
      <c r="E79" s="338">
        <v>44843.0</v>
      </c>
      <c r="F79" s="68">
        <v>0.0</v>
      </c>
      <c r="G79" s="68">
        <v>0.0</v>
      </c>
      <c r="H79" s="68">
        <v>0.0</v>
      </c>
      <c r="I79" s="68">
        <v>0.0</v>
      </c>
      <c r="J79" s="68">
        <v>0.0</v>
      </c>
      <c r="K79" s="68">
        <v>0.0</v>
      </c>
      <c r="L79" s="68" t="s">
        <v>522</v>
      </c>
    </row>
    <row r="80">
      <c r="A80" s="338">
        <v>44842.0</v>
      </c>
      <c r="B80" s="68" t="s">
        <v>403</v>
      </c>
      <c r="C80" s="68" t="s">
        <v>85</v>
      </c>
      <c r="D80" s="234" t="s">
        <v>498</v>
      </c>
      <c r="E80" s="338">
        <v>44843.0</v>
      </c>
      <c r="F80" s="68">
        <v>0.0</v>
      </c>
      <c r="G80" s="68">
        <v>0.0</v>
      </c>
      <c r="H80" s="68">
        <v>0.0</v>
      </c>
      <c r="I80" s="68">
        <v>0.0</v>
      </c>
      <c r="J80" s="68">
        <v>0.0</v>
      </c>
      <c r="K80" s="68">
        <v>0.0</v>
      </c>
      <c r="L80" s="68" t="s">
        <v>25</v>
      </c>
    </row>
    <row r="81">
      <c r="A81" s="338">
        <v>44842.0</v>
      </c>
      <c r="B81" s="68" t="s">
        <v>50</v>
      </c>
      <c r="C81" s="68" t="s">
        <v>85</v>
      </c>
      <c r="D81" s="234" t="s">
        <v>498</v>
      </c>
      <c r="E81" s="338">
        <v>44843.0</v>
      </c>
      <c r="F81" s="339">
        <v>0.20833333333333334</v>
      </c>
      <c r="G81" s="339">
        <v>0.5833333333333334</v>
      </c>
      <c r="H81" s="68">
        <v>9.0</v>
      </c>
      <c r="I81" s="68">
        <v>1.0</v>
      </c>
      <c r="J81" s="68">
        <v>8.0</v>
      </c>
      <c r="K81" s="68">
        <v>0.0</v>
      </c>
    </row>
    <row r="82">
      <c r="A82" s="338">
        <v>44843.0</v>
      </c>
      <c r="B82" s="68" t="s">
        <v>54</v>
      </c>
      <c r="C82" s="68" t="s">
        <v>85</v>
      </c>
      <c r="D82" s="234" t="s">
        <v>498</v>
      </c>
      <c r="E82" s="338">
        <v>44843.0</v>
      </c>
      <c r="F82" s="339">
        <v>0.9375</v>
      </c>
      <c r="G82" s="339">
        <v>0.20833333333333334</v>
      </c>
      <c r="H82" s="68">
        <v>6.5</v>
      </c>
      <c r="I82" s="68">
        <v>0.0</v>
      </c>
      <c r="J82" s="68">
        <v>0.0</v>
      </c>
      <c r="K82" s="68">
        <v>6.5</v>
      </c>
    </row>
    <row r="83">
      <c r="A83" s="338">
        <v>44843.0</v>
      </c>
      <c r="B83" s="68" t="s">
        <v>18</v>
      </c>
      <c r="C83" s="68" t="s">
        <v>1</v>
      </c>
      <c r="D83" s="234" t="s">
        <v>498</v>
      </c>
      <c r="E83" s="338">
        <v>44843.0</v>
      </c>
      <c r="F83" s="68">
        <v>0.0</v>
      </c>
      <c r="G83" s="68">
        <v>0.0</v>
      </c>
      <c r="H83" s="68">
        <v>0.0</v>
      </c>
      <c r="I83" s="68">
        <v>0.0</v>
      </c>
      <c r="J83" s="68">
        <v>0.0</v>
      </c>
      <c r="K83" s="68">
        <v>0.0</v>
      </c>
      <c r="L83" s="68" t="s">
        <v>25</v>
      </c>
    </row>
    <row r="84">
      <c r="A84" s="338">
        <v>44843.0</v>
      </c>
      <c r="B84" s="68" t="s">
        <v>52</v>
      </c>
      <c r="C84" s="68" t="s">
        <v>499</v>
      </c>
      <c r="D84" s="234" t="s">
        <v>498</v>
      </c>
      <c r="E84" s="338">
        <v>44843.0</v>
      </c>
      <c r="F84" s="68">
        <v>0.0</v>
      </c>
      <c r="G84" s="68">
        <v>0.0</v>
      </c>
      <c r="H84" s="68">
        <v>0.0</v>
      </c>
      <c r="I84" s="68">
        <v>0.0</v>
      </c>
      <c r="J84" s="68">
        <v>0.0</v>
      </c>
      <c r="K84" s="68">
        <v>0.0</v>
      </c>
      <c r="L84" s="68" t="s">
        <v>25</v>
      </c>
    </row>
    <row r="85">
      <c r="A85" s="338">
        <v>44843.0</v>
      </c>
      <c r="B85" s="68" t="s">
        <v>123</v>
      </c>
      <c r="C85" s="68" t="s">
        <v>23</v>
      </c>
      <c r="D85" s="234" t="s">
        <v>500</v>
      </c>
      <c r="E85" s="338">
        <v>44844.0</v>
      </c>
      <c r="F85" s="339">
        <v>0.020833333333333332</v>
      </c>
      <c r="G85" s="339">
        <v>0.25</v>
      </c>
      <c r="H85" s="68">
        <v>5.5</v>
      </c>
      <c r="I85" s="68">
        <v>0.0</v>
      </c>
      <c r="J85" s="68">
        <v>0.0</v>
      </c>
      <c r="K85" s="68">
        <v>5.5</v>
      </c>
    </row>
    <row r="86">
      <c r="A86" s="338">
        <v>44843.0</v>
      </c>
      <c r="B86" s="68" t="s">
        <v>501</v>
      </c>
      <c r="C86" s="68" t="s">
        <v>23</v>
      </c>
      <c r="D86" s="234" t="s">
        <v>500</v>
      </c>
      <c r="E86" s="338">
        <v>44844.0</v>
      </c>
      <c r="F86" s="339">
        <v>0.25</v>
      </c>
      <c r="G86" s="339">
        <v>0.4583333333333333</v>
      </c>
      <c r="H86" s="68">
        <v>5.0</v>
      </c>
      <c r="I86" s="68">
        <v>0.0</v>
      </c>
      <c r="J86" s="68">
        <v>5.0</v>
      </c>
      <c r="K86" s="68">
        <v>0.0</v>
      </c>
    </row>
    <row r="87">
      <c r="A87" s="338">
        <v>44843.0</v>
      </c>
      <c r="B87" s="68" t="s">
        <v>45</v>
      </c>
      <c r="C87" s="68" t="s">
        <v>1</v>
      </c>
      <c r="D87" s="234" t="s">
        <v>500</v>
      </c>
      <c r="E87" s="338">
        <v>44844.0</v>
      </c>
      <c r="F87" s="68">
        <v>0.0</v>
      </c>
      <c r="G87" s="68">
        <v>0.0</v>
      </c>
      <c r="H87" s="68">
        <v>0.0</v>
      </c>
      <c r="I87" s="68">
        <v>0.0</v>
      </c>
      <c r="J87" s="68">
        <v>0.0</v>
      </c>
      <c r="K87" s="68">
        <v>0.0</v>
      </c>
      <c r="L87" s="68" t="s">
        <v>25</v>
      </c>
    </row>
    <row r="88">
      <c r="A88" s="338">
        <v>44843.0</v>
      </c>
      <c r="B88" s="68" t="s">
        <v>69</v>
      </c>
      <c r="C88" s="68" t="s">
        <v>85</v>
      </c>
      <c r="D88" s="234" t="s">
        <v>500</v>
      </c>
      <c r="E88" s="338">
        <v>44844.0</v>
      </c>
      <c r="F88" s="339">
        <v>0.20833333333333334</v>
      </c>
      <c r="G88" s="339">
        <v>0.4791666666666667</v>
      </c>
      <c r="H88" s="68">
        <v>6.5</v>
      </c>
      <c r="I88" s="68">
        <v>0.0</v>
      </c>
      <c r="J88" s="68">
        <v>5.5</v>
      </c>
      <c r="K88" s="68">
        <v>1.0</v>
      </c>
    </row>
    <row r="89">
      <c r="A89" s="338">
        <v>44843.0</v>
      </c>
      <c r="B89" s="68" t="s">
        <v>403</v>
      </c>
      <c r="C89" s="68" t="s">
        <v>85</v>
      </c>
      <c r="D89" s="234" t="s">
        <v>500</v>
      </c>
      <c r="E89" s="338">
        <v>44844.0</v>
      </c>
      <c r="F89" s="68">
        <v>0.0</v>
      </c>
      <c r="G89" s="68">
        <v>0.0</v>
      </c>
      <c r="H89" s="68">
        <v>0.0</v>
      </c>
      <c r="I89" s="68">
        <v>0.0</v>
      </c>
      <c r="J89" s="68">
        <v>0.0</v>
      </c>
      <c r="K89" s="68">
        <v>0.0</v>
      </c>
      <c r="L89" s="68" t="s">
        <v>25</v>
      </c>
    </row>
    <row r="90">
      <c r="A90" s="338">
        <v>44843.0</v>
      </c>
      <c r="B90" s="68" t="s">
        <v>50</v>
      </c>
      <c r="C90" s="68" t="s">
        <v>85</v>
      </c>
      <c r="D90" s="234" t="s">
        <v>500</v>
      </c>
      <c r="E90" s="338">
        <v>44844.0</v>
      </c>
      <c r="F90" s="339">
        <v>0.20833333333333334</v>
      </c>
      <c r="G90" s="339">
        <v>0.5</v>
      </c>
      <c r="H90" s="68">
        <v>7.0</v>
      </c>
      <c r="I90" s="68">
        <v>0.0</v>
      </c>
      <c r="J90" s="68">
        <v>6.0</v>
      </c>
      <c r="K90" s="68">
        <v>1.0</v>
      </c>
    </row>
    <row r="91">
      <c r="A91" s="338">
        <v>44843.0</v>
      </c>
      <c r="B91" s="68" t="s">
        <v>52</v>
      </c>
      <c r="C91" s="68" t="s">
        <v>499</v>
      </c>
      <c r="D91" s="234" t="s">
        <v>500</v>
      </c>
      <c r="E91" s="338">
        <v>44844.0</v>
      </c>
      <c r="F91" s="339">
        <v>0.20833333333333334</v>
      </c>
      <c r="G91" s="339">
        <v>0.4583333333333333</v>
      </c>
      <c r="H91" s="68">
        <v>6.0</v>
      </c>
      <c r="I91" s="68">
        <v>0.0</v>
      </c>
      <c r="J91" s="68">
        <v>5.0</v>
      </c>
      <c r="K91" s="68">
        <v>1.0</v>
      </c>
    </row>
    <row r="92">
      <c r="A92" s="338">
        <v>44844.0</v>
      </c>
      <c r="B92" s="68" t="s">
        <v>54</v>
      </c>
      <c r="C92" s="68" t="s">
        <v>85</v>
      </c>
      <c r="D92" s="234" t="s">
        <v>500</v>
      </c>
      <c r="E92" s="338">
        <v>44844.0</v>
      </c>
      <c r="F92" s="339">
        <v>0.9166666666666666</v>
      </c>
      <c r="G92" s="339">
        <v>0.25</v>
      </c>
      <c r="H92" s="68">
        <v>8.0</v>
      </c>
      <c r="I92" s="68">
        <v>0.0</v>
      </c>
      <c r="J92" s="68">
        <v>0.0</v>
      </c>
      <c r="K92" s="68">
        <v>8.0</v>
      </c>
    </row>
    <row r="93">
      <c r="A93" s="338">
        <v>44844.0</v>
      </c>
      <c r="B93" s="68" t="s">
        <v>18</v>
      </c>
      <c r="C93" s="68" t="s">
        <v>1</v>
      </c>
      <c r="D93" s="234" t="s">
        <v>500</v>
      </c>
      <c r="E93" s="338">
        <v>44844.0</v>
      </c>
      <c r="F93" s="339">
        <v>0.9375</v>
      </c>
      <c r="G93" s="339">
        <v>0.125</v>
      </c>
      <c r="H93" s="68">
        <v>4.5</v>
      </c>
      <c r="I93" s="68">
        <v>0.0</v>
      </c>
      <c r="J93" s="68">
        <v>0.0</v>
      </c>
      <c r="K93" s="68">
        <v>4.5</v>
      </c>
    </row>
    <row r="94">
      <c r="A94" s="338">
        <v>44844.0</v>
      </c>
      <c r="B94" s="68" t="s">
        <v>45</v>
      </c>
      <c r="C94" s="68" t="s">
        <v>23</v>
      </c>
      <c r="D94" s="234" t="s">
        <v>507</v>
      </c>
      <c r="E94" s="338">
        <v>44845.0</v>
      </c>
      <c r="F94" s="339">
        <v>0.020833333333333332</v>
      </c>
      <c r="G94" s="339">
        <v>0.4583333333333333</v>
      </c>
      <c r="H94" s="68">
        <v>10.5</v>
      </c>
      <c r="I94" s="68">
        <v>2.5</v>
      </c>
      <c r="J94" s="68">
        <v>2.5</v>
      </c>
      <c r="K94" s="68">
        <v>5.5</v>
      </c>
    </row>
    <row r="95">
      <c r="A95" s="338">
        <v>44844.0</v>
      </c>
      <c r="B95" s="68" t="s">
        <v>123</v>
      </c>
      <c r="C95" s="68" t="s">
        <v>23</v>
      </c>
      <c r="D95" s="234" t="s">
        <v>507</v>
      </c>
      <c r="E95" s="338">
        <v>44845.0</v>
      </c>
      <c r="F95" s="68">
        <v>0.0</v>
      </c>
      <c r="G95" s="68">
        <v>0.0</v>
      </c>
      <c r="H95" s="68">
        <v>0.0</v>
      </c>
      <c r="I95" s="68">
        <v>0.0</v>
      </c>
      <c r="J95" s="68">
        <v>0.0</v>
      </c>
      <c r="K95" s="68">
        <v>0.0</v>
      </c>
      <c r="L95" s="68" t="s">
        <v>25</v>
      </c>
    </row>
    <row r="96">
      <c r="A96" s="338">
        <v>44844.0</v>
      </c>
      <c r="B96" s="68" t="s">
        <v>501</v>
      </c>
      <c r="C96" s="68" t="s">
        <v>23</v>
      </c>
      <c r="D96" s="234" t="s">
        <v>507</v>
      </c>
      <c r="E96" s="338">
        <v>44845.0</v>
      </c>
      <c r="F96" s="68">
        <v>0.0</v>
      </c>
      <c r="G96" s="68">
        <v>0.0</v>
      </c>
      <c r="H96" s="68">
        <v>0.0</v>
      </c>
      <c r="I96" s="68">
        <v>0.0</v>
      </c>
      <c r="J96" s="68">
        <v>0.0</v>
      </c>
      <c r="K96" s="68">
        <v>0.0</v>
      </c>
      <c r="L96" s="68" t="s">
        <v>25</v>
      </c>
    </row>
    <row r="97">
      <c r="A97" s="338">
        <v>44844.0</v>
      </c>
      <c r="B97" s="68" t="s">
        <v>403</v>
      </c>
      <c r="C97" s="68" t="s">
        <v>85</v>
      </c>
      <c r="D97" s="234" t="s">
        <v>507</v>
      </c>
      <c r="E97" s="338">
        <v>44845.0</v>
      </c>
      <c r="F97" s="339">
        <v>0.20833333333333334</v>
      </c>
      <c r="G97" s="339">
        <v>0.5416666666666666</v>
      </c>
      <c r="H97" s="68">
        <v>8.0</v>
      </c>
      <c r="I97" s="68">
        <v>0.0</v>
      </c>
      <c r="J97" s="68">
        <v>7.0</v>
      </c>
      <c r="K97" s="68">
        <v>1.0</v>
      </c>
    </row>
    <row r="98">
      <c r="A98" s="338">
        <v>44844.0</v>
      </c>
      <c r="B98" s="68" t="s">
        <v>69</v>
      </c>
      <c r="C98" s="68" t="s">
        <v>85</v>
      </c>
      <c r="D98" s="234" t="s">
        <v>507</v>
      </c>
      <c r="E98" s="338">
        <v>44845.0</v>
      </c>
      <c r="F98" s="339">
        <v>0.25</v>
      </c>
      <c r="G98" s="339">
        <v>0.5416666666666666</v>
      </c>
      <c r="H98" s="68">
        <v>7.0</v>
      </c>
      <c r="I98" s="68">
        <v>0.0</v>
      </c>
      <c r="J98" s="68">
        <v>7.0</v>
      </c>
      <c r="K98" s="68">
        <v>0.0</v>
      </c>
    </row>
    <row r="99">
      <c r="A99" s="338">
        <v>44844.0</v>
      </c>
      <c r="B99" s="68" t="s">
        <v>50</v>
      </c>
      <c r="C99" s="68" t="s">
        <v>85</v>
      </c>
      <c r="D99" s="234" t="s">
        <v>507</v>
      </c>
      <c r="E99" s="338">
        <v>44845.0</v>
      </c>
      <c r="F99" s="68">
        <v>0.0</v>
      </c>
      <c r="G99" s="68">
        <v>0.0</v>
      </c>
      <c r="H99" s="68">
        <v>0.0</v>
      </c>
      <c r="I99" s="68">
        <v>0.0</v>
      </c>
      <c r="J99" s="68">
        <v>0.0</v>
      </c>
      <c r="K99" s="68">
        <v>0.0</v>
      </c>
      <c r="L99" s="68" t="s">
        <v>25</v>
      </c>
    </row>
    <row r="100">
      <c r="A100" s="338">
        <v>44845.0</v>
      </c>
      <c r="B100" s="68" t="s">
        <v>52</v>
      </c>
      <c r="C100" s="68" t="s">
        <v>85</v>
      </c>
      <c r="D100" s="234" t="s">
        <v>507</v>
      </c>
      <c r="E100" s="338">
        <v>44845.0</v>
      </c>
      <c r="F100" s="339">
        <v>0.9166666666666666</v>
      </c>
      <c r="G100" s="339">
        <v>0.25</v>
      </c>
      <c r="H100" s="68">
        <v>8.0</v>
      </c>
      <c r="I100" s="68">
        <v>0.0</v>
      </c>
      <c r="J100" s="68">
        <v>0.0</v>
      </c>
      <c r="K100" s="68">
        <v>8.0</v>
      </c>
    </row>
    <row r="101">
      <c r="A101" s="338">
        <v>44845.0</v>
      </c>
      <c r="B101" s="68" t="s">
        <v>18</v>
      </c>
      <c r="C101" s="68" t="s">
        <v>1</v>
      </c>
      <c r="D101" s="234" t="s">
        <v>507</v>
      </c>
      <c r="E101" s="338">
        <v>44845.0</v>
      </c>
      <c r="F101" s="339">
        <v>0.9375</v>
      </c>
      <c r="G101" s="339">
        <v>0.125</v>
      </c>
      <c r="H101" s="68">
        <v>4.5</v>
      </c>
      <c r="I101" s="68">
        <v>0.0</v>
      </c>
      <c r="J101" s="68">
        <v>0.0</v>
      </c>
      <c r="K101" s="68">
        <v>4.5</v>
      </c>
    </row>
    <row r="102">
      <c r="A102" s="338">
        <v>44845.0</v>
      </c>
      <c r="B102" s="68" t="s">
        <v>123</v>
      </c>
      <c r="C102" s="68" t="s">
        <v>23</v>
      </c>
      <c r="D102" s="234" t="s">
        <v>509</v>
      </c>
      <c r="E102" s="338">
        <v>44846.0</v>
      </c>
      <c r="F102" s="339">
        <v>0.020833333333333332</v>
      </c>
      <c r="G102" s="339">
        <v>0.25</v>
      </c>
      <c r="H102" s="68">
        <v>5.5</v>
      </c>
      <c r="I102" s="68">
        <v>0.0</v>
      </c>
      <c r="J102" s="68">
        <v>0.0</v>
      </c>
      <c r="K102" s="68">
        <v>5.5</v>
      </c>
    </row>
    <row r="103">
      <c r="A103" s="338">
        <v>44845.0</v>
      </c>
      <c r="B103" s="68" t="s">
        <v>501</v>
      </c>
      <c r="C103" s="68" t="s">
        <v>23</v>
      </c>
      <c r="D103" s="234" t="s">
        <v>509</v>
      </c>
      <c r="E103" s="338">
        <v>44846.0</v>
      </c>
      <c r="F103" s="68">
        <v>0.0</v>
      </c>
      <c r="G103" s="68">
        <v>0.0</v>
      </c>
      <c r="H103" s="68">
        <v>0.0</v>
      </c>
      <c r="I103" s="68">
        <v>0.0</v>
      </c>
      <c r="J103" s="68">
        <v>0.0</v>
      </c>
      <c r="K103" s="68">
        <v>0.0</v>
      </c>
      <c r="L103" s="68" t="s">
        <v>25</v>
      </c>
    </row>
    <row r="104">
      <c r="A104" s="338">
        <v>44845.0</v>
      </c>
      <c r="B104" s="68" t="s">
        <v>45</v>
      </c>
      <c r="C104" s="68" t="s">
        <v>23</v>
      </c>
      <c r="D104" s="234" t="s">
        <v>509</v>
      </c>
      <c r="E104" s="338">
        <v>44846.0</v>
      </c>
      <c r="F104" s="339">
        <v>0.25</v>
      </c>
      <c r="G104" s="339">
        <v>0.4583333333333333</v>
      </c>
      <c r="H104" s="68">
        <v>5.0</v>
      </c>
      <c r="I104" s="68">
        <v>0.0</v>
      </c>
      <c r="J104" s="68">
        <v>5.0</v>
      </c>
      <c r="K104" s="68">
        <v>0.0</v>
      </c>
    </row>
    <row r="105">
      <c r="A105" s="338">
        <v>44845.0</v>
      </c>
      <c r="B105" s="68" t="s">
        <v>54</v>
      </c>
      <c r="C105" s="68" t="s">
        <v>85</v>
      </c>
      <c r="D105" s="234" t="s">
        <v>509</v>
      </c>
      <c r="E105" s="338">
        <v>44846.0</v>
      </c>
      <c r="F105" s="339">
        <v>0.20833333333333334</v>
      </c>
      <c r="G105" s="339">
        <v>0.5</v>
      </c>
      <c r="H105" s="68">
        <v>7.0</v>
      </c>
      <c r="I105" s="68">
        <v>0.0</v>
      </c>
      <c r="J105" s="68">
        <v>6.0</v>
      </c>
      <c r="K105" s="68">
        <v>1.0</v>
      </c>
    </row>
    <row r="106">
      <c r="A106" s="338">
        <v>44845.0</v>
      </c>
      <c r="B106" s="68" t="s">
        <v>403</v>
      </c>
      <c r="C106" s="68" t="s">
        <v>85</v>
      </c>
      <c r="D106" s="234" t="s">
        <v>509</v>
      </c>
      <c r="E106" s="338">
        <v>44846.0</v>
      </c>
      <c r="F106" s="68">
        <v>0.0</v>
      </c>
      <c r="G106" s="68">
        <v>0.0</v>
      </c>
      <c r="H106" s="68">
        <v>0.0</v>
      </c>
      <c r="I106" s="68">
        <v>0.0</v>
      </c>
      <c r="J106" s="68">
        <v>0.0</v>
      </c>
      <c r="K106" s="68">
        <v>0.0</v>
      </c>
      <c r="L106" s="68" t="s">
        <v>25</v>
      </c>
    </row>
    <row r="107">
      <c r="A107" s="338">
        <v>44845.0</v>
      </c>
      <c r="B107" s="68" t="s">
        <v>69</v>
      </c>
      <c r="C107" s="68" t="s">
        <v>85</v>
      </c>
      <c r="D107" s="234" t="s">
        <v>509</v>
      </c>
      <c r="E107" s="338">
        <v>44846.0</v>
      </c>
      <c r="F107" s="339">
        <v>0.25</v>
      </c>
      <c r="G107" s="339">
        <v>0.5416666666666666</v>
      </c>
      <c r="H107" s="68">
        <v>7.0</v>
      </c>
      <c r="I107" s="68">
        <v>0.0</v>
      </c>
      <c r="J107" s="68">
        <v>7.0</v>
      </c>
      <c r="K107" s="68">
        <v>0.0</v>
      </c>
    </row>
    <row r="108">
      <c r="A108" s="338">
        <v>44846.0</v>
      </c>
      <c r="B108" s="68" t="s">
        <v>50</v>
      </c>
      <c r="C108" s="68" t="s">
        <v>85</v>
      </c>
      <c r="D108" s="234" t="s">
        <v>509</v>
      </c>
      <c r="E108" s="338">
        <v>44846.0</v>
      </c>
      <c r="F108" s="339">
        <v>0.9166666666666666</v>
      </c>
      <c r="G108" s="339">
        <v>0.25</v>
      </c>
      <c r="H108" s="68">
        <v>8.0</v>
      </c>
      <c r="I108" s="68">
        <v>0.0</v>
      </c>
      <c r="J108" s="68">
        <v>0.0</v>
      </c>
      <c r="K108" s="68">
        <v>8.0</v>
      </c>
    </row>
    <row r="109">
      <c r="A109" s="338">
        <v>44846.0</v>
      </c>
      <c r="B109" s="68" t="s">
        <v>52</v>
      </c>
      <c r="C109" s="68" t="s">
        <v>499</v>
      </c>
      <c r="D109" s="234" t="s">
        <v>509</v>
      </c>
      <c r="E109" s="338">
        <v>44846.0</v>
      </c>
      <c r="F109" s="339">
        <v>0.9583333333333334</v>
      </c>
      <c r="G109" s="339">
        <v>0.375</v>
      </c>
      <c r="H109" s="68">
        <v>10.0</v>
      </c>
      <c r="I109" s="68">
        <v>2.0</v>
      </c>
      <c r="J109" s="68">
        <v>1.0</v>
      </c>
      <c r="K109" s="68">
        <v>7.0</v>
      </c>
    </row>
    <row r="110">
      <c r="A110" s="338">
        <v>44846.0</v>
      </c>
      <c r="B110" s="68" t="s">
        <v>18</v>
      </c>
      <c r="C110" s="68" t="s">
        <v>1</v>
      </c>
      <c r="D110" s="234" t="s">
        <v>509</v>
      </c>
      <c r="E110" s="338">
        <v>44846.0</v>
      </c>
      <c r="F110" s="339">
        <v>0.9375</v>
      </c>
      <c r="G110" s="339">
        <v>0.125</v>
      </c>
      <c r="H110" s="68">
        <v>4.5</v>
      </c>
      <c r="I110" s="68">
        <v>0.0</v>
      </c>
      <c r="J110" s="68">
        <v>0.0</v>
      </c>
      <c r="K110" s="68">
        <v>4.5</v>
      </c>
    </row>
    <row r="111">
      <c r="A111" s="338">
        <v>44846.0</v>
      </c>
      <c r="B111" s="68" t="s">
        <v>123</v>
      </c>
      <c r="C111" s="68" t="s">
        <v>23</v>
      </c>
      <c r="D111" s="234" t="s">
        <v>510</v>
      </c>
      <c r="E111" s="338">
        <v>44847.0</v>
      </c>
      <c r="F111" s="339">
        <v>0.020833333333333332</v>
      </c>
      <c r="G111" s="339">
        <v>0.25</v>
      </c>
      <c r="H111" s="68">
        <v>5.5</v>
      </c>
      <c r="I111" s="68">
        <v>0.0</v>
      </c>
      <c r="J111" s="68">
        <v>0.0</v>
      </c>
      <c r="K111" s="68">
        <v>5.5</v>
      </c>
    </row>
    <row r="112">
      <c r="A112" s="338">
        <v>44846.0</v>
      </c>
      <c r="B112" s="68" t="s">
        <v>501</v>
      </c>
      <c r="C112" s="68" t="s">
        <v>23</v>
      </c>
      <c r="D112" s="234" t="s">
        <v>510</v>
      </c>
      <c r="E112" s="338">
        <v>44847.0</v>
      </c>
      <c r="F112" s="339">
        <v>0.25</v>
      </c>
      <c r="G112" s="339">
        <v>0.4583333333333333</v>
      </c>
      <c r="H112" s="68">
        <v>5.0</v>
      </c>
      <c r="I112" s="68">
        <v>0.0</v>
      </c>
      <c r="J112" s="68">
        <v>5.0</v>
      </c>
      <c r="K112" s="68">
        <v>0.0</v>
      </c>
    </row>
    <row r="113">
      <c r="A113" s="338">
        <v>44846.0</v>
      </c>
      <c r="B113" s="68" t="s">
        <v>45</v>
      </c>
      <c r="C113" s="68" t="s">
        <v>1</v>
      </c>
      <c r="D113" s="234" t="s">
        <v>510</v>
      </c>
      <c r="E113" s="338">
        <v>44847.0</v>
      </c>
      <c r="F113" s="68">
        <v>0.0</v>
      </c>
      <c r="G113" s="68">
        <v>0.0</v>
      </c>
      <c r="H113" s="68">
        <v>0.0</v>
      </c>
      <c r="I113" s="68">
        <v>0.0</v>
      </c>
      <c r="J113" s="68">
        <v>0.0</v>
      </c>
      <c r="K113" s="68">
        <v>0.0</v>
      </c>
      <c r="L113" s="68" t="s">
        <v>25</v>
      </c>
    </row>
    <row r="114">
      <c r="A114" s="338">
        <v>44846.0</v>
      </c>
      <c r="B114" s="68" t="s">
        <v>54</v>
      </c>
      <c r="C114" s="68" t="s">
        <v>85</v>
      </c>
      <c r="D114" s="234" t="s">
        <v>510</v>
      </c>
      <c r="E114" s="338">
        <v>44847.0</v>
      </c>
      <c r="F114" s="339">
        <v>0.20833333333333334</v>
      </c>
      <c r="G114" s="339">
        <v>0.5208333333333334</v>
      </c>
      <c r="H114" s="68">
        <v>7.5</v>
      </c>
      <c r="I114" s="68">
        <v>0.0</v>
      </c>
      <c r="J114" s="68">
        <v>6.5</v>
      </c>
      <c r="K114" s="68">
        <v>1.0</v>
      </c>
    </row>
    <row r="115">
      <c r="A115" s="338">
        <v>44846.0</v>
      </c>
      <c r="B115" s="68" t="s">
        <v>403</v>
      </c>
      <c r="C115" s="68" t="s">
        <v>85</v>
      </c>
      <c r="D115" s="234" t="s">
        <v>510</v>
      </c>
      <c r="E115" s="338">
        <v>44847.0</v>
      </c>
      <c r="F115" s="68">
        <v>0.0</v>
      </c>
      <c r="G115" s="68">
        <v>0.0</v>
      </c>
      <c r="H115" s="68">
        <v>0.0</v>
      </c>
      <c r="I115" s="68">
        <v>0.0</v>
      </c>
      <c r="J115" s="68">
        <v>0.0</v>
      </c>
      <c r="K115" s="68">
        <v>0.0</v>
      </c>
      <c r="L115" s="68" t="s">
        <v>25</v>
      </c>
    </row>
    <row r="116">
      <c r="A116" s="338">
        <v>44846.0</v>
      </c>
      <c r="B116" s="68" t="s">
        <v>69</v>
      </c>
      <c r="C116" s="68" t="s">
        <v>85</v>
      </c>
      <c r="D116" s="234" t="s">
        <v>510</v>
      </c>
      <c r="E116" s="338">
        <v>44847.0</v>
      </c>
      <c r="F116" s="339">
        <v>0.25</v>
      </c>
      <c r="G116" s="339">
        <v>0.5416666666666666</v>
      </c>
      <c r="H116" s="68">
        <v>7.0</v>
      </c>
      <c r="I116" s="68">
        <v>0.0</v>
      </c>
      <c r="J116" s="68">
        <v>7.0</v>
      </c>
      <c r="K116" s="68">
        <v>0.0</v>
      </c>
    </row>
    <row r="117">
      <c r="A117" s="338">
        <v>44847.0</v>
      </c>
      <c r="B117" s="68" t="s">
        <v>50</v>
      </c>
      <c r="C117" s="68" t="s">
        <v>85</v>
      </c>
      <c r="D117" s="234" t="s">
        <v>510</v>
      </c>
      <c r="E117" s="338">
        <v>44847.0</v>
      </c>
      <c r="F117" s="339">
        <v>0.9166666666666666</v>
      </c>
      <c r="G117" s="339">
        <v>0.25</v>
      </c>
      <c r="H117" s="68">
        <v>8.0</v>
      </c>
      <c r="I117" s="68">
        <v>0.0</v>
      </c>
      <c r="J117" s="68">
        <v>0.0</v>
      </c>
      <c r="K117" s="68">
        <v>8.0</v>
      </c>
    </row>
    <row r="118">
      <c r="A118" s="338">
        <v>44847.0</v>
      </c>
      <c r="B118" s="68" t="s">
        <v>52</v>
      </c>
      <c r="C118" s="68" t="s">
        <v>499</v>
      </c>
      <c r="D118" s="234" t="s">
        <v>510</v>
      </c>
      <c r="E118" s="338">
        <v>44847.0</v>
      </c>
      <c r="F118" s="339">
        <v>0.9583333333333334</v>
      </c>
      <c r="G118" s="339">
        <v>0.375</v>
      </c>
      <c r="H118" s="68">
        <v>10.0</v>
      </c>
      <c r="I118" s="68">
        <v>2.0</v>
      </c>
      <c r="J118" s="68">
        <v>1.0</v>
      </c>
      <c r="K118" s="68">
        <v>7.0</v>
      </c>
    </row>
    <row r="119">
      <c r="A119" s="338">
        <v>44847.0</v>
      </c>
      <c r="B119" s="68" t="s">
        <v>18</v>
      </c>
      <c r="C119" s="68" t="s">
        <v>1</v>
      </c>
      <c r="D119" s="234" t="s">
        <v>510</v>
      </c>
      <c r="E119" s="338">
        <v>44847.0</v>
      </c>
      <c r="F119" s="339">
        <v>0.9375</v>
      </c>
      <c r="G119" s="339">
        <v>0.20833333333333334</v>
      </c>
      <c r="H119" s="68">
        <v>6.5</v>
      </c>
      <c r="I119" s="68">
        <v>0.0</v>
      </c>
      <c r="J119" s="68">
        <v>0.0</v>
      </c>
      <c r="K119" s="68">
        <v>6.5</v>
      </c>
    </row>
    <row r="120">
      <c r="A120" s="338">
        <v>44847.0</v>
      </c>
      <c r="B120" s="68" t="s">
        <v>123</v>
      </c>
      <c r="C120" s="68" t="s">
        <v>23</v>
      </c>
      <c r="D120" s="234" t="s">
        <v>512</v>
      </c>
      <c r="E120" s="338">
        <v>44848.0</v>
      </c>
      <c r="F120" s="339">
        <v>0.020833333333333332</v>
      </c>
      <c r="G120" s="339">
        <v>0.25</v>
      </c>
      <c r="H120" s="68">
        <v>5.5</v>
      </c>
      <c r="I120" s="68">
        <v>0.0</v>
      </c>
      <c r="J120" s="68">
        <v>0.0</v>
      </c>
      <c r="K120" s="68">
        <v>5.5</v>
      </c>
    </row>
    <row r="121">
      <c r="A121" s="338">
        <v>44847.0</v>
      </c>
      <c r="B121" s="68" t="s">
        <v>501</v>
      </c>
      <c r="C121" s="68" t="s">
        <v>23</v>
      </c>
      <c r="D121" s="234" t="s">
        <v>512</v>
      </c>
      <c r="E121" s="338">
        <v>44848.0</v>
      </c>
      <c r="F121" s="339">
        <v>0.25</v>
      </c>
      <c r="G121" s="339">
        <v>0.4583333333333333</v>
      </c>
      <c r="H121" s="68">
        <v>5.0</v>
      </c>
      <c r="I121" s="68">
        <v>0.0</v>
      </c>
      <c r="J121" s="68">
        <v>5.0</v>
      </c>
      <c r="K121" s="68">
        <v>0.0</v>
      </c>
    </row>
    <row r="122">
      <c r="A122" s="338">
        <v>44847.0</v>
      </c>
      <c r="B122" s="68" t="s">
        <v>45</v>
      </c>
      <c r="C122" s="68" t="s">
        <v>1</v>
      </c>
      <c r="D122" s="234" t="s">
        <v>512</v>
      </c>
      <c r="E122" s="338">
        <v>44848.0</v>
      </c>
      <c r="F122" s="339">
        <v>0.20833333333333334</v>
      </c>
      <c r="G122" s="339">
        <v>0.4583333333333333</v>
      </c>
      <c r="H122" s="68">
        <v>6.0</v>
      </c>
      <c r="I122" s="68">
        <v>0.0</v>
      </c>
      <c r="J122" s="68">
        <v>5.0</v>
      </c>
      <c r="K122" s="68">
        <v>1.0</v>
      </c>
    </row>
    <row r="123">
      <c r="A123" s="338">
        <v>44847.0</v>
      </c>
      <c r="B123" s="68" t="s">
        <v>54</v>
      </c>
      <c r="C123" s="68" t="s">
        <v>85</v>
      </c>
      <c r="D123" s="234" t="s">
        <v>512</v>
      </c>
      <c r="E123" s="338">
        <v>44848.0</v>
      </c>
      <c r="F123" s="68">
        <v>0.0</v>
      </c>
      <c r="G123" s="68">
        <v>0.0</v>
      </c>
      <c r="H123" s="68">
        <v>0.0</v>
      </c>
      <c r="I123" s="68">
        <v>0.0</v>
      </c>
      <c r="J123" s="68">
        <v>0.0</v>
      </c>
      <c r="K123" s="68">
        <v>0.0</v>
      </c>
      <c r="L123" s="68" t="s">
        <v>25</v>
      </c>
    </row>
    <row r="124">
      <c r="A124" s="338">
        <v>44847.0</v>
      </c>
      <c r="B124" s="68" t="s">
        <v>403</v>
      </c>
      <c r="C124" s="68" t="s">
        <v>85</v>
      </c>
      <c r="D124" s="234" t="s">
        <v>512</v>
      </c>
      <c r="E124" s="338">
        <v>44848.0</v>
      </c>
      <c r="F124" s="339">
        <v>0.20833333333333334</v>
      </c>
      <c r="G124" s="339">
        <v>0.5208333333333334</v>
      </c>
      <c r="H124" s="68">
        <v>7.5</v>
      </c>
      <c r="I124" s="68">
        <v>0.0</v>
      </c>
      <c r="J124" s="68">
        <v>6.5</v>
      </c>
      <c r="K124" s="68">
        <v>1.0</v>
      </c>
    </row>
    <row r="125">
      <c r="A125" s="338">
        <v>44847.0</v>
      </c>
      <c r="B125" s="68" t="s">
        <v>69</v>
      </c>
      <c r="C125" s="68" t="s">
        <v>85</v>
      </c>
      <c r="D125" s="234" t="s">
        <v>512</v>
      </c>
      <c r="E125" s="338">
        <v>44848.0</v>
      </c>
      <c r="F125" s="339">
        <v>0.25</v>
      </c>
      <c r="G125" s="339">
        <v>0.5416666666666666</v>
      </c>
      <c r="H125" s="68">
        <v>7.0</v>
      </c>
      <c r="I125" s="68">
        <v>0.0</v>
      </c>
      <c r="J125" s="68">
        <v>7.0</v>
      </c>
      <c r="K125" s="68">
        <v>0.0</v>
      </c>
    </row>
    <row r="126">
      <c r="A126" s="338">
        <v>44848.0</v>
      </c>
      <c r="B126" s="68" t="s">
        <v>50</v>
      </c>
      <c r="C126" s="68" t="s">
        <v>85</v>
      </c>
      <c r="D126" s="234" t="s">
        <v>512</v>
      </c>
      <c r="E126" s="338">
        <v>44848.0</v>
      </c>
      <c r="F126" s="339">
        <v>0.9166666666666666</v>
      </c>
      <c r="G126" s="339">
        <v>0.25</v>
      </c>
      <c r="H126" s="68">
        <v>8.0</v>
      </c>
      <c r="I126" s="68">
        <v>0.0</v>
      </c>
      <c r="J126" s="68">
        <v>0.0</v>
      </c>
      <c r="K126" s="68">
        <v>8.0</v>
      </c>
    </row>
    <row r="127">
      <c r="A127" s="338">
        <v>44848.0</v>
      </c>
      <c r="B127" s="68" t="s">
        <v>18</v>
      </c>
      <c r="C127" s="68" t="s">
        <v>1</v>
      </c>
      <c r="D127" s="234" t="s">
        <v>512</v>
      </c>
      <c r="E127" s="338">
        <v>44848.0</v>
      </c>
      <c r="F127" s="339">
        <v>0.9375</v>
      </c>
      <c r="G127" s="339">
        <v>0.20833333333333334</v>
      </c>
      <c r="H127" s="68">
        <v>6.5</v>
      </c>
      <c r="I127" s="68">
        <v>0.0</v>
      </c>
      <c r="J127" s="68">
        <v>0.0</v>
      </c>
      <c r="K127" s="68">
        <v>6.5</v>
      </c>
    </row>
    <row r="128">
      <c r="A128" s="338">
        <v>44848.0</v>
      </c>
      <c r="B128" s="68" t="s">
        <v>123</v>
      </c>
      <c r="C128" s="68" t="s">
        <v>23</v>
      </c>
      <c r="D128" s="234" t="s">
        <v>513</v>
      </c>
      <c r="E128" s="338">
        <v>44849.0</v>
      </c>
      <c r="F128" s="339">
        <v>0.020833333333333332</v>
      </c>
      <c r="G128" s="339">
        <v>0.25</v>
      </c>
      <c r="H128" s="68">
        <v>5.5</v>
      </c>
      <c r="I128" s="68">
        <v>0.0</v>
      </c>
      <c r="J128" s="68">
        <v>0.0</v>
      </c>
      <c r="K128" s="68">
        <v>5.5</v>
      </c>
    </row>
    <row r="129">
      <c r="A129" s="338">
        <v>44848.0</v>
      </c>
      <c r="B129" s="68" t="s">
        <v>52</v>
      </c>
      <c r="C129" s="68" t="s">
        <v>499</v>
      </c>
      <c r="D129" s="234" t="s">
        <v>513</v>
      </c>
      <c r="E129" s="338">
        <v>44849.0</v>
      </c>
      <c r="F129" s="68">
        <v>0.0</v>
      </c>
      <c r="G129" s="68">
        <v>0.0</v>
      </c>
      <c r="H129" s="68">
        <v>0.0</v>
      </c>
      <c r="I129" s="68">
        <v>0.0</v>
      </c>
      <c r="J129" s="68">
        <v>0.0</v>
      </c>
      <c r="K129" s="68">
        <v>0.0</v>
      </c>
      <c r="L129" s="68" t="s">
        <v>258</v>
      </c>
    </row>
    <row r="130">
      <c r="A130" s="338">
        <v>44848.0</v>
      </c>
      <c r="B130" s="68" t="s">
        <v>501</v>
      </c>
      <c r="C130" s="68" t="s">
        <v>23</v>
      </c>
      <c r="D130" s="234" t="s">
        <v>513</v>
      </c>
      <c r="E130" s="338">
        <v>44849.0</v>
      </c>
      <c r="F130" s="339">
        <v>0.25</v>
      </c>
      <c r="G130" s="339">
        <v>0.4583333333333333</v>
      </c>
      <c r="H130" s="68">
        <v>5.0</v>
      </c>
      <c r="I130" s="68">
        <v>0.0</v>
      </c>
      <c r="J130" s="68">
        <v>5.0</v>
      </c>
      <c r="K130" s="68">
        <v>0.0</v>
      </c>
    </row>
    <row r="131">
      <c r="A131" s="338">
        <v>44848.0</v>
      </c>
      <c r="B131" s="68" t="s">
        <v>45</v>
      </c>
      <c r="C131" s="68" t="s">
        <v>1</v>
      </c>
      <c r="D131" s="234" t="s">
        <v>513</v>
      </c>
      <c r="E131" s="338">
        <v>44849.0</v>
      </c>
      <c r="F131" s="339">
        <v>0.20833333333333334</v>
      </c>
      <c r="G131" s="339">
        <v>0.0</v>
      </c>
      <c r="H131" s="68">
        <v>7.0</v>
      </c>
      <c r="I131" s="68">
        <v>0.0</v>
      </c>
      <c r="J131" s="68">
        <v>6.0</v>
      </c>
      <c r="K131" s="68">
        <v>1.0</v>
      </c>
    </row>
    <row r="132">
      <c r="A132" s="338">
        <v>44848.0</v>
      </c>
      <c r="B132" s="68" t="s">
        <v>69</v>
      </c>
      <c r="C132" s="68" t="s">
        <v>85</v>
      </c>
      <c r="D132" s="234" t="s">
        <v>513</v>
      </c>
      <c r="E132" s="338">
        <v>44849.0</v>
      </c>
      <c r="F132" s="68">
        <v>0.0</v>
      </c>
      <c r="G132" s="68">
        <v>0.0</v>
      </c>
      <c r="H132" s="68">
        <v>0.0</v>
      </c>
      <c r="I132" s="68">
        <v>0.0</v>
      </c>
      <c r="J132" s="68">
        <v>0.0</v>
      </c>
      <c r="K132" s="68">
        <v>0.0</v>
      </c>
      <c r="L132" s="68" t="s">
        <v>25</v>
      </c>
    </row>
    <row r="133">
      <c r="A133" s="338">
        <v>44848.0</v>
      </c>
      <c r="B133" s="68" t="s">
        <v>54</v>
      </c>
      <c r="C133" s="68" t="s">
        <v>85</v>
      </c>
      <c r="D133" s="234" t="s">
        <v>513</v>
      </c>
      <c r="E133" s="338">
        <v>44849.0</v>
      </c>
      <c r="F133" s="339">
        <v>0.20833333333333334</v>
      </c>
      <c r="G133" s="339">
        <v>0.5416666666666666</v>
      </c>
      <c r="H133" s="68">
        <v>8.0</v>
      </c>
      <c r="I133" s="68">
        <v>0.0</v>
      </c>
      <c r="J133" s="68">
        <v>7.0</v>
      </c>
      <c r="K133" s="68">
        <v>1.0</v>
      </c>
    </row>
    <row r="134">
      <c r="A134" s="338">
        <v>44848.0</v>
      </c>
      <c r="B134" s="68" t="s">
        <v>403</v>
      </c>
      <c r="C134" s="68" t="s">
        <v>85</v>
      </c>
      <c r="D134" s="234" t="s">
        <v>513</v>
      </c>
      <c r="E134" s="338">
        <v>44849.0</v>
      </c>
      <c r="F134" s="339">
        <v>0.25</v>
      </c>
      <c r="G134" s="339">
        <v>0.5833333333333334</v>
      </c>
      <c r="H134" s="68">
        <v>8.0</v>
      </c>
      <c r="I134" s="68">
        <v>0.0</v>
      </c>
      <c r="J134" s="68">
        <v>8.0</v>
      </c>
      <c r="K134" s="68">
        <v>0.0</v>
      </c>
    </row>
    <row r="135">
      <c r="A135" s="338">
        <v>44849.0</v>
      </c>
      <c r="B135" s="68" t="s">
        <v>50</v>
      </c>
      <c r="C135" s="68" t="s">
        <v>85</v>
      </c>
      <c r="D135" s="234" t="s">
        <v>513</v>
      </c>
      <c r="E135" s="338">
        <v>44849.0</v>
      </c>
      <c r="F135" s="339">
        <v>0.9166666666666666</v>
      </c>
      <c r="G135" s="339">
        <v>0.25</v>
      </c>
      <c r="H135" s="68">
        <v>8.0</v>
      </c>
      <c r="I135" s="68">
        <v>0.0</v>
      </c>
      <c r="J135" s="68">
        <v>0.0</v>
      </c>
      <c r="K135" s="68">
        <v>8.0</v>
      </c>
    </row>
    <row r="136">
      <c r="A136" s="338">
        <v>44849.0</v>
      </c>
      <c r="B136" s="68" t="s">
        <v>18</v>
      </c>
      <c r="C136" s="68" t="s">
        <v>1</v>
      </c>
      <c r="D136" s="234" t="s">
        <v>513</v>
      </c>
      <c r="E136" s="338">
        <v>44849.0</v>
      </c>
      <c r="F136" s="339">
        <v>0.9375</v>
      </c>
      <c r="G136" s="339">
        <v>0.20833333333333334</v>
      </c>
      <c r="H136" s="68">
        <v>6.5</v>
      </c>
      <c r="I136" s="68">
        <v>0.0</v>
      </c>
      <c r="J136" s="68">
        <v>0.0</v>
      </c>
      <c r="K136" s="68">
        <v>6.5</v>
      </c>
    </row>
    <row r="137">
      <c r="A137" s="338"/>
      <c r="D137" s="234"/>
      <c r="E137" s="338"/>
      <c r="F137" s="339"/>
      <c r="G137" s="339"/>
    </row>
    <row r="138">
      <c r="A138" s="338"/>
      <c r="D138" s="234"/>
      <c r="E138" s="338"/>
      <c r="F138" s="339"/>
      <c r="G138" s="339"/>
    </row>
    <row r="139">
      <c r="A139" s="338"/>
      <c r="D139" s="234"/>
      <c r="E139" s="338"/>
      <c r="F139" s="339"/>
      <c r="G139" s="339"/>
    </row>
    <row r="140">
      <c r="A140" s="338"/>
      <c r="D140" s="234"/>
      <c r="E140" s="338"/>
    </row>
    <row r="141">
      <c r="A141" s="338"/>
      <c r="D141" s="234"/>
      <c r="E141" s="338"/>
      <c r="F141" s="339"/>
      <c r="G141" s="339"/>
    </row>
    <row r="142">
      <c r="A142" s="338"/>
      <c r="D142" s="234"/>
      <c r="E142" s="338"/>
      <c r="F142" s="339"/>
      <c r="G142" s="339"/>
    </row>
    <row r="143">
      <c r="A143" s="338"/>
      <c r="D143" s="234"/>
      <c r="E143" s="338"/>
      <c r="F143" s="339"/>
      <c r="G143" s="339"/>
    </row>
    <row r="144">
      <c r="A144" s="338"/>
      <c r="D144" s="234"/>
      <c r="E144" s="338"/>
      <c r="F144" s="339"/>
      <c r="G144" s="339"/>
    </row>
    <row r="145">
      <c r="A145" s="338"/>
      <c r="D145" s="234"/>
      <c r="E145" s="338"/>
      <c r="F145" s="339"/>
      <c r="G145" s="339"/>
    </row>
    <row r="146">
      <c r="A146" s="338"/>
      <c r="D146" s="234"/>
      <c r="E146" s="338"/>
      <c r="F146" s="339"/>
      <c r="G146" s="339"/>
    </row>
    <row r="147">
      <c r="A147" s="338"/>
      <c r="D147" s="340"/>
      <c r="E147" s="338"/>
      <c r="F147" s="339"/>
      <c r="G147" s="339"/>
    </row>
    <row r="148">
      <c r="B148" s="346"/>
      <c r="C148" s="329"/>
      <c r="D148" s="347"/>
      <c r="E148" s="338"/>
      <c r="F148" s="339"/>
      <c r="G148" s="339"/>
    </row>
    <row r="149">
      <c r="B149" s="346"/>
      <c r="C149" s="329"/>
      <c r="D149" s="347"/>
      <c r="E149" s="338"/>
      <c r="F149" s="339"/>
      <c r="G149" s="339"/>
    </row>
    <row r="150">
      <c r="A150" s="338"/>
      <c r="B150" s="336"/>
      <c r="C150" s="336"/>
      <c r="D150" s="348"/>
      <c r="E150" s="338"/>
      <c r="F150" s="339"/>
      <c r="G150" s="339"/>
    </row>
    <row r="151">
      <c r="A151" s="338"/>
      <c r="D151" s="340"/>
      <c r="E151" s="338"/>
    </row>
    <row r="175">
      <c r="H175" s="223">
        <f>SUM(H15,H30,H48,H57,H66,H75,H93,H101,H110,H119,H127,H136)</f>
        <v>68.5</v>
      </c>
    </row>
    <row r="176">
      <c r="H176" s="223">
        <f>SUM(H5,H13,H22,H41,H50,H59,H67,H76,H85,H102,H111,H120,H128)</f>
        <v>71.5</v>
      </c>
    </row>
  </sheetData>
  <autoFilter ref="$A$1:$AC$176">
    <filterColumn colId="4">
      <filters blank="1">
        <filter val="1-Oct-22"/>
        <filter val="2-Oct-22"/>
        <filter val="9-Sep-22"/>
        <filter val="4-Oct-22"/>
        <filter val="5-Oct-22"/>
        <filter val="6-Oct-22"/>
        <filter val="3-Oct-22"/>
        <filter val="3-Sep-22"/>
        <filter val="14-Oct-22"/>
        <filter val="15-Oct-22"/>
        <filter val="7-Oct-22"/>
        <filter val="8-Oct-22"/>
        <filter val="9-Oct-22"/>
        <filter val="11-Oct-22"/>
        <filter val="10-Oct-22"/>
        <filter val="12-Oct-22"/>
        <filter val="13-Oct-22"/>
      </filters>
    </filterColumn>
  </autoFilter>
  <conditionalFormatting sqref="F2:F149 G2:G150 H2:J148 K2:K145">
    <cfRule type="expression" dxfId="0" priority="1">
      <formula>MOD</formula>
    </cfRule>
  </conditionalFormatting>
  <conditionalFormatting sqref="F2:F149 G2:G150 H2:K2 H11:K11 H14:K15 H17:K34 H36:J148 K36:K145 F152:F154 G152:G156 H152:K153 F156">
    <cfRule type="expression" dxfId="0" priority="2">
      <formula>MOD</formula>
    </cfRule>
  </conditionalFormatting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44851.0</v>
      </c>
      <c r="D4" s="352" t="s">
        <v>25</v>
      </c>
      <c r="E4" s="353" t="s">
        <v>25</v>
      </c>
      <c r="F4" s="275" t="s">
        <v>22</v>
      </c>
      <c r="G4" s="37">
        <v>44852.0</v>
      </c>
      <c r="H4" s="352" t="s">
        <v>523</v>
      </c>
      <c r="I4" s="354" t="s">
        <v>524</v>
      </c>
      <c r="J4" s="38" t="s">
        <v>24</v>
      </c>
      <c r="K4" s="37">
        <v>44853.0</v>
      </c>
      <c r="L4" s="352" t="s">
        <v>523</v>
      </c>
      <c r="M4" s="354" t="s">
        <v>524</v>
      </c>
      <c r="N4" s="275" t="s">
        <v>26</v>
      </c>
      <c r="O4" s="37">
        <v>44854.0</v>
      </c>
      <c r="P4" s="352" t="s">
        <v>525</v>
      </c>
      <c r="Q4" s="354" t="s">
        <v>526</v>
      </c>
      <c r="R4" s="275" t="s">
        <v>56</v>
      </c>
      <c r="S4" s="37">
        <v>44855.0</v>
      </c>
      <c r="T4" s="352" t="s">
        <v>525</v>
      </c>
      <c r="U4" s="354" t="s">
        <v>526</v>
      </c>
      <c r="V4" s="275" t="s">
        <v>57</v>
      </c>
      <c r="W4" s="37">
        <v>44856.0</v>
      </c>
      <c r="X4" s="352" t="s">
        <v>525</v>
      </c>
      <c r="Y4" s="354" t="s">
        <v>526</v>
      </c>
      <c r="Z4" s="275" t="s">
        <v>93</v>
      </c>
      <c r="AA4" s="37">
        <v>44857.0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44852.0</v>
      </c>
      <c r="D5" s="352" t="s">
        <v>23</v>
      </c>
      <c r="E5" s="353" t="s">
        <v>23</v>
      </c>
      <c r="F5" s="275" t="s">
        <v>46</v>
      </c>
      <c r="G5" s="37">
        <v>44853.0</v>
      </c>
      <c r="H5" s="352" t="s">
        <v>23</v>
      </c>
      <c r="I5" s="353" t="s">
        <v>23</v>
      </c>
      <c r="J5" s="38" t="s">
        <v>36</v>
      </c>
      <c r="K5" s="37">
        <v>44854.0</v>
      </c>
      <c r="L5" s="352" t="s">
        <v>25</v>
      </c>
      <c r="M5" s="353" t="s">
        <v>25</v>
      </c>
      <c r="N5" s="275" t="s">
        <v>37</v>
      </c>
      <c r="O5" s="37">
        <v>44855.0</v>
      </c>
      <c r="P5" s="352" t="s">
        <v>465</v>
      </c>
      <c r="Q5" s="354" t="s">
        <v>466</v>
      </c>
      <c r="R5" s="275" t="s">
        <v>40</v>
      </c>
      <c r="S5" s="37">
        <v>44856.0</v>
      </c>
      <c r="T5" s="352" t="s">
        <v>527</v>
      </c>
      <c r="U5" s="354" t="s">
        <v>528</v>
      </c>
      <c r="V5" s="275" t="s">
        <v>43</v>
      </c>
      <c r="W5" s="37">
        <v>44857.0</v>
      </c>
      <c r="X5" s="352" t="s">
        <v>527</v>
      </c>
      <c r="Y5" s="354" t="s">
        <v>528</v>
      </c>
      <c r="Z5" s="275" t="s">
        <v>44</v>
      </c>
      <c r="AA5" s="37">
        <v>44858.0</v>
      </c>
      <c r="AB5" s="38" t="s">
        <v>25</v>
      </c>
      <c r="AC5" s="108" t="s">
        <v>25</v>
      </c>
    </row>
    <row r="6">
      <c r="A6" s="355" t="s">
        <v>52</v>
      </c>
      <c r="B6" s="275" t="s">
        <v>19</v>
      </c>
      <c r="C6" s="37">
        <v>44851.0</v>
      </c>
      <c r="D6" s="352" t="s">
        <v>523</v>
      </c>
      <c r="E6" s="354" t="s">
        <v>524</v>
      </c>
      <c r="F6" s="124"/>
      <c r="G6" s="124"/>
      <c r="H6" s="124"/>
      <c r="I6" s="124"/>
      <c r="J6" s="124"/>
      <c r="K6" s="124"/>
      <c r="L6" s="7"/>
      <c r="M6" s="124"/>
      <c r="N6" s="7"/>
      <c r="O6" s="7"/>
      <c r="P6" s="352"/>
      <c r="Q6" s="354"/>
      <c r="R6" s="7"/>
      <c r="S6" s="7"/>
      <c r="T6" s="140"/>
      <c r="U6" s="140"/>
      <c r="V6" s="7"/>
      <c r="W6" s="7"/>
      <c r="X6" s="7"/>
      <c r="Y6" s="124"/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19</v>
      </c>
      <c r="C10" s="37">
        <v>44851.0</v>
      </c>
      <c r="D10" s="38" t="s">
        <v>1</v>
      </c>
      <c r="E10" s="108" t="s">
        <v>1</v>
      </c>
      <c r="F10" s="275" t="s">
        <v>22</v>
      </c>
      <c r="G10" s="37">
        <v>44852.0</v>
      </c>
      <c r="H10" s="352" t="s">
        <v>31</v>
      </c>
      <c r="I10" s="353" t="s">
        <v>31</v>
      </c>
      <c r="J10" s="38" t="s">
        <v>24</v>
      </c>
      <c r="K10" s="37">
        <v>44853.0</v>
      </c>
      <c r="L10" s="38" t="s">
        <v>529</v>
      </c>
      <c r="M10" s="108" t="s">
        <v>530</v>
      </c>
      <c r="N10" s="275" t="s">
        <v>26</v>
      </c>
      <c r="O10" s="37">
        <v>44854.0</v>
      </c>
      <c r="P10" s="352" t="s">
        <v>31</v>
      </c>
      <c r="Q10" s="353" t="s">
        <v>31</v>
      </c>
      <c r="R10" s="275" t="s">
        <v>56</v>
      </c>
      <c r="S10" s="37">
        <v>44856.0</v>
      </c>
      <c r="T10" s="38" t="s">
        <v>211</v>
      </c>
      <c r="U10" s="108" t="s">
        <v>66</v>
      </c>
      <c r="V10" s="275" t="s">
        <v>43</v>
      </c>
      <c r="W10" s="37">
        <v>44857.0</v>
      </c>
      <c r="X10" s="38" t="s">
        <v>25</v>
      </c>
      <c r="Y10" s="108" t="s">
        <v>25</v>
      </c>
      <c r="Z10" s="38" t="s">
        <v>44</v>
      </c>
      <c r="AA10" s="37">
        <v>44858.0</v>
      </c>
      <c r="AB10" s="38" t="s">
        <v>247</v>
      </c>
      <c r="AC10" s="108" t="s">
        <v>127</v>
      </c>
    </row>
    <row r="11">
      <c r="A11" s="100"/>
      <c r="B11" s="101"/>
      <c r="C11" s="101"/>
      <c r="D11" s="6" t="s">
        <v>85</v>
      </c>
      <c r="E11" s="4"/>
      <c r="F11" s="102"/>
      <c r="G11" s="102"/>
      <c r="H11" s="102"/>
      <c r="I11" s="358" t="s">
        <v>0</v>
      </c>
      <c r="N11" s="359"/>
      <c r="O11" s="359"/>
      <c r="P11" s="359"/>
      <c r="Q11" s="360"/>
      <c r="R11" s="359"/>
      <c r="S11" s="359"/>
      <c r="T11" s="6" t="s">
        <v>85</v>
      </c>
      <c r="U11" s="4"/>
      <c r="V11" s="359"/>
      <c r="W11" s="359"/>
      <c r="X11" s="359"/>
      <c r="Y11" s="360"/>
      <c r="Z11" s="359"/>
      <c r="AA11" s="359"/>
      <c r="AB11" s="359"/>
      <c r="AC11" s="360"/>
    </row>
    <row r="12">
      <c r="A12" s="7"/>
      <c r="B12" s="350"/>
      <c r="C12" s="350"/>
      <c r="D12" s="124"/>
      <c r="E12" s="351">
        <v>44774.0</v>
      </c>
      <c r="F12" s="124"/>
      <c r="G12" s="124"/>
      <c r="H12" s="124"/>
      <c r="I12" s="351">
        <v>44775.0</v>
      </c>
      <c r="J12" s="124"/>
      <c r="K12" s="124"/>
      <c r="L12" s="124"/>
      <c r="M12" s="351">
        <v>44776.0</v>
      </c>
      <c r="N12" s="124"/>
      <c r="O12" s="124"/>
      <c r="P12" s="124"/>
      <c r="Q12" s="351">
        <v>44777.0</v>
      </c>
      <c r="R12" s="124"/>
      <c r="S12" s="124"/>
      <c r="T12" s="124"/>
      <c r="U12" s="351">
        <v>44778.0</v>
      </c>
      <c r="V12" s="124"/>
      <c r="W12" s="124"/>
      <c r="X12" s="124"/>
      <c r="Y12" s="351">
        <v>44779.0</v>
      </c>
      <c r="Z12" s="124"/>
      <c r="AA12" s="124"/>
      <c r="AB12" s="124"/>
      <c r="AC12" s="351">
        <v>44780.0</v>
      </c>
    </row>
    <row r="13">
      <c r="A13" s="107"/>
      <c r="B13" s="26"/>
      <c r="C13" s="26"/>
      <c r="D13" s="26" t="s">
        <v>2</v>
      </c>
      <c r="E13" s="26" t="s">
        <v>3</v>
      </c>
      <c r="F13" s="26"/>
      <c r="G13" s="26"/>
      <c r="H13" s="26" t="s">
        <v>2</v>
      </c>
      <c r="I13" s="26" t="s">
        <v>7</v>
      </c>
      <c r="J13" s="26"/>
      <c r="K13" s="26"/>
      <c r="L13" s="26" t="s">
        <v>2</v>
      </c>
      <c r="M13" s="26" t="s">
        <v>8</v>
      </c>
      <c r="N13" s="26"/>
      <c r="O13" s="26"/>
      <c r="P13" s="26" t="s">
        <v>2</v>
      </c>
      <c r="Q13" s="26" t="s">
        <v>9</v>
      </c>
      <c r="R13" s="26"/>
      <c r="S13" s="26"/>
      <c r="T13" s="26" t="s">
        <v>2</v>
      </c>
      <c r="U13" s="26" t="s">
        <v>10</v>
      </c>
      <c r="V13" s="26"/>
      <c r="W13" s="26"/>
      <c r="X13" s="26" t="s">
        <v>2</v>
      </c>
      <c r="Y13" s="26" t="s">
        <v>11</v>
      </c>
      <c r="Z13" s="26"/>
      <c r="AA13" s="26"/>
      <c r="AB13" s="26" t="s">
        <v>2</v>
      </c>
      <c r="AC13" s="26" t="s">
        <v>12</v>
      </c>
    </row>
    <row r="14">
      <c r="A14" s="35" t="s">
        <v>54</v>
      </c>
      <c r="B14" s="41" t="s">
        <v>19</v>
      </c>
      <c r="C14" s="37">
        <v>44851.0</v>
      </c>
      <c r="D14" s="38" t="s">
        <v>25</v>
      </c>
      <c r="E14" s="108" t="s">
        <v>25</v>
      </c>
      <c r="F14" s="38" t="s">
        <v>22</v>
      </c>
      <c r="G14" s="37">
        <v>44852.0</v>
      </c>
      <c r="H14" s="38" t="s">
        <v>25</v>
      </c>
      <c r="I14" s="108" t="s">
        <v>25</v>
      </c>
      <c r="J14" s="38" t="s">
        <v>24</v>
      </c>
      <c r="K14" s="37">
        <v>44853.0</v>
      </c>
      <c r="L14" s="38" t="s">
        <v>278</v>
      </c>
      <c r="M14" s="108" t="s">
        <v>92</v>
      </c>
      <c r="N14" s="38" t="s">
        <v>26</v>
      </c>
      <c r="O14" s="37">
        <v>44854.0</v>
      </c>
      <c r="P14" s="38" t="s">
        <v>25</v>
      </c>
      <c r="Q14" s="108" t="s">
        <v>25</v>
      </c>
      <c r="R14" s="38" t="s">
        <v>56</v>
      </c>
      <c r="S14" s="37">
        <v>44855.0</v>
      </c>
      <c r="T14" s="38" t="s">
        <v>278</v>
      </c>
      <c r="U14" s="108" t="s">
        <v>92</v>
      </c>
      <c r="V14" s="38" t="s">
        <v>57</v>
      </c>
      <c r="W14" s="37">
        <v>44856.0</v>
      </c>
      <c r="X14" s="38" t="s">
        <v>278</v>
      </c>
      <c r="Y14" s="108" t="s">
        <v>92</v>
      </c>
      <c r="Z14" s="275" t="s">
        <v>93</v>
      </c>
      <c r="AA14" s="37">
        <v>44857.0</v>
      </c>
      <c r="AB14" s="38" t="s">
        <v>531</v>
      </c>
      <c r="AC14" s="108" t="s">
        <v>532</v>
      </c>
    </row>
    <row r="15">
      <c r="A15" s="35" t="s">
        <v>176</v>
      </c>
      <c r="B15" s="41" t="s">
        <v>19</v>
      </c>
      <c r="C15" s="37">
        <v>44851.0</v>
      </c>
      <c r="D15" s="38" t="s">
        <v>278</v>
      </c>
      <c r="E15" s="108" t="s">
        <v>92</v>
      </c>
      <c r="F15" s="38" t="s">
        <v>46</v>
      </c>
      <c r="G15" s="37">
        <v>44853.0</v>
      </c>
      <c r="H15" s="38" t="s">
        <v>112</v>
      </c>
      <c r="I15" s="108" t="s">
        <v>71</v>
      </c>
      <c r="J15" s="38" t="s">
        <v>36</v>
      </c>
      <c r="K15" s="37">
        <v>44854.0</v>
      </c>
      <c r="L15" s="38" t="s">
        <v>112</v>
      </c>
      <c r="M15" s="108" t="s">
        <v>71</v>
      </c>
      <c r="N15" s="38" t="s">
        <v>37</v>
      </c>
      <c r="O15" s="37">
        <v>44855.0</v>
      </c>
      <c r="P15" s="38" t="s">
        <v>25</v>
      </c>
      <c r="Q15" s="108" t="s">
        <v>25</v>
      </c>
      <c r="R15" s="38" t="s">
        <v>40</v>
      </c>
      <c r="S15" s="37">
        <v>44856.0</v>
      </c>
      <c r="T15" s="38" t="s">
        <v>47</v>
      </c>
      <c r="U15" s="108" t="s">
        <v>318</v>
      </c>
      <c r="V15" s="38" t="s">
        <v>43</v>
      </c>
      <c r="W15" s="37">
        <v>44857.0</v>
      </c>
      <c r="X15" s="38" t="s">
        <v>213</v>
      </c>
      <c r="Y15" s="108" t="s">
        <v>225</v>
      </c>
      <c r="Z15" s="38" t="s">
        <v>44</v>
      </c>
      <c r="AA15" s="37">
        <v>44858.0</v>
      </c>
      <c r="AB15" s="38" t="s">
        <v>533</v>
      </c>
      <c r="AC15" s="108" t="s">
        <v>534</v>
      </c>
    </row>
    <row r="16">
      <c r="A16" s="109" t="s">
        <v>403</v>
      </c>
      <c r="B16" s="41" t="s">
        <v>33</v>
      </c>
      <c r="C16" s="37">
        <v>44852.0</v>
      </c>
      <c r="D16" s="38" t="s">
        <v>112</v>
      </c>
      <c r="E16" s="108" t="s">
        <v>71</v>
      </c>
      <c r="F16" s="38" t="s">
        <v>46</v>
      </c>
      <c r="G16" s="37">
        <v>44853.0</v>
      </c>
      <c r="H16" s="38" t="s">
        <v>25</v>
      </c>
      <c r="I16" s="108" t="s">
        <v>25</v>
      </c>
      <c r="J16" s="38" t="s">
        <v>36</v>
      </c>
      <c r="K16" s="37">
        <v>44854.0</v>
      </c>
      <c r="L16" s="38" t="s">
        <v>25</v>
      </c>
      <c r="M16" s="108" t="s">
        <v>25</v>
      </c>
      <c r="N16" s="38" t="s">
        <v>37</v>
      </c>
      <c r="O16" s="37">
        <v>44855.0</v>
      </c>
      <c r="P16" s="38" t="s">
        <v>112</v>
      </c>
      <c r="Q16" s="108" t="s">
        <v>71</v>
      </c>
      <c r="R16" s="38" t="s">
        <v>40</v>
      </c>
      <c r="S16" s="37">
        <v>44856.0</v>
      </c>
      <c r="T16" s="38" t="s">
        <v>281</v>
      </c>
      <c r="U16" s="108" t="s">
        <v>101</v>
      </c>
      <c r="V16" s="38" t="s">
        <v>43</v>
      </c>
      <c r="W16" s="37">
        <v>44857.0</v>
      </c>
      <c r="X16" s="38" t="s">
        <v>281</v>
      </c>
      <c r="Y16" s="108" t="s">
        <v>101</v>
      </c>
      <c r="Z16" s="38" t="s">
        <v>44</v>
      </c>
      <c r="AA16" s="37">
        <v>44858.0</v>
      </c>
      <c r="AB16" s="38" t="s">
        <v>128</v>
      </c>
      <c r="AC16" s="108" t="s">
        <v>202</v>
      </c>
    </row>
    <row r="17">
      <c r="A17" s="109" t="s">
        <v>69</v>
      </c>
      <c r="B17" s="41" t="s">
        <v>33</v>
      </c>
      <c r="C17" s="37">
        <v>44852.0</v>
      </c>
      <c r="D17" s="38" t="s">
        <v>201</v>
      </c>
      <c r="E17" s="108" t="s">
        <v>535</v>
      </c>
      <c r="F17" s="38" t="s">
        <v>46</v>
      </c>
      <c r="G17" s="37">
        <v>44853.0</v>
      </c>
      <c r="H17" s="38" t="s">
        <v>201</v>
      </c>
      <c r="I17" s="108" t="s">
        <v>535</v>
      </c>
      <c r="J17" s="38" t="s">
        <v>36</v>
      </c>
      <c r="K17" s="37">
        <v>44854.0</v>
      </c>
      <c r="L17" s="38" t="s">
        <v>201</v>
      </c>
      <c r="M17" s="108" t="s">
        <v>535</v>
      </c>
      <c r="N17" s="38" t="s">
        <v>37</v>
      </c>
      <c r="O17" s="37">
        <v>44855.0</v>
      </c>
      <c r="P17" s="38" t="s">
        <v>201</v>
      </c>
      <c r="Q17" s="108" t="s">
        <v>535</v>
      </c>
      <c r="R17" s="38" t="s">
        <v>40</v>
      </c>
      <c r="S17" s="37">
        <v>44856.0</v>
      </c>
      <c r="T17" s="38" t="s">
        <v>25</v>
      </c>
      <c r="U17" s="108" t="s">
        <v>25</v>
      </c>
      <c r="V17" s="38" t="s">
        <v>43</v>
      </c>
      <c r="W17" s="37">
        <v>44857.0</v>
      </c>
      <c r="X17" s="38" t="s">
        <v>25</v>
      </c>
      <c r="Y17" s="108" t="s">
        <v>25</v>
      </c>
      <c r="Z17" s="38" t="s">
        <v>44</v>
      </c>
      <c r="AA17" s="37">
        <v>44858.0</v>
      </c>
      <c r="AB17" s="38" t="s">
        <v>299</v>
      </c>
      <c r="AC17" s="108" t="s">
        <v>282</v>
      </c>
    </row>
    <row r="18">
      <c r="A18" s="35" t="s">
        <v>52</v>
      </c>
      <c r="B18" s="361"/>
      <c r="C18" s="361"/>
      <c r="D18" s="362"/>
      <c r="E18" s="362"/>
      <c r="F18" s="363" t="s">
        <v>22</v>
      </c>
      <c r="G18" s="146">
        <v>44852.0</v>
      </c>
      <c r="H18" s="40" t="s">
        <v>278</v>
      </c>
      <c r="I18" s="40" t="s">
        <v>92</v>
      </c>
      <c r="J18" s="124"/>
      <c r="K18" s="124"/>
      <c r="L18" s="124"/>
      <c r="M18" s="124"/>
      <c r="N18" s="40" t="s">
        <v>26</v>
      </c>
      <c r="O18" s="146">
        <v>44854.0</v>
      </c>
      <c r="P18" s="40" t="s">
        <v>278</v>
      </c>
      <c r="Q18" s="40" t="s">
        <v>92</v>
      </c>
      <c r="R18" s="108"/>
      <c r="S18" s="364"/>
      <c r="T18" s="108"/>
      <c r="U18" s="108"/>
      <c r="V18" s="7"/>
      <c r="W18" s="7"/>
      <c r="X18" s="7"/>
      <c r="Y18" s="124"/>
      <c r="Z18" s="7"/>
      <c r="AA18" s="7"/>
      <c r="AB18" s="7"/>
      <c r="AC18" s="124"/>
    </row>
    <row r="19">
      <c r="A19" s="35"/>
      <c r="B19" s="361"/>
      <c r="C19" s="361"/>
      <c r="D19" s="362"/>
      <c r="E19" s="362"/>
      <c r="F19" s="124"/>
      <c r="G19" s="124"/>
      <c r="H19" s="124"/>
      <c r="I19" s="365"/>
      <c r="J19" s="124"/>
      <c r="K19" s="124"/>
      <c r="L19" s="124"/>
      <c r="M19" s="124"/>
      <c r="N19" s="7"/>
      <c r="O19" s="366"/>
      <c r="P19" s="7"/>
      <c r="Q19" s="124"/>
      <c r="R19" s="7"/>
      <c r="S19" s="7"/>
      <c r="T19" s="367"/>
      <c r="U19" s="367"/>
      <c r="V19" s="7"/>
      <c r="W19" s="7"/>
      <c r="X19" s="7"/>
      <c r="Y19" s="124"/>
      <c r="Z19" s="7"/>
      <c r="AA19" s="7"/>
      <c r="AB19" s="7"/>
      <c r="AC19" s="124"/>
    </row>
    <row r="20">
      <c r="A20" s="368"/>
      <c r="B20" s="361"/>
      <c r="C20" s="361"/>
      <c r="D20" s="6" t="s">
        <v>23</v>
      </c>
      <c r="E20" s="4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6" t="s">
        <v>23</v>
      </c>
      <c r="U20" s="4"/>
      <c r="V20" s="7"/>
      <c r="W20" s="7"/>
      <c r="X20" s="7"/>
      <c r="Y20" s="124"/>
      <c r="Z20" s="7"/>
      <c r="AA20" s="7"/>
      <c r="AB20" s="7"/>
      <c r="AC20" s="124"/>
    </row>
    <row r="21">
      <c r="A21" s="7"/>
      <c r="B21" s="350"/>
      <c r="C21" s="350"/>
      <c r="D21" s="124"/>
      <c r="E21" s="351">
        <v>44774.0</v>
      </c>
      <c r="F21" s="124"/>
      <c r="G21" s="124"/>
      <c r="H21" s="124"/>
      <c r="I21" s="351">
        <v>44775.0</v>
      </c>
      <c r="J21" s="124"/>
      <c r="K21" s="124"/>
      <c r="L21" s="124"/>
      <c r="M21" s="351">
        <v>44776.0</v>
      </c>
      <c r="N21" s="124"/>
      <c r="O21" s="124"/>
      <c r="P21" s="124"/>
      <c r="Q21" s="351">
        <v>44777.0</v>
      </c>
      <c r="R21" s="124"/>
      <c r="S21" s="124"/>
      <c r="T21" s="124"/>
      <c r="U21" s="351">
        <v>44778.0</v>
      </c>
      <c r="V21" s="124"/>
      <c r="W21" s="124"/>
      <c r="X21" s="124"/>
      <c r="Y21" s="351">
        <v>44779.0</v>
      </c>
      <c r="Z21" s="124"/>
      <c r="AA21" s="124"/>
      <c r="AB21" s="124"/>
      <c r="AC21" s="351">
        <v>44780.0</v>
      </c>
    </row>
    <row r="22">
      <c r="A22" s="107"/>
      <c r="B22" s="26"/>
      <c r="C22" s="26"/>
      <c r="D22" s="26" t="s">
        <v>2</v>
      </c>
      <c r="E22" s="26" t="s">
        <v>7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6"/>
      <c r="O22" s="26"/>
      <c r="P22" s="26" t="s">
        <v>2</v>
      </c>
      <c r="Q22" s="26" t="s">
        <v>9</v>
      </c>
      <c r="R22" s="26"/>
      <c r="S22" s="26"/>
      <c r="T22" s="26" t="s">
        <v>2</v>
      </c>
      <c r="U22" s="26" t="s">
        <v>10</v>
      </c>
      <c r="V22" s="26"/>
      <c r="W22" s="26"/>
      <c r="X22" s="26" t="s">
        <v>2</v>
      </c>
      <c r="Y22" s="26" t="s">
        <v>11</v>
      </c>
      <c r="Z22" s="26"/>
      <c r="AA22" s="26"/>
      <c r="AB22" s="26" t="s">
        <v>2</v>
      </c>
      <c r="AC22" s="26" t="s">
        <v>12</v>
      </c>
    </row>
    <row r="23">
      <c r="A23" s="35" t="s">
        <v>123</v>
      </c>
      <c r="B23" s="38" t="s">
        <v>536</v>
      </c>
      <c r="C23" s="37">
        <v>44852.0</v>
      </c>
      <c r="D23" s="352" t="s">
        <v>25</v>
      </c>
      <c r="E23" s="353" t="s">
        <v>25</v>
      </c>
      <c r="F23" s="369" t="s">
        <v>131</v>
      </c>
      <c r="G23" s="37">
        <v>44853.0</v>
      </c>
      <c r="H23" s="352" t="s">
        <v>25</v>
      </c>
      <c r="I23" s="353" t="s">
        <v>25</v>
      </c>
      <c r="J23" s="369" t="s">
        <v>64</v>
      </c>
      <c r="K23" s="37">
        <v>44854.0</v>
      </c>
      <c r="L23" s="369" t="s">
        <v>537</v>
      </c>
      <c r="M23" s="354" t="s">
        <v>538</v>
      </c>
      <c r="N23" s="369" t="s">
        <v>67</v>
      </c>
      <c r="O23" s="37">
        <v>44855.0</v>
      </c>
      <c r="P23" s="369" t="s">
        <v>537</v>
      </c>
      <c r="Q23" s="354" t="s">
        <v>538</v>
      </c>
      <c r="R23" s="369" t="s">
        <v>78</v>
      </c>
      <c r="S23" s="37">
        <v>44856.0</v>
      </c>
      <c r="T23" s="369" t="s">
        <v>537</v>
      </c>
      <c r="U23" s="354" t="s">
        <v>538</v>
      </c>
      <c r="V23" s="369" t="s">
        <v>79</v>
      </c>
      <c r="W23" s="37">
        <v>44857.0</v>
      </c>
      <c r="X23" s="369" t="s">
        <v>537</v>
      </c>
      <c r="Y23" s="354" t="s">
        <v>538</v>
      </c>
      <c r="Z23" s="369" t="s">
        <v>27</v>
      </c>
      <c r="AA23" s="37">
        <v>44858.0</v>
      </c>
      <c r="AB23" s="369" t="s">
        <v>537</v>
      </c>
      <c r="AC23" s="354" t="s">
        <v>538</v>
      </c>
    </row>
    <row r="24">
      <c r="A24" s="35" t="s">
        <v>501</v>
      </c>
      <c r="B24" s="275" t="s">
        <v>33</v>
      </c>
      <c r="C24" s="37">
        <v>44852.0</v>
      </c>
      <c r="D24" s="352" t="s">
        <v>25</v>
      </c>
      <c r="E24" s="353" t="s">
        <v>25</v>
      </c>
      <c r="F24" s="369" t="s">
        <v>131</v>
      </c>
      <c r="G24" s="37">
        <v>44853.0</v>
      </c>
      <c r="H24" s="369" t="s">
        <v>537</v>
      </c>
      <c r="I24" s="354" t="s">
        <v>538</v>
      </c>
      <c r="J24" s="38" t="s">
        <v>36</v>
      </c>
      <c r="K24" s="37">
        <v>44854.0</v>
      </c>
      <c r="L24" s="369" t="s">
        <v>539</v>
      </c>
      <c r="M24" s="354" t="s">
        <v>125</v>
      </c>
      <c r="N24" s="38" t="s">
        <v>37</v>
      </c>
      <c r="O24" s="37">
        <v>44855.0</v>
      </c>
      <c r="P24" s="369" t="s">
        <v>539</v>
      </c>
      <c r="Q24" s="354" t="s">
        <v>125</v>
      </c>
      <c r="R24" s="370" t="s">
        <v>40</v>
      </c>
      <c r="S24" s="37">
        <v>44856.0</v>
      </c>
      <c r="T24" s="369" t="s">
        <v>539</v>
      </c>
      <c r="U24" s="354" t="s">
        <v>125</v>
      </c>
      <c r="V24" s="370" t="s">
        <v>43</v>
      </c>
      <c r="W24" s="37">
        <v>44857.0</v>
      </c>
      <c r="X24" s="369" t="s">
        <v>539</v>
      </c>
      <c r="Y24" s="354" t="s">
        <v>125</v>
      </c>
      <c r="Z24" s="38" t="s">
        <v>44</v>
      </c>
      <c r="AA24" s="37">
        <v>44858.0</v>
      </c>
      <c r="AB24" s="369" t="s">
        <v>539</v>
      </c>
      <c r="AC24" s="354" t="s">
        <v>125</v>
      </c>
    </row>
    <row r="25">
      <c r="A25" s="67" t="s">
        <v>45</v>
      </c>
      <c r="B25" s="363" t="s">
        <v>33</v>
      </c>
      <c r="C25" s="146">
        <v>44852.0</v>
      </c>
      <c r="D25" s="371" t="s">
        <v>475</v>
      </c>
      <c r="E25" s="371" t="s">
        <v>309</v>
      </c>
      <c r="F25" s="371" t="s">
        <v>46</v>
      </c>
      <c r="G25" s="146">
        <v>44853.0</v>
      </c>
      <c r="H25" s="371" t="s">
        <v>539</v>
      </c>
      <c r="I25" s="371" t="s">
        <v>125</v>
      </c>
    </row>
    <row r="26">
      <c r="A26" s="73"/>
    </row>
    <row r="27">
      <c r="A27" s="68" t="s">
        <v>182</v>
      </c>
      <c r="D27" s="68" t="s">
        <v>25</v>
      </c>
      <c r="I27" s="372"/>
    </row>
    <row r="28">
      <c r="A28" s="68" t="s">
        <v>540</v>
      </c>
      <c r="D28" s="68" t="s">
        <v>541</v>
      </c>
    </row>
    <row r="29">
      <c r="A29" s="68" t="s">
        <v>54</v>
      </c>
      <c r="D29" s="68" t="s">
        <v>542</v>
      </c>
    </row>
    <row r="30">
      <c r="A30" s="68" t="s">
        <v>403</v>
      </c>
      <c r="D30" s="68" t="s">
        <v>543</v>
      </c>
    </row>
    <row r="31">
      <c r="A31" s="68" t="s">
        <v>69</v>
      </c>
      <c r="D31" s="68" t="s">
        <v>295</v>
      </c>
    </row>
    <row r="32">
      <c r="A32" s="68" t="s">
        <v>52</v>
      </c>
      <c r="D32" s="68" t="s">
        <v>544</v>
      </c>
    </row>
    <row r="33">
      <c r="A33" s="68" t="s">
        <v>18</v>
      </c>
      <c r="D33" s="68" t="s">
        <v>172</v>
      </c>
    </row>
    <row r="34">
      <c r="A34" s="68" t="s">
        <v>45</v>
      </c>
      <c r="D34" s="68" t="s">
        <v>545</v>
      </c>
    </row>
    <row r="35">
      <c r="A35" s="68" t="s">
        <v>501</v>
      </c>
      <c r="D35" s="68" t="s">
        <v>175</v>
      </c>
    </row>
    <row r="36">
      <c r="A36" s="68" t="s">
        <v>123</v>
      </c>
      <c r="D36" s="68" t="s">
        <v>546</v>
      </c>
    </row>
    <row r="38">
      <c r="D38" s="68" t="s">
        <v>1</v>
      </c>
      <c r="E38" s="68">
        <v>53.0</v>
      </c>
    </row>
    <row r="39">
      <c r="D39" s="68" t="s">
        <v>547</v>
      </c>
      <c r="E39" s="68">
        <v>22.0</v>
      </c>
    </row>
    <row r="40">
      <c r="D40" s="68" t="s">
        <v>31</v>
      </c>
    </row>
    <row r="41">
      <c r="D41" s="68" t="s">
        <v>23</v>
      </c>
      <c r="E41" s="68">
        <v>73.5</v>
      </c>
    </row>
  </sheetData>
  <mergeCells count="8">
    <mergeCell ref="D1:E1"/>
    <mergeCell ref="T1:U1"/>
    <mergeCell ref="D7:E7"/>
    <mergeCell ref="T7:U7"/>
    <mergeCell ref="D11:E11"/>
    <mergeCell ref="T11:U11"/>
    <mergeCell ref="D20:E20"/>
    <mergeCell ref="T20:U20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44858.0</v>
      </c>
      <c r="D4" s="352" t="s">
        <v>523</v>
      </c>
      <c r="E4" s="353" t="s">
        <v>524</v>
      </c>
      <c r="F4" s="275" t="s">
        <v>22</v>
      </c>
      <c r="G4" s="37">
        <v>44859.0</v>
      </c>
      <c r="H4" s="352" t="s">
        <v>548</v>
      </c>
      <c r="I4" s="354" t="s">
        <v>549</v>
      </c>
      <c r="J4" s="38" t="s">
        <v>24</v>
      </c>
      <c r="K4" s="37">
        <v>44860.0</v>
      </c>
      <c r="L4" s="352" t="s">
        <v>523</v>
      </c>
      <c r="M4" s="354" t="s">
        <v>524</v>
      </c>
      <c r="N4" s="275" t="s">
        <v>26</v>
      </c>
      <c r="O4" s="37">
        <v>44861.0</v>
      </c>
      <c r="P4" s="352" t="s">
        <v>525</v>
      </c>
      <c r="Q4" s="354" t="s">
        <v>526</v>
      </c>
      <c r="R4" s="275" t="s">
        <v>56</v>
      </c>
      <c r="S4" s="37">
        <v>44862.0</v>
      </c>
      <c r="T4" s="352" t="s">
        <v>525</v>
      </c>
      <c r="U4" s="354" t="s">
        <v>526</v>
      </c>
      <c r="V4" s="275" t="s">
        <v>57</v>
      </c>
      <c r="W4" s="37">
        <v>44863.0</v>
      </c>
      <c r="X4" s="352" t="s">
        <v>550</v>
      </c>
      <c r="Y4" s="354" t="s">
        <v>482</v>
      </c>
      <c r="Z4" s="275" t="s">
        <v>93</v>
      </c>
      <c r="AA4" s="37">
        <v>44864.0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44859.0</v>
      </c>
      <c r="D5" s="352" t="s">
        <v>23</v>
      </c>
      <c r="E5" s="353" t="s">
        <v>23</v>
      </c>
      <c r="F5" s="275" t="s">
        <v>46</v>
      </c>
      <c r="G5" s="37">
        <v>44860.0</v>
      </c>
      <c r="H5" s="352" t="s">
        <v>23</v>
      </c>
      <c r="I5" s="353" t="s">
        <v>23</v>
      </c>
      <c r="J5" s="38" t="s">
        <v>36</v>
      </c>
      <c r="K5" s="37">
        <v>44861.0</v>
      </c>
      <c r="L5" s="352" t="s">
        <v>25</v>
      </c>
      <c r="M5" s="353" t="s">
        <v>25</v>
      </c>
      <c r="N5" s="275" t="s">
        <v>37</v>
      </c>
      <c r="O5" s="37">
        <v>44862.0</v>
      </c>
      <c r="P5" s="352" t="s">
        <v>465</v>
      </c>
      <c r="Q5" s="354" t="s">
        <v>466</v>
      </c>
      <c r="R5" s="275" t="s">
        <v>40</v>
      </c>
      <c r="S5" s="37">
        <v>44863.0</v>
      </c>
      <c r="T5" s="352" t="s">
        <v>527</v>
      </c>
      <c r="U5" s="354" t="s">
        <v>528</v>
      </c>
      <c r="V5" s="275" t="s">
        <v>43</v>
      </c>
      <c r="W5" s="37">
        <v>44864.0</v>
      </c>
      <c r="X5" s="352" t="s">
        <v>551</v>
      </c>
      <c r="Y5" s="354" t="s">
        <v>552</v>
      </c>
      <c r="Z5" s="275" t="s">
        <v>44</v>
      </c>
      <c r="AA5" s="37">
        <v>44865.0</v>
      </c>
      <c r="AB5" s="38" t="s">
        <v>25</v>
      </c>
      <c r="AC5" s="108" t="s">
        <v>25</v>
      </c>
    </row>
    <row r="6">
      <c r="A6" s="356"/>
      <c r="B6" s="357"/>
      <c r="C6" s="357"/>
      <c r="D6" s="6" t="s">
        <v>499</v>
      </c>
      <c r="E6" s="4"/>
      <c r="F6" s="124"/>
      <c r="G6" s="124"/>
      <c r="H6" s="124"/>
      <c r="I6" s="124"/>
      <c r="J6" s="124"/>
      <c r="K6" s="124"/>
      <c r="L6" s="7"/>
      <c r="M6" s="124"/>
      <c r="N6" s="7"/>
      <c r="O6" s="7"/>
      <c r="P6" s="352"/>
      <c r="Q6" s="354"/>
      <c r="R6" s="7"/>
      <c r="S6" s="7"/>
      <c r="T6" s="6" t="s">
        <v>499</v>
      </c>
      <c r="U6" s="4"/>
      <c r="V6" s="7"/>
      <c r="W6" s="7"/>
      <c r="X6" s="7"/>
      <c r="Y6" s="124"/>
      <c r="Z6" s="7"/>
      <c r="AA6" s="7"/>
      <c r="AB6" s="7"/>
      <c r="AC6" s="124"/>
    </row>
    <row r="7">
      <c r="A7" s="7"/>
      <c r="B7" s="350"/>
      <c r="C7" s="350"/>
      <c r="D7" s="124"/>
      <c r="E7" s="351">
        <v>44774.0</v>
      </c>
      <c r="F7" s="124"/>
      <c r="G7" s="124"/>
      <c r="H7" s="124"/>
      <c r="I7" s="351">
        <v>44775.0</v>
      </c>
      <c r="J7" s="124"/>
      <c r="K7" s="124"/>
      <c r="L7" s="124"/>
      <c r="M7" s="351">
        <v>44776.0</v>
      </c>
      <c r="N7" s="124"/>
      <c r="O7" s="124"/>
      <c r="P7" s="124"/>
      <c r="Q7" s="351">
        <v>44777.0</v>
      </c>
      <c r="R7" s="124"/>
      <c r="S7" s="124"/>
      <c r="T7" s="124"/>
      <c r="U7" s="351">
        <v>44778.0</v>
      </c>
      <c r="V7" s="124"/>
      <c r="W7" s="124"/>
      <c r="X7" s="124"/>
      <c r="Y7" s="351">
        <v>44779.0</v>
      </c>
      <c r="Z7" s="124"/>
      <c r="AA7" s="124"/>
      <c r="AB7" s="124"/>
      <c r="AC7" s="351">
        <v>44780.0</v>
      </c>
    </row>
    <row r="8">
      <c r="A8" s="123"/>
      <c r="B8" s="25"/>
      <c r="C8" s="25"/>
      <c r="D8" s="26" t="s">
        <v>2</v>
      </c>
      <c r="E8" s="26" t="s">
        <v>3</v>
      </c>
      <c r="F8" s="26"/>
      <c r="G8" s="26"/>
      <c r="H8" s="26" t="s">
        <v>2</v>
      </c>
      <c r="I8" s="26" t="s">
        <v>7</v>
      </c>
      <c r="J8" s="26"/>
      <c r="K8" s="26"/>
      <c r="L8" s="26" t="s">
        <v>2</v>
      </c>
      <c r="M8" s="26" t="s">
        <v>8</v>
      </c>
      <c r="N8" s="26"/>
      <c r="O8" s="26"/>
      <c r="P8" s="26" t="s">
        <v>2</v>
      </c>
      <c r="Q8" s="26" t="s">
        <v>9</v>
      </c>
      <c r="R8" s="26"/>
      <c r="S8" s="26"/>
      <c r="T8" s="26" t="s">
        <v>2</v>
      </c>
      <c r="U8" s="26" t="s">
        <v>10</v>
      </c>
      <c r="V8" s="26"/>
      <c r="W8" s="26"/>
      <c r="X8" s="26" t="s">
        <v>2</v>
      </c>
      <c r="Y8" s="26" t="s">
        <v>11</v>
      </c>
      <c r="Z8" s="26"/>
      <c r="AA8" s="26"/>
      <c r="AB8" s="26" t="s">
        <v>2</v>
      </c>
      <c r="AC8" s="26" t="s">
        <v>12</v>
      </c>
    </row>
    <row r="9">
      <c r="A9" s="35" t="s">
        <v>52</v>
      </c>
      <c r="B9" s="275" t="s">
        <v>19</v>
      </c>
      <c r="C9" s="37">
        <v>44858.0</v>
      </c>
      <c r="D9" s="38" t="s">
        <v>91</v>
      </c>
      <c r="E9" s="108" t="s">
        <v>553</v>
      </c>
      <c r="F9" s="275" t="s">
        <v>22</v>
      </c>
      <c r="G9" s="37">
        <v>44859.0</v>
      </c>
      <c r="H9" s="38" t="s">
        <v>91</v>
      </c>
      <c r="I9" s="108" t="s">
        <v>553</v>
      </c>
      <c r="J9" s="38" t="s">
        <v>24</v>
      </c>
      <c r="K9" s="37">
        <v>44860.0</v>
      </c>
      <c r="L9" s="38" t="s">
        <v>319</v>
      </c>
      <c r="M9" s="108" t="s">
        <v>266</v>
      </c>
      <c r="N9" s="275" t="s">
        <v>26</v>
      </c>
      <c r="O9" s="37">
        <v>44861.0</v>
      </c>
      <c r="P9" s="352" t="s">
        <v>25</v>
      </c>
      <c r="Q9" s="353" t="s">
        <v>25</v>
      </c>
      <c r="R9" s="275" t="s">
        <v>56</v>
      </c>
      <c r="S9" s="37">
        <v>44862.0</v>
      </c>
      <c r="T9" s="38" t="s">
        <v>211</v>
      </c>
      <c r="U9" s="108" t="s">
        <v>66</v>
      </c>
      <c r="V9" s="275" t="s">
        <v>57</v>
      </c>
      <c r="W9" s="37">
        <v>44863.0</v>
      </c>
      <c r="X9" s="38" t="s">
        <v>211</v>
      </c>
      <c r="Y9" s="108" t="s">
        <v>66</v>
      </c>
      <c r="Z9" s="38" t="s">
        <v>44</v>
      </c>
      <c r="AA9" s="37">
        <v>44865.0</v>
      </c>
      <c r="AB9" s="38" t="s">
        <v>236</v>
      </c>
      <c r="AC9" s="108" t="s">
        <v>125</v>
      </c>
    </row>
    <row r="10">
      <c r="A10" s="100"/>
      <c r="B10" s="101"/>
      <c r="C10" s="101"/>
      <c r="D10" s="6" t="s">
        <v>85</v>
      </c>
      <c r="E10" s="4"/>
      <c r="F10" s="102"/>
      <c r="G10" s="102"/>
      <c r="H10" s="102"/>
      <c r="I10" s="358" t="s">
        <v>0</v>
      </c>
      <c r="N10" s="359"/>
      <c r="O10" s="359"/>
      <c r="P10" s="359"/>
      <c r="Q10" s="360"/>
      <c r="R10" s="359"/>
      <c r="S10" s="359"/>
      <c r="T10" s="6" t="s">
        <v>85</v>
      </c>
      <c r="U10" s="4"/>
      <c r="V10" s="359"/>
      <c r="W10" s="359"/>
      <c r="X10" s="359"/>
      <c r="Y10" s="360"/>
      <c r="Z10" s="359"/>
      <c r="AA10" s="359"/>
      <c r="AB10" s="359"/>
      <c r="AC10" s="360"/>
    </row>
    <row r="11">
      <c r="A11" s="7"/>
      <c r="B11" s="350"/>
      <c r="C11" s="350"/>
      <c r="D11" s="124"/>
      <c r="E11" s="351">
        <v>44774.0</v>
      </c>
      <c r="F11" s="124"/>
      <c r="G11" s="124"/>
      <c r="H11" s="124"/>
      <c r="I11" s="351">
        <v>44775.0</v>
      </c>
      <c r="J11" s="124"/>
      <c r="K11" s="124"/>
      <c r="L11" s="124"/>
      <c r="M11" s="351">
        <v>44776.0</v>
      </c>
      <c r="N11" s="124"/>
      <c r="O11" s="124"/>
      <c r="P11" s="124"/>
      <c r="Q11" s="351">
        <v>44777.0</v>
      </c>
      <c r="R11" s="124"/>
      <c r="S11" s="124"/>
      <c r="T11" s="124"/>
      <c r="U11" s="351">
        <v>44778.0</v>
      </c>
      <c r="V11" s="124"/>
      <c r="W11" s="124"/>
      <c r="X11" s="124"/>
      <c r="Y11" s="351">
        <v>44779.0</v>
      </c>
      <c r="Z11" s="124"/>
      <c r="AA11" s="124"/>
      <c r="AB11" s="124"/>
      <c r="AC11" s="351">
        <v>44780.0</v>
      </c>
    </row>
    <row r="12">
      <c r="A12" s="107"/>
      <c r="B12" s="26"/>
      <c r="C12" s="26"/>
      <c r="D12" s="26" t="s">
        <v>2</v>
      </c>
      <c r="E12" s="26" t="s">
        <v>3</v>
      </c>
      <c r="F12" s="26"/>
      <c r="G12" s="26"/>
      <c r="H12" s="26" t="s">
        <v>2</v>
      </c>
      <c r="I12" s="26" t="s">
        <v>7</v>
      </c>
      <c r="J12" s="26"/>
      <c r="K12" s="26"/>
      <c r="L12" s="26" t="s">
        <v>2</v>
      </c>
      <c r="M12" s="26" t="s">
        <v>8</v>
      </c>
      <c r="N12" s="26"/>
      <c r="O12" s="26"/>
      <c r="P12" s="26" t="s">
        <v>2</v>
      </c>
      <c r="Q12" s="26" t="s">
        <v>9</v>
      </c>
      <c r="R12" s="26"/>
      <c r="S12" s="26"/>
      <c r="T12" s="26" t="s">
        <v>2</v>
      </c>
      <c r="U12" s="26" t="s">
        <v>10</v>
      </c>
      <c r="V12" s="26"/>
      <c r="W12" s="26"/>
      <c r="X12" s="26" t="s">
        <v>2</v>
      </c>
      <c r="Y12" s="26" t="s">
        <v>11</v>
      </c>
      <c r="Z12" s="26"/>
      <c r="AA12" s="26"/>
      <c r="AB12" s="26" t="s">
        <v>2</v>
      </c>
      <c r="AC12" s="26" t="s">
        <v>12</v>
      </c>
    </row>
    <row r="13">
      <c r="A13" s="35" t="s">
        <v>176</v>
      </c>
      <c r="B13" s="41" t="s">
        <v>19</v>
      </c>
      <c r="C13" s="37">
        <v>44858.0</v>
      </c>
      <c r="D13" s="38" t="s">
        <v>25</v>
      </c>
      <c r="E13" s="108" t="s">
        <v>25</v>
      </c>
      <c r="F13" s="38" t="s">
        <v>22</v>
      </c>
      <c r="G13" s="37">
        <v>44859.0</v>
      </c>
      <c r="H13" s="38" t="s">
        <v>278</v>
      </c>
      <c r="I13" s="108" t="s">
        <v>92</v>
      </c>
      <c r="J13" s="38" t="s">
        <v>24</v>
      </c>
      <c r="K13" s="37">
        <v>44860.0</v>
      </c>
      <c r="L13" s="38" t="s">
        <v>278</v>
      </c>
      <c r="M13" s="108" t="s">
        <v>92</v>
      </c>
      <c r="N13" s="38" t="s">
        <v>26</v>
      </c>
      <c r="O13" s="37">
        <v>44861.0</v>
      </c>
      <c r="P13" s="38" t="s">
        <v>278</v>
      </c>
      <c r="Q13" s="108" t="s">
        <v>92</v>
      </c>
      <c r="R13" s="38" t="s">
        <v>56</v>
      </c>
      <c r="S13" s="37">
        <v>44862.0</v>
      </c>
      <c r="T13" s="38" t="s">
        <v>278</v>
      </c>
      <c r="U13" s="108" t="s">
        <v>92</v>
      </c>
      <c r="V13" s="38" t="s">
        <v>57</v>
      </c>
      <c r="W13" s="37">
        <v>44863.0</v>
      </c>
      <c r="X13" s="38" t="s">
        <v>278</v>
      </c>
      <c r="Y13" s="108" t="s">
        <v>92</v>
      </c>
      <c r="Z13" s="275" t="s">
        <v>93</v>
      </c>
      <c r="AA13" s="37">
        <v>44864.0</v>
      </c>
      <c r="AB13" s="38" t="s">
        <v>531</v>
      </c>
      <c r="AC13" s="108" t="s">
        <v>532</v>
      </c>
    </row>
    <row r="14">
      <c r="A14" s="35" t="s">
        <v>54</v>
      </c>
      <c r="B14" s="41" t="s">
        <v>19</v>
      </c>
      <c r="C14" s="37">
        <v>44858.0</v>
      </c>
      <c r="D14" s="38" t="s">
        <v>278</v>
      </c>
      <c r="E14" s="108" t="s">
        <v>92</v>
      </c>
      <c r="F14" s="38" t="s">
        <v>46</v>
      </c>
      <c r="G14" s="37">
        <v>44860.0</v>
      </c>
      <c r="H14" s="38" t="s">
        <v>112</v>
      </c>
      <c r="I14" s="108" t="s">
        <v>71</v>
      </c>
      <c r="J14" s="38" t="s">
        <v>36</v>
      </c>
      <c r="K14" s="37">
        <v>44861.0</v>
      </c>
      <c r="L14" s="38" t="s">
        <v>25</v>
      </c>
      <c r="M14" s="108" t="s">
        <v>25</v>
      </c>
      <c r="N14" s="38" t="s">
        <v>37</v>
      </c>
      <c r="O14" s="37">
        <v>44862.0</v>
      </c>
      <c r="P14" s="38" t="s">
        <v>112</v>
      </c>
      <c r="Q14" s="108" t="s">
        <v>71</v>
      </c>
      <c r="R14" s="38" t="s">
        <v>40</v>
      </c>
      <c r="S14" s="37">
        <v>44863.0</v>
      </c>
      <c r="T14" s="38" t="s">
        <v>47</v>
      </c>
      <c r="U14" s="108" t="s">
        <v>318</v>
      </c>
      <c r="V14" s="38" t="s">
        <v>43</v>
      </c>
      <c r="W14" s="37">
        <v>44864.0</v>
      </c>
      <c r="X14" s="38" t="s">
        <v>281</v>
      </c>
      <c r="Y14" s="108" t="s">
        <v>101</v>
      </c>
      <c r="Z14" s="38" t="s">
        <v>44</v>
      </c>
      <c r="AA14" s="37">
        <v>44865.0</v>
      </c>
      <c r="AB14" s="38" t="s">
        <v>25</v>
      </c>
      <c r="AC14" s="108" t="s">
        <v>25</v>
      </c>
    </row>
    <row r="15">
      <c r="A15" s="109" t="s">
        <v>403</v>
      </c>
      <c r="B15" s="41" t="s">
        <v>33</v>
      </c>
      <c r="C15" s="37">
        <v>44859.0</v>
      </c>
      <c r="D15" s="38" t="s">
        <v>112</v>
      </c>
      <c r="E15" s="108" t="s">
        <v>71</v>
      </c>
      <c r="F15" s="38" t="s">
        <v>46</v>
      </c>
      <c r="G15" s="37">
        <v>44860.0</v>
      </c>
      <c r="H15" s="38" t="s">
        <v>25</v>
      </c>
      <c r="I15" s="108" t="s">
        <v>25</v>
      </c>
      <c r="J15" s="38" t="s">
        <v>36</v>
      </c>
      <c r="K15" s="37">
        <v>44861.0</v>
      </c>
      <c r="L15" s="38" t="s">
        <v>112</v>
      </c>
      <c r="M15" s="108" t="s">
        <v>71</v>
      </c>
      <c r="N15" s="38" t="s">
        <v>37</v>
      </c>
      <c r="O15" s="37">
        <v>44862.0</v>
      </c>
      <c r="P15" s="38" t="s">
        <v>201</v>
      </c>
      <c r="Q15" s="108" t="s">
        <v>535</v>
      </c>
      <c r="R15" s="38" t="s">
        <v>40</v>
      </c>
      <c r="S15" s="37">
        <v>44863.0</v>
      </c>
      <c r="T15" s="38" t="s">
        <v>281</v>
      </c>
      <c r="U15" s="108" t="s">
        <v>101</v>
      </c>
      <c r="V15" s="38" t="s">
        <v>43</v>
      </c>
      <c r="W15" s="37">
        <v>44864.0</v>
      </c>
      <c r="X15" s="38" t="s">
        <v>25</v>
      </c>
      <c r="Y15" s="108" t="s">
        <v>25</v>
      </c>
      <c r="Z15" s="38" t="s">
        <v>44</v>
      </c>
      <c r="AA15" s="37">
        <v>44865.0</v>
      </c>
      <c r="AB15" s="38" t="s">
        <v>166</v>
      </c>
      <c r="AC15" s="108" t="s">
        <v>166</v>
      </c>
    </row>
    <row r="16">
      <c r="A16" s="109" t="s">
        <v>69</v>
      </c>
      <c r="B16" s="41" t="s">
        <v>33</v>
      </c>
      <c r="C16" s="37">
        <v>44859.0</v>
      </c>
      <c r="D16" s="38" t="s">
        <v>201</v>
      </c>
      <c r="E16" s="108" t="s">
        <v>535</v>
      </c>
      <c r="F16" s="38" t="s">
        <v>46</v>
      </c>
      <c r="G16" s="37">
        <v>44860.0</v>
      </c>
      <c r="H16" s="38" t="s">
        <v>201</v>
      </c>
      <c r="I16" s="108" t="s">
        <v>535</v>
      </c>
      <c r="J16" s="38" t="s">
        <v>36</v>
      </c>
      <c r="K16" s="37">
        <v>44861.0</v>
      </c>
      <c r="L16" s="38" t="s">
        <v>201</v>
      </c>
      <c r="M16" s="108" t="s">
        <v>535</v>
      </c>
      <c r="N16" s="38" t="s">
        <v>37</v>
      </c>
      <c r="O16" s="37">
        <v>44862.0</v>
      </c>
      <c r="P16" s="38" t="s">
        <v>25</v>
      </c>
      <c r="Q16" s="108" t="s">
        <v>25</v>
      </c>
      <c r="R16" s="38" t="s">
        <v>40</v>
      </c>
      <c r="S16" s="37">
        <v>44863.0</v>
      </c>
      <c r="T16" s="38" t="s">
        <v>25</v>
      </c>
      <c r="U16" s="108" t="s">
        <v>25</v>
      </c>
      <c r="V16" s="38" t="s">
        <v>43</v>
      </c>
      <c r="W16" s="37">
        <v>44864.0</v>
      </c>
      <c r="X16" s="38" t="s">
        <v>213</v>
      </c>
      <c r="Y16" s="108" t="s">
        <v>225</v>
      </c>
      <c r="Z16" s="38" t="s">
        <v>44</v>
      </c>
      <c r="AA16" s="37">
        <v>44865.0</v>
      </c>
      <c r="AB16" s="38" t="s">
        <v>128</v>
      </c>
      <c r="AC16" s="108" t="s">
        <v>202</v>
      </c>
    </row>
    <row r="17">
      <c r="A17" s="109" t="s">
        <v>82</v>
      </c>
      <c r="B17" s="361"/>
      <c r="C17" s="361"/>
      <c r="D17" s="362"/>
      <c r="E17" s="362"/>
      <c r="F17" s="124"/>
      <c r="G17" s="124"/>
      <c r="H17" s="124"/>
      <c r="I17" s="365"/>
      <c r="J17" s="124"/>
      <c r="K17" s="124"/>
      <c r="L17" s="124"/>
      <c r="M17" s="124"/>
      <c r="N17" s="7"/>
      <c r="O17" s="366"/>
      <c r="P17" s="7"/>
      <c r="Q17" s="124"/>
      <c r="R17" s="7"/>
      <c r="S17" s="7"/>
      <c r="T17" s="367"/>
      <c r="U17" s="367"/>
      <c r="V17" s="7"/>
      <c r="W17" s="7"/>
      <c r="X17" s="7"/>
      <c r="Y17" s="124"/>
      <c r="Z17" s="38" t="s">
        <v>44</v>
      </c>
      <c r="AA17" s="37">
        <v>44865.0</v>
      </c>
      <c r="AB17" s="38" t="s">
        <v>299</v>
      </c>
      <c r="AC17" s="108" t="s">
        <v>282</v>
      </c>
    </row>
    <row r="18">
      <c r="A18" s="368"/>
      <c r="B18" s="361"/>
      <c r="C18" s="361"/>
      <c r="D18" s="6" t="s">
        <v>23</v>
      </c>
      <c r="E18" s="4"/>
      <c r="F18" s="124"/>
      <c r="G18" s="124"/>
      <c r="H18" s="124"/>
      <c r="I18" s="124"/>
      <c r="J18" s="124"/>
      <c r="K18" s="124"/>
      <c r="L18" s="7"/>
      <c r="M18" s="124"/>
      <c r="N18" s="7"/>
      <c r="O18" s="7"/>
      <c r="P18" s="7"/>
      <c r="Q18" s="124"/>
      <c r="R18" s="7"/>
      <c r="S18" s="7"/>
      <c r="T18" s="6" t="s">
        <v>23</v>
      </c>
      <c r="U18" s="4"/>
      <c r="V18" s="7"/>
      <c r="W18" s="7"/>
      <c r="X18" s="7"/>
      <c r="Y18" s="124"/>
      <c r="Z18" s="7"/>
      <c r="AA18" s="7"/>
      <c r="AB18" s="7"/>
      <c r="AC18" s="124"/>
    </row>
    <row r="19">
      <c r="A19" s="7"/>
      <c r="B19" s="350"/>
      <c r="C19" s="350"/>
      <c r="D19" s="124"/>
      <c r="E19" s="351">
        <v>44774.0</v>
      </c>
      <c r="F19" s="124"/>
      <c r="G19" s="124"/>
      <c r="H19" s="124"/>
      <c r="I19" s="351">
        <v>44775.0</v>
      </c>
      <c r="J19" s="124"/>
      <c r="K19" s="124"/>
      <c r="L19" s="124"/>
      <c r="M19" s="351">
        <v>44776.0</v>
      </c>
      <c r="N19" s="124"/>
      <c r="O19" s="124"/>
      <c r="P19" s="124"/>
      <c r="Q19" s="351">
        <v>44777.0</v>
      </c>
      <c r="R19" s="124"/>
      <c r="S19" s="124"/>
      <c r="T19" s="124"/>
      <c r="U19" s="351">
        <v>44778.0</v>
      </c>
      <c r="V19" s="124"/>
      <c r="W19" s="124"/>
      <c r="X19" s="124"/>
      <c r="Y19" s="351">
        <v>44779.0</v>
      </c>
      <c r="Z19" s="124"/>
      <c r="AA19" s="124"/>
      <c r="AB19" s="124"/>
      <c r="AC19" s="351">
        <v>44780.0</v>
      </c>
    </row>
    <row r="20">
      <c r="A20" s="107"/>
      <c r="B20" s="26"/>
      <c r="C20" s="26"/>
      <c r="D20" s="26" t="s">
        <v>2</v>
      </c>
      <c r="E20" s="26" t="s">
        <v>7</v>
      </c>
      <c r="F20" s="26"/>
      <c r="G20" s="26"/>
      <c r="H20" s="26" t="s">
        <v>2</v>
      </c>
      <c r="I20" s="26" t="s">
        <v>7</v>
      </c>
      <c r="J20" s="26"/>
      <c r="K20" s="26"/>
      <c r="L20" s="26" t="s">
        <v>2</v>
      </c>
      <c r="M20" s="26" t="s">
        <v>8</v>
      </c>
      <c r="N20" s="26"/>
      <c r="O20" s="26"/>
      <c r="P20" s="26" t="s">
        <v>2</v>
      </c>
      <c r="Q20" s="26" t="s">
        <v>9</v>
      </c>
      <c r="R20" s="26"/>
      <c r="S20" s="26"/>
      <c r="T20" s="26" t="s">
        <v>2</v>
      </c>
      <c r="U20" s="26" t="s">
        <v>10</v>
      </c>
      <c r="V20" s="26"/>
      <c r="W20" s="26"/>
      <c r="X20" s="26" t="s">
        <v>2</v>
      </c>
      <c r="Y20" s="26" t="s">
        <v>11</v>
      </c>
      <c r="Z20" s="26"/>
      <c r="AA20" s="26"/>
      <c r="AB20" s="26" t="s">
        <v>2</v>
      </c>
      <c r="AC20" s="26" t="s">
        <v>12</v>
      </c>
    </row>
    <row r="21">
      <c r="A21" s="35" t="s">
        <v>123</v>
      </c>
      <c r="B21" s="38" t="s">
        <v>536</v>
      </c>
      <c r="C21" s="37">
        <v>44859.0</v>
      </c>
      <c r="D21" s="352" t="s">
        <v>25</v>
      </c>
      <c r="E21" s="353" t="s">
        <v>25</v>
      </c>
      <c r="F21" s="369" t="s">
        <v>131</v>
      </c>
      <c r="G21" s="37">
        <v>44860.0</v>
      </c>
      <c r="H21" s="369" t="s">
        <v>537</v>
      </c>
      <c r="I21" s="354" t="s">
        <v>538</v>
      </c>
      <c r="J21" s="369" t="s">
        <v>64</v>
      </c>
      <c r="K21" s="37">
        <v>44861.0</v>
      </c>
      <c r="L21" s="369" t="s">
        <v>537</v>
      </c>
      <c r="M21" s="354" t="s">
        <v>538</v>
      </c>
      <c r="N21" s="369" t="s">
        <v>67</v>
      </c>
      <c r="O21" s="37">
        <v>44862.0</v>
      </c>
      <c r="P21" s="369" t="s">
        <v>537</v>
      </c>
      <c r="Q21" s="354" t="s">
        <v>538</v>
      </c>
      <c r="R21" s="369" t="s">
        <v>78</v>
      </c>
      <c r="S21" s="37">
        <v>44863.0</v>
      </c>
      <c r="T21" s="369" t="s">
        <v>537</v>
      </c>
      <c r="U21" s="354" t="s">
        <v>538</v>
      </c>
      <c r="V21" s="369" t="s">
        <v>79</v>
      </c>
      <c r="W21" s="37">
        <v>44864.0</v>
      </c>
      <c r="X21" s="369" t="s">
        <v>537</v>
      </c>
      <c r="Y21" s="354" t="s">
        <v>538</v>
      </c>
      <c r="Z21" s="369" t="s">
        <v>27</v>
      </c>
      <c r="AA21" s="37">
        <v>44865.0</v>
      </c>
      <c r="AB21" s="369" t="s">
        <v>537</v>
      </c>
      <c r="AC21" s="354" t="s">
        <v>538</v>
      </c>
    </row>
    <row r="22">
      <c r="A22" s="35" t="s">
        <v>501</v>
      </c>
      <c r="B22" s="275" t="s">
        <v>33</v>
      </c>
      <c r="C22" s="37">
        <v>44859.0</v>
      </c>
      <c r="D22" s="352" t="s">
        <v>25</v>
      </c>
      <c r="E22" s="353" t="s">
        <v>25</v>
      </c>
      <c r="F22" s="369" t="s">
        <v>131</v>
      </c>
      <c r="G22" s="37">
        <v>44860.0</v>
      </c>
      <c r="H22" s="352" t="s">
        <v>25</v>
      </c>
      <c r="I22" s="353" t="s">
        <v>25</v>
      </c>
      <c r="J22" s="38" t="s">
        <v>36</v>
      </c>
      <c r="K22" s="37">
        <v>44861.0</v>
      </c>
      <c r="L22" s="369" t="s">
        <v>539</v>
      </c>
      <c r="M22" s="354" t="s">
        <v>125</v>
      </c>
      <c r="N22" s="38" t="s">
        <v>37</v>
      </c>
      <c r="O22" s="37">
        <v>44862.0</v>
      </c>
      <c r="P22" s="369" t="s">
        <v>539</v>
      </c>
      <c r="Q22" s="354" t="s">
        <v>125</v>
      </c>
      <c r="R22" s="370" t="s">
        <v>40</v>
      </c>
      <c r="S22" s="37">
        <v>44863.0</v>
      </c>
      <c r="T22" s="369" t="s">
        <v>539</v>
      </c>
      <c r="U22" s="354" t="s">
        <v>125</v>
      </c>
      <c r="V22" s="370" t="s">
        <v>43</v>
      </c>
      <c r="W22" s="37">
        <v>44864.0</v>
      </c>
      <c r="X22" s="369" t="s">
        <v>539</v>
      </c>
      <c r="Y22" s="354" t="s">
        <v>125</v>
      </c>
      <c r="Z22" s="38" t="s">
        <v>44</v>
      </c>
      <c r="AA22" s="37">
        <v>44865.0</v>
      </c>
      <c r="AB22" s="369" t="s">
        <v>539</v>
      </c>
      <c r="AC22" s="354" t="s">
        <v>125</v>
      </c>
    </row>
    <row r="23">
      <c r="A23" s="67" t="s">
        <v>45</v>
      </c>
      <c r="B23" s="363" t="s">
        <v>33</v>
      </c>
      <c r="C23" s="146">
        <v>44859.0</v>
      </c>
      <c r="D23" s="371" t="s">
        <v>475</v>
      </c>
      <c r="E23" s="371" t="s">
        <v>309</v>
      </c>
      <c r="F23" s="371" t="s">
        <v>46</v>
      </c>
      <c r="G23" s="146">
        <v>44860.0</v>
      </c>
      <c r="H23" s="371" t="s">
        <v>539</v>
      </c>
      <c r="I23" s="371" t="s">
        <v>125</v>
      </c>
    </row>
    <row r="24">
      <c r="A24" s="73"/>
    </row>
    <row r="25">
      <c r="A25" s="68" t="s">
        <v>182</v>
      </c>
      <c r="D25" s="68" t="s">
        <v>25</v>
      </c>
    </row>
    <row r="26">
      <c r="A26" s="68" t="s">
        <v>540</v>
      </c>
      <c r="D26" s="68" t="s">
        <v>174</v>
      </c>
    </row>
    <row r="27">
      <c r="A27" s="68" t="s">
        <v>54</v>
      </c>
      <c r="D27" s="68" t="s">
        <v>545</v>
      </c>
    </row>
    <row r="28">
      <c r="A28" s="68" t="s">
        <v>403</v>
      </c>
      <c r="D28" s="68" t="s">
        <v>554</v>
      </c>
      <c r="E28" s="68" t="s">
        <v>555</v>
      </c>
    </row>
    <row r="29">
      <c r="A29" s="68" t="s">
        <v>69</v>
      </c>
      <c r="D29" s="68" t="s">
        <v>556</v>
      </c>
    </row>
    <row r="30">
      <c r="A30" s="68" t="s">
        <v>52</v>
      </c>
      <c r="D30" s="68" t="s">
        <v>557</v>
      </c>
      <c r="Y30" s="373"/>
      <c r="Z30" s="373"/>
    </row>
    <row r="31">
      <c r="A31" s="68" t="s">
        <v>18</v>
      </c>
      <c r="D31" s="68" t="s">
        <v>172</v>
      </c>
    </row>
    <row r="32">
      <c r="A32" s="68" t="s">
        <v>45</v>
      </c>
      <c r="D32" s="68" t="s">
        <v>545</v>
      </c>
    </row>
    <row r="33">
      <c r="A33" s="68" t="s">
        <v>501</v>
      </c>
      <c r="D33" s="68" t="s">
        <v>546</v>
      </c>
    </row>
    <row r="34">
      <c r="A34" s="68" t="s">
        <v>123</v>
      </c>
      <c r="D34" s="68" t="s">
        <v>175</v>
      </c>
    </row>
    <row r="36">
      <c r="D36" s="68" t="s">
        <v>1</v>
      </c>
      <c r="E36" s="68">
        <v>53.0</v>
      </c>
    </row>
    <row r="37">
      <c r="D37" s="68" t="s">
        <v>547</v>
      </c>
      <c r="E37" s="68">
        <v>45.0</v>
      </c>
    </row>
    <row r="38">
      <c r="D38" s="68" t="s">
        <v>31</v>
      </c>
    </row>
    <row r="39">
      <c r="D39" s="68" t="s">
        <v>23</v>
      </c>
      <c r="E39" s="68">
        <v>73.5</v>
      </c>
    </row>
  </sheetData>
  <mergeCells count="8">
    <mergeCell ref="D1:E1"/>
    <mergeCell ref="T1:U1"/>
    <mergeCell ref="D6:E6"/>
    <mergeCell ref="T6:U6"/>
    <mergeCell ref="D10:E10"/>
    <mergeCell ref="T10:U10"/>
    <mergeCell ref="D18:E18"/>
    <mergeCell ref="T18:U18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12" max="12" width="73.25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>
      <c r="A3" s="338">
        <v>44849.0</v>
      </c>
      <c r="B3" s="68" t="s">
        <v>123</v>
      </c>
      <c r="C3" s="68" t="s">
        <v>23</v>
      </c>
      <c r="D3" s="234" t="s">
        <v>498</v>
      </c>
      <c r="E3" s="338">
        <v>44850.0</v>
      </c>
      <c r="F3" s="339">
        <v>0.020833333333333332</v>
      </c>
      <c r="G3" s="339">
        <v>0.25</v>
      </c>
      <c r="H3" s="68">
        <v>5.5</v>
      </c>
      <c r="I3" s="68">
        <v>0.0</v>
      </c>
      <c r="J3" s="68">
        <v>0.0</v>
      </c>
      <c r="K3" s="68">
        <v>5.5</v>
      </c>
    </row>
    <row r="4">
      <c r="A4" s="338">
        <v>44849.0</v>
      </c>
      <c r="B4" s="68" t="s">
        <v>52</v>
      </c>
      <c r="C4" s="68" t="s">
        <v>499</v>
      </c>
      <c r="D4" s="234" t="s">
        <v>498</v>
      </c>
      <c r="E4" s="338">
        <v>44850.0</v>
      </c>
      <c r="F4" s="68">
        <v>0.0</v>
      </c>
      <c r="G4" s="68">
        <v>0.0</v>
      </c>
      <c r="H4" s="68">
        <v>0.0</v>
      </c>
      <c r="I4" s="68">
        <v>0.0</v>
      </c>
      <c r="J4" s="68">
        <v>0.0</v>
      </c>
      <c r="K4" s="68">
        <v>0.0</v>
      </c>
      <c r="L4" s="68" t="s">
        <v>25</v>
      </c>
    </row>
    <row r="5">
      <c r="A5" s="338">
        <v>44849.0</v>
      </c>
      <c r="B5" s="68" t="s">
        <v>501</v>
      </c>
      <c r="C5" s="68" t="s">
        <v>23</v>
      </c>
      <c r="D5" s="234" t="s">
        <v>498</v>
      </c>
      <c r="E5" s="338">
        <v>44850.0</v>
      </c>
      <c r="F5" s="339">
        <v>0.25</v>
      </c>
      <c r="G5" s="339">
        <v>0.4583333333333333</v>
      </c>
      <c r="H5" s="68">
        <v>5.0</v>
      </c>
      <c r="I5" s="68">
        <v>0.0</v>
      </c>
      <c r="J5" s="68">
        <v>5.0</v>
      </c>
      <c r="K5" s="68">
        <v>0.0</v>
      </c>
    </row>
    <row r="6">
      <c r="A6" s="338">
        <v>44849.0</v>
      </c>
      <c r="B6" s="68" t="s">
        <v>45</v>
      </c>
      <c r="C6" s="68" t="s">
        <v>1</v>
      </c>
      <c r="D6" s="234" t="s">
        <v>498</v>
      </c>
      <c r="E6" s="338">
        <v>44850.0</v>
      </c>
      <c r="F6" s="339">
        <v>0.20833333333333334</v>
      </c>
      <c r="G6" s="339">
        <v>0.0</v>
      </c>
      <c r="H6" s="68">
        <v>7.0</v>
      </c>
      <c r="I6" s="68">
        <v>0.0</v>
      </c>
      <c r="J6" s="68">
        <v>6.0</v>
      </c>
      <c r="K6" s="68">
        <v>1.0</v>
      </c>
    </row>
    <row r="7">
      <c r="A7" s="338">
        <v>44849.0</v>
      </c>
      <c r="B7" s="68" t="s">
        <v>69</v>
      </c>
      <c r="C7" s="68" t="s">
        <v>85</v>
      </c>
      <c r="D7" s="234" t="s">
        <v>498</v>
      </c>
      <c r="E7" s="338">
        <v>44850.0</v>
      </c>
      <c r="F7" s="68">
        <v>0.0</v>
      </c>
      <c r="G7" s="68">
        <v>0.0</v>
      </c>
      <c r="H7" s="68">
        <v>0.0</v>
      </c>
      <c r="I7" s="68">
        <v>0.0</v>
      </c>
      <c r="J7" s="68">
        <v>0.0</v>
      </c>
      <c r="K7" s="68">
        <v>0.0</v>
      </c>
      <c r="L7" s="68" t="s">
        <v>25</v>
      </c>
    </row>
    <row r="8">
      <c r="A8" s="338">
        <v>44849.0</v>
      </c>
      <c r="B8" s="68" t="s">
        <v>54</v>
      </c>
      <c r="C8" s="68" t="s">
        <v>85</v>
      </c>
      <c r="D8" s="234" t="s">
        <v>498</v>
      </c>
      <c r="E8" s="338">
        <v>44850.0</v>
      </c>
      <c r="F8" s="339">
        <v>0.20833333333333334</v>
      </c>
      <c r="G8" s="339">
        <v>0.5416666666666666</v>
      </c>
      <c r="H8" s="68">
        <v>8.0</v>
      </c>
      <c r="I8" s="68">
        <v>0.0</v>
      </c>
      <c r="J8" s="68">
        <v>7.0</v>
      </c>
      <c r="K8" s="68">
        <v>1.0</v>
      </c>
    </row>
    <row r="9">
      <c r="A9" s="338">
        <v>44849.0</v>
      </c>
      <c r="B9" s="68" t="s">
        <v>403</v>
      </c>
      <c r="C9" s="68" t="s">
        <v>85</v>
      </c>
      <c r="D9" s="234" t="s">
        <v>498</v>
      </c>
      <c r="E9" s="338">
        <v>44850.0</v>
      </c>
      <c r="F9" s="339">
        <v>0.25</v>
      </c>
      <c r="G9" s="339">
        <v>0.5833333333333334</v>
      </c>
      <c r="H9" s="68">
        <v>8.0</v>
      </c>
      <c r="I9" s="68">
        <v>0.0</v>
      </c>
      <c r="J9" s="68">
        <v>8.0</v>
      </c>
      <c r="K9" s="68">
        <v>0.0</v>
      </c>
    </row>
    <row r="10">
      <c r="A10" s="338">
        <v>44850.0</v>
      </c>
      <c r="B10" s="68" t="s">
        <v>50</v>
      </c>
      <c r="C10" s="68" t="s">
        <v>85</v>
      </c>
      <c r="D10" s="234" t="s">
        <v>498</v>
      </c>
      <c r="E10" s="338">
        <v>44850.0</v>
      </c>
      <c r="F10" s="339">
        <v>0.9375</v>
      </c>
      <c r="G10" s="339">
        <v>0.20833333333333334</v>
      </c>
      <c r="H10" s="68">
        <v>6.5</v>
      </c>
      <c r="I10" s="68">
        <v>0.0</v>
      </c>
      <c r="J10" s="68">
        <v>0.0</v>
      </c>
      <c r="K10" s="68">
        <v>6.5</v>
      </c>
    </row>
    <row r="11">
      <c r="A11" s="338">
        <v>44850.0</v>
      </c>
      <c r="B11" s="68" t="s">
        <v>18</v>
      </c>
      <c r="C11" s="68" t="s">
        <v>1</v>
      </c>
      <c r="D11" s="234" t="s">
        <v>498</v>
      </c>
      <c r="E11" s="338">
        <v>44850.0</v>
      </c>
      <c r="F11" s="68">
        <v>0.0</v>
      </c>
      <c r="G11" s="68">
        <v>0.0</v>
      </c>
      <c r="H11" s="68">
        <v>0.0</v>
      </c>
      <c r="I11" s="68">
        <v>0.0</v>
      </c>
      <c r="J11" s="68">
        <v>0.0</v>
      </c>
      <c r="K11" s="68">
        <v>0.0</v>
      </c>
      <c r="L11" s="68" t="s">
        <v>25</v>
      </c>
    </row>
    <row r="12" ht="16.5" customHeight="1">
      <c r="A12" s="338">
        <v>44850.0</v>
      </c>
      <c r="B12" s="68" t="s">
        <v>123</v>
      </c>
      <c r="C12" s="68" t="s">
        <v>23</v>
      </c>
      <c r="D12" s="234" t="s">
        <v>500</v>
      </c>
      <c r="E12" s="338">
        <v>44851.0</v>
      </c>
      <c r="F12" s="339">
        <v>0.020833333333333332</v>
      </c>
      <c r="G12" s="339">
        <v>0.25</v>
      </c>
      <c r="H12" s="68">
        <v>5.5</v>
      </c>
      <c r="I12" s="68">
        <v>0.0</v>
      </c>
      <c r="J12" s="68">
        <v>0.0</v>
      </c>
      <c r="K12" s="68">
        <v>5.5</v>
      </c>
    </row>
    <row r="13" ht="16.5" customHeight="1">
      <c r="A13" s="338">
        <v>44850.0</v>
      </c>
      <c r="B13" s="68" t="s">
        <v>52</v>
      </c>
      <c r="C13" s="68" t="s">
        <v>499</v>
      </c>
      <c r="D13" s="234" t="s">
        <v>500</v>
      </c>
      <c r="E13" s="338">
        <v>44851.0</v>
      </c>
      <c r="F13" s="339">
        <v>0.20833333333333334</v>
      </c>
      <c r="G13" s="339">
        <v>0.4583333333333333</v>
      </c>
      <c r="H13" s="68">
        <v>6.0</v>
      </c>
      <c r="I13" s="68">
        <v>0.0</v>
      </c>
      <c r="J13" s="68">
        <v>5.0</v>
      </c>
      <c r="K13" s="68">
        <v>1.0</v>
      </c>
    </row>
    <row r="14">
      <c r="A14" s="338">
        <v>44850.0</v>
      </c>
      <c r="B14" s="68" t="s">
        <v>501</v>
      </c>
      <c r="C14" s="68" t="s">
        <v>23</v>
      </c>
      <c r="D14" s="234" t="s">
        <v>500</v>
      </c>
      <c r="E14" s="338">
        <v>44851.0</v>
      </c>
      <c r="F14" s="339">
        <v>0.25</v>
      </c>
      <c r="G14" s="339">
        <v>0.4583333333333333</v>
      </c>
      <c r="H14" s="68">
        <v>5.0</v>
      </c>
      <c r="I14" s="68">
        <v>0.0</v>
      </c>
      <c r="J14" s="68">
        <v>5.0</v>
      </c>
      <c r="K14" s="68">
        <v>0.0</v>
      </c>
    </row>
    <row r="15">
      <c r="A15" s="338">
        <v>44850.0</v>
      </c>
      <c r="B15" s="68" t="s">
        <v>45</v>
      </c>
      <c r="C15" s="68" t="s">
        <v>1</v>
      </c>
      <c r="D15" s="234" t="s">
        <v>500</v>
      </c>
      <c r="E15" s="338">
        <v>44851.0</v>
      </c>
      <c r="F15" s="68">
        <v>0.0</v>
      </c>
      <c r="G15" s="68">
        <v>0.0</v>
      </c>
      <c r="H15" s="68">
        <v>0.0</v>
      </c>
      <c r="I15" s="68">
        <v>0.0</v>
      </c>
      <c r="J15" s="68">
        <v>0.0</v>
      </c>
      <c r="K15" s="68">
        <v>0.0</v>
      </c>
      <c r="L15" s="68" t="s">
        <v>25</v>
      </c>
    </row>
    <row r="16">
      <c r="A16" s="338">
        <v>44850.0</v>
      </c>
      <c r="B16" s="68" t="s">
        <v>69</v>
      </c>
      <c r="C16" s="68" t="s">
        <v>85</v>
      </c>
      <c r="D16" s="234" t="s">
        <v>500</v>
      </c>
      <c r="E16" s="338">
        <v>44851.0</v>
      </c>
      <c r="F16" s="339">
        <v>0.20833333333333334</v>
      </c>
      <c r="G16" s="339">
        <v>0.4791666666666667</v>
      </c>
      <c r="H16" s="68">
        <v>6.5</v>
      </c>
      <c r="I16" s="68">
        <v>0.0</v>
      </c>
      <c r="J16" s="68">
        <v>5.5</v>
      </c>
      <c r="K16" s="68">
        <v>1.0</v>
      </c>
    </row>
    <row r="17">
      <c r="A17" s="338">
        <v>44850.0</v>
      </c>
      <c r="B17" s="68" t="s">
        <v>54</v>
      </c>
      <c r="C17" s="68" t="s">
        <v>85</v>
      </c>
      <c r="D17" s="234" t="s">
        <v>500</v>
      </c>
      <c r="E17" s="338">
        <v>44851.0</v>
      </c>
      <c r="F17" s="68">
        <v>0.0</v>
      </c>
      <c r="G17" s="68">
        <v>0.0</v>
      </c>
      <c r="H17" s="68">
        <v>0.0</v>
      </c>
      <c r="I17" s="68">
        <v>0.0</v>
      </c>
      <c r="J17" s="68">
        <v>0.0</v>
      </c>
      <c r="K17" s="68">
        <v>0.0</v>
      </c>
      <c r="L17" s="68" t="s">
        <v>25</v>
      </c>
    </row>
    <row r="18">
      <c r="A18" s="338">
        <v>44850.0</v>
      </c>
      <c r="B18" s="68" t="s">
        <v>403</v>
      </c>
      <c r="C18" s="68" t="s">
        <v>85</v>
      </c>
      <c r="D18" s="234" t="s">
        <v>500</v>
      </c>
      <c r="E18" s="338">
        <v>44851.0</v>
      </c>
      <c r="F18" s="339">
        <v>0.20833333333333334</v>
      </c>
      <c r="G18" s="339">
        <v>0.5</v>
      </c>
      <c r="H18" s="68">
        <v>7.0</v>
      </c>
      <c r="I18" s="68">
        <v>0.0</v>
      </c>
      <c r="J18" s="68">
        <v>6.0</v>
      </c>
      <c r="K18" s="68">
        <v>1.0</v>
      </c>
    </row>
    <row r="19">
      <c r="A19" s="338">
        <v>44851.0</v>
      </c>
      <c r="B19" s="68" t="s">
        <v>50</v>
      </c>
      <c r="C19" s="68" t="s">
        <v>85</v>
      </c>
      <c r="D19" s="234" t="s">
        <v>500</v>
      </c>
      <c r="E19" s="338">
        <v>44851.0</v>
      </c>
      <c r="F19" s="339">
        <v>0.9166666666666666</v>
      </c>
      <c r="G19" s="339">
        <v>0.25</v>
      </c>
      <c r="H19" s="68">
        <v>8.0</v>
      </c>
      <c r="I19" s="68">
        <v>0.0</v>
      </c>
      <c r="J19" s="68">
        <v>0.0</v>
      </c>
      <c r="K19" s="68">
        <v>8.0</v>
      </c>
    </row>
    <row r="20">
      <c r="A20" s="338">
        <v>44851.0</v>
      </c>
      <c r="B20" s="68" t="s">
        <v>18</v>
      </c>
      <c r="C20" s="68" t="s">
        <v>1</v>
      </c>
      <c r="D20" s="234" t="s">
        <v>500</v>
      </c>
      <c r="E20" s="338">
        <v>44851.0</v>
      </c>
      <c r="F20" s="68">
        <v>0.0</v>
      </c>
      <c r="G20" s="68">
        <v>0.0</v>
      </c>
      <c r="H20" s="68">
        <v>0.0</v>
      </c>
      <c r="I20" s="68">
        <v>0.0</v>
      </c>
      <c r="J20" s="68">
        <v>0.0</v>
      </c>
      <c r="K20" s="68">
        <v>0.0</v>
      </c>
      <c r="L20" s="68" t="s">
        <v>25</v>
      </c>
    </row>
    <row r="21">
      <c r="A21" s="338">
        <v>44851.0</v>
      </c>
      <c r="B21" s="68" t="s">
        <v>52</v>
      </c>
      <c r="C21" s="68" t="s">
        <v>1</v>
      </c>
      <c r="D21" s="234" t="s">
        <v>500</v>
      </c>
      <c r="E21" s="338">
        <v>44851.0</v>
      </c>
      <c r="F21" s="339">
        <v>0.9375</v>
      </c>
      <c r="G21" s="339">
        <v>0.125</v>
      </c>
      <c r="H21" s="68">
        <v>4.5</v>
      </c>
      <c r="I21" s="68">
        <v>0.0</v>
      </c>
      <c r="J21" s="68">
        <v>0.0</v>
      </c>
      <c r="K21" s="68">
        <v>4.5</v>
      </c>
    </row>
    <row r="22">
      <c r="A22" s="338">
        <v>44851.0</v>
      </c>
      <c r="B22" s="68" t="s">
        <v>45</v>
      </c>
      <c r="C22" s="68" t="s">
        <v>23</v>
      </c>
      <c r="D22" s="234" t="s">
        <v>507</v>
      </c>
      <c r="E22" s="338">
        <v>44852.0</v>
      </c>
      <c r="F22" s="339">
        <v>0.020833333333333332</v>
      </c>
      <c r="G22" s="339">
        <v>0.4583333333333333</v>
      </c>
      <c r="H22" s="68">
        <v>10.5</v>
      </c>
      <c r="I22" s="68">
        <v>2.5</v>
      </c>
      <c r="J22" s="68">
        <v>2.5</v>
      </c>
      <c r="K22" s="68">
        <v>5.5</v>
      </c>
    </row>
    <row r="23">
      <c r="A23" s="338">
        <v>44851.0</v>
      </c>
      <c r="B23" s="68" t="s">
        <v>123</v>
      </c>
      <c r="C23" s="68" t="s">
        <v>23</v>
      </c>
      <c r="D23" s="234" t="s">
        <v>507</v>
      </c>
      <c r="E23" s="338">
        <v>44852.0</v>
      </c>
      <c r="F23" s="68">
        <v>0.0</v>
      </c>
      <c r="G23" s="68">
        <v>0.0</v>
      </c>
      <c r="H23" s="68">
        <v>0.0</v>
      </c>
      <c r="I23" s="68">
        <v>0.0</v>
      </c>
      <c r="J23" s="68">
        <v>0.0</v>
      </c>
      <c r="K23" s="68">
        <v>0.0</v>
      </c>
      <c r="L23" s="68" t="s">
        <v>25</v>
      </c>
    </row>
    <row r="24">
      <c r="A24" s="338">
        <v>44851.0</v>
      </c>
      <c r="B24" s="68" t="s">
        <v>501</v>
      </c>
      <c r="C24" s="68" t="s">
        <v>23</v>
      </c>
      <c r="D24" s="234" t="s">
        <v>507</v>
      </c>
      <c r="E24" s="338">
        <v>44852.0</v>
      </c>
      <c r="F24" s="68">
        <v>0.0</v>
      </c>
      <c r="G24" s="68">
        <v>0.0</v>
      </c>
      <c r="H24" s="68">
        <v>0.0</v>
      </c>
      <c r="I24" s="68">
        <v>0.0</v>
      </c>
      <c r="J24" s="68">
        <v>0.0</v>
      </c>
      <c r="K24" s="68">
        <v>0.0</v>
      </c>
      <c r="L24" s="68" t="s">
        <v>25</v>
      </c>
    </row>
    <row r="25">
      <c r="A25" s="338">
        <v>44851.0</v>
      </c>
      <c r="B25" s="68" t="s">
        <v>54</v>
      </c>
      <c r="C25" s="68" t="s">
        <v>85</v>
      </c>
      <c r="D25" s="234" t="s">
        <v>507</v>
      </c>
      <c r="E25" s="338">
        <v>44852.0</v>
      </c>
      <c r="F25" s="68">
        <v>0.0</v>
      </c>
      <c r="G25" s="68">
        <v>0.0</v>
      </c>
      <c r="H25" s="68">
        <v>0.0</v>
      </c>
      <c r="I25" s="68">
        <v>0.0</v>
      </c>
      <c r="J25" s="68">
        <v>0.0</v>
      </c>
      <c r="K25" s="68">
        <v>0.0</v>
      </c>
      <c r="L25" s="68" t="s">
        <v>25</v>
      </c>
    </row>
    <row r="26">
      <c r="A26" s="338">
        <v>44851.0</v>
      </c>
      <c r="B26" s="68" t="s">
        <v>69</v>
      </c>
      <c r="C26" s="68" t="s">
        <v>85</v>
      </c>
      <c r="D26" s="234" t="s">
        <v>507</v>
      </c>
      <c r="E26" s="338">
        <v>44852.0</v>
      </c>
      <c r="F26" s="339">
        <v>0.25</v>
      </c>
      <c r="G26" s="339">
        <v>0.5416666666666666</v>
      </c>
      <c r="H26" s="68">
        <v>7.0</v>
      </c>
      <c r="I26" s="68">
        <v>0.0</v>
      </c>
      <c r="J26" s="68">
        <v>7.0</v>
      </c>
      <c r="K26" s="68">
        <v>0.0</v>
      </c>
    </row>
    <row r="27" ht="16.5" customHeight="1">
      <c r="A27" s="338">
        <v>44851.0</v>
      </c>
      <c r="B27" s="68" t="s">
        <v>403</v>
      </c>
      <c r="C27" s="68" t="s">
        <v>85</v>
      </c>
      <c r="D27" s="234" t="s">
        <v>507</v>
      </c>
      <c r="E27" s="338">
        <v>44852.0</v>
      </c>
      <c r="F27" s="339">
        <v>0.20833333333333334</v>
      </c>
      <c r="G27" s="339">
        <v>0.5208333333333334</v>
      </c>
      <c r="H27" s="68">
        <v>7.5</v>
      </c>
      <c r="I27" s="68">
        <v>0.0</v>
      </c>
      <c r="J27" s="68">
        <v>6.5</v>
      </c>
      <c r="K27" s="68">
        <v>1.0</v>
      </c>
    </row>
    <row r="28">
      <c r="A28" s="338">
        <v>44851.0</v>
      </c>
      <c r="B28" s="68" t="s">
        <v>50</v>
      </c>
      <c r="C28" s="68" t="s">
        <v>85</v>
      </c>
      <c r="D28" s="234" t="s">
        <v>507</v>
      </c>
      <c r="E28" s="338">
        <v>44852.0</v>
      </c>
      <c r="F28" s="68">
        <v>0.0</v>
      </c>
      <c r="G28" s="68">
        <v>0.0</v>
      </c>
      <c r="H28" s="68">
        <v>0.0</v>
      </c>
      <c r="I28" s="68">
        <v>0.0</v>
      </c>
      <c r="J28" s="68">
        <v>0.0</v>
      </c>
      <c r="K28" s="68">
        <v>0.0</v>
      </c>
      <c r="L28" s="68" t="s">
        <v>25</v>
      </c>
    </row>
    <row r="29">
      <c r="A29" s="338">
        <v>44852.0</v>
      </c>
      <c r="B29" s="68" t="s">
        <v>52</v>
      </c>
      <c r="C29" s="68" t="s">
        <v>85</v>
      </c>
      <c r="D29" s="234" t="s">
        <v>507</v>
      </c>
      <c r="E29" s="338">
        <v>44852.0</v>
      </c>
      <c r="F29" s="339">
        <v>0.9166666666666666</v>
      </c>
      <c r="G29" s="339">
        <v>0.25</v>
      </c>
      <c r="H29" s="68">
        <v>8.0</v>
      </c>
      <c r="I29" s="68">
        <v>0.0</v>
      </c>
      <c r="J29" s="68">
        <v>0.0</v>
      </c>
      <c r="K29" s="68">
        <v>8.0</v>
      </c>
    </row>
    <row r="30">
      <c r="A30" s="338">
        <v>44852.0</v>
      </c>
      <c r="B30" s="68" t="s">
        <v>18</v>
      </c>
      <c r="C30" s="68" t="s">
        <v>1</v>
      </c>
      <c r="D30" s="234" t="s">
        <v>507</v>
      </c>
      <c r="E30" s="338">
        <v>44852.0</v>
      </c>
      <c r="F30" s="339">
        <v>0.9375</v>
      </c>
      <c r="G30" s="339">
        <v>0.125</v>
      </c>
      <c r="H30" s="68">
        <v>4.5</v>
      </c>
      <c r="I30" s="68">
        <v>0.0</v>
      </c>
      <c r="J30" s="68">
        <v>0.0</v>
      </c>
      <c r="K30" s="68">
        <v>4.5</v>
      </c>
    </row>
    <row r="31">
      <c r="A31" s="338">
        <v>44852.0</v>
      </c>
      <c r="B31" s="68" t="s">
        <v>18</v>
      </c>
      <c r="C31" s="68" t="s">
        <v>23</v>
      </c>
      <c r="D31" s="234" t="s">
        <v>509</v>
      </c>
      <c r="E31" s="338">
        <v>44853.0</v>
      </c>
      <c r="F31" s="339">
        <v>0.125</v>
      </c>
      <c r="G31" s="339">
        <v>0.25</v>
      </c>
      <c r="H31" s="68">
        <v>3.0</v>
      </c>
      <c r="I31" s="68">
        <v>0.0</v>
      </c>
      <c r="J31" s="68">
        <v>0.0</v>
      </c>
      <c r="K31" s="68">
        <v>3.0</v>
      </c>
      <c r="L31" s="68"/>
    </row>
    <row r="32">
      <c r="A32" s="338">
        <v>44852.0</v>
      </c>
      <c r="B32" s="68" t="s">
        <v>123</v>
      </c>
      <c r="C32" s="68" t="s">
        <v>23</v>
      </c>
      <c r="D32" s="234" t="s">
        <v>509</v>
      </c>
      <c r="E32" s="338">
        <v>44853.0</v>
      </c>
      <c r="F32" s="68">
        <v>0.0</v>
      </c>
      <c r="G32" s="68">
        <v>0.0</v>
      </c>
      <c r="H32" s="68">
        <v>0.0</v>
      </c>
      <c r="I32" s="68">
        <v>0.0</v>
      </c>
      <c r="J32" s="68">
        <v>0.0</v>
      </c>
      <c r="K32" s="68">
        <v>0.0</v>
      </c>
      <c r="L32" s="68" t="s">
        <v>25</v>
      </c>
    </row>
    <row r="33">
      <c r="A33" s="338">
        <v>44852.0</v>
      </c>
      <c r="B33" s="68" t="s">
        <v>501</v>
      </c>
      <c r="C33" s="68" t="s">
        <v>23</v>
      </c>
      <c r="D33" s="234" t="s">
        <v>509</v>
      </c>
      <c r="E33" s="338">
        <v>44853.0</v>
      </c>
      <c r="F33" s="339">
        <v>0.020833333333333332</v>
      </c>
      <c r="G33" s="339">
        <v>0.125</v>
      </c>
      <c r="H33" s="68">
        <v>2.5</v>
      </c>
      <c r="I33" s="68">
        <v>0.0</v>
      </c>
      <c r="J33" s="68">
        <v>0.0</v>
      </c>
      <c r="K33" s="68">
        <v>2.5</v>
      </c>
      <c r="L33" s="68" t="s">
        <v>558</v>
      </c>
    </row>
    <row r="34">
      <c r="A34" s="338">
        <v>44852.0</v>
      </c>
      <c r="B34" s="68" t="s">
        <v>45</v>
      </c>
      <c r="C34" s="68" t="s">
        <v>23</v>
      </c>
      <c r="D34" s="234" t="s">
        <v>509</v>
      </c>
      <c r="E34" s="338">
        <v>44853.0</v>
      </c>
      <c r="F34" s="339">
        <v>0.25</v>
      </c>
      <c r="G34" s="339">
        <v>0.4583333333333333</v>
      </c>
      <c r="H34" s="68">
        <v>5.0</v>
      </c>
      <c r="I34" s="68">
        <v>0.0</v>
      </c>
      <c r="J34" s="68">
        <v>5.0</v>
      </c>
      <c r="K34" s="68">
        <v>0.0</v>
      </c>
    </row>
    <row r="35">
      <c r="A35" s="338">
        <v>44852.0</v>
      </c>
      <c r="B35" s="68" t="s">
        <v>50</v>
      </c>
      <c r="C35" s="68" t="s">
        <v>85</v>
      </c>
      <c r="D35" s="234" t="s">
        <v>509</v>
      </c>
      <c r="E35" s="338">
        <v>44853.0</v>
      </c>
      <c r="F35" s="339">
        <v>0.20833333333333334</v>
      </c>
      <c r="G35" s="339">
        <v>0.5208333333333334</v>
      </c>
      <c r="H35" s="68">
        <v>7.5</v>
      </c>
      <c r="I35" s="68">
        <v>0.0</v>
      </c>
      <c r="J35" s="68">
        <v>6.5</v>
      </c>
      <c r="K35" s="68">
        <v>1.0</v>
      </c>
    </row>
    <row r="36">
      <c r="A36" s="338">
        <v>44852.0</v>
      </c>
      <c r="B36" s="68" t="s">
        <v>69</v>
      </c>
      <c r="C36" s="68" t="s">
        <v>85</v>
      </c>
      <c r="D36" s="234" t="s">
        <v>509</v>
      </c>
      <c r="E36" s="338">
        <v>44853.0</v>
      </c>
      <c r="F36" s="339">
        <v>0.25</v>
      </c>
      <c r="G36" s="339">
        <v>0.5416666666666666</v>
      </c>
      <c r="H36" s="68">
        <v>7.0</v>
      </c>
      <c r="I36" s="68">
        <v>0.0</v>
      </c>
      <c r="J36" s="68">
        <v>7.0</v>
      </c>
      <c r="K36" s="68">
        <v>0.0</v>
      </c>
    </row>
    <row r="37">
      <c r="A37" s="338">
        <v>44852.0</v>
      </c>
      <c r="B37" s="68" t="s">
        <v>559</v>
      </c>
      <c r="C37" s="68" t="s">
        <v>85</v>
      </c>
      <c r="D37" s="234" t="s">
        <v>509</v>
      </c>
      <c r="E37" s="338">
        <v>44853.0</v>
      </c>
      <c r="F37" s="68">
        <v>0.0</v>
      </c>
      <c r="G37" s="68">
        <v>0.0</v>
      </c>
      <c r="H37" s="68">
        <v>0.0</v>
      </c>
      <c r="I37" s="68">
        <v>0.0</v>
      </c>
      <c r="J37" s="68">
        <v>0.0</v>
      </c>
      <c r="K37" s="68">
        <v>0.0</v>
      </c>
      <c r="L37" s="68" t="s">
        <v>25</v>
      </c>
    </row>
    <row r="38">
      <c r="A38" s="338">
        <v>44853.0</v>
      </c>
      <c r="B38" s="68" t="s">
        <v>54</v>
      </c>
      <c r="C38" s="68" t="s">
        <v>85</v>
      </c>
      <c r="D38" s="234" t="s">
        <v>509</v>
      </c>
      <c r="E38" s="338">
        <v>44853.0</v>
      </c>
      <c r="F38" s="339">
        <v>0.9166666666666666</v>
      </c>
      <c r="G38" s="339">
        <v>0.25</v>
      </c>
      <c r="H38" s="68">
        <v>8.0</v>
      </c>
      <c r="I38" s="68">
        <v>0.0</v>
      </c>
      <c r="J38" s="68">
        <v>0.0</v>
      </c>
      <c r="K38" s="68">
        <v>8.0</v>
      </c>
    </row>
    <row r="39">
      <c r="A39" s="338">
        <v>44853.0</v>
      </c>
      <c r="B39" s="68" t="s">
        <v>18</v>
      </c>
      <c r="C39" s="68" t="s">
        <v>1</v>
      </c>
      <c r="D39" s="234" t="s">
        <v>509</v>
      </c>
      <c r="E39" s="338">
        <v>44853.0</v>
      </c>
      <c r="F39" s="339">
        <v>0.9375</v>
      </c>
      <c r="G39" s="339">
        <v>0.125</v>
      </c>
      <c r="H39" s="68">
        <v>4.5</v>
      </c>
      <c r="I39" s="68">
        <v>0.0</v>
      </c>
      <c r="J39" s="68">
        <v>0.0</v>
      </c>
      <c r="K39" s="68">
        <v>4.5</v>
      </c>
    </row>
    <row r="40">
      <c r="A40" s="338">
        <v>44853.0</v>
      </c>
      <c r="B40" s="68" t="s">
        <v>52</v>
      </c>
      <c r="C40" s="68" t="s">
        <v>499</v>
      </c>
      <c r="D40" s="234" t="s">
        <v>509</v>
      </c>
      <c r="E40" s="338">
        <v>44853.0</v>
      </c>
      <c r="F40" s="339">
        <v>0.9583333333333334</v>
      </c>
      <c r="G40" s="339">
        <v>0.4166666666666667</v>
      </c>
      <c r="H40" s="68">
        <v>11.0</v>
      </c>
      <c r="I40" s="68">
        <v>3.0</v>
      </c>
      <c r="J40" s="68">
        <v>1.0</v>
      </c>
      <c r="K40" s="68">
        <v>7.0</v>
      </c>
    </row>
    <row r="41">
      <c r="A41" s="338">
        <v>44853.0</v>
      </c>
      <c r="B41" s="68" t="s">
        <v>123</v>
      </c>
      <c r="C41" s="68" t="s">
        <v>23</v>
      </c>
      <c r="D41" s="234" t="s">
        <v>510</v>
      </c>
      <c r="E41" s="338">
        <v>44854.0</v>
      </c>
      <c r="F41" s="339">
        <v>0.020833333333333332</v>
      </c>
      <c r="G41" s="339">
        <v>0.25</v>
      </c>
      <c r="H41" s="68">
        <v>5.5</v>
      </c>
      <c r="I41" s="68">
        <v>0.0</v>
      </c>
      <c r="J41" s="68">
        <v>0.0</v>
      </c>
      <c r="K41" s="68">
        <v>5.5</v>
      </c>
    </row>
    <row r="42">
      <c r="A42" s="338">
        <v>44853.0</v>
      </c>
      <c r="B42" s="68" t="s">
        <v>501</v>
      </c>
      <c r="C42" s="68" t="s">
        <v>23</v>
      </c>
      <c r="D42" s="234" t="s">
        <v>510</v>
      </c>
      <c r="E42" s="338">
        <v>44854.0</v>
      </c>
      <c r="F42" s="339">
        <v>0.25</v>
      </c>
      <c r="G42" s="339">
        <v>0.4583333333333333</v>
      </c>
      <c r="H42" s="68">
        <v>5.0</v>
      </c>
      <c r="I42" s="68">
        <v>0.0</v>
      </c>
      <c r="J42" s="68">
        <v>5.0</v>
      </c>
      <c r="K42" s="68">
        <v>0.0</v>
      </c>
    </row>
    <row r="43">
      <c r="A43" s="338">
        <v>44853.0</v>
      </c>
      <c r="B43" s="68" t="s">
        <v>45</v>
      </c>
      <c r="C43" s="68" t="s">
        <v>23</v>
      </c>
      <c r="D43" s="234" t="s">
        <v>510</v>
      </c>
      <c r="E43" s="338">
        <v>44854.0</v>
      </c>
      <c r="F43" s="68">
        <v>0.0</v>
      </c>
      <c r="G43" s="68">
        <v>0.0</v>
      </c>
      <c r="H43" s="68">
        <v>0.0</v>
      </c>
      <c r="I43" s="68">
        <v>0.0</v>
      </c>
      <c r="J43" s="68">
        <v>0.0</v>
      </c>
      <c r="K43" s="68">
        <v>0.0</v>
      </c>
      <c r="L43" s="68" t="s">
        <v>25</v>
      </c>
    </row>
    <row r="44">
      <c r="A44" s="338">
        <v>44853.0</v>
      </c>
      <c r="B44" s="68" t="s">
        <v>50</v>
      </c>
      <c r="C44" s="68" t="s">
        <v>85</v>
      </c>
      <c r="D44" s="234" t="s">
        <v>510</v>
      </c>
      <c r="E44" s="338">
        <v>44854.0</v>
      </c>
      <c r="F44" s="339">
        <v>0.20833333333333334</v>
      </c>
      <c r="G44" s="339">
        <v>0.5208333333333334</v>
      </c>
      <c r="H44" s="68">
        <v>7.5</v>
      </c>
      <c r="I44" s="68">
        <v>0.0</v>
      </c>
      <c r="J44" s="68">
        <v>6.5</v>
      </c>
      <c r="K44" s="68">
        <v>1.0</v>
      </c>
    </row>
    <row r="45">
      <c r="A45" s="338">
        <v>44853.0</v>
      </c>
      <c r="B45" s="68" t="s">
        <v>559</v>
      </c>
      <c r="C45" s="68" t="s">
        <v>85</v>
      </c>
      <c r="D45" s="234" t="s">
        <v>510</v>
      </c>
      <c r="E45" s="338">
        <v>44854.0</v>
      </c>
      <c r="F45" s="68">
        <v>0.0</v>
      </c>
      <c r="G45" s="68">
        <v>0.0</v>
      </c>
      <c r="H45" s="68">
        <v>0.0</v>
      </c>
      <c r="I45" s="68">
        <v>0.0</v>
      </c>
      <c r="J45" s="68">
        <v>0.0</v>
      </c>
      <c r="K45" s="68">
        <v>0.0</v>
      </c>
      <c r="L45" s="68" t="s">
        <v>25</v>
      </c>
    </row>
    <row r="46">
      <c r="A46" s="338">
        <v>44853.0</v>
      </c>
      <c r="B46" s="68" t="s">
        <v>69</v>
      </c>
      <c r="C46" s="68" t="s">
        <v>85</v>
      </c>
      <c r="D46" s="234" t="s">
        <v>510</v>
      </c>
      <c r="E46" s="338">
        <v>44854.0</v>
      </c>
      <c r="F46" s="339">
        <v>0.25</v>
      </c>
      <c r="G46" s="339">
        <v>0.5416666666666666</v>
      </c>
      <c r="H46" s="68">
        <v>7.0</v>
      </c>
      <c r="I46" s="68">
        <v>0.0</v>
      </c>
      <c r="J46" s="68">
        <v>7.0</v>
      </c>
      <c r="K46" s="68">
        <v>0.0</v>
      </c>
    </row>
    <row r="47">
      <c r="A47" s="338">
        <v>44853.0</v>
      </c>
      <c r="B47" s="68" t="s">
        <v>82</v>
      </c>
      <c r="C47" s="68" t="s">
        <v>60</v>
      </c>
      <c r="D47" s="234" t="s">
        <v>510</v>
      </c>
      <c r="E47" s="338">
        <v>44854.0</v>
      </c>
      <c r="F47" s="339">
        <v>0.375</v>
      </c>
      <c r="G47" s="339">
        <v>0.5416666666666666</v>
      </c>
      <c r="H47" s="68">
        <v>4.0</v>
      </c>
      <c r="I47" s="68">
        <v>0.0</v>
      </c>
      <c r="J47" s="68">
        <v>4.0</v>
      </c>
      <c r="K47" s="68">
        <v>0.0</v>
      </c>
      <c r="L47" s="68"/>
    </row>
    <row r="48">
      <c r="A48" s="338">
        <v>44854.0</v>
      </c>
      <c r="B48" s="68" t="s">
        <v>54</v>
      </c>
      <c r="C48" s="68" t="s">
        <v>85</v>
      </c>
      <c r="D48" s="234" t="s">
        <v>510</v>
      </c>
      <c r="E48" s="338">
        <v>44854.0</v>
      </c>
      <c r="F48" s="68">
        <v>0.0</v>
      </c>
      <c r="G48" s="68">
        <v>0.0</v>
      </c>
      <c r="H48" s="68">
        <v>0.0</v>
      </c>
      <c r="I48" s="68">
        <v>0.0</v>
      </c>
      <c r="J48" s="68">
        <v>0.0</v>
      </c>
      <c r="K48" s="68">
        <v>0.0</v>
      </c>
      <c r="L48" s="68" t="s">
        <v>25</v>
      </c>
    </row>
    <row r="49">
      <c r="A49" s="338">
        <v>44854.0</v>
      </c>
      <c r="B49" s="68" t="s">
        <v>18</v>
      </c>
      <c r="C49" s="68" t="s">
        <v>1</v>
      </c>
      <c r="D49" s="234" t="s">
        <v>510</v>
      </c>
      <c r="E49" s="338">
        <v>44854.0</v>
      </c>
      <c r="F49" s="339">
        <v>0.9375</v>
      </c>
      <c r="G49" s="339">
        <v>0.20833333333333334</v>
      </c>
      <c r="H49" s="68">
        <v>6.5</v>
      </c>
      <c r="I49" s="68">
        <v>0.0</v>
      </c>
      <c r="J49" s="68">
        <v>0.0</v>
      </c>
      <c r="K49" s="68">
        <v>6.5</v>
      </c>
    </row>
    <row r="50">
      <c r="A50" s="338">
        <v>44854.0</v>
      </c>
      <c r="B50" s="68" t="s">
        <v>52</v>
      </c>
      <c r="C50" s="68" t="s">
        <v>85</v>
      </c>
      <c r="D50" s="234" t="s">
        <v>510</v>
      </c>
      <c r="E50" s="338">
        <v>44854.0</v>
      </c>
      <c r="F50" s="339">
        <v>0.9166666666666666</v>
      </c>
      <c r="G50" s="339">
        <v>0.25</v>
      </c>
      <c r="H50" s="68">
        <v>8.0</v>
      </c>
      <c r="I50" s="68">
        <v>0.0</v>
      </c>
      <c r="J50" s="68">
        <v>0.0</v>
      </c>
      <c r="K50" s="68">
        <v>8.0</v>
      </c>
      <c r="L50" s="68" t="s">
        <v>25</v>
      </c>
    </row>
    <row r="51">
      <c r="A51" s="338">
        <v>44854.0</v>
      </c>
      <c r="B51" s="68" t="s">
        <v>123</v>
      </c>
      <c r="C51" s="68" t="s">
        <v>23</v>
      </c>
      <c r="D51" s="234" t="s">
        <v>512</v>
      </c>
      <c r="E51" s="338">
        <v>44855.0</v>
      </c>
      <c r="F51" s="339">
        <v>0.020833333333333332</v>
      </c>
      <c r="G51" s="339">
        <v>0.25</v>
      </c>
      <c r="H51" s="68">
        <v>5.5</v>
      </c>
      <c r="I51" s="68">
        <v>0.0</v>
      </c>
      <c r="J51" s="68">
        <v>0.0</v>
      </c>
      <c r="K51" s="68">
        <v>5.5</v>
      </c>
    </row>
    <row r="52">
      <c r="A52" s="338">
        <v>44854.0</v>
      </c>
      <c r="B52" s="68" t="s">
        <v>501</v>
      </c>
      <c r="C52" s="68" t="s">
        <v>23</v>
      </c>
      <c r="D52" s="234" t="s">
        <v>512</v>
      </c>
      <c r="E52" s="338">
        <v>44855.0</v>
      </c>
      <c r="F52" s="339">
        <v>0.25</v>
      </c>
      <c r="G52" s="339">
        <v>0.4583333333333333</v>
      </c>
      <c r="H52" s="68">
        <v>5.0</v>
      </c>
      <c r="I52" s="68">
        <v>0.0</v>
      </c>
      <c r="J52" s="68">
        <v>5.0</v>
      </c>
      <c r="K52" s="68">
        <v>0.0</v>
      </c>
    </row>
    <row r="53">
      <c r="A53" s="338">
        <v>44854.0</v>
      </c>
      <c r="B53" s="68" t="s">
        <v>45</v>
      </c>
      <c r="C53" s="68" t="s">
        <v>1</v>
      </c>
      <c r="D53" s="234" t="s">
        <v>512</v>
      </c>
      <c r="E53" s="338">
        <v>44855.0</v>
      </c>
      <c r="F53" s="339">
        <v>0.20833333333333334</v>
      </c>
      <c r="G53" s="339">
        <v>0.4583333333333333</v>
      </c>
      <c r="H53" s="68">
        <v>6.0</v>
      </c>
      <c r="I53" s="68">
        <v>0.0</v>
      </c>
      <c r="J53" s="68">
        <v>5.0</v>
      </c>
      <c r="K53" s="68">
        <v>1.0</v>
      </c>
    </row>
    <row r="54">
      <c r="A54" s="338">
        <v>44854.0</v>
      </c>
      <c r="B54" s="68" t="s">
        <v>50</v>
      </c>
      <c r="C54" s="68" t="s">
        <v>85</v>
      </c>
      <c r="D54" s="234" t="s">
        <v>512</v>
      </c>
      <c r="E54" s="338">
        <v>44855.0</v>
      </c>
      <c r="F54" s="68">
        <v>0.0</v>
      </c>
      <c r="G54" s="68">
        <v>0.0</v>
      </c>
      <c r="H54" s="68">
        <v>0.0</v>
      </c>
      <c r="I54" s="68">
        <v>0.0</v>
      </c>
      <c r="J54" s="68">
        <v>0.0</v>
      </c>
      <c r="K54" s="68">
        <v>0.0</v>
      </c>
      <c r="L54" s="68" t="s">
        <v>25</v>
      </c>
    </row>
    <row r="55">
      <c r="A55" s="338">
        <v>44854.0</v>
      </c>
      <c r="B55" s="68" t="s">
        <v>559</v>
      </c>
      <c r="C55" s="68" t="s">
        <v>85</v>
      </c>
      <c r="D55" s="234" t="s">
        <v>512</v>
      </c>
      <c r="E55" s="338">
        <v>44855.0</v>
      </c>
      <c r="F55" s="339">
        <v>0.20833333333333334</v>
      </c>
      <c r="G55" s="339">
        <v>0.5208333333333334</v>
      </c>
      <c r="H55" s="68">
        <v>7.5</v>
      </c>
      <c r="I55" s="68">
        <v>0.0</v>
      </c>
      <c r="J55" s="68">
        <v>6.5</v>
      </c>
      <c r="K55" s="68">
        <v>1.0</v>
      </c>
    </row>
    <row r="56">
      <c r="A56" s="338">
        <v>44854.0</v>
      </c>
      <c r="B56" s="68" t="s">
        <v>69</v>
      </c>
      <c r="C56" s="68" t="s">
        <v>85</v>
      </c>
      <c r="D56" s="234" t="s">
        <v>512</v>
      </c>
      <c r="E56" s="338">
        <v>44855.0</v>
      </c>
      <c r="F56" s="339">
        <v>0.25</v>
      </c>
      <c r="G56" s="339">
        <v>0.5416666666666666</v>
      </c>
      <c r="H56" s="68">
        <v>7.0</v>
      </c>
      <c r="I56" s="68">
        <v>0.0</v>
      </c>
      <c r="J56" s="68">
        <v>7.0</v>
      </c>
      <c r="K56" s="68">
        <v>0.0</v>
      </c>
    </row>
    <row r="57">
      <c r="A57" s="338">
        <v>44855.0</v>
      </c>
      <c r="B57" s="68" t="s">
        <v>54</v>
      </c>
      <c r="C57" s="68" t="s">
        <v>85</v>
      </c>
      <c r="D57" s="234" t="s">
        <v>512</v>
      </c>
      <c r="E57" s="338">
        <v>44855.0</v>
      </c>
      <c r="F57" s="339">
        <v>0.9166666666666666</v>
      </c>
      <c r="G57" s="339">
        <v>0.25</v>
      </c>
      <c r="H57" s="68">
        <v>8.0</v>
      </c>
      <c r="I57" s="68">
        <v>0.0</v>
      </c>
      <c r="J57" s="68">
        <v>0.0</v>
      </c>
      <c r="K57" s="68">
        <v>8.0</v>
      </c>
    </row>
    <row r="58">
      <c r="A58" s="338">
        <v>44855.0</v>
      </c>
      <c r="B58" s="68" t="s">
        <v>18</v>
      </c>
      <c r="C58" s="68" t="s">
        <v>1</v>
      </c>
      <c r="D58" s="234" t="s">
        <v>512</v>
      </c>
      <c r="E58" s="338">
        <v>44855.0</v>
      </c>
      <c r="F58" s="339">
        <v>0.9375</v>
      </c>
      <c r="G58" s="339">
        <v>0.20833333333333334</v>
      </c>
      <c r="H58" s="68">
        <v>6.5</v>
      </c>
      <c r="I58" s="68">
        <v>0.0</v>
      </c>
      <c r="J58" s="68">
        <v>0.0</v>
      </c>
      <c r="K58" s="68">
        <v>6.5</v>
      </c>
    </row>
    <row r="59">
      <c r="A59" s="338">
        <v>44855.0</v>
      </c>
      <c r="B59" s="68" t="s">
        <v>52</v>
      </c>
      <c r="C59" s="68" t="s">
        <v>499</v>
      </c>
      <c r="D59" s="234" t="s">
        <v>512</v>
      </c>
      <c r="E59" s="338">
        <v>44855.0</v>
      </c>
      <c r="F59" s="339">
        <v>0.9583333333333334</v>
      </c>
      <c r="G59" s="339">
        <v>0.20833333333333334</v>
      </c>
      <c r="H59" s="68">
        <v>6.0</v>
      </c>
      <c r="I59" s="68">
        <v>0.0</v>
      </c>
      <c r="J59" s="68">
        <v>0.0</v>
      </c>
      <c r="K59" s="68">
        <v>6.0</v>
      </c>
    </row>
    <row r="60">
      <c r="A60" s="338">
        <v>44855.0</v>
      </c>
      <c r="B60" s="68" t="s">
        <v>123</v>
      </c>
      <c r="C60" s="68" t="s">
        <v>23</v>
      </c>
      <c r="D60" s="234" t="s">
        <v>513</v>
      </c>
      <c r="E60" s="338">
        <v>44856.0</v>
      </c>
      <c r="F60" s="339">
        <v>0.020833333333333332</v>
      </c>
      <c r="G60" s="339">
        <v>0.25</v>
      </c>
      <c r="H60" s="68">
        <v>5.5</v>
      </c>
      <c r="I60" s="68">
        <v>0.0</v>
      </c>
      <c r="J60" s="68">
        <v>0.0</v>
      </c>
      <c r="K60" s="68">
        <v>5.5</v>
      </c>
    </row>
    <row r="61">
      <c r="A61" s="338">
        <v>44855.0</v>
      </c>
      <c r="B61" s="68" t="s">
        <v>501</v>
      </c>
      <c r="C61" s="68" t="s">
        <v>23</v>
      </c>
      <c r="D61" s="234" t="s">
        <v>513</v>
      </c>
      <c r="E61" s="338">
        <v>44856.0</v>
      </c>
      <c r="F61" s="339">
        <v>0.25</v>
      </c>
      <c r="G61" s="339">
        <v>0.4583333333333333</v>
      </c>
      <c r="H61" s="68">
        <v>5.0</v>
      </c>
      <c r="I61" s="68">
        <v>0.0</v>
      </c>
      <c r="J61" s="68">
        <v>5.0</v>
      </c>
      <c r="K61" s="68">
        <v>0.0</v>
      </c>
    </row>
    <row r="62">
      <c r="A62" s="338">
        <v>44855.0</v>
      </c>
      <c r="B62" s="68" t="s">
        <v>45</v>
      </c>
      <c r="C62" s="68" t="s">
        <v>1</v>
      </c>
      <c r="D62" s="234" t="s">
        <v>513</v>
      </c>
      <c r="E62" s="338">
        <v>44856.0</v>
      </c>
      <c r="F62" s="339">
        <v>0.20833333333333334</v>
      </c>
      <c r="G62" s="339">
        <v>0.0</v>
      </c>
      <c r="H62" s="68">
        <v>7.0</v>
      </c>
      <c r="I62" s="68">
        <v>0.0</v>
      </c>
      <c r="J62" s="68">
        <v>6.0</v>
      </c>
      <c r="K62" s="68">
        <v>1.0</v>
      </c>
    </row>
    <row r="63">
      <c r="A63" s="338">
        <v>44855.0</v>
      </c>
      <c r="B63" s="68" t="s">
        <v>50</v>
      </c>
      <c r="C63" s="68" t="s">
        <v>85</v>
      </c>
      <c r="D63" s="234" t="s">
        <v>513</v>
      </c>
      <c r="E63" s="338">
        <v>44856.0</v>
      </c>
      <c r="F63" s="339">
        <v>0.20833333333333334</v>
      </c>
      <c r="G63" s="339">
        <v>0.5416666666666666</v>
      </c>
      <c r="H63" s="68">
        <v>8.0</v>
      </c>
      <c r="I63" s="68">
        <v>0.0</v>
      </c>
      <c r="J63" s="68">
        <v>7.0</v>
      </c>
      <c r="K63" s="68">
        <v>1.0</v>
      </c>
    </row>
    <row r="64">
      <c r="A64" s="338">
        <v>44855.0</v>
      </c>
      <c r="B64" s="68" t="s">
        <v>559</v>
      </c>
      <c r="C64" s="68" t="s">
        <v>85</v>
      </c>
      <c r="D64" s="234" t="s">
        <v>513</v>
      </c>
      <c r="E64" s="338">
        <v>44856.0</v>
      </c>
      <c r="F64" s="339">
        <v>0.25</v>
      </c>
      <c r="G64" s="339">
        <v>0.5833333333333334</v>
      </c>
      <c r="H64" s="68">
        <v>8.0</v>
      </c>
      <c r="I64" s="68">
        <v>0.0</v>
      </c>
      <c r="J64" s="68">
        <v>8.0</v>
      </c>
      <c r="K64" s="68">
        <v>0.0</v>
      </c>
    </row>
    <row r="65">
      <c r="A65" s="338">
        <v>44855.0</v>
      </c>
      <c r="B65" s="68" t="s">
        <v>69</v>
      </c>
      <c r="C65" s="68" t="s">
        <v>85</v>
      </c>
      <c r="D65" s="234" t="s">
        <v>513</v>
      </c>
      <c r="E65" s="338">
        <v>44856.0</v>
      </c>
      <c r="F65" s="68">
        <v>0.0</v>
      </c>
      <c r="G65" s="68">
        <v>0.0</v>
      </c>
      <c r="H65" s="68">
        <v>0.0</v>
      </c>
      <c r="I65" s="68">
        <v>0.0</v>
      </c>
      <c r="J65" s="68">
        <v>0.0</v>
      </c>
      <c r="K65" s="68">
        <v>0.0</v>
      </c>
      <c r="L65" s="68" t="s">
        <v>25</v>
      </c>
    </row>
    <row r="66">
      <c r="A66" s="338">
        <v>44856.0</v>
      </c>
      <c r="B66" s="68" t="s">
        <v>54</v>
      </c>
      <c r="C66" s="68" t="s">
        <v>85</v>
      </c>
      <c r="D66" s="234" t="s">
        <v>513</v>
      </c>
      <c r="E66" s="338">
        <v>44856.0</v>
      </c>
      <c r="F66" s="339">
        <v>0.9166666666666666</v>
      </c>
      <c r="G66" s="339">
        <v>0.25</v>
      </c>
      <c r="H66" s="68">
        <v>8.0</v>
      </c>
      <c r="I66" s="68">
        <v>0.0</v>
      </c>
      <c r="J66" s="68">
        <v>0.0</v>
      </c>
      <c r="K66" s="68">
        <v>8.0</v>
      </c>
    </row>
    <row r="67">
      <c r="A67" s="338">
        <v>44856.0</v>
      </c>
      <c r="B67" s="68" t="s">
        <v>18</v>
      </c>
      <c r="C67" s="68" t="s">
        <v>1</v>
      </c>
      <c r="D67" s="234" t="s">
        <v>513</v>
      </c>
      <c r="E67" s="338">
        <v>44856.0</v>
      </c>
      <c r="F67" s="339">
        <v>0.9375</v>
      </c>
      <c r="G67" s="339">
        <v>0.20833333333333334</v>
      </c>
      <c r="H67" s="68">
        <v>6.5</v>
      </c>
      <c r="I67" s="68">
        <v>0.0</v>
      </c>
      <c r="J67" s="68">
        <v>0.0</v>
      </c>
      <c r="K67" s="68">
        <v>6.5</v>
      </c>
    </row>
    <row r="68">
      <c r="A68" s="338">
        <v>44856.0</v>
      </c>
      <c r="B68" s="68" t="s">
        <v>52</v>
      </c>
      <c r="C68" s="68" t="s">
        <v>499</v>
      </c>
      <c r="D68" s="234" t="s">
        <v>513</v>
      </c>
      <c r="E68" s="338">
        <v>44856.0</v>
      </c>
      <c r="F68" s="68">
        <v>0.0</v>
      </c>
      <c r="G68" s="68">
        <v>0.0</v>
      </c>
      <c r="H68" s="68">
        <v>0.0</v>
      </c>
      <c r="I68" s="68">
        <v>0.0</v>
      </c>
      <c r="J68" s="68">
        <v>0.0</v>
      </c>
      <c r="K68" s="68">
        <v>0.0</v>
      </c>
      <c r="L68" s="68" t="s">
        <v>25</v>
      </c>
    </row>
    <row r="69">
      <c r="A69" s="338">
        <v>44856.0</v>
      </c>
      <c r="B69" s="68" t="s">
        <v>123</v>
      </c>
      <c r="C69" s="68" t="s">
        <v>23</v>
      </c>
      <c r="D69" s="234" t="s">
        <v>498</v>
      </c>
      <c r="E69" s="338">
        <v>44857.0</v>
      </c>
      <c r="F69" s="339">
        <v>0.020833333333333332</v>
      </c>
      <c r="G69" s="339">
        <v>0.25</v>
      </c>
      <c r="H69" s="68">
        <v>5.5</v>
      </c>
      <c r="I69" s="68">
        <v>0.0</v>
      </c>
      <c r="J69" s="68">
        <v>0.0</v>
      </c>
      <c r="K69" s="68">
        <v>5.5</v>
      </c>
    </row>
    <row r="70">
      <c r="A70" s="338">
        <v>44856.0</v>
      </c>
      <c r="B70" s="68" t="s">
        <v>501</v>
      </c>
      <c r="C70" s="68" t="s">
        <v>23</v>
      </c>
      <c r="D70" s="234" t="s">
        <v>498</v>
      </c>
      <c r="E70" s="338">
        <v>44857.0</v>
      </c>
      <c r="F70" s="339">
        <v>0.25</v>
      </c>
      <c r="G70" s="339">
        <v>0.4583333333333333</v>
      </c>
      <c r="H70" s="68">
        <v>5.0</v>
      </c>
      <c r="I70" s="68">
        <v>0.0</v>
      </c>
      <c r="J70" s="68">
        <v>5.0</v>
      </c>
      <c r="K70" s="68">
        <v>0.0</v>
      </c>
    </row>
    <row r="71">
      <c r="A71" s="338">
        <v>44856.0</v>
      </c>
      <c r="B71" s="68" t="s">
        <v>45</v>
      </c>
      <c r="C71" s="68" t="s">
        <v>1</v>
      </c>
      <c r="D71" s="234" t="s">
        <v>498</v>
      </c>
      <c r="E71" s="338">
        <v>44857.0</v>
      </c>
      <c r="F71" s="339">
        <v>0.20833333333333334</v>
      </c>
      <c r="G71" s="339">
        <v>0.0</v>
      </c>
      <c r="H71" s="68">
        <v>7.0</v>
      </c>
      <c r="I71" s="68">
        <v>0.0</v>
      </c>
      <c r="J71" s="68">
        <v>6.0</v>
      </c>
      <c r="K71" s="68">
        <v>1.0</v>
      </c>
    </row>
    <row r="72">
      <c r="A72" s="338">
        <v>44856.0</v>
      </c>
      <c r="B72" s="68" t="s">
        <v>50</v>
      </c>
      <c r="C72" s="68" t="s">
        <v>85</v>
      </c>
      <c r="D72" s="234" t="s">
        <v>498</v>
      </c>
      <c r="E72" s="338">
        <v>44857.0</v>
      </c>
      <c r="F72" s="339">
        <v>0.22916666666666666</v>
      </c>
      <c r="G72" s="339">
        <v>0.5625</v>
      </c>
      <c r="H72" s="68">
        <v>8.0</v>
      </c>
      <c r="I72" s="68">
        <v>0.0</v>
      </c>
      <c r="J72" s="68">
        <v>7.5</v>
      </c>
      <c r="K72" s="68">
        <v>0.5</v>
      </c>
    </row>
    <row r="73">
      <c r="A73" s="338">
        <v>44856.0</v>
      </c>
      <c r="B73" s="68" t="s">
        <v>559</v>
      </c>
      <c r="C73" s="68" t="s">
        <v>85</v>
      </c>
      <c r="D73" s="234" t="s">
        <v>498</v>
      </c>
      <c r="E73" s="338">
        <v>44857.0</v>
      </c>
      <c r="F73" s="339">
        <v>0.25</v>
      </c>
      <c r="G73" s="339">
        <v>0.5833333333333334</v>
      </c>
      <c r="H73" s="68">
        <v>8.0</v>
      </c>
      <c r="I73" s="68">
        <v>0.0</v>
      </c>
      <c r="J73" s="68">
        <v>8.0</v>
      </c>
      <c r="K73" s="68">
        <v>0.0</v>
      </c>
    </row>
    <row r="74">
      <c r="A74" s="338">
        <v>44856.0</v>
      </c>
      <c r="B74" s="68" t="s">
        <v>69</v>
      </c>
      <c r="C74" s="68" t="s">
        <v>85</v>
      </c>
      <c r="D74" s="234" t="s">
        <v>498</v>
      </c>
      <c r="E74" s="338">
        <v>44857.0</v>
      </c>
      <c r="F74" s="68">
        <v>0.0</v>
      </c>
      <c r="G74" s="68">
        <v>0.0</v>
      </c>
      <c r="H74" s="68">
        <v>0.0</v>
      </c>
      <c r="I74" s="68">
        <v>0.0</v>
      </c>
      <c r="J74" s="68">
        <v>0.0</v>
      </c>
      <c r="K74" s="68">
        <v>0.0</v>
      </c>
      <c r="L74" s="68" t="s">
        <v>25</v>
      </c>
    </row>
    <row r="75">
      <c r="A75" s="338">
        <v>44857.0</v>
      </c>
      <c r="B75" s="68" t="s">
        <v>54</v>
      </c>
      <c r="C75" s="68" t="s">
        <v>85</v>
      </c>
      <c r="D75" s="234" t="s">
        <v>498</v>
      </c>
      <c r="E75" s="338">
        <v>44857.0</v>
      </c>
      <c r="F75" s="339">
        <v>0.9375</v>
      </c>
      <c r="G75" s="339">
        <v>0.20833333333333334</v>
      </c>
      <c r="H75" s="68">
        <v>6.5</v>
      </c>
      <c r="I75" s="68">
        <v>0.0</v>
      </c>
      <c r="J75" s="68">
        <v>0.0</v>
      </c>
      <c r="K75" s="68">
        <v>6.5</v>
      </c>
    </row>
    <row r="76">
      <c r="A76" s="338">
        <v>44857.0</v>
      </c>
      <c r="B76" s="68" t="s">
        <v>18</v>
      </c>
      <c r="C76" s="68" t="s">
        <v>1</v>
      </c>
      <c r="D76" s="234" t="s">
        <v>498</v>
      </c>
      <c r="E76" s="338">
        <v>44857.0</v>
      </c>
      <c r="F76" s="68">
        <v>0.0</v>
      </c>
      <c r="G76" s="68">
        <v>0.0</v>
      </c>
      <c r="H76" s="68">
        <v>0.0</v>
      </c>
      <c r="I76" s="68">
        <v>0.0</v>
      </c>
      <c r="J76" s="68">
        <v>0.0</v>
      </c>
      <c r="K76" s="68">
        <v>0.0</v>
      </c>
      <c r="L76" s="68" t="s">
        <v>25</v>
      </c>
    </row>
    <row r="77">
      <c r="A77" s="338">
        <v>44857.0</v>
      </c>
      <c r="B77" s="68" t="s">
        <v>52</v>
      </c>
      <c r="C77" s="68" t="s">
        <v>499</v>
      </c>
      <c r="D77" s="234" t="s">
        <v>498</v>
      </c>
      <c r="E77" s="338">
        <v>44857.0</v>
      </c>
      <c r="F77" s="68">
        <v>0.0</v>
      </c>
      <c r="G77" s="68">
        <v>0.0</v>
      </c>
      <c r="H77" s="68">
        <v>0.0</v>
      </c>
      <c r="I77" s="68">
        <v>0.0</v>
      </c>
      <c r="J77" s="68">
        <v>0.0</v>
      </c>
      <c r="K77" s="68">
        <v>0.0</v>
      </c>
      <c r="L77" s="68" t="s">
        <v>25</v>
      </c>
    </row>
    <row r="78">
      <c r="A78" s="338">
        <v>44857.0</v>
      </c>
      <c r="B78" s="68" t="s">
        <v>123</v>
      </c>
      <c r="C78" s="68" t="s">
        <v>23</v>
      </c>
      <c r="D78" s="234" t="s">
        <v>500</v>
      </c>
      <c r="E78" s="338">
        <v>44858.0</v>
      </c>
      <c r="F78" s="339">
        <v>0.020833333333333332</v>
      </c>
      <c r="G78" s="339">
        <v>0.25</v>
      </c>
      <c r="H78" s="68">
        <v>5.5</v>
      </c>
      <c r="I78" s="68">
        <v>0.0</v>
      </c>
      <c r="J78" s="68">
        <v>0.0</v>
      </c>
      <c r="K78" s="68">
        <v>5.5</v>
      </c>
    </row>
    <row r="79">
      <c r="A79" s="338">
        <v>44857.0</v>
      </c>
      <c r="B79" s="68" t="s">
        <v>501</v>
      </c>
      <c r="C79" s="68" t="s">
        <v>23</v>
      </c>
      <c r="D79" s="234" t="s">
        <v>500</v>
      </c>
      <c r="E79" s="338">
        <v>44858.0</v>
      </c>
      <c r="F79" s="339">
        <v>0.25</v>
      </c>
      <c r="G79" s="339">
        <v>0.4583333333333333</v>
      </c>
      <c r="H79" s="68">
        <v>5.0</v>
      </c>
      <c r="I79" s="68">
        <v>0.0</v>
      </c>
      <c r="J79" s="68">
        <v>5.0</v>
      </c>
      <c r="K79" s="68">
        <v>0.0</v>
      </c>
    </row>
    <row r="80">
      <c r="A80" s="338">
        <v>44857.0</v>
      </c>
      <c r="B80" s="68" t="s">
        <v>45</v>
      </c>
      <c r="C80" s="68" t="s">
        <v>1</v>
      </c>
      <c r="D80" s="234" t="s">
        <v>500</v>
      </c>
      <c r="E80" s="338">
        <v>44858.0</v>
      </c>
      <c r="F80" s="68">
        <v>0.0</v>
      </c>
      <c r="G80" s="68">
        <v>0.0</v>
      </c>
      <c r="H80" s="68">
        <v>0.0</v>
      </c>
      <c r="I80" s="68">
        <v>0.0</v>
      </c>
      <c r="J80" s="68">
        <v>0.0</v>
      </c>
      <c r="K80" s="68">
        <v>0.0</v>
      </c>
      <c r="L80" s="68" t="s">
        <v>25</v>
      </c>
    </row>
    <row r="81">
      <c r="A81" s="338">
        <v>44857.0</v>
      </c>
      <c r="B81" s="68" t="s">
        <v>559</v>
      </c>
      <c r="C81" s="68" t="s">
        <v>85</v>
      </c>
      <c r="D81" s="234" t="s">
        <v>500</v>
      </c>
      <c r="E81" s="338">
        <v>44858.0</v>
      </c>
      <c r="F81" s="339">
        <v>0.20833333333333334</v>
      </c>
      <c r="G81" s="339">
        <v>0.5</v>
      </c>
      <c r="H81" s="68">
        <v>7.0</v>
      </c>
      <c r="I81" s="68">
        <v>0.0</v>
      </c>
      <c r="J81" s="68">
        <v>6.0</v>
      </c>
      <c r="K81" s="68">
        <v>1.0</v>
      </c>
    </row>
    <row r="82">
      <c r="A82" s="338">
        <v>44857.0</v>
      </c>
      <c r="B82" s="68" t="s">
        <v>69</v>
      </c>
      <c r="C82" s="68" t="s">
        <v>85</v>
      </c>
      <c r="D82" s="234" t="s">
        <v>500</v>
      </c>
      <c r="E82" s="338">
        <v>44858.0</v>
      </c>
      <c r="F82" s="339">
        <v>0.20833333333333334</v>
      </c>
      <c r="G82" s="339">
        <v>0.4791666666666667</v>
      </c>
      <c r="H82" s="68">
        <v>6.5</v>
      </c>
      <c r="I82" s="68">
        <v>0.0</v>
      </c>
      <c r="J82" s="68">
        <v>5.5</v>
      </c>
      <c r="K82" s="68">
        <v>1.0</v>
      </c>
    </row>
    <row r="83">
      <c r="A83" s="338">
        <v>44857.0</v>
      </c>
      <c r="B83" s="68" t="s">
        <v>82</v>
      </c>
      <c r="C83" s="68" t="s">
        <v>60</v>
      </c>
      <c r="D83" s="234" t="s">
        <v>500</v>
      </c>
      <c r="E83" s="338">
        <v>44858.0</v>
      </c>
      <c r="F83" s="339">
        <v>0.3333333333333333</v>
      </c>
      <c r="G83" s="339">
        <v>0.0</v>
      </c>
      <c r="H83" s="68">
        <v>4.0</v>
      </c>
      <c r="I83" s="68">
        <v>0.0</v>
      </c>
      <c r="J83" s="68">
        <v>4.0</v>
      </c>
      <c r="K83" s="68">
        <v>0.0</v>
      </c>
      <c r="L83" s="68"/>
    </row>
    <row r="84">
      <c r="A84" s="338">
        <v>44857.0</v>
      </c>
      <c r="B84" s="68" t="s">
        <v>52</v>
      </c>
      <c r="C84" s="68" t="s">
        <v>499</v>
      </c>
      <c r="D84" s="234" t="s">
        <v>500</v>
      </c>
      <c r="E84" s="338">
        <v>44858.0</v>
      </c>
      <c r="F84" s="339">
        <v>0.20833333333333334</v>
      </c>
      <c r="G84" s="339">
        <v>0.4583333333333333</v>
      </c>
      <c r="H84" s="68">
        <v>6.0</v>
      </c>
      <c r="I84" s="68">
        <v>0.0</v>
      </c>
      <c r="J84" s="68">
        <v>5.0</v>
      </c>
      <c r="K84" s="68">
        <v>1.0</v>
      </c>
      <c r="L84" s="68"/>
    </row>
    <row r="85">
      <c r="A85" s="338">
        <v>44858.0</v>
      </c>
      <c r="B85" s="68" t="s">
        <v>50</v>
      </c>
      <c r="C85" s="68" t="s">
        <v>85</v>
      </c>
      <c r="D85" s="234" t="s">
        <v>500</v>
      </c>
      <c r="E85" s="338">
        <v>44858.0</v>
      </c>
      <c r="F85" s="68">
        <v>0.0</v>
      </c>
      <c r="G85" s="68">
        <v>0.0</v>
      </c>
      <c r="H85" s="68">
        <v>0.0</v>
      </c>
      <c r="I85" s="68">
        <v>0.0</v>
      </c>
      <c r="J85" s="68">
        <v>0.0</v>
      </c>
      <c r="K85" s="68">
        <v>0.0</v>
      </c>
      <c r="L85" s="68" t="s">
        <v>25</v>
      </c>
    </row>
    <row r="86">
      <c r="A86" s="338">
        <v>44858.0</v>
      </c>
      <c r="B86" s="68" t="s">
        <v>54</v>
      </c>
      <c r="C86" s="68" t="s">
        <v>85</v>
      </c>
      <c r="D86" s="234" t="s">
        <v>500</v>
      </c>
      <c r="E86" s="338">
        <v>44858.0</v>
      </c>
      <c r="F86" s="339">
        <v>0.9166666666666666</v>
      </c>
      <c r="G86" s="339">
        <v>0.25</v>
      </c>
      <c r="H86" s="68">
        <v>8.0</v>
      </c>
      <c r="I86" s="68">
        <v>0.0</v>
      </c>
      <c r="J86" s="68">
        <v>0.0</v>
      </c>
      <c r="K86" s="68">
        <v>8.0</v>
      </c>
    </row>
    <row r="87">
      <c r="A87" s="338">
        <v>44858.0</v>
      </c>
      <c r="B87" s="68" t="s">
        <v>18</v>
      </c>
      <c r="C87" s="68" t="s">
        <v>1</v>
      </c>
      <c r="D87" s="234" t="s">
        <v>500</v>
      </c>
      <c r="E87" s="338">
        <v>44858.0</v>
      </c>
      <c r="F87" s="339">
        <v>0.9375</v>
      </c>
      <c r="G87" s="339">
        <v>0.125</v>
      </c>
      <c r="H87" s="68">
        <v>4.5</v>
      </c>
      <c r="I87" s="68">
        <v>0.0</v>
      </c>
      <c r="J87" s="68">
        <v>0.0</v>
      </c>
      <c r="K87" s="68">
        <v>4.5</v>
      </c>
    </row>
    <row r="88">
      <c r="A88" s="338">
        <v>44858.0</v>
      </c>
      <c r="B88" s="68" t="s">
        <v>52</v>
      </c>
      <c r="C88" s="68" t="s">
        <v>499</v>
      </c>
      <c r="D88" s="234" t="s">
        <v>500</v>
      </c>
      <c r="E88" s="338">
        <v>44858.0</v>
      </c>
      <c r="F88" s="339">
        <v>0.9583333333333334</v>
      </c>
      <c r="G88" s="339">
        <v>0.2916666666666667</v>
      </c>
      <c r="H88" s="68">
        <v>8.0</v>
      </c>
      <c r="I88" s="68">
        <v>0.0</v>
      </c>
      <c r="J88" s="68">
        <v>1.0</v>
      </c>
      <c r="K88" s="68">
        <v>7.0</v>
      </c>
    </row>
    <row r="89">
      <c r="A89" s="338">
        <v>44858.0</v>
      </c>
      <c r="B89" s="68" t="s">
        <v>45</v>
      </c>
      <c r="C89" s="68" t="s">
        <v>23</v>
      </c>
      <c r="D89" s="234" t="s">
        <v>507</v>
      </c>
      <c r="E89" s="338">
        <v>44859.0</v>
      </c>
      <c r="F89" s="339">
        <v>0.020833333333333332</v>
      </c>
      <c r="G89" s="339">
        <v>0.4583333333333333</v>
      </c>
      <c r="H89" s="68">
        <v>10.5</v>
      </c>
      <c r="I89" s="68">
        <v>2.5</v>
      </c>
      <c r="J89" s="68">
        <v>2.5</v>
      </c>
      <c r="K89" s="68">
        <v>5.5</v>
      </c>
    </row>
    <row r="90">
      <c r="A90" s="338">
        <v>44858.0</v>
      </c>
      <c r="B90" s="68" t="s">
        <v>123</v>
      </c>
      <c r="C90" s="68" t="s">
        <v>23</v>
      </c>
      <c r="D90" s="234" t="s">
        <v>507</v>
      </c>
      <c r="E90" s="338">
        <v>44859.0</v>
      </c>
      <c r="F90" s="68">
        <v>0.0</v>
      </c>
      <c r="G90" s="68">
        <v>0.0</v>
      </c>
      <c r="H90" s="68">
        <v>0.0</v>
      </c>
      <c r="I90" s="68">
        <v>0.0</v>
      </c>
      <c r="J90" s="68">
        <v>0.0</v>
      </c>
      <c r="K90" s="68">
        <v>0.0</v>
      </c>
      <c r="L90" s="68" t="s">
        <v>25</v>
      </c>
    </row>
    <row r="91">
      <c r="A91" s="338">
        <v>44858.0</v>
      </c>
      <c r="B91" s="68" t="s">
        <v>501</v>
      </c>
      <c r="C91" s="68" t="s">
        <v>23</v>
      </c>
      <c r="D91" s="234" t="s">
        <v>507</v>
      </c>
      <c r="E91" s="338">
        <v>44859.0</v>
      </c>
      <c r="F91" s="68">
        <v>0.0</v>
      </c>
      <c r="G91" s="68">
        <v>0.0</v>
      </c>
      <c r="H91" s="68">
        <v>0.0</v>
      </c>
      <c r="I91" s="68">
        <v>0.0</v>
      </c>
      <c r="J91" s="68">
        <v>0.0</v>
      </c>
      <c r="K91" s="68">
        <v>0.0</v>
      </c>
      <c r="L91" s="68" t="s">
        <v>25</v>
      </c>
    </row>
    <row r="92">
      <c r="A92" s="338">
        <v>44858.0</v>
      </c>
      <c r="B92" s="68" t="s">
        <v>69</v>
      </c>
      <c r="C92" s="68" t="s">
        <v>85</v>
      </c>
      <c r="D92" s="234" t="s">
        <v>507</v>
      </c>
      <c r="E92" s="338">
        <v>44859.0</v>
      </c>
      <c r="F92" s="339">
        <v>0.25</v>
      </c>
      <c r="G92" s="339">
        <v>0.5416666666666666</v>
      </c>
      <c r="H92" s="68">
        <v>7.0</v>
      </c>
      <c r="I92" s="68">
        <v>0.0</v>
      </c>
      <c r="J92" s="68">
        <v>7.0</v>
      </c>
      <c r="K92" s="68">
        <v>0.0</v>
      </c>
    </row>
    <row r="93">
      <c r="A93" s="338">
        <v>44858.0</v>
      </c>
      <c r="B93" s="68" t="s">
        <v>82</v>
      </c>
      <c r="C93" s="68" t="s">
        <v>60</v>
      </c>
      <c r="D93" s="234" t="s">
        <v>507</v>
      </c>
      <c r="E93" s="338">
        <v>44859.0</v>
      </c>
      <c r="F93" s="339">
        <v>0.25</v>
      </c>
      <c r="G93" s="339">
        <v>0.4166666666666667</v>
      </c>
      <c r="H93" s="68">
        <v>4.0</v>
      </c>
      <c r="I93" s="68">
        <v>0.0</v>
      </c>
      <c r="J93" s="68">
        <v>4.0</v>
      </c>
      <c r="K93" s="68">
        <v>0.0</v>
      </c>
    </row>
    <row r="94">
      <c r="A94" s="338">
        <v>44858.0</v>
      </c>
      <c r="B94" s="68" t="s">
        <v>403</v>
      </c>
      <c r="C94" s="68" t="s">
        <v>85</v>
      </c>
      <c r="D94" s="234" t="s">
        <v>507</v>
      </c>
      <c r="E94" s="338">
        <v>44859.0</v>
      </c>
      <c r="F94" s="339">
        <v>0.20833333333333334</v>
      </c>
      <c r="G94" s="339">
        <v>0.5208333333333334</v>
      </c>
      <c r="H94" s="68">
        <v>7.5</v>
      </c>
      <c r="I94" s="68">
        <v>0.0</v>
      </c>
      <c r="J94" s="68">
        <v>6.5</v>
      </c>
      <c r="K94" s="68">
        <v>1.0</v>
      </c>
    </row>
    <row r="95">
      <c r="A95" s="338">
        <v>44859.0</v>
      </c>
      <c r="B95" s="68" t="s">
        <v>50</v>
      </c>
      <c r="C95" s="68" t="s">
        <v>85</v>
      </c>
      <c r="D95" s="234" t="s">
        <v>507</v>
      </c>
      <c r="E95" s="338">
        <v>44859.0</v>
      </c>
      <c r="F95" s="339">
        <v>0.9166666666666666</v>
      </c>
      <c r="G95" s="339">
        <v>0.25</v>
      </c>
      <c r="H95" s="68">
        <v>8.0</v>
      </c>
      <c r="I95" s="68">
        <v>0.0</v>
      </c>
      <c r="J95" s="68">
        <v>0.0</v>
      </c>
      <c r="K95" s="68">
        <v>8.0</v>
      </c>
    </row>
    <row r="96">
      <c r="A96" s="338">
        <v>44859.0</v>
      </c>
      <c r="B96" s="68" t="s">
        <v>52</v>
      </c>
      <c r="C96" s="68" t="s">
        <v>499</v>
      </c>
      <c r="D96" s="234" t="s">
        <v>507</v>
      </c>
      <c r="E96" s="338">
        <v>44859.0</v>
      </c>
      <c r="F96" s="339">
        <v>0.9583333333333334</v>
      </c>
      <c r="G96" s="339">
        <v>0.2916666666666667</v>
      </c>
      <c r="H96" s="68">
        <v>8.0</v>
      </c>
      <c r="I96" s="68">
        <v>0.0</v>
      </c>
      <c r="J96" s="68">
        <v>1.0</v>
      </c>
      <c r="K96" s="68">
        <v>7.0</v>
      </c>
    </row>
    <row r="97">
      <c r="A97" s="338">
        <v>44859.0</v>
      </c>
      <c r="B97" s="68" t="s">
        <v>18</v>
      </c>
      <c r="C97" s="68" t="s">
        <v>1</v>
      </c>
      <c r="D97" s="234" t="s">
        <v>507</v>
      </c>
      <c r="E97" s="338">
        <v>44859.0</v>
      </c>
      <c r="F97" s="339">
        <v>0.9375</v>
      </c>
      <c r="G97" s="339">
        <v>0.16666666666666666</v>
      </c>
      <c r="H97" s="68">
        <v>5.5</v>
      </c>
      <c r="I97" s="68">
        <v>0.0</v>
      </c>
      <c r="J97" s="68">
        <v>0.0</v>
      </c>
      <c r="K97" s="68">
        <v>5.5</v>
      </c>
    </row>
    <row r="98">
      <c r="A98" s="338">
        <v>44859.0</v>
      </c>
      <c r="B98" s="68" t="s">
        <v>123</v>
      </c>
      <c r="C98" s="68" t="s">
        <v>23</v>
      </c>
      <c r="D98" s="234" t="s">
        <v>509</v>
      </c>
      <c r="E98" s="338">
        <v>44860.0</v>
      </c>
      <c r="F98" s="339">
        <v>0.020833333333333332</v>
      </c>
      <c r="G98" s="339">
        <v>0.25</v>
      </c>
      <c r="H98" s="68">
        <v>5.5</v>
      </c>
      <c r="I98" s="68">
        <v>0.0</v>
      </c>
      <c r="J98" s="68">
        <v>0.0</v>
      </c>
      <c r="K98" s="68">
        <v>5.5</v>
      </c>
    </row>
    <row r="99">
      <c r="A99" s="338">
        <v>44859.0</v>
      </c>
      <c r="B99" s="68" t="s">
        <v>501</v>
      </c>
      <c r="C99" s="68" t="s">
        <v>23</v>
      </c>
      <c r="D99" s="234" t="s">
        <v>509</v>
      </c>
      <c r="E99" s="338">
        <v>44860.0</v>
      </c>
      <c r="F99" s="68">
        <v>0.0</v>
      </c>
      <c r="G99" s="68">
        <v>0.0</v>
      </c>
      <c r="H99" s="68">
        <v>0.0</v>
      </c>
      <c r="I99" s="68">
        <v>0.0</v>
      </c>
      <c r="J99" s="68">
        <v>0.0</v>
      </c>
      <c r="K99" s="68">
        <v>0.0</v>
      </c>
      <c r="L99" s="68" t="s">
        <v>25</v>
      </c>
    </row>
    <row r="100">
      <c r="A100" s="338">
        <v>44859.0</v>
      </c>
      <c r="B100" s="68" t="s">
        <v>45</v>
      </c>
      <c r="C100" s="68" t="s">
        <v>23</v>
      </c>
      <c r="D100" s="234" t="s">
        <v>509</v>
      </c>
      <c r="E100" s="338">
        <v>44860.0</v>
      </c>
      <c r="F100" s="339">
        <v>0.25</v>
      </c>
      <c r="G100" s="339">
        <v>0.4583333333333333</v>
      </c>
      <c r="H100" s="68">
        <v>5.0</v>
      </c>
      <c r="I100" s="68">
        <v>0.0</v>
      </c>
      <c r="J100" s="68">
        <v>5.0</v>
      </c>
      <c r="K100" s="68">
        <v>0.0</v>
      </c>
    </row>
    <row r="101">
      <c r="A101" s="338">
        <v>44859.0</v>
      </c>
      <c r="B101" s="68" t="s">
        <v>54</v>
      </c>
      <c r="C101" s="68" t="s">
        <v>85</v>
      </c>
      <c r="D101" s="234" t="s">
        <v>509</v>
      </c>
      <c r="E101" s="338">
        <v>44860.0</v>
      </c>
      <c r="F101" s="339">
        <v>0.20833333333333334</v>
      </c>
      <c r="G101" s="339">
        <v>0.5208333333333334</v>
      </c>
      <c r="H101" s="68">
        <v>7.5</v>
      </c>
      <c r="I101" s="68">
        <v>0.0</v>
      </c>
      <c r="J101" s="68">
        <v>6.5</v>
      </c>
      <c r="K101" s="68">
        <v>1.0</v>
      </c>
    </row>
    <row r="102">
      <c r="A102" s="338">
        <v>44859.0</v>
      </c>
      <c r="B102" s="68" t="s">
        <v>69</v>
      </c>
      <c r="C102" s="68" t="s">
        <v>85</v>
      </c>
      <c r="D102" s="234" t="s">
        <v>509</v>
      </c>
      <c r="E102" s="338">
        <v>44860.0</v>
      </c>
      <c r="F102" s="339">
        <v>0.25</v>
      </c>
      <c r="G102" s="339">
        <v>0.5416666666666666</v>
      </c>
      <c r="H102" s="68">
        <v>7.0</v>
      </c>
      <c r="I102" s="68">
        <v>0.0</v>
      </c>
      <c r="J102" s="68">
        <v>7.0</v>
      </c>
      <c r="K102" s="68">
        <v>0.0</v>
      </c>
    </row>
    <row r="103">
      <c r="A103" s="338">
        <v>44859.0</v>
      </c>
      <c r="B103" s="68" t="s">
        <v>82</v>
      </c>
      <c r="C103" s="68" t="s">
        <v>60</v>
      </c>
      <c r="D103" s="234" t="s">
        <v>509</v>
      </c>
      <c r="E103" s="338">
        <v>44859.0</v>
      </c>
      <c r="F103" s="339">
        <v>0.375</v>
      </c>
      <c r="G103" s="339">
        <v>0.5416666666666666</v>
      </c>
      <c r="H103" s="68">
        <v>4.0</v>
      </c>
      <c r="I103" s="68">
        <v>0.0</v>
      </c>
      <c r="J103" s="68">
        <v>4.0</v>
      </c>
      <c r="K103" s="68">
        <v>0.0</v>
      </c>
      <c r="L103" s="68"/>
    </row>
    <row r="104">
      <c r="A104" s="338">
        <v>44859.0</v>
      </c>
      <c r="B104" s="68" t="s">
        <v>403</v>
      </c>
      <c r="C104" s="68" t="s">
        <v>85</v>
      </c>
      <c r="D104" s="234" t="s">
        <v>509</v>
      </c>
      <c r="E104" s="338">
        <v>44860.0</v>
      </c>
      <c r="F104" s="68">
        <v>0.0</v>
      </c>
      <c r="G104" s="68">
        <v>0.0</v>
      </c>
      <c r="H104" s="68">
        <v>0.0</v>
      </c>
      <c r="I104" s="68">
        <v>0.0</v>
      </c>
      <c r="J104" s="68">
        <v>0.0</v>
      </c>
      <c r="K104" s="68">
        <v>0.0</v>
      </c>
      <c r="L104" s="68" t="s">
        <v>25</v>
      </c>
    </row>
    <row r="105">
      <c r="A105" s="338">
        <v>44860.0</v>
      </c>
      <c r="B105" s="68" t="s">
        <v>50</v>
      </c>
      <c r="C105" s="68" t="s">
        <v>85</v>
      </c>
      <c r="D105" s="234" t="s">
        <v>509</v>
      </c>
      <c r="E105" s="338">
        <v>44860.0</v>
      </c>
      <c r="F105" s="339">
        <v>0.9166666666666666</v>
      </c>
      <c r="G105" s="339">
        <v>0.25</v>
      </c>
      <c r="H105" s="68">
        <v>8.0</v>
      </c>
      <c r="I105" s="68">
        <v>0.0</v>
      </c>
      <c r="J105" s="68">
        <v>0.0</v>
      </c>
      <c r="K105" s="68">
        <v>8.0</v>
      </c>
    </row>
    <row r="106">
      <c r="A106" s="338">
        <v>44860.0</v>
      </c>
      <c r="B106" s="68" t="s">
        <v>18</v>
      </c>
      <c r="C106" s="68" t="s">
        <v>1</v>
      </c>
      <c r="D106" s="234" t="s">
        <v>509</v>
      </c>
      <c r="E106" s="338">
        <v>44860.0</v>
      </c>
      <c r="F106" s="339">
        <v>0.9375</v>
      </c>
      <c r="G106" s="339">
        <v>0.125</v>
      </c>
      <c r="H106" s="68">
        <v>4.5</v>
      </c>
      <c r="I106" s="68">
        <v>0.0</v>
      </c>
      <c r="J106" s="68">
        <v>0.0</v>
      </c>
      <c r="K106" s="68">
        <v>4.5</v>
      </c>
    </row>
    <row r="107">
      <c r="A107" s="338">
        <v>44860.0</v>
      </c>
      <c r="B107" s="68" t="s">
        <v>52</v>
      </c>
      <c r="C107" s="68" t="s">
        <v>499</v>
      </c>
      <c r="D107" s="234" t="s">
        <v>509</v>
      </c>
      <c r="E107" s="338">
        <v>44860.0</v>
      </c>
      <c r="F107" s="339">
        <v>0.9583333333333334</v>
      </c>
      <c r="G107" s="339">
        <v>0.4583333333333333</v>
      </c>
      <c r="H107" s="68">
        <v>12.0</v>
      </c>
      <c r="I107" s="68">
        <v>4.0</v>
      </c>
      <c r="J107" s="68">
        <v>1.0</v>
      </c>
      <c r="K107" s="68">
        <v>7.0</v>
      </c>
    </row>
    <row r="108">
      <c r="A108" s="338">
        <v>44860.0</v>
      </c>
      <c r="B108" s="68" t="s">
        <v>123</v>
      </c>
      <c r="C108" s="68" t="s">
        <v>23</v>
      </c>
      <c r="D108" s="234" t="s">
        <v>510</v>
      </c>
      <c r="E108" s="338">
        <v>44861.0</v>
      </c>
      <c r="F108" s="339">
        <v>0.020833333333333332</v>
      </c>
      <c r="G108" s="339">
        <v>0.25</v>
      </c>
      <c r="H108" s="68">
        <v>5.5</v>
      </c>
      <c r="I108" s="68">
        <v>0.0</v>
      </c>
      <c r="J108" s="68">
        <v>0.0</v>
      </c>
      <c r="K108" s="68">
        <v>5.5</v>
      </c>
    </row>
    <row r="109">
      <c r="A109" s="338">
        <v>44860.0</v>
      </c>
      <c r="B109" s="68" t="s">
        <v>501</v>
      </c>
      <c r="C109" s="68" t="s">
        <v>23</v>
      </c>
      <c r="D109" s="234" t="s">
        <v>510</v>
      </c>
      <c r="E109" s="338">
        <v>44861.0</v>
      </c>
      <c r="F109" s="339">
        <v>0.25</v>
      </c>
      <c r="G109" s="339">
        <v>0.4583333333333333</v>
      </c>
      <c r="H109" s="68">
        <v>5.0</v>
      </c>
      <c r="I109" s="68">
        <v>0.0</v>
      </c>
      <c r="J109" s="68">
        <v>5.0</v>
      </c>
      <c r="K109" s="68">
        <v>0.0</v>
      </c>
    </row>
    <row r="110">
      <c r="A110" s="338">
        <v>44860.0</v>
      </c>
      <c r="B110" s="68" t="s">
        <v>45</v>
      </c>
      <c r="C110" s="68" t="s">
        <v>23</v>
      </c>
      <c r="D110" s="234" t="s">
        <v>510</v>
      </c>
      <c r="E110" s="338">
        <v>44861.0</v>
      </c>
      <c r="F110" s="68">
        <v>0.0</v>
      </c>
      <c r="G110" s="68">
        <v>0.0</v>
      </c>
      <c r="H110" s="68">
        <v>0.0</v>
      </c>
      <c r="I110" s="68">
        <v>0.0</v>
      </c>
      <c r="J110" s="68">
        <v>0.0</v>
      </c>
      <c r="K110" s="68">
        <v>0.0</v>
      </c>
      <c r="L110" s="68" t="s">
        <v>25</v>
      </c>
    </row>
    <row r="111">
      <c r="A111" s="338">
        <v>44860.0</v>
      </c>
      <c r="B111" s="68" t="s">
        <v>54</v>
      </c>
      <c r="C111" s="68" t="s">
        <v>85</v>
      </c>
      <c r="D111" s="234" t="s">
        <v>510</v>
      </c>
      <c r="E111" s="338">
        <v>44861.0</v>
      </c>
      <c r="F111" s="68">
        <v>0.0</v>
      </c>
      <c r="G111" s="68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>
      <c r="A112" s="338">
        <v>44860.0</v>
      </c>
      <c r="B112" s="68" t="s">
        <v>69</v>
      </c>
      <c r="C112" s="68" t="s">
        <v>85</v>
      </c>
      <c r="D112" s="234" t="s">
        <v>510</v>
      </c>
      <c r="E112" s="338">
        <v>44861.0</v>
      </c>
      <c r="F112" s="339">
        <v>0.25</v>
      </c>
      <c r="G112" s="339">
        <v>0.5416666666666666</v>
      </c>
      <c r="H112" s="68">
        <v>7.0</v>
      </c>
      <c r="I112" s="68">
        <v>0.0</v>
      </c>
      <c r="J112" s="68">
        <v>7.0</v>
      </c>
      <c r="K112" s="68">
        <v>0.0</v>
      </c>
    </row>
    <row r="113">
      <c r="A113" s="338">
        <v>44860.0</v>
      </c>
      <c r="B113" s="68" t="s">
        <v>82</v>
      </c>
      <c r="C113" s="68" t="s">
        <v>60</v>
      </c>
      <c r="D113" s="234" t="s">
        <v>510</v>
      </c>
      <c r="E113" s="338">
        <v>44861.0</v>
      </c>
      <c r="F113" s="339">
        <v>0.375</v>
      </c>
      <c r="G113" s="339">
        <v>0.5416666666666666</v>
      </c>
      <c r="H113" s="68">
        <v>4.0</v>
      </c>
      <c r="I113" s="68">
        <v>0.0</v>
      </c>
      <c r="J113" s="68">
        <v>4.0</v>
      </c>
      <c r="K113" s="68">
        <v>0.0</v>
      </c>
    </row>
    <row r="114">
      <c r="A114" s="338">
        <v>44860.0</v>
      </c>
      <c r="B114" s="68" t="s">
        <v>403</v>
      </c>
      <c r="C114" s="68" t="s">
        <v>85</v>
      </c>
      <c r="D114" s="234" t="s">
        <v>510</v>
      </c>
      <c r="E114" s="338">
        <v>44861.0</v>
      </c>
      <c r="F114" s="339">
        <v>0.20833333333333334</v>
      </c>
      <c r="G114" s="339">
        <v>0.5208333333333334</v>
      </c>
      <c r="H114" s="68">
        <v>7.5</v>
      </c>
      <c r="I114" s="68">
        <v>0.0</v>
      </c>
      <c r="J114" s="68">
        <v>6.5</v>
      </c>
      <c r="K114" s="68">
        <v>1.0</v>
      </c>
    </row>
    <row r="115">
      <c r="A115" s="338">
        <v>44861.0</v>
      </c>
      <c r="B115" s="68" t="s">
        <v>50</v>
      </c>
      <c r="C115" s="68" t="s">
        <v>85</v>
      </c>
      <c r="D115" s="234" t="s">
        <v>510</v>
      </c>
      <c r="E115" s="338">
        <v>44861.0</v>
      </c>
      <c r="F115" s="339">
        <v>0.9166666666666666</v>
      </c>
      <c r="G115" s="339">
        <v>0.25</v>
      </c>
      <c r="H115" s="68">
        <v>8.0</v>
      </c>
      <c r="I115" s="68">
        <v>0.0</v>
      </c>
      <c r="J115" s="68">
        <v>0.0</v>
      </c>
      <c r="K115" s="68">
        <v>8.0</v>
      </c>
    </row>
    <row r="116">
      <c r="A116" s="338">
        <v>44861.0</v>
      </c>
      <c r="B116" s="68" t="s">
        <v>18</v>
      </c>
      <c r="C116" s="68" t="s">
        <v>1</v>
      </c>
      <c r="D116" s="234" t="s">
        <v>510</v>
      </c>
      <c r="E116" s="338">
        <v>44861.0</v>
      </c>
      <c r="F116" s="339">
        <v>0.9375</v>
      </c>
      <c r="G116" s="339">
        <v>0.20833333333333334</v>
      </c>
      <c r="H116" s="68">
        <v>6.5</v>
      </c>
      <c r="I116" s="68">
        <v>0.0</v>
      </c>
      <c r="J116" s="68">
        <v>0.0</v>
      </c>
      <c r="K116" s="68">
        <v>6.5</v>
      </c>
    </row>
    <row r="117">
      <c r="A117" s="338">
        <v>44861.0</v>
      </c>
      <c r="B117" s="68" t="s">
        <v>52</v>
      </c>
      <c r="C117" s="68" t="s">
        <v>499</v>
      </c>
      <c r="D117" s="234" t="s">
        <v>510</v>
      </c>
      <c r="E117" s="338">
        <v>44861.0</v>
      </c>
      <c r="F117" s="68">
        <v>0.0</v>
      </c>
      <c r="G117" s="68">
        <v>0.0</v>
      </c>
      <c r="H117" s="68">
        <v>0.0</v>
      </c>
      <c r="I117" s="68">
        <v>0.0</v>
      </c>
      <c r="J117" s="68">
        <v>0.0</v>
      </c>
      <c r="K117" s="68">
        <v>0.0</v>
      </c>
      <c r="L117" s="68" t="s">
        <v>25</v>
      </c>
    </row>
    <row r="118">
      <c r="A118" s="338">
        <v>44861.0</v>
      </c>
      <c r="B118" s="68" t="s">
        <v>123</v>
      </c>
      <c r="C118" s="68" t="s">
        <v>23</v>
      </c>
      <c r="D118" s="234" t="s">
        <v>512</v>
      </c>
      <c r="E118" s="338">
        <v>44862.0</v>
      </c>
      <c r="F118" s="339">
        <v>0.020833333333333332</v>
      </c>
      <c r="G118" s="339">
        <v>0.25</v>
      </c>
      <c r="H118" s="68">
        <v>5.5</v>
      </c>
      <c r="I118" s="68">
        <v>0.0</v>
      </c>
      <c r="J118" s="68">
        <v>0.0</v>
      </c>
      <c r="K118" s="68">
        <v>5.5</v>
      </c>
    </row>
    <row r="119">
      <c r="A119" s="338">
        <v>44861.0</v>
      </c>
      <c r="B119" s="68" t="s">
        <v>501</v>
      </c>
      <c r="C119" s="68" t="s">
        <v>23</v>
      </c>
      <c r="D119" s="234" t="s">
        <v>512</v>
      </c>
      <c r="E119" s="338">
        <v>44862.0</v>
      </c>
      <c r="F119" s="339">
        <v>0.25</v>
      </c>
      <c r="G119" s="339">
        <v>0.4583333333333333</v>
      </c>
      <c r="H119" s="68">
        <v>5.0</v>
      </c>
      <c r="I119" s="68">
        <v>0.0</v>
      </c>
      <c r="J119" s="68">
        <v>5.0</v>
      </c>
      <c r="K119" s="68">
        <v>0.0</v>
      </c>
    </row>
    <row r="120">
      <c r="A120" s="338">
        <v>44861.0</v>
      </c>
      <c r="B120" s="68" t="s">
        <v>45</v>
      </c>
      <c r="C120" s="68" t="s">
        <v>1</v>
      </c>
      <c r="D120" s="234" t="s">
        <v>512</v>
      </c>
      <c r="E120" s="338">
        <v>44862.0</v>
      </c>
      <c r="F120" s="339">
        <v>0.20833333333333334</v>
      </c>
      <c r="G120" s="339">
        <v>0.4583333333333333</v>
      </c>
      <c r="H120" s="68">
        <v>6.0</v>
      </c>
      <c r="I120" s="68">
        <v>0.0</v>
      </c>
      <c r="J120" s="68">
        <v>5.0</v>
      </c>
      <c r="K120" s="68">
        <v>1.0</v>
      </c>
    </row>
    <row r="121">
      <c r="A121" s="338">
        <v>44861.0</v>
      </c>
      <c r="B121" s="68" t="s">
        <v>54</v>
      </c>
      <c r="C121" s="68" t="s">
        <v>85</v>
      </c>
      <c r="D121" s="234" t="s">
        <v>512</v>
      </c>
      <c r="E121" s="338">
        <v>44862.0</v>
      </c>
      <c r="F121" s="339">
        <v>0.20833333333333334</v>
      </c>
      <c r="G121" s="339">
        <v>0.5208333333333334</v>
      </c>
      <c r="H121" s="68">
        <v>7.5</v>
      </c>
      <c r="I121" s="68">
        <v>0.0</v>
      </c>
      <c r="J121" s="68">
        <v>6.5</v>
      </c>
      <c r="K121" s="68">
        <v>1.0</v>
      </c>
    </row>
    <row r="122">
      <c r="A122" s="338">
        <v>44861.0</v>
      </c>
      <c r="B122" s="68" t="s">
        <v>69</v>
      </c>
      <c r="C122" s="68" t="s">
        <v>85</v>
      </c>
      <c r="D122" s="234" t="s">
        <v>512</v>
      </c>
      <c r="E122" s="338">
        <v>44862.0</v>
      </c>
      <c r="F122" s="68">
        <v>0.0</v>
      </c>
      <c r="G122" s="68">
        <v>0.0</v>
      </c>
      <c r="H122" s="68">
        <v>0.0</v>
      </c>
      <c r="I122" s="68">
        <v>0.0</v>
      </c>
      <c r="J122" s="68">
        <v>0.0</v>
      </c>
      <c r="K122" s="68">
        <v>0.0</v>
      </c>
      <c r="L122" s="68" t="s">
        <v>25</v>
      </c>
    </row>
    <row r="123">
      <c r="A123" s="338">
        <v>44861.0</v>
      </c>
      <c r="B123" s="68" t="s">
        <v>403</v>
      </c>
      <c r="C123" s="68" t="s">
        <v>85</v>
      </c>
      <c r="D123" s="234" t="s">
        <v>512</v>
      </c>
      <c r="E123" s="338">
        <v>44862.0</v>
      </c>
      <c r="F123" s="339">
        <v>0.20833333333333334</v>
      </c>
      <c r="G123" s="339">
        <v>0.5416666666666666</v>
      </c>
      <c r="H123" s="68">
        <v>8.0</v>
      </c>
      <c r="I123" s="68">
        <v>0.0</v>
      </c>
      <c r="J123" s="68">
        <v>7.0</v>
      </c>
      <c r="K123" s="68">
        <v>1.0</v>
      </c>
    </row>
    <row r="124">
      <c r="A124" s="338">
        <v>44862.0</v>
      </c>
      <c r="B124" s="68" t="s">
        <v>50</v>
      </c>
      <c r="C124" s="68" t="s">
        <v>85</v>
      </c>
      <c r="D124" s="234" t="s">
        <v>512</v>
      </c>
      <c r="E124" s="338">
        <v>44862.0</v>
      </c>
      <c r="F124" s="339">
        <v>0.9166666666666666</v>
      </c>
      <c r="G124" s="339">
        <v>0.25</v>
      </c>
      <c r="H124" s="68">
        <v>8.0</v>
      </c>
      <c r="I124" s="68">
        <v>0.0</v>
      </c>
      <c r="J124" s="68">
        <v>0.0</v>
      </c>
      <c r="K124" s="68">
        <v>8.0</v>
      </c>
    </row>
    <row r="125">
      <c r="A125" s="338">
        <v>44862.0</v>
      </c>
      <c r="B125" s="68" t="s">
        <v>18</v>
      </c>
      <c r="C125" s="68" t="s">
        <v>1</v>
      </c>
      <c r="D125" s="234" t="s">
        <v>512</v>
      </c>
      <c r="E125" s="338">
        <v>44862.0</v>
      </c>
      <c r="F125" s="339">
        <v>0.9375</v>
      </c>
      <c r="G125" s="339">
        <v>0.20833333333333334</v>
      </c>
      <c r="H125" s="68">
        <v>6.5</v>
      </c>
      <c r="I125" s="68">
        <v>0.0</v>
      </c>
      <c r="J125" s="68">
        <v>0.0</v>
      </c>
      <c r="K125" s="68">
        <v>6.5</v>
      </c>
    </row>
    <row r="126">
      <c r="A126" s="338">
        <v>44862.0</v>
      </c>
      <c r="B126" s="68" t="s">
        <v>52</v>
      </c>
      <c r="C126" s="68" t="s">
        <v>499</v>
      </c>
      <c r="D126" s="234" t="s">
        <v>512</v>
      </c>
      <c r="E126" s="338">
        <v>44862.0</v>
      </c>
      <c r="F126" s="339">
        <v>0.9583333333333334</v>
      </c>
      <c r="G126" s="339">
        <v>0.20833333333333334</v>
      </c>
      <c r="H126" s="68">
        <v>6.0</v>
      </c>
      <c r="I126" s="68">
        <v>0.0</v>
      </c>
      <c r="J126" s="68">
        <v>6.0</v>
      </c>
      <c r="K126" s="68">
        <v>0.0</v>
      </c>
    </row>
    <row r="127">
      <c r="A127" s="338">
        <v>44862.0</v>
      </c>
      <c r="B127" s="68" t="s">
        <v>123</v>
      </c>
      <c r="C127" s="68" t="s">
        <v>23</v>
      </c>
      <c r="D127" s="234" t="s">
        <v>513</v>
      </c>
      <c r="E127" s="338">
        <v>44863.0</v>
      </c>
      <c r="F127" s="339">
        <v>0.020833333333333332</v>
      </c>
      <c r="G127" s="339">
        <v>0.25</v>
      </c>
      <c r="H127" s="68">
        <v>5.5</v>
      </c>
      <c r="I127" s="68">
        <v>0.0</v>
      </c>
      <c r="J127" s="68">
        <v>0.0</v>
      </c>
      <c r="K127" s="68">
        <v>5.5</v>
      </c>
    </row>
    <row r="128">
      <c r="A128" s="338">
        <v>44862.0</v>
      </c>
      <c r="B128" s="68" t="s">
        <v>501</v>
      </c>
      <c r="C128" s="68" t="s">
        <v>23</v>
      </c>
      <c r="D128" s="234" t="s">
        <v>513</v>
      </c>
      <c r="E128" s="338">
        <v>44863.0</v>
      </c>
      <c r="F128" s="339">
        <v>0.25</v>
      </c>
      <c r="G128" s="339">
        <v>0.4583333333333333</v>
      </c>
      <c r="H128" s="68">
        <v>5.0</v>
      </c>
      <c r="I128" s="68">
        <v>0.0</v>
      </c>
      <c r="J128" s="68">
        <v>5.0</v>
      </c>
      <c r="K128" s="68">
        <v>0.0</v>
      </c>
    </row>
    <row r="129">
      <c r="A129" s="338">
        <v>44862.0</v>
      </c>
      <c r="B129" s="68" t="s">
        <v>45</v>
      </c>
      <c r="C129" s="68" t="s">
        <v>1</v>
      </c>
      <c r="D129" s="234" t="s">
        <v>513</v>
      </c>
      <c r="E129" s="338">
        <v>44863.0</v>
      </c>
      <c r="F129" s="339">
        <v>0.20833333333333334</v>
      </c>
      <c r="G129" s="339">
        <v>0.0</v>
      </c>
      <c r="H129" s="68">
        <v>7.0</v>
      </c>
      <c r="I129" s="68">
        <v>0.0</v>
      </c>
      <c r="J129" s="68">
        <v>6.0</v>
      </c>
      <c r="K129" s="68">
        <v>1.0</v>
      </c>
    </row>
    <row r="130">
      <c r="A130" s="338">
        <v>44862.0</v>
      </c>
      <c r="B130" s="68" t="s">
        <v>54</v>
      </c>
      <c r="C130" s="68" t="s">
        <v>85</v>
      </c>
      <c r="D130" s="234" t="s">
        <v>513</v>
      </c>
      <c r="E130" s="338">
        <v>44863.0</v>
      </c>
      <c r="F130" s="339">
        <v>0.20833333333333334</v>
      </c>
      <c r="G130" s="339">
        <v>0.5416666666666666</v>
      </c>
      <c r="H130" s="68">
        <v>8.0</v>
      </c>
      <c r="I130" s="68">
        <v>0.0</v>
      </c>
      <c r="J130" s="68">
        <v>7.0</v>
      </c>
      <c r="K130" s="68">
        <v>1.0</v>
      </c>
    </row>
    <row r="131">
      <c r="A131" s="338">
        <v>44862.0</v>
      </c>
      <c r="B131" s="68" t="s">
        <v>69</v>
      </c>
      <c r="C131" s="68" t="s">
        <v>85</v>
      </c>
      <c r="D131" s="234" t="s">
        <v>513</v>
      </c>
      <c r="E131" s="338">
        <v>44863.0</v>
      </c>
      <c r="F131" s="68">
        <v>0.0</v>
      </c>
      <c r="G131" s="68">
        <v>0.0</v>
      </c>
      <c r="H131" s="68">
        <v>0.0</v>
      </c>
      <c r="I131" s="68">
        <v>0.0</v>
      </c>
      <c r="J131" s="68">
        <v>0.0</v>
      </c>
      <c r="K131" s="68">
        <v>0.0</v>
      </c>
      <c r="L131" s="68" t="s">
        <v>25</v>
      </c>
    </row>
    <row r="132">
      <c r="A132" s="338">
        <v>44862.0</v>
      </c>
      <c r="B132" s="68" t="s">
        <v>403</v>
      </c>
      <c r="C132" s="68" t="s">
        <v>85</v>
      </c>
      <c r="D132" s="234" t="s">
        <v>513</v>
      </c>
      <c r="E132" s="338">
        <v>44863.0</v>
      </c>
      <c r="F132" s="339">
        <v>0.25</v>
      </c>
      <c r="G132" s="339">
        <v>0.5833333333333334</v>
      </c>
      <c r="H132" s="68">
        <v>8.0</v>
      </c>
      <c r="I132" s="68">
        <v>0.0</v>
      </c>
      <c r="J132" s="68">
        <v>8.0</v>
      </c>
      <c r="K132" s="68">
        <v>0.0</v>
      </c>
    </row>
    <row r="133">
      <c r="A133" s="338">
        <v>44863.0</v>
      </c>
      <c r="B133" s="68" t="s">
        <v>50</v>
      </c>
      <c r="C133" s="68" t="s">
        <v>85</v>
      </c>
      <c r="D133" s="234" t="s">
        <v>513</v>
      </c>
      <c r="E133" s="338">
        <v>44863.0</v>
      </c>
      <c r="F133" s="339">
        <v>0.9166666666666666</v>
      </c>
      <c r="G133" s="339">
        <v>0.25</v>
      </c>
      <c r="H133" s="68">
        <v>8.0</v>
      </c>
      <c r="I133" s="68">
        <v>0.0</v>
      </c>
      <c r="J133" s="68">
        <v>0.0</v>
      </c>
      <c r="K133" s="68">
        <v>8.0</v>
      </c>
    </row>
    <row r="134">
      <c r="A134" s="338">
        <v>44863.0</v>
      </c>
      <c r="B134" s="68" t="s">
        <v>18</v>
      </c>
      <c r="C134" s="68" t="s">
        <v>1</v>
      </c>
      <c r="D134" s="234" t="s">
        <v>513</v>
      </c>
      <c r="E134" s="338">
        <v>44863.0</v>
      </c>
      <c r="F134" s="339">
        <v>0.9375</v>
      </c>
      <c r="G134" s="339">
        <v>0.25</v>
      </c>
      <c r="H134" s="68">
        <v>7.5</v>
      </c>
      <c r="I134" s="68">
        <v>0.0</v>
      </c>
      <c r="J134" s="68">
        <v>0.0</v>
      </c>
      <c r="K134" s="68">
        <v>7.5</v>
      </c>
    </row>
    <row r="135">
      <c r="A135" s="338">
        <v>44863.0</v>
      </c>
      <c r="B135" s="68" t="s">
        <v>52</v>
      </c>
      <c r="C135" s="68" t="s">
        <v>499</v>
      </c>
      <c r="D135" s="234" t="s">
        <v>513</v>
      </c>
      <c r="E135" s="338">
        <v>44863.0</v>
      </c>
      <c r="F135" s="339">
        <v>0.9583333333333334</v>
      </c>
      <c r="G135" s="339">
        <v>0.20833333333333334</v>
      </c>
      <c r="H135" s="68">
        <v>6.0</v>
      </c>
      <c r="I135" s="68">
        <v>0.0</v>
      </c>
      <c r="J135" s="68">
        <v>6.0</v>
      </c>
      <c r="K135" s="68">
        <v>0.0</v>
      </c>
    </row>
    <row r="136">
      <c r="A136" s="338">
        <v>44863.0</v>
      </c>
      <c r="B136" s="68" t="s">
        <v>123</v>
      </c>
      <c r="C136" s="68" t="s">
        <v>23</v>
      </c>
      <c r="D136" s="234" t="s">
        <v>498</v>
      </c>
      <c r="E136" s="338">
        <v>44864.0</v>
      </c>
      <c r="F136" s="339">
        <v>0.020833333333333332</v>
      </c>
      <c r="G136" s="339">
        <v>0.25</v>
      </c>
      <c r="H136" s="68">
        <v>5.5</v>
      </c>
      <c r="I136" s="68">
        <v>0.0</v>
      </c>
      <c r="J136" s="68">
        <v>0.0</v>
      </c>
      <c r="K136" s="68">
        <v>5.5</v>
      </c>
    </row>
    <row r="137">
      <c r="A137" s="338">
        <v>44863.0</v>
      </c>
      <c r="B137" s="68" t="s">
        <v>501</v>
      </c>
      <c r="C137" s="68" t="s">
        <v>23</v>
      </c>
      <c r="D137" s="234" t="s">
        <v>498</v>
      </c>
      <c r="E137" s="338">
        <v>44864.0</v>
      </c>
      <c r="F137" s="339">
        <v>0.25</v>
      </c>
      <c r="G137" s="339">
        <v>0.4583333333333333</v>
      </c>
      <c r="H137" s="68">
        <v>5.0</v>
      </c>
      <c r="I137" s="68">
        <v>0.0</v>
      </c>
      <c r="J137" s="68">
        <v>5.0</v>
      </c>
      <c r="K137" s="68">
        <v>0.0</v>
      </c>
    </row>
    <row r="138">
      <c r="A138" s="338">
        <v>44863.0</v>
      </c>
      <c r="B138" s="68" t="s">
        <v>45</v>
      </c>
      <c r="C138" s="68" t="s">
        <v>1</v>
      </c>
      <c r="D138" s="234" t="s">
        <v>498</v>
      </c>
      <c r="E138" s="338">
        <v>44864.0</v>
      </c>
      <c r="F138" s="339">
        <v>0.25</v>
      </c>
      <c r="G138" s="339">
        <v>0.0</v>
      </c>
      <c r="H138" s="68">
        <v>6.0</v>
      </c>
      <c r="I138" s="68">
        <v>0.0</v>
      </c>
      <c r="J138" s="68">
        <v>6.0</v>
      </c>
      <c r="K138" s="68">
        <v>0.0</v>
      </c>
    </row>
    <row r="139">
      <c r="A139" s="338">
        <v>44863.0</v>
      </c>
      <c r="B139" s="68" t="s">
        <v>54</v>
      </c>
      <c r="C139" s="68" t="s">
        <v>85</v>
      </c>
      <c r="D139" s="234" t="s">
        <v>498</v>
      </c>
      <c r="E139" s="338">
        <v>44864.0</v>
      </c>
      <c r="F139" s="339">
        <v>0.25</v>
      </c>
      <c r="G139" s="339">
        <v>0.5833333333333334</v>
      </c>
      <c r="H139" s="68">
        <v>8.0</v>
      </c>
      <c r="I139" s="68">
        <v>0.0</v>
      </c>
      <c r="J139" s="68">
        <v>8.0</v>
      </c>
      <c r="K139" s="68">
        <v>0.0</v>
      </c>
    </row>
    <row r="140">
      <c r="A140" s="338">
        <v>44863.0</v>
      </c>
      <c r="B140" s="68" t="s">
        <v>69</v>
      </c>
      <c r="C140" s="68" t="s">
        <v>85</v>
      </c>
      <c r="D140" s="234" t="s">
        <v>498</v>
      </c>
      <c r="E140" s="338">
        <v>44864.0</v>
      </c>
      <c r="F140" s="339">
        <v>0.22916666666666666</v>
      </c>
      <c r="G140" s="339">
        <v>0.5625</v>
      </c>
      <c r="H140" s="68">
        <v>8.0</v>
      </c>
      <c r="I140" s="68">
        <v>0.0</v>
      </c>
      <c r="J140" s="68">
        <v>7.5</v>
      </c>
      <c r="K140" s="68">
        <v>0.5</v>
      </c>
    </row>
    <row r="141">
      <c r="A141" s="338">
        <v>44863.0</v>
      </c>
      <c r="B141" s="68" t="s">
        <v>403</v>
      </c>
      <c r="C141" s="68" t="s">
        <v>85</v>
      </c>
      <c r="D141" s="234" t="s">
        <v>498</v>
      </c>
      <c r="E141" s="338">
        <v>44864.0</v>
      </c>
      <c r="F141" s="68">
        <v>0.0</v>
      </c>
      <c r="G141" s="68">
        <v>0.0</v>
      </c>
      <c r="H141" s="68">
        <v>0.0</v>
      </c>
      <c r="I141" s="68">
        <v>0.0</v>
      </c>
      <c r="J141" s="68">
        <v>0.0</v>
      </c>
      <c r="K141" s="68">
        <v>0.0</v>
      </c>
      <c r="L141" s="68" t="s">
        <v>25</v>
      </c>
    </row>
    <row r="142">
      <c r="A142" s="338">
        <v>44864.0</v>
      </c>
      <c r="B142" s="68" t="s">
        <v>50</v>
      </c>
      <c r="C142" s="68" t="s">
        <v>85</v>
      </c>
      <c r="D142" s="234" t="s">
        <v>498</v>
      </c>
      <c r="E142" s="338">
        <v>44864.0</v>
      </c>
      <c r="F142" s="339">
        <v>0.9375</v>
      </c>
      <c r="G142" s="339">
        <v>0.20833333333333334</v>
      </c>
      <c r="H142" s="68">
        <v>6.5</v>
      </c>
      <c r="I142" s="68">
        <v>0.0</v>
      </c>
      <c r="J142" s="68">
        <v>0.0</v>
      </c>
      <c r="K142" s="68">
        <v>6.5</v>
      </c>
    </row>
    <row r="143">
      <c r="A143" s="338">
        <v>44864.0</v>
      </c>
      <c r="B143" s="68" t="s">
        <v>18</v>
      </c>
      <c r="C143" s="68" t="s">
        <v>1</v>
      </c>
      <c r="D143" s="234" t="s">
        <v>498</v>
      </c>
      <c r="E143" s="338">
        <v>44864.0</v>
      </c>
      <c r="F143" s="68">
        <v>0.0</v>
      </c>
      <c r="G143" s="68">
        <v>0.0</v>
      </c>
      <c r="H143" s="68">
        <v>0.0</v>
      </c>
      <c r="I143" s="68">
        <v>0.0</v>
      </c>
      <c r="J143" s="68">
        <v>0.0</v>
      </c>
      <c r="K143" s="68">
        <v>0.0</v>
      </c>
      <c r="L143" s="68" t="s">
        <v>25</v>
      </c>
    </row>
    <row r="144">
      <c r="A144" s="338">
        <v>44864.0</v>
      </c>
      <c r="B144" s="68" t="s">
        <v>123</v>
      </c>
      <c r="C144" s="68" t="s">
        <v>23</v>
      </c>
      <c r="D144" s="234" t="s">
        <v>500</v>
      </c>
      <c r="E144" s="338">
        <v>44865.0</v>
      </c>
      <c r="F144" s="339">
        <v>0.020833333333333332</v>
      </c>
      <c r="G144" s="339">
        <v>0.25</v>
      </c>
      <c r="H144" s="68">
        <v>5.5</v>
      </c>
      <c r="I144" s="68">
        <v>0.0</v>
      </c>
      <c r="J144" s="68">
        <v>0.0</v>
      </c>
      <c r="K144" s="68">
        <v>5.5</v>
      </c>
    </row>
    <row r="145">
      <c r="A145" s="338">
        <v>44864.0</v>
      </c>
      <c r="B145" s="68" t="s">
        <v>501</v>
      </c>
      <c r="C145" s="68" t="s">
        <v>23</v>
      </c>
      <c r="D145" s="234" t="s">
        <v>500</v>
      </c>
      <c r="E145" s="338">
        <v>44865.0</v>
      </c>
      <c r="F145" s="339">
        <v>0.25</v>
      </c>
      <c r="G145" s="339">
        <v>0.4583333333333333</v>
      </c>
      <c r="H145" s="68">
        <v>5.0</v>
      </c>
      <c r="I145" s="68">
        <v>0.0</v>
      </c>
      <c r="J145" s="68">
        <v>5.0</v>
      </c>
      <c r="K145" s="68">
        <v>0.0</v>
      </c>
    </row>
    <row r="146">
      <c r="A146" s="338">
        <v>44864.0</v>
      </c>
      <c r="B146" s="68" t="s">
        <v>45</v>
      </c>
      <c r="C146" s="68" t="s">
        <v>1</v>
      </c>
      <c r="D146" s="234" t="s">
        <v>500</v>
      </c>
      <c r="E146" s="338">
        <v>44865.0</v>
      </c>
      <c r="F146" s="68">
        <v>0.0</v>
      </c>
      <c r="G146" s="68">
        <v>0.0</v>
      </c>
      <c r="H146" s="68">
        <v>0.0</v>
      </c>
      <c r="I146" s="68">
        <v>0.0</v>
      </c>
      <c r="J146" s="68">
        <v>0.0</v>
      </c>
      <c r="K146" s="68">
        <v>0.0</v>
      </c>
      <c r="L146" s="68" t="s">
        <v>25</v>
      </c>
    </row>
    <row r="147">
      <c r="A147" s="338">
        <v>44864.0</v>
      </c>
      <c r="B147" s="68" t="s">
        <v>69</v>
      </c>
      <c r="C147" s="68" t="s">
        <v>85</v>
      </c>
      <c r="D147" s="234" t="s">
        <v>500</v>
      </c>
      <c r="E147" s="338">
        <v>44865.0</v>
      </c>
      <c r="F147" s="339">
        <v>0.20833333333333334</v>
      </c>
      <c r="G147" s="339">
        <v>0.5</v>
      </c>
      <c r="H147" s="68">
        <v>7.0</v>
      </c>
      <c r="I147" s="68">
        <v>0.0</v>
      </c>
      <c r="J147" s="68">
        <v>6.0</v>
      </c>
      <c r="K147" s="68">
        <v>1.0</v>
      </c>
    </row>
    <row r="148">
      <c r="A148" s="338">
        <v>44864.0</v>
      </c>
      <c r="B148" s="68" t="s">
        <v>82</v>
      </c>
      <c r="C148" s="68" t="s">
        <v>85</v>
      </c>
      <c r="D148" s="234" t="s">
        <v>500</v>
      </c>
      <c r="E148" s="338">
        <v>44865.0</v>
      </c>
      <c r="F148" s="339">
        <v>0.20833333333333334</v>
      </c>
      <c r="G148" s="339">
        <v>0.4791666666666667</v>
      </c>
      <c r="H148" s="68">
        <v>6.5</v>
      </c>
      <c r="I148" s="68">
        <v>0.0</v>
      </c>
      <c r="J148" s="68">
        <v>5.5</v>
      </c>
      <c r="K148" s="68">
        <v>1.0</v>
      </c>
      <c r="L148" s="68"/>
    </row>
    <row r="149">
      <c r="A149" s="338">
        <v>44864.0</v>
      </c>
      <c r="B149" s="68" t="s">
        <v>403</v>
      </c>
      <c r="C149" s="68" t="s">
        <v>85</v>
      </c>
      <c r="D149" s="234" t="s">
        <v>500</v>
      </c>
      <c r="E149" s="338">
        <v>44865.0</v>
      </c>
      <c r="F149" s="68">
        <v>0.0</v>
      </c>
      <c r="G149" s="68">
        <v>0.0</v>
      </c>
      <c r="H149" s="68">
        <v>0.0</v>
      </c>
      <c r="I149" s="68">
        <v>0.0</v>
      </c>
      <c r="J149" s="68">
        <v>0.0</v>
      </c>
      <c r="K149" s="68">
        <v>0.0</v>
      </c>
      <c r="L149" s="68" t="s">
        <v>166</v>
      </c>
    </row>
    <row r="150">
      <c r="A150" s="338">
        <v>44864.0</v>
      </c>
      <c r="B150" s="68" t="s">
        <v>52</v>
      </c>
      <c r="C150" s="68" t="s">
        <v>499</v>
      </c>
      <c r="D150" s="234" t="s">
        <v>500</v>
      </c>
      <c r="E150" s="338">
        <v>44865.0</v>
      </c>
      <c r="F150" s="339">
        <v>0.25</v>
      </c>
      <c r="G150" s="339">
        <v>0.4583333333333333</v>
      </c>
      <c r="H150" s="68">
        <v>5.0</v>
      </c>
      <c r="I150" s="68">
        <v>0.0</v>
      </c>
      <c r="J150" s="68">
        <v>5.0</v>
      </c>
      <c r="K150" s="68">
        <v>0.0</v>
      </c>
    </row>
    <row r="151">
      <c r="A151" s="338">
        <v>44865.0</v>
      </c>
      <c r="B151" s="68" t="s">
        <v>50</v>
      </c>
      <c r="C151" s="68" t="s">
        <v>85</v>
      </c>
      <c r="D151" s="234" t="s">
        <v>500</v>
      </c>
      <c r="E151" s="338">
        <v>44865.0</v>
      </c>
      <c r="F151" s="339">
        <v>0.9166666666666666</v>
      </c>
      <c r="G151" s="339">
        <v>0.25</v>
      </c>
      <c r="H151" s="68">
        <v>8.0</v>
      </c>
      <c r="I151" s="68">
        <v>0.0</v>
      </c>
      <c r="J151" s="68">
        <v>0.0</v>
      </c>
      <c r="K151" s="68">
        <v>8.0</v>
      </c>
    </row>
    <row r="152">
      <c r="A152" s="338">
        <v>44865.0</v>
      </c>
      <c r="B152" s="68" t="s">
        <v>18</v>
      </c>
      <c r="C152" s="68" t="s">
        <v>1</v>
      </c>
      <c r="D152" s="234" t="s">
        <v>500</v>
      </c>
      <c r="E152" s="338">
        <v>44865.0</v>
      </c>
      <c r="F152" s="339">
        <v>0.9375</v>
      </c>
      <c r="G152" s="339">
        <v>0.125</v>
      </c>
      <c r="H152" s="68">
        <v>4.5</v>
      </c>
      <c r="I152" s="68">
        <v>0.0</v>
      </c>
      <c r="J152" s="68">
        <v>0.0</v>
      </c>
      <c r="K152" s="68">
        <v>4.5</v>
      </c>
    </row>
    <row r="153">
      <c r="A153" s="338">
        <v>44865.0</v>
      </c>
      <c r="B153" s="68" t="s">
        <v>52</v>
      </c>
      <c r="C153" s="68" t="s">
        <v>499</v>
      </c>
      <c r="D153" s="234" t="s">
        <v>500</v>
      </c>
      <c r="E153" s="338">
        <v>44865.0</v>
      </c>
      <c r="F153" s="339">
        <v>0.9583333333333334</v>
      </c>
      <c r="G153" s="339">
        <v>0.2916666666666667</v>
      </c>
      <c r="H153" s="68">
        <v>8.0</v>
      </c>
      <c r="I153" s="68">
        <v>0.0</v>
      </c>
      <c r="J153" s="68">
        <v>1.0</v>
      </c>
      <c r="K153" s="68">
        <v>7.0</v>
      </c>
    </row>
    <row r="154">
      <c r="A154" s="338"/>
    </row>
    <row r="155">
      <c r="A155" s="338"/>
    </row>
    <row r="156">
      <c r="A156" s="338"/>
    </row>
    <row r="157">
      <c r="A157" s="338"/>
    </row>
    <row r="158">
      <c r="A158" s="338"/>
    </row>
  </sheetData>
  <autoFilter ref="$A$1:$AC$173">
    <filterColumn colId="4">
      <filters blank="1">
        <filter val="29-Oct-22"/>
        <filter val="23-Oct-22"/>
        <filter val="22-Oct-22"/>
        <filter val="24-Oct-22"/>
        <filter val="30-Oct-22"/>
        <filter val="31-Oct-22"/>
        <filter val="18-Oct-22"/>
        <filter val="20-Oct-22"/>
        <filter val="26-Oct-22"/>
        <filter val="27-Oct-22"/>
        <filter val="28-Oct-22"/>
        <filter val="21-Oct-22"/>
        <filter val="25-Oct-22"/>
        <filter val="16-Oct-22"/>
        <filter val="17-Oct-22"/>
        <filter val="19-Oct-22"/>
      </filters>
    </filterColumn>
  </autoFilter>
  <conditionalFormatting sqref="F2:J153 K2:K148 K150:K153">
    <cfRule type="expression" dxfId="0" priority="1">
      <formula>MOD</formula>
    </cfRule>
  </conditionalFormatting>
  <conditionalFormatting sqref="F2:F156 G2:G158 H2:K2 H9:K9 H12:K13 H15:J155 K15:K148 K150:K155 F158">
    <cfRule type="expression" dxfId="0" priority="2">
      <formula>MOD</formula>
    </cfRule>
  </conditionalFormatting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7.0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44865.0</v>
      </c>
      <c r="D4" s="352" t="s">
        <v>523</v>
      </c>
      <c r="E4" s="353" t="s">
        <v>524</v>
      </c>
      <c r="F4" s="275" t="s">
        <v>22</v>
      </c>
      <c r="G4" s="37">
        <v>44866.0</v>
      </c>
      <c r="H4" s="352" t="s">
        <v>548</v>
      </c>
      <c r="I4" s="354" t="s">
        <v>549</v>
      </c>
      <c r="J4" s="38" t="s">
        <v>24</v>
      </c>
      <c r="K4" s="37">
        <v>44867.0</v>
      </c>
      <c r="L4" s="352" t="s">
        <v>523</v>
      </c>
      <c r="M4" s="354" t="s">
        <v>524</v>
      </c>
      <c r="N4" s="275" t="s">
        <v>26</v>
      </c>
      <c r="O4" s="37">
        <v>44868.0</v>
      </c>
      <c r="P4" s="352" t="s">
        <v>525</v>
      </c>
      <c r="Q4" s="354" t="s">
        <v>526</v>
      </c>
      <c r="R4" s="275" t="s">
        <v>56</v>
      </c>
      <c r="S4" s="37">
        <v>44869.0</v>
      </c>
      <c r="T4" s="352" t="s">
        <v>525</v>
      </c>
      <c r="U4" s="354" t="s">
        <v>526</v>
      </c>
      <c r="V4" s="275" t="s">
        <v>57</v>
      </c>
      <c r="W4" s="37">
        <v>44870.0</v>
      </c>
      <c r="X4" s="352" t="s">
        <v>25</v>
      </c>
      <c r="Y4" s="353" t="s">
        <v>25</v>
      </c>
      <c r="Z4" s="275" t="s">
        <v>93</v>
      </c>
      <c r="AA4" s="37">
        <v>44871.0</v>
      </c>
      <c r="AB4" s="38" t="s">
        <v>25</v>
      </c>
      <c r="AC4" s="108" t="s">
        <v>25</v>
      </c>
    </row>
    <row r="5">
      <c r="A5" s="35" t="s">
        <v>45</v>
      </c>
      <c r="B5" s="363" t="s">
        <v>62</v>
      </c>
      <c r="C5" s="146">
        <v>44866.0</v>
      </c>
      <c r="D5" s="374" t="s">
        <v>23</v>
      </c>
      <c r="E5" s="374" t="s">
        <v>23</v>
      </c>
      <c r="F5" s="363" t="s">
        <v>46</v>
      </c>
      <c r="G5" s="146">
        <v>44867.0</v>
      </c>
      <c r="H5" s="374" t="s">
        <v>23</v>
      </c>
      <c r="I5" s="374" t="s">
        <v>23</v>
      </c>
      <c r="J5" s="38" t="s">
        <v>36</v>
      </c>
      <c r="K5" s="37">
        <v>44868.0</v>
      </c>
      <c r="L5" s="352" t="s">
        <v>25</v>
      </c>
      <c r="M5" s="353" t="s">
        <v>25</v>
      </c>
      <c r="N5" s="275" t="s">
        <v>37</v>
      </c>
      <c r="O5" s="37">
        <v>44869.0</v>
      </c>
      <c r="P5" s="352" t="s">
        <v>465</v>
      </c>
      <c r="Q5" s="354" t="s">
        <v>466</v>
      </c>
      <c r="R5" s="275" t="s">
        <v>40</v>
      </c>
      <c r="S5" s="37">
        <v>44870.0</v>
      </c>
      <c r="T5" s="352" t="s">
        <v>527</v>
      </c>
      <c r="U5" s="354" t="s">
        <v>528</v>
      </c>
      <c r="V5" s="275" t="s">
        <v>43</v>
      </c>
      <c r="W5" s="37">
        <v>44871.0</v>
      </c>
      <c r="X5" s="352" t="s">
        <v>527</v>
      </c>
      <c r="Y5" s="354" t="s">
        <v>528</v>
      </c>
      <c r="Z5" s="275" t="s">
        <v>44</v>
      </c>
      <c r="AA5" s="37">
        <v>44872.0</v>
      </c>
      <c r="AB5" s="38" t="s">
        <v>25</v>
      </c>
      <c r="AC5" s="108" t="s">
        <v>25</v>
      </c>
    </row>
    <row r="6">
      <c r="A6" s="355" t="s">
        <v>52</v>
      </c>
      <c r="B6" s="357"/>
      <c r="C6" s="357"/>
      <c r="D6" s="140"/>
      <c r="E6" s="140"/>
      <c r="F6" s="124"/>
      <c r="G6" s="124"/>
      <c r="H6" s="124"/>
      <c r="I6" s="124"/>
      <c r="J6" s="124"/>
      <c r="K6" s="124"/>
      <c r="L6" s="7"/>
      <c r="M6" s="124"/>
      <c r="N6" s="7"/>
      <c r="O6" s="7"/>
      <c r="P6" s="352"/>
      <c r="Q6" s="354"/>
      <c r="R6" s="7"/>
      <c r="S6" s="7"/>
      <c r="T6" s="140"/>
      <c r="U6" s="140"/>
      <c r="V6" s="363" t="s">
        <v>57</v>
      </c>
      <c r="W6" s="146">
        <v>44870.0</v>
      </c>
      <c r="X6" s="374" t="s">
        <v>525</v>
      </c>
      <c r="Y6" s="371" t="s">
        <v>526</v>
      </c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19</v>
      </c>
      <c r="C10" s="37">
        <v>44865.0</v>
      </c>
      <c r="D10" s="38" t="s">
        <v>91</v>
      </c>
      <c r="E10" s="108" t="s">
        <v>553</v>
      </c>
      <c r="F10" s="275" t="s">
        <v>22</v>
      </c>
      <c r="G10" s="37">
        <v>44866.0</v>
      </c>
      <c r="H10" s="38" t="s">
        <v>91</v>
      </c>
      <c r="I10" s="108" t="s">
        <v>553</v>
      </c>
      <c r="J10" s="38" t="s">
        <v>24</v>
      </c>
      <c r="K10" s="37">
        <v>44867.0</v>
      </c>
      <c r="L10" s="38" t="s">
        <v>319</v>
      </c>
      <c r="M10" s="108" t="s">
        <v>266</v>
      </c>
      <c r="N10" s="275" t="s">
        <v>26</v>
      </c>
      <c r="O10" s="37">
        <v>44868.0</v>
      </c>
      <c r="P10" s="352" t="s">
        <v>25</v>
      </c>
      <c r="Q10" s="353" t="s">
        <v>25</v>
      </c>
      <c r="R10" s="275" t="s">
        <v>56</v>
      </c>
      <c r="S10" s="37">
        <v>44869.0</v>
      </c>
      <c r="T10" s="38" t="s">
        <v>211</v>
      </c>
      <c r="U10" s="108" t="s">
        <v>66</v>
      </c>
      <c r="V10" s="363" t="s">
        <v>57</v>
      </c>
      <c r="W10" s="146">
        <v>44870.0</v>
      </c>
      <c r="X10" s="40" t="s">
        <v>1</v>
      </c>
      <c r="Y10" s="40" t="s">
        <v>1</v>
      </c>
      <c r="Z10" s="38" t="s">
        <v>44</v>
      </c>
      <c r="AA10" s="37">
        <v>44872.0</v>
      </c>
      <c r="AB10" s="38" t="s">
        <v>236</v>
      </c>
      <c r="AC10" s="108" t="s">
        <v>125</v>
      </c>
    </row>
    <row r="11">
      <c r="A11" s="116" t="s">
        <v>54</v>
      </c>
      <c r="B11" s="101"/>
      <c r="C11" s="101"/>
      <c r="D11" s="140"/>
      <c r="E11" s="140"/>
      <c r="F11" s="102"/>
      <c r="G11" s="102"/>
      <c r="H11" s="102"/>
      <c r="I11" s="358"/>
      <c r="N11" s="275" t="s">
        <v>26</v>
      </c>
      <c r="O11" s="37">
        <v>44868.0</v>
      </c>
      <c r="P11" s="38" t="s">
        <v>560</v>
      </c>
      <c r="Q11" s="108" t="s">
        <v>561</v>
      </c>
      <c r="R11" s="359"/>
      <c r="S11" s="359"/>
      <c r="T11" s="140"/>
      <c r="U11" s="140"/>
      <c r="V11" s="363" t="s">
        <v>57</v>
      </c>
      <c r="W11" s="146">
        <v>44870.0</v>
      </c>
      <c r="X11" s="40" t="s">
        <v>562</v>
      </c>
      <c r="Y11" s="40" t="s">
        <v>426</v>
      </c>
      <c r="Z11" s="359"/>
      <c r="AA11" s="359"/>
      <c r="AB11" s="359"/>
      <c r="AC11" s="360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44774.0</v>
      </c>
      <c r="F13" s="124"/>
      <c r="G13" s="124"/>
      <c r="H13" s="124"/>
      <c r="I13" s="351">
        <v>44775.0</v>
      </c>
      <c r="J13" s="124"/>
      <c r="K13" s="124"/>
      <c r="L13" s="124"/>
      <c r="M13" s="351">
        <v>44776.0</v>
      </c>
      <c r="N13" s="124"/>
      <c r="O13" s="124"/>
      <c r="P13" s="124"/>
      <c r="Q13" s="351">
        <v>44777.0</v>
      </c>
      <c r="R13" s="124"/>
      <c r="S13" s="124"/>
      <c r="T13" s="124"/>
      <c r="U13" s="351">
        <v>44778.0</v>
      </c>
      <c r="V13" s="124"/>
      <c r="W13" s="124"/>
      <c r="X13" s="124"/>
      <c r="Y13" s="351">
        <v>44779.0</v>
      </c>
      <c r="Z13" s="124"/>
      <c r="AA13" s="124"/>
      <c r="AB13" s="124"/>
      <c r="AC13" s="351">
        <v>44780.0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54</v>
      </c>
      <c r="B15" s="41" t="s">
        <v>19</v>
      </c>
      <c r="C15" s="37">
        <v>44865.0</v>
      </c>
      <c r="D15" s="42" t="s">
        <v>25</v>
      </c>
      <c r="E15" s="290" t="s">
        <v>25</v>
      </c>
      <c r="F15" s="38" t="s">
        <v>22</v>
      </c>
      <c r="G15" s="37">
        <v>44866.0</v>
      </c>
      <c r="H15" s="38" t="s">
        <v>278</v>
      </c>
      <c r="I15" s="108" t="s">
        <v>92</v>
      </c>
      <c r="J15" s="38" t="s">
        <v>24</v>
      </c>
      <c r="K15" s="37">
        <v>44867.0</v>
      </c>
      <c r="L15" s="38" t="s">
        <v>278</v>
      </c>
      <c r="M15" s="108" t="s">
        <v>92</v>
      </c>
      <c r="N15" s="38" t="s">
        <v>26</v>
      </c>
      <c r="O15" s="37">
        <v>44868.0</v>
      </c>
      <c r="P15" s="38" t="s">
        <v>563</v>
      </c>
      <c r="Q15" s="108" t="s">
        <v>564</v>
      </c>
      <c r="R15" s="38" t="s">
        <v>56</v>
      </c>
      <c r="S15" s="37">
        <v>44869.0</v>
      </c>
      <c r="T15" s="38" t="s">
        <v>278</v>
      </c>
      <c r="U15" s="108" t="s">
        <v>92</v>
      </c>
      <c r="V15" s="40" t="s">
        <v>57</v>
      </c>
      <c r="W15" s="146">
        <v>44870.0</v>
      </c>
      <c r="X15" s="40" t="s">
        <v>499</v>
      </c>
      <c r="Y15" s="40" t="s">
        <v>499</v>
      </c>
      <c r="Z15" s="275" t="s">
        <v>93</v>
      </c>
      <c r="AA15" s="37">
        <v>44871.0</v>
      </c>
      <c r="AB15" s="38" t="s">
        <v>25</v>
      </c>
      <c r="AC15" s="108" t="s">
        <v>25</v>
      </c>
    </row>
    <row r="16">
      <c r="A16" s="35" t="s">
        <v>176</v>
      </c>
      <c r="B16" s="41" t="s">
        <v>19</v>
      </c>
      <c r="C16" s="37">
        <v>44865.0</v>
      </c>
      <c r="D16" s="36" t="s">
        <v>278</v>
      </c>
      <c r="E16" s="291" t="s">
        <v>92</v>
      </c>
      <c r="F16" s="38" t="s">
        <v>22</v>
      </c>
      <c r="G16" s="37">
        <v>44866.0</v>
      </c>
      <c r="H16" s="38" t="s">
        <v>25</v>
      </c>
      <c r="I16" s="108" t="s">
        <v>25</v>
      </c>
      <c r="J16" s="371" t="s">
        <v>36</v>
      </c>
      <c r="K16" s="146">
        <v>44868.0</v>
      </c>
      <c r="L16" s="40" t="s">
        <v>23</v>
      </c>
      <c r="M16" s="40" t="s">
        <v>23</v>
      </c>
      <c r="N16" s="40" t="s">
        <v>37</v>
      </c>
      <c r="O16" s="146">
        <v>44869.0</v>
      </c>
      <c r="P16" s="40" t="s">
        <v>565</v>
      </c>
      <c r="Q16" s="40" t="s">
        <v>566</v>
      </c>
      <c r="R16" s="38" t="s">
        <v>56</v>
      </c>
      <c r="S16" s="37">
        <v>44869.0</v>
      </c>
      <c r="T16" s="38" t="s">
        <v>25</v>
      </c>
      <c r="U16" s="108" t="s">
        <v>25</v>
      </c>
      <c r="V16" s="38" t="s">
        <v>57</v>
      </c>
      <c r="W16" s="37">
        <v>44871.0</v>
      </c>
      <c r="X16" s="38" t="s">
        <v>278</v>
      </c>
      <c r="Y16" s="108" t="s">
        <v>92</v>
      </c>
      <c r="Z16" s="275" t="s">
        <v>93</v>
      </c>
      <c r="AA16" s="37">
        <v>44871.0</v>
      </c>
      <c r="AB16" s="38" t="s">
        <v>531</v>
      </c>
      <c r="AC16" s="108" t="s">
        <v>532</v>
      </c>
    </row>
    <row r="17">
      <c r="A17" s="109" t="s">
        <v>403</v>
      </c>
      <c r="B17" s="41" t="s">
        <v>33</v>
      </c>
      <c r="C17" s="37">
        <v>44866.0</v>
      </c>
      <c r="D17" s="38" t="s">
        <v>25</v>
      </c>
      <c r="E17" s="108" t="s">
        <v>25</v>
      </c>
      <c r="F17" s="38" t="s">
        <v>46</v>
      </c>
      <c r="G17" s="37">
        <v>44867.0</v>
      </c>
      <c r="H17" s="38" t="s">
        <v>25</v>
      </c>
      <c r="I17" s="108" t="s">
        <v>25</v>
      </c>
      <c r="J17" s="38" t="s">
        <v>36</v>
      </c>
      <c r="K17" s="37">
        <v>44868.0</v>
      </c>
      <c r="L17" s="38" t="s">
        <v>201</v>
      </c>
      <c r="M17" s="108" t="s">
        <v>535</v>
      </c>
      <c r="N17" s="38" t="s">
        <v>37</v>
      </c>
      <c r="O17" s="37">
        <v>44869.0</v>
      </c>
      <c r="P17" s="38" t="s">
        <v>112</v>
      </c>
      <c r="Q17" s="108" t="s">
        <v>71</v>
      </c>
      <c r="R17" s="38" t="s">
        <v>40</v>
      </c>
      <c r="S17" s="37">
        <v>44870.0</v>
      </c>
      <c r="T17" s="38" t="s">
        <v>281</v>
      </c>
      <c r="U17" s="108" t="s">
        <v>101</v>
      </c>
      <c r="V17" s="38" t="s">
        <v>43</v>
      </c>
      <c r="W17" s="37">
        <v>44871.0</v>
      </c>
      <c r="X17" s="38" t="s">
        <v>281</v>
      </c>
      <c r="Y17" s="108" t="s">
        <v>101</v>
      </c>
      <c r="Z17" s="38" t="s">
        <v>44</v>
      </c>
      <c r="AA17" s="37">
        <v>44872.0</v>
      </c>
      <c r="AB17" s="38" t="s">
        <v>128</v>
      </c>
      <c r="AC17" s="108" t="s">
        <v>202</v>
      </c>
    </row>
    <row r="18">
      <c r="A18" s="109" t="s">
        <v>69</v>
      </c>
      <c r="B18" s="41" t="s">
        <v>33</v>
      </c>
      <c r="C18" s="37">
        <v>44866.0</v>
      </c>
      <c r="D18" s="38" t="s">
        <v>201</v>
      </c>
      <c r="E18" s="108" t="s">
        <v>535</v>
      </c>
      <c r="F18" s="38" t="s">
        <v>46</v>
      </c>
      <c r="G18" s="37">
        <v>44867.0</v>
      </c>
      <c r="H18" s="38" t="s">
        <v>201</v>
      </c>
      <c r="I18" s="108" t="s">
        <v>535</v>
      </c>
      <c r="J18" s="38" t="s">
        <v>36</v>
      </c>
      <c r="K18" s="37">
        <v>44868.0</v>
      </c>
      <c r="L18" s="38" t="s">
        <v>25</v>
      </c>
      <c r="M18" s="108" t="s">
        <v>25</v>
      </c>
      <c r="N18" s="38" t="s">
        <v>37</v>
      </c>
      <c r="O18" s="37">
        <v>44869.0</v>
      </c>
      <c r="P18" s="38" t="s">
        <v>201</v>
      </c>
      <c r="Q18" s="108" t="s">
        <v>535</v>
      </c>
      <c r="R18" s="38" t="s">
        <v>40</v>
      </c>
      <c r="S18" s="37">
        <v>44870.0</v>
      </c>
      <c r="T18" s="38" t="s">
        <v>213</v>
      </c>
      <c r="U18" s="108" t="s">
        <v>225</v>
      </c>
      <c r="V18" s="38" t="s">
        <v>43</v>
      </c>
      <c r="W18" s="37">
        <v>44871.0</v>
      </c>
      <c r="X18" s="38" t="s">
        <v>213</v>
      </c>
      <c r="Y18" s="108" t="s">
        <v>225</v>
      </c>
      <c r="Z18" s="38" t="s">
        <v>44</v>
      </c>
      <c r="AA18" s="37">
        <v>44872.0</v>
      </c>
      <c r="AB18" s="38" t="s">
        <v>25</v>
      </c>
      <c r="AC18" s="108" t="s">
        <v>25</v>
      </c>
    </row>
    <row r="19">
      <c r="A19" s="109" t="s">
        <v>82</v>
      </c>
      <c r="B19" s="41" t="s">
        <v>33</v>
      </c>
      <c r="C19" s="37">
        <v>44866.0</v>
      </c>
      <c r="D19" s="38" t="s">
        <v>567</v>
      </c>
      <c r="E19" s="108" t="s">
        <v>210</v>
      </c>
      <c r="F19" s="38" t="s">
        <v>46</v>
      </c>
      <c r="G19" s="37">
        <v>44867.0</v>
      </c>
      <c r="H19" s="38" t="s">
        <v>567</v>
      </c>
      <c r="I19" s="108" t="s">
        <v>210</v>
      </c>
      <c r="J19" s="38" t="s">
        <v>36</v>
      </c>
      <c r="K19" s="37">
        <v>44868.0</v>
      </c>
      <c r="L19" s="38" t="s">
        <v>567</v>
      </c>
      <c r="M19" s="108" t="s">
        <v>210</v>
      </c>
      <c r="N19" s="38" t="s">
        <v>37</v>
      </c>
      <c r="O19" s="37">
        <v>44869.0</v>
      </c>
      <c r="P19" s="38" t="s">
        <v>25</v>
      </c>
      <c r="Q19" s="108" t="s">
        <v>25</v>
      </c>
      <c r="R19" s="38" t="s">
        <v>40</v>
      </c>
      <c r="S19" s="37">
        <v>44870.0</v>
      </c>
      <c r="T19" s="38" t="s">
        <v>25</v>
      </c>
      <c r="U19" s="108" t="s">
        <v>25</v>
      </c>
      <c r="V19" s="38" t="s">
        <v>43</v>
      </c>
      <c r="W19" s="37">
        <v>44871.0</v>
      </c>
      <c r="X19" s="38" t="s">
        <v>25</v>
      </c>
      <c r="Y19" s="108" t="s">
        <v>25</v>
      </c>
      <c r="Z19" s="38" t="s">
        <v>44</v>
      </c>
      <c r="AA19" s="37">
        <v>44872.0</v>
      </c>
      <c r="AB19" s="38" t="s">
        <v>299</v>
      </c>
      <c r="AC19" s="108" t="s">
        <v>282</v>
      </c>
    </row>
    <row r="20">
      <c r="A20" s="368"/>
      <c r="B20" s="361"/>
      <c r="C20" s="361"/>
      <c r="D20" s="6" t="s">
        <v>23</v>
      </c>
      <c r="E20" s="4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6" t="s">
        <v>23</v>
      </c>
      <c r="U20" s="4"/>
      <c r="V20" s="7"/>
      <c r="W20" s="7"/>
      <c r="X20" s="7"/>
      <c r="Y20" s="124"/>
      <c r="Z20" s="7"/>
      <c r="AA20" s="7"/>
      <c r="AB20" s="7"/>
      <c r="AC20" s="124"/>
    </row>
    <row r="21">
      <c r="A21" s="7"/>
      <c r="B21" s="350"/>
      <c r="C21" s="350"/>
      <c r="D21" s="124"/>
      <c r="E21" s="351">
        <v>44774.0</v>
      </c>
      <c r="F21" s="124"/>
      <c r="G21" s="124"/>
      <c r="H21" s="124"/>
      <c r="I21" s="351">
        <v>44775.0</v>
      </c>
      <c r="J21" s="124"/>
      <c r="K21" s="124"/>
      <c r="L21" s="124"/>
      <c r="M21" s="351">
        <v>44776.0</v>
      </c>
      <c r="N21" s="124"/>
      <c r="O21" s="124"/>
      <c r="P21" s="124"/>
      <c r="Q21" s="351">
        <v>44777.0</v>
      </c>
      <c r="R21" s="124"/>
      <c r="S21" s="124"/>
      <c r="T21" s="124"/>
      <c r="U21" s="351">
        <v>44778.0</v>
      </c>
      <c r="V21" s="124"/>
      <c r="W21" s="124"/>
      <c r="X21" s="124"/>
      <c r="Y21" s="351">
        <v>44779.0</v>
      </c>
      <c r="Z21" s="124"/>
      <c r="AA21" s="124"/>
      <c r="AB21" s="124"/>
      <c r="AC21" s="351">
        <v>44780.0</v>
      </c>
    </row>
    <row r="22">
      <c r="A22" s="107"/>
      <c r="B22" s="26"/>
      <c r="C22" s="26"/>
      <c r="D22" s="26" t="s">
        <v>2</v>
      </c>
      <c r="E22" s="26" t="s">
        <v>7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6"/>
      <c r="O22" s="26"/>
      <c r="P22" s="26" t="s">
        <v>2</v>
      </c>
      <c r="Q22" s="26" t="s">
        <v>9</v>
      </c>
      <c r="R22" s="26"/>
      <c r="S22" s="26"/>
      <c r="T22" s="26" t="s">
        <v>2</v>
      </c>
      <c r="U22" s="26" t="s">
        <v>10</v>
      </c>
      <c r="V22" s="26"/>
      <c r="W22" s="26"/>
      <c r="X22" s="26" t="s">
        <v>2</v>
      </c>
      <c r="Y22" s="26" t="s">
        <v>11</v>
      </c>
      <c r="Z22" s="26"/>
      <c r="AA22" s="26"/>
      <c r="AB22" s="26" t="s">
        <v>2</v>
      </c>
      <c r="AC22" s="26" t="s">
        <v>12</v>
      </c>
    </row>
    <row r="23">
      <c r="A23" s="35" t="s">
        <v>123</v>
      </c>
      <c r="B23" s="275" t="s">
        <v>33</v>
      </c>
      <c r="C23" s="37">
        <v>44866.0</v>
      </c>
      <c r="D23" s="352" t="s">
        <v>25</v>
      </c>
      <c r="E23" s="353" t="s">
        <v>25</v>
      </c>
      <c r="F23" s="369" t="s">
        <v>131</v>
      </c>
      <c r="G23" s="37">
        <v>44867.0</v>
      </c>
      <c r="H23" s="369" t="s">
        <v>537</v>
      </c>
      <c r="I23" s="354" t="s">
        <v>538</v>
      </c>
      <c r="J23" s="369" t="s">
        <v>64</v>
      </c>
      <c r="K23" s="37">
        <v>44868.0</v>
      </c>
      <c r="L23" s="352" t="s">
        <v>25</v>
      </c>
      <c r="M23" s="353" t="s">
        <v>25</v>
      </c>
      <c r="N23" s="369" t="s">
        <v>67</v>
      </c>
      <c r="O23" s="37">
        <v>44869.0</v>
      </c>
      <c r="P23" s="369" t="s">
        <v>537</v>
      </c>
      <c r="Q23" s="354" t="s">
        <v>538</v>
      </c>
      <c r="R23" s="369" t="s">
        <v>78</v>
      </c>
      <c r="S23" s="37">
        <v>44870.0</v>
      </c>
      <c r="T23" s="369" t="s">
        <v>537</v>
      </c>
      <c r="U23" s="354" t="s">
        <v>538</v>
      </c>
      <c r="V23" s="369" t="s">
        <v>79</v>
      </c>
      <c r="W23" s="37">
        <v>44871.0</v>
      </c>
      <c r="X23" s="369" t="s">
        <v>537</v>
      </c>
      <c r="Y23" s="354" t="s">
        <v>538</v>
      </c>
      <c r="Z23" s="369" t="s">
        <v>27</v>
      </c>
      <c r="AA23" s="37">
        <v>44872.0</v>
      </c>
      <c r="AB23" s="369" t="s">
        <v>537</v>
      </c>
      <c r="AC23" s="354" t="s">
        <v>538</v>
      </c>
    </row>
    <row r="24">
      <c r="A24" s="35" t="s">
        <v>501</v>
      </c>
      <c r="B24" s="275" t="s">
        <v>33</v>
      </c>
      <c r="C24" s="37">
        <v>44866.0</v>
      </c>
      <c r="D24" s="369" t="s">
        <v>539</v>
      </c>
      <c r="E24" s="354" t="s">
        <v>125</v>
      </c>
      <c r="F24" s="369" t="s">
        <v>131</v>
      </c>
      <c r="G24" s="37">
        <v>44867.0</v>
      </c>
      <c r="H24" s="352" t="s">
        <v>25</v>
      </c>
      <c r="I24" s="353" t="s">
        <v>25</v>
      </c>
      <c r="J24" s="38" t="s">
        <v>36</v>
      </c>
      <c r="K24" s="37">
        <v>44868.0</v>
      </c>
      <c r="L24" s="369" t="s">
        <v>539</v>
      </c>
      <c r="M24" s="354" t="s">
        <v>125</v>
      </c>
      <c r="N24" s="38" t="s">
        <v>37</v>
      </c>
      <c r="O24" s="37">
        <v>44869.0</v>
      </c>
      <c r="P24" s="352" t="s">
        <v>25</v>
      </c>
      <c r="Q24" s="353" t="s">
        <v>25</v>
      </c>
      <c r="R24" s="370" t="s">
        <v>40</v>
      </c>
      <c r="S24" s="37">
        <v>44870.0</v>
      </c>
      <c r="T24" s="369" t="s">
        <v>539</v>
      </c>
      <c r="U24" s="354" t="s">
        <v>125</v>
      </c>
      <c r="V24" s="370" t="s">
        <v>43</v>
      </c>
      <c r="W24" s="37">
        <v>44871.0</v>
      </c>
      <c r="X24" s="369" t="s">
        <v>539</v>
      </c>
      <c r="Y24" s="354" t="s">
        <v>125</v>
      </c>
      <c r="Z24" s="38" t="s">
        <v>44</v>
      </c>
      <c r="AA24" s="37">
        <v>44872.0</v>
      </c>
      <c r="AB24" s="369" t="s">
        <v>539</v>
      </c>
      <c r="AC24" s="354" t="s">
        <v>125</v>
      </c>
    </row>
    <row r="25">
      <c r="A25" s="67" t="s">
        <v>45</v>
      </c>
      <c r="B25" s="363" t="s">
        <v>62</v>
      </c>
      <c r="C25" s="146">
        <v>44866.0</v>
      </c>
      <c r="D25" s="371" t="s">
        <v>537</v>
      </c>
      <c r="E25" s="371" t="s">
        <v>538</v>
      </c>
      <c r="F25" s="371" t="s">
        <v>46</v>
      </c>
      <c r="G25" s="146">
        <v>44867.0</v>
      </c>
      <c r="H25" s="371" t="s">
        <v>539</v>
      </c>
      <c r="I25" s="371" t="s">
        <v>125</v>
      </c>
    </row>
    <row r="26">
      <c r="A26" s="67" t="s">
        <v>540</v>
      </c>
      <c r="B26" s="373"/>
      <c r="C26" s="375"/>
      <c r="D26" s="376"/>
      <c r="E26" s="376"/>
      <c r="F26" s="376"/>
      <c r="G26" s="375"/>
      <c r="H26" s="376"/>
      <c r="I26" s="376"/>
      <c r="J26" s="371" t="s">
        <v>64</v>
      </c>
      <c r="K26" s="146">
        <v>44868.0</v>
      </c>
      <c r="L26" s="371" t="s">
        <v>537</v>
      </c>
      <c r="M26" s="371" t="s">
        <v>538</v>
      </c>
      <c r="N26" s="40" t="s">
        <v>37</v>
      </c>
      <c r="O26" s="146">
        <v>44869.0</v>
      </c>
      <c r="P26" s="371" t="s">
        <v>539</v>
      </c>
      <c r="Q26" s="371" t="s">
        <v>125</v>
      </c>
    </row>
    <row r="27">
      <c r="A27" s="68"/>
      <c r="D27" s="68"/>
    </row>
    <row r="28">
      <c r="A28" s="68" t="s">
        <v>182</v>
      </c>
      <c r="D28" s="68" t="s">
        <v>25</v>
      </c>
    </row>
    <row r="29">
      <c r="A29" s="68" t="s">
        <v>540</v>
      </c>
      <c r="D29" s="68" t="s">
        <v>541</v>
      </c>
    </row>
    <row r="30">
      <c r="A30" s="68" t="s">
        <v>54</v>
      </c>
      <c r="D30" s="68" t="s">
        <v>568</v>
      </c>
    </row>
    <row r="31">
      <c r="A31" s="68" t="s">
        <v>403</v>
      </c>
      <c r="D31" s="68" t="s">
        <v>554</v>
      </c>
    </row>
    <row r="32">
      <c r="A32" s="68" t="s">
        <v>69</v>
      </c>
      <c r="D32" s="68" t="s">
        <v>545</v>
      </c>
    </row>
    <row r="33">
      <c r="A33" s="68" t="s">
        <v>52</v>
      </c>
      <c r="D33" s="68" t="s">
        <v>557</v>
      </c>
      <c r="Y33" s="373"/>
      <c r="Z33" s="373"/>
    </row>
    <row r="34">
      <c r="A34" s="68" t="s">
        <v>18</v>
      </c>
      <c r="D34" s="68" t="s">
        <v>295</v>
      </c>
    </row>
    <row r="35">
      <c r="A35" s="68" t="s">
        <v>45</v>
      </c>
      <c r="D35" s="68" t="s">
        <v>545</v>
      </c>
    </row>
    <row r="36">
      <c r="A36" s="68" t="s">
        <v>501</v>
      </c>
      <c r="D36" s="68" t="s">
        <v>569</v>
      </c>
    </row>
    <row r="37">
      <c r="A37" s="68" t="s">
        <v>123</v>
      </c>
      <c r="D37" s="68" t="s">
        <v>570</v>
      </c>
    </row>
    <row r="38">
      <c r="A38" s="68" t="s">
        <v>82</v>
      </c>
      <c r="D38" s="68" t="s">
        <v>571</v>
      </c>
    </row>
    <row r="39">
      <c r="D39" s="68" t="s">
        <v>1</v>
      </c>
      <c r="E39" s="68">
        <v>53.0</v>
      </c>
    </row>
    <row r="40">
      <c r="D40" s="68" t="s">
        <v>547</v>
      </c>
      <c r="E40" s="68">
        <v>59.0</v>
      </c>
    </row>
    <row r="41">
      <c r="D41" s="68" t="s">
        <v>31</v>
      </c>
    </row>
    <row r="42">
      <c r="D42" s="68" t="s">
        <v>23</v>
      </c>
      <c r="E42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20:E20"/>
    <mergeCell ref="T20:U20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44879.0</v>
      </c>
      <c r="F2" s="124"/>
      <c r="G2" s="124"/>
      <c r="H2" s="124"/>
      <c r="I2" s="351">
        <v>44880.0</v>
      </c>
      <c r="J2" s="124"/>
      <c r="K2" s="124"/>
      <c r="L2" s="124"/>
      <c r="M2" s="351">
        <v>44881.0</v>
      </c>
      <c r="N2" s="124"/>
      <c r="O2" s="124"/>
      <c r="P2" s="124"/>
      <c r="Q2" s="351">
        <v>44882.0</v>
      </c>
      <c r="R2" s="124"/>
      <c r="S2" s="124"/>
      <c r="T2" s="124"/>
      <c r="U2" s="351">
        <v>44883.0</v>
      </c>
      <c r="V2" s="124"/>
      <c r="W2" s="124"/>
      <c r="X2" s="124"/>
      <c r="Y2" s="351">
        <v>44884.0</v>
      </c>
      <c r="Z2" s="124"/>
      <c r="AA2" s="124"/>
      <c r="AB2" s="124"/>
      <c r="AC2" s="351">
        <v>44885.0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44879.0</v>
      </c>
      <c r="D4" s="352" t="s">
        <v>572</v>
      </c>
      <c r="E4" s="353" t="s">
        <v>524</v>
      </c>
      <c r="F4" s="275" t="s">
        <v>22</v>
      </c>
      <c r="G4" s="37">
        <v>44880.0</v>
      </c>
      <c r="H4" s="352" t="s">
        <v>572</v>
      </c>
      <c r="I4" s="353" t="s">
        <v>524</v>
      </c>
      <c r="J4" s="38" t="s">
        <v>24</v>
      </c>
      <c r="K4" s="37">
        <v>44881.0</v>
      </c>
      <c r="L4" s="352" t="s">
        <v>572</v>
      </c>
      <c r="M4" s="354" t="s">
        <v>524</v>
      </c>
      <c r="N4" s="275" t="s">
        <v>26</v>
      </c>
      <c r="O4" s="37">
        <v>44882.0</v>
      </c>
      <c r="P4" s="352" t="s">
        <v>481</v>
      </c>
      <c r="Q4" s="354" t="s">
        <v>526</v>
      </c>
      <c r="R4" s="275" t="s">
        <v>56</v>
      </c>
      <c r="S4" s="37">
        <v>44883.0</v>
      </c>
      <c r="T4" s="352" t="s">
        <v>481</v>
      </c>
      <c r="U4" s="354" t="s">
        <v>526</v>
      </c>
      <c r="V4" s="275" t="s">
        <v>57</v>
      </c>
      <c r="W4" s="37">
        <v>44884.0</v>
      </c>
      <c r="X4" s="352" t="s">
        <v>481</v>
      </c>
      <c r="Y4" s="354" t="s">
        <v>526</v>
      </c>
      <c r="Z4" s="275" t="s">
        <v>93</v>
      </c>
      <c r="AA4" s="37">
        <v>44885.0</v>
      </c>
      <c r="AB4" s="38" t="s">
        <v>25</v>
      </c>
      <c r="AC4" s="108" t="s">
        <v>25</v>
      </c>
    </row>
    <row r="5">
      <c r="A5" s="35" t="s">
        <v>45</v>
      </c>
      <c r="B5" s="363" t="s">
        <v>33</v>
      </c>
      <c r="C5" s="146">
        <v>44880.0</v>
      </c>
      <c r="D5" s="374" t="s">
        <v>23</v>
      </c>
      <c r="E5" s="374" t="s">
        <v>23</v>
      </c>
      <c r="F5" s="363" t="s">
        <v>46</v>
      </c>
      <c r="G5" s="146">
        <v>44881.0</v>
      </c>
      <c r="H5" s="374" t="s">
        <v>23</v>
      </c>
      <c r="I5" s="374" t="s">
        <v>23</v>
      </c>
      <c r="J5" s="38" t="s">
        <v>36</v>
      </c>
      <c r="K5" s="37">
        <v>44882.0</v>
      </c>
      <c r="L5" s="352" t="s">
        <v>25</v>
      </c>
      <c r="M5" s="353" t="s">
        <v>25</v>
      </c>
      <c r="N5" s="275" t="s">
        <v>37</v>
      </c>
      <c r="O5" s="37">
        <v>44883.0</v>
      </c>
      <c r="P5" s="352" t="s">
        <v>573</v>
      </c>
      <c r="Q5" s="354" t="s">
        <v>466</v>
      </c>
      <c r="R5" s="275" t="s">
        <v>40</v>
      </c>
      <c r="S5" s="37">
        <v>44884.0</v>
      </c>
      <c r="T5" s="352" t="s">
        <v>489</v>
      </c>
      <c r="U5" s="354" t="s">
        <v>528</v>
      </c>
      <c r="V5" s="275" t="s">
        <v>43</v>
      </c>
      <c r="W5" s="37">
        <v>44885.0</v>
      </c>
      <c r="X5" s="352" t="s">
        <v>489</v>
      </c>
      <c r="Y5" s="354" t="s">
        <v>528</v>
      </c>
      <c r="Z5" s="275" t="s">
        <v>44</v>
      </c>
      <c r="AA5" s="37">
        <v>44886.0</v>
      </c>
      <c r="AB5" s="38" t="s">
        <v>25</v>
      </c>
      <c r="AC5" s="108" t="s">
        <v>25</v>
      </c>
    </row>
    <row r="6">
      <c r="A6" s="356"/>
      <c r="B6" s="357"/>
      <c r="C6" s="357"/>
      <c r="D6" s="6" t="s">
        <v>499</v>
      </c>
      <c r="E6" s="4"/>
      <c r="F6" s="124"/>
      <c r="G6" s="124"/>
      <c r="H6" s="377"/>
      <c r="I6" s="377"/>
      <c r="J6" s="377"/>
      <c r="K6" s="124"/>
      <c r="L6" s="7"/>
      <c r="M6" s="124"/>
      <c r="N6" s="7"/>
      <c r="O6" s="7"/>
      <c r="P6" s="352"/>
      <c r="Q6" s="354"/>
      <c r="R6" s="7"/>
      <c r="S6" s="7"/>
      <c r="T6" s="6" t="s">
        <v>499</v>
      </c>
      <c r="U6" s="4"/>
      <c r="V6" s="7"/>
      <c r="W6" s="7"/>
      <c r="X6" s="7"/>
      <c r="Y6" s="124"/>
      <c r="Z6" s="7"/>
      <c r="AA6" s="7"/>
      <c r="AB6" s="7"/>
      <c r="AC6" s="124"/>
    </row>
    <row r="7">
      <c r="A7" s="7"/>
      <c r="B7" s="350"/>
      <c r="C7" s="350"/>
      <c r="D7" s="124"/>
      <c r="E7" s="351">
        <v>44879.0</v>
      </c>
      <c r="F7" s="124"/>
      <c r="G7" s="124"/>
      <c r="H7" s="124"/>
      <c r="I7" s="351">
        <v>44880.0</v>
      </c>
      <c r="J7" s="124"/>
      <c r="K7" s="124"/>
      <c r="L7" s="124"/>
      <c r="M7" s="351">
        <v>44881.0</v>
      </c>
      <c r="N7" s="124"/>
      <c r="O7" s="124"/>
      <c r="P7" s="124"/>
      <c r="Q7" s="351">
        <v>44882.0</v>
      </c>
      <c r="R7" s="124"/>
      <c r="S7" s="124"/>
      <c r="T7" s="124"/>
      <c r="U7" s="351">
        <v>44883.0</v>
      </c>
      <c r="V7" s="124"/>
      <c r="W7" s="124"/>
      <c r="X7" s="124"/>
      <c r="Y7" s="351">
        <v>44884.0</v>
      </c>
      <c r="Z7" s="124"/>
      <c r="AA7" s="124"/>
      <c r="AB7" s="124"/>
      <c r="AC7" s="351">
        <v>44885.0</v>
      </c>
    </row>
    <row r="8">
      <c r="A8" s="123"/>
      <c r="B8" s="25"/>
      <c r="C8" s="25"/>
      <c r="D8" s="26" t="s">
        <v>2</v>
      </c>
      <c r="E8" s="26" t="s">
        <v>3</v>
      </c>
      <c r="F8" s="26"/>
      <c r="G8" s="26"/>
      <c r="H8" s="26" t="s">
        <v>2</v>
      </c>
      <c r="I8" s="26" t="s">
        <v>7</v>
      </c>
      <c r="J8" s="26"/>
      <c r="K8" s="26"/>
      <c r="L8" s="26" t="s">
        <v>2</v>
      </c>
      <c r="M8" s="26" t="s">
        <v>8</v>
      </c>
      <c r="N8" s="26"/>
      <c r="O8" s="26"/>
      <c r="P8" s="26" t="s">
        <v>2</v>
      </c>
      <c r="Q8" s="26" t="s">
        <v>9</v>
      </c>
      <c r="R8" s="26"/>
      <c r="S8" s="26"/>
      <c r="T8" s="26" t="s">
        <v>2</v>
      </c>
      <c r="U8" s="26" t="s">
        <v>10</v>
      </c>
      <c r="V8" s="26"/>
      <c r="W8" s="26"/>
      <c r="X8" s="26" t="s">
        <v>2</v>
      </c>
      <c r="Y8" s="26" t="s">
        <v>11</v>
      </c>
      <c r="Z8" s="26"/>
      <c r="AA8" s="26"/>
      <c r="AB8" s="26" t="s">
        <v>2</v>
      </c>
      <c r="AC8" s="26" t="s">
        <v>12</v>
      </c>
    </row>
    <row r="9">
      <c r="A9" s="35" t="s">
        <v>52</v>
      </c>
      <c r="B9" s="275" t="s">
        <v>62</v>
      </c>
      <c r="C9" s="37">
        <v>44880.0</v>
      </c>
      <c r="D9" s="38" t="s">
        <v>574</v>
      </c>
      <c r="E9" s="108" t="s">
        <v>553</v>
      </c>
      <c r="F9" s="369" t="s">
        <v>131</v>
      </c>
      <c r="G9" s="37">
        <v>44881.0</v>
      </c>
      <c r="H9" s="38" t="s">
        <v>574</v>
      </c>
      <c r="I9" s="108" t="s">
        <v>553</v>
      </c>
      <c r="J9" s="369" t="s">
        <v>64</v>
      </c>
      <c r="K9" s="37">
        <v>44882.0</v>
      </c>
      <c r="L9" s="38" t="s">
        <v>575</v>
      </c>
      <c r="M9" s="108" t="s">
        <v>301</v>
      </c>
      <c r="N9" s="369" t="s">
        <v>67</v>
      </c>
      <c r="O9" s="37">
        <v>44883.0</v>
      </c>
      <c r="P9" s="38" t="s">
        <v>575</v>
      </c>
      <c r="Q9" s="108" t="s">
        <v>301</v>
      </c>
      <c r="R9" s="369" t="s">
        <v>78</v>
      </c>
      <c r="S9" s="37">
        <v>44884.0</v>
      </c>
      <c r="T9" s="38" t="s">
        <v>25</v>
      </c>
      <c r="U9" s="108" t="s">
        <v>25</v>
      </c>
      <c r="V9" s="369" t="s">
        <v>79</v>
      </c>
      <c r="W9" s="37">
        <v>44885.0</v>
      </c>
      <c r="X9" s="38" t="s">
        <v>25</v>
      </c>
      <c r="Y9" s="108" t="s">
        <v>25</v>
      </c>
      <c r="Z9" s="38" t="s">
        <v>44</v>
      </c>
      <c r="AA9" s="37">
        <v>44886.0</v>
      </c>
      <c r="AB9" s="38" t="s">
        <v>124</v>
      </c>
      <c r="AC9" s="108" t="s">
        <v>125</v>
      </c>
    </row>
    <row r="10">
      <c r="A10" s="116" t="s">
        <v>54</v>
      </c>
      <c r="B10" s="101"/>
      <c r="C10" s="101"/>
      <c r="D10" s="140"/>
      <c r="E10" s="140"/>
      <c r="F10" s="102"/>
      <c r="G10" s="102"/>
      <c r="H10" s="102"/>
      <c r="I10" s="358"/>
      <c r="N10" s="359"/>
      <c r="O10" s="359"/>
      <c r="P10" s="359"/>
      <c r="Q10" s="360"/>
      <c r="R10" s="371" t="s">
        <v>78</v>
      </c>
      <c r="S10" s="146">
        <v>44884.0</v>
      </c>
      <c r="T10" s="40" t="s">
        <v>576</v>
      </c>
      <c r="U10" s="40" t="s">
        <v>553</v>
      </c>
      <c r="V10" s="371" t="s">
        <v>79</v>
      </c>
      <c r="W10" s="146">
        <v>44885.0</v>
      </c>
      <c r="X10" s="40" t="s">
        <v>576</v>
      </c>
      <c r="Y10" s="40" t="s">
        <v>553</v>
      </c>
      <c r="Z10" s="359"/>
      <c r="AA10" s="359"/>
      <c r="AB10" s="359"/>
      <c r="AC10" s="360"/>
    </row>
    <row r="11">
      <c r="A11" s="100"/>
      <c r="B11" s="101"/>
      <c r="C11" s="101"/>
      <c r="D11" s="6" t="s">
        <v>85</v>
      </c>
      <c r="E11" s="4"/>
      <c r="F11" s="102"/>
      <c r="G11" s="102"/>
      <c r="H11" s="102"/>
      <c r="I11" s="358" t="s">
        <v>0</v>
      </c>
      <c r="N11" s="359"/>
      <c r="O11" s="359"/>
      <c r="P11" s="359"/>
      <c r="Q11" s="360"/>
      <c r="R11" s="359"/>
      <c r="S11" s="359"/>
      <c r="T11" s="6" t="s">
        <v>85</v>
      </c>
      <c r="U11" s="4"/>
      <c r="V11" s="359"/>
      <c r="W11" s="359"/>
      <c r="X11" s="359"/>
      <c r="Y11" s="360"/>
      <c r="Z11" s="359"/>
      <c r="AA11" s="359"/>
      <c r="AB11" s="359"/>
      <c r="AC11" s="360"/>
    </row>
    <row r="12">
      <c r="A12" s="7"/>
      <c r="B12" s="350"/>
      <c r="C12" s="350"/>
      <c r="D12" s="124"/>
      <c r="E12" s="351">
        <v>44879.0</v>
      </c>
      <c r="F12" s="124"/>
      <c r="G12" s="124"/>
      <c r="H12" s="124"/>
      <c r="I12" s="351">
        <v>44880.0</v>
      </c>
      <c r="J12" s="124"/>
      <c r="K12" s="124"/>
      <c r="L12" s="124"/>
      <c r="M12" s="351">
        <v>44881.0</v>
      </c>
      <c r="N12" s="124"/>
      <c r="O12" s="124"/>
      <c r="P12" s="124"/>
      <c r="Q12" s="351">
        <v>44882.0</v>
      </c>
      <c r="R12" s="124"/>
      <c r="S12" s="124"/>
      <c r="T12" s="124"/>
      <c r="U12" s="351">
        <v>44883.0</v>
      </c>
      <c r="V12" s="124"/>
      <c r="W12" s="124"/>
      <c r="X12" s="124"/>
      <c r="Y12" s="351">
        <v>44884.0</v>
      </c>
      <c r="Z12" s="124"/>
      <c r="AA12" s="124"/>
      <c r="AB12" s="124"/>
      <c r="AC12" s="351">
        <v>44885.0</v>
      </c>
    </row>
    <row r="13">
      <c r="A13" s="107"/>
      <c r="B13" s="26"/>
      <c r="C13" s="26"/>
      <c r="D13" s="26" t="s">
        <v>2</v>
      </c>
      <c r="E13" s="26" t="s">
        <v>3</v>
      </c>
      <c r="F13" s="26"/>
      <c r="G13" s="26"/>
      <c r="H13" s="26" t="s">
        <v>2</v>
      </c>
      <c r="I13" s="26" t="s">
        <v>7</v>
      </c>
      <c r="J13" s="26"/>
      <c r="K13" s="26"/>
      <c r="L13" s="26" t="s">
        <v>2</v>
      </c>
      <c r="M13" s="26" t="s">
        <v>8</v>
      </c>
      <c r="N13" s="26"/>
      <c r="O13" s="26"/>
      <c r="P13" s="26" t="s">
        <v>2</v>
      </c>
      <c r="Q13" s="26" t="s">
        <v>9</v>
      </c>
      <c r="R13" s="26"/>
      <c r="S13" s="26"/>
      <c r="T13" s="26" t="s">
        <v>2</v>
      </c>
      <c r="U13" s="26" t="s">
        <v>10</v>
      </c>
      <c r="V13" s="26"/>
      <c r="W13" s="26"/>
      <c r="X13" s="26" t="s">
        <v>2</v>
      </c>
      <c r="Y13" s="26" t="s">
        <v>11</v>
      </c>
      <c r="Z13" s="26"/>
      <c r="AA13" s="26"/>
      <c r="AB13" s="26" t="s">
        <v>2</v>
      </c>
      <c r="AC13" s="26" t="s">
        <v>12</v>
      </c>
    </row>
    <row r="14">
      <c r="A14" s="35" t="s">
        <v>176</v>
      </c>
      <c r="B14" s="363" t="s">
        <v>62</v>
      </c>
      <c r="C14" s="146">
        <v>44880.0</v>
      </c>
      <c r="D14" s="40" t="s">
        <v>23</v>
      </c>
      <c r="E14" s="40" t="s">
        <v>23</v>
      </c>
      <c r="F14" s="40" t="s">
        <v>131</v>
      </c>
      <c r="G14" s="146">
        <v>44881.0</v>
      </c>
      <c r="H14" s="40" t="s">
        <v>23</v>
      </c>
      <c r="I14" s="40" t="s">
        <v>23</v>
      </c>
      <c r="J14" s="38" t="s">
        <v>24</v>
      </c>
      <c r="K14" s="37">
        <v>44881.0</v>
      </c>
      <c r="L14" s="42" t="s">
        <v>279</v>
      </c>
      <c r="M14" s="108" t="s">
        <v>280</v>
      </c>
      <c r="N14" s="38" t="s">
        <v>26</v>
      </c>
      <c r="O14" s="37">
        <v>44882.0</v>
      </c>
      <c r="P14" s="42" t="s">
        <v>279</v>
      </c>
      <c r="Q14" s="108" t="s">
        <v>280</v>
      </c>
      <c r="R14" s="38" t="s">
        <v>56</v>
      </c>
      <c r="S14" s="37">
        <v>44883.0</v>
      </c>
      <c r="T14" s="42" t="s">
        <v>91</v>
      </c>
      <c r="U14" s="108" t="s">
        <v>92</v>
      </c>
      <c r="V14" s="38" t="s">
        <v>57</v>
      </c>
      <c r="W14" s="37">
        <v>44884.0</v>
      </c>
      <c r="X14" s="42" t="s">
        <v>91</v>
      </c>
      <c r="Y14" s="108" t="s">
        <v>92</v>
      </c>
      <c r="Z14" s="275" t="s">
        <v>93</v>
      </c>
      <c r="AA14" s="37">
        <v>44885.0</v>
      </c>
      <c r="AB14" s="38" t="s">
        <v>25</v>
      </c>
      <c r="AC14" s="108" t="s">
        <v>25</v>
      </c>
    </row>
    <row r="15">
      <c r="A15" s="35" t="s">
        <v>54</v>
      </c>
      <c r="B15" s="41" t="s">
        <v>19</v>
      </c>
      <c r="C15" s="37">
        <v>44879.0</v>
      </c>
      <c r="D15" s="42" t="s">
        <v>91</v>
      </c>
      <c r="E15" s="108" t="s">
        <v>92</v>
      </c>
      <c r="F15" s="38" t="s">
        <v>22</v>
      </c>
      <c r="G15" s="37">
        <v>44880.0</v>
      </c>
      <c r="H15" s="42" t="s">
        <v>91</v>
      </c>
      <c r="I15" s="108" t="s">
        <v>92</v>
      </c>
      <c r="J15" s="38" t="s">
        <v>24</v>
      </c>
      <c r="K15" s="37">
        <v>44881.0</v>
      </c>
      <c r="L15" s="42" t="s">
        <v>25</v>
      </c>
      <c r="M15" s="108" t="s">
        <v>25</v>
      </c>
      <c r="N15" s="38" t="s">
        <v>26</v>
      </c>
      <c r="O15" s="37">
        <v>44882.0</v>
      </c>
      <c r="P15" s="38" t="s">
        <v>25</v>
      </c>
      <c r="Q15" s="108" t="s">
        <v>25</v>
      </c>
      <c r="R15" s="40" t="s">
        <v>78</v>
      </c>
      <c r="S15" s="146">
        <v>44884.0</v>
      </c>
      <c r="T15" s="40" t="s">
        <v>499</v>
      </c>
      <c r="U15" s="40" t="s">
        <v>499</v>
      </c>
      <c r="V15" s="371" t="s">
        <v>79</v>
      </c>
      <c r="W15" s="146">
        <v>44885.0</v>
      </c>
      <c r="X15" s="40" t="s">
        <v>499</v>
      </c>
      <c r="Y15" s="40" t="s">
        <v>499</v>
      </c>
      <c r="Z15" s="275" t="s">
        <v>93</v>
      </c>
      <c r="AA15" s="37">
        <v>44885.0</v>
      </c>
      <c r="AB15" s="352" t="s">
        <v>481</v>
      </c>
      <c r="AC15" s="108" t="s">
        <v>532</v>
      </c>
    </row>
    <row r="16">
      <c r="A16" s="109" t="s">
        <v>403</v>
      </c>
      <c r="B16" s="41" t="s">
        <v>33</v>
      </c>
      <c r="C16" s="37">
        <v>44880.0</v>
      </c>
      <c r="D16" s="38" t="s">
        <v>25</v>
      </c>
      <c r="E16" s="108" t="s">
        <v>25</v>
      </c>
      <c r="F16" s="38" t="s">
        <v>46</v>
      </c>
      <c r="G16" s="37">
        <v>44881.0</v>
      </c>
      <c r="H16" s="38" t="s">
        <v>25</v>
      </c>
      <c r="I16" s="108" t="s">
        <v>25</v>
      </c>
      <c r="J16" s="38" t="s">
        <v>36</v>
      </c>
      <c r="K16" s="37">
        <v>44882.0</v>
      </c>
      <c r="L16" s="38" t="s">
        <v>281</v>
      </c>
      <c r="M16" s="108" t="s">
        <v>318</v>
      </c>
      <c r="N16" s="38" t="s">
        <v>37</v>
      </c>
      <c r="O16" s="37">
        <v>44883.0</v>
      </c>
      <c r="P16" s="38" t="s">
        <v>281</v>
      </c>
      <c r="Q16" s="108" t="s">
        <v>318</v>
      </c>
      <c r="R16" s="38" t="s">
        <v>40</v>
      </c>
      <c r="S16" s="37">
        <v>44884.0</v>
      </c>
      <c r="T16" s="38" t="s">
        <v>100</v>
      </c>
      <c r="U16" s="108" t="s">
        <v>101</v>
      </c>
      <c r="V16" s="38" t="s">
        <v>43</v>
      </c>
      <c r="W16" s="37">
        <v>44885.0</v>
      </c>
      <c r="X16" s="38" t="s">
        <v>100</v>
      </c>
      <c r="Y16" s="108" t="s">
        <v>101</v>
      </c>
      <c r="Z16" s="38" t="s">
        <v>44</v>
      </c>
      <c r="AA16" s="37">
        <v>44886.0</v>
      </c>
      <c r="AB16" s="38" t="s">
        <v>201</v>
      </c>
      <c r="AC16" s="108" t="s">
        <v>202</v>
      </c>
    </row>
    <row r="17">
      <c r="A17" s="109" t="s">
        <v>69</v>
      </c>
      <c r="B17" s="41" t="s">
        <v>33</v>
      </c>
      <c r="C17" s="37">
        <v>44880.0</v>
      </c>
      <c r="D17" s="38" t="s">
        <v>577</v>
      </c>
      <c r="E17" s="108" t="s">
        <v>535</v>
      </c>
      <c r="F17" s="38" t="s">
        <v>46</v>
      </c>
      <c r="G17" s="37">
        <v>44881.0</v>
      </c>
      <c r="H17" s="38" t="s">
        <v>281</v>
      </c>
      <c r="I17" s="108" t="s">
        <v>318</v>
      </c>
      <c r="J17" s="40" t="s">
        <v>36</v>
      </c>
      <c r="K17" s="146">
        <v>44882.0</v>
      </c>
      <c r="L17" s="378" t="s">
        <v>578</v>
      </c>
      <c r="M17" s="374" t="s">
        <v>49</v>
      </c>
      <c r="N17" s="40" t="s">
        <v>37</v>
      </c>
      <c r="O17" s="146">
        <v>44883.0</v>
      </c>
      <c r="P17" s="378" t="s">
        <v>578</v>
      </c>
      <c r="Q17" s="374" t="s">
        <v>49</v>
      </c>
      <c r="R17" s="40" t="s">
        <v>40</v>
      </c>
      <c r="S17" s="146">
        <v>44884.0</v>
      </c>
      <c r="T17" s="374" t="s">
        <v>49</v>
      </c>
      <c r="U17" s="374" t="s">
        <v>49</v>
      </c>
      <c r="V17" s="40" t="s">
        <v>43</v>
      </c>
      <c r="W17" s="146">
        <v>44885.0</v>
      </c>
      <c r="X17" s="374" t="s">
        <v>49</v>
      </c>
      <c r="Y17" s="374" t="s">
        <v>49</v>
      </c>
      <c r="Z17" s="38" t="s">
        <v>44</v>
      </c>
      <c r="AA17" s="37">
        <v>44886.0</v>
      </c>
      <c r="AB17" s="38" t="s">
        <v>25</v>
      </c>
      <c r="AC17" s="108" t="s">
        <v>25</v>
      </c>
    </row>
    <row r="18">
      <c r="A18" s="109" t="s">
        <v>82</v>
      </c>
      <c r="B18" s="41" t="s">
        <v>33</v>
      </c>
      <c r="C18" s="37">
        <v>44880.0</v>
      </c>
      <c r="D18" s="38" t="s">
        <v>209</v>
      </c>
      <c r="E18" s="108" t="s">
        <v>210</v>
      </c>
      <c r="F18" s="38" t="s">
        <v>46</v>
      </c>
      <c r="G18" s="37">
        <v>44881.0</v>
      </c>
      <c r="H18" s="38" t="s">
        <v>209</v>
      </c>
      <c r="I18" s="108" t="s">
        <v>210</v>
      </c>
      <c r="J18" s="38" t="s">
        <v>36</v>
      </c>
      <c r="K18" s="37">
        <v>44882.0</v>
      </c>
      <c r="L18" s="38" t="s">
        <v>25</v>
      </c>
      <c r="M18" s="108" t="s">
        <v>25</v>
      </c>
      <c r="N18" s="38" t="s">
        <v>37</v>
      </c>
      <c r="O18" s="37">
        <v>44883.0</v>
      </c>
      <c r="P18" s="38" t="s">
        <v>25</v>
      </c>
      <c r="Q18" s="108" t="s">
        <v>25</v>
      </c>
      <c r="R18" s="38" t="s">
        <v>40</v>
      </c>
      <c r="S18" s="37">
        <v>44884.0</v>
      </c>
      <c r="T18" s="38" t="s">
        <v>104</v>
      </c>
      <c r="U18" s="108" t="s">
        <v>225</v>
      </c>
      <c r="V18" s="38" t="s">
        <v>43</v>
      </c>
      <c r="W18" s="37">
        <v>44885.0</v>
      </c>
      <c r="X18" s="38" t="s">
        <v>104</v>
      </c>
      <c r="Y18" s="108" t="s">
        <v>225</v>
      </c>
      <c r="Z18" s="38" t="s">
        <v>44</v>
      </c>
      <c r="AA18" s="37">
        <v>44886.0</v>
      </c>
      <c r="AB18" s="38" t="s">
        <v>201</v>
      </c>
      <c r="AC18" s="108" t="s">
        <v>202</v>
      </c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7"/>
      <c r="B20" s="350"/>
      <c r="C20" s="350"/>
      <c r="D20" s="124"/>
      <c r="E20" s="351">
        <v>44879.0</v>
      </c>
      <c r="F20" s="124"/>
      <c r="G20" s="124"/>
      <c r="H20" s="124"/>
      <c r="I20" s="351">
        <v>44880.0</v>
      </c>
      <c r="J20" s="124"/>
      <c r="K20" s="124"/>
      <c r="L20" s="124"/>
      <c r="M20" s="351">
        <v>44881.0</v>
      </c>
      <c r="N20" s="124"/>
      <c r="O20" s="124"/>
      <c r="P20" s="124"/>
      <c r="Q20" s="351">
        <v>44882.0</v>
      </c>
      <c r="R20" s="124"/>
      <c r="S20" s="124"/>
      <c r="T20" s="124"/>
      <c r="U20" s="351">
        <v>44883.0</v>
      </c>
      <c r="V20" s="124"/>
      <c r="W20" s="124"/>
      <c r="X20" s="124"/>
      <c r="Y20" s="351">
        <v>44884.0</v>
      </c>
      <c r="Z20" s="124"/>
      <c r="AA20" s="124"/>
      <c r="AB20" s="124"/>
      <c r="AC20" s="351">
        <v>44885.0</v>
      </c>
    </row>
    <row r="21">
      <c r="A21" s="107"/>
      <c r="B21" s="26"/>
      <c r="C21" s="26"/>
      <c r="D21" s="26" t="s">
        <v>2</v>
      </c>
      <c r="E21" s="26" t="s">
        <v>7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275" t="s">
        <v>62</v>
      </c>
      <c r="C22" s="37">
        <v>44880.0</v>
      </c>
      <c r="D22" s="352" t="s">
        <v>25</v>
      </c>
      <c r="E22" s="353" t="s">
        <v>25</v>
      </c>
      <c r="F22" s="369" t="s">
        <v>131</v>
      </c>
      <c r="G22" s="37">
        <v>44881.0</v>
      </c>
      <c r="H22" s="352" t="s">
        <v>25</v>
      </c>
      <c r="I22" s="353" t="s">
        <v>25</v>
      </c>
      <c r="J22" s="369" t="s">
        <v>64</v>
      </c>
      <c r="K22" s="37">
        <v>44882.0</v>
      </c>
      <c r="L22" s="369" t="s">
        <v>117</v>
      </c>
      <c r="M22" s="354" t="s">
        <v>538</v>
      </c>
      <c r="N22" s="369" t="s">
        <v>67</v>
      </c>
      <c r="O22" s="37">
        <v>44883.0</v>
      </c>
      <c r="P22" s="369" t="s">
        <v>117</v>
      </c>
      <c r="Q22" s="354" t="s">
        <v>538</v>
      </c>
      <c r="R22" s="369" t="s">
        <v>78</v>
      </c>
      <c r="S22" s="37">
        <v>44884.0</v>
      </c>
      <c r="T22" s="369" t="s">
        <v>117</v>
      </c>
      <c r="U22" s="354" t="s">
        <v>538</v>
      </c>
      <c r="V22" s="369" t="s">
        <v>79</v>
      </c>
      <c r="W22" s="37">
        <v>44885.0</v>
      </c>
      <c r="X22" s="369" t="s">
        <v>117</v>
      </c>
      <c r="Y22" s="354" t="s">
        <v>538</v>
      </c>
      <c r="Z22" s="369" t="s">
        <v>27</v>
      </c>
      <c r="AA22" s="37">
        <v>44886.0</v>
      </c>
      <c r="AB22" s="369" t="s">
        <v>117</v>
      </c>
      <c r="AC22" s="354" t="s">
        <v>538</v>
      </c>
    </row>
    <row r="23">
      <c r="A23" s="35" t="s">
        <v>501</v>
      </c>
      <c r="B23" s="275" t="s">
        <v>33</v>
      </c>
      <c r="C23" s="37">
        <v>44880.0</v>
      </c>
      <c r="D23" s="352" t="s">
        <v>25</v>
      </c>
      <c r="E23" s="353" t="s">
        <v>25</v>
      </c>
      <c r="F23" s="369" t="s">
        <v>131</v>
      </c>
      <c r="G23" s="37">
        <v>44881.0</v>
      </c>
      <c r="H23" s="352" t="s">
        <v>25</v>
      </c>
      <c r="I23" s="353" t="s">
        <v>25</v>
      </c>
      <c r="J23" s="38" t="s">
        <v>36</v>
      </c>
      <c r="K23" s="37">
        <v>44882.0</v>
      </c>
      <c r="L23" s="369" t="s">
        <v>124</v>
      </c>
      <c r="M23" s="354" t="s">
        <v>125</v>
      </c>
      <c r="N23" s="38" t="s">
        <v>37</v>
      </c>
      <c r="O23" s="37">
        <v>44883.0</v>
      </c>
      <c r="P23" s="369" t="s">
        <v>124</v>
      </c>
      <c r="Q23" s="354" t="s">
        <v>125</v>
      </c>
      <c r="R23" s="370" t="s">
        <v>40</v>
      </c>
      <c r="S23" s="37">
        <v>44884.0</v>
      </c>
      <c r="T23" s="369" t="s">
        <v>124</v>
      </c>
      <c r="U23" s="354" t="s">
        <v>125</v>
      </c>
      <c r="V23" s="370" t="s">
        <v>43</v>
      </c>
      <c r="W23" s="37">
        <v>44885.0</v>
      </c>
      <c r="X23" s="369" t="s">
        <v>124</v>
      </c>
      <c r="Y23" s="354" t="s">
        <v>125</v>
      </c>
      <c r="Z23" s="38" t="s">
        <v>44</v>
      </c>
      <c r="AA23" s="37">
        <v>44886.0</v>
      </c>
      <c r="AB23" s="369" t="s">
        <v>124</v>
      </c>
      <c r="AC23" s="354" t="s">
        <v>125</v>
      </c>
    </row>
    <row r="24">
      <c r="A24" s="67" t="s">
        <v>540</v>
      </c>
      <c r="B24" s="363" t="s">
        <v>62</v>
      </c>
      <c r="C24" s="146">
        <v>44880.0</v>
      </c>
      <c r="D24" s="371" t="s">
        <v>117</v>
      </c>
      <c r="E24" s="371" t="s">
        <v>538</v>
      </c>
      <c r="F24" s="371" t="s">
        <v>131</v>
      </c>
      <c r="G24" s="146">
        <v>44881.0</v>
      </c>
      <c r="H24" s="371" t="s">
        <v>117</v>
      </c>
      <c r="I24" s="371" t="s">
        <v>538</v>
      </c>
      <c r="J24" s="1"/>
      <c r="K24" s="45"/>
      <c r="L24" s="1"/>
      <c r="M24" s="1"/>
      <c r="N24" s="39"/>
      <c r="O24" s="45"/>
      <c r="P24" s="1"/>
      <c r="Q24" s="1"/>
    </row>
    <row r="25">
      <c r="A25" s="67" t="s">
        <v>45</v>
      </c>
      <c r="B25" s="363" t="s">
        <v>33</v>
      </c>
      <c r="C25" s="146">
        <v>44880.0</v>
      </c>
      <c r="D25" s="371" t="s">
        <v>124</v>
      </c>
      <c r="E25" s="371" t="s">
        <v>125</v>
      </c>
      <c r="F25" s="371" t="s">
        <v>131</v>
      </c>
      <c r="G25" s="146">
        <v>44881.0</v>
      </c>
      <c r="H25" s="371" t="s">
        <v>124</v>
      </c>
      <c r="I25" s="371" t="s">
        <v>125</v>
      </c>
      <c r="J25" s="39"/>
      <c r="K25" s="45"/>
      <c r="L25" s="1"/>
      <c r="M25" s="1"/>
    </row>
    <row r="26">
      <c r="A26" s="368"/>
      <c r="B26" s="361"/>
      <c r="C26" s="361"/>
      <c r="D26" s="6" t="s">
        <v>579</v>
      </c>
      <c r="E26" s="4"/>
      <c r="F26" s="124"/>
      <c r="G26" s="124"/>
      <c r="H26" s="124"/>
      <c r="I26" s="124"/>
    </row>
    <row r="27">
      <c r="A27" s="7"/>
      <c r="B27" s="350"/>
      <c r="C27" s="350"/>
      <c r="D27" s="124"/>
      <c r="E27" s="351">
        <v>44879.0</v>
      </c>
      <c r="F27" s="124"/>
      <c r="G27" s="124"/>
      <c r="H27" s="124"/>
      <c r="I27" s="351">
        <v>44880.0</v>
      </c>
    </row>
    <row r="28">
      <c r="A28" s="107"/>
      <c r="B28" s="26"/>
      <c r="C28" s="26"/>
      <c r="D28" s="26" t="s">
        <v>2</v>
      </c>
      <c r="E28" s="26" t="s">
        <v>7</v>
      </c>
      <c r="F28" s="26"/>
      <c r="G28" s="26"/>
      <c r="H28" s="26" t="s">
        <v>2</v>
      </c>
      <c r="I28" s="26" t="s">
        <v>7</v>
      </c>
    </row>
    <row r="29">
      <c r="A29" s="35" t="s">
        <v>69</v>
      </c>
      <c r="B29" s="275" t="s">
        <v>33</v>
      </c>
      <c r="C29" s="37">
        <v>44880.0</v>
      </c>
      <c r="D29" s="352" t="s">
        <v>31</v>
      </c>
      <c r="E29" s="353" t="s">
        <v>31</v>
      </c>
      <c r="F29" s="38" t="s">
        <v>46</v>
      </c>
      <c r="G29" s="37">
        <v>44881.0</v>
      </c>
      <c r="H29" s="352" t="s">
        <v>31</v>
      </c>
      <c r="I29" s="353" t="s">
        <v>31</v>
      </c>
      <c r="J29" s="38" t="s">
        <v>36</v>
      </c>
      <c r="K29" s="37">
        <v>44882.0</v>
      </c>
      <c r="L29" s="369" t="s">
        <v>580</v>
      </c>
      <c r="M29" s="354" t="s">
        <v>138</v>
      </c>
      <c r="N29" s="38" t="s">
        <v>37</v>
      </c>
      <c r="O29" s="37">
        <v>44883.0</v>
      </c>
      <c r="P29" s="369" t="s">
        <v>580</v>
      </c>
      <c r="Q29" s="354" t="s">
        <v>138</v>
      </c>
      <c r="R29" s="38" t="s">
        <v>40</v>
      </c>
      <c r="S29" s="37">
        <v>44884.0</v>
      </c>
      <c r="T29" s="369" t="s">
        <v>581</v>
      </c>
      <c r="U29" s="354" t="s">
        <v>106</v>
      </c>
      <c r="V29" s="38" t="s">
        <v>43</v>
      </c>
      <c r="W29" s="37">
        <v>44885.0</v>
      </c>
      <c r="X29" s="369" t="s">
        <v>581</v>
      </c>
      <c r="Y29" s="354" t="s">
        <v>106</v>
      </c>
      <c r="Z29" s="38" t="s">
        <v>44</v>
      </c>
      <c r="AA29" s="37">
        <v>44886.0</v>
      </c>
      <c r="AB29" s="38" t="s">
        <v>25</v>
      </c>
      <c r="AC29" s="108" t="s">
        <v>25</v>
      </c>
    </row>
    <row r="30">
      <c r="A30" s="68" t="s">
        <v>176</v>
      </c>
      <c r="D30" s="68"/>
      <c r="J30" s="38" t="s">
        <v>36</v>
      </c>
      <c r="K30" s="37">
        <v>44882.0</v>
      </c>
      <c r="L30" s="369" t="s">
        <v>582</v>
      </c>
      <c r="M30" s="354" t="s">
        <v>583</v>
      </c>
      <c r="N30" s="38" t="s">
        <v>37</v>
      </c>
      <c r="O30" s="37">
        <v>44883.0</v>
      </c>
      <c r="P30" s="369" t="s">
        <v>582</v>
      </c>
      <c r="Q30" s="354" t="s">
        <v>583</v>
      </c>
      <c r="R30" s="38" t="s">
        <v>40</v>
      </c>
      <c r="S30" s="37">
        <v>44884.0</v>
      </c>
      <c r="T30" s="369" t="s">
        <v>584</v>
      </c>
      <c r="U30" s="354" t="s">
        <v>585</v>
      </c>
      <c r="V30" s="38" t="s">
        <v>43</v>
      </c>
      <c r="W30" s="37">
        <v>44885.0</v>
      </c>
      <c r="X30" s="369" t="s">
        <v>584</v>
      </c>
      <c r="Y30" s="354" t="s">
        <v>585</v>
      </c>
    </row>
    <row r="31">
      <c r="A31" s="68"/>
      <c r="D31" s="68"/>
      <c r="J31" s="70"/>
      <c r="K31" s="71"/>
      <c r="L31" s="51"/>
      <c r="M31" s="51"/>
      <c r="N31" s="70"/>
      <c r="O31" s="68"/>
      <c r="P31" s="51"/>
      <c r="Q31" s="51"/>
    </row>
    <row r="32">
      <c r="A32" s="67"/>
      <c r="D32" s="68"/>
      <c r="F32" s="227" t="s">
        <v>88</v>
      </c>
      <c r="G32" s="379"/>
      <c r="H32" s="227" t="s">
        <v>60</v>
      </c>
      <c r="I32" s="374" t="s">
        <v>31</v>
      </c>
      <c r="J32" s="38" t="s">
        <v>36</v>
      </c>
      <c r="K32" s="37">
        <v>44882.0</v>
      </c>
      <c r="L32" s="369" t="s">
        <v>580</v>
      </c>
      <c r="M32" s="354" t="s">
        <v>138</v>
      </c>
      <c r="N32" s="38" t="s">
        <v>37</v>
      </c>
      <c r="O32" s="37">
        <v>44883.0</v>
      </c>
      <c r="P32" s="369" t="s">
        <v>580</v>
      </c>
      <c r="Q32" s="354" t="s">
        <v>138</v>
      </c>
      <c r="R32" s="38" t="s">
        <v>40</v>
      </c>
      <c r="S32" s="37">
        <v>44884.0</v>
      </c>
      <c r="T32" s="369" t="s">
        <v>580</v>
      </c>
      <c r="U32" s="354" t="s">
        <v>138</v>
      </c>
      <c r="V32" s="38" t="s">
        <v>43</v>
      </c>
      <c r="W32" s="37">
        <v>44885.0</v>
      </c>
      <c r="X32" s="369" t="s">
        <v>580</v>
      </c>
      <c r="Y32" s="354" t="s">
        <v>138</v>
      </c>
    </row>
    <row r="33">
      <c r="A33" s="68"/>
      <c r="D33" s="68"/>
      <c r="J33" s="70"/>
      <c r="K33" s="71"/>
      <c r="L33" s="51"/>
      <c r="M33" s="51"/>
      <c r="N33" s="70"/>
      <c r="O33" s="68"/>
      <c r="P33" s="51"/>
      <c r="Q33" s="51"/>
    </row>
    <row r="34">
      <c r="A34" s="68" t="s">
        <v>54</v>
      </c>
      <c r="D34" s="68" t="s">
        <v>543</v>
      </c>
      <c r="J34" s="70"/>
      <c r="K34" s="71"/>
      <c r="L34" s="51"/>
      <c r="M34" s="51"/>
      <c r="N34" s="70"/>
      <c r="O34" s="68" t="s">
        <v>0</v>
      </c>
      <c r="P34" s="51"/>
      <c r="Q34" s="51"/>
    </row>
    <row r="35">
      <c r="A35" s="68" t="s">
        <v>403</v>
      </c>
      <c r="D35" s="68" t="s">
        <v>546</v>
      </c>
    </row>
    <row r="36">
      <c r="A36" s="68" t="s">
        <v>69</v>
      </c>
      <c r="D36" s="68" t="s">
        <v>174</v>
      </c>
    </row>
    <row r="37">
      <c r="A37" s="68" t="s">
        <v>52</v>
      </c>
      <c r="D37" s="68" t="s">
        <v>295</v>
      </c>
      <c r="Y37" s="373"/>
      <c r="Z37" s="373"/>
    </row>
    <row r="38">
      <c r="A38" s="68" t="s">
        <v>18</v>
      </c>
      <c r="D38" s="68" t="s">
        <v>172</v>
      </c>
    </row>
    <row r="39">
      <c r="A39" s="153" t="s">
        <v>501</v>
      </c>
      <c r="B39" s="153"/>
      <c r="C39" s="153"/>
      <c r="D39" s="152" t="s">
        <v>546</v>
      </c>
      <c r="E39" s="153"/>
      <c r="F39" s="153"/>
    </row>
    <row r="40">
      <c r="A40" s="153" t="s">
        <v>123</v>
      </c>
      <c r="B40" s="153"/>
      <c r="C40" s="153"/>
      <c r="D40" s="152" t="s">
        <v>546</v>
      </c>
      <c r="E40" s="153"/>
      <c r="F40" s="153"/>
    </row>
    <row r="41">
      <c r="A41" s="153" t="s">
        <v>82</v>
      </c>
      <c r="B41" s="153"/>
      <c r="C41" s="153"/>
      <c r="D41" s="152" t="s">
        <v>556</v>
      </c>
      <c r="E41" s="153"/>
      <c r="F41" s="153"/>
    </row>
    <row r="42">
      <c r="A42" s="152" t="s">
        <v>45</v>
      </c>
      <c r="B42" s="153"/>
      <c r="C42" s="153"/>
      <c r="D42" s="152" t="s">
        <v>586</v>
      </c>
      <c r="E42" s="236"/>
      <c r="F42" s="153"/>
    </row>
    <row r="43">
      <c r="A43" s="152" t="s">
        <v>176</v>
      </c>
      <c r="B43" s="153"/>
      <c r="C43" s="153"/>
      <c r="D43" s="152" t="s">
        <v>172</v>
      </c>
      <c r="E43" s="236"/>
      <c r="F43" s="153"/>
    </row>
    <row r="44">
      <c r="A44" s="153"/>
      <c r="B44" s="153"/>
      <c r="C44" s="153"/>
      <c r="D44" s="153"/>
      <c r="E44" s="236"/>
      <c r="F44" s="153"/>
    </row>
    <row r="45">
      <c r="A45" s="153"/>
      <c r="B45" s="153"/>
      <c r="C45" s="153"/>
      <c r="D45" s="153" t="s">
        <v>1</v>
      </c>
      <c r="E45" s="236">
        <v>53.0</v>
      </c>
      <c r="F45" s="153"/>
    </row>
    <row r="46">
      <c r="A46" s="153"/>
      <c r="B46" s="153"/>
      <c r="C46" s="153"/>
      <c r="D46" s="153" t="s">
        <v>547</v>
      </c>
      <c r="E46" s="235">
        <v>58.0</v>
      </c>
      <c r="F46" s="153"/>
    </row>
    <row r="47">
      <c r="A47" s="153"/>
      <c r="B47" s="153"/>
      <c r="C47" s="153"/>
      <c r="D47" s="153" t="s">
        <v>31</v>
      </c>
      <c r="E47" s="152"/>
      <c r="F47" s="153"/>
    </row>
    <row r="48">
      <c r="A48" s="153"/>
      <c r="B48" s="153"/>
      <c r="C48" s="153"/>
      <c r="D48" s="153" t="s">
        <v>23</v>
      </c>
      <c r="E48" s="236">
        <v>73.5</v>
      </c>
      <c r="F48" s="153"/>
    </row>
    <row r="49">
      <c r="A49" s="153"/>
      <c r="B49" s="153"/>
      <c r="C49" s="153"/>
      <c r="D49" s="153"/>
      <c r="E49" s="153"/>
      <c r="F49" s="153"/>
    </row>
  </sheetData>
  <mergeCells count="9">
    <mergeCell ref="D19:E19"/>
    <mergeCell ref="D26:E26"/>
    <mergeCell ref="D1:E1"/>
    <mergeCell ref="T1:U1"/>
    <mergeCell ref="D6:E6"/>
    <mergeCell ref="T6:U6"/>
    <mergeCell ref="D11:E11"/>
    <mergeCell ref="T11:U11"/>
    <mergeCell ref="T19:U19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44872.0</v>
      </c>
      <c r="F2" s="124"/>
      <c r="G2" s="124"/>
      <c r="H2" s="124"/>
      <c r="I2" s="351">
        <v>44873.0</v>
      </c>
      <c r="J2" s="124"/>
      <c r="K2" s="124"/>
      <c r="L2" s="124"/>
      <c r="M2" s="351">
        <v>44874.0</v>
      </c>
      <c r="N2" s="124"/>
      <c r="O2" s="124"/>
      <c r="P2" s="124"/>
      <c r="Q2" s="351">
        <v>44875.0</v>
      </c>
      <c r="R2" s="124"/>
      <c r="S2" s="124"/>
      <c r="T2" s="124"/>
      <c r="U2" s="351">
        <v>44876.0</v>
      </c>
      <c r="V2" s="124"/>
      <c r="W2" s="124"/>
      <c r="X2" s="124"/>
      <c r="Y2" s="351">
        <v>44877.0</v>
      </c>
      <c r="Z2" s="124"/>
      <c r="AA2" s="124"/>
      <c r="AB2" s="124"/>
      <c r="AC2" s="351">
        <v>44878.0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44872.0</v>
      </c>
      <c r="D4" s="352" t="s">
        <v>572</v>
      </c>
      <c r="E4" s="353" t="s">
        <v>524</v>
      </c>
      <c r="F4" s="275" t="s">
        <v>22</v>
      </c>
      <c r="G4" s="37">
        <v>44873.0</v>
      </c>
      <c r="H4" s="352" t="s">
        <v>572</v>
      </c>
      <c r="I4" s="353" t="s">
        <v>524</v>
      </c>
      <c r="J4" s="38" t="s">
        <v>24</v>
      </c>
      <c r="K4" s="37">
        <v>44874.0</v>
      </c>
      <c r="L4" s="352" t="s">
        <v>572</v>
      </c>
      <c r="M4" s="354" t="s">
        <v>524</v>
      </c>
      <c r="N4" s="275" t="s">
        <v>26</v>
      </c>
      <c r="O4" s="37">
        <v>44875.0</v>
      </c>
      <c r="P4" s="352" t="s">
        <v>481</v>
      </c>
      <c r="Q4" s="354" t="s">
        <v>526</v>
      </c>
      <c r="R4" s="275" t="s">
        <v>56</v>
      </c>
      <c r="S4" s="37">
        <v>44876.0</v>
      </c>
      <c r="T4" s="352" t="s">
        <v>481</v>
      </c>
      <c r="U4" s="354" t="s">
        <v>526</v>
      </c>
      <c r="V4" s="275" t="s">
        <v>57</v>
      </c>
      <c r="W4" s="37">
        <v>44877.0</v>
      </c>
      <c r="X4" s="352" t="s">
        <v>481</v>
      </c>
      <c r="Y4" s="354" t="s">
        <v>526</v>
      </c>
      <c r="Z4" s="275" t="s">
        <v>93</v>
      </c>
      <c r="AA4" s="37">
        <v>44878.0</v>
      </c>
      <c r="AB4" s="38" t="s">
        <v>25</v>
      </c>
      <c r="AC4" s="108" t="s">
        <v>25</v>
      </c>
    </row>
    <row r="5">
      <c r="A5" s="35" t="s">
        <v>45</v>
      </c>
      <c r="B5" s="363" t="s">
        <v>62</v>
      </c>
      <c r="C5" s="146">
        <v>44873.0</v>
      </c>
      <c r="D5" s="374" t="s">
        <v>23</v>
      </c>
      <c r="E5" s="374" t="s">
        <v>23</v>
      </c>
      <c r="F5" s="363" t="s">
        <v>46</v>
      </c>
      <c r="G5" s="146">
        <v>44874.0</v>
      </c>
      <c r="H5" s="374" t="s">
        <v>23</v>
      </c>
      <c r="I5" s="374" t="s">
        <v>23</v>
      </c>
      <c r="J5" s="38" t="s">
        <v>36</v>
      </c>
      <c r="K5" s="37">
        <v>44875.0</v>
      </c>
      <c r="L5" s="352" t="s">
        <v>25</v>
      </c>
      <c r="M5" s="353" t="s">
        <v>25</v>
      </c>
      <c r="N5" s="275" t="s">
        <v>37</v>
      </c>
      <c r="O5" s="37">
        <v>44876.0</v>
      </c>
      <c r="P5" s="352" t="s">
        <v>573</v>
      </c>
      <c r="Q5" s="354" t="s">
        <v>466</v>
      </c>
      <c r="R5" s="275" t="s">
        <v>40</v>
      </c>
      <c r="S5" s="37">
        <v>44877.0</v>
      </c>
      <c r="T5" s="352" t="s">
        <v>489</v>
      </c>
      <c r="U5" s="354" t="s">
        <v>528</v>
      </c>
      <c r="V5" s="275" t="s">
        <v>43</v>
      </c>
      <c r="W5" s="37">
        <v>44878.0</v>
      </c>
      <c r="X5" s="352" t="s">
        <v>489</v>
      </c>
      <c r="Y5" s="354" t="s">
        <v>528</v>
      </c>
      <c r="Z5" s="275" t="s">
        <v>44</v>
      </c>
      <c r="AA5" s="37">
        <v>44879.0</v>
      </c>
      <c r="AB5" s="38" t="s">
        <v>25</v>
      </c>
      <c r="AC5" s="108" t="s">
        <v>25</v>
      </c>
    </row>
    <row r="6">
      <c r="A6" s="356"/>
      <c r="B6" s="357"/>
      <c r="C6" s="357"/>
      <c r="D6" s="6" t="s">
        <v>499</v>
      </c>
      <c r="E6" s="4"/>
      <c r="F6" s="124"/>
      <c r="G6" s="124"/>
      <c r="H6" s="377"/>
      <c r="I6" s="377"/>
      <c r="J6" s="377"/>
      <c r="K6" s="124"/>
      <c r="L6" s="7"/>
      <c r="M6" s="124"/>
      <c r="N6" s="7"/>
      <c r="O6" s="7"/>
      <c r="P6" s="352"/>
      <c r="Q6" s="354"/>
      <c r="R6" s="7"/>
      <c r="S6" s="7"/>
      <c r="T6" s="6" t="s">
        <v>499</v>
      </c>
      <c r="U6" s="4"/>
      <c r="V6" s="7"/>
      <c r="W6" s="7"/>
      <c r="X6" s="7"/>
      <c r="Y6" s="124"/>
      <c r="Z6" s="7"/>
      <c r="AA6" s="7"/>
      <c r="AB6" s="7"/>
      <c r="AC6" s="124"/>
    </row>
    <row r="7">
      <c r="A7" s="7"/>
      <c r="B7" s="350"/>
      <c r="C7" s="350"/>
      <c r="D7" s="124"/>
      <c r="E7" s="351">
        <v>44872.0</v>
      </c>
      <c r="F7" s="124"/>
      <c r="G7" s="124"/>
      <c r="H7" s="124"/>
      <c r="I7" s="351">
        <v>44873.0</v>
      </c>
      <c r="J7" s="124"/>
      <c r="K7" s="124"/>
      <c r="L7" s="124"/>
      <c r="M7" s="351">
        <v>44874.0</v>
      </c>
      <c r="N7" s="124"/>
      <c r="O7" s="124"/>
      <c r="P7" s="124"/>
      <c r="Q7" s="351">
        <v>44875.0</v>
      </c>
      <c r="R7" s="124"/>
      <c r="S7" s="124"/>
      <c r="T7" s="124"/>
      <c r="U7" s="351">
        <v>44876.0</v>
      </c>
      <c r="V7" s="124"/>
      <c r="W7" s="124"/>
      <c r="X7" s="124"/>
      <c r="Y7" s="351">
        <v>44877.0</v>
      </c>
      <c r="Z7" s="124"/>
      <c r="AA7" s="124"/>
      <c r="AB7" s="124"/>
      <c r="AC7" s="351">
        <v>44878.0</v>
      </c>
    </row>
    <row r="8">
      <c r="A8" s="123"/>
      <c r="B8" s="25"/>
      <c r="C8" s="25"/>
      <c r="D8" s="26" t="s">
        <v>2</v>
      </c>
      <c r="E8" s="26" t="s">
        <v>3</v>
      </c>
      <c r="F8" s="26"/>
      <c r="G8" s="26"/>
      <c r="H8" s="26" t="s">
        <v>2</v>
      </c>
      <c r="I8" s="26" t="s">
        <v>7</v>
      </c>
      <c r="J8" s="26"/>
      <c r="K8" s="26"/>
      <c r="L8" s="26" t="s">
        <v>2</v>
      </c>
      <c r="M8" s="26" t="s">
        <v>8</v>
      </c>
      <c r="N8" s="26"/>
      <c r="O8" s="26"/>
      <c r="P8" s="26" t="s">
        <v>2</v>
      </c>
      <c r="Q8" s="26" t="s">
        <v>9</v>
      </c>
      <c r="R8" s="26"/>
      <c r="S8" s="26"/>
      <c r="T8" s="26" t="s">
        <v>2</v>
      </c>
      <c r="U8" s="26" t="s">
        <v>10</v>
      </c>
      <c r="V8" s="26"/>
      <c r="W8" s="26"/>
      <c r="X8" s="26" t="s">
        <v>2</v>
      </c>
      <c r="Y8" s="26" t="s">
        <v>11</v>
      </c>
      <c r="Z8" s="26"/>
      <c r="AA8" s="26"/>
      <c r="AB8" s="26" t="s">
        <v>2</v>
      </c>
      <c r="AC8" s="26" t="s">
        <v>12</v>
      </c>
    </row>
    <row r="9">
      <c r="A9" s="35" t="s">
        <v>52</v>
      </c>
      <c r="B9" s="275" t="s">
        <v>62</v>
      </c>
      <c r="C9" s="37">
        <v>44873.0</v>
      </c>
      <c r="D9" s="38" t="s">
        <v>574</v>
      </c>
      <c r="E9" s="108" t="s">
        <v>553</v>
      </c>
      <c r="F9" s="369" t="s">
        <v>131</v>
      </c>
      <c r="G9" s="37">
        <v>44874.0</v>
      </c>
      <c r="H9" s="38" t="s">
        <v>574</v>
      </c>
      <c r="I9" s="108" t="s">
        <v>553</v>
      </c>
      <c r="J9" s="369" t="s">
        <v>64</v>
      </c>
      <c r="K9" s="37">
        <v>44875.0</v>
      </c>
      <c r="L9" s="38" t="s">
        <v>265</v>
      </c>
      <c r="M9" s="108" t="s">
        <v>266</v>
      </c>
      <c r="N9" s="369" t="s">
        <v>67</v>
      </c>
      <c r="O9" s="37">
        <v>44876.0</v>
      </c>
      <c r="P9" s="38" t="s">
        <v>574</v>
      </c>
      <c r="Q9" s="108" t="s">
        <v>553</v>
      </c>
      <c r="R9" s="369" t="s">
        <v>78</v>
      </c>
      <c r="S9" s="37">
        <v>44877.0</v>
      </c>
      <c r="T9" s="38" t="s">
        <v>574</v>
      </c>
      <c r="U9" s="108" t="s">
        <v>553</v>
      </c>
      <c r="V9" s="369" t="s">
        <v>79</v>
      </c>
      <c r="W9" s="37">
        <v>44878.0</v>
      </c>
      <c r="X9" s="38" t="s">
        <v>25</v>
      </c>
      <c r="Y9" s="108" t="s">
        <v>25</v>
      </c>
      <c r="Z9" s="38" t="s">
        <v>44</v>
      </c>
      <c r="AA9" s="37">
        <v>44879.0</v>
      </c>
      <c r="AB9" s="38" t="s">
        <v>124</v>
      </c>
      <c r="AC9" s="108" t="s">
        <v>125</v>
      </c>
    </row>
    <row r="10">
      <c r="A10" s="116" t="s">
        <v>54</v>
      </c>
      <c r="B10" s="101"/>
      <c r="C10" s="101"/>
      <c r="D10" s="140"/>
      <c r="E10" s="140"/>
      <c r="F10" s="102"/>
      <c r="G10" s="102"/>
      <c r="H10" s="102"/>
      <c r="I10" s="358"/>
      <c r="N10" s="359"/>
      <c r="O10" s="359"/>
      <c r="P10" s="359"/>
      <c r="Q10" s="360"/>
      <c r="R10" s="359"/>
      <c r="S10" s="359"/>
      <c r="T10" s="140"/>
      <c r="U10" s="140"/>
      <c r="V10" s="371" t="s">
        <v>79</v>
      </c>
      <c r="W10" s="146">
        <v>44878.0</v>
      </c>
      <c r="X10" s="40" t="s">
        <v>576</v>
      </c>
      <c r="Y10" s="40" t="s">
        <v>553</v>
      </c>
      <c r="Z10" s="359"/>
      <c r="AA10" s="359"/>
      <c r="AB10" s="359"/>
      <c r="AC10" s="360"/>
    </row>
    <row r="11">
      <c r="A11" s="100"/>
      <c r="B11" s="101"/>
      <c r="C11" s="101"/>
      <c r="D11" s="6" t="s">
        <v>85</v>
      </c>
      <c r="E11" s="4"/>
      <c r="F11" s="102"/>
      <c r="G11" s="102"/>
      <c r="H11" s="102"/>
      <c r="I11" s="358" t="s">
        <v>0</v>
      </c>
      <c r="N11" s="359"/>
      <c r="O11" s="359"/>
      <c r="P11" s="359"/>
      <c r="Q11" s="360"/>
      <c r="R11" s="359"/>
      <c r="S11" s="359"/>
      <c r="T11" s="6" t="s">
        <v>85</v>
      </c>
      <c r="U11" s="4"/>
      <c r="V11" s="359"/>
      <c r="W11" s="359"/>
      <c r="X11" s="359"/>
      <c r="Y11" s="360"/>
      <c r="Z11" s="359"/>
      <c r="AA11" s="359"/>
      <c r="AB11" s="359"/>
      <c r="AC11" s="360"/>
    </row>
    <row r="12">
      <c r="A12" s="7"/>
      <c r="B12" s="350"/>
      <c r="C12" s="350"/>
      <c r="D12" s="124"/>
      <c r="E12" s="351">
        <v>44872.0</v>
      </c>
      <c r="F12" s="124"/>
      <c r="G12" s="124"/>
      <c r="H12" s="124"/>
      <c r="I12" s="351">
        <v>44873.0</v>
      </c>
      <c r="J12" s="124"/>
      <c r="K12" s="124"/>
      <c r="L12" s="124"/>
      <c r="M12" s="351">
        <v>44874.0</v>
      </c>
      <c r="N12" s="124"/>
      <c r="O12" s="124"/>
      <c r="P12" s="124"/>
      <c r="Q12" s="351">
        <v>44875.0</v>
      </c>
      <c r="R12" s="124"/>
      <c r="S12" s="124"/>
      <c r="T12" s="124"/>
      <c r="U12" s="351">
        <v>44876.0</v>
      </c>
      <c r="V12" s="124"/>
      <c r="W12" s="124"/>
      <c r="X12" s="124"/>
      <c r="Y12" s="351">
        <v>44877.0</v>
      </c>
      <c r="Z12" s="124"/>
      <c r="AA12" s="124"/>
      <c r="AB12" s="124"/>
      <c r="AC12" s="351">
        <v>44878.0</v>
      </c>
    </row>
    <row r="13">
      <c r="A13" s="107"/>
      <c r="B13" s="26"/>
      <c r="C13" s="26"/>
      <c r="D13" s="26" t="s">
        <v>2</v>
      </c>
      <c r="E13" s="26" t="s">
        <v>3</v>
      </c>
      <c r="F13" s="26"/>
      <c r="G13" s="26"/>
      <c r="H13" s="26" t="s">
        <v>2</v>
      </c>
      <c r="I13" s="26" t="s">
        <v>7</v>
      </c>
      <c r="J13" s="26"/>
      <c r="K13" s="26"/>
      <c r="L13" s="26" t="s">
        <v>2</v>
      </c>
      <c r="M13" s="26" t="s">
        <v>8</v>
      </c>
      <c r="N13" s="26"/>
      <c r="O13" s="26"/>
      <c r="P13" s="26" t="s">
        <v>2</v>
      </c>
      <c r="Q13" s="26" t="s">
        <v>9</v>
      </c>
      <c r="R13" s="26"/>
      <c r="S13" s="26"/>
      <c r="T13" s="26" t="s">
        <v>2</v>
      </c>
      <c r="U13" s="26" t="s">
        <v>10</v>
      </c>
      <c r="V13" s="26"/>
      <c r="W13" s="26"/>
      <c r="X13" s="26" t="s">
        <v>2</v>
      </c>
      <c r="Y13" s="26" t="s">
        <v>11</v>
      </c>
      <c r="Z13" s="26"/>
      <c r="AA13" s="26"/>
      <c r="AB13" s="26" t="s">
        <v>2</v>
      </c>
      <c r="AC13" s="26" t="s">
        <v>12</v>
      </c>
    </row>
    <row r="14">
      <c r="A14" s="35" t="s">
        <v>176</v>
      </c>
      <c r="B14" s="41" t="s">
        <v>19</v>
      </c>
      <c r="C14" s="37">
        <v>44872.0</v>
      </c>
      <c r="D14" s="42" t="s">
        <v>25</v>
      </c>
      <c r="E14" s="290" t="s">
        <v>25</v>
      </c>
      <c r="F14" s="38" t="s">
        <v>22</v>
      </c>
      <c r="G14" s="37">
        <v>44873.0</v>
      </c>
      <c r="H14" s="42" t="s">
        <v>91</v>
      </c>
      <c r="I14" s="108" t="s">
        <v>92</v>
      </c>
      <c r="J14" s="371" t="s">
        <v>36</v>
      </c>
      <c r="K14" s="146">
        <v>44875.0</v>
      </c>
      <c r="L14" s="40" t="s">
        <v>23</v>
      </c>
      <c r="M14" s="40" t="s">
        <v>23</v>
      </c>
      <c r="N14" s="371" t="s">
        <v>37</v>
      </c>
      <c r="O14" s="146">
        <v>44876.0</v>
      </c>
      <c r="P14" s="40" t="s">
        <v>23</v>
      </c>
      <c r="Q14" s="40" t="s">
        <v>23</v>
      </c>
      <c r="R14" s="38" t="s">
        <v>56</v>
      </c>
      <c r="S14" s="37">
        <v>44876.0</v>
      </c>
      <c r="T14" s="42" t="s">
        <v>91</v>
      </c>
      <c r="U14" s="108" t="s">
        <v>92</v>
      </c>
      <c r="V14" s="38" t="s">
        <v>57</v>
      </c>
      <c r="W14" s="37">
        <v>44877.0</v>
      </c>
      <c r="X14" s="42" t="s">
        <v>91</v>
      </c>
      <c r="Y14" s="108" t="s">
        <v>92</v>
      </c>
      <c r="Z14" s="275" t="s">
        <v>93</v>
      </c>
      <c r="AA14" s="37">
        <v>44878.0</v>
      </c>
      <c r="AB14" s="38" t="s">
        <v>25</v>
      </c>
      <c r="AC14" s="108" t="s">
        <v>25</v>
      </c>
    </row>
    <row r="15">
      <c r="A15" s="35" t="s">
        <v>54</v>
      </c>
      <c r="B15" s="41" t="s">
        <v>19</v>
      </c>
      <c r="C15" s="37">
        <v>44872.0</v>
      </c>
      <c r="D15" s="42" t="s">
        <v>91</v>
      </c>
      <c r="E15" s="291" t="s">
        <v>92</v>
      </c>
      <c r="F15" s="38" t="s">
        <v>22</v>
      </c>
      <c r="G15" s="37">
        <v>44873.0</v>
      </c>
      <c r="H15" s="38" t="s">
        <v>25</v>
      </c>
      <c r="I15" s="108" t="s">
        <v>25</v>
      </c>
      <c r="J15" s="38" t="s">
        <v>24</v>
      </c>
      <c r="K15" s="37">
        <v>44874.0</v>
      </c>
      <c r="L15" s="42" t="s">
        <v>91</v>
      </c>
      <c r="M15" s="108" t="s">
        <v>92</v>
      </c>
      <c r="N15" s="38" t="s">
        <v>26</v>
      </c>
      <c r="O15" s="37">
        <v>44875.0</v>
      </c>
      <c r="P15" s="42" t="s">
        <v>91</v>
      </c>
      <c r="Q15" s="108" t="s">
        <v>92</v>
      </c>
      <c r="R15" s="38" t="s">
        <v>56</v>
      </c>
      <c r="S15" s="37">
        <v>44876.0</v>
      </c>
      <c r="T15" s="38" t="s">
        <v>25</v>
      </c>
      <c r="U15" s="108" t="s">
        <v>25</v>
      </c>
      <c r="V15" s="40" t="s">
        <v>57</v>
      </c>
      <c r="W15" s="146">
        <v>44877.0</v>
      </c>
      <c r="X15" s="40" t="s">
        <v>499</v>
      </c>
      <c r="Y15" s="40" t="s">
        <v>499</v>
      </c>
      <c r="Z15" s="275" t="s">
        <v>93</v>
      </c>
      <c r="AA15" s="37">
        <v>44878.0</v>
      </c>
      <c r="AB15" s="352" t="s">
        <v>481</v>
      </c>
      <c r="AC15" s="108" t="s">
        <v>532</v>
      </c>
    </row>
    <row r="16">
      <c r="A16" s="109" t="s">
        <v>403</v>
      </c>
      <c r="B16" s="41" t="s">
        <v>33</v>
      </c>
      <c r="C16" s="37">
        <v>44873.0</v>
      </c>
      <c r="D16" s="38" t="s">
        <v>25</v>
      </c>
      <c r="E16" s="108" t="s">
        <v>25</v>
      </c>
      <c r="F16" s="38" t="s">
        <v>46</v>
      </c>
      <c r="G16" s="37">
        <v>44874.0</v>
      </c>
      <c r="H16" s="38" t="s">
        <v>25</v>
      </c>
      <c r="I16" s="108" t="s">
        <v>25</v>
      </c>
      <c r="J16" s="38" t="s">
        <v>36</v>
      </c>
      <c r="K16" s="37">
        <v>44875.0</v>
      </c>
      <c r="L16" s="38" t="s">
        <v>577</v>
      </c>
      <c r="M16" s="108" t="s">
        <v>535</v>
      </c>
      <c r="N16" s="38" t="s">
        <v>37</v>
      </c>
      <c r="O16" s="37">
        <v>44876.0</v>
      </c>
      <c r="P16" s="38" t="s">
        <v>70</v>
      </c>
      <c r="Q16" s="108" t="s">
        <v>71</v>
      </c>
      <c r="R16" s="38" t="s">
        <v>40</v>
      </c>
      <c r="S16" s="37">
        <v>44877.0</v>
      </c>
      <c r="T16" s="38" t="s">
        <v>100</v>
      </c>
      <c r="U16" s="108" t="s">
        <v>101</v>
      </c>
      <c r="V16" s="38" t="s">
        <v>43</v>
      </c>
      <c r="W16" s="37">
        <v>44878.0</v>
      </c>
      <c r="X16" s="38" t="s">
        <v>100</v>
      </c>
      <c r="Y16" s="108" t="s">
        <v>101</v>
      </c>
      <c r="Z16" s="38" t="s">
        <v>44</v>
      </c>
      <c r="AA16" s="37">
        <v>44879.0</v>
      </c>
      <c r="AB16" s="38" t="s">
        <v>201</v>
      </c>
      <c r="AC16" s="108" t="s">
        <v>202</v>
      </c>
    </row>
    <row r="17">
      <c r="A17" s="109" t="s">
        <v>69</v>
      </c>
      <c r="B17" s="41" t="s">
        <v>33</v>
      </c>
      <c r="C17" s="37">
        <v>44873.0</v>
      </c>
      <c r="D17" s="38" t="s">
        <v>577</v>
      </c>
      <c r="E17" s="108" t="s">
        <v>535</v>
      </c>
      <c r="F17" s="38" t="s">
        <v>46</v>
      </c>
      <c r="G17" s="37">
        <v>44874.0</v>
      </c>
      <c r="H17" s="38" t="s">
        <v>577</v>
      </c>
      <c r="I17" s="108" t="s">
        <v>535</v>
      </c>
      <c r="J17" s="38" t="s">
        <v>36</v>
      </c>
      <c r="K17" s="37">
        <v>44875.0</v>
      </c>
      <c r="L17" s="38" t="s">
        <v>25</v>
      </c>
      <c r="M17" s="108" t="s">
        <v>25</v>
      </c>
      <c r="N17" s="38" t="s">
        <v>37</v>
      </c>
      <c r="O17" s="37">
        <v>44876.0</v>
      </c>
      <c r="P17" s="38" t="s">
        <v>577</v>
      </c>
      <c r="Q17" s="108" t="s">
        <v>535</v>
      </c>
      <c r="R17" s="38" t="s">
        <v>40</v>
      </c>
      <c r="S17" s="37">
        <v>44877.0</v>
      </c>
      <c r="T17" s="38" t="s">
        <v>104</v>
      </c>
      <c r="U17" s="108" t="s">
        <v>225</v>
      </c>
      <c r="V17" s="38" t="s">
        <v>43</v>
      </c>
      <c r="W17" s="37">
        <v>44878.0</v>
      </c>
      <c r="X17" s="38" t="s">
        <v>104</v>
      </c>
      <c r="Y17" s="108" t="s">
        <v>225</v>
      </c>
      <c r="Z17" s="38" t="s">
        <v>44</v>
      </c>
      <c r="AA17" s="37">
        <v>44879.0</v>
      </c>
      <c r="AB17" s="38" t="s">
        <v>25</v>
      </c>
      <c r="AC17" s="108" t="s">
        <v>25</v>
      </c>
    </row>
    <row r="18">
      <c r="A18" s="109" t="s">
        <v>82</v>
      </c>
      <c r="B18" s="41" t="s">
        <v>33</v>
      </c>
      <c r="C18" s="37">
        <v>44873.0</v>
      </c>
      <c r="D18" s="38" t="s">
        <v>209</v>
      </c>
      <c r="E18" s="108" t="s">
        <v>210</v>
      </c>
      <c r="F18" s="38" t="s">
        <v>46</v>
      </c>
      <c r="G18" s="37">
        <v>44874.0</v>
      </c>
      <c r="H18" s="38" t="s">
        <v>209</v>
      </c>
      <c r="I18" s="108" t="s">
        <v>210</v>
      </c>
      <c r="J18" s="38" t="s">
        <v>36</v>
      </c>
      <c r="K18" s="37">
        <v>44875.0</v>
      </c>
      <c r="L18" s="38" t="s">
        <v>209</v>
      </c>
      <c r="M18" s="108" t="s">
        <v>210</v>
      </c>
      <c r="N18" s="38" t="s">
        <v>37</v>
      </c>
      <c r="O18" s="37">
        <v>44876.0</v>
      </c>
      <c r="P18" s="38" t="s">
        <v>25</v>
      </c>
      <c r="Q18" s="108" t="s">
        <v>25</v>
      </c>
      <c r="R18" s="38" t="s">
        <v>40</v>
      </c>
      <c r="S18" s="37">
        <v>44877.0</v>
      </c>
      <c r="T18" s="38" t="s">
        <v>25</v>
      </c>
      <c r="U18" s="108" t="s">
        <v>25</v>
      </c>
      <c r="V18" s="38" t="s">
        <v>43</v>
      </c>
      <c r="W18" s="37">
        <v>44878.0</v>
      </c>
      <c r="X18" s="38" t="s">
        <v>25</v>
      </c>
      <c r="Y18" s="108" t="s">
        <v>25</v>
      </c>
      <c r="Z18" s="38" t="s">
        <v>44</v>
      </c>
      <c r="AA18" s="37">
        <v>44879.0</v>
      </c>
      <c r="AB18" s="38" t="s">
        <v>201</v>
      </c>
      <c r="AC18" s="108" t="s">
        <v>202</v>
      </c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7"/>
      <c r="B20" s="350"/>
      <c r="C20" s="350"/>
      <c r="D20" s="124"/>
      <c r="E20" s="351">
        <v>44872.0</v>
      </c>
      <c r="F20" s="124"/>
      <c r="G20" s="124"/>
      <c r="H20" s="124"/>
      <c r="I20" s="351">
        <v>44873.0</v>
      </c>
      <c r="J20" s="124"/>
      <c r="K20" s="124"/>
      <c r="L20" s="124"/>
      <c r="M20" s="351">
        <v>44874.0</v>
      </c>
      <c r="N20" s="124"/>
      <c r="O20" s="124"/>
      <c r="P20" s="124"/>
      <c r="Q20" s="351">
        <v>44875.0</v>
      </c>
      <c r="R20" s="124"/>
      <c r="S20" s="124"/>
      <c r="T20" s="124"/>
      <c r="U20" s="351">
        <v>44876.0</v>
      </c>
      <c r="V20" s="124"/>
      <c r="W20" s="124"/>
      <c r="X20" s="124"/>
      <c r="Y20" s="351">
        <v>44877.0</v>
      </c>
      <c r="Z20" s="124"/>
      <c r="AA20" s="124"/>
      <c r="AB20" s="124"/>
      <c r="AC20" s="351">
        <v>44878.0</v>
      </c>
    </row>
    <row r="21">
      <c r="A21" s="107"/>
      <c r="B21" s="26"/>
      <c r="C21" s="26"/>
      <c r="D21" s="26" t="s">
        <v>2</v>
      </c>
      <c r="E21" s="26" t="s">
        <v>7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275" t="s">
        <v>33</v>
      </c>
      <c r="C22" s="37">
        <v>44873.0</v>
      </c>
      <c r="D22" s="369" t="s">
        <v>117</v>
      </c>
      <c r="E22" s="354" t="s">
        <v>538</v>
      </c>
      <c r="F22" s="369" t="s">
        <v>131</v>
      </c>
      <c r="G22" s="37">
        <v>44874.0</v>
      </c>
      <c r="H22" s="369" t="s">
        <v>117</v>
      </c>
      <c r="I22" s="354" t="s">
        <v>538</v>
      </c>
      <c r="J22" s="369" t="s">
        <v>64</v>
      </c>
      <c r="K22" s="37">
        <v>44875.0</v>
      </c>
      <c r="L22" s="352" t="s">
        <v>25</v>
      </c>
      <c r="M22" s="353" t="s">
        <v>25</v>
      </c>
      <c r="N22" s="369" t="s">
        <v>67</v>
      </c>
      <c r="O22" s="37">
        <v>44876.0</v>
      </c>
      <c r="P22" s="352" t="s">
        <v>25</v>
      </c>
      <c r="Q22" s="353" t="s">
        <v>25</v>
      </c>
      <c r="R22" s="369" t="s">
        <v>78</v>
      </c>
      <c r="S22" s="37">
        <v>44877.0</v>
      </c>
      <c r="T22" s="369" t="s">
        <v>117</v>
      </c>
      <c r="U22" s="354" t="s">
        <v>538</v>
      </c>
      <c r="V22" s="369" t="s">
        <v>79</v>
      </c>
      <c r="W22" s="37">
        <v>44878.0</v>
      </c>
      <c r="X22" s="369" t="s">
        <v>117</v>
      </c>
      <c r="Y22" s="354" t="s">
        <v>538</v>
      </c>
      <c r="Z22" s="369" t="s">
        <v>27</v>
      </c>
      <c r="AA22" s="37">
        <v>44879.0</v>
      </c>
      <c r="AB22" s="369" t="s">
        <v>117</v>
      </c>
      <c r="AC22" s="354" t="s">
        <v>538</v>
      </c>
    </row>
    <row r="23">
      <c r="A23" s="35" t="s">
        <v>501</v>
      </c>
      <c r="B23" s="275" t="s">
        <v>33</v>
      </c>
      <c r="C23" s="37">
        <v>44873.0</v>
      </c>
      <c r="D23" s="352" t="s">
        <v>25</v>
      </c>
      <c r="E23" s="353" t="s">
        <v>25</v>
      </c>
      <c r="F23" s="369" t="s">
        <v>131</v>
      </c>
      <c r="G23" s="37">
        <v>44874.0</v>
      </c>
      <c r="H23" s="352" t="s">
        <v>25</v>
      </c>
      <c r="I23" s="353" t="s">
        <v>25</v>
      </c>
      <c r="J23" s="38" t="s">
        <v>36</v>
      </c>
      <c r="K23" s="37">
        <v>44875.0</v>
      </c>
      <c r="L23" s="369" t="s">
        <v>124</v>
      </c>
      <c r="M23" s="354" t="s">
        <v>125</v>
      </c>
      <c r="N23" s="38" t="s">
        <v>37</v>
      </c>
      <c r="O23" s="37">
        <v>44876.0</v>
      </c>
      <c r="P23" s="369" t="s">
        <v>124</v>
      </c>
      <c r="Q23" s="354" t="s">
        <v>125</v>
      </c>
      <c r="R23" s="370" t="s">
        <v>40</v>
      </c>
      <c r="S23" s="37">
        <v>44877.0</v>
      </c>
      <c r="T23" s="369" t="s">
        <v>124</v>
      </c>
      <c r="U23" s="354" t="s">
        <v>125</v>
      </c>
      <c r="V23" s="370" t="s">
        <v>43</v>
      </c>
      <c r="W23" s="37">
        <v>44878.0</v>
      </c>
      <c r="X23" s="369" t="s">
        <v>124</v>
      </c>
      <c r="Y23" s="354" t="s">
        <v>125</v>
      </c>
      <c r="Z23" s="38" t="s">
        <v>44</v>
      </c>
      <c r="AA23" s="37">
        <v>44879.0</v>
      </c>
      <c r="AB23" s="369" t="s">
        <v>124</v>
      </c>
      <c r="AC23" s="354" t="s">
        <v>125</v>
      </c>
    </row>
    <row r="24">
      <c r="A24" s="67" t="s">
        <v>45</v>
      </c>
      <c r="B24" s="363" t="s">
        <v>62</v>
      </c>
      <c r="C24" s="146">
        <v>44873.0</v>
      </c>
      <c r="D24" s="371" t="s">
        <v>124</v>
      </c>
      <c r="E24" s="371" t="s">
        <v>125</v>
      </c>
      <c r="F24" s="371" t="s">
        <v>46</v>
      </c>
      <c r="G24" s="146">
        <v>44874.0</v>
      </c>
      <c r="H24" s="371" t="s">
        <v>124</v>
      </c>
      <c r="I24" s="371" t="s">
        <v>125</v>
      </c>
    </row>
    <row r="25">
      <c r="A25" s="67" t="s">
        <v>540</v>
      </c>
      <c r="B25" s="373"/>
      <c r="C25" s="375"/>
      <c r="D25" s="376"/>
      <c r="E25" s="376"/>
      <c r="F25" s="376"/>
      <c r="G25" s="375"/>
      <c r="H25" s="376"/>
      <c r="I25" s="376"/>
      <c r="J25" s="371" t="s">
        <v>64</v>
      </c>
      <c r="K25" s="146">
        <v>44875.0</v>
      </c>
      <c r="L25" s="371" t="s">
        <v>587</v>
      </c>
      <c r="M25" s="371" t="s">
        <v>538</v>
      </c>
      <c r="N25" s="40" t="s">
        <v>37</v>
      </c>
      <c r="O25" s="146">
        <v>44876.0</v>
      </c>
      <c r="P25" s="371" t="s">
        <v>587</v>
      </c>
      <c r="Q25" s="371" t="s">
        <v>538</v>
      </c>
    </row>
    <row r="26">
      <c r="A26" s="68"/>
      <c r="D26" s="68"/>
    </row>
    <row r="27">
      <c r="A27" s="68" t="s">
        <v>182</v>
      </c>
      <c r="D27" s="68" t="s">
        <v>25</v>
      </c>
    </row>
    <row r="28">
      <c r="A28" s="68" t="s">
        <v>540</v>
      </c>
      <c r="D28" s="68" t="s">
        <v>568</v>
      </c>
    </row>
    <row r="29">
      <c r="A29" s="68" t="s">
        <v>54</v>
      </c>
      <c r="D29" s="68" t="s">
        <v>541</v>
      </c>
      <c r="J29" s="1"/>
      <c r="K29" s="45"/>
      <c r="L29" s="39"/>
      <c r="M29" s="39"/>
      <c r="N29" s="1"/>
      <c r="O29" s="45"/>
      <c r="P29" s="39"/>
      <c r="Q29" s="39"/>
    </row>
    <row r="30">
      <c r="A30" s="68" t="s">
        <v>403</v>
      </c>
      <c r="D30" s="68" t="s">
        <v>546</v>
      </c>
    </row>
    <row r="31">
      <c r="A31" s="68" t="s">
        <v>69</v>
      </c>
      <c r="D31" s="68" t="s">
        <v>545</v>
      </c>
    </row>
    <row r="32">
      <c r="A32" s="68" t="s">
        <v>52</v>
      </c>
      <c r="D32" s="68" t="s">
        <v>172</v>
      </c>
      <c r="Y32" s="373"/>
      <c r="Z32" s="373"/>
    </row>
    <row r="33">
      <c r="A33" s="68" t="s">
        <v>18</v>
      </c>
      <c r="D33" s="68" t="s">
        <v>172</v>
      </c>
    </row>
    <row r="34">
      <c r="A34" s="153" t="s">
        <v>501</v>
      </c>
      <c r="B34" s="153"/>
      <c r="C34" s="153"/>
      <c r="D34" s="152" t="s">
        <v>546</v>
      </c>
      <c r="E34" s="153"/>
      <c r="F34" s="153"/>
    </row>
    <row r="35">
      <c r="A35" s="153" t="s">
        <v>123</v>
      </c>
      <c r="B35" s="153"/>
      <c r="C35" s="153"/>
      <c r="D35" s="152" t="s">
        <v>588</v>
      </c>
      <c r="E35" s="153"/>
      <c r="F35" s="153"/>
    </row>
    <row r="36">
      <c r="A36" s="153" t="s">
        <v>82</v>
      </c>
      <c r="B36" s="153"/>
      <c r="C36" s="153"/>
      <c r="D36" s="153" t="s">
        <v>571</v>
      </c>
      <c r="E36" s="153"/>
      <c r="F36" s="153"/>
    </row>
    <row r="37">
      <c r="A37" s="153"/>
      <c r="B37" s="153"/>
      <c r="C37" s="153"/>
      <c r="D37" s="153" t="s">
        <v>1</v>
      </c>
      <c r="E37" s="236">
        <v>53.0</v>
      </c>
      <c r="F37" s="153"/>
    </row>
    <row r="38">
      <c r="A38" s="153"/>
      <c r="B38" s="153"/>
      <c r="C38" s="153"/>
      <c r="D38" s="153" t="s">
        <v>547</v>
      </c>
      <c r="E38" s="235">
        <v>58.0</v>
      </c>
      <c r="F38" s="153"/>
    </row>
    <row r="39">
      <c r="A39" s="153"/>
      <c r="B39" s="153"/>
      <c r="C39" s="153"/>
      <c r="D39" s="153" t="s">
        <v>31</v>
      </c>
      <c r="E39" s="152"/>
      <c r="F39" s="153"/>
    </row>
    <row r="40">
      <c r="A40" s="153"/>
      <c r="B40" s="153"/>
      <c r="C40" s="153"/>
      <c r="D40" s="153" t="s">
        <v>23</v>
      </c>
      <c r="E40" s="236">
        <v>73.5</v>
      </c>
      <c r="F40" s="153"/>
    </row>
    <row r="41">
      <c r="A41" s="153"/>
      <c r="B41" s="153"/>
      <c r="C41" s="153"/>
      <c r="D41" s="153"/>
      <c r="E41" s="153"/>
      <c r="F41" s="153"/>
    </row>
  </sheetData>
  <mergeCells count="8">
    <mergeCell ref="D1:E1"/>
    <mergeCell ref="T1:U1"/>
    <mergeCell ref="D6:E6"/>
    <mergeCell ref="T6:U6"/>
    <mergeCell ref="D11:E11"/>
    <mergeCell ref="T11:U11"/>
    <mergeCell ref="D19:E19"/>
    <mergeCell ref="T19:U19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8" max="8" width="8.38"/>
    <col customWidth="1" min="9" max="9" width="8.0"/>
    <col customWidth="1" min="10" max="10" width="6.88"/>
    <col customWidth="1" min="11" max="11" width="7.75"/>
    <col customWidth="1" min="12" max="12" width="14.13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 hidden="1">
      <c r="A3" s="338">
        <v>44865.0</v>
      </c>
      <c r="B3" s="68" t="s">
        <v>54</v>
      </c>
      <c r="C3" s="68" t="s">
        <v>85</v>
      </c>
      <c r="D3" s="341" t="s">
        <v>500</v>
      </c>
      <c r="E3" s="338">
        <v>44865.0</v>
      </c>
      <c r="F3" s="68">
        <v>0.0</v>
      </c>
      <c r="G3" s="68">
        <v>0.0</v>
      </c>
      <c r="H3" s="68">
        <v>0.0</v>
      </c>
      <c r="I3" s="68">
        <v>0.0</v>
      </c>
      <c r="J3" s="68">
        <v>0.0</v>
      </c>
      <c r="K3" s="68">
        <v>0.0</v>
      </c>
      <c r="L3" s="68" t="s">
        <v>25</v>
      </c>
    </row>
    <row r="4">
      <c r="A4" s="338">
        <v>44865.0</v>
      </c>
      <c r="B4" s="68" t="s">
        <v>123</v>
      </c>
      <c r="C4" s="68" t="s">
        <v>23</v>
      </c>
      <c r="D4" s="341" t="s">
        <v>507</v>
      </c>
      <c r="E4" s="338">
        <v>44866.0</v>
      </c>
      <c r="F4" s="68">
        <v>0.0</v>
      </c>
      <c r="G4" s="68">
        <v>0.0</v>
      </c>
      <c r="H4" s="68">
        <v>0.0</v>
      </c>
      <c r="I4" s="68">
        <v>0.0</v>
      </c>
      <c r="J4" s="68">
        <v>0.0</v>
      </c>
      <c r="K4" s="68">
        <v>0.0</v>
      </c>
      <c r="L4" s="68" t="s">
        <v>25</v>
      </c>
    </row>
    <row r="5" hidden="1">
      <c r="A5" s="338">
        <v>44865.0</v>
      </c>
      <c r="B5" s="68" t="s">
        <v>501</v>
      </c>
      <c r="C5" s="68" t="s">
        <v>23</v>
      </c>
      <c r="D5" s="341" t="s">
        <v>507</v>
      </c>
      <c r="E5" s="338">
        <v>44866.0</v>
      </c>
      <c r="F5" s="339">
        <v>0.25</v>
      </c>
      <c r="G5" s="339">
        <v>0.4583333333333333</v>
      </c>
      <c r="H5" s="68">
        <v>5.0</v>
      </c>
      <c r="I5" s="68">
        <v>0.0</v>
      </c>
      <c r="J5" s="68">
        <v>5.0</v>
      </c>
      <c r="K5" s="68">
        <v>0.0</v>
      </c>
    </row>
    <row r="6" hidden="1">
      <c r="A6" s="338">
        <v>44865.0</v>
      </c>
      <c r="B6" s="68" t="s">
        <v>45</v>
      </c>
      <c r="C6" s="68" t="s">
        <v>23</v>
      </c>
      <c r="D6" s="341" t="s">
        <v>507</v>
      </c>
      <c r="E6" s="338">
        <v>44866.0</v>
      </c>
      <c r="F6" s="339">
        <v>0.020833333333333332</v>
      </c>
      <c r="G6" s="339">
        <v>0.25</v>
      </c>
      <c r="H6" s="68">
        <v>5.5</v>
      </c>
      <c r="I6" s="68">
        <v>0.0</v>
      </c>
      <c r="J6" s="68">
        <v>0.0</v>
      </c>
      <c r="K6" s="68">
        <v>5.5</v>
      </c>
    </row>
    <row r="7" hidden="1">
      <c r="A7" s="338">
        <v>44865.0</v>
      </c>
      <c r="B7" s="68" t="s">
        <v>69</v>
      </c>
      <c r="C7" s="68" t="s">
        <v>85</v>
      </c>
      <c r="D7" s="341" t="s">
        <v>507</v>
      </c>
      <c r="E7" s="338">
        <v>44866.0</v>
      </c>
      <c r="F7" s="339">
        <v>0.25</v>
      </c>
      <c r="G7" s="339">
        <v>0.5416666666666666</v>
      </c>
      <c r="H7" s="68">
        <v>7.0</v>
      </c>
      <c r="I7" s="68">
        <v>0.0</v>
      </c>
      <c r="J7" s="68">
        <v>7.0</v>
      </c>
      <c r="K7" s="68">
        <v>0.0</v>
      </c>
    </row>
    <row r="8" hidden="1">
      <c r="A8" s="338">
        <v>44865.0</v>
      </c>
      <c r="B8" s="68" t="s">
        <v>82</v>
      </c>
      <c r="C8" s="68" t="s">
        <v>85</v>
      </c>
      <c r="D8" s="341" t="s">
        <v>507</v>
      </c>
      <c r="E8" s="338">
        <v>44866.0</v>
      </c>
      <c r="F8" s="339">
        <v>0.22916666666666666</v>
      </c>
      <c r="G8" s="339">
        <v>0.5208333333333334</v>
      </c>
      <c r="H8" s="68">
        <v>7.0</v>
      </c>
      <c r="I8" s="68">
        <v>0.0</v>
      </c>
      <c r="J8" s="68">
        <v>6.5</v>
      </c>
      <c r="K8" s="68">
        <v>0.5</v>
      </c>
    </row>
    <row r="9" hidden="1">
      <c r="A9" s="338">
        <v>44865.0</v>
      </c>
      <c r="B9" s="68" t="s">
        <v>403</v>
      </c>
      <c r="C9" s="68" t="s">
        <v>85</v>
      </c>
      <c r="D9" s="341" t="s">
        <v>507</v>
      </c>
      <c r="E9" s="338">
        <v>44866.0</v>
      </c>
      <c r="F9" s="68">
        <v>0.0</v>
      </c>
      <c r="G9" s="68">
        <v>0.0</v>
      </c>
      <c r="H9" s="68">
        <v>0.0</v>
      </c>
      <c r="I9" s="68">
        <v>0.0</v>
      </c>
      <c r="J9" s="68">
        <v>0.0</v>
      </c>
      <c r="K9" s="68">
        <v>0.0</v>
      </c>
      <c r="L9" s="68" t="s">
        <v>166</v>
      </c>
    </row>
    <row r="10" hidden="1">
      <c r="A10" s="338">
        <v>44866.0</v>
      </c>
      <c r="B10" s="68" t="s">
        <v>50</v>
      </c>
      <c r="C10" s="68" t="s">
        <v>85</v>
      </c>
      <c r="D10" s="341" t="s">
        <v>507</v>
      </c>
      <c r="E10" s="338">
        <v>44866.0</v>
      </c>
      <c r="F10" s="68">
        <v>0.0</v>
      </c>
      <c r="G10" s="68">
        <v>0.0</v>
      </c>
      <c r="H10" s="68">
        <v>0.0</v>
      </c>
      <c r="I10" s="68">
        <v>0.0</v>
      </c>
      <c r="J10" s="68">
        <v>0.0</v>
      </c>
      <c r="K10" s="68">
        <v>0.0</v>
      </c>
    </row>
    <row r="11" hidden="1">
      <c r="A11" s="338">
        <v>44866.0</v>
      </c>
      <c r="B11" s="68" t="s">
        <v>54</v>
      </c>
      <c r="C11" s="68" t="s">
        <v>85</v>
      </c>
      <c r="D11" s="341" t="s">
        <v>507</v>
      </c>
      <c r="E11" s="338">
        <v>44866.0</v>
      </c>
      <c r="F11" s="339">
        <v>0.9166666666666666</v>
      </c>
      <c r="G11" s="339">
        <v>0.25</v>
      </c>
      <c r="H11" s="68">
        <v>8.0</v>
      </c>
      <c r="I11" s="68">
        <v>0.0</v>
      </c>
      <c r="J11" s="68">
        <v>0.0</v>
      </c>
      <c r="K11" s="68">
        <v>8.0</v>
      </c>
      <c r="L11" s="68" t="s">
        <v>25</v>
      </c>
    </row>
    <row r="12" ht="16.5" hidden="1" customHeight="1">
      <c r="A12" s="338">
        <v>44866.0</v>
      </c>
      <c r="B12" s="68" t="s">
        <v>18</v>
      </c>
      <c r="C12" s="68" t="s">
        <v>1</v>
      </c>
      <c r="D12" s="341" t="s">
        <v>507</v>
      </c>
      <c r="E12" s="338">
        <v>44866.0</v>
      </c>
      <c r="F12" s="339">
        <v>0.9375</v>
      </c>
      <c r="G12" s="339">
        <v>0.125</v>
      </c>
      <c r="H12" s="68">
        <v>4.5</v>
      </c>
      <c r="I12" s="68">
        <v>0.0</v>
      </c>
      <c r="J12" s="68">
        <v>0.0</v>
      </c>
      <c r="K12" s="68">
        <v>4.5</v>
      </c>
    </row>
    <row r="13" ht="16.5" hidden="1" customHeight="1">
      <c r="A13" s="338">
        <v>44866.0</v>
      </c>
      <c r="B13" s="68" t="s">
        <v>52</v>
      </c>
      <c r="C13" s="68" t="s">
        <v>499</v>
      </c>
      <c r="D13" s="341" t="s">
        <v>507</v>
      </c>
      <c r="E13" s="338">
        <v>44866.0</v>
      </c>
      <c r="F13" s="339">
        <v>0.9583333333333334</v>
      </c>
      <c r="G13" s="339">
        <v>0.2916666666666667</v>
      </c>
      <c r="H13" s="68">
        <v>8.0</v>
      </c>
      <c r="I13" s="68">
        <v>0.0</v>
      </c>
      <c r="J13" s="68">
        <v>1.0</v>
      </c>
      <c r="K13" s="68">
        <v>7.0</v>
      </c>
    </row>
    <row r="14">
      <c r="A14" s="338">
        <v>44866.0</v>
      </c>
      <c r="B14" s="68" t="s">
        <v>123</v>
      </c>
      <c r="C14" s="68" t="s">
        <v>23</v>
      </c>
      <c r="D14" s="341" t="s">
        <v>509</v>
      </c>
      <c r="E14" s="338">
        <v>44867.0</v>
      </c>
      <c r="F14" s="339">
        <v>0.020833333333333332</v>
      </c>
      <c r="G14" s="339">
        <v>0.25</v>
      </c>
      <c r="H14" s="68">
        <v>5.5</v>
      </c>
      <c r="I14" s="68">
        <v>0.0</v>
      </c>
      <c r="J14" s="68">
        <v>0.0</v>
      </c>
      <c r="K14" s="68">
        <v>5.5</v>
      </c>
    </row>
    <row r="15" hidden="1">
      <c r="A15" s="338">
        <v>44866.0</v>
      </c>
      <c r="B15" s="68" t="s">
        <v>501</v>
      </c>
      <c r="C15" s="68" t="s">
        <v>23</v>
      </c>
      <c r="D15" s="341" t="s">
        <v>509</v>
      </c>
      <c r="E15" s="338">
        <v>44867.0</v>
      </c>
      <c r="F15" s="68">
        <v>0.0</v>
      </c>
      <c r="G15" s="68">
        <v>0.0</v>
      </c>
      <c r="H15" s="68">
        <v>0.0</v>
      </c>
      <c r="I15" s="68">
        <v>0.0</v>
      </c>
      <c r="J15" s="68">
        <v>0.0</v>
      </c>
      <c r="K15" s="68">
        <v>0.0</v>
      </c>
      <c r="L15" s="68" t="s">
        <v>25</v>
      </c>
    </row>
    <row r="16" hidden="1">
      <c r="A16" s="338">
        <v>44866.0</v>
      </c>
      <c r="B16" s="68" t="s">
        <v>45</v>
      </c>
      <c r="C16" s="68" t="s">
        <v>23</v>
      </c>
      <c r="D16" s="341" t="s">
        <v>509</v>
      </c>
      <c r="E16" s="338">
        <v>44867.0</v>
      </c>
      <c r="F16" s="339">
        <v>0.25</v>
      </c>
      <c r="G16" s="339">
        <v>0.4583333333333333</v>
      </c>
      <c r="H16" s="68">
        <v>5.0</v>
      </c>
      <c r="I16" s="68">
        <v>0.0</v>
      </c>
      <c r="J16" s="68">
        <v>5.0</v>
      </c>
      <c r="K16" s="68">
        <v>5.0</v>
      </c>
    </row>
    <row r="17" hidden="1">
      <c r="A17" s="338">
        <v>44866.0</v>
      </c>
      <c r="B17" s="68" t="s">
        <v>403</v>
      </c>
      <c r="C17" s="68" t="s">
        <v>85</v>
      </c>
      <c r="D17" s="341" t="s">
        <v>509</v>
      </c>
      <c r="E17" s="338">
        <v>44867.0</v>
      </c>
      <c r="F17" s="68">
        <v>0.0</v>
      </c>
      <c r="G17" s="68">
        <v>0.0</v>
      </c>
      <c r="H17" s="68">
        <v>0.0</v>
      </c>
      <c r="I17" s="68">
        <v>0.0</v>
      </c>
      <c r="J17" s="68">
        <v>0.0</v>
      </c>
      <c r="K17" s="68">
        <v>0.0</v>
      </c>
      <c r="L17" s="68" t="s">
        <v>25</v>
      </c>
    </row>
    <row r="18" hidden="1">
      <c r="A18" s="338">
        <v>44866.0</v>
      </c>
      <c r="B18" s="68" t="s">
        <v>82</v>
      </c>
      <c r="C18" s="68" t="s">
        <v>85</v>
      </c>
      <c r="D18" s="341" t="s">
        <v>509</v>
      </c>
      <c r="E18" s="338">
        <v>44867.0</v>
      </c>
      <c r="F18" s="339">
        <v>0.22916666666666666</v>
      </c>
      <c r="G18" s="339">
        <v>0.5208333333333334</v>
      </c>
      <c r="H18" s="68">
        <v>7.0</v>
      </c>
      <c r="I18" s="68">
        <v>0.0</v>
      </c>
      <c r="J18" s="68">
        <v>6.5</v>
      </c>
      <c r="K18" s="68">
        <v>0.5</v>
      </c>
    </row>
    <row r="19" hidden="1">
      <c r="A19" s="338">
        <v>44866.0</v>
      </c>
      <c r="B19" s="68" t="s">
        <v>69</v>
      </c>
      <c r="C19" s="68" t="s">
        <v>85</v>
      </c>
      <c r="D19" s="341" t="s">
        <v>509</v>
      </c>
      <c r="E19" s="338">
        <v>44867.0</v>
      </c>
      <c r="F19" s="339">
        <v>0.25</v>
      </c>
      <c r="G19" s="339">
        <v>0.5416666666666666</v>
      </c>
      <c r="H19" s="68">
        <v>7.0</v>
      </c>
      <c r="I19" s="68">
        <v>0.0</v>
      </c>
      <c r="J19" s="68">
        <v>7.0</v>
      </c>
      <c r="K19" s="68">
        <v>0.0</v>
      </c>
    </row>
    <row r="20" hidden="1">
      <c r="A20" s="338">
        <v>44867.0</v>
      </c>
      <c r="B20" s="68" t="s">
        <v>54</v>
      </c>
      <c r="C20" s="68" t="s">
        <v>85</v>
      </c>
      <c r="D20" s="341" t="s">
        <v>509</v>
      </c>
      <c r="E20" s="338">
        <v>44867.0</v>
      </c>
      <c r="F20" s="339">
        <v>0.9166666666666666</v>
      </c>
      <c r="G20" s="339">
        <v>0.25</v>
      </c>
      <c r="H20" s="68">
        <v>8.0</v>
      </c>
      <c r="I20" s="68">
        <v>0.0</v>
      </c>
      <c r="J20" s="68">
        <v>0.0</v>
      </c>
      <c r="K20" s="68">
        <v>8.0</v>
      </c>
    </row>
    <row r="21" hidden="1">
      <c r="A21" s="338">
        <v>44867.0</v>
      </c>
      <c r="B21" s="68" t="s">
        <v>18</v>
      </c>
      <c r="C21" s="68" t="s">
        <v>1</v>
      </c>
      <c r="D21" s="341" t="s">
        <v>509</v>
      </c>
      <c r="E21" s="338">
        <v>44867.0</v>
      </c>
      <c r="F21" s="339">
        <v>0.9375</v>
      </c>
      <c r="G21" s="339">
        <v>0.125</v>
      </c>
      <c r="H21" s="68">
        <v>4.5</v>
      </c>
      <c r="I21" s="68">
        <v>0.0</v>
      </c>
      <c r="J21" s="68">
        <v>0.0</v>
      </c>
      <c r="K21" s="68">
        <v>4.5</v>
      </c>
    </row>
    <row r="22" hidden="1">
      <c r="A22" s="338">
        <v>44867.0</v>
      </c>
      <c r="B22" s="68" t="s">
        <v>52</v>
      </c>
      <c r="C22" s="68" t="s">
        <v>499</v>
      </c>
      <c r="D22" s="341" t="s">
        <v>509</v>
      </c>
      <c r="E22" s="338">
        <v>44867.0</v>
      </c>
      <c r="F22" s="339">
        <v>0.9583333333333334</v>
      </c>
      <c r="G22" s="339">
        <v>0.4583333333333333</v>
      </c>
      <c r="H22" s="68">
        <v>12.0</v>
      </c>
      <c r="I22" s="68">
        <v>4.0</v>
      </c>
      <c r="J22" s="68">
        <v>1.0</v>
      </c>
      <c r="K22" s="68">
        <v>7.0</v>
      </c>
    </row>
    <row r="23" hidden="1">
      <c r="A23" s="338">
        <v>44867.0</v>
      </c>
      <c r="B23" s="68" t="s">
        <v>50</v>
      </c>
      <c r="C23" s="68" t="s">
        <v>23</v>
      </c>
      <c r="D23" s="341" t="s">
        <v>510</v>
      </c>
      <c r="E23" s="338">
        <v>44868.0</v>
      </c>
      <c r="F23" s="339">
        <v>0.020833333333333332</v>
      </c>
      <c r="G23" s="339">
        <v>0.25</v>
      </c>
      <c r="H23" s="68">
        <v>5.5</v>
      </c>
      <c r="I23" s="68">
        <v>0.0</v>
      </c>
      <c r="J23" s="68">
        <v>0.0</v>
      </c>
      <c r="K23" s="68">
        <v>5.5</v>
      </c>
    </row>
    <row r="24">
      <c r="A24" s="338">
        <v>44867.0</v>
      </c>
      <c r="B24" s="68" t="s">
        <v>123</v>
      </c>
      <c r="C24" s="68" t="s">
        <v>23</v>
      </c>
      <c r="D24" s="341" t="s">
        <v>510</v>
      </c>
      <c r="E24" s="338">
        <v>44868.0</v>
      </c>
      <c r="F24" s="68">
        <v>0.0</v>
      </c>
      <c r="G24" s="68">
        <v>0.0</v>
      </c>
      <c r="H24" s="68">
        <v>0.0</v>
      </c>
      <c r="I24" s="68">
        <v>0.0</v>
      </c>
      <c r="J24" s="68">
        <v>0.0</v>
      </c>
      <c r="K24" s="68">
        <v>0.0</v>
      </c>
      <c r="L24" s="68" t="s">
        <v>25</v>
      </c>
    </row>
    <row r="25" hidden="1">
      <c r="A25" s="338">
        <v>44867.0</v>
      </c>
      <c r="B25" s="68" t="s">
        <v>501</v>
      </c>
      <c r="C25" s="68" t="s">
        <v>23</v>
      </c>
      <c r="D25" s="341" t="s">
        <v>510</v>
      </c>
      <c r="E25" s="338">
        <v>44868.0</v>
      </c>
      <c r="F25" s="339">
        <v>0.25</v>
      </c>
      <c r="G25" s="339">
        <v>0.4583333333333333</v>
      </c>
      <c r="H25" s="68">
        <v>5.0</v>
      </c>
      <c r="I25" s="68">
        <v>0.0</v>
      </c>
      <c r="J25" s="68">
        <v>5.0</v>
      </c>
      <c r="K25" s="68">
        <v>0.0</v>
      </c>
    </row>
    <row r="26" hidden="1">
      <c r="A26" s="338">
        <v>44867.0</v>
      </c>
      <c r="B26" s="68" t="s">
        <v>45</v>
      </c>
      <c r="C26" s="68" t="s">
        <v>1</v>
      </c>
      <c r="D26" s="341" t="s">
        <v>510</v>
      </c>
      <c r="E26" s="338">
        <v>44868.0</v>
      </c>
      <c r="F26" s="68">
        <v>0.0</v>
      </c>
      <c r="G26" s="68">
        <v>0.0</v>
      </c>
      <c r="H26" s="68">
        <v>0.0</v>
      </c>
      <c r="I26" s="68">
        <v>0.0</v>
      </c>
      <c r="J26" s="68">
        <v>0.0</v>
      </c>
      <c r="K26" s="68">
        <v>0.0</v>
      </c>
      <c r="L26" s="68" t="s">
        <v>25</v>
      </c>
    </row>
    <row r="27" ht="16.5" hidden="1" customHeight="1">
      <c r="A27" s="338">
        <v>44867.0</v>
      </c>
      <c r="B27" s="68" t="s">
        <v>403</v>
      </c>
      <c r="C27" s="68" t="s">
        <v>85</v>
      </c>
      <c r="D27" s="341" t="s">
        <v>510</v>
      </c>
      <c r="E27" s="338">
        <v>44868.0</v>
      </c>
      <c r="F27" s="339">
        <v>0.25</v>
      </c>
      <c r="G27" s="339">
        <v>0.5416666666666666</v>
      </c>
      <c r="H27" s="68">
        <v>7.0</v>
      </c>
      <c r="I27" s="68">
        <v>0.0</v>
      </c>
      <c r="J27" s="68">
        <v>7.0</v>
      </c>
      <c r="K27" s="68">
        <v>0.0</v>
      </c>
    </row>
    <row r="28" hidden="1">
      <c r="A28" s="338">
        <v>44867.0</v>
      </c>
      <c r="B28" s="68" t="s">
        <v>82</v>
      </c>
      <c r="C28" s="68" t="s">
        <v>85</v>
      </c>
      <c r="D28" s="341" t="s">
        <v>510</v>
      </c>
      <c r="E28" s="338">
        <v>44868.0</v>
      </c>
      <c r="F28" s="339">
        <v>0.22916666666666666</v>
      </c>
      <c r="G28" s="339">
        <v>0.5208333333333334</v>
      </c>
      <c r="H28" s="68">
        <v>7.0</v>
      </c>
      <c r="I28" s="68">
        <v>0.0</v>
      </c>
      <c r="J28" s="68">
        <v>6.5</v>
      </c>
      <c r="K28" s="68">
        <v>0.5</v>
      </c>
    </row>
    <row r="29" hidden="1">
      <c r="A29" s="338">
        <v>44867.0</v>
      </c>
      <c r="B29" s="68" t="s">
        <v>69</v>
      </c>
      <c r="C29" s="68" t="s">
        <v>85</v>
      </c>
      <c r="D29" s="341" t="s">
        <v>510</v>
      </c>
      <c r="E29" s="338">
        <v>44868.0</v>
      </c>
      <c r="F29" s="68">
        <v>0.0</v>
      </c>
      <c r="G29" s="68">
        <v>0.0</v>
      </c>
      <c r="H29" s="68">
        <v>0.0</v>
      </c>
      <c r="I29" s="68">
        <v>0.0</v>
      </c>
      <c r="J29" s="68">
        <v>0.0</v>
      </c>
      <c r="K29" s="68">
        <v>0.0</v>
      </c>
      <c r="L29" s="68" t="s">
        <v>25</v>
      </c>
    </row>
    <row r="30" hidden="1">
      <c r="A30" s="338">
        <v>44868.0</v>
      </c>
      <c r="B30" s="68" t="s">
        <v>54</v>
      </c>
      <c r="C30" s="68" t="s">
        <v>85</v>
      </c>
      <c r="D30" s="341" t="s">
        <v>510</v>
      </c>
      <c r="E30" s="338">
        <v>44868.0</v>
      </c>
      <c r="F30" s="339">
        <v>0.9166666666666666</v>
      </c>
      <c r="G30" s="339">
        <v>0.0</v>
      </c>
      <c r="H30" s="68">
        <v>2.0</v>
      </c>
      <c r="I30" s="68">
        <v>0.0</v>
      </c>
      <c r="J30" s="68">
        <v>0.0</v>
      </c>
      <c r="K30" s="68">
        <v>2.0</v>
      </c>
    </row>
    <row r="31" hidden="1">
      <c r="A31" s="338">
        <v>44868.0</v>
      </c>
      <c r="B31" s="68" t="s">
        <v>54</v>
      </c>
      <c r="C31" s="68" t="s">
        <v>499</v>
      </c>
      <c r="D31" s="341" t="s">
        <v>510</v>
      </c>
      <c r="E31" s="338">
        <v>44868.0</v>
      </c>
      <c r="F31" s="339">
        <v>0.0</v>
      </c>
      <c r="G31" s="339">
        <v>0.2916666666666667</v>
      </c>
      <c r="H31" s="68">
        <v>7.0</v>
      </c>
      <c r="I31" s="68">
        <v>1.0</v>
      </c>
      <c r="J31" s="68">
        <v>0.0</v>
      </c>
      <c r="K31" s="68">
        <v>6.0</v>
      </c>
    </row>
    <row r="32" hidden="1">
      <c r="A32" s="338">
        <v>44868.0</v>
      </c>
      <c r="B32" s="68" t="s">
        <v>18</v>
      </c>
      <c r="C32" s="68" t="s">
        <v>1</v>
      </c>
      <c r="D32" s="341" t="s">
        <v>510</v>
      </c>
      <c r="E32" s="338">
        <v>44868.0</v>
      </c>
      <c r="F32" s="339">
        <v>0.9375</v>
      </c>
      <c r="G32" s="339">
        <v>0.20833333333333334</v>
      </c>
      <c r="H32" s="68">
        <v>6.5</v>
      </c>
      <c r="I32" s="68">
        <v>0.0</v>
      </c>
      <c r="J32" s="68">
        <v>0.0</v>
      </c>
      <c r="K32" s="68">
        <v>6.5</v>
      </c>
    </row>
    <row r="33" hidden="1">
      <c r="A33" s="338">
        <v>44868.0</v>
      </c>
      <c r="B33" s="68" t="s">
        <v>52</v>
      </c>
      <c r="C33" s="68" t="s">
        <v>499</v>
      </c>
      <c r="D33" s="341" t="s">
        <v>510</v>
      </c>
      <c r="E33" s="338">
        <v>44868.0</v>
      </c>
      <c r="F33" s="68">
        <v>0.0</v>
      </c>
      <c r="G33" s="68">
        <v>0.0</v>
      </c>
      <c r="H33" s="68">
        <v>0.0</v>
      </c>
      <c r="I33" s="68">
        <v>0.0</v>
      </c>
      <c r="J33" s="68">
        <v>0.0</v>
      </c>
      <c r="K33" s="68">
        <v>0.0</v>
      </c>
      <c r="L33" s="68" t="s">
        <v>25</v>
      </c>
    </row>
    <row r="34" hidden="1">
      <c r="A34" s="338">
        <v>44868.0</v>
      </c>
      <c r="B34" s="68" t="s">
        <v>50</v>
      </c>
      <c r="C34" s="68" t="s">
        <v>85</v>
      </c>
      <c r="D34" s="341" t="s">
        <v>512</v>
      </c>
      <c r="E34" s="338">
        <v>44869.0</v>
      </c>
      <c r="F34" s="339">
        <v>0.125</v>
      </c>
      <c r="G34" s="339">
        <v>0.25</v>
      </c>
      <c r="H34" s="68">
        <v>3.0</v>
      </c>
      <c r="I34" s="68">
        <v>0.0</v>
      </c>
      <c r="J34" s="68">
        <v>0.0</v>
      </c>
      <c r="K34" s="68">
        <v>3.0</v>
      </c>
      <c r="L34" s="68" t="s">
        <v>589</v>
      </c>
    </row>
    <row r="35" hidden="1">
      <c r="A35" s="338">
        <v>44868.0</v>
      </c>
      <c r="B35" s="68" t="s">
        <v>50</v>
      </c>
      <c r="C35" s="68" t="s">
        <v>23</v>
      </c>
      <c r="D35" s="341" t="s">
        <v>512</v>
      </c>
      <c r="E35" s="338">
        <v>44869.0</v>
      </c>
      <c r="F35" s="339">
        <v>0.25</v>
      </c>
      <c r="G35" s="339">
        <v>0.4583333333333333</v>
      </c>
      <c r="H35" s="68">
        <v>5.0</v>
      </c>
      <c r="I35" s="68">
        <v>0.0</v>
      </c>
      <c r="J35" s="68">
        <v>5.0</v>
      </c>
      <c r="K35" s="68">
        <v>0.0</v>
      </c>
    </row>
    <row r="36">
      <c r="A36" s="338">
        <v>44868.0</v>
      </c>
      <c r="B36" s="68" t="s">
        <v>123</v>
      </c>
      <c r="C36" s="68" t="s">
        <v>23</v>
      </c>
      <c r="D36" s="341" t="s">
        <v>512</v>
      </c>
      <c r="E36" s="338">
        <v>44869.0</v>
      </c>
      <c r="F36" s="339">
        <v>0.020833333333333332</v>
      </c>
      <c r="G36" s="339">
        <v>0.25</v>
      </c>
      <c r="H36" s="68">
        <v>5.5</v>
      </c>
      <c r="I36" s="68">
        <v>0.0</v>
      </c>
      <c r="J36" s="68">
        <v>0.0</v>
      </c>
      <c r="K36" s="68">
        <v>5.5</v>
      </c>
    </row>
    <row r="37" hidden="1">
      <c r="A37" s="338">
        <v>44868.0</v>
      </c>
      <c r="B37" s="68" t="s">
        <v>501</v>
      </c>
      <c r="C37" s="68" t="s">
        <v>23</v>
      </c>
      <c r="D37" s="341" t="s">
        <v>512</v>
      </c>
      <c r="E37" s="338">
        <v>44869.0</v>
      </c>
      <c r="F37" s="68">
        <v>0.0</v>
      </c>
      <c r="G37" s="68">
        <v>0.0</v>
      </c>
      <c r="H37" s="68">
        <v>0.0</v>
      </c>
      <c r="I37" s="68">
        <v>0.0</v>
      </c>
      <c r="J37" s="68">
        <v>0.0</v>
      </c>
      <c r="K37" s="68">
        <v>0.0</v>
      </c>
      <c r="L37" s="68" t="s">
        <v>25</v>
      </c>
    </row>
    <row r="38" hidden="1">
      <c r="A38" s="338">
        <v>44868.0</v>
      </c>
      <c r="B38" s="68" t="s">
        <v>45</v>
      </c>
      <c r="C38" s="68" t="s">
        <v>1</v>
      </c>
      <c r="D38" s="341" t="s">
        <v>512</v>
      </c>
      <c r="E38" s="338">
        <v>44869.0</v>
      </c>
      <c r="F38" s="339">
        <v>0.20833333333333334</v>
      </c>
      <c r="G38" s="339">
        <v>0.4583333333333333</v>
      </c>
      <c r="H38" s="68">
        <v>6.0</v>
      </c>
      <c r="I38" s="68">
        <v>0.0</v>
      </c>
      <c r="J38" s="68">
        <v>5.0</v>
      </c>
      <c r="K38" s="68">
        <v>1.0</v>
      </c>
    </row>
    <row r="39" hidden="1">
      <c r="A39" s="338">
        <v>44868.0</v>
      </c>
      <c r="B39" s="68" t="s">
        <v>403</v>
      </c>
      <c r="C39" s="68" t="s">
        <v>85</v>
      </c>
      <c r="D39" s="341" t="s">
        <v>512</v>
      </c>
      <c r="E39" s="338">
        <v>44869.0</v>
      </c>
      <c r="F39" s="339">
        <v>0.20833333333333334</v>
      </c>
      <c r="G39" s="339">
        <v>0.5208333333333334</v>
      </c>
      <c r="H39" s="68">
        <v>7.5</v>
      </c>
      <c r="I39" s="68">
        <v>0.0</v>
      </c>
      <c r="J39" s="68">
        <v>6.5</v>
      </c>
      <c r="K39" s="68">
        <v>1.0</v>
      </c>
    </row>
    <row r="40" hidden="1">
      <c r="A40" s="338">
        <v>44868.0</v>
      </c>
      <c r="B40" s="68" t="s">
        <v>82</v>
      </c>
      <c r="C40" s="68" t="s">
        <v>85</v>
      </c>
      <c r="D40" s="341" t="s">
        <v>512</v>
      </c>
      <c r="E40" s="338">
        <v>44869.0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25</v>
      </c>
    </row>
    <row r="41" hidden="1">
      <c r="A41" s="338">
        <v>44868.0</v>
      </c>
      <c r="B41" s="68" t="s">
        <v>69</v>
      </c>
      <c r="C41" s="68" t="s">
        <v>85</v>
      </c>
      <c r="D41" s="341" t="s">
        <v>512</v>
      </c>
      <c r="E41" s="338">
        <v>44869.0</v>
      </c>
      <c r="F41" s="339">
        <v>0.25</v>
      </c>
      <c r="G41" s="339">
        <v>0.5416666666666666</v>
      </c>
      <c r="H41" s="68">
        <v>7.0</v>
      </c>
      <c r="I41" s="68">
        <v>0.0</v>
      </c>
      <c r="J41" s="68">
        <v>7.0</v>
      </c>
      <c r="K41" s="68">
        <v>0.0</v>
      </c>
    </row>
    <row r="42" hidden="1">
      <c r="A42" s="338">
        <v>44869.0</v>
      </c>
      <c r="B42" s="68" t="s">
        <v>54</v>
      </c>
      <c r="C42" s="68" t="s">
        <v>85</v>
      </c>
      <c r="D42" s="341" t="s">
        <v>512</v>
      </c>
      <c r="E42" s="338">
        <v>44869.0</v>
      </c>
      <c r="F42" s="339">
        <v>0.9166666666666666</v>
      </c>
      <c r="G42" s="339">
        <v>0.25</v>
      </c>
      <c r="H42" s="68">
        <v>8.0</v>
      </c>
      <c r="I42" s="68">
        <v>0.0</v>
      </c>
      <c r="J42" s="68">
        <v>0.0</v>
      </c>
      <c r="K42" s="68">
        <v>8.0</v>
      </c>
    </row>
    <row r="43" hidden="1">
      <c r="A43" s="338">
        <v>44869.0</v>
      </c>
      <c r="B43" s="68" t="s">
        <v>18</v>
      </c>
      <c r="C43" s="68" t="s">
        <v>1</v>
      </c>
      <c r="D43" s="341" t="s">
        <v>512</v>
      </c>
      <c r="E43" s="338">
        <v>44869.0</v>
      </c>
      <c r="F43" s="339">
        <v>0.9375</v>
      </c>
      <c r="G43" s="339">
        <v>0.20833333333333334</v>
      </c>
      <c r="H43" s="68">
        <v>6.5</v>
      </c>
      <c r="I43" s="68">
        <v>0.0</v>
      </c>
      <c r="J43" s="68">
        <v>0.0</v>
      </c>
      <c r="K43" s="68">
        <v>6.5</v>
      </c>
    </row>
    <row r="44" hidden="1">
      <c r="A44" s="338">
        <v>44869.0</v>
      </c>
      <c r="B44" s="68" t="s">
        <v>52</v>
      </c>
      <c r="C44" s="68" t="s">
        <v>499</v>
      </c>
      <c r="D44" s="341" t="s">
        <v>512</v>
      </c>
      <c r="E44" s="338">
        <v>44869.0</v>
      </c>
      <c r="F44" s="339">
        <v>0.9583333333333334</v>
      </c>
      <c r="G44" s="339">
        <v>0.20833333333333334</v>
      </c>
      <c r="H44" s="68">
        <v>6.0</v>
      </c>
      <c r="I44" s="68">
        <v>0.0</v>
      </c>
      <c r="J44" s="68">
        <v>6.0</v>
      </c>
      <c r="K44" s="68">
        <v>0.0</v>
      </c>
    </row>
    <row r="45">
      <c r="A45" s="338">
        <v>44869.0</v>
      </c>
      <c r="B45" s="68" t="s">
        <v>123</v>
      </c>
      <c r="C45" s="68" t="s">
        <v>23</v>
      </c>
      <c r="D45" s="341" t="s">
        <v>513</v>
      </c>
      <c r="E45" s="338">
        <v>44870.0</v>
      </c>
      <c r="F45" s="339">
        <v>0.020833333333333332</v>
      </c>
      <c r="G45" s="339">
        <v>0.25</v>
      </c>
      <c r="H45" s="68">
        <v>5.5</v>
      </c>
      <c r="I45" s="68">
        <v>0.0</v>
      </c>
      <c r="J45" s="68">
        <v>0.0</v>
      </c>
      <c r="K45" s="68">
        <v>5.5</v>
      </c>
    </row>
    <row r="46" hidden="1">
      <c r="A46" s="338">
        <v>44869.0</v>
      </c>
      <c r="B46" s="68" t="s">
        <v>501</v>
      </c>
      <c r="C46" s="68" t="s">
        <v>23</v>
      </c>
      <c r="D46" s="341" t="s">
        <v>513</v>
      </c>
      <c r="E46" s="338">
        <v>44870.0</v>
      </c>
      <c r="F46" s="339">
        <v>0.25</v>
      </c>
      <c r="G46" s="339">
        <v>0.4583333333333333</v>
      </c>
      <c r="H46" s="68">
        <v>5.0</v>
      </c>
      <c r="I46" s="68">
        <v>0.0</v>
      </c>
      <c r="J46" s="68">
        <v>5.0</v>
      </c>
      <c r="K46" s="68">
        <v>0.0</v>
      </c>
    </row>
    <row r="47" hidden="1">
      <c r="A47" s="338">
        <v>44869.0</v>
      </c>
      <c r="B47" s="68" t="s">
        <v>45</v>
      </c>
      <c r="C47" s="68" t="s">
        <v>1</v>
      </c>
      <c r="D47" s="341" t="s">
        <v>513</v>
      </c>
      <c r="E47" s="338">
        <v>44870.0</v>
      </c>
      <c r="F47" s="339">
        <v>0.20833333333333334</v>
      </c>
      <c r="G47" s="339">
        <v>0.0</v>
      </c>
      <c r="H47" s="68">
        <v>7.0</v>
      </c>
      <c r="I47" s="68">
        <v>0.0</v>
      </c>
      <c r="J47" s="68">
        <v>6.0</v>
      </c>
      <c r="K47" s="68">
        <v>1.0</v>
      </c>
    </row>
    <row r="48" hidden="1">
      <c r="A48" s="338">
        <v>44869.0</v>
      </c>
      <c r="B48" s="68" t="s">
        <v>403</v>
      </c>
      <c r="C48" s="68" t="s">
        <v>85</v>
      </c>
      <c r="D48" s="341" t="s">
        <v>513</v>
      </c>
      <c r="E48" s="338">
        <v>44870.0</v>
      </c>
      <c r="F48" s="339">
        <v>0.25</v>
      </c>
      <c r="G48" s="339">
        <v>0.5833333333333334</v>
      </c>
      <c r="H48" s="68">
        <v>8.0</v>
      </c>
      <c r="I48" s="68">
        <v>0.0</v>
      </c>
      <c r="J48" s="68">
        <v>8.0</v>
      </c>
      <c r="K48" s="68">
        <v>0.0</v>
      </c>
    </row>
    <row r="49" hidden="1">
      <c r="A49" s="338">
        <v>44869.0</v>
      </c>
      <c r="B49" s="68" t="s">
        <v>82</v>
      </c>
      <c r="C49" s="68" t="s">
        <v>85</v>
      </c>
      <c r="D49" s="341" t="s">
        <v>513</v>
      </c>
      <c r="E49" s="338">
        <v>44870.0</v>
      </c>
      <c r="F49" s="68">
        <v>0.0</v>
      </c>
      <c r="G49" s="68">
        <v>0.0</v>
      </c>
      <c r="H49" s="68">
        <v>0.0</v>
      </c>
      <c r="I49" s="68">
        <v>0.0</v>
      </c>
      <c r="J49" s="68">
        <v>0.0</v>
      </c>
      <c r="K49" s="68">
        <v>0.0</v>
      </c>
      <c r="L49" s="68" t="s">
        <v>25</v>
      </c>
    </row>
    <row r="50" hidden="1">
      <c r="A50" s="338">
        <v>44869.0</v>
      </c>
      <c r="B50" s="68" t="s">
        <v>69</v>
      </c>
      <c r="C50" s="68" t="s">
        <v>85</v>
      </c>
      <c r="D50" s="341" t="s">
        <v>513</v>
      </c>
      <c r="E50" s="338">
        <v>44870.0</v>
      </c>
      <c r="F50" s="339">
        <v>0.22916666666666666</v>
      </c>
      <c r="G50" s="339">
        <v>0.5625</v>
      </c>
      <c r="H50" s="68">
        <v>8.0</v>
      </c>
      <c r="I50" s="68">
        <v>0.0</v>
      </c>
      <c r="J50" s="68">
        <v>7.5</v>
      </c>
      <c r="K50" s="68">
        <v>0.5</v>
      </c>
    </row>
    <row r="51" hidden="1">
      <c r="A51" s="338">
        <v>44870.0</v>
      </c>
      <c r="B51" s="68" t="s">
        <v>50</v>
      </c>
      <c r="C51" s="68" t="s">
        <v>85</v>
      </c>
      <c r="D51" s="341" t="s">
        <v>513</v>
      </c>
      <c r="E51" s="338">
        <v>44870.0</v>
      </c>
      <c r="F51" s="339">
        <v>0.9166666666666666</v>
      </c>
      <c r="G51" s="339">
        <v>0.25</v>
      </c>
      <c r="H51" s="68">
        <v>8.0</v>
      </c>
      <c r="I51" s="68">
        <v>0.0</v>
      </c>
      <c r="J51" s="68">
        <v>0.0</v>
      </c>
      <c r="K51" s="68">
        <v>8.0</v>
      </c>
    </row>
    <row r="52" hidden="1">
      <c r="A52" s="338">
        <v>44870.0</v>
      </c>
      <c r="B52" s="68" t="s">
        <v>54</v>
      </c>
      <c r="C52" s="68" t="s">
        <v>499</v>
      </c>
      <c r="D52" s="341" t="s">
        <v>513</v>
      </c>
      <c r="E52" s="338">
        <v>44870.0</v>
      </c>
      <c r="F52" s="339">
        <v>0.9583333333333334</v>
      </c>
      <c r="G52" s="339">
        <v>0.5</v>
      </c>
      <c r="H52" s="68">
        <v>13.0</v>
      </c>
      <c r="I52" s="68">
        <v>5.0</v>
      </c>
      <c r="J52" s="68">
        <v>7.0</v>
      </c>
      <c r="K52" s="68">
        <v>1.0</v>
      </c>
    </row>
    <row r="53" hidden="1">
      <c r="A53" s="338">
        <v>44870.0</v>
      </c>
      <c r="B53" s="68" t="s">
        <v>18</v>
      </c>
      <c r="C53" s="68" t="s">
        <v>1</v>
      </c>
      <c r="D53" s="341" t="s">
        <v>513</v>
      </c>
      <c r="E53" s="338">
        <v>44870.0</v>
      </c>
      <c r="F53" s="68">
        <v>0.0</v>
      </c>
      <c r="G53" s="68">
        <v>0.0</v>
      </c>
      <c r="H53" s="68">
        <v>0.0</v>
      </c>
      <c r="I53" s="68">
        <v>0.0</v>
      </c>
      <c r="J53" s="68">
        <v>0.0</v>
      </c>
      <c r="K53" s="68">
        <v>0.0</v>
      </c>
      <c r="L53" s="68" t="s">
        <v>25</v>
      </c>
    </row>
    <row r="54" hidden="1">
      <c r="A54" s="338">
        <v>44870.0</v>
      </c>
      <c r="B54" s="68" t="s">
        <v>52</v>
      </c>
      <c r="C54" s="68" t="s">
        <v>1</v>
      </c>
      <c r="D54" s="341" t="s">
        <v>513</v>
      </c>
      <c r="E54" s="338">
        <v>44870.0</v>
      </c>
      <c r="F54" s="339">
        <v>0.9375</v>
      </c>
      <c r="G54" s="339">
        <v>0.20833333333333334</v>
      </c>
      <c r="H54" s="68">
        <v>6.5</v>
      </c>
      <c r="I54" s="68">
        <v>0.0</v>
      </c>
      <c r="J54" s="68">
        <v>0.0</v>
      </c>
      <c r="K54" s="68">
        <v>6.5</v>
      </c>
    </row>
    <row r="55">
      <c r="A55" s="338">
        <v>44870.0</v>
      </c>
      <c r="B55" s="68" t="s">
        <v>123</v>
      </c>
      <c r="C55" s="68" t="s">
        <v>23</v>
      </c>
      <c r="D55" s="341" t="s">
        <v>498</v>
      </c>
      <c r="E55" s="338">
        <v>44871.0</v>
      </c>
      <c r="F55" s="339">
        <v>0.020833333333333332</v>
      </c>
      <c r="G55" s="339">
        <v>0.25</v>
      </c>
      <c r="H55" s="68">
        <v>5.5</v>
      </c>
      <c r="I55" s="68">
        <v>0.0</v>
      </c>
      <c r="J55" s="68">
        <v>0.0</v>
      </c>
      <c r="K55" s="68">
        <v>5.5</v>
      </c>
    </row>
    <row r="56" hidden="1">
      <c r="A56" s="338">
        <v>44870.0</v>
      </c>
      <c r="B56" s="68" t="s">
        <v>501</v>
      </c>
      <c r="C56" s="68" t="s">
        <v>23</v>
      </c>
      <c r="D56" s="341" t="s">
        <v>498</v>
      </c>
      <c r="E56" s="338">
        <v>44871.0</v>
      </c>
      <c r="F56" s="339">
        <v>0.25</v>
      </c>
      <c r="G56" s="339">
        <v>0.4583333333333333</v>
      </c>
      <c r="H56" s="68">
        <v>5.0</v>
      </c>
      <c r="I56" s="68">
        <v>0.0</v>
      </c>
      <c r="J56" s="68">
        <v>5.0</v>
      </c>
      <c r="K56" s="68">
        <v>0.0</v>
      </c>
    </row>
    <row r="57" hidden="1">
      <c r="A57" s="338">
        <v>44870.0</v>
      </c>
      <c r="B57" s="68" t="s">
        <v>45</v>
      </c>
      <c r="C57" s="68" t="s">
        <v>1</v>
      </c>
      <c r="D57" s="341" t="s">
        <v>498</v>
      </c>
      <c r="E57" s="338">
        <v>44871.0</v>
      </c>
      <c r="F57" s="339">
        <v>0.20833333333333334</v>
      </c>
      <c r="G57" s="339">
        <v>0.0</v>
      </c>
      <c r="H57" s="68">
        <v>7.0</v>
      </c>
      <c r="I57" s="68">
        <v>0.0</v>
      </c>
      <c r="J57" s="68">
        <v>6.0</v>
      </c>
      <c r="K57" s="68">
        <v>1.0</v>
      </c>
    </row>
    <row r="58" hidden="1">
      <c r="A58" s="338">
        <v>44870.0</v>
      </c>
      <c r="B58" s="68" t="s">
        <v>403</v>
      </c>
      <c r="C58" s="68" t="s">
        <v>85</v>
      </c>
      <c r="D58" s="341" t="s">
        <v>498</v>
      </c>
      <c r="E58" s="338">
        <v>44871.0</v>
      </c>
      <c r="F58" s="68">
        <v>0.0</v>
      </c>
      <c r="G58" s="68">
        <v>0.0</v>
      </c>
      <c r="H58" s="68">
        <v>0.0</v>
      </c>
      <c r="I58" s="68">
        <v>0.0</v>
      </c>
      <c r="J58" s="68">
        <v>0.0</v>
      </c>
      <c r="K58" s="68">
        <v>0.0</v>
      </c>
      <c r="L58" s="68" t="s">
        <v>63</v>
      </c>
    </row>
    <row r="59" hidden="1">
      <c r="A59" s="338">
        <v>44870.0</v>
      </c>
      <c r="B59" s="68" t="s">
        <v>82</v>
      </c>
      <c r="C59" s="68" t="s">
        <v>85</v>
      </c>
      <c r="D59" s="341" t="s">
        <v>498</v>
      </c>
      <c r="E59" s="338">
        <v>44871.0</v>
      </c>
      <c r="F59" s="68">
        <v>0.0</v>
      </c>
      <c r="G59" s="68">
        <v>0.0</v>
      </c>
      <c r="H59" s="68">
        <v>0.0</v>
      </c>
      <c r="I59" s="68">
        <v>0.0</v>
      </c>
      <c r="J59" s="68">
        <v>0.0</v>
      </c>
      <c r="K59" s="68">
        <v>0.0</v>
      </c>
      <c r="L59" s="68" t="s">
        <v>25</v>
      </c>
    </row>
    <row r="60" hidden="1">
      <c r="A60" s="338">
        <v>44870.0</v>
      </c>
      <c r="B60" s="68" t="s">
        <v>69</v>
      </c>
      <c r="C60" s="68" t="s">
        <v>85</v>
      </c>
      <c r="D60" s="341" t="s">
        <v>498</v>
      </c>
      <c r="E60" s="338">
        <v>44871.0</v>
      </c>
      <c r="F60" s="339">
        <v>0.22916666666666666</v>
      </c>
      <c r="G60" s="339">
        <v>0.5833333333333334</v>
      </c>
      <c r="H60" s="68">
        <v>8.5</v>
      </c>
      <c r="I60" s="68">
        <v>0.5</v>
      </c>
      <c r="J60" s="68">
        <v>7.5</v>
      </c>
      <c r="K60" s="68">
        <v>0.5</v>
      </c>
    </row>
    <row r="61" hidden="1">
      <c r="A61" s="338">
        <v>44871.0</v>
      </c>
      <c r="B61" s="68" t="s">
        <v>50</v>
      </c>
      <c r="C61" s="68" t="s">
        <v>85</v>
      </c>
      <c r="D61" s="341" t="s">
        <v>498</v>
      </c>
      <c r="E61" s="338">
        <v>44871.0</v>
      </c>
      <c r="F61" s="339">
        <v>0.9375</v>
      </c>
      <c r="G61" s="339">
        <v>0.20833333333333334</v>
      </c>
      <c r="H61" s="68">
        <v>6.5</v>
      </c>
      <c r="I61" s="68">
        <v>0.0</v>
      </c>
      <c r="J61" s="68">
        <v>0.0</v>
      </c>
      <c r="K61" s="68">
        <v>6.5</v>
      </c>
    </row>
    <row r="62" hidden="1">
      <c r="A62" s="338">
        <v>44871.0</v>
      </c>
      <c r="B62" s="68" t="s">
        <v>54</v>
      </c>
      <c r="C62" s="68" t="s">
        <v>85</v>
      </c>
      <c r="D62" s="341" t="s">
        <v>498</v>
      </c>
      <c r="E62" s="338">
        <v>44871.0</v>
      </c>
      <c r="F62" s="68">
        <v>0.0</v>
      </c>
      <c r="G62" s="68">
        <v>0.0</v>
      </c>
      <c r="H62" s="68">
        <v>0.0</v>
      </c>
      <c r="I62" s="68">
        <v>0.0</v>
      </c>
      <c r="J62" s="68">
        <v>0.0</v>
      </c>
      <c r="K62" s="68">
        <v>0.0</v>
      </c>
      <c r="L62" s="68" t="s">
        <v>25</v>
      </c>
    </row>
    <row r="63" hidden="1">
      <c r="A63" s="338">
        <v>44871.0</v>
      </c>
      <c r="B63" s="68" t="s">
        <v>18</v>
      </c>
      <c r="C63" s="68" t="s">
        <v>1</v>
      </c>
      <c r="D63" s="341" t="s">
        <v>498</v>
      </c>
      <c r="E63" s="338">
        <v>44871.0</v>
      </c>
      <c r="F63" s="68">
        <v>0.0</v>
      </c>
      <c r="G63" s="68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>
      <c r="A64" s="338">
        <v>44871.0</v>
      </c>
      <c r="B64" s="68" t="s">
        <v>123</v>
      </c>
      <c r="C64" s="68" t="s">
        <v>23</v>
      </c>
      <c r="D64" s="341" t="s">
        <v>500</v>
      </c>
      <c r="E64" s="338">
        <v>44872.0</v>
      </c>
      <c r="F64" s="339">
        <v>0.020833333333333332</v>
      </c>
      <c r="G64" s="339">
        <v>0.25</v>
      </c>
      <c r="H64" s="68">
        <v>5.5</v>
      </c>
      <c r="I64" s="68">
        <v>0.0</v>
      </c>
      <c r="J64" s="68">
        <v>0.0</v>
      </c>
      <c r="K64" s="68">
        <v>5.5</v>
      </c>
    </row>
    <row r="65" hidden="1">
      <c r="A65" s="338">
        <v>44871.0</v>
      </c>
      <c r="B65" s="68" t="s">
        <v>501</v>
      </c>
      <c r="C65" s="68" t="s">
        <v>23</v>
      </c>
      <c r="D65" s="341" t="s">
        <v>500</v>
      </c>
      <c r="E65" s="338">
        <v>44872.0</v>
      </c>
      <c r="F65" s="339">
        <v>0.25</v>
      </c>
      <c r="G65" s="339">
        <v>0.4583333333333333</v>
      </c>
      <c r="H65" s="68">
        <v>5.0</v>
      </c>
      <c r="I65" s="68">
        <v>0.0</v>
      </c>
      <c r="J65" s="68">
        <v>5.0</v>
      </c>
      <c r="K65" s="68">
        <v>0.0</v>
      </c>
    </row>
    <row r="66" hidden="1">
      <c r="A66" s="338">
        <v>44871.0</v>
      </c>
      <c r="B66" s="68" t="s">
        <v>45</v>
      </c>
      <c r="C66" s="68" t="s">
        <v>1</v>
      </c>
      <c r="D66" s="341" t="s">
        <v>500</v>
      </c>
      <c r="E66" s="338">
        <v>44872.0</v>
      </c>
      <c r="F66" s="68">
        <v>0.0</v>
      </c>
      <c r="G66" s="68">
        <v>0.0</v>
      </c>
      <c r="H66" s="68">
        <v>0.0</v>
      </c>
      <c r="I66" s="68">
        <v>0.0</v>
      </c>
      <c r="J66" s="68">
        <v>0.0</v>
      </c>
      <c r="K66" s="68">
        <v>0.0</v>
      </c>
      <c r="L66" s="68" t="s">
        <v>25</v>
      </c>
    </row>
    <row r="67" hidden="1">
      <c r="A67" s="338">
        <v>44871.0</v>
      </c>
      <c r="B67" s="68" t="s">
        <v>403</v>
      </c>
      <c r="C67" s="68" t="s">
        <v>85</v>
      </c>
      <c r="D67" s="341" t="s">
        <v>500</v>
      </c>
      <c r="E67" s="338">
        <v>44872.0</v>
      </c>
      <c r="F67" s="339">
        <v>0.20833333333333334</v>
      </c>
      <c r="G67" s="339">
        <v>0.0</v>
      </c>
      <c r="H67" s="68">
        <v>7.0</v>
      </c>
      <c r="I67" s="68">
        <v>0.0</v>
      </c>
      <c r="J67" s="68">
        <v>6.0</v>
      </c>
      <c r="K67" s="68">
        <v>1.0</v>
      </c>
    </row>
    <row r="68" hidden="1">
      <c r="A68" s="338">
        <v>44871.0</v>
      </c>
      <c r="B68" s="68" t="s">
        <v>82</v>
      </c>
      <c r="C68" s="68" t="s">
        <v>85</v>
      </c>
      <c r="D68" s="341" t="s">
        <v>500</v>
      </c>
      <c r="E68" s="338">
        <v>44872.0</v>
      </c>
      <c r="F68" s="339">
        <v>0.22916666666666666</v>
      </c>
      <c r="G68" s="339">
        <v>0.0</v>
      </c>
      <c r="H68" s="68">
        <v>6.5</v>
      </c>
      <c r="I68" s="68">
        <v>0.0</v>
      </c>
      <c r="J68" s="68">
        <v>6.0</v>
      </c>
      <c r="K68" s="68">
        <v>0.5</v>
      </c>
    </row>
    <row r="69" hidden="1">
      <c r="A69" s="338">
        <v>44871.0</v>
      </c>
      <c r="B69" s="68" t="s">
        <v>69</v>
      </c>
      <c r="C69" s="68" t="s">
        <v>85</v>
      </c>
      <c r="D69" s="341" t="s">
        <v>500</v>
      </c>
      <c r="E69" s="338">
        <v>44872.0</v>
      </c>
      <c r="F69" s="68">
        <v>0.0</v>
      </c>
      <c r="G69" s="68">
        <v>0.0</v>
      </c>
      <c r="H69" s="68">
        <v>0.0</v>
      </c>
      <c r="I69" s="68">
        <v>0.0</v>
      </c>
      <c r="J69" s="68">
        <v>0.0</v>
      </c>
      <c r="K69" s="68">
        <v>0.0</v>
      </c>
      <c r="L69" s="68" t="s">
        <v>25</v>
      </c>
    </row>
    <row r="70" hidden="1">
      <c r="A70" s="338">
        <v>44871.0</v>
      </c>
      <c r="B70" s="68" t="s">
        <v>52</v>
      </c>
      <c r="C70" s="68" t="s">
        <v>499</v>
      </c>
      <c r="D70" s="341" t="s">
        <v>500</v>
      </c>
      <c r="E70" s="338">
        <v>44872.0</v>
      </c>
      <c r="F70" s="339">
        <v>0.25</v>
      </c>
      <c r="G70" s="339">
        <v>0.4583333333333333</v>
      </c>
      <c r="H70" s="68">
        <v>5.0</v>
      </c>
      <c r="I70" s="68">
        <v>0.0</v>
      </c>
      <c r="J70" s="68">
        <v>5.0</v>
      </c>
      <c r="K70" s="68">
        <v>0.0</v>
      </c>
    </row>
    <row r="71" hidden="1">
      <c r="A71" s="338">
        <v>44872.0</v>
      </c>
      <c r="B71" s="68" t="s">
        <v>54</v>
      </c>
      <c r="C71" s="68" t="s">
        <v>85</v>
      </c>
      <c r="D71" s="341" t="s">
        <v>500</v>
      </c>
      <c r="E71" s="338">
        <v>44872.0</v>
      </c>
      <c r="F71" s="339">
        <v>0.9583333333333334</v>
      </c>
      <c r="G71" s="339">
        <v>0.2916666666666667</v>
      </c>
      <c r="H71" s="68">
        <v>8.0</v>
      </c>
      <c r="I71" s="68">
        <v>0.0</v>
      </c>
      <c r="J71" s="68">
        <v>1.0</v>
      </c>
      <c r="K71" s="68">
        <v>7.0</v>
      </c>
    </row>
    <row r="72" hidden="1">
      <c r="A72" s="338">
        <v>44872.0</v>
      </c>
      <c r="B72" s="68" t="s">
        <v>50</v>
      </c>
      <c r="C72" s="68" t="s">
        <v>85</v>
      </c>
      <c r="D72" s="341" t="s">
        <v>500</v>
      </c>
      <c r="E72" s="338">
        <v>44872.0</v>
      </c>
      <c r="F72" s="68">
        <v>0.0</v>
      </c>
      <c r="G72" s="68">
        <v>0.0</v>
      </c>
      <c r="H72" s="68">
        <v>0.0</v>
      </c>
      <c r="I72" s="68">
        <v>0.0</v>
      </c>
      <c r="J72" s="68">
        <v>0.0</v>
      </c>
      <c r="K72" s="68">
        <v>0.0</v>
      </c>
      <c r="L72" s="68" t="s">
        <v>25</v>
      </c>
    </row>
    <row r="73" hidden="1">
      <c r="A73" s="338">
        <v>44872.0</v>
      </c>
      <c r="B73" s="68" t="s">
        <v>18</v>
      </c>
      <c r="C73" s="68" t="s">
        <v>1</v>
      </c>
      <c r="D73" s="341" t="s">
        <v>500</v>
      </c>
      <c r="E73" s="338">
        <v>44872.0</v>
      </c>
      <c r="F73" s="339">
        <v>0.9791666666666666</v>
      </c>
      <c r="G73" s="339">
        <v>0.16666666666666666</v>
      </c>
      <c r="H73" s="68">
        <v>4.5</v>
      </c>
      <c r="I73" s="68">
        <v>0.0</v>
      </c>
      <c r="J73" s="68">
        <v>0.0</v>
      </c>
      <c r="K73" s="68">
        <v>4.5</v>
      </c>
    </row>
    <row r="74" hidden="1">
      <c r="A74" s="338">
        <v>44872.0</v>
      </c>
      <c r="B74" s="68" t="s">
        <v>52</v>
      </c>
      <c r="C74" s="68" t="s">
        <v>499</v>
      </c>
      <c r="D74" s="341" t="s">
        <v>507</v>
      </c>
      <c r="E74" s="338">
        <v>44873.0</v>
      </c>
      <c r="F74" s="339">
        <v>0.0</v>
      </c>
      <c r="G74" s="339">
        <v>0.3333333333333333</v>
      </c>
      <c r="H74" s="68">
        <v>8.0</v>
      </c>
      <c r="I74" s="68">
        <v>0.0</v>
      </c>
      <c r="J74" s="68">
        <v>2.0</v>
      </c>
      <c r="K74" s="68">
        <v>6.0</v>
      </c>
    </row>
    <row r="75">
      <c r="A75" s="338">
        <v>44872.0</v>
      </c>
      <c r="B75" s="68" t="s">
        <v>123</v>
      </c>
      <c r="C75" s="68" t="s">
        <v>23</v>
      </c>
      <c r="D75" s="341" t="s">
        <v>507</v>
      </c>
      <c r="E75" s="338">
        <v>44873.0</v>
      </c>
      <c r="F75" s="339">
        <v>0.0625</v>
      </c>
      <c r="G75" s="339">
        <v>0.2916666666666667</v>
      </c>
      <c r="H75" s="68">
        <v>5.5</v>
      </c>
      <c r="I75" s="68">
        <v>0.0</v>
      </c>
      <c r="J75" s="68">
        <v>1.0</v>
      </c>
      <c r="K75" s="68">
        <v>4.5</v>
      </c>
    </row>
    <row r="76" hidden="1">
      <c r="A76" s="338">
        <v>44872.0</v>
      </c>
      <c r="B76" s="68" t="s">
        <v>501</v>
      </c>
      <c r="C76" s="68" t="s">
        <v>23</v>
      </c>
      <c r="D76" s="341" t="s">
        <v>507</v>
      </c>
      <c r="E76" s="338">
        <v>44873.0</v>
      </c>
      <c r="F76" s="68">
        <v>0.0</v>
      </c>
      <c r="G76" s="68">
        <v>0.0</v>
      </c>
      <c r="H76" s="68">
        <v>0.0</v>
      </c>
      <c r="I76" s="68">
        <v>0.0</v>
      </c>
      <c r="J76" s="68">
        <v>0.0</v>
      </c>
      <c r="K76" s="68">
        <v>0.0</v>
      </c>
      <c r="L76" s="68" t="s">
        <v>25</v>
      </c>
    </row>
    <row r="77" hidden="1">
      <c r="A77" s="338">
        <v>44872.0</v>
      </c>
      <c r="B77" s="68" t="s">
        <v>45</v>
      </c>
      <c r="C77" s="68" t="s">
        <v>23</v>
      </c>
      <c r="D77" s="341" t="s">
        <v>507</v>
      </c>
      <c r="E77" s="338">
        <v>44873.0</v>
      </c>
      <c r="F77" s="339">
        <v>0.2916666666666667</v>
      </c>
      <c r="G77" s="339">
        <v>0.5</v>
      </c>
      <c r="H77" s="68">
        <v>5.0</v>
      </c>
      <c r="I77" s="68">
        <v>0.0</v>
      </c>
      <c r="J77" s="68">
        <v>5.0</v>
      </c>
      <c r="K77" s="68">
        <v>0.0</v>
      </c>
    </row>
    <row r="78" hidden="1">
      <c r="A78" s="338">
        <v>44872.0</v>
      </c>
      <c r="B78" s="68" t="s">
        <v>82</v>
      </c>
      <c r="C78" s="68" t="s">
        <v>85</v>
      </c>
      <c r="D78" s="341" t="s">
        <v>507</v>
      </c>
      <c r="E78" s="338">
        <v>44873.0</v>
      </c>
      <c r="F78" s="339">
        <v>0.2708333333333333</v>
      </c>
      <c r="G78" s="339">
        <v>0.5625</v>
      </c>
      <c r="H78" s="68">
        <v>7.0</v>
      </c>
      <c r="I78" s="68">
        <v>0.0</v>
      </c>
      <c r="J78" s="68">
        <v>7.0</v>
      </c>
      <c r="K78" s="68">
        <v>0.0</v>
      </c>
    </row>
    <row r="79" hidden="1">
      <c r="A79" s="338">
        <v>44872.0</v>
      </c>
      <c r="B79" s="68" t="s">
        <v>69</v>
      </c>
      <c r="C79" s="68" t="s">
        <v>85</v>
      </c>
      <c r="D79" s="341" t="s">
        <v>507</v>
      </c>
      <c r="E79" s="338">
        <v>44873.0</v>
      </c>
      <c r="F79" s="339">
        <v>0.2916666666666667</v>
      </c>
      <c r="G79" s="339">
        <v>0.5833333333333334</v>
      </c>
      <c r="H79" s="68">
        <v>7.0</v>
      </c>
      <c r="I79" s="68">
        <v>0.0</v>
      </c>
      <c r="J79" s="68">
        <v>7.0</v>
      </c>
      <c r="K79" s="68">
        <v>0.0</v>
      </c>
    </row>
    <row r="80" hidden="1">
      <c r="A80" s="338">
        <v>44872.0</v>
      </c>
      <c r="B80" s="68" t="s">
        <v>403</v>
      </c>
      <c r="C80" s="68" t="s">
        <v>85</v>
      </c>
      <c r="D80" s="341" t="s">
        <v>507</v>
      </c>
      <c r="E80" s="338">
        <v>44873.0</v>
      </c>
      <c r="F80" s="68">
        <v>0.0</v>
      </c>
      <c r="G80" s="68">
        <v>0.0</v>
      </c>
      <c r="H80" s="68">
        <v>0.0</v>
      </c>
      <c r="I80" s="68">
        <v>0.0</v>
      </c>
      <c r="J80" s="68">
        <v>0.0</v>
      </c>
      <c r="K80" s="68">
        <v>0.0</v>
      </c>
      <c r="L80" s="68" t="s">
        <v>25</v>
      </c>
    </row>
    <row r="81" hidden="1">
      <c r="A81" s="338">
        <v>44873.0</v>
      </c>
      <c r="B81" s="68" t="s">
        <v>54</v>
      </c>
      <c r="C81" s="68" t="s">
        <v>85</v>
      </c>
      <c r="D81" s="341" t="s">
        <v>507</v>
      </c>
      <c r="E81" s="338">
        <v>44873.0</v>
      </c>
      <c r="F81" s="68">
        <v>0.0</v>
      </c>
      <c r="G81" s="68">
        <v>0.0</v>
      </c>
      <c r="H81" s="68">
        <v>0.0</v>
      </c>
      <c r="I81" s="68">
        <v>0.0</v>
      </c>
      <c r="J81" s="68">
        <v>0.0</v>
      </c>
      <c r="K81" s="68">
        <v>0.0</v>
      </c>
      <c r="L81" s="68" t="s">
        <v>25</v>
      </c>
    </row>
    <row r="82" hidden="1">
      <c r="A82" s="338">
        <v>44873.0</v>
      </c>
      <c r="B82" s="68" t="s">
        <v>50</v>
      </c>
      <c r="C82" s="68" t="s">
        <v>85</v>
      </c>
      <c r="D82" s="341" t="s">
        <v>507</v>
      </c>
      <c r="E82" s="338">
        <v>44873.0</v>
      </c>
      <c r="F82" s="339">
        <v>0.9583333333333334</v>
      </c>
      <c r="G82" s="339">
        <v>0.2916666666666667</v>
      </c>
      <c r="H82" s="68">
        <v>8.0</v>
      </c>
      <c r="I82" s="68">
        <v>0.0</v>
      </c>
      <c r="J82" s="68">
        <v>1.0</v>
      </c>
      <c r="K82" s="68">
        <v>7.0</v>
      </c>
    </row>
    <row r="83" hidden="1">
      <c r="A83" s="338">
        <v>44873.0</v>
      </c>
      <c r="B83" s="68" t="s">
        <v>18</v>
      </c>
      <c r="C83" s="68" t="s">
        <v>1</v>
      </c>
      <c r="D83" s="341" t="s">
        <v>507</v>
      </c>
      <c r="E83" s="338">
        <v>44873.0</v>
      </c>
      <c r="F83" s="339">
        <v>0.9791666666666666</v>
      </c>
      <c r="G83" s="339">
        <v>0.16666666666666666</v>
      </c>
      <c r="H83" s="68">
        <v>4.5</v>
      </c>
      <c r="I83" s="68">
        <v>0.0</v>
      </c>
      <c r="J83" s="68">
        <v>0.0</v>
      </c>
      <c r="K83" s="68">
        <v>4.5</v>
      </c>
    </row>
    <row r="84" hidden="1">
      <c r="A84" s="338">
        <v>44873.0</v>
      </c>
      <c r="B84" s="68" t="s">
        <v>52</v>
      </c>
      <c r="C84" s="68" t="s">
        <v>499</v>
      </c>
      <c r="D84" s="341" t="s">
        <v>509</v>
      </c>
      <c r="E84" s="338">
        <v>44874.0</v>
      </c>
      <c r="F84" s="339">
        <v>0.0</v>
      </c>
      <c r="G84" s="339">
        <v>0.3333333333333333</v>
      </c>
      <c r="H84" s="68">
        <v>8.0</v>
      </c>
      <c r="I84" s="68">
        <v>0.0</v>
      </c>
      <c r="J84" s="68">
        <v>2.0</v>
      </c>
      <c r="K84" s="68">
        <v>6.0</v>
      </c>
    </row>
    <row r="85">
      <c r="A85" s="338">
        <v>44873.0</v>
      </c>
      <c r="B85" s="68" t="s">
        <v>123</v>
      </c>
      <c r="C85" s="68" t="s">
        <v>23</v>
      </c>
      <c r="D85" s="341" t="s">
        <v>509</v>
      </c>
      <c r="E85" s="338">
        <v>44874.0</v>
      </c>
      <c r="F85" s="339">
        <v>0.0625</v>
      </c>
      <c r="G85" s="339">
        <v>0.2916666666666667</v>
      </c>
      <c r="H85" s="68">
        <v>5.5</v>
      </c>
      <c r="I85" s="68">
        <v>0.0</v>
      </c>
      <c r="J85" s="68">
        <v>1.0</v>
      </c>
      <c r="K85" s="68">
        <v>4.5</v>
      </c>
    </row>
    <row r="86" hidden="1">
      <c r="A86" s="338">
        <v>44873.0</v>
      </c>
      <c r="B86" s="68" t="s">
        <v>501</v>
      </c>
      <c r="C86" s="68" t="s">
        <v>23</v>
      </c>
      <c r="D86" s="341" t="s">
        <v>509</v>
      </c>
      <c r="E86" s="338">
        <v>44874.0</v>
      </c>
      <c r="F86" s="68">
        <v>0.0</v>
      </c>
      <c r="G86" s="68">
        <v>0.0</v>
      </c>
      <c r="H86" s="68">
        <v>0.0</v>
      </c>
      <c r="I86" s="68">
        <v>0.0</v>
      </c>
      <c r="J86" s="68">
        <v>0.0</v>
      </c>
      <c r="K86" s="68">
        <v>0.0</v>
      </c>
      <c r="L86" s="68" t="s">
        <v>25</v>
      </c>
    </row>
    <row r="87" hidden="1">
      <c r="A87" s="338">
        <v>44873.0</v>
      </c>
      <c r="B87" s="68" t="s">
        <v>45</v>
      </c>
      <c r="C87" s="68" t="s">
        <v>23</v>
      </c>
      <c r="D87" s="341" t="s">
        <v>509</v>
      </c>
      <c r="E87" s="338">
        <v>44874.0</v>
      </c>
      <c r="F87" s="339">
        <v>0.2916666666666667</v>
      </c>
      <c r="G87" s="339">
        <v>0.5</v>
      </c>
      <c r="H87" s="68">
        <v>5.0</v>
      </c>
      <c r="I87" s="68">
        <v>0.0</v>
      </c>
      <c r="J87" s="68">
        <v>5.0</v>
      </c>
      <c r="K87" s="68">
        <v>0.0</v>
      </c>
    </row>
    <row r="88" hidden="1">
      <c r="A88" s="338">
        <v>44873.0</v>
      </c>
      <c r="B88" s="68" t="s">
        <v>82</v>
      </c>
      <c r="C88" s="68" t="s">
        <v>85</v>
      </c>
      <c r="D88" s="341" t="s">
        <v>509</v>
      </c>
      <c r="E88" s="338">
        <v>44874.0</v>
      </c>
      <c r="F88" s="339">
        <v>0.2708333333333333</v>
      </c>
      <c r="G88" s="339">
        <v>0.5625</v>
      </c>
      <c r="H88" s="68">
        <v>7.0</v>
      </c>
      <c r="I88" s="68">
        <v>0.0</v>
      </c>
      <c r="J88" s="68">
        <v>7.0</v>
      </c>
      <c r="K88" s="68">
        <v>0.0</v>
      </c>
    </row>
    <row r="89" hidden="1">
      <c r="A89" s="338">
        <v>44873.0</v>
      </c>
      <c r="B89" s="68" t="s">
        <v>69</v>
      </c>
      <c r="C89" s="68" t="s">
        <v>85</v>
      </c>
      <c r="D89" s="341" t="s">
        <v>509</v>
      </c>
      <c r="E89" s="338">
        <v>44874.0</v>
      </c>
      <c r="F89" s="339">
        <v>0.2916666666666667</v>
      </c>
      <c r="G89" s="339">
        <v>0.5833333333333334</v>
      </c>
      <c r="H89" s="68">
        <v>7.0</v>
      </c>
      <c r="I89" s="68">
        <v>0.0</v>
      </c>
      <c r="J89" s="68">
        <v>7.0</v>
      </c>
      <c r="K89" s="68">
        <v>0.0</v>
      </c>
    </row>
    <row r="90" hidden="1">
      <c r="A90" s="338">
        <v>44873.0</v>
      </c>
      <c r="B90" s="68" t="s">
        <v>403</v>
      </c>
      <c r="C90" s="68" t="s">
        <v>85</v>
      </c>
      <c r="D90" s="341" t="s">
        <v>509</v>
      </c>
      <c r="E90" s="338">
        <v>44874.0</v>
      </c>
      <c r="F90" s="68">
        <v>0.0</v>
      </c>
      <c r="G90" s="68">
        <v>0.0</v>
      </c>
      <c r="H90" s="68">
        <v>0.0</v>
      </c>
      <c r="I90" s="68">
        <v>0.0</v>
      </c>
      <c r="J90" s="68">
        <v>0.0</v>
      </c>
      <c r="K90" s="68">
        <v>0.0</v>
      </c>
      <c r="L90" s="68" t="s">
        <v>25</v>
      </c>
    </row>
    <row r="91" hidden="1">
      <c r="A91" s="338">
        <v>44874.0</v>
      </c>
      <c r="B91" s="153" t="s">
        <v>54</v>
      </c>
      <c r="C91" s="68" t="s">
        <v>85</v>
      </c>
      <c r="D91" s="341" t="s">
        <v>509</v>
      </c>
      <c r="E91" s="338">
        <v>44874.0</v>
      </c>
      <c r="F91" s="339">
        <v>0.9583333333333334</v>
      </c>
      <c r="G91" s="339">
        <v>0.2916666666666667</v>
      </c>
      <c r="H91" s="68">
        <v>8.0</v>
      </c>
      <c r="I91" s="68">
        <v>0.0</v>
      </c>
      <c r="J91" s="68">
        <v>1.0</v>
      </c>
      <c r="K91" s="68">
        <v>7.0</v>
      </c>
    </row>
    <row r="92" hidden="1">
      <c r="A92" s="338">
        <v>44874.0</v>
      </c>
      <c r="B92" s="153" t="s">
        <v>18</v>
      </c>
      <c r="C92" s="68" t="s">
        <v>1</v>
      </c>
      <c r="D92" s="341" t="s">
        <v>509</v>
      </c>
      <c r="E92" s="338">
        <v>44874.0</v>
      </c>
      <c r="F92" s="339">
        <v>0.9791666666666666</v>
      </c>
      <c r="G92" s="339">
        <v>0.16666666666666666</v>
      </c>
      <c r="H92" s="68">
        <v>4.5</v>
      </c>
      <c r="I92" s="68">
        <v>0.0</v>
      </c>
      <c r="J92" s="68">
        <v>0.0</v>
      </c>
      <c r="K92" s="68">
        <v>4.5</v>
      </c>
    </row>
    <row r="93" hidden="1">
      <c r="A93" s="338">
        <v>44874.0</v>
      </c>
      <c r="B93" s="153" t="s">
        <v>52</v>
      </c>
      <c r="C93" s="68" t="s">
        <v>499</v>
      </c>
      <c r="D93" s="341" t="s">
        <v>510</v>
      </c>
      <c r="E93" s="338">
        <v>44875.0</v>
      </c>
      <c r="F93" s="339">
        <v>0.0</v>
      </c>
      <c r="G93" s="339">
        <v>0.0</v>
      </c>
      <c r="H93" s="68">
        <v>12.0</v>
      </c>
      <c r="I93" s="68">
        <v>4.0</v>
      </c>
      <c r="J93" s="68">
        <v>2.0</v>
      </c>
      <c r="K93" s="68">
        <v>6.0</v>
      </c>
    </row>
    <row r="94" hidden="1">
      <c r="A94" s="338">
        <v>44874.0</v>
      </c>
      <c r="B94" s="68" t="s">
        <v>50</v>
      </c>
      <c r="C94" s="68" t="s">
        <v>23</v>
      </c>
      <c r="D94" s="341" t="s">
        <v>510</v>
      </c>
      <c r="E94" s="338">
        <v>44875.0</v>
      </c>
      <c r="F94" s="339">
        <v>0.0625</v>
      </c>
      <c r="G94" s="339">
        <v>0.2916666666666667</v>
      </c>
      <c r="H94" s="68">
        <v>5.5</v>
      </c>
      <c r="I94" s="68">
        <v>0.0</v>
      </c>
      <c r="J94" s="68">
        <v>1.0</v>
      </c>
      <c r="K94" s="68">
        <v>4.5</v>
      </c>
    </row>
    <row r="95">
      <c r="A95" s="338">
        <v>44874.0</v>
      </c>
      <c r="B95" s="153" t="s">
        <v>123</v>
      </c>
      <c r="C95" s="68" t="s">
        <v>23</v>
      </c>
      <c r="D95" s="341" t="s">
        <v>510</v>
      </c>
      <c r="E95" s="338">
        <v>44875.0</v>
      </c>
      <c r="F95" s="68">
        <v>0.0</v>
      </c>
      <c r="G95" s="68">
        <v>0.0</v>
      </c>
      <c r="H95" s="68">
        <v>0.0</v>
      </c>
      <c r="I95" s="68">
        <v>0.0</v>
      </c>
      <c r="J95" s="68">
        <v>0.0</v>
      </c>
      <c r="K95" s="68">
        <v>0.0</v>
      </c>
      <c r="L95" s="68" t="s">
        <v>25</v>
      </c>
    </row>
    <row r="96" hidden="1">
      <c r="A96" s="338">
        <v>44874.0</v>
      </c>
      <c r="B96" s="153" t="s">
        <v>501</v>
      </c>
      <c r="C96" s="68" t="s">
        <v>23</v>
      </c>
      <c r="D96" s="341" t="s">
        <v>510</v>
      </c>
      <c r="E96" s="338">
        <v>44875.0</v>
      </c>
      <c r="F96" s="339">
        <v>0.2916666666666667</v>
      </c>
      <c r="G96" s="339">
        <v>0.5</v>
      </c>
      <c r="H96" s="68">
        <v>5.0</v>
      </c>
      <c r="I96" s="68">
        <v>0.0</v>
      </c>
      <c r="J96" s="68">
        <v>5.0</v>
      </c>
      <c r="K96" s="68">
        <v>0.0</v>
      </c>
    </row>
    <row r="97" hidden="1">
      <c r="A97" s="338">
        <v>44874.0</v>
      </c>
      <c r="B97" s="153" t="s">
        <v>45</v>
      </c>
      <c r="C97" s="68" t="s">
        <v>1</v>
      </c>
      <c r="D97" s="341" t="s">
        <v>510</v>
      </c>
      <c r="E97" s="338">
        <v>44875.0</v>
      </c>
      <c r="F97" s="339">
        <v>0.2916666666666667</v>
      </c>
      <c r="G97" s="339">
        <v>0.5</v>
      </c>
      <c r="H97" s="68">
        <v>5.0</v>
      </c>
      <c r="I97" s="68">
        <v>0.0</v>
      </c>
      <c r="J97" s="68">
        <v>5.0</v>
      </c>
      <c r="K97" s="68">
        <v>0.0</v>
      </c>
      <c r="L97" s="68" t="s">
        <v>590</v>
      </c>
    </row>
    <row r="98" hidden="1">
      <c r="A98" s="338">
        <v>44874.0</v>
      </c>
      <c r="B98" s="153" t="s">
        <v>82</v>
      </c>
      <c r="C98" s="68" t="s">
        <v>85</v>
      </c>
      <c r="D98" s="341" t="s">
        <v>510</v>
      </c>
      <c r="E98" s="338">
        <v>44875.0</v>
      </c>
      <c r="F98" s="339">
        <v>0.2708333333333333</v>
      </c>
      <c r="G98" s="339">
        <v>0.5625</v>
      </c>
      <c r="H98" s="68">
        <v>7.0</v>
      </c>
      <c r="I98" s="68">
        <v>0.0</v>
      </c>
      <c r="J98" s="68">
        <v>7.0</v>
      </c>
      <c r="K98" s="68">
        <v>0.0</v>
      </c>
    </row>
    <row r="99" hidden="1">
      <c r="A99" s="338">
        <v>44874.0</v>
      </c>
      <c r="B99" s="153" t="s">
        <v>69</v>
      </c>
      <c r="C99" s="68" t="s">
        <v>85</v>
      </c>
      <c r="D99" s="341" t="s">
        <v>510</v>
      </c>
      <c r="E99" s="338">
        <v>44875.0</v>
      </c>
      <c r="F99" s="339">
        <v>0.2916666666666667</v>
      </c>
      <c r="G99" s="339">
        <v>0.5</v>
      </c>
      <c r="H99" s="68">
        <v>5.0</v>
      </c>
      <c r="I99" s="68">
        <v>0.0</v>
      </c>
      <c r="J99" s="68">
        <v>5.0</v>
      </c>
      <c r="K99" s="68">
        <v>0.0</v>
      </c>
      <c r="L99" s="68" t="s">
        <v>590</v>
      </c>
    </row>
    <row r="100" hidden="1">
      <c r="A100" s="338">
        <v>44874.0</v>
      </c>
      <c r="B100" s="153" t="s">
        <v>403</v>
      </c>
      <c r="C100" s="68" t="s">
        <v>85</v>
      </c>
      <c r="D100" s="341" t="s">
        <v>510</v>
      </c>
      <c r="E100" s="338">
        <v>44875.0</v>
      </c>
      <c r="F100" s="339">
        <v>0.2916666666666667</v>
      </c>
      <c r="G100" s="339">
        <v>0.5833333333333334</v>
      </c>
      <c r="H100" s="68">
        <v>7.0</v>
      </c>
      <c r="I100" s="68">
        <v>0.0</v>
      </c>
      <c r="J100" s="68">
        <v>7.0</v>
      </c>
      <c r="K100" s="68">
        <v>0.0</v>
      </c>
    </row>
    <row r="101" hidden="1">
      <c r="A101" s="338">
        <v>44875.0</v>
      </c>
      <c r="B101" s="153" t="s">
        <v>54</v>
      </c>
      <c r="C101" s="68" t="s">
        <v>85</v>
      </c>
      <c r="D101" s="341" t="s">
        <v>510</v>
      </c>
      <c r="E101" s="338">
        <v>44875.0</v>
      </c>
      <c r="F101" s="339">
        <v>0.9583333333333334</v>
      </c>
      <c r="G101" s="339">
        <v>0.2916666666666667</v>
      </c>
      <c r="H101" s="68">
        <v>8.0</v>
      </c>
      <c r="I101" s="68">
        <v>0.0</v>
      </c>
      <c r="J101" s="68">
        <v>1.0</v>
      </c>
      <c r="K101" s="68">
        <v>7.0</v>
      </c>
    </row>
    <row r="102" hidden="1">
      <c r="A102" s="338">
        <v>44875.0</v>
      </c>
      <c r="B102" s="153" t="s">
        <v>18</v>
      </c>
      <c r="C102" s="68" t="s">
        <v>1</v>
      </c>
      <c r="D102" s="341" t="s">
        <v>510</v>
      </c>
      <c r="E102" s="338">
        <v>44875.0</v>
      </c>
      <c r="F102" s="339">
        <v>0.9791666666666666</v>
      </c>
      <c r="G102" s="339">
        <v>0.2916666666666667</v>
      </c>
      <c r="H102" s="68">
        <v>7.5</v>
      </c>
      <c r="I102" s="68">
        <v>0.0</v>
      </c>
      <c r="J102" s="68">
        <v>1.0</v>
      </c>
      <c r="K102" s="68">
        <v>6.5</v>
      </c>
    </row>
    <row r="103" hidden="1">
      <c r="A103" s="338">
        <v>44875.0</v>
      </c>
      <c r="B103" s="153" t="s">
        <v>52</v>
      </c>
      <c r="C103" s="68" t="s">
        <v>499</v>
      </c>
      <c r="D103" s="341" t="s">
        <v>512</v>
      </c>
      <c r="E103" s="338">
        <v>44876.0</v>
      </c>
      <c r="F103" s="339">
        <v>0.0625</v>
      </c>
      <c r="G103" s="339">
        <v>0.3333333333333333</v>
      </c>
      <c r="H103" s="68">
        <v>6.5</v>
      </c>
      <c r="I103" s="68">
        <v>0.0</v>
      </c>
      <c r="J103" s="68">
        <v>2.0</v>
      </c>
      <c r="K103" s="68">
        <v>4.5</v>
      </c>
    </row>
    <row r="104" hidden="1">
      <c r="A104" s="338">
        <v>44875.0</v>
      </c>
      <c r="B104" s="68" t="s">
        <v>50</v>
      </c>
      <c r="C104" s="68" t="s">
        <v>23</v>
      </c>
      <c r="D104" s="341" t="s">
        <v>512</v>
      </c>
      <c r="E104" s="338">
        <v>44876.0</v>
      </c>
      <c r="F104" s="339">
        <v>0.0</v>
      </c>
      <c r="G104" s="339">
        <v>0.2916666666666667</v>
      </c>
      <c r="H104" s="68">
        <v>7.0</v>
      </c>
      <c r="I104" s="68">
        <v>0.0</v>
      </c>
      <c r="J104" s="68">
        <v>1.0</v>
      </c>
      <c r="K104" s="68">
        <v>6.0</v>
      </c>
    </row>
    <row r="105">
      <c r="A105" s="338">
        <v>44875.0</v>
      </c>
      <c r="B105" s="153" t="s">
        <v>123</v>
      </c>
      <c r="C105" s="68" t="s">
        <v>23</v>
      </c>
      <c r="D105" s="341" t="s">
        <v>512</v>
      </c>
      <c r="E105" s="338">
        <v>44876.0</v>
      </c>
      <c r="F105" s="68">
        <v>0.0</v>
      </c>
      <c r="G105" s="68">
        <v>0.0</v>
      </c>
      <c r="H105" s="68">
        <v>0.0</v>
      </c>
      <c r="I105" s="68">
        <v>0.0</v>
      </c>
      <c r="J105" s="68">
        <v>0.0</v>
      </c>
      <c r="K105" s="68">
        <v>0.0</v>
      </c>
      <c r="L105" s="68" t="s">
        <v>25</v>
      </c>
    </row>
    <row r="106" hidden="1">
      <c r="A106" s="338">
        <v>44875.0</v>
      </c>
      <c r="B106" s="153" t="s">
        <v>501</v>
      </c>
      <c r="C106" s="68" t="s">
        <v>23</v>
      </c>
      <c r="D106" s="341" t="s">
        <v>512</v>
      </c>
      <c r="E106" s="338">
        <v>44876.0</v>
      </c>
      <c r="F106" s="339">
        <v>0.2916666666666667</v>
      </c>
      <c r="G106" s="339">
        <v>0.5</v>
      </c>
      <c r="H106" s="68">
        <v>5.0</v>
      </c>
      <c r="I106" s="68">
        <v>0.0</v>
      </c>
      <c r="J106" s="68">
        <v>5.0</v>
      </c>
      <c r="K106" s="68">
        <v>0.0</v>
      </c>
    </row>
    <row r="107" hidden="1">
      <c r="A107" s="338">
        <v>44875.0</v>
      </c>
      <c r="B107" s="153" t="s">
        <v>45</v>
      </c>
      <c r="C107" s="68" t="s">
        <v>1</v>
      </c>
      <c r="D107" s="341" t="s">
        <v>512</v>
      </c>
      <c r="E107" s="338">
        <v>44876.0</v>
      </c>
      <c r="F107" s="339">
        <v>0.25</v>
      </c>
      <c r="G107" s="339">
        <v>0.5</v>
      </c>
      <c r="H107" s="68">
        <v>6.0</v>
      </c>
      <c r="I107" s="68">
        <v>0.0</v>
      </c>
      <c r="J107" s="68">
        <v>6.0</v>
      </c>
      <c r="K107" s="68">
        <v>0.0</v>
      </c>
    </row>
    <row r="108" hidden="1">
      <c r="A108" s="338">
        <v>44875.0</v>
      </c>
      <c r="B108" s="153" t="s">
        <v>82</v>
      </c>
      <c r="C108" s="68" t="s">
        <v>85</v>
      </c>
      <c r="D108" s="341" t="s">
        <v>512</v>
      </c>
      <c r="E108" s="338">
        <v>44876.0</v>
      </c>
      <c r="F108" s="68">
        <v>0.0</v>
      </c>
      <c r="G108" s="68">
        <v>0.0</v>
      </c>
      <c r="H108" s="68">
        <v>0.0</v>
      </c>
      <c r="I108" s="68">
        <v>0.0</v>
      </c>
      <c r="J108" s="68">
        <v>0.0</v>
      </c>
      <c r="K108" s="68">
        <v>0.0</v>
      </c>
      <c r="L108" s="68" t="s">
        <v>25</v>
      </c>
    </row>
    <row r="109" hidden="1">
      <c r="A109" s="338">
        <v>44875.0</v>
      </c>
      <c r="B109" s="153" t="s">
        <v>69</v>
      </c>
      <c r="C109" s="68" t="s">
        <v>85</v>
      </c>
      <c r="D109" s="341" t="s">
        <v>512</v>
      </c>
      <c r="E109" s="338">
        <v>44876.0</v>
      </c>
      <c r="F109" s="339">
        <v>0.2916666666666667</v>
      </c>
      <c r="G109" s="339">
        <v>0.5833333333333334</v>
      </c>
      <c r="H109" s="68">
        <v>7.0</v>
      </c>
      <c r="I109" s="68">
        <v>0.0</v>
      </c>
      <c r="J109" s="68">
        <v>7.0</v>
      </c>
      <c r="K109" s="68">
        <v>0.0</v>
      </c>
    </row>
    <row r="110" hidden="1">
      <c r="A110" s="338">
        <v>44875.0</v>
      </c>
      <c r="B110" s="153" t="s">
        <v>403</v>
      </c>
      <c r="C110" s="68" t="s">
        <v>85</v>
      </c>
      <c r="D110" s="341" t="s">
        <v>512</v>
      </c>
      <c r="E110" s="338">
        <v>44876.0</v>
      </c>
      <c r="F110" s="339">
        <v>0.25</v>
      </c>
      <c r="G110" s="339">
        <v>0.5625</v>
      </c>
      <c r="H110" s="68">
        <v>7.5</v>
      </c>
      <c r="I110" s="68">
        <v>0.0</v>
      </c>
      <c r="J110" s="68">
        <v>7.5</v>
      </c>
      <c r="K110" s="68">
        <v>0.0</v>
      </c>
    </row>
    <row r="111" hidden="1">
      <c r="A111" s="338">
        <v>44876.0</v>
      </c>
      <c r="B111" s="68" t="s">
        <v>54</v>
      </c>
      <c r="C111" s="68" t="s">
        <v>85</v>
      </c>
      <c r="D111" s="341" t="s">
        <v>512</v>
      </c>
      <c r="E111" s="338">
        <v>44876.0</v>
      </c>
      <c r="F111" s="68">
        <v>0.0</v>
      </c>
      <c r="G111" s="68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 hidden="1">
      <c r="A112" s="338">
        <v>44876.0</v>
      </c>
      <c r="B112" s="68" t="s">
        <v>50</v>
      </c>
      <c r="C112" s="68" t="s">
        <v>85</v>
      </c>
      <c r="D112" s="341" t="s">
        <v>512</v>
      </c>
      <c r="E112" s="338">
        <v>44876.0</v>
      </c>
      <c r="F112" s="339">
        <v>0.9583333333333334</v>
      </c>
      <c r="G112" s="339">
        <v>0.2916666666666667</v>
      </c>
      <c r="H112" s="68">
        <v>8.0</v>
      </c>
      <c r="I112" s="68">
        <v>0.0</v>
      </c>
      <c r="J112" s="68">
        <v>1.0</v>
      </c>
      <c r="K112" s="68">
        <v>7.0</v>
      </c>
    </row>
    <row r="113" hidden="1">
      <c r="A113" s="338">
        <v>44876.0</v>
      </c>
      <c r="B113" s="68" t="s">
        <v>18</v>
      </c>
      <c r="C113" s="68" t="s">
        <v>1</v>
      </c>
      <c r="D113" s="341" t="s">
        <v>512</v>
      </c>
      <c r="E113" s="338">
        <v>44877.0</v>
      </c>
      <c r="F113" s="339">
        <v>0.9791666666666666</v>
      </c>
      <c r="G113" s="339">
        <v>0.25</v>
      </c>
      <c r="H113" s="68">
        <v>6.5</v>
      </c>
      <c r="I113" s="68">
        <v>0.0</v>
      </c>
      <c r="J113" s="68">
        <v>0.0</v>
      </c>
      <c r="K113" s="68">
        <v>6.5</v>
      </c>
    </row>
    <row r="114" hidden="1">
      <c r="A114" s="338">
        <v>44876.0</v>
      </c>
      <c r="B114" s="68" t="s">
        <v>52</v>
      </c>
      <c r="C114" s="68" t="s">
        <v>499</v>
      </c>
      <c r="D114" s="341" t="s">
        <v>513</v>
      </c>
      <c r="E114" s="338">
        <v>44877.0</v>
      </c>
      <c r="F114" s="339">
        <v>0.0</v>
      </c>
      <c r="G114" s="339">
        <v>0.375</v>
      </c>
      <c r="H114" s="68">
        <v>9.0</v>
      </c>
      <c r="I114" s="68">
        <v>1.0</v>
      </c>
      <c r="J114" s="68">
        <v>2.0</v>
      </c>
      <c r="K114" s="68">
        <v>6.0</v>
      </c>
    </row>
    <row r="115">
      <c r="A115" s="338">
        <v>44876.0</v>
      </c>
      <c r="B115" s="68" t="s">
        <v>123</v>
      </c>
      <c r="C115" s="68" t="s">
        <v>23</v>
      </c>
      <c r="D115" s="341" t="s">
        <v>513</v>
      </c>
      <c r="E115" s="338">
        <v>44877.0</v>
      </c>
      <c r="F115" s="339">
        <v>0.0625</v>
      </c>
      <c r="G115" s="339">
        <v>0.2916666666666667</v>
      </c>
      <c r="H115" s="68">
        <v>5.5</v>
      </c>
      <c r="I115" s="68">
        <v>0.0</v>
      </c>
      <c r="J115" s="68">
        <v>1.0</v>
      </c>
      <c r="K115" s="68">
        <v>4.5</v>
      </c>
    </row>
    <row r="116" hidden="1">
      <c r="A116" s="338">
        <v>44876.0</v>
      </c>
      <c r="B116" s="68" t="s">
        <v>501</v>
      </c>
      <c r="C116" s="68" t="s">
        <v>23</v>
      </c>
      <c r="D116" s="341" t="s">
        <v>513</v>
      </c>
      <c r="E116" s="338">
        <v>44877.0</v>
      </c>
      <c r="F116" s="339">
        <v>0.2916666666666667</v>
      </c>
      <c r="G116" s="339">
        <v>0.5</v>
      </c>
      <c r="H116" s="68">
        <v>5.0</v>
      </c>
      <c r="I116" s="68">
        <v>0.0</v>
      </c>
      <c r="J116" s="68">
        <v>5.0</v>
      </c>
      <c r="K116" s="68">
        <v>0.0</v>
      </c>
    </row>
    <row r="117" hidden="1">
      <c r="A117" s="338">
        <v>44876.0</v>
      </c>
      <c r="B117" s="68" t="s">
        <v>45</v>
      </c>
      <c r="C117" s="68" t="s">
        <v>1</v>
      </c>
      <c r="D117" s="341" t="s">
        <v>513</v>
      </c>
      <c r="E117" s="338">
        <v>44877.0</v>
      </c>
      <c r="F117" s="339">
        <v>0.25</v>
      </c>
      <c r="G117" s="339">
        <v>0.5416666666666666</v>
      </c>
      <c r="H117" s="68">
        <v>7.0</v>
      </c>
      <c r="I117" s="68">
        <v>0.0</v>
      </c>
      <c r="J117" s="68">
        <v>7.0</v>
      </c>
      <c r="K117" s="68">
        <v>0.0</v>
      </c>
    </row>
    <row r="118" hidden="1">
      <c r="A118" s="338">
        <v>44876.0</v>
      </c>
      <c r="B118" s="68" t="s">
        <v>82</v>
      </c>
      <c r="C118" s="68" t="s">
        <v>85</v>
      </c>
      <c r="D118" s="341" t="s">
        <v>513</v>
      </c>
      <c r="E118" s="338">
        <v>44877.0</v>
      </c>
      <c r="F118" s="68">
        <v>0.0</v>
      </c>
      <c r="G118" s="68">
        <v>0.0</v>
      </c>
      <c r="H118" s="68">
        <v>0.0</v>
      </c>
      <c r="I118" s="68">
        <v>0.0</v>
      </c>
      <c r="J118" s="68">
        <v>0.0</v>
      </c>
      <c r="K118" s="68">
        <v>0.0</v>
      </c>
      <c r="L118" s="68" t="s">
        <v>25</v>
      </c>
    </row>
    <row r="119" hidden="1">
      <c r="A119" s="338">
        <v>44876.0</v>
      </c>
      <c r="B119" s="68" t="s">
        <v>69</v>
      </c>
      <c r="C119" s="68" t="s">
        <v>85</v>
      </c>
      <c r="D119" s="341" t="s">
        <v>513</v>
      </c>
      <c r="E119" s="338">
        <v>44877.0</v>
      </c>
      <c r="F119" s="339">
        <v>0.2708333333333333</v>
      </c>
      <c r="G119" s="339">
        <v>0.6041666666666666</v>
      </c>
      <c r="H119" s="68">
        <v>8.0</v>
      </c>
      <c r="I119" s="68">
        <v>0.0</v>
      </c>
      <c r="J119" s="68">
        <v>8.0</v>
      </c>
      <c r="K119" s="68">
        <v>0.0</v>
      </c>
    </row>
    <row r="120" hidden="1">
      <c r="A120" s="338">
        <v>44876.0</v>
      </c>
      <c r="B120" s="68" t="s">
        <v>403</v>
      </c>
      <c r="C120" s="68" t="s">
        <v>85</v>
      </c>
      <c r="D120" s="341" t="s">
        <v>513</v>
      </c>
      <c r="E120" s="338">
        <v>44877.0</v>
      </c>
      <c r="F120" s="339">
        <v>0.2916666666666667</v>
      </c>
      <c r="G120" s="339">
        <v>0.625</v>
      </c>
      <c r="H120" s="68">
        <v>8.0</v>
      </c>
      <c r="I120" s="68">
        <v>0.0</v>
      </c>
      <c r="J120" s="68">
        <v>8.0</v>
      </c>
      <c r="K120" s="68">
        <v>0.0</v>
      </c>
    </row>
    <row r="121" hidden="1">
      <c r="A121" s="338">
        <v>44877.0</v>
      </c>
      <c r="B121" s="68" t="s">
        <v>50</v>
      </c>
      <c r="C121" s="68" t="s">
        <v>85</v>
      </c>
      <c r="D121" s="341" t="s">
        <v>513</v>
      </c>
      <c r="E121" s="338">
        <v>44877.0</v>
      </c>
      <c r="F121" s="339">
        <v>0.9583333333333334</v>
      </c>
      <c r="G121" s="339">
        <v>0.2916666666666667</v>
      </c>
      <c r="H121" s="68">
        <v>8.0</v>
      </c>
      <c r="I121" s="68">
        <v>0.0</v>
      </c>
      <c r="J121" s="68">
        <v>1.0</v>
      </c>
      <c r="K121" s="68">
        <v>7.0</v>
      </c>
    </row>
    <row r="122" hidden="1">
      <c r="A122" s="338">
        <v>44877.0</v>
      </c>
      <c r="B122" s="68" t="s">
        <v>18</v>
      </c>
      <c r="C122" s="68" t="s">
        <v>1</v>
      </c>
      <c r="D122" s="341" t="s">
        <v>513</v>
      </c>
      <c r="E122" s="338">
        <v>44877.0</v>
      </c>
      <c r="F122" s="339">
        <v>0.9791666666666666</v>
      </c>
      <c r="G122" s="339">
        <v>0.25</v>
      </c>
      <c r="H122" s="68">
        <v>6.5</v>
      </c>
      <c r="I122" s="68">
        <v>0.0</v>
      </c>
      <c r="J122" s="68">
        <v>0.0</v>
      </c>
      <c r="K122" s="68">
        <v>6.5</v>
      </c>
    </row>
    <row r="123" hidden="1">
      <c r="A123" s="338">
        <v>44877.0</v>
      </c>
      <c r="B123" s="68" t="s">
        <v>52</v>
      </c>
      <c r="C123" s="68" t="s">
        <v>499</v>
      </c>
      <c r="D123" s="341" t="s">
        <v>498</v>
      </c>
      <c r="E123" s="338">
        <v>44878.0</v>
      </c>
      <c r="F123" s="68">
        <v>0.0</v>
      </c>
      <c r="G123" s="68">
        <v>0.0</v>
      </c>
      <c r="H123" s="68">
        <v>0.0</v>
      </c>
      <c r="I123" s="68">
        <v>0.0</v>
      </c>
      <c r="J123" s="68">
        <v>0.0</v>
      </c>
      <c r="K123" s="68">
        <v>0.0</v>
      </c>
      <c r="L123" s="68" t="s">
        <v>25</v>
      </c>
    </row>
    <row r="124" hidden="1">
      <c r="A124" s="338">
        <v>44877.0</v>
      </c>
      <c r="B124" s="68" t="s">
        <v>54</v>
      </c>
      <c r="C124" s="68" t="s">
        <v>499</v>
      </c>
      <c r="D124" s="341" t="s">
        <v>498</v>
      </c>
      <c r="E124" s="338">
        <v>44878.0</v>
      </c>
      <c r="F124" s="339">
        <v>0.0</v>
      </c>
      <c r="G124" s="339">
        <v>0.3333333333333333</v>
      </c>
      <c r="H124" s="68">
        <v>8.0</v>
      </c>
      <c r="I124" s="68">
        <v>0.0</v>
      </c>
      <c r="J124" s="68">
        <v>2.0</v>
      </c>
      <c r="K124" s="68">
        <v>6.0</v>
      </c>
    </row>
    <row r="125">
      <c r="A125" s="338">
        <v>44877.0</v>
      </c>
      <c r="B125" s="68" t="s">
        <v>123</v>
      </c>
      <c r="C125" s="68" t="s">
        <v>23</v>
      </c>
      <c r="D125" s="341" t="s">
        <v>498</v>
      </c>
      <c r="E125" s="338">
        <v>44878.0</v>
      </c>
      <c r="F125" s="339">
        <v>0.0625</v>
      </c>
      <c r="G125" s="339">
        <v>0.2916666666666667</v>
      </c>
      <c r="H125" s="68">
        <v>5.5</v>
      </c>
      <c r="I125" s="68">
        <v>0.0</v>
      </c>
      <c r="J125" s="68">
        <v>1.0</v>
      </c>
      <c r="K125" s="68">
        <v>4.5</v>
      </c>
    </row>
    <row r="126" hidden="1">
      <c r="A126" s="338">
        <v>44877.0</v>
      </c>
      <c r="B126" s="68" t="s">
        <v>501</v>
      </c>
      <c r="C126" s="68" t="s">
        <v>23</v>
      </c>
      <c r="D126" s="341" t="s">
        <v>498</v>
      </c>
      <c r="E126" s="338">
        <v>44878.0</v>
      </c>
      <c r="F126" s="339">
        <v>0.2916666666666667</v>
      </c>
      <c r="G126" s="339">
        <v>0.5</v>
      </c>
      <c r="H126" s="68">
        <v>5.0</v>
      </c>
      <c r="I126" s="68">
        <v>0.0</v>
      </c>
      <c r="J126" s="68">
        <v>5.0</v>
      </c>
      <c r="K126" s="68">
        <v>0.0</v>
      </c>
    </row>
    <row r="127" hidden="1">
      <c r="A127" s="338">
        <v>44877.0</v>
      </c>
      <c r="B127" s="68" t="s">
        <v>45</v>
      </c>
      <c r="C127" s="68" t="s">
        <v>1</v>
      </c>
      <c r="D127" s="341" t="s">
        <v>498</v>
      </c>
      <c r="E127" s="338">
        <v>44878.0</v>
      </c>
      <c r="F127" s="339">
        <v>0.25</v>
      </c>
      <c r="G127" s="339">
        <v>0.5416666666666666</v>
      </c>
      <c r="H127" s="68">
        <v>7.0</v>
      </c>
      <c r="I127" s="68">
        <v>0.0</v>
      </c>
      <c r="J127" s="68">
        <v>7.0</v>
      </c>
      <c r="K127" s="68">
        <v>0.0</v>
      </c>
    </row>
    <row r="128" hidden="1">
      <c r="A128" s="338">
        <v>44877.0</v>
      </c>
      <c r="B128" s="68" t="s">
        <v>82</v>
      </c>
      <c r="C128" s="68" t="s">
        <v>85</v>
      </c>
      <c r="D128" s="341" t="s">
        <v>498</v>
      </c>
      <c r="E128" s="338">
        <v>44878.0</v>
      </c>
      <c r="F128" s="339">
        <v>0.2708333333333333</v>
      </c>
      <c r="G128" s="339">
        <v>0.6041666666666666</v>
      </c>
      <c r="H128" s="68">
        <v>8.0</v>
      </c>
      <c r="I128" s="68">
        <v>0.0</v>
      </c>
      <c r="J128" s="68">
        <v>8.0</v>
      </c>
      <c r="K128" s="68">
        <v>0.0</v>
      </c>
    </row>
    <row r="129" hidden="1">
      <c r="A129" s="338">
        <v>44877.0</v>
      </c>
      <c r="B129" s="68" t="s">
        <v>69</v>
      </c>
      <c r="C129" s="68" t="s">
        <v>85</v>
      </c>
      <c r="D129" s="341" t="s">
        <v>498</v>
      </c>
      <c r="E129" s="338">
        <v>44878.0</v>
      </c>
      <c r="F129" s="68">
        <v>0.0</v>
      </c>
      <c r="G129" s="68">
        <v>0.0</v>
      </c>
      <c r="H129" s="68">
        <v>0.0</v>
      </c>
      <c r="I129" s="68">
        <v>0.0</v>
      </c>
      <c r="J129" s="68">
        <v>0.0</v>
      </c>
      <c r="K129" s="68">
        <v>0.0</v>
      </c>
      <c r="L129" s="68" t="s">
        <v>25</v>
      </c>
    </row>
    <row r="130" hidden="1">
      <c r="A130" s="338">
        <v>44877.0</v>
      </c>
      <c r="B130" s="68" t="s">
        <v>403</v>
      </c>
      <c r="C130" s="68" t="s">
        <v>85</v>
      </c>
      <c r="D130" s="341" t="s">
        <v>498</v>
      </c>
      <c r="E130" s="338">
        <v>44878.0</v>
      </c>
      <c r="F130" s="339">
        <v>0.2916666666666667</v>
      </c>
      <c r="G130" s="339">
        <v>0.625</v>
      </c>
      <c r="H130" s="68">
        <v>8.0</v>
      </c>
      <c r="I130" s="68">
        <v>0.0</v>
      </c>
      <c r="J130" s="68">
        <v>8.0</v>
      </c>
      <c r="K130" s="68">
        <v>0.0</v>
      </c>
    </row>
    <row r="131" hidden="1">
      <c r="A131" s="338">
        <v>44878.0</v>
      </c>
      <c r="B131" s="68" t="s">
        <v>54</v>
      </c>
      <c r="C131" s="68" t="s">
        <v>85</v>
      </c>
      <c r="D131" s="341" t="s">
        <v>498</v>
      </c>
      <c r="E131" s="338">
        <v>44878.0</v>
      </c>
      <c r="F131" s="339">
        <v>0.9791666666666666</v>
      </c>
      <c r="G131" s="339">
        <v>0.25</v>
      </c>
      <c r="H131" s="68">
        <v>6.5</v>
      </c>
      <c r="I131" s="68">
        <v>0.0</v>
      </c>
      <c r="J131" s="68">
        <v>0.0</v>
      </c>
      <c r="K131" s="68">
        <v>6.5</v>
      </c>
    </row>
    <row r="132" hidden="1">
      <c r="A132" s="338">
        <v>44878.0</v>
      </c>
      <c r="B132" s="68" t="s">
        <v>50</v>
      </c>
      <c r="C132" s="68" t="s">
        <v>85</v>
      </c>
      <c r="D132" s="341" t="s">
        <v>498</v>
      </c>
      <c r="E132" s="338">
        <v>44878.0</v>
      </c>
      <c r="F132" s="68">
        <v>0.0</v>
      </c>
      <c r="G132" s="68">
        <v>0.0</v>
      </c>
      <c r="H132" s="68">
        <v>0.0</v>
      </c>
      <c r="I132" s="68">
        <v>0.0</v>
      </c>
      <c r="J132" s="68">
        <v>0.0</v>
      </c>
      <c r="K132" s="68">
        <v>0.0</v>
      </c>
      <c r="L132" s="68" t="s">
        <v>25</v>
      </c>
    </row>
    <row r="133" hidden="1">
      <c r="A133" s="338">
        <v>44878.0</v>
      </c>
      <c r="B133" s="68" t="s">
        <v>18</v>
      </c>
      <c r="C133" s="68" t="s">
        <v>1</v>
      </c>
      <c r="D133" s="341" t="s">
        <v>498</v>
      </c>
      <c r="E133" s="338">
        <v>44878.0</v>
      </c>
      <c r="F133" s="68">
        <v>0.0</v>
      </c>
      <c r="G133" s="68">
        <v>0.0</v>
      </c>
      <c r="H133" s="68">
        <v>0.0</v>
      </c>
      <c r="I133" s="68">
        <v>0.0</v>
      </c>
      <c r="J133" s="68">
        <v>0.0</v>
      </c>
      <c r="K133" s="68">
        <v>0.0</v>
      </c>
      <c r="L133" s="68" t="s">
        <v>25</v>
      </c>
    </row>
    <row r="134" hidden="1">
      <c r="A134" s="338">
        <v>44878.0</v>
      </c>
      <c r="B134" s="68" t="s">
        <v>52</v>
      </c>
      <c r="C134" s="68" t="s">
        <v>499</v>
      </c>
      <c r="D134" s="341" t="s">
        <v>500</v>
      </c>
      <c r="E134" s="338">
        <v>44879.0</v>
      </c>
      <c r="F134" s="339">
        <v>0.2916666666666667</v>
      </c>
      <c r="G134" s="339">
        <v>0.5</v>
      </c>
      <c r="H134" s="68">
        <v>5.0</v>
      </c>
      <c r="I134" s="68">
        <v>0.0</v>
      </c>
      <c r="J134" s="68">
        <v>5.0</v>
      </c>
      <c r="K134" s="68">
        <v>0.0</v>
      </c>
    </row>
    <row r="135">
      <c r="A135" s="338">
        <v>44878.0</v>
      </c>
      <c r="B135" s="68" t="s">
        <v>123</v>
      </c>
      <c r="C135" s="68" t="s">
        <v>23</v>
      </c>
      <c r="D135" s="341" t="s">
        <v>500</v>
      </c>
      <c r="E135" s="338">
        <v>44879.0</v>
      </c>
      <c r="F135" s="339">
        <v>0.0625</v>
      </c>
      <c r="G135" s="339">
        <v>0.2916666666666667</v>
      </c>
      <c r="H135" s="68">
        <v>5.5</v>
      </c>
      <c r="I135" s="68">
        <v>0.0</v>
      </c>
      <c r="J135" s="68">
        <v>1.0</v>
      </c>
      <c r="K135" s="68">
        <v>4.5</v>
      </c>
    </row>
    <row r="136" hidden="1">
      <c r="A136" s="338">
        <v>44878.0</v>
      </c>
      <c r="B136" s="68" t="s">
        <v>501</v>
      </c>
      <c r="C136" s="68" t="s">
        <v>23</v>
      </c>
      <c r="D136" s="341" t="s">
        <v>500</v>
      </c>
      <c r="E136" s="338">
        <v>44879.0</v>
      </c>
      <c r="F136" s="339">
        <v>0.2916666666666667</v>
      </c>
      <c r="G136" s="339">
        <v>0.5</v>
      </c>
      <c r="H136" s="68">
        <v>5.0</v>
      </c>
      <c r="I136" s="68">
        <v>0.0</v>
      </c>
      <c r="J136" s="68">
        <v>5.0</v>
      </c>
      <c r="K136" s="68">
        <v>0.0</v>
      </c>
    </row>
    <row r="137" hidden="1">
      <c r="A137" s="338">
        <v>44878.0</v>
      </c>
      <c r="B137" s="68" t="s">
        <v>45</v>
      </c>
      <c r="C137" s="68" t="s">
        <v>1</v>
      </c>
      <c r="D137" s="341" t="s">
        <v>500</v>
      </c>
      <c r="E137" s="338">
        <v>44879.0</v>
      </c>
      <c r="F137" s="68">
        <v>0.0</v>
      </c>
      <c r="G137" s="68">
        <v>0.0</v>
      </c>
      <c r="H137" s="68">
        <v>0.0</v>
      </c>
      <c r="I137" s="68">
        <v>0.0</v>
      </c>
      <c r="J137" s="68">
        <v>0.0</v>
      </c>
      <c r="K137" s="68">
        <v>0.0</v>
      </c>
      <c r="L137" s="68" t="s">
        <v>25</v>
      </c>
    </row>
    <row r="138" hidden="1">
      <c r="A138" s="338">
        <v>44878.0</v>
      </c>
      <c r="B138" s="68" t="s">
        <v>82</v>
      </c>
      <c r="C138" s="68" t="s">
        <v>85</v>
      </c>
      <c r="D138" s="341" t="s">
        <v>500</v>
      </c>
      <c r="E138" s="338">
        <v>44879.0</v>
      </c>
      <c r="F138" s="68">
        <v>0.0</v>
      </c>
      <c r="G138" s="68">
        <v>0.0</v>
      </c>
      <c r="H138" s="68">
        <v>0.0</v>
      </c>
      <c r="I138" s="68">
        <v>0.0</v>
      </c>
      <c r="J138" s="68">
        <v>0.0</v>
      </c>
      <c r="K138" s="68">
        <v>0.0</v>
      </c>
      <c r="L138" s="68" t="s">
        <v>25</v>
      </c>
    </row>
    <row r="139" hidden="1">
      <c r="A139" s="338">
        <v>44878.0</v>
      </c>
      <c r="B139" s="68" t="s">
        <v>69</v>
      </c>
      <c r="C139" s="68" t="s">
        <v>85</v>
      </c>
      <c r="D139" s="341" t="s">
        <v>500</v>
      </c>
      <c r="E139" s="338">
        <v>44879.0</v>
      </c>
      <c r="F139" s="339">
        <v>0.25</v>
      </c>
      <c r="G139" s="339">
        <v>0.5416666666666666</v>
      </c>
      <c r="H139" s="68">
        <v>7.0</v>
      </c>
      <c r="I139" s="68">
        <v>0.0</v>
      </c>
      <c r="J139" s="68">
        <v>7.0</v>
      </c>
      <c r="K139" s="68">
        <v>0.0</v>
      </c>
    </row>
    <row r="140" hidden="1">
      <c r="A140" s="338">
        <v>44878.0</v>
      </c>
      <c r="B140" s="68" t="s">
        <v>403</v>
      </c>
      <c r="C140" s="68" t="s">
        <v>85</v>
      </c>
      <c r="D140" s="341" t="s">
        <v>500</v>
      </c>
      <c r="E140" s="338">
        <v>44879.0</v>
      </c>
      <c r="F140" s="339">
        <v>0.25</v>
      </c>
      <c r="G140" s="339">
        <v>0.5416666666666666</v>
      </c>
      <c r="H140" s="68">
        <v>7.0</v>
      </c>
      <c r="I140" s="68">
        <v>0.0</v>
      </c>
      <c r="J140" s="68">
        <v>7.0</v>
      </c>
      <c r="K140" s="68">
        <v>0.0</v>
      </c>
    </row>
    <row r="141" hidden="1">
      <c r="A141" s="338">
        <v>44879.0</v>
      </c>
      <c r="B141" s="68" t="s">
        <v>54</v>
      </c>
      <c r="C141" s="68" t="s">
        <v>85</v>
      </c>
      <c r="D141" s="341" t="s">
        <v>500</v>
      </c>
      <c r="E141" s="338">
        <v>44879.0</v>
      </c>
      <c r="F141" s="339">
        <v>0.9583333333333334</v>
      </c>
      <c r="G141" s="339">
        <v>0.2916666666666667</v>
      </c>
      <c r="H141" s="68">
        <v>8.0</v>
      </c>
      <c r="I141" s="68">
        <v>0.0</v>
      </c>
      <c r="J141" s="68">
        <v>1.0</v>
      </c>
      <c r="K141" s="68">
        <v>7.0</v>
      </c>
    </row>
    <row r="142" hidden="1">
      <c r="A142" s="338">
        <v>44879.0</v>
      </c>
      <c r="B142" s="68" t="s">
        <v>18</v>
      </c>
      <c r="C142" s="68" t="s">
        <v>1</v>
      </c>
      <c r="D142" s="341" t="s">
        <v>500</v>
      </c>
      <c r="E142" s="338">
        <v>44879.0</v>
      </c>
      <c r="F142" s="339">
        <v>0.9791666666666666</v>
      </c>
      <c r="G142" s="339">
        <v>0.16666666666666666</v>
      </c>
      <c r="H142" s="68">
        <v>4.5</v>
      </c>
      <c r="I142" s="68">
        <v>0.0</v>
      </c>
      <c r="J142" s="68">
        <v>0.0</v>
      </c>
      <c r="K142" s="68">
        <v>4.5</v>
      </c>
    </row>
    <row r="143" hidden="1">
      <c r="A143" s="338">
        <v>44879.0</v>
      </c>
      <c r="B143" s="68" t="s">
        <v>52</v>
      </c>
      <c r="C143" s="68" t="s">
        <v>499</v>
      </c>
      <c r="D143" s="341" t="s">
        <v>507</v>
      </c>
      <c r="E143" s="338">
        <v>44880.0</v>
      </c>
      <c r="F143" s="339">
        <v>0.0</v>
      </c>
      <c r="G143" s="339">
        <v>0.3333333333333333</v>
      </c>
      <c r="H143" s="68">
        <v>8.0</v>
      </c>
      <c r="I143" s="68">
        <v>0.0</v>
      </c>
      <c r="J143" s="68">
        <v>2.0</v>
      </c>
      <c r="K143" s="68">
        <v>6.0</v>
      </c>
    </row>
    <row r="144" hidden="1">
      <c r="A144" s="338">
        <v>44879.0</v>
      </c>
      <c r="B144" s="68" t="s">
        <v>50</v>
      </c>
      <c r="C144" s="68" t="s">
        <v>23</v>
      </c>
      <c r="D144" s="341" t="s">
        <v>507</v>
      </c>
      <c r="E144" s="338">
        <v>44880.0</v>
      </c>
      <c r="F144" s="339">
        <v>0.0625</v>
      </c>
      <c r="G144" s="339">
        <v>0.2916666666666667</v>
      </c>
      <c r="H144" s="68">
        <v>5.5</v>
      </c>
      <c r="I144" s="68">
        <v>0.0</v>
      </c>
      <c r="J144" s="68">
        <v>1.0</v>
      </c>
      <c r="K144" s="68">
        <v>4.5</v>
      </c>
    </row>
    <row r="145">
      <c r="A145" s="338">
        <v>44879.0</v>
      </c>
      <c r="B145" s="68" t="s">
        <v>123</v>
      </c>
      <c r="C145" s="68" t="s">
        <v>23</v>
      </c>
      <c r="D145" s="341" t="s">
        <v>507</v>
      </c>
      <c r="E145" s="338">
        <v>44880.0</v>
      </c>
      <c r="F145" s="68">
        <v>0.0</v>
      </c>
      <c r="G145" s="68">
        <v>0.0</v>
      </c>
      <c r="H145" s="68">
        <v>0.0</v>
      </c>
      <c r="I145" s="68">
        <v>0.0</v>
      </c>
      <c r="J145" s="68">
        <v>0.0</v>
      </c>
      <c r="K145" s="68">
        <v>0.0</v>
      </c>
      <c r="L145" s="68" t="s">
        <v>25</v>
      </c>
    </row>
    <row r="146" hidden="1">
      <c r="A146" s="338">
        <v>44879.0</v>
      </c>
      <c r="B146" s="68" t="s">
        <v>501</v>
      </c>
      <c r="C146" s="68" t="s">
        <v>23</v>
      </c>
      <c r="D146" s="341" t="s">
        <v>507</v>
      </c>
      <c r="E146" s="338">
        <v>44880.0</v>
      </c>
      <c r="F146" s="68">
        <v>0.0</v>
      </c>
      <c r="G146" s="68">
        <v>0.0</v>
      </c>
      <c r="H146" s="68">
        <v>0.0</v>
      </c>
      <c r="I146" s="68">
        <v>0.0</v>
      </c>
      <c r="J146" s="68">
        <v>0.0</v>
      </c>
      <c r="K146" s="68">
        <v>0.0</v>
      </c>
      <c r="L146" s="68" t="s">
        <v>25</v>
      </c>
    </row>
    <row r="147" hidden="1">
      <c r="A147" s="338">
        <v>44879.0</v>
      </c>
      <c r="B147" s="68" t="s">
        <v>45</v>
      </c>
      <c r="C147" s="68" t="s">
        <v>23</v>
      </c>
      <c r="D147" s="341" t="s">
        <v>507</v>
      </c>
      <c r="E147" s="338">
        <v>44880.0</v>
      </c>
      <c r="F147" s="339">
        <v>0.2916666666666667</v>
      </c>
      <c r="G147" s="339">
        <v>0.5</v>
      </c>
      <c r="H147" s="68">
        <v>5.0</v>
      </c>
      <c r="I147" s="68">
        <v>0.0</v>
      </c>
      <c r="J147" s="68">
        <v>5.0</v>
      </c>
      <c r="K147" s="68">
        <v>0.0</v>
      </c>
    </row>
    <row r="148" hidden="1">
      <c r="A148" s="338">
        <v>44879.0</v>
      </c>
      <c r="B148" s="68" t="s">
        <v>403</v>
      </c>
      <c r="C148" s="68" t="s">
        <v>85</v>
      </c>
      <c r="D148" s="341" t="s">
        <v>507</v>
      </c>
      <c r="E148" s="338">
        <v>44880.0</v>
      </c>
      <c r="F148" s="68">
        <v>0.0</v>
      </c>
      <c r="G148" s="68">
        <v>0.0</v>
      </c>
      <c r="H148" s="68">
        <v>0.0</v>
      </c>
      <c r="I148" s="68">
        <v>0.0</v>
      </c>
      <c r="J148" s="68">
        <v>0.0</v>
      </c>
      <c r="K148" s="68">
        <v>0.0</v>
      </c>
      <c r="L148" s="68" t="s">
        <v>25</v>
      </c>
    </row>
    <row r="149" hidden="1">
      <c r="A149" s="338">
        <v>44879.0</v>
      </c>
      <c r="B149" s="68" t="s">
        <v>82</v>
      </c>
      <c r="C149" s="68" t="s">
        <v>85</v>
      </c>
      <c r="D149" s="341" t="s">
        <v>507</v>
      </c>
      <c r="E149" s="338">
        <v>44880.0</v>
      </c>
      <c r="F149" s="339">
        <v>0.2708333333333333</v>
      </c>
      <c r="G149" s="339">
        <v>0.5625</v>
      </c>
      <c r="H149" s="68">
        <v>7.0</v>
      </c>
      <c r="I149" s="68">
        <v>0.0</v>
      </c>
      <c r="J149" s="68">
        <v>7.0</v>
      </c>
      <c r="K149" s="68">
        <v>0.0</v>
      </c>
    </row>
    <row r="150" hidden="1">
      <c r="A150" s="338">
        <v>44879.0</v>
      </c>
      <c r="B150" s="68" t="s">
        <v>69</v>
      </c>
      <c r="C150" s="68" t="s">
        <v>85</v>
      </c>
      <c r="D150" s="341" t="s">
        <v>507</v>
      </c>
      <c r="E150" s="338">
        <v>44880.0</v>
      </c>
      <c r="F150" s="339">
        <v>0.2916666666666667</v>
      </c>
      <c r="G150" s="339">
        <v>0.5833333333333334</v>
      </c>
      <c r="H150" s="68">
        <v>7.0</v>
      </c>
      <c r="I150" s="68">
        <v>0.0</v>
      </c>
      <c r="J150" s="68">
        <v>7.0</v>
      </c>
      <c r="K150" s="68">
        <v>0.0</v>
      </c>
    </row>
    <row r="151" hidden="1">
      <c r="A151" s="338">
        <v>44880.0</v>
      </c>
      <c r="B151" s="68" t="s">
        <v>54</v>
      </c>
      <c r="C151" s="68" t="s">
        <v>85</v>
      </c>
      <c r="D151" s="341" t="s">
        <v>507</v>
      </c>
      <c r="E151" s="338">
        <v>44880.0</v>
      </c>
      <c r="F151" s="339">
        <v>0.9583333333333334</v>
      </c>
      <c r="G151" s="339">
        <v>0.2916666666666667</v>
      </c>
      <c r="H151" s="68">
        <v>8.0</v>
      </c>
      <c r="I151" s="68">
        <v>0.0</v>
      </c>
      <c r="J151" s="68">
        <v>1.0</v>
      </c>
      <c r="K151" s="68">
        <v>7.0</v>
      </c>
    </row>
    <row r="152" hidden="1">
      <c r="A152" s="338">
        <v>44880.0</v>
      </c>
      <c r="B152" s="68" t="s">
        <v>18</v>
      </c>
      <c r="C152" s="68" t="s">
        <v>1</v>
      </c>
      <c r="D152" s="341" t="s">
        <v>507</v>
      </c>
      <c r="E152" s="338">
        <v>44880.0</v>
      </c>
      <c r="F152" s="339">
        <v>0.9791666666666666</v>
      </c>
      <c r="G152" s="339">
        <v>0.16666666666666666</v>
      </c>
      <c r="H152" s="68">
        <v>4.5</v>
      </c>
      <c r="I152" s="68">
        <v>0.0</v>
      </c>
      <c r="J152" s="68">
        <v>0.0</v>
      </c>
      <c r="K152" s="68">
        <v>4.5</v>
      </c>
    </row>
    <row r="153" hidden="1">
      <c r="A153" s="338"/>
      <c r="D153" s="234"/>
      <c r="E153" s="338"/>
      <c r="F153" s="339"/>
      <c r="G153" s="339"/>
    </row>
    <row r="154" hidden="1">
      <c r="A154" s="338"/>
      <c r="D154" s="234"/>
      <c r="E154" s="338"/>
      <c r="F154" s="339"/>
      <c r="G154" s="339"/>
    </row>
    <row r="155" hidden="1">
      <c r="A155" s="338"/>
      <c r="D155" s="234"/>
      <c r="E155" s="338"/>
      <c r="F155" s="339"/>
      <c r="G155" s="339"/>
    </row>
    <row r="156" hidden="1">
      <c r="A156" s="338"/>
    </row>
    <row r="157" hidden="1">
      <c r="A157" s="338"/>
    </row>
    <row r="158" hidden="1">
      <c r="A158" s="338"/>
    </row>
    <row r="159" hidden="1">
      <c r="A159" s="338"/>
    </row>
    <row r="160" hidden="1">
      <c r="A160" s="338"/>
    </row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>
      <c r="H176" s="223">
        <f>sum(H12,H21,H32,H53,H53,H43,H73,H83,H92,H102,H113,H122,H142,H152)</f>
        <v>65</v>
      </c>
    </row>
  </sheetData>
  <autoFilter ref="$A$1:$AC$176">
    <filterColumn colId="1">
      <filters>
        <filter val="CRYSTEL"/>
      </filters>
    </filterColumn>
    <filterColumn colId="4">
      <filters blank="1">
        <filter val="1-Nov-22"/>
        <filter val="6-Nov-22"/>
        <filter val="7-Nov-22"/>
        <filter val="8-Nov-22"/>
        <filter val="9-Nov-22"/>
        <filter val="2-Nov-22"/>
        <filter val="10-Nov-22"/>
        <filter val="3-Nov-22"/>
        <filter val="11-Nov-22"/>
        <filter val="4-Nov-22"/>
        <filter val="5-Nov-22"/>
        <filter val="31-Oct-22"/>
        <filter val="13-Nov-22"/>
        <filter val="14-Nov-22"/>
        <filter val="12-Nov-22"/>
        <filter val="15-Nov-22"/>
      </filters>
    </filterColumn>
  </autoFilter>
  <conditionalFormatting sqref="F2:K155">
    <cfRule type="expression" dxfId="0" priority="1">
      <formula>MOD</formula>
    </cfRule>
  </conditionalFormatting>
  <conditionalFormatting sqref="F2:F158 G2:G160 H2:K157 F160">
    <cfRule type="expression" dxfId="0" priority="2">
      <formula>MOD</formula>
    </cfRule>
  </conditionalFormatting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44886.0</v>
      </c>
      <c r="F2" s="124"/>
      <c r="G2" s="124"/>
      <c r="H2" s="124"/>
      <c r="I2" s="351">
        <v>44887.0</v>
      </c>
      <c r="J2" s="124"/>
      <c r="K2" s="124"/>
      <c r="L2" s="124"/>
      <c r="M2" s="351">
        <v>44888.0</v>
      </c>
      <c r="N2" s="124"/>
      <c r="O2" s="124"/>
      <c r="P2" s="124"/>
      <c r="Q2" s="351">
        <v>44889.0</v>
      </c>
      <c r="R2" s="124"/>
      <c r="S2" s="124"/>
      <c r="T2" s="124"/>
      <c r="U2" s="351">
        <v>44890.0</v>
      </c>
      <c r="V2" s="124"/>
      <c r="W2" s="124"/>
      <c r="X2" s="124"/>
      <c r="Y2" s="351">
        <v>44891.0</v>
      </c>
      <c r="Z2" s="124"/>
      <c r="AA2" s="124"/>
      <c r="AB2" s="124"/>
      <c r="AC2" s="351">
        <v>44892.0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44886.0</v>
      </c>
      <c r="D4" s="352" t="s">
        <v>572</v>
      </c>
      <c r="E4" s="353" t="s">
        <v>524</v>
      </c>
      <c r="F4" s="275" t="s">
        <v>22</v>
      </c>
      <c r="G4" s="37">
        <v>44887.0</v>
      </c>
      <c r="H4" s="352" t="s">
        <v>572</v>
      </c>
      <c r="I4" s="353" t="s">
        <v>524</v>
      </c>
      <c r="J4" s="38" t="s">
        <v>24</v>
      </c>
      <c r="K4" s="37">
        <v>44888.0</v>
      </c>
      <c r="L4" s="352" t="s">
        <v>572</v>
      </c>
      <c r="M4" s="354" t="s">
        <v>524</v>
      </c>
      <c r="N4" s="275" t="s">
        <v>26</v>
      </c>
      <c r="O4" s="37">
        <v>44889.0</v>
      </c>
      <c r="P4" s="352" t="s">
        <v>25</v>
      </c>
      <c r="Q4" s="353" t="s">
        <v>25</v>
      </c>
      <c r="R4" s="275" t="s">
        <v>56</v>
      </c>
      <c r="S4" s="37">
        <v>44890.0</v>
      </c>
      <c r="T4" s="352" t="s">
        <v>481</v>
      </c>
      <c r="U4" s="354" t="s">
        <v>526</v>
      </c>
      <c r="V4" s="275" t="s">
        <v>57</v>
      </c>
      <c r="W4" s="37">
        <v>44891.0</v>
      </c>
      <c r="X4" s="352" t="s">
        <v>481</v>
      </c>
      <c r="Y4" s="354" t="s">
        <v>526</v>
      </c>
      <c r="Z4" s="275" t="s">
        <v>93</v>
      </c>
      <c r="AA4" s="37">
        <v>44892.0</v>
      </c>
      <c r="AB4" s="38" t="s">
        <v>25</v>
      </c>
      <c r="AC4" s="108" t="s">
        <v>25</v>
      </c>
    </row>
    <row r="5">
      <c r="A5" s="35" t="s">
        <v>45</v>
      </c>
      <c r="B5" s="363" t="s">
        <v>62</v>
      </c>
      <c r="C5" s="146">
        <v>44887.0</v>
      </c>
      <c r="D5" s="374" t="s">
        <v>23</v>
      </c>
      <c r="E5" s="374" t="s">
        <v>23</v>
      </c>
      <c r="F5" s="363" t="s">
        <v>46</v>
      </c>
      <c r="G5" s="146">
        <v>44888.0</v>
      </c>
      <c r="H5" s="374" t="s">
        <v>23</v>
      </c>
      <c r="I5" s="374" t="s">
        <v>23</v>
      </c>
      <c r="J5" s="40" t="s">
        <v>36</v>
      </c>
      <c r="K5" s="146">
        <v>44889.0</v>
      </c>
      <c r="L5" s="374" t="s">
        <v>499</v>
      </c>
      <c r="M5" s="374" t="s">
        <v>499</v>
      </c>
      <c r="N5" s="275" t="s">
        <v>37</v>
      </c>
      <c r="O5" s="37">
        <v>44890.0</v>
      </c>
      <c r="P5" s="352" t="s">
        <v>25</v>
      </c>
      <c r="Q5" s="353" t="s">
        <v>25</v>
      </c>
      <c r="R5" s="275" t="s">
        <v>40</v>
      </c>
      <c r="S5" s="37">
        <v>44891.0</v>
      </c>
      <c r="T5" s="352" t="s">
        <v>489</v>
      </c>
      <c r="U5" s="354" t="s">
        <v>528</v>
      </c>
      <c r="V5" s="275" t="s">
        <v>43</v>
      </c>
      <c r="W5" s="37">
        <v>44892.0</v>
      </c>
      <c r="X5" s="352" t="s">
        <v>489</v>
      </c>
      <c r="Y5" s="354" t="s">
        <v>528</v>
      </c>
      <c r="Z5" s="275" t="s">
        <v>44</v>
      </c>
      <c r="AA5" s="37">
        <v>44893.0</v>
      </c>
      <c r="AB5" s="38" t="s">
        <v>25</v>
      </c>
      <c r="AC5" s="108" t="s">
        <v>25</v>
      </c>
    </row>
    <row r="6">
      <c r="A6" s="356"/>
      <c r="B6" s="357"/>
      <c r="C6" s="357"/>
      <c r="D6" s="6" t="s">
        <v>499</v>
      </c>
      <c r="E6" s="4"/>
      <c r="F6" s="124"/>
      <c r="G6" s="124"/>
      <c r="H6" s="377"/>
      <c r="I6" s="377"/>
      <c r="J6" s="377"/>
      <c r="K6" s="124"/>
      <c r="L6" s="7"/>
      <c r="M6" s="124"/>
      <c r="N6" s="7"/>
      <c r="O6" s="7"/>
      <c r="P6" s="352"/>
      <c r="Q6" s="354"/>
      <c r="R6" s="7"/>
      <c r="S6" s="7"/>
      <c r="T6" s="6" t="s">
        <v>499</v>
      </c>
      <c r="U6" s="4"/>
      <c r="V6" s="7"/>
      <c r="W6" s="7"/>
      <c r="X6" s="7"/>
      <c r="Y6" s="124"/>
      <c r="Z6" s="7"/>
      <c r="AA6" s="7"/>
      <c r="AB6" s="7"/>
      <c r="AC6" s="124"/>
    </row>
    <row r="7">
      <c r="A7" s="7"/>
      <c r="B7" s="350"/>
      <c r="C7" s="350"/>
      <c r="D7" s="124"/>
      <c r="E7" s="351">
        <v>44886.0</v>
      </c>
      <c r="F7" s="124"/>
      <c r="G7" s="124"/>
      <c r="H7" s="124"/>
      <c r="I7" s="351">
        <v>44887.0</v>
      </c>
      <c r="J7" s="124"/>
      <c r="K7" s="124"/>
      <c r="L7" s="124"/>
      <c r="M7" s="351">
        <v>44888.0</v>
      </c>
      <c r="N7" s="124"/>
      <c r="O7" s="124"/>
      <c r="P7" s="124"/>
      <c r="Q7" s="351">
        <v>44889.0</v>
      </c>
      <c r="R7" s="124"/>
      <c r="S7" s="124"/>
      <c r="T7" s="124"/>
      <c r="U7" s="351">
        <v>44890.0</v>
      </c>
      <c r="V7" s="124"/>
      <c r="W7" s="124"/>
      <c r="X7" s="124"/>
      <c r="Y7" s="351">
        <v>44891.0</v>
      </c>
      <c r="Z7" s="124"/>
      <c r="AA7" s="124"/>
      <c r="AB7" s="124"/>
      <c r="AC7" s="351">
        <v>44892.0</v>
      </c>
    </row>
    <row r="8">
      <c r="A8" s="123"/>
      <c r="B8" s="25"/>
      <c r="C8" s="25"/>
      <c r="D8" s="26" t="s">
        <v>2</v>
      </c>
      <c r="E8" s="26" t="s">
        <v>3</v>
      </c>
      <c r="F8" s="26"/>
      <c r="G8" s="26"/>
      <c r="H8" s="26" t="s">
        <v>2</v>
      </c>
      <c r="I8" s="26" t="s">
        <v>7</v>
      </c>
      <c r="J8" s="26"/>
      <c r="K8" s="26"/>
      <c r="L8" s="26" t="s">
        <v>2</v>
      </c>
      <c r="M8" s="26" t="s">
        <v>8</v>
      </c>
      <c r="N8" s="26"/>
      <c r="O8" s="26"/>
      <c r="P8" s="26" t="s">
        <v>2</v>
      </c>
      <c r="Q8" s="26" t="s">
        <v>9</v>
      </c>
      <c r="R8" s="26"/>
      <c r="S8" s="26"/>
      <c r="T8" s="26" t="s">
        <v>2</v>
      </c>
      <c r="U8" s="26" t="s">
        <v>10</v>
      </c>
      <c r="V8" s="26"/>
      <c r="W8" s="26"/>
      <c r="X8" s="26" t="s">
        <v>2</v>
      </c>
      <c r="Y8" s="26" t="s">
        <v>11</v>
      </c>
      <c r="Z8" s="26"/>
      <c r="AA8" s="26"/>
      <c r="AB8" s="26" t="s">
        <v>2</v>
      </c>
      <c r="AC8" s="26" t="s">
        <v>12</v>
      </c>
    </row>
    <row r="9">
      <c r="A9" s="35" t="s">
        <v>52</v>
      </c>
      <c r="B9" s="275" t="s">
        <v>62</v>
      </c>
      <c r="C9" s="37">
        <v>44887.0</v>
      </c>
      <c r="D9" s="38" t="s">
        <v>574</v>
      </c>
      <c r="E9" s="108" t="s">
        <v>553</v>
      </c>
      <c r="F9" s="369" t="s">
        <v>131</v>
      </c>
      <c r="G9" s="37">
        <v>44888.0</v>
      </c>
      <c r="H9" s="38" t="s">
        <v>574</v>
      </c>
      <c r="I9" s="108" t="s">
        <v>553</v>
      </c>
      <c r="J9" s="369" t="s">
        <v>64</v>
      </c>
      <c r="K9" s="37">
        <v>44889.0</v>
      </c>
      <c r="L9" s="38" t="s">
        <v>63</v>
      </c>
      <c r="M9" s="108" t="s">
        <v>63</v>
      </c>
      <c r="N9" s="369" t="s">
        <v>67</v>
      </c>
      <c r="O9" s="37">
        <v>44890.0</v>
      </c>
      <c r="P9" s="38" t="s">
        <v>25</v>
      </c>
      <c r="Q9" s="108" t="s">
        <v>25</v>
      </c>
      <c r="R9" s="369" t="s">
        <v>78</v>
      </c>
      <c r="S9" s="37">
        <v>44891.0</v>
      </c>
      <c r="T9" s="38" t="s">
        <v>591</v>
      </c>
      <c r="U9" s="108" t="s">
        <v>136</v>
      </c>
      <c r="V9" s="369" t="s">
        <v>79</v>
      </c>
      <c r="W9" s="37">
        <v>44892.0</v>
      </c>
      <c r="X9" s="38" t="s">
        <v>574</v>
      </c>
      <c r="Y9" s="108" t="s">
        <v>553</v>
      </c>
      <c r="Z9" s="38" t="s">
        <v>44</v>
      </c>
      <c r="AA9" s="37">
        <v>44893.0</v>
      </c>
      <c r="AB9" s="38" t="s">
        <v>124</v>
      </c>
      <c r="AC9" s="108" t="s">
        <v>125</v>
      </c>
    </row>
    <row r="10">
      <c r="A10" s="116" t="s">
        <v>592</v>
      </c>
      <c r="B10" s="101"/>
      <c r="C10" s="101"/>
      <c r="D10" s="140"/>
      <c r="E10" s="140"/>
      <c r="F10" s="102"/>
      <c r="G10" s="102"/>
      <c r="H10" s="102"/>
      <c r="I10" s="358"/>
      <c r="J10" s="38" t="s">
        <v>36</v>
      </c>
      <c r="K10" s="37">
        <v>44889.0</v>
      </c>
      <c r="L10" s="38" t="s">
        <v>124</v>
      </c>
      <c r="M10" s="108" t="s">
        <v>125</v>
      </c>
      <c r="N10" s="359"/>
      <c r="O10" s="359"/>
      <c r="P10" s="359"/>
      <c r="Q10" s="360"/>
      <c r="R10" s="359"/>
      <c r="S10" s="359"/>
      <c r="T10" s="140"/>
      <c r="U10" s="140"/>
      <c r="V10" s="359"/>
      <c r="W10" s="359"/>
      <c r="X10" s="359"/>
      <c r="Y10" s="360"/>
      <c r="Z10" s="359"/>
      <c r="AA10" s="359"/>
      <c r="AB10" s="359"/>
      <c r="AC10" s="360"/>
    </row>
    <row r="11">
      <c r="A11" s="116" t="s">
        <v>54</v>
      </c>
      <c r="B11" s="101"/>
      <c r="C11" s="101"/>
      <c r="D11" s="140"/>
      <c r="E11" s="140"/>
      <c r="F11" s="102"/>
      <c r="G11" s="102"/>
      <c r="H11" s="102"/>
      <c r="I11" s="358"/>
      <c r="J11" s="369" t="s">
        <v>64</v>
      </c>
      <c r="K11" s="37">
        <v>44889.0</v>
      </c>
      <c r="L11" s="38" t="s">
        <v>217</v>
      </c>
      <c r="M11" s="108" t="s">
        <v>218</v>
      </c>
      <c r="N11" s="359"/>
      <c r="O11" s="359"/>
      <c r="P11" s="359"/>
      <c r="Q11" s="360"/>
      <c r="R11" s="359"/>
      <c r="S11" s="359"/>
      <c r="T11" s="140"/>
      <c r="U11" s="140"/>
      <c r="V11" s="359"/>
      <c r="W11" s="359"/>
      <c r="X11" s="359"/>
      <c r="Y11" s="360"/>
      <c r="Z11" s="359"/>
      <c r="AA11" s="359"/>
      <c r="AB11" s="359"/>
      <c r="AC11" s="360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44886.0</v>
      </c>
      <c r="F13" s="124"/>
      <c r="G13" s="124"/>
      <c r="H13" s="124"/>
      <c r="I13" s="351">
        <v>44887.0</v>
      </c>
      <c r="J13" s="124"/>
      <c r="K13" s="124"/>
      <c r="L13" s="124"/>
      <c r="M13" s="351">
        <v>44888.0</v>
      </c>
      <c r="N13" s="124"/>
      <c r="O13" s="124"/>
      <c r="P13" s="124"/>
      <c r="Q13" s="351">
        <v>44889.0</v>
      </c>
      <c r="R13" s="124"/>
      <c r="S13" s="124"/>
      <c r="T13" s="124"/>
      <c r="U13" s="351">
        <v>44890.0</v>
      </c>
      <c r="V13" s="124"/>
      <c r="W13" s="124"/>
      <c r="X13" s="124"/>
      <c r="Y13" s="351">
        <v>44891.0</v>
      </c>
      <c r="Z13" s="124"/>
      <c r="AA13" s="124"/>
      <c r="AB13" s="124"/>
      <c r="AC13" s="351">
        <v>44892.0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176</v>
      </c>
      <c r="B15" s="41" t="s">
        <v>19</v>
      </c>
      <c r="C15" s="37">
        <v>44886.0</v>
      </c>
      <c r="D15" s="42" t="s">
        <v>91</v>
      </c>
      <c r="E15" s="108" t="s">
        <v>92</v>
      </c>
      <c r="F15" s="38" t="s">
        <v>46</v>
      </c>
      <c r="G15" s="37">
        <v>44888.0</v>
      </c>
      <c r="H15" s="38" t="s">
        <v>219</v>
      </c>
      <c r="I15" s="108" t="s">
        <v>220</v>
      </c>
      <c r="J15" s="38" t="s">
        <v>24</v>
      </c>
      <c r="K15" s="37">
        <v>44888.0</v>
      </c>
      <c r="L15" s="42" t="s">
        <v>179</v>
      </c>
      <c r="M15" s="108" t="s">
        <v>180</v>
      </c>
      <c r="N15" s="39"/>
      <c r="O15" s="45"/>
      <c r="P15" s="53"/>
      <c r="Q15" s="39"/>
      <c r="R15" s="39"/>
      <c r="S15" s="45"/>
      <c r="T15" s="53"/>
      <c r="U15" s="39"/>
      <c r="V15" s="38" t="s">
        <v>43</v>
      </c>
      <c r="W15" s="37">
        <v>44892.0</v>
      </c>
      <c r="X15" s="38" t="s">
        <v>593</v>
      </c>
      <c r="Y15" s="108" t="s">
        <v>230</v>
      </c>
      <c r="Z15" s="134"/>
      <c r="AA15" s="45"/>
      <c r="AB15" s="39"/>
      <c r="AC15" s="39"/>
    </row>
    <row r="16">
      <c r="A16" s="35" t="s">
        <v>54</v>
      </c>
      <c r="B16" s="41" t="s">
        <v>19</v>
      </c>
      <c r="C16" s="37">
        <v>44886.0</v>
      </c>
      <c r="D16" s="42" t="s">
        <v>25</v>
      </c>
      <c r="E16" s="108" t="s">
        <v>25</v>
      </c>
      <c r="F16" s="38" t="s">
        <v>22</v>
      </c>
      <c r="G16" s="37">
        <v>44887.0</v>
      </c>
      <c r="H16" s="42" t="s">
        <v>91</v>
      </c>
      <c r="I16" s="108" t="s">
        <v>92</v>
      </c>
      <c r="J16" s="38" t="s">
        <v>24</v>
      </c>
      <c r="K16" s="37">
        <v>44888.0</v>
      </c>
      <c r="L16" s="42" t="s">
        <v>425</v>
      </c>
      <c r="M16" s="108" t="s">
        <v>426</v>
      </c>
      <c r="N16" s="38" t="s">
        <v>26</v>
      </c>
      <c r="O16" s="37">
        <v>44889.0</v>
      </c>
      <c r="P16" s="42" t="s">
        <v>25</v>
      </c>
      <c r="Q16" s="108" t="s">
        <v>25</v>
      </c>
      <c r="R16" s="275" t="s">
        <v>56</v>
      </c>
      <c r="S16" s="37">
        <v>44890.0</v>
      </c>
      <c r="T16" s="42" t="s">
        <v>91</v>
      </c>
      <c r="U16" s="108" t="s">
        <v>92</v>
      </c>
      <c r="V16" s="275" t="s">
        <v>57</v>
      </c>
      <c r="W16" s="37">
        <v>44891.0</v>
      </c>
      <c r="X16" s="42" t="s">
        <v>91</v>
      </c>
      <c r="Y16" s="108" t="s">
        <v>92</v>
      </c>
      <c r="Z16" s="275" t="s">
        <v>93</v>
      </c>
      <c r="AA16" s="37">
        <v>44892.0</v>
      </c>
      <c r="AB16" s="352" t="s">
        <v>481</v>
      </c>
      <c r="AC16" s="108" t="s">
        <v>532</v>
      </c>
    </row>
    <row r="17">
      <c r="A17" s="109" t="s">
        <v>403</v>
      </c>
      <c r="B17" s="41" t="s">
        <v>33</v>
      </c>
      <c r="C17" s="37">
        <v>44887.0</v>
      </c>
      <c r="D17" s="42" t="s">
        <v>25</v>
      </c>
      <c r="E17" s="108" t="s">
        <v>25</v>
      </c>
      <c r="F17" s="38" t="s">
        <v>46</v>
      </c>
      <c r="G17" s="37">
        <v>44888.0</v>
      </c>
      <c r="H17" s="38" t="s">
        <v>577</v>
      </c>
      <c r="I17" s="108" t="s">
        <v>318</v>
      </c>
      <c r="J17" s="38" t="s">
        <v>36</v>
      </c>
      <c r="K17" s="37">
        <v>44889.0</v>
      </c>
      <c r="L17" s="38" t="s">
        <v>281</v>
      </c>
      <c r="M17" s="108" t="s">
        <v>318</v>
      </c>
      <c r="N17" s="38" t="s">
        <v>37</v>
      </c>
      <c r="O17" s="37">
        <v>44890.0</v>
      </c>
      <c r="P17" s="42" t="s">
        <v>25</v>
      </c>
      <c r="Q17" s="108" t="s">
        <v>25</v>
      </c>
      <c r="R17" s="38" t="s">
        <v>40</v>
      </c>
      <c r="S17" s="37">
        <v>44891.0</v>
      </c>
      <c r="T17" s="38" t="s">
        <v>100</v>
      </c>
      <c r="U17" s="108" t="s">
        <v>101</v>
      </c>
      <c r="V17" s="38" t="s">
        <v>43</v>
      </c>
      <c r="W17" s="37">
        <v>44892.0</v>
      </c>
      <c r="X17" s="38" t="s">
        <v>100</v>
      </c>
      <c r="Y17" s="108" t="s">
        <v>101</v>
      </c>
      <c r="Z17" s="38" t="s">
        <v>44</v>
      </c>
      <c r="AA17" s="37">
        <v>44893.0</v>
      </c>
      <c r="AB17" s="38" t="s">
        <v>25</v>
      </c>
      <c r="AC17" s="108" t="s">
        <v>25</v>
      </c>
    </row>
    <row r="18">
      <c r="A18" s="109" t="s">
        <v>82</v>
      </c>
      <c r="B18" s="41" t="s">
        <v>33</v>
      </c>
      <c r="C18" s="37">
        <v>44887.0</v>
      </c>
      <c r="D18" s="38" t="s">
        <v>577</v>
      </c>
      <c r="E18" s="108" t="s">
        <v>318</v>
      </c>
      <c r="F18" s="38" t="s">
        <v>46</v>
      </c>
      <c r="G18" s="37">
        <v>44888.0</v>
      </c>
      <c r="H18" s="42" t="s">
        <v>25</v>
      </c>
      <c r="I18" s="108" t="s">
        <v>25</v>
      </c>
      <c r="J18" s="38" t="s">
        <v>36</v>
      </c>
      <c r="K18" s="37">
        <v>44889.0</v>
      </c>
      <c r="L18" s="38" t="s">
        <v>199</v>
      </c>
      <c r="M18" s="108" t="s">
        <v>214</v>
      </c>
      <c r="N18" s="38" t="s">
        <v>37</v>
      </c>
      <c r="O18" s="37">
        <v>44890.0</v>
      </c>
      <c r="P18" s="42" t="s">
        <v>25</v>
      </c>
      <c r="Q18" s="108" t="s">
        <v>25</v>
      </c>
      <c r="R18" s="38" t="s">
        <v>40</v>
      </c>
      <c r="S18" s="37">
        <v>44891.0</v>
      </c>
      <c r="T18" s="38" t="s">
        <v>104</v>
      </c>
      <c r="U18" s="108" t="s">
        <v>225</v>
      </c>
      <c r="V18" s="38" t="s">
        <v>43</v>
      </c>
      <c r="W18" s="37">
        <v>44892.0</v>
      </c>
      <c r="X18" s="38" t="s">
        <v>25</v>
      </c>
      <c r="Y18" s="108" t="s">
        <v>25</v>
      </c>
      <c r="Z18" s="38" t="s">
        <v>44</v>
      </c>
      <c r="AA18" s="37">
        <v>44893.0</v>
      </c>
      <c r="AB18" s="38" t="s">
        <v>201</v>
      </c>
      <c r="AC18" s="108" t="s">
        <v>202</v>
      </c>
    </row>
    <row r="19">
      <c r="A19" s="35" t="s">
        <v>88</v>
      </c>
      <c r="B19" s="41" t="s">
        <v>33</v>
      </c>
      <c r="C19" s="37">
        <v>44887.0</v>
      </c>
      <c r="D19" s="38"/>
      <c r="E19" s="108"/>
      <c r="F19" s="38" t="s">
        <v>46</v>
      </c>
      <c r="G19" s="37">
        <v>44888.0</v>
      </c>
      <c r="H19" s="369" t="s">
        <v>580</v>
      </c>
      <c r="I19" s="354" t="s">
        <v>138</v>
      </c>
      <c r="J19" s="38" t="s">
        <v>36</v>
      </c>
      <c r="K19" s="37">
        <v>44889.0</v>
      </c>
      <c r="L19" s="7"/>
      <c r="M19" s="124"/>
      <c r="N19" s="7"/>
      <c r="O19" s="7"/>
      <c r="P19" s="7"/>
      <c r="Q19" s="124"/>
      <c r="R19" s="7"/>
      <c r="S19" s="7"/>
      <c r="T19" s="140"/>
      <c r="U19" s="140"/>
      <c r="V19" s="38" t="s">
        <v>43</v>
      </c>
      <c r="W19" s="37">
        <v>44892.0</v>
      </c>
      <c r="X19" s="38" t="s">
        <v>594</v>
      </c>
      <c r="Y19" s="108" t="s">
        <v>230</v>
      </c>
      <c r="Z19" s="38" t="s">
        <v>44</v>
      </c>
      <c r="AA19" s="37">
        <v>44893.0</v>
      </c>
      <c r="AB19" s="38" t="s">
        <v>595</v>
      </c>
      <c r="AC19" s="108" t="s">
        <v>346</v>
      </c>
    </row>
    <row r="20">
      <c r="A20" s="368"/>
      <c r="B20" s="361"/>
      <c r="C20" s="361"/>
      <c r="D20" s="6" t="s">
        <v>23</v>
      </c>
      <c r="E20" s="4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6" t="s">
        <v>23</v>
      </c>
      <c r="U20" s="4"/>
      <c r="V20" s="7"/>
      <c r="W20" s="7"/>
      <c r="X20" s="7"/>
      <c r="Y20" s="124"/>
      <c r="Z20" s="7"/>
      <c r="AA20" s="7"/>
      <c r="AB20" s="7"/>
      <c r="AC20" s="124"/>
    </row>
    <row r="21">
      <c r="A21" s="7"/>
      <c r="B21" s="350"/>
      <c r="C21" s="350"/>
      <c r="D21" s="124"/>
      <c r="E21" s="351">
        <v>44886.0</v>
      </c>
      <c r="F21" s="124"/>
      <c r="G21" s="124"/>
      <c r="H21" s="124"/>
      <c r="I21" s="351">
        <v>44887.0</v>
      </c>
      <c r="J21" s="124"/>
      <c r="K21" s="124"/>
      <c r="L21" s="124"/>
      <c r="M21" s="351">
        <v>44888.0</v>
      </c>
      <c r="N21" s="124"/>
      <c r="O21" s="124"/>
      <c r="P21" s="124"/>
      <c r="Q21" s="351">
        <v>44889.0</v>
      </c>
      <c r="R21" s="124"/>
      <c r="S21" s="124"/>
      <c r="T21" s="124"/>
      <c r="U21" s="351">
        <v>44890.0</v>
      </c>
      <c r="V21" s="124"/>
      <c r="W21" s="124"/>
      <c r="X21" s="124"/>
      <c r="Y21" s="351">
        <v>44891.0</v>
      </c>
      <c r="Z21" s="124"/>
      <c r="AA21" s="124"/>
      <c r="AB21" s="124"/>
      <c r="AC21" s="351">
        <v>44892.0</v>
      </c>
    </row>
    <row r="22">
      <c r="A22" s="107"/>
      <c r="B22" s="26"/>
      <c r="C22" s="26"/>
      <c r="D22" s="26" t="s">
        <v>2</v>
      </c>
      <c r="E22" s="26" t="s">
        <v>7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6"/>
      <c r="O22" s="26"/>
      <c r="P22" s="26" t="s">
        <v>2</v>
      </c>
      <c r="Q22" s="26" t="s">
        <v>9</v>
      </c>
      <c r="R22" s="26"/>
      <c r="S22" s="26"/>
      <c r="T22" s="26" t="s">
        <v>2</v>
      </c>
      <c r="U22" s="26" t="s">
        <v>10</v>
      </c>
      <c r="V22" s="26"/>
      <c r="W22" s="26"/>
      <c r="X22" s="26" t="s">
        <v>2</v>
      </c>
      <c r="Y22" s="26" t="s">
        <v>11</v>
      </c>
      <c r="Z22" s="26"/>
      <c r="AA22" s="26"/>
      <c r="AB22" s="26" t="s">
        <v>2</v>
      </c>
      <c r="AC22" s="26" t="s">
        <v>12</v>
      </c>
    </row>
    <row r="23">
      <c r="A23" s="35" t="s">
        <v>123</v>
      </c>
      <c r="B23" s="275" t="s">
        <v>62</v>
      </c>
      <c r="C23" s="37">
        <v>44887.0</v>
      </c>
      <c r="D23" s="352" t="s">
        <v>117</v>
      </c>
      <c r="E23" s="353" t="s">
        <v>538</v>
      </c>
      <c r="F23" s="369" t="s">
        <v>131</v>
      </c>
      <c r="G23" s="37">
        <v>44888.0</v>
      </c>
      <c r="H23" s="352" t="s">
        <v>25</v>
      </c>
      <c r="I23" s="353" t="s">
        <v>25</v>
      </c>
      <c r="J23" s="369" t="s">
        <v>64</v>
      </c>
      <c r="K23" s="37">
        <v>44889.0</v>
      </c>
      <c r="L23" s="369" t="s">
        <v>117</v>
      </c>
      <c r="M23" s="354" t="s">
        <v>538</v>
      </c>
      <c r="N23" s="369" t="s">
        <v>67</v>
      </c>
      <c r="O23" s="37">
        <v>44890.0</v>
      </c>
      <c r="P23" s="36" t="s">
        <v>25</v>
      </c>
      <c r="Q23" s="291" t="s">
        <v>25</v>
      </c>
      <c r="R23" s="369" t="s">
        <v>78</v>
      </c>
      <c r="S23" s="37">
        <v>44891.0</v>
      </c>
      <c r="T23" s="38" t="s">
        <v>596</v>
      </c>
      <c r="U23" s="354" t="s">
        <v>597</v>
      </c>
      <c r="V23" s="369" t="s">
        <v>79</v>
      </c>
      <c r="W23" s="37">
        <v>44892.0</v>
      </c>
      <c r="X23" s="369" t="s">
        <v>117</v>
      </c>
      <c r="Y23" s="354" t="s">
        <v>538</v>
      </c>
      <c r="Z23" s="369" t="s">
        <v>27</v>
      </c>
      <c r="AA23" s="37">
        <v>44893.0</v>
      </c>
      <c r="AB23" s="369" t="s">
        <v>117</v>
      </c>
      <c r="AC23" s="354" t="s">
        <v>538</v>
      </c>
    </row>
    <row r="24">
      <c r="A24" s="35" t="s">
        <v>501</v>
      </c>
      <c r="B24" s="275" t="s">
        <v>33</v>
      </c>
      <c r="C24" s="37">
        <v>44887.0</v>
      </c>
      <c r="D24" s="352" t="s">
        <v>25</v>
      </c>
      <c r="E24" s="353" t="s">
        <v>25</v>
      </c>
      <c r="F24" s="369" t="s">
        <v>131</v>
      </c>
      <c r="G24" s="37">
        <v>44888.0</v>
      </c>
      <c r="H24" s="352" t="s">
        <v>25</v>
      </c>
      <c r="I24" s="353" t="s">
        <v>25</v>
      </c>
      <c r="J24" s="38" t="s">
        <v>36</v>
      </c>
      <c r="K24" s="37">
        <v>44889.0</v>
      </c>
      <c r="L24" s="369" t="s">
        <v>124</v>
      </c>
      <c r="M24" s="354" t="s">
        <v>125</v>
      </c>
      <c r="N24" s="38" t="s">
        <v>37</v>
      </c>
      <c r="O24" s="37">
        <v>44890.0</v>
      </c>
      <c r="P24" s="36" t="s">
        <v>25</v>
      </c>
      <c r="Q24" s="291" t="s">
        <v>25</v>
      </c>
      <c r="R24" s="370" t="s">
        <v>40</v>
      </c>
      <c r="S24" s="37">
        <v>44891.0</v>
      </c>
      <c r="T24" s="352" t="s">
        <v>124</v>
      </c>
      <c r="U24" s="354" t="s">
        <v>125</v>
      </c>
      <c r="V24" s="370" t="s">
        <v>43</v>
      </c>
      <c r="W24" s="37">
        <v>44892.0</v>
      </c>
      <c r="X24" s="369" t="s">
        <v>124</v>
      </c>
      <c r="Y24" s="354" t="s">
        <v>125</v>
      </c>
      <c r="Z24" s="38" t="s">
        <v>44</v>
      </c>
      <c r="AA24" s="37">
        <v>44893.0</v>
      </c>
      <c r="AB24" s="369" t="s">
        <v>124</v>
      </c>
      <c r="AC24" s="354" t="s">
        <v>125</v>
      </c>
    </row>
    <row r="25">
      <c r="A25" s="67" t="s">
        <v>45</v>
      </c>
      <c r="B25" s="363" t="s">
        <v>33</v>
      </c>
      <c r="C25" s="146">
        <v>44887.0</v>
      </c>
      <c r="D25" s="371" t="s">
        <v>124</v>
      </c>
      <c r="E25" s="371" t="s">
        <v>125</v>
      </c>
      <c r="F25" s="371" t="s">
        <v>46</v>
      </c>
      <c r="G25" s="146">
        <v>44888.0</v>
      </c>
      <c r="H25" s="371" t="s">
        <v>124</v>
      </c>
      <c r="I25" s="371" t="s">
        <v>125</v>
      </c>
      <c r="J25" s="39"/>
      <c r="K25" s="45"/>
      <c r="L25" s="1"/>
      <c r="M25" s="1"/>
    </row>
    <row r="26">
      <c r="A26" s="116" t="s">
        <v>176</v>
      </c>
      <c r="B26" s="361"/>
      <c r="C26" s="361"/>
      <c r="D26" s="140"/>
      <c r="E26" s="140"/>
      <c r="F26" s="371" t="s">
        <v>131</v>
      </c>
      <c r="G26" s="146">
        <v>44888.0</v>
      </c>
      <c r="H26" s="371" t="s">
        <v>117</v>
      </c>
      <c r="I26" s="371" t="s">
        <v>538</v>
      </c>
    </row>
    <row r="27">
      <c r="A27" s="368"/>
      <c r="B27" s="361"/>
      <c r="C27" s="361"/>
      <c r="D27" s="6" t="s">
        <v>579</v>
      </c>
      <c r="E27" s="4"/>
      <c r="F27" s="124"/>
      <c r="G27" s="124"/>
      <c r="H27" s="124"/>
      <c r="I27" s="124"/>
    </row>
    <row r="28">
      <c r="A28" s="7"/>
      <c r="B28" s="350"/>
      <c r="C28" s="350"/>
      <c r="D28" s="124"/>
      <c r="E28" s="351">
        <v>44886.0</v>
      </c>
      <c r="F28" s="124"/>
      <c r="G28" s="124"/>
      <c r="H28" s="124"/>
      <c r="I28" s="351">
        <v>44887.0</v>
      </c>
      <c r="J28" s="124"/>
      <c r="K28" s="124"/>
      <c r="L28" s="124"/>
      <c r="M28" s="351">
        <v>44888.0</v>
      </c>
      <c r="N28" s="124"/>
      <c r="O28" s="124"/>
      <c r="P28" s="124"/>
      <c r="Q28" s="351">
        <v>44889.0</v>
      </c>
      <c r="R28" s="124"/>
      <c r="S28" s="124"/>
      <c r="T28" s="124"/>
      <c r="U28" s="351">
        <v>44890.0</v>
      </c>
      <c r="V28" s="124"/>
      <c r="W28" s="124"/>
      <c r="X28" s="124"/>
      <c r="Y28" s="351">
        <v>44891.0</v>
      </c>
      <c r="Z28" s="124"/>
      <c r="AA28" s="124"/>
      <c r="AB28" s="124"/>
      <c r="AC28" s="351">
        <v>44892.0</v>
      </c>
    </row>
    <row r="29">
      <c r="A29" s="107"/>
      <c r="B29" s="26"/>
      <c r="C29" s="26"/>
      <c r="D29" s="26" t="s">
        <v>2</v>
      </c>
      <c r="E29" s="26" t="s">
        <v>7</v>
      </c>
      <c r="F29" s="26"/>
      <c r="G29" s="26"/>
      <c r="H29" s="26" t="s">
        <v>2</v>
      </c>
      <c r="I29" s="26" t="s">
        <v>7</v>
      </c>
    </row>
    <row r="30">
      <c r="A30" s="35" t="s">
        <v>176</v>
      </c>
      <c r="B30" s="41" t="s">
        <v>19</v>
      </c>
      <c r="C30" s="37">
        <v>44886.0</v>
      </c>
      <c r="D30" s="352" t="s">
        <v>31</v>
      </c>
      <c r="E30" s="353" t="s">
        <v>31</v>
      </c>
      <c r="F30" s="38" t="s">
        <v>46</v>
      </c>
      <c r="G30" s="37">
        <v>44888.0</v>
      </c>
      <c r="H30" s="352" t="s">
        <v>31</v>
      </c>
      <c r="I30" s="353" t="s">
        <v>31</v>
      </c>
      <c r="J30" s="38" t="s">
        <v>36</v>
      </c>
      <c r="K30" s="37">
        <v>44889.0</v>
      </c>
      <c r="L30" s="369" t="s">
        <v>580</v>
      </c>
      <c r="M30" s="354" t="s">
        <v>138</v>
      </c>
      <c r="N30" s="38" t="s">
        <v>37</v>
      </c>
      <c r="O30" s="37">
        <v>44890.0</v>
      </c>
      <c r="P30" s="36" t="s">
        <v>25</v>
      </c>
      <c r="Q30" s="291" t="s">
        <v>25</v>
      </c>
      <c r="R30" s="370" t="s">
        <v>40</v>
      </c>
      <c r="S30" s="37">
        <v>44891.0</v>
      </c>
      <c r="T30" s="369" t="s">
        <v>581</v>
      </c>
      <c r="U30" s="354" t="s">
        <v>106</v>
      </c>
      <c r="V30" s="370" t="s">
        <v>43</v>
      </c>
      <c r="W30" s="37">
        <v>44892.0</v>
      </c>
      <c r="X30" s="369" t="s">
        <v>581</v>
      </c>
      <c r="Y30" s="354" t="s">
        <v>106</v>
      </c>
      <c r="Z30" s="38" t="s">
        <v>44</v>
      </c>
      <c r="AA30" s="37">
        <v>44886.0</v>
      </c>
      <c r="AB30" s="38" t="s">
        <v>25</v>
      </c>
      <c r="AC30" s="108" t="s">
        <v>25</v>
      </c>
    </row>
    <row r="31">
      <c r="A31" s="68"/>
      <c r="D31" s="68"/>
      <c r="J31" s="70"/>
      <c r="K31" s="71"/>
      <c r="L31" s="51"/>
      <c r="M31" s="51"/>
      <c r="N31" s="70"/>
      <c r="O31" s="68"/>
      <c r="P31" s="51"/>
      <c r="Q31" s="51"/>
    </row>
    <row r="32">
      <c r="A32" s="68" t="s">
        <v>54</v>
      </c>
      <c r="D32" s="68" t="s">
        <v>586</v>
      </c>
      <c r="J32" s="70"/>
      <c r="K32" s="71"/>
      <c r="L32" s="51"/>
      <c r="M32" s="51"/>
      <c r="N32" s="70"/>
      <c r="O32" s="68" t="s">
        <v>0</v>
      </c>
      <c r="P32" s="51"/>
      <c r="Q32" s="51"/>
    </row>
    <row r="33">
      <c r="A33" s="68" t="s">
        <v>403</v>
      </c>
      <c r="D33" s="68" t="s">
        <v>541</v>
      </c>
    </row>
    <row r="34">
      <c r="A34" s="68" t="s">
        <v>69</v>
      </c>
      <c r="D34" s="68" t="s">
        <v>166</v>
      </c>
    </row>
    <row r="35">
      <c r="A35" s="68" t="s">
        <v>52</v>
      </c>
      <c r="D35" s="68" t="s">
        <v>168</v>
      </c>
      <c r="Y35" s="373"/>
      <c r="Z35" s="373"/>
    </row>
    <row r="36">
      <c r="A36" s="68" t="s">
        <v>18</v>
      </c>
      <c r="D36" s="68" t="s">
        <v>557</v>
      </c>
    </row>
    <row r="37">
      <c r="A37" s="153" t="s">
        <v>501</v>
      </c>
      <c r="B37" s="153"/>
      <c r="C37" s="153"/>
      <c r="D37" s="152" t="s">
        <v>546</v>
      </c>
      <c r="E37" s="153"/>
      <c r="F37" s="153"/>
    </row>
    <row r="38">
      <c r="A38" s="153" t="s">
        <v>123</v>
      </c>
      <c r="B38" s="153"/>
      <c r="C38" s="153"/>
      <c r="D38" s="152" t="s">
        <v>168</v>
      </c>
      <c r="E38" s="153"/>
      <c r="F38" s="153"/>
    </row>
    <row r="39">
      <c r="A39" s="153" t="s">
        <v>82</v>
      </c>
      <c r="B39" s="153"/>
      <c r="C39" s="153"/>
      <c r="D39" s="152" t="s">
        <v>569</v>
      </c>
      <c r="E39" s="153"/>
      <c r="F39" s="153"/>
    </row>
    <row r="40">
      <c r="A40" s="152" t="s">
        <v>45</v>
      </c>
      <c r="B40" s="153"/>
      <c r="C40" s="153"/>
      <c r="D40" s="152" t="s">
        <v>598</v>
      </c>
      <c r="E40" s="236"/>
      <c r="F40" s="153"/>
    </row>
    <row r="41">
      <c r="A41" s="152" t="s">
        <v>176</v>
      </c>
      <c r="B41" s="153"/>
      <c r="C41" s="153"/>
      <c r="D41" s="152" t="s">
        <v>541</v>
      </c>
      <c r="E41" s="236"/>
      <c r="F41" s="153"/>
    </row>
    <row r="42">
      <c r="A42" s="153"/>
      <c r="B42" s="153"/>
      <c r="C42" s="153"/>
      <c r="D42" s="153"/>
      <c r="E42" s="236"/>
      <c r="F42" s="153"/>
    </row>
    <row r="43">
      <c r="A43" s="153"/>
      <c r="B43" s="153"/>
      <c r="C43" s="153"/>
      <c r="D43" s="153" t="s">
        <v>1</v>
      </c>
      <c r="E43" s="136">
        <v>40.5</v>
      </c>
      <c r="F43" s="117"/>
    </row>
    <row r="44">
      <c r="A44" s="153"/>
      <c r="B44" s="153"/>
      <c r="C44" s="153"/>
      <c r="D44" s="153" t="s">
        <v>547</v>
      </c>
      <c r="E44" s="136">
        <v>50.0</v>
      </c>
      <c r="F44" s="153"/>
    </row>
    <row r="45">
      <c r="A45" s="153"/>
      <c r="B45" s="153"/>
      <c r="C45" s="153"/>
      <c r="D45" s="153" t="s">
        <v>31</v>
      </c>
      <c r="E45" s="152"/>
      <c r="F45" s="153"/>
    </row>
    <row r="46">
      <c r="A46" s="153"/>
      <c r="B46" s="153"/>
      <c r="C46" s="153"/>
      <c r="D46" s="153" t="s">
        <v>23</v>
      </c>
      <c r="E46" s="136">
        <v>71.0</v>
      </c>
      <c r="F46" s="153"/>
    </row>
    <row r="47">
      <c r="A47" s="153"/>
      <c r="B47" s="153"/>
      <c r="C47" s="153"/>
      <c r="D47" s="152" t="s">
        <v>49</v>
      </c>
      <c r="E47" s="380">
        <v>14.0</v>
      </c>
      <c r="F47" s="153"/>
    </row>
  </sheetData>
  <mergeCells count="9">
    <mergeCell ref="D20:E20"/>
    <mergeCell ref="D27:E27"/>
    <mergeCell ref="D1:E1"/>
    <mergeCell ref="T1:U1"/>
    <mergeCell ref="D6:E6"/>
    <mergeCell ref="T6:U6"/>
    <mergeCell ref="D12:E12"/>
    <mergeCell ref="T12:U12"/>
    <mergeCell ref="T20:U20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8" max="8" width="8.38"/>
    <col customWidth="1" min="9" max="9" width="8.0"/>
    <col customWidth="1" min="10" max="10" width="6.88"/>
    <col customWidth="1" min="11" max="11" width="7.75"/>
    <col customWidth="1" min="12" max="12" width="12.25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 hidden="1">
      <c r="A3" s="338">
        <v>44880.0</v>
      </c>
      <c r="B3" s="68" t="s">
        <v>52</v>
      </c>
      <c r="C3" s="68" t="s">
        <v>499</v>
      </c>
      <c r="D3" s="341" t="s">
        <v>509</v>
      </c>
      <c r="E3" s="338">
        <v>44881.0</v>
      </c>
      <c r="F3" s="339">
        <v>0.0</v>
      </c>
      <c r="G3" s="339">
        <v>0.3333333333333333</v>
      </c>
      <c r="H3" s="68">
        <v>8.0</v>
      </c>
      <c r="I3" s="68">
        <v>0.0</v>
      </c>
      <c r="J3" s="68">
        <v>2.0</v>
      </c>
      <c r="K3" s="68">
        <v>6.0</v>
      </c>
    </row>
    <row r="4" hidden="1">
      <c r="A4" s="338">
        <v>44880.0</v>
      </c>
      <c r="B4" s="68" t="s">
        <v>50</v>
      </c>
      <c r="C4" s="68" t="s">
        <v>23</v>
      </c>
      <c r="D4" s="341" t="s">
        <v>509</v>
      </c>
      <c r="E4" s="338">
        <v>44881.0</v>
      </c>
      <c r="F4" s="339">
        <v>0.0625</v>
      </c>
      <c r="G4" s="339">
        <v>0.2916666666666667</v>
      </c>
      <c r="H4" s="68">
        <v>5.5</v>
      </c>
      <c r="I4" s="68">
        <v>0.0</v>
      </c>
      <c r="J4" s="68">
        <v>1.0</v>
      </c>
      <c r="K4" s="68">
        <v>4.5</v>
      </c>
    </row>
    <row r="5" hidden="1">
      <c r="A5" s="338">
        <v>44880.0</v>
      </c>
      <c r="B5" s="68" t="s">
        <v>123</v>
      </c>
      <c r="C5" s="68" t="s">
        <v>23</v>
      </c>
      <c r="D5" s="341" t="s">
        <v>509</v>
      </c>
      <c r="E5" s="338">
        <v>44881.0</v>
      </c>
      <c r="F5" s="68">
        <v>0.0</v>
      </c>
      <c r="G5" s="68">
        <v>0.0</v>
      </c>
      <c r="H5" s="68">
        <v>0.0</v>
      </c>
      <c r="I5" s="68">
        <v>0.0</v>
      </c>
      <c r="J5" s="68">
        <v>0.0</v>
      </c>
      <c r="K5" s="68">
        <v>0.0</v>
      </c>
      <c r="L5" s="68" t="s">
        <v>25</v>
      </c>
    </row>
    <row r="6" hidden="1">
      <c r="A6" s="338">
        <v>44880.0</v>
      </c>
      <c r="B6" s="68" t="s">
        <v>501</v>
      </c>
      <c r="C6" s="68" t="s">
        <v>23</v>
      </c>
      <c r="D6" s="341" t="s">
        <v>509</v>
      </c>
      <c r="E6" s="338">
        <v>44881.0</v>
      </c>
      <c r="F6" s="68">
        <v>0.0</v>
      </c>
      <c r="G6" s="68">
        <v>0.0</v>
      </c>
      <c r="H6" s="68">
        <v>0.0</v>
      </c>
      <c r="I6" s="68">
        <v>0.0</v>
      </c>
      <c r="J6" s="68">
        <v>0.0</v>
      </c>
      <c r="K6" s="68">
        <v>0.0</v>
      </c>
      <c r="L6" s="68" t="s">
        <v>25</v>
      </c>
    </row>
    <row r="7">
      <c r="A7" s="338">
        <v>44880.0</v>
      </c>
      <c r="B7" s="68" t="s">
        <v>45</v>
      </c>
      <c r="C7" s="68" t="s">
        <v>23</v>
      </c>
      <c r="D7" s="341" t="s">
        <v>509</v>
      </c>
      <c r="E7" s="338">
        <v>44881.0</v>
      </c>
      <c r="F7" s="339">
        <v>0.2916666666666667</v>
      </c>
      <c r="G7" s="339">
        <v>0.5</v>
      </c>
      <c r="H7" s="68">
        <v>5.0</v>
      </c>
      <c r="I7" s="68">
        <v>0.0</v>
      </c>
      <c r="J7" s="68">
        <v>5.0</v>
      </c>
      <c r="K7" s="68">
        <v>0.0</v>
      </c>
    </row>
    <row r="8" hidden="1">
      <c r="A8" s="338">
        <v>44880.0</v>
      </c>
      <c r="B8" s="68" t="s">
        <v>403</v>
      </c>
      <c r="C8" s="68" t="s">
        <v>85</v>
      </c>
      <c r="D8" s="341" t="s">
        <v>509</v>
      </c>
      <c r="E8" s="338">
        <v>44881.0</v>
      </c>
      <c r="F8" s="68">
        <v>0.0</v>
      </c>
      <c r="G8" s="68">
        <v>0.0</v>
      </c>
      <c r="H8" s="68">
        <v>0.0</v>
      </c>
      <c r="I8" s="68">
        <v>0.0</v>
      </c>
      <c r="J8" s="68">
        <v>0.0</v>
      </c>
      <c r="K8" s="68">
        <v>0.0</v>
      </c>
      <c r="L8" s="68" t="s">
        <v>25</v>
      </c>
    </row>
    <row r="9" hidden="1">
      <c r="A9" s="338">
        <v>44880.0</v>
      </c>
      <c r="B9" s="68" t="s">
        <v>82</v>
      </c>
      <c r="C9" s="68" t="s">
        <v>85</v>
      </c>
      <c r="D9" s="341" t="s">
        <v>509</v>
      </c>
      <c r="E9" s="338">
        <v>44881.0</v>
      </c>
      <c r="F9" s="339">
        <v>0.2708333333333333</v>
      </c>
      <c r="G9" s="339">
        <v>0.5625</v>
      </c>
      <c r="H9" s="68">
        <v>7.0</v>
      </c>
      <c r="I9" s="68">
        <v>0.0</v>
      </c>
      <c r="J9" s="68">
        <v>7.0</v>
      </c>
      <c r="K9" s="68">
        <v>0.0</v>
      </c>
    </row>
    <row r="10" hidden="1">
      <c r="A10" s="338">
        <v>44880.0</v>
      </c>
      <c r="B10" s="68" t="s">
        <v>69</v>
      </c>
      <c r="C10" s="68" t="s">
        <v>85</v>
      </c>
      <c r="D10" s="341" t="s">
        <v>509</v>
      </c>
      <c r="E10" s="338">
        <v>44881.0</v>
      </c>
      <c r="F10" s="339">
        <v>0.25</v>
      </c>
      <c r="G10" s="339">
        <v>0.5833333333333334</v>
      </c>
      <c r="H10" s="68">
        <v>8.0</v>
      </c>
      <c r="I10" s="68">
        <v>0.0</v>
      </c>
      <c r="J10" s="68">
        <v>8.0</v>
      </c>
      <c r="K10" s="68">
        <v>0.0</v>
      </c>
    </row>
    <row r="11" ht="16.5" hidden="1" customHeight="1">
      <c r="A11" s="338">
        <v>44881.0</v>
      </c>
      <c r="B11" s="68" t="s">
        <v>50</v>
      </c>
      <c r="C11" s="68" t="s">
        <v>85</v>
      </c>
      <c r="D11" s="341" t="s">
        <v>509</v>
      </c>
      <c r="E11" s="338">
        <v>44881.0</v>
      </c>
      <c r="F11" s="339">
        <v>0.9583333333333334</v>
      </c>
      <c r="G11" s="339">
        <v>0.25</v>
      </c>
      <c r="H11" s="68">
        <v>7.0</v>
      </c>
      <c r="I11" s="68">
        <v>0.0</v>
      </c>
      <c r="J11" s="68">
        <v>0.0</v>
      </c>
      <c r="K11" s="68">
        <v>7.0</v>
      </c>
    </row>
    <row r="12" ht="16.5" hidden="1" customHeight="1">
      <c r="A12" s="338">
        <v>44881.0</v>
      </c>
      <c r="B12" s="68" t="s">
        <v>54</v>
      </c>
      <c r="C12" s="68" t="s">
        <v>85</v>
      </c>
      <c r="D12" s="341" t="s">
        <v>509</v>
      </c>
      <c r="E12" s="338">
        <v>44881.0</v>
      </c>
      <c r="F12" s="68">
        <v>0.0</v>
      </c>
      <c r="G12" s="68">
        <v>0.0</v>
      </c>
      <c r="H12" s="68">
        <v>0.0</v>
      </c>
      <c r="I12" s="68">
        <v>0.0</v>
      </c>
      <c r="J12" s="68">
        <v>0.0</v>
      </c>
      <c r="K12" s="68">
        <v>0.0</v>
      </c>
      <c r="L12" s="68" t="s">
        <v>25</v>
      </c>
    </row>
    <row r="13" hidden="1">
      <c r="A13" s="338">
        <v>44881.0</v>
      </c>
      <c r="B13" s="68" t="s">
        <v>18</v>
      </c>
      <c r="C13" s="68" t="s">
        <v>1</v>
      </c>
      <c r="D13" s="341" t="s">
        <v>509</v>
      </c>
      <c r="E13" s="338">
        <v>44881.0</v>
      </c>
      <c r="F13" s="339">
        <v>0.9791666666666666</v>
      </c>
      <c r="G13" s="339">
        <v>0.16666666666666666</v>
      </c>
      <c r="H13" s="68">
        <v>4.5</v>
      </c>
      <c r="I13" s="68">
        <v>0.0</v>
      </c>
      <c r="J13" s="68">
        <v>0.0</v>
      </c>
      <c r="K13" s="68">
        <v>4.5</v>
      </c>
    </row>
    <row r="14" hidden="1">
      <c r="A14" s="338">
        <v>44881.0</v>
      </c>
      <c r="B14" s="68" t="s">
        <v>50</v>
      </c>
      <c r="C14" s="68" t="s">
        <v>49</v>
      </c>
      <c r="D14" s="341" t="s">
        <v>510</v>
      </c>
      <c r="E14" s="338">
        <v>44882.0</v>
      </c>
      <c r="F14" s="339">
        <v>0.25</v>
      </c>
      <c r="G14" s="339">
        <v>0.3333333333333333</v>
      </c>
      <c r="H14" s="68">
        <v>2.0</v>
      </c>
      <c r="I14" s="68">
        <v>1.0</v>
      </c>
      <c r="J14" s="68">
        <v>1.0</v>
      </c>
      <c r="K14" s="68">
        <v>0.0</v>
      </c>
      <c r="L14" s="68" t="s">
        <v>60</v>
      </c>
    </row>
    <row r="15" hidden="1">
      <c r="A15" s="338">
        <v>44881.0</v>
      </c>
      <c r="B15" s="68" t="s">
        <v>52</v>
      </c>
      <c r="C15" s="68" t="s">
        <v>499</v>
      </c>
      <c r="D15" s="341" t="s">
        <v>510</v>
      </c>
      <c r="E15" s="338">
        <v>44882.0</v>
      </c>
      <c r="F15" s="339">
        <v>0.0</v>
      </c>
      <c r="G15" s="339">
        <v>0.4166666666666667</v>
      </c>
      <c r="H15" s="68">
        <v>10.0</v>
      </c>
      <c r="I15" s="68">
        <v>2.0</v>
      </c>
      <c r="J15" s="68">
        <v>2.0</v>
      </c>
      <c r="K15" s="68">
        <v>6.0</v>
      </c>
    </row>
    <row r="16" hidden="1">
      <c r="A16" s="338">
        <v>44881.0</v>
      </c>
      <c r="B16" s="68" t="s">
        <v>123</v>
      </c>
      <c r="C16" s="68" t="s">
        <v>23</v>
      </c>
      <c r="D16" s="341" t="s">
        <v>510</v>
      </c>
      <c r="E16" s="338">
        <v>44882.0</v>
      </c>
      <c r="F16" s="339">
        <v>0.0625</v>
      </c>
      <c r="G16" s="339">
        <v>0.2916666666666667</v>
      </c>
      <c r="H16" s="68">
        <v>5.5</v>
      </c>
      <c r="I16" s="68">
        <v>0.0</v>
      </c>
      <c r="J16" s="68">
        <v>1.0</v>
      </c>
      <c r="K16" s="68">
        <v>4.5</v>
      </c>
    </row>
    <row r="17" hidden="1">
      <c r="A17" s="338">
        <v>44881.0</v>
      </c>
      <c r="B17" s="68" t="s">
        <v>501</v>
      </c>
      <c r="C17" s="68" t="s">
        <v>23</v>
      </c>
      <c r="D17" s="341" t="s">
        <v>510</v>
      </c>
      <c r="E17" s="338">
        <v>44882.0</v>
      </c>
      <c r="F17" s="339">
        <v>0.2916666666666667</v>
      </c>
      <c r="G17" s="339">
        <v>0.5</v>
      </c>
      <c r="H17" s="68">
        <v>5.0</v>
      </c>
      <c r="I17" s="68">
        <v>0.0</v>
      </c>
      <c r="J17" s="68">
        <v>5.0</v>
      </c>
      <c r="K17" s="68">
        <v>0.0</v>
      </c>
    </row>
    <row r="18">
      <c r="A18" s="338">
        <v>44881.0</v>
      </c>
      <c r="B18" s="68" t="s">
        <v>45</v>
      </c>
      <c r="C18" s="68" t="s">
        <v>1</v>
      </c>
      <c r="D18" s="341" t="s">
        <v>510</v>
      </c>
      <c r="E18" s="338">
        <v>44882.0</v>
      </c>
      <c r="F18" s="68">
        <v>0.0</v>
      </c>
      <c r="G18" s="68">
        <v>0.0</v>
      </c>
      <c r="H18" s="68">
        <v>0.0</v>
      </c>
      <c r="I18" s="68">
        <v>0.0</v>
      </c>
      <c r="J18" s="68">
        <v>0.0</v>
      </c>
      <c r="K18" s="68">
        <v>0.0</v>
      </c>
      <c r="L18" s="68" t="s">
        <v>25</v>
      </c>
    </row>
    <row r="19" hidden="1">
      <c r="A19" s="338">
        <v>44881.0</v>
      </c>
      <c r="B19" s="68" t="s">
        <v>403</v>
      </c>
      <c r="C19" s="68" t="s">
        <v>85</v>
      </c>
      <c r="D19" s="341" t="s">
        <v>510</v>
      </c>
      <c r="E19" s="338">
        <v>44882.0</v>
      </c>
      <c r="F19" s="339">
        <v>0.25</v>
      </c>
      <c r="G19" s="339">
        <v>0.5833333333333334</v>
      </c>
      <c r="H19" s="68">
        <v>8.0</v>
      </c>
      <c r="I19" s="68">
        <v>0.0</v>
      </c>
      <c r="J19" s="68">
        <v>8.0</v>
      </c>
      <c r="K19" s="68">
        <v>0.0</v>
      </c>
    </row>
    <row r="20" hidden="1">
      <c r="A20" s="338">
        <v>44881.0</v>
      </c>
      <c r="B20" s="68" t="s">
        <v>82</v>
      </c>
      <c r="C20" s="68" t="s">
        <v>85</v>
      </c>
      <c r="D20" s="341" t="s">
        <v>510</v>
      </c>
      <c r="E20" s="338">
        <v>44882.0</v>
      </c>
      <c r="F20" s="68">
        <v>0.0</v>
      </c>
      <c r="G20" s="68">
        <v>0.0</v>
      </c>
      <c r="H20" s="68">
        <v>0.0</v>
      </c>
      <c r="I20" s="68">
        <v>0.0</v>
      </c>
      <c r="J20" s="68">
        <v>0.0</v>
      </c>
      <c r="K20" s="68">
        <v>0.0</v>
      </c>
      <c r="L20" s="68" t="s">
        <v>25</v>
      </c>
    </row>
    <row r="21" hidden="1">
      <c r="A21" s="338">
        <v>44881.0</v>
      </c>
      <c r="B21" s="68" t="s">
        <v>88</v>
      </c>
      <c r="C21" s="68" t="s">
        <v>60</v>
      </c>
      <c r="D21" s="341" t="s">
        <v>510</v>
      </c>
      <c r="E21" s="338">
        <v>44882.0</v>
      </c>
      <c r="F21" s="339">
        <v>0.20833333333333334</v>
      </c>
      <c r="G21" s="339">
        <v>0.375</v>
      </c>
      <c r="H21" s="68">
        <v>4.0</v>
      </c>
      <c r="I21" s="68">
        <v>0.0</v>
      </c>
      <c r="J21" s="68">
        <v>3.0</v>
      </c>
      <c r="K21" s="68">
        <v>1.0</v>
      </c>
    </row>
    <row r="22" hidden="1">
      <c r="A22" s="338">
        <v>44881.0</v>
      </c>
      <c r="B22" s="68" t="s">
        <v>69</v>
      </c>
      <c r="C22" s="68" t="s">
        <v>49</v>
      </c>
      <c r="D22" s="341" t="s">
        <v>510</v>
      </c>
      <c r="E22" s="338">
        <v>44882.0</v>
      </c>
      <c r="F22" s="339">
        <v>0.20833333333333334</v>
      </c>
      <c r="G22" s="339">
        <v>0.375</v>
      </c>
      <c r="H22" s="68">
        <v>4.0</v>
      </c>
      <c r="I22" s="68">
        <v>0.0</v>
      </c>
      <c r="J22" s="68">
        <v>3.0</v>
      </c>
      <c r="K22" s="68">
        <v>1.0</v>
      </c>
    </row>
    <row r="23" hidden="1">
      <c r="A23" s="338">
        <v>44881.0</v>
      </c>
      <c r="B23" s="68" t="s">
        <v>69</v>
      </c>
      <c r="C23" s="68" t="s">
        <v>85</v>
      </c>
      <c r="D23" s="341" t="s">
        <v>510</v>
      </c>
      <c r="E23" s="338">
        <v>44882.0</v>
      </c>
      <c r="F23" s="339">
        <v>0.375</v>
      </c>
      <c r="G23" s="339">
        <v>0.5625</v>
      </c>
      <c r="H23" s="68">
        <v>4.5</v>
      </c>
      <c r="I23" s="68">
        <v>0.5</v>
      </c>
      <c r="J23" s="68">
        <v>4.0</v>
      </c>
      <c r="K23" s="68">
        <v>0.0</v>
      </c>
    </row>
    <row r="24" hidden="1">
      <c r="A24" s="338">
        <v>44882.0</v>
      </c>
      <c r="B24" s="68" t="s">
        <v>50</v>
      </c>
      <c r="C24" s="68" t="s">
        <v>85</v>
      </c>
      <c r="D24" s="341" t="s">
        <v>510</v>
      </c>
      <c r="E24" s="338">
        <v>44882.0</v>
      </c>
      <c r="F24" s="339">
        <v>0.9583333333333334</v>
      </c>
      <c r="G24" s="339">
        <v>0.25</v>
      </c>
      <c r="H24" s="68">
        <v>7.0</v>
      </c>
      <c r="I24" s="68">
        <v>0.0</v>
      </c>
      <c r="J24" s="68">
        <v>0.0</v>
      </c>
      <c r="K24" s="68">
        <v>7.0</v>
      </c>
    </row>
    <row r="25" hidden="1">
      <c r="A25" s="338">
        <v>44882.0</v>
      </c>
      <c r="B25" s="68" t="s">
        <v>54</v>
      </c>
      <c r="C25" s="68" t="s">
        <v>85</v>
      </c>
      <c r="D25" s="341" t="s">
        <v>510</v>
      </c>
      <c r="E25" s="338">
        <v>44882.0</v>
      </c>
      <c r="F25" s="68">
        <v>0.0</v>
      </c>
      <c r="G25" s="68">
        <v>0.0</v>
      </c>
      <c r="H25" s="68">
        <v>0.0</v>
      </c>
      <c r="I25" s="68">
        <v>0.0</v>
      </c>
      <c r="J25" s="68">
        <v>0.0</v>
      </c>
      <c r="K25" s="68">
        <v>0.0</v>
      </c>
      <c r="L25" s="68" t="s">
        <v>25</v>
      </c>
    </row>
    <row r="26" hidden="1">
      <c r="A26" s="338">
        <v>44882.0</v>
      </c>
      <c r="B26" s="68" t="s">
        <v>18</v>
      </c>
      <c r="C26" s="68" t="s">
        <v>1</v>
      </c>
      <c r="D26" s="341" t="s">
        <v>510</v>
      </c>
      <c r="E26" s="338">
        <v>44882.0</v>
      </c>
      <c r="F26" s="339">
        <v>0.9791666666666666</v>
      </c>
      <c r="G26" s="339">
        <v>0.25</v>
      </c>
      <c r="H26" s="68">
        <v>6.5</v>
      </c>
      <c r="I26" s="68">
        <v>0.0</v>
      </c>
      <c r="J26" s="68">
        <v>0.0</v>
      </c>
      <c r="K26" s="68">
        <v>6.5</v>
      </c>
    </row>
    <row r="27" hidden="1">
      <c r="A27" s="338">
        <v>44882.0</v>
      </c>
      <c r="B27" s="68" t="s">
        <v>50</v>
      </c>
      <c r="C27" s="68" t="s">
        <v>49</v>
      </c>
      <c r="D27" s="341" t="s">
        <v>512</v>
      </c>
      <c r="E27" s="338">
        <v>44883.0</v>
      </c>
      <c r="F27" s="339">
        <v>0.25</v>
      </c>
      <c r="G27" s="339">
        <v>0.3333333333333333</v>
      </c>
      <c r="H27" s="68">
        <v>2.0</v>
      </c>
      <c r="I27" s="68">
        <v>1.0</v>
      </c>
      <c r="J27" s="68">
        <v>1.0</v>
      </c>
      <c r="K27" s="68">
        <v>0.0</v>
      </c>
      <c r="L27" s="68" t="s">
        <v>60</v>
      </c>
    </row>
    <row r="28" hidden="1">
      <c r="A28" s="338">
        <v>44882.0</v>
      </c>
      <c r="B28" s="68" t="s">
        <v>52</v>
      </c>
      <c r="C28" s="68" t="s">
        <v>499</v>
      </c>
      <c r="D28" s="341" t="s">
        <v>512</v>
      </c>
      <c r="E28" s="338">
        <v>44883.0</v>
      </c>
      <c r="F28" s="339">
        <v>0.0</v>
      </c>
      <c r="G28" s="339">
        <v>0.4166666666666667</v>
      </c>
      <c r="H28" s="68">
        <v>10.0</v>
      </c>
      <c r="I28" s="68">
        <v>2.0</v>
      </c>
      <c r="J28" s="68">
        <v>2.0</v>
      </c>
      <c r="K28" s="68">
        <v>6.0</v>
      </c>
    </row>
    <row r="29" hidden="1">
      <c r="A29" s="338">
        <v>44882.0</v>
      </c>
      <c r="B29" s="68" t="s">
        <v>123</v>
      </c>
      <c r="C29" s="68" t="s">
        <v>23</v>
      </c>
      <c r="D29" s="341" t="s">
        <v>512</v>
      </c>
      <c r="E29" s="338">
        <v>44883.0</v>
      </c>
      <c r="F29" s="339">
        <v>0.0625</v>
      </c>
      <c r="G29" s="339">
        <v>0.2916666666666667</v>
      </c>
      <c r="H29" s="68">
        <v>5.5</v>
      </c>
      <c r="I29" s="68">
        <v>0.0</v>
      </c>
      <c r="J29" s="68">
        <v>1.0</v>
      </c>
      <c r="K29" s="68">
        <v>4.5</v>
      </c>
    </row>
    <row r="30" ht="16.5" hidden="1" customHeight="1">
      <c r="A30" s="338">
        <v>44882.0</v>
      </c>
      <c r="B30" s="68" t="s">
        <v>501</v>
      </c>
      <c r="C30" s="68" t="s">
        <v>23</v>
      </c>
      <c r="D30" s="341" t="s">
        <v>512</v>
      </c>
      <c r="E30" s="338">
        <v>44883.0</v>
      </c>
      <c r="F30" s="339">
        <v>0.2916666666666667</v>
      </c>
      <c r="G30" s="339">
        <v>0.5</v>
      </c>
      <c r="H30" s="68">
        <v>5.0</v>
      </c>
      <c r="I30" s="68">
        <v>0.0</v>
      </c>
      <c r="J30" s="68">
        <v>5.0</v>
      </c>
      <c r="K30" s="68">
        <v>0.0</v>
      </c>
    </row>
    <row r="31">
      <c r="A31" s="338">
        <v>44882.0</v>
      </c>
      <c r="B31" s="68" t="s">
        <v>45</v>
      </c>
      <c r="C31" s="68" t="s">
        <v>1</v>
      </c>
      <c r="D31" s="341" t="s">
        <v>512</v>
      </c>
      <c r="E31" s="338">
        <v>44883.0</v>
      </c>
      <c r="F31" s="339">
        <v>0.25</v>
      </c>
      <c r="G31" s="339">
        <v>0.5</v>
      </c>
      <c r="H31" s="68">
        <v>6.0</v>
      </c>
      <c r="I31" s="68">
        <v>0.0</v>
      </c>
      <c r="J31" s="68">
        <v>6.0</v>
      </c>
      <c r="K31" s="68">
        <v>0.0</v>
      </c>
    </row>
    <row r="32" hidden="1">
      <c r="A32" s="338">
        <v>44882.0</v>
      </c>
      <c r="B32" s="68" t="s">
        <v>403</v>
      </c>
      <c r="C32" s="68" t="s">
        <v>85</v>
      </c>
      <c r="D32" s="341" t="s">
        <v>512</v>
      </c>
      <c r="E32" s="338">
        <v>44883.0</v>
      </c>
      <c r="F32" s="339">
        <v>0.25</v>
      </c>
      <c r="G32" s="339">
        <v>0.5833333333333334</v>
      </c>
      <c r="H32" s="68">
        <v>8.0</v>
      </c>
      <c r="I32" s="68">
        <v>0.0</v>
      </c>
      <c r="J32" s="68">
        <v>8.0</v>
      </c>
      <c r="K32" s="68">
        <v>0.0</v>
      </c>
    </row>
    <row r="33" hidden="1">
      <c r="A33" s="338">
        <v>44882.0</v>
      </c>
      <c r="B33" s="68" t="s">
        <v>82</v>
      </c>
      <c r="C33" s="68" t="s">
        <v>85</v>
      </c>
      <c r="D33" s="341" t="s">
        <v>512</v>
      </c>
      <c r="E33" s="338">
        <v>44883.0</v>
      </c>
      <c r="F33" s="68">
        <v>0.0</v>
      </c>
      <c r="G33" s="68">
        <v>0.0</v>
      </c>
      <c r="H33" s="68">
        <v>0.0</v>
      </c>
      <c r="I33" s="68">
        <v>0.0</v>
      </c>
      <c r="J33" s="68">
        <v>0.0</v>
      </c>
      <c r="K33" s="68">
        <v>0.0</v>
      </c>
      <c r="L33" s="68" t="s">
        <v>25</v>
      </c>
    </row>
    <row r="34" hidden="1">
      <c r="A34" s="338">
        <v>44882.0</v>
      </c>
      <c r="B34" s="68" t="s">
        <v>88</v>
      </c>
      <c r="C34" s="68" t="s">
        <v>60</v>
      </c>
      <c r="D34" s="341" t="s">
        <v>512</v>
      </c>
      <c r="E34" s="338">
        <v>44883.0</v>
      </c>
      <c r="F34" s="339">
        <v>0.20833333333333334</v>
      </c>
      <c r="G34" s="339">
        <v>0.375</v>
      </c>
      <c r="H34" s="68">
        <v>4.0</v>
      </c>
      <c r="I34" s="68">
        <v>0.0</v>
      </c>
      <c r="J34" s="68">
        <v>3.0</v>
      </c>
      <c r="K34" s="68">
        <v>1.0</v>
      </c>
      <c r="L34" s="68" t="s">
        <v>60</v>
      </c>
    </row>
    <row r="35" hidden="1">
      <c r="A35" s="338">
        <v>44882.0</v>
      </c>
      <c r="B35" s="68" t="s">
        <v>69</v>
      </c>
      <c r="C35" s="68" t="s">
        <v>49</v>
      </c>
      <c r="D35" s="341" t="s">
        <v>512</v>
      </c>
      <c r="E35" s="338">
        <v>44883.0</v>
      </c>
      <c r="F35" s="339">
        <v>0.20833333333333334</v>
      </c>
      <c r="G35" s="339">
        <v>0.375</v>
      </c>
      <c r="H35" s="68">
        <v>4.0</v>
      </c>
      <c r="I35" s="68">
        <v>0.0</v>
      </c>
      <c r="J35" s="68">
        <v>3.0</v>
      </c>
      <c r="K35" s="68">
        <v>1.0</v>
      </c>
    </row>
    <row r="36" hidden="1">
      <c r="A36" s="338">
        <v>44882.0</v>
      </c>
      <c r="B36" s="68" t="s">
        <v>69</v>
      </c>
      <c r="C36" s="68" t="s">
        <v>85</v>
      </c>
      <c r="D36" s="341" t="s">
        <v>512</v>
      </c>
      <c r="E36" s="338">
        <v>44882.0</v>
      </c>
      <c r="F36" s="339">
        <v>0.375</v>
      </c>
      <c r="G36" s="339">
        <v>0.5625</v>
      </c>
      <c r="H36" s="68">
        <v>4.5</v>
      </c>
      <c r="I36" s="68">
        <v>0.5</v>
      </c>
      <c r="J36" s="68">
        <v>4.0</v>
      </c>
      <c r="K36" s="68">
        <v>0.0</v>
      </c>
    </row>
    <row r="37" hidden="1">
      <c r="A37" s="338">
        <v>44883.0</v>
      </c>
      <c r="B37" s="68" t="s">
        <v>50</v>
      </c>
      <c r="C37" s="68" t="s">
        <v>85</v>
      </c>
      <c r="D37" s="341" t="s">
        <v>512</v>
      </c>
      <c r="E37" s="338">
        <v>44883.0</v>
      </c>
      <c r="F37" s="339">
        <v>0.9583333333333334</v>
      </c>
      <c r="G37" s="339">
        <v>0.2916666666666667</v>
      </c>
      <c r="H37" s="68">
        <v>8.0</v>
      </c>
      <c r="I37" s="68">
        <v>0.0</v>
      </c>
      <c r="J37" s="68">
        <v>1.0</v>
      </c>
      <c r="K37" s="68">
        <v>7.0</v>
      </c>
    </row>
    <row r="38" hidden="1">
      <c r="A38" s="338">
        <v>44883.0</v>
      </c>
      <c r="B38" s="68" t="s">
        <v>18</v>
      </c>
      <c r="C38" s="68" t="s">
        <v>1</v>
      </c>
      <c r="D38" s="341" t="s">
        <v>512</v>
      </c>
      <c r="E38" s="338">
        <v>44883.0</v>
      </c>
      <c r="F38" s="339">
        <v>0.9791666666666666</v>
      </c>
      <c r="G38" s="339">
        <v>0.25</v>
      </c>
      <c r="H38" s="68">
        <v>6.5</v>
      </c>
      <c r="I38" s="68">
        <v>0.0</v>
      </c>
      <c r="J38" s="68">
        <v>0.0</v>
      </c>
      <c r="K38" s="68">
        <v>6.5</v>
      </c>
    </row>
    <row r="39" hidden="1">
      <c r="A39" s="338">
        <v>44883.0</v>
      </c>
      <c r="B39" s="68" t="s">
        <v>54</v>
      </c>
      <c r="C39" s="68" t="s">
        <v>499</v>
      </c>
      <c r="D39" s="341" t="s">
        <v>513</v>
      </c>
      <c r="E39" s="338">
        <v>44884.0</v>
      </c>
      <c r="F39" s="339">
        <v>0.0</v>
      </c>
      <c r="G39" s="339">
        <v>0.3333333333333333</v>
      </c>
      <c r="H39" s="68">
        <v>8.0</v>
      </c>
      <c r="I39" s="68">
        <v>0.0</v>
      </c>
      <c r="J39" s="68">
        <v>2.0</v>
      </c>
      <c r="K39" s="68">
        <v>6.0</v>
      </c>
    </row>
    <row r="40" hidden="1">
      <c r="A40" s="338">
        <v>44883.0</v>
      </c>
      <c r="B40" s="68" t="s">
        <v>52</v>
      </c>
      <c r="C40" s="68" t="s">
        <v>499</v>
      </c>
      <c r="D40" s="341" t="s">
        <v>513</v>
      </c>
      <c r="E40" s="338">
        <v>44884.0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25</v>
      </c>
    </row>
    <row r="41" hidden="1">
      <c r="A41" s="338">
        <v>44883.0</v>
      </c>
      <c r="B41" s="68" t="s">
        <v>123</v>
      </c>
      <c r="C41" s="68" t="s">
        <v>23</v>
      </c>
      <c r="D41" s="341" t="s">
        <v>513</v>
      </c>
      <c r="E41" s="338">
        <v>44884.0</v>
      </c>
      <c r="F41" s="339">
        <v>0.0625</v>
      </c>
      <c r="G41" s="339">
        <v>0.2916666666666667</v>
      </c>
      <c r="H41" s="68">
        <v>5.5</v>
      </c>
      <c r="I41" s="68">
        <v>0.0</v>
      </c>
      <c r="J41" s="68">
        <v>1.0</v>
      </c>
      <c r="K41" s="68">
        <v>4.5</v>
      </c>
    </row>
    <row r="42" hidden="1">
      <c r="A42" s="338">
        <v>44883.0</v>
      </c>
      <c r="B42" s="68" t="s">
        <v>501</v>
      </c>
      <c r="C42" s="68" t="s">
        <v>23</v>
      </c>
      <c r="D42" s="341" t="s">
        <v>513</v>
      </c>
      <c r="E42" s="338">
        <v>44884.0</v>
      </c>
      <c r="F42" s="339">
        <v>0.2916666666666667</v>
      </c>
      <c r="G42" s="339">
        <v>0.5</v>
      </c>
      <c r="H42" s="68">
        <v>5.0</v>
      </c>
      <c r="I42" s="68">
        <v>0.0</v>
      </c>
      <c r="J42" s="68">
        <v>5.0</v>
      </c>
      <c r="K42" s="68">
        <v>0.0</v>
      </c>
    </row>
    <row r="43">
      <c r="A43" s="338">
        <v>44883.0</v>
      </c>
      <c r="B43" s="68" t="s">
        <v>45</v>
      </c>
      <c r="C43" s="68" t="s">
        <v>1</v>
      </c>
      <c r="D43" s="341" t="s">
        <v>513</v>
      </c>
      <c r="E43" s="338">
        <v>44884.0</v>
      </c>
      <c r="F43" s="339">
        <v>0.25</v>
      </c>
      <c r="G43" s="339">
        <v>0.5416666666666666</v>
      </c>
      <c r="H43" s="68">
        <v>7.0</v>
      </c>
      <c r="I43" s="68">
        <v>0.0</v>
      </c>
      <c r="J43" s="68">
        <v>7.0</v>
      </c>
      <c r="K43" s="68">
        <v>0.0</v>
      </c>
    </row>
    <row r="44" hidden="1">
      <c r="A44" s="338">
        <v>44883.0</v>
      </c>
      <c r="B44" s="68" t="s">
        <v>403</v>
      </c>
      <c r="C44" s="68" t="s">
        <v>85</v>
      </c>
      <c r="D44" s="341" t="s">
        <v>513</v>
      </c>
      <c r="E44" s="338">
        <v>44884.0</v>
      </c>
      <c r="F44" s="339">
        <v>0.2916666666666667</v>
      </c>
      <c r="G44" s="339">
        <v>0.625</v>
      </c>
      <c r="H44" s="68">
        <v>8.0</v>
      </c>
      <c r="I44" s="68">
        <v>0.0</v>
      </c>
      <c r="J44" s="68">
        <v>8.0</v>
      </c>
      <c r="K44" s="68">
        <v>0.0</v>
      </c>
    </row>
    <row r="45" hidden="1">
      <c r="A45" s="338">
        <v>44883.0</v>
      </c>
      <c r="B45" s="68" t="s">
        <v>82</v>
      </c>
      <c r="C45" s="68" t="s">
        <v>85</v>
      </c>
      <c r="D45" s="341" t="s">
        <v>513</v>
      </c>
      <c r="E45" s="338">
        <v>44884.0</v>
      </c>
      <c r="F45" s="339">
        <v>0.2708333333333333</v>
      </c>
      <c r="G45" s="339">
        <v>0.6041666666666666</v>
      </c>
      <c r="H45" s="68">
        <v>8.0</v>
      </c>
      <c r="I45" s="68">
        <v>0.0</v>
      </c>
      <c r="J45" s="68">
        <v>8.0</v>
      </c>
      <c r="K45" s="68">
        <v>0.0</v>
      </c>
    </row>
    <row r="46" hidden="1">
      <c r="A46" s="338">
        <v>44883.0</v>
      </c>
      <c r="B46" s="68" t="s">
        <v>88</v>
      </c>
      <c r="C46" s="68" t="s">
        <v>60</v>
      </c>
      <c r="D46" s="341" t="s">
        <v>513</v>
      </c>
      <c r="E46" s="338">
        <v>44884.0</v>
      </c>
      <c r="F46" s="339">
        <v>0.20833333333333334</v>
      </c>
      <c r="G46" s="339">
        <v>0.375</v>
      </c>
      <c r="H46" s="68">
        <v>4.0</v>
      </c>
      <c r="I46" s="68">
        <v>0.0</v>
      </c>
      <c r="J46" s="68">
        <v>3.0</v>
      </c>
      <c r="K46" s="68">
        <v>1.0</v>
      </c>
      <c r="L46" s="68" t="s">
        <v>60</v>
      </c>
    </row>
    <row r="47" hidden="1">
      <c r="A47" s="338">
        <v>44883.0</v>
      </c>
      <c r="B47" s="68" t="s">
        <v>50</v>
      </c>
      <c r="C47" s="68" t="s">
        <v>49</v>
      </c>
      <c r="D47" s="341" t="s">
        <v>513</v>
      </c>
      <c r="E47" s="338">
        <v>44884.0</v>
      </c>
      <c r="F47" s="339">
        <v>0.2916666666666667</v>
      </c>
      <c r="G47" s="339">
        <v>0.3333333333333333</v>
      </c>
      <c r="H47" s="68">
        <v>1.0</v>
      </c>
      <c r="I47" s="68">
        <v>1.0</v>
      </c>
      <c r="J47" s="68">
        <v>0.0</v>
      </c>
      <c r="K47" s="68">
        <v>0.0</v>
      </c>
      <c r="L47" s="68" t="s">
        <v>60</v>
      </c>
    </row>
    <row r="48" hidden="1">
      <c r="A48" s="338">
        <v>44883.0</v>
      </c>
      <c r="B48" s="68" t="s">
        <v>69</v>
      </c>
      <c r="C48" s="68" t="s">
        <v>49</v>
      </c>
      <c r="D48" s="341" t="s">
        <v>513</v>
      </c>
      <c r="E48" s="338">
        <v>44884.0</v>
      </c>
      <c r="F48" s="339">
        <v>0.20833333333333334</v>
      </c>
      <c r="G48" s="339">
        <v>0.4166666666666667</v>
      </c>
      <c r="H48" s="68">
        <v>5.0</v>
      </c>
      <c r="I48" s="68">
        <v>0.0</v>
      </c>
      <c r="J48" s="68">
        <v>4.0</v>
      </c>
      <c r="K48" s="68">
        <v>1.0</v>
      </c>
    </row>
    <row r="49" hidden="1">
      <c r="A49" s="338">
        <v>44884.0</v>
      </c>
      <c r="B49" s="68" t="s">
        <v>50</v>
      </c>
      <c r="C49" s="68" t="s">
        <v>85</v>
      </c>
      <c r="D49" s="341" t="s">
        <v>513</v>
      </c>
      <c r="E49" s="338">
        <v>44884.0</v>
      </c>
      <c r="F49" s="339">
        <v>0.9583333333333334</v>
      </c>
      <c r="G49" s="339">
        <v>0.2916666666666667</v>
      </c>
      <c r="H49" s="68">
        <v>8.0</v>
      </c>
      <c r="I49" s="68">
        <v>0.0</v>
      </c>
      <c r="J49" s="68">
        <v>1.0</v>
      </c>
      <c r="K49" s="68">
        <v>7.0</v>
      </c>
    </row>
    <row r="50" hidden="1">
      <c r="A50" s="338">
        <v>44884.0</v>
      </c>
      <c r="B50" s="68" t="s">
        <v>18</v>
      </c>
      <c r="C50" s="68" t="s">
        <v>1</v>
      </c>
      <c r="D50" s="341" t="s">
        <v>513</v>
      </c>
      <c r="E50" s="338">
        <v>44884.0</v>
      </c>
      <c r="F50" s="339">
        <v>0.9791666666666666</v>
      </c>
      <c r="G50" s="339">
        <v>0.25</v>
      </c>
      <c r="H50" s="68">
        <v>6.5</v>
      </c>
      <c r="I50" s="68">
        <v>0.0</v>
      </c>
      <c r="J50" s="68">
        <v>0.0</v>
      </c>
      <c r="K50" s="68">
        <v>6.5</v>
      </c>
    </row>
    <row r="51" hidden="1">
      <c r="A51" s="338">
        <v>44884.0</v>
      </c>
      <c r="B51" s="68" t="s">
        <v>54</v>
      </c>
      <c r="C51" s="68" t="s">
        <v>499</v>
      </c>
      <c r="D51" s="341" t="s">
        <v>498</v>
      </c>
      <c r="E51" s="338">
        <v>44885.0</v>
      </c>
      <c r="F51" s="339">
        <v>0.0</v>
      </c>
      <c r="G51" s="339">
        <v>0.3333333333333333</v>
      </c>
      <c r="H51" s="68">
        <v>8.0</v>
      </c>
      <c r="I51" s="68">
        <v>0.0</v>
      </c>
      <c r="J51" s="68">
        <v>2.0</v>
      </c>
      <c r="K51" s="68">
        <v>6.0</v>
      </c>
    </row>
    <row r="52" hidden="1">
      <c r="A52" s="338">
        <v>44884.0</v>
      </c>
      <c r="B52" s="68" t="s">
        <v>52</v>
      </c>
      <c r="C52" s="68" t="s">
        <v>499</v>
      </c>
      <c r="D52" s="341" t="s">
        <v>498</v>
      </c>
      <c r="E52" s="338">
        <v>44885.0</v>
      </c>
      <c r="F52" s="68">
        <v>0.0</v>
      </c>
      <c r="G52" s="68">
        <v>0.0</v>
      </c>
      <c r="H52" s="68">
        <v>0.0</v>
      </c>
      <c r="I52" s="68">
        <v>0.0</v>
      </c>
      <c r="J52" s="68">
        <v>0.0</v>
      </c>
      <c r="K52" s="68">
        <v>0.0</v>
      </c>
      <c r="L52" s="68" t="s">
        <v>25</v>
      </c>
    </row>
    <row r="53" hidden="1">
      <c r="A53" s="338">
        <v>44884.0</v>
      </c>
      <c r="B53" s="68" t="s">
        <v>123</v>
      </c>
      <c r="C53" s="68" t="s">
        <v>23</v>
      </c>
      <c r="D53" s="341" t="s">
        <v>498</v>
      </c>
      <c r="E53" s="338">
        <v>44885.0</v>
      </c>
      <c r="F53" s="339">
        <v>0.0625</v>
      </c>
      <c r="G53" s="339">
        <v>0.2916666666666667</v>
      </c>
      <c r="H53" s="68">
        <v>5.5</v>
      </c>
      <c r="I53" s="68">
        <v>0.0</v>
      </c>
      <c r="J53" s="68">
        <v>1.0</v>
      </c>
      <c r="K53" s="68">
        <v>4.5</v>
      </c>
    </row>
    <row r="54" hidden="1">
      <c r="A54" s="338">
        <v>44884.0</v>
      </c>
      <c r="B54" s="68" t="s">
        <v>501</v>
      </c>
      <c r="C54" s="68" t="s">
        <v>23</v>
      </c>
      <c r="D54" s="341" t="s">
        <v>498</v>
      </c>
      <c r="E54" s="338">
        <v>44885.0</v>
      </c>
      <c r="F54" s="339">
        <v>0.2916666666666667</v>
      </c>
      <c r="G54" s="339">
        <v>0.5</v>
      </c>
      <c r="H54" s="68">
        <v>5.0</v>
      </c>
      <c r="I54" s="68">
        <v>0.0</v>
      </c>
      <c r="J54" s="68">
        <v>5.0</v>
      </c>
      <c r="K54" s="68">
        <v>0.0</v>
      </c>
    </row>
    <row r="55">
      <c r="A55" s="338">
        <v>44884.0</v>
      </c>
      <c r="B55" s="68" t="s">
        <v>45</v>
      </c>
      <c r="C55" s="68" t="s">
        <v>1</v>
      </c>
      <c r="D55" s="341" t="s">
        <v>498</v>
      </c>
      <c r="E55" s="338">
        <v>44885.0</v>
      </c>
      <c r="F55" s="339">
        <v>0.25</v>
      </c>
      <c r="G55" s="339">
        <v>0.5416666666666666</v>
      </c>
      <c r="H55" s="68">
        <v>7.0</v>
      </c>
      <c r="I55" s="68">
        <v>0.0</v>
      </c>
      <c r="J55" s="68">
        <v>7.0</v>
      </c>
      <c r="K55" s="68">
        <v>0.0</v>
      </c>
    </row>
    <row r="56" hidden="1">
      <c r="A56" s="338">
        <v>44884.0</v>
      </c>
      <c r="B56" s="68" t="s">
        <v>403</v>
      </c>
      <c r="C56" s="68" t="s">
        <v>85</v>
      </c>
      <c r="D56" s="341" t="s">
        <v>498</v>
      </c>
      <c r="E56" s="338">
        <v>44885.0</v>
      </c>
      <c r="F56" s="339">
        <v>0.2916666666666667</v>
      </c>
      <c r="G56" s="339">
        <v>0.625</v>
      </c>
      <c r="H56" s="68">
        <v>8.0</v>
      </c>
      <c r="I56" s="68">
        <v>0.0</v>
      </c>
      <c r="J56" s="68">
        <v>8.0</v>
      </c>
      <c r="K56" s="68">
        <v>0.0</v>
      </c>
    </row>
    <row r="57" hidden="1">
      <c r="A57" s="338">
        <v>44884.0</v>
      </c>
      <c r="B57" s="68" t="s">
        <v>82</v>
      </c>
      <c r="C57" s="68" t="s">
        <v>85</v>
      </c>
      <c r="D57" s="341" t="s">
        <v>498</v>
      </c>
      <c r="E57" s="338">
        <v>44885.0</v>
      </c>
      <c r="F57" s="339">
        <v>0.2708333333333333</v>
      </c>
      <c r="G57" s="339">
        <v>0.6041666666666666</v>
      </c>
      <c r="H57" s="68">
        <v>8.0</v>
      </c>
      <c r="I57" s="68">
        <v>0.0</v>
      </c>
      <c r="J57" s="68">
        <v>8.0</v>
      </c>
      <c r="K57" s="68">
        <v>0.0</v>
      </c>
    </row>
    <row r="58" hidden="1">
      <c r="A58" s="338">
        <v>44884.0</v>
      </c>
      <c r="B58" s="68" t="s">
        <v>50</v>
      </c>
      <c r="C58" s="68" t="s">
        <v>49</v>
      </c>
      <c r="D58" s="341" t="s">
        <v>498</v>
      </c>
      <c r="E58" s="338">
        <v>44885.0</v>
      </c>
      <c r="F58" s="339">
        <v>0.2916666666666667</v>
      </c>
      <c r="G58" s="339">
        <v>0.3333333333333333</v>
      </c>
      <c r="H58" s="68">
        <v>1.0</v>
      </c>
      <c r="I58" s="68">
        <v>1.0</v>
      </c>
      <c r="J58" s="68">
        <v>0.0</v>
      </c>
      <c r="K58" s="68">
        <v>0.0</v>
      </c>
      <c r="L58" s="68" t="s">
        <v>60</v>
      </c>
    </row>
    <row r="59" hidden="1">
      <c r="A59" s="338">
        <v>44884.0</v>
      </c>
      <c r="B59" s="68" t="s">
        <v>88</v>
      </c>
      <c r="C59" s="68" t="s">
        <v>60</v>
      </c>
      <c r="D59" s="341" t="s">
        <v>498</v>
      </c>
      <c r="E59" s="338">
        <v>44885.0</v>
      </c>
      <c r="F59" s="339">
        <v>0.20833333333333334</v>
      </c>
      <c r="G59" s="339">
        <v>0.375</v>
      </c>
      <c r="H59" s="68">
        <v>4.0</v>
      </c>
      <c r="I59" s="68">
        <v>0.0</v>
      </c>
      <c r="J59" s="68">
        <v>3.0</v>
      </c>
      <c r="K59" s="68">
        <v>1.0</v>
      </c>
      <c r="L59" s="68" t="s">
        <v>60</v>
      </c>
    </row>
    <row r="60" hidden="1">
      <c r="A60" s="338">
        <v>44884.0</v>
      </c>
      <c r="B60" s="68" t="s">
        <v>69</v>
      </c>
      <c r="C60" s="68" t="s">
        <v>49</v>
      </c>
      <c r="D60" s="341" t="s">
        <v>498</v>
      </c>
      <c r="E60" s="338">
        <v>44885.0</v>
      </c>
      <c r="F60" s="339">
        <v>0.20833333333333334</v>
      </c>
      <c r="G60" s="339">
        <v>0.4166666666666667</v>
      </c>
      <c r="H60" s="68">
        <v>5.0</v>
      </c>
      <c r="I60" s="68">
        <v>0.0</v>
      </c>
      <c r="J60" s="68">
        <v>4.0</v>
      </c>
      <c r="K60" s="68">
        <v>1.0</v>
      </c>
    </row>
    <row r="61" hidden="1">
      <c r="A61" s="338">
        <v>44885.0</v>
      </c>
      <c r="B61" s="68" t="s">
        <v>54</v>
      </c>
      <c r="C61" s="68" t="s">
        <v>85</v>
      </c>
      <c r="D61" s="341" t="s">
        <v>498</v>
      </c>
      <c r="E61" s="338">
        <v>44885.0</v>
      </c>
      <c r="F61" s="339">
        <v>0.9791666666666666</v>
      </c>
      <c r="G61" s="339">
        <v>0.25</v>
      </c>
      <c r="H61" s="68">
        <v>6.5</v>
      </c>
      <c r="I61" s="68">
        <v>0.0</v>
      </c>
      <c r="J61" s="68">
        <v>0.0</v>
      </c>
      <c r="K61" s="68">
        <v>6.5</v>
      </c>
    </row>
    <row r="62" hidden="1">
      <c r="A62" s="338">
        <v>44885.0</v>
      </c>
      <c r="B62" s="68" t="s">
        <v>50</v>
      </c>
      <c r="C62" s="68" t="s">
        <v>85</v>
      </c>
      <c r="D62" s="341" t="s">
        <v>498</v>
      </c>
      <c r="E62" s="338">
        <v>44885.0</v>
      </c>
      <c r="F62" s="68">
        <v>0.0</v>
      </c>
      <c r="G62" s="68">
        <v>0.0</v>
      </c>
      <c r="H62" s="68">
        <v>0.0</v>
      </c>
      <c r="I62" s="68">
        <v>0.0</v>
      </c>
      <c r="J62" s="68">
        <v>0.0</v>
      </c>
      <c r="K62" s="68">
        <v>0.0</v>
      </c>
      <c r="L62" s="68" t="s">
        <v>25</v>
      </c>
    </row>
    <row r="63" hidden="1">
      <c r="A63" s="338">
        <v>44885.0</v>
      </c>
      <c r="B63" s="68" t="s">
        <v>18</v>
      </c>
      <c r="C63" s="68" t="s">
        <v>1</v>
      </c>
      <c r="D63" s="341" t="s">
        <v>498</v>
      </c>
      <c r="E63" s="338">
        <v>44885.0</v>
      </c>
      <c r="F63" s="68">
        <v>0.0</v>
      </c>
      <c r="G63" s="68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 hidden="1">
      <c r="A64" s="338">
        <v>44885.0</v>
      </c>
      <c r="B64" s="68" t="s">
        <v>123</v>
      </c>
      <c r="C64" s="68" t="s">
        <v>23</v>
      </c>
      <c r="D64" s="341" t="s">
        <v>500</v>
      </c>
      <c r="E64" s="338">
        <v>44886.0</v>
      </c>
      <c r="F64" s="339">
        <v>0.0625</v>
      </c>
      <c r="G64" s="339">
        <v>0.2916666666666667</v>
      </c>
      <c r="H64" s="68">
        <v>5.5</v>
      </c>
      <c r="I64" s="68">
        <v>0.0</v>
      </c>
      <c r="J64" s="68">
        <v>1.0</v>
      </c>
      <c r="K64" s="68">
        <v>4.5</v>
      </c>
    </row>
    <row r="65" hidden="1">
      <c r="A65" s="338">
        <v>44885.0</v>
      </c>
      <c r="B65" s="68" t="s">
        <v>501</v>
      </c>
      <c r="C65" s="68" t="s">
        <v>23</v>
      </c>
      <c r="D65" s="341" t="s">
        <v>500</v>
      </c>
      <c r="E65" s="338">
        <v>44886.0</v>
      </c>
      <c r="F65" s="339">
        <v>0.2916666666666667</v>
      </c>
      <c r="G65" s="339">
        <v>0.5</v>
      </c>
      <c r="H65" s="68">
        <v>5.0</v>
      </c>
      <c r="I65" s="68">
        <v>0.0</v>
      </c>
      <c r="J65" s="68">
        <v>5.0</v>
      </c>
      <c r="K65" s="68">
        <v>0.0</v>
      </c>
    </row>
    <row r="66">
      <c r="A66" s="338">
        <v>44885.0</v>
      </c>
      <c r="B66" s="68" t="s">
        <v>45</v>
      </c>
      <c r="C66" s="68" t="s">
        <v>1</v>
      </c>
      <c r="D66" s="341" t="s">
        <v>500</v>
      </c>
      <c r="E66" s="338">
        <v>44886.0</v>
      </c>
      <c r="F66" s="68">
        <v>0.0</v>
      </c>
      <c r="G66" s="68">
        <v>0.0</v>
      </c>
      <c r="H66" s="68">
        <v>0.0</v>
      </c>
      <c r="I66" s="68">
        <v>0.0</v>
      </c>
      <c r="J66" s="68">
        <v>0.0</v>
      </c>
      <c r="K66" s="68">
        <v>0.0</v>
      </c>
      <c r="L66" s="68" t="s">
        <v>25</v>
      </c>
    </row>
    <row r="67" hidden="1">
      <c r="A67" s="338">
        <v>44885.0</v>
      </c>
      <c r="B67" s="68" t="s">
        <v>52</v>
      </c>
      <c r="C67" s="68" t="s">
        <v>499</v>
      </c>
      <c r="D67" s="341" t="s">
        <v>500</v>
      </c>
      <c r="E67" s="338">
        <v>44886.0</v>
      </c>
      <c r="F67" s="339">
        <v>0.2916666666666667</v>
      </c>
      <c r="G67" s="339">
        <v>0.5</v>
      </c>
      <c r="H67" s="68">
        <v>5.0</v>
      </c>
      <c r="I67" s="68">
        <v>0.0</v>
      </c>
      <c r="J67" s="68">
        <v>5.0</v>
      </c>
      <c r="K67" s="68">
        <v>0.0</v>
      </c>
    </row>
    <row r="68" hidden="1">
      <c r="A68" s="338">
        <v>44885.0</v>
      </c>
      <c r="B68" s="68" t="s">
        <v>403</v>
      </c>
      <c r="C68" s="68" t="s">
        <v>85</v>
      </c>
      <c r="D68" s="341" t="s">
        <v>500</v>
      </c>
      <c r="E68" s="338">
        <v>44886.0</v>
      </c>
      <c r="F68" s="339">
        <v>0.25</v>
      </c>
      <c r="G68" s="339">
        <v>0.5416666666666666</v>
      </c>
      <c r="H68" s="68">
        <v>7.0</v>
      </c>
      <c r="I68" s="68">
        <v>0.0</v>
      </c>
      <c r="J68" s="68">
        <v>7.0</v>
      </c>
      <c r="K68" s="68">
        <v>0.0</v>
      </c>
    </row>
    <row r="69" hidden="1">
      <c r="A69" s="338">
        <v>44885.0</v>
      </c>
      <c r="B69" s="68" t="s">
        <v>82</v>
      </c>
      <c r="C69" s="68" t="s">
        <v>85</v>
      </c>
      <c r="D69" s="341" t="s">
        <v>500</v>
      </c>
      <c r="E69" s="338">
        <v>44886.0</v>
      </c>
      <c r="F69" s="339">
        <v>0.25</v>
      </c>
      <c r="G69" s="339">
        <v>0.5416666666666666</v>
      </c>
      <c r="H69" s="68">
        <v>7.0</v>
      </c>
      <c r="I69" s="68">
        <v>0.0</v>
      </c>
      <c r="J69" s="68">
        <v>7.0</v>
      </c>
      <c r="K69" s="68">
        <v>0.0</v>
      </c>
    </row>
    <row r="70" hidden="1">
      <c r="A70" s="338">
        <v>44885.0</v>
      </c>
      <c r="B70" s="68" t="s">
        <v>69</v>
      </c>
      <c r="C70" s="68" t="s">
        <v>85</v>
      </c>
      <c r="D70" s="341" t="s">
        <v>500</v>
      </c>
      <c r="E70" s="338">
        <v>44886.0</v>
      </c>
      <c r="F70" s="68">
        <v>0.0</v>
      </c>
      <c r="G70" s="68">
        <v>0.0</v>
      </c>
      <c r="H70" s="68">
        <v>0.0</v>
      </c>
      <c r="I70" s="68">
        <v>0.0</v>
      </c>
      <c r="J70" s="68">
        <v>0.0</v>
      </c>
      <c r="K70" s="68">
        <v>0.0</v>
      </c>
      <c r="L70" s="68" t="s">
        <v>25</v>
      </c>
    </row>
    <row r="71" hidden="1">
      <c r="A71" s="338">
        <v>44886.0</v>
      </c>
      <c r="B71" s="68" t="s">
        <v>54</v>
      </c>
      <c r="C71" s="68" t="s">
        <v>85</v>
      </c>
      <c r="D71" s="341" t="s">
        <v>500</v>
      </c>
      <c r="E71" s="338">
        <v>44886.0</v>
      </c>
      <c r="F71" s="68">
        <v>0.0</v>
      </c>
      <c r="G71" s="68">
        <v>0.0</v>
      </c>
      <c r="H71" s="68">
        <v>0.0</v>
      </c>
      <c r="I71" s="68">
        <v>0.0</v>
      </c>
      <c r="J71" s="68">
        <v>0.0</v>
      </c>
      <c r="K71" s="68">
        <v>0.0</v>
      </c>
      <c r="L71" s="68" t="s">
        <v>25</v>
      </c>
    </row>
    <row r="72" hidden="1">
      <c r="A72" s="338">
        <v>44886.0</v>
      </c>
      <c r="B72" s="68" t="s">
        <v>50</v>
      </c>
      <c r="C72" s="68" t="s">
        <v>85</v>
      </c>
      <c r="D72" s="341" t="s">
        <v>500</v>
      </c>
      <c r="E72" s="338">
        <v>44886.0</v>
      </c>
      <c r="F72" s="339">
        <v>0.9583333333333334</v>
      </c>
      <c r="G72" s="339">
        <v>0.2916666666666667</v>
      </c>
      <c r="H72" s="68">
        <v>8.0</v>
      </c>
      <c r="I72" s="68">
        <v>0.0</v>
      </c>
      <c r="J72" s="68">
        <v>1.0</v>
      </c>
      <c r="K72" s="68">
        <v>7.0</v>
      </c>
    </row>
    <row r="73" hidden="1">
      <c r="A73" s="338">
        <v>44886.0</v>
      </c>
      <c r="B73" s="68" t="s">
        <v>18</v>
      </c>
      <c r="C73" s="68" t="s">
        <v>1</v>
      </c>
      <c r="D73" s="341" t="s">
        <v>500</v>
      </c>
      <c r="E73" s="338">
        <v>44886.0</v>
      </c>
      <c r="F73" s="339">
        <v>0.9791666666666666</v>
      </c>
      <c r="G73" s="339">
        <v>0.16666666666666666</v>
      </c>
      <c r="H73" s="68">
        <v>4.5</v>
      </c>
      <c r="I73" s="68">
        <v>0.0</v>
      </c>
      <c r="J73" s="68">
        <v>0.0</v>
      </c>
      <c r="K73" s="68">
        <v>4.5</v>
      </c>
    </row>
    <row r="74" hidden="1">
      <c r="A74" s="338">
        <v>44886.0</v>
      </c>
      <c r="B74" s="68" t="s">
        <v>52</v>
      </c>
      <c r="C74" s="68" t="s">
        <v>499</v>
      </c>
      <c r="D74" s="341" t="s">
        <v>507</v>
      </c>
      <c r="E74" s="338">
        <v>44887.0</v>
      </c>
      <c r="F74" s="339">
        <v>0.0</v>
      </c>
      <c r="G74" s="339">
        <v>0.3333333333333333</v>
      </c>
      <c r="H74" s="68">
        <v>8.0</v>
      </c>
      <c r="I74" s="68">
        <v>0.0</v>
      </c>
      <c r="J74" s="68">
        <v>2.0</v>
      </c>
      <c r="K74" s="68">
        <v>6.0</v>
      </c>
    </row>
    <row r="75" hidden="1">
      <c r="A75" s="338">
        <v>44886.0</v>
      </c>
      <c r="B75" s="68" t="s">
        <v>123</v>
      </c>
      <c r="C75" s="68" t="s">
        <v>23</v>
      </c>
      <c r="D75" s="341" t="s">
        <v>507</v>
      </c>
      <c r="E75" s="338">
        <v>44887.0</v>
      </c>
      <c r="F75" s="339">
        <v>0.0625</v>
      </c>
      <c r="G75" s="339">
        <v>0.2916666666666667</v>
      </c>
      <c r="H75" s="68">
        <v>5.5</v>
      </c>
      <c r="I75" s="68">
        <v>0.0</v>
      </c>
      <c r="J75" s="68">
        <v>1.0</v>
      </c>
      <c r="K75" s="68">
        <v>4.5</v>
      </c>
    </row>
    <row r="76" hidden="1">
      <c r="A76" s="338">
        <v>44886.0</v>
      </c>
      <c r="B76" s="68" t="s">
        <v>501</v>
      </c>
      <c r="C76" s="68" t="s">
        <v>23</v>
      </c>
      <c r="D76" s="341" t="s">
        <v>507</v>
      </c>
      <c r="E76" s="338">
        <v>44887.0</v>
      </c>
      <c r="F76" s="68">
        <v>0.0</v>
      </c>
      <c r="G76" s="68">
        <v>0.0</v>
      </c>
      <c r="H76" s="68">
        <v>0.0</v>
      </c>
      <c r="I76" s="68">
        <v>0.0</v>
      </c>
      <c r="J76" s="68">
        <v>0.0</v>
      </c>
      <c r="K76" s="68">
        <v>0.0</v>
      </c>
      <c r="L76" s="68" t="s">
        <v>25</v>
      </c>
    </row>
    <row r="77">
      <c r="A77" s="338">
        <v>44886.0</v>
      </c>
      <c r="B77" s="68" t="s">
        <v>45</v>
      </c>
      <c r="C77" s="68" t="s">
        <v>23</v>
      </c>
      <c r="D77" s="341" t="s">
        <v>507</v>
      </c>
      <c r="E77" s="338">
        <v>44887.0</v>
      </c>
      <c r="F77" s="339">
        <v>0.2916666666666667</v>
      </c>
      <c r="G77" s="339">
        <v>0.5</v>
      </c>
      <c r="H77" s="68">
        <v>5.0</v>
      </c>
      <c r="I77" s="68">
        <v>0.0</v>
      </c>
      <c r="J77" s="68">
        <v>5.0</v>
      </c>
      <c r="K77" s="68">
        <v>0.0</v>
      </c>
    </row>
    <row r="78" hidden="1">
      <c r="A78" s="338">
        <v>44886.0</v>
      </c>
      <c r="B78" s="68" t="s">
        <v>403</v>
      </c>
      <c r="C78" s="68" t="s">
        <v>85</v>
      </c>
      <c r="D78" s="341" t="s">
        <v>507</v>
      </c>
      <c r="E78" s="338">
        <v>44887.0</v>
      </c>
      <c r="F78" s="68">
        <v>0.0</v>
      </c>
      <c r="G78" s="68">
        <v>0.0</v>
      </c>
      <c r="H78" s="68">
        <v>0.0</v>
      </c>
      <c r="I78" s="68">
        <v>0.0</v>
      </c>
      <c r="J78" s="68">
        <v>0.0</v>
      </c>
      <c r="K78" s="68">
        <v>0.0</v>
      </c>
      <c r="L78" s="68" t="s">
        <v>25</v>
      </c>
    </row>
    <row r="79" hidden="1">
      <c r="A79" s="338">
        <v>44886.0</v>
      </c>
      <c r="B79" s="68" t="s">
        <v>82</v>
      </c>
      <c r="C79" s="68" t="s">
        <v>85</v>
      </c>
      <c r="D79" s="341" t="s">
        <v>507</v>
      </c>
      <c r="E79" s="338">
        <v>44887.0</v>
      </c>
      <c r="F79" s="339">
        <v>0.2916666666666667</v>
      </c>
      <c r="G79" s="339">
        <v>0.5833333333333334</v>
      </c>
      <c r="H79" s="68">
        <v>7.0</v>
      </c>
      <c r="I79" s="68">
        <v>0.0</v>
      </c>
      <c r="J79" s="68">
        <v>7.0</v>
      </c>
      <c r="K79" s="68">
        <v>0.0</v>
      </c>
    </row>
    <row r="80" hidden="1">
      <c r="A80" s="338">
        <v>44887.0</v>
      </c>
      <c r="B80" s="68" t="s">
        <v>54</v>
      </c>
      <c r="C80" s="68" t="s">
        <v>85</v>
      </c>
      <c r="D80" s="341" t="s">
        <v>507</v>
      </c>
      <c r="E80" s="338">
        <v>44887.0</v>
      </c>
      <c r="F80" s="339">
        <v>0.9583333333333334</v>
      </c>
      <c r="G80" s="339">
        <v>0.2916666666666667</v>
      </c>
      <c r="H80" s="68">
        <v>8.0</v>
      </c>
      <c r="I80" s="68">
        <v>0.0</v>
      </c>
      <c r="J80" s="68">
        <v>1.0</v>
      </c>
      <c r="K80" s="68">
        <v>7.0</v>
      </c>
    </row>
    <row r="81" hidden="1">
      <c r="A81" s="338">
        <v>44887.0</v>
      </c>
      <c r="B81" s="68" t="s">
        <v>18</v>
      </c>
      <c r="C81" s="68" t="s">
        <v>1</v>
      </c>
      <c r="D81" s="341" t="s">
        <v>507</v>
      </c>
      <c r="E81" s="338">
        <v>44887.0</v>
      </c>
      <c r="F81" s="339">
        <v>0.9791666666666666</v>
      </c>
      <c r="G81" s="339">
        <v>0.16666666666666666</v>
      </c>
      <c r="H81" s="68">
        <v>4.5</v>
      </c>
      <c r="I81" s="68">
        <v>0.0</v>
      </c>
      <c r="J81" s="68">
        <v>0.0</v>
      </c>
      <c r="K81" s="68">
        <v>4.5</v>
      </c>
    </row>
    <row r="82" hidden="1">
      <c r="A82" s="338">
        <v>44887.0</v>
      </c>
      <c r="B82" s="68" t="s">
        <v>52</v>
      </c>
      <c r="C82" s="68" t="s">
        <v>499</v>
      </c>
      <c r="D82" s="341" t="s">
        <v>509</v>
      </c>
      <c r="E82" s="338">
        <v>44888.0</v>
      </c>
      <c r="F82" s="339">
        <v>0.0</v>
      </c>
      <c r="G82" s="339">
        <v>0.3333333333333333</v>
      </c>
      <c r="H82" s="68">
        <v>8.0</v>
      </c>
      <c r="I82" s="68">
        <v>0.0</v>
      </c>
      <c r="J82" s="68">
        <v>2.0</v>
      </c>
      <c r="K82" s="68">
        <v>6.0</v>
      </c>
    </row>
    <row r="83" hidden="1">
      <c r="A83" s="338">
        <v>44887.0</v>
      </c>
      <c r="B83" s="68" t="s">
        <v>50</v>
      </c>
      <c r="C83" s="68" t="s">
        <v>23</v>
      </c>
      <c r="D83" s="341" t="s">
        <v>509</v>
      </c>
      <c r="E83" s="338">
        <v>44888.0</v>
      </c>
      <c r="F83" s="339">
        <v>0.0625</v>
      </c>
      <c r="G83" s="339">
        <v>0.2916666666666667</v>
      </c>
      <c r="H83" s="68">
        <v>5.5</v>
      </c>
      <c r="I83" s="68">
        <v>0.0</v>
      </c>
      <c r="J83" s="68">
        <v>1.0</v>
      </c>
      <c r="K83" s="68">
        <v>4.5</v>
      </c>
    </row>
    <row r="84" hidden="1">
      <c r="A84" s="338">
        <v>44887.0</v>
      </c>
      <c r="B84" s="68" t="s">
        <v>50</v>
      </c>
      <c r="C84" s="68" t="s">
        <v>85</v>
      </c>
      <c r="D84" s="341" t="s">
        <v>509</v>
      </c>
      <c r="E84" s="338">
        <v>44888.0</v>
      </c>
      <c r="F84" s="339">
        <v>0.2916666666666667</v>
      </c>
      <c r="G84" s="339">
        <v>0.5625</v>
      </c>
      <c r="H84" s="68">
        <v>6.5</v>
      </c>
      <c r="I84" s="68">
        <v>0.0</v>
      </c>
      <c r="J84" s="68">
        <v>6.5</v>
      </c>
      <c r="K84" s="68">
        <v>0.0</v>
      </c>
    </row>
    <row r="85" hidden="1">
      <c r="A85" s="338">
        <v>44887.0</v>
      </c>
      <c r="B85" s="68" t="s">
        <v>123</v>
      </c>
      <c r="C85" s="68" t="s">
        <v>23</v>
      </c>
      <c r="D85" s="341" t="s">
        <v>509</v>
      </c>
      <c r="E85" s="338">
        <v>44888.0</v>
      </c>
      <c r="F85" s="68">
        <v>0.0</v>
      </c>
      <c r="G85" s="68">
        <v>0.0</v>
      </c>
      <c r="H85" s="68">
        <v>0.0</v>
      </c>
      <c r="I85" s="68">
        <v>0.0</v>
      </c>
      <c r="J85" s="68">
        <v>0.0</v>
      </c>
      <c r="K85" s="68">
        <v>0.0</v>
      </c>
      <c r="L85" s="68" t="s">
        <v>25</v>
      </c>
    </row>
    <row r="86" hidden="1">
      <c r="A86" s="338">
        <v>44887.0</v>
      </c>
      <c r="B86" s="68" t="s">
        <v>501</v>
      </c>
      <c r="C86" s="68" t="s">
        <v>23</v>
      </c>
      <c r="D86" s="341" t="s">
        <v>509</v>
      </c>
      <c r="E86" s="338">
        <v>44888.0</v>
      </c>
      <c r="F86" s="68">
        <v>0.0</v>
      </c>
      <c r="G86" s="68">
        <v>0.0</v>
      </c>
      <c r="H86" s="68">
        <v>0.0</v>
      </c>
      <c r="I86" s="68">
        <v>0.0</v>
      </c>
      <c r="J86" s="68">
        <v>0.0</v>
      </c>
      <c r="K86" s="68">
        <v>0.0</v>
      </c>
      <c r="L86" s="68" t="s">
        <v>25</v>
      </c>
    </row>
    <row r="87">
      <c r="A87" s="338">
        <v>44887.0</v>
      </c>
      <c r="B87" s="68" t="s">
        <v>45</v>
      </c>
      <c r="C87" s="68" t="s">
        <v>23</v>
      </c>
      <c r="D87" s="341" t="s">
        <v>509</v>
      </c>
      <c r="E87" s="338">
        <v>44888.0</v>
      </c>
      <c r="F87" s="339">
        <v>0.2916666666666667</v>
      </c>
      <c r="G87" s="339">
        <v>0.5</v>
      </c>
      <c r="H87" s="68">
        <v>5.0</v>
      </c>
      <c r="I87" s="68">
        <v>0.0</v>
      </c>
      <c r="J87" s="68">
        <v>5.0</v>
      </c>
      <c r="K87" s="68">
        <v>0.0</v>
      </c>
    </row>
    <row r="88" hidden="1">
      <c r="A88" s="338">
        <v>44887.0</v>
      </c>
      <c r="B88" s="68" t="s">
        <v>403</v>
      </c>
      <c r="C88" s="68" t="s">
        <v>85</v>
      </c>
      <c r="D88" s="341" t="s">
        <v>509</v>
      </c>
      <c r="E88" s="338">
        <v>44888.0</v>
      </c>
      <c r="F88" s="339">
        <v>0.2916666666666667</v>
      </c>
      <c r="G88" s="339">
        <v>0.5833333333333334</v>
      </c>
      <c r="H88" s="68">
        <v>7.0</v>
      </c>
      <c r="I88" s="68">
        <v>0.0</v>
      </c>
      <c r="J88" s="68">
        <v>7.0</v>
      </c>
      <c r="K88" s="68">
        <v>0.0</v>
      </c>
    </row>
    <row r="89" hidden="1">
      <c r="A89" s="338">
        <v>44887.0</v>
      </c>
      <c r="B89" s="68" t="s">
        <v>82</v>
      </c>
      <c r="C89" s="68" t="s">
        <v>85</v>
      </c>
      <c r="D89" s="341" t="s">
        <v>509</v>
      </c>
      <c r="E89" s="338">
        <v>44888.0</v>
      </c>
      <c r="F89" s="68">
        <v>0.0</v>
      </c>
      <c r="G89" s="68">
        <v>0.0</v>
      </c>
      <c r="H89" s="68">
        <v>0.0</v>
      </c>
      <c r="I89" s="68">
        <v>0.0</v>
      </c>
      <c r="J89" s="68">
        <v>0.0</v>
      </c>
      <c r="K89" s="68">
        <v>0.0</v>
      </c>
      <c r="L89" s="68" t="s">
        <v>25</v>
      </c>
    </row>
    <row r="90" hidden="1">
      <c r="A90" s="338">
        <v>44887.0</v>
      </c>
      <c r="B90" s="68" t="s">
        <v>18</v>
      </c>
      <c r="C90" s="68" t="s">
        <v>85</v>
      </c>
      <c r="D90" s="341" t="s">
        <v>509</v>
      </c>
      <c r="E90" s="338">
        <v>44888.0</v>
      </c>
      <c r="F90" s="339">
        <v>0.16666666666666666</v>
      </c>
      <c r="G90" s="339">
        <v>0.3333333333333333</v>
      </c>
      <c r="H90" s="68">
        <v>4.0</v>
      </c>
      <c r="I90" s="68">
        <v>0.0</v>
      </c>
      <c r="J90" s="68">
        <v>2.0</v>
      </c>
      <c r="K90" s="68">
        <v>2.0</v>
      </c>
    </row>
    <row r="91" hidden="1">
      <c r="A91" s="338">
        <v>44887.0</v>
      </c>
      <c r="B91" s="68" t="s">
        <v>88</v>
      </c>
      <c r="C91" s="68" t="s">
        <v>85</v>
      </c>
      <c r="D91" s="341" t="s">
        <v>509</v>
      </c>
      <c r="E91" s="338">
        <v>44888.0</v>
      </c>
      <c r="F91" s="339">
        <v>0.20833333333333334</v>
      </c>
      <c r="G91" s="339">
        <v>0.375</v>
      </c>
      <c r="H91" s="68">
        <v>4.0</v>
      </c>
      <c r="I91" s="68">
        <v>0.0</v>
      </c>
      <c r="J91" s="68">
        <v>3.0</v>
      </c>
      <c r="K91" s="68">
        <v>1.0</v>
      </c>
    </row>
    <row r="92" hidden="1">
      <c r="A92" s="338">
        <v>44888.0</v>
      </c>
      <c r="B92" s="68" t="s">
        <v>18</v>
      </c>
      <c r="C92" s="68" t="s">
        <v>1</v>
      </c>
      <c r="D92" s="341" t="s">
        <v>509</v>
      </c>
      <c r="E92" s="338">
        <v>44888.0</v>
      </c>
      <c r="F92" s="339">
        <v>0.9791666666666666</v>
      </c>
      <c r="G92" s="339">
        <v>0.16666666666666666</v>
      </c>
      <c r="H92" s="68">
        <v>4.5</v>
      </c>
      <c r="I92" s="68">
        <v>0.0</v>
      </c>
      <c r="J92" s="68">
        <v>0.0</v>
      </c>
      <c r="K92" s="68">
        <v>4.5</v>
      </c>
    </row>
    <row r="93" hidden="1">
      <c r="A93" s="338">
        <v>44888.0</v>
      </c>
      <c r="B93" s="68" t="s">
        <v>54</v>
      </c>
      <c r="C93" s="68" t="s">
        <v>85</v>
      </c>
      <c r="D93" s="341" t="s">
        <v>509</v>
      </c>
      <c r="E93" s="338">
        <v>44888.0</v>
      </c>
      <c r="F93" s="339">
        <v>0.9583333333333334</v>
      </c>
      <c r="G93" s="339">
        <v>0.0</v>
      </c>
      <c r="H93" s="68">
        <v>1.0</v>
      </c>
      <c r="I93" s="68">
        <v>0.0</v>
      </c>
      <c r="J93" s="68">
        <v>0.0</v>
      </c>
      <c r="K93" s="68">
        <v>1.0</v>
      </c>
    </row>
    <row r="94" hidden="1">
      <c r="A94" s="338">
        <v>44888.0</v>
      </c>
      <c r="B94" s="68" t="s">
        <v>54</v>
      </c>
      <c r="C94" s="68" t="s">
        <v>499</v>
      </c>
      <c r="D94" s="341" t="s">
        <v>509</v>
      </c>
      <c r="E94" s="338">
        <v>44888.0</v>
      </c>
      <c r="F94" s="339">
        <v>0.0</v>
      </c>
      <c r="G94" s="339">
        <v>0.2916666666666667</v>
      </c>
      <c r="H94" s="68">
        <v>7.0</v>
      </c>
      <c r="I94" s="68">
        <v>0.0</v>
      </c>
      <c r="J94" s="68">
        <v>1.0</v>
      </c>
      <c r="K94" s="68">
        <v>6.0</v>
      </c>
    </row>
    <row r="95" hidden="1">
      <c r="A95" s="338">
        <v>44888.0</v>
      </c>
      <c r="B95" s="68" t="s">
        <v>52</v>
      </c>
      <c r="C95" s="68" t="s">
        <v>499</v>
      </c>
      <c r="D95" s="341" t="s">
        <v>510</v>
      </c>
      <c r="E95" s="338">
        <v>44889.0</v>
      </c>
      <c r="F95" s="68">
        <v>0.0</v>
      </c>
      <c r="G95" s="68">
        <v>0.0</v>
      </c>
      <c r="H95" s="68">
        <v>0.0</v>
      </c>
      <c r="I95" s="68">
        <v>0.0</v>
      </c>
      <c r="J95" s="68">
        <v>0.0</v>
      </c>
      <c r="K95" s="68">
        <v>0.0</v>
      </c>
      <c r="L95" s="68" t="s">
        <v>63</v>
      </c>
    </row>
    <row r="96" hidden="1">
      <c r="A96" s="338">
        <v>44888.0</v>
      </c>
      <c r="B96" s="68" t="s">
        <v>50</v>
      </c>
      <c r="C96" s="68" t="s">
        <v>85</v>
      </c>
      <c r="D96" s="341" t="s">
        <v>510</v>
      </c>
      <c r="E96" s="338">
        <v>44889.0</v>
      </c>
      <c r="F96" s="339">
        <v>0.0</v>
      </c>
      <c r="G96" s="339">
        <v>0.20833333333333334</v>
      </c>
      <c r="H96" s="68">
        <v>5.0</v>
      </c>
      <c r="I96" s="68">
        <v>0.0</v>
      </c>
      <c r="J96" s="68">
        <v>0.0</v>
      </c>
      <c r="K96" s="68">
        <v>5.0</v>
      </c>
    </row>
    <row r="97" hidden="1">
      <c r="A97" s="338">
        <v>44888.0</v>
      </c>
      <c r="B97" s="68" t="s">
        <v>50</v>
      </c>
      <c r="C97" s="68" t="s">
        <v>49</v>
      </c>
      <c r="D97" s="341" t="s">
        <v>510</v>
      </c>
      <c r="E97" s="338">
        <v>44889.0</v>
      </c>
      <c r="F97" s="339">
        <v>0.20833333333333334</v>
      </c>
      <c r="G97" s="339">
        <v>0.375</v>
      </c>
      <c r="H97" s="68">
        <v>4.0</v>
      </c>
      <c r="I97" s="68">
        <v>1.0</v>
      </c>
      <c r="J97" s="68">
        <v>2.0</v>
      </c>
      <c r="K97" s="68">
        <v>1.0</v>
      </c>
    </row>
    <row r="98" hidden="1">
      <c r="A98" s="338">
        <v>44888.0</v>
      </c>
      <c r="B98" s="68" t="s">
        <v>123</v>
      </c>
      <c r="C98" s="68" t="s">
        <v>23</v>
      </c>
      <c r="D98" s="341" t="s">
        <v>510</v>
      </c>
      <c r="E98" s="338">
        <v>44889.0</v>
      </c>
      <c r="F98" s="339">
        <v>0.0625</v>
      </c>
      <c r="G98" s="339">
        <v>0.2916666666666667</v>
      </c>
      <c r="H98" s="68">
        <v>5.5</v>
      </c>
      <c r="I98" s="68">
        <v>0.0</v>
      </c>
      <c r="J98" s="68">
        <v>1.0</v>
      </c>
      <c r="K98" s="68">
        <v>4.5</v>
      </c>
    </row>
    <row r="99" hidden="1">
      <c r="A99" s="338">
        <v>44888.0</v>
      </c>
      <c r="B99" s="68" t="s">
        <v>501</v>
      </c>
      <c r="C99" s="68" t="s">
        <v>23</v>
      </c>
      <c r="D99" s="341" t="s">
        <v>510</v>
      </c>
      <c r="E99" s="338">
        <v>44889.0</v>
      </c>
      <c r="F99" s="339">
        <v>0.2916666666666667</v>
      </c>
      <c r="G99" s="339">
        <v>0.5</v>
      </c>
      <c r="H99" s="68">
        <v>5.0</v>
      </c>
      <c r="I99" s="68">
        <v>0.0</v>
      </c>
      <c r="J99" s="68">
        <v>5.0</v>
      </c>
      <c r="K99" s="68">
        <v>0.0</v>
      </c>
    </row>
    <row r="100">
      <c r="A100" s="338">
        <v>44888.0</v>
      </c>
      <c r="B100" s="68" t="s">
        <v>45</v>
      </c>
      <c r="C100" s="68" t="s">
        <v>599</v>
      </c>
      <c r="D100" s="341" t="s">
        <v>510</v>
      </c>
      <c r="E100" s="338">
        <v>44889.0</v>
      </c>
      <c r="F100" s="339">
        <v>0.2916666666666667</v>
      </c>
      <c r="G100" s="339">
        <v>0.9166666666666666</v>
      </c>
      <c r="H100" s="68">
        <v>3.0</v>
      </c>
      <c r="I100" s="68">
        <v>0.0</v>
      </c>
      <c r="J100" s="68">
        <v>3.0</v>
      </c>
      <c r="K100" s="68">
        <v>0.0</v>
      </c>
      <c r="L100" s="68" t="s">
        <v>600</v>
      </c>
    </row>
    <row r="101" hidden="1">
      <c r="A101" s="338">
        <v>44888.0</v>
      </c>
      <c r="B101" s="68" t="s">
        <v>403</v>
      </c>
      <c r="C101" s="68" t="s">
        <v>85</v>
      </c>
      <c r="D101" s="341" t="s">
        <v>510</v>
      </c>
      <c r="E101" s="338">
        <v>44889.0</v>
      </c>
      <c r="F101" s="339">
        <v>0.25</v>
      </c>
      <c r="G101" s="339">
        <v>0.5833333333333334</v>
      </c>
      <c r="H101" s="68">
        <v>8.0</v>
      </c>
      <c r="I101" s="68">
        <v>0.0</v>
      </c>
      <c r="J101" s="68">
        <v>8.0</v>
      </c>
      <c r="K101" s="68">
        <v>0.0</v>
      </c>
    </row>
    <row r="102" hidden="1">
      <c r="A102" s="338">
        <v>44888.0</v>
      </c>
      <c r="B102" s="68" t="s">
        <v>82</v>
      </c>
      <c r="C102" s="68" t="s">
        <v>85</v>
      </c>
      <c r="D102" s="341" t="s">
        <v>510</v>
      </c>
      <c r="E102" s="338">
        <v>44889.0</v>
      </c>
      <c r="F102" s="339">
        <v>0.20833333333333334</v>
      </c>
      <c r="G102" s="339">
        <v>0.5625</v>
      </c>
      <c r="H102" s="68">
        <v>8.0</v>
      </c>
      <c r="I102" s="68">
        <v>0.5</v>
      </c>
      <c r="J102" s="68">
        <v>7.0</v>
      </c>
      <c r="K102" s="68">
        <v>1.0</v>
      </c>
    </row>
    <row r="103" hidden="1">
      <c r="A103" s="338">
        <v>44889.0</v>
      </c>
      <c r="B103" s="68" t="s">
        <v>54</v>
      </c>
      <c r="C103" s="68" t="s">
        <v>85</v>
      </c>
      <c r="D103" s="341" t="s">
        <v>510</v>
      </c>
      <c r="E103" s="338">
        <v>44889.0</v>
      </c>
      <c r="F103" s="68">
        <v>0.0</v>
      </c>
      <c r="G103" s="68">
        <v>0.0</v>
      </c>
      <c r="H103" s="68">
        <v>0.0</v>
      </c>
      <c r="I103" s="68">
        <v>0.0</v>
      </c>
      <c r="J103" s="68">
        <v>0.0</v>
      </c>
      <c r="K103" s="68">
        <v>0.0</v>
      </c>
      <c r="L103" s="68" t="s">
        <v>601</v>
      </c>
    </row>
    <row r="104" hidden="1">
      <c r="A104" s="338">
        <v>44889.0</v>
      </c>
      <c r="B104" s="68" t="s">
        <v>18</v>
      </c>
      <c r="C104" s="68" t="s">
        <v>1</v>
      </c>
      <c r="D104" s="341" t="s">
        <v>510</v>
      </c>
      <c r="E104" s="338">
        <v>44889.0</v>
      </c>
      <c r="F104" s="68">
        <v>0.0</v>
      </c>
      <c r="G104" s="68">
        <v>0.0</v>
      </c>
      <c r="H104" s="68">
        <v>0.0</v>
      </c>
      <c r="I104" s="68">
        <v>0.0</v>
      </c>
      <c r="J104" s="68">
        <v>0.0</v>
      </c>
      <c r="K104" s="68">
        <v>0.0</v>
      </c>
      <c r="L104" s="68" t="s">
        <v>601</v>
      </c>
    </row>
    <row r="105" hidden="1">
      <c r="A105" s="338">
        <v>44889.0</v>
      </c>
      <c r="B105" s="68" t="s">
        <v>52</v>
      </c>
      <c r="C105" s="68" t="s">
        <v>499</v>
      </c>
      <c r="D105" s="341" t="s">
        <v>512</v>
      </c>
      <c r="E105" s="338">
        <v>44890.0</v>
      </c>
      <c r="F105" s="68">
        <v>0.0</v>
      </c>
      <c r="G105" s="68">
        <v>0.0</v>
      </c>
      <c r="H105" s="68">
        <v>0.0</v>
      </c>
      <c r="I105" s="68">
        <v>0.0</v>
      </c>
      <c r="J105" s="68">
        <v>0.0</v>
      </c>
      <c r="K105" s="68">
        <v>0.0</v>
      </c>
      <c r="L105" s="68" t="s">
        <v>601</v>
      </c>
    </row>
    <row r="106" hidden="1">
      <c r="A106" s="338">
        <v>44889.0</v>
      </c>
      <c r="B106" s="68" t="s">
        <v>123</v>
      </c>
      <c r="C106" s="68" t="s">
        <v>23</v>
      </c>
      <c r="D106" s="341" t="s">
        <v>512</v>
      </c>
      <c r="E106" s="338">
        <v>44890.0</v>
      </c>
      <c r="F106" s="68">
        <v>0.0</v>
      </c>
      <c r="G106" s="68">
        <v>0.0</v>
      </c>
      <c r="H106" s="68">
        <v>0.0</v>
      </c>
      <c r="I106" s="68">
        <v>0.0</v>
      </c>
      <c r="J106" s="68">
        <v>0.0</v>
      </c>
      <c r="K106" s="68">
        <v>0.0</v>
      </c>
      <c r="L106" s="68" t="s">
        <v>601</v>
      </c>
    </row>
    <row r="107" hidden="1">
      <c r="A107" s="338">
        <v>44889.0</v>
      </c>
      <c r="B107" s="68" t="s">
        <v>501</v>
      </c>
      <c r="C107" s="68" t="s">
        <v>23</v>
      </c>
      <c r="D107" s="341" t="s">
        <v>512</v>
      </c>
      <c r="E107" s="338">
        <v>44890.0</v>
      </c>
      <c r="F107" s="68">
        <v>0.0</v>
      </c>
      <c r="G107" s="68">
        <v>0.0</v>
      </c>
      <c r="H107" s="68">
        <v>0.0</v>
      </c>
      <c r="I107" s="68">
        <v>0.0</v>
      </c>
      <c r="J107" s="68">
        <v>0.0</v>
      </c>
      <c r="K107" s="68">
        <v>0.0</v>
      </c>
      <c r="L107" s="68" t="s">
        <v>601</v>
      </c>
    </row>
    <row r="108">
      <c r="A108" s="338">
        <v>44889.0</v>
      </c>
      <c r="B108" s="68" t="s">
        <v>45</v>
      </c>
      <c r="C108" s="68" t="s">
        <v>1</v>
      </c>
      <c r="D108" s="341" t="s">
        <v>512</v>
      </c>
      <c r="E108" s="338">
        <v>44890.0</v>
      </c>
      <c r="F108" s="68">
        <v>0.0</v>
      </c>
      <c r="G108" s="68">
        <v>0.0</v>
      </c>
      <c r="H108" s="68">
        <v>0.0</v>
      </c>
      <c r="I108" s="68">
        <v>0.0</v>
      </c>
      <c r="J108" s="68">
        <v>0.0</v>
      </c>
      <c r="K108" s="68">
        <v>0.0</v>
      </c>
      <c r="L108" s="68" t="s">
        <v>601</v>
      </c>
    </row>
    <row r="109" hidden="1">
      <c r="A109" s="338">
        <v>44889.0</v>
      </c>
      <c r="B109" s="68" t="s">
        <v>403</v>
      </c>
      <c r="C109" s="68" t="s">
        <v>85</v>
      </c>
      <c r="D109" s="341" t="s">
        <v>512</v>
      </c>
      <c r="E109" s="338">
        <v>44890.0</v>
      </c>
      <c r="F109" s="68">
        <v>0.0</v>
      </c>
      <c r="G109" s="68">
        <v>0.0</v>
      </c>
      <c r="H109" s="68">
        <v>0.0</v>
      </c>
      <c r="I109" s="68">
        <v>0.0</v>
      </c>
      <c r="J109" s="68">
        <v>0.0</v>
      </c>
      <c r="K109" s="68">
        <v>0.0</v>
      </c>
      <c r="L109" s="68" t="s">
        <v>601</v>
      </c>
    </row>
    <row r="110" hidden="1">
      <c r="A110" s="338">
        <v>44889.0</v>
      </c>
      <c r="B110" s="68" t="s">
        <v>82</v>
      </c>
      <c r="C110" s="68" t="s">
        <v>85</v>
      </c>
      <c r="D110" s="341" t="s">
        <v>512</v>
      </c>
      <c r="E110" s="338">
        <v>44890.0</v>
      </c>
      <c r="F110" s="68">
        <v>0.0</v>
      </c>
      <c r="G110" s="68">
        <v>0.0</v>
      </c>
      <c r="H110" s="68">
        <v>0.0</v>
      </c>
      <c r="I110" s="68">
        <v>0.0</v>
      </c>
      <c r="J110" s="68">
        <v>0.0</v>
      </c>
      <c r="K110" s="68">
        <v>0.0</v>
      </c>
      <c r="L110" s="68" t="s">
        <v>601</v>
      </c>
    </row>
    <row r="111" hidden="1">
      <c r="A111" s="338">
        <v>44889.0</v>
      </c>
      <c r="B111" s="68" t="s">
        <v>50</v>
      </c>
      <c r="C111" s="68" t="s">
        <v>49</v>
      </c>
      <c r="D111" s="341" t="s">
        <v>512</v>
      </c>
      <c r="E111" s="338">
        <v>44890.0</v>
      </c>
      <c r="F111" s="68">
        <v>0.0</v>
      </c>
      <c r="G111" s="68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601</v>
      </c>
    </row>
    <row r="112" hidden="1">
      <c r="A112" s="338">
        <v>44890.0</v>
      </c>
      <c r="B112" s="68" t="s">
        <v>54</v>
      </c>
      <c r="C112" s="68" t="s">
        <v>85</v>
      </c>
      <c r="D112" s="341" t="s">
        <v>512</v>
      </c>
      <c r="E112" s="338">
        <v>44890.0</v>
      </c>
      <c r="F112" s="339">
        <v>0.9583333333333334</v>
      </c>
      <c r="G112" s="339">
        <v>0.2916666666666667</v>
      </c>
      <c r="H112" s="68">
        <v>8.0</v>
      </c>
      <c r="I112" s="68">
        <v>0.0</v>
      </c>
      <c r="J112" s="68">
        <v>1.0</v>
      </c>
      <c r="K112" s="68">
        <v>7.0</v>
      </c>
    </row>
    <row r="113" hidden="1">
      <c r="A113" s="338">
        <v>44890.0</v>
      </c>
      <c r="B113" s="68" t="s">
        <v>18</v>
      </c>
      <c r="C113" s="68" t="s">
        <v>1</v>
      </c>
      <c r="D113" s="341" t="s">
        <v>512</v>
      </c>
      <c r="E113" s="338">
        <v>44890.0</v>
      </c>
      <c r="F113" s="339">
        <v>0.9791666666666666</v>
      </c>
      <c r="G113" s="339">
        <v>0.25</v>
      </c>
      <c r="H113" s="68">
        <v>6.5</v>
      </c>
      <c r="I113" s="68">
        <v>0.0</v>
      </c>
      <c r="J113" s="68">
        <v>0.0</v>
      </c>
      <c r="K113" s="68">
        <v>6.5</v>
      </c>
    </row>
    <row r="114" hidden="1">
      <c r="A114" s="338">
        <v>44890.0</v>
      </c>
      <c r="B114" s="68" t="s">
        <v>18</v>
      </c>
      <c r="C114" s="68" t="s">
        <v>602</v>
      </c>
      <c r="D114" s="341" t="s">
        <v>513</v>
      </c>
      <c r="E114" s="338">
        <v>44891.0</v>
      </c>
      <c r="F114" s="339">
        <v>0.25</v>
      </c>
      <c r="G114" s="339">
        <v>0.375</v>
      </c>
      <c r="H114" s="68">
        <v>3.0</v>
      </c>
      <c r="I114" s="68">
        <v>1.5</v>
      </c>
      <c r="J114" s="68">
        <v>1.5</v>
      </c>
      <c r="K114" s="68">
        <v>0.0</v>
      </c>
    </row>
    <row r="115" hidden="1">
      <c r="A115" s="338">
        <v>44890.0</v>
      </c>
      <c r="B115" s="68" t="s">
        <v>52</v>
      </c>
      <c r="C115" s="68" t="s">
        <v>499</v>
      </c>
      <c r="D115" s="341" t="s">
        <v>513</v>
      </c>
      <c r="E115" s="338">
        <v>44891.0</v>
      </c>
      <c r="F115" s="339">
        <v>0.0</v>
      </c>
      <c r="G115" s="339">
        <v>0.375</v>
      </c>
      <c r="H115" s="68">
        <v>9.0</v>
      </c>
      <c r="I115" s="68">
        <v>1.0</v>
      </c>
      <c r="J115" s="68">
        <v>2.0</v>
      </c>
      <c r="K115" s="68">
        <v>6.0</v>
      </c>
    </row>
    <row r="116" hidden="1">
      <c r="A116" s="338">
        <v>44890.0</v>
      </c>
      <c r="B116" s="68" t="s">
        <v>123</v>
      </c>
      <c r="C116" s="68" t="s">
        <v>85</v>
      </c>
      <c r="D116" s="341" t="s">
        <v>513</v>
      </c>
      <c r="E116" s="338">
        <v>44891.0</v>
      </c>
      <c r="F116" s="339">
        <v>0.0625</v>
      </c>
      <c r="G116" s="339">
        <v>0.16666666666666666</v>
      </c>
      <c r="H116" s="68">
        <v>2.5</v>
      </c>
      <c r="I116" s="68">
        <v>0.0</v>
      </c>
      <c r="J116" s="68">
        <v>0.0</v>
      </c>
      <c r="K116" s="68">
        <v>2.5</v>
      </c>
      <c r="L116" s="68" t="s">
        <v>60</v>
      </c>
    </row>
    <row r="117" hidden="1">
      <c r="A117" s="338">
        <v>44890.0</v>
      </c>
      <c r="B117" s="68" t="s">
        <v>123</v>
      </c>
      <c r="C117" s="68" t="s">
        <v>23</v>
      </c>
      <c r="D117" s="341" t="s">
        <v>513</v>
      </c>
      <c r="E117" s="338">
        <v>44891.0</v>
      </c>
      <c r="F117" s="339">
        <v>0.16666666666666666</v>
      </c>
      <c r="G117" s="339">
        <v>0.2916666666666667</v>
      </c>
      <c r="H117" s="68">
        <v>3.0</v>
      </c>
      <c r="I117" s="68">
        <v>0.0</v>
      </c>
      <c r="J117" s="68">
        <v>1.0</v>
      </c>
      <c r="K117" s="68">
        <v>2.0</v>
      </c>
    </row>
    <row r="118" hidden="1">
      <c r="A118" s="338">
        <v>44890.0</v>
      </c>
      <c r="B118" s="68" t="s">
        <v>501</v>
      </c>
      <c r="C118" s="68" t="s">
        <v>23</v>
      </c>
      <c r="D118" s="341" t="s">
        <v>513</v>
      </c>
      <c r="E118" s="338">
        <v>44891.0</v>
      </c>
      <c r="F118" s="339">
        <v>0.2916666666666667</v>
      </c>
      <c r="G118" s="339">
        <v>0.5</v>
      </c>
      <c r="H118" s="68">
        <v>5.0</v>
      </c>
      <c r="I118" s="68">
        <v>0.0</v>
      </c>
      <c r="J118" s="68">
        <v>5.0</v>
      </c>
      <c r="K118" s="68">
        <v>0.0</v>
      </c>
    </row>
    <row r="119">
      <c r="A119" s="338">
        <v>44890.0</v>
      </c>
      <c r="B119" s="68" t="s">
        <v>45</v>
      </c>
      <c r="C119" s="68" t="s">
        <v>1</v>
      </c>
      <c r="D119" s="341" t="s">
        <v>513</v>
      </c>
      <c r="E119" s="338">
        <v>44891.0</v>
      </c>
      <c r="F119" s="339">
        <v>0.25</v>
      </c>
      <c r="G119" s="339">
        <v>0.5416666666666666</v>
      </c>
      <c r="H119" s="68">
        <v>7.0</v>
      </c>
      <c r="I119" s="68">
        <v>0.0</v>
      </c>
      <c r="J119" s="68">
        <v>7.0</v>
      </c>
      <c r="K119" s="68">
        <v>0.0</v>
      </c>
    </row>
    <row r="120" hidden="1">
      <c r="A120" s="338">
        <v>44890.0</v>
      </c>
      <c r="B120" s="68" t="s">
        <v>403</v>
      </c>
      <c r="C120" s="68" t="s">
        <v>85</v>
      </c>
      <c r="D120" s="341" t="s">
        <v>513</v>
      </c>
      <c r="E120" s="338">
        <v>44891.0</v>
      </c>
      <c r="F120" s="339">
        <v>0.2916666666666667</v>
      </c>
      <c r="G120" s="339">
        <v>0.625</v>
      </c>
      <c r="H120" s="68">
        <v>8.0</v>
      </c>
      <c r="I120" s="68">
        <v>0.0</v>
      </c>
      <c r="J120" s="68">
        <v>8.0</v>
      </c>
      <c r="K120" s="68">
        <v>0.0</v>
      </c>
    </row>
    <row r="121" hidden="1">
      <c r="A121" s="338">
        <v>44890.0</v>
      </c>
      <c r="B121" s="68" t="s">
        <v>82</v>
      </c>
      <c r="C121" s="68" t="s">
        <v>85</v>
      </c>
      <c r="D121" s="341" t="s">
        <v>513</v>
      </c>
      <c r="E121" s="338">
        <v>44891.0</v>
      </c>
      <c r="F121" s="339">
        <v>0.2708333333333333</v>
      </c>
      <c r="G121" s="339">
        <v>0.6041666666666666</v>
      </c>
      <c r="H121" s="68">
        <v>8.0</v>
      </c>
      <c r="I121" s="68">
        <v>0.0</v>
      </c>
      <c r="J121" s="68">
        <v>8.0</v>
      </c>
      <c r="K121" s="68">
        <v>0.0</v>
      </c>
    </row>
    <row r="122" hidden="1">
      <c r="A122" s="338">
        <v>44890.0</v>
      </c>
      <c r="B122" s="68" t="s">
        <v>50</v>
      </c>
      <c r="C122" s="68" t="s">
        <v>49</v>
      </c>
      <c r="D122" s="341" t="s">
        <v>513</v>
      </c>
      <c r="E122" s="338">
        <v>44891.0</v>
      </c>
      <c r="F122" s="339">
        <v>0.20833333333333334</v>
      </c>
      <c r="G122" s="339">
        <v>0.4166666666666667</v>
      </c>
      <c r="H122" s="68">
        <v>5.0</v>
      </c>
      <c r="I122" s="68">
        <v>0.0</v>
      </c>
      <c r="J122" s="68">
        <v>4.0</v>
      </c>
      <c r="K122" s="68">
        <v>1.0</v>
      </c>
    </row>
    <row r="123" hidden="1">
      <c r="A123" s="338">
        <v>44891.0</v>
      </c>
      <c r="B123" s="68" t="s">
        <v>54</v>
      </c>
      <c r="C123" s="68" t="s">
        <v>85</v>
      </c>
      <c r="D123" s="341" t="s">
        <v>513</v>
      </c>
      <c r="E123" s="338">
        <v>44891.0</v>
      </c>
      <c r="F123" s="339">
        <v>0.9583333333333334</v>
      </c>
      <c r="G123" s="339">
        <v>0.2916666666666667</v>
      </c>
      <c r="H123" s="68">
        <v>8.0</v>
      </c>
      <c r="I123" s="68">
        <v>0.0</v>
      </c>
      <c r="J123" s="68">
        <v>1.0</v>
      </c>
      <c r="K123" s="68">
        <v>7.0</v>
      </c>
    </row>
    <row r="124" hidden="1">
      <c r="A124" s="338">
        <v>44891.0</v>
      </c>
      <c r="B124" s="68" t="s">
        <v>18</v>
      </c>
      <c r="C124" s="68" t="s">
        <v>1</v>
      </c>
      <c r="D124" s="341" t="s">
        <v>513</v>
      </c>
      <c r="E124" s="338">
        <v>44891.0</v>
      </c>
      <c r="F124" s="339">
        <v>0.9791666666666666</v>
      </c>
      <c r="G124" s="339">
        <v>0.25</v>
      </c>
      <c r="H124" s="68">
        <v>6.5</v>
      </c>
      <c r="I124" s="68">
        <v>0.0</v>
      </c>
      <c r="J124" s="68">
        <v>0.0</v>
      </c>
      <c r="K124" s="68">
        <v>6.5</v>
      </c>
    </row>
    <row r="125" hidden="1">
      <c r="A125" s="338">
        <v>44891.0</v>
      </c>
      <c r="B125" s="68" t="s">
        <v>18</v>
      </c>
      <c r="C125" s="68" t="s">
        <v>603</v>
      </c>
      <c r="D125" s="341" t="s">
        <v>498</v>
      </c>
      <c r="E125" s="338">
        <v>44892.0</v>
      </c>
      <c r="F125" s="339">
        <v>0.25</v>
      </c>
      <c r="G125" s="339">
        <v>0.3333333333333333</v>
      </c>
      <c r="H125" s="68">
        <v>2.0</v>
      </c>
      <c r="I125" s="68">
        <v>0.0</v>
      </c>
      <c r="J125" s="68">
        <v>2.0</v>
      </c>
      <c r="K125" s="68">
        <v>0.0</v>
      </c>
    </row>
    <row r="126" hidden="1">
      <c r="A126" s="338">
        <v>44891.0</v>
      </c>
      <c r="B126" s="68" t="s">
        <v>52</v>
      </c>
      <c r="C126" s="68" t="s">
        <v>499</v>
      </c>
      <c r="D126" s="341" t="s">
        <v>498</v>
      </c>
      <c r="E126" s="338">
        <v>44892.0</v>
      </c>
      <c r="F126" s="339">
        <v>0.0</v>
      </c>
      <c r="G126" s="339">
        <v>0.3333333333333333</v>
      </c>
      <c r="H126" s="68">
        <v>8.0</v>
      </c>
      <c r="I126" s="68">
        <v>0.0</v>
      </c>
      <c r="J126" s="68">
        <v>2.0</v>
      </c>
      <c r="K126" s="68">
        <v>6.0</v>
      </c>
    </row>
    <row r="127" hidden="1">
      <c r="A127" s="338">
        <v>44891.0</v>
      </c>
      <c r="B127" s="68" t="s">
        <v>123</v>
      </c>
      <c r="C127" s="68" t="s">
        <v>23</v>
      </c>
      <c r="D127" s="341" t="s">
        <v>498</v>
      </c>
      <c r="E127" s="338">
        <v>44892.0</v>
      </c>
      <c r="F127" s="339">
        <v>0.0625</v>
      </c>
      <c r="G127" s="339">
        <v>0.2916666666666667</v>
      </c>
      <c r="H127" s="68">
        <v>5.5</v>
      </c>
      <c r="I127" s="68">
        <v>0.0</v>
      </c>
      <c r="J127" s="68">
        <v>1.0</v>
      </c>
      <c r="K127" s="68">
        <v>4.5</v>
      </c>
    </row>
    <row r="128" hidden="1">
      <c r="A128" s="338">
        <v>44891.0</v>
      </c>
      <c r="B128" s="68" t="s">
        <v>501</v>
      </c>
      <c r="C128" s="68" t="s">
        <v>23</v>
      </c>
      <c r="D128" s="341" t="s">
        <v>498</v>
      </c>
      <c r="E128" s="338">
        <v>44892.0</v>
      </c>
      <c r="F128" s="339">
        <v>0.2916666666666667</v>
      </c>
      <c r="G128" s="339">
        <v>0.5</v>
      </c>
      <c r="H128" s="68">
        <v>5.0</v>
      </c>
      <c r="I128" s="68">
        <v>0.0</v>
      </c>
      <c r="J128" s="68">
        <v>5.0</v>
      </c>
      <c r="K128" s="68">
        <v>0.0</v>
      </c>
    </row>
    <row r="129">
      <c r="A129" s="338">
        <v>44891.0</v>
      </c>
      <c r="B129" s="68" t="s">
        <v>45</v>
      </c>
      <c r="C129" s="68" t="s">
        <v>1</v>
      </c>
      <c r="D129" s="341" t="s">
        <v>498</v>
      </c>
      <c r="E129" s="338">
        <v>44892.0</v>
      </c>
      <c r="F129" s="339">
        <v>0.25</v>
      </c>
      <c r="G129" s="339">
        <v>0.5416666666666666</v>
      </c>
      <c r="H129" s="68">
        <v>7.0</v>
      </c>
      <c r="I129" s="68">
        <v>0.0</v>
      </c>
      <c r="J129" s="68">
        <v>7.0</v>
      </c>
      <c r="K129" s="68">
        <v>0.0</v>
      </c>
    </row>
    <row r="130" hidden="1">
      <c r="A130" s="338">
        <v>44891.0</v>
      </c>
      <c r="B130" s="68" t="s">
        <v>403</v>
      </c>
      <c r="C130" s="68" t="s">
        <v>85</v>
      </c>
      <c r="D130" s="341" t="s">
        <v>498</v>
      </c>
      <c r="E130" s="338">
        <v>44892.0</v>
      </c>
      <c r="F130" s="339">
        <v>0.2916666666666667</v>
      </c>
      <c r="G130" s="339">
        <v>0.625</v>
      </c>
      <c r="H130" s="68">
        <v>8.0</v>
      </c>
      <c r="I130" s="68">
        <v>0.0</v>
      </c>
      <c r="J130" s="68">
        <v>8.0</v>
      </c>
      <c r="K130" s="68">
        <v>0.0</v>
      </c>
    </row>
    <row r="131" hidden="1">
      <c r="A131" s="338">
        <v>44891.0</v>
      </c>
      <c r="B131" s="68" t="s">
        <v>88</v>
      </c>
      <c r="C131" s="68" t="s">
        <v>85</v>
      </c>
      <c r="D131" s="341" t="s">
        <v>498</v>
      </c>
      <c r="E131" s="338">
        <v>44892.0</v>
      </c>
      <c r="F131" s="339">
        <v>0.25</v>
      </c>
      <c r="G131" s="339">
        <v>0.4166666666666667</v>
      </c>
      <c r="H131" s="68">
        <v>4.0</v>
      </c>
      <c r="I131" s="68">
        <v>0.0</v>
      </c>
      <c r="J131" s="68">
        <v>4.0</v>
      </c>
      <c r="K131" s="68">
        <v>0.0</v>
      </c>
    </row>
    <row r="132" hidden="1">
      <c r="A132" s="338">
        <v>44891.0</v>
      </c>
      <c r="B132" s="68" t="s">
        <v>82</v>
      </c>
      <c r="C132" s="68" t="s">
        <v>85</v>
      </c>
      <c r="D132" s="341" t="s">
        <v>498</v>
      </c>
      <c r="E132" s="338">
        <v>44891.0</v>
      </c>
      <c r="F132" s="68">
        <v>0.0</v>
      </c>
      <c r="G132" s="68">
        <v>0.0</v>
      </c>
      <c r="H132" s="68">
        <v>0.0</v>
      </c>
      <c r="I132" s="68">
        <v>0.0</v>
      </c>
      <c r="J132" s="68">
        <v>0.0</v>
      </c>
      <c r="K132" s="68">
        <v>0.0</v>
      </c>
      <c r="L132" s="68" t="s">
        <v>25</v>
      </c>
    </row>
    <row r="133" hidden="1">
      <c r="A133" s="338">
        <v>44891.0</v>
      </c>
      <c r="B133" s="68" t="s">
        <v>50</v>
      </c>
      <c r="C133" s="68" t="s">
        <v>49</v>
      </c>
      <c r="D133" s="341" t="s">
        <v>498</v>
      </c>
      <c r="E133" s="338">
        <v>44892.0</v>
      </c>
      <c r="F133" s="339">
        <v>0.20833333333333334</v>
      </c>
      <c r="G133" s="339">
        <v>0.4166666666666667</v>
      </c>
      <c r="H133" s="68">
        <v>5.0</v>
      </c>
      <c r="I133" s="68">
        <v>0.0</v>
      </c>
      <c r="J133" s="68">
        <v>4.0</v>
      </c>
      <c r="K133" s="68">
        <v>1.0</v>
      </c>
    </row>
    <row r="134" hidden="1">
      <c r="A134" s="338">
        <v>44891.0</v>
      </c>
      <c r="B134" s="68" t="s">
        <v>50</v>
      </c>
      <c r="C134" s="68" t="s">
        <v>85</v>
      </c>
      <c r="D134" s="341" t="s">
        <v>498</v>
      </c>
      <c r="E134" s="338">
        <v>44892.0</v>
      </c>
      <c r="F134" s="339">
        <v>0.4166666666666667</v>
      </c>
      <c r="G134" s="339">
        <v>0.6041666666666666</v>
      </c>
      <c r="H134" s="68">
        <v>4.5</v>
      </c>
      <c r="I134" s="68">
        <v>1.5</v>
      </c>
      <c r="J134" s="68">
        <v>3.0</v>
      </c>
      <c r="K134" s="68">
        <v>0.0</v>
      </c>
    </row>
    <row r="135" hidden="1">
      <c r="A135" s="338">
        <v>44892.0</v>
      </c>
      <c r="B135" s="68" t="s">
        <v>54</v>
      </c>
      <c r="C135" s="68" t="s">
        <v>85</v>
      </c>
      <c r="D135" s="341" t="s">
        <v>498</v>
      </c>
      <c r="E135" s="338">
        <v>44892.0</v>
      </c>
      <c r="F135" s="339">
        <v>0.9791666666666666</v>
      </c>
      <c r="G135" s="339">
        <v>0.25</v>
      </c>
      <c r="H135" s="68">
        <v>6.5</v>
      </c>
      <c r="I135" s="68">
        <v>0.0</v>
      </c>
      <c r="J135" s="68">
        <v>0.0</v>
      </c>
      <c r="K135" s="68">
        <v>6.5</v>
      </c>
    </row>
    <row r="136" hidden="1">
      <c r="A136" s="338">
        <v>44892.0</v>
      </c>
      <c r="B136" s="68" t="s">
        <v>18</v>
      </c>
      <c r="C136" s="68" t="s">
        <v>1</v>
      </c>
      <c r="D136" s="341" t="s">
        <v>498</v>
      </c>
      <c r="E136" s="338">
        <v>44892.0</v>
      </c>
      <c r="F136" s="68">
        <v>0.0</v>
      </c>
      <c r="G136" s="68">
        <v>0.0</v>
      </c>
      <c r="H136" s="68">
        <v>0.0</v>
      </c>
      <c r="I136" s="68">
        <v>0.0</v>
      </c>
      <c r="J136" s="68">
        <v>0.0</v>
      </c>
      <c r="K136" s="68">
        <v>0.0</v>
      </c>
      <c r="L136" s="68" t="s">
        <v>25</v>
      </c>
    </row>
    <row r="137" hidden="1">
      <c r="A137" s="338">
        <v>44892.0</v>
      </c>
      <c r="B137" s="68" t="s">
        <v>123</v>
      </c>
      <c r="C137" s="68" t="s">
        <v>23</v>
      </c>
      <c r="D137" s="341" t="s">
        <v>500</v>
      </c>
      <c r="E137" s="338">
        <v>44893.0</v>
      </c>
      <c r="F137" s="339">
        <v>0.0625</v>
      </c>
      <c r="G137" s="339">
        <v>0.2916666666666667</v>
      </c>
      <c r="H137" s="68">
        <v>5.5</v>
      </c>
      <c r="I137" s="68">
        <v>0.0</v>
      </c>
      <c r="J137" s="68">
        <v>1.0</v>
      </c>
      <c r="K137" s="68">
        <v>4.5</v>
      </c>
    </row>
    <row r="138" hidden="1">
      <c r="A138" s="338">
        <v>44892.0</v>
      </c>
      <c r="B138" s="68" t="s">
        <v>501</v>
      </c>
      <c r="C138" s="68" t="s">
        <v>23</v>
      </c>
      <c r="D138" s="341" t="s">
        <v>500</v>
      </c>
      <c r="E138" s="338">
        <v>44893.0</v>
      </c>
      <c r="F138" s="339">
        <v>0.2916666666666667</v>
      </c>
      <c r="G138" s="339">
        <v>0.5</v>
      </c>
      <c r="H138" s="68">
        <v>5.0</v>
      </c>
      <c r="I138" s="68">
        <v>0.0</v>
      </c>
      <c r="J138" s="68">
        <v>5.0</v>
      </c>
      <c r="K138" s="68">
        <v>0.0</v>
      </c>
    </row>
    <row r="139" hidden="1">
      <c r="A139" s="338">
        <v>44892.0</v>
      </c>
      <c r="B139" s="68" t="s">
        <v>52</v>
      </c>
      <c r="C139" s="68" t="s">
        <v>499</v>
      </c>
      <c r="D139" s="341" t="s">
        <v>500</v>
      </c>
      <c r="E139" s="338">
        <v>44893.0</v>
      </c>
      <c r="F139" s="339">
        <v>0.2916666666666667</v>
      </c>
      <c r="G139" s="339">
        <v>0.5</v>
      </c>
      <c r="H139" s="68">
        <v>5.0</v>
      </c>
      <c r="I139" s="68">
        <v>0.0</v>
      </c>
      <c r="J139" s="68">
        <v>5.0</v>
      </c>
      <c r="K139" s="68">
        <v>0.0</v>
      </c>
    </row>
    <row r="140">
      <c r="A140" s="338">
        <v>44892.0</v>
      </c>
      <c r="B140" s="68" t="s">
        <v>45</v>
      </c>
      <c r="C140" s="68" t="s">
        <v>1</v>
      </c>
      <c r="D140" s="341" t="s">
        <v>500</v>
      </c>
      <c r="E140" s="338">
        <v>44893.0</v>
      </c>
      <c r="F140" s="68">
        <v>0.0</v>
      </c>
      <c r="G140" s="68">
        <v>0.0</v>
      </c>
      <c r="H140" s="68">
        <v>0.0</v>
      </c>
      <c r="I140" s="68">
        <v>0.0</v>
      </c>
      <c r="J140" s="68">
        <v>0.0</v>
      </c>
      <c r="K140" s="68">
        <v>0.0</v>
      </c>
      <c r="L140" s="68" t="s">
        <v>25</v>
      </c>
    </row>
    <row r="141" hidden="1">
      <c r="A141" s="338">
        <v>44892.0</v>
      </c>
      <c r="B141" s="68" t="s">
        <v>403</v>
      </c>
      <c r="C141" s="68" t="s">
        <v>85</v>
      </c>
      <c r="D141" s="341" t="s">
        <v>500</v>
      </c>
      <c r="E141" s="338">
        <v>44893.0</v>
      </c>
      <c r="F141" s="68">
        <v>0.0</v>
      </c>
      <c r="G141" s="68">
        <v>0.0</v>
      </c>
      <c r="H141" s="68">
        <v>0.0</v>
      </c>
      <c r="I141" s="68">
        <v>0.0</v>
      </c>
      <c r="J141" s="68">
        <v>0.0</v>
      </c>
      <c r="K141" s="68">
        <v>0.0</v>
      </c>
      <c r="L141" s="68" t="s">
        <v>25</v>
      </c>
    </row>
    <row r="142" hidden="1">
      <c r="A142" s="338">
        <v>44892.0</v>
      </c>
      <c r="B142" s="68" t="s">
        <v>82</v>
      </c>
      <c r="C142" s="68" t="s">
        <v>85</v>
      </c>
      <c r="D142" s="341" t="s">
        <v>500</v>
      </c>
      <c r="E142" s="338">
        <v>44893.0</v>
      </c>
      <c r="F142" s="339">
        <v>0.25</v>
      </c>
      <c r="G142" s="339">
        <v>0.5416666666666666</v>
      </c>
      <c r="H142" s="68">
        <v>7.0</v>
      </c>
      <c r="I142" s="68">
        <v>0.0</v>
      </c>
      <c r="J142" s="68">
        <v>7.0</v>
      </c>
      <c r="K142" s="68">
        <v>0.0</v>
      </c>
    </row>
    <row r="143" hidden="1">
      <c r="A143" s="338">
        <v>44892.0</v>
      </c>
      <c r="B143" s="68" t="s">
        <v>50</v>
      </c>
      <c r="C143" s="68" t="s">
        <v>49</v>
      </c>
      <c r="D143" s="341" t="s">
        <v>500</v>
      </c>
      <c r="E143" s="338">
        <v>44893.0</v>
      </c>
      <c r="F143" s="68">
        <v>0.0</v>
      </c>
      <c r="G143" s="68">
        <v>0.0</v>
      </c>
      <c r="H143" s="68">
        <v>0.0</v>
      </c>
      <c r="I143" s="68">
        <v>0.0</v>
      </c>
      <c r="J143" s="68">
        <v>0.0</v>
      </c>
      <c r="K143" s="68">
        <v>0.0</v>
      </c>
      <c r="L143" s="68" t="s">
        <v>25</v>
      </c>
    </row>
    <row r="144" hidden="1">
      <c r="A144" s="338">
        <v>44892.0</v>
      </c>
      <c r="B144" s="68" t="s">
        <v>88</v>
      </c>
      <c r="C144" s="68" t="s">
        <v>85</v>
      </c>
      <c r="D144" s="341" t="s">
        <v>500</v>
      </c>
      <c r="E144" s="338">
        <v>44893.0</v>
      </c>
      <c r="F144" s="339">
        <v>0.20833333333333334</v>
      </c>
      <c r="G144" s="339">
        <v>0.9375</v>
      </c>
      <c r="H144" s="68">
        <v>5.5</v>
      </c>
      <c r="I144" s="68">
        <v>0.0</v>
      </c>
      <c r="J144" s="68">
        <v>4.5</v>
      </c>
      <c r="K144" s="68">
        <v>1.0</v>
      </c>
    </row>
    <row r="145" hidden="1">
      <c r="A145" s="338">
        <v>44893.0</v>
      </c>
      <c r="B145" s="68" t="s">
        <v>54</v>
      </c>
      <c r="C145" s="68" t="s">
        <v>85</v>
      </c>
      <c r="D145" s="341" t="s">
        <v>500</v>
      </c>
      <c r="E145" s="338">
        <v>44893.0</v>
      </c>
      <c r="F145" s="339">
        <v>0.9583333333333334</v>
      </c>
      <c r="G145" s="339">
        <v>0.2916666666666667</v>
      </c>
      <c r="H145" s="68">
        <v>8.0</v>
      </c>
      <c r="I145" s="68">
        <v>0.0</v>
      </c>
      <c r="J145" s="68">
        <v>1.0</v>
      </c>
      <c r="K145" s="68">
        <v>7.0</v>
      </c>
    </row>
    <row r="146" hidden="1">
      <c r="A146" s="338">
        <v>44893.0</v>
      </c>
      <c r="B146" s="68" t="s">
        <v>50</v>
      </c>
      <c r="C146" s="68" t="s">
        <v>85</v>
      </c>
      <c r="D146" s="341" t="s">
        <v>500</v>
      </c>
      <c r="E146" s="338">
        <v>44893.0</v>
      </c>
      <c r="F146" s="68">
        <v>0.0</v>
      </c>
      <c r="G146" s="68">
        <v>0.0</v>
      </c>
      <c r="H146" s="68">
        <v>0.0</v>
      </c>
      <c r="I146" s="68">
        <v>0.0</v>
      </c>
      <c r="J146" s="68">
        <v>0.0</v>
      </c>
      <c r="K146" s="68">
        <v>0.0</v>
      </c>
      <c r="L146" s="68" t="s">
        <v>25</v>
      </c>
    </row>
    <row r="147" hidden="1">
      <c r="A147" s="338">
        <v>44893.0</v>
      </c>
      <c r="B147" s="68" t="s">
        <v>18</v>
      </c>
      <c r="C147" s="68" t="s">
        <v>1</v>
      </c>
      <c r="D147" s="341" t="s">
        <v>500</v>
      </c>
      <c r="E147" s="338">
        <v>44893.0</v>
      </c>
      <c r="F147" s="339">
        <v>0.9791666666666666</v>
      </c>
      <c r="G147" s="339">
        <v>0.16666666666666666</v>
      </c>
      <c r="H147" s="68">
        <v>4.5</v>
      </c>
      <c r="I147" s="68">
        <v>0.0</v>
      </c>
      <c r="J147" s="68">
        <v>0.0</v>
      </c>
      <c r="K147" s="68">
        <v>4.5</v>
      </c>
    </row>
    <row r="148" hidden="1">
      <c r="A148" s="338">
        <v>44893.0</v>
      </c>
      <c r="B148" s="68" t="s">
        <v>52</v>
      </c>
      <c r="C148" s="68" t="s">
        <v>499</v>
      </c>
      <c r="D148" s="341" t="s">
        <v>507</v>
      </c>
      <c r="E148" s="338">
        <v>44894.0</v>
      </c>
      <c r="F148" s="339">
        <v>0.0</v>
      </c>
      <c r="G148" s="339">
        <v>0.3333333333333333</v>
      </c>
      <c r="H148" s="68">
        <v>8.0</v>
      </c>
      <c r="I148" s="68">
        <v>0.0</v>
      </c>
      <c r="J148" s="68">
        <v>2.0</v>
      </c>
      <c r="K148" s="68">
        <v>6.0</v>
      </c>
    </row>
    <row r="149" hidden="1">
      <c r="A149" s="338">
        <v>44893.0</v>
      </c>
      <c r="B149" s="68" t="s">
        <v>88</v>
      </c>
      <c r="C149" s="68" t="s">
        <v>85</v>
      </c>
      <c r="D149" s="341" t="s">
        <v>507</v>
      </c>
      <c r="E149" s="338">
        <v>44894.0</v>
      </c>
      <c r="F149" s="339">
        <v>0.0</v>
      </c>
      <c r="G149" s="339">
        <v>0.20833333333333334</v>
      </c>
      <c r="H149" s="68">
        <v>5.0</v>
      </c>
      <c r="I149" s="68">
        <v>0.0</v>
      </c>
      <c r="J149" s="68">
        <v>0.0</v>
      </c>
      <c r="K149" s="68">
        <v>5.0</v>
      </c>
    </row>
    <row r="150" hidden="1">
      <c r="A150" s="338">
        <v>44893.0</v>
      </c>
      <c r="B150" s="68" t="s">
        <v>123</v>
      </c>
      <c r="C150" s="68" t="s">
        <v>23</v>
      </c>
      <c r="D150" s="341" t="s">
        <v>507</v>
      </c>
      <c r="E150" s="338">
        <v>44894.0</v>
      </c>
      <c r="F150" s="339">
        <v>0.0625</v>
      </c>
      <c r="G150" s="339">
        <v>0.2916666666666667</v>
      </c>
      <c r="H150" s="68">
        <v>5.5</v>
      </c>
      <c r="I150" s="68">
        <v>0.0</v>
      </c>
      <c r="J150" s="68">
        <v>1.0</v>
      </c>
      <c r="K150" s="68">
        <v>4.5</v>
      </c>
    </row>
    <row r="151" hidden="1">
      <c r="A151" s="338">
        <v>44893.0</v>
      </c>
      <c r="B151" s="68" t="s">
        <v>501</v>
      </c>
      <c r="C151" s="68" t="s">
        <v>23</v>
      </c>
      <c r="D151" s="341" t="s">
        <v>507</v>
      </c>
      <c r="E151" s="338">
        <v>44894.0</v>
      </c>
      <c r="F151" s="68">
        <v>0.0</v>
      </c>
      <c r="G151" s="68">
        <v>0.0</v>
      </c>
      <c r="H151" s="68">
        <v>0.0</v>
      </c>
      <c r="I151" s="68">
        <v>0.0</v>
      </c>
      <c r="J151" s="68">
        <v>0.0</v>
      </c>
      <c r="K151" s="68">
        <v>0.0</v>
      </c>
      <c r="L151" s="68" t="s">
        <v>25</v>
      </c>
    </row>
    <row r="152">
      <c r="A152" s="338">
        <v>44893.0</v>
      </c>
      <c r="B152" s="68" t="s">
        <v>45</v>
      </c>
      <c r="C152" s="68" t="s">
        <v>23</v>
      </c>
      <c r="D152" s="341" t="s">
        <v>507</v>
      </c>
      <c r="E152" s="338">
        <v>44894.0</v>
      </c>
      <c r="F152" s="339">
        <v>0.2916666666666667</v>
      </c>
      <c r="G152" s="339">
        <v>0.5</v>
      </c>
      <c r="H152" s="68">
        <v>5.0</v>
      </c>
      <c r="I152" s="68">
        <v>0.0</v>
      </c>
      <c r="J152" s="68">
        <v>5.0</v>
      </c>
      <c r="K152" s="68">
        <v>0.0</v>
      </c>
    </row>
    <row r="153" hidden="1">
      <c r="A153" s="338">
        <v>44893.0</v>
      </c>
      <c r="B153" s="68" t="s">
        <v>403</v>
      </c>
      <c r="C153" s="68" t="s">
        <v>85</v>
      </c>
      <c r="D153" s="341" t="s">
        <v>507</v>
      </c>
      <c r="E153" s="338">
        <v>44894.0</v>
      </c>
      <c r="F153" s="339">
        <v>0.2916666666666667</v>
      </c>
      <c r="G153" s="339">
        <v>0.5833333333333334</v>
      </c>
      <c r="H153" s="68">
        <v>7.0</v>
      </c>
      <c r="I153" s="68">
        <v>0.0</v>
      </c>
      <c r="J153" s="68">
        <v>7.0</v>
      </c>
      <c r="K153" s="68">
        <v>0.0</v>
      </c>
    </row>
    <row r="154" hidden="1">
      <c r="A154" s="338">
        <v>44893.0</v>
      </c>
      <c r="B154" s="68" t="s">
        <v>82</v>
      </c>
      <c r="C154" s="68" t="s">
        <v>85</v>
      </c>
      <c r="D154" s="341" t="s">
        <v>507</v>
      </c>
      <c r="E154" s="338">
        <v>44894.0</v>
      </c>
      <c r="F154" s="339">
        <v>0.2708333333333333</v>
      </c>
      <c r="G154" s="339">
        <v>0.5625</v>
      </c>
      <c r="H154" s="68">
        <v>7.0</v>
      </c>
      <c r="I154" s="68">
        <v>0.0</v>
      </c>
      <c r="J154" s="68">
        <v>7.0</v>
      </c>
      <c r="K154" s="68">
        <v>0.0</v>
      </c>
    </row>
    <row r="155" hidden="1">
      <c r="A155" s="338">
        <v>44894.0</v>
      </c>
      <c r="B155" s="68" t="s">
        <v>50</v>
      </c>
      <c r="C155" s="68" t="s">
        <v>85</v>
      </c>
      <c r="D155" s="341" t="s">
        <v>507</v>
      </c>
      <c r="E155" s="338">
        <v>44894.0</v>
      </c>
      <c r="F155" s="339">
        <v>0.9583333333333334</v>
      </c>
      <c r="G155" s="339">
        <v>0.2916666666666667</v>
      </c>
      <c r="H155" s="68">
        <v>8.0</v>
      </c>
      <c r="I155" s="68">
        <v>0.0</v>
      </c>
      <c r="J155" s="68">
        <v>1.0</v>
      </c>
      <c r="K155" s="68">
        <v>7.0</v>
      </c>
    </row>
    <row r="156" hidden="1">
      <c r="A156" s="338">
        <v>44894.0</v>
      </c>
      <c r="B156" s="68" t="s">
        <v>18</v>
      </c>
      <c r="C156" s="68" t="s">
        <v>1</v>
      </c>
      <c r="D156" s="341" t="s">
        <v>507</v>
      </c>
      <c r="E156" s="338">
        <v>44894.0</v>
      </c>
      <c r="F156" s="339">
        <v>0.9791666666666666</v>
      </c>
      <c r="G156" s="339">
        <v>0.16666666666666666</v>
      </c>
      <c r="H156" s="68">
        <v>4.5</v>
      </c>
      <c r="I156" s="68">
        <v>0.0</v>
      </c>
      <c r="J156" s="68">
        <v>0.0</v>
      </c>
      <c r="K156" s="68">
        <v>4.5</v>
      </c>
    </row>
    <row r="157" hidden="1">
      <c r="A157" s="338">
        <v>44894.0</v>
      </c>
      <c r="B157" s="68" t="s">
        <v>54</v>
      </c>
      <c r="C157" s="68" t="s">
        <v>499</v>
      </c>
      <c r="D157" s="341" t="s">
        <v>604</v>
      </c>
      <c r="E157" s="338">
        <v>44895.0</v>
      </c>
      <c r="F157" s="339">
        <v>0.0</v>
      </c>
      <c r="G157" s="339">
        <v>0.3333333333333333</v>
      </c>
      <c r="H157" s="68">
        <v>8.0</v>
      </c>
      <c r="I157" s="68">
        <v>0.0</v>
      </c>
      <c r="J157" s="68">
        <v>2.0</v>
      </c>
      <c r="K157" s="68">
        <v>6.0</v>
      </c>
    </row>
    <row r="158" hidden="1">
      <c r="A158" s="338">
        <v>44894.0</v>
      </c>
      <c r="B158" s="68" t="s">
        <v>52</v>
      </c>
      <c r="C158" s="68" t="s">
        <v>499</v>
      </c>
      <c r="D158" s="341" t="s">
        <v>509</v>
      </c>
      <c r="E158" s="338">
        <v>44895.0</v>
      </c>
      <c r="F158" s="68">
        <v>0.0</v>
      </c>
      <c r="G158" s="68">
        <v>0.0</v>
      </c>
      <c r="H158" s="68">
        <v>0.0</v>
      </c>
      <c r="I158" s="68">
        <v>0.0</v>
      </c>
      <c r="J158" s="68">
        <v>0.0</v>
      </c>
      <c r="K158" s="68">
        <v>0.0</v>
      </c>
      <c r="L158" s="68" t="s">
        <v>25</v>
      </c>
    </row>
    <row r="159" hidden="1">
      <c r="A159" s="338">
        <v>44894.0</v>
      </c>
      <c r="B159" s="68" t="s">
        <v>501</v>
      </c>
      <c r="C159" s="68" t="s">
        <v>23</v>
      </c>
      <c r="D159" s="341" t="s">
        <v>509</v>
      </c>
      <c r="E159" s="338">
        <v>44895.0</v>
      </c>
      <c r="F159" s="339">
        <v>0.0625</v>
      </c>
      <c r="G159" s="339">
        <v>0.2916666666666667</v>
      </c>
      <c r="H159" s="68">
        <v>5.5</v>
      </c>
      <c r="I159" s="68">
        <v>0.0</v>
      </c>
      <c r="J159" s="68">
        <v>1.0</v>
      </c>
      <c r="K159" s="68">
        <v>4.5</v>
      </c>
    </row>
    <row r="160" hidden="1">
      <c r="A160" s="338">
        <v>44894.0</v>
      </c>
      <c r="B160" s="68" t="s">
        <v>123</v>
      </c>
      <c r="C160" s="68" t="s">
        <v>23</v>
      </c>
      <c r="D160" s="341" t="s">
        <v>509</v>
      </c>
      <c r="E160" s="338">
        <v>44895.0</v>
      </c>
      <c r="F160" s="68">
        <v>0.0</v>
      </c>
      <c r="G160" s="68">
        <v>0.0</v>
      </c>
      <c r="H160" s="68">
        <v>0.0</v>
      </c>
      <c r="I160" s="68">
        <v>0.0</v>
      </c>
      <c r="J160" s="68">
        <v>0.0</v>
      </c>
      <c r="K160" s="68">
        <v>0.0</v>
      </c>
      <c r="L160" s="68" t="s">
        <v>25</v>
      </c>
    </row>
    <row r="161">
      <c r="A161" s="338">
        <v>44894.0</v>
      </c>
      <c r="B161" s="68" t="s">
        <v>45</v>
      </c>
      <c r="C161" s="68" t="s">
        <v>23</v>
      </c>
      <c r="D161" s="341" t="s">
        <v>509</v>
      </c>
      <c r="E161" s="338">
        <v>44895.0</v>
      </c>
      <c r="F161" s="339">
        <v>0.2916666666666667</v>
      </c>
      <c r="G161" s="339">
        <v>0.5</v>
      </c>
      <c r="H161" s="68">
        <v>5.0</v>
      </c>
      <c r="I161" s="68">
        <v>0.0</v>
      </c>
      <c r="J161" s="68">
        <v>5.0</v>
      </c>
      <c r="K161" s="68">
        <v>0.0</v>
      </c>
    </row>
    <row r="162" hidden="1">
      <c r="A162" s="338">
        <v>44894.0</v>
      </c>
      <c r="B162" s="68" t="s">
        <v>88</v>
      </c>
      <c r="C162" s="68" t="s">
        <v>85</v>
      </c>
      <c r="D162" s="341" t="s">
        <v>509</v>
      </c>
      <c r="E162" s="338">
        <v>44895.0</v>
      </c>
      <c r="F162" s="339">
        <v>0.2708333333333333</v>
      </c>
      <c r="G162" s="339">
        <v>0.5625</v>
      </c>
      <c r="H162" s="68">
        <v>7.0</v>
      </c>
      <c r="I162" s="68">
        <v>0.0</v>
      </c>
      <c r="J162" s="68">
        <v>7.0</v>
      </c>
      <c r="K162" s="68">
        <v>0.0</v>
      </c>
    </row>
    <row r="163" hidden="1">
      <c r="A163" s="338">
        <v>44894.0</v>
      </c>
      <c r="B163" s="68" t="s">
        <v>403</v>
      </c>
      <c r="C163" s="68" t="s">
        <v>85</v>
      </c>
      <c r="D163" s="341" t="s">
        <v>509</v>
      </c>
      <c r="E163" s="338">
        <v>44895.0</v>
      </c>
      <c r="F163" s="339">
        <v>0.2916666666666667</v>
      </c>
      <c r="G163" s="339">
        <v>0.5833333333333334</v>
      </c>
      <c r="H163" s="68">
        <v>7.0</v>
      </c>
      <c r="I163" s="68">
        <v>0.0</v>
      </c>
      <c r="J163" s="68">
        <v>7.0</v>
      </c>
      <c r="K163" s="68">
        <v>0.0</v>
      </c>
    </row>
    <row r="164" hidden="1">
      <c r="A164" s="338">
        <v>44894.0</v>
      </c>
      <c r="B164" s="68" t="s">
        <v>82</v>
      </c>
      <c r="C164" s="68" t="s">
        <v>85</v>
      </c>
      <c r="D164" s="341" t="s">
        <v>509</v>
      </c>
      <c r="E164" s="338">
        <v>44895.0</v>
      </c>
      <c r="F164" s="68">
        <v>0.0</v>
      </c>
      <c r="G164" s="68">
        <v>0.0</v>
      </c>
      <c r="H164" s="68">
        <v>0.0</v>
      </c>
      <c r="I164" s="68">
        <v>0.0</v>
      </c>
      <c r="J164" s="68">
        <v>0.0</v>
      </c>
      <c r="K164" s="68">
        <v>0.0</v>
      </c>
      <c r="L164" s="68" t="s">
        <v>25</v>
      </c>
    </row>
    <row r="165" hidden="1">
      <c r="A165" s="338">
        <v>44895.0</v>
      </c>
      <c r="B165" s="68" t="s">
        <v>50</v>
      </c>
      <c r="C165" s="68" t="s">
        <v>85</v>
      </c>
      <c r="D165" s="341" t="s">
        <v>509</v>
      </c>
      <c r="E165" s="338">
        <v>44895.0</v>
      </c>
      <c r="F165" s="339">
        <v>0.9583333333333334</v>
      </c>
      <c r="G165" s="339">
        <v>0.20833333333333334</v>
      </c>
      <c r="H165" s="68">
        <v>6.0</v>
      </c>
      <c r="I165" s="68">
        <v>0.0</v>
      </c>
      <c r="J165" s="68">
        <v>0.0</v>
      </c>
      <c r="K165" s="68">
        <v>6.0</v>
      </c>
    </row>
    <row r="166" hidden="1">
      <c r="A166" s="338">
        <v>44895.0</v>
      </c>
      <c r="B166" s="68" t="s">
        <v>18</v>
      </c>
      <c r="C166" s="68" t="s">
        <v>1</v>
      </c>
      <c r="D166" s="341" t="s">
        <v>509</v>
      </c>
      <c r="E166" s="338">
        <v>44895.0</v>
      </c>
      <c r="F166" s="339">
        <v>0.9791666666666666</v>
      </c>
      <c r="G166" s="339">
        <v>0.16666666666666666</v>
      </c>
      <c r="H166" s="68">
        <v>4.5</v>
      </c>
      <c r="I166" s="68">
        <v>0.0</v>
      </c>
      <c r="J166" s="68">
        <v>0.0</v>
      </c>
      <c r="K166" s="68">
        <v>4.5</v>
      </c>
    </row>
    <row r="167" hidden="1">
      <c r="A167" s="338">
        <v>44895.0</v>
      </c>
      <c r="B167" s="68" t="s">
        <v>54</v>
      </c>
      <c r="C167" s="68" t="s">
        <v>85</v>
      </c>
      <c r="D167" s="341" t="s">
        <v>509</v>
      </c>
      <c r="E167" s="338">
        <v>44895.0</v>
      </c>
      <c r="F167" s="68">
        <v>0.0</v>
      </c>
      <c r="G167" s="68">
        <v>0.0</v>
      </c>
      <c r="H167" s="68">
        <v>0.0</v>
      </c>
      <c r="I167" s="68">
        <v>0.0</v>
      </c>
      <c r="J167" s="68">
        <v>0.0</v>
      </c>
      <c r="K167" s="68">
        <v>0.0</v>
      </c>
      <c r="L167" s="68" t="s">
        <v>25</v>
      </c>
    </row>
    <row r="168" hidden="1">
      <c r="A168" s="338"/>
      <c r="D168" s="341"/>
      <c r="E168" s="338"/>
      <c r="F168" s="339"/>
      <c r="G168" s="339"/>
    </row>
    <row r="169" hidden="1">
      <c r="A169" s="338"/>
      <c r="D169" s="341"/>
      <c r="E169" s="338"/>
      <c r="F169" s="339"/>
      <c r="G169" s="339"/>
    </row>
    <row r="170" hidden="1">
      <c r="A170" s="338"/>
      <c r="D170" s="341"/>
      <c r="E170" s="338"/>
      <c r="F170" s="339"/>
      <c r="G170" s="339"/>
    </row>
    <row r="171" hidden="1">
      <c r="A171" s="338"/>
      <c r="D171" s="341"/>
      <c r="E171" s="338"/>
      <c r="F171" s="339"/>
      <c r="G171" s="339"/>
    </row>
    <row r="172" hidden="1">
      <c r="A172" s="338"/>
      <c r="D172" s="234"/>
      <c r="E172" s="338"/>
      <c r="F172" s="339"/>
      <c r="G172" s="339"/>
    </row>
    <row r="173" hidden="1">
      <c r="A173" s="338"/>
      <c r="D173" s="234"/>
      <c r="E173" s="338"/>
      <c r="F173" s="339"/>
      <c r="G173" s="339"/>
    </row>
    <row r="174" hidden="1">
      <c r="A174" s="338"/>
      <c r="D174" s="234"/>
      <c r="E174" s="338"/>
      <c r="F174" s="339"/>
      <c r="G174" s="339"/>
    </row>
    <row r="175" hidden="1">
      <c r="A175" s="338"/>
    </row>
    <row r="176" hidden="1">
      <c r="A176" s="338"/>
    </row>
    <row r="177" hidden="1">
      <c r="A177" s="338"/>
    </row>
    <row r="178" hidden="1">
      <c r="A178" s="338"/>
    </row>
    <row r="179" hidden="1">
      <c r="A179" s="338"/>
    </row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</sheetData>
  <autoFilter ref="$A$1:$AC$207">
    <filterColumn colId="1">
      <filters>
        <filter val="SHIELLA"/>
      </filters>
    </filterColumn>
    <filterColumn colId="4">
      <filters blank="1">
        <filter val="17-Nov-22"/>
        <filter val="18-Nov-22"/>
        <filter val="25-Nov-22"/>
        <filter val="26-Nov-22"/>
        <filter val="27-Nov-22"/>
        <filter val="30-Nov-22"/>
        <filter val="22-Nov-22"/>
        <filter val="21-Nov-22"/>
        <filter val="23-Nov-22"/>
        <filter val="28-Nov-22"/>
        <filter val="29-Nov-22"/>
        <filter val="19-Nov-22"/>
        <filter val="20-Nov-22"/>
        <filter val="24-Nov-22"/>
        <filter val="16-Nov-22"/>
      </filters>
    </filterColumn>
  </autoFilter>
  <conditionalFormatting sqref="F2:K174">
    <cfRule type="expression" dxfId="0" priority="1">
      <formula>MOD</formula>
    </cfRule>
  </conditionalFormatting>
  <conditionalFormatting sqref="F2:F177 G2:G179 H2:K176 F179">
    <cfRule type="expression" dxfId="0" priority="2">
      <formula>MOD</formula>
    </cfRule>
  </conditionalFormatting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 t="s">
        <v>0</v>
      </c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44893.0</v>
      </c>
      <c r="F2" s="124"/>
      <c r="G2" s="124"/>
      <c r="H2" s="124"/>
      <c r="I2" s="351">
        <v>44894.0</v>
      </c>
      <c r="J2" s="124"/>
      <c r="K2" s="124"/>
      <c r="L2" s="124"/>
      <c r="M2" s="351">
        <v>44895.0</v>
      </c>
      <c r="N2" s="124"/>
      <c r="O2" s="124"/>
      <c r="P2" s="124"/>
      <c r="Q2" s="351">
        <v>44896.0</v>
      </c>
      <c r="R2" s="124"/>
      <c r="S2" s="124"/>
      <c r="T2" s="124"/>
      <c r="U2" s="351">
        <v>44897.0</v>
      </c>
      <c r="V2" s="124"/>
      <c r="W2" s="124"/>
      <c r="X2" s="124"/>
      <c r="Y2" s="351">
        <v>44898.0</v>
      </c>
      <c r="Z2" s="124"/>
      <c r="AA2" s="124"/>
      <c r="AB2" s="124"/>
      <c r="AC2" s="351">
        <v>44899.0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44893.0</v>
      </c>
      <c r="D4" s="352" t="s">
        <v>572</v>
      </c>
      <c r="E4" s="353" t="s">
        <v>524</v>
      </c>
      <c r="F4" s="275" t="s">
        <v>22</v>
      </c>
      <c r="G4" s="37">
        <v>44894.0</v>
      </c>
      <c r="H4" s="352" t="s">
        <v>572</v>
      </c>
      <c r="I4" s="353" t="s">
        <v>524</v>
      </c>
      <c r="J4" s="38" t="s">
        <v>24</v>
      </c>
      <c r="K4" s="37">
        <v>44895.0</v>
      </c>
      <c r="L4" s="352" t="s">
        <v>572</v>
      </c>
      <c r="M4" s="354" t="s">
        <v>524</v>
      </c>
      <c r="N4" s="275" t="s">
        <v>26</v>
      </c>
      <c r="O4" s="37">
        <v>44896.0</v>
      </c>
      <c r="P4" s="352" t="s">
        <v>481</v>
      </c>
      <c r="Q4" s="354" t="s">
        <v>526</v>
      </c>
      <c r="R4" s="275" t="s">
        <v>56</v>
      </c>
      <c r="S4" s="37">
        <v>44897.0</v>
      </c>
      <c r="T4" s="352" t="s">
        <v>481</v>
      </c>
      <c r="U4" s="354" t="s">
        <v>526</v>
      </c>
      <c r="V4" s="275" t="s">
        <v>57</v>
      </c>
      <c r="W4" s="37">
        <v>44898.0</v>
      </c>
      <c r="X4" s="352" t="s">
        <v>481</v>
      </c>
      <c r="Y4" s="354" t="s">
        <v>526</v>
      </c>
      <c r="Z4" s="275" t="s">
        <v>93</v>
      </c>
      <c r="AA4" s="37">
        <v>44899.0</v>
      </c>
      <c r="AB4" s="38" t="s">
        <v>25</v>
      </c>
      <c r="AC4" s="108" t="s">
        <v>25</v>
      </c>
    </row>
    <row r="5">
      <c r="A5" s="35" t="s">
        <v>45</v>
      </c>
      <c r="B5" s="363" t="s">
        <v>62</v>
      </c>
      <c r="C5" s="146">
        <v>44894.0</v>
      </c>
      <c r="D5" s="374" t="s">
        <v>23</v>
      </c>
      <c r="E5" s="374" t="s">
        <v>23</v>
      </c>
      <c r="F5" s="363" t="s">
        <v>46</v>
      </c>
      <c r="G5" s="146">
        <v>44895.0</v>
      </c>
      <c r="H5" s="374" t="s">
        <v>23</v>
      </c>
      <c r="I5" s="374" t="s">
        <v>23</v>
      </c>
      <c r="J5" s="40" t="s">
        <v>36</v>
      </c>
      <c r="K5" s="146">
        <v>44896.0</v>
      </c>
      <c r="L5" s="145" t="s">
        <v>499</v>
      </c>
      <c r="M5" s="40" t="s">
        <v>499</v>
      </c>
      <c r="N5" s="275" t="s">
        <v>37</v>
      </c>
      <c r="O5" s="37">
        <v>44897.0</v>
      </c>
      <c r="P5" s="352" t="s">
        <v>573</v>
      </c>
      <c r="Q5" s="354" t="s">
        <v>466</v>
      </c>
      <c r="R5" s="275" t="s">
        <v>40</v>
      </c>
      <c r="S5" s="37">
        <v>44898.0</v>
      </c>
      <c r="T5" s="352" t="s">
        <v>489</v>
      </c>
      <c r="U5" s="354" t="s">
        <v>528</v>
      </c>
      <c r="V5" s="275" t="s">
        <v>43</v>
      </c>
      <c r="W5" s="37">
        <v>44899.0</v>
      </c>
      <c r="X5" s="352" t="s">
        <v>489</v>
      </c>
      <c r="Y5" s="354" t="s">
        <v>528</v>
      </c>
      <c r="Z5" s="275" t="s">
        <v>44</v>
      </c>
      <c r="AA5" s="37">
        <v>44900.0</v>
      </c>
      <c r="AB5" s="38" t="s">
        <v>25</v>
      </c>
      <c r="AC5" s="108" t="s">
        <v>25</v>
      </c>
    </row>
    <row r="6">
      <c r="A6" s="356"/>
      <c r="B6" s="357"/>
      <c r="C6" s="357"/>
      <c r="D6" s="6" t="s">
        <v>499</v>
      </c>
      <c r="E6" s="4"/>
      <c r="F6" s="124"/>
      <c r="G6" s="124"/>
      <c r="H6" s="377"/>
      <c r="I6" s="377"/>
      <c r="J6" s="377"/>
      <c r="K6" s="124"/>
      <c r="L6" s="7"/>
      <c r="M6" s="124"/>
      <c r="N6" s="7"/>
      <c r="O6" s="7"/>
      <c r="P6" s="381"/>
      <c r="Q6" s="354"/>
      <c r="R6" s="7"/>
      <c r="S6" s="7"/>
      <c r="T6" s="6" t="s">
        <v>499</v>
      </c>
      <c r="U6" s="4"/>
      <c r="V6" s="7"/>
      <c r="W6" s="7"/>
      <c r="X6" s="7"/>
      <c r="Y6" s="124"/>
      <c r="Z6" s="7"/>
      <c r="AA6" s="7"/>
      <c r="AB6" s="7"/>
      <c r="AC6" s="124"/>
    </row>
    <row r="7">
      <c r="A7" s="7"/>
      <c r="B7" s="350"/>
      <c r="C7" s="350"/>
      <c r="D7" s="124"/>
      <c r="E7" s="351">
        <v>44893.0</v>
      </c>
      <c r="F7" s="124"/>
      <c r="G7" s="124"/>
      <c r="H7" s="124"/>
      <c r="I7" s="351">
        <v>44894.0</v>
      </c>
      <c r="J7" s="124"/>
      <c r="K7" s="124"/>
      <c r="L7" s="124"/>
      <c r="M7" s="351">
        <v>44895.0</v>
      </c>
      <c r="N7" s="124"/>
      <c r="O7" s="124"/>
      <c r="P7" s="124"/>
      <c r="Q7" s="351">
        <v>44896.0</v>
      </c>
      <c r="R7" s="124"/>
      <c r="S7" s="124"/>
      <c r="T7" s="124"/>
      <c r="U7" s="351">
        <v>44897.0</v>
      </c>
      <c r="V7" s="124"/>
      <c r="W7" s="124"/>
      <c r="X7" s="124"/>
      <c r="Y7" s="351">
        <v>44898.0</v>
      </c>
      <c r="Z7" s="124"/>
      <c r="AA7" s="124"/>
      <c r="AB7" s="124"/>
      <c r="AC7" s="351">
        <v>44899.0</v>
      </c>
    </row>
    <row r="8">
      <c r="A8" s="123"/>
      <c r="B8" s="25"/>
      <c r="C8" s="25"/>
      <c r="D8" s="26" t="s">
        <v>2</v>
      </c>
      <c r="E8" s="26" t="s">
        <v>3</v>
      </c>
      <c r="F8" s="26"/>
      <c r="G8" s="26"/>
      <c r="H8" s="26" t="s">
        <v>2</v>
      </c>
      <c r="I8" s="26" t="s">
        <v>7</v>
      </c>
      <c r="J8" s="26"/>
      <c r="K8" s="26"/>
      <c r="L8" s="26" t="s">
        <v>2</v>
      </c>
      <c r="M8" s="26" t="s">
        <v>8</v>
      </c>
      <c r="N8" s="26"/>
      <c r="O8" s="26"/>
      <c r="P8" s="26" t="s">
        <v>2</v>
      </c>
      <c r="Q8" s="26" t="s">
        <v>9</v>
      </c>
      <c r="R8" s="26"/>
      <c r="S8" s="26"/>
      <c r="T8" s="26" t="s">
        <v>2</v>
      </c>
      <c r="U8" s="26" t="s">
        <v>10</v>
      </c>
      <c r="V8" s="26"/>
      <c r="W8" s="26"/>
      <c r="X8" s="26" t="s">
        <v>2</v>
      </c>
      <c r="Y8" s="26" t="s">
        <v>11</v>
      </c>
      <c r="Z8" s="26"/>
      <c r="AA8" s="26"/>
      <c r="AB8" s="26" t="s">
        <v>2</v>
      </c>
      <c r="AC8" s="26" t="s">
        <v>12</v>
      </c>
    </row>
    <row r="9">
      <c r="A9" s="35" t="s">
        <v>52</v>
      </c>
      <c r="B9" s="275" t="s">
        <v>62</v>
      </c>
      <c r="C9" s="37">
        <v>44894.0</v>
      </c>
      <c r="D9" s="38" t="s">
        <v>574</v>
      </c>
      <c r="E9" s="108" t="s">
        <v>553</v>
      </c>
      <c r="F9" s="369" t="s">
        <v>131</v>
      </c>
      <c r="G9" s="37">
        <v>44895.0</v>
      </c>
      <c r="H9" s="38" t="s">
        <v>25</v>
      </c>
      <c r="I9" s="108" t="s">
        <v>25</v>
      </c>
      <c r="J9" s="369" t="s">
        <v>64</v>
      </c>
      <c r="K9" s="37">
        <v>44896.0</v>
      </c>
      <c r="L9" s="38" t="s">
        <v>179</v>
      </c>
      <c r="M9" s="108" t="s">
        <v>180</v>
      </c>
      <c r="N9" s="369" t="s">
        <v>67</v>
      </c>
      <c r="O9" s="37">
        <v>44897.0</v>
      </c>
      <c r="P9" s="38" t="s">
        <v>575</v>
      </c>
      <c r="Q9" s="108" t="s">
        <v>301</v>
      </c>
      <c r="R9" s="369" t="s">
        <v>78</v>
      </c>
      <c r="S9" s="37">
        <v>44898.0</v>
      </c>
      <c r="T9" s="38" t="s">
        <v>605</v>
      </c>
      <c r="U9" s="108" t="s">
        <v>553</v>
      </c>
      <c r="V9" s="369" t="s">
        <v>79</v>
      </c>
      <c r="W9" s="37">
        <v>44899.0</v>
      </c>
      <c r="X9" s="38" t="s">
        <v>606</v>
      </c>
      <c r="Y9" s="108" t="s">
        <v>266</v>
      </c>
      <c r="Z9" s="38" t="s">
        <v>44</v>
      </c>
      <c r="AA9" s="37">
        <v>44900.0</v>
      </c>
      <c r="AB9" s="38" t="s">
        <v>607</v>
      </c>
      <c r="AC9" s="108" t="s">
        <v>608</v>
      </c>
    </row>
    <row r="10">
      <c r="A10" s="116" t="s">
        <v>54</v>
      </c>
      <c r="B10" s="101"/>
      <c r="C10" s="101"/>
      <c r="D10" s="382"/>
      <c r="E10" s="382"/>
      <c r="F10" s="371" t="s">
        <v>131</v>
      </c>
      <c r="G10" s="146">
        <v>44895.0</v>
      </c>
      <c r="H10" s="40" t="s">
        <v>576</v>
      </c>
      <c r="I10" s="40" t="s">
        <v>553</v>
      </c>
      <c r="J10" s="1"/>
      <c r="K10" s="45"/>
      <c r="L10" s="39"/>
      <c r="M10" s="39"/>
      <c r="N10" s="359"/>
      <c r="O10" s="359"/>
      <c r="P10" s="359"/>
      <c r="Q10" s="360"/>
      <c r="R10" s="1"/>
      <c r="S10" s="45"/>
      <c r="T10" s="39"/>
      <c r="U10" s="39"/>
      <c r="V10" s="359"/>
      <c r="W10" s="359"/>
      <c r="X10" s="359"/>
      <c r="Y10" s="360"/>
      <c r="Z10" s="359"/>
      <c r="AA10" s="359"/>
      <c r="AB10" s="359"/>
      <c r="AC10" s="360"/>
    </row>
    <row r="11">
      <c r="A11" s="35" t="s">
        <v>45</v>
      </c>
      <c r="B11" s="101"/>
      <c r="C11" s="101"/>
      <c r="D11" s="140"/>
      <c r="E11" s="140"/>
      <c r="F11" s="102"/>
      <c r="G11" s="102"/>
      <c r="H11" s="102"/>
      <c r="I11" s="358"/>
      <c r="J11" s="40" t="s">
        <v>36</v>
      </c>
      <c r="K11" s="146">
        <v>44896.0</v>
      </c>
      <c r="L11" s="40" t="s">
        <v>581</v>
      </c>
      <c r="M11" s="40" t="s">
        <v>106</v>
      </c>
      <c r="N11" s="359"/>
      <c r="O11" s="359"/>
      <c r="P11" s="359"/>
      <c r="Q11" s="360"/>
      <c r="R11" s="359"/>
      <c r="S11" s="359"/>
      <c r="T11" s="140"/>
      <c r="U11" s="140"/>
      <c r="V11" s="359"/>
      <c r="W11" s="359"/>
      <c r="X11" s="359"/>
      <c r="Y11" s="360"/>
      <c r="Z11" s="359"/>
      <c r="AA11" s="359"/>
      <c r="AB11" s="359"/>
      <c r="AC11" s="360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44893.0</v>
      </c>
      <c r="F13" s="124"/>
      <c r="G13" s="124"/>
      <c r="H13" s="124"/>
      <c r="I13" s="351">
        <v>44894.0</v>
      </c>
      <c r="J13" s="124"/>
      <c r="K13" s="124"/>
      <c r="L13" s="124"/>
      <c r="M13" s="351">
        <v>44895.0</v>
      </c>
      <c r="N13" s="124"/>
      <c r="O13" s="124"/>
      <c r="P13" s="124"/>
      <c r="Q13" s="351">
        <v>44896.0</v>
      </c>
      <c r="R13" s="124"/>
      <c r="S13" s="124"/>
      <c r="T13" s="124"/>
      <c r="U13" s="351">
        <v>44897.0</v>
      </c>
      <c r="V13" s="124"/>
      <c r="W13" s="124"/>
      <c r="X13" s="124"/>
      <c r="Y13" s="351">
        <v>44898.0</v>
      </c>
      <c r="Z13" s="124"/>
      <c r="AA13" s="124"/>
      <c r="AB13" s="124"/>
      <c r="AC13" s="351">
        <v>44899.0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176</v>
      </c>
      <c r="B15" s="41" t="s">
        <v>19</v>
      </c>
      <c r="C15" s="37">
        <v>44893.0</v>
      </c>
      <c r="D15" s="42" t="s">
        <v>25</v>
      </c>
      <c r="E15" s="108" t="s">
        <v>25</v>
      </c>
      <c r="F15" s="38" t="s">
        <v>22</v>
      </c>
      <c r="G15" s="37">
        <v>44894.0</v>
      </c>
      <c r="H15" s="42" t="s">
        <v>91</v>
      </c>
      <c r="I15" s="108" t="s">
        <v>92</v>
      </c>
      <c r="J15" s="38" t="s">
        <v>24</v>
      </c>
      <c r="K15" s="37">
        <v>44895.0</v>
      </c>
      <c r="L15" s="42" t="s">
        <v>211</v>
      </c>
      <c r="M15" s="108" t="s">
        <v>212</v>
      </c>
      <c r="N15" s="369" t="s">
        <v>67</v>
      </c>
      <c r="O15" s="37">
        <v>44897.0</v>
      </c>
      <c r="P15" s="38" t="s">
        <v>179</v>
      </c>
      <c r="Q15" s="108" t="s">
        <v>609</v>
      </c>
      <c r="R15" s="39"/>
      <c r="S15" s="45"/>
      <c r="T15" s="53"/>
      <c r="U15" s="39"/>
      <c r="V15" s="38"/>
      <c r="W15" s="37"/>
      <c r="X15" s="38"/>
      <c r="Y15" s="108"/>
      <c r="Z15" s="134"/>
      <c r="AA15" s="45"/>
      <c r="AB15" s="352"/>
      <c r="AC15" s="108"/>
    </row>
    <row r="16">
      <c r="A16" s="35" t="s">
        <v>54</v>
      </c>
      <c r="B16" s="41" t="s">
        <v>19</v>
      </c>
      <c r="C16" s="37">
        <v>44893.0</v>
      </c>
      <c r="D16" s="42" t="s">
        <v>91</v>
      </c>
      <c r="E16" s="108" t="s">
        <v>92</v>
      </c>
      <c r="F16" s="40" t="s">
        <v>22</v>
      </c>
      <c r="G16" s="146">
        <v>44894.0</v>
      </c>
      <c r="H16" s="145" t="s">
        <v>499</v>
      </c>
      <c r="I16" s="40" t="s">
        <v>499</v>
      </c>
      <c r="J16" s="38" t="s">
        <v>24</v>
      </c>
      <c r="K16" s="37">
        <v>44895.0</v>
      </c>
      <c r="L16" s="42" t="s">
        <v>25</v>
      </c>
      <c r="M16" s="108" t="s">
        <v>25</v>
      </c>
      <c r="N16" s="38" t="s">
        <v>26</v>
      </c>
      <c r="O16" s="37">
        <v>44896.0</v>
      </c>
      <c r="P16" s="42" t="s">
        <v>91</v>
      </c>
      <c r="Q16" s="108" t="s">
        <v>92</v>
      </c>
      <c r="R16" s="275" t="s">
        <v>56</v>
      </c>
      <c r="S16" s="37">
        <v>44897.0</v>
      </c>
      <c r="T16" s="42" t="s">
        <v>91</v>
      </c>
      <c r="U16" s="108" t="s">
        <v>92</v>
      </c>
      <c r="V16" s="275" t="s">
        <v>57</v>
      </c>
      <c r="W16" s="37">
        <v>44898.0</v>
      </c>
      <c r="X16" s="42" t="s">
        <v>91</v>
      </c>
      <c r="Y16" s="108" t="s">
        <v>92</v>
      </c>
      <c r="Z16" s="275" t="s">
        <v>93</v>
      </c>
      <c r="AA16" s="37">
        <v>44899.0</v>
      </c>
      <c r="AB16" s="352" t="s">
        <v>481</v>
      </c>
      <c r="AC16" s="108" t="s">
        <v>532</v>
      </c>
    </row>
    <row r="17">
      <c r="A17" s="109" t="s">
        <v>403</v>
      </c>
      <c r="B17" s="41" t="s">
        <v>33</v>
      </c>
      <c r="C17" s="37">
        <v>44894.0</v>
      </c>
      <c r="D17" s="38" t="s">
        <v>577</v>
      </c>
      <c r="E17" s="108" t="s">
        <v>318</v>
      </c>
      <c r="F17" s="38" t="s">
        <v>46</v>
      </c>
      <c r="G17" s="37">
        <v>44895.0</v>
      </c>
      <c r="H17" s="38" t="s">
        <v>577</v>
      </c>
      <c r="I17" s="108" t="s">
        <v>318</v>
      </c>
      <c r="J17" s="38" t="s">
        <v>36</v>
      </c>
      <c r="K17" s="37">
        <v>44896.0</v>
      </c>
      <c r="L17" s="38" t="s">
        <v>281</v>
      </c>
      <c r="M17" s="108" t="s">
        <v>318</v>
      </c>
      <c r="N17" s="38" t="s">
        <v>37</v>
      </c>
      <c r="O17" s="37">
        <v>44897.0</v>
      </c>
      <c r="P17" s="42" t="s">
        <v>25</v>
      </c>
      <c r="Q17" s="108" t="s">
        <v>25</v>
      </c>
      <c r="R17" s="38" t="s">
        <v>40</v>
      </c>
      <c r="S17" s="37">
        <v>44898.0</v>
      </c>
      <c r="T17" s="38" t="s">
        <v>610</v>
      </c>
      <c r="U17" s="108" t="s">
        <v>611</v>
      </c>
      <c r="V17" s="38" t="s">
        <v>43</v>
      </c>
      <c r="W17" s="37">
        <v>44899.0</v>
      </c>
      <c r="X17" s="38" t="s">
        <v>100</v>
      </c>
      <c r="Y17" s="108" t="s">
        <v>101</v>
      </c>
      <c r="Z17" s="38" t="s">
        <v>44</v>
      </c>
      <c r="AA17" s="37">
        <v>44900.0</v>
      </c>
      <c r="AB17" s="38" t="s">
        <v>201</v>
      </c>
      <c r="AC17" s="108" t="s">
        <v>202</v>
      </c>
    </row>
    <row r="18">
      <c r="A18" s="109" t="s">
        <v>82</v>
      </c>
      <c r="B18" s="41" t="s">
        <v>33</v>
      </c>
      <c r="C18" s="37">
        <v>44894.0</v>
      </c>
      <c r="D18" s="38" t="s">
        <v>209</v>
      </c>
      <c r="E18" s="108" t="s">
        <v>318</v>
      </c>
      <c r="F18" s="38" t="s">
        <v>46</v>
      </c>
      <c r="G18" s="37">
        <v>44895.0</v>
      </c>
      <c r="H18" s="42" t="s">
        <v>25</v>
      </c>
      <c r="I18" s="108" t="s">
        <v>25</v>
      </c>
      <c r="J18" s="38" t="s">
        <v>36</v>
      </c>
      <c r="K18" s="37">
        <v>44896.0</v>
      </c>
      <c r="L18" s="38" t="s">
        <v>199</v>
      </c>
      <c r="M18" s="108" t="s">
        <v>214</v>
      </c>
      <c r="N18" s="38" t="s">
        <v>37</v>
      </c>
      <c r="O18" s="37">
        <v>44897.0</v>
      </c>
      <c r="P18" s="38" t="s">
        <v>577</v>
      </c>
      <c r="Q18" s="108" t="s">
        <v>535</v>
      </c>
      <c r="R18" s="38" t="s">
        <v>40</v>
      </c>
      <c r="S18" s="37">
        <v>44898.0</v>
      </c>
      <c r="T18" s="38" t="s">
        <v>104</v>
      </c>
      <c r="U18" s="108" t="s">
        <v>225</v>
      </c>
      <c r="V18" s="38" t="s">
        <v>43</v>
      </c>
      <c r="W18" s="37">
        <v>44899.0</v>
      </c>
      <c r="X18" s="38" t="s">
        <v>25</v>
      </c>
      <c r="Y18" s="108" t="s">
        <v>25</v>
      </c>
      <c r="Z18" s="38" t="s">
        <v>44</v>
      </c>
      <c r="AA18" s="37">
        <v>44900.0</v>
      </c>
      <c r="AB18" s="38" t="s">
        <v>201</v>
      </c>
      <c r="AC18" s="108" t="s">
        <v>202</v>
      </c>
    </row>
    <row r="19">
      <c r="A19" s="35" t="s">
        <v>88</v>
      </c>
      <c r="B19" s="275" t="s">
        <v>62</v>
      </c>
      <c r="C19" s="37">
        <v>44894.0</v>
      </c>
      <c r="D19" s="38" t="s">
        <v>179</v>
      </c>
      <c r="E19" s="108" t="s">
        <v>180</v>
      </c>
      <c r="F19" s="38" t="s">
        <v>46</v>
      </c>
      <c r="G19" s="37">
        <v>44895.0</v>
      </c>
      <c r="H19" s="38" t="s">
        <v>209</v>
      </c>
      <c r="I19" s="108" t="s">
        <v>318</v>
      </c>
      <c r="J19" s="38" t="s">
        <v>36</v>
      </c>
      <c r="K19" s="37">
        <v>44896.0</v>
      </c>
      <c r="L19" s="42" t="s">
        <v>25</v>
      </c>
      <c r="M19" s="108" t="s">
        <v>25</v>
      </c>
      <c r="N19" s="38" t="s">
        <v>37</v>
      </c>
      <c r="O19" s="37">
        <v>44897.0</v>
      </c>
      <c r="P19" s="38" t="s">
        <v>209</v>
      </c>
      <c r="Q19" s="108" t="s">
        <v>210</v>
      </c>
      <c r="R19" s="38" t="s">
        <v>40</v>
      </c>
      <c r="S19" s="37">
        <v>44898.0</v>
      </c>
      <c r="T19" s="38" t="s">
        <v>612</v>
      </c>
      <c r="U19" s="108" t="s">
        <v>613</v>
      </c>
      <c r="V19" s="38" t="s">
        <v>43</v>
      </c>
      <c r="W19" s="37">
        <v>44899.0</v>
      </c>
      <c r="X19" s="38" t="s">
        <v>104</v>
      </c>
      <c r="Y19" s="108" t="s">
        <v>225</v>
      </c>
      <c r="Z19" s="38" t="s">
        <v>19</v>
      </c>
      <c r="AA19" s="37">
        <v>44900.0</v>
      </c>
      <c r="AB19" s="38"/>
      <c r="AC19" s="108"/>
    </row>
    <row r="20">
      <c r="A20" s="368"/>
      <c r="B20" s="361"/>
      <c r="C20" s="361"/>
      <c r="D20" s="6" t="s">
        <v>23</v>
      </c>
      <c r="E20" s="4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6" t="s">
        <v>23</v>
      </c>
      <c r="U20" s="4"/>
      <c r="V20" s="7"/>
      <c r="W20" s="7"/>
      <c r="X20" s="7"/>
      <c r="Y20" s="124"/>
      <c r="Z20" s="7"/>
      <c r="AA20" s="7"/>
      <c r="AB20" s="7"/>
      <c r="AC20" s="124"/>
    </row>
    <row r="21">
      <c r="A21" s="7"/>
      <c r="B21" s="350"/>
      <c r="C21" s="350"/>
      <c r="D21" s="124"/>
      <c r="E21" s="351">
        <v>44893.0</v>
      </c>
      <c r="F21" s="124"/>
      <c r="G21" s="124"/>
      <c r="H21" s="124"/>
      <c r="I21" s="351">
        <v>44894.0</v>
      </c>
      <c r="J21" s="124"/>
      <c r="K21" s="124"/>
      <c r="L21" s="124"/>
      <c r="M21" s="351">
        <v>44895.0</v>
      </c>
      <c r="N21" s="124"/>
      <c r="O21" s="124"/>
      <c r="P21" s="124"/>
      <c r="Q21" s="351">
        <v>44896.0</v>
      </c>
      <c r="R21" s="124"/>
      <c r="S21" s="124"/>
      <c r="T21" s="124"/>
      <c r="U21" s="351">
        <v>44897.0</v>
      </c>
      <c r="V21" s="124"/>
      <c r="W21" s="124"/>
      <c r="X21" s="124"/>
      <c r="Y21" s="351">
        <v>44898.0</v>
      </c>
      <c r="Z21" s="124"/>
      <c r="AA21" s="124"/>
      <c r="AB21" s="124"/>
      <c r="AC21" s="351">
        <v>44899.0</v>
      </c>
    </row>
    <row r="22">
      <c r="A22" s="107"/>
      <c r="B22" s="26"/>
      <c r="C22" s="26"/>
      <c r="D22" s="26" t="s">
        <v>2</v>
      </c>
      <c r="E22" s="26" t="s">
        <v>7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6"/>
      <c r="O22" s="26"/>
      <c r="P22" s="26" t="s">
        <v>2</v>
      </c>
      <c r="Q22" s="26" t="s">
        <v>9</v>
      </c>
      <c r="R22" s="26"/>
      <c r="S22" s="26"/>
      <c r="T22" s="26" t="s">
        <v>2</v>
      </c>
      <c r="U22" s="26" t="s">
        <v>10</v>
      </c>
      <c r="V22" s="26"/>
      <c r="W22" s="26"/>
      <c r="X22" s="26" t="s">
        <v>2</v>
      </c>
      <c r="Y22" s="26" t="s">
        <v>11</v>
      </c>
      <c r="Z22" s="26"/>
      <c r="AA22" s="26"/>
      <c r="AB22" s="26" t="s">
        <v>2</v>
      </c>
      <c r="AC22" s="26" t="s">
        <v>12</v>
      </c>
    </row>
    <row r="23">
      <c r="A23" s="35" t="s">
        <v>123</v>
      </c>
      <c r="B23" s="275" t="s">
        <v>62</v>
      </c>
      <c r="C23" s="37">
        <v>44894.0</v>
      </c>
      <c r="D23" s="352" t="s">
        <v>117</v>
      </c>
      <c r="E23" s="353" t="s">
        <v>538</v>
      </c>
      <c r="F23" s="369" t="s">
        <v>131</v>
      </c>
      <c r="G23" s="37">
        <v>44895.0</v>
      </c>
      <c r="H23" s="352" t="s">
        <v>25</v>
      </c>
      <c r="I23" s="353" t="s">
        <v>25</v>
      </c>
      <c r="J23" s="369" t="s">
        <v>64</v>
      </c>
      <c r="K23" s="37">
        <v>44896.0</v>
      </c>
      <c r="L23" s="369" t="s">
        <v>117</v>
      </c>
      <c r="M23" s="354" t="s">
        <v>538</v>
      </c>
      <c r="N23" s="369" t="s">
        <v>67</v>
      </c>
      <c r="O23" s="37">
        <v>44897.0</v>
      </c>
      <c r="P23" s="369" t="s">
        <v>117</v>
      </c>
      <c r="Q23" s="354" t="s">
        <v>538</v>
      </c>
      <c r="R23" s="369" t="s">
        <v>78</v>
      </c>
      <c r="S23" s="37">
        <v>44898.0</v>
      </c>
      <c r="T23" s="369" t="s">
        <v>117</v>
      </c>
      <c r="U23" s="354" t="s">
        <v>538</v>
      </c>
      <c r="V23" s="369" t="s">
        <v>79</v>
      </c>
      <c r="W23" s="37">
        <v>44899.0</v>
      </c>
      <c r="X23" s="369" t="s">
        <v>117</v>
      </c>
      <c r="Y23" s="354" t="s">
        <v>538</v>
      </c>
      <c r="Z23" s="369" t="s">
        <v>27</v>
      </c>
      <c r="AA23" s="37">
        <v>44900.0</v>
      </c>
      <c r="AB23" s="369" t="s">
        <v>117</v>
      </c>
      <c r="AC23" s="354" t="s">
        <v>538</v>
      </c>
    </row>
    <row r="24">
      <c r="A24" s="35" t="s">
        <v>501</v>
      </c>
      <c r="B24" s="275" t="s">
        <v>33</v>
      </c>
      <c r="C24" s="37">
        <v>44894.0</v>
      </c>
      <c r="D24" s="352" t="s">
        <v>25</v>
      </c>
      <c r="E24" s="353" t="s">
        <v>25</v>
      </c>
      <c r="F24" s="369" t="s">
        <v>131</v>
      </c>
      <c r="G24" s="37">
        <v>44895.0</v>
      </c>
      <c r="H24" s="369" t="s">
        <v>117</v>
      </c>
      <c r="I24" s="354" t="s">
        <v>538</v>
      </c>
      <c r="J24" s="38" t="s">
        <v>36</v>
      </c>
      <c r="K24" s="37">
        <v>44896.0</v>
      </c>
      <c r="L24" s="369" t="s">
        <v>124</v>
      </c>
      <c r="M24" s="354" t="s">
        <v>125</v>
      </c>
      <c r="N24" s="38" t="s">
        <v>37</v>
      </c>
      <c r="O24" s="37">
        <v>44897.0</v>
      </c>
      <c r="P24" s="369" t="s">
        <v>124</v>
      </c>
      <c r="Q24" s="354" t="s">
        <v>125</v>
      </c>
      <c r="R24" s="370" t="s">
        <v>40</v>
      </c>
      <c r="S24" s="37">
        <v>44898.0</v>
      </c>
      <c r="T24" s="369" t="s">
        <v>124</v>
      </c>
      <c r="U24" s="354" t="s">
        <v>125</v>
      </c>
      <c r="V24" s="370" t="s">
        <v>43</v>
      </c>
      <c r="W24" s="37">
        <v>44899.0</v>
      </c>
      <c r="X24" s="369" t="s">
        <v>124</v>
      </c>
      <c r="Y24" s="354" t="s">
        <v>125</v>
      </c>
      <c r="Z24" s="38" t="s">
        <v>44</v>
      </c>
      <c r="AA24" s="37">
        <v>44900.0</v>
      </c>
      <c r="AB24" s="369" t="s">
        <v>124</v>
      </c>
      <c r="AC24" s="354" t="s">
        <v>125</v>
      </c>
    </row>
    <row r="25">
      <c r="A25" s="67" t="s">
        <v>45</v>
      </c>
      <c r="B25" s="363" t="s">
        <v>33</v>
      </c>
      <c r="C25" s="146">
        <v>44894.0</v>
      </c>
      <c r="D25" s="371" t="s">
        <v>124</v>
      </c>
      <c r="E25" s="371" t="s">
        <v>125</v>
      </c>
      <c r="F25" s="371" t="s">
        <v>46</v>
      </c>
      <c r="G25" s="146">
        <v>44895.0</v>
      </c>
      <c r="H25" s="371" t="s">
        <v>124</v>
      </c>
      <c r="I25" s="371" t="s">
        <v>125</v>
      </c>
      <c r="J25" s="39"/>
      <c r="K25" s="45"/>
      <c r="L25" s="1"/>
      <c r="M25" s="1"/>
    </row>
    <row r="26">
      <c r="A26" s="368"/>
      <c r="B26" s="361"/>
      <c r="C26" s="361"/>
      <c r="D26" s="6" t="s">
        <v>579</v>
      </c>
      <c r="E26" s="4"/>
      <c r="F26" s="124"/>
      <c r="G26" s="124"/>
      <c r="H26" s="124"/>
      <c r="I26" s="124"/>
    </row>
    <row r="27">
      <c r="A27" s="7"/>
      <c r="B27" s="350"/>
      <c r="C27" s="350"/>
      <c r="D27" s="124"/>
      <c r="E27" s="351">
        <v>44893.0</v>
      </c>
      <c r="F27" s="124"/>
      <c r="G27" s="124"/>
      <c r="H27" s="124"/>
      <c r="I27" s="351">
        <v>44894.0</v>
      </c>
      <c r="J27" s="124"/>
      <c r="K27" s="124"/>
      <c r="L27" s="124"/>
      <c r="M27" s="351">
        <v>44895.0</v>
      </c>
      <c r="N27" s="124"/>
      <c r="O27" s="124"/>
      <c r="P27" s="124"/>
      <c r="Q27" s="351">
        <v>44896.0</v>
      </c>
      <c r="R27" s="124"/>
      <c r="S27" s="124"/>
      <c r="T27" s="124"/>
      <c r="U27" s="351">
        <v>44897.0</v>
      </c>
      <c r="V27" s="124"/>
      <c r="W27" s="124"/>
      <c r="X27" s="124"/>
      <c r="Y27" s="351">
        <v>44898.0</v>
      </c>
      <c r="Z27" s="124"/>
      <c r="AA27" s="124"/>
      <c r="AB27" s="124"/>
      <c r="AC27" s="351">
        <v>44899.0</v>
      </c>
    </row>
    <row r="28">
      <c r="A28" s="107"/>
      <c r="B28" s="26"/>
      <c r="C28" s="26"/>
      <c r="D28" s="26" t="s">
        <v>2</v>
      </c>
      <c r="E28" s="26" t="s">
        <v>7</v>
      </c>
      <c r="F28" s="26"/>
      <c r="G28" s="26"/>
      <c r="H28" s="26" t="s">
        <v>2</v>
      </c>
      <c r="I28" s="26" t="s">
        <v>7</v>
      </c>
    </row>
    <row r="29">
      <c r="A29" s="35" t="s">
        <v>176</v>
      </c>
      <c r="B29" s="41" t="s">
        <v>19</v>
      </c>
      <c r="C29" s="37">
        <v>44893.0</v>
      </c>
      <c r="D29" s="42" t="s">
        <v>25</v>
      </c>
      <c r="E29" s="108" t="s">
        <v>25</v>
      </c>
      <c r="F29" s="38" t="s">
        <v>22</v>
      </c>
      <c r="G29" s="37">
        <v>44894.0</v>
      </c>
      <c r="H29" s="352" t="s">
        <v>31</v>
      </c>
      <c r="I29" s="353" t="s">
        <v>31</v>
      </c>
      <c r="J29" s="38" t="s">
        <v>36</v>
      </c>
      <c r="K29" s="37">
        <v>44896.0</v>
      </c>
      <c r="L29" s="369" t="s">
        <v>580</v>
      </c>
      <c r="M29" s="354" t="s">
        <v>138</v>
      </c>
      <c r="N29" s="38" t="s">
        <v>37</v>
      </c>
      <c r="O29" s="37">
        <v>44897.0</v>
      </c>
      <c r="P29" s="369" t="s">
        <v>580</v>
      </c>
      <c r="Q29" s="354" t="s">
        <v>138</v>
      </c>
      <c r="R29" s="370" t="s">
        <v>40</v>
      </c>
      <c r="S29" s="37">
        <v>44898.0</v>
      </c>
      <c r="T29" s="38" t="s">
        <v>581</v>
      </c>
      <c r="U29" s="108" t="s">
        <v>106</v>
      </c>
      <c r="V29" s="370" t="s">
        <v>43</v>
      </c>
      <c r="W29" s="37">
        <v>44899.0</v>
      </c>
      <c r="X29" s="369" t="s">
        <v>581</v>
      </c>
      <c r="Y29" s="354" t="s">
        <v>106</v>
      </c>
      <c r="Z29" s="38" t="s">
        <v>44</v>
      </c>
      <c r="AA29" s="37">
        <v>44886.0</v>
      </c>
      <c r="AB29" s="38" t="s">
        <v>25</v>
      </c>
      <c r="AC29" s="108" t="s">
        <v>25</v>
      </c>
    </row>
    <row r="30">
      <c r="A30" s="68"/>
      <c r="D30" s="68"/>
      <c r="J30" s="70"/>
      <c r="K30" s="71"/>
      <c r="L30" s="51"/>
      <c r="M30" s="51"/>
      <c r="N30" s="70"/>
      <c r="O30" s="68"/>
      <c r="P30" s="51"/>
      <c r="Q30" s="51"/>
    </row>
    <row r="31">
      <c r="A31" s="68" t="s">
        <v>54</v>
      </c>
      <c r="D31" s="68" t="s">
        <v>171</v>
      </c>
      <c r="J31" s="70"/>
      <c r="K31" s="71"/>
      <c r="L31" s="51"/>
      <c r="M31" s="51"/>
      <c r="N31" s="70"/>
      <c r="O31" s="68" t="s">
        <v>0</v>
      </c>
      <c r="P31" s="51"/>
      <c r="Q31" s="51"/>
    </row>
    <row r="32">
      <c r="A32" s="68" t="s">
        <v>403</v>
      </c>
      <c r="D32" s="68" t="s">
        <v>168</v>
      </c>
    </row>
    <row r="33">
      <c r="A33" s="68" t="s">
        <v>69</v>
      </c>
      <c r="D33" s="68" t="s">
        <v>166</v>
      </c>
    </row>
    <row r="34">
      <c r="A34" s="68" t="s">
        <v>52</v>
      </c>
      <c r="D34" s="68" t="s">
        <v>614</v>
      </c>
      <c r="Y34" s="373"/>
      <c r="Z34" s="373"/>
    </row>
    <row r="35">
      <c r="A35" s="68" t="s">
        <v>18</v>
      </c>
      <c r="D35" s="68" t="s">
        <v>172</v>
      </c>
    </row>
    <row r="36">
      <c r="A36" s="153" t="s">
        <v>501</v>
      </c>
      <c r="B36" s="153"/>
      <c r="C36" s="153"/>
      <c r="D36" s="152" t="s">
        <v>175</v>
      </c>
      <c r="E36" s="153"/>
      <c r="F36" s="153"/>
    </row>
    <row r="37">
      <c r="A37" s="153" t="s">
        <v>123</v>
      </c>
      <c r="B37" s="153"/>
      <c r="C37" s="153"/>
      <c r="D37" s="152" t="s">
        <v>171</v>
      </c>
      <c r="E37" s="153"/>
      <c r="F37" s="153"/>
    </row>
    <row r="38">
      <c r="A38" s="153" t="s">
        <v>82</v>
      </c>
      <c r="B38" s="153"/>
      <c r="C38" s="153"/>
      <c r="D38" s="152" t="s">
        <v>554</v>
      </c>
      <c r="E38" s="153"/>
      <c r="F38" s="153"/>
    </row>
    <row r="39">
      <c r="A39" s="152" t="s">
        <v>45</v>
      </c>
      <c r="B39" s="153"/>
      <c r="C39" s="153"/>
      <c r="D39" s="152" t="s">
        <v>586</v>
      </c>
      <c r="E39" s="236"/>
      <c r="F39" s="153"/>
    </row>
    <row r="40">
      <c r="A40" s="152" t="s">
        <v>176</v>
      </c>
      <c r="B40" s="153"/>
      <c r="C40" s="153"/>
      <c r="D40" s="152" t="s">
        <v>174</v>
      </c>
      <c r="E40" s="236"/>
      <c r="F40" s="153"/>
    </row>
    <row r="41">
      <c r="A41" s="153"/>
      <c r="B41" s="153"/>
      <c r="C41" s="153"/>
      <c r="D41" s="153"/>
      <c r="E41" s="236"/>
      <c r="F41" s="153"/>
    </row>
    <row r="42">
      <c r="A42" s="153"/>
      <c r="B42" s="153"/>
      <c r="C42" s="153"/>
      <c r="D42" s="153" t="s">
        <v>1</v>
      </c>
      <c r="E42" s="136">
        <v>53.0</v>
      </c>
      <c r="F42" s="117"/>
    </row>
    <row r="43">
      <c r="A43" s="153"/>
      <c r="B43" s="153"/>
      <c r="C43" s="153"/>
      <c r="D43" s="153" t="s">
        <v>547</v>
      </c>
      <c r="E43" s="136">
        <v>48.0</v>
      </c>
      <c r="F43" s="153"/>
    </row>
    <row r="44">
      <c r="A44" s="153"/>
      <c r="B44" s="153"/>
      <c r="C44" s="153"/>
      <c r="D44" s="153" t="s">
        <v>31</v>
      </c>
      <c r="E44" s="152"/>
      <c r="F44" s="153"/>
    </row>
    <row r="45">
      <c r="A45" s="153"/>
      <c r="B45" s="153"/>
      <c r="C45" s="153"/>
      <c r="D45" s="153" t="s">
        <v>23</v>
      </c>
      <c r="E45" s="136">
        <v>73.5</v>
      </c>
      <c r="F45" s="153"/>
    </row>
    <row r="46">
      <c r="A46" s="153"/>
      <c r="B46" s="153"/>
      <c r="C46" s="153"/>
      <c r="D46" s="152" t="s">
        <v>49</v>
      </c>
      <c r="E46" s="153"/>
      <c r="F46" s="153"/>
    </row>
  </sheetData>
  <mergeCells count="9">
    <mergeCell ref="D20:E20"/>
    <mergeCell ref="D26:E26"/>
    <mergeCell ref="D1:E1"/>
    <mergeCell ref="T1:U1"/>
    <mergeCell ref="D6:E6"/>
    <mergeCell ref="T6:U6"/>
    <mergeCell ref="D12:E12"/>
    <mergeCell ref="T12:U12"/>
    <mergeCell ref="T20:U20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44893.0</v>
      </c>
      <c r="F2" s="124"/>
      <c r="G2" s="124"/>
      <c r="H2" s="124"/>
      <c r="I2" s="351">
        <v>44894.0</v>
      </c>
      <c r="J2" s="124"/>
      <c r="K2" s="124"/>
      <c r="L2" s="124"/>
      <c r="M2" s="351">
        <v>44895.0</v>
      </c>
      <c r="N2" s="124"/>
      <c r="O2" s="124"/>
      <c r="P2" s="124"/>
      <c r="Q2" s="351">
        <v>44896.0</v>
      </c>
      <c r="R2" s="124"/>
      <c r="S2" s="124"/>
      <c r="T2" s="124"/>
      <c r="U2" s="351">
        <v>44897.0</v>
      </c>
      <c r="V2" s="124"/>
      <c r="W2" s="124"/>
      <c r="X2" s="124"/>
      <c r="Y2" s="351">
        <v>44898.0</v>
      </c>
      <c r="Z2" s="124"/>
      <c r="AA2" s="124"/>
      <c r="AB2" s="124"/>
      <c r="AC2" s="351">
        <v>44899.0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44900.0</v>
      </c>
      <c r="D4" s="352" t="s">
        <v>572</v>
      </c>
      <c r="E4" s="353" t="s">
        <v>524</v>
      </c>
      <c r="F4" s="275" t="s">
        <v>22</v>
      </c>
      <c r="G4" s="37">
        <v>44901.0</v>
      </c>
      <c r="H4" s="352" t="s">
        <v>572</v>
      </c>
      <c r="I4" s="353" t="s">
        <v>524</v>
      </c>
      <c r="J4" s="38" t="s">
        <v>24</v>
      </c>
      <c r="K4" s="37">
        <v>44902.0</v>
      </c>
      <c r="L4" s="352" t="s">
        <v>572</v>
      </c>
      <c r="M4" s="354" t="s">
        <v>524</v>
      </c>
      <c r="N4" s="275" t="s">
        <v>26</v>
      </c>
      <c r="O4" s="37">
        <v>44903.0</v>
      </c>
      <c r="P4" s="352" t="s">
        <v>481</v>
      </c>
      <c r="Q4" s="354" t="s">
        <v>526</v>
      </c>
      <c r="R4" s="275" t="s">
        <v>56</v>
      </c>
      <c r="S4" s="37">
        <v>44904.0</v>
      </c>
      <c r="T4" s="352" t="s">
        <v>481</v>
      </c>
      <c r="U4" s="354" t="s">
        <v>526</v>
      </c>
      <c r="V4" s="275" t="s">
        <v>57</v>
      </c>
      <c r="W4" s="37">
        <v>44905.0</v>
      </c>
      <c r="X4" s="352" t="s">
        <v>615</v>
      </c>
      <c r="Y4" s="354" t="s">
        <v>549</v>
      </c>
      <c r="Z4" s="275" t="s">
        <v>93</v>
      </c>
      <c r="AA4" s="37">
        <v>44906.0</v>
      </c>
      <c r="AB4" s="38" t="s">
        <v>25</v>
      </c>
      <c r="AC4" s="108" t="s">
        <v>25</v>
      </c>
    </row>
    <row r="5">
      <c r="A5" s="35" t="s">
        <v>45</v>
      </c>
      <c r="B5" s="363" t="s">
        <v>33</v>
      </c>
      <c r="C5" s="146">
        <v>44901.0</v>
      </c>
      <c r="D5" s="374" t="s">
        <v>23</v>
      </c>
      <c r="E5" s="374" t="s">
        <v>23</v>
      </c>
      <c r="F5" s="363" t="s">
        <v>46</v>
      </c>
      <c r="G5" s="146">
        <v>44902.0</v>
      </c>
      <c r="H5" s="145" t="s">
        <v>499</v>
      </c>
      <c r="I5" s="40" t="s">
        <v>499</v>
      </c>
      <c r="J5" s="40" t="s">
        <v>36</v>
      </c>
      <c r="K5" s="146">
        <v>44903.0</v>
      </c>
      <c r="L5" s="145" t="s">
        <v>499</v>
      </c>
      <c r="M5" s="40" t="s">
        <v>499</v>
      </c>
      <c r="N5" s="275" t="s">
        <v>37</v>
      </c>
      <c r="O5" s="37">
        <v>44904.0</v>
      </c>
      <c r="P5" s="352" t="s">
        <v>573</v>
      </c>
      <c r="Q5" s="353" t="s">
        <v>499</v>
      </c>
      <c r="R5" s="363" t="s">
        <v>40</v>
      </c>
      <c r="S5" s="146">
        <v>44905.0</v>
      </c>
      <c r="T5" s="374" t="s">
        <v>49</v>
      </c>
      <c r="U5" s="374" t="s">
        <v>49</v>
      </c>
      <c r="V5" s="363" t="s">
        <v>43</v>
      </c>
      <c r="W5" s="146">
        <v>44906.0</v>
      </c>
      <c r="X5" s="374" t="s">
        <v>49</v>
      </c>
      <c r="Y5" s="374" t="s">
        <v>49</v>
      </c>
      <c r="Z5" s="275" t="s">
        <v>44</v>
      </c>
      <c r="AA5" s="37">
        <v>44907.0</v>
      </c>
      <c r="AB5" s="38" t="s">
        <v>25</v>
      </c>
      <c r="AC5" s="108" t="s">
        <v>25</v>
      </c>
    </row>
    <row r="6">
      <c r="A6" s="35" t="s">
        <v>176</v>
      </c>
      <c r="B6" s="357"/>
      <c r="C6" s="357"/>
      <c r="D6" s="140"/>
      <c r="E6" s="140"/>
      <c r="F6" s="124"/>
      <c r="G6" s="124"/>
      <c r="H6" s="377"/>
      <c r="I6" s="377"/>
      <c r="J6" s="377"/>
      <c r="K6" s="124"/>
      <c r="L6" s="7"/>
      <c r="M6" s="124"/>
      <c r="N6" s="7"/>
      <c r="O6" s="7"/>
      <c r="P6" s="381"/>
      <c r="Q6" s="354"/>
      <c r="R6" s="363" t="s">
        <v>40</v>
      </c>
      <c r="S6" s="146">
        <v>44905.0</v>
      </c>
      <c r="T6" s="374" t="s">
        <v>489</v>
      </c>
      <c r="U6" s="371" t="s">
        <v>528</v>
      </c>
      <c r="V6" s="363" t="s">
        <v>43</v>
      </c>
      <c r="W6" s="146">
        <v>44906.0</v>
      </c>
      <c r="X6" s="374" t="s">
        <v>616</v>
      </c>
      <c r="Y6" s="371" t="s">
        <v>617</v>
      </c>
      <c r="Z6" s="7"/>
      <c r="AA6" s="7"/>
      <c r="AB6" s="7"/>
      <c r="AC6" s="124"/>
    </row>
    <row r="7">
      <c r="A7" s="67" t="s">
        <v>69</v>
      </c>
      <c r="B7" s="357"/>
      <c r="C7" s="357"/>
      <c r="D7" s="140"/>
      <c r="E7" s="140"/>
      <c r="F7" s="124"/>
      <c r="G7" s="124"/>
      <c r="H7" s="377"/>
      <c r="I7" s="377"/>
      <c r="J7" s="377"/>
      <c r="K7" s="124"/>
      <c r="L7" s="7"/>
      <c r="M7" s="124"/>
      <c r="N7" s="7"/>
      <c r="O7" s="7"/>
      <c r="P7" s="381"/>
      <c r="Q7" s="354"/>
      <c r="R7" s="7"/>
      <c r="S7" s="7"/>
      <c r="T7" s="140"/>
      <c r="U7" s="140"/>
      <c r="V7" s="363" t="s">
        <v>43</v>
      </c>
      <c r="W7" s="146">
        <v>44906.0</v>
      </c>
      <c r="X7" s="374" t="s">
        <v>618</v>
      </c>
      <c r="Y7" s="371" t="s">
        <v>619</v>
      </c>
      <c r="Z7" s="7"/>
      <c r="AA7" s="7"/>
      <c r="AB7" s="7"/>
      <c r="AC7" s="124"/>
    </row>
    <row r="8">
      <c r="A8" s="356"/>
      <c r="B8" s="357"/>
      <c r="C8" s="357"/>
      <c r="D8" s="6" t="s">
        <v>499</v>
      </c>
      <c r="E8" s="4"/>
      <c r="F8" s="124"/>
      <c r="G8" s="124"/>
      <c r="H8" s="377"/>
      <c r="I8" s="377"/>
      <c r="J8" s="377"/>
      <c r="K8" s="124"/>
      <c r="L8" s="7"/>
      <c r="M8" s="124"/>
      <c r="N8" s="7"/>
      <c r="O8" s="7"/>
      <c r="P8" s="381"/>
      <c r="Q8" s="354"/>
      <c r="R8" s="7"/>
      <c r="S8" s="7"/>
      <c r="T8" s="6" t="s">
        <v>499</v>
      </c>
      <c r="U8" s="4"/>
      <c r="V8" s="7"/>
      <c r="W8" s="7"/>
      <c r="X8" s="7"/>
      <c r="Y8" s="124"/>
      <c r="Z8" s="7"/>
      <c r="AA8" s="7"/>
      <c r="AB8" s="7"/>
      <c r="AC8" s="124"/>
    </row>
    <row r="9">
      <c r="A9" s="7"/>
      <c r="B9" s="350"/>
      <c r="C9" s="350"/>
      <c r="D9" s="124"/>
      <c r="E9" s="351">
        <v>44893.0</v>
      </c>
      <c r="F9" s="124"/>
      <c r="G9" s="124"/>
      <c r="H9" s="124"/>
      <c r="I9" s="351">
        <v>44894.0</v>
      </c>
      <c r="J9" s="124"/>
      <c r="K9" s="124"/>
      <c r="L9" s="124"/>
      <c r="M9" s="351">
        <v>44895.0</v>
      </c>
      <c r="N9" s="124"/>
      <c r="O9" s="124"/>
      <c r="P9" s="124"/>
      <c r="Q9" s="351">
        <v>44896.0</v>
      </c>
      <c r="R9" s="124"/>
      <c r="S9" s="124"/>
      <c r="T9" s="124"/>
      <c r="U9" s="351">
        <v>44897.0</v>
      </c>
      <c r="V9" s="124"/>
      <c r="W9" s="124"/>
      <c r="X9" s="124"/>
      <c r="Y9" s="351">
        <v>44898.0</v>
      </c>
      <c r="Z9" s="124"/>
      <c r="AA9" s="124"/>
      <c r="AB9" s="124"/>
      <c r="AC9" s="351">
        <v>44899.0</v>
      </c>
    </row>
    <row r="10">
      <c r="A10" s="123"/>
      <c r="B10" s="25"/>
      <c r="C10" s="25"/>
      <c r="D10" s="26" t="s">
        <v>2</v>
      </c>
      <c r="E10" s="26" t="s">
        <v>3</v>
      </c>
      <c r="F10" s="26"/>
      <c r="G10" s="26"/>
      <c r="H10" s="26" t="s">
        <v>2</v>
      </c>
      <c r="I10" s="26" t="s">
        <v>7</v>
      </c>
      <c r="J10" s="26"/>
      <c r="K10" s="26"/>
      <c r="L10" s="26" t="s">
        <v>2</v>
      </c>
      <c r="M10" s="26" t="s">
        <v>8</v>
      </c>
      <c r="N10" s="26"/>
      <c r="O10" s="26"/>
      <c r="P10" s="26" t="s">
        <v>2</v>
      </c>
      <c r="Q10" s="26" t="s">
        <v>9</v>
      </c>
      <c r="R10" s="26"/>
      <c r="S10" s="26"/>
      <c r="T10" s="26" t="s">
        <v>2</v>
      </c>
      <c r="U10" s="26" t="s">
        <v>10</v>
      </c>
      <c r="V10" s="26"/>
      <c r="W10" s="26"/>
      <c r="X10" s="26" t="s">
        <v>2</v>
      </c>
      <c r="Y10" s="26" t="s">
        <v>11</v>
      </c>
      <c r="Z10" s="26"/>
      <c r="AA10" s="26"/>
      <c r="AB10" s="26" t="s">
        <v>2</v>
      </c>
      <c r="AC10" s="26" t="s">
        <v>12</v>
      </c>
    </row>
    <row r="11">
      <c r="A11" s="35" t="s">
        <v>52</v>
      </c>
      <c r="B11" s="275" t="s">
        <v>62</v>
      </c>
      <c r="C11" s="37">
        <v>44901.0</v>
      </c>
      <c r="D11" s="38" t="s">
        <v>620</v>
      </c>
      <c r="E11" s="108" t="s">
        <v>621</v>
      </c>
      <c r="F11" s="369" t="s">
        <v>131</v>
      </c>
      <c r="G11" s="37">
        <v>44902.0</v>
      </c>
      <c r="H11" s="42" t="s">
        <v>25</v>
      </c>
      <c r="I11" s="108" t="s">
        <v>25</v>
      </c>
      <c r="J11" s="369" t="s">
        <v>64</v>
      </c>
      <c r="K11" s="37">
        <v>44903.0</v>
      </c>
      <c r="L11" s="38" t="s">
        <v>65</v>
      </c>
      <c r="M11" s="39" t="s">
        <v>66</v>
      </c>
      <c r="N11" s="369" t="s">
        <v>67</v>
      </c>
      <c r="O11" s="37">
        <v>44904.0</v>
      </c>
      <c r="P11" s="38" t="s">
        <v>622</v>
      </c>
      <c r="Q11" s="108" t="s">
        <v>530</v>
      </c>
      <c r="R11" s="369" t="s">
        <v>78</v>
      </c>
      <c r="S11" s="37">
        <v>44905.0</v>
      </c>
      <c r="T11" s="38" t="s">
        <v>25</v>
      </c>
      <c r="U11" s="108" t="s">
        <v>25</v>
      </c>
      <c r="V11" s="369" t="s">
        <v>79</v>
      </c>
      <c r="W11" s="37">
        <v>44906.0</v>
      </c>
      <c r="X11" s="38" t="s">
        <v>623</v>
      </c>
      <c r="Y11" s="108" t="s">
        <v>624</v>
      </c>
      <c r="Z11" s="38" t="s">
        <v>27</v>
      </c>
      <c r="AA11" s="37">
        <v>44907.0</v>
      </c>
      <c r="AB11" s="38" t="s">
        <v>236</v>
      </c>
      <c r="AC11" s="108" t="s">
        <v>625</v>
      </c>
    </row>
    <row r="12">
      <c r="A12" s="116" t="s">
        <v>54</v>
      </c>
      <c r="B12" s="101"/>
      <c r="C12" s="101"/>
      <c r="D12" s="382"/>
      <c r="E12" s="382"/>
      <c r="F12" s="371" t="s">
        <v>131</v>
      </c>
      <c r="G12" s="146">
        <v>44902.0</v>
      </c>
      <c r="H12" s="40" t="s">
        <v>65</v>
      </c>
      <c r="I12" s="40" t="s">
        <v>66</v>
      </c>
      <c r="J12" s="1"/>
      <c r="K12" s="45"/>
      <c r="L12" s="39"/>
      <c r="M12" s="39"/>
      <c r="N12" s="359"/>
      <c r="O12" s="359"/>
      <c r="P12" s="359"/>
      <c r="Q12" s="360"/>
      <c r="R12" s="371" t="s">
        <v>78</v>
      </c>
      <c r="S12" s="146">
        <v>44905.0</v>
      </c>
      <c r="T12" s="40" t="s">
        <v>605</v>
      </c>
      <c r="U12" s="40" t="s">
        <v>553</v>
      </c>
      <c r="V12" s="359"/>
      <c r="W12" s="359"/>
      <c r="X12" s="359"/>
      <c r="Y12" s="360"/>
      <c r="Z12" s="38" t="s">
        <v>27</v>
      </c>
      <c r="AA12" s="37">
        <v>44907.0</v>
      </c>
      <c r="AB12" s="38" t="s">
        <v>65</v>
      </c>
      <c r="AC12" s="108" t="s">
        <v>66</v>
      </c>
    </row>
    <row r="13">
      <c r="A13" s="35" t="s">
        <v>45</v>
      </c>
      <c r="B13" s="101"/>
      <c r="C13" s="101"/>
      <c r="D13" s="140"/>
      <c r="E13" s="140"/>
      <c r="F13" s="40" t="s">
        <v>46</v>
      </c>
      <c r="G13" s="146">
        <v>44902.0</v>
      </c>
      <c r="H13" s="40" t="s">
        <v>236</v>
      </c>
      <c r="I13" s="40" t="s">
        <v>230</v>
      </c>
      <c r="J13" s="40" t="s">
        <v>36</v>
      </c>
      <c r="K13" s="146">
        <v>44903.0</v>
      </c>
      <c r="L13" s="40" t="s">
        <v>236</v>
      </c>
      <c r="M13" s="40" t="s">
        <v>230</v>
      </c>
      <c r="N13" s="359"/>
      <c r="O13" s="359"/>
      <c r="P13" s="359"/>
      <c r="Q13" s="360"/>
      <c r="R13" s="359"/>
      <c r="S13" s="359"/>
      <c r="T13" s="140"/>
      <c r="U13" s="140"/>
      <c r="V13" s="359"/>
      <c r="W13" s="359"/>
      <c r="X13" s="359"/>
      <c r="Y13" s="360"/>
      <c r="Z13" s="359"/>
      <c r="AA13" s="359"/>
      <c r="AB13" s="359"/>
      <c r="AC13" s="360"/>
    </row>
    <row r="14">
      <c r="A14" s="100"/>
      <c r="B14" s="101"/>
      <c r="C14" s="101"/>
      <c r="D14" s="6" t="s">
        <v>85</v>
      </c>
      <c r="E14" s="4"/>
      <c r="F14" s="102"/>
      <c r="G14" s="102"/>
      <c r="H14" s="102"/>
      <c r="I14" s="358" t="s">
        <v>0</v>
      </c>
      <c r="N14" s="359"/>
      <c r="O14" s="359"/>
      <c r="P14" s="359"/>
      <c r="Q14" s="360"/>
      <c r="R14" s="359"/>
      <c r="S14" s="359"/>
      <c r="T14" s="6" t="s">
        <v>85</v>
      </c>
      <c r="U14" s="4"/>
      <c r="V14" s="359"/>
      <c r="W14" s="359"/>
      <c r="X14" s="359"/>
      <c r="Y14" s="360"/>
      <c r="Z14" s="359"/>
      <c r="AA14" s="359"/>
      <c r="AB14" s="359"/>
      <c r="AC14" s="360"/>
    </row>
    <row r="15">
      <c r="A15" s="7"/>
      <c r="B15" s="350"/>
      <c r="C15" s="350"/>
      <c r="D15" s="124"/>
      <c r="E15" s="351">
        <v>44893.0</v>
      </c>
      <c r="F15" s="124"/>
      <c r="G15" s="124"/>
      <c r="H15" s="124"/>
      <c r="I15" s="351">
        <v>44894.0</v>
      </c>
      <c r="J15" s="124"/>
      <c r="K15" s="124"/>
      <c r="L15" s="124"/>
      <c r="M15" s="351">
        <v>44895.0</v>
      </c>
      <c r="N15" s="124"/>
      <c r="O15" s="124"/>
      <c r="P15" s="124"/>
      <c r="Q15" s="351">
        <v>44896.0</v>
      </c>
      <c r="R15" s="124"/>
      <c r="S15" s="124"/>
      <c r="T15" s="124"/>
      <c r="U15" s="351">
        <v>44897.0</v>
      </c>
      <c r="V15" s="124"/>
      <c r="W15" s="124"/>
      <c r="X15" s="124"/>
      <c r="Y15" s="351">
        <v>44898.0</v>
      </c>
      <c r="Z15" s="124"/>
      <c r="AA15" s="124"/>
      <c r="AB15" s="124"/>
      <c r="AC15" s="351">
        <v>44899.0</v>
      </c>
    </row>
    <row r="16">
      <c r="A16" s="107"/>
      <c r="B16" s="26"/>
      <c r="C16" s="26"/>
      <c r="D16" s="26" t="s">
        <v>2</v>
      </c>
      <c r="E16" s="26" t="s">
        <v>3</v>
      </c>
      <c r="F16" s="26"/>
      <c r="G16" s="26"/>
      <c r="H16" s="26" t="s">
        <v>2</v>
      </c>
      <c r="I16" s="26" t="s">
        <v>7</v>
      </c>
      <c r="J16" s="26"/>
      <c r="K16" s="26"/>
      <c r="L16" s="26" t="s">
        <v>2</v>
      </c>
      <c r="M16" s="26" t="s">
        <v>8</v>
      </c>
      <c r="N16" s="26"/>
      <c r="O16" s="26"/>
      <c r="P16" s="26" t="s">
        <v>2</v>
      </c>
      <c r="Q16" s="26" t="s">
        <v>9</v>
      </c>
      <c r="R16" s="26"/>
      <c r="S16" s="26"/>
      <c r="T16" s="26" t="s">
        <v>2</v>
      </c>
      <c r="U16" s="26" t="s">
        <v>10</v>
      </c>
      <c r="V16" s="26"/>
      <c r="W16" s="26"/>
      <c r="X16" s="26" t="s">
        <v>2</v>
      </c>
      <c r="Y16" s="26" t="s">
        <v>11</v>
      </c>
      <c r="Z16" s="26"/>
      <c r="AA16" s="26"/>
      <c r="AB16" s="26" t="s">
        <v>2</v>
      </c>
      <c r="AC16" s="26" t="s">
        <v>12</v>
      </c>
    </row>
    <row r="17">
      <c r="A17" s="35" t="s">
        <v>176</v>
      </c>
      <c r="B17" s="41" t="s">
        <v>19</v>
      </c>
      <c r="C17" s="37">
        <v>44900.0</v>
      </c>
      <c r="D17" s="42" t="s">
        <v>25</v>
      </c>
      <c r="E17" s="108" t="s">
        <v>25</v>
      </c>
      <c r="F17" s="40" t="s">
        <v>131</v>
      </c>
      <c r="G17" s="146">
        <v>44902.0</v>
      </c>
      <c r="H17" s="40" t="s">
        <v>23</v>
      </c>
      <c r="I17" s="40" t="s">
        <v>23</v>
      </c>
      <c r="J17" s="369" t="s">
        <v>64</v>
      </c>
      <c r="K17" s="37">
        <v>44903.0</v>
      </c>
      <c r="L17" s="42" t="s">
        <v>626</v>
      </c>
      <c r="M17" s="108" t="s">
        <v>627</v>
      </c>
      <c r="N17" s="369" t="s">
        <v>67</v>
      </c>
      <c r="O17" s="37">
        <v>44904.0</v>
      </c>
      <c r="P17" s="42" t="s">
        <v>626</v>
      </c>
      <c r="Q17" s="108" t="s">
        <v>627</v>
      </c>
      <c r="R17" s="383" t="s">
        <v>40</v>
      </c>
      <c r="S17" s="384">
        <v>44905.0</v>
      </c>
      <c r="T17" s="40" t="s">
        <v>1</v>
      </c>
      <c r="U17" s="374" t="s">
        <v>1</v>
      </c>
      <c r="V17" s="40" t="s">
        <v>43</v>
      </c>
      <c r="W17" s="146">
        <v>44906.0</v>
      </c>
      <c r="X17" s="40" t="s">
        <v>1</v>
      </c>
      <c r="Y17" s="374" t="s">
        <v>1</v>
      </c>
      <c r="Z17" s="38" t="s">
        <v>93</v>
      </c>
      <c r="AA17" s="37">
        <v>44907.0</v>
      </c>
      <c r="AB17" s="352" t="s">
        <v>481</v>
      </c>
      <c r="AC17" s="108" t="s">
        <v>532</v>
      </c>
    </row>
    <row r="18">
      <c r="A18" s="35" t="s">
        <v>54</v>
      </c>
      <c r="B18" s="41" t="s">
        <v>19</v>
      </c>
      <c r="C18" s="37">
        <v>44900.0</v>
      </c>
      <c r="D18" s="42" t="s">
        <v>91</v>
      </c>
      <c r="E18" s="108" t="s">
        <v>92</v>
      </c>
      <c r="F18" s="40" t="s">
        <v>131</v>
      </c>
      <c r="G18" s="146">
        <v>44902.0</v>
      </c>
      <c r="H18" s="145" t="s">
        <v>499</v>
      </c>
      <c r="I18" s="40" t="s">
        <v>499</v>
      </c>
      <c r="J18" s="38" t="s">
        <v>24</v>
      </c>
      <c r="K18" s="37">
        <v>44902.0</v>
      </c>
      <c r="L18" s="42" t="s">
        <v>25</v>
      </c>
      <c r="M18" s="108" t="s">
        <v>25</v>
      </c>
      <c r="N18" s="38" t="s">
        <v>26</v>
      </c>
      <c r="O18" s="37">
        <v>44903.0</v>
      </c>
      <c r="P18" s="42" t="s">
        <v>91</v>
      </c>
      <c r="Q18" s="108" t="s">
        <v>92</v>
      </c>
      <c r="R18" s="371" t="s">
        <v>78</v>
      </c>
      <c r="S18" s="146">
        <v>44905.0</v>
      </c>
      <c r="T18" s="145" t="s">
        <v>499</v>
      </c>
      <c r="U18" s="40" t="s">
        <v>499</v>
      </c>
      <c r="V18" s="275" t="s">
        <v>79</v>
      </c>
      <c r="W18" s="37">
        <v>44906.0</v>
      </c>
      <c r="X18" s="42" t="s">
        <v>25</v>
      </c>
      <c r="Y18" s="108" t="s">
        <v>25</v>
      </c>
      <c r="Z18" s="275" t="s">
        <v>27</v>
      </c>
      <c r="AA18" s="37">
        <v>44907.0</v>
      </c>
      <c r="AB18" s="352" t="s">
        <v>499</v>
      </c>
      <c r="AC18" s="352" t="s">
        <v>499</v>
      </c>
    </row>
    <row r="19">
      <c r="A19" s="35" t="s">
        <v>88</v>
      </c>
      <c r="B19" s="41" t="s">
        <v>19</v>
      </c>
      <c r="C19" s="37">
        <v>44900.0</v>
      </c>
      <c r="D19" s="38" t="s">
        <v>20</v>
      </c>
      <c r="E19" s="108" t="s">
        <v>21</v>
      </c>
      <c r="F19" s="38" t="s">
        <v>22</v>
      </c>
      <c r="G19" s="37">
        <v>44901.0</v>
      </c>
      <c r="H19" s="42" t="s">
        <v>91</v>
      </c>
      <c r="I19" s="108" t="s">
        <v>92</v>
      </c>
      <c r="J19" s="38" t="s">
        <v>24</v>
      </c>
      <c r="K19" s="37">
        <v>44902.0</v>
      </c>
      <c r="L19" s="42" t="s">
        <v>279</v>
      </c>
      <c r="M19" s="108" t="s">
        <v>280</v>
      </c>
      <c r="N19" s="38" t="s">
        <v>26</v>
      </c>
      <c r="O19" s="37">
        <v>44903.0</v>
      </c>
      <c r="P19" s="38" t="s">
        <v>25</v>
      </c>
      <c r="Q19" s="108" t="s">
        <v>25</v>
      </c>
      <c r="R19" s="275" t="s">
        <v>56</v>
      </c>
      <c r="S19" s="37">
        <v>44904.0</v>
      </c>
      <c r="T19" s="42" t="s">
        <v>91</v>
      </c>
      <c r="U19" s="108" t="s">
        <v>92</v>
      </c>
      <c r="V19" s="275" t="s">
        <v>57</v>
      </c>
      <c r="W19" s="37">
        <v>44905.0</v>
      </c>
      <c r="X19" s="42" t="s">
        <v>91</v>
      </c>
      <c r="Y19" s="108" t="s">
        <v>92</v>
      </c>
      <c r="Z19" s="38" t="s">
        <v>93</v>
      </c>
      <c r="AA19" s="37">
        <v>44906.0</v>
      </c>
      <c r="AB19" s="38" t="s">
        <v>628</v>
      </c>
      <c r="AC19" s="108" t="s">
        <v>629</v>
      </c>
    </row>
    <row r="20">
      <c r="A20" s="109" t="s">
        <v>403</v>
      </c>
      <c r="B20" s="41" t="s">
        <v>33</v>
      </c>
      <c r="C20" s="37">
        <v>44901.0</v>
      </c>
      <c r="D20" s="38" t="s">
        <v>577</v>
      </c>
      <c r="E20" s="108" t="s">
        <v>318</v>
      </c>
      <c r="F20" s="38" t="s">
        <v>46</v>
      </c>
      <c r="G20" s="37">
        <v>44902.0</v>
      </c>
      <c r="H20" s="38" t="s">
        <v>577</v>
      </c>
      <c r="I20" s="108" t="s">
        <v>318</v>
      </c>
      <c r="J20" s="38" t="s">
        <v>36</v>
      </c>
      <c r="K20" s="37">
        <v>44903.0</v>
      </c>
      <c r="L20" s="38" t="s">
        <v>25</v>
      </c>
      <c r="M20" s="108" t="s">
        <v>25</v>
      </c>
      <c r="N20" s="38" t="s">
        <v>37</v>
      </c>
      <c r="O20" s="37">
        <v>44904.0</v>
      </c>
      <c r="P20" s="42" t="s">
        <v>25</v>
      </c>
      <c r="Q20" s="108" t="s">
        <v>25</v>
      </c>
      <c r="R20" s="38" t="s">
        <v>40</v>
      </c>
      <c r="S20" s="37">
        <v>44905.0</v>
      </c>
      <c r="T20" s="38" t="s">
        <v>100</v>
      </c>
      <c r="U20" s="108" t="s">
        <v>101</v>
      </c>
      <c r="V20" s="38" t="s">
        <v>43</v>
      </c>
      <c r="W20" s="37">
        <v>44906.0</v>
      </c>
      <c r="X20" s="38" t="s">
        <v>100</v>
      </c>
      <c r="Y20" s="108" t="s">
        <v>101</v>
      </c>
      <c r="Z20" s="38" t="s">
        <v>44</v>
      </c>
      <c r="AA20" s="37">
        <v>44907.0</v>
      </c>
      <c r="AB20" s="38" t="s">
        <v>201</v>
      </c>
      <c r="AC20" s="108" t="s">
        <v>202</v>
      </c>
    </row>
    <row r="21">
      <c r="A21" s="109" t="s">
        <v>82</v>
      </c>
      <c r="B21" s="41" t="s">
        <v>33</v>
      </c>
      <c r="C21" s="37">
        <v>44901.0</v>
      </c>
      <c r="D21" s="38" t="s">
        <v>209</v>
      </c>
      <c r="E21" s="108" t="s">
        <v>210</v>
      </c>
      <c r="F21" s="38" t="s">
        <v>46</v>
      </c>
      <c r="G21" s="37">
        <v>44902.0</v>
      </c>
      <c r="H21" s="38" t="s">
        <v>209</v>
      </c>
      <c r="I21" s="108" t="s">
        <v>210</v>
      </c>
      <c r="J21" s="38" t="s">
        <v>36</v>
      </c>
      <c r="K21" s="37">
        <v>44903.0</v>
      </c>
      <c r="L21" s="38" t="s">
        <v>577</v>
      </c>
      <c r="M21" s="108" t="s">
        <v>318</v>
      </c>
      <c r="N21" s="38" t="s">
        <v>37</v>
      </c>
      <c r="O21" s="37">
        <v>44904.0</v>
      </c>
      <c r="P21" s="38" t="s">
        <v>577</v>
      </c>
      <c r="Q21" s="108" t="s">
        <v>535</v>
      </c>
      <c r="R21" s="38" t="s">
        <v>40</v>
      </c>
      <c r="S21" s="37">
        <v>44905.0</v>
      </c>
      <c r="T21" s="38" t="s">
        <v>25</v>
      </c>
      <c r="U21" s="108" t="s">
        <v>25</v>
      </c>
      <c r="V21" s="38" t="s">
        <v>43</v>
      </c>
      <c r="W21" s="37">
        <v>44906.0</v>
      </c>
      <c r="X21" s="38" t="s">
        <v>104</v>
      </c>
      <c r="Y21" s="108" t="s">
        <v>225</v>
      </c>
      <c r="Z21" s="38" t="s">
        <v>44</v>
      </c>
      <c r="AA21" s="37">
        <v>44907.0</v>
      </c>
      <c r="AB21" s="352" t="s">
        <v>25</v>
      </c>
      <c r="AC21" s="108" t="s">
        <v>25</v>
      </c>
    </row>
    <row r="22">
      <c r="A22" s="67" t="s">
        <v>69</v>
      </c>
      <c r="F22" s="39"/>
      <c r="G22" s="45"/>
      <c r="H22" s="39"/>
      <c r="I22" s="39"/>
      <c r="J22" s="38" t="s">
        <v>36</v>
      </c>
      <c r="K22" s="37">
        <v>44903.0</v>
      </c>
      <c r="L22" s="38" t="s">
        <v>578</v>
      </c>
      <c r="M22" s="108" t="s">
        <v>630</v>
      </c>
      <c r="N22" s="38" t="s">
        <v>37</v>
      </c>
      <c r="O22" s="37">
        <v>44904.0</v>
      </c>
      <c r="P22" s="38" t="s">
        <v>578</v>
      </c>
      <c r="Q22" s="108" t="s">
        <v>630</v>
      </c>
      <c r="R22" s="370" t="s">
        <v>40</v>
      </c>
      <c r="S22" s="37">
        <v>44905.0</v>
      </c>
      <c r="T22" s="38" t="s">
        <v>104</v>
      </c>
      <c r="U22" s="108" t="s">
        <v>225</v>
      </c>
      <c r="V22" s="38" t="s">
        <v>43</v>
      </c>
      <c r="W22" s="37">
        <v>44906.0</v>
      </c>
      <c r="X22" s="38"/>
      <c r="Y22" s="108"/>
      <c r="Z22" s="38" t="s">
        <v>44</v>
      </c>
      <c r="AA22" s="37">
        <v>44907.0</v>
      </c>
      <c r="AB22" s="352" t="s">
        <v>25</v>
      </c>
      <c r="AC22" s="108" t="s">
        <v>25</v>
      </c>
    </row>
    <row r="23">
      <c r="A23" s="35" t="s">
        <v>52</v>
      </c>
      <c r="B23" s="101"/>
      <c r="C23" s="101"/>
      <c r="D23" s="139"/>
      <c r="E23" s="139"/>
      <c r="F23" s="124"/>
      <c r="G23" s="124"/>
      <c r="H23" s="124"/>
      <c r="I23" s="124"/>
      <c r="J23" s="124"/>
      <c r="K23" s="124"/>
      <c r="L23" s="7"/>
      <c r="M23" s="124"/>
      <c r="N23" s="7"/>
      <c r="O23" s="7"/>
      <c r="P23" s="7"/>
      <c r="Q23" s="124"/>
      <c r="R23" s="7"/>
      <c r="S23" s="7"/>
      <c r="T23" s="140"/>
      <c r="U23" s="140"/>
      <c r="V23" s="7"/>
      <c r="W23" s="7"/>
      <c r="X23" s="7"/>
      <c r="Y23" s="124"/>
      <c r="Z23" s="38" t="s">
        <v>44</v>
      </c>
      <c r="AA23" s="37">
        <v>44907.0</v>
      </c>
      <c r="AB23" s="38" t="s">
        <v>342</v>
      </c>
      <c r="AC23" s="108" t="s">
        <v>563</v>
      </c>
    </row>
    <row r="24">
      <c r="A24" s="368"/>
      <c r="B24" s="361"/>
      <c r="C24" s="361"/>
      <c r="D24" s="6" t="s">
        <v>23</v>
      </c>
      <c r="E24" s="4"/>
      <c r="F24" s="124"/>
      <c r="G24" s="124"/>
      <c r="H24" s="124"/>
      <c r="I24" s="124"/>
      <c r="J24" s="124"/>
      <c r="K24" s="124"/>
      <c r="L24" s="7"/>
      <c r="M24" s="124"/>
      <c r="N24" s="7"/>
      <c r="O24" s="7"/>
      <c r="P24" s="7"/>
      <c r="Q24" s="124"/>
      <c r="R24" s="7"/>
      <c r="S24" s="7"/>
      <c r="T24" s="6" t="s">
        <v>23</v>
      </c>
      <c r="U24" s="4"/>
      <c r="V24" s="7"/>
      <c r="W24" s="7"/>
      <c r="X24" s="7"/>
      <c r="Y24" s="124"/>
      <c r="Z24" s="7"/>
      <c r="AA24" s="7"/>
      <c r="AB24" s="7"/>
      <c r="AC24" s="124"/>
    </row>
    <row r="25">
      <c r="A25" s="7"/>
      <c r="B25" s="350"/>
      <c r="C25" s="350"/>
      <c r="D25" s="124"/>
      <c r="E25" s="351">
        <v>44893.0</v>
      </c>
      <c r="F25" s="124"/>
      <c r="G25" s="124"/>
      <c r="H25" s="124"/>
      <c r="I25" s="351">
        <v>44894.0</v>
      </c>
      <c r="J25" s="124"/>
      <c r="K25" s="124"/>
      <c r="L25" s="124"/>
      <c r="M25" s="351">
        <v>44895.0</v>
      </c>
      <c r="N25" s="124"/>
      <c r="O25" s="124"/>
      <c r="P25" s="124"/>
      <c r="Q25" s="351">
        <v>44896.0</v>
      </c>
      <c r="R25" s="124"/>
      <c r="S25" s="124"/>
      <c r="T25" s="124"/>
      <c r="U25" s="351">
        <v>44897.0</v>
      </c>
      <c r="V25" s="124"/>
      <c r="W25" s="124"/>
      <c r="X25" s="124"/>
      <c r="Y25" s="351">
        <v>44898.0</v>
      </c>
      <c r="Z25" s="124"/>
      <c r="AA25" s="124"/>
      <c r="AB25" s="124"/>
      <c r="AC25" s="351">
        <v>44899.0</v>
      </c>
    </row>
    <row r="26">
      <c r="A26" s="107"/>
      <c r="B26" s="26"/>
      <c r="C26" s="26"/>
      <c r="D26" s="26" t="s">
        <v>2</v>
      </c>
      <c r="E26" s="26" t="s">
        <v>7</v>
      </c>
      <c r="F26" s="26"/>
      <c r="G26" s="26"/>
      <c r="H26" s="26" t="s">
        <v>2</v>
      </c>
      <c r="I26" s="26" t="s">
        <v>7</v>
      </c>
      <c r="J26" s="26"/>
      <c r="K26" s="26"/>
      <c r="L26" s="26" t="s">
        <v>2</v>
      </c>
      <c r="M26" s="26" t="s">
        <v>8</v>
      </c>
      <c r="N26" s="26"/>
      <c r="O26" s="26"/>
      <c r="P26" s="26" t="s">
        <v>2</v>
      </c>
      <c r="Q26" s="26" t="s">
        <v>9</v>
      </c>
      <c r="R26" s="26"/>
      <c r="S26" s="26"/>
      <c r="T26" s="26" t="s">
        <v>2</v>
      </c>
      <c r="U26" s="26" t="s">
        <v>10</v>
      </c>
      <c r="V26" s="26"/>
      <c r="W26" s="26"/>
      <c r="X26" s="26" t="s">
        <v>2</v>
      </c>
      <c r="Y26" s="26" t="s">
        <v>11</v>
      </c>
      <c r="Z26" s="26"/>
      <c r="AA26" s="26"/>
      <c r="AB26" s="26" t="s">
        <v>2</v>
      </c>
      <c r="AC26" s="26" t="s">
        <v>12</v>
      </c>
    </row>
    <row r="27">
      <c r="A27" s="35" t="s">
        <v>123</v>
      </c>
      <c r="B27" s="275" t="s">
        <v>62</v>
      </c>
      <c r="C27" s="37">
        <v>44901.0</v>
      </c>
      <c r="D27" s="352" t="s">
        <v>117</v>
      </c>
      <c r="E27" s="353" t="s">
        <v>538</v>
      </c>
      <c r="F27" s="369" t="s">
        <v>131</v>
      </c>
      <c r="G27" s="37">
        <v>44902.0</v>
      </c>
      <c r="H27" s="352" t="s">
        <v>25</v>
      </c>
      <c r="I27" s="353" t="s">
        <v>25</v>
      </c>
      <c r="J27" s="369" t="s">
        <v>64</v>
      </c>
      <c r="K27" s="37">
        <v>44903.0</v>
      </c>
      <c r="L27" s="369" t="s">
        <v>117</v>
      </c>
      <c r="M27" s="354" t="s">
        <v>538</v>
      </c>
      <c r="N27" s="369" t="s">
        <v>67</v>
      </c>
      <c r="O27" s="37">
        <v>44904.0</v>
      </c>
      <c r="P27" s="369" t="s">
        <v>117</v>
      </c>
      <c r="Q27" s="354" t="s">
        <v>538</v>
      </c>
      <c r="R27" s="369" t="s">
        <v>78</v>
      </c>
      <c r="S27" s="37">
        <v>44905.0</v>
      </c>
      <c r="T27" s="369" t="s">
        <v>117</v>
      </c>
      <c r="U27" s="354" t="s">
        <v>538</v>
      </c>
      <c r="V27" s="369" t="s">
        <v>79</v>
      </c>
      <c r="W27" s="37">
        <v>44906.0</v>
      </c>
      <c r="X27" s="369" t="s">
        <v>117</v>
      </c>
      <c r="Y27" s="354" t="s">
        <v>538</v>
      </c>
      <c r="Z27" s="369" t="s">
        <v>27</v>
      </c>
      <c r="AA27" s="37">
        <v>44907.0</v>
      </c>
      <c r="AB27" s="369" t="s">
        <v>117</v>
      </c>
      <c r="AC27" s="354" t="s">
        <v>538</v>
      </c>
    </row>
    <row r="28">
      <c r="A28" s="35" t="s">
        <v>501</v>
      </c>
      <c r="B28" s="275" t="s">
        <v>33</v>
      </c>
      <c r="C28" s="37">
        <v>44901.0</v>
      </c>
      <c r="D28" s="352" t="s">
        <v>25</v>
      </c>
      <c r="E28" s="353" t="s">
        <v>25</v>
      </c>
      <c r="F28" s="369" t="s">
        <v>46</v>
      </c>
      <c r="G28" s="37">
        <v>44902.0</v>
      </c>
      <c r="H28" s="369" t="s">
        <v>124</v>
      </c>
      <c r="I28" s="354" t="s">
        <v>125</v>
      </c>
      <c r="J28" s="38" t="s">
        <v>36</v>
      </c>
      <c r="K28" s="37">
        <v>44903.0</v>
      </c>
      <c r="L28" s="369" t="s">
        <v>124</v>
      </c>
      <c r="M28" s="354" t="s">
        <v>125</v>
      </c>
      <c r="N28" s="38" t="s">
        <v>37</v>
      </c>
      <c r="O28" s="37">
        <v>44904.0</v>
      </c>
      <c r="P28" s="369" t="s">
        <v>124</v>
      </c>
      <c r="Q28" s="354" t="s">
        <v>125</v>
      </c>
      <c r="R28" s="370" t="s">
        <v>40</v>
      </c>
      <c r="S28" s="37">
        <v>44905.0</v>
      </c>
      <c r="T28" s="369" t="s">
        <v>124</v>
      </c>
      <c r="U28" s="354" t="s">
        <v>125</v>
      </c>
      <c r="V28" s="370" t="s">
        <v>43</v>
      </c>
      <c r="W28" s="37">
        <v>44906.0</v>
      </c>
      <c r="X28" s="369" t="s">
        <v>124</v>
      </c>
      <c r="Y28" s="354" t="s">
        <v>125</v>
      </c>
      <c r="Z28" s="38" t="s">
        <v>44</v>
      </c>
      <c r="AA28" s="37">
        <v>44907.0</v>
      </c>
      <c r="AB28" s="369" t="s">
        <v>124</v>
      </c>
      <c r="AC28" s="354" t="s">
        <v>125</v>
      </c>
    </row>
    <row r="29">
      <c r="A29" s="67" t="s">
        <v>176</v>
      </c>
      <c r="F29" s="371" t="s">
        <v>131</v>
      </c>
      <c r="G29" s="146">
        <v>44902.0</v>
      </c>
      <c r="H29" s="371" t="s">
        <v>117</v>
      </c>
      <c r="I29" s="371" t="s">
        <v>538</v>
      </c>
      <c r="J29" s="1"/>
      <c r="K29" s="45"/>
      <c r="L29" s="381"/>
      <c r="M29" s="381"/>
      <c r="R29" s="1"/>
      <c r="S29" s="45"/>
      <c r="T29" s="1"/>
      <c r="U29" s="1"/>
    </row>
    <row r="30">
      <c r="A30" s="67" t="s">
        <v>45</v>
      </c>
      <c r="B30" s="363" t="s">
        <v>33</v>
      </c>
      <c r="C30" s="146">
        <v>44901.0</v>
      </c>
      <c r="D30" s="371" t="s">
        <v>124</v>
      </c>
      <c r="E30" s="371" t="s">
        <v>125</v>
      </c>
      <c r="F30" s="1"/>
      <c r="G30" s="45"/>
      <c r="H30" s="1"/>
      <c r="I30" s="1"/>
      <c r="J30" s="39"/>
      <c r="K30" s="45"/>
      <c r="L30" s="1"/>
      <c r="M30" s="1"/>
    </row>
    <row r="31">
      <c r="A31" s="368"/>
      <c r="B31" s="361"/>
      <c r="C31" s="361"/>
      <c r="D31" s="6" t="s">
        <v>579</v>
      </c>
      <c r="E31" s="4"/>
      <c r="F31" s="124"/>
      <c r="G31" s="124"/>
      <c r="H31" s="124"/>
      <c r="I31" s="124"/>
    </row>
    <row r="32">
      <c r="A32" s="7"/>
      <c r="B32" s="350"/>
      <c r="C32" s="350"/>
      <c r="D32" s="124"/>
      <c r="E32" s="351">
        <v>44893.0</v>
      </c>
      <c r="F32" s="124"/>
      <c r="G32" s="124"/>
      <c r="H32" s="124"/>
      <c r="I32" s="351">
        <v>44894.0</v>
      </c>
      <c r="J32" s="124"/>
      <c r="K32" s="124"/>
      <c r="L32" s="124"/>
      <c r="M32" s="351">
        <v>44895.0</v>
      </c>
      <c r="N32" s="124"/>
      <c r="O32" s="124"/>
      <c r="P32" s="124"/>
      <c r="Q32" s="351">
        <v>44896.0</v>
      </c>
      <c r="R32" s="124"/>
      <c r="S32" s="124"/>
      <c r="T32" s="124"/>
      <c r="U32" s="351">
        <v>44897.0</v>
      </c>
      <c r="V32" s="124"/>
      <c r="W32" s="124"/>
      <c r="X32" s="124"/>
      <c r="Y32" s="351">
        <v>44898.0</v>
      </c>
      <c r="Z32" s="124"/>
      <c r="AA32" s="124"/>
      <c r="AB32" s="124"/>
      <c r="AC32" s="351">
        <v>44899.0</v>
      </c>
    </row>
    <row r="33">
      <c r="A33" s="107"/>
      <c r="B33" s="26"/>
      <c r="C33" s="26"/>
      <c r="D33" s="26" t="s">
        <v>2</v>
      </c>
      <c r="E33" s="26" t="s">
        <v>7</v>
      </c>
      <c r="F33" s="26"/>
      <c r="G33" s="26"/>
      <c r="H33" s="26" t="s">
        <v>2</v>
      </c>
      <c r="I33" s="26" t="s">
        <v>7</v>
      </c>
    </row>
    <row r="34">
      <c r="A34" s="35" t="s">
        <v>69</v>
      </c>
      <c r="B34" s="41" t="s">
        <v>33</v>
      </c>
      <c r="C34" s="37">
        <v>44901.0</v>
      </c>
      <c r="D34" s="42" t="s">
        <v>166</v>
      </c>
      <c r="E34" s="108" t="s">
        <v>166</v>
      </c>
      <c r="F34" s="38" t="s">
        <v>46</v>
      </c>
      <c r="G34" s="37">
        <v>44902.0</v>
      </c>
      <c r="H34" s="42" t="s">
        <v>166</v>
      </c>
      <c r="I34" s="108" t="s">
        <v>166</v>
      </c>
      <c r="J34" s="38" t="s">
        <v>36</v>
      </c>
      <c r="K34" s="37">
        <v>44896.0</v>
      </c>
      <c r="L34" s="369" t="s">
        <v>580</v>
      </c>
      <c r="M34" s="354" t="s">
        <v>138</v>
      </c>
      <c r="N34" s="38" t="s">
        <v>37</v>
      </c>
      <c r="O34" s="37">
        <v>44897.0</v>
      </c>
      <c r="P34" s="369" t="s">
        <v>580</v>
      </c>
      <c r="Q34" s="354" t="s">
        <v>138</v>
      </c>
      <c r="R34" s="370" t="s">
        <v>40</v>
      </c>
      <c r="S34" s="37">
        <v>44898.0</v>
      </c>
      <c r="T34" s="38" t="s">
        <v>31</v>
      </c>
      <c r="U34" s="108" t="s">
        <v>31</v>
      </c>
      <c r="V34" s="370" t="s">
        <v>43</v>
      </c>
      <c r="W34" s="37">
        <v>44899.0</v>
      </c>
      <c r="X34" s="38" t="s">
        <v>1</v>
      </c>
      <c r="Y34" s="108" t="s">
        <v>1</v>
      </c>
      <c r="Z34" s="38" t="s">
        <v>44</v>
      </c>
      <c r="AA34" s="37">
        <v>44886.0</v>
      </c>
      <c r="AB34" s="38" t="s">
        <v>25</v>
      </c>
      <c r="AC34" s="108" t="s">
        <v>25</v>
      </c>
    </row>
    <row r="35">
      <c r="A35" s="35" t="s">
        <v>45</v>
      </c>
      <c r="D35" s="68"/>
      <c r="J35" s="70"/>
      <c r="K35" s="71"/>
      <c r="L35" s="51"/>
      <c r="M35" s="51"/>
      <c r="N35" s="70"/>
      <c r="O35" s="68"/>
      <c r="P35" s="51"/>
      <c r="Q35" s="51"/>
      <c r="R35" s="385" t="s">
        <v>40</v>
      </c>
      <c r="S35" s="146">
        <v>44898.0</v>
      </c>
      <c r="T35" s="371" t="s">
        <v>581</v>
      </c>
      <c r="U35" s="371" t="s">
        <v>106</v>
      </c>
      <c r="V35" s="385" t="s">
        <v>43</v>
      </c>
      <c r="W35" s="146">
        <v>44899.0</v>
      </c>
      <c r="X35" s="371" t="s">
        <v>581</v>
      </c>
      <c r="Y35" s="371" t="s">
        <v>106</v>
      </c>
    </row>
    <row r="36">
      <c r="A36" s="68"/>
      <c r="D36" s="68"/>
      <c r="J36" s="70"/>
      <c r="K36" s="71"/>
      <c r="L36" s="51"/>
      <c r="M36" s="51"/>
      <c r="N36" s="70"/>
      <c r="O36" s="68"/>
      <c r="P36" s="51"/>
      <c r="Q36" s="51"/>
    </row>
    <row r="37">
      <c r="A37" s="68" t="s">
        <v>54</v>
      </c>
      <c r="D37" s="68" t="s">
        <v>554</v>
      </c>
      <c r="J37" s="70"/>
      <c r="K37" s="71"/>
      <c r="L37" s="51"/>
      <c r="M37" s="51"/>
      <c r="N37" s="70"/>
      <c r="O37" s="68" t="s">
        <v>0</v>
      </c>
      <c r="P37" s="51"/>
      <c r="Q37" s="51"/>
    </row>
    <row r="38">
      <c r="A38" s="68" t="s">
        <v>403</v>
      </c>
      <c r="D38" s="68" t="s">
        <v>588</v>
      </c>
    </row>
    <row r="39">
      <c r="A39" s="68" t="s">
        <v>69</v>
      </c>
      <c r="D39" s="68" t="s">
        <v>174</v>
      </c>
    </row>
    <row r="40">
      <c r="A40" s="68" t="s">
        <v>52</v>
      </c>
      <c r="D40" s="68" t="s">
        <v>631</v>
      </c>
      <c r="Y40" s="373"/>
      <c r="Z40" s="373"/>
    </row>
    <row r="41">
      <c r="A41" s="68" t="s">
        <v>18</v>
      </c>
      <c r="D41" s="68" t="s">
        <v>172</v>
      </c>
    </row>
    <row r="42">
      <c r="A42" s="153" t="s">
        <v>501</v>
      </c>
      <c r="B42" s="153"/>
      <c r="C42" s="153"/>
      <c r="D42" s="152" t="s">
        <v>175</v>
      </c>
      <c r="E42" s="153"/>
      <c r="F42" s="153"/>
    </row>
    <row r="43">
      <c r="A43" s="153" t="s">
        <v>123</v>
      </c>
      <c r="B43" s="153"/>
      <c r="C43" s="153"/>
      <c r="D43" s="152" t="s">
        <v>171</v>
      </c>
      <c r="E43" s="153"/>
      <c r="F43" s="153"/>
    </row>
    <row r="44">
      <c r="A44" s="153" t="s">
        <v>82</v>
      </c>
      <c r="B44" s="153"/>
      <c r="C44" s="153"/>
      <c r="D44" s="152" t="s">
        <v>295</v>
      </c>
      <c r="E44" s="153"/>
      <c r="F44" s="153"/>
    </row>
    <row r="45">
      <c r="A45" s="152" t="s">
        <v>45</v>
      </c>
      <c r="B45" s="153"/>
      <c r="C45" s="153"/>
      <c r="D45" s="152" t="s">
        <v>172</v>
      </c>
      <c r="E45" s="236"/>
      <c r="F45" s="153"/>
    </row>
    <row r="46">
      <c r="A46" s="152" t="s">
        <v>176</v>
      </c>
      <c r="B46" s="153"/>
      <c r="C46" s="153"/>
      <c r="D46" s="152" t="s">
        <v>174</v>
      </c>
      <c r="E46" s="236"/>
      <c r="F46" s="153"/>
    </row>
    <row r="47">
      <c r="A47" s="152" t="s">
        <v>88</v>
      </c>
      <c r="B47" s="153"/>
      <c r="C47" s="153"/>
      <c r="D47" s="152" t="s">
        <v>557</v>
      </c>
      <c r="E47" s="236"/>
      <c r="F47" s="153"/>
    </row>
    <row r="48">
      <c r="A48" s="153"/>
      <c r="B48" s="153"/>
      <c r="C48" s="153"/>
      <c r="D48" s="153"/>
      <c r="E48" s="136"/>
      <c r="F48" s="117"/>
    </row>
    <row r="49">
      <c r="A49" s="153"/>
      <c r="B49" s="153"/>
      <c r="C49" s="153"/>
      <c r="D49" s="153" t="s">
        <v>1</v>
      </c>
      <c r="E49" s="136">
        <v>53.0</v>
      </c>
      <c r="F49" s="117"/>
    </row>
    <row r="50">
      <c r="A50" s="153"/>
      <c r="B50" s="153"/>
      <c r="C50" s="153"/>
      <c r="D50" s="153" t="s">
        <v>547</v>
      </c>
      <c r="E50" s="136">
        <v>48.0</v>
      </c>
      <c r="F50" s="153"/>
    </row>
    <row r="51">
      <c r="A51" s="153"/>
      <c r="B51" s="153"/>
      <c r="C51" s="153"/>
      <c r="D51" s="153" t="s">
        <v>31</v>
      </c>
      <c r="E51" s="152"/>
      <c r="F51" s="153"/>
    </row>
    <row r="52">
      <c r="A52" s="153"/>
      <c r="B52" s="153"/>
      <c r="C52" s="153"/>
      <c r="D52" s="153" t="s">
        <v>23</v>
      </c>
      <c r="E52" s="136">
        <v>73.5</v>
      </c>
      <c r="F52" s="153"/>
    </row>
    <row r="53">
      <c r="A53" s="153"/>
      <c r="B53" s="153"/>
      <c r="C53" s="153"/>
      <c r="D53" s="152" t="s">
        <v>49</v>
      </c>
      <c r="E53" s="153"/>
      <c r="F53" s="153"/>
    </row>
  </sheetData>
  <mergeCells count="9">
    <mergeCell ref="D24:E24"/>
    <mergeCell ref="D31:E31"/>
    <mergeCell ref="D1:E1"/>
    <mergeCell ref="T1:U1"/>
    <mergeCell ref="D8:E8"/>
    <mergeCell ref="T8:U8"/>
    <mergeCell ref="D14:E14"/>
    <mergeCell ref="T14:U14"/>
    <mergeCell ref="T24:U24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8" max="8" width="8.38"/>
    <col customWidth="1" min="9" max="9" width="8.0"/>
    <col customWidth="1" min="10" max="10" width="6.88"/>
    <col customWidth="1" min="11" max="11" width="7.75"/>
    <col customWidth="1" min="12" max="12" width="12.25"/>
  </cols>
  <sheetData>
    <row r="1">
      <c r="A1" s="337" t="s">
        <v>495</v>
      </c>
      <c r="B1" s="386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>
      <c r="A2" s="338">
        <v>44895.0</v>
      </c>
      <c r="B2" s="68" t="s">
        <v>52</v>
      </c>
      <c r="C2" s="68" t="s">
        <v>499</v>
      </c>
      <c r="D2" s="341" t="s">
        <v>510</v>
      </c>
      <c r="E2" s="338">
        <v>44896.0</v>
      </c>
      <c r="F2" s="339">
        <v>0.0</v>
      </c>
      <c r="G2" s="339">
        <v>0.20833333333333334</v>
      </c>
      <c r="H2" s="68">
        <v>5.0</v>
      </c>
      <c r="I2" s="68">
        <v>0.0</v>
      </c>
      <c r="J2" s="68">
        <v>0.0</v>
      </c>
      <c r="K2" s="68">
        <v>5.0</v>
      </c>
    </row>
    <row r="3">
      <c r="A3" s="338">
        <v>44895.0</v>
      </c>
      <c r="B3" s="68" t="s">
        <v>123</v>
      </c>
      <c r="C3" s="68" t="s">
        <v>23</v>
      </c>
      <c r="D3" s="341" t="s">
        <v>510</v>
      </c>
      <c r="E3" s="338">
        <v>44896.0</v>
      </c>
      <c r="F3" s="339">
        <v>0.0625</v>
      </c>
      <c r="G3" s="339">
        <v>0.2916666666666667</v>
      </c>
      <c r="H3" s="68">
        <v>5.5</v>
      </c>
      <c r="I3" s="68">
        <v>0.0</v>
      </c>
      <c r="J3" s="68">
        <v>1.0</v>
      </c>
      <c r="K3" s="68">
        <v>4.5</v>
      </c>
    </row>
    <row r="4">
      <c r="A4" s="338">
        <v>44895.0</v>
      </c>
      <c r="B4" s="68" t="s">
        <v>501</v>
      </c>
      <c r="C4" s="68" t="s">
        <v>23</v>
      </c>
      <c r="D4" s="341" t="s">
        <v>510</v>
      </c>
      <c r="E4" s="338">
        <v>44896.0</v>
      </c>
      <c r="F4" s="339">
        <v>0.2916666666666667</v>
      </c>
      <c r="G4" s="339">
        <v>0.5</v>
      </c>
      <c r="H4" s="68">
        <v>5.0</v>
      </c>
      <c r="I4" s="68">
        <v>0.0</v>
      </c>
      <c r="J4" s="68">
        <v>5.0</v>
      </c>
      <c r="K4" s="68">
        <v>0.0</v>
      </c>
    </row>
    <row r="5">
      <c r="A5" s="338">
        <v>44895.0</v>
      </c>
      <c r="B5" s="68" t="s">
        <v>45</v>
      </c>
      <c r="C5" s="68" t="s">
        <v>499</v>
      </c>
      <c r="D5" s="341" t="s">
        <v>510</v>
      </c>
      <c r="E5" s="338">
        <v>44896.0</v>
      </c>
      <c r="F5" s="339">
        <v>0.20833333333333334</v>
      </c>
      <c r="G5" s="339">
        <v>0.4166666666666667</v>
      </c>
      <c r="H5" s="68">
        <v>5.0</v>
      </c>
      <c r="I5" s="68">
        <v>0.0</v>
      </c>
      <c r="J5" s="68">
        <v>4.0</v>
      </c>
      <c r="K5" s="68">
        <v>1.0</v>
      </c>
    </row>
    <row r="6">
      <c r="A6" s="338">
        <v>44895.0</v>
      </c>
      <c r="B6" s="68" t="s">
        <v>88</v>
      </c>
      <c r="C6" s="68" t="s">
        <v>85</v>
      </c>
      <c r="D6" s="341" t="s">
        <v>510</v>
      </c>
      <c r="E6" s="338">
        <v>44896.0</v>
      </c>
      <c r="F6" s="68">
        <v>0.0</v>
      </c>
      <c r="G6" s="68">
        <v>0.0</v>
      </c>
      <c r="H6" s="68">
        <v>0.0</v>
      </c>
      <c r="I6" s="68">
        <v>0.0</v>
      </c>
      <c r="J6" s="68">
        <v>0.0</v>
      </c>
      <c r="K6" s="68">
        <v>0.0</v>
      </c>
      <c r="L6" s="68" t="s">
        <v>25</v>
      </c>
    </row>
    <row r="7">
      <c r="A7" s="338">
        <v>44895.0</v>
      </c>
      <c r="B7" s="68" t="s">
        <v>403</v>
      </c>
      <c r="C7" s="68" t="s">
        <v>85</v>
      </c>
      <c r="D7" s="341" t="s">
        <v>510</v>
      </c>
      <c r="E7" s="338">
        <v>44896.0</v>
      </c>
      <c r="F7" s="339">
        <v>0.25</v>
      </c>
      <c r="G7" s="339">
        <v>0.5833333333333334</v>
      </c>
      <c r="H7" s="68">
        <v>8.0</v>
      </c>
      <c r="I7" s="68">
        <v>0.0</v>
      </c>
      <c r="J7" s="68">
        <v>8.0</v>
      </c>
      <c r="K7" s="68">
        <v>0.0</v>
      </c>
    </row>
    <row r="8">
      <c r="A8" s="338">
        <v>44895.0</v>
      </c>
      <c r="B8" s="68" t="s">
        <v>82</v>
      </c>
      <c r="C8" s="68" t="s">
        <v>85</v>
      </c>
      <c r="D8" s="341" t="s">
        <v>510</v>
      </c>
      <c r="E8" s="338">
        <v>44896.0</v>
      </c>
      <c r="F8" s="339">
        <v>0.20833333333333334</v>
      </c>
      <c r="G8" s="339">
        <v>0.5625</v>
      </c>
      <c r="H8" s="68">
        <v>8.5</v>
      </c>
      <c r="I8" s="68">
        <v>0.5</v>
      </c>
      <c r="J8" s="68">
        <v>7.0</v>
      </c>
      <c r="K8" s="68">
        <v>1.0</v>
      </c>
      <c r="L8" s="68" t="s">
        <v>632</v>
      </c>
    </row>
    <row r="9">
      <c r="A9" s="338">
        <v>44896.0</v>
      </c>
      <c r="B9" s="68" t="s">
        <v>54</v>
      </c>
      <c r="C9" s="68" t="s">
        <v>85</v>
      </c>
      <c r="D9" s="341" t="s">
        <v>510</v>
      </c>
      <c r="E9" s="338">
        <v>44896.0</v>
      </c>
      <c r="F9" s="339">
        <v>0.9583333333333334</v>
      </c>
      <c r="G9" s="339">
        <v>0.2916666666666667</v>
      </c>
      <c r="H9" s="68">
        <v>8.0</v>
      </c>
      <c r="I9" s="68">
        <v>0.0</v>
      </c>
      <c r="J9" s="68">
        <v>1.0</v>
      </c>
      <c r="K9" s="68">
        <v>7.0</v>
      </c>
    </row>
    <row r="10">
      <c r="A10" s="338">
        <v>44896.0</v>
      </c>
      <c r="B10" s="68" t="s">
        <v>18</v>
      </c>
      <c r="C10" s="68" t="s">
        <v>1</v>
      </c>
      <c r="D10" s="341" t="s">
        <v>510</v>
      </c>
      <c r="E10" s="338">
        <v>44896.0</v>
      </c>
      <c r="F10" s="339">
        <v>0.9791666666666666</v>
      </c>
      <c r="G10" s="339">
        <v>0.25</v>
      </c>
      <c r="H10" s="68">
        <v>6.5</v>
      </c>
      <c r="I10" s="68">
        <v>0.0</v>
      </c>
      <c r="J10" s="68">
        <v>0.0</v>
      </c>
      <c r="K10" s="68">
        <v>6.5</v>
      </c>
    </row>
    <row r="11">
      <c r="A11" s="338">
        <v>44896.0</v>
      </c>
      <c r="B11" s="68" t="s">
        <v>52</v>
      </c>
      <c r="C11" s="68" t="s">
        <v>499</v>
      </c>
      <c r="D11" s="341" t="s">
        <v>512</v>
      </c>
      <c r="E11" s="338">
        <v>44897.0</v>
      </c>
      <c r="F11" s="339">
        <v>0.0</v>
      </c>
      <c r="G11" s="339">
        <v>0.4166666666666667</v>
      </c>
      <c r="H11" s="68">
        <v>10.0</v>
      </c>
      <c r="I11" s="68">
        <v>2.0</v>
      </c>
      <c r="J11" s="68">
        <v>2.0</v>
      </c>
      <c r="K11" s="68">
        <v>6.0</v>
      </c>
    </row>
    <row r="12">
      <c r="A12" s="338">
        <v>44896.0</v>
      </c>
      <c r="B12" s="68" t="s">
        <v>50</v>
      </c>
      <c r="C12" s="68" t="s">
        <v>85</v>
      </c>
      <c r="D12" s="341" t="s">
        <v>512</v>
      </c>
      <c r="E12" s="338">
        <v>44897.0</v>
      </c>
      <c r="F12" s="339">
        <v>0.0</v>
      </c>
      <c r="G12" s="339">
        <v>0.20833333333333334</v>
      </c>
      <c r="H12" s="68">
        <v>5.0</v>
      </c>
      <c r="I12" s="68">
        <v>0.0</v>
      </c>
      <c r="J12" s="68">
        <v>0.0</v>
      </c>
      <c r="K12" s="68">
        <v>5.0</v>
      </c>
    </row>
    <row r="13">
      <c r="A13" s="338">
        <v>44896.0</v>
      </c>
      <c r="B13" s="68" t="s">
        <v>50</v>
      </c>
      <c r="C13" s="68" t="s">
        <v>49</v>
      </c>
      <c r="D13" s="341" t="s">
        <v>512</v>
      </c>
      <c r="E13" s="338">
        <v>44897.0</v>
      </c>
      <c r="F13" s="339">
        <v>0.20833333333333334</v>
      </c>
      <c r="G13" s="339">
        <v>0.375</v>
      </c>
      <c r="H13" s="68">
        <v>8.0</v>
      </c>
      <c r="I13" s="68">
        <v>0.0</v>
      </c>
      <c r="J13" s="68">
        <v>3.0</v>
      </c>
      <c r="K13" s="68">
        <v>1.0</v>
      </c>
    </row>
    <row r="14">
      <c r="A14" s="338">
        <v>44896.0</v>
      </c>
      <c r="B14" s="68" t="s">
        <v>123</v>
      </c>
      <c r="C14" s="68" t="s">
        <v>23</v>
      </c>
      <c r="D14" s="341" t="s">
        <v>512</v>
      </c>
      <c r="E14" s="338">
        <v>44897.0</v>
      </c>
      <c r="F14" s="339">
        <v>0.0625</v>
      </c>
      <c r="G14" s="339">
        <v>0.2916666666666667</v>
      </c>
      <c r="H14" s="68">
        <v>5.5</v>
      </c>
      <c r="I14" s="68">
        <v>0.0</v>
      </c>
      <c r="J14" s="68">
        <v>1.0</v>
      </c>
      <c r="K14" s="68">
        <v>4.5</v>
      </c>
    </row>
    <row r="15">
      <c r="A15" s="338">
        <v>44896.0</v>
      </c>
      <c r="B15" s="68" t="s">
        <v>501</v>
      </c>
      <c r="C15" s="68" t="s">
        <v>23</v>
      </c>
      <c r="D15" s="341" t="s">
        <v>512</v>
      </c>
      <c r="E15" s="338">
        <v>44897.0</v>
      </c>
      <c r="F15" s="339">
        <v>0.2916666666666667</v>
      </c>
      <c r="G15" s="339">
        <v>0.5</v>
      </c>
      <c r="H15" s="68">
        <v>5.0</v>
      </c>
      <c r="I15" s="68">
        <v>0.0</v>
      </c>
      <c r="J15" s="68">
        <v>5.0</v>
      </c>
      <c r="K15" s="68">
        <v>0.0</v>
      </c>
    </row>
    <row r="16">
      <c r="A16" s="338">
        <v>44896.0</v>
      </c>
      <c r="B16" s="68" t="s">
        <v>45</v>
      </c>
      <c r="C16" s="68" t="s">
        <v>1</v>
      </c>
      <c r="D16" s="341" t="s">
        <v>512</v>
      </c>
      <c r="E16" s="338">
        <v>44897.0</v>
      </c>
      <c r="F16" s="339">
        <v>0.25</v>
      </c>
      <c r="G16" s="339">
        <v>0.5</v>
      </c>
      <c r="H16" s="68">
        <v>6.0</v>
      </c>
      <c r="I16" s="68">
        <v>0.0</v>
      </c>
      <c r="J16" s="68">
        <v>6.0</v>
      </c>
      <c r="K16" s="68">
        <v>0.0</v>
      </c>
    </row>
    <row r="17">
      <c r="A17" s="338">
        <v>44896.0</v>
      </c>
      <c r="B17" s="68" t="s">
        <v>88</v>
      </c>
      <c r="C17" s="68" t="s">
        <v>85</v>
      </c>
      <c r="D17" s="341" t="s">
        <v>512</v>
      </c>
      <c r="E17" s="338">
        <v>44897.0</v>
      </c>
      <c r="F17" s="339">
        <v>0.2708333333333333</v>
      </c>
      <c r="G17" s="339">
        <v>0.5625</v>
      </c>
      <c r="H17" s="68">
        <v>7.0</v>
      </c>
      <c r="I17" s="68">
        <v>0.0</v>
      </c>
      <c r="J17" s="68">
        <v>7.0</v>
      </c>
      <c r="K17" s="68">
        <v>0.0</v>
      </c>
    </row>
    <row r="18">
      <c r="A18" s="338">
        <v>44896.0</v>
      </c>
      <c r="B18" s="68" t="s">
        <v>403</v>
      </c>
      <c r="C18" s="68" t="s">
        <v>85</v>
      </c>
      <c r="D18" s="341" t="s">
        <v>512</v>
      </c>
      <c r="E18" s="338">
        <v>44897.0</v>
      </c>
      <c r="F18" s="68">
        <v>0.0</v>
      </c>
      <c r="G18" s="68">
        <v>0.0</v>
      </c>
      <c r="H18" s="68">
        <v>0.0</v>
      </c>
      <c r="I18" s="68">
        <v>0.0</v>
      </c>
      <c r="J18" s="68">
        <v>0.0</v>
      </c>
      <c r="K18" s="68">
        <v>0.0</v>
      </c>
      <c r="L18" s="68" t="s">
        <v>25</v>
      </c>
    </row>
    <row r="19">
      <c r="A19" s="338">
        <v>44896.0</v>
      </c>
      <c r="B19" s="68" t="s">
        <v>82</v>
      </c>
      <c r="C19" s="68" t="s">
        <v>85</v>
      </c>
      <c r="D19" s="341" t="s">
        <v>512</v>
      </c>
      <c r="E19" s="338">
        <v>44897.0</v>
      </c>
      <c r="F19" s="339">
        <v>0.7916666666666666</v>
      </c>
      <c r="G19" s="339">
        <v>0.5833333333333334</v>
      </c>
      <c r="H19" s="68">
        <v>7.0</v>
      </c>
      <c r="I19" s="68">
        <v>0.0</v>
      </c>
      <c r="J19" s="68">
        <v>7.0</v>
      </c>
      <c r="K19" s="68">
        <v>0.0</v>
      </c>
    </row>
    <row r="20">
      <c r="A20" s="338">
        <v>44897.0</v>
      </c>
      <c r="B20" s="68" t="s">
        <v>54</v>
      </c>
      <c r="C20" s="68" t="s">
        <v>85</v>
      </c>
      <c r="D20" s="341" t="s">
        <v>512</v>
      </c>
      <c r="E20" s="338">
        <v>44897.0</v>
      </c>
      <c r="F20" s="339">
        <v>0.9583333333333334</v>
      </c>
      <c r="G20" s="339">
        <v>0.2916666666666667</v>
      </c>
      <c r="H20" s="68">
        <v>8.0</v>
      </c>
      <c r="I20" s="68">
        <v>0.0</v>
      </c>
      <c r="J20" s="68">
        <v>1.0</v>
      </c>
      <c r="K20" s="68">
        <v>7.0</v>
      </c>
    </row>
    <row r="21">
      <c r="A21" s="338">
        <v>44897.0</v>
      </c>
      <c r="B21" s="68" t="s">
        <v>18</v>
      </c>
      <c r="C21" s="68" t="s">
        <v>1</v>
      </c>
      <c r="D21" s="341" t="s">
        <v>512</v>
      </c>
      <c r="E21" s="338">
        <v>44897.0</v>
      </c>
      <c r="F21" s="339">
        <v>0.9791666666666666</v>
      </c>
      <c r="G21" s="339">
        <v>0.25</v>
      </c>
      <c r="H21" s="68">
        <v>6.5</v>
      </c>
      <c r="I21" s="68">
        <v>0.0</v>
      </c>
      <c r="J21" s="68">
        <v>0.0</v>
      </c>
      <c r="K21" s="68">
        <v>6.5</v>
      </c>
    </row>
    <row r="22">
      <c r="A22" s="338">
        <v>44897.0</v>
      </c>
      <c r="B22" s="68" t="s">
        <v>52</v>
      </c>
      <c r="C22" s="68" t="s">
        <v>499</v>
      </c>
      <c r="D22" s="341" t="s">
        <v>513</v>
      </c>
      <c r="E22" s="338">
        <v>44898.0</v>
      </c>
      <c r="F22" s="339">
        <v>0.0</v>
      </c>
      <c r="G22" s="339">
        <v>0.3333333333333333</v>
      </c>
      <c r="H22" s="68">
        <v>8.0</v>
      </c>
      <c r="I22" s="68">
        <v>0.0</v>
      </c>
      <c r="J22" s="68">
        <v>2.0</v>
      </c>
      <c r="K22" s="68">
        <v>6.0</v>
      </c>
    </row>
    <row r="23">
      <c r="A23" s="338">
        <v>44897.0</v>
      </c>
      <c r="B23" s="68" t="s">
        <v>123</v>
      </c>
      <c r="C23" s="68" t="s">
        <v>23</v>
      </c>
      <c r="D23" s="341" t="s">
        <v>513</v>
      </c>
      <c r="E23" s="338">
        <v>44898.0</v>
      </c>
      <c r="F23" s="339">
        <v>0.0625</v>
      </c>
      <c r="G23" s="339">
        <v>0.2916666666666667</v>
      </c>
      <c r="H23" s="68">
        <v>5.5</v>
      </c>
      <c r="I23" s="68">
        <v>0.0</v>
      </c>
      <c r="J23" s="68">
        <v>1.0</v>
      </c>
      <c r="K23" s="68">
        <v>4.5</v>
      </c>
    </row>
    <row r="24">
      <c r="A24" s="338">
        <v>44897.0</v>
      </c>
      <c r="B24" s="68" t="s">
        <v>501</v>
      </c>
      <c r="C24" s="68" t="s">
        <v>23</v>
      </c>
      <c r="D24" s="341" t="s">
        <v>513</v>
      </c>
      <c r="E24" s="338">
        <v>44898.0</v>
      </c>
      <c r="F24" s="339">
        <v>0.2916666666666667</v>
      </c>
      <c r="G24" s="339">
        <v>0.5</v>
      </c>
      <c r="H24" s="68">
        <v>5.0</v>
      </c>
      <c r="I24" s="68">
        <v>0.0</v>
      </c>
      <c r="J24" s="68">
        <v>5.0</v>
      </c>
      <c r="K24" s="68">
        <v>0.0</v>
      </c>
    </row>
    <row r="25">
      <c r="A25" s="338">
        <v>44897.0</v>
      </c>
      <c r="B25" s="68" t="s">
        <v>45</v>
      </c>
      <c r="C25" s="68" t="s">
        <v>1</v>
      </c>
      <c r="D25" s="341" t="s">
        <v>513</v>
      </c>
      <c r="E25" s="338">
        <v>44898.0</v>
      </c>
      <c r="F25" s="339">
        <v>0.25</v>
      </c>
      <c r="G25" s="339">
        <v>0.5416666666666666</v>
      </c>
      <c r="H25" s="68">
        <v>7.0</v>
      </c>
      <c r="I25" s="68">
        <v>0.0</v>
      </c>
      <c r="J25" s="68">
        <v>7.0</v>
      </c>
      <c r="K25" s="68">
        <v>0.0</v>
      </c>
    </row>
    <row r="26">
      <c r="A26" s="338">
        <v>44897.0</v>
      </c>
      <c r="B26" s="68" t="s">
        <v>50</v>
      </c>
      <c r="C26" s="68" t="s">
        <v>49</v>
      </c>
      <c r="D26" s="341" t="s">
        <v>513</v>
      </c>
      <c r="E26" s="338">
        <v>44898.0</v>
      </c>
      <c r="F26" s="339">
        <v>0.20833333333333334</v>
      </c>
      <c r="G26" s="339">
        <v>0.4166666666666667</v>
      </c>
      <c r="H26" s="68">
        <v>5.0</v>
      </c>
      <c r="I26" s="68">
        <v>0.0</v>
      </c>
      <c r="J26" s="68">
        <v>4.0</v>
      </c>
      <c r="K26" s="68">
        <v>1.0</v>
      </c>
    </row>
    <row r="27">
      <c r="A27" s="338">
        <v>44897.0</v>
      </c>
      <c r="B27" s="68" t="s">
        <v>403</v>
      </c>
      <c r="C27" s="68" t="s">
        <v>85</v>
      </c>
      <c r="D27" s="341" t="s">
        <v>513</v>
      </c>
      <c r="E27" s="338">
        <v>44898.0</v>
      </c>
      <c r="F27" s="339">
        <v>0.3958333333333333</v>
      </c>
      <c r="G27" s="339">
        <v>0.625</v>
      </c>
      <c r="H27" s="68">
        <v>4.5</v>
      </c>
      <c r="I27" s="68">
        <v>0.0</v>
      </c>
      <c r="J27" s="68">
        <v>4.0</v>
      </c>
      <c r="K27" s="68">
        <v>0.0</v>
      </c>
    </row>
    <row r="28">
      <c r="A28" s="338">
        <v>44897.0</v>
      </c>
      <c r="B28" s="68" t="s">
        <v>82</v>
      </c>
      <c r="C28" s="68" t="s">
        <v>85</v>
      </c>
      <c r="D28" s="341" t="s">
        <v>513</v>
      </c>
      <c r="E28" s="338">
        <v>44898.0</v>
      </c>
      <c r="F28" s="339">
        <v>0.2916666666666667</v>
      </c>
      <c r="G28" s="339">
        <v>0.625</v>
      </c>
      <c r="H28" s="68">
        <v>8.0</v>
      </c>
      <c r="I28" s="68">
        <v>0.0</v>
      </c>
      <c r="J28" s="68">
        <v>8.0</v>
      </c>
      <c r="K28" s="68">
        <v>0.0</v>
      </c>
    </row>
    <row r="29">
      <c r="A29" s="338">
        <v>44897.0</v>
      </c>
      <c r="B29" s="68" t="s">
        <v>88</v>
      </c>
      <c r="C29" s="68" t="s">
        <v>85</v>
      </c>
      <c r="D29" s="341" t="s">
        <v>513</v>
      </c>
      <c r="E29" s="338">
        <v>44898.0</v>
      </c>
      <c r="F29" s="339">
        <v>0.20833333333333334</v>
      </c>
      <c r="G29" s="339">
        <v>0.3958333333333333</v>
      </c>
      <c r="H29" s="68">
        <v>4.5</v>
      </c>
      <c r="I29" s="68">
        <v>0.0</v>
      </c>
      <c r="J29" s="68">
        <v>3.5</v>
      </c>
      <c r="K29" s="68">
        <v>1.0</v>
      </c>
    </row>
    <row r="30">
      <c r="A30" s="338">
        <v>44898.0</v>
      </c>
      <c r="B30" s="68" t="s">
        <v>54</v>
      </c>
      <c r="C30" s="68" t="s">
        <v>85</v>
      </c>
      <c r="D30" s="341" t="s">
        <v>513</v>
      </c>
      <c r="E30" s="338">
        <v>44898.0</v>
      </c>
      <c r="F30" s="339">
        <v>0.9583333333333334</v>
      </c>
      <c r="G30" s="339">
        <v>0.2916666666666667</v>
      </c>
      <c r="H30" s="68">
        <v>8.0</v>
      </c>
      <c r="I30" s="68">
        <v>0.0</v>
      </c>
      <c r="J30" s="68">
        <v>1.0</v>
      </c>
      <c r="K30" s="68">
        <v>7.0</v>
      </c>
    </row>
    <row r="31">
      <c r="A31" s="338">
        <v>44898.0</v>
      </c>
      <c r="B31" s="68" t="s">
        <v>18</v>
      </c>
      <c r="C31" s="68" t="s">
        <v>1</v>
      </c>
      <c r="D31" s="341" t="s">
        <v>513</v>
      </c>
      <c r="E31" s="338">
        <v>44898.0</v>
      </c>
      <c r="F31" s="339">
        <v>0.9791666666666666</v>
      </c>
      <c r="G31" s="339">
        <v>0.25</v>
      </c>
      <c r="H31" s="68">
        <v>6.5</v>
      </c>
      <c r="I31" s="68">
        <v>0.0</v>
      </c>
      <c r="J31" s="68">
        <v>0.0</v>
      </c>
      <c r="K31" s="68">
        <v>6.5</v>
      </c>
    </row>
    <row r="32">
      <c r="A32" s="338">
        <v>44898.0</v>
      </c>
      <c r="B32" s="68" t="s">
        <v>18</v>
      </c>
      <c r="C32" s="68" t="s">
        <v>1</v>
      </c>
      <c r="D32" s="341" t="s">
        <v>498</v>
      </c>
      <c r="E32" s="338">
        <v>44899.0</v>
      </c>
      <c r="F32" s="339">
        <v>0.3541666666666667</v>
      </c>
      <c r="G32" s="339">
        <v>0.4375</v>
      </c>
      <c r="H32" s="68">
        <v>2.0</v>
      </c>
      <c r="I32" s="68">
        <v>2.0</v>
      </c>
      <c r="J32" s="68">
        <v>0.0</v>
      </c>
      <c r="K32" s="68">
        <v>0.0</v>
      </c>
    </row>
    <row r="33">
      <c r="A33" s="338">
        <v>44898.0</v>
      </c>
      <c r="B33" s="68" t="s">
        <v>52</v>
      </c>
      <c r="C33" s="68" t="s">
        <v>499</v>
      </c>
      <c r="D33" s="341" t="s">
        <v>498</v>
      </c>
      <c r="E33" s="338">
        <v>44899.0</v>
      </c>
      <c r="F33" s="339">
        <v>0.0</v>
      </c>
      <c r="G33" s="339">
        <v>0.0</v>
      </c>
      <c r="H33" s="68">
        <v>12.0</v>
      </c>
      <c r="I33" s="68">
        <v>4.0</v>
      </c>
      <c r="J33" s="68">
        <v>2.0</v>
      </c>
      <c r="K33" s="68">
        <v>6.0</v>
      </c>
      <c r="L33" s="68" t="s">
        <v>633</v>
      </c>
    </row>
    <row r="34">
      <c r="A34" s="338">
        <v>44898.0</v>
      </c>
      <c r="B34" s="68" t="s">
        <v>123</v>
      </c>
      <c r="C34" s="68" t="s">
        <v>23</v>
      </c>
      <c r="D34" s="341" t="s">
        <v>498</v>
      </c>
      <c r="E34" s="338">
        <v>44899.0</v>
      </c>
      <c r="F34" s="339">
        <v>0.0625</v>
      </c>
      <c r="G34" s="339">
        <v>0.2916666666666667</v>
      </c>
      <c r="H34" s="68">
        <v>5.5</v>
      </c>
      <c r="I34" s="68">
        <v>0.0</v>
      </c>
      <c r="J34" s="68">
        <v>1.0</v>
      </c>
      <c r="K34" s="68">
        <v>4.5</v>
      </c>
    </row>
    <row r="35">
      <c r="A35" s="338">
        <v>44898.0</v>
      </c>
      <c r="B35" s="68" t="s">
        <v>501</v>
      </c>
      <c r="C35" s="68" t="s">
        <v>23</v>
      </c>
      <c r="D35" s="341" t="s">
        <v>498</v>
      </c>
      <c r="E35" s="338">
        <v>44899.0</v>
      </c>
      <c r="F35" s="339">
        <v>0.2916666666666667</v>
      </c>
      <c r="G35" s="339">
        <v>0.5</v>
      </c>
      <c r="H35" s="68">
        <v>5.0</v>
      </c>
      <c r="I35" s="68">
        <v>0.0</v>
      </c>
      <c r="J35" s="68">
        <v>5.0</v>
      </c>
      <c r="K35" s="68">
        <v>0.0</v>
      </c>
    </row>
    <row r="36">
      <c r="A36" s="338">
        <v>44898.0</v>
      </c>
      <c r="B36" s="68" t="s">
        <v>45</v>
      </c>
      <c r="C36" s="68" t="s">
        <v>1</v>
      </c>
      <c r="D36" s="341" t="s">
        <v>498</v>
      </c>
      <c r="E36" s="338">
        <v>44899.0</v>
      </c>
      <c r="F36" s="339">
        <v>0.25</v>
      </c>
      <c r="G36" s="339">
        <v>0.3333333333333333</v>
      </c>
      <c r="H36" s="68">
        <v>2.0</v>
      </c>
      <c r="I36" s="68">
        <v>0.0</v>
      </c>
      <c r="J36" s="68">
        <v>2.0</v>
      </c>
      <c r="K36" s="68">
        <v>0.0</v>
      </c>
      <c r="L36" s="68" t="s">
        <v>634</v>
      </c>
    </row>
    <row r="37">
      <c r="A37" s="338">
        <v>44898.0</v>
      </c>
      <c r="B37" s="68" t="s">
        <v>50</v>
      </c>
      <c r="C37" s="68" t="s">
        <v>49</v>
      </c>
      <c r="D37" s="341" t="s">
        <v>498</v>
      </c>
      <c r="E37" s="338">
        <v>44899.0</v>
      </c>
      <c r="F37" s="339">
        <v>0.20833333333333334</v>
      </c>
      <c r="G37" s="339">
        <v>0.4166666666666667</v>
      </c>
      <c r="H37" s="68">
        <v>5.0</v>
      </c>
      <c r="I37" s="68">
        <v>0.0</v>
      </c>
      <c r="J37" s="68">
        <v>4.0</v>
      </c>
      <c r="K37" s="68">
        <v>1.0</v>
      </c>
    </row>
    <row r="38">
      <c r="A38" s="338">
        <v>44898.0</v>
      </c>
      <c r="B38" s="68" t="s">
        <v>50</v>
      </c>
      <c r="C38" s="68" t="s">
        <v>1</v>
      </c>
      <c r="D38" s="341" t="s">
        <v>498</v>
      </c>
      <c r="E38" s="338">
        <v>44899.0</v>
      </c>
      <c r="F38" s="339">
        <v>0.4166666666666667</v>
      </c>
      <c r="G38" s="339">
        <v>0.5416666666666666</v>
      </c>
      <c r="H38" s="68">
        <v>3.0</v>
      </c>
      <c r="I38" s="68">
        <v>0.0</v>
      </c>
      <c r="J38" s="68">
        <v>3.0</v>
      </c>
      <c r="K38" s="68">
        <v>0.0</v>
      </c>
    </row>
    <row r="39">
      <c r="A39" s="338">
        <v>44898.0</v>
      </c>
      <c r="B39" s="68" t="s">
        <v>403</v>
      </c>
      <c r="C39" s="68" t="s">
        <v>85</v>
      </c>
      <c r="D39" s="341" t="s">
        <v>498</v>
      </c>
      <c r="E39" s="338">
        <v>44899.0</v>
      </c>
      <c r="F39" s="339">
        <v>0.2916666666666667</v>
      </c>
      <c r="G39" s="339">
        <v>0.625</v>
      </c>
      <c r="H39" s="68">
        <v>8.0</v>
      </c>
      <c r="I39" s="68">
        <v>0.0</v>
      </c>
      <c r="J39" s="68">
        <v>8.0</v>
      </c>
      <c r="K39" s="68">
        <v>0.0</v>
      </c>
    </row>
    <row r="40">
      <c r="A40" s="338">
        <v>44898.0</v>
      </c>
      <c r="B40" s="68" t="s">
        <v>82</v>
      </c>
      <c r="C40" s="68" t="s">
        <v>85</v>
      </c>
      <c r="D40" s="341" t="s">
        <v>498</v>
      </c>
      <c r="E40" s="338">
        <v>44899.0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25</v>
      </c>
    </row>
    <row r="41">
      <c r="A41" s="338">
        <v>44898.0</v>
      </c>
      <c r="B41" s="68" t="s">
        <v>88</v>
      </c>
      <c r="C41" s="68" t="s">
        <v>85</v>
      </c>
      <c r="D41" s="341" t="s">
        <v>498</v>
      </c>
      <c r="E41" s="338">
        <v>44899.0</v>
      </c>
      <c r="F41" s="339">
        <v>0.2708333333333333</v>
      </c>
      <c r="G41" s="339">
        <v>0.6041666666666666</v>
      </c>
      <c r="H41" s="68">
        <v>8.0</v>
      </c>
      <c r="I41" s="68">
        <v>0.0</v>
      </c>
      <c r="J41" s="68">
        <v>8.0</v>
      </c>
      <c r="K41" s="68">
        <v>0.0</v>
      </c>
    </row>
    <row r="42">
      <c r="A42" s="338">
        <v>44899.0</v>
      </c>
      <c r="B42" s="68" t="s">
        <v>54</v>
      </c>
      <c r="C42" s="68" t="s">
        <v>85</v>
      </c>
      <c r="D42" s="341" t="s">
        <v>498</v>
      </c>
      <c r="E42" s="338">
        <v>44899.0</v>
      </c>
      <c r="F42" s="339">
        <v>0.9791666666666666</v>
      </c>
      <c r="G42" s="339">
        <v>0.25</v>
      </c>
      <c r="H42" s="68">
        <v>6.5</v>
      </c>
      <c r="I42" s="68">
        <v>0.0</v>
      </c>
      <c r="J42" s="68">
        <v>0.0</v>
      </c>
      <c r="K42" s="68">
        <v>6.5</v>
      </c>
    </row>
    <row r="43">
      <c r="A43" s="338">
        <v>44899.0</v>
      </c>
      <c r="B43" s="68" t="s">
        <v>18</v>
      </c>
      <c r="C43" s="68" t="s">
        <v>1</v>
      </c>
      <c r="D43" s="341" t="s">
        <v>498</v>
      </c>
      <c r="E43" s="338">
        <v>44899.0</v>
      </c>
      <c r="F43" s="68">
        <v>0.0</v>
      </c>
      <c r="G43" s="68">
        <v>0.0</v>
      </c>
      <c r="H43" s="68">
        <v>0.0</v>
      </c>
      <c r="I43" s="68">
        <v>0.0</v>
      </c>
      <c r="J43" s="68">
        <v>0.0</v>
      </c>
      <c r="K43" s="68">
        <v>0.0</v>
      </c>
      <c r="L43" s="68" t="s">
        <v>25</v>
      </c>
    </row>
    <row r="44">
      <c r="A44" s="338">
        <v>44899.0</v>
      </c>
      <c r="B44" s="68" t="s">
        <v>123</v>
      </c>
      <c r="C44" s="68" t="s">
        <v>23</v>
      </c>
      <c r="D44" s="341" t="s">
        <v>500</v>
      </c>
      <c r="E44" s="338">
        <v>44900.0</v>
      </c>
      <c r="F44" s="339">
        <v>0.0625</v>
      </c>
      <c r="G44" s="339">
        <v>0.2916666666666667</v>
      </c>
      <c r="H44" s="68">
        <v>5.5</v>
      </c>
      <c r="I44" s="68">
        <v>0.0</v>
      </c>
      <c r="J44" s="68">
        <v>1.0</v>
      </c>
      <c r="K44" s="68">
        <v>4.5</v>
      </c>
    </row>
    <row r="45">
      <c r="A45" s="338">
        <v>44899.0</v>
      </c>
      <c r="B45" s="68" t="s">
        <v>501</v>
      </c>
      <c r="C45" s="68" t="s">
        <v>23</v>
      </c>
      <c r="D45" s="341" t="s">
        <v>500</v>
      </c>
      <c r="E45" s="338">
        <v>44900.0</v>
      </c>
      <c r="F45" s="339">
        <v>0.2916666666666667</v>
      </c>
      <c r="G45" s="339">
        <v>0.5</v>
      </c>
      <c r="H45" s="68">
        <v>5.0</v>
      </c>
      <c r="I45" s="68">
        <v>0.0</v>
      </c>
      <c r="J45" s="68">
        <v>5.0</v>
      </c>
      <c r="K45" s="68">
        <v>0.0</v>
      </c>
    </row>
    <row r="46">
      <c r="A46" s="338">
        <v>44899.0</v>
      </c>
      <c r="B46" s="68" t="s">
        <v>45</v>
      </c>
      <c r="C46" s="68" t="s">
        <v>1</v>
      </c>
      <c r="D46" s="341" t="s">
        <v>500</v>
      </c>
      <c r="E46" s="338">
        <v>44900.0</v>
      </c>
      <c r="F46" s="68">
        <v>0.0</v>
      </c>
      <c r="G46" s="68">
        <v>0.0</v>
      </c>
      <c r="H46" s="68">
        <v>0.0</v>
      </c>
      <c r="I46" s="68">
        <v>0.0</v>
      </c>
      <c r="J46" s="68">
        <v>0.0</v>
      </c>
      <c r="K46" s="68">
        <v>0.0</v>
      </c>
      <c r="L46" s="68" t="s">
        <v>25</v>
      </c>
    </row>
    <row r="47">
      <c r="A47" s="338">
        <v>44899.0</v>
      </c>
      <c r="B47" s="68" t="s">
        <v>52</v>
      </c>
      <c r="C47" s="68" t="s">
        <v>499</v>
      </c>
      <c r="D47" s="341" t="s">
        <v>500</v>
      </c>
      <c r="E47" s="338">
        <v>44900.0</v>
      </c>
      <c r="F47" s="339">
        <v>0.2916666666666667</v>
      </c>
      <c r="G47" s="339">
        <v>0.9583333333333334</v>
      </c>
      <c r="H47" s="68">
        <v>4.0</v>
      </c>
      <c r="I47" s="68">
        <v>0.0</v>
      </c>
      <c r="J47" s="68">
        <v>4.0</v>
      </c>
      <c r="K47" s="68">
        <v>0.0</v>
      </c>
    </row>
    <row r="48">
      <c r="A48" s="338">
        <v>44899.0</v>
      </c>
      <c r="B48" s="68" t="s">
        <v>403</v>
      </c>
      <c r="C48" s="68" t="s">
        <v>85</v>
      </c>
      <c r="D48" s="341" t="s">
        <v>500</v>
      </c>
      <c r="E48" s="338">
        <v>44900.0</v>
      </c>
      <c r="F48" s="339">
        <v>0.25</v>
      </c>
      <c r="G48" s="339">
        <v>0.5416666666666666</v>
      </c>
      <c r="H48" s="68">
        <v>7.0</v>
      </c>
      <c r="I48" s="68">
        <v>0.0</v>
      </c>
      <c r="J48" s="68">
        <v>7.0</v>
      </c>
      <c r="K48" s="68">
        <v>0.0</v>
      </c>
    </row>
    <row r="49">
      <c r="A49" s="338">
        <v>44899.0</v>
      </c>
      <c r="B49" s="68" t="s">
        <v>82</v>
      </c>
      <c r="C49" s="68" t="s">
        <v>85</v>
      </c>
      <c r="D49" s="341" t="s">
        <v>500</v>
      </c>
      <c r="E49" s="338">
        <v>44900.0</v>
      </c>
      <c r="F49" s="339">
        <v>0.25</v>
      </c>
      <c r="G49" s="339">
        <v>0.5416666666666666</v>
      </c>
      <c r="H49" s="68">
        <v>7.0</v>
      </c>
      <c r="I49" s="68">
        <v>0.0</v>
      </c>
      <c r="J49" s="68">
        <v>7.0</v>
      </c>
      <c r="K49" s="68">
        <v>0.0</v>
      </c>
    </row>
    <row r="50">
      <c r="A50" s="338">
        <v>44899.0</v>
      </c>
      <c r="B50" s="68" t="s">
        <v>50</v>
      </c>
      <c r="C50" s="68" t="s">
        <v>85</v>
      </c>
      <c r="D50" s="341" t="s">
        <v>500</v>
      </c>
      <c r="E50" s="338">
        <v>44900.0</v>
      </c>
      <c r="F50" s="68">
        <v>0.0</v>
      </c>
      <c r="G50" s="68">
        <v>0.0</v>
      </c>
      <c r="H50" s="68">
        <v>0.0</v>
      </c>
      <c r="I50" s="68">
        <v>0.0</v>
      </c>
      <c r="J50" s="68">
        <v>0.0</v>
      </c>
      <c r="K50" s="68">
        <v>0.0</v>
      </c>
      <c r="L50" s="68" t="s">
        <v>25</v>
      </c>
    </row>
    <row r="51">
      <c r="A51" s="338">
        <v>44900.0</v>
      </c>
      <c r="B51" s="68" t="s">
        <v>54</v>
      </c>
      <c r="C51" s="68" t="s">
        <v>85</v>
      </c>
      <c r="D51" s="341" t="s">
        <v>500</v>
      </c>
      <c r="E51" s="338">
        <v>44900.0</v>
      </c>
      <c r="F51" s="339">
        <v>0.9583333333333334</v>
      </c>
      <c r="G51" s="339">
        <v>0.2916666666666667</v>
      </c>
      <c r="H51" s="68">
        <v>8.0</v>
      </c>
      <c r="I51" s="68">
        <v>0.0</v>
      </c>
      <c r="J51" s="68">
        <v>1.0</v>
      </c>
      <c r="K51" s="68">
        <v>7.0</v>
      </c>
    </row>
    <row r="52">
      <c r="A52" s="338">
        <v>44900.0</v>
      </c>
      <c r="B52" s="68" t="s">
        <v>88</v>
      </c>
      <c r="C52" s="68" t="s">
        <v>85</v>
      </c>
      <c r="D52" s="341" t="s">
        <v>500</v>
      </c>
      <c r="E52" s="338">
        <v>44900.0</v>
      </c>
      <c r="F52" s="339">
        <v>0.9791666666666666</v>
      </c>
      <c r="G52" s="339">
        <v>0.2708333333333333</v>
      </c>
      <c r="H52" s="68">
        <v>7.0</v>
      </c>
      <c r="I52" s="68">
        <v>0.0</v>
      </c>
      <c r="J52" s="68">
        <v>0.5</v>
      </c>
      <c r="K52" s="68">
        <v>6.5</v>
      </c>
    </row>
    <row r="53">
      <c r="A53" s="338">
        <v>44900.0</v>
      </c>
      <c r="B53" s="68" t="s">
        <v>18</v>
      </c>
      <c r="C53" s="68" t="s">
        <v>1</v>
      </c>
      <c r="D53" s="341" t="s">
        <v>500</v>
      </c>
      <c r="E53" s="338">
        <v>44900.0</v>
      </c>
      <c r="F53" s="339">
        <v>0.9791666666666666</v>
      </c>
      <c r="G53" s="339">
        <v>0.16666666666666666</v>
      </c>
      <c r="H53" s="68">
        <v>4.5</v>
      </c>
      <c r="I53" s="68">
        <v>0.0</v>
      </c>
      <c r="J53" s="68">
        <v>0.0</v>
      </c>
      <c r="K53" s="68">
        <v>4.5</v>
      </c>
    </row>
    <row r="54">
      <c r="A54" s="338">
        <v>44900.0</v>
      </c>
      <c r="B54" s="68" t="s">
        <v>52</v>
      </c>
      <c r="C54" s="68" t="s">
        <v>499</v>
      </c>
      <c r="D54" s="341" t="s">
        <v>507</v>
      </c>
      <c r="E54" s="338">
        <v>44901.0</v>
      </c>
      <c r="F54" s="339">
        <v>0.041666666666666664</v>
      </c>
      <c r="G54" s="339">
        <v>0.4583333333333333</v>
      </c>
      <c r="H54" s="68">
        <v>11.0</v>
      </c>
      <c r="I54" s="68">
        <v>3.0</v>
      </c>
      <c r="J54" s="68">
        <v>5.0</v>
      </c>
      <c r="K54" s="68">
        <v>3.0</v>
      </c>
    </row>
    <row r="55">
      <c r="A55" s="338">
        <v>44900.0</v>
      </c>
      <c r="B55" s="68" t="s">
        <v>123</v>
      </c>
      <c r="C55" s="68" t="s">
        <v>23</v>
      </c>
      <c r="D55" s="341" t="s">
        <v>507</v>
      </c>
      <c r="E55" s="338">
        <v>44901.0</v>
      </c>
      <c r="F55" s="339">
        <v>0.0625</v>
      </c>
      <c r="G55" s="339">
        <v>0.2916666666666667</v>
      </c>
      <c r="H55" s="68">
        <v>5.5</v>
      </c>
      <c r="I55" s="68">
        <v>0.0</v>
      </c>
      <c r="J55" s="68">
        <v>1.0</v>
      </c>
      <c r="K55" s="68">
        <v>4.5</v>
      </c>
    </row>
    <row r="56">
      <c r="A56" s="338">
        <v>44900.0</v>
      </c>
      <c r="B56" s="68" t="s">
        <v>501</v>
      </c>
      <c r="C56" s="68" t="s">
        <v>23</v>
      </c>
      <c r="D56" s="341" t="s">
        <v>507</v>
      </c>
      <c r="E56" s="338">
        <v>44901.0</v>
      </c>
      <c r="F56" s="68">
        <v>0.0</v>
      </c>
      <c r="G56" s="68">
        <v>0.0</v>
      </c>
      <c r="H56" s="68">
        <v>0.0</v>
      </c>
      <c r="I56" s="68">
        <v>0.0</v>
      </c>
      <c r="J56" s="68">
        <v>0.0</v>
      </c>
      <c r="K56" s="68">
        <v>0.0</v>
      </c>
      <c r="L56" s="68" t="s">
        <v>25</v>
      </c>
    </row>
    <row r="57">
      <c r="A57" s="338">
        <v>44900.0</v>
      </c>
      <c r="B57" s="68" t="s">
        <v>45</v>
      </c>
      <c r="C57" s="68" t="s">
        <v>23</v>
      </c>
      <c r="D57" s="341" t="s">
        <v>507</v>
      </c>
      <c r="E57" s="338">
        <v>44901.0</v>
      </c>
      <c r="F57" s="339">
        <v>0.2916666666666667</v>
      </c>
      <c r="G57" s="339">
        <v>0.5</v>
      </c>
      <c r="H57" s="68">
        <v>5.0</v>
      </c>
      <c r="I57" s="68">
        <v>0.0</v>
      </c>
      <c r="J57" s="68">
        <v>5.0</v>
      </c>
      <c r="K57" s="68">
        <v>0.0</v>
      </c>
    </row>
    <row r="58">
      <c r="A58" s="338">
        <v>44900.0</v>
      </c>
      <c r="B58" s="68" t="s">
        <v>403</v>
      </c>
      <c r="C58" s="68" t="s">
        <v>85</v>
      </c>
      <c r="D58" s="341" t="s">
        <v>507</v>
      </c>
      <c r="E58" s="338">
        <v>44901.0</v>
      </c>
      <c r="F58" s="339">
        <v>0.2916666666666667</v>
      </c>
      <c r="G58" s="339">
        <v>0.5833333333333334</v>
      </c>
      <c r="H58" s="68">
        <v>7.0</v>
      </c>
      <c r="I58" s="68">
        <v>0.0</v>
      </c>
      <c r="J58" s="68">
        <v>7.0</v>
      </c>
      <c r="K58" s="68">
        <v>0.0</v>
      </c>
    </row>
    <row r="59">
      <c r="A59" s="338">
        <v>44900.0</v>
      </c>
      <c r="B59" s="68" t="s">
        <v>82</v>
      </c>
      <c r="C59" s="68" t="s">
        <v>85</v>
      </c>
      <c r="D59" s="341" t="s">
        <v>507</v>
      </c>
      <c r="E59" s="338">
        <v>44901.0</v>
      </c>
      <c r="F59" s="339">
        <v>0.2708333333333333</v>
      </c>
      <c r="G59" s="339">
        <v>0.5625</v>
      </c>
      <c r="H59" s="68">
        <v>7.0</v>
      </c>
      <c r="I59" s="68">
        <v>0.0</v>
      </c>
      <c r="J59" s="68">
        <v>7.0</v>
      </c>
      <c r="K59" s="68">
        <v>0.0</v>
      </c>
    </row>
    <row r="60">
      <c r="A60" s="338">
        <v>44901.0</v>
      </c>
      <c r="B60" s="68" t="s">
        <v>88</v>
      </c>
      <c r="C60" s="68" t="s">
        <v>85</v>
      </c>
      <c r="D60" s="341" t="s">
        <v>507</v>
      </c>
      <c r="E60" s="338">
        <v>44901.0</v>
      </c>
      <c r="F60" s="339">
        <v>0.9583333333333334</v>
      </c>
      <c r="G60" s="339">
        <v>0.2916666666666667</v>
      </c>
      <c r="H60" s="68">
        <v>8.0</v>
      </c>
      <c r="I60" s="68">
        <v>0.0</v>
      </c>
      <c r="J60" s="68">
        <v>1.0</v>
      </c>
      <c r="K60" s="68">
        <v>7.0</v>
      </c>
    </row>
    <row r="61">
      <c r="A61" s="338">
        <v>44901.0</v>
      </c>
      <c r="B61" s="68" t="s">
        <v>18</v>
      </c>
      <c r="C61" s="68" t="s">
        <v>1</v>
      </c>
      <c r="D61" s="341" t="s">
        <v>507</v>
      </c>
      <c r="E61" s="338">
        <v>44901.0</v>
      </c>
      <c r="F61" s="339">
        <v>0.9791666666666666</v>
      </c>
      <c r="G61" s="339">
        <v>0.16666666666666666</v>
      </c>
      <c r="H61" s="68">
        <v>4.5</v>
      </c>
      <c r="I61" s="68">
        <v>0.0</v>
      </c>
      <c r="J61" s="68">
        <v>0.0</v>
      </c>
      <c r="K61" s="68">
        <v>4.5</v>
      </c>
    </row>
    <row r="62">
      <c r="A62" s="338">
        <v>44901.0</v>
      </c>
      <c r="B62" s="68" t="s">
        <v>54</v>
      </c>
      <c r="C62" s="68" t="s">
        <v>499</v>
      </c>
      <c r="D62" s="341" t="s">
        <v>635</v>
      </c>
      <c r="E62" s="338">
        <v>44902.0</v>
      </c>
      <c r="F62" s="339">
        <v>0.0</v>
      </c>
      <c r="G62" s="339">
        <v>0.25</v>
      </c>
      <c r="H62" s="68">
        <v>6.0</v>
      </c>
      <c r="I62" s="68">
        <v>0.0</v>
      </c>
      <c r="J62" s="68">
        <v>0.0</v>
      </c>
      <c r="K62" s="68">
        <v>6.0</v>
      </c>
    </row>
    <row r="63">
      <c r="A63" s="338">
        <v>44901.0</v>
      </c>
      <c r="B63" s="68" t="s">
        <v>52</v>
      </c>
      <c r="C63" s="68" t="s">
        <v>499</v>
      </c>
      <c r="D63" s="341" t="s">
        <v>509</v>
      </c>
      <c r="E63" s="338">
        <v>44902.0</v>
      </c>
      <c r="F63" s="68">
        <v>0.0</v>
      </c>
      <c r="G63" s="68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>
      <c r="A64" s="338">
        <v>44901.0</v>
      </c>
      <c r="B64" s="68" t="s">
        <v>50</v>
      </c>
      <c r="C64" s="68" t="s">
        <v>23</v>
      </c>
      <c r="D64" s="341" t="s">
        <v>509</v>
      </c>
      <c r="E64" s="338">
        <v>44902.0</v>
      </c>
      <c r="F64" s="339">
        <v>0.0625</v>
      </c>
      <c r="G64" s="339">
        <v>0.2916666666666667</v>
      </c>
      <c r="H64" s="68">
        <v>5.5</v>
      </c>
      <c r="I64" s="68">
        <v>0.0</v>
      </c>
      <c r="J64" s="68">
        <v>1.0</v>
      </c>
      <c r="K64" s="68">
        <v>4.5</v>
      </c>
    </row>
    <row r="65">
      <c r="A65" s="338">
        <v>44901.0</v>
      </c>
      <c r="B65" s="68" t="s">
        <v>123</v>
      </c>
      <c r="C65" s="68" t="s">
        <v>23</v>
      </c>
      <c r="D65" s="341" t="s">
        <v>509</v>
      </c>
      <c r="E65" s="338">
        <v>44902.0</v>
      </c>
      <c r="F65" s="68">
        <v>0.0</v>
      </c>
      <c r="G65" s="68">
        <v>0.0</v>
      </c>
      <c r="H65" s="68">
        <v>0.0</v>
      </c>
      <c r="I65" s="68">
        <v>0.0</v>
      </c>
      <c r="J65" s="68">
        <v>0.0</v>
      </c>
      <c r="K65" s="68">
        <v>0.0</v>
      </c>
      <c r="L65" s="68" t="s">
        <v>25</v>
      </c>
    </row>
    <row r="66">
      <c r="A66" s="338">
        <v>44901.0</v>
      </c>
      <c r="B66" s="68" t="s">
        <v>501</v>
      </c>
      <c r="C66" s="68" t="s">
        <v>23</v>
      </c>
      <c r="D66" s="341" t="s">
        <v>509</v>
      </c>
      <c r="E66" s="338">
        <v>44902.0</v>
      </c>
      <c r="F66" s="339">
        <v>0.2916666666666667</v>
      </c>
      <c r="G66" s="339">
        <v>0.5</v>
      </c>
      <c r="H66" s="68">
        <v>5.0</v>
      </c>
      <c r="I66" s="68">
        <v>0.0</v>
      </c>
      <c r="J66" s="68">
        <v>5.0</v>
      </c>
      <c r="K66" s="68">
        <v>0.0</v>
      </c>
    </row>
    <row r="67">
      <c r="A67" s="338">
        <v>44901.0</v>
      </c>
      <c r="B67" s="68" t="s">
        <v>45</v>
      </c>
      <c r="C67" s="68" t="s">
        <v>499</v>
      </c>
      <c r="D67" s="341" t="s">
        <v>509</v>
      </c>
      <c r="E67" s="338">
        <v>44902.0</v>
      </c>
      <c r="F67" s="339">
        <v>0.25</v>
      </c>
      <c r="G67" s="339">
        <v>0.9583333333333334</v>
      </c>
      <c r="H67" s="68">
        <v>5.0</v>
      </c>
      <c r="I67" s="68">
        <v>0.0</v>
      </c>
      <c r="J67" s="68">
        <v>5.0</v>
      </c>
      <c r="K67" s="68">
        <v>0.0</v>
      </c>
    </row>
    <row r="68">
      <c r="A68" s="338">
        <v>44901.0</v>
      </c>
      <c r="B68" s="68" t="s">
        <v>403</v>
      </c>
      <c r="C68" s="68" t="s">
        <v>85</v>
      </c>
      <c r="D68" s="341" t="s">
        <v>509</v>
      </c>
      <c r="E68" s="338">
        <v>44902.0</v>
      </c>
      <c r="F68" s="339">
        <v>0.2916666666666667</v>
      </c>
      <c r="G68" s="339">
        <v>0.5833333333333334</v>
      </c>
      <c r="H68" s="68">
        <v>7.0</v>
      </c>
      <c r="I68" s="68">
        <v>0.0</v>
      </c>
      <c r="J68" s="68">
        <v>7.0</v>
      </c>
      <c r="K68" s="68">
        <v>0.0</v>
      </c>
    </row>
    <row r="69">
      <c r="A69" s="338">
        <v>44901.0</v>
      </c>
      <c r="B69" s="68" t="s">
        <v>82</v>
      </c>
      <c r="C69" s="68" t="s">
        <v>85</v>
      </c>
      <c r="D69" s="341" t="s">
        <v>509</v>
      </c>
      <c r="E69" s="338">
        <v>44902.0</v>
      </c>
      <c r="F69" s="339">
        <v>0.2708333333333333</v>
      </c>
      <c r="G69" s="339">
        <v>0.5625</v>
      </c>
      <c r="H69" s="68">
        <v>7.0</v>
      </c>
      <c r="I69" s="68">
        <v>0.0</v>
      </c>
      <c r="J69" s="68">
        <v>7.0</v>
      </c>
      <c r="K69" s="68">
        <v>0.0</v>
      </c>
    </row>
    <row r="70">
      <c r="A70" s="338">
        <v>44902.0</v>
      </c>
      <c r="B70" s="68" t="s">
        <v>88</v>
      </c>
      <c r="C70" s="68" t="s">
        <v>85</v>
      </c>
      <c r="D70" s="341" t="s">
        <v>509</v>
      </c>
      <c r="E70" s="338">
        <v>44902.0</v>
      </c>
      <c r="F70" s="339">
        <v>0.9583333333333334</v>
      </c>
      <c r="G70" s="339">
        <v>0.2916666666666667</v>
      </c>
      <c r="H70" s="68">
        <v>8.0</v>
      </c>
      <c r="I70" s="68">
        <v>0.0</v>
      </c>
      <c r="J70" s="68">
        <v>1.0</v>
      </c>
      <c r="K70" s="68">
        <v>7.0</v>
      </c>
    </row>
    <row r="71">
      <c r="A71" s="338">
        <v>44902.0</v>
      </c>
      <c r="B71" s="68" t="s">
        <v>18</v>
      </c>
      <c r="C71" s="68" t="s">
        <v>1</v>
      </c>
      <c r="D71" s="341" t="s">
        <v>509</v>
      </c>
      <c r="E71" s="338">
        <v>44902.0</v>
      </c>
      <c r="F71" s="339">
        <v>0.9791666666666666</v>
      </c>
      <c r="G71" s="339">
        <v>0.0625</v>
      </c>
      <c r="H71" s="68">
        <v>2.0</v>
      </c>
      <c r="I71" s="68">
        <v>0.0</v>
      </c>
      <c r="J71" s="68">
        <v>0.0</v>
      </c>
      <c r="K71" s="68">
        <v>2.0</v>
      </c>
    </row>
    <row r="72">
      <c r="A72" s="338">
        <v>44902.0</v>
      </c>
      <c r="B72" s="68" t="s">
        <v>54</v>
      </c>
      <c r="C72" s="68" t="s">
        <v>499</v>
      </c>
      <c r="D72" s="341" t="s">
        <v>509</v>
      </c>
      <c r="E72" s="338">
        <v>44903.0</v>
      </c>
      <c r="F72" s="68">
        <v>0.0</v>
      </c>
      <c r="G72" s="68">
        <v>0.0</v>
      </c>
      <c r="H72" s="68">
        <v>0.0</v>
      </c>
      <c r="I72" s="68">
        <v>0.0</v>
      </c>
      <c r="J72" s="68">
        <v>0.0</v>
      </c>
      <c r="K72" s="68">
        <v>0.0</v>
      </c>
      <c r="L72" s="68" t="s">
        <v>25</v>
      </c>
    </row>
    <row r="73">
      <c r="A73" s="338">
        <v>44902.0</v>
      </c>
      <c r="B73" s="68" t="s">
        <v>52</v>
      </c>
      <c r="C73" s="68" t="s">
        <v>499</v>
      </c>
      <c r="D73" s="341" t="s">
        <v>510</v>
      </c>
      <c r="E73" s="338">
        <v>44903.0</v>
      </c>
      <c r="F73" s="339">
        <v>0.0</v>
      </c>
      <c r="G73" s="339">
        <v>0.4583333333333333</v>
      </c>
      <c r="H73" s="68">
        <v>11.0</v>
      </c>
      <c r="I73" s="68">
        <v>3.0</v>
      </c>
      <c r="J73" s="68">
        <v>2.0</v>
      </c>
      <c r="K73" s="68">
        <v>6.0</v>
      </c>
      <c r="L73" s="68" t="s">
        <v>636</v>
      </c>
    </row>
    <row r="74">
      <c r="A74" s="338">
        <v>44902.0</v>
      </c>
      <c r="B74" s="68" t="s">
        <v>50</v>
      </c>
      <c r="C74" s="68" t="s">
        <v>85</v>
      </c>
      <c r="D74" s="341" t="s">
        <v>510</v>
      </c>
      <c r="E74" s="338">
        <v>44903.0</v>
      </c>
      <c r="F74" s="339">
        <v>0.041666666666666664</v>
      </c>
      <c r="G74" s="339">
        <v>0.375</v>
      </c>
      <c r="H74" s="68">
        <v>8.0</v>
      </c>
      <c r="I74" s="68">
        <v>0.0</v>
      </c>
      <c r="J74" s="68">
        <v>3.0</v>
      </c>
      <c r="K74" s="68">
        <v>5.0</v>
      </c>
    </row>
    <row r="75">
      <c r="A75" s="338">
        <v>44902.0</v>
      </c>
      <c r="B75" s="68" t="s">
        <v>123</v>
      </c>
      <c r="C75" s="68" t="s">
        <v>23</v>
      </c>
      <c r="D75" s="341" t="s">
        <v>510</v>
      </c>
      <c r="E75" s="338">
        <v>44903.0</v>
      </c>
      <c r="F75" s="339">
        <v>0.0625</v>
      </c>
      <c r="G75" s="339">
        <v>0.2916666666666667</v>
      </c>
      <c r="H75" s="68">
        <v>5.5</v>
      </c>
      <c r="I75" s="68">
        <v>0.0</v>
      </c>
      <c r="J75" s="68">
        <v>1.0</v>
      </c>
      <c r="K75" s="68">
        <v>4.5</v>
      </c>
    </row>
    <row r="76">
      <c r="A76" s="338">
        <v>44902.0</v>
      </c>
      <c r="B76" s="68" t="s">
        <v>501</v>
      </c>
      <c r="C76" s="68" t="s">
        <v>23</v>
      </c>
      <c r="D76" s="341" t="s">
        <v>510</v>
      </c>
      <c r="E76" s="338">
        <v>44903.0</v>
      </c>
      <c r="F76" s="339">
        <v>0.2916666666666667</v>
      </c>
      <c r="G76" s="339">
        <v>0.5</v>
      </c>
      <c r="H76" s="68">
        <v>5.0</v>
      </c>
      <c r="I76" s="68">
        <v>0.0</v>
      </c>
      <c r="J76" s="68">
        <v>5.0</v>
      </c>
      <c r="K76" s="68">
        <v>0.0</v>
      </c>
    </row>
    <row r="77">
      <c r="A77" s="338">
        <v>44902.0</v>
      </c>
      <c r="B77" s="68" t="s">
        <v>45</v>
      </c>
      <c r="C77" s="68" t="s">
        <v>499</v>
      </c>
      <c r="D77" s="341" t="s">
        <v>510</v>
      </c>
      <c r="E77" s="338">
        <v>44903.0</v>
      </c>
      <c r="F77" s="68">
        <v>0.0</v>
      </c>
      <c r="G77" s="68">
        <v>0.0</v>
      </c>
      <c r="H77" s="68">
        <v>0.0</v>
      </c>
      <c r="I77" s="68">
        <v>0.0</v>
      </c>
      <c r="J77" s="68">
        <v>0.0</v>
      </c>
      <c r="K77" s="68">
        <v>0.0</v>
      </c>
      <c r="L77" s="68" t="s">
        <v>63</v>
      </c>
    </row>
    <row r="78">
      <c r="A78" s="338">
        <v>44902.0</v>
      </c>
      <c r="B78" s="68" t="s">
        <v>403</v>
      </c>
      <c r="C78" s="68" t="s">
        <v>85</v>
      </c>
      <c r="D78" s="341" t="s">
        <v>510</v>
      </c>
      <c r="E78" s="338">
        <v>44903.0</v>
      </c>
      <c r="F78" s="68">
        <v>0.0</v>
      </c>
      <c r="G78" s="68">
        <v>0.0</v>
      </c>
      <c r="H78" s="68">
        <v>0.0</v>
      </c>
      <c r="I78" s="68">
        <v>0.0</v>
      </c>
      <c r="J78" s="68">
        <v>0.0</v>
      </c>
      <c r="K78" s="68">
        <v>0.0</v>
      </c>
      <c r="L78" s="68" t="s">
        <v>25</v>
      </c>
    </row>
    <row r="79">
      <c r="A79" s="338">
        <v>44902.0</v>
      </c>
      <c r="B79" s="68" t="s">
        <v>82</v>
      </c>
      <c r="C79" s="68" t="s">
        <v>85</v>
      </c>
      <c r="D79" s="341" t="s">
        <v>510</v>
      </c>
      <c r="E79" s="338">
        <v>44903.0</v>
      </c>
      <c r="F79" s="339">
        <v>0.2916666666666667</v>
      </c>
      <c r="G79" s="339">
        <v>0.5833333333333334</v>
      </c>
      <c r="H79" s="68">
        <v>7.0</v>
      </c>
      <c r="I79" s="68">
        <v>0.0</v>
      </c>
      <c r="J79" s="68">
        <v>7.0</v>
      </c>
      <c r="K79" s="68">
        <v>0.0</v>
      </c>
    </row>
    <row r="80">
      <c r="A80" s="338">
        <v>44902.0</v>
      </c>
      <c r="B80" s="68" t="s">
        <v>69</v>
      </c>
      <c r="C80" s="68" t="s">
        <v>49</v>
      </c>
      <c r="D80" s="341" t="s">
        <v>510</v>
      </c>
      <c r="E80" s="338">
        <v>44903.0</v>
      </c>
      <c r="F80" s="339">
        <v>0.20833333333333334</v>
      </c>
      <c r="G80" s="339">
        <v>0.375</v>
      </c>
      <c r="H80" s="68">
        <v>4.0</v>
      </c>
      <c r="I80" s="68">
        <v>0.0</v>
      </c>
      <c r="J80" s="68">
        <v>3.0</v>
      </c>
      <c r="K80" s="68">
        <v>1.0</v>
      </c>
    </row>
    <row r="81">
      <c r="A81" s="338">
        <v>44902.0</v>
      </c>
      <c r="B81" s="68" t="s">
        <v>69</v>
      </c>
      <c r="C81" s="68" t="s">
        <v>85</v>
      </c>
      <c r="D81" s="341" t="s">
        <v>510</v>
      </c>
      <c r="E81" s="338">
        <v>44903.0</v>
      </c>
      <c r="F81" s="339">
        <v>0.375</v>
      </c>
      <c r="G81" s="339">
        <v>0.5625</v>
      </c>
      <c r="H81" s="68">
        <v>4.5</v>
      </c>
      <c r="I81" s="68">
        <v>0.5</v>
      </c>
      <c r="J81" s="68">
        <v>4.0</v>
      </c>
      <c r="K81" s="68">
        <v>0.0</v>
      </c>
      <c r="L81" s="68" t="s">
        <v>632</v>
      </c>
    </row>
    <row r="82">
      <c r="A82" s="338">
        <v>44903.0</v>
      </c>
      <c r="B82" s="68" t="s">
        <v>54</v>
      </c>
      <c r="C82" s="68" t="s">
        <v>85</v>
      </c>
      <c r="D82" s="341" t="s">
        <v>510</v>
      </c>
      <c r="E82" s="338">
        <v>44903.0</v>
      </c>
      <c r="F82" s="339">
        <v>0.9583333333333334</v>
      </c>
      <c r="G82" s="339">
        <v>0.2916666666666667</v>
      </c>
      <c r="H82" s="68">
        <v>8.0</v>
      </c>
      <c r="I82" s="68">
        <v>0.0</v>
      </c>
      <c r="J82" s="68">
        <v>1.0</v>
      </c>
      <c r="K82" s="68">
        <v>7.0</v>
      </c>
    </row>
    <row r="83">
      <c r="A83" s="338">
        <v>44903.0</v>
      </c>
      <c r="B83" s="68" t="s">
        <v>18</v>
      </c>
      <c r="C83" s="68" t="s">
        <v>1</v>
      </c>
      <c r="D83" s="341" t="s">
        <v>510</v>
      </c>
      <c r="E83" s="338">
        <v>44903.0</v>
      </c>
      <c r="F83" s="339">
        <v>0.9791666666666666</v>
      </c>
      <c r="G83" s="339">
        <v>0.25</v>
      </c>
      <c r="H83" s="68">
        <v>6.5</v>
      </c>
      <c r="I83" s="68">
        <v>0.0</v>
      </c>
      <c r="J83" s="68">
        <v>0.0</v>
      </c>
      <c r="K83" s="68">
        <v>6.5</v>
      </c>
    </row>
    <row r="84">
      <c r="A84" s="338">
        <v>44903.0</v>
      </c>
      <c r="B84" s="68" t="s">
        <v>88</v>
      </c>
      <c r="C84" s="68" t="s">
        <v>85</v>
      </c>
      <c r="D84" s="341" t="s">
        <v>510</v>
      </c>
      <c r="E84" s="338">
        <v>44903.0</v>
      </c>
      <c r="F84" s="68">
        <v>0.0</v>
      </c>
      <c r="G84" s="68">
        <v>0.0</v>
      </c>
      <c r="H84" s="68">
        <v>0.0</v>
      </c>
      <c r="I84" s="68">
        <v>0.0</v>
      </c>
      <c r="J84" s="68">
        <v>0.0</v>
      </c>
      <c r="K84" s="68">
        <v>0.0</v>
      </c>
      <c r="L84" s="68" t="s">
        <v>25</v>
      </c>
    </row>
    <row r="85">
      <c r="A85" s="338">
        <v>44903.0</v>
      </c>
      <c r="B85" s="68" t="s">
        <v>52</v>
      </c>
      <c r="C85" s="68" t="s">
        <v>499</v>
      </c>
      <c r="D85" s="341" t="s">
        <v>512</v>
      </c>
      <c r="E85" s="338">
        <v>44904.0</v>
      </c>
      <c r="F85" s="339">
        <v>0.0</v>
      </c>
      <c r="G85" s="339">
        <v>0.25</v>
      </c>
      <c r="H85" s="68">
        <v>6.0</v>
      </c>
      <c r="I85" s="68">
        <v>0.0</v>
      </c>
      <c r="J85" s="68">
        <v>0.0</v>
      </c>
      <c r="K85" s="68">
        <v>6.0</v>
      </c>
    </row>
    <row r="86">
      <c r="A86" s="338">
        <v>44903.0</v>
      </c>
      <c r="B86" s="68" t="s">
        <v>52</v>
      </c>
      <c r="C86" s="68" t="s">
        <v>1</v>
      </c>
      <c r="D86" s="341" t="s">
        <v>512</v>
      </c>
      <c r="E86" s="338">
        <v>44904.0</v>
      </c>
      <c r="F86" s="339">
        <v>0.25</v>
      </c>
      <c r="G86" s="339">
        <v>0.375</v>
      </c>
      <c r="H86" s="68">
        <v>3.0</v>
      </c>
      <c r="I86" s="68">
        <v>1.0</v>
      </c>
      <c r="J86" s="68">
        <v>2.0</v>
      </c>
      <c r="K86" s="68">
        <v>0.0</v>
      </c>
    </row>
    <row r="87">
      <c r="A87" s="338">
        <v>44903.0</v>
      </c>
      <c r="B87" s="68" t="s">
        <v>50</v>
      </c>
      <c r="C87" s="68" t="s">
        <v>85</v>
      </c>
      <c r="D87" s="341" t="s">
        <v>512</v>
      </c>
      <c r="E87" s="338">
        <v>44904.0</v>
      </c>
      <c r="F87" s="339">
        <v>0.041666666666666664</v>
      </c>
      <c r="G87" s="339">
        <v>0.375</v>
      </c>
      <c r="H87" s="68">
        <v>8.0</v>
      </c>
      <c r="I87" s="68">
        <v>0.0</v>
      </c>
      <c r="J87" s="68">
        <v>3.0</v>
      </c>
      <c r="K87" s="68">
        <v>5.0</v>
      </c>
    </row>
    <row r="88">
      <c r="A88" s="338">
        <v>44903.0</v>
      </c>
      <c r="B88" s="68" t="s">
        <v>50</v>
      </c>
      <c r="C88" s="68" t="s">
        <v>1</v>
      </c>
      <c r="D88" s="341" t="s">
        <v>512</v>
      </c>
      <c r="E88" s="338">
        <v>44904.0</v>
      </c>
      <c r="F88" s="339">
        <v>0.375</v>
      </c>
      <c r="G88" s="339">
        <v>0.5</v>
      </c>
      <c r="H88" s="68">
        <v>3.0</v>
      </c>
      <c r="I88" s="68">
        <v>3.0</v>
      </c>
      <c r="J88" s="68">
        <v>0.0</v>
      </c>
      <c r="K88" s="68">
        <v>0.0</v>
      </c>
      <c r="L88" s="68" t="s">
        <v>636</v>
      </c>
    </row>
    <row r="89">
      <c r="A89" s="338">
        <v>44903.0</v>
      </c>
      <c r="B89" s="68" t="s">
        <v>123</v>
      </c>
      <c r="C89" s="68" t="s">
        <v>23</v>
      </c>
      <c r="D89" s="341" t="s">
        <v>512</v>
      </c>
      <c r="E89" s="338">
        <v>44904.0</v>
      </c>
      <c r="F89" s="339">
        <v>0.0625</v>
      </c>
      <c r="G89" s="339">
        <v>0.2916666666666667</v>
      </c>
      <c r="H89" s="68">
        <v>5.5</v>
      </c>
      <c r="I89" s="68">
        <v>0.0</v>
      </c>
      <c r="J89" s="68">
        <v>1.0</v>
      </c>
      <c r="K89" s="68">
        <v>4.5</v>
      </c>
    </row>
    <row r="90">
      <c r="A90" s="338">
        <v>44903.0</v>
      </c>
      <c r="B90" s="68" t="s">
        <v>501</v>
      </c>
      <c r="C90" s="68" t="s">
        <v>23</v>
      </c>
      <c r="D90" s="341" t="s">
        <v>512</v>
      </c>
      <c r="E90" s="338">
        <v>44904.0</v>
      </c>
      <c r="F90" s="339">
        <v>0.2916666666666667</v>
      </c>
      <c r="G90" s="339">
        <v>0.5</v>
      </c>
      <c r="H90" s="68">
        <v>5.0</v>
      </c>
      <c r="I90" s="68">
        <v>0.0</v>
      </c>
      <c r="J90" s="68">
        <v>5.0</v>
      </c>
      <c r="K90" s="68">
        <v>0.0</v>
      </c>
    </row>
    <row r="91">
      <c r="A91" s="338">
        <v>44903.0</v>
      </c>
      <c r="B91" s="68" t="s">
        <v>45</v>
      </c>
      <c r="C91" s="68" t="s">
        <v>499</v>
      </c>
      <c r="D91" s="341" t="s">
        <v>512</v>
      </c>
      <c r="E91" s="338">
        <v>44904.0</v>
      </c>
      <c r="F91" s="339">
        <v>0.25</v>
      </c>
      <c r="G91" s="339">
        <v>0.9583333333333334</v>
      </c>
      <c r="H91" s="68">
        <v>5.0</v>
      </c>
      <c r="I91" s="68">
        <v>0.0</v>
      </c>
      <c r="J91" s="68">
        <v>5.0</v>
      </c>
      <c r="K91" s="68">
        <v>0.0</v>
      </c>
    </row>
    <row r="92">
      <c r="A92" s="338">
        <v>44903.0</v>
      </c>
      <c r="B92" s="68" t="s">
        <v>403</v>
      </c>
      <c r="C92" s="68" t="s">
        <v>85</v>
      </c>
      <c r="D92" s="341" t="s">
        <v>512</v>
      </c>
      <c r="E92" s="338">
        <v>44904.0</v>
      </c>
      <c r="F92" s="68">
        <v>0.0</v>
      </c>
      <c r="G92" s="68">
        <v>0.0</v>
      </c>
      <c r="H92" s="68">
        <v>0.0</v>
      </c>
      <c r="I92" s="68">
        <v>0.0</v>
      </c>
      <c r="J92" s="68">
        <v>0.0</v>
      </c>
      <c r="K92" s="68">
        <v>0.0</v>
      </c>
      <c r="L92" s="68" t="s">
        <v>25</v>
      </c>
    </row>
    <row r="93">
      <c r="A93" s="338">
        <v>44903.0</v>
      </c>
      <c r="B93" s="68" t="s">
        <v>82</v>
      </c>
      <c r="C93" s="68" t="s">
        <v>85</v>
      </c>
      <c r="D93" s="341" t="s">
        <v>512</v>
      </c>
      <c r="E93" s="338">
        <v>44904.0</v>
      </c>
      <c r="F93" s="339">
        <v>0.2916666666666667</v>
      </c>
      <c r="G93" s="339">
        <v>0.5833333333333334</v>
      </c>
      <c r="H93" s="68">
        <v>7.0</v>
      </c>
      <c r="I93" s="68">
        <v>0.0</v>
      </c>
      <c r="J93" s="68">
        <v>7.0</v>
      </c>
      <c r="K93" s="68">
        <v>0.0</v>
      </c>
    </row>
    <row r="94">
      <c r="A94" s="338">
        <v>44903.0</v>
      </c>
      <c r="B94" s="68" t="s">
        <v>69</v>
      </c>
      <c r="C94" s="68" t="s">
        <v>49</v>
      </c>
      <c r="D94" s="341" t="s">
        <v>512</v>
      </c>
      <c r="E94" s="338">
        <v>44904.0</v>
      </c>
      <c r="F94" s="339">
        <v>0.20833333333333334</v>
      </c>
      <c r="G94" s="339">
        <v>0.375</v>
      </c>
      <c r="H94" s="68">
        <v>4.0</v>
      </c>
      <c r="I94" s="68">
        <v>0.0</v>
      </c>
      <c r="J94" s="68">
        <v>3.0</v>
      </c>
      <c r="K94" s="68">
        <v>1.0</v>
      </c>
    </row>
    <row r="95">
      <c r="A95" s="338">
        <v>44903.0</v>
      </c>
      <c r="B95" s="68" t="s">
        <v>69</v>
      </c>
      <c r="C95" s="68" t="s">
        <v>85</v>
      </c>
      <c r="D95" s="341" t="s">
        <v>512</v>
      </c>
      <c r="E95" s="338">
        <v>44904.0</v>
      </c>
      <c r="F95" s="339">
        <v>0.375</v>
      </c>
      <c r="G95" s="339">
        <v>0.5625</v>
      </c>
      <c r="H95" s="68">
        <v>4.5</v>
      </c>
      <c r="I95" s="68">
        <v>0.5</v>
      </c>
      <c r="J95" s="68">
        <v>4.0</v>
      </c>
      <c r="K95" s="68">
        <v>0.0</v>
      </c>
      <c r="L95" s="68" t="s">
        <v>632</v>
      </c>
    </row>
    <row r="96">
      <c r="A96" s="338">
        <v>44904.0</v>
      </c>
      <c r="B96" s="68" t="s">
        <v>88</v>
      </c>
      <c r="C96" s="68" t="s">
        <v>85</v>
      </c>
      <c r="D96" s="341" t="s">
        <v>512</v>
      </c>
      <c r="E96" s="338">
        <v>44904.0</v>
      </c>
      <c r="F96" s="339">
        <v>0.9583333333333334</v>
      </c>
      <c r="G96" s="339">
        <v>0.2916666666666667</v>
      </c>
      <c r="H96" s="68">
        <v>8.0</v>
      </c>
      <c r="I96" s="68">
        <v>0.0</v>
      </c>
      <c r="J96" s="68">
        <v>1.0</v>
      </c>
      <c r="K96" s="68">
        <v>7.0</v>
      </c>
    </row>
    <row r="97">
      <c r="A97" s="338">
        <v>44904.0</v>
      </c>
      <c r="B97" s="68" t="s">
        <v>18</v>
      </c>
      <c r="C97" s="68" t="s">
        <v>1</v>
      </c>
      <c r="D97" s="341" t="s">
        <v>512</v>
      </c>
      <c r="E97" s="338">
        <v>44904.0</v>
      </c>
      <c r="F97" s="339">
        <v>0.9791666666666666</v>
      </c>
      <c r="G97" s="339">
        <v>0.25</v>
      </c>
      <c r="H97" s="68">
        <v>6.5</v>
      </c>
      <c r="I97" s="68">
        <v>0.0</v>
      </c>
      <c r="J97" s="68">
        <v>0.0</v>
      </c>
      <c r="K97" s="68">
        <v>6.5</v>
      </c>
    </row>
    <row r="98">
      <c r="A98" s="338">
        <v>44904.0</v>
      </c>
      <c r="B98" s="68" t="s">
        <v>54</v>
      </c>
      <c r="C98" s="68" t="s">
        <v>499</v>
      </c>
      <c r="D98" s="341" t="s">
        <v>637</v>
      </c>
      <c r="E98" s="338">
        <v>44905.0</v>
      </c>
      <c r="F98" s="339">
        <v>0.0</v>
      </c>
      <c r="G98" s="339">
        <v>0.3333333333333333</v>
      </c>
      <c r="H98" s="68">
        <v>8.0</v>
      </c>
      <c r="I98" s="68">
        <v>0.0</v>
      </c>
      <c r="J98" s="68">
        <v>2.0</v>
      </c>
      <c r="K98" s="68">
        <v>6.0</v>
      </c>
    </row>
    <row r="99">
      <c r="A99" s="338">
        <v>44904.0</v>
      </c>
      <c r="B99" s="68" t="s">
        <v>52</v>
      </c>
      <c r="C99" s="68" t="s">
        <v>499</v>
      </c>
      <c r="D99" s="341" t="s">
        <v>513</v>
      </c>
      <c r="E99" s="338">
        <v>44905.0</v>
      </c>
      <c r="F99" s="68">
        <v>0.0</v>
      </c>
      <c r="G99" s="68">
        <v>0.0</v>
      </c>
      <c r="H99" s="68">
        <v>0.0</v>
      </c>
      <c r="I99" s="68">
        <v>0.0</v>
      </c>
      <c r="J99" s="68">
        <v>0.0</v>
      </c>
      <c r="K99" s="68">
        <v>0.0</v>
      </c>
      <c r="L99" s="68" t="s">
        <v>25</v>
      </c>
    </row>
    <row r="100">
      <c r="A100" s="338">
        <v>44904.0</v>
      </c>
      <c r="B100" s="68" t="s">
        <v>123</v>
      </c>
      <c r="C100" s="68" t="s">
        <v>23</v>
      </c>
      <c r="D100" s="341" t="s">
        <v>513</v>
      </c>
      <c r="E100" s="338">
        <v>44905.0</v>
      </c>
      <c r="F100" s="339">
        <v>0.0625</v>
      </c>
      <c r="G100" s="339">
        <v>0.2916666666666667</v>
      </c>
      <c r="H100" s="68">
        <v>5.5</v>
      </c>
      <c r="I100" s="68">
        <v>0.0</v>
      </c>
      <c r="J100" s="68">
        <v>1.0</v>
      </c>
      <c r="K100" s="68">
        <v>4.5</v>
      </c>
    </row>
    <row r="101">
      <c r="A101" s="338">
        <v>44904.0</v>
      </c>
      <c r="B101" s="68" t="s">
        <v>501</v>
      </c>
      <c r="C101" s="68" t="s">
        <v>23</v>
      </c>
      <c r="D101" s="341" t="s">
        <v>513</v>
      </c>
      <c r="E101" s="338">
        <v>44905.0</v>
      </c>
      <c r="F101" s="339">
        <v>0.2916666666666667</v>
      </c>
      <c r="G101" s="339">
        <v>0.5</v>
      </c>
      <c r="H101" s="68">
        <v>5.0</v>
      </c>
      <c r="I101" s="68">
        <v>0.0</v>
      </c>
      <c r="J101" s="68">
        <v>5.0</v>
      </c>
      <c r="K101" s="68">
        <v>0.0</v>
      </c>
    </row>
    <row r="102">
      <c r="A102" s="338">
        <v>44904.0</v>
      </c>
      <c r="B102" s="68" t="s">
        <v>50</v>
      </c>
      <c r="C102" s="68" t="s">
        <v>1</v>
      </c>
      <c r="D102" s="341" t="s">
        <v>513</v>
      </c>
      <c r="E102" s="338">
        <v>44905.0</v>
      </c>
      <c r="F102" s="339">
        <v>0.25</v>
      </c>
      <c r="G102" s="339">
        <v>0.5416666666666666</v>
      </c>
      <c r="H102" s="68">
        <v>7.0</v>
      </c>
      <c r="I102" s="68">
        <v>0.0</v>
      </c>
      <c r="J102" s="68">
        <v>7.0</v>
      </c>
      <c r="K102" s="68">
        <v>0.0</v>
      </c>
    </row>
    <row r="103">
      <c r="A103" s="338">
        <v>44904.0</v>
      </c>
      <c r="B103" s="68" t="s">
        <v>403</v>
      </c>
      <c r="C103" s="68" t="s">
        <v>85</v>
      </c>
      <c r="D103" s="341" t="s">
        <v>513</v>
      </c>
      <c r="E103" s="338">
        <v>44905.0</v>
      </c>
      <c r="F103" s="339">
        <v>0.2916666666666667</v>
      </c>
      <c r="G103" s="339">
        <v>0.625</v>
      </c>
      <c r="H103" s="68">
        <v>8.0</v>
      </c>
      <c r="I103" s="68">
        <v>0.0</v>
      </c>
      <c r="J103" s="68">
        <v>8.0</v>
      </c>
      <c r="K103" s="68">
        <v>0.0</v>
      </c>
    </row>
    <row r="104">
      <c r="A104" s="338">
        <v>44904.0</v>
      </c>
      <c r="B104" s="68" t="s">
        <v>82</v>
      </c>
      <c r="C104" s="68" t="s">
        <v>85</v>
      </c>
      <c r="D104" s="341" t="s">
        <v>513</v>
      </c>
      <c r="E104" s="338">
        <v>44905.0</v>
      </c>
      <c r="F104" s="68">
        <v>0.0</v>
      </c>
      <c r="G104" s="68">
        <v>0.0</v>
      </c>
      <c r="H104" s="68">
        <v>0.0</v>
      </c>
      <c r="I104" s="68">
        <v>0.0</v>
      </c>
      <c r="J104" s="68">
        <v>0.0</v>
      </c>
      <c r="K104" s="68">
        <v>0.0</v>
      </c>
      <c r="L104" s="68" t="s">
        <v>25</v>
      </c>
    </row>
    <row r="105">
      <c r="A105" s="338">
        <v>44904.0</v>
      </c>
      <c r="B105" s="68" t="s">
        <v>69</v>
      </c>
      <c r="C105" s="68" t="s">
        <v>85</v>
      </c>
      <c r="D105" s="341" t="s">
        <v>513</v>
      </c>
      <c r="E105" s="338">
        <v>44905.0</v>
      </c>
      <c r="F105" s="339">
        <v>0.2708333333333333</v>
      </c>
      <c r="G105" s="339">
        <v>0.6041666666666666</v>
      </c>
      <c r="H105" s="68">
        <v>8.0</v>
      </c>
      <c r="I105" s="68">
        <v>0.0</v>
      </c>
      <c r="J105" s="68">
        <v>8.0</v>
      </c>
      <c r="K105" s="68">
        <v>0.0</v>
      </c>
    </row>
    <row r="106">
      <c r="A106" s="338">
        <v>44904.0</v>
      </c>
      <c r="B106" s="68" t="s">
        <v>45</v>
      </c>
      <c r="C106" s="68" t="s">
        <v>49</v>
      </c>
      <c r="D106" s="341" t="s">
        <v>513</v>
      </c>
      <c r="E106" s="338">
        <v>44905.0</v>
      </c>
      <c r="F106" s="339">
        <v>0.20833333333333334</v>
      </c>
      <c r="G106" s="339">
        <v>0.4166666666666667</v>
      </c>
      <c r="H106" s="68">
        <v>5.0</v>
      </c>
      <c r="I106" s="68">
        <v>0.0</v>
      </c>
      <c r="J106" s="68">
        <v>4.0</v>
      </c>
      <c r="K106" s="68">
        <v>1.0</v>
      </c>
    </row>
    <row r="107">
      <c r="A107" s="338">
        <v>44905.0</v>
      </c>
      <c r="B107" s="68" t="s">
        <v>88</v>
      </c>
      <c r="C107" s="68" t="s">
        <v>85</v>
      </c>
      <c r="D107" s="341" t="s">
        <v>513</v>
      </c>
      <c r="E107" s="338">
        <v>44905.0</v>
      </c>
      <c r="F107" s="339">
        <v>0.9583333333333334</v>
      </c>
      <c r="G107" s="339">
        <v>0.2916666666666667</v>
      </c>
      <c r="H107" s="68">
        <v>8.0</v>
      </c>
      <c r="I107" s="68">
        <v>0.0</v>
      </c>
      <c r="J107" s="68">
        <v>1.0</v>
      </c>
      <c r="K107" s="68">
        <v>7.0</v>
      </c>
    </row>
    <row r="108">
      <c r="A108" s="338">
        <v>44905.0</v>
      </c>
      <c r="B108" s="68" t="s">
        <v>18</v>
      </c>
      <c r="C108" s="68" t="s">
        <v>1</v>
      </c>
      <c r="D108" s="341" t="s">
        <v>513</v>
      </c>
      <c r="E108" s="338">
        <v>44905.0</v>
      </c>
      <c r="F108" s="339">
        <v>0.9791666666666666</v>
      </c>
      <c r="G108" s="339">
        <v>0.20833333333333334</v>
      </c>
      <c r="H108" s="68">
        <v>5.5</v>
      </c>
      <c r="I108" s="68">
        <v>0.0</v>
      </c>
      <c r="J108" s="68">
        <v>0.0</v>
      </c>
      <c r="K108" s="68">
        <v>5.5</v>
      </c>
    </row>
    <row r="109">
      <c r="A109" s="338">
        <v>44905.0</v>
      </c>
      <c r="B109" s="68" t="s">
        <v>54</v>
      </c>
      <c r="C109" s="68" t="s">
        <v>499</v>
      </c>
      <c r="D109" s="341" t="s">
        <v>638</v>
      </c>
      <c r="E109" s="338">
        <v>44906.0</v>
      </c>
      <c r="F109" s="68">
        <v>0.0</v>
      </c>
      <c r="G109" s="68">
        <v>0.0</v>
      </c>
      <c r="H109" s="68">
        <v>0.0</v>
      </c>
      <c r="I109" s="68">
        <v>0.0</v>
      </c>
      <c r="J109" s="68">
        <v>0.0</v>
      </c>
      <c r="K109" s="68">
        <v>0.0</v>
      </c>
      <c r="L109" s="68" t="s">
        <v>25</v>
      </c>
    </row>
    <row r="110">
      <c r="A110" s="338">
        <v>44905.0</v>
      </c>
      <c r="B110" s="68" t="s">
        <v>52</v>
      </c>
      <c r="C110" s="68" t="s">
        <v>499</v>
      </c>
      <c r="D110" s="341" t="s">
        <v>498</v>
      </c>
      <c r="E110" s="338">
        <v>44906.0</v>
      </c>
      <c r="F110" s="339">
        <v>0.041666666666666664</v>
      </c>
      <c r="G110" s="339">
        <v>0.5</v>
      </c>
      <c r="H110" s="68">
        <v>11.0</v>
      </c>
      <c r="I110" s="68">
        <v>3.0</v>
      </c>
      <c r="J110" s="68">
        <v>3.0</v>
      </c>
      <c r="K110" s="68">
        <v>5.0</v>
      </c>
    </row>
    <row r="111">
      <c r="A111" s="338">
        <v>44905.0</v>
      </c>
      <c r="B111" s="68" t="s">
        <v>123</v>
      </c>
      <c r="C111" s="68" t="s">
        <v>23</v>
      </c>
      <c r="D111" s="341" t="s">
        <v>498</v>
      </c>
      <c r="E111" s="338">
        <v>44906.0</v>
      </c>
      <c r="F111" s="339">
        <v>0.0625</v>
      </c>
      <c r="G111" s="339">
        <v>0.2916666666666667</v>
      </c>
      <c r="H111" s="68">
        <v>5.5</v>
      </c>
      <c r="I111" s="68">
        <v>0.0</v>
      </c>
      <c r="J111" s="68">
        <v>1.0</v>
      </c>
      <c r="K111" s="68">
        <v>4.5</v>
      </c>
    </row>
    <row r="112">
      <c r="A112" s="338">
        <v>44905.0</v>
      </c>
      <c r="B112" s="68" t="s">
        <v>501</v>
      </c>
      <c r="C112" s="68" t="s">
        <v>23</v>
      </c>
      <c r="D112" s="341" t="s">
        <v>498</v>
      </c>
      <c r="E112" s="338">
        <v>44906.0</v>
      </c>
      <c r="F112" s="339">
        <v>0.2916666666666667</v>
      </c>
      <c r="G112" s="339">
        <v>0.5</v>
      </c>
      <c r="H112" s="68">
        <v>5.0</v>
      </c>
      <c r="I112" s="68">
        <v>0.0</v>
      </c>
      <c r="J112" s="68">
        <v>5.0</v>
      </c>
      <c r="K112" s="68">
        <v>0.0</v>
      </c>
    </row>
    <row r="113">
      <c r="A113" s="338">
        <v>44905.0</v>
      </c>
      <c r="B113" s="68" t="s">
        <v>69</v>
      </c>
      <c r="C113" s="68" t="s">
        <v>1</v>
      </c>
      <c r="D113" s="341" t="s">
        <v>498</v>
      </c>
      <c r="E113" s="338">
        <v>44906.0</v>
      </c>
      <c r="F113" s="339">
        <v>0.20833333333333334</v>
      </c>
      <c r="G113" s="339">
        <v>0.375</v>
      </c>
      <c r="H113" s="68">
        <v>4.0</v>
      </c>
      <c r="I113" s="68">
        <v>0.0</v>
      </c>
      <c r="J113" s="68">
        <v>3.0</v>
      </c>
      <c r="K113" s="68">
        <v>1.0</v>
      </c>
    </row>
    <row r="114">
      <c r="A114" s="338">
        <v>44905.0</v>
      </c>
      <c r="B114" s="68" t="s">
        <v>50</v>
      </c>
      <c r="C114" s="68" t="s">
        <v>1</v>
      </c>
      <c r="D114" s="341" t="s">
        <v>498</v>
      </c>
      <c r="E114" s="338">
        <v>44906.0</v>
      </c>
      <c r="F114" s="339">
        <v>0.375</v>
      </c>
      <c r="G114" s="339">
        <v>0.5416666666666666</v>
      </c>
      <c r="H114" s="68">
        <v>4.0</v>
      </c>
      <c r="I114" s="68">
        <v>0.0</v>
      </c>
      <c r="J114" s="68">
        <v>4.0</v>
      </c>
      <c r="K114" s="68">
        <v>0.0</v>
      </c>
    </row>
    <row r="115">
      <c r="A115" s="338">
        <v>44905.0</v>
      </c>
      <c r="B115" s="68" t="s">
        <v>88</v>
      </c>
      <c r="C115" s="68" t="s">
        <v>85</v>
      </c>
      <c r="D115" s="341" t="s">
        <v>498</v>
      </c>
      <c r="E115" s="338">
        <v>44906.0</v>
      </c>
      <c r="F115" s="68">
        <v>0.0</v>
      </c>
      <c r="G115" s="68">
        <v>0.0</v>
      </c>
      <c r="H115" s="68">
        <v>0.0</v>
      </c>
      <c r="I115" s="68">
        <v>0.0</v>
      </c>
      <c r="J115" s="68">
        <v>0.0</v>
      </c>
      <c r="K115" s="68">
        <v>0.0</v>
      </c>
      <c r="L115" s="68" t="s">
        <v>25</v>
      </c>
    </row>
    <row r="116">
      <c r="A116" s="338">
        <v>44905.0</v>
      </c>
      <c r="B116" s="68" t="s">
        <v>403</v>
      </c>
      <c r="C116" s="68" t="s">
        <v>85</v>
      </c>
      <c r="D116" s="341" t="s">
        <v>498</v>
      </c>
      <c r="E116" s="338">
        <v>44906.0</v>
      </c>
      <c r="F116" s="339">
        <v>0.2916666666666667</v>
      </c>
      <c r="G116" s="339">
        <v>0.625</v>
      </c>
      <c r="H116" s="68">
        <v>8.0</v>
      </c>
      <c r="I116" s="68">
        <v>0.0</v>
      </c>
      <c r="J116" s="68">
        <v>8.0</v>
      </c>
      <c r="K116" s="68">
        <v>0.0</v>
      </c>
    </row>
    <row r="117">
      <c r="A117" s="338">
        <v>44905.0</v>
      </c>
      <c r="B117" s="68" t="s">
        <v>82</v>
      </c>
      <c r="C117" s="68" t="s">
        <v>85</v>
      </c>
      <c r="D117" s="341" t="s">
        <v>498</v>
      </c>
      <c r="E117" s="338">
        <v>44906.0</v>
      </c>
      <c r="F117" s="339">
        <v>0.2708333333333333</v>
      </c>
      <c r="G117" s="339">
        <v>0.6041666666666666</v>
      </c>
      <c r="H117" s="68">
        <v>8.0</v>
      </c>
      <c r="I117" s="68">
        <v>0.0</v>
      </c>
      <c r="J117" s="68">
        <v>8.0</v>
      </c>
      <c r="K117" s="68">
        <v>0.0</v>
      </c>
    </row>
    <row r="118">
      <c r="A118" s="338">
        <v>44905.0</v>
      </c>
      <c r="B118" s="68" t="s">
        <v>45</v>
      </c>
      <c r="C118" s="68" t="s">
        <v>49</v>
      </c>
      <c r="D118" s="341" t="s">
        <v>498</v>
      </c>
      <c r="E118" s="338">
        <v>44906.0</v>
      </c>
      <c r="F118" s="339">
        <v>0.20833333333333334</v>
      </c>
      <c r="G118" s="339">
        <v>0.4166666666666667</v>
      </c>
      <c r="H118" s="68">
        <v>5.0</v>
      </c>
      <c r="I118" s="68">
        <v>0.0</v>
      </c>
      <c r="J118" s="68">
        <v>4.0</v>
      </c>
      <c r="K118" s="68">
        <v>1.0</v>
      </c>
    </row>
    <row r="119">
      <c r="A119" s="338">
        <v>44906.0</v>
      </c>
      <c r="B119" s="68" t="s">
        <v>50</v>
      </c>
      <c r="C119" s="68" t="s">
        <v>85</v>
      </c>
      <c r="D119" s="341" t="s">
        <v>498</v>
      </c>
      <c r="E119" s="338">
        <v>44906.0</v>
      </c>
      <c r="F119" s="339">
        <v>0.9791666666666666</v>
      </c>
      <c r="G119" s="339">
        <v>0.20833333333333334</v>
      </c>
      <c r="H119" s="68">
        <v>5.5</v>
      </c>
      <c r="I119" s="68">
        <v>0.0</v>
      </c>
      <c r="J119" s="68">
        <v>0.0</v>
      </c>
      <c r="K119" s="68">
        <v>5.5</v>
      </c>
    </row>
    <row r="120">
      <c r="A120" s="338">
        <v>44906.0</v>
      </c>
      <c r="B120" s="68" t="s">
        <v>18</v>
      </c>
      <c r="C120" s="68" t="s">
        <v>1</v>
      </c>
      <c r="D120" s="341" t="s">
        <v>498</v>
      </c>
      <c r="E120" s="338">
        <v>44906.0</v>
      </c>
      <c r="F120" s="68">
        <v>0.0</v>
      </c>
      <c r="G120" s="68">
        <v>0.0</v>
      </c>
      <c r="H120" s="68">
        <v>0.0</v>
      </c>
      <c r="I120" s="68">
        <v>0.0</v>
      </c>
      <c r="J120" s="68">
        <v>0.0</v>
      </c>
      <c r="K120" s="68">
        <v>0.0</v>
      </c>
      <c r="L120" s="68" t="s">
        <v>25</v>
      </c>
    </row>
    <row r="121">
      <c r="A121" s="338">
        <v>44906.0</v>
      </c>
      <c r="B121" s="68" t="s">
        <v>54</v>
      </c>
      <c r="C121" s="68" t="s">
        <v>499</v>
      </c>
      <c r="D121" s="341" t="s">
        <v>639</v>
      </c>
      <c r="E121" s="338">
        <v>44907.0</v>
      </c>
      <c r="F121" s="339">
        <v>0.0</v>
      </c>
      <c r="G121" s="339">
        <v>0.25</v>
      </c>
      <c r="H121" s="68">
        <v>6.0</v>
      </c>
      <c r="I121" s="68">
        <v>0.0</v>
      </c>
      <c r="J121" s="68">
        <v>0.0</v>
      </c>
      <c r="K121" s="68">
        <v>6.0</v>
      </c>
    </row>
    <row r="122">
      <c r="A122" s="338">
        <v>44906.0</v>
      </c>
      <c r="B122" s="68" t="s">
        <v>123</v>
      </c>
      <c r="C122" s="68" t="s">
        <v>23</v>
      </c>
      <c r="D122" s="341" t="s">
        <v>500</v>
      </c>
      <c r="E122" s="338">
        <v>44907.0</v>
      </c>
      <c r="F122" s="339">
        <v>0.0625</v>
      </c>
      <c r="G122" s="339">
        <v>0.2916666666666667</v>
      </c>
      <c r="H122" s="68">
        <v>5.5</v>
      </c>
      <c r="I122" s="68">
        <v>0.0</v>
      </c>
      <c r="J122" s="68">
        <v>1.0</v>
      </c>
      <c r="K122" s="68">
        <v>4.5</v>
      </c>
    </row>
    <row r="123">
      <c r="A123" s="338">
        <v>44906.0</v>
      </c>
      <c r="B123" s="68" t="s">
        <v>501</v>
      </c>
      <c r="C123" s="68" t="s">
        <v>23</v>
      </c>
      <c r="D123" s="341" t="s">
        <v>500</v>
      </c>
      <c r="E123" s="338">
        <v>44907.0</v>
      </c>
      <c r="F123" s="339">
        <v>0.2916666666666667</v>
      </c>
      <c r="G123" s="339">
        <v>0.5</v>
      </c>
      <c r="H123" s="68">
        <v>5.0</v>
      </c>
      <c r="I123" s="68">
        <v>0.0</v>
      </c>
      <c r="J123" s="68">
        <v>5.0</v>
      </c>
      <c r="K123" s="68">
        <v>0.0</v>
      </c>
    </row>
    <row r="124">
      <c r="A124" s="338">
        <v>44906.0</v>
      </c>
      <c r="B124" s="68" t="s">
        <v>52</v>
      </c>
      <c r="C124" s="68" t="s">
        <v>499</v>
      </c>
      <c r="D124" s="341" t="s">
        <v>500</v>
      </c>
      <c r="E124" s="338">
        <v>44907.0</v>
      </c>
      <c r="F124" s="339">
        <v>0.25</v>
      </c>
      <c r="G124" s="339">
        <v>0.4583333333333333</v>
      </c>
      <c r="H124" s="68">
        <v>5.0</v>
      </c>
      <c r="I124" s="68">
        <v>0.0</v>
      </c>
      <c r="J124" s="68">
        <v>5.0</v>
      </c>
      <c r="K124" s="68">
        <v>0.0</v>
      </c>
    </row>
    <row r="125">
      <c r="A125" s="338">
        <v>44906.0</v>
      </c>
      <c r="B125" s="68" t="s">
        <v>52</v>
      </c>
      <c r="C125" s="68" t="s">
        <v>85</v>
      </c>
      <c r="D125" s="341" t="s">
        <v>500</v>
      </c>
      <c r="E125" s="338">
        <v>44907.0</v>
      </c>
      <c r="F125" s="339">
        <v>0.4583333333333333</v>
      </c>
      <c r="G125" s="339">
        <v>0.5416666666666666</v>
      </c>
      <c r="H125" s="68">
        <v>2.0</v>
      </c>
      <c r="I125" s="68">
        <v>0.0</v>
      </c>
      <c r="J125" s="68">
        <v>2.0</v>
      </c>
      <c r="K125" s="68">
        <v>0.0</v>
      </c>
    </row>
    <row r="126">
      <c r="A126" s="338">
        <v>44906.0</v>
      </c>
      <c r="B126" s="68" t="s">
        <v>45</v>
      </c>
      <c r="C126" s="68" t="s">
        <v>1</v>
      </c>
      <c r="D126" s="341" t="s">
        <v>500</v>
      </c>
      <c r="E126" s="338">
        <v>44907.0</v>
      </c>
      <c r="F126" s="68">
        <v>0.0</v>
      </c>
      <c r="G126" s="68">
        <v>0.0</v>
      </c>
      <c r="H126" s="68">
        <v>0.0</v>
      </c>
      <c r="I126" s="68">
        <v>0.0</v>
      </c>
      <c r="J126" s="68">
        <v>0.0</v>
      </c>
      <c r="K126" s="68">
        <v>0.0</v>
      </c>
      <c r="L126" s="68" t="s">
        <v>25</v>
      </c>
    </row>
    <row r="127">
      <c r="A127" s="338">
        <v>44906.0</v>
      </c>
      <c r="B127" s="68" t="s">
        <v>82</v>
      </c>
      <c r="C127" s="68" t="s">
        <v>85</v>
      </c>
      <c r="D127" s="341" t="s">
        <v>500</v>
      </c>
      <c r="E127" s="338">
        <v>44907.0</v>
      </c>
      <c r="F127" s="68">
        <v>0.0</v>
      </c>
      <c r="G127" s="68">
        <v>0.0</v>
      </c>
      <c r="H127" s="68">
        <v>0.0</v>
      </c>
      <c r="I127" s="68">
        <v>0.0</v>
      </c>
      <c r="J127" s="68">
        <v>0.0</v>
      </c>
      <c r="K127" s="68">
        <v>0.0</v>
      </c>
      <c r="L127" s="68" t="s">
        <v>25</v>
      </c>
    </row>
    <row r="128">
      <c r="A128" s="338">
        <v>44906.0</v>
      </c>
      <c r="B128" s="68" t="s">
        <v>69</v>
      </c>
      <c r="C128" s="68" t="s">
        <v>85</v>
      </c>
      <c r="D128" s="341" t="s">
        <v>500</v>
      </c>
      <c r="E128" s="338">
        <v>44907.0</v>
      </c>
      <c r="F128" s="68">
        <v>0.0</v>
      </c>
      <c r="G128" s="68">
        <v>0.0</v>
      </c>
      <c r="H128" s="68">
        <v>0.0</v>
      </c>
      <c r="I128" s="68">
        <v>0.0</v>
      </c>
      <c r="J128" s="68">
        <v>0.0</v>
      </c>
      <c r="K128" s="68">
        <v>0.0</v>
      </c>
      <c r="L128" s="68" t="s">
        <v>25</v>
      </c>
    </row>
    <row r="129">
      <c r="A129" s="338">
        <v>44906.0</v>
      </c>
      <c r="B129" s="68" t="s">
        <v>88</v>
      </c>
      <c r="C129" s="68" t="s">
        <v>85</v>
      </c>
      <c r="D129" s="341" t="s">
        <v>500</v>
      </c>
      <c r="E129" s="338">
        <v>44907.0</v>
      </c>
      <c r="F129" s="339">
        <v>0.20833333333333334</v>
      </c>
      <c r="G129" s="339">
        <v>0.4375</v>
      </c>
      <c r="H129" s="68">
        <v>5.5</v>
      </c>
      <c r="I129" s="68">
        <v>0.0</v>
      </c>
      <c r="J129" s="68">
        <v>4.5</v>
      </c>
      <c r="K129" s="68">
        <v>1.0</v>
      </c>
    </row>
    <row r="130">
      <c r="A130" s="338">
        <v>44906.0</v>
      </c>
      <c r="B130" s="68" t="s">
        <v>403</v>
      </c>
      <c r="C130" s="68" t="s">
        <v>85</v>
      </c>
      <c r="D130" s="341" t="s">
        <v>500</v>
      </c>
      <c r="E130" s="338">
        <v>44907.0</v>
      </c>
      <c r="F130" s="339">
        <v>0.25</v>
      </c>
      <c r="G130" s="339">
        <v>0.5416666666666666</v>
      </c>
      <c r="H130" s="68">
        <v>7.0</v>
      </c>
      <c r="I130" s="68">
        <v>0.0</v>
      </c>
      <c r="J130" s="68">
        <v>7.0</v>
      </c>
      <c r="K130" s="68">
        <v>0.0</v>
      </c>
    </row>
    <row r="131">
      <c r="A131" s="338">
        <v>44907.0</v>
      </c>
      <c r="B131" s="68" t="s">
        <v>88</v>
      </c>
      <c r="C131" s="68" t="s">
        <v>85</v>
      </c>
      <c r="D131" s="341" t="s">
        <v>500</v>
      </c>
      <c r="E131" s="338">
        <v>44907.0</v>
      </c>
      <c r="F131" s="339">
        <v>0.9583333333333334</v>
      </c>
      <c r="G131" s="339">
        <v>0.2916666666666667</v>
      </c>
      <c r="H131" s="68">
        <v>8.0</v>
      </c>
      <c r="I131" s="68">
        <v>0.0</v>
      </c>
      <c r="J131" s="68">
        <v>1.0</v>
      </c>
      <c r="K131" s="68">
        <v>7.0</v>
      </c>
    </row>
    <row r="132">
      <c r="A132" s="338">
        <v>44907.0</v>
      </c>
      <c r="B132" s="68" t="s">
        <v>50</v>
      </c>
      <c r="C132" s="68" t="s">
        <v>85</v>
      </c>
      <c r="D132" s="341" t="s">
        <v>500</v>
      </c>
      <c r="E132" s="338">
        <v>44907.0</v>
      </c>
      <c r="F132" s="68">
        <v>0.0</v>
      </c>
      <c r="G132" s="68">
        <v>0.0</v>
      </c>
      <c r="H132" s="68">
        <v>0.0</v>
      </c>
      <c r="I132" s="68">
        <v>0.0</v>
      </c>
      <c r="J132" s="68">
        <v>0.0</v>
      </c>
      <c r="K132" s="68">
        <v>0.0</v>
      </c>
      <c r="L132" s="68" t="s">
        <v>25</v>
      </c>
    </row>
    <row r="133">
      <c r="A133" s="338">
        <v>44907.0</v>
      </c>
      <c r="B133" s="68" t="s">
        <v>18</v>
      </c>
      <c r="C133" s="68" t="s">
        <v>1</v>
      </c>
      <c r="D133" s="341" t="s">
        <v>500</v>
      </c>
      <c r="E133" s="338">
        <v>44907.0</v>
      </c>
      <c r="F133" s="339">
        <v>0.9791666666666666</v>
      </c>
      <c r="G133" s="339">
        <v>0.16666666666666666</v>
      </c>
      <c r="H133" s="68">
        <v>4.5</v>
      </c>
      <c r="I133" s="68">
        <v>0.0</v>
      </c>
      <c r="J133" s="68">
        <v>0.0</v>
      </c>
      <c r="K133" s="68">
        <v>4.5</v>
      </c>
    </row>
    <row r="134">
      <c r="A134" s="338">
        <v>44907.0</v>
      </c>
      <c r="B134" s="68" t="s">
        <v>54</v>
      </c>
      <c r="C134" s="68" t="s">
        <v>499</v>
      </c>
      <c r="D134" s="341" t="s">
        <v>640</v>
      </c>
      <c r="E134" s="338">
        <v>44908.0</v>
      </c>
      <c r="F134" s="339">
        <v>0.0</v>
      </c>
      <c r="G134" s="339">
        <v>0.3333333333333333</v>
      </c>
      <c r="H134" s="68">
        <v>8.0</v>
      </c>
      <c r="I134" s="68">
        <v>0.0</v>
      </c>
      <c r="J134" s="68">
        <v>2.0</v>
      </c>
      <c r="K134" s="68">
        <v>6.0</v>
      </c>
    </row>
    <row r="135">
      <c r="A135" s="338">
        <v>44907.0</v>
      </c>
      <c r="B135" s="68" t="s">
        <v>52</v>
      </c>
      <c r="C135" s="68" t="s">
        <v>499</v>
      </c>
      <c r="D135" s="341" t="s">
        <v>507</v>
      </c>
      <c r="E135" s="338">
        <v>44908.0</v>
      </c>
      <c r="F135" s="68">
        <v>0.0</v>
      </c>
      <c r="G135" s="68">
        <v>0.0</v>
      </c>
      <c r="H135" s="68">
        <v>0.0</v>
      </c>
      <c r="I135" s="68">
        <v>0.0</v>
      </c>
      <c r="J135" s="68">
        <v>0.0</v>
      </c>
      <c r="K135" s="68">
        <v>0.0</v>
      </c>
      <c r="L135" s="68" t="s">
        <v>25</v>
      </c>
    </row>
    <row r="136">
      <c r="A136" s="338">
        <v>44907.0</v>
      </c>
      <c r="B136" s="68" t="s">
        <v>501</v>
      </c>
      <c r="C136" s="68" t="s">
        <v>23</v>
      </c>
      <c r="D136" s="341" t="s">
        <v>507</v>
      </c>
      <c r="E136" s="338">
        <v>44908.0</v>
      </c>
      <c r="F136" s="339">
        <v>0.0625</v>
      </c>
      <c r="G136" s="339">
        <v>0.2916666666666667</v>
      </c>
      <c r="H136" s="68">
        <v>5.5</v>
      </c>
      <c r="I136" s="68">
        <v>0.0</v>
      </c>
      <c r="J136" s="68">
        <v>1.0</v>
      </c>
      <c r="K136" s="68">
        <v>4.5</v>
      </c>
    </row>
    <row r="137">
      <c r="A137" s="338">
        <v>44907.0</v>
      </c>
      <c r="B137" s="68" t="s">
        <v>123</v>
      </c>
      <c r="C137" s="68" t="s">
        <v>23</v>
      </c>
      <c r="D137" s="341" t="s">
        <v>507</v>
      </c>
      <c r="E137" s="338">
        <v>44908.0</v>
      </c>
      <c r="F137" s="68">
        <v>0.0</v>
      </c>
      <c r="G137" s="68">
        <v>0.0</v>
      </c>
      <c r="H137" s="68">
        <v>0.0</v>
      </c>
      <c r="I137" s="68">
        <v>0.0</v>
      </c>
      <c r="J137" s="68">
        <v>0.0</v>
      </c>
      <c r="K137" s="68">
        <v>0.0</v>
      </c>
      <c r="L137" s="68" t="s">
        <v>25</v>
      </c>
    </row>
    <row r="138">
      <c r="A138" s="338">
        <v>44907.0</v>
      </c>
      <c r="B138" s="68" t="s">
        <v>45</v>
      </c>
      <c r="C138" s="68" t="s">
        <v>23</v>
      </c>
      <c r="D138" s="341" t="s">
        <v>507</v>
      </c>
      <c r="E138" s="338">
        <v>44908.0</v>
      </c>
      <c r="F138" s="339">
        <v>0.2916666666666667</v>
      </c>
      <c r="G138" s="339">
        <v>0.5</v>
      </c>
      <c r="H138" s="68">
        <v>5.0</v>
      </c>
      <c r="I138" s="68">
        <v>0.0</v>
      </c>
      <c r="J138" s="68">
        <v>5.0</v>
      </c>
      <c r="K138" s="68">
        <v>0.0</v>
      </c>
    </row>
    <row r="139">
      <c r="A139" s="338">
        <v>44907.0</v>
      </c>
      <c r="B139" s="68" t="s">
        <v>69</v>
      </c>
      <c r="C139" s="68" t="s">
        <v>85</v>
      </c>
      <c r="D139" s="341" t="s">
        <v>507</v>
      </c>
      <c r="E139" s="338">
        <v>44908.0</v>
      </c>
      <c r="F139" s="68">
        <v>0.0</v>
      </c>
      <c r="G139" s="68">
        <v>0.0</v>
      </c>
      <c r="H139" s="68">
        <v>0.0</v>
      </c>
      <c r="I139" s="68">
        <v>0.0</v>
      </c>
      <c r="J139" s="68">
        <v>0.0</v>
      </c>
      <c r="K139" s="68">
        <v>0.0</v>
      </c>
      <c r="L139" s="68" t="s">
        <v>25</v>
      </c>
    </row>
    <row r="140">
      <c r="A140" s="338">
        <v>44907.0</v>
      </c>
      <c r="B140" s="68" t="s">
        <v>82</v>
      </c>
      <c r="C140" s="68" t="s">
        <v>85</v>
      </c>
      <c r="D140" s="341" t="s">
        <v>507</v>
      </c>
      <c r="E140" s="338">
        <v>44908.0</v>
      </c>
      <c r="F140" s="339">
        <v>0.2708333333333333</v>
      </c>
      <c r="G140" s="339">
        <v>0.5625</v>
      </c>
      <c r="H140" s="68">
        <v>7.0</v>
      </c>
      <c r="I140" s="68">
        <v>0.0</v>
      </c>
      <c r="J140" s="68">
        <v>7.0</v>
      </c>
      <c r="K140" s="68">
        <v>0.0</v>
      </c>
    </row>
    <row r="141">
      <c r="A141" s="338">
        <v>44907.0</v>
      </c>
      <c r="B141" s="68" t="s">
        <v>403</v>
      </c>
      <c r="C141" s="68" t="s">
        <v>85</v>
      </c>
      <c r="D141" s="341" t="s">
        <v>507</v>
      </c>
      <c r="E141" s="338">
        <v>44908.0</v>
      </c>
      <c r="F141" s="339">
        <v>0.7916666666666666</v>
      </c>
      <c r="G141" s="339">
        <v>0.5833333333333334</v>
      </c>
      <c r="H141" s="68">
        <v>7.0</v>
      </c>
      <c r="I141" s="68">
        <v>0.0</v>
      </c>
      <c r="J141" s="68">
        <v>7.0</v>
      </c>
      <c r="K141" s="68">
        <v>0.0</v>
      </c>
    </row>
    <row r="142">
      <c r="A142" s="338">
        <v>44908.0</v>
      </c>
      <c r="B142" s="68" t="s">
        <v>88</v>
      </c>
      <c r="C142" s="68" t="s">
        <v>85</v>
      </c>
      <c r="D142" s="341" t="s">
        <v>507</v>
      </c>
      <c r="E142" s="338">
        <v>44908.0</v>
      </c>
      <c r="F142" s="339">
        <v>0.9583333333333334</v>
      </c>
      <c r="G142" s="339">
        <v>0.2916666666666667</v>
      </c>
      <c r="H142" s="68">
        <v>8.0</v>
      </c>
      <c r="I142" s="68">
        <v>0.0</v>
      </c>
      <c r="J142" s="68">
        <v>1.0</v>
      </c>
      <c r="K142" s="68">
        <v>7.0</v>
      </c>
    </row>
    <row r="143">
      <c r="A143" s="338">
        <v>44908.0</v>
      </c>
      <c r="B143" s="68" t="s">
        <v>18</v>
      </c>
      <c r="C143" s="68" t="s">
        <v>1</v>
      </c>
      <c r="D143" s="341" t="s">
        <v>507</v>
      </c>
      <c r="E143" s="338">
        <v>44908.0</v>
      </c>
      <c r="F143" s="339">
        <v>0.9791666666666666</v>
      </c>
      <c r="G143" s="339">
        <v>0.16666666666666666</v>
      </c>
      <c r="H143" s="68">
        <v>4.5</v>
      </c>
      <c r="I143" s="68">
        <v>0.0</v>
      </c>
      <c r="J143" s="68">
        <v>0.0</v>
      </c>
      <c r="K143" s="68">
        <v>4.5</v>
      </c>
    </row>
    <row r="144">
      <c r="A144" s="338">
        <v>44908.0</v>
      </c>
      <c r="B144" s="68" t="s">
        <v>54</v>
      </c>
      <c r="C144" s="68" t="s">
        <v>499</v>
      </c>
      <c r="D144" s="341" t="s">
        <v>635</v>
      </c>
      <c r="E144" s="338">
        <v>44909.0</v>
      </c>
      <c r="F144" s="339">
        <v>0.0</v>
      </c>
      <c r="G144" s="339">
        <v>0.3333333333333333</v>
      </c>
      <c r="H144" s="68">
        <v>8.0</v>
      </c>
      <c r="I144" s="68">
        <v>0.0</v>
      </c>
      <c r="J144" s="68">
        <v>2.0</v>
      </c>
      <c r="K144" s="68">
        <v>6.0</v>
      </c>
    </row>
    <row r="145">
      <c r="A145" s="338">
        <v>44908.0</v>
      </c>
      <c r="B145" s="68" t="s">
        <v>52</v>
      </c>
      <c r="C145" s="68" t="s">
        <v>499</v>
      </c>
      <c r="D145" s="341" t="s">
        <v>509</v>
      </c>
      <c r="E145" s="338">
        <v>44909.0</v>
      </c>
      <c r="F145" s="68">
        <v>0.0</v>
      </c>
      <c r="G145" s="68">
        <v>0.0</v>
      </c>
      <c r="H145" s="68">
        <v>0.0</v>
      </c>
      <c r="I145" s="68">
        <v>0.0</v>
      </c>
      <c r="J145" s="68">
        <v>0.0</v>
      </c>
      <c r="K145" s="68">
        <v>0.0</v>
      </c>
      <c r="L145" s="68" t="s">
        <v>25</v>
      </c>
    </row>
    <row r="146">
      <c r="A146" s="338">
        <v>44908.0</v>
      </c>
      <c r="B146" s="68" t="s">
        <v>50</v>
      </c>
      <c r="C146" s="68" t="s">
        <v>23</v>
      </c>
      <c r="D146" s="341" t="s">
        <v>509</v>
      </c>
      <c r="E146" s="338">
        <v>44909.0</v>
      </c>
      <c r="F146" s="339">
        <v>0.0625</v>
      </c>
      <c r="G146" s="339">
        <v>0.0</v>
      </c>
      <c r="H146" s="68">
        <v>10.5</v>
      </c>
      <c r="I146" s="68">
        <v>2.5</v>
      </c>
      <c r="J146" s="68">
        <v>3.5</v>
      </c>
      <c r="K146" s="68">
        <v>4.5</v>
      </c>
    </row>
    <row r="147">
      <c r="A147" s="338">
        <v>44908.0</v>
      </c>
      <c r="B147" s="68" t="s">
        <v>501</v>
      </c>
      <c r="C147" s="68" t="s">
        <v>23</v>
      </c>
      <c r="D147" s="341" t="s">
        <v>509</v>
      </c>
      <c r="E147" s="338">
        <v>44909.0</v>
      </c>
      <c r="F147" s="68">
        <v>0.0</v>
      </c>
      <c r="G147" s="68">
        <v>0.0</v>
      </c>
      <c r="H147" s="68">
        <v>0.0</v>
      </c>
      <c r="I147" s="68">
        <v>0.0</v>
      </c>
      <c r="J147" s="68">
        <v>0.0</v>
      </c>
      <c r="K147" s="68">
        <v>0.0</v>
      </c>
      <c r="L147" s="68" t="s">
        <v>25</v>
      </c>
    </row>
    <row r="148">
      <c r="A148" s="338">
        <v>44908.0</v>
      </c>
      <c r="B148" s="68" t="s">
        <v>123</v>
      </c>
      <c r="C148" s="68" t="s">
        <v>23</v>
      </c>
      <c r="D148" s="341" t="s">
        <v>509</v>
      </c>
      <c r="E148" s="338">
        <v>44909.0</v>
      </c>
      <c r="F148" s="68">
        <v>0.0</v>
      </c>
      <c r="G148" s="68">
        <v>0.0</v>
      </c>
      <c r="H148" s="68">
        <v>0.0</v>
      </c>
      <c r="I148" s="68">
        <v>0.0</v>
      </c>
      <c r="J148" s="68">
        <v>0.0</v>
      </c>
      <c r="K148" s="68">
        <v>0.0</v>
      </c>
      <c r="L148" s="68" t="s">
        <v>25</v>
      </c>
    </row>
    <row r="149">
      <c r="A149" s="338">
        <v>44908.0</v>
      </c>
      <c r="B149" s="68" t="s">
        <v>45</v>
      </c>
      <c r="C149" s="68" t="s">
        <v>23</v>
      </c>
      <c r="D149" s="341" t="s">
        <v>509</v>
      </c>
      <c r="E149" s="338">
        <v>44909.0</v>
      </c>
      <c r="F149" s="68">
        <v>0.0</v>
      </c>
      <c r="G149" s="68">
        <v>0.0</v>
      </c>
      <c r="H149" s="68">
        <v>0.0</v>
      </c>
      <c r="I149" s="68">
        <v>0.0</v>
      </c>
      <c r="J149" s="68">
        <v>0.0</v>
      </c>
      <c r="K149" s="68">
        <v>0.0</v>
      </c>
      <c r="L149" s="68" t="s">
        <v>166</v>
      </c>
    </row>
    <row r="150">
      <c r="A150" s="338">
        <v>44908.0</v>
      </c>
      <c r="B150" s="68" t="s">
        <v>69</v>
      </c>
      <c r="C150" s="68" t="s">
        <v>85</v>
      </c>
      <c r="D150" s="341" t="s">
        <v>509</v>
      </c>
      <c r="E150" s="338">
        <v>44909.0</v>
      </c>
      <c r="F150" s="339">
        <v>0.2708333333333333</v>
      </c>
      <c r="G150" s="339">
        <v>0.5625</v>
      </c>
      <c r="H150" s="68">
        <v>7.0</v>
      </c>
      <c r="I150" s="68">
        <v>0.0</v>
      </c>
      <c r="J150" s="68">
        <v>7.0</v>
      </c>
      <c r="K150" s="68">
        <v>0.0</v>
      </c>
    </row>
    <row r="151">
      <c r="A151" s="338">
        <v>44908.0</v>
      </c>
      <c r="B151" s="68" t="s">
        <v>82</v>
      </c>
      <c r="C151" s="68" t="s">
        <v>85</v>
      </c>
      <c r="D151" s="341" t="s">
        <v>509</v>
      </c>
      <c r="E151" s="338">
        <v>44909.0</v>
      </c>
      <c r="F151" s="68">
        <v>0.0</v>
      </c>
      <c r="G151" s="68">
        <v>0.0</v>
      </c>
      <c r="H151" s="68">
        <v>0.0</v>
      </c>
      <c r="I151" s="68">
        <v>0.0</v>
      </c>
      <c r="J151" s="68">
        <v>0.0</v>
      </c>
      <c r="K151" s="68">
        <v>0.0</v>
      </c>
      <c r="L151" s="68" t="s">
        <v>25</v>
      </c>
    </row>
    <row r="152">
      <c r="A152" s="338">
        <v>44908.0</v>
      </c>
      <c r="B152" s="68" t="s">
        <v>403</v>
      </c>
      <c r="C152" s="68" t="s">
        <v>85</v>
      </c>
      <c r="D152" s="341" t="s">
        <v>509</v>
      </c>
      <c r="E152" s="338">
        <v>44909.0</v>
      </c>
      <c r="F152" s="339">
        <v>0.7916666666666666</v>
      </c>
      <c r="G152" s="339">
        <v>0.5833333333333334</v>
      </c>
      <c r="H152" s="68">
        <v>7.0</v>
      </c>
      <c r="I152" s="68">
        <v>0.0</v>
      </c>
      <c r="J152" s="68">
        <v>7.0</v>
      </c>
      <c r="K152" s="68">
        <v>0.0</v>
      </c>
    </row>
    <row r="153">
      <c r="A153" s="338">
        <v>44909.0</v>
      </c>
      <c r="B153" s="68" t="s">
        <v>88</v>
      </c>
      <c r="C153" s="68" t="s">
        <v>85</v>
      </c>
      <c r="D153" s="341" t="s">
        <v>509</v>
      </c>
      <c r="E153" s="338">
        <v>44909.0</v>
      </c>
      <c r="F153" s="339">
        <v>0.9583333333333334</v>
      </c>
      <c r="G153" s="339">
        <v>0.2916666666666667</v>
      </c>
      <c r="H153" s="68">
        <v>8.0</v>
      </c>
      <c r="I153" s="68">
        <v>0.0</v>
      </c>
      <c r="J153" s="68">
        <v>1.0</v>
      </c>
      <c r="K153" s="68">
        <v>7.0</v>
      </c>
    </row>
    <row r="154">
      <c r="A154" s="338">
        <v>44909.0</v>
      </c>
      <c r="B154" s="68" t="s">
        <v>18</v>
      </c>
      <c r="C154" s="68" t="s">
        <v>1</v>
      </c>
      <c r="D154" s="341" t="s">
        <v>509</v>
      </c>
      <c r="E154" s="338">
        <v>44909.0</v>
      </c>
      <c r="F154" s="68">
        <v>0.0</v>
      </c>
      <c r="G154" s="68">
        <v>0.0</v>
      </c>
      <c r="H154" s="68">
        <v>0.0</v>
      </c>
      <c r="I154" s="68">
        <v>0.0</v>
      </c>
      <c r="J154" s="68">
        <v>0.0</v>
      </c>
      <c r="K154" s="68">
        <v>0.0</v>
      </c>
      <c r="L154" s="68" t="s">
        <v>166</v>
      </c>
    </row>
    <row r="155">
      <c r="A155" s="338">
        <v>44909.0</v>
      </c>
      <c r="B155" s="68" t="s">
        <v>50</v>
      </c>
      <c r="C155" s="68" t="s">
        <v>1</v>
      </c>
      <c r="D155" s="341" t="s">
        <v>509</v>
      </c>
      <c r="E155" s="338">
        <v>44909.0</v>
      </c>
      <c r="F155" s="339">
        <v>0.9791666666666666</v>
      </c>
      <c r="G155" s="339">
        <v>0.16666666666666666</v>
      </c>
      <c r="H155" s="68">
        <v>4.5</v>
      </c>
      <c r="I155" s="68">
        <v>0.0</v>
      </c>
      <c r="J155" s="68">
        <v>0.0</v>
      </c>
      <c r="K155" s="68">
        <v>4.5</v>
      </c>
      <c r="L155" s="68"/>
    </row>
    <row r="156">
      <c r="A156" s="338">
        <v>44909.0</v>
      </c>
      <c r="B156" s="68" t="s">
        <v>50</v>
      </c>
      <c r="C156" s="68" t="s">
        <v>85</v>
      </c>
      <c r="D156" s="341" t="s">
        <v>641</v>
      </c>
      <c r="E156" s="338">
        <v>44910.0</v>
      </c>
      <c r="F156" s="339">
        <v>0.16666666666666666</v>
      </c>
      <c r="G156" s="339">
        <v>0.375</v>
      </c>
      <c r="H156" s="68">
        <v>5.0</v>
      </c>
      <c r="I156" s="68">
        <v>1.5</v>
      </c>
      <c r="J156" s="68">
        <v>2.0</v>
      </c>
      <c r="K156" s="68">
        <v>1.5</v>
      </c>
      <c r="L156" s="68" t="s">
        <v>336</v>
      </c>
    </row>
    <row r="157">
      <c r="A157" s="338">
        <v>44909.0</v>
      </c>
      <c r="B157" s="68" t="s">
        <v>54</v>
      </c>
      <c r="C157" s="68" t="s">
        <v>499</v>
      </c>
      <c r="D157" s="341" t="s">
        <v>641</v>
      </c>
      <c r="E157" s="338">
        <v>44910.0</v>
      </c>
      <c r="F157" s="68">
        <v>0.0</v>
      </c>
      <c r="G157" s="68">
        <v>0.0</v>
      </c>
      <c r="H157" s="68">
        <v>0.0</v>
      </c>
      <c r="I157" s="68">
        <v>0.0</v>
      </c>
      <c r="J157" s="68">
        <v>0.0</v>
      </c>
      <c r="K157" s="68">
        <v>0.0</v>
      </c>
      <c r="L157" s="68" t="s">
        <v>25</v>
      </c>
    </row>
    <row r="158">
      <c r="A158" s="338">
        <v>44909.0</v>
      </c>
      <c r="B158" s="68" t="s">
        <v>52</v>
      </c>
      <c r="C158" s="68" t="s">
        <v>499</v>
      </c>
      <c r="D158" s="341" t="s">
        <v>510</v>
      </c>
      <c r="E158" s="338">
        <v>44910.0</v>
      </c>
      <c r="F158" s="339">
        <v>0.0</v>
      </c>
      <c r="G158" s="339">
        <v>0.25</v>
      </c>
      <c r="H158" s="68">
        <v>6.0</v>
      </c>
      <c r="I158" s="68">
        <v>0.0</v>
      </c>
      <c r="K158" s="68">
        <v>6.0</v>
      </c>
    </row>
    <row r="159">
      <c r="A159" s="338">
        <v>44909.0</v>
      </c>
      <c r="B159" s="68" t="s">
        <v>123</v>
      </c>
      <c r="C159" s="68" t="s">
        <v>23</v>
      </c>
      <c r="D159" s="341" t="s">
        <v>510</v>
      </c>
      <c r="E159" s="338">
        <v>44910.0</v>
      </c>
      <c r="F159" s="339">
        <v>0.0625</v>
      </c>
      <c r="G159" s="339">
        <v>0.2916666666666667</v>
      </c>
      <c r="H159" s="68">
        <v>5.5</v>
      </c>
      <c r="I159" s="68">
        <v>0.0</v>
      </c>
      <c r="J159" s="68">
        <v>1.0</v>
      </c>
      <c r="K159" s="68">
        <v>4.5</v>
      </c>
    </row>
    <row r="160">
      <c r="A160" s="338">
        <v>44909.0</v>
      </c>
      <c r="B160" s="68" t="s">
        <v>501</v>
      </c>
      <c r="C160" s="68" t="s">
        <v>23</v>
      </c>
      <c r="D160" s="341" t="s">
        <v>510</v>
      </c>
      <c r="E160" s="338">
        <v>44910.0</v>
      </c>
      <c r="F160" s="339">
        <v>0.2916666666666667</v>
      </c>
      <c r="G160" s="339">
        <v>0.5</v>
      </c>
      <c r="H160" s="68">
        <v>5.0</v>
      </c>
      <c r="I160" s="68">
        <v>0.0</v>
      </c>
      <c r="J160" s="68">
        <v>5.0</v>
      </c>
      <c r="K160" s="68">
        <v>0.0</v>
      </c>
    </row>
    <row r="161">
      <c r="A161" s="338">
        <v>44909.0</v>
      </c>
      <c r="B161" s="68" t="s">
        <v>45</v>
      </c>
      <c r="C161" s="68" t="s">
        <v>499</v>
      </c>
      <c r="D161" s="341" t="s">
        <v>510</v>
      </c>
      <c r="E161" s="338">
        <v>44910.0</v>
      </c>
      <c r="F161" s="68">
        <v>0.0</v>
      </c>
      <c r="G161" s="68">
        <v>0.0</v>
      </c>
      <c r="H161" s="68">
        <v>0.0</v>
      </c>
      <c r="I161" s="68">
        <v>0.0</v>
      </c>
      <c r="J161" s="68">
        <v>0.0</v>
      </c>
      <c r="K161" s="68">
        <v>0.0</v>
      </c>
      <c r="L161" s="68" t="s">
        <v>166</v>
      </c>
    </row>
    <row r="162">
      <c r="A162" s="338">
        <v>44909.0</v>
      </c>
      <c r="B162" s="68" t="s">
        <v>69</v>
      </c>
      <c r="C162" s="68" t="s">
        <v>49</v>
      </c>
      <c r="D162" s="341" t="s">
        <v>510</v>
      </c>
      <c r="E162" s="338">
        <v>44910.0</v>
      </c>
      <c r="F162" s="339">
        <v>0.20833333333333334</v>
      </c>
      <c r="G162" s="339">
        <v>0.375</v>
      </c>
      <c r="H162" s="68">
        <v>4.0</v>
      </c>
      <c r="I162" s="68">
        <v>0.0</v>
      </c>
      <c r="J162" s="68">
        <v>3.0</v>
      </c>
      <c r="K162" s="68">
        <v>1.0</v>
      </c>
    </row>
    <row r="163">
      <c r="A163" s="338">
        <v>44909.0</v>
      </c>
      <c r="B163" s="68" t="s">
        <v>69</v>
      </c>
      <c r="C163" s="68" t="s">
        <v>85</v>
      </c>
      <c r="D163" s="341" t="s">
        <v>510</v>
      </c>
      <c r="E163" s="338">
        <v>44910.0</v>
      </c>
      <c r="F163" s="339">
        <v>0.375</v>
      </c>
      <c r="G163" s="339">
        <v>0.5625</v>
      </c>
      <c r="H163" s="68">
        <v>4.5</v>
      </c>
      <c r="I163" s="68">
        <v>0.5</v>
      </c>
      <c r="J163" s="68">
        <v>4.0</v>
      </c>
      <c r="K163" s="68">
        <v>0.0</v>
      </c>
      <c r="L163" s="68" t="s">
        <v>632</v>
      </c>
    </row>
    <row r="164">
      <c r="A164" s="338">
        <v>44909.0</v>
      </c>
      <c r="B164" s="68" t="s">
        <v>82</v>
      </c>
      <c r="C164" s="68" t="s">
        <v>85</v>
      </c>
      <c r="D164" s="341" t="s">
        <v>510</v>
      </c>
      <c r="E164" s="338">
        <v>44910.0</v>
      </c>
      <c r="F164" s="339">
        <v>0.7916666666666666</v>
      </c>
      <c r="G164" s="339">
        <v>0.5833333333333334</v>
      </c>
      <c r="H164" s="68">
        <v>7.0</v>
      </c>
      <c r="I164" s="68">
        <v>0.0</v>
      </c>
      <c r="J164" s="68">
        <v>7.0</v>
      </c>
      <c r="K164" s="68">
        <v>0.0</v>
      </c>
    </row>
    <row r="165">
      <c r="A165" s="338">
        <v>44909.0</v>
      </c>
      <c r="B165" s="68" t="s">
        <v>403</v>
      </c>
      <c r="C165" s="68" t="s">
        <v>85</v>
      </c>
      <c r="D165" s="341" t="s">
        <v>510</v>
      </c>
      <c r="E165" s="338">
        <v>44910.0</v>
      </c>
      <c r="F165" s="68">
        <v>0.0</v>
      </c>
      <c r="G165" s="68">
        <v>0.0</v>
      </c>
      <c r="H165" s="68">
        <v>0.0</v>
      </c>
      <c r="I165" s="68">
        <v>0.0</v>
      </c>
      <c r="J165" s="68">
        <v>0.0</v>
      </c>
      <c r="K165" s="68">
        <v>0.0</v>
      </c>
      <c r="L165" s="68" t="s">
        <v>25</v>
      </c>
    </row>
    <row r="166">
      <c r="A166" s="338">
        <v>44910.0</v>
      </c>
      <c r="B166" s="68" t="s">
        <v>88</v>
      </c>
      <c r="C166" s="68" t="s">
        <v>85</v>
      </c>
      <c r="D166" s="341" t="s">
        <v>510</v>
      </c>
      <c r="E166" s="338">
        <v>44910.0</v>
      </c>
      <c r="F166" s="68">
        <v>0.0</v>
      </c>
      <c r="G166" s="68">
        <v>0.0</v>
      </c>
      <c r="H166" s="68">
        <v>0.0</v>
      </c>
      <c r="I166" s="68">
        <v>0.0</v>
      </c>
      <c r="J166" s="68">
        <v>0.0</v>
      </c>
      <c r="K166" s="68">
        <v>0.0</v>
      </c>
      <c r="L166" s="68" t="s">
        <v>25</v>
      </c>
    </row>
    <row r="167">
      <c r="A167" s="338">
        <v>44910.0</v>
      </c>
      <c r="B167" s="68" t="s">
        <v>54</v>
      </c>
      <c r="C167" s="68" t="s">
        <v>85</v>
      </c>
      <c r="D167" s="341" t="s">
        <v>510</v>
      </c>
      <c r="E167" s="338">
        <v>44910.0</v>
      </c>
      <c r="F167" s="339">
        <v>0.9583333333333334</v>
      </c>
      <c r="G167" s="339">
        <v>0.25</v>
      </c>
      <c r="H167" s="68">
        <v>7.0</v>
      </c>
      <c r="I167" s="68">
        <v>0.0</v>
      </c>
      <c r="J167" s="68">
        <v>0.0</v>
      </c>
      <c r="K167" s="68">
        <v>7.0</v>
      </c>
    </row>
    <row r="168">
      <c r="A168" s="338">
        <v>44910.0</v>
      </c>
      <c r="B168" s="68" t="s">
        <v>18</v>
      </c>
      <c r="C168" s="68" t="s">
        <v>1</v>
      </c>
      <c r="D168" s="341" t="s">
        <v>510</v>
      </c>
      <c r="E168" s="338">
        <v>44910.0</v>
      </c>
      <c r="F168" s="339">
        <v>0.9791666666666666</v>
      </c>
      <c r="G168" s="339">
        <v>0.25</v>
      </c>
      <c r="H168" s="68">
        <v>6.5</v>
      </c>
      <c r="I168" s="68">
        <v>0.0</v>
      </c>
      <c r="J168" s="68">
        <v>0.0</v>
      </c>
      <c r="K168" s="68">
        <v>6.5</v>
      </c>
    </row>
    <row r="173">
      <c r="F173" s="68" t="s">
        <v>148</v>
      </c>
    </row>
  </sheetData>
  <autoFilter ref="$A$1:$AC$169"/>
  <conditionalFormatting sqref="F2:G168 H2:K97 H99:K104 H107:K109 H111:K113 H115:K116 H119:K123 H126:H133 I126:K128 I130:K133 H135:K143 H145:K157 H159:K160 H162:K168">
    <cfRule type="expression" dxfId="0" priority="1">
      <formula>MOD</formula>
    </cfRule>
  </conditionalFormatting>
  <conditionalFormatting sqref="F2:G168 H2:K97 H99:K104 H107:K109 H111:K113 H115:K116 H119:K123 H126:H133 I126:K128 I130:K133 H135:K143 H145:K157 H159:K160 H162:K168">
    <cfRule type="expression" dxfId="0" priority="2">
      <formula>MOD</formula>
    </cfRule>
  </conditionalFormatting>
  <conditionalFormatting sqref="F173">
    <cfRule type="colorScale" priority="3">
      <colorScale>
        <cfvo type="min"/>
        <cfvo type="max"/>
        <color rgb="FF57BB8A"/>
        <color rgb="FFFFFFFF"/>
      </colorScale>
    </cfRule>
  </conditionalFormatting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44907.0</v>
      </c>
      <c r="F2" s="387"/>
      <c r="G2" s="124"/>
      <c r="H2" s="124"/>
      <c r="I2" s="351">
        <v>44908.0</v>
      </c>
      <c r="J2" s="124"/>
      <c r="K2" s="124"/>
      <c r="L2" s="124"/>
      <c r="M2" s="351">
        <v>44909.0</v>
      </c>
      <c r="N2" s="124"/>
      <c r="O2" s="124"/>
      <c r="P2" s="124"/>
      <c r="Q2" s="351">
        <v>44910.0</v>
      </c>
      <c r="R2" s="124"/>
      <c r="S2" s="124"/>
      <c r="T2" s="124"/>
      <c r="U2" s="351">
        <v>44911.0</v>
      </c>
      <c r="V2" s="124"/>
      <c r="W2" s="124"/>
      <c r="X2" s="124"/>
      <c r="Y2" s="351">
        <v>44912.0</v>
      </c>
      <c r="Z2" s="124"/>
      <c r="AA2" s="124"/>
      <c r="AB2" s="124"/>
      <c r="AC2" s="351">
        <v>44913.0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44907.0</v>
      </c>
      <c r="D4" s="352" t="s">
        <v>572</v>
      </c>
      <c r="E4" s="353" t="s">
        <v>524</v>
      </c>
      <c r="F4" s="275" t="s">
        <v>22</v>
      </c>
      <c r="G4" s="37">
        <v>44908.0</v>
      </c>
      <c r="H4" s="352" t="s">
        <v>572</v>
      </c>
      <c r="I4" s="353" t="s">
        <v>524</v>
      </c>
      <c r="J4" s="38" t="s">
        <v>24</v>
      </c>
      <c r="K4" s="37">
        <v>44909.0</v>
      </c>
      <c r="L4" s="352" t="s">
        <v>166</v>
      </c>
      <c r="M4" s="381" t="s">
        <v>166</v>
      </c>
      <c r="N4" s="275" t="s">
        <v>26</v>
      </c>
      <c r="O4" s="37">
        <v>44910.0</v>
      </c>
      <c r="P4" s="352" t="s">
        <v>481</v>
      </c>
      <c r="Q4" s="353" t="s">
        <v>526</v>
      </c>
      <c r="R4" s="275" t="s">
        <v>56</v>
      </c>
      <c r="S4" s="37">
        <v>44911.0</v>
      </c>
      <c r="T4" s="352" t="s">
        <v>481</v>
      </c>
      <c r="U4" s="354" t="s">
        <v>526</v>
      </c>
      <c r="V4" s="275" t="s">
        <v>57</v>
      </c>
      <c r="W4" s="37">
        <v>44912.0</v>
      </c>
      <c r="X4" s="352" t="s">
        <v>25</v>
      </c>
      <c r="Y4" s="353" t="s">
        <v>25</v>
      </c>
      <c r="Z4" s="275" t="s">
        <v>93</v>
      </c>
      <c r="AA4" s="37">
        <v>44913.0</v>
      </c>
      <c r="AB4" s="38" t="s">
        <v>25</v>
      </c>
      <c r="AC4" s="108" t="s">
        <v>25</v>
      </c>
    </row>
    <row r="5">
      <c r="A5" s="35" t="s">
        <v>45</v>
      </c>
      <c r="B5" s="363" t="s">
        <v>33</v>
      </c>
      <c r="C5" s="146">
        <v>44908.0</v>
      </c>
      <c r="D5" s="145" t="s">
        <v>23</v>
      </c>
      <c r="E5" s="40" t="s">
        <v>23</v>
      </c>
      <c r="F5" s="363" t="s">
        <v>46</v>
      </c>
      <c r="G5" s="146">
        <v>44909.0</v>
      </c>
      <c r="H5" s="145" t="s">
        <v>23</v>
      </c>
      <c r="I5" s="40" t="s">
        <v>23</v>
      </c>
      <c r="J5" s="40" t="s">
        <v>36</v>
      </c>
      <c r="K5" s="146">
        <v>44910.0</v>
      </c>
      <c r="L5" s="145" t="s">
        <v>499</v>
      </c>
      <c r="M5" s="40" t="s">
        <v>499</v>
      </c>
      <c r="N5" s="275" t="s">
        <v>37</v>
      </c>
      <c r="O5" s="37">
        <v>44911.0</v>
      </c>
      <c r="P5" s="352" t="s">
        <v>573</v>
      </c>
      <c r="Q5" s="388" t="s">
        <v>466</v>
      </c>
      <c r="R5" s="275" t="s">
        <v>40</v>
      </c>
      <c r="S5" s="37">
        <v>44912.0</v>
      </c>
      <c r="T5" s="352" t="s">
        <v>489</v>
      </c>
      <c r="U5" s="388" t="s">
        <v>642</v>
      </c>
      <c r="V5" s="275" t="s">
        <v>43</v>
      </c>
      <c r="W5" s="37">
        <v>44913.0</v>
      </c>
      <c r="X5" s="352" t="s">
        <v>489</v>
      </c>
      <c r="Y5" s="388" t="s">
        <v>642</v>
      </c>
      <c r="Z5" s="275" t="s">
        <v>44</v>
      </c>
      <c r="AA5" s="37">
        <v>44914.0</v>
      </c>
      <c r="AB5" s="38" t="s">
        <v>25</v>
      </c>
      <c r="AC5" s="108" t="s">
        <v>25</v>
      </c>
    </row>
    <row r="6">
      <c r="A6" s="355" t="s">
        <v>176</v>
      </c>
      <c r="B6" s="357"/>
      <c r="C6" s="357"/>
      <c r="D6" s="140"/>
      <c r="E6" s="140"/>
      <c r="F6" s="124"/>
      <c r="G6" s="124"/>
      <c r="H6" s="377"/>
      <c r="I6" s="377"/>
      <c r="J6" s="377"/>
      <c r="K6" s="124"/>
      <c r="L6" s="352" t="s">
        <v>572</v>
      </c>
      <c r="M6" s="354" t="s">
        <v>524</v>
      </c>
      <c r="N6" s="7"/>
      <c r="O6" s="7"/>
      <c r="P6" s="381"/>
      <c r="Q6" s="365"/>
      <c r="R6" s="7"/>
      <c r="S6" s="7"/>
      <c r="T6" s="140"/>
      <c r="U6" s="139"/>
      <c r="V6" s="363" t="s">
        <v>57</v>
      </c>
      <c r="W6" s="146">
        <v>44912.0</v>
      </c>
      <c r="X6" s="374" t="s">
        <v>481</v>
      </c>
      <c r="Y6" s="371" t="s">
        <v>526</v>
      </c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377"/>
      <c r="I7" s="377"/>
      <c r="J7" s="377"/>
      <c r="K7" s="124"/>
      <c r="L7" s="7"/>
      <c r="M7" s="124"/>
      <c r="N7" s="7"/>
      <c r="O7" s="7"/>
      <c r="P7" s="381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44907.0</v>
      </c>
      <c r="F8" s="387"/>
      <c r="G8" s="124"/>
      <c r="H8" s="124"/>
      <c r="I8" s="351">
        <v>44908.0</v>
      </c>
      <c r="J8" s="124"/>
      <c r="K8" s="124"/>
      <c r="L8" s="124"/>
      <c r="M8" s="351">
        <v>44909.0</v>
      </c>
      <c r="N8" s="124"/>
      <c r="O8" s="124"/>
      <c r="P8" s="124"/>
      <c r="Q8" s="351">
        <v>44910.0</v>
      </c>
      <c r="R8" s="124"/>
      <c r="S8" s="124"/>
      <c r="T8" s="124"/>
      <c r="U8" s="351">
        <v>44911.0</v>
      </c>
      <c r="V8" s="124"/>
      <c r="W8" s="124"/>
      <c r="X8" s="124"/>
      <c r="Y8" s="351">
        <v>44912.0</v>
      </c>
      <c r="Z8" s="124"/>
      <c r="AA8" s="124"/>
      <c r="AB8" s="124"/>
      <c r="AC8" s="351">
        <v>44913.0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62</v>
      </c>
      <c r="C10" s="37">
        <v>44908.0</v>
      </c>
      <c r="D10" s="42" t="s">
        <v>25</v>
      </c>
      <c r="E10" s="353" t="s">
        <v>25</v>
      </c>
      <c r="F10" s="369" t="s">
        <v>131</v>
      </c>
      <c r="G10" s="37">
        <v>44909.0</v>
      </c>
      <c r="H10" s="42" t="s">
        <v>25</v>
      </c>
      <c r="I10" s="353" t="s">
        <v>25</v>
      </c>
      <c r="J10" s="369" t="s">
        <v>64</v>
      </c>
      <c r="K10" s="37">
        <v>44910.0</v>
      </c>
      <c r="L10" s="38" t="s">
        <v>65</v>
      </c>
      <c r="M10" s="39" t="s">
        <v>66</v>
      </c>
      <c r="N10" s="369" t="s">
        <v>67</v>
      </c>
      <c r="O10" s="37">
        <v>44911.0</v>
      </c>
      <c r="P10" s="38" t="s">
        <v>622</v>
      </c>
      <c r="Q10" s="39" t="s">
        <v>530</v>
      </c>
      <c r="R10" s="369" t="s">
        <v>40</v>
      </c>
      <c r="S10" s="37">
        <v>44912.0</v>
      </c>
      <c r="T10" s="352" t="s">
        <v>580</v>
      </c>
      <c r="U10" s="353" t="s">
        <v>138</v>
      </c>
      <c r="V10" s="369" t="s">
        <v>79</v>
      </c>
      <c r="W10" s="37">
        <v>44913.0</v>
      </c>
      <c r="X10" s="38" t="s">
        <v>574</v>
      </c>
      <c r="Y10" s="39" t="s">
        <v>553</v>
      </c>
      <c r="Z10" s="38" t="s">
        <v>27</v>
      </c>
      <c r="AA10" s="37">
        <v>44914.0</v>
      </c>
      <c r="AB10" s="38" t="s">
        <v>236</v>
      </c>
      <c r="AC10" s="108" t="s">
        <v>625</v>
      </c>
    </row>
    <row r="11">
      <c r="A11" s="116" t="s">
        <v>54</v>
      </c>
      <c r="B11" s="363" t="s">
        <v>62</v>
      </c>
      <c r="C11" s="146">
        <v>44908.0</v>
      </c>
      <c r="D11" s="389" t="s">
        <v>574</v>
      </c>
      <c r="E11" s="389" t="s">
        <v>553</v>
      </c>
      <c r="F11" s="371" t="s">
        <v>131</v>
      </c>
      <c r="G11" s="146">
        <v>44909.0</v>
      </c>
      <c r="H11" s="389" t="s">
        <v>574</v>
      </c>
      <c r="I11" s="389" t="s">
        <v>553</v>
      </c>
      <c r="J11" s="1"/>
      <c r="K11" s="45"/>
      <c r="L11" s="39"/>
      <c r="M11" s="39"/>
      <c r="N11" s="39"/>
      <c r="O11" s="45"/>
      <c r="P11" s="39"/>
      <c r="Q11" s="39"/>
      <c r="R11" s="371" t="s">
        <v>78</v>
      </c>
      <c r="S11" s="146">
        <v>44912.0</v>
      </c>
      <c r="T11" s="40" t="s">
        <v>179</v>
      </c>
      <c r="U11" s="40" t="s">
        <v>180</v>
      </c>
      <c r="V11" s="1"/>
      <c r="W11" s="45"/>
      <c r="X11" s="39"/>
      <c r="Y11" s="39"/>
      <c r="Z11" s="40" t="s">
        <v>27</v>
      </c>
      <c r="AA11" s="146">
        <v>44914.0</v>
      </c>
      <c r="AB11" s="40" t="s">
        <v>65</v>
      </c>
      <c r="AC11" s="40" t="s">
        <v>66</v>
      </c>
    </row>
    <row r="12">
      <c r="A12" s="35" t="s">
        <v>45</v>
      </c>
      <c r="B12" s="390"/>
      <c r="C12" s="146"/>
      <c r="D12" s="40"/>
      <c r="E12" s="40"/>
      <c r="F12" s="40"/>
      <c r="G12" s="146"/>
      <c r="H12" s="40"/>
      <c r="I12" s="40"/>
      <c r="J12" s="40" t="s">
        <v>36</v>
      </c>
      <c r="K12" s="146">
        <v>44910.0</v>
      </c>
      <c r="L12" s="40" t="s">
        <v>236</v>
      </c>
      <c r="M12" s="40" t="s">
        <v>230</v>
      </c>
      <c r="N12" s="359"/>
      <c r="O12" s="359"/>
      <c r="P12" s="359"/>
      <c r="Q12" s="360"/>
      <c r="R12" s="359"/>
      <c r="S12" s="359"/>
      <c r="T12" s="140"/>
      <c r="U12" s="140"/>
      <c r="V12" s="359"/>
      <c r="W12" s="359"/>
      <c r="X12" s="359"/>
      <c r="Y12" s="360"/>
      <c r="Z12" s="359"/>
      <c r="AA12" s="359"/>
      <c r="AB12" s="359"/>
      <c r="AC12" s="360"/>
    </row>
    <row r="13">
      <c r="A13" s="100"/>
      <c r="B13" s="101"/>
      <c r="C13" s="101"/>
      <c r="D13" s="6" t="s">
        <v>85</v>
      </c>
      <c r="E13" s="4"/>
      <c r="F13" s="102"/>
      <c r="G13" s="102"/>
      <c r="H13" s="102"/>
      <c r="I13" s="358" t="s">
        <v>0</v>
      </c>
      <c r="N13" s="359"/>
      <c r="O13" s="359"/>
      <c r="P13" s="359"/>
      <c r="Q13" s="360"/>
      <c r="R13" s="359"/>
      <c r="S13" s="359"/>
      <c r="T13" s="6" t="s">
        <v>85</v>
      </c>
      <c r="U13" s="4"/>
      <c r="V13" s="359"/>
      <c r="W13" s="359"/>
      <c r="X13" s="359"/>
      <c r="Y13" s="360"/>
      <c r="Z13" s="359"/>
      <c r="AA13" s="359"/>
      <c r="AB13" s="359"/>
      <c r="AC13" s="360"/>
    </row>
    <row r="14">
      <c r="A14" s="7"/>
      <c r="B14" s="350"/>
      <c r="C14" s="350"/>
      <c r="D14" s="124"/>
      <c r="E14" s="351">
        <v>44907.0</v>
      </c>
      <c r="F14" s="387"/>
      <c r="G14" s="124"/>
      <c r="H14" s="124"/>
      <c r="I14" s="351">
        <v>44908.0</v>
      </c>
      <c r="J14" s="124"/>
      <c r="K14" s="124"/>
      <c r="L14" s="124"/>
      <c r="M14" s="351">
        <v>44909.0</v>
      </c>
      <c r="N14" s="124"/>
      <c r="O14" s="124"/>
      <c r="P14" s="124"/>
      <c r="Q14" s="351">
        <v>44910.0</v>
      </c>
      <c r="R14" s="124"/>
      <c r="S14" s="124"/>
      <c r="T14" s="124"/>
      <c r="U14" s="351">
        <v>44911.0</v>
      </c>
      <c r="V14" s="124"/>
      <c r="W14" s="124"/>
      <c r="X14" s="124"/>
      <c r="Y14" s="351">
        <v>44912.0</v>
      </c>
      <c r="Z14" s="124"/>
      <c r="AA14" s="124"/>
      <c r="AB14" s="124"/>
      <c r="AC14" s="351">
        <v>44913.0</v>
      </c>
    </row>
    <row r="15">
      <c r="A15" s="107"/>
      <c r="B15" s="26"/>
      <c r="C15" s="26"/>
      <c r="D15" s="26" t="s">
        <v>2</v>
      </c>
      <c r="E15" s="26" t="s">
        <v>3</v>
      </c>
      <c r="F15" s="26"/>
      <c r="G15" s="26"/>
      <c r="H15" s="26" t="s">
        <v>2</v>
      </c>
      <c r="I15" s="26" t="s">
        <v>7</v>
      </c>
      <c r="J15" s="26"/>
      <c r="K15" s="26"/>
      <c r="L15" s="26" t="s">
        <v>2</v>
      </c>
      <c r="M15" s="26" t="s">
        <v>8</v>
      </c>
      <c r="N15" s="26"/>
      <c r="O15" s="26"/>
      <c r="P15" s="26" t="s">
        <v>2</v>
      </c>
      <c r="Q15" s="26" t="s">
        <v>9</v>
      </c>
      <c r="R15" s="26"/>
      <c r="S15" s="26"/>
      <c r="T15" s="26" t="s">
        <v>2</v>
      </c>
      <c r="U15" s="26" t="s">
        <v>10</v>
      </c>
      <c r="V15" s="26"/>
      <c r="W15" s="26"/>
      <c r="X15" s="26" t="s">
        <v>2</v>
      </c>
      <c r="Y15" s="26" t="s">
        <v>11</v>
      </c>
      <c r="Z15" s="26"/>
      <c r="AA15" s="26"/>
      <c r="AB15" s="26" t="s">
        <v>2</v>
      </c>
      <c r="AC15" s="26" t="s">
        <v>12</v>
      </c>
    </row>
    <row r="16">
      <c r="A16" s="35" t="s">
        <v>176</v>
      </c>
      <c r="B16" s="41" t="s">
        <v>19</v>
      </c>
      <c r="C16" s="37">
        <v>44907.0</v>
      </c>
      <c r="D16" s="42" t="s">
        <v>25</v>
      </c>
      <c r="E16" s="108" t="s">
        <v>25</v>
      </c>
      <c r="F16" s="40" t="s">
        <v>131</v>
      </c>
      <c r="G16" s="146">
        <v>44909.0</v>
      </c>
      <c r="H16" s="40" t="s">
        <v>23</v>
      </c>
      <c r="I16" s="40" t="s">
        <v>23</v>
      </c>
      <c r="J16" s="369" t="s">
        <v>64</v>
      </c>
      <c r="K16" s="37">
        <v>44910.0</v>
      </c>
      <c r="L16" s="42" t="s">
        <v>626</v>
      </c>
      <c r="M16" s="108" t="s">
        <v>627</v>
      </c>
      <c r="N16" s="371" t="s">
        <v>67</v>
      </c>
      <c r="O16" s="146">
        <v>44911.0</v>
      </c>
      <c r="P16" s="145" t="s">
        <v>643</v>
      </c>
      <c r="Q16" s="40" t="s">
        <v>23</v>
      </c>
      <c r="R16" s="275" t="s">
        <v>56</v>
      </c>
      <c r="S16" s="37">
        <v>44911.0</v>
      </c>
      <c r="T16" s="42" t="s">
        <v>91</v>
      </c>
      <c r="U16" s="108" t="s">
        <v>92</v>
      </c>
      <c r="V16" s="275" t="s">
        <v>43</v>
      </c>
      <c r="W16" s="37">
        <v>44912.0</v>
      </c>
      <c r="X16" s="38" t="s">
        <v>594</v>
      </c>
      <c r="Y16" s="381" t="s">
        <v>333</v>
      </c>
      <c r="Z16" s="38" t="s">
        <v>93</v>
      </c>
      <c r="AA16" s="37">
        <v>44913.0</v>
      </c>
      <c r="AB16" s="352" t="s">
        <v>25</v>
      </c>
      <c r="AC16" s="108" t="s">
        <v>25</v>
      </c>
    </row>
    <row r="17">
      <c r="A17" s="35" t="s">
        <v>54</v>
      </c>
      <c r="B17" s="390" t="s">
        <v>62</v>
      </c>
      <c r="C17" s="146">
        <v>44908.0</v>
      </c>
      <c r="D17" s="145" t="s">
        <v>499</v>
      </c>
      <c r="E17" s="40" t="s">
        <v>499</v>
      </c>
      <c r="F17" s="40" t="s">
        <v>131</v>
      </c>
      <c r="G17" s="146">
        <v>44909.0</v>
      </c>
      <c r="H17" s="145" t="s">
        <v>499</v>
      </c>
      <c r="I17" s="40" t="s">
        <v>499</v>
      </c>
      <c r="J17" s="38" t="s">
        <v>24</v>
      </c>
      <c r="K17" s="37">
        <v>44909.0</v>
      </c>
      <c r="L17" s="42" t="s">
        <v>25</v>
      </c>
      <c r="M17" s="108" t="s">
        <v>25</v>
      </c>
      <c r="N17" s="38" t="s">
        <v>26</v>
      </c>
      <c r="O17" s="37">
        <v>44910.0</v>
      </c>
      <c r="P17" s="42" t="s">
        <v>279</v>
      </c>
      <c r="Q17" s="108" t="s">
        <v>280</v>
      </c>
      <c r="R17" s="363" t="s">
        <v>78</v>
      </c>
      <c r="S17" s="146">
        <v>44911.0</v>
      </c>
      <c r="T17" s="145" t="s">
        <v>499</v>
      </c>
      <c r="U17" s="40" t="s">
        <v>499</v>
      </c>
      <c r="V17" s="275" t="s">
        <v>79</v>
      </c>
      <c r="W17" s="37">
        <v>44913.0</v>
      </c>
      <c r="X17" s="352" t="s">
        <v>25</v>
      </c>
      <c r="Y17" s="381" t="s">
        <v>25</v>
      </c>
      <c r="Z17" s="363" t="s">
        <v>27</v>
      </c>
      <c r="AA17" s="146">
        <v>44914.0</v>
      </c>
      <c r="AB17" s="374" t="s">
        <v>499</v>
      </c>
      <c r="AC17" s="374" t="s">
        <v>499</v>
      </c>
    </row>
    <row r="18">
      <c r="A18" s="35" t="s">
        <v>88</v>
      </c>
      <c r="B18" s="41" t="s">
        <v>19</v>
      </c>
      <c r="C18" s="37">
        <v>44907.0</v>
      </c>
      <c r="D18" s="42" t="s">
        <v>279</v>
      </c>
      <c r="E18" s="108" t="s">
        <v>280</v>
      </c>
      <c r="F18" s="38" t="s">
        <v>22</v>
      </c>
      <c r="G18" s="37">
        <v>44908.0</v>
      </c>
      <c r="H18" s="42" t="s">
        <v>91</v>
      </c>
      <c r="I18" s="108" t="s">
        <v>92</v>
      </c>
      <c r="J18" s="38" t="s">
        <v>24</v>
      </c>
      <c r="K18" s="37">
        <v>44909.0</v>
      </c>
      <c r="L18" s="42" t="s">
        <v>91</v>
      </c>
      <c r="M18" s="108" t="s">
        <v>92</v>
      </c>
      <c r="N18" s="38" t="s">
        <v>26</v>
      </c>
      <c r="O18" s="37">
        <v>44910.0</v>
      </c>
      <c r="P18" s="38" t="s">
        <v>25</v>
      </c>
      <c r="Q18" s="108" t="s">
        <v>25</v>
      </c>
      <c r="R18" s="275" t="s">
        <v>56</v>
      </c>
      <c r="S18" s="37">
        <v>44911.0</v>
      </c>
      <c r="T18" s="42" t="s">
        <v>25</v>
      </c>
      <c r="U18" s="108" t="s">
        <v>25</v>
      </c>
      <c r="V18" s="275" t="s">
        <v>57</v>
      </c>
      <c r="W18" s="37">
        <v>44912.0</v>
      </c>
      <c r="X18" s="42" t="s">
        <v>91</v>
      </c>
      <c r="Y18" s="108" t="s">
        <v>92</v>
      </c>
      <c r="Z18" s="38" t="s">
        <v>93</v>
      </c>
      <c r="AA18" s="37">
        <v>44913.0</v>
      </c>
      <c r="AB18" s="352" t="s">
        <v>644</v>
      </c>
      <c r="AC18" s="108" t="s">
        <v>532</v>
      </c>
    </row>
    <row r="19">
      <c r="A19" s="109" t="s">
        <v>403</v>
      </c>
      <c r="B19" s="41" t="s">
        <v>33</v>
      </c>
      <c r="C19" s="37">
        <v>44908.0</v>
      </c>
      <c r="D19" s="38" t="s">
        <v>577</v>
      </c>
      <c r="E19" s="108" t="s">
        <v>318</v>
      </c>
      <c r="F19" s="38" t="s">
        <v>46</v>
      </c>
      <c r="G19" s="37">
        <v>44909.0</v>
      </c>
      <c r="H19" s="38" t="s">
        <v>577</v>
      </c>
      <c r="I19" s="108" t="s">
        <v>318</v>
      </c>
      <c r="J19" s="38" t="s">
        <v>36</v>
      </c>
      <c r="K19" s="37">
        <v>44910.0</v>
      </c>
      <c r="L19" s="38" t="s">
        <v>25</v>
      </c>
      <c r="M19" s="108" t="s">
        <v>25</v>
      </c>
      <c r="N19" s="38" t="s">
        <v>37</v>
      </c>
      <c r="O19" s="37">
        <v>44911.0</v>
      </c>
      <c r="P19" s="38" t="s">
        <v>25</v>
      </c>
      <c r="Q19" s="108" t="s">
        <v>25</v>
      </c>
      <c r="R19" s="38" t="s">
        <v>40</v>
      </c>
      <c r="S19" s="37">
        <v>44912.0</v>
      </c>
      <c r="T19" s="38" t="s">
        <v>100</v>
      </c>
      <c r="U19" s="108" t="s">
        <v>101</v>
      </c>
      <c r="V19" s="38" t="s">
        <v>43</v>
      </c>
      <c r="W19" s="37">
        <v>44913.0</v>
      </c>
      <c r="X19" s="38" t="s">
        <v>100</v>
      </c>
      <c r="Y19" s="108" t="s">
        <v>101</v>
      </c>
      <c r="Z19" s="38" t="s">
        <v>44</v>
      </c>
      <c r="AA19" s="37">
        <v>44914.0</v>
      </c>
      <c r="AB19" s="38" t="s">
        <v>201</v>
      </c>
      <c r="AC19" s="108" t="s">
        <v>202</v>
      </c>
    </row>
    <row r="20">
      <c r="A20" s="109" t="s">
        <v>82</v>
      </c>
      <c r="B20" s="41" t="s">
        <v>33</v>
      </c>
      <c r="C20" s="37">
        <v>44908.0</v>
      </c>
      <c r="D20" s="38" t="s">
        <v>209</v>
      </c>
      <c r="E20" s="108" t="s">
        <v>210</v>
      </c>
      <c r="F20" s="38" t="s">
        <v>46</v>
      </c>
      <c r="G20" s="37">
        <v>44909.0</v>
      </c>
      <c r="H20" s="38" t="s">
        <v>25</v>
      </c>
      <c r="I20" s="108" t="s">
        <v>25</v>
      </c>
      <c r="J20" s="38" t="s">
        <v>36</v>
      </c>
      <c r="K20" s="37">
        <v>44910.0</v>
      </c>
      <c r="L20" s="38" t="s">
        <v>577</v>
      </c>
      <c r="M20" s="108" t="s">
        <v>318</v>
      </c>
      <c r="N20" s="38" t="s">
        <v>37</v>
      </c>
      <c r="O20" s="37">
        <v>44911.0</v>
      </c>
      <c r="P20" s="38" t="s">
        <v>577</v>
      </c>
      <c r="Q20" s="108" t="s">
        <v>535</v>
      </c>
      <c r="R20" s="38" t="s">
        <v>40</v>
      </c>
      <c r="S20" s="37">
        <v>44912.0</v>
      </c>
      <c r="T20" s="38" t="s">
        <v>104</v>
      </c>
      <c r="U20" s="108" t="s">
        <v>225</v>
      </c>
      <c r="V20" s="38" t="s">
        <v>43</v>
      </c>
      <c r="W20" s="37">
        <v>44913.0</v>
      </c>
      <c r="X20" s="38" t="s">
        <v>25</v>
      </c>
      <c r="Y20" s="108" t="s">
        <v>25</v>
      </c>
      <c r="Z20" s="38" t="s">
        <v>44</v>
      </c>
      <c r="AA20" s="37">
        <v>44914.0</v>
      </c>
      <c r="AB20" s="38" t="s">
        <v>201</v>
      </c>
      <c r="AC20" s="108" t="s">
        <v>202</v>
      </c>
    </row>
    <row r="21">
      <c r="A21" s="67" t="s">
        <v>69</v>
      </c>
      <c r="B21" s="41" t="s">
        <v>33</v>
      </c>
      <c r="C21" s="37">
        <v>44908.0</v>
      </c>
      <c r="D21" s="38" t="s">
        <v>25</v>
      </c>
      <c r="E21" s="108" t="s">
        <v>25</v>
      </c>
      <c r="F21" s="38" t="s">
        <v>46</v>
      </c>
      <c r="G21" s="37">
        <v>44909.0</v>
      </c>
      <c r="H21" s="38" t="s">
        <v>209</v>
      </c>
      <c r="I21" s="108" t="s">
        <v>210</v>
      </c>
      <c r="J21" s="38" t="s">
        <v>36</v>
      </c>
      <c r="K21" s="37">
        <v>44910.0</v>
      </c>
      <c r="L21" s="38" t="s">
        <v>578</v>
      </c>
      <c r="M21" s="108" t="s">
        <v>630</v>
      </c>
      <c r="N21" s="38" t="s">
        <v>37</v>
      </c>
      <c r="O21" s="37">
        <v>44911.0</v>
      </c>
      <c r="P21" s="38" t="s">
        <v>578</v>
      </c>
      <c r="Q21" s="108" t="s">
        <v>630</v>
      </c>
      <c r="R21" s="370" t="s">
        <v>40</v>
      </c>
      <c r="S21" s="37">
        <v>44912.0</v>
      </c>
      <c r="T21" s="38" t="s">
        <v>49</v>
      </c>
      <c r="U21" s="108" t="s">
        <v>49</v>
      </c>
      <c r="V21" s="38" t="s">
        <v>43</v>
      </c>
      <c r="W21" s="37">
        <v>44913.0</v>
      </c>
      <c r="X21" s="38" t="s">
        <v>593</v>
      </c>
      <c r="Y21" s="108" t="s">
        <v>645</v>
      </c>
      <c r="Z21" s="38" t="s">
        <v>44</v>
      </c>
      <c r="AA21" s="37">
        <v>44914.0</v>
      </c>
      <c r="AB21" s="38" t="s">
        <v>49</v>
      </c>
      <c r="AC21" s="108" t="s">
        <v>49</v>
      </c>
    </row>
    <row r="22">
      <c r="A22" s="368"/>
      <c r="B22" s="361"/>
      <c r="C22" s="361"/>
      <c r="D22" s="6" t="s">
        <v>23</v>
      </c>
      <c r="E22" s="4"/>
      <c r="F22" s="124"/>
      <c r="G22" s="124"/>
      <c r="H22" s="124"/>
      <c r="I22" s="124"/>
      <c r="J22" s="124"/>
      <c r="K22" s="124"/>
      <c r="L22" s="7"/>
      <c r="M22" s="124"/>
      <c r="N22" s="7"/>
      <c r="O22" s="7"/>
      <c r="P22" s="7"/>
      <c r="Q22" s="124"/>
      <c r="R22" s="7"/>
      <c r="S22" s="7"/>
      <c r="T22" s="6" t="s">
        <v>23</v>
      </c>
      <c r="U22" s="4"/>
      <c r="V22" s="7"/>
      <c r="W22" s="7"/>
      <c r="X22" s="7"/>
      <c r="Y22" s="124"/>
      <c r="Z22" s="7"/>
      <c r="AA22" s="7"/>
      <c r="AB22" s="7"/>
      <c r="AC22" s="124"/>
    </row>
    <row r="23">
      <c r="A23" s="7"/>
      <c r="B23" s="350"/>
      <c r="C23" s="350"/>
      <c r="D23" s="124"/>
      <c r="E23" s="351">
        <v>44907.0</v>
      </c>
      <c r="F23" s="387"/>
      <c r="G23" s="124"/>
      <c r="H23" s="124"/>
      <c r="I23" s="351">
        <v>44908.0</v>
      </c>
      <c r="J23" s="124"/>
      <c r="K23" s="124"/>
      <c r="L23" s="124"/>
      <c r="M23" s="351">
        <v>44909.0</v>
      </c>
      <c r="N23" s="124"/>
      <c r="O23" s="124"/>
      <c r="P23" s="124"/>
      <c r="Q23" s="351">
        <v>44910.0</v>
      </c>
      <c r="R23" s="124"/>
      <c r="S23" s="124"/>
      <c r="T23" s="124"/>
      <c r="U23" s="351">
        <v>44911.0</v>
      </c>
      <c r="V23" s="124"/>
      <c r="W23" s="124"/>
      <c r="X23" s="124"/>
      <c r="Y23" s="351">
        <v>44912.0</v>
      </c>
      <c r="Z23" s="124"/>
      <c r="AA23" s="124"/>
      <c r="AB23" s="124"/>
      <c r="AC23" s="351">
        <v>44913.0</v>
      </c>
    </row>
    <row r="24">
      <c r="A24" s="107"/>
      <c r="B24" s="26"/>
      <c r="C24" s="26"/>
      <c r="D24" s="26" t="s">
        <v>2</v>
      </c>
      <c r="E24" s="26" t="s">
        <v>7</v>
      </c>
      <c r="F24" s="26"/>
      <c r="G24" s="26"/>
      <c r="H24" s="26" t="s">
        <v>2</v>
      </c>
      <c r="I24" s="26" t="s">
        <v>7</v>
      </c>
      <c r="J24" s="26"/>
      <c r="K24" s="26"/>
      <c r="L24" s="26" t="s">
        <v>2</v>
      </c>
      <c r="M24" s="26" t="s">
        <v>8</v>
      </c>
      <c r="N24" s="26"/>
      <c r="O24" s="26"/>
      <c r="P24" s="26" t="s">
        <v>2</v>
      </c>
      <c r="Q24" s="26" t="s">
        <v>9</v>
      </c>
      <c r="R24" s="26"/>
      <c r="S24" s="26"/>
      <c r="T24" s="26" t="s">
        <v>2</v>
      </c>
      <c r="U24" s="26" t="s">
        <v>10</v>
      </c>
      <c r="V24" s="26"/>
      <c r="W24" s="26"/>
      <c r="X24" s="26" t="s">
        <v>2</v>
      </c>
      <c r="Y24" s="26" t="s">
        <v>11</v>
      </c>
      <c r="Z24" s="26"/>
      <c r="AA24" s="26"/>
      <c r="AB24" s="26" t="s">
        <v>2</v>
      </c>
      <c r="AC24" s="26" t="s">
        <v>12</v>
      </c>
    </row>
    <row r="25">
      <c r="A25" s="35" t="s">
        <v>123</v>
      </c>
      <c r="B25" s="275" t="s">
        <v>62</v>
      </c>
      <c r="C25" s="37">
        <v>44908.0</v>
      </c>
      <c r="D25" s="352" t="s">
        <v>25</v>
      </c>
      <c r="E25" s="353" t="s">
        <v>25</v>
      </c>
      <c r="F25" s="369" t="s">
        <v>131</v>
      </c>
      <c r="G25" s="37">
        <v>44909.0</v>
      </c>
      <c r="H25" s="352" t="s">
        <v>25</v>
      </c>
      <c r="I25" s="353" t="s">
        <v>25</v>
      </c>
      <c r="J25" s="369" t="s">
        <v>64</v>
      </c>
      <c r="K25" s="37">
        <v>44910.0</v>
      </c>
      <c r="L25" s="369" t="s">
        <v>117</v>
      </c>
      <c r="M25" s="354" t="s">
        <v>538</v>
      </c>
      <c r="N25" s="369" t="s">
        <v>67</v>
      </c>
      <c r="O25" s="37">
        <v>44911.0</v>
      </c>
      <c r="P25" s="369" t="s">
        <v>117</v>
      </c>
      <c r="Q25" s="354" t="s">
        <v>538</v>
      </c>
      <c r="R25" s="369" t="s">
        <v>78</v>
      </c>
      <c r="S25" s="37">
        <v>44912.0</v>
      </c>
      <c r="T25" s="369" t="s">
        <v>117</v>
      </c>
      <c r="U25" s="354" t="s">
        <v>538</v>
      </c>
      <c r="V25" s="369" t="s">
        <v>79</v>
      </c>
      <c r="W25" s="37">
        <v>44913.0</v>
      </c>
      <c r="X25" s="369" t="s">
        <v>117</v>
      </c>
      <c r="Y25" s="354" t="s">
        <v>538</v>
      </c>
      <c r="Z25" s="369" t="s">
        <v>27</v>
      </c>
      <c r="AA25" s="37">
        <v>44914.0</v>
      </c>
      <c r="AB25" s="369" t="s">
        <v>117</v>
      </c>
      <c r="AC25" s="354" t="s">
        <v>538</v>
      </c>
    </row>
    <row r="26">
      <c r="A26" s="35" t="s">
        <v>501</v>
      </c>
      <c r="B26" s="275" t="s">
        <v>33</v>
      </c>
      <c r="C26" s="37">
        <v>44908.0</v>
      </c>
      <c r="D26" s="369" t="s">
        <v>117</v>
      </c>
      <c r="E26" s="354" t="s">
        <v>538</v>
      </c>
      <c r="F26" s="369" t="s">
        <v>46</v>
      </c>
      <c r="G26" s="37">
        <v>44909.0</v>
      </c>
      <c r="H26" s="352" t="s">
        <v>25</v>
      </c>
      <c r="I26" s="353" t="s">
        <v>25</v>
      </c>
      <c r="J26" s="38" t="s">
        <v>36</v>
      </c>
      <c r="K26" s="37">
        <v>44910.0</v>
      </c>
      <c r="L26" s="369" t="s">
        <v>124</v>
      </c>
      <c r="M26" s="354" t="s">
        <v>125</v>
      </c>
      <c r="N26" s="38" t="s">
        <v>37</v>
      </c>
      <c r="O26" s="37">
        <v>44911.0</v>
      </c>
      <c r="P26" s="352" t="s">
        <v>25</v>
      </c>
      <c r="Q26" s="353" t="s">
        <v>25</v>
      </c>
      <c r="R26" s="370" t="s">
        <v>40</v>
      </c>
      <c r="S26" s="37">
        <v>44912.0</v>
      </c>
      <c r="T26" s="369" t="s">
        <v>124</v>
      </c>
      <c r="U26" s="354" t="s">
        <v>125</v>
      </c>
      <c r="V26" s="370" t="s">
        <v>43</v>
      </c>
      <c r="W26" s="37">
        <v>44913.0</v>
      </c>
      <c r="X26" s="369" t="s">
        <v>124</v>
      </c>
      <c r="Y26" s="354" t="s">
        <v>125</v>
      </c>
      <c r="Z26" s="38" t="s">
        <v>44</v>
      </c>
      <c r="AA26" s="37">
        <v>44914.0</v>
      </c>
      <c r="AB26" s="369" t="s">
        <v>124</v>
      </c>
      <c r="AC26" s="354" t="s">
        <v>125</v>
      </c>
    </row>
    <row r="27">
      <c r="A27" s="67" t="s">
        <v>176</v>
      </c>
      <c r="F27" s="371" t="s">
        <v>131</v>
      </c>
      <c r="G27" s="146">
        <v>44909.0</v>
      </c>
      <c r="H27" s="371" t="s">
        <v>117</v>
      </c>
      <c r="I27" s="371" t="s">
        <v>538</v>
      </c>
      <c r="J27" s="1"/>
      <c r="K27" s="45"/>
      <c r="L27" s="381"/>
      <c r="M27" s="381"/>
      <c r="N27" s="40" t="s">
        <v>37</v>
      </c>
      <c r="O27" s="146">
        <v>44911.0</v>
      </c>
      <c r="P27" s="371" t="s">
        <v>124</v>
      </c>
      <c r="Q27" s="371" t="s">
        <v>125</v>
      </c>
      <c r="R27" s="1"/>
      <c r="S27" s="45"/>
      <c r="T27" s="1"/>
      <c r="U27" s="1"/>
    </row>
    <row r="28">
      <c r="A28" s="67" t="s">
        <v>45</v>
      </c>
      <c r="B28" s="275" t="s">
        <v>33</v>
      </c>
      <c r="C28" s="37">
        <v>44908.0</v>
      </c>
      <c r="D28" s="369" t="s">
        <v>124</v>
      </c>
      <c r="E28" s="354" t="s">
        <v>125</v>
      </c>
      <c r="F28" s="371" t="s">
        <v>46</v>
      </c>
      <c r="G28" s="146">
        <v>44909.0</v>
      </c>
      <c r="H28" s="371" t="s">
        <v>124</v>
      </c>
      <c r="I28" s="371" t="s">
        <v>125</v>
      </c>
      <c r="J28" s="39"/>
      <c r="K28" s="45"/>
      <c r="L28" s="1"/>
      <c r="M28" s="1"/>
    </row>
    <row r="29" ht="19.5" customHeight="1">
      <c r="A29" s="368"/>
      <c r="B29" s="361"/>
      <c r="C29" s="361"/>
      <c r="D29" s="6" t="s">
        <v>579</v>
      </c>
      <c r="E29" s="4"/>
      <c r="F29" s="124"/>
      <c r="G29" s="124"/>
      <c r="H29" s="124"/>
      <c r="I29" s="124"/>
    </row>
    <row r="30">
      <c r="A30" s="7"/>
      <c r="B30" s="350"/>
      <c r="C30" s="350"/>
      <c r="D30" s="124"/>
      <c r="E30" s="351">
        <v>44907.0</v>
      </c>
      <c r="F30" s="387"/>
      <c r="G30" s="124"/>
      <c r="H30" s="124"/>
      <c r="I30" s="351">
        <v>44908.0</v>
      </c>
      <c r="J30" s="124"/>
      <c r="K30" s="124"/>
      <c r="L30" s="124"/>
      <c r="M30" s="351">
        <v>44909.0</v>
      </c>
      <c r="N30" s="124"/>
      <c r="O30" s="124"/>
      <c r="P30" s="124"/>
      <c r="Q30" s="351">
        <v>44910.0</v>
      </c>
      <c r="R30" s="124"/>
      <c r="S30" s="124"/>
      <c r="T30" s="124"/>
      <c r="U30" s="351">
        <v>44911.0</v>
      </c>
      <c r="V30" s="124"/>
      <c r="W30" s="124"/>
      <c r="X30" s="124"/>
      <c r="Y30" s="351">
        <v>44912.0</v>
      </c>
      <c r="Z30" s="124"/>
      <c r="AA30" s="124"/>
      <c r="AB30" s="124"/>
      <c r="AC30" s="351">
        <v>44913.0</v>
      </c>
    </row>
    <row r="31">
      <c r="A31" s="107"/>
      <c r="B31" s="26"/>
      <c r="C31" s="26"/>
      <c r="D31" s="26" t="s">
        <v>2</v>
      </c>
      <c r="E31" s="26" t="s">
        <v>7</v>
      </c>
      <c r="F31" s="26"/>
      <c r="G31" s="26"/>
      <c r="H31" s="26" t="s">
        <v>2</v>
      </c>
      <c r="I31" s="26" t="s">
        <v>7</v>
      </c>
    </row>
    <row r="32">
      <c r="A32" s="35" t="s">
        <v>69</v>
      </c>
      <c r="B32" s="41" t="s">
        <v>33</v>
      </c>
      <c r="C32" s="37">
        <v>44908.0</v>
      </c>
      <c r="D32" s="38" t="s">
        <v>25</v>
      </c>
      <c r="E32" s="108" t="s">
        <v>25</v>
      </c>
      <c r="F32" s="38" t="s">
        <v>46</v>
      </c>
      <c r="G32" s="37">
        <v>44909.0</v>
      </c>
      <c r="H32" s="42" t="s">
        <v>31</v>
      </c>
      <c r="I32" s="108" t="s">
        <v>31</v>
      </c>
      <c r="J32" s="38" t="s">
        <v>36</v>
      </c>
      <c r="K32" s="37">
        <v>44910.0</v>
      </c>
      <c r="L32" s="369" t="s">
        <v>580</v>
      </c>
      <c r="M32" s="354" t="s">
        <v>138</v>
      </c>
      <c r="N32" s="38" t="s">
        <v>37</v>
      </c>
      <c r="O32" s="37">
        <v>44911.0</v>
      </c>
      <c r="P32" s="369" t="s">
        <v>580</v>
      </c>
      <c r="Q32" s="354" t="s">
        <v>138</v>
      </c>
      <c r="R32" s="370" t="s">
        <v>40</v>
      </c>
      <c r="S32" s="37">
        <v>44912.0</v>
      </c>
      <c r="T32" s="369" t="s">
        <v>581</v>
      </c>
      <c r="U32" s="1" t="s">
        <v>106</v>
      </c>
      <c r="V32" s="370" t="s">
        <v>43</v>
      </c>
      <c r="W32" s="37">
        <v>44913.0</v>
      </c>
      <c r="X32" s="369" t="s">
        <v>581</v>
      </c>
      <c r="Y32" s="1" t="s">
        <v>106</v>
      </c>
      <c r="Z32" s="38" t="s">
        <v>44</v>
      </c>
      <c r="AA32" s="37">
        <v>44884.0</v>
      </c>
      <c r="AB32" s="369" t="s">
        <v>580</v>
      </c>
      <c r="AC32" s="354" t="s">
        <v>138</v>
      </c>
    </row>
    <row r="33">
      <c r="A33" s="68"/>
      <c r="D33" s="68"/>
      <c r="J33" s="70"/>
      <c r="K33" s="71"/>
      <c r="L33" s="51"/>
      <c r="M33" s="51"/>
      <c r="N33" s="70"/>
      <c r="O33" s="68"/>
      <c r="P33" s="51"/>
      <c r="Q33" s="51"/>
    </row>
    <row r="34">
      <c r="A34" s="68" t="s">
        <v>54</v>
      </c>
      <c r="D34" s="68" t="s">
        <v>646</v>
      </c>
      <c r="J34" s="70"/>
      <c r="K34" s="71"/>
      <c r="L34" s="51"/>
      <c r="M34" s="51"/>
      <c r="N34" s="70"/>
      <c r="O34" s="68" t="s">
        <v>0</v>
      </c>
      <c r="P34" s="51"/>
      <c r="Q34" s="51"/>
    </row>
    <row r="35">
      <c r="A35" s="68" t="s">
        <v>403</v>
      </c>
      <c r="D35" s="68" t="s">
        <v>588</v>
      </c>
    </row>
    <row r="36">
      <c r="A36" s="68" t="s">
        <v>69</v>
      </c>
      <c r="D36" s="68" t="s">
        <v>647</v>
      </c>
    </row>
    <row r="37">
      <c r="A37" s="68" t="s">
        <v>52</v>
      </c>
      <c r="D37" s="68" t="s">
        <v>546</v>
      </c>
      <c r="Y37" s="373"/>
      <c r="Z37" s="373"/>
    </row>
    <row r="38">
      <c r="A38" s="68" t="s">
        <v>18</v>
      </c>
      <c r="D38" s="68" t="s">
        <v>295</v>
      </c>
    </row>
    <row r="39">
      <c r="A39" s="153" t="s">
        <v>501</v>
      </c>
      <c r="B39" s="153"/>
      <c r="C39" s="153"/>
      <c r="D39" s="152" t="s">
        <v>569</v>
      </c>
      <c r="E39" s="153"/>
      <c r="F39" s="153"/>
    </row>
    <row r="40">
      <c r="A40" s="153" t="s">
        <v>123</v>
      </c>
      <c r="B40" s="153"/>
      <c r="C40" s="153"/>
      <c r="D40" s="152" t="s">
        <v>546</v>
      </c>
      <c r="E40" s="153"/>
      <c r="F40" s="153"/>
    </row>
    <row r="41">
      <c r="A41" s="153" t="s">
        <v>82</v>
      </c>
      <c r="B41" s="153"/>
      <c r="C41" s="153"/>
      <c r="D41" s="152" t="s">
        <v>554</v>
      </c>
      <c r="E41" s="153"/>
      <c r="F41" s="153"/>
    </row>
    <row r="42">
      <c r="A42" s="152" t="s">
        <v>45</v>
      </c>
      <c r="B42" s="153"/>
      <c r="C42" s="153"/>
      <c r="D42" s="152" t="s">
        <v>172</v>
      </c>
      <c r="E42" s="236"/>
      <c r="F42" s="153"/>
    </row>
    <row r="43">
      <c r="A43" s="152" t="s">
        <v>176</v>
      </c>
      <c r="B43" s="153"/>
      <c r="C43" s="153"/>
      <c r="D43" s="152" t="s">
        <v>568</v>
      </c>
      <c r="E43" s="236"/>
      <c r="F43" s="153"/>
    </row>
    <row r="44">
      <c r="A44" s="152" t="s">
        <v>88</v>
      </c>
      <c r="B44" s="153"/>
      <c r="C44" s="153"/>
      <c r="D44" s="152" t="s">
        <v>588</v>
      </c>
      <c r="E44" s="236"/>
      <c r="F44" s="153"/>
    </row>
    <row r="45">
      <c r="A45" s="153"/>
      <c r="B45" s="153"/>
      <c r="C45" s="153"/>
      <c r="D45" s="153"/>
      <c r="E45" s="136"/>
      <c r="F45" s="117"/>
    </row>
    <row r="46">
      <c r="A46" s="153"/>
      <c r="B46" s="153"/>
      <c r="C46" s="153"/>
      <c r="D46" s="153" t="s">
        <v>1</v>
      </c>
      <c r="E46" s="136">
        <v>53.0</v>
      </c>
      <c r="F46" s="117"/>
    </row>
    <row r="47">
      <c r="A47" s="153"/>
      <c r="B47" s="153"/>
      <c r="C47" s="153"/>
      <c r="D47" s="153" t="s">
        <v>547</v>
      </c>
      <c r="E47" s="136"/>
      <c r="F47" s="153"/>
    </row>
    <row r="48">
      <c r="A48" s="153"/>
      <c r="B48" s="153"/>
      <c r="C48" s="153"/>
      <c r="D48" s="153" t="s">
        <v>31</v>
      </c>
      <c r="E48" s="152"/>
      <c r="F48" s="153"/>
    </row>
    <row r="49">
      <c r="A49" s="153"/>
      <c r="B49" s="153"/>
      <c r="C49" s="153"/>
      <c r="D49" s="153" t="s">
        <v>23</v>
      </c>
      <c r="E49" s="136">
        <v>73.5</v>
      </c>
      <c r="F49" s="153"/>
    </row>
    <row r="50">
      <c r="A50" s="153"/>
      <c r="B50" s="153"/>
      <c r="C50" s="153"/>
      <c r="D50" s="152" t="s">
        <v>49</v>
      </c>
      <c r="E50" s="153"/>
      <c r="F50" s="153"/>
    </row>
  </sheetData>
  <mergeCells count="9">
    <mergeCell ref="D22:E22"/>
    <mergeCell ref="D29:E29"/>
    <mergeCell ref="D1:E1"/>
    <mergeCell ref="T1:U1"/>
    <mergeCell ref="D7:E7"/>
    <mergeCell ref="T7:U7"/>
    <mergeCell ref="D13:E13"/>
    <mergeCell ref="T13:U13"/>
    <mergeCell ref="T22:U22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44921.0</v>
      </c>
      <c r="F2" s="387"/>
      <c r="G2" s="124"/>
      <c r="H2" s="124"/>
      <c r="I2" s="351">
        <v>44922.0</v>
      </c>
      <c r="J2" s="124"/>
      <c r="K2" s="124"/>
      <c r="L2" s="124"/>
      <c r="M2" s="351">
        <v>44923.0</v>
      </c>
      <c r="N2" s="124"/>
      <c r="O2" s="124"/>
      <c r="P2" s="124"/>
      <c r="Q2" s="351">
        <v>44924.0</v>
      </c>
      <c r="R2" s="124"/>
      <c r="S2" s="124"/>
      <c r="T2" s="124"/>
      <c r="U2" s="351">
        <v>44925.0</v>
      </c>
      <c r="V2" s="124"/>
      <c r="W2" s="124"/>
      <c r="X2" s="124"/>
      <c r="Y2" s="351">
        <v>44926.0</v>
      </c>
      <c r="Z2" s="124"/>
      <c r="AA2" s="124"/>
      <c r="AB2" s="124"/>
      <c r="AC2" s="351">
        <v>44927.0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44921.0</v>
      </c>
      <c r="D4" s="352" t="s">
        <v>60</v>
      </c>
      <c r="E4" s="353" t="s">
        <v>60</v>
      </c>
      <c r="F4" s="275" t="s">
        <v>22</v>
      </c>
      <c r="G4" s="37">
        <v>44922.0</v>
      </c>
      <c r="H4" s="352" t="s">
        <v>572</v>
      </c>
      <c r="I4" s="353" t="s">
        <v>524</v>
      </c>
      <c r="J4" s="38" t="s">
        <v>24</v>
      </c>
      <c r="K4" s="37">
        <v>44923.0</v>
      </c>
      <c r="L4" s="352" t="s">
        <v>572</v>
      </c>
      <c r="M4" s="353" t="s">
        <v>524</v>
      </c>
      <c r="N4" s="275" t="s">
        <v>26</v>
      </c>
      <c r="O4" s="37">
        <v>44924.0</v>
      </c>
      <c r="P4" s="352" t="s">
        <v>481</v>
      </c>
      <c r="Q4" s="354" t="s">
        <v>526</v>
      </c>
      <c r="R4" s="275" t="s">
        <v>56</v>
      </c>
      <c r="S4" s="37">
        <v>44925.0</v>
      </c>
      <c r="T4" s="352" t="s">
        <v>481</v>
      </c>
      <c r="U4" s="354" t="s">
        <v>526</v>
      </c>
      <c r="V4" s="275" t="s">
        <v>57</v>
      </c>
      <c r="W4" s="37">
        <v>44926.0</v>
      </c>
      <c r="X4" s="352" t="s">
        <v>481</v>
      </c>
      <c r="Y4" s="354" t="s">
        <v>526</v>
      </c>
      <c r="Z4" s="275" t="s">
        <v>93</v>
      </c>
      <c r="AA4" s="37">
        <v>44927.0</v>
      </c>
      <c r="AB4" s="352" t="s">
        <v>25</v>
      </c>
      <c r="AC4" s="353" t="s">
        <v>25</v>
      </c>
    </row>
    <row r="5">
      <c r="A5" s="35" t="s">
        <v>45</v>
      </c>
      <c r="B5" s="363" t="s">
        <v>33</v>
      </c>
      <c r="C5" s="146">
        <v>44922.0</v>
      </c>
      <c r="D5" s="145" t="s">
        <v>25</v>
      </c>
      <c r="E5" s="40" t="s">
        <v>25</v>
      </c>
      <c r="F5" s="363" t="s">
        <v>46</v>
      </c>
      <c r="G5" s="146">
        <v>44923.0</v>
      </c>
      <c r="H5" s="145" t="s">
        <v>23</v>
      </c>
      <c r="I5" s="40" t="s">
        <v>23</v>
      </c>
      <c r="J5" s="40" t="s">
        <v>36</v>
      </c>
      <c r="K5" s="146">
        <v>44924.0</v>
      </c>
      <c r="L5" s="145" t="s">
        <v>49</v>
      </c>
      <c r="M5" s="40" t="s">
        <v>49</v>
      </c>
      <c r="N5" s="275" t="s">
        <v>37</v>
      </c>
      <c r="O5" s="37">
        <v>44925.0</v>
      </c>
      <c r="P5" s="352" t="s">
        <v>573</v>
      </c>
      <c r="Q5" s="388" t="s">
        <v>466</v>
      </c>
      <c r="R5" s="275" t="s">
        <v>40</v>
      </c>
      <c r="S5" s="37">
        <v>44926.0</v>
      </c>
      <c r="T5" s="352" t="s">
        <v>489</v>
      </c>
      <c r="U5" s="388" t="s">
        <v>642</v>
      </c>
      <c r="V5" s="275" t="s">
        <v>43</v>
      </c>
      <c r="W5" s="37">
        <v>44927.0</v>
      </c>
      <c r="X5" s="352" t="s">
        <v>25</v>
      </c>
      <c r="Y5" s="388" t="s">
        <v>25</v>
      </c>
      <c r="Z5" s="275" t="s">
        <v>44</v>
      </c>
      <c r="AA5" s="37">
        <v>44928.0</v>
      </c>
      <c r="AB5" s="352" t="s">
        <v>25</v>
      </c>
      <c r="AC5" s="353" t="s">
        <v>25</v>
      </c>
    </row>
    <row r="6">
      <c r="A6" s="355" t="s">
        <v>50</v>
      </c>
      <c r="B6" s="275" t="s">
        <v>19</v>
      </c>
      <c r="C6" s="37">
        <v>44921.0</v>
      </c>
      <c r="D6" s="352" t="s">
        <v>572</v>
      </c>
      <c r="E6" s="353" t="s">
        <v>524</v>
      </c>
      <c r="F6" s="124"/>
      <c r="G6" s="124"/>
      <c r="I6" s="377"/>
      <c r="J6" s="377"/>
      <c r="K6" s="124"/>
      <c r="L6" s="7"/>
      <c r="M6" s="124"/>
      <c r="N6" s="7"/>
      <c r="O6" s="7"/>
      <c r="P6" s="381"/>
      <c r="Q6" s="365"/>
      <c r="R6" s="7"/>
      <c r="S6" s="7"/>
      <c r="T6" s="140"/>
      <c r="U6" s="139"/>
      <c r="V6" s="363" t="s">
        <v>43</v>
      </c>
      <c r="W6" s="146">
        <v>44927.0</v>
      </c>
      <c r="X6" s="374" t="s">
        <v>489</v>
      </c>
      <c r="Y6" s="391" t="s">
        <v>642</v>
      </c>
      <c r="Z6" s="7"/>
      <c r="AA6" s="7"/>
      <c r="AB6" s="7"/>
      <c r="AC6" s="124"/>
    </row>
    <row r="7">
      <c r="A7" s="356"/>
      <c r="B7" s="357"/>
      <c r="C7" s="357"/>
      <c r="D7" s="140"/>
      <c r="E7" s="140"/>
      <c r="F7" s="124"/>
      <c r="G7" s="124"/>
      <c r="I7" s="377"/>
      <c r="J7" s="377"/>
      <c r="K7" s="124"/>
      <c r="L7" s="7"/>
      <c r="M7" s="124"/>
      <c r="N7" s="7"/>
      <c r="O7" s="7"/>
      <c r="P7" s="381"/>
      <c r="Q7" s="365"/>
      <c r="R7" s="7"/>
      <c r="S7" s="7"/>
      <c r="T7" s="140"/>
      <c r="U7" s="139"/>
      <c r="V7" s="7"/>
      <c r="W7" s="7"/>
      <c r="X7" s="7"/>
      <c r="Y7" s="124"/>
      <c r="Z7" s="7"/>
      <c r="AA7" s="7"/>
      <c r="AB7" s="7"/>
      <c r="AC7" s="124"/>
    </row>
    <row r="8">
      <c r="A8" s="356"/>
      <c r="B8" s="357"/>
      <c r="C8" s="357"/>
      <c r="D8" s="6" t="s">
        <v>499</v>
      </c>
      <c r="E8" s="4"/>
      <c r="F8" s="124"/>
      <c r="G8" s="124"/>
      <c r="I8" s="377"/>
      <c r="J8" s="377"/>
      <c r="K8" s="124"/>
      <c r="L8" s="7"/>
      <c r="M8" s="124"/>
      <c r="N8" s="7"/>
      <c r="O8" s="7"/>
      <c r="P8" s="381"/>
      <c r="Q8" s="354"/>
      <c r="R8" s="7"/>
      <c r="S8" s="7"/>
      <c r="T8" s="6" t="s">
        <v>499</v>
      </c>
      <c r="U8" s="4"/>
      <c r="V8" s="7"/>
      <c r="W8" s="7"/>
      <c r="X8" s="7"/>
      <c r="Y8" s="124"/>
      <c r="Z8" s="7"/>
      <c r="AA8" s="7"/>
      <c r="AB8" s="7"/>
      <c r="AC8" s="124"/>
    </row>
    <row r="9">
      <c r="A9" s="7"/>
      <c r="B9" s="350"/>
      <c r="C9" s="350"/>
      <c r="D9" s="124"/>
      <c r="E9" s="351">
        <v>44921.0</v>
      </c>
      <c r="F9" s="387"/>
      <c r="G9" s="124"/>
      <c r="H9" s="124"/>
      <c r="I9" s="351">
        <v>44922.0</v>
      </c>
      <c r="J9" s="124"/>
      <c r="K9" s="124"/>
      <c r="L9" s="124"/>
      <c r="M9" s="351">
        <v>44923.0</v>
      </c>
      <c r="N9" s="124"/>
      <c r="O9" s="124"/>
      <c r="P9" s="124"/>
      <c r="Q9" s="351">
        <v>44924.0</v>
      </c>
      <c r="R9" s="124"/>
      <c r="S9" s="124"/>
      <c r="T9" s="124"/>
      <c r="U9" s="351">
        <v>44925.0</v>
      </c>
      <c r="V9" s="124"/>
      <c r="W9" s="124"/>
      <c r="X9" s="124"/>
      <c r="Y9" s="351">
        <v>44926.0</v>
      </c>
      <c r="Z9" s="124"/>
      <c r="AA9" s="124"/>
      <c r="AB9" s="124"/>
      <c r="AC9" s="351">
        <v>44927.0</v>
      </c>
    </row>
    <row r="10">
      <c r="A10" s="123"/>
      <c r="B10" s="25"/>
      <c r="C10" s="25"/>
      <c r="D10" s="26" t="s">
        <v>2</v>
      </c>
      <c r="E10" s="26" t="s">
        <v>3</v>
      </c>
      <c r="F10" s="26"/>
      <c r="G10" s="26"/>
      <c r="H10" s="26" t="s">
        <v>2</v>
      </c>
      <c r="I10" s="26" t="s">
        <v>7</v>
      </c>
      <c r="J10" s="26"/>
      <c r="K10" s="26"/>
      <c r="L10" s="26" t="s">
        <v>2</v>
      </c>
      <c r="M10" s="26" t="s">
        <v>8</v>
      </c>
      <c r="N10" s="26"/>
      <c r="O10" s="26"/>
      <c r="P10" s="26" t="s">
        <v>2</v>
      </c>
      <c r="Q10" s="26" t="s">
        <v>9</v>
      </c>
      <c r="R10" s="26"/>
      <c r="S10" s="26"/>
      <c r="T10" s="26" t="s">
        <v>2</v>
      </c>
      <c r="U10" s="26" t="s">
        <v>10</v>
      </c>
      <c r="V10" s="26"/>
      <c r="W10" s="26"/>
      <c r="X10" s="26" t="s">
        <v>2</v>
      </c>
      <c r="Y10" s="26" t="s">
        <v>11</v>
      </c>
      <c r="Z10" s="26"/>
      <c r="AA10" s="26"/>
      <c r="AB10" s="26" t="s">
        <v>2</v>
      </c>
      <c r="AC10" s="26" t="s">
        <v>12</v>
      </c>
    </row>
    <row r="11">
      <c r="A11" s="35" t="s">
        <v>52</v>
      </c>
      <c r="B11" s="275" t="s">
        <v>62</v>
      </c>
      <c r="C11" s="37">
        <v>44922.0</v>
      </c>
      <c r="D11" s="42" t="s">
        <v>648</v>
      </c>
      <c r="E11" s="353" t="s">
        <v>649</v>
      </c>
      <c r="F11" s="369" t="s">
        <v>131</v>
      </c>
      <c r="G11" s="37">
        <v>44923.0</v>
      </c>
      <c r="H11" s="42" t="s">
        <v>25</v>
      </c>
      <c r="I11" s="353" t="s">
        <v>25</v>
      </c>
      <c r="J11" s="369" t="s">
        <v>64</v>
      </c>
      <c r="K11" s="37">
        <v>44924.0</v>
      </c>
      <c r="L11" s="42" t="s">
        <v>25</v>
      </c>
      <c r="M11" s="353" t="s">
        <v>25</v>
      </c>
      <c r="N11" s="369" t="s">
        <v>67</v>
      </c>
      <c r="O11" s="37">
        <v>44925.0</v>
      </c>
      <c r="P11" s="38" t="s">
        <v>622</v>
      </c>
      <c r="Q11" s="39" t="s">
        <v>530</v>
      </c>
      <c r="R11" s="369" t="s">
        <v>40</v>
      </c>
      <c r="S11" s="37">
        <v>44926.0</v>
      </c>
      <c r="T11" s="38" t="s">
        <v>574</v>
      </c>
      <c r="U11" s="39" t="s">
        <v>553</v>
      </c>
      <c r="V11" s="369" t="s">
        <v>79</v>
      </c>
      <c r="W11" s="37">
        <v>44927.0</v>
      </c>
      <c r="X11" s="38" t="s">
        <v>574</v>
      </c>
      <c r="Y11" s="39" t="s">
        <v>553</v>
      </c>
      <c r="Z11" s="38" t="s">
        <v>27</v>
      </c>
      <c r="AA11" s="37">
        <v>44928.0</v>
      </c>
      <c r="AB11" s="38" t="s">
        <v>236</v>
      </c>
      <c r="AC11" s="39" t="s">
        <v>230</v>
      </c>
    </row>
    <row r="12">
      <c r="A12" s="116" t="s">
        <v>54</v>
      </c>
      <c r="B12" s="134"/>
      <c r="C12" s="45"/>
      <c r="D12" s="130"/>
      <c r="E12" s="130"/>
      <c r="F12" s="371" t="s">
        <v>131</v>
      </c>
      <c r="G12" s="146">
        <v>44923.0</v>
      </c>
      <c r="H12" s="145" t="s">
        <v>580</v>
      </c>
      <c r="I12" s="374" t="s">
        <v>138</v>
      </c>
      <c r="J12" s="371" t="s">
        <v>64</v>
      </c>
      <c r="K12" s="146">
        <v>44924.0</v>
      </c>
      <c r="L12" s="40" t="s">
        <v>574</v>
      </c>
      <c r="M12" s="40" t="s">
        <v>553</v>
      </c>
      <c r="N12" s="134"/>
      <c r="O12" s="45"/>
      <c r="P12" s="39"/>
      <c r="Q12" s="39"/>
      <c r="R12" s="1"/>
      <c r="S12" s="45"/>
      <c r="T12" s="39"/>
      <c r="U12" s="39"/>
      <c r="V12" s="1"/>
      <c r="W12" s="45"/>
      <c r="X12" s="39"/>
      <c r="Y12" s="39"/>
      <c r="Z12" s="275" t="s">
        <v>44</v>
      </c>
      <c r="AA12" s="37">
        <v>44928.0</v>
      </c>
      <c r="AB12" s="38" t="s">
        <v>65</v>
      </c>
      <c r="AC12" s="381" t="s">
        <v>66</v>
      </c>
    </row>
    <row r="13">
      <c r="A13" s="100"/>
      <c r="B13" s="101"/>
      <c r="C13" s="101"/>
      <c r="D13" s="6" t="s">
        <v>85</v>
      </c>
      <c r="E13" s="4"/>
      <c r="F13" s="102"/>
      <c r="G13" s="102"/>
      <c r="H13" s="102"/>
      <c r="I13" s="358" t="s">
        <v>0</v>
      </c>
      <c r="N13" s="359"/>
      <c r="O13" s="359"/>
      <c r="P13" s="359"/>
      <c r="Q13" s="105"/>
      <c r="R13" s="359"/>
      <c r="S13" s="359"/>
      <c r="T13" s="6" t="s">
        <v>85</v>
      </c>
      <c r="U13" s="4"/>
      <c r="V13" s="359"/>
      <c r="W13" s="359"/>
      <c r="X13" s="359"/>
      <c r="Y13" s="360"/>
      <c r="Z13" s="359"/>
      <c r="AA13" s="359"/>
      <c r="AB13" s="359"/>
      <c r="AC13" s="360"/>
    </row>
    <row r="14">
      <c r="A14" s="7"/>
      <c r="B14" s="350"/>
      <c r="C14" s="350"/>
      <c r="D14" s="124"/>
      <c r="E14" s="351">
        <v>44921.0</v>
      </c>
      <c r="F14" s="387"/>
      <c r="G14" s="124"/>
      <c r="H14" s="124"/>
      <c r="I14" s="351">
        <v>44922.0</v>
      </c>
      <c r="J14" s="124"/>
      <c r="K14" s="124"/>
      <c r="L14" s="124"/>
      <c r="M14" s="351">
        <v>44923.0</v>
      </c>
      <c r="N14" s="124"/>
      <c r="O14" s="124"/>
      <c r="P14" s="124"/>
      <c r="Q14" s="351">
        <v>44924.0</v>
      </c>
      <c r="R14" s="124"/>
      <c r="S14" s="124"/>
      <c r="T14" s="124"/>
      <c r="U14" s="351">
        <v>44925.0</v>
      </c>
      <c r="V14" s="124"/>
      <c r="W14" s="124"/>
      <c r="X14" s="124"/>
      <c r="Y14" s="351">
        <v>44926.0</v>
      </c>
      <c r="Z14" s="124"/>
      <c r="AA14" s="124"/>
      <c r="AB14" s="124"/>
      <c r="AC14" s="351">
        <v>44927.0</v>
      </c>
    </row>
    <row r="15">
      <c r="A15" s="107"/>
      <c r="B15" s="26"/>
      <c r="C15" s="26"/>
      <c r="D15" s="26" t="s">
        <v>2</v>
      </c>
      <c r="E15" s="26" t="s">
        <v>3</v>
      </c>
      <c r="F15" s="26"/>
      <c r="G15" s="26"/>
      <c r="H15" s="26" t="s">
        <v>2</v>
      </c>
      <c r="I15" s="26" t="s">
        <v>7</v>
      </c>
      <c r="J15" s="26"/>
      <c r="K15" s="26"/>
      <c r="L15" s="26" t="s">
        <v>2</v>
      </c>
      <c r="M15" s="26" t="s">
        <v>8</v>
      </c>
      <c r="N15" s="26"/>
      <c r="O15" s="26"/>
      <c r="P15" s="26" t="s">
        <v>2</v>
      </c>
      <c r="Q15" s="26" t="s">
        <v>9</v>
      </c>
      <c r="R15" s="26"/>
      <c r="S15" s="26"/>
      <c r="T15" s="26" t="s">
        <v>2</v>
      </c>
      <c r="U15" s="26" t="s">
        <v>10</v>
      </c>
      <c r="V15" s="26"/>
      <c r="W15" s="26"/>
      <c r="X15" s="26" t="s">
        <v>2</v>
      </c>
      <c r="Y15" s="26" t="s">
        <v>11</v>
      </c>
      <c r="Z15" s="26"/>
      <c r="AA15" s="26"/>
      <c r="AB15" s="26" t="s">
        <v>2</v>
      </c>
      <c r="AC15" s="26" t="s">
        <v>12</v>
      </c>
    </row>
    <row r="16">
      <c r="A16" s="35" t="s">
        <v>50</v>
      </c>
      <c r="B16" s="41" t="s">
        <v>19</v>
      </c>
      <c r="C16" s="37">
        <v>44921.0</v>
      </c>
      <c r="D16" s="42" t="s">
        <v>1</v>
      </c>
      <c r="E16" s="108" t="s">
        <v>1</v>
      </c>
      <c r="F16" s="275" t="s">
        <v>22</v>
      </c>
      <c r="G16" s="37">
        <v>44922.0</v>
      </c>
      <c r="H16" s="42" t="s">
        <v>650</v>
      </c>
      <c r="I16" s="40" t="s">
        <v>23</v>
      </c>
      <c r="J16" s="38" t="s">
        <v>24</v>
      </c>
      <c r="K16" s="37">
        <v>44923.0</v>
      </c>
      <c r="L16" s="42" t="s">
        <v>91</v>
      </c>
      <c r="M16" s="108" t="s">
        <v>92</v>
      </c>
      <c r="N16" s="38" t="s">
        <v>26</v>
      </c>
      <c r="O16" s="37">
        <v>44924.0</v>
      </c>
      <c r="P16" s="42" t="s">
        <v>651</v>
      </c>
      <c r="Q16" s="108" t="s">
        <v>652</v>
      </c>
      <c r="R16" s="275" t="s">
        <v>56</v>
      </c>
      <c r="S16" s="37">
        <v>44925.0</v>
      </c>
      <c r="T16" s="42" t="s">
        <v>25</v>
      </c>
      <c r="U16" s="108" t="s">
        <v>25</v>
      </c>
      <c r="V16" s="363" t="s">
        <v>43</v>
      </c>
      <c r="W16" s="146">
        <v>44927.0</v>
      </c>
      <c r="X16" s="374" t="s">
        <v>1</v>
      </c>
      <c r="Y16" s="374" t="s">
        <v>1</v>
      </c>
      <c r="Z16" s="38" t="s">
        <v>44</v>
      </c>
      <c r="AA16" s="37">
        <v>44928.0</v>
      </c>
      <c r="AB16" s="42" t="s">
        <v>49</v>
      </c>
      <c r="AC16" s="108" t="s">
        <v>49</v>
      </c>
    </row>
    <row r="17">
      <c r="A17" s="35" t="s">
        <v>54</v>
      </c>
      <c r="B17" s="41" t="s">
        <v>19</v>
      </c>
      <c r="C17" s="37">
        <v>44921.0</v>
      </c>
      <c r="D17" s="42" t="s">
        <v>25</v>
      </c>
      <c r="E17" s="108" t="s">
        <v>25</v>
      </c>
      <c r="F17" s="371" t="s">
        <v>131</v>
      </c>
      <c r="G17" s="146">
        <v>44923.0</v>
      </c>
      <c r="H17" s="145" t="s">
        <v>499</v>
      </c>
      <c r="I17" s="40" t="s">
        <v>499</v>
      </c>
      <c r="J17" s="371" t="s">
        <v>64</v>
      </c>
      <c r="K17" s="146">
        <v>44924.0</v>
      </c>
      <c r="L17" s="145" t="s">
        <v>499</v>
      </c>
      <c r="M17" s="40" t="s">
        <v>499</v>
      </c>
      <c r="N17" s="38" t="s">
        <v>26</v>
      </c>
      <c r="O17" s="37">
        <v>44917.0</v>
      </c>
      <c r="P17" s="42" t="s">
        <v>653</v>
      </c>
      <c r="Q17" s="108" t="s">
        <v>92</v>
      </c>
      <c r="R17" s="275" t="s">
        <v>56</v>
      </c>
      <c r="S17" s="37">
        <v>44925.0</v>
      </c>
      <c r="T17" s="42" t="s">
        <v>25</v>
      </c>
      <c r="U17" s="108" t="s">
        <v>25</v>
      </c>
      <c r="V17" s="275" t="s">
        <v>57</v>
      </c>
      <c r="W17" s="37">
        <v>44926.0</v>
      </c>
      <c r="X17" s="42" t="s">
        <v>91</v>
      </c>
      <c r="Y17" s="108" t="s">
        <v>92</v>
      </c>
      <c r="Z17" s="38" t="s">
        <v>93</v>
      </c>
      <c r="AA17" s="37">
        <v>44927.0</v>
      </c>
      <c r="AB17" s="42" t="s">
        <v>499</v>
      </c>
      <c r="AC17" s="108" t="s">
        <v>654</v>
      </c>
    </row>
    <row r="18">
      <c r="A18" s="35" t="s">
        <v>88</v>
      </c>
      <c r="B18" s="41" t="s">
        <v>19</v>
      </c>
      <c r="C18" s="37">
        <v>44921.0</v>
      </c>
      <c r="D18" s="42" t="s">
        <v>91</v>
      </c>
      <c r="E18" s="108" t="s">
        <v>92</v>
      </c>
      <c r="F18" s="369" t="s">
        <v>131</v>
      </c>
      <c r="G18" s="37">
        <v>44923.0</v>
      </c>
      <c r="H18" s="42" t="s">
        <v>117</v>
      </c>
      <c r="I18" s="108" t="s">
        <v>92</v>
      </c>
      <c r="J18" s="38" t="s">
        <v>24</v>
      </c>
      <c r="K18" s="37">
        <v>44923.0</v>
      </c>
      <c r="L18" s="42" t="s">
        <v>655</v>
      </c>
      <c r="M18" s="108" t="s">
        <v>141</v>
      </c>
      <c r="N18" s="38" t="s">
        <v>26</v>
      </c>
      <c r="O18" s="37">
        <v>44924.0</v>
      </c>
      <c r="P18" s="42" t="s">
        <v>25</v>
      </c>
      <c r="Q18" s="108" t="s">
        <v>25</v>
      </c>
      <c r="R18" s="275" t="s">
        <v>56</v>
      </c>
      <c r="S18" s="37">
        <v>44925.0</v>
      </c>
      <c r="T18" s="42" t="s">
        <v>91</v>
      </c>
      <c r="U18" s="108" t="s">
        <v>92</v>
      </c>
      <c r="V18" s="275" t="s">
        <v>57</v>
      </c>
      <c r="W18" s="37">
        <v>44926.0</v>
      </c>
      <c r="X18" s="42" t="s">
        <v>25</v>
      </c>
      <c r="Y18" s="108" t="s">
        <v>25</v>
      </c>
      <c r="Z18" s="38" t="s">
        <v>93</v>
      </c>
      <c r="AA18" s="37">
        <v>44927.0</v>
      </c>
      <c r="AB18" s="42" t="s">
        <v>279</v>
      </c>
      <c r="AC18" s="108" t="s">
        <v>280</v>
      </c>
    </row>
    <row r="19">
      <c r="A19" s="116" t="s">
        <v>97</v>
      </c>
      <c r="B19" s="41" t="s">
        <v>19</v>
      </c>
      <c r="C19" s="37">
        <v>44921.0</v>
      </c>
      <c r="D19" s="42" t="s">
        <v>307</v>
      </c>
      <c r="E19" s="108" t="s">
        <v>110</v>
      </c>
      <c r="F19" s="275" t="s">
        <v>22</v>
      </c>
      <c r="G19" s="37">
        <v>44922.0</v>
      </c>
      <c r="H19" s="42" t="s">
        <v>211</v>
      </c>
      <c r="I19" s="108" t="s">
        <v>656</v>
      </c>
      <c r="J19" s="38" t="s">
        <v>24</v>
      </c>
      <c r="K19" s="37">
        <v>44923.0</v>
      </c>
      <c r="L19" s="42" t="s">
        <v>25</v>
      </c>
      <c r="M19" s="108" t="s">
        <v>25</v>
      </c>
      <c r="N19" s="38" t="s">
        <v>37</v>
      </c>
      <c r="O19" s="37">
        <v>44924.0</v>
      </c>
      <c r="P19" s="392" t="s">
        <v>137</v>
      </c>
      <c r="Q19" s="108" t="s">
        <v>138</v>
      </c>
      <c r="R19" s="38" t="s">
        <v>40</v>
      </c>
      <c r="S19" s="37">
        <v>44926.0</v>
      </c>
      <c r="T19" s="392" t="s">
        <v>105</v>
      </c>
      <c r="U19" s="108" t="s">
        <v>106</v>
      </c>
      <c r="V19" s="38" t="s">
        <v>43</v>
      </c>
      <c r="W19" s="37">
        <v>44927.0</v>
      </c>
      <c r="X19" s="392" t="s">
        <v>105</v>
      </c>
      <c r="Y19" s="108" t="s">
        <v>106</v>
      </c>
      <c r="Z19" s="38" t="s">
        <v>44</v>
      </c>
      <c r="AA19" s="37">
        <v>44928.0</v>
      </c>
      <c r="AB19" s="38" t="s">
        <v>201</v>
      </c>
      <c r="AC19" s="108" t="s">
        <v>202</v>
      </c>
    </row>
    <row r="20">
      <c r="A20" s="109" t="s">
        <v>403</v>
      </c>
      <c r="B20" s="41" t="s">
        <v>33</v>
      </c>
      <c r="C20" s="37">
        <v>44922.0</v>
      </c>
      <c r="D20" s="38" t="s">
        <v>577</v>
      </c>
      <c r="E20" s="108" t="s">
        <v>318</v>
      </c>
      <c r="F20" s="38" t="s">
        <v>46</v>
      </c>
      <c r="G20" s="37">
        <v>44923.0</v>
      </c>
      <c r="H20" s="38" t="s">
        <v>577</v>
      </c>
      <c r="I20" s="108" t="s">
        <v>318</v>
      </c>
      <c r="J20" s="38" t="s">
        <v>36</v>
      </c>
      <c r="K20" s="37">
        <v>44924.0</v>
      </c>
      <c r="L20" s="38" t="s">
        <v>25</v>
      </c>
      <c r="M20" s="108" t="s">
        <v>25</v>
      </c>
      <c r="N20" s="38" t="s">
        <v>37</v>
      </c>
      <c r="O20" s="37">
        <v>44925.0</v>
      </c>
      <c r="P20" s="38" t="s">
        <v>25</v>
      </c>
      <c r="Q20" s="108" t="s">
        <v>25</v>
      </c>
      <c r="R20" s="38" t="s">
        <v>40</v>
      </c>
      <c r="S20" s="37">
        <v>44926.0</v>
      </c>
      <c r="T20" s="38" t="s">
        <v>100</v>
      </c>
      <c r="U20" s="108" t="s">
        <v>101</v>
      </c>
      <c r="V20" s="38" t="s">
        <v>43</v>
      </c>
      <c r="W20" s="37">
        <v>44927.0</v>
      </c>
      <c r="X20" s="38" t="s">
        <v>100</v>
      </c>
      <c r="Y20" s="108" t="s">
        <v>101</v>
      </c>
      <c r="Z20" s="38" t="s">
        <v>44</v>
      </c>
      <c r="AA20" s="37">
        <v>44928.0</v>
      </c>
      <c r="AB20" s="352" t="s">
        <v>25</v>
      </c>
      <c r="AC20" s="353" t="s">
        <v>25</v>
      </c>
    </row>
    <row r="21">
      <c r="A21" s="109" t="s">
        <v>82</v>
      </c>
      <c r="B21" s="41" t="s">
        <v>33</v>
      </c>
      <c r="C21" s="37">
        <v>44922.0</v>
      </c>
      <c r="D21" s="38" t="s">
        <v>209</v>
      </c>
      <c r="E21" s="108" t="s">
        <v>210</v>
      </c>
      <c r="F21" s="38" t="s">
        <v>46</v>
      </c>
      <c r="G21" s="37">
        <v>44923.0</v>
      </c>
      <c r="H21" s="38" t="s">
        <v>25</v>
      </c>
      <c r="I21" s="108" t="s">
        <v>25</v>
      </c>
      <c r="J21" s="38" t="s">
        <v>36</v>
      </c>
      <c r="K21" s="37">
        <v>44924.0</v>
      </c>
      <c r="L21" s="38" t="s">
        <v>577</v>
      </c>
      <c r="M21" s="108" t="s">
        <v>318</v>
      </c>
      <c r="N21" s="38" t="s">
        <v>37</v>
      </c>
      <c r="O21" s="37">
        <v>44925.0</v>
      </c>
      <c r="P21" s="38" t="s">
        <v>577</v>
      </c>
      <c r="Q21" s="108" t="s">
        <v>535</v>
      </c>
      <c r="R21" s="38" t="s">
        <v>40</v>
      </c>
      <c r="S21" s="37">
        <v>44926.0</v>
      </c>
      <c r="T21" s="38" t="s">
        <v>110</v>
      </c>
      <c r="U21" s="108" t="s">
        <v>225</v>
      </c>
      <c r="V21" s="38" t="s">
        <v>43</v>
      </c>
      <c r="W21" s="37">
        <v>44927.0</v>
      </c>
      <c r="X21" s="38" t="s">
        <v>25</v>
      </c>
      <c r="Y21" s="108" t="s">
        <v>25</v>
      </c>
      <c r="Z21" s="38" t="s">
        <v>44</v>
      </c>
      <c r="AA21" s="37">
        <v>44928.0</v>
      </c>
      <c r="AB21" s="38" t="s">
        <v>201</v>
      </c>
      <c r="AC21" s="108" t="s">
        <v>202</v>
      </c>
    </row>
    <row r="22">
      <c r="A22" s="67" t="s">
        <v>69</v>
      </c>
      <c r="B22" s="41" t="s">
        <v>33</v>
      </c>
      <c r="C22" s="37">
        <v>44922.0</v>
      </c>
      <c r="D22" s="38" t="s">
        <v>25</v>
      </c>
      <c r="E22" s="108" t="s">
        <v>25</v>
      </c>
      <c r="F22" s="38" t="s">
        <v>46</v>
      </c>
      <c r="G22" s="37">
        <v>44923.0</v>
      </c>
      <c r="H22" s="38" t="s">
        <v>209</v>
      </c>
      <c r="I22" s="108" t="s">
        <v>210</v>
      </c>
      <c r="J22" s="38" t="s">
        <v>36</v>
      </c>
      <c r="K22" s="37">
        <v>44924.0</v>
      </c>
      <c r="L22" s="38" t="s">
        <v>209</v>
      </c>
      <c r="M22" s="108" t="s">
        <v>210</v>
      </c>
      <c r="N22" s="38" t="s">
        <v>37</v>
      </c>
      <c r="O22" s="37">
        <v>44925.0</v>
      </c>
      <c r="P22" s="38" t="s">
        <v>578</v>
      </c>
      <c r="Q22" s="108" t="s">
        <v>49</v>
      </c>
      <c r="R22" s="370" t="s">
        <v>40</v>
      </c>
      <c r="S22" s="37">
        <v>44926.0</v>
      </c>
      <c r="T22" s="38" t="s">
        <v>49</v>
      </c>
      <c r="U22" s="108" t="s">
        <v>49</v>
      </c>
      <c r="V22" s="38" t="s">
        <v>43</v>
      </c>
      <c r="W22" s="37">
        <v>44927.0</v>
      </c>
      <c r="X22" s="38" t="s">
        <v>593</v>
      </c>
      <c r="Y22" s="108" t="s">
        <v>49</v>
      </c>
      <c r="Z22" s="38" t="s">
        <v>44</v>
      </c>
      <c r="AA22" s="37">
        <v>44928.0</v>
      </c>
      <c r="AB22" s="352" t="s">
        <v>25</v>
      </c>
      <c r="AC22" s="353" t="s">
        <v>25</v>
      </c>
    </row>
    <row r="23">
      <c r="A23" s="368"/>
      <c r="B23" s="361"/>
      <c r="C23" s="361"/>
      <c r="D23" s="6" t="s">
        <v>23</v>
      </c>
      <c r="E23" s="4"/>
      <c r="F23" s="124"/>
      <c r="G23" s="124"/>
      <c r="H23" s="124"/>
      <c r="I23" s="124"/>
      <c r="J23" s="124"/>
      <c r="K23" s="124"/>
      <c r="L23" s="7"/>
      <c r="M23" s="124"/>
      <c r="N23" s="7"/>
      <c r="O23" s="7"/>
      <c r="P23" s="7"/>
      <c r="Q23" s="124"/>
      <c r="R23" s="7"/>
      <c r="S23" s="7"/>
      <c r="T23" s="6" t="s">
        <v>23</v>
      </c>
      <c r="U23" s="4"/>
      <c r="V23" s="7"/>
      <c r="W23" s="7"/>
      <c r="X23" s="6" t="s">
        <v>23</v>
      </c>
      <c r="Y23" s="4"/>
      <c r="Z23" s="7"/>
      <c r="AA23" s="7"/>
      <c r="AB23" s="7"/>
      <c r="AC23" s="124"/>
    </row>
    <row r="24">
      <c r="A24" s="7"/>
      <c r="B24" s="350"/>
      <c r="C24" s="350"/>
      <c r="D24" s="124"/>
      <c r="E24" s="351">
        <v>44921.0</v>
      </c>
      <c r="F24" s="387"/>
      <c r="G24" s="124"/>
      <c r="H24" s="124"/>
      <c r="I24" s="351">
        <v>44922.0</v>
      </c>
      <c r="J24" s="124"/>
      <c r="K24" s="124"/>
      <c r="L24" s="124"/>
      <c r="M24" s="351">
        <v>44923.0</v>
      </c>
      <c r="N24" s="124"/>
      <c r="O24" s="124"/>
      <c r="P24" s="124"/>
      <c r="Q24" s="351">
        <v>44924.0</v>
      </c>
      <c r="R24" s="124"/>
      <c r="S24" s="124"/>
      <c r="T24" s="124"/>
      <c r="U24" s="351">
        <v>44925.0</v>
      </c>
      <c r="V24" s="124"/>
      <c r="W24" s="124"/>
      <c r="X24" s="124"/>
      <c r="Y24" s="351">
        <v>44926.0</v>
      </c>
      <c r="Z24" s="124"/>
      <c r="AA24" s="124"/>
      <c r="AB24" s="124"/>
      <c r="AC24" s="351">
        <v>44927.0</v>
      </c>
    </row>
    <row r="25">
      <c r="A25" s="107"/>
      <c r="B25" s="26"/>
      <c r="C25" s="26"/>
      <c r="D25" s="26" t="s">
        <v>2</v>
      </c>
      <c r="E25" s="26" t="s">
        <v>7</v>
      </c>
      <c r="F25" s="26"/>
      <c r="G25" s="26"/>
      <c r="H25" s="26" t="s">
        <v>2</v>
      </c>
      <c r="I25" s="26" t="s">
        <v>7</v>
      </c>
      <c r="J25" s="26"/>
      <c r="K25" s="26"/>
      <c r="L25" s="26" t="s">
        <v>2</v>
      </c>
      <c r="M25" s="26" t="s">
        <v>8</v>
      </c>
      <c r="N25" s="26"/>
      <c r="O25" s="26"/>
      <c r="P25" s="26" t="s">
        <v>2</v>
      </c>
      <c r="Q25" s="26" t="s">
        <v>9</v>
      </c>
      <c r="R25" s="26"/>
      <c r="S25" s="26"/>
      <c r="T25" s="26" t="s">
        <v>2</v>
      </c>
      <c r="U25" s="26" t="s">
        <v>10</v>
      </c>
      <c r="V25" s="26"/>
      <c r="W25" s="26"/>
      <c r="X25" s="26" t="s">
        <v>2</v>
      </c>
      <c r="Y25" s="26" t="s">
        <v>11</v>
      </c>
      <c r="Z25" s="26"/>
      <c r="AA25" s="26"/>
      <c r="AB25" s="26" t="s">
        <v>2</v>
      </c>
      <c r="AC25" s="26" t="s">
        <v>12</v>
      </c>
    </row>
    <row r="26">
      <c r="A26" s="35" t="s">
        <v>123</v>
      </c>
      <c r="B26" s="275" t="s">
        <v>62</v>
      </c>
      <c r="C26" s="37">
        <v>44922.0</v>
      </c>
      <c r="D26" s="352" t="s">
        <v>117</v>
      </c>
      <c r="E26" s="353" t="s">
        <v>538</v>
      </c>
      <c r="F26" s="369" t="s">
        <v>131</v>
      </c>
      <c r="G26" s="37">
        <v>44923.0</v>
      </c>
      <c r="H26" s="352" t="s">
        <v>25</v>
      </c>
      <c r="I26" s="353" t="s">
        <v>25</v>
      </c>
      <c r="J26" s="369" t="s">
        <v>64</v>
      </c>
      <c r="K26" s="37">
        <v>44924.0</v>
      </c>
      <c r="L26" s="369" t="s">
        <v>117</v>
      </c>
      <c r="M26" s="354" t="s">
        <v>538</v>
      </c>
      <c r="N26" s="369" t="s">
        <v>67</v>
      </c>
      <c r="O26" s="37">
        <v>44925.0</v>
      </c>
      <c r="P26" s="369" t="s">
        <v>117</v>
      </c>
      <c r="Q26" s="354" t="s">
        <v>538</v>
      </c>
      <c r="R26" s="369" t="s">
        <v>78</v>
      </c>
      <c r="S26" s="37">
        <v>44926.0</v>
      </c>
      <c r="T26" s="369" t="s">
        <v>117</v>
      </c>
      <c r="U26" s="354" t="s">
        <v>538</v>
      </c>
      <c r="V26" s="369" t="s">
        <v>79</v>
      </c>
      <c r="W26" s="37">
        <v>44927.0</v>
      </c>
      <c r="X26" s="369" t="s">
        <v>117</v>
      </c>
      <c r="Y26" s="354" t="s">
        <v>538</v>
      </c>
      <c r="Z26" s="369" t="s">
        <v>27</v>
      </c>
      <c r="AA26" s="37">
        <v>44928.0</v>
      </c>
      <c r="AB26" s="369" t="s">
        <v>117</v>
      </c>
      <c r="AC26" s="354" t="s">
        <v>538</v>
      </c>
    </row>
    <row r="27">
      <c r="A27" s="35" t="s">
        <v>501</v>
      </c>
      <c r="B27" s="275" t="s">
        <v>62</v>
      </c>
      <c r="C27" s="37">
        <v>44922.0</v>
      </c>
      <c r="D27" s="352" t="s">
        <v>124</v>
      </c>
      <c r="E27" s="353" t="s">
        <v>125</v>
      </c>
      <c r="F27" s="369" t="s">
        <v>46</v>
      </c>
      <c r="G27" s="37">
        <v>44923.0</v>
      </c>
      <c r="H27" s="352" t="s">
        <v>25</v>
      </c>
      <c r="I27" s="353" t="s">
        <v>25</v>
      </c>
      <c r="J27" s="38" t="s">
        <v>36</v>
      </c>
      <c r="K27" s="37">
        <v>44924.0</v>
      </c>
      <c r="L27" s="352" t="s">
        <v>124</v>
      </c>
      <c r="M27" s="353" t="s">
        <v>125</v>
      </c>
      <c r="N27" s="38" t="s">
        <v>37</v>
      </c>
      <c r="O27" s="37">
        <v>44925.0</v>
      </c>
      <c r="P27" s="369" t="s">
        <v>124</v>
      </c>
      <c r="Q27" s="354" t="s">
        <v>125</v>
      </c>
      <c r="R27" s="370" t="s">
        <v>40</v>
      </c>
      <c r="S27" s="37">
        <v>44926.0</v>
      </c>
      <c r="T27" s="369" t="s">
        <v>124</v>
      </c>
      <c r="U27" s="354" t="s">
        <v>125</v>
      </c>
      <c r="V27" s="370" t="s">
        <v>43</v>
      </c>
      <c r="W27" s="37">
        <v>44927.0</v>
      </c>
      <c r="X27" s="369" t="s">
        <v>124</v>
      </c>
      <c r="Y27" s="354" t="s">
        <v>125</v>
      </c>
      <c r="Z27" s="38" t="s">
        <v>44</v>
      </c>
      <c r="AA27" s="37">
        <v>44928.0</v>
      </c>
      <c r="AB27" s="369" t="s">
        <v>124</v>
      </c>
      <c r="AC27" s="354" t="s">
        <v>125</v>
      </c>
    </row>
    <row r="28" ht="19.5" customHeight="1">
      <c r="A28" s="35" t="s">
        <v>50</v>
      </c>
      <c r="B28" s="134"/>
      <c r="C28" s="45"/>
      <c r="D28" s="381"/>
      <c r="E28" s="381"/>
      <c r="F28" s="371" t="s">
        <v>46</v>
      </c>
      <c r="G28" s="146">
        <v>44923.0</v>
      </c>
      <c r="H28" s="371" t="s">
        <v>117</v>
      </c>
      <c r="I28" s="371" t="s">
        <v>538</v>
      </c>
      <c r="J28" s="1"/>
      <c r="K28" s="45"/>
      <c r="L28" s="381"/>
      <c r="M28" s="381"/>
    </row>
    <row r="29" ht="19.5" customHeight="1">
      <c r="A29" s="35" t="s">
        <v>45</v>
      </c>
      <c r="B29" s="134"/>
      <c r="C29" s="45"/>
      <c r="D29" s="381"/>
      <c r="E29" s="381"/>
      <c r="F29" s="371" t="s">
        <v>46</v>
      </c>
      <c r="G29" s="146">
        <v>44923.0</v>
      </c>
      <c r="H29" s="371" t="s">
        <v>124</v>
      </c>
      <c r="I29" s="371" t="s">
        <v>125</v>
      </c>
    </row>
    <row r="30" ht="19.5" customHeight="1">
      <c r="A30" s="368"/>
      <c r="B30" s="361"/>
      <c r="C30" s="361"/>
      <c r="D30" s="140"/>
      <c r="E30" s="140"/>
      <c r="F30" s="124"/>
      <c r="G30" s="124"/>
      <c r="H30" s="124"/>
      <c r="I30" s="124"/>
    </row>
    <row r="31" ht="19.5" customHeight="1">
      <c r="A31" s="368"/>
      <c r="B31" s="361"/>
      <c r="C31" s="361"/>
      <c r="D31" s="6" t="s">
        <v>579</v>
      </c>
      <c r="E31" s="4"/>
      <c r="F31" s="124"/>
      <c r="G31" s="124"/>
      <c r="H31" s="124"/>
      <c r="I31" s="124"/>
    </row>
    <row r="32">
      <c r="A32" s="7"/>
      <c r="B32" s="350"/>
      <c r="C32" s="350"/>
      <c r="D32" s="124"/>
      <c r="E32" s="351">
        <v>44921.0</v>
      </c>
      <c r="F32" s="387"/>
      <c r="G32" s="124"/>
      <c r="H32" s="124"/>
      <c r="I32" s="351">
        <v>44922.0</v>
      </c>
      <c r="J32" s="124"/>
      <c r="K32" s="124"/>
      <c r="L32" s="124"/>
      <c r="M32" s="351">
        <v>44923.0</v>
      </c>
      <c r="N32" s="124"/>
      <c r="O32" s="124"/>
      <c r="P32" s="124"/>
      <c r="Q32" s="351">
        <v>44924.0</v>
      </c>
      <c r="R32" s="124"/>
      <c r="S32" s="124"/>
      <c r="T32" s="124"/>
      <c r="U32" s="351">
        <v>44925.0</v>
      </c>
      <c r="V32" s="124"/>
      <c r="W32" s="124"/>
      <c r="X32" s="124"/>
      <c r="Y32" s="351">
        <v>44926.0</v>
      </c>
      <c r="Z32" s="124"/>
      <c r="AA32" s="124"/>
      <c r="AB32" s="124"/>
      <c r="AC32" s="351">
        <v>44927.0</v>
      </c>
    </row>
    <row r="33">
      <c r="A33" s="107"/>
      <c r="B33" s="26"/>
      <c r="C33" s="26"/>
      <c r="D33" s="26" t="s">
        <v>2</v>
      </c>
      <c r="E33" s="26" t="s">
        <v>7</v>
      </c>
      <c r="F33" s="26"/>
      <c r="G33" s="26"/>
      <c r="H33" s="26" t="s">
        <v>2</v>
      </c>
      <c r="I33" s="26" t="s">
        <v>7</v>
      </c>
    </row>
    <row r="34">
      <c r="A34" s="67" t="s">
        <v>69</v>
      </c>
      <c r="B34" s="41" t="s">
        <v>33</v>
      </c>
      <c r="C34" s="37">
        <v>44922.0</v>
      </c>
      <c r="D34" s="38" t="s">
        <v>25</v>
      </c>
      <c r="E34" s="108" t="s">
        <v>25</v>
      </c>
      <c r="F34" s="38" t="s">
        <v>46</v>
      </c>
      <c r="G34" s="37">
        <v>44923.0</v>
      </c>
      <c r="H34" s="369" t="s">
        <v>31</v>
      </c>
      <c r="I34" s="354" t="s">
        <v>31</v>
      </c>
      <c r="J34" s="38" t="s">
        <v>36</v>
      </c>
      <c r="K34" s="37">
        <v>44924.0</v>
      </c>
      <c r="L34" s="369" t="s">
        <v>31</v>
      </c>
      <c r="M34" s="354" t="s">
        <v>31</v>
      </c>
      <c r="N34" s="38" t="s">
        <v>37</v>
      </c>
      <c r="O34" s="37">
        <v>44925.0</v>
      </c>
      <c r="P34" s="369" t="s">
        <v>580</v>
      </c>
      <c r="Q34" s="354" t="s">
        <v>138</v>
      </c>
      <c r="R34" s="370" t="s">
        <v>40</v>
      </c>
      <c r="S34" s="37">
        <v>44926.0</v>
      </c>
      <c r="T34" s="369" t="s">
        <v>581</v>
      </c>
      <c r="U34" s="1" t="s">
        <v>106</v>
      </c>
      <c r="V34" s="370" t="s">
        <v>43</v>
      </c>
      <c r="W34" s="37">
        <v>44927.0</v>
      </c>
      <c r="X34" s="369" t="s">
        <v>581</v>
      </c>
      <c r="Y34" s="1" t="s">
        <v>106</v>
      </c>
      <c r="Z34" s="38" t="s">
        <v>44</v>
      </c>
      <c r="AA34" s="37">
        <v>44928.0</v>
      </c>
      <c r="AB34" s="352" t="s">
        <v>25</v>
      </c>
      <c r="AC34" s="381" t="s">
        <v>25</v>
      </c>
    </row>
    <row r="35">
      <c r="A35" s="393" t="s">
        <v>45</v>
      </c>
      <c r="B35" s="60"/>
      <c r="C35" s="45"/>
      <c r="D35" s="39"/>
      <c r="E35" s="39"/>
      <c r="F35" s="394"/>
      <c r="G35" s="394"/>
      <c r="H35" s="394"/>
      <c r="I35" s="394"/>
      <c r="J35" s="40" t="s">
        <v>36</v>
      </c>
      <c r="K35" s="146">
        <v>44924.0</v>
      </c>
      <c r="L35" s="371" t="s">
        <v>580</v>
      </c>
      <c r="M35" s="371" t="s">
        <v>138</v>
      </c>
      <c r="N35" s="395"/>
      <c r="O35" s="396"/>
      <c r="P35" s="397"/>
      <c r="Q35" s="397"/>
      <c r="R35" s="394"/>
      <c r="S35" s="394"/>
      <c r="T35" s="394"/>
      <c r="U35" s="394"/>
      <c r="V35" s="394"/>
      <c r="W35" s="394"/>
      <c r="X35" s="394"/>
      <c r="Y35" s="394"/>
      <c r="Z35" s="394"/>
      <c r="AA35" s="394"/>
      <c r="AB35" s="394"/>
      <c r="AC35" s="398"/>
    </row>
    <row r="36">
      <c r="A36" s="399" t="s">
        <v>176</v>
      </c>
      <c r="D36" s="68"/>
      <c r="J36" s="70"/>
      <c r="K36" s="71"/>
      <c r="L36" s="51"/>
      <c r="M36" s="51"/>
      <c r="N36" s="70"/>
      <c r="O36" s="68"/>
      <c r="P36" s="51"/>
      <c r="Q36" s="51"/>
      <c r="Z36" s="38" t="s">
        <v>44</v>
      </c>
      <c r="AA36" s="37">
        <v>44928.0</v>
      </c>
      <c r="AB36" s="369" t="s">
        <v>581</v>
      </c>
      <c r="AC36" s="1" t="s">
        <v>106</v>
      </c>
    </row>
    <row r="37">
      <c r="A37" s="68"/>
      <c r="D37" s="68"/>
      <c r="J37" s="70"/>
      <c r="K37" s="71"/>
      <c r="L37" s="51"/>
      <c r="M37" s="51"/>
      <c r="N37" s="70"/>
      <c r="O37" s="68"/>
      <c r="P37" s="51"/>
      <c r="Q37" s="51"/>
    </row>
    <row r="38">
      <c r="A38" s="68" t="s">
        <v>45</v>
      </c>
      <c r="J38" s="70"/>
      <c r="K38" s="71"/>
      <c r="L38" s="51"/>
      <c r="M38" s="51"/>
      <c r="N38" s="70"/>
      <c r="O38" s="68" t="s">
        <v>0</v>
      </c>
      <c r="P38" s="51"/>
      <c r="Q38" s="51"/>
    </row>
    <row r="39">
      <c r="A39" s="68" t="s">
        <v>18</v>
      </c>
    </row>
    <row r="40">
      <c r="A40" s="68" t="s">
        <v>52</v>
      </c>
    </row>
    <row r="41">
      <c r="A41" s="68" t="s">
        <v>176</v>
      </c>
    </row>
    <row r="42">
      <c r="A42" s="68" t="s">
        <v>54</v>
      </c>
      <c r="Y42" s="373"/>
      <c r="Z42" s="373"/>
    </row>
    <row r="43">
      <c r="A43" s="68" t="s">
        <v>88</v>
      </c>
    </row>
    <row r="44">
      <c r="A44" s="152" t="s">
        <v>403</v>
      </c>
      <c r="B44" s="153"/>
      <c r="C44" s="153"/>
      <c r="D44" s="152"/>
      <c r="E44" s="153"/>
      <c r="F44" s="153"/>
    </row>
    <row r="45">
      <c r="A45" s="152" t="s">
        <v>82</v>
      </c>
      <c r="B45" s="153"/>
      <c r="C45" s="153"/>
      <c r="D45" s="152"/>
      <c r="E45" s="153"/>
      <c r="F45" s="153"/>
    </row>
    <row r="46">
      <c r="A46" s="152" t="s">
        <v>97</v>
      </c>
      <c r="B46" s="153"/>
      <c r="C46" s="153"/>
      <c r="D46" s="152"/>
      <c r="E46" s="153"/>
      <c r="F46" s="153"/>
    </row>
    <row r="47">
      <c r="A47" s="152" t="s">
        <v>123</v>
      </c>
      <c r="B47" s="153"/>
      <c r="C47" s="153"/>
      <c r="D47" s="152"/>
      <c r="E47" s="236"/>
      <c r="F47" s="153"/>
    </row>
    <row r="48">
      <c r="A48" s="152" t="s">
        <v>501</v>
      </c>
      <c r="B48" s="153"/>
      <c r="C48" s="153"/>
      <c r="D48" s="152"/>
      <c r="E48" s="236"/>
      <c r="F48" s="153"/>
    </row>
    <row r="49">
      <c r="A49" s="152" t="s">
        <v>69</v>
      </c>
      <c r="B49" s="153"/>
      <c r="C49" s="153"/>
      <c r="D49" s="152"/>
      <c r="E49" s="236"/>
      <c r="F49" s="153"/>
    </row>
    <row r="50">
      <c r="A50" s="152"/>
      <c r="B50" s="153"/>
      <c r="C50" s="153"/>
      <c r="D50" s="152"/>
      <c r="E50" s="136"/>
      <c r="F50" s="117"/>
    </row>
    <row r="51">
      <c r="A51" s="153"/>
      <c r="B51" s="153"/>
      <c r="C51" s="153"/>
      <c r="D51" s="153"/>
      <c r="E51" s="136"/>
      <c r="F51" s="117"/>
    </row>
    <row r="52">
      <c r="A52" s="153"/>
      <c r="B52" s="153"/>
      <c r="C52" s="153"/>
      <c r="D52" s="153" t="s">
        <v>1</v>
      </c>
      <c r="E52" s="136">
        <v>53.0</v>
      </c>
      <c r="F52" s="117"/>
    </row>
    <row r="53">
      <c r="A53" s="153"/>
      <c r="B53" s="153"/>
      <c r="C53" s="153"/>
      <c r="D53" s="153" t="s">
        <v>547</v>
      </c>
      <c r="E53" s="136"/>
      <c r="F53" s="153"/>
    </row>
    <row r="54">
      <c r="A54" s="153"/>
      <c r="B54" s="153"/>
      <c r="C54" s="153"/>
      <c r="D54" s="153" t="s">
        <v>31</v>
      </c>
      <c r="E54" s="152"/>
      <c r="F54" s="153"/>
    </row>
    <row r="55">
      <c r="A55" s="153"/>
      <c r="B55" s="153"/>
      <c r="C55" s="153"/>
      <c r="D55" s="153" t="s">
        <v>23</v>
      </c>
      <c r="E55" s="136">
        <v>73.5</v>
      </c>
      <c r="F55" s="153"/>
    </row>
    <row r="56">
      <c r="A56" s="153"/>
      <c r="B56" s="153"/>
      <c r="C56" s="153"/>
      <c r="D56" s="152" t="s">
        <v>49</v>
      </c>
      <c r="E56" s="153"/>
      <c r="F56" s="153"/>
    </row>
  </sheetData>
  <mergeCells count="10">
    <mergeCell ref="T23:U23"/>
    <mergeCell ref="X23:Y23"/>
    <mergeCell ref="D1:E1"/>
    <mergeCell ref="T1:U1"/>
    <mergeCell ref="D8:E8"/>
    <mergeCell ref="T8:U8"/>
    <mergeCell ref="D13:E13"/>
    <mergeCell ref="T13:U13"/>
    <mergeCell ref="D23:E23"/>
    <mergeCell ref="D31:E3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44928.0</v>
      </c>
      <c r="F2" s="387"/>
      <c r="G2" s="124"/>
      <c r="H2" s="124"/>
      <c r="I2" s="351">
        <v>44929.0</v>
      </c>
      <c r="J2" s="124"/>
      <c r="K2" s="124"/>
      <c r="L2" s="124"/>
      <c r="M2" s="351">
        <v>44930.0</v>
      </c>
      <c r="N2" s="124"/>
      <c r="O2" s="124"/>
      <c r="P2" s="124"/>
      <c r="Q2" s="351">
        <v>44931.0</v>
      </c>
      <c r="R2" s="124"/>
      <c r="S2" s="124"/>
      <c r="T2" s="124"/>
      <c r="U2" s="351">
        <v>44932.0</v>
      </c>
      <c r="V2" s="124"/>
      <c r="W2" s="124"/>
      <c r="X2" s="124"/>
      <c r="Y2" s="351">
        <v>44933.0</v>
      </c>
      <c r="Z2" s="124"/>
      <c r="AA2" s="124"/>
      <c r="AB2" s="124"/>
      <c r="AC2" s="351">
        <v>44934.0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44928.0</v>
      </c>
      <c r="D4" s="352" t="s">
        <v>25</v>
      </c>
      <c r="E4" s="353" t="s">
        <v>25</v>
      </c>
      <c r="F4" s="275" t="s">
        <v>22</v>
      </c>
      <c r="G4" s="37">
        <v>44929.0</v>
      </c>
      <c r="H4" s="352" t="s">
        <v>572</v>
      </c>
      <c r="I4" s="353" t="s">
        <v>524</v>
      </c>
      <c r="J4" s="38" t="s">
        <v>24</v>
      </c>
      <c r="K4" s="37">
        <v>44930.0</v>
      </c>
      <c r="L4" s="352" t="s">
        <v>572</v>
      </c>
      <c r="M4" s="353" t="s">
        <v>524</v>
      </c>
      <c r="N4" s="275" t="s">
        <v>26</v>
      </c>
      <c r="O4" s="37">
        <v>44931.0</v>
      </c>
      <c r="P4" s="352" t="s">
        <v>481</v>
      </c>
      <c r="Q4" s="354" t="s">
        <v>526</v>
      </c>
      <c r="R4" s="275" t="s">
        <v>56</v>
      </c>
      <c r="S4" s="37">
        <v>44932.0</v>
      </c>
      <c r="T4" s="352" t="s">
        <v>481</v>
      </c>
      <c r="U4" s="354" t="s">
        <v>526</v>
      </c>
      <c r="V4" s="275" t="s">
        <v>57</v>
      </c>
      <c r="W4" s="37">
        <v>44933.0</v>
      </c>
      <c r="X4" s="352" t="s">
        <v>25</v>
      </c>
      <c r="Y4" s="353" t="s">
        <v>25</v>
      </c>
      <c r="Z4" s="275" t="s">
        <v>93</v>
      </c>
      <c r="AA4" s="37">
        <v>44934.0</v>
      </c>
      <c r="AB4" s="352" t="s">
        <v>25</v>
      </c>
      <c r="AC4" s="353" t="s">
        <v>25</v>
      </c>
    </row>
    <row r="5">
      <c r="A5" s="35" t="s">
        <v>45</v>
      </c>
      <c r="B5" s="275" t="s">
        <v>33</v>
      </c>
      <c r="C5" s="37">
        <v>44929.0</v>
      </c>
      <c r="D5" s="352" t="s">
        <v>25</v>
      </c>
      <c r="E5" s="353" t="s">
        <v>25</v>
      </c>
      <c r="F5" s="363" t="s">
        <v>46</v>
      </c>
      <c r="G5" s="146">
        <v>44930.0</v>
      </c>
      <c r="H5" s="145" t="s">
        <v>23</v>
      </c>
      <c r="I5" s="40" t="s">
        <v>23</v>
      </c>
      <c r="J5" s="40" t="s">
        <v>36</v>
      </c>
      <c r="K5" s="146">
        <v>44931.0</v>
      </c>
      <c r="L5" s="145" t="s">
        <v>23</v>
      </c>
      <c r="M5" s="40" t="s">
        <v>23</v>
      </c>
      <c r="N5" s="275" t="s">
        <v>37</v>
      </c>
      <c r="O5" s="37">
        <v>44932.0</v>
      </c>
      <c r="P5" s="352" t="s">
        <v>573</v>
      </c>
      <c r="Q5" s="388" t="s">
        <v>466</v>
      </c>
      <c r="R5" s="275" t="s">
        <v>40</v>
      </c>
      <c r="S5" s="37">
        <v>44933.0</v>
      </c>
      <c r="T5" s="352" t="s">
        <v>489</v>
      </c>
      <c r="U5" s="388" t="s">
        <v>642</v>
      </c>
      <c r="V5" s="275" t="s">
        <v>43</v>
      </c>
      <c r="W5" s="37">
        <v>44934.0</v>
      </c>
      <c r="X5" s="352" t="s">
        <v>489</v>
      </c>
      <c r="Y5" s="388" t="s">
        <v>642</v>
      </c>
      <c r="Z5" s="275" t="s">
        <v>44</v>
      </c>
      <c r="AA5" s="37">
        <v>44935.0</v>
      </c>
      <c r="AB5" s="352" t="s">
        <v>25</v>
      </c>
      <c r="AC5" s="353" t="s">
        <v>25</v>
      </c>
    </row>
    <row r="6">
      <c r="A6" s="355" t="s">
        <v>50</v>
      </c>
      <c r="B6" s="363" t="s">
        <v>19</v>
      </c>
      <c r="C6" s="146">
        <v>44928.0</v>
      </c>
      <c r="D6" s="374" t="s">
        <v>572</v>
      </c>
      <c r="E6" s="374" t="s">
        <v>524</v>
      </c>
      <c r="F6" s="124"/>
      <c r="G6" s="124"/>
      <c r="I6" s="377"/>
      <c r="J6" s="377"/>
      <c r="K6" s="124"/>
      <c r="L6" s="7"/>
      <c r="M6" s="124"/>
      <c r="N6" s="7"/>
      <c r="O6" s="7"/>
      <c r="P6" s="381"/>
      <c r="Q6" s="365"/>
      <c r="R6" s="7"/>
      <c r="S6" s="7"/>
      <c r="T6" s="140"/>
      <c r="U6" s="139"/>
      <c r="V6" s="363" t="s">
        <v>57</v>
      </c>
      <c r="W6" s="146">
        <v>44933.0</v>
      </c>
      <c r="X6" s="374" t="s">
        <v>481</v>
      </c>
      <c r="Y6" s="371" t="s">
        <v>526</v>
      </c>
      <c r="Z6" s="7"/>
      <c r="AA6" s="7"/>
      <c r="AB6" s="7"/>
      <c r="AC6" s="124"/>
    </row>
    <row r="7">
      <c r="A7" s="356"/>
      <c r="B7" s="357"/>
      <c r="C7" s="357"/>
      <c r="D7" s="140"/>
      <c r="E7" s="140"/>
      <c r="F7" s="124"/>
      <c r="G7" s="124"/>
      <c r="I7" s="377"/>
      <c r="J7" s="377"/>
      <c r="K7" s="124"/>
      <c r="L7" s="7"/>
      <c r="M7" s="124"/>
      <c r="N7" s="7"/>
      <c r="O7" s="7"/>
      <c r="P7" s="381"/>
      <c r="Q7" s="365"/>
      <c r="R7" s="7"/>
      <c r="S7" s="7"/>
      <c r="T7" s="140"/>
      <c r="U7" s="139"/>
      <c r="V7" s="7"/>
      <c r="W7" s="7"/>
      <c r="X7" s="7"/>
      <c r="Y7" s="124"/>
      <c r="Z7" s="7"/>
      <c r="AA7" s="7"/>
      <c r="AB7" s="7"/>
      <c r="AC7" s="124"/>
    </row>
    <row r="8">
      <c r="A8" s="356"/>
      <c r="B8" s="357"/>
      <c r="C8" s="357"/>
      <c r="D8" s="6" t="s">
        <v>499</v>
      </c>
      <c r="E8" s="4"/>
      <c r="F8" s="124"/>
      <c r="G8" s="124"/>
      <c r="I8" s="377"/>
      <c r="J8" s="377"/>
      <c r="K8" s="124"/>
      <c r="L8" s="7"/>
      <c r="M8" s="124"/>
      <c r="N8" s="7"/>
      <c r="O8" s="7"/>
      <c r="P8" s="381"/>
      <c r="Q8" s="354"/>
      <c r="R8" s="7"/>
      <c r="S8" s="7"/>
      <c r="T8" s="6" t="s">
        <v>499</v>
      </c>
      <c r="U8" s="4"/>
      <c r="V8" s="7"/>
      <c r="W8" s="7"/>
      <c r="X8" s="7"/>
      <c r="Y8" s="124"/>
      <c r="Z8" s="7"/>
      <c r="AA8" s="7"/>
      <c r="AB8" s="7"/>
      <c r="AC8" s="124"/>
    </row>
    <row r="9">
      <c r="A9" s="7"/>
      <c r="B9" s="350"/>
      <c r="C9" s="350"/>
      <c r="D9" s="124"/>
      <c r="E9" s="351">
        <v>44928.0</v>
      </c>
      <c r="F9" s="387"/>
      <c r="G9" s="124"/>
      <c r="H9" s="124"/>
      <c r="I9" s="351">
        <v>44929.0</v>
      </c>
      <c r="J9" s="124"/>
      <c r="K9" s="124"/>
      <c r="L9" s="124"/>
      <c r="M9" s="351">
        <v>44930.0</v>
      </c>
      <c r="N9" s="124"/>
      <c r="O9" s="124"/>
      <c r="P9" s="124"/>
      <c r="Q9" s="351">
        <v>44931.0</v>
      </c>
      <c r="R9" s="124"/>
      <c r="S9" s="124"/>
      <c r="T9" s="124"/>
      <c r="U9" s="351">
        <v>44932.0</v>
      </c>
      <c r="V9" s="124"/>
      <c r="W9" s="124"/>
      <c r="X9" s="124"/>
      <c r="Y9" s="351">
        <v>44933.0</v>
      </c>
      <c r="Z9" s="124"/>
      <c r="AA9" s="124"/>
      <c r="AB9" s="124"/>
      <c r="AC9" s="351">
        <v>44934.0</v>
      </c>
    </row>
    <row r="10">
      <c r="A10" s="123"/>
      <c r="B10" s="25"/>
      <c r="C10" s="25"/>
      <c r="D10" s="26" t="s">
        <v>2</v>
      </c>
      <c r="E10" s="26" t="s">
        <v>3</v>
      </c>
      <c r="F10" s="26"/>
      <c r="G10" s="26"/>
      <c r="H10" s="26" t="s">
        <v>2</v>
      </c>
      <c r="I10" s="26" t="s">
        <v>7</v>
      </c>
      <c r="J10" s="26"/>
      <c r="K10" s="26"/>
      <c r="L10" s="26" t="s">
        <v>2</v>
      </c>
      <c r="M10" s="26" t="s">
        <v>8</v>
      </c>
      <c r="N10" s="26"/>
      <c r="O10" s="26"/>
      <c r="P10" s="26" t="s">
        <v>2</v>
      </c>
      <c r="Q10" s="26" t="s">
        <v>9</v>
      </c>
      <c r="R10" s="26"/>
      <c r="S10" s="26"/>
      <c r="T10" s="26" t="s">
        <v>2</v>
      </c>
      <c r="U10" s="26" t="s">
        <v>10</v>
      </c>
      <c r="V10" s="26"/>
      <c r="W10" s="26"/>
      <c r="X10" s="26" t="s">
        <v>2</v>
      </c>
      <c r="Y10" s="26" t="s">
        <v>11</v>
      </c>
      <c r="Z10" s="26"/>
      <c r="AA10" s="26"/>
      <c r="AB10" s="26" t="s">
        <v>2</v>
      </c>
      <c r="AC10" s="26" t="s">
        <v>12</v>
      </c>
    </row>
    <row r="11">
      <c r="A11" s="35" t="s">
        <v>52</v>
      </c>
      <c r="B11" s="275" t="s">
        <v>62</v>
      </c>
      <c r="C11" s="37">
        <v>44929.0</v>
      </c>
      <c r="D11" s="42" t="s">
        <v>25</v>
      </c>
      <c r="E11" s="353" t="s">
        <v>25</v>
      </c>
      <c r="F11" s="369" t="s">
        <v>131</v>
      </c>
      <c r="G11" s="37">
        <v>44930.0</v>
      </c>
      <c r="H11" s="42" t="s">
        <v>25</v>
      </c>
      <c r="I11" s="353" t="s">
        <v>25</v>
      </c>
      <c r="J11" s="369" t="s">
        <v>36</v>
      </c>
      <c r="K11" s="37">
        <v>44931.0</v>
      </c>
      <c r="L11" s="42" t="s">
        <v>288</v>
      </c>
      <c r="M11" s="353" t="s">
        <v>649</v>
      </c>
      <c r="N11" s="275" t="s">
        <v>37</v>
      </c>
      <c r="O11" s="37">
        <v>44932.0</v>
      </c>
      <c r="P11" s="38" t="s">
        <v>285</v>
      </c>
      <c r="Q11" s="39" t="s">
        <v>657</v>
      </c>
      <c r="R11" s="369" t="s">
        <v>78</v>
      </c>
      <c r="S11" s="37">
        <v>44933.0</v>
      </c>
      <c r="T11" s="38" t="s">
        <v>65</v>
      </c>
      <c r="U11" s="39" t="s">
        <v>66</v>
      </c>
      <c r="V11" s="369" t="s">
        <v>79</v>
      </c>
      <c r="W11" s="37">
        <v>44934.0</v>
      </c>
      <c r="X11" s="38" t="s">
        <v>25</v>
      </c>
      <c r="Y11" s="39" t="s">
        <v>25</v>
      </c>
      <c r="Z11" s="38" t="s">
        <v>27</v>
      </c>
      <c r="AA11" s="37">
        <v>44935.0</v>
      </c>
      <c r="AB11" s="38" t="s">
        <v>65</v>
      </c>
      <c r="AC11" s="381" t="s">
        <v>66</v>
      </c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105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44928.0</v>
      </c>
      <c r="F13" s="387"/>
      <c r="G13" s="124"/>
      <c r="H13" s="124"/>
      <c r="I13" s="351">
        <v>44929.0</v>
      </c>
      <c r="J13" s="124"/>
      <c r="K13" s="124"/>
      <c r="L13" s="124"/>
      <c r="M13" s="351">
        <v>44930.0</v>
      </c>
      <c r="N13" s="124"/>
      <c r="O13" s="124"/>
      <c r="P13" s="124"/>
      <c r="Q13" s="351">
        <v>44931.0</v>
      </c>
      <c r="R13" s="124"/>
      <c r="S13" s="124"/>
      <c r="T13" s="124"/>
      <c r="U13" s="351">
        <v>44932.0</v>
      </c>
      <c r="V13" s="124"/>
      <c r="W13" s="124"/>
      <c r="X13" s="124"/>
      <c r="Y13" s="351">
        <v>44933.0</v>
      </c>
      <c r="Z13" s="124"/>
      <c r="AA13" s="124"/>
      <c r="AB13" s="124"/>
      <c r="AC13" s="351">
        <v>44934.0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50</v>
      </c>
      <c r="B15" s="41" t="s">
        <v>19</v>
      </c>
      <c r="C15" s="37">
        <v>44928.0</v>
      </c>
      <c r="D15" s="38" t="s">
        <v>322</v>
      </c>
      <c r="E15" s="40" t="s">
        <v>1</v>
      </c>
      <c r="F15" s="371" t="s">
        <v>46</v>
      </c>
      <c r="G15" s="146">
        <v>44930.0</v>
      </c>
      <c r="H15" s="40" t="s">
        <v>23</v>
      </c>
      <c r="I15" s="40" t="s">
        <v>23</v>
      </c>
      <c r="J15" s="38" t="s">
        <v>24</v>
      </c>
      <c r="K15" s="37">
        <v>44930.0</v>
      </c>
      <c r="L15" s="42" t="s">
        <v>651</v>
      </c>
      <c r="M15" s="108" t="s">
        <v>218</v>
      </c>
      <c r="N15" s="38" t="s">
        <v>26</v>
      </c>
      <c r="O15" s="37">
        <v>44931.0</v>
      </c>
      <c r="P15" s="42" t="s">
        <v>25</v>
      </c>
      <c r="Q15" s="108" t="s">
        <v>25</v>
      </c>
      <c r="R15" s="275" t="s">
        <v>56</v>
      </c>
      <c r="S15" s="37">
        <v>44932.0</v>
      </c>
      <c r="T15" s="42" t="s">
        <v>25</v>
      </c>
      <c r="U15" s="108" t="s">
        <v>25</v>
      </c>
      <c r="V15" s="363" t="s">
        <v>57</v>
      </c>
      <c r="W15" s="146">
        <v>44934.0</v>
      </c>
      <c r="X15" s="145" t="s">
        <v>1</v>
      </c>
      <c r="Y15" s="40" t="s">
        <v>1</v>
      </c>
      <c r="Z15" s="275" t="s">
        <v>93</v>
      </c>
      <c r="AA15" s="37">
        <v>44934.0</v>
      </c>
      <c r="AB15" s="352" t="s">
        <v>25</v>
      </c>
      <c r="AC15" s="353" t="s">
        <v>25</v>
      </c>
    </row>
    <row r="16">
      <c r="A16" s="35" t="s">
        <v>54</v>
      </c>
      <c r="B16" s="41" t="s">
        <v>19</v>
      </c>
      <c r="C16" s="37">
        <v>44928.0</v>
      </c>
      <c r="D16" s="42" t="s">
        <v>650</v>
      </c>
      <c r="E16" s="40" t="s">
        <v>23</v>
      </c>
      <c r="F16" s="275" t="s">
        <v>22</v>
      </c>
      <c r="G16" s="37">
        <v>44929.0</v>
      </c>
      <c r="H16" s="42" t="s">
        <v>279</v>
      </c>
      <c r="I16" s="108" t="s">
        <v>280</v>
      </c>
      <c r="J16" s="38" t="s">
        <v>24</v>
      </c>
      <c r="K16" s="37">
        <v>44930.0</v>
      </c>
      <c r="L16" s="42" t="s">
        <v>279</v>
      </c>
      <c r="M16" s="108" t="s">
        <v>280</v>
      </c>
      <c r="N16" s="38" t="s">
        <v>26</v>
      </c>
      <c r="O16" s="37">
        <v>44931.0</v>
      </c>
      <c r="P16" s="42" t="s">
        <v>279</v>
      </c>
      <c r="Q16" s="108" t="s">
        <v>280</v>
      </c>
      <c r="R16" s="275" t="s">
        <v>56</v>
      </c>
      <c r="S16" s="37">
        <v>44932.0</v>
      </c>
      <c r="T16" s="42" t="s">
        <v>25</v>
      </c>
      <c r="U16" s="108" t="s">
        <v>25</v>
      </c>
      <c r="V16" s="275" t="s">
        <v>57</v>
      </c>
      <c r="W16" s="37">
        <v>44933.0</v>
      </c>
      <c r="X16" s="42" t="s">
        <v>25</v>
      </c>
      <c r="Y16" s="108" t="s">
        <v>25</v>
      </c>
      <c r="Z16" s="38" t="s">
        <v>93</v>
      </c>
      <c r="AA16" s="37">
        <v>44934.0</v>
      </c>
      <c r="AB16" s="42" t="s">
        <v>279</v>
      </c>
      <c r="AC16" s="108" t="s">
        <v>280</v>
      </c>
    </row>
    <row r="17">
      <c r="A17" s="35" t="s">
        <v>88</v>
      </c>
      <c r="B17" s="41" t="s">
        <v>19</v>
      </c>
      <c r="C17" s="37">
        <v>44928.0</v>
      </c>
      <c r="D17" s="42" t="s">
        <v>117</v>
      </c>
      <c r="E17" s="108" t="s">
        <v>118</v>
      </c>
      <c r="F17" s="275" t="s">
        <v>22</v>
      </c>
      <c r="G17" s="37">
        <v>44929.0</v>
      </c>
      <c r="H17" s="42" t="s">
        <v>25</v>
      </c>
      <c r="I17" s="108" t="s">
        <v>25</v>
      </c>
      <c r="J17" s="38" t="s">
        <v>24</v>
      </c>
      <c r="K17" s="37">
        <v>44930.0</v>
      </c>
      <c r="L17" s="42" t="s">
        <v>25</v>
      </c>
      <c r="M17" s="108" t="s">
        <v>25</v>
      </c>
      <c r="N17" s="38" t="s">
        <v>26</v>
      </c>
      <c r="O17" s="37">
        <v>44932.0</v>
      </c>
      <c r="P17" s="42" t="s">
        <v>651</v>
      </c>
      <c r="Q17" s="108" t="s">
        <v>218</v>
      </c>
      <c r="R17" s="275" t="s">
        <v>56</v>
      </c>
      <c r="S17" s="37">
        <v>44932.0</v>
      </c>
      <c r="T17" s="42" t="s">
        <v>91</v>
      </c>
      <c r="U17" s="108" t="s">
        <v>92</v>
      </c>
      <c r="V17" s="275" t="s">
        <v>57</v>
      </c>
      <c r="W17" s="37">
        <v>44933.0</v>
      </c>
      <c r="X17" s="42" t="s">
        <v>91</v>
      </c>
      <c r="Y17" s="108" t="s">
        <v>92</v>
      </c>
      <c r="Z17" s="38" t="s">
        <v>93</v>
      </c>
      <c r="AA17" s="37">
        <v>44934.0</v>
      </c>
      <c r="AB17" s="42" t="s">
        <v>25</v>
      </c>
      <c r="AC17" s="108" t="s">
        <v>25</v>
      </c>
    </row>
    <row r="18">
      <c r="A18" s="116" t="s">
        <v>97</v>
      </c>
      <c r="B18" s="41" t="s">
        <v>33</v>
      </c>
      <c r="C18" s="37">
        <v>44929.0</v>
      </c>
      <c r="D18" s="42" t="s">
        <v>25</v>
      </c>
      <c r="E18" s="108" t="s">
        <v>25</v>
      </c>
      <c r="F18" s="275" t="s">
        <v>46</v>
      </c>
      <c r="G18" s="37">
        <v>44930.0</v>
      </c>
      <c r="H18" s="38" t="s">
        <v>137</v>
      </c>
      <c r="I18" s="108" t="s">
        <v>138</v>
      </c>
      <c r="J18" s="38" t="s">
        <v>36</v>
      </c>
      <c r="K18" s="37">
        <v>44931.0</v>
      </c>
      <c r="L18" s="38" t="s">
        <v>209</v>
      </c>
      <c r="M18" s="108" t="s">
        <v>210</v>
      </c>
      <c r="N18" s="38" t="s">
        <v>37</v>
      </c>
      <c r="O18" s="37">
        <v>44932.0</v>
      </c>
      <c r="P18" s="392" t="s">
        <v>25</v>
      </c>
      <c r="Q18" s="108" t="s">
        <v>25</v>
      </c>
      <c r="R18" s="38" t="s">
        <v>40</v>
      </c>
      <c r="S18" s="37">
        <v>44933.0</v>
      </c>
      <c r="T18" s="392" t="s">
        <v>105</v>
      </c>
      <c r="U18" s="108" t="s">
        <v>106</v>
      </c>
      <c r="V18" s="38" t="s">
        <v>43</v>
      </c>
      <c r="W18" s="37">
        <v>44934.0</v>
      </c>
      <c r="X18" s="392" t="s">
        <v>105</v>
      </c>
      <c r="Y18" s="108" t="s">
        <v>106</v>
      </c>
      <c r="Z18" s="38" t="s">
        <v>44</v>
      </c>
      <c r="AA18" s="37">
        <v>44935.0</v>
      </c>
      <c r="AB18" s="38" t="s">
        <v>201</v>
      </c>
      <c r="AC18" s="108" t="s">
        <v>202</v>
      </c>
    </row>
    <row r="19">
      <c r="A19" s="109" t="s">
        <v>403</v>
      </c>
      <c r="B19" s="41" t="s">
        <v>33</v>
      </c>
      <c r="C19" s="37">
        <v>44929.0</v>
      </c>
      <c r="D19" s="38" t="s">
        <v>25</v>
      </c>
      <c r="E19" s="108" t="s">
        <v>25</v>
      </c>
      <c r="F19" s="38" t="s">
        <v>46</v>
      </c>
      <c r="G19" s="37">
        <v>44930.0</v>
      </c>
      <c r="H19" s="38" t="s">
        <v>658</v>
      </c>
      <c r="I19" s="108" t="s">
        <v>659</v>
      </c>
      <c r="J19" s="38" t="s">
        <v>36</v>
      </c>
      <c r="K19" s="37">
        <v>44931.0</v>
      </c>
      <c r="L19" s="38" t="s">
        <v>577</v>
      </c>
      <c r="M19" s="108" t="s">
        <v>318</v>
      </c>
      <c r="N19" s="38" t="s">
        <v>37</v>
      </c>
      <c r="O19" s="37">
        <v>44932.0</v>
      </c>
      <c r="P19" s="38" t="s">
        <v>209</v>
      </c>
      <c r="Q19" s="108" t="s">
        <v>210</v>
      </c>
      <c r="R19" s="38" t="s">
        <v>40</v>
      </c>
      <c r="S19" s="37">
        <v>44933.0</v>
      </c>
      <c r="T19" s="38" t="s">
        <v>110</v>
      </c>
      <c r="U19" s="108" t="s">
        <v>111</v>
      </c>
      <c r="V19" s="38" t="s">
        <v>43</v>
      </c>
      <c r="W19" s="37">
        <v>44934.0</v>
      </c>
      <c r="X19" s="38" t="s">
        <v>100</v>
      </c>
      <c r="Y19" s="108" t="s">
        <v>101</v>
      </c>
      <c r="Z19" s="38" t="s">
        <v>44</v>
      </c>
      <c r="AA19" s="37">
        <v>44935.0</v>
      </c>
      <c r="AB19" s="352" t="s">
        <v>25</v>
      </c>
      <c r="AC19" s="353" t="s">
        <v>25</v>
      </c>
    </row>
    <row r="20">
      <c r="A20" s="109" t="s">
        <v>82</v>
      </c>
      <c r="B20" s="41" t="s">
        <v>33</v>
      </c>
      <c r="C20" s="37">
        <v>44929.0</v>
      </c>
      <c r="D20" s="38" t="s">
        <v>209</v>
      </c>
      <c r="E20" s="108" t="s">
        <v>210</v>
      </c>
      <c r="F20" s="38" t="s">
        <v>46</v>
      </c>
      <c r="G20" s="37">
        <v>44930.0</v>
      </c>
      <c r="H20" s="38" t="s">
        <v>209</v>
      </c>
      <c r="I20" s="108" t="s">
        <v>210</v>
      </c>
      <c r="J20" s="38" t="s">
        <v>36</v>
      </c>
      <c r="K20" s="37">
        <v>44931.0</v>
      </c>
      <c r="L20" s="38" t="s">
        <v>25</v>
      </c>
      <c r="M20" s="108" t="s">
        <v>25</v>
      </c>
      <c r="N20" s="38" t="s">
        <v>37</v>
      </c>
      <c r="O20" s="37">
        <v>44932.0</v>
      </c>
      <c r="P20" s="38" t="s">
        <v>577</v>
      </c>
      <c r="Q20" s="108" t="s">
        <v>318</v>
      </c>
      <c r="R20" s="38" t="s">
        <v>40</v>
      </c>
      <c r="S20" s="37">
        <v>44933.0</v>
      </c>
      <c r="T20" s="38" t="s">
        <v>104</v>
      </c>
      <c r="U20" s="108" t="s">
        <v>225</v>
      </c>
      <c r="V20" s="38" t="s">
        <v>43</v>
      </c>
      <c r="W20" s="37">
        <v>44934.0</v>
      </c>
      <c r="X20" s="38" t="s">
        <v>25</v>
      </c>
      <c r="Y20" s="108" t="s">
        <v>25</v>
      </c>
      <c r="Z20" s="38" t="s">
        <v>44</v>
      </c>
      <c r="AA20" s="37">
        <v>44935.0</v>
      </c>
      <c r="AB20" s="38" t="s">
        <v>201</v>
      </c>
      <c r="AC20" s="108" t="s">
        <v>202</v>
      </c>
    </row>
    <row r="21">
      <c r="A21" s="67" t="s">
        <v>69</v>
      </c>
      <c r="B21" s="41" t="s">
        <v>33</v>
      </c>
      <c r="C21" s="37">
        <v>44929.0</v>
      </c>
      <c r="D21" s="38" t="s">
        <v>577</v>
      </c>
      <c r="E21" s="108" t="s">
        <v>318</v>
      </c>
      <c r="F21" s="38" t="s">
        <v>46</v>
      </c>
      <c r="G21" s="37">
        <v>44930.0</v>
      </c>
      <c r="H21" s="38" t="s">
        <v>25</v>
      </c>
      <c r="I21" s="108" t="s">
        <v>25</v>
      </c>
      <c r="J21" s="38" t="s">
        <v>36</v>
      </c>
      <c r="K21" s="37">
        <v>44931.0</v>
      </c>
      <c r="L21" s="38" t="s">
        <v>49</v>
      </c>
      <c r="M21" s="108" t="s">
        <v>49</v>
      </c>
      <c r="N21" s="38" t="s">
        <v>37</v>
      </c>
      <c r="O21" s="37">
        <v>44932.0</v>
      </c>
      <c r="P21" s="38" t="s">
        <v>49</v>
      </c>
      <c r="Q21" s="108" t="s">
        <v>49</v>
      </c>
      <c r="R21" s="370" t="s">
        <v>40</v>
      </c>
      <c r="S21" s="37">
        <v>44933.0</v>
      </c>
      <c r="T21" s="38" t="s">
        <v>49</v>
      </c>
      <c r="U21" s="108" t="s">
        <v>49</v>
      </c>
      <c r="V21" s="38" t="s">
        <v>43</v>
      </c>
      <c r="W21" s="37">
        <v>44934.0</v>
      </c>
      <c r="X21" s="38" t="s">
        <v>593</v>
      </c>
      <c r="Y21" s="108" t="s">
        <v>49</v>
      </c>
      <c r="Z21" s="38" t="s">
        <v>44</v>
      </c>
      <c r="AA21" s="37">
        <v>44935.0</v>
      </c>
      <c r="AB21" s="38" t="s">
        <v>25</v>
      </c>
      <c r="AC21" s="108" t="s">
        <v>25</v>
      </c>
    </row>
    <row r="22">
      <c r="A22" s="368"/>
      <c r="B22" s="361"/>
      <c r="C22" s="361"/>
      <c r="D22" s="6" t="s">
        <v>23</v>
      </c>
      <c r="E22" s="4"/>
      <c r="F22" s="124"/>
      <c r="G22" s="124"/>
      <c r="H22" s="124"/>
      <c r="I22" s="124"/>
      <c r="J22" s="124"/>
      <c r="K22" s="124"/>
      <c r="L22" s="7"/>
      <c r="M22" s="124"/>
      <c r="N22" s="7"/>
      <c r="O22" s="7"/>
      <c r="P22" s="7"/>
      <c r="Q22" s="124"/>
      <c r="R22" s="7"/>
      <c r="S22" s="7"/>
      <c r="T22" s="6" t="s">
        <v>23</v>
      </c>
      <c r="U22" s="4"/>
      <c r="V22" s="7"/>
      <c r="W22" s="7"/>
      <c r="X22" s="6" t="s">
        <v>23</v>
      </c>
      <c r="Y22" s="4"/>
      <c r="Z22" s="7"/>
      <c r="AA22" s="7"/>
      <c r="AB22" s="7"/>
      <c r="AC22" s="124"/>
    </row>
    <row r="23">
      <c r="A23" s="7"/>
      <c r="B23" s="350"/>
      <c r="C23" s="350"/>
      <c r="D23" s="124"/>
      <c r="E23" s="351">
        <v>44928.0</v>
      </c>
      <c r="F23" s="387"/>
      <c r="G23" s="124"/>
      <c r="H23" s="124"/>
      <c r="I23" s="351">
        <v>44929.0</v>
      </c>
      <c r="J23" s="124"/>
      <c r="K23" s="124"/>
      <c r="L23" s="124"/>
      <c r="M23" s="351">
        <v>44930.0</v>
      </c>
      <c r="N23" s="124"/>
      <c r="O23" s="124"/>
      <c r="P23" s="124"/>
      <c r="Q23" s="351">
        <v>44931.0</v>
      </c>
      <c r="R23" s="124"/>
      <c r="S23" s="124"/>
      <c r="T23" s="124"/>
      <c r="U23" s="351">
        <v>44932.0</v>
      </c>
      <c r="V23" s="124"/>
      <c r="W23" s="124"/>
      <c r="X23" s="124"/>
      <c r="Y23" s="351">
        <v>44933.0</v>
      </c>
      <c r="Z23" s="124"/>
      <c r="AA23" s="124"/>
      <c r="AB23" s="124"/>
      <c r="AC23" s="351">
        <v>44934.0</v>
      </c>
    </row>
    <row r="24">
      <c r="A24" s="107"/>
      <c r="B24" s="26"/>
      <c r="C24" s="26"/>
      <c r="D24" s="26" t="s">
        <v>2</v>
      </c>
      <c r="E24" s="26" t="s">
        <v>7</v>
      </c>
      <c r="F24" s="26"/>
      <c r="G24" s="26"/>
      <c r="H24" s="26" t="s">
        <v>2</v>
      </c>
      <c r="I24" s="26" t="s">
        <v>7</v>
      </c>
      <c r="J24" s="26"/>
      <c r="K24" s="26"/>
      <c r="L24" s="26" t="s">
        <v>2</v>
      </c>
      <c r="M24" s="26" t="s">
        <v>8</v>
      </c>
      <c r="N24" s="26"/>
      <c r="O24" s="26"/>
      <c r="P24" s="26" t="s">
        <v>2</v>
      </c>
      <c r="Q24" s="26" t="s">
        <v>9</v>
      </c>
      <c r="R24" s="26"/>
      <c r="S24" s="26"/>
      <c r="T24" s="26" t="s">
        <v>2</v>
      </c>
      <c r="U24" s="26" t="s">
        <v>10</v>
      </c>
      <c r="V24" s="26"/>
      <c r="W24" s="26"/>
      <c r="X24" s="26" t="s">
        <v>2</v>
      </c>
      <c r="Y24" s="26" t="s">
        <v>11</v>
      </c>
      <c r="Z24" s="26"/>
      <c r="AA24" s="26"/>
      <c r="AB24" s="26" t="s">
        <v>2</v>
      </c>
      <c r="AC24" s="26" t="s">
        <v>12</v>
      </c>
    </row>
    <row r="25">
      <c r="A25" s="35" t="s">
        <v>123</v>
      </c>
      <c r="B25" s="275" t="s">
        <v>62</v>
      </c>
      <c r="C25" s="37">
        <v>44929.0</v>
      </c>
      <c r="D25" s="352" t="s">
        <v>25</v>
      </c>
      <c r="E25" s="353" t="s">
        <v>25</v>
      </c>
      <c r="F25" s="369" t="s">
        <v>131</v>
      </c>
      <c r="G25" s="37">
        <v>44930.0</v>
      </c>
      <c r="H25" s="352" t="s">
        <v>25</v>
      </c>
      <c r="I25" s="353" t="s">
        <v>25</v>
      </c>
      <c r="J25" s="369" t="s">
        <v>64</v>
      </c>
      <c r="K25" s="37">
        <v>44931.0</v>
      </c>
      <c r="L25" s="369" t="s">
        <v>117</v>
      </c>
      <c r="M25" s="354" t="s">
        <v>538</v>
      </c>
      <c r="N25" s="369" t="s">
        <v>67</v>
      </c>
      <c r="O25" s="37">
        <v>44932.0</v>
      </c>
      <c r="P25" s="369" t="s">
        <v>117</v>
      </c>
      <c r="Q25" s="354" t="s">
        <v>538</v>
      </c>
      <c r="R25" s="369" t="s">
        <v>78</v>
      </c>
      <c r="S25" s="37">
        <v>44933.0</v>
      </c>
      <c r="T25" s="369" t="s">
        <v>117</v>
      </c>
      <c r="U25" s="354" t="s">
        <v>538</v>
      </c>
      <c r="V25" s="369" t="s">
        <v>79</v>
      </c>
      <c r="W25" s="37">
        <v>44934.0</v>
      </c>
      <c r="X25" s="369" t="s">
        <v>117</v>
      </c>
      <c r="Y25" s="354" t="s">
        <v>538</v>
      </c>
      <c r="Z25" s="369" t="s">
        <v>27</v>
      </c>
      <c r="AA25" s="37">
        <v>44935.0</v>
      </c>
      <c r="AB25" s="369" t="s">
        <v>117</v>
      </c>
      <c r="AC25" s="354" t="s">
        <v>538</v>
      </c>
    </row>
    <row r="26">
      <c r="A26" s="35" t="s">
        <v>501</v>
      </c>
      <c r="B26" s="275" t="s">
        <v>62</v>
      </c>
      <c r="C26" s="37">
        <v>44929.0</v>
      </c>
      <c r="D26" s="352" t="s">
        <v>124</v>
      </c>
      <c r="E26" s="353" t="s">
        <v>125</v>
      </c>
      <c r="F26" s="369" t="s">
        <v>46</v>
      </c>
      <c r="G26" s="37">
        <v>44930.0</v>
      </c>
      <c r="H26" s="352" t="s">
        <v>25</v>
      </c>
      <c r="I26" s="353" t="s">
        <v>25</v>
      </c>
      <c r="J26" s="38" t="s">
        <v>36</v>
      </c>
      <c r="K26" s="37">
        <v>44931.0</v>
      </c>
      <c r="L26" s="352" t="s">
        <v>25</v>
      </c>
      <c r="M26" s="353" t="s">
        <v>25</v>
      </c>
      <c r="N26" s="38" t="s">
        <v>37</v>
      </c>
      <c r="O26" s="37">
        <v>44932.0</v>
      </c>
      <c r="P26" s="369" t="s">
        <v>124</v>
      </c>
      <c r="Q26" s="354" t="s">
        <v>125</v>
      </c>
      <c r="R26" s="370" t="s">
        <v>40</v>
      </c>
      <c r="S26" s="37">
        <v>44933.0</v>
      </c>
      <c r="T26" s="369" t="s">
        <v>124</v>
      </c>
      <c r="U26" s="354" t="s">
        <v>125</v>
      </c>
      <c r="V26" s="370" t="s">
        <v>43</v>
      </c>
      <c r="W26" s="37">
        <v>44934.0</v>
      </c>
      <c r="X26" s="369" t="s">
        <v>124</v>
      </c>
      <c r="Y26" s="354" t="s">
        <v>125</v>
      </c>
      <c r="Z26" s="38" t="s">
        <v>44</v>
      </c>
      <c r="AA26" s="37">
        <v>44935.0</v>
      </c>
      <c r="AB26" s="369" t="s">
        <v>124</v>
      </c>
      <c r="AC26" s="354" t="s">
        <v>125</v>
      </c>
    </row>
    <row r="27" ht="19.5" customHeight="1">
      <c r="A27" s="35" t="s">
        <v>45</v>
      </c>
      <c r="B27" s="134"/>
      <c r="C27" s="45"/>
      <c r="D27" s="1"/>
      <c r="E27" s="1"/>
      <c r="F27" s="371" t="s">
        <v>46</v>
      </c>
      <c r="G27" s="146">
        <v>44930.0</v>
      </c>
      <c r="H27" s="371" t="s">
        <v>124</v>
      </c>
      <c r="I27" s="371" t="s">
        <v>125</v>
      </c>
      <c r="J27" s="363" t="s">
        <v>62</v>
      </c>
      <c r="K27" s="146">
        <v>44929.0</v>
      </c>
      <c r="L27" s="371" t="s">
        <v>124</v>
      </c>
      <c r="M27" s="371" t="s">
        <v>125</v>
      </c>
    </row>
    <row r="28" ht="19.5" customHeight="1">
      <c r="A28" s="35" t="s">
        <v>54</v>
      </c>
      <c r="B28" s="363" t="s">
        <v>62</v>
      </c>
      <c r="C28" s="146">
        <v>44929.0</v>
      </c>
      <c r="D28" s="371" t="s">
        <v>117</v>
      </c>
      <c r="E28" s="371" t="s">
        <v>538</v>
      </c>
      <c r="F28" s="124"/>
      <c r="G28" s="124"/>
      <c r="H28" s="124"/>
      <c r="I28" s="124"/>
    </row>
    <row r="29" ht="19.5" customHeight="1">
      <c r="A29" s="35" t="s">
        <v>50</v>
      </c>
      <c r="B29" s="134"/>
      <c r="C29" s="45"/>
      <c r="D29" s="1"/>
      <c r="E29" s="1"/>
      <c r="F29" s="371" t="s">
        <v>46</v>
      </c>
      <c r="G29" s="146">
        <v>44930.0</v>
      </c>
      <c r="H29" s="371" t="s">
        <v>117</v>
      </c>
      <c r="I29" s="371" t="s">
        <v>538</v>
      </c>
    </row>
    <row r="30" ht="19.5" customHeight="1">
      <c r="A30" s="368"/>
      <c r="B30" s="361"/>
      <c r="C30" s="361"/>
      <c r="D30" s="6" t="s">
        <v>579</v>
      </c>
      <c r="E30" s="4"/>
      <c r="F30" s="124"/>
      <c r="G30" s="124"/>
      <c r="H30" s="124"/>
      <c r="I30" s="124"/>
    </row>
    <row r="31">
      <c r="A31" s="7"/>
      <c r="B31" s="350"/>
      <c r="C31" s="350"/>
      <c r="D31" s="124"/>
      <c r="E31" s="351">
        <v>44928.0</v>
      </c>
      <c r="F31" s="387"/>
      <c r="G31" s="124"/>
      <c r="H31" s="124"/>
      <c r="I31" s="351">
        <v>44929.0</v>
      </c>
      <c r="J31" s="124"/>
      <c r="K31" s="124"/>
      <c r="L31" s="124"/>
      <c r="M31" s="351">
        <v>44930.0</v>
      </c>
      <c r="N31" s="124"/>
      <c r="O31" s="124"/>
      <c r="P31" s="124"/>
      <c r="Q31" s="351">
        <v>44931.0</v>
      </c>
      <c r="R31" s="124"/>
      <c r="S31" s="124"/>
      <c r="T31" s="124"/>
      <c r="U31" s="351">
        <v>44932.0</v>
      </c>
      <c r="V31" s="124"/>
      <c r="W31" s="124"/>
      <c r="X31" s="124"/>
      <c r="Y31" s="351">
        <v>44933.0</v>
      </c>
      <c r="Z31" s="124"/>
      <c r="AA31" s="124"/>
      <c r="AB31" s="124"/>
      <c r="AC31" s="351">
        <v>44934.0</v>
      </c>
    </row>
    <row r="32">
      <c r="A32" s="107"/>
      <c r="B32" s="26"/>
      <c r="C32" s="26"/>
      <c r="D32" s="26" t="s">
        <v>2</v>
      </c>
      <c r="E32" s="26" t="s">
        <v>7</v>
      </c>
      <c r="F32" s="26"/>
      <c r="G32" s="26"/>
      <c r="H32" s="26" t="s">
        <v>2</v>
      </c>
      <c r="I32" s="26" t="s">
        <v>7</v>
      </c>
    </row>
    <row r="33">
      <c r="A33" s="67" t="s">
        <v>69</v>
      </c>
      <c r="B33" s="41" t="s">
        <v>33</v>
      </c>
      <c r="C33" s="37">
        <v>44928.0</v>
      </c>
      <c r="D33" s="38" t="s">
        <v>31</v>
      </c>
      <c r="E33" s="108" t="s">
        <v>31</v>
      </c>
      <c r="F33" s="38" t="s">
        <v>46</v>
      </c>
      <c r="G33" s="37">
        <v>44930.0</v>
      </c>
      <c r="H33" s="352" t="s">
        <v>25</v>
      </c>
      <c r="I33" s="353" t="s">
        <v>25</v>
      </c>
      <c r="J33" s="38" t="s">
        <v>36</v>
      </c>
      <c r="K33" s="37">
        <v>44931.0</v>
      </c>
      <c r="L33" s="369" t="s">
        <v>580</v>
      </c>
      <c r="M33" s="354" t="s">
        <v>138</v>
      </c>
      <c r="N33" s="38" t="s">
        <v>37</v>
      </c>
      <c r="O33" s="37">
        <v>44932.0</v>
      </c>
      <c r="P33" s="369" t="s">
        <v>580</v>
      </c>
      <c r="Q33" s="354" t="s">
        <v>138</v>
      </c>
      <c r="R33" s="370" t="s">
        <v>40</v>
      </c>
      <c r="S33" s="37">
        <v>44933.0</v>
      </c>
      <c r="T33" s="369" t="s">
        <v>581</v>
      </c>
      <c r="U33" s="1" t="s">
        <v>106</v>
      </c>
      <c r="V33" s="370" t="s">
        <v>43</v>
      </c>
      <c r="W33" s="37">
        <v>44934.0</v>
      </c>
      <c r="X33" s="369" t="s">
        <v>581</v>
      </c>
      <c r="Y33" s="1" t="s">
        <v>106</v>
      </c>
      <c r="Z33" s="38" t="s">
        <v>44</v>
      </c>
      <c r="AA33" s="37">
        <v>44935.0</v>
      </c>
      <c r="AB33" s="352" t="s">
        <v>25</v>
      </c>
      <c r="AC33" s="381" t="s">
        <v>25</v>
      </c>
    </row>
    <row r="34">
      <c r="A34" s="68" t="s">
        <v>176</v>
      </c>
      <c r="D34" s="68"/>
      <c r="J34" s="70"/>
      <c r="K34" s="71"/>
      <c r="L34" s="51"/>
      <c r="M34" s="51"/>
      <c r="N34" s="70"/>
      <c r="O34" s="68"/>
      <c r="P34" s="51"/>
      <c r="Q34" s="51"/>
      <c r="Z34" s="40" t="s">
        <v>44</v>
      </c>
      <c r="AA34" s="146">
        <v>44935.0</v>
      </c>
      <c r="AB34" s="371" t="s">
        <v>581</v>
      </c>
      <c r="AC34" s="371" t="s">
        <v>106</v>
      </c>
    </row>
    <row r="35">
      <c r="A35" s="68" t="s">
        <v>45</v>
      </c>
      <c r="B35" s="68" t="s">
        <v>647</v>
      </c>
      <c r="J35" s="70"/>
      <c r="K35" s="71"/>
      <c r="L35" s="51"/>
      <c r="M35" s="51"/>
      <c r="N35" s="70"/>
      <c r="O35" s="68" t="s">
        <v>0</v>
      </c>
      <c r="P35" s="51"/>
      <c r="Q35" s="51"/>
    </row>
    <row r="36">
      <c r="A36" s="68" t="s">
        <v>18</v>
      </c>
      <c r="B36" s="68" t="s">
        <v>660</v>
      </c>
    </row>
    <row r="37">
      <c r="A37" s="68" t="s">
        <v>52</v>
      </c>
      <c r="B37" s="68" t="s">
        <v>661</v>
      </c>
    </row>
    <row r="38">
      <c r="A38" s="68" t="s">
        <v>176</v>
      </c>
      <c r="B38" s="68" t="s">
        <v>662</v>
      </c>
    </row>
    <row r="39">
      <c r="A39" s="68" t="s">
        <v>54</v>
      </c>
      <c r="B39" s="68" t="s">
        <v>556</v>
      </c>
      <c r="Y39" s="373"/>
      <c r="Z39" s="373"/>
    </row>
    <row r="40">
      <c r="A40" s="68" t="s">
        <v>88</v>
      </c>
      <c r="B40" s="68" t="s">
        <v>663</v>
      </c>
    </row>
    <row r="41">
      <c r="A41" s="152" t="s">
        <v>403</v>
      </c>
      <c r="B41" s="152" t="s">
        <v>647</v>
      </c>
      <c r="C41" s="153"/>
      <c r="D41" s="152"/>
      <c r="E41" s="153"/>
      <c r="F41" s="153"/>
    </row>
    <row r="42">
      <c r="A42" s="152" t="s">
        <v>82</v>
      </c>
      <c r="B42" s="152" t="s">
        <v>664</v>
      </c>
      <c r="C42" s="153"/>
      <c r="D42" s="152"/>
      <c r="E42" s="153"/>
      <c r="F42" s="153"/>
    </row>
    <row r="43">
      <c r="A43" s="152" t="s">
        <v>97</v>
      </c>
      <c r="B43" s="152" t="s">
        <v>541</v>
      </c>
      <c r="C43" s="153"/>
      <c r="D43" s="152"/>
      <c r="E43" s="153"/>
      <c r="F43" s="153"/>
    </row>
    <row r="44">
      <c r="A44" s="152" t="s">
        <v>123</v>
      </c>
      <c r="B44" s="152" t="s">
        <v>546</v>
      </c>
      <c r="C44" s="153"/>
      <c r="D44" s="152"/>
      <c r="E44" s="236"/>
      <c r="F44" s="153"/>
    </row>
    <row r="45">
      <c r="A45" s="152" t="s">
        <v>501</v>
      </c>
      <c r="B45" s="152" t="s">
        <v>665</v>
      </c>
      <c r="C45" s="153"/>
      <c r="D45" s="152"/>
      <c r="E45" s="236"/>
      <c r="F45" s="153"/>
    </row>
    <row r="46">
      <c r="A46" s="152" t="s">
        <v>69</v>
      </c>
      <c r="B46" s="152" t="s">
        <v>171</v>
      </c>
      <c r="C46" s="153"/>
      <c r="D46" s="152"/>
      <c r="E46" s="236"/>
      <c r="F46" s="153"/>
    </row>
    <row r="47">
      <c r="A47" s="152"/>
      <c r="B47" s="153"/>
      <c r="C47" s="153"/>
      <c r="D47" s="152"/>
      <c r="E47" s="136"/>
      <c r="F47" s="117"/>
    </row>
    <row r="48">
      <c r="A48" s="153"/>
      <c r="B48" s="153"/>
      <c r="C48" s="153"/>
      <c r="D48" s="153"/>
      <c r="E48" s="136"/>
      <c r="F48" s="117"/>
    </row>
    <row r="49">
      <c r="A49" s="153"/>
      <c r="B49" s="153"/>
      <c r="C49" s="153"/>
      <c r="D49" s="153" t="s">
        <v>1</v>
      </c>
      <c r="E49" s="136">
        <v>53.0</v>
      </c>
      <c r="F49" s="117"/>
    </row>
    <row r="50">
      <c r="A50" s="153"/>
      <c r="B50" s="153"/>
      <c r="C50" s="153"/>
      <c r="D50" s="153" t="s">
        <v>547</v>
      </c>
      <c r="E50" s="136">
        <v>23.0</v>
      </c>
      <c r="F50" s="153"/>
    </row>
    <row r="51">
      <c r="A51" s="153"/>
      <c r="B51" s="153"/>
      <c r="C51" s="153"/>
      <c r="D51" s="153" t="s">
        <v>31</v>
      </c>
      <c r="E51" s="152"/>
      <c r="F51" s="153"/>
    </row>
    <row r="52">
      <c r="A52" s="153"/>
      <c r="B52" s="153"/>
      <c r="C52" s="153"/>
      <c r="D52" s="153" t="s">
        <v>23</v>
      </c>
      <c r="E52" s="136">
        <v>73.5</v>
      </c>
      <c r="F52" s="153"/>
    </row>
    <row r="53">
      <c r="A53" s="153"/>
      <c r="B53" s="153"/>
      <c r="C53" s="153"/>
      <c r="D53" s="152" t="s">
        <v>49</v>
      </c>
      <c r="E53" s="380">
        <v>23.0</v>
      </c>
      <c r="F53" s="153"/>
    </row>
  </sheetData>
  <mergeCells count="10">
    <mergeCell ref="T22:U22"/>
    <mergeCell ref="X22:Y22"/>
    <mergeCell ref="D1:E1"/>
    <mergeCell ref="T1:U1"/>
    <mergeCell ref="D8:E8"/>
    <mergeCell ref="T8:U8"/>
    <mergeCell ref="D12:E12"/>
    <mergeCell ref="T12:U12"/>
    <mergeCell ref="D22:E22"/>
    <mergeCell ref="D30:E30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44935.0</v>
      </c>
      <c r="F2" s="387"/>
      <c r="G2" s="124"/>
      <c r="H2" s="124"/>
      <c r="I2" s="351">
        <v>44936.0</v>
      </c>
      <c r="J2" s="124"/>
      <c r="K2" s="124"/>
      <c r="L2" s="124"/>
      <c r="M2" s="351">
        <v>44937.0</v>
      </c>
      <c r="N2" s="124"/>
      <c r="O2" s="124"/>
      <c r="P2" s="124"/>
      <c r="Q2" s="351">
        <v>44938.0</v>
      </c>
      <c r="R2" s="124"/>
      <c r="S2" s="124"/>
      <c r="T2" s="124"/>
      <c r="U2" s="351">
        <v>44939.0</v>
      </c>
      <c r="V2" s="124"/>
      <c r="W2" s="124"/>
      <c r="X2" s="124"/>
      <c r="Y2" s="351">
        <v>44940.0</v>
      </c>
      <c r="Z2" s="124"/>
      <c r="AA2" s="124"/>
      <c r="AB2" s="124"/>
      <c r="AC2" s="351">
        <v>44941.0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44935.0</v>
      </c>
      <c r="D4" s="352" t="s">
        <v>572</v>
      </c>
      <c r="E4" s="353" t="s">
        <v>524</v>
      </c>
      <c r="F4" s="275" t="s">
        <v>22</v>
      </c>
      <c r="G4" s="37">
        <v>44936.0</v>
      </c>
      <c r="H4" s="352" t="s">
        <v>572</v>
      </c>
      <c r="I4" s="353" t="s">
        <v>524</v>
      </c>
      <c r="J4" s="38" t="s">
        <v>24</v>
      </c>
      <c r="K4" s="37">
        <v>44937.0</v>
      </c>
      <c r="L4" s="352" t="s">
        <v>572</v>
      </c>
      <c r="M4" s="353" t="s">
        <v>524</v>
      </c>
      <c r="N4" s="275" t="s">
        <v>26</v>
      </c>
      <c r="O4" s="37">
        <v>44938.0</v>
      </c>
      <c r="P4" s="42" t="s">
        <v>25</v>
      </c>
      <c r="Q4" s="108" t="s">
        <v>25</v>
      </c>
      <c r="R4" s="275" t="s">
        <v>56</v>
      </c>
      <c r="S4" s="37">
        <v>44939.0</v>
      </c>
      <c r="T4" s="352" t="s">
        <v>481</v>
      </c>
      <c r="U4" s="354" t="s">
        <v>526</v>
      </c>
      <c r="V4" s="275" t="s">
        <v>57</v>
      </c>
      <c r="W4" s="37">
        <v>44940.0</v>
      </c>
      <c r="X4" s="352" t="s">
        <v>25</v>
      </c>
      <c r="Y4" s="353" t="s">
        <v>25</v>
      </c>
      <c r="Z4" s="275" t="s">
        <v>93</v>
      </c>
      <c r="AA4" s="37">
        <v>44941.0</v>
      </c>
      <c r="AB4" s="352" t="s">
        <v>25</v>
      </c>
      <c r="AC4" s="353" t="s">
        <v>25</v>
      </c>
    </row>
    <row r="5">
      <c r="A5" s="35" t="s">
        <v>45</v>
      </c>
      <c r="B5" s="275" t="s">
        <v>33</v>
      </c>
      <c r="C5" s="37">
        <v>44936.0</v>
      </c>
      <c r="D5" s="352" t="s">
        <v>25</v>
      </c>
      <c r="E5" s="353" t="s">
        <v>25</v>
      </c>
      <c r="F5" s="363" t="s">
        <v>46</v>
      </c>
      <c r="G5" s="146">
        <v>44937.0</v>
      </c>
      <c r="H5" s="145" t="s">
        <v>23</v>
      </c>
      <c r="I5" s="40" t="s">
        <v>23</v>
      </c>
      <c r="J5" s="40" t="s">
        <v>36</v>
      </c>
      <c r="K5" s="146">
        <v>44938.0</v>
      </c>
      <c r="L5" s="145" t="s">
        <v>49</v>
      </c>
      <c r="M5" s="40" t="s">
        <v>49</v>
      </c>
      <c r="N5" s="275" t="s">
        <v>37</v>
      </c>
      <c r="O5" s="37">
        <v>44939.0</v>
      </c>
      <c r="P5" s="352" t="s">
        <v>573</v>
      </c>
      <c r="Q5" s="388" t="s">
        <v>466</v>
      </c>
      <c r="R5" s="275" t="s">
        <v>40</v>
      </c>
      <c r="S5" s="37">
        <v>44940.0</v>
      </c>
      <c r="T5" s="352" t="s">
        <v>489</v>
      </c>
      <c r="U5" s="388" t="s">
        <v>642</v>
      </c>
      <c r="V5" s="275" t="s">
        <v>43</v>
      </c>
      <c r="W5" s="37">
        <v>44941.0</v>
      </c>
      <c r="X5" s="352" t="s">
        <v>489</v>
      </c>
      <c r="Y5" s="388" t="s">
        <v>642</v>
      </c>
      <c r="Z5" s="275" t="s">
        <v>44</v>
      </c>
      <c r="AA5" s="37">
        <v>44942.0</v>
      </c>
      <c r="AB5" s="352" t="s">
        <v>25</v>
      </c>
      <c r="AC5" s="353" t="s">
        <v>25</v>
      </c>
    </row>
    <row r="6">
      <c r="A6" s="35" t="s">
        <v>52</v>
      </c>
      <c r="B6" s="357"/>
      <c r="C6" s="357"/>
      <c r="D6" s="382"/>
      <c r="E6" s="382"/>
      <c r="F6" s="124"/>
      <c r="G6" s="124"/>
      <c r="I6" s="377"/>
      <c r="J6" s="377"/>
      <c r="K6" s="124"/>
      <c r="L6" s="7"/>
      <c r="M6" s="124"/>
      <c r="N6" s="275" t="s">
        <v>26</v>
      </c>
      <c r="O6" s="37">
        <v>44938.0</v>
      </c>
      <c r="P6" s="352" t="s">
        <v>481</v>
      </c>
      <c r="Q6" s="354" t="s">
        <v>526</v>
      </c>
      <c r="R6" s="7"/>
      <c r="S6" s="7"/>
      <c r="T6" s="140"/>
      <c r="U6" s="139"/>
      <c r="V6" s="363"/>
      <c r="W6" s="146"/>
      <c r="X6" s="374"/>
      <c r="Y6" s="400"/>
      <c r="Z6" s="7"/>
      <c r="AA6" s="7"/>
      <c r="AB6" s="7"/>
      <c r="AC6" s="124"/>
    </row>
    <row r="7">
      <c r="A7" s="355" t="s">
        <v>50</v>
      </c>
      <c r="B7" s="357"/>
      <c r="C7" s="357"/>
      <c r="D7" s="382"/>
      <c r="E7" s="382"/>
      <c r="F7" s="124"/>
      <c r="G7" s="124"/>
      <c r="I7" s="377"/>
      <c r="J7" s="377"/>
      <c r="K7" s="124"/>
      <c r="L7" s="7"/>
      <c r="M7" s="124"/>
      <c r="N7" s="7"/>
      <c r="O7" s="7"/>
      <c r="P7" s="381"/>
      <c r="Q7" s="365"/>
      <c r="R7" s="7"/>
      <c r="S7" s="7"/>
      <c r="T7" s="140"/>
      <c r="U7" s="139"/>
      <c r="V7" s="363" t="s">
        <v>57</v>
      </c>
      <c r="W7" s="146">
        <v>44940.0</v>
      </c>
      <c r="X7" s="374" t="s">
        <v>481</v>
      </c>
      <c r="Y7" s="371" t="s">
        <v>526</v>
      </c>
      <c r="Z7" s="7"/>
      <c r="AA7" s="7"/>
      <c r="AB7" s="7"/>
      <c r="AC7" s="124"/>
    </row>
    <row r="8">
      <c r="A8" s="356"/>
      <c r="B8" s="357"/>
      <c r="C8" s="357"/>
      <c r="D8" s="3"/>
      <c r="E8" s="4"/>
      <c r="F8" s="124"/>
      <c r="G8" s="124"/>
      <c r="H8" s="6" t="s">
        <v>499</v>
      </c>
      <c r="I8" s="4"/>
      <c r="J8" s="377"/>
      <c r="K8" s="124"/>
      <c r="L8" s="7"/>
      <c r="M8" s="124"/>
      <c r="N8" s="7"/>
      <c r="O8" s="7"/>
      <c r="P8" s="381"/>
      <c r="Q8" s="354"/>
      <c r="R8" s="7"/>
      <c r="S8" s="7"/>
      <c r="T8" s="6" t="s">
        <v>499</v>
      </c>
      <c r="U8" s="4"/>
      <c r="V8" s="7"/>
      <c r="W8" s="7"/>
      <c r="X8" s="7"/>
      <c r="Y8" s="124"/>
      <c r="Z8" s="7"/>
      <c r="AA8" s="7"/>
      <c r="AB8" s="7"/>
      <c r="AC8" s="124"/>
    </row>
    <row r="9">
      <c r="A9" s="7"/>
      <c r="B9" s="350"/>
      <c r="C9" s="350"/>
      <c r="D9" s="124"/>
      <c r="E9" s="351">
        <v>44935.0</v>
      </c>
      <c r="F9" s="387"/>
      <c r="G9" s="124"/>
      <c r="H9" s="124"/>
      <c r="I9" s="351">
        <v>44936.0</v>
      </c>
      <c r="J9" s="124"/>
      <c r="K9" s="124"/>
      <c r="L9" s="124"/>
      <c r="M9" s="351">
        <v>44937.0</v>
      </c>
      <c r="N9" s="124"/>
      <c r="O9" s="124"/>
      <c r="P9" s="124"/>
      <c r="Q9" s="351">
        <v>44938.0</v>
      </c>
      <c r="R9" s="124"/>
      <c r="S9" s="124"/>
      <c r="T9" s="124"/>
      <c r="U9" s="351">
        <v>44939.0</v>
      </c>
      <c r="V9" s="124"/>
      <c r="W9" s="124"/>
      <c r="X9" s="124"/>
      <c r="Y9" s="351">
        <v>44940.0</v>
      </c>
      <c r="Z9" s="124"/>
      <c r="AA9" s="124"/>
      <c r="AB9" s="124"/>
      <c r="AC9" s="351">
        <v>44941.0</v>
      </c>
    </row>
    <row r="10">
      <c r="A10" s="123"/>
      <c r="B10" s="25"/>
      <c r="C10" s="25"/>
      <c r="D10" s="26" t="s">
        <v>2</v>
      </c>
      <c r="E10" s="26" t="s">
        <v>3</v>
      </c>
      <c r="F10" s="26"/>
      <c r="G10" s="26"/>
      <c r="H10" s="26" t="s">
        <v>2</v>
      </c>
      <c r="I10" s="26" t="s">
        <v>7</v>
      </c>
      <c r="J10" s="26"/>
      <c r="K10" s="26"/>
      <c r="L10" s="26" t="s">
        <v>2</v>
      </c>
      <c r="M10" s="26" t="s">
        <v>8</v>
      </c>
      <c r="N10" s="26"/>
      <c r="O10" s="26"/>
      <c r="P10" s="26" t="s">
        <v>2</v>
      </c>
      <c r="Q10" s="26" t="s">
        <v>9</v>
      </c>
      <c r="R10" s="26"/>
      <c r="S10" s="26"/>
      <c r="T10" s="26" t="s">
        <v>2</v>
      </c>
      <c r="U10" s="26" t="s">
        <v>10</v>
      </c>
      <c r="V10" s="26"/>
      <c r="W10" s="26"/>
      <c r="X10" s="26" t="s">
        <v>2</v>
      </c>
      <c r="Y10" s="26" t="s">
        <v>11</v>
      </c>
      <c r="Z10" s="26"/>
      <c r="AA10" s="26"/>
      <c r="AB10" s="26" t="s">
        <v>2</v>
      </c>
      <c r="AC10" s="26" t="s">
        <v>12</v>
      </c>
    </row>
    <row r="11">
      <c r="A11" s="35" t="s">
        <v>52</v>
      </c>
      <c r="B11" s="275" t="s">
        <v>62</v>
      </c>
      <c r="C11" s="37">
        <v>44936.0</v>
      </c>
      <c r="D11" s="42" t="s">
        <v>25</v>
      </c>
      <c r="E11" s="353" t="s">
        <v>25</v>
      </c>
      <c r="F11" s="369" t="s">
        <v>131</v>
      </c>
      <c r="G11" s="37">
        <v>44937.0</v>
      </c>
      <c r="H11" s="42" t="s">
        <v>25</v>
      </c>
      <c r="I11" s="353" t="s">
        <v>25</v>
      </c>
      <c r="J11" s="40" t="s">
        <v>666</v>
      </c>
      <c r="K11" s="146">
        <v>44938.0</v>
      </c>
      <c r="L11" s="145" t="s">
        <v>23</v>
      </c>
      <c r="M11" s="374" t="s">
        <v>23</v>
      </c>
      <c r="N11" s="363" t="s">
        <v>26</v>
      </c>
      <c r="O11" s="146">
        <v>44938.0</v>
      </c>
      <c r="P11" s="40" t="s">
        <v>1</v>
      </c>
      <c r="Q11" s="40" t="s">
        <v>1</v>
      </c>
      <c r="R11" s="401" t="s">
        <v>78</v>
      </c>
      <c r="S11" s="277">
        <v>44940.0</v>
      </c>
      <c r="T11" s="279" t="s">
        <v>31</v>
      </c>
      <c r="U11" s="279" t="s">
        <v>31</v>
      </c>
      <c r="V11" s="402" t="s">
        <v>57</v>
      </c>
      <c r="W11" s="277">
        <v>44940.0</v>
      </c>
      <c r="X11" s="279" t="s">
        <v>31</v>
      </c>
      <c r="Y11" s="279" t="s">
        <v>31</v>
      </c>
      <c r="Z11" s="38" t="s">
        <v>93</v>
      </c>
      <c r="AA11" s="37">
        <v>44941.0</v>
      </c>
      <c r="AB11" s="352" t="s">
        <v>25</v>
      </c>
      <c r="AC11" s="353" t="s">
        <v>25</v>
      </c>
    </row>
    <row r="12">
      <c r="A12" s="100"/>
      <c r="B12" s="101"/>
      <c r="C12" s="101"/>
      <c r="D12" s="3"/>
      <c r="E12" s="4"/>
      <c r="F12" s="102"/>
      <c r="G12" s="102"/>
      <c r="H12" s="6" t="s">
        <v>85</v>
      </c>
      <c r="I12" s="4"/>
      <c r="N12" s="359"/>
      <c r="O12" s="359"/>
      <c r="P12" s="359"/>
      <c r="Q12" s="105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44928.0</v>
      </c>
      <c r="F13" s="387"/>
      <c r="G13" s="124"/>
      <c r="H13" s="124"/>
      <c r="I13" s="351">
        <v>44929.0</v>
      </c>
      <c r="J13" s="124"/>
      <c r="K13" s="124"/>
      <c r="L13" s="124"/>
      <c r="M13" s="351">
        <v>44930.0</v>
      </c>
      <c r="N13" s="124"/>
      <c r="O13" s="124"/>
      <c r="P13" s="124"/>
      <c r="Q13" s="351">
        <v>44931.0</v>
      </c>
      <c r="R13" s="124"/>
      <c r="S13" s="124"/>
      <c r="T13" s="124"/>
      <c r="U13" s="351">
        <v>44932.0</v>
      </c>
      <c r="V13" s="124"/>
      <c r="W13" s="124"/>
      <c r="X13" s="124"/>
      <c r="Y13" s="351">
        <v>44933.0</v>
      </c>
      <c r="Z13" s="124"/>
      <c r="AA13" s="124"/>
      <c r="AB13" s="124"/>
      <c r="AC13" s="351">
        <v>44934.0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50</v>
      </c>
      <c r="B15" s="41"/>
      <c r="C15" s="37"/>
      <c r="D15" s="42"/>
      <c r="E15" s="353"/>
      <c r="F15" s="371" t="s">
        <v>131</v>
      </c>
      <c r="G15" s="146">
        <v>44937.0</v>
      </c>
      <c r="H15" s="145" t="s">
        <v>667</v>
      </c>
      <c r="I15" s="40" t="s">
        <v>23</v>
      </c>
      <c r="J15" s="38" t="s">
        <v>24</v>
      </c>
      <c r="K15" s="37">
        <v>44937.0</v>
      </c>
      <c r="L15" s="42" t="s">
        <v>207</v>
      </c>
      <c r="M15" s="108" t="s">
        <v>208</v>
      </c>
      <c r="N15" s="38" t="s">
        <v>26</v>
      </c>
      <c r="O15" s="37">
        <v>44938.0</v>
      </c>
      <c r="P15" s="42" t="s">
        <v>25</v>
      </c>
      <c r="Q15" s="108" t="s">
        <v>25</v>
      </c>
      <c r="R15" s="275" t="s">
        <v>56</v>
      </c>
      <c r="S15" s="37">
        <v>44939.0</v>
      </c>
      <c r="T15" s="42" t="s">
        <v>25</v>
      </c>
      <c r="U15" s="108" t="s">
        <v>25</v>
      </c>
      <c r="V15" s="363" t="s">
        <v>57</v>
      </c>
      <c r="W15" s="146">
        <v>44940.0</v>
      </c>
      <c r="X15" s="145" t="s">
        <v>1</v>
      </c>
      <c r="Y15" s="40" t="s">
        <v>1</v>
      </c>
      <c r="Z15" s="275" t="s">
        <v>93</v>
      </c>
      <c r="AA15" s="37">
        <v>44941.0</v>
      </c>
      <c r="AB15" s="352"/>
      <c r="AC15" s="353"/>
    </row>
    <row r="16">
      <c r="A16" s="35" t="s">
        <v>54</v>
      </c>
      <c r="B16" s="41" t="s">
        <v>19</v>
      </c>
      <c r="C16" s="37">
        <v>44935.0</v>
      </c>
      <c r="D16" s="42" t="s">
        <v>279</v>
      </c>
      <c r="E16" s="108" t="s">
        <v>280</v>
      </c>
      <c r="F16" s="275" t="s">
        <v>22</v>
      </c>
      <c r="G16" s="37">
        <v>44936.0</v>
      </c>
      <c r="H16" s="42" t="s">
        <v>279</v>
      </c>
      <c r="I16" s="108" t="s">
        <v>280</v>
      </c>
      <c r="J16" s="38" t="s">
        <v>24</v>
      </c>
      <c r="K16" s="37">
        <v>44937.0</v>
      </c>
      <c r="L16" s="42" t="s">
        <v>279</v>
      </c>
      <c r="M16" s="108" t="s">
        <v>280</v>
      </c>
      <c r="N16" s="38" t="s">
        <v>26</v>
      </c>
      <c r="O16" s="37">
        <v>44938.0</v>
      </c>
      <c r="P16" s="42" t="s">
        <v>651</v>
      </c>
      <c r="Q16" s="108" t="s">
        <v>141</v>
      </c>
      <c r="R16" s="275" t="s">
        <v>56</v>
      </c>
      <c r="S16" s="37">
        <v>44939.0</v>
      </c>
      <c r="T16" s="42" t="s">
        <v>25</v>
      </c>
      <c r="U16" s="108" t="s">
        <v>25</v>
      </c>
      <c r="V16" s="275" t="s">
        <v>57</v>
      </c>
      <c r="W16" s="37">
        <v>44940.0</v>
      </c>
      <c r="X16" s="42" t="s">
        <v>25</v>
      </c>
      <c r="Y16" s="108" t="s">
        <v>25</v>
      </c>
      <c r="Z16" s="38" t="s">
        <v>93</v>
      </c>
      <c r="AA16" s="37">
        <v>44941.0</v>
      </c>
      <c r="AB16" s="42" t="s">
        <v>279</v>
      </c>
      <c r="AC16" s="108" t="s">
        <v>280</v>
      </c>
    </row>
    <row r="17">
      <c r="A17" s="35" t="s">
        <v>88</v>
      </c>
      <c r="B17" s="41" t="s">
        <v>19</v>
      </c>
      <c r="C17" s="37">
        <v>44935.0</v>
      </c>
      <c r="D17" s="42" t="s">
        <v>651</v>
      </c>
      <c r="E17" s="108" t="s">
        <v>652</v>
      </c>
      <c r="F17" s="275" t="s">
        <v>22</v>
      </c>
      <c r="G17" s="37">
        <v>44936.0</v>
      </c>
      <c r="H17" s="42" t="s">
        <v>25</v>
      </c>
      <c r="I17" s="108" t="s">
        <v>25</v>
      </c>
      <c r="J17" s="38" t="s">
        <v>24</v>
      </c>
      <c r="K17" s="37">
        <v>44937.0</v>
      </c>
      <c r="L17" s="42" t="s">
        <v>25</v>
      </c>
      <c r="M17" s="108" t="s">
        <v>25</v>
      </c>
      <c r="N17" s="38" t="s">
        <v>26</v>
      </c>
      <c r="O17" s="37">
        <v>44938.0</v>
      </c>
      <c r="P17" s="42" t="s">
        <v>279</v>
      </c>
      <c r="Q17" s="108" t="s">
        <v>280</v>
      </c>
      <c r="R17" s="275" t="s">
        <v>56</v>
      </c>
      <c r="S17" s="37">
        <v>44939.0</v>
      </c>
      <c r="T17" s="42" t="s">
        <v>211</v>
      </c>
      <c r="U17" s="108" t="s">
        <v>212</v>
      </c>
      <c r="V17" s="275" t="s">
        <v>57</v>
      </c>
      <c r="W17" s="37">
        <v>44940.0</v>
      </c>
      <c r="X17" s="42" t="s">
        <v>91</v>
      </c>
      <c r="Y17" s="108" t="s">
        <v>92</v>
      </c>
      <c r="Z17" s="38" t="s">
        <v>93</v>
      </c>
      <c r="AA17" s="37">
        <v>44941.0</v>
      </c>
      <c r="AB17" s="42" t="s">
        <v>25</v>
      </c>
      <c r="AC17" s="108" t="s">
        <v>25</v>
      </c>
    </row>
    <row r="18">
      <c r="A18" s="116" t="s">
        <v>97</v>
      </c>
      <c r="B18" s="41" t="s">
        <v>33</v>
      </c>
      <c r="C18" s="37">
        <v>44936.0</v>
      </c>
      <c r="D18" s="38" t="s">
        <v>209</v>
      </c>
      <c r="E18" s="108" t="s">
        <v>210</v>
      </c>
      <c r="F18" s="275" t="s">
        <v>46</v>
      </c>
      <c r="G18" s="37">
        <v>44937.0</v>
      </c>
      <c r="H18" s="38" t="s">
        <v>612</v>
      </c>
      <c r="I18" s="108" t="s">
        <v>350</v>
      </c>
      <c r="J18" s="38" t="s">
        <v>36</v>
      </c>
      <c r="K18" s="37">
        <v>44938.0</v>
      </c>
      <c r="L18" s="38" t="s">
        <v>25</v>
      </c>
      <c r="M18" s="108" t="s">
        <v>25</v>
      </c>
      <c r="N18" s="38" t="s">
        <v>37</v>
      </c>
      <c r="O18" s="37">
        <v>44939.0</v>
      </c>
      <c r="P18" s="392" t="s">
        <v>25</v>
      </c>
      <c r="Q18" s="108" t="s">
        <v>25</v>
      </c>
      <c r="R18" s="38" t="s">
        <v>40</v>
      </c>
      <c r="S18" s="37">
        <v>44940.0</v>
      </c>
      <c r="T18" s="392" t="s">
        <v>105</v>
      </c>
      <c r="U18" s="108" t="s">
        <v>106</v>
      </c>
      <c r="V18" s="38" t="s">
        <v>43</v>
      </c>
      <c r="W18" s="37">
        <v>44941.0</v>
      </c>
      <c r="X18" s="392" t="s">
        <v>105</v>
      </c>
      <c r="Y18" s="108" t="s">
        <v>106</v>
      </c>
      <c r="Z18" s="38" t="s">
        <v>44</v>
      </c>
      <c r="AA18" s="37">
        <v>44942.0</v>
      </c>
      <c r="AB18" s="38" t="s">
        <v>201</v>
      </c>
      <c r="AC18" s="108" t="s">
        <v>202</v>
      </c>
    </row>
    <row r="19">
      <c r="A19" s="109" t="s">
        <v>403</v>
      </c>
      <c r="B19" s="41" t="s">
        <v>33</v>
      </c>
      <c r="C19" s="37">
        <v>44936.0</v>
      </c>
      <c r="D19" s="38" t="s">
        <v>25</v>
      </c>
      <c r="E19" s="108" t="s">
        <v>25</v>
      </c>
      <c r="F19" s="38" t="s">
        <v>46</v>
      </c>
      <c r="G19" s="37">
        <v>44937.0</v>
      </c>
      <c r="H19" s="38" t="s">
        <v>668</v>
      </c>
      <c r="I19" s="108" t="s">
        <v>669</v>
      </c>
      <c r="J19" s="38" t="s">
        <v>36</v>
      </c>
      <c r="K19" s="37">
        <v>44938.0</v>
      </c>
      <c r="L19" s="38" t="s">
        <v>281</v>
      </c>
      <c r="M19" s="108" t="s">
        <v>318</v>
      </c>
      <c r="N19" s="38" t="s">
        <v>37</v>
      </c>
      <c r="O19" s="37">
        <v>44939.0</v>
      </c>
      <c r="P19" s="38" t="s">
        <v>209</v>
      </c>
      <c r="Q19" s="108" t="s">
        <v>210</v>
      </c>
      <c r="R19" s="38" t="s">
        <v>40</v>
      </c>
      <c r="S19" s="37">
        <v>44940.0</v>
      </c>
      <c r="T19" s="38" t="s">
        <v>110</v>
      </c>
      <c r="U19" s="108" t="s">
        <v>111</v>
      </c>
      <c r="V19" s="38" t="s">
        <v>43</v>
      </c>
      <c r="W19" s="37">
        <v>44941.0</v>
      </c>
      <c r="X19" s="38" t="s">
        <v>100</v>
      </c>
      <c r="Y19" s="108" t="s">
        <v>101</v>
      </c>
      <c r="Z19" s="38" t="s">
        <v>44</v>
      </c>
      <c r="AA19" s="37">
        <v>44942.0</v>
      </c>
      <c r="AB19" s="352" t="s">
        <v>25</v>
      </c>
      <c r="AC19" s="353" t="s">
        <v>25</v>
      </c>
    </row>
    <row r="20">
      <c r="A20" s="109" t="s">
        <v>82</v>
      </c>
      <c r="B20" s="41" t="s">
        <v>33</v>
      </c>
      <c r="C20" s="37">
        <v>44936.0</v>
      </c>
      <c r="D20" s="38" t="s">
        <v>281</v>
      </c>
      <c r="E20" s="108" t="s">
        <v>318</v>
      </c>
      <c r="F20" s="38" t="s">
        <v>46</v>
      </c>
      <c r="G20" s="37">
        <v>44937.0</v>
      </c>
      <c r="H20" s="38" t="s">
        <v>25</v>
      </c>
      <c r="I20" s="108" t="s">
        <v>25</v>
      </c>
      <c r="J20" s="38" t="s">
        <v>36</v>
      </c>
      <c r="K20" s="37">
        <v>44938.0</v>
      </c>
      <c r="L20" s="38" t="s">
        <v>668</v>
      </c>
      <c r="M20" s="108" t="s">
        <v>669</v>
      </c>
      <c r="N20" s="38" t="s">
        <v>37</v>
      </c>
      <c r="O20" s="37">
        <v>44939.0</v>
      </c>
      <c r="P20" s="38" t="s">
        <v>281</v>
      </c>
      <c r="Q20" s="108" t="s">
        <v>318</v>
      </c>
      <c r="R20" s="38" t="s">
        <v>40</v>
      </c>
      <c r="S20" s="37">
        <v>44940.0</v>
      </c>
      <c r="T20" s="392" t="s">
        <v>105</v>
      </c>
      <c r="U20" s="108" t="s">
        <v>106</v>
      </c>
      <c r="V20" s="38" t="s">
        <v>43</v>
      </c>
      <c r="W20" s="37">
        <v>44941.0</v>
      </c>
      <c r="X20" s="38" t="s">
        <v>25</v>
      </c>
      <c r="Y20" s="108" t="s">
        <v>25</v>
      </c>
      <c r="Z20" s="38" t="s">
        <v>44</v>
      </c>
      <c r="AA20" s="37">
        <v>44942.0</v>
      </c>
      <c r="AB20" s="38" t="s">
        <v>201</v>
      </c>
      <c r="AC20" s="108" t="s">
        <v>202</v>
      </c>
    </row>
    <row r="21">
      <c r="A21" s="67" t="s">
        <v>69</v>
      </c>
      <c r="B21" s="41" t="s">
        <v>33</v>
      </c>
      <c r="C21" s="37">
        <v>44936.0</v>
      </c>
      <c r="D21" s="38" t="s">
        <v>25</v>
      </c>
      <c r="E21" s="108" t="s">
        <v>25</v>
      </c>
      <c r="F21" s="38" t="s">
        <v>46</v>
      </c>
      <c r="G21" s="37">
        <v>44937.0</v>
      </c>
      <c r="H21" s="38" t="s">
        <v>281</v>
      </c>
      <c r="I21" s="108" t="s">
        <v>318</v>
      </c>
      <c r="J21" s="38" t="s">
        <v>36</v>
      </c>
      <c r="K21" s="37">
        <v>44938.0</v>
      </c>
      <c r="L21" s="38" t="s">
        <v>612</v>
      </c>
      <c r="M21" s="108" t="s">
        <v>350</v>
      </c>
      <c r="N21" s="38" t="s">
        <v>37</v>
      </c>
      <c r="O21" s="37">
        <v>44939.0</v>
      </c>
      <c r="P21" s="38" t="s">
        <v>49</v>
      </c>
      <c r="Q21" s="108" t="s">
        <v>49</v>
      </c>
      <c r="R21" s="370" t="s">
        <v>40</v>
      </c>
      <c r="S21" s="37">
        <v>44940.0</v>
      </c>
      <c r="T21" s="38" t="s">
        <v>593</v>
      </c>
      <c r="U21" s="108" t="s">
        <v>49</v>
      </c>
      <c r="V21" s="38" t="s">
        <v>43</v>
      </c>
      <c r="W21" s="37">
        <v>44941.0</v>
      </c>
      <c r="X21" s="38" t="s">
        <v>593</v>
      </c>
      <c r="Y21" s="108" t="s">
        <v>49</v>
      </c>
      <c r="Z21" s="38" t="s">
        <v>44</v>
      </c>
      <c r="AA21" s="37">
        <v>44942.0</v>
      </c>
      <c r="AB21" s="38" t="s">
        <v>25</v>
      </c>
      <c r="AC21" s="108" t="s">
        <v>25</v>
      </c>
    </row>
    <row r="22">
      <c r="A22" s="116" t="s">
        <v>52</v>
      </c>
      <c r="B22" s="361"/>
      <c r="C22" s="361"/>
      <c r="D22" s="382"/>
      <c r="E22" s="382"/>
      <c r="F22" s="124"/>
      <c r="G22" s="124"/>
      <c r="H22" s="140"/>
      <c r="I22" s="140"/>
      <c r="J22" s="124"/>
      <c r="K22" s="124"/>
      <c r="L22" s="7"/>
      <c r="M22" s="124"/>
      <c r="N22" s="39"/>
      <c r="O22" s="45"/>
      <c r="P22" s="53"/>
      <c r="Q22" s="39"/>
      <c r="R22" s="402" t="s">
        <v>56</v>
      </c>
      <c r="S22" s="277">
        <v>44939.0</v>
      </c>
      <c r="T22" s="278" t="s">
        <v>207</v>
      </c>
      <c r="U22" s="279" t="s">
        <v>208</v>
      </c>
      <c r="V22" s="402" t="s">
        <v>57</v>
      </c>
      <c r="W22" s="277">
        <v>44940.0</v>
      </c>
      <c r="X22" s="278" t="s">
        <v>207</v>
      </c>
      <c r="Y22" s="279" t="s">
        <v>208</v>
      </c>
      <c r="Z22" s="275" t="s">
        <v>93</v>
      </c>
      <c r="AA22" s="37">
        <v>44941.0</v>
      </c>
      <c r="AB22" s="38" t="s">
        <v>25</v>
      </c>
      <c r="AC22" s="108" t="s">
        <v>25</v>
      </c>
    </row>
    <row r="23">
      <c r="A23" s="368"/>
      <c r="B23" s="361"/>
      <c r="C23" s="361"/>
      <c r="D23" s="3"/>
      <c r="E23" s="4"/>
      <c r="F23" s="124"/>
      <c r="G23" s="124"/>
      <c r="H23" s="6" t="s">
        <v>23</v>
      </c>
      <c r="I23" s="4"/>
      <c r="J23" s="124"/>
      <c r="K23" s="124"/>
      <c r="L23" s="7"/>
      <c r="M23" s="124"/>
      <c r="N23" s="7"/>
      <c r="O23" s="7"/>
      <c r="P23" s="7"/>
      <c r="Q23" s="124"/>
      <c r="R23" s="7"/>
      <c r="S23" s="7"/>
      <c r="T23" s="6" t="s">
        <v>23</v>
      </c>
      <c r="U23" s="4"/>
      <c r="V23" s="7"/>
      <c r="W23" s="7"/>
      <c r="X23" s="3"/>
      <c r="Y23" s="4"/>
      <c r="Z23" s="7"/>
      <c r="AA23" s="7"/>
      <c r="AB23" s="7"/>
      <c r="AC23" s="124"/>
    </row>
    <row r="24">
      <c r="A24" s="7"/>
      <c r="B24" s="350"/>
      <c r="C24" s="350"/>
      <c r="D24" s="124"/>
      <c r="E24" s="351">
        <v>44935.0</v>
      </c>
      <c r="F24" s="387"/>
      <c r="G24" s="124"/>
      <c r="H24" s="124"/>
      <c r="I24" s="351">
        <v>44936.0</v>
      </c>
      <c r="J24" s="124"/>
      <c r="K24" s="124"/>
      <c r="L24" s="124"/>
      <c r="M24" s="351">
        <v>44937.0</v>
      </c>
      <c r="N24" s="124"/>
      <c r="O24" s="124"/>
      <c r="P24" s="124"/>
      <c r="Q24" s="351">
        <v>44938.0</v>
      </c>
      <c r="R24" s="124"/>
      <c r="S24" s="124"/>
      <c r="T24" s="124"/>
      <c r="U24" s="351">
        <v>44939.0</v>
      </c>
      <c r="V24" s="124"/>
      <c r="W24" s="124"/>
      <c r="X24" s="124"/>
      <c r="Y24" s="351">
        <v>44940.0</v>
      </c>
      <c r="Z24" s="124"/>
      <c r="AA24" s="124"/>
      <c r="AB24" s="124"/>
      <c r="AC24" s="351">
        <v>44941.0</v>
      </c>
    </row>
    <row r="25">
      <c r="A25" s="107"/>
      <c r="B25" s="26"/>
      <c r="C25" s="26"/>
      <c r="D25" s="26" t="s">
        <v>2</v>
      </c>
      <c r="E25" s="26" t="s">
        <v>7</v>
      </c>
      <c r="F25" s="26"/>
      <c r="G25" s="26"/>
      <c r="H25" s="26" t="s">
        <v>2</v>
      </c>
      <c r="I25" s="26" t="s">
        <v>7</v>
      </c>
      <c r="J25" s="26"/>
      <c r="K25" s="26"/>
      <c r="L25" s="26" t="s">
        <v>2</v>
      </c>
      <c r="M25" s="26" t="s">
        <v>8</v>
      </c>
      <c r="N25" s="26"/>
      <c r="O25" s="26"/>
      <c r="P25" s="26" t="s">
        <v>2</v>
      </c>
      <c r="Q25" s="26" t="s">
        <v>9</v>
      </c>
      <c r="R25" s="26"/>
      <c r="S25" s="26"/>
      <c r="T25" s="26" t="s">
        <v>2</v>
      </c>
      <c r="U25" s="26" t="s">
        <v>10</v>
      </c>
      <c r="V25" s="26"/>
      <c r="W25" s="26"/>
      <c r="X25" s="26" t="s">
        <v>2</v>
      </c>
      <c r="Y25" s="26" t="s">
        <v>11</v>
      </c>
      <c r="Z25" s="26"/>
      <c r="AA25" s="26"/>
      <c r="AB25" s="26" t="s">
        <v>2</v>
      </c>
      <c r="AC25" s="26" t="s">
        <v>12</v>
      </c>
    </row>
    <row r="26">
      <c r="A26" s="35" t="s">
        <v>123</v>
      </c>
      <c r="B26" s="275" t="s">
        <v>62</v>
      </c>
      <c r="C26" s="37">
        <v>44936.0</v>
      </c>
      <c r="D26" s="352" t="s">
        <v>117</v>
      </c>
      <c r="E26" s="353" t="s">
        <v>538</v>
      </c>
      <c r="F26" s="369" t="s">
        <v>131</v>
      </c>
      <c r="G26" s="37">
        <v>44937.0</v>
      </c>
      <c r="H26" s="352" t="s">
        <v>25</v>
      </c>
      <c r="I26" s="353" t="s">
        <v>25</v>
      </c>
      <c r="J26" s="369" t="s">
        <v>64</v>
      </c>
      <c r="K26" s="37">
        <v>44938.0</v>
      </c>
      <c r="L26" s="352" t="s">
        <v>25</v>
      </c>
      <c r="M26" s="353" t="s">
        <v>25</v>
      </c>
      <c r="N26" s="369" t="s">
        <v>67</v>
      </c>
      <c r="O26" s="37">
        <v>44939.0</v>
      </c>
      <c r="P26" s="369" t="s">
        <v>117</v>
      </c>
      <c r="Q26" s="354" t="s">
        <v>538</v>
      </c>
      <c r="R26" s="369" t="s">
        <v>78</v>
      </c>
      <c r="S26" s="37">
        <v>44940.0</v>
      </c>
      <c r="T26" s="369" t="s">
        <v>117</v>
      </c>
      <c r="U26" s="354" t="s">
        <v>538</v>
      </c>
      <c r="V26" s="369" t="s">
        <v>79</v>
      </c>
      <c r="W26" s="37">
        <v>44941.0</v>
      </c>
      <c r="X26" s="369" t="s">
        <v>117</v>
      </c>
      <c r="Y26" s="354" t="s">
        <v>538</v>
      </c>
      <c r="Z26" s="369" t="s">
        <v>27</v>
      </c>
      <c r="AA26" s="37">
        <v>44942.0</v>
      </c>
      <c r="AB26" s="369" t="s">
        <v>117</v>
      </c>
      <c r="AC26" s="354" t="s">
        <v>538</v>
      </c>
    </row>
    <row r="27">
      <c r="A27" s="35" t="s">
        <v>501</v>
      </c>
      <c r="B27" s="275" t="s">
        <v>62</v>
      </c>
      <c r="C27" s="37">
        <v>44936.0</v>
      </c>
      <c r="D27" s="352" t="s">
        <v>124</v>
      </c>
      <c r="E27" s="353" t="s">
        <v>125</v>
      </c>
      <c r="F27" s="369" t="s">
        <v>46</v>
      </c>
      <c r="G27" s="37">
        <v>44937.0</v>
      </c>
      <c r="H27" s="352" t="s">
        <v>25</v>
      </c>
      <c r="I27" s="353" t="s">
        <v>25</v>
      </c>
      <c r="J27" s="38" t="s">
        <v>36</v>
      </c>
      <c r="K27" s="37">
        <v>44938.0</v>
      </c>
      <c r="L27" s="352" t="s">
        <v>124</v>
      </c>
      <c r="M27" s="353" t="s">
        <v>125</v>
      </c>
      <c r="N27" s="38" t="s">
        <v>37</v>
      </c>
      <c r="O27" s="37">
        <v>44939.0</v>
      </c>
      <c r="P27" s="369" t="s">
        <v>124</v>
      </c>
      <c r="Q27" s="354" t="s">
        <v>125</v>
      </c>
      <c r="R27" s="370" t="s">
        <v>40</v>
      </c>
      <c r="S27" s="37">
        <v>44940.0</v>
      </c>
      <c r="T27" s="369" t="s">
        <v>124</v>
      </c>
      <c r="U27" s="354" t="s">
        <v>125</v>
      </c>
      <c r="V27" s="370" t="s">
        <v>43</v>
      </c>
      <c r="W27" s="37">
        <v>44941.0</v>
      </c>
      <c r="X27" s="369" t="s">
        <v>124</v>
      </c>
      <c r="Y27" s="354" t="s">
        <v>125</v>
      </c>
      <c r="Z27" s="38" t="s">
        <v>44</v>
      </c>
      <c r="AA27" s="37">
        <v>44942.0</v>
      </c>
      <c r="AB27" s="369" t="s">
        <v>124</v>
      </c>
      <c r="AC27" s="354" t="s">
        <v>125</v>
      </c>
    </row>
    <row r="28" ht="19.5" customHeight="1">
      <c r="A28" s="35" t="s">
        <v>50</v>
      </c>
      <c r="B28" s="134"/>
      <c r="C28" s="45"/>
      <c r="D28" s="1"/>
      <c r="E28" s="1"/>
      <c r="F28" s="371" t="s">
        <v>46</v>
      </c>
      <c r="G28" s="146">
        <v>44937.0</v>
      </c>
      <c r="H28" s="371" t="s">
        <v>117</v>
      </c>
      <c r="I28" s="371" t="s">
        <v>538</v>
      </c>
      <c r="J28" s="1"/>
      <c r="K28" s="45"/>
      <c r="L28" s="1"/>
      <c r="M28" s="1"/>
    </row>
    <row r="29" ht="19.5" customHeight="1">
      <c r="A29" s="35" t="s">
        <v>45</v>
      </c>
      <c r="B29" s="134"/>
      <c r="C29" s="45"/>
      <c r="D29" s="1"/>
      <c r="E29" s="1"/>
      <c r="F29" s="371" t="s">
        <v>46</v>
      </c>
      <c r="G29" s="146">
        <v>44937.0</v>
      </c>
      <c r="H29" s="371" t="s">
        <v>124</v>
      </c>
      <c r="I29" s="371" t="s">
        <v>125</v>
      </c>
    </row>
    <row r="30" ht="19.5" customHeight="1">
      <c r="A30" s="35" t="s">
        <v>52</v>
      </c>
      <c r="B30" s="361"/>
      <c r="C30" s="361"/>
      <c r="D30" s="382"/>
      <c r="E30" s="382"/>
      <c r="F30" s="124"/>
      <c r="G30" s="124"/>
      <c r="H30" s="124"/>
      <c r="I30" s="124"/>
      <c r="J30" s="371" t="s">
        <v>64</v>
      </c>
      <c r="K30" s="146">
        <v>44938.0</v>
      </c>
      <c r="L30" s="371" t="s">
        <v>117</v>
      </c>
      <c r="M30" s="371" t="s">
        <v>538</v>
      </c>
    </row>
    <row r="31" ht="19.5" customHeight="1">
      <c r="A31" s="368"/>
      <c r="B31" s="361"/>
      <c r="C31" s="361"/>
      <c r="D31" s="3"/>
      <c r="E31" s="4"/>
      <c r="F31" s="124"/>
      <c r="G31" s="124"/>
      <c r="H31" s="124"/>
      <c r="I31" s="124"/>
    </row>
    <row r="32">
      <c r="A32" s="7"/>
      <c r="B32" s="350"/>
      <c r="C32" s="350"/>
      <c r="D32" s="124"/>
      <c r="E32" s="351">
        <v>44935.0</v>
      </c>
      <c r="F32" s="387"/>
      <c r="G32" s="124"/>
      <c r="H32" s="124"/>
      <c r="I32" s="351">
        <v>44936.0</v>
      </c>
      <c r="J32" s="124"/>
      <c r="K32" s="124"/>
      <c r="L32" s="124"/>
      <c r="M32" s="351">
        <v>44937.0</v>
      </c>
      <c r="N32" s="124"/>
      <c r="O32" s="124"/>
      <c r="P32" s="124"/>
      <c r="Q32" s="351">
        <v>44938.0</v>
      </c>
      <c r="R32" s="124"/>
      <c r="S32" s="124"/>
      <c r="T32" s="124"/>
      <c r="U32" s="351">
        <v>44939.0</v>
      </c>
      <c r="V32" s="124"/>
      <c r="W32" s="124"/>
      <c r="X32" s="124"/>
      <c r="Y32" s="351">
        <v>44940.0</v>
      </c>
      <c r="Z32" s="124"/>
      <c r="AA32" s="124"/>
      <c r="AB32" s="124"/>
      <c r="AC32" s="351">
        <v>44941.0</v>
      </c>
    </row>
    <row r="33">
      <c r="A33" s="107"/>
      <c r="B33" s="26"/>
      <c r="C33" s="26"/>
      <c r="D33" s="26" t="s">
        <v>2</v>
      </c>
      <c r="E33" s="26" t="s">
        <v>7</v>
      </c>
      <c r="F33" s="26"/>
      <c r="G33" s="26"/>
      <c r="H33" s="26" t="s">
        <v>2</v>
      </c>
      <c r="I33" s="26" t="s">
        <v>7</v>
      </c>
    </row>
    <row r="34">
      <c r="A34" s="67" t="s">
        <v>69</v>
      </c>
      <c r="B34" s="41" t="s">
        <v>33</v>
      </c>
      <c r="C34" s="37">
        <v>44936.0</v>
      </c>
      <c r="D34" s="38" t="s">
        <v>25</v>
      </c>
      <c r="E34" s="108" t="s">
        <v>25</v>
      </c>
      <c r="F34" s="38" t="s">
        <v>46</v>
      </c>
      <c r="G34" s="37">
        <v>44937.0</v>
      </c>
      <c r="H34" s="352" t="s">
        <v>31</v>
      </c>
      <c r="I34" s="353" t="s">
        <v>31</v>
      </c>
      <c r="J34" s="38" t="s">
        <v>36</v>
      </c>
      <c r="K34" s="37">
        <v>44938.0</v>
      </c>
      <c r="L34" s="352" t="s">
        <v>31</v>
      </c>
      <c r="M34" s="353" t="s">
        <v>31</v>
      </c>
      <c r="N34" s="38" t="s">
        <v>37</v>
      </c>
      <c r="O34" s="37">
        <v>44939.0</v>
      </c>
      <c r="P34" s="369" t="s">
        <v>580</v>
      </c>
      <c r="Q34" s="354" t="s">
        <v>138</v>
      </c>
      <c r="R34" s="370" t="s">
        <v>40</v>
      </c>
      <c r="S34" s="37">
        <v>44940.0</v>
      </c>
      <c r="T34" s="369" t="s">
        <v>581</v>
      </c>
      <c r="U34" s="1" t="s">
        <v>106</v>
      </c>
      <c r="V34" s="370" t="s">
        <v>43</v>
      </c>
      <c r="W34" s="37">
        <v>44941.0</v>
      </c>
      <c r="X34" s="369" t="s">
        <v>581</v>
      </c>
      <c r="Y34" s="1" t="s">
        <v>106</v>
      </c>
      <c r="Z34" s="38" t="s">
        <v>44</v>
      </c>
      <c r="AA34" s="37">
        <v>44942.0</v>
      </c>
      <c r="AB34" s="38" t="s">
        <v>25</v>
      </c>
      <c r="AC34" s="108" t="s">
        <v>25</v>
      </c>
    </row>
    <row r="35">
      <c r="A35" s="35" t="s">
        <v>45</v>
      </c>
      <c r="D35" s="68"/>
      <c r="J35" s="40" t="s">
        <v>36</v>
      </c>
      <c r="K35" s="146">
        <v>44938.0</v>
      </c>
      <c r="L35" s="371" t="s">
        <v>580</v>
      </c>
      <c r="M35" s="371" t="s">
        <v>138</v>
      </c>
      <c r="N35" s="70"/>
      <c r="O35" s="68"/>
      <c r="P35" s="51"/>
      <c r="Q35" s="51"/>
      <c r="Z35" s="39"/>
      <c r="AA35" s="45"/>
      <c r="AB35" s="1"/>
      <c r="AC35" s="1"/>
    </row>
    <row r="36">
      <c r="A36" s="35" t="s">
        <v>50</v>
      </c>
      <c r="D36" s="68"/>
      <c r="H36" s="69"/>
      <c r="I36" s="69"/>
      <c r="J36" s="70"/>
      <c r="K36" s="71"/>
      <c r="L36" s="51"/>
      <c r="M36" s="51"/>
      <c r="N36" s="70"/>
      <c r="O36" s="68"/>
      <c r="P36" s="51"/>
      <c r="Q36" s="51"/>
      <c r="T36" s="139"/>
      <c r="U36" s="139"/>
      <c r="Z36" s="40" t="s">
        <v>44</v>
      </c>
      <c r="AA36" s="146">
        <v>44942.0</v>
      </c>
      <c r="AB36" s="371" t="s">
        <v>581</v>
      </c>
      <c r="AC36" s="371" t="s">
        <v>106</v>
      </c>
    </row>
    <row r="37">
      <c r="D37" s="68"/>
      <c r="H37" s="6" t="s">
        <v>51</v>
      </c>
      <c r="I37" s="4"/>
      <c r="J37" s="70"/>
      <c r="K37" s="71"/>
      <c r="L37" s="51"/>
      <c r="M37" s="51"/>
      <c r="N37" s="70"/>
      <c r="O37" s="68"/>
      <c r="P37" s="51"/>
      <c r="Q37" s="51"/>
      <c r="T37" s="6" t="s">
        <v>51</v>
      </c>
      <c r="U37" s="4"/>
      <c r="Z37" s="39"/>
      <c r="AA37" s="45"/>
      <c r="AB37" s="1"/>
      <c r="AC37" s="1"/>
    </row>
    <row r="38">
      <c r="A38" s="7"/>
      <c r="B38" s="350"/>
      <c r="C38" s="350"/>
      <c r="D38" s="124"/>
      <c r="E38" s="351">
        <v>44935.0</v>
      </c>
      <c r="F38" s="387"/>
      <c r="G38" s="124"/>
      <c r="H38" s="124"/>
      <c r="I38" s="351">
        <v>44936.0</v>
      </c>
      <c r="J38" s="124"/>
      <c r="K38" s="124"/>
      <c r="L38" s="124"/>
      <c r="M38" s="351">
        <v>44937.0</v>
      </c>
      <c r="N38" s="124"/>
      <c r="O38" s="124"/>
      <c r="P38" s="124"/>
      <c r="Q38" s="351">
        <v>44938.0</v>
      </c>
      <c r="R38" s="124"/>
      <c r="S38" s="124"/>
      <c r="T38" s="124"/>
      <c r="U38" s="351">
        <v>44939.0</v>
      </c>
      <c r="V38" s="124"/>
      <c r="W38" s="124"/>
      <c r="X38" s="124"/>
      <c r="Y38" s="351">
        <v>44940.0</v>
      </c>
      <c r="Z38" s="124"/>
      <c r="AA38" s="124"/>
      <c r="AB38" s="124"/>
      <c r="AC38" s="351">
        <v>44941.0</v>
      </c>
    </row>
    <row r="39">
      <c r="A39" s="67" t="s">
        <v>54</v>
      </c>
      <c r="B39" s="41" t="s">
        <v>19</v>
      </c>
      <c r="C39" s="37">
        <v>44935.0</v>
      </c>
      <c r="D39" s="42"/>
      <c r="E39" s="108"/>
      <c r="F39" s="275" t="s">
        <v>22</v>
      </c>
      <c r="G39" s="37">
        <v>44936.0</v>
      </c>
      <c r="H39" s="42"/>
      <c r="I39" s="108"/>
      <c r="J39" s="38" t="s">
        <v>24</v>
      </c>
      <c r="K39" s="37">
        <v>44937.0</v>
      </c>
      <c r="L39" s="42"/>
      <c r="M39" s="108"/>
      <c r="N39" s="38" t="s">
        <v>26</v>
      </c>
      <c r="O39" s="37">
        <v>44938.0</v>
      </c>
      <c r="P39" s="42"/>
      <c r="Q39" s="108"/>
      <c r="R39" s="275" t="s">
        <v>56</v>
      </c>
      <c r="S39" s="37">
        <v>44939.0</v>
      </c>
      <c r="T39" s="42"/>
      <c r="U39" s="108"/>
      <c r="V39" s="275" t="s">
        <v>57</v>
      </c>
      <c r="W39" s="37">
        <v>44940.0</v>
      </c>
      <c r="X39" s="42"/>
      <c r="Y39" s="108"/>
      <c r="Z39" s="38" t="s">
        <v>93</v>
      </c>
      <c r="AA39" s="37">
        <v>44941.0</v>
      </c>
      <c r="AB39" s="42"/>
      <c r="AC39" s="108"/>
    </row>
    <row r="40">
      <c r="A40" s="67" t="s">
        <v>69</v>
      </c>
      <c r="B40" s="41" t="s">
        <v>33</v>
      </c>
      <c r="C40" s="37">
        <v>44936.0</v>
      </c>
      <c r="D40" s="38"/>
      <c r="E40" s="108"/>
      <c r="F40" s="275" t="s">
        <v>46</v>
      </c>
      <c r="G40" s="37">
        <v>44937.0</v>
      </c>
      <c r="H40" s="38"/>
      <c r="I40" s="108"/>
      <c r="J40" s="38" t="s">
        <v>36</v>
      </c>
      <c r="K40" s="37">
        <v>44938.0</v>
      </c>
      <c r="L40" s="38"/>
      <c r="M40" s="108"/>
      <c r="N40" s="38" t="s">
        <v>37</v>
      </c>
      <c r="O40" s="37">
        <v>44939.0</v>
      </c>
      <c r="P40" s="38"/>
      <c r="Q40" s="108"/>
      <c r="R40" s="38" t="s">
        <v>40</v>
      </c>
      <c r="S40" s="37">
        <v>44940.0</v>
      </c>
      <c r="T40" s="38"/>
      <c r="U40" s="108"/>
      <c r="V40" s="38" t="s">
        <v>43</v>
      </c>
      <c r="W40" s="37">
        <v>44941.0</v>
      </c>
      <c r="X40" s="38"/>
      <c r="Y40" s="108"/>
      <c r="Z40" s="38" t="s">
        <v>44</v>
      </c>
      <c r="AA40" s="37">
        <v>44942.0</v>
      </c>
      <c r="AB40" s="38"/>
      <c r="AC40" s="108"/>
    </row>
    <row r="41">
      <c r="A41" s="68"/>
      <c r="B41" s="68"/>
      <c r="J41" s="70"/>
      <c r="K41" s="71"/>
      <c r="L41" s="51"/>
      <c r="M41" s="51"/>
      <c r="N41" s="70"/>
      <c r="O41" s="68"/>
      <c r="P41" s="51"/>
      <c r="Q41" s="51"/>
    </row>
    <row r="42">
      <c r="A42" s="59" t="s">
        <v>670</v>
      </c>
      <c r="D42" s="59" t="s">
        <v>671</v>
      </c>
      <c r="J42" s="70"/>
      <c r="K42" s="71"/>
      <c r="L42" s="51"/>
      <c r="M42" s="51"/>
      <c r="N42" s="70"/>
      <c r="O42" s="68"/>
      <c r="P42" s="51"/>
      <c r="Q42" s="51"/>
    </row>
    <row r="43">
      <c r="A43" s="67" t="s">
        <v>45</v>
      </c>
      <c r="D43" s="68" t="s">
        <v>647</v>
      </c>
      <c r="J43" s="70"/>
      <c r="K43" s="71"/>
      <c r="L43" s="51"/>
      <c r="M43" s="51"/>
      <c r="N43" s="70"/>
      <c r="O43" s="68" t="s">
        <v>0</v>
      </c>
      <c r="P43" s="51"/>
      <c r="Q43" s="51"/>
    </row>
    <row r="44">
      <c r="A44" s="67" t="s">
        <v>18</v>
      </c>
      <c r="D44" s="68" t="s">
        <v>295</v>
      </c>
    </row>
    <row r="45">
      <c r="A45" s="67" t="s">
        <v>52</v>
      </c>
      <c r="D45" s="68" t="s">
        <v>546</v>
      </c>
    </row>
    <row r="46">
      <c r="A46" s="67" t="s">
        <v>176</v>
      </c>
      <c r="D46" s="68" t="s">
        <v>672</v>
      </c>
    </row>
    <row r="47">
      <c r="A47" s="67" t="s">
        <v>54</v>
      </c>
      <c r="D47" s="68" t="s">
        <v>556</v>
      </c>
      <c r="Y47" s="373"/>
      <c r="Z47" s="373"/>
    </row>
    <row r="48">
      <c r="A48" s="67" t="s">
        <v>88</v>
      </c>
      <c r="D48" s="68" t="s">
        <v>546</v>
      </c>
    </row>
    <row r="49">
      <c r="A49" s="225" t="s">
        <v>403</v>
      </c>
      <c r="B49" s="152"/>
      <c r="C49" s="153"/>
      <c r="D49" s="152" t="s">
        <v>647</v>
      </c>
      <c r="E49" s="153"/>
      <c r="F49" s="153"/>
    </row>
    <row r="50">
      <c r="A50" s="225" t="s">
        <v>82</v>
      </c>
      <c r="B50" s="152"/>
      <c r="C50" s="153"/>
      <c r="D50" s="152" t="s">
        <v>554</v>
      </c>
      <c r="E50" s="153"/>
      <c r="F50" s="153"/>
    </row>
    <row r="51">
      <c r="A51" s="225" t="s">
        <v>97</v>
      </c>
      <c r="B51" s="152"/>
      <c r="C51" s="153"/>
      <c r="D51" s="152" t="s">
        <v>672</v>
      </c>
      <c r="E51" s="153"/>
      <c r="F51" s="153"/>
    </row>
    <row r="52">
      <c r="A52" s="225" t="s">
        <v>123</v>
      </c>
      <c r="B52" s="152"/>
      <c r="C52" s="153"/>
      <c r="D52" s="152" t="s">
        <v>171</v>
      </c>
      <c r="E52" s="236"/>
      <c r="F52" s="153"/>
    </row>
    <row r="53">
      <c r="A53" s="225" t="s">
        <v>501</v>
      </c>
      <c r="B53" s="152"/>
      <c r="C53" s="153"/>
      <c r="D53" s="152" t="s">
        <v>171</v>
      </c>
      <c r="E53" s="236"/>
      <c r="F53" s="153"/>
    </row>
    <row r="54">
      <c r="A54" s="225" t="s">
        <v>69</v>
      </c>
      <c r="B54" s="152"/>
      <c r="C54" s="153"/>
      <c r="D54" s="152" t="s">
        <v>647</v>
      </c>
      <c r="E54" s="236"/>
      <c r="F54" s="153"/>
    </row>
    <row r="55">
      <c r="A55" s="152"/>
      <c r="B55" s="153"/>
      <c r="C55" s="153"/>
      <c r="D55" s="152"/>
      <c r="E55" s="136"/>
      <c r="F55" s="117"/>
    </row>
    <row r="56">
      <c r="A56" s="153"/>
      <c r="B56" s="153"/>
      <c r="C56" s="153"/>
      <c r="D56" s="153"/>
      <c r="E56" s="136"/>
      <c r="F56" s="117"/>
    </row>
    <row r="57">
      <c r="A57" s="153"/>
      <c r="B57" s="153"/>
      <c r="C57" s="153"/>
      <c r="D57" s="153" t="s">
        <v>1</v>
      </c>
      <c r="E57" s="136">
        <v>53.0</v>
      </c>
      <c r="F57" s="117"/>
    </row>
    <row r="58">
      <c r="A58" s="153"/>
      <c r="B58" s="153"/>
      <c r="C58" s="153"/>
      <c r="D58" s="153" t="s">
        <v>547</v>
      </c>
      <c r="E58" s="136">
        <v>23.0</v>
      </c>
      <c r="F58" s="153"/>
    </row>
    <row r="59">
      <c r="A59" s="153"/>
      <c r="B59" s="153"/>
      <c r="C59" s="153"/>
      <c r="D59" s="153" t="s">
        <v>31</v>
      </c>
      <c r="E59" s="152"/>
      <c r="F59" s="153"/>
    </row>
    <row r="60">
      <c r="A60" s="153"/>
      <c r="B60" s="153"/>
      <c r="C60" s="153"/>
      <c r="D60" s="153" t="s">
        <v>23</v>
      </c>
      <c r="E60" s="136">
        <v>73.5</v>
      </c>
      <c r="F60" s="153"/>
    </row>
    <row r="61">
      <c r="A61" s="153"/>
      <c r="B61" s="153"/>
      <c r="C61" s="153"/>
      <c r="D61" s="152" t="s">
        <v>49</v>
      </c>
      <c r="E61" s="380">
        <v>23.0</v>
      </c>
      <c r="F61" s="153"/>
    </row>
  </sheetData>
  <mergeCells count="16">
    <mergeCell ref="T8:U8"/>
    <mergeCell ref="T12:U12"/>
    <mergeCell ref="D23:E23"/>
    <mergeCell ref="H23:I23"/>
    <mergeCell ref="T23:U23"/>
    <mergeCell ref="X23:Y23"/>
    <mergeCell ref="D31:E31"/>
    <mergeCell ref="H37:I37"/>
    <mergeCell ref="T37:U37"/>
    <mergeCell ref="D1:E1"/>
    <mergeCell ref="H1:I1"/>
    <mergeCell ref="T1:U1"/>
    <mergeCell ref="D8:E8"/>
    <mergeCell ref="H8:I8"/>
    <mergeCell ref="D12:E12"/>
    <mergeCell ref="H12:I12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1.75"/>
  </cols>
  <sheetData>
    <row r="1">
      <c r="A1" s="337" t="s">
        <v>495</v>
      </c>
      <c r="B1" s="386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15</v>
      </c>
      <c r="I1" s="337" t="s">
        <v>6</v>
      </c>
      <c r="J1" s="337" t="s">
        <v>187</v>
      </c>
      <c r="K1" s="337" t="s">
        <v>188</v>
      </c>
      <c r="L1" s="337" t="s">
        <v>167</v>
      </c>
    </row>
    <row r="2">
      <c r="A2" s="338">
        <v>44926.0</v>
      </c>
      <c r="B2" s="68" t="s">
        <v>52</v>
      </c>
      <c r="C2" s="68" t="s">
        <v>499</v>
      </c>
      <c r="D2" s="341" t="s">
        <v>172</v>
      </c>
      <c r="E2" s="338">
        <v>44927.0</v>
      </c>
      <c r="F2" s="339">
        <v>0.0</v>
      </c>
      <c r="G2" s="339">
        <v>0.3333333333333333</v>
      </c>
      <c r="H2" s="68">
        <v>8.0</v>
      </c>
      <c r="I2" s="68">
        <v>0.0</v>
      </c>
      <c r="J2" s="68">
        <v>2.0</v>
      </c>
      <c r="K2" s="68">
        <v>6.0</v>
      </c>
    </row>
    <row r="3">
      <c r="A3" s="338">
        <v>44926.0</v>
      </c>
      <c r="B3" s="68" t="s">
        <v>123</v>
      </c>
      <c r="C3" s="153" t="s">
        <v>23</v>
      </c>
      <c r="D3" s="341" t="s">
        <v>172</v>
      </c>
      <c r="E3" s="338">
        <v>44927.0</v>
      </c>
      <c r="F3" s="339">
        <v>0.0625</v>
      </c>
      <c r="G3" s="339">
        <v>0.2916666666666667</v>
      </c>
      <c r="H3" s="68">
        <v>5.5</v>
      </c>
      <c r="I3" s="68">
        <v>0.0</v>
      </c>
      <c r="J3" s="68">
        <v>1.0</v>
      </c>
      <c r="K3" s="68">
        <v>4.5</v>
      </c>
    </row>
    <row r="4">
      <c r="A4" s="338">
        <v>44926.0</v>
      </c>
      <c r="B4" s="68" t="s">
        <v>501</v>
      </c>
      <c r="C4" s="153" t="s">
        <v>23</v>
      </c>
      <c r="D4" s="341" t="s">
        <v>172</v>
      </c>
      <c r="E4" s="338">
        <v>44927.0</v>
      </c>
      <c r="F4" s="339">
        <v>0.2916666666666667</v>
      </c>
      <c r="G4" s="339">
        <v>0.375</v>
      </c>
      <c r="H4" s="68">
        <v>2.0</v>
      </c>
      <c r="I4" s="68">
        <v>0.0</v>
      </c>
      <c r="J4" s="68">
        <v>2.0</v>
      </c>
      <c r="K4" s="68">
        <v>0.0</v>
      </c>
    </row>
    <row r="5">
      <c r="A5" s="338">
        <v>44926.0</v>
      </c>
      <c r="B5" s="68" t="s">
        <v>45</v>
      </c>
      <c r="C5" s="153" t="s">
        <v>1</v>
      </c>
      <c r="D5" s="341" t="s">
        <v>172</v>
      </c>
      <c r="E5" s="338">
        <v>44927.0</v>
      </c>
      <c r="F5" s="152">
        <v>0.0</v>
      </c>
      <c r="G5" s="152">
        <v>0.0</v>
      </c>
      <c r="H5" s="152">
        <v>0.0</v>
      </c>
      <c r="I5" s="152">
        <v>0.0</v>
      </c>
      <c r="J5" s="152">
        <v>0.0</v>
      </c>
      <c r="K5" s="152">
        <v>0.0</v>
      </c>
      <c r="L5" s="68" t="s">
        <v>25</v>
      </c>
    </row>
    <row r="6">
      <c r="A6" s="338">
        <v>44926.0</v>
      </c>
      <c r="B6" s="68" t="s">
        <v>50</v>
      </c>
      <c r="C6" s="153" t="s">
        <v>1</v>
      </c>
      <c r="D6" s="341" t="s">
        <v>172</v>
      </c>
      <c r="E6" s="338">
        <v>44927.0</v>
      </c>
      <c r="F6" s="339">
        <v>0.22916666666666666</v>
      </c>
      <c r="G6" s="339">
        <v>0.5416666666666666</v>
      </c>
      <c r="H6" s="68">
        <v>7.5</v>
      </c>
      <c r="I6" s="68">
        <v>0.0</v>
      </c>
      <c r="J6" s="68">
        <v>7.5</v>
      </c>
      <c r="K6" s="68">
        <v>0.0</v>
      </c>
    </row>
    <row r="7">
      <c r="A7" s="338">
        <v>44926.0</v>
      </c>
      <c r="B7" s="68" t="s">
        <v>97</v>
      </c>
      <c r="C7" s="153" t="s">
        <v>31</v>
      </c>
      <c r="D7" s="341" t="s">
        <v>172</v>
      </c>
      <c r="E7" s="338">
        <v>44927.0</v>
      </c>
      <c r="F7" s="339">
        <v>0.20833333333333334</v>
      </c>
      <c r="G7" s="339">
        <v>0.6041666666666666</v>
      </c>
      <c r="H7" s="68">
        <v>9.5</v>
      </c>
      <c r="I7" s="68">
        <v>1.5</v>
      </c>
      <c r="J7" s="68">
        <v>7.0</v>
      </c>
      <c r="K7" s="68">
        <v>1.0</v>
      </c>
    </row>
    <row r="8">
      <c r="A8" s="338">
        <v>44926.0</v>
      </c>
      <c r="B8" s="68" t="s">
        <v>69</v>
      </c>
      <c r="C8" s="68" t="s">
        <v>49</v>
      </c>
      <c r="D8" s="341" t="s">
        <v>172</v>
      </c>
      <c r="E8" s="338">
        <v>44927.0</v>
      </c>
      <c r="F8" s="339">
        <v>0.22916666666666666</v>
      </c>
      <c r="G8" s="339">
        <v>0.4166666666666667</v>
      </c>
      <c r="H8" s="68">
        <v>4.5</v>
      </c>
      <c r="I8" s="68">
        <v>0.0</v>
      </c>
      <c r="J8" s="68">
        <v>4.0</v>
      </c>
      <c r="K8" s="68">
        <v>0.5</v>
      </c>
    </row>
    <row r="9">
      <c r="A9" s="338">
        <v>44926.0</v>
      </c>
      <c r="B9" s="68" t="s">
        <v>82</v>
      </c>
      <c r="C9" s="153" t="s">
        <v>31</v>
      </c>
      <c r="D9" s="341" t="s">
        <v>172</v>
      </c>
      <c r="E9" s="338">
        <v>44927.0</v>
      </c>
      <c r="F9" s="152">
        <v>0.0</v>
      </c>
      <c r="G9" s="152">
        <v>0.0</v>
      </c>
      <c r="H9" s="152">
        <v>0.0</v>
      </c>
      <c r="I9" s="152">
        <v>0.0</v>
      </c>
      <c r="J9" s="152">
        <v>0.0</v>
      </c>
      <c r="K9" s="152">
        <v>0.0</v>
      </c>
      <c r="L9" s="68" t="s">
        <v>25</v>
      </c>
    </row>
    <row r="10">
      <c r="A10" s="338">
        <v>44926.0</v>
      </c>
      <c r="B10" s="68" t="s">
        <v>403</v>
      </c>
      <c r="C10" s="153" t="s">
        <v>31</v>
      </c>
      <c r="D10" s="341" t="s">
        <v>172</v>
      </c>
      <c r="E10" s="338">
        <v>44927.0</v>
      </c>
      <c r="F10" s="339">
        <v>0.2916666666666667</v>
      </c>
      <c r="G10" s="339">
        <v>0.625</v>
      </c>
      <c r="H10" s="68">
        <v>8.0</v>
      </c>
      <c r="I10" s="68">
        <v>0.0</v>
      </c>
      <c r="J10" s="68">
        <v>8.0</v>
      </c>
      <c r="K10" s="68">
        <v>0.0</v>
      </c>
    </row>
    <row r="11">
      <c r="A11" s="338">
        <v>44927.0</v>
      </c>
      <c r="B11" s="68" t="s">
        <v>88</v>
      </c>
      <c r="C11" s="153" t="s">
        <v>31</v>
      </c>
      <c r="D11" s="341" t="s">
        <v>172</v>
      </c>
      <c r="E11" s="338">
        <v>44927.0</v>
      </c>
      <c r="F11" s="339">
        <v>0.9583333333333334</v>
      </c>
      <c r="G11" s="339">
        <v>0.25</v>
      </c>
      <c r="H11" s="68">
        <v>7.0</v>
      </c>
      <c r="I11" s="68">
        <v>0.0</v>
      </c>
      <c r="J11" s="68">
        <v>0.0</v>
      </c>
      <c r="K11" s="68">
        <v>7.0</v>
      </c>
      <c r="L11" s="68" t="s">
        <v>673</v>
      </c>
    </row>
    <row r="12">
      <c r="A12" s="338">
        <v>44927.0</v>
      </c>
      <c r="B12" s="68" t="s">
        <v>18</v>
      </c>
      <c r="C12" s="153" t="s">
        <v>1</v>
      </c>
      <c r="D12" s="341" t="s">
        <v>172</v>
      </c>
      <c r="E12" s="338">
        <v>44927.0</v>
      </c>
      <c r="F12" s="152">
        <v>0.0</v>
      </c>
      <c r="G12" s="152">
        <v>0.0</v>
      </c>
      <c r="H12" s="152">
        <v>0.0</v>
      </c>
      <c r="I12" s="152">
        <v>0.0</v>
      </c>
      <c r="J12" s="152">
        <v>0.0</v>
      </c>
      <c r="K12" s="152">
        <v>0.0</v>
      </c>
      <c r="L12" s="68" t="s">
        <v>25</v>
      </c>
    </row>
    <row r="13">
      <c r="A13" s="338">
        <v>44927.0</v>
      </c>
      <c r="B13" s="68" t="s">
        <v>54</v>
      </c>
      <c r="C13" s="68" t="s">
        <v>499</v>
      </c>
      <c r="D13" s="341" t="s">
        <v>174</v>
      </c>
      <c r="E13" s="338">
        <v>44928.0</v>
      </c>
      <c r="F13" s="339">
        <v>0.0</v>
      </c>
      <c r="G13" s="339">
        <v>0.25</v>
      </c>
      <c r="H13" s="68">
        <v>6.0</v>
      </c>
      <c r="I13" s="68">
        <v>0.0</v>
      </c>
      <c r="J13" s="68">
        <v>0.0</v>
      </c>
      <c r="K13" s="68">
        <v>6.0</v>
      </c>
      <c r="L13" s="68" t="s">
        <v>673</v>
      </c>
    </row>
    <row r="14">
      <c r="A14" s="338">
        <v>44927.0</v>
      </c>
      <c r="B14" s="68" t="s">
        <v>123</v>
      </c>
      <c r="C14" s="68" t="s">
        <v>23</v>
      </c>
      <c r="D14" s="341" t="s">
        <v>174</v>
      </c>
      <c r="E14" s="338">
        <v>44928.0</v>
      </c>
      <c r="F14" s="339">
        <v>0.0625</v>
      </c>
      <c r="G14" s="339">
        <v>0.2916666666666667</v>
      </c>
      <c r="H14" s="68">
        <v>5.5</v>
      </c>
      <c r="I14" s="68">
        <v>0.0</v>
      </c>
      <c r="J14" s="68">
        <v>1.0</v>
      </c>
      <c r="K14" s="68">
        <v>4.5</v>
      </c>
      <c r="L14" s="68" t="s">
        <v>673</v>
      </c>
    </row>
    <row r="15">
      <c r="A15" s="338">
        <v>44927.0</v>
      </c>
      <c r="B15" s="68" t="s">
        <v>501</v>
      </c>
      <c r="C15" s="68" t="s">
        <v>23</v>
      </c>
      <c r="D15" s="341" t="s">
        <v>174</v>
      </c>
      <c r="E15" s="338">
        <v>44928.0</v>
      </c>
      <c r="F15" s="339">
        <v>0.2916666666666667</v>
      </c>
      <c r="G15" s="339">
        <v>0.5</v>
      </c>
      <c r="H15" s="68">
        <v>5.0</v>
      </c>
      <c r="I15" s="68">
        <v>0.0</v>
      </c>
      <c r="J15" s="68">
        <v>5.0</v>
      </c>
      <c r="K15" s="68">
        <v>0.0</v>
      </c>
      <c r="L15" s="68" t="s">
        <v>673</v>
      </c>
    </row>
    <row r="16">
      <c r="A16" s="338">
        <v>44927.0</v>
      </c>
      <c r="B16" s="68" t="s">
        <v>52</v>
      </c>
      <c r="C16" s="68" t="s">
        <v>499</v>
      </c>
      <c r="D16" s="341" t="s">
        <v>174</v>
      </c>
      <c r="E16" s="338">
        <v>44928.0</v>
      </c>
      <c r="F16" s="339">
        <v>0.25</v>
      </c>
      <c r="G16" s="339">
        <v>0.4583333333333333</v>
      </c>
      <c r="H16" s="68">
        <v>5.0</v>
      </c>
      <c r="I16" s="68">
        <v>0.0</v>
      </c>
      <c r="J16" s="68">
        <v>5.0</v>
      </c>
      <c r="K16" s="68">
        <v>0.0</v>
      </c>
      <c r="L16" s="68" t="s">
        <v>673</v>
      </c>
    </row>
    <row r="17">
      <c r="A17" s="338">
        <v>44927.0</v>
      </c>
      <c r="B17" s="68" t="s">
        <v>45</v>
      </c>
      <c r="C17" s="153" t="s">
        <v>1</v>
      </c>
      <c r="D17" s="341" t="s">
        <v>174</v>
      </c>
      <c r="E17" s="338">
        <v>44928.0</v>
      </c>
      <c r="F17" s="152">
        <v>0.0</v>
      </c>
      <c r="G17" s="152">
        <v>0.0</v>
      </c>
      <c r="H17" s="152">
        <v>0.0</v>
      </c>
      <c r="I17" s="152">
        <v>0.0</v>
      </c>
      <c r="J17" s="152">
        <v>0.0</v>
      </c>
      <c r="K17" s="152">
        <v>0.0</v>
      </c>
      <c r="L17" s="68" t="s">
        <v>25</v>
      </c>
    </row>
    <row r="18">
      <c r="A18" s="338">
        <v>44927.0</v>
      </c>
      <c r="B18" s="68" t="s">
        <v>50</v>
      </c>
      <c r="C18" s="68" t="s">
        <v>49</v>
      </c>
      <c r="D18" s="341" t="s">
        <v>174</v>
      </c>
      <c r="E18" s="338">
        <v>44928.0</v>
      </c>
      <c r="F18" s="152">
        <v>0.0</v>
      </c>
      <c r="G18" s="152">
        <v>0.0</v>
      </c>
      <c r="H18" s="152">
        <v>0.0</v>
      </c>
      <c r="I18" s="152">
        <v>0.0</v>
      </c>
      <c r="J18" s="152">
        <v>0.0</v>
      </c>
      <c r="K18" s="152">
        <v>0.0</v>
      </c>
      <c r="L18" s="68" t="s">
        <v>25</v>
      </c>
    </row>
    <row r="19">
      <c r="A19" s="338">
        <v>44927.0</v>
      </c>
      <c r="B19" s="68" t="s">
        <v>69</v>
      </c>
      <c r="C19" s="68" t="s">
        <v>49</v>
      </c>
      <c r="D19" s="341" t="s">
        <v>174</v>
      </c>
      <c r="E19" s="338">
        <v>44928.0</v>
      </c>
      <c r="F19" s="152">
        <v>0.0</v>
      </c>
      <c r="G19" s="152">
        <v>0.0</v>
      </c>
      <c r="H19" s="152">
        <v>0.0</v>
      </c>
      <c r="I19" s="152">
        <v>0.0</v>
      </c>
      <c r="J19" s="152">
        <v>0.0</v>
      </c>
      <c r="K19" s="152">
        <v>0.0</v>
      </c>
      <c r="L19" s="68" t="s">
        <v>25</v>
      </c>
    </row>
    <row r="20">
      <c r="A20" s="338">
        <v>44927.0</v>
      </c>
      <c r="B20" s="68" t="s">
        <v>97</v>
      </c>
      <c r="C20" s="153" t="s">
        <v>31</v>
      </c>
      <c r="D20" s="341" t="s">
        <v>174</v>
      </c>
      <c r="E20" s="338">
        <v>44928.0</v>
      </c>
      <c r="F20" s="339">
        <v>0.25</v>
      </c>
      <c r="G20" s="339">
        <v>0.5416666666666666</v>
      </c>
      <c r="H20" s="68">
        <v>7.0</v>
      </c>
      <c r="I20" s="68">
        <v>0.0</v>
      </c>
      <c r="J20" s="68">
        <v>7.0</v>
      </c>
      <c r="K20" s="68">
        <v>0.0</v>
      </c>
      <c r="L20" s="68" t="s">
        <v>673</v>
      </c>
    </row>
    <row r="21">
      <c r="A21" s="338">
        <v>44927.0</v>
      </c>
      <c r="B21" s="68" t="s">
        <v>82</v>
      </c>
      <c r="C21" s="153" t="s">
        <v>31</v>
      </c>
      <c r="D21" s="341" t="s">
        <v>174</v>
      </c>
      <c r="E21" s="338">
        <v>44928.0</v>
      </c>
      <c r="F21" s="339">
        <v>0.25</v>
      </c>
      <c r="G21" s="339">
        <v>0.5416666666666666</v>
      </c>
      <c r="H21" s="68">
        <v>7.0</v>
      </c>
      <c r="I21" s="68">
        <v>0.0</v>
      </c>
      <c r="J21" s="68">
        <v>7.0</v>
      </c>
      <c r="K21" s="68">
        <v>0.0</v>
      </c>
      <c r="L21" s="68" t="s">
        <v>673</v>
      </c>
    </row>
    <row r="22">
      <c r="A22" s="338">
        <v>44927.0</v>
      </c>
      <c r="B22" s="68" t="s">
        <v>403</v>
      </c>
      <c r="C22" s="153" t="s">
        <v>31</v>
      </c>
      <c r="D22" s="341" t="s">
        <v>174</v>
      </c>
      <c r="E22" s="338">
        <v>44928.0</v>
      </c>
      <c r="F22" s="152">
        <v>0.0</v>
      </c>
      <c r="G22" s="152">
        <v>0.0</v>
      </c>
      <c r="H22" s="152">
        <v>0.0</v>
      </c>
      <c r="I22" s="152">
        <v>0.0</v>
      </c>
      <c r="J22" s="152">
        <v>0.0</v>
      </c>
      <c r="K22" s="152">
        <v>0.0</v>
      </c>
      <c r="L22" s="68" t="s">
        <v>25</v>
      </c>
    </row>
    <row r="23">
      <c r="A23" s="338">
        <v>44928.0</v>
      </c>
      <c r="B23" s="68" t="s">
        <v>50</v>
      </c>
      <c r="C23" s="153" t="s">
        <v>1</v>
      </c>
      <c r="D23" s="341" t="s">
        <v>174</v>
      </c>
      <c r="E23" s="338">
        <v>44928.0</v>
      </c>
      <c r="F23" s="339">
        <v>0.9791666666666666</v>
      </c>
      <c r="G23" s="339">
        <v>0.16666666666666666</v>
      </c>
      <c r="H23" s="68">
        <v>4.5</v>
      </c>
      <c r="I23" s="68">
        <v>0.0</v>
      </c>
      <c r="J23" s="68">
        <v>0.0</v>
      </c>
      <c r="K23" s="68">
        <v>4.5</v>
      </c>
    </row>
    <row r="24">
      <c r="A24" s="338">
        <v>44928.0</v>
      </c>
      <c r="B24" s="68" t="s">
        <v>54</v>
      </c>
      <c r="C24" s="153" t="s">
        <v>31</v>
      </c>
      <c r="D24" s="341" t="s">
        <v>174</v>
      </c>
      <c r="E24" s="338">
        <v>44928.0</v>
      </c>
      <c r="F24" s="339">
        <v>0.9583333333333334</v>
      </c>
      <c r="G24" s="339">
        <v>0.0625</v>
      </c>
      <c r="H24" s="68">
        <v>2.5</v>
      </c>
      <c r="I24" s="68">
        <v>0.0</v>
      </c>
      <c r="J24" s="68">
        <v>0.0</v>
      </c>
      <c r="K24" s="68">
        <v>2.5</v>
      </c>
    </row>
    <row r="25">
      <c r="A25" s="338">
        <v>44928.0</v>
      </c>
      <c r="B25" s="68" t="s">
        <v>54</v>
      </c>
      <c r="C25" s="68" t="s">
        <v>23</v>
      </c>
      <c r="D25" s="341" t="s">
        <v>174</v>
      </c>
      <c r="E25" s="338">
        <v>44928.0</v>
      </c>
      <c r="F25" s="339">
        <v>0.0625</v>
      </c>
      <c r="G25" s="339">
        <v>0.2916666666666667</v>
      </c>
      <c r="H25" s="68">
        <v>5.5</v>
      </c>
      <c r="I25" s="68">
        <v>0.0</v>
      </c>
      <c r="J25" s="68">
        <v>1.0</v>
      </c>
      <c r="K25" s="68">
        <v>4.5</v>
      </c>
    </row>
    <row r="26">
      <c r="A26" s="338">
        <v>44928.0</v>
      </c>
      <c r="B26" s="68" t="s">
        <v>88</v>
      </c>
      <c r="C26" s="153" t="s">
        <v>31</v>
      </c>
      <c r="D26" s="341" t="s">
        <v>174</v>
      </c>
      <c r="E26" s="338">
        <v>44928.0</v>
      </c>
      <c r="F26" s="339">
        <v>0.0625</v>
      </c>
      <c r="G26" s="339">
        <v>0.2916666666666667</v>
      </c>
      <c r="H26" s="68">
        <v>5.5</v>
      </c>
      <c r="I26" s="68">
        <v>0.0</v>
      </c>
      <c r="J26" s="68">
        <v>1.0</v>
      </c>
      <c r="K26" s="68">
        <v>4.5</v>
      </c>
    </row>
    <row r="27">
      <c r="A27" s="338">
        <v>44928.0</v>
      </c>
      <c r="B27" s="68" t="s">
        <v>18</v>
      </c>
      <c r="C27" s="153" t="s">
        <v>1</v>
      </c>
      <c r="D27" s="341" t="s">
        <v>174</v>
      </c>
      <c r="E27" s="338">
        <v>44928.0</v>
      </c>
      <c r="F27" s="152">
        <v>0.0</v>
      </c>
      <c r="G27" s="152">
        <v>0.0</v>
      </c>
      <c r="H27" s="152">
        <v>0.0</v>
      </c>
      <c r="I27" s="152">
        <v>0.0</v>
      </c>
      <c r="J27" s="152">
        <v>0.0</v>
      </c>
      <c r="K27" s="152">
        <v>0.0</v>
      </c>
      <c r="L27" s="68" t="s">
        <v>25</v>
      </c>
    </row>
    <row r="28">
      <c r="A28" s="338">
        <v>44928.0</v>
      </c>
      <c r="B28" s="68" t="s">
        <v>123</v>
      </c>
      <c r="C28" s="68" t="s">
        <v>23</v>
      </c>
      <c r="D28" s="341" t="s">
        <v>175</v>
      </c>
      <c r="E28" s="338">
        <v>44929.0</v>
      </c>
      <c r="F28" s="152">
        <v>0.0</v>
      </c>
      <c r="G28" s="152">
        <v>0.0</v>
      </c>
      <c r="H28" s="152">
        <v>0.0</v>
      </c>
      <c r="I28" s="152">
        <v>0.0</v>
      </c>
      <c r="J28" s="152">
        <v>0.0</v>
      </c>
      <c r="K28" s="152">
        <v>0.0</v>
      </c>
      <c r="L28" s="68" t="s">
        <v>25</v>
      </c>
    </row>
    <row r="29">
      <c r="A29" s="338">
        <v>44928.0</v>
      </c>
      <c r="B29" s="68" t="s">
        <v>501</v>
      </c>
      <c r="C29" s="68" t="s">
        <v>23</v>
      </c>
      <c r="D29" s="341" t="s">
        <v>175</v>
      </c>
      <c r="E29" s="338">
        <v>44929.0</v>
      </c>
      <c r="F29" s="339">
        <v>0.2916666666666667</v>
      </c>
      <c r="G29" s="339">
        <v>0.5</v>
      </c>
      <c r="H29" s="68">
        <v>5.0</v>
      </c>
      <c r="I29" s="68">
        <v>0.0</v>
      </c>
      <c r="J29" s="68">
        <v>5.0</v>
      </c>
      <c r="K29" s="68">
        <v>0.0</v>
      </c>
    </row>
    <row r="30">
      <c r="A30" s="338">
        <v>44928.0</v>
      </c>
      <c r="B30" s="68" t="s">
        <v>45</v>
      </c>
      <c r="C30" s="68" t="s">
        <v>1</v>
      </c>
      <c r="D30" s="341" t="s">
        <v>175</v>
      </c>
      <c r="E30" s="338">
        <v>44929.0</v>
      </c>
      <c r="F30" s="152">
        <v>0.0</v>
      </c>
      <c r="G30" s="152">
        <v>0.0</v>
      </c>
      <c r="H30" s="152">
        <v>0.0</v>
      </c>
      <c r="I30" s="152">
        <v>0.0</v>
      </c>
      <c r="J30" s="152">
        <v>0.0</v>
      </c>
      <c r="K30" s="152">
        <v>0.0</v>
      </c>
      <c r="L30" s="68" t="s">
        <v>25</v>
      </c>
    </row>
    <row r="31">
      <c r="A31" s="338">
        <v>44928.0</v>
      </c>
      <c r="B31" s="68" t="s">
        <v>52</v>
      </c>
      <c r="C31" s="68" t="s">
        <v>499</v>
      </c>
      <c r="D31" s="341" t="s">
        <v>175</v>
      </c>
      <c r="E31" s="338">
        <v>44929.0</v>
      </c>
      <c r="F31" s="152">
        <v>0.0</v>
      </c>
      <c r="G31" s="152">
        <v>0.0</v>
      </c>
      <c r="H31" s="152">
        <v>0.0</v>
      </c>
      <c r="I31" s="152">
        <v>0.0</v>
      </c>
      <c r="J31" s="152">
        <v>0.0</v>
      </c>
      <c r="K31" s="152">
        <v>0.0</v>
      </c>
      <c r="L31" s="68" t="s">
        <v>25</v>
      </c>
    </row>
    <row r="32">
      <c r="A32" s="338">
        <v>44928.0</v>
      </c>
      <c r="B32" s="68" t="s">
        <v>97</v>
      </c>
      <c r="C32" s="153" t="s">
        <v>31</v>
      </c>
      <c r="D32" s="341" t="s">
        <v>175</v>
      </c>
      <c r="E32" s="338">
        <v>44929.0</v>
      </c>
      <c r="F32" s="152">
        <v>0.0</v>
      </c>
      <c r="G32" s="152">
        <v>0.0</v>
      </c>
      <c r="H32" s="152">
        <v>0.0</v>
      </c>
      <c r="I32" s="152">
        <v>0.0</v>
      </c>
      <c r="J32" s="152">
        <v>0.0</v>
      </c>
      <c r="K32" s="152">
        <v>0.0</v>
      </c>
      <c r="L32" s="68" t="s">
        <v>25</v>
      </c>
    </row>
    <row r="33">
      <c r="A33" s="338">
        <v>44928.0</v>
      </c>
      <c r="B33" s="68" t="s">
        <v>82</v>
      </c>
      <c r="C33" s="153" t="s">
        <v>31</v>
      </c>
      <c r="D33" s="341" t="s">
        <v>175</v>
      </c>
      <c r="E33" s="338">
        <v>44929.0</v>
      </c>
      <c r="F33" s="339">
        <v>0.2708333333333333</v>
      </c>
      <c r="G33" s="339">
        <v>0.5625</v>
      </c>
      <c r="H33" s="68">
        <v>8.0</v>
      </c>
      <c r="I33" s="68">
        <v>0.0</v>
      </c>
      <c r="J33" s="68">
        <v>8.0</v>
      </c>
      <c r="K33" s="68">
        <v>0.0</v>
      </c>
    </row>
    <row r="34">
      <c r="A34" s="338">
        <v>44928.0</v>
      </c>
      <c r="B34" s="68" t="s">
        <v>69</v>
      </c>
      <c r="C34" s="153" t="s">
        <v>31</v>
      </c>
      <c r="D34" s="341" t="s">
        <v>175</v>
      </c>
      <c r="E34" s="338">
        <v>44929.0</v>
      </c>
      <c r="F34" s="339">
        <v>0.2916666666666667</v>
      </c>
      <c r="G34" s="339">
        <v>0.5833333333333334</v>
      </c>
      <c r="H34" s="68">
        <v>8.0</v>
      </c>
      <c r="I34" s="68">
        <v>0.0</v>
      </c>
      <c r="J34" s="68">
        <v>8.0</v>
      </c>
      <c r="K34" s="68">
        <v>0.0</v>
      </c>
    </row>
    <row r="35">
      <c r="A35" s="338">
        <v>44928.0</v>
      </c>
      <c r="B35" s="68" t="s">
        <v>403</v>
      </c>
      <c r="C35" s="153" t="s">
        <v>31</v>
      </c>
      <c r="D35" s="341" t="s">
        <v>175</v>
      </c>
      <c r="E35" s="338">
        <v>44929.0</v>
      </c>
      <c r="F35" s="152">
        <v>0.0</v>
      </c>
      <c r="G35" s="152">
        <v>0.0</v>
      </c>
      <c r="H35" s="152">
        <v>0.0</v>
      </c>
      <c r="I35" s="152">
        <v>0.0</v>
      </c>
      <c r="J35" s="152">
        <v>0.0</v>
      </c>
      <c r="K35" s="152">
        <v>0.0</v>
      </c>
      <c r="L35" s="68" t="s">
        <v>25</v>
      </c>
    </row>
    <row r="36">
      <c r="A36" s="338">
        <v>44929.0</v>
      </c>
      <c r="B36" s="68" t="s">
        <v>54</v>
      </c>
      <c r="C36" s="153" t="s">
        <v>31</v>
      </c>
      <c r="D36" s="341" t="s">
        <v>175</v>
      </c>
      <c r="E36" s="338">
        <v>44929.0</v>
      </c>
      <c r="F36" s="339">
        <v>0.9583333333333334</v>
      </c>
      <c r="G36" s="339">
        <v>0.25</v>
      </c>
      <c r="H36" s="68">
        <v>7.0</v>
      </c>
      <c r="I36" s="68">
        <v>0.0</v>
      </c>
      <c r="J36" s="68">
        <v>0.0</v>
      </c>
      <c r="K36" s="68">
        <v>7.0</v>
      </c>
    </row>
    <row r="37">
      <c r="A37" s="338">
        <v>44929.0</v>
      </c>
      <c r="B37" s="68" t="s">
        <v>88</v>
      </c>
      <c r="C37" s="153" t="s">
        <v>31</v>
      </c>
      <c r="D37" s="341" t="s">
        <v>175</v>
      </c>
      <c r="E37" s="338">
        <v>44929.0</v>
      </c>
      <c r="F37" s="152">
        <v>0.0</v>
      </c>
      <c r="G37" s="152">
        <v>0.0</v>
      </c>
      <c r="H37" s="152">
        <v>0.0</v>
      </c>
      <c r="I37" s="152">
        <v>0.0</v>
      </c>
      <c r="J37" s="152">
        <v>0.0</v>
      </c>
      <c r="K37" s="152">
        <v>0.0</v>
      </c>
      <c r="L37" s="68" t="s">
        <v>25</v>
      </c>
    </row>
    <row r="38">
      <c r="A38" s="338">
        <v>44929.0</v>
      </c>
      <c r="B38" s="68" t="s">
        <v>18</v>
      </c>
      <c r="C38" s="68" t="s">
        <v>1</v>
      </c>
      <c r="D38" s="341" t="s">
        <v>175</v>
      </c>
      <c r="E38" s="338">
        <v>44929.0</v>
      </c>
      <c r="F38" s="339">
        <v>0.9791666666666666</v>
      </c>
      <c r="G38" s="339">
        <v>0.16666666666666666</v>
      </c>
      <c r="H38" s="68">
        <v>4.5</v>
      </c>
      <c r="I38" s="68">
        <v>0.0</v>
      </c>
      <c r="J38" s="68">
        <v>0.0</v>
      </c>
      <c r="K38" s="68">
        <v>4.5</v>
      </c>
    </row>
    <row r="39">
      <c r="A39" s="338">
        <v>44929.0</v>
      </c>
      <c r="B39" s="68" t="s">
        <v>52</v>
      </c>
      <c r="C39" s="68" t="s">
        <v>499</v>
      </c>
      <c r="D39" s="341" t="s">
        <v>171</v>
      </c>
      <c r="E39" s="338">
        <v>44930.0</v>
      </c>
      <c r="F39" s="152">
        <v>0.0</v>
      </c>
      <c r="G39" s="152">
        <v>0.0</v>
      </c>
      <c r="H39" s="152">
        <v>0.0</v>
      </c>
      <c r="I39" s="152">
        <v>0.0</v>
      </c>
      <c r="J39" s="152">
        <v>0.0</v>
      </c>
      <c r="K39" s="152">
        <v>0.0</v>
      </c>
      <c r="L39" s="68" t="s">
        <v>25</v>
      </c>
    </row>
    <row r="40">
      <c r="A40" s="338">
        <v>44929.0</v>
      </c>
      <c r="B40" s="68" t="s">
        <v>50</v>
      </c>
      <c r="C40" s="68" t="s">
        <v>23</v>
      </c>
      <c r="D40" s="341" t="s">
        <v>171</v>
      </c>
      <c r="E40" s="338">
        <v>44930.0</v>
      </c>
      <c r="F40" s="339">
        <v>0.0625</v>
      </c>
      <c r="G40" s="339">
        <v>0.2916666666666667</v>
      </c>
      <c r="H40" s="68">
        <v>5.5</v>
      </c>
      <c r="I40" s="68">
        <v>0.0</v>
      </c>
      <c r="J40" s="68">
        <v>1.0</v>
      </c>
      <c r="K40" s="68">
        <v>4.5</v>
      </c>
    </row>
    <row r="41">
      <c r="A41" s="338">
        <v>44929.0</v>
      </c>
      <c r="B41" s="68" t="s">
        <v>123</v>
      </c>
      <c r="C41" s="68" t="s">
        <v>23</v>
      </c>
      <c r="D41" s="341" t="s">
        <v>171</v>
      </c>
      <c r="E41" s="338">
        <v>44930.0</v>
      </c>
      <c r="F41" s="152">
        <v>0.0</v>
      </c>
      <c r="G41" s="152">
        <v>0.0</v>
      </c>
      <c r="H41" s="152">
        <v>0.0</v>
      </c>
      <c r="I41" s="152">
        <v>0.0</v>
      </c>
      <c r="J41" s="152">
        <v>0.0</v>
      </c>
      <c r="K41" s="152">
        <v>0.0</v>
      </c>
      <c r="L41" s="68" t="s">
        <v>25</v>
      </c>
    </row>
    <row r="42">
      <c r="A42" s="338">
        <v>44929.0</v>
      </c>
      <c r="B42" s="68" t="s">
        <v>501</v>
      </c>
      <c r="C42" s="68" t="s">
        <v>23</v>
      </c>
      <c r="D42" s="341" t="s">
        <v>171</v>
      </c>
      <c r="E42" s="338">
        <v>44930.0</v>
      </c>
      <c r="F42" s="152">
        <v>0.0</v>
      </c>
      <c r="G42" s="152">
        <v>0.0</v>
      </c>
      <c r="H42" s="152">
        <v>0.0</v>
      </c>
      <c r="I42" s="152">
        <v>0.0</v>
      </c>
      <c r="J42" s="152">
        <v>0.0</v>
      </c>
      <c r="K42" s="152">
        <v>0.0</v>
      </c>
      <c r="L42" s="68" t="s">
        <v>25</v>
      </c>
    </row>
    <row r="43">
      <c r="A43" s="338">
        <v>44929.0</v>
      </c>
      <c r="B43" s="68" t="s">
        <v>45</v>
      </c>
      <c r="C43" s="68" t="s">
        <v>23</v>
      </c>
      <c r="D43" s="341" t="s">
        <v>171</v>
      </c>
      <c r="E43" s="338">
        <v>44930.0</v>
      </c>
      <c r="F43" s="339">
        <v>0.2916666666666667</v>
      </c>
      <c r="G43" s="339">
        <v>0.5</v>
      </c>
      <c r="H43" s="68">
        <v>5.0</v>
      </c>
      <c r="I43" s="68">
        <v>0.0</v>
      </c>
      <c r="J43" s="68">
        <v>5.0</v>
      </c>
      <c r="K43" s="68">
        <v>0.0</v>
      </c>
    </row>
    <row r="44">
      <c r="A44" s="338">
        <v>44929.0</v>
      </c>
      <c r="B44" s="68" t="s">
        <v>97</v>
      </c>
      <c r="C44" s="153" t="s">
        <v>31</v>
      </c>
      <c r="D44" s="341" t="s">
        <v>171</v>
      </c>
      <c r="E44" s="338">
        <v>44930.0</v>
      </c>
      <c r="F44" s="339">
        <v>0.20833333333333334</v>
      </c>
      <c r="G44" s="339">
        <v>0.375</v>
      </c>
      <c r="H44" s="68">
        <v>4.0</v>
      </c>
      <c r="I44" s="68">
        <v>0.0</v>
      </c>
      <c r="J44" s="68">
        <v>3.0</v>
      </c>
      <c r="K44" s="68">
        <v>1.0</v>
      </c>
    </row>
    <row r="45">
      <c r="A45" s="338">
        <v>44929.0</v>
      </c>
      <c r="B45" s="68" t="s">
        <v>82</v>
      </c>
      <c r="C45" s="153" t="s">
        <v>31</v>
      </c>
      <c r="D45" s="341" t="s">
        <v>171</v>
      </c>
      <c r="E45" s="338">
        <v>44930.0</v>
      </c>
      <c r="F45" s="339">
        <v>0.2708333333333333</v>
      </c>
      <c r="G45" s="339">
        <v>0.5625</v>
      </c>
      <c r="H45" s="68">
        <v>8.0</v>
      </c>
      <c r="I45" s="68">
        <v>0.0</v>
      </c>
      <c r="J45" s="68">
        <v>8.0</v>
      </c>
      <c r="K45" s="68">
        <v>0.0</v>
      </c>
    </row>
    <row r="46">
      <c r="A46" s="338">
        <v>44929.0</v>
      </c>
      <c r="B46" s="68" t="s">
        <v>69</v>
      </c>
      <c r="C46" s="153" t="s">
        <v>31</v>
      </c>
      <c r="D46" s="341" t="s">
        <v>171</v>
      </c>
      <c r="E46" s="338">
        <v>44930.0</v>
      </c>
      <c r="F46" s="152">
        <v>0.0</v>
      </c>
      <c r="G46" s="152">
        <v>0.0</v>
      </c>
      <c r="H46" s="152">
        <v>0.0</v>
      </c>
      <c r="I46" s="152">
        <v>0.0</v>
      </c>
      <c r="J46" s="152">
        <v>0.0</v>
      </c>
      <c r="K46" s="152">
        <v>0.0</v>
      </c>
      <c r="L46" s="68" t="s">
        <v>25</v>
      </c>
    </row>
    <row r="47">
      <c r="A47" s="338">
        <v>44929.0</v>
      </c>
      <c r="B47" s="68" t="s">
        <v>403</v>
      </c>
      <c r="C47" s="153" t="s">
        <v>31</v>
      </c>
      <c r="D47" s="341" t="s">
        <v>171</v>
      </c>
      <c r="E47" s="338">
        <v>44930.0</v>
      </c>
      <c r="F47" s="339">
        <v>0.375</v>
      </c>
      <c r="G47" s="339">
        <v>0.5833333333333334</v>
      </c>
      <c r="H47" s="68">
        <v>5.0</v>
      </c>
      <c r="I47" s="68">
        <v>0.0</v>
      </c>
      <c r="J47" s="68">
        <v>5.0</v>
      </c>
      <c r="K47" s="68">
        <v>0.0</v>
      </c>
    </row>
    <row r="48">
      <c r="A48" s="338">
        <v>44930.0</v>
      </c>
      <c r="B48" s="68" t="s">
        <v>54</v>
      </c>
      <c r="C48" s="153" t="s">
        <v>31</v>
      </c>
      <c r="D48" s="341" t="s">
        <v>171</v>
      </c>
      <c r="E48" s="338">
        <v>44930.0</v>
      </c>
      <c r="F48" s="339">
        <v>0.9583333333333334</v>
      </c>
      <c r="G48" s="339">
        <v>0.3333333333333333</v>
      </c>
      <c r="H48" s="68">
        <v>9.0</v>
      </c>
      <c r="I48" s="68">
        <v>1.0</v>
      </c>
      <c r="J48" s="68">
        <v>1.0</v>
      </c>
      <c r="K48" s="68">
        <v>7.0</v>
      </c>
      <c r="L48" s="68" t="s">
        <v>674</v>
      </c>
    </row>
    <row r="49">
      <c r="A49" s="338">
        <v>44930.0</v>
      </c>
      <c r="B49" s="68" t="s">
        <v>88</v>
      </c>
      <c r="C49" s="153" t="s">
        <v>31</v>
      </c>
      <c r="D49" s="341" t="s">
        <v>171</v>
      </c>
      <c r="E49" s="338">
        <v>44930.0</v>
      </c>
      <c r="F49" s="68">
        <v>0.0</v>
      </c>
      <c r="G49" s="68">
        <v>0.0</v>
      </c>
      <c r="H49" s="68">
        <v>0.0</v>
      </c>
      <c r="I49" s="68">
        <v>0.0</v>
      </c>
      <c r="J49" s="68">
        <v>0.0</v>
      </c>
      <c r="K49" s="68">
        <v>0.0</v>
      </c>
      <c r="L49" s="68" t="s">
        <v>25</v>
      </c>
    </row>
    <row r="50">
      <c r="A50" s="338">
        <v>44930.0</v>
      </c>
      <c r="B50" s="68" t="s">
        <v>18</v>
      </c>
      <c r="C50" s="68" t="s">
        <v>1</v>
      </c>
      <c r="D50" s="341" t="s">
        <v>171</v>
      </c>
      <c r="E50" s="338">
        <v>44930.0</v>
      </c>
      <c r="F50" s="339">
        <v>0.9791666666666666</v>
      </c>
      <c r="G50" s="339">
        <v>0.16666666666666666</v>
      </c>
      <c r="H50" s="68">
        <v>4.5</v>
      </c>
      <c r="I50" s="68">
        <v>0.0</v>
      </c>
      <c r="J50" s="68">
        <v>0.0</v>
      </c>
      <c r="K50" s="68">
        <v>4.5</v>
      </c>
    </row>
    <row r="51">
      <c r="A51" s="338">
        <v>44930.0</v>
      </c>
      <c r="B51" s="68" t="s">
        <v>50</v>
      </c>
      <c r="C51" s="153" t="s">
        <v>31</v>
      </c>
      <c r="D51" s="341" t="s">
        <v>171</v>
      </c>
      <c r="E51" s="338">
        <v>44930.0</v>
      </c>
      <c r="F51" s="339">
        <v>0.9791666666666666</v>
      </c>
      <c r="G51" s="339">
        <v>0.2708333333333333</v>
      </c>
      <c r="H51" s="68">
        <v>7.0</v>
      </c>
      <c r="I51" s="68">
        <v>0.0</v>
      </c>
      <c r="J51" s="68">
        <v>0.5</v>
      </c>
      <c r="K51" s="68">
        <v>6.5</v>
      </c>
    </row>
    <row r="52">
      <c r="A52" s="338">
        <v>44930.0</v>
      </c>
      <c r="B52" s="68" t="s">
        <v>52</v>
      </c>
      <c r="C52" s="68" t="s">
        <v>499</v>
      </c>
      <c r="D52" s="341" t="s">
        <v>169</v>
      </c>
      <c r="E52" s="338">
        <v>44931.0</v>
      </c>
      <c r="F52" s="339">
        <v>0.16666666666666666</v>
      </c>
      <c r="G52" s="339">
        <v>0.3333333333333333</v>
      </c>
      <c r="H52" s="68">
        <v>4.0</v>
      </c>
      <c r="I52" s="68">
        <v>0.0</v>
      </c>
      <c r="J52" s="68">
        <v>2.0</v>
      </c>
      <c r="K52" s="68">
        <v>2.0</v>
      </c>
    </row>
    <row r="53">
      <c r="A53" s="338">
        <v>44930.0</v>
      </c>
      <c r="B53" s="68" t="s">
        <v>123</v>
      </c>
      <c r="C53" s="68" t="s">
        <v>23</v>
      </c>
      <c r="D53" s="341" t="s">
        <v>169</v>
      </c>
      <c r="E53" s="338">
        <v>44931.0</v>
      </c>
      <c r="F53" s="339">
        <v>0.0625</v>
      </c>
      <c r="G53" s="339">
        <v>0.2916666666666667</v>
      </c>
      <c r="H53" s="68">
        <v>5.5</v>
      </c>
      <c r="I53" s="68">
        <v>0.0</v>
      </c>
      <c r="J53" s="68">
        <v>1.0</v>
      </c>
      <c r="K53" s="68">
        <v>4.5</v>
      </c>
    </row>
    <row r="54">
      <c r="A54" s="338">
        <v>44930.0</v>
      </c>
      <c r="B54" s="68" t="s">
        <v>501</v>
      </c>
      <c r="C54" s="68" t="s">
        <v>23</v>
      </c>
      <c r="D54" s="341" t="s">
        <v>169</v>
      </c>
      <c r="E54" s="338">
        <v>44931.0</v>
      </c>
      <c r="F54" s="152">
        <v>0.0</v>
      </c>
      <c r="G54" s="152">
        <v>0.0</v>
      </c>
      <c r="H54" s="152">
        <v>0.0</v>
      </c>
      <c r="I54" s="152">
        <v>0.0</v>
      </c>
      <c r="J54" s="152">
        <v>0.0</v>
      </c>
      <c r="K54" s="152">
        <v>0.0</v>
      </c>
      <c r="L54" s="68" t="s">
        <v>25</v>
      </c>
    </row>
    <row r="55">
      <c r="A55" s="338">
        <v>44930.0</v>
      </c>
      <c r="B55" s="68" t="s">
        <v>45</v>
      </c>
      <c r="C55" s="68" t="s">
        <v>23</v>
      </c>
      <c r="D55" s="341" t="s">
        <v>169</v>
      </c>
      <c r="E55" s="338">
        <v>44931.0</v>
      </c>
      <c r="F55" s="339">
        <v>0.2916666666666667</v>
      </c>
      <c r="G55" s="339">
        <v>0.5</v>
      </c>
      <c r="H55" s="68">
        <v>5.0</v>
      </c>
      <c r="I55" s="68">
        <v>0.0</v>
      </c>
      <c r="J55" s="68">
        <v>5.0</v>
      </c>
      <c r="K55" s="68">
        <v>0.0</v>
      </c>
    </row>
    <row r="56">
      <c r="A56" s="338">
        <v>44930.0</v>
      </c>
      <c r="B56" s="68" t="s">
        <v>97</v>
      </c>
      <c r="C56" s="153" t="s">
        <v>31</v>
      </c>
      <c r="D56" s="341" t="s">
        <v>169</v>
      </c>
      <c r="E56" s="338">
        <v>44931.0</v>
      </c>
      <c r="F56" s="339">
        <v>0.2708333333333333</v>
      </c>
      <c r="G56" s="339">
        <v>0.5625</v>
      </c>
      <c r="H56" s="68">
        <v>8.0</v>
      </c>
      <c r="I56" s="68">
        <v>0.0</v>
      </c>
      <c r="J56" s="68">
        <v>8.0</v>
      </c>
      <c r="K56" s="68">
        <v>0.0</v>
      </c>
    </row>
    <row r="57">
      <c r="A57" s="338">
        <v>44930.0</v>
      </c>
      <c r="B57" s="68" t="s">
        <v>82</v>
      </c>
      <c r="C57" s="153" t="s">
        <v>31</v>
      </c>
      <c r="D57" s="341" t="s">
        <v>169</v>
      </c>
      <c r="E57" s="338">
        <v>44931.0</v>
      </c>
      <c r="F57" s="152">
        <v>0.0</v>
      </c>
      <c r="G57" s="152">
        <v>0.0</v>
      </c>
      <c r="H57" s="152">
        <v>0.0</v>
      </c>
      <c r="I57" s="152">
        <v>0.0</v>
      </c>
      <c r="J57" s="152">
        <v>0.0</v>
      </c>
      <c r="K57" s="152">
        <v>0.0</v>
      </c>
      <c r="L57" s="68" t="s">
        <v>25</v>
      </c>
    </row>
    <row r="58">
      <c r="A58" s="338">
        <v>44930.0</v>
      </c>
      <c r="B58" s="68" t="s">
        <v>69</v>
      </c>
      <c r="C58" s="152" t="s">
        <v>49</v>
      </c>
      <c r="D58" s="341" t="s">
        <v>169</v>
      </c>
      <c r="E58" s="338">
        <v>44931.0</v>
      </c>
      <c r="F58" s="339">
        <v>0.20833333333333334</v>
      </c>
      <c r="G58" s="339">
        <v>0.375</v>
      </c>
      <c r="H58" s="68">
        <v>4.0</v>
      </c>
      <c r="I58" s="68">
        <v>0.0</v>
      </c>
      <c r="J58" s="68">
        <v>3.0</v>
      </c>
      <c r="K58" s="68">
        <v>1.0</v>
      </c>
    </row>
    <row r="59">
      <c r="A59" s="338">
        <v>44930.0</v>
      </c>
      <c r="B59" s="68" t="s">
        <v>69</v>
      </c>
      <c r="C59" s="152" t="s">
        <v>60</v>
      </c>
      <c r="D59" s="341" t="s">
        <v>169</v>
      </c>
      <c r="E59" s="338">
        <v>44931.0</v>
      </c>
      <c r="F59" s="339">
        <v>0.375</v>
      </c>
      <c r="G59" s="339">
        <v>0.4583333333333333</v>
      </c>
      <c r="H59" s="68">
        <v>2.0</v>
      </c>
      <c r="I59" s="68">
        <v>0.0</v>
      </c>
      <c r="J59" s="68">
        <v>2.0</v>
      </c>
      <c r="K59" s="68">
        <v>0.0</v>
      </c>
      <c r="L59" s="68" t="s">
        <v>675</v>
      </c>
    </row>
    <row r="60">
      <c r="A60" s="338">
        <v>44930.0</v>
      </c>
      <c r="B60" s="68" t="s">
        <v>403</v>
      </c>
      <c r="C60" s="153" t="s">
        <v>31</v>
      </c>
      <c r="D60" s="341" t="s">
        <v>169</v>
      </c>
      <c r="E60" s="338">
        <v>44931.0</v>
      </c>
      <c r="F60" s="339">
        <v>0.2916666666666667</v>
      </c>
      <c r="G60" s="339">
        <v>0.5833333333333334</v>
      </c>
      <c r="H60" s="68">
        <v>8.0</v>
      </c>
      <c r="I60" s="68">
        <v>0.0</v>
      </c>
      <c r="J60" s="68">
        <v>8.0</v>
      </c>
      <c r="K60" s="68">
        <v>0.0</v>
      </c>
    </row>
    <row r="61">
      <c r="A61" s="338">
        <v>44931.0</v>
      </c>
      <c r="B61" s="68" t="s">
        <v>54</v>
      </c>
      <c r="C61" s="152" t="s">
        <v>676</v>
      </c>
      <c r="D61" s="341" t="s">
        <v>169</v>
      </c>
      <c r="E61" s="338">
        <v>44931.0</v>
      </c>
      <c r="F61" s="339">
        <v>0.9583333333333334</v>
      </c>
      <c r="G61" s="339">
        <v>0.3333333333333333</v>
      </c>
      <c r="H61" s="68">
        <v>9.0</v>
      </c>
      <c r="I61" s="68">
        <v>0.0</v>
      </c>
      <c r="J61" s="68">
        <v>2.0</v>
      </c>
      <c r="K61" s="68">
        <v>7.0</v>
      </c>
      <c r="L61" s="68" t="s">
        <v>677</v>
      </c>
    </row>
    <row r="62">
      <c r="A62" s="338">
        <v>44931.0</v>
      </c>
      <c r="B62" s="68" t="s">
        <v>88</v>
      </c>
      <c r="C62" s="153" t="s">
        <v>31</v>
      </c>
      <c r="D62" s="341" t="s">
        <v>169</v>
      </c>
      <c r="E62" s="338">
        <v>44931.0</v>
      </c>
      <c r="F62" s="339">
        <v>0.9583333333333334</v>
      </c>
      <c r="G62" s="339">
        <v>0.2708333333333333</v>
      </c>
      <c r="H62" s="68">
        <v>7.5</v>
      </c>
      <c r="I62" s="68">
        <v>0.0</v>
      </c>
      <c r="J62" s="68">
        <v>0.5</v>
      </c>
      <c r="K62" s="68">
        <v>7.0</v>
      </c>
    </row>
    <row r="63">
      <c r="A63" s="338">
        <v>44931.0</v>
      </c>
      <c r="B63" s="68" t="s">
        <v>50</v>
      </c>
      <c r="C63" s="153" t="s">
        <v>31</v>
      </c>
      <c r="D63" s="341" t="s">
        <v>169</v>
      </c>
      <c r="E63" s="338">
        <v>44931.0</v>
      </c>
      <c r="F63" s="152">
        <v>0.0</v>
      </c>
      <c r="G63" s="152">
        <v>0.0</v>
      </c>
      <c r="H63" s="152">
        <v>0.0</v>
      </c>
      <c r="I63" s="152">
        <v>0.0</v>
      </c>
      <c r="J63" s="152">
        <v>0.0</v>
      </c>
      <c r="K63" s="152">
        <v>0.0</v>
      </c>
      <c r="L63" s="68" t="s">
        <v>25</v>
      </c>
    </row>
    <row r="64">
      <c r="A64" s="338">
        <v>44931.0</v>
      </c>
      <c r="B64" s="68" t="s">
        <v>18</v>
      </c>
      <c r="C64" s="68" t="s">
        <v>1</v>
      </c>
      <c r="D64" s="341" t="s">
        <v>169</v>
      </c>
      <c r="E64" s="338">
        <v>44931.0</v>
      </c>
      <c r="F64" s="152">
        <v>0.0</v>
      </c>
      <c r="G64" s="152">
        <v>0.0</v>
      </c>
      <c r="H64" s="152">
        <v>0.0</v>
      </c>
      <c r="I64" s="152">
        <v>0.0</v>
      </c>
      <c r="J64" s="152">
        <v>0.0</v>
      </c>
      <c r="K64" s="152">
        <v>0.0</v>
      </c>
      <c r="L64" s="68" t="s">
        <v>63</v>
      </c>
    </row>
    <row r="65">
      <c r="A65" s="338">
        <v>44931.0</v>
      </c>
      <c r="B65" s="68" t="s">
        <v>52</v>
      </c>
      <c r="C65" s="68" t="s">
        <v>499</v>
      </c>
      <c r="D65" s="341" t="s">
        <v>168</v>
      </c>
      <c r="E65" s="338">
        <v>44932.0</v>
      </c>
      <c r="F65" s="339">
        <v>0.16666666666666666</v>
      </c>
      <c r="G65" s="339">
        <v>0.4583333333333333</v>
      </c>
      <c r="H65" s="68">
        <v>7.0</v>
      </c>
      <c r="I65" s="68">
        <v>0.0</v>
      </c>
      <c r="J65" s="68">
        <v>5.0</v>
      </c>
      <c r="K65" s="68">
        <v>2.0</v>
      </c>
    </row>
    <row r="66">
      <c r="A66" s="338">
        <v>44931.0</v>
      </c>
      <c r="B66" s="68" t="s">
        <v>123</v>
      </c>
      <c r="C66" s="68" t="s">
        <v>23</v>
      </c>
      <c r="D66" s="341" t="s">
        <v>168</v>
      </c>
      <c r="E66" s="338">
        <v>44932.0</v>
      </c>
      <c r="F66" s="339">
        <v>0.0625</v>
      </c>
      <c r="G66" s="339">
        <v>0.2916666666666667</v>
      </c>
      <c r="H66" s="68">
        <v>5.5</v>
      </c>
      <c r="I66" s="68">
        <v>0.0</v>
      </c>
      <c r="J66" s="68">
        <v>1.0</v>
      </c>
      <c r="K66" s="68">
        <v>4.5</v>
      </c>
    </row>
    <row r="67">
      <c r="A67" s="338">
        <v>44931.0</v>
      </c>
      <c r="B67" s="68" t="s">
        <v>501</v>
      </c>
      <c r="C67" s="68" t="s">
        <v>23</v>
      </c>
      <c r="D67" s="341" t="s">
        <v>168</v>
      </c>
      <c r="E67" s="338">
        <v>44932.0</v>
      </c>
      <c r="F67" s="339">
        <v>0.2916666666666667</v>
      </c>
      <c r="G67" s="339">
        <v>0.5</v>
      </c>
      <c r="H67" s="68">
        <v>5.0</v>
      </c>
      <c r="I67" s="68">
        <v>0.0</v>
      </c>
      <c r="J67" s="68">
        <v>5.0</v>
      </c>
      <c r="K67" s="68">
        <v>0.0</v>
      </c>
    </row>
    <row r="68">
      <c r="A68" s="338">
        <v>44931.0</v>
      </c>
      <c r="B68" s="68" t="s">
        <v>45</v>
      </c>
      <c r="C68" s="68" t="s">
        <v>1</v>
      </c>
      <c r="D68" s="341" t="s">
        <v>168</v>
      </c>
      <c r="E68" s="338">
        <v>44932.0</v>
      </c>
      <c r="F68" s="339">
        <v>0.2916666666666667</v>
      </c>
      <c r="G68" s="339">
        <v>0.5</v>
      </c>
      <c r="H68" s="68">
        <v>5.0</v>
      </c>
      <c r="I68" s="68">
        <v>0.0</v>
      </c>
      <c r="J68" s="68">
        <v>5.0</v>
      </c>
      <c r="K68" s="68">
        <v>0.0</v>
      </c>
    </row>
    <row r="69">
      <c r="A69" s="338">
        <v>44931.0</v>
      </c>
      <c r="B69" s="68" t="s">
        <v>97</v>
      </c>
      <c r="C69" s="153" t="s">
        <v>31</v>
      </c>
      <c r="D69" s="341" t="s">
        <v>168</v>
      </c>
      <c r="E69" s="338">
        <v>44932.0</v>
      </c>
      <c r="F69" s="152">
        <v>0.0</v>
      </c>
      <c r="G69" s="152">
        <v>0.0</v>
      </c>
      <c r="H69" s="152">
        <v>0.0</v>
      </c>
      <c r="I69" s="152">
        <v>0.0</v>
      </c>
      <c r="J69" s="152">
        <v>0.0</v>
      </c>
      <c r="K69" s="152">
        <v>0.0</v>
      </c>
      <c r="L69" s="68" t="s">
        <v>25</v>
      </c>
    </row>
    <row r="70">
      <c r="A70" s="338">
        <v>44931.0</v>
      </c>
      <c r="B70" s="68" t="s">
        <v>69</v>
      </c>
      <c r="C70" s="152" t="s">
        <v>49</v>
      </c>
      <c r="D70" s="341" t="s">
        <v>168</v>
      </c>
      <c r="E70" s="338">
        <v>44932.0</v>
      </c>
      <c r="F70" s="339">
        <v>0.20833333333333334</v>
      </c>
      <c r="G70" s="339">
        <v>0.375</v>
      </c>
      <c r="H70" s="68">
        <v>4.0</v>
      </c>
      <c r="I70" s="68">
        <v>0.0</v>
      </c>
      <c r="J70" s="68">
        <v>3.0</v>
      </c>
      <c r="K70" s="68">
        <v>1.0</v>
      </c>
    </row>
    <row r="71">
      <c r="A71" s="338">
        <v>44931.0</v>
      </c>
      <c r="B71" s="68" t="s">
        <v>69</v>
      </c>
      <c r="C71" s="152" t="s">
        <v>60</v>
      </c>
      <c r="D71" s="341" t="s">
        <v>168</v>
      </c>
      <c r="E71" s="338">
        <v>44932.0</v>
      </c>
      <c r="F71" s="339">
        <v>0.375</v>
      </c>
      <c r="G71" s="339">
        <v>0.4583333333333333</v>
      </c>
      <c r="H71" s="68">
        <v>2.0</v>
      </c>
      <c r="I71" s="68">
        <v>0.0</v>
      </c>
      <c r="J71" s="68">
        <v>2.0</v>
      </c>
      <c r="K71" s="68">
        <v>0.0</v>
      </c>
      <c r="L71" s="68" t="s">
        <v>675</v>
      </c>
    </row>
    <row r="72">
      <c r="A72" s="338">
        <v>44931.0</v>
      </c>
      <c r="B72" s="68" t="s">
        <v>82</v>
      </c>
      <c r="C72" s="153" t="s">
        <v>31</v>
      </c>
      <c r="D72" s="341" t="s">
        <v>168</v>
      </c>
      <c r="E72" s="338">
        <v>44932.0</v>
      </c>
      <c r="F72" s="339">
        <v>0.2708333333333333</v>
      </c>
      <c r="G72" s="339">
        <v>0.5625</v>
      </c>
      <c r="H72" s="68">
        <v>8.0</v>
      </c>
      <c r="I72" s="68">
        <v>0.0</v>
      </c>
      <c r="J72" s="68">
        <v>8.0</v>
      </c>
      <c r="K72" s="68">
        <v>0.0</v>
      </c>
    </row>
    <row r="73">
      <c r="A73" s="338">
        <v>44931.0</v>
      </c>
      <c r="B73" s="68" t="s">
        <v>403</v>
      </c>
      <c r="C73" s="153" t="s">
        <v>31</v>
      </c>
      <c r="D73" s="341" t="s">
        <v>168</v>
      </c>
      <c r="E73" s="338">
        <v>44932.0</v>
      </c>
      <c r="F73" s="339">
        <v>0.2916666666666667</v>
      </c>
      <c r="G73" s="339">
        <v>0.5833333333333334</v>
      </c>
      <c r="H73" s="68">
        <v>8.0</v>
      </c>
      <c r="I73" s="68">
        <v>0.0</v>
      </c>
      <c r="J73" s="68">
        <v>8.0</v>
      </c>
      <c r="K73" s="68">
        <v>0.0</v>
      </c>
    </row>
    <row r="74">
      <c r="A74" s="338">
        <v>44932.0</v>
      </c>
      <c r="B74" s="68" t="s">
        <v>88</v>
      </c>
      <c r="C74" s="153" t="s">
        <v>31</v>
      </c>
      <c r="D74" s="341" t="s">
        <v>168</v>
      </c>
      <c r="E74" s="338">
        <v>44932.0</v>
      </c>
      <c r="F74" s="339">
        <v>0.9583333333333334</v>
      </c>
      <c r="G74" s="339">
        <v>0.3541666666666667</v>
      </c>
      <c r="H74" s="68">
        <v>8.0</v>
      </c>
      <c r="I74" s="68">
        <v>1.5</v>
      </c>
      <c r="J74" s="68">
        <v>1.0</v>
      </c>
      <c r="K74" s="68">
        <v>7.0</v>
      </c>
      <c r="L74" s="68" t="s">
        <v>678</v>
      </c>
    </row>
    <row r="75">
      <c r="A75" s="338">
        <v>44932.0</v>
      </c>
      <c r="B75" s="68" t="s">
        <v>54</v>
      </c>
      <c r="C75" s="153" t="s">
        <v>31</v>
      </c>
      <c r="D75" s="341" t="s">
        <v>168</v>
      </c>
      <c r="E75" s="338">
        <v>44932.0</v>
      </c>
      <c r="F75" s="152">
        <v>0.0</v>
      </c>
      <c r="G75" s="152">
        <v>0.0</v>
      </c>
      <c r="H75" s="152">
        <v>0.0</v>
      </c>
      <c r="I75" s="152">
        <v>0.0</v>
      </c>
      <c r="J75" s="152">
        <v>0.0</v>
      </c>
      <c r="K75" s="152">
        <v>0.0</v>
      </c>
      <c r="L75" s="68" t="s">
        <v>25</v>
      </c>
    </row>
    <row r="76">
      <c r="A76" s="338">
        <v>44932.0</v>
      </c>
      <c r="B76" s="68" t="s">
        <v>50</v>
      </c>
      <c r="C76" s="153" t="s">
        <v>31</v>
      </c>
      <c r="D76" s="341" t="s">
        <v>168</v>
      </c>
      <c r="E76" s="338">
        <v>44932.0</v>
      </c>
      <c r="F76" s="152">
        <v>0.0</v>
      </c>
      <c r="G76" s="152">
        <v>0.0</v>
      </c>
      <c r="H76" s="152">
        <v>0.0</v>
      </c>
      <c r="I76" s="152">
        <v>0.0</v>
      </c>
      <c r="J76" s="152">
        <v>0.0</v>
      </c>
      <c r="K76" s="152">
        <v>0.0</v>
      </c>
      <c r="L76" s="68" t="s">
        <v>25</v>
      </c>
    </row>
    <row r="77">
      <c r="A77" s="338">
        <v>44932.0</v>
      </c>
      <c r="B77" s="68" t="s">
        <v>18</v>
      </c>
      <c r="C77" s="68" t="s">
        <v>1</v>
      </c>
      <c r="D77" s="341" t="s">
        <v>168</v>
      </c>
      <c r="E77" s="338">
        <v>44932.0</v>
      </c>
      <c r="F77" s="339">
        <v>0.9791666666666666</v>
      </c>
      <c r="G77" s="339">
        <v>0.25</v>
      </c>
      <c r="H77" s="68">
        <v>6.5</v>
      </c>
      <c r="I77" s="68">
        <v>0.0</v>
      </c>
      <c r="J77" s="68">
        <v>0.0</v>
      </c>
      <c r="K77" s="68">
        <v>6.5</v>
      </c>
    </row>
    <row r="78">
      <c r="A78" s="338">
        <v>44932.0</v>
      </c>
      <c r="B78" s="68" t="s">
        <v>52</v>
      </c>
      <c r="C78" s="68" t="s">
        <v>499</v>
      </c>
      <c r="D78" s="341" t="s">
        <v>170</v>
      </c>
      <c r="E78" s="338">
        <v>44933.0</v>
      </c>
      <c r="F78" s="339">
        <v>0.0</v>
      </c>
      <c r="G78" s="339">
        <v>0.25</v>
      </c>
      <c r="H78" s="68">
        <v>6.0</v>
      </c>
      <c r="I78" s="68">
        <v>0.0</v>
      </c>
      <c r="J78" s="68">
        <v>0.0</v>
      </c>
      <c r="K78" s="68">
        <v>6.0</v>
      </c>
    </row>
    <row r="79">
      <c r="A79" s="338">
        <v>44932.0</v>
      </c>
      <c r="B79" s="68" t="s">
        <v>123</v>
      </c>
      <c r="C79" s="68" t="s">
        <v>23</v>
      </c>
      <c r="D79" s="341" t="s">
        <v>170</v>
      </c>
      <c r="E79" s="338">
        <v>44933.0</v>
      </c>
      <c r="F79" s="339">
        <v>0.0625</v>
      </c>
      <c r="G79" s="339">
        <v>0.2916666666666667</v>
      </c>
      <c r="H79" s="68">
        <v>5.5</v>
      </c>
      <c r="I79" s="68">
        <v>0.0</v>
      </c>
      <c r="J79" s="68">
        <v>1.0</v>
      </c>
      <c r="K79" s="68">
        <v>4.5</v>
      </c>
    </row>
    <row r="80">
      <c r="A80" s="338">
        <v>44932.0</v>
      </c>
      <c r="B80" s="68" t="s">
        <v>501</v>
      </c>
      <c r="C80" s="68" t="s">
        <v>23</v>
      </c>
      <c r="D80" s="341" t="s">
        <v>170</v>
      </c>
      <c r="E80" s="338">
        <v>44933.0</v>
      </c>
      <c r="F80" s="339">
        <v>0.2916666666666667</v>
      </c>
      <c r="G80" s="339">
        <v>0.5</v>
      </c>
      <c r="H80" s="68">
        <v>5.0</v>
      </c>
      <c r="I80" s="68">
        <v>0.0</v>
      </c>
      <c r="J80" s="68">
        <v>5.0</v>
      </c>
      <c r="K80" s="68">
        <v>0.0</v>
      </c>
    </row>
    <row r="81">
      <c r="A81" s="338">
        <v>44932.0</v>
      </c>
      <c r="B81" s="68" t="s">
        <v>45</v>
      </c>
      <c r="C81" s="68" t="s">
        <v>1</v>
      </c>
      <c r="D81" s="341" t="s">
        <v>170</v>
      </c>
      <c r="E81" s="338">
        <v>44933.0</v>
      </c>
      <c r="F81" s="339">
        <v>0.25</v>
      </c>
      <c r="G81" s="339">
        <v>0.5416666666666666</v>
      </c>
      <c r="H81" s="68">
        <v>7.0</v>
      </c>
      <c r="I81" s="68">
        <v>0.0</v>
      </c>
      <c r="J81" s="68">
        <v>7.0</v>
      </c>
      <c r="K81" s="68">
        <v>0.0</v>
      </c>
    </row>
    <row r="82">
      <c r="A82" s="338">
        <v>44932.0</v>
      </c>
      <c r="B82" s="68" t="s">
        <v>97</v>
      </c>
      <c r="C82" s="153" t="s">
        <v>31</v>
      </c>
      <c r="D82" s="341" t="s">
        <v>170</v>
      </c>
      <c r="E82" s="338">
        <v>44933.0</v>
      </c>
      <c r="F82" s="68">
        <v>0.0</v>
      </c>
      <c r="G82" s="68">
        <v>0.0</v>
      </c>
      <c r="H82" s="68">
        <v>0.0</v>
      </c>
      <c r="I82" s="68">
        <v>0.0</v>
      </c>
      <c r="J82" s="68">
        <v>0.0</v>
      </c>
      <c r="K82" s="68">
        <v>0.0</v>
      </c>
      <c r="L82" s="68" t="s">
        <v>63</v>
      </c>
    </row>
    <row r="83">
      <c r="A83" s="338">
        <v>44932.0</v>
      </c>
      <c r="B83" s="68" t="s">
        <v>69</v>
      </c>
      <c r="C83" s="152" t="s">
        <v>49</v>
      </c>
      <c r="D83" s="341" t="s">
        <v>170</v>
      </c>
      <c r="E83" s="338">
        <v>44933.0</v>
      </c>
      <c r="F83" s="339">
        <v>0.20833333333333334</v>
      </c>
      <c r="G83" s="339">
        <v>0.4166666666666667</v>
      </c>
      <c r="H83" s="68">
        <v>5.0</v>
      </c>
      <c r="I83" s="68">
        <v>0.0</v>
      </c>
      <c r="J83" s="68">
        <v>4.0</v>
      </c>
      <c r="K83" s="68">
        <v>1.0</v>
      </c>
    </row>
    <row r="84">
      <c r="A84" s="338">
        <v>44932.0</v>
      </c>
      <c r="B84" s="68" t="s">
        <v>82</v>
      </c>
      <c r="C84" s="153" t="s">
        <v>31</v>
      </c>
      <c r="D84" s="341" t="s">
        <v>170</v>
      </c>
      <c r="E84" s="338">
        <v>44933.0</v>
      </c>
      <c r="F84" s="339">
        <v>0.2708333333333333</v>
      </c>
      <c r="G84" s="339">
        <v>0.6041666666666666</v>
      </c>
      <c r="H84" s="68">
        <v>8.0</v>
      </c>
      <c r="I84" s="68">
        <v>0.0</v>
      </c>
      <c r="J84" s="68">
        <v>8.0</v>
      </c>
      <c r="K84" s="68">
        <v>0.0</v>
      </c>
    </row>
    <row r="85">
      <c r="A85" s="338">
        <v>44932.0</v>
      </c>
      <c r="B85" s="68" t="s">
        <v>403</v>
      </c>
      <c r="C85" s="153" t="s">
        <v>31</v>
      </c>
      <c r="D85" s="341" t="s">
        <v>170</v>
      </c>
      <c r="E85" s="338">
        <v>44933.0</v>
      </c>
      <c r="F85" s="339">
        <v>0.4166666666666667</v>
      </c>
      <c r="G85" s="339">
        <v>0.625</v>
      </c>
      <c r="H85" s="68">
        <v>5.0</v>
      </c>
      <c r="I85" s="68">
        <v>0.0</v>
      </c>
      <c r="J85" s="68">
        <v>5.0</v>
      </c>
      <c r="K85" s="68">
        <v>0.0</v>
      </c>
    </row>
    <row r="86">
      <c r="A86" s="338">
        <v>44933.0</v>
      </c>
      <c r="B86" s="68" t="s">
        <v>88</v>
      </c>
      <c r="C86" s="153" t="s">
        <v>31</v>
      </c>
      <c r="D86" s="341" t="s">
        <v>170</v>
      </c>
      <c r="E86" s="338">
        <v>44933.0</v>
      </c>
      <c r="F86" s="339">
        <v>0.9583333333333334</v>
      </c>
      <c r="G86" s="339">
        <v>0.2916666666666667</v>
      </c>
      <c r="H86" s="68">
        <v>8.0</v>
      </c>
      <c r="I86" s="68">
        <v>0.0</v>
      </c>
      <c r="J86" s="68">
        <v>0.0</v>
      </c>
      <c r="K86" s="68">
        <v>8.0</v>
      </c>
    </row>
    <row r="87">
      <c r="A87" s="338">
        <v>44933.0</v>
      </c>
      <c r="B87" s="68" t="s">
        <v>54</v>
      </c>
      <c r="C87" s="153" t="s">
        <v>31</v>
      </c>
      <c r="D87" s="341" t="s">
        <v>170</v>
      </c>
      <c r="E87" s="338">
        <v>44933.0</v>
      </c>
      <c r="F87" s="152">
        <v>0.0</v>
      </c>
      <c r="G87" s="152">
        <v>0.0</v>
      </c>
      <c r="H87" s="152">
        <v>0.0</v>
      </c>
      <c r="I87" s="152">
        <v>0.0</v>
      </c>
      <c r="J87" s="152">
        <v>0.0</v>
      </c>
      <c r="K87" s="152">
        <v>0.0</v>
      </c>
      <c r="L87" s="68" t="s">
        <v>25</v>
      </c>
    </row>
    <row r="88">
      <c r="A88" s="338">
        <v>44933.0</v>
      </c>
      <c r="B88" s="68" t="s">
        <v>18</v>
      </c>
      <c r="C88" s="68" t="s">
        <v>1</v>
      </c>
      <c r="D88" s="341" t="s">
        <v>170</v>
      </c>
      <c r="E88" s="338">
        <v>44933.0</v>
      </c>
      <c r="F88" s="152">
        <v>0.0</v>
      </c>
      <c r="G88" s="152">
        <v>0.0</v>
      </c>
      <c r="H88" s="152">
        <v>0.0</v>
      </c>
      <c r="I88" s="152">
        <v>0.0</v>
      </c>
      <c r="J88" s="152">
        <v>0.0</v>
      </c>
      <c r="K88" s="152">
        <v>0.0</v>
      </c>
      <c r="L88" s="68" t="s">
        <v>25</v>
      </c>
    </row>
    <row r="89">
      <c r="A89" s="338">
        <v>44933.0</v>
      </c>
      <c r="B89" s="68" t="s">
        <v>50</v>
      </c>
      <c r="C89" s="68" t="s">
        <v>1</v>
      </c>
      <c r="D89" s="341" t="s">
        <v>170</v>
      </c>
      <c r="E89" s="338">
        <v>44933.0</v>
      </c>
      <c r="F89" s="339">
        <v>0.9791666666666666</v>
      </c>
      <c r="G89" s="339">
        <v>0.25</v>
      </c>
      <c r="H89" s="68">
        <v>6.5</v>
      </c>
      <c r="I89" s="68">
        <v>0.0</v>
      </c>
      <c r="J89" s="68">
        <v>0.0</v>
      </c>
      <c r="K89" s="68">
        <v>6.5</v>
      </c>
    </row>
    <row r="90">
      <c r="A90" s="338">
        <v>44933.0</v>
      </c>
      <c r="B90" s="68" t="s">
        <v>52</v>
      </c>
      <c r="C90" s="68" t="s">
        <v>499</v>
      </c>
      <c r="D90" s="341" t="s">
        <v>172</v>
      </c>
      <c r="E90" s="338">
        <v>44934.0</v>
      </c>
      <c r="F90" s="152">
        <v>0.0</v>
      </c>
      <c r="G90" s="152">
        <v>0.0</v>
      </c>
      <c r="H90" s="152">
        <v>0.0</v>
      </c>
      <c r="I90" s="152">
        <v>0.0</v>
      </c>
      <c r="J90" s="152">
        <v>0.0</v>
      </c>
      <c r="K90" s="152">
        <v>0.0</v>
      </c>
      <c r="L90" s="68" t="s">
        <v>25</v>
      </c>
    </row>
    <row r="91">
      <c r="A91" s="338">
        <v>44933.0</v>
      </c>
      <c r="B91" s="68" t="s">
        <v>123</v>
      </c>
      <c r="C91" s="68" t="s">
        <v>23</v>
      </c>
      <c r="D91" s="341" t="s">
        <v>172</v>
      </c>
      <c r="E91" s="338">
        <v>44934.0</v>
      </c>
      <c r="F91" s="339">
        <v>0.0625</v>
      </c>
      <c r="G91" s="339">
        <v>0.2916666666666667</v>
      </c>
      <c r="H91" s="68">
        <v>5.5</v>
      </c>
      <c r="I91" s="68">
        <v>0.0</v>
      </c>
      <c r="J91" s="68">
        <v>1.0</v>
      </c>
      <c r="K91" s="68">
        <v>4.5</v>
      </c>
    </row>
    <row r="92">
      <c r="A92" s="338">
        <v>44933.0</v>
      </c>
      <c r="B92" s="68" t="s">
        <v>501</v>
      </c>
      <c r="C92" s="68" t="s">
        <v>23</v>
      </c>
      <c r="D92" s="341" t="s">
        <v>172</v>
      </c>
      <c r="E92" s="338">
        <v>44934.0</v>
      </c>
      <c r="F92" s="339">
        <v>0.2916666666666667</v>
      </c>
      <c r="G92" s="339">
        <v>0.5</v>
      </c>
      <c r="H92" s="68">
        <v>5.0</v>
      </c>
      <c r="I92" s="68">
        <v>0.0</v>
      </c>
      <c r="J92" s="68">
        <v>5.0</v>
      </c>
      <c r="K92" s="68">
        <v>0.0</v>
      </c>
    </row>
    <row r="93">
      <c r="A93" s="338">
        <v>44933.0</v>
      </c>
      <c r="B93" s="68" t="s">
        <v>45</v>
      </c>
      <c r="C93" s="68" t="s">
        <v>1</v>
      </c>
      <c r="D93" s="341" t="s">
        <v>172</v>
      </c>
      <c r="E93" s="338">
        <v>44934.0</v>
      </c>
      <c r="F93" s="339">
        <v>0.25</v>
      </c>
      <c r="G93" s="339">
        <v>0.5416666666666666</v>
      </c>
      <c r="H93" s="68">
        <v>7.0</v>
      </c>
      <c r="I93" s="68">
        <v>0.0</v>
      </c>
      <c r="J93" s="68">
        <v>7.0</v>
      </c>
      <c r="K93" s="68">
        <v>0.0</v>
      </c>
    </row>
    <row r="94">
      <c r="A94" s="338">
        <v>44933.0</v>
      </c>
      <c r="B94" s="68" t="s">
        <v>50</v>
      </c>
      <c r="C94" s="153" t="s">
        <v>31</v>
      </c>
      <c r="D94" s="341" t="s">
        <v>172</v>
      </c>
      <c r="E94" s="338">
        <v>44934.0</v>
      </c>
      <c r="F94" s="339">
        <v>0.25</v>
      </c>
      <c r="G94" s="339">
        <v>0.6041666666666666</v>
      </c>
      <c r="H94" s="68">
        <v>8.5</v>
      </c>
      <c r="I94" s="68">
        <v>7.0</v>
      </c>
      <c r="J94" s="68">
        <v>1.5</v>
      </c>
      <c r="K94" s="68">
        <v>0.0</v>
      </c>
      <c r="L94" s="68" t="s">
        <v>263</v>
      </c>
    </row>
    <row r="95">
      <c r="A95" s="338">
        <v>44933.0</v>
      </c>
      <c r="B95" s="68" t="s">
        <v>97</v>
      </c>
      <c r="C95" s="153" t="s">
        <v>31</v>
      </c>
      <c r="D95" s="341" t="s">
        <v>172</v>
      </c>
      <c r="E95" s="338">
        <v>44934.0</v>
      </c>
      <c r="F95" s="68">
        <v>0.0</v>
      </c>
      <c r="G95" s="68">
        <v>0.0</v>
      </c>
      <c r="H95" s="68">
        <v>0.0</v>
      </c>
      <c r="I95" s="68">
        <v>0.0</v>
      </c>
      <c r="J95" s="68">
        <v>0.0</v>
      </c>
      <c r="K95" s="68">
        <v>0.0</v>
      </c>
      <c r="L95" s="68" t="s">
        <v>63</v>
      </c>
    </row>
    <row r="96">
      <c r="A96" s="338">
        <v>44933.0</v>
      </c>
      <c r="B96" s="68" t="s">
        <v>69</v>
      </c>
      <c r="C96" s="152" t="s">
        <v>49</v>
      </c>
      <c r="D96" s="341" t="s">
        <v>172</v>
      </c>
      <c r="E96" s="338">
        <v>44934.0</v>
      </c>
      <c r="F96" s="339">
        <v>0.20833333333333334</v>
      </c>
      <c r="G96" s="339">
        <v>0.4166666666666667</v>
      </c>
      <c r="H96" s="68">
        <v>5.0</v>
      </c>
      <c r="I96" s="68">
        <v>0.0</v>
      </c>
      <c r="J96" s="68">
        <v>4.0</v>
      </c>
      <c r="K96" s="68">
        <v>1.0</v>
      </c>
    </row>
    <row r="97">
      <c r="A97" s="338">
        <v>44933.0</v>
      </c>
      <c r="B97" s="68" t="s">
        <v>82</v>
      </c>
      <c r="C97" s="153" t="s">
        <v>31</v>
      </c>
      <c r="D97" s="341" t="s">
        <v>172</v>
      </c>
      <c r="E97" s="338">
        <v>44934.0</v>
      </c>
      <c r="F97" s="152">
        <v>0.0</v>
      </c>
      <c r="G97" s="152">
        <v>0.0</v>
      </c>
      <c r="H97" s="152">
        <v>0.0</v>
      </c>
      <c r="I97" s="152">
        <v>0.0</v>
      </c>
      <c r="J97" s="152">
        <v>0.0</v>
      </c>
      <c r="K97" s="152">
        <v>0.0</v>
      </c>
      <c r="L97" s="68" t="s">
        <v>25</v>
      </c>
    </row>
    <row r="98">
      <c r="A98" s="338">
        <v>44933.0</v>
      </c>
      <c r="B98" s="68" t="s">
        <v>403</v>
      </c>
      <c r="C98" s="153" t="s">
        <v>31</v>
      </c>
      <c r="D98" s="341" t="s">
        <v>172</v>
      </c>
      <c r="E98" s="338">
        <v>44934.0</v>
      </c>
      <c r="F98" s="339">
        <v>0.2916666666666667</v>
      </c>
      <c r="G98" s="339">
        <v>0.625</v>
      </c>
      <c r="H98" s="68">
        <v>8.0</v>
      </c>
      <c r="I98" s="68">
        <v>0.0</v>
      </c>
      <c r="J98" s="68">
        <v>8.0</v>
      </c>
      <c r="K98" s="68">
        <v>0.0</v>
      </c>
    </row>
    <row r="99">
      <c r="A99" s="338">
        <v>44934.0</v>
      </c>
      <c r="B99" s="68" t="s">
        <v>54</v>
      </c>
      <c r="C99" s="153" t="s">
        <v>31</v>
      </c>
      <c r="D99" s="341" t="s">
        <v>172</v>
      </c>
      <c r="E99" s="338">
        <v>44934.0</v>
      </c>
      <c r="F99" s="339">
        <v>0.9583333333333334</v>
      </c>
      <c r="G99" s="339">
        <v>0.25</v>
      </c>
      <c r="H99" s="68">
        <v>7.0</v>
      </c>
      <c r="I99" s="68">
        <v>0.0</v>
      </c>
      <c r="J99" s="68">
        <v>0.0</v>
      </c>
      <c r="K99" s="68">
        <v>7.0</v>
      </c>
    </row>
    <row r="100">
      <c r="A100" s="338">
        <v>44934.0</v>
      </c>
      <c r="B100" s="68" t="s">
        <v>88</v>
      </c>
      <c r="C100" s="153" t="s">
        <v>31</v>
      </c>
      <c r="D100" s="341" t="s">
        <v>172</v>
      </c>
      <c r="E100" s="338">
        <v>44934.0</v>
      </c>
      <c r="F100" s="152">
        <v>0.0</v>
      </c>
      <c r="G100" s="152">
        <v>0.0</v>
      </c>
      <c r="H100" s="152">
        <v>0.0</v>
      </c>
      <c r="I100" s="152">
        <v>0.0</v>
      </c>
      <c r="J100" s="152">
        <v>0.0</v>
      </c>
      <c r="K100" s="152">
        <v>0.0</v>
      </c>
      <c r="L100" s="68" t="s">
        <v>25</v>
      </c>
    </row>
    <row r="101">
      <c r="A101" s="338">
        <v>44934.0</v>
      </c>
      <c r="B101" s="68" t="s">
        <v>18</v>
      </c>
      <c r="C101" s="68" t="s">
        <v>1</v>
      </c>
      <c r="D101" s="341" t="s">
        <v>172</v>
      </c>
      <c r="E101" s="338">
        <v>44934.0</v>
      </c>
      <c r="F101" s="152">
        <v>0.0</v>
      </c>
      <c r="G101" s="152">
        <v>0.0</v>
      </c>
      <c r="H101" s="152">
        <v>0.0</v>
      </c>
      <c r="I101" s="152">
        <v>0.0</v>
      </c>
      <c r="J101" s="152">
        <v>0.0</v>
      </c>
      <c r="K101" s="152">
        <v>0.0</v>
      </c>
      <c r="L101" s="68" t="s">
        <v>25</v>
      </c>
    </row>
    <row r="102">
      <c r="A102" s="338">
        <v>44934.0</v>
      </c>
      <c r="B102" s="68" t="s">
        <v>52</v>
      </c>
      <c r="C102" s="68" t="s">
        <v>499</v>
      </c>
      <c r="D102" s="341" t="s">
        <v>174</v>
      </c>
      <c r="E102" s="338">
        <v>44935.0</v>
      </c>
      <c r="F102" s="339">
        <v>0.0</v>
      </c>
      <c r="G102" s="339">
        <v>0.25</v>
      </c>
      <c r="H102" s="68">
        <v>6.0</v>
      </c>
      <c r="I102" s="68">
        <v>0.0</v>
      </c>
      <c r="J102" s="68">
        <v>0.0</v>
      </c>
      <c r="K102" s="68">
        <v>6.0</v>
      </c>
    </row>
    <row r="103">
      <c r="A103" s="338">
        <v>44934.0</v>
      </c>
      <c r="B103" s="68" t="s">
        <v>123</v>
      </c>
      <c r="C103" s="68" t="s">
        <v>23</v>
      </c>
      <c r="D103" s="341" t="s">
        <v>174</v>
      </c>
      <c r="E103" s="338">
        <v>44935.0</v>
      </c>
      <c r="F103" s="339">
        <v>0.0625</v>
      </c>
      <c r="G103" s="339">
        <v>0.2916666666666667</v>
      </c>
      <c r="H103" s="68">
        <v>5.5</v>
      </c>
      <c r="I103" s="68">
        <v>0.0</v>
      </c>
      <c r="J103" s="68">
        <v>1.0</v>
      </c>
      <c r="K103" s="68">
        <v>4.5</v>
      </c>
    </row>
    <row r="104">
      <c r="A104" s="338">
        <v>44934.0</v>
      </c>
      <c r="B104" s="68" t="s">
        <v>501</v>
      </c>
      <c r="C104" s="68" t="s">
        <v>23</v>
      </c>
      <c r="D104" s="341" t="s">
        <v>174</v>
      </c>
      <c r="E104" s="338">
        <v>44935.0</v>
      </c>
      <c r="F104" s="339">
        <v>0.2916666666666667</v>
      </c>
      <c r="G104" s="339">
        <v>0.5</v>
      </c>
      <c r="H104" s="68">
        <v>5.0</v>
      </c>
      <c r="I104" s="68">
        <v>0.0</v>
      </c>
      <c r="J104" s="68">
        <v>5.0</v>
      </c>
      <c r="K104" s="68">
        <v>0.0</v>
      </c>
    </row>
    <row r="105">
      <c r="A105" s="338">
        <v>44934.0</v>
      </c>
      <c r="B105" s="68" t="s">
        <v>45</v>
      </c>
      <c r="C105" s="68" t="s">
        <v>1</v>
      </c>
      <c r="D105" s="341" t="s">
        <v>174</v>
      </c>
      <c r="E105" s="338">
        <v>44935.0</v>
      </c>
      <c r="F105" s="152">
        <v>0.0</v>
      </c>
      <c r="G105" s="152">
        <v>0.0</v>
      </c>
      <c r="H105" s="152">
        <v>0.0</v>
      </c>
      <c r="I105" s="152">
        <v>0.0</v>
      </c>
      <c r="J105" s="152">
        <v>0.0</v>
      </c>
      <c r="K105" s="152">
        <v>0.0</v>
      </c>
      <c r="L105" s="68" t="s">
        <v>25</v>
      </c>
    </row>
    <row r="106">
      <c r="A106" s="338">
        <v>44934.0</v>
      </c>
      <c r="B106" s="68" t="s">
        <v>50</v>
      </c>
      <c r="C106" s="68" t="s">
        <v>49</v>
      </c>
      <c r="D106" s="341" t="s">
        <v>174</v>
      </c>
      <c r="E106" s="338">
        <v>44935.0</v>
      </c>
      <c r="F106" s="339">
        <v>0.20833333333333334</v>
      </c>
      <c r="G106" s="339">
        <v>0.4166666666666667</v>
      </c>
      <c r="H106" s="68">
        <v>5.0</v>
      </c>
      <c r="I106" s="68">
        <v>0.0</v>
      </c>
      <c r="J106" s="68">
        <v>4.0</v>
      </c>
      <c r="K106" s="68">
        <v>1.0</v>
      </c>
    </row>
    <row r="107">
      <c r="A107" s="338">
        <v>44934.0</v>
      </c>
      <c r="B107" s="68" t="s">
        <v>69</v>
      </c>
      <c r="C107" s="68" t="s">
        <v>49</v>
      </c>
      <c r="D107" s="341" t="s">
        <v>174</v>
      </c>
      <c r="E107" s="338">
        <v>44935.0</v>
      </c>
      <c r="F107" s="152">
        <v>0.0</v>
      </c>
      <c r="G107" s="152">
        <v>0.0</v>
      </c>
      <c r="H107" s="152">
        <v>0.0</v>
      </c>
      <c r="I107" s="152">
        <v>0.0</v>
      </c>
      <c r="J107" s="152">
        <v>0.0</v>
      </c>
      <c r="K107" s="152">
        <v>0.0</v>
      </c>
      <c r="L107" s="68" t="s">
        <v>25</v>
      </c>
    </row>
    <row r="108">
      <c r="A108" s="338">
        <v>44934.0</v>
      </c>
      <c r="B108" s="68" t="s">
        <v>97</v>
      </c>
      <c r="C108" s="153" t="s">
        <v>31</v>
      </c>
      <c r="D108" s="341" t="s">
        <v>174</v>
      </c>
      <c r="E108" s="338">
        <v>44935.0</v>
      </c>
      <c r="F108" s="339">
        <v>0.25</v>
      </c>
      <c r="G108" s="339">
        <v>0.5416666666666666</v>
      </c>
      <c r="H108" s="68">
        <v>7.0</v>
      </c>
      <c r="I108" s="68">
        <v>0.0</v>
      </c>
      <c r="J108" s="68">
        <v>7.0</v>
      </c>
      <c r="K108" s="68">
        <v>0.0</v>
      </c>
    </row>
    <row r="109">
      <c r="A109" s="338">
        <v>44934.0</v>
      </c>
      <c r="B109" s="68" t="s">
        <v>82</v>
      </c>
      <c r="C109" s="153" t="s">
        <v>31</v>
      </c>
      <c r="D109" s="341" t="s">
        <v>174</v>
      </c>
      <c r="E109" s="338">
        <v>44935.0</v>
      </c>
      <c r="F109" s="339">
        <v>0.25</v>
      </c>
      <c r="G109" s="339">
        <v>0.5416666666666666</v>
      </c>
      <c r="H109" s="68">
        <v>7.0</v>
      </c>
      <c r="I109" s="68">
        <v>0.0</v>
      </c>
      <c r="J109" s="68">
        <v>7.0</v>
      </c>
      <c r="K109" s="68">
        <v>0.0</v>
      </c>
    </row>
    <row r="110">
      <c r="A110" s="338">
        <v>44934.0</v>
      </c>
      <c r="B110" s="68" t="s">
        <v>403</v>
      </c>
      <c r="C110" s="153" t="s">
        <v>31</v>
      </c>
      <c r="D110" s="341" t="s">
        <v>174</v>
      </c>
      <c r="E110" s="338">
        <v>44935.0</v>
      </c>
      <c r="F110" s="152">
        <v>0.0</v>
      </c>
      <c r="G110" s="152">
        <v>0.0</v>
      </c>
      <c r="H110" s="152">
        <v>0.0</v>
      </c>
      <c r="I110" s="152">
        <v>0.0</v>
      </c>
      <c r="J110" s="152">
        <v>0.0</v>
      </c>
      <c r="K110" s="152">
        <v>0.0</v>
      </c>
      <c r="L110" s="68" t="s">
        <v>25</v>
      </c>
    </row>
    <row r="111">
      <c r="A111" s="338">
        <v>44935.0</v>
      </c>
      <c r="B111" s="68" t="s">
        <v>54</v>
      </c>
      <c r="C111" s="153" t="s">
        <v>31</v>
      </c>
      <c r="D111" s="341" t="s">
        <v>174</v>
      </c>
      <c r="E111" s="338">
        <v>44935.0</v>
      </c>
      <c r="F111" s="339">
        <v>0.9583333333333334</v>
      </c>
      <c r="G111" s="339">
        <v>0.2916666666666667</v>
      </c>
      <c r="H111" s="68">
        <v>8.0</v>
      </c>
      <c r="I111" s="68">
        <v>0.0</v>
      </c>
      <c r="J111" s="68">
        <v>1.0</v>
      </c>
      <c r="K111" s="68">
        <v>7.0</v>
      </c>
    </row>
    <row r="112">
      <c r="A112" s="338">
        <v>44935.0</v>
      </c>
      <c r="B112" s="68" t="s">
        <v>88</v>
      </c>
      <c r="C112" s="153" t="s">
        <v>31</v>
      </c>
      <c r="D112" s="341" t="s">
        <v>174</v>
      </c>
      <c r="E112" s="338">
        <v>44935.0</v>
      </c>
      <c r="F112" s="339">
        <v>0.9791666666666666</v>
      </c>
      <c r="G112" s="339">
        <v>0.2708333333333333</v>
      </c>
      <c r="H112" s="68">
        <v>7.0</v>
      </c>
      <c r="I112" s="68">
        <v>0.0</v>
      </c>
      <c r="J112" s="68">
        <v>0.5</v>
      </c>
      <c r="K112" s="68">
        <v>6.5</v>
      </c>
    </row>
    <row r="113">
      <c r="A113" s="338">
        <v>44935.0</v>
      </c>
      <c r="B113" s="68" t="s">
        <v>18</v>
      </c>
      <c r="C113" s="68" t="s">
        <v>1</v>
      </c>
      <c r="D113" s="341" t="s">
        <v>174</v>
      </c>
      <c r="E113" s="338">
        <v>44935.0</v>
      </c>
      <c r="F113" s="339">
        <v>0.9791666666666666</v>
      </c>
      <c r="G113" s="339">
        <v>0.16666666666666666</v>
      </c>
      <c r="H113" s="68">
        <v>4.5</v>
      </c>
      <c r="I113" s="68">
        <v>0.0</v>
      </c>
      <c r="J113" s="68">
        <v>0.0</v>
      </c>
      <c r="K113" s="68">
        <v>4.5</v>
      </c>
    </row>
    <row r="114">
      <c r="A114" s="338">
        <v>44935.0</v>
      </c>
      <c r="B114" s="68" t="s">
        <v>52</v>
      </c>
      <c r="C114" s="68" t="s">
        <v>499</v>
      </c>
      <c r="D114" s="341" t="s">
        <v>175</v>
      </c>
      <c r="E114" s="338">
        <v>44936.0</v>
      </c>
      <c r="F114" s="152">
        <v>0.0</v>
      </c>
      <c r="G114" s="152">
        <v>0.0</v>
      </c>
      <c r="H114" s="152">
        <v>0.0</v>
      </c>
      <c r="I114" s="152">
        <v>0.0</v>
      </c>
      <c r="J114" s="152">
        <v>0.0</v>
      </c>
      <c r="K114" s="152">
        <v>0.0</v>
      </c>
      <c r="L114" s="68" t="s">
        <v>25</v>
      </c>
    </row>
    <row r="115">
      <c r="A115" s="338">
        <v>44935.0</v>
      </c>
      <c r="B115" s="68" t="s">
        <v>123</v>
      </c>
      <c r="C115" s="68" t="s">
        <v>23</v>
      </c>
      <c r="D115" s="341" t="s">
        <v>175</v>
      </c>
      <c r="E115" s="338">
        <v>44936.0</v>
      </c>
      <c r="F115" s="339">
        <v>0.0625</v>
      </c>
      <c r="G115" s="339">
        <v>0.16666666666666666</v>
      </c>
      <c r="H115" s="68">
        <v>2.5</v>
      </c>
      <c r="I115" s="68">
        <v>0.0</v>
      </c>
      <c r="J115" s="68">
        <v>0.0</v>
      </c>
      <c r="K115" s="68">
        <v>2.5</v>
      </c>
    </row>
    <row r="116">
      <c r="A116" s="338">
        <v>44935.0</v>
      </c>
      <c r="B116" s="68" t="s">
        <v>501</v>
      </c>
      <c r="C116" s="68" t="s">
        <v>23</v>
      </c>
      <c r="D116" s="341" t="s">
        <v>175</v>
      </c>
      <c r="E116" s="338">
        <v>44936.0</v>
      </c>
      <c r="F116" s="339">
        <v>0.2916666666666667</v>
      </c>
      <c r="G116" s="339">
        <v>0.5</v>
      </c>
      <c r="H116" s="68">
        <v>5.0</v>
      </c>
      <c r="I116" s="68">
        <v>0.0</v>
      </c>
      <c r="J116" s="68">
        <v>5.0</v>
      </c>
      <c r="K116" s="68">
        <v>0.0</v>
      </c>
    </row>
    <row r="117">
      <c r="A117" s="338">
        <v>44935.0</v>
      </c>
      <c r="B117" s="68" t="s">
        <v>45</v>
      </c>
      <c r="C117" s="68" t="s">
        <v>1</v>
      </c>
      <c r="D117" s="341" t="s">
        <v>175</v>
      </c>
      <c r="E117" s="338">
        <v>44936.0</v>
      </c>
      <c r="F117" s="152">
        <v>0.0</v>
      </c>
      <c r="G117" s="152">
        <v>0.0</v>
      </c>
      <c r="H117" s="152">
        <v>0.0</v>
      </c>
      <c r="I117" s="152">
        <v>0.0</v>
      </c>
      <c r="J117" s="152">
        <v>0.0</v>
      </c>
      <c r="K117" s="152">
        <v>0.0</v>
      </c>
      <c r="L117" s="68" t="s">
        <v>25</v>
      </c>
    </row>
    <row r="118">
      <c r="A118" s="338">
        <v>44935.0</v>
      </c>
      <c r="B118" s="68" t="s">
        <v>69</v>
      </c>
      <c r="C118" s="153" t="s">
        <v>31</v>
      </c>
      <c r="D118" s="341" t="s">
        <v>175</v>
      </c>
      <c r="E118" s="338">
        <v>44936.0</v>
      </c>
      <c r="F118" s="152">
        <v>0.0</v>
      </c>
      <c r="G118" s="152">
        <v>0.0</v>
      </c>
      <c r="H118" s="152">
        <v>0.0</v>
      </c>
      <c r="I118" s="152">
        <v>0.0</v>
      </c>
      <c r="J118" s="152">
        <v>0.0</v>
      </c>
      <c r="K118" s="152">
        <v>0.0</v>
      </c>
      <c r="L118" s="68" t="s">
        <v>25</v>
      </c>
    </row>
    <row r="119">
      <c r="A119" s="338">
        <v>44935.0</v>
      </c>
      <c r="B119" s="68" t="s">
        <v>403</v>
      </c>
      <c r="C119" s="153" t="s">
        <v>31</v>
      </c>
      <c r="D119" s="341" t="s">
        <v>175</v>
      </c>
      <c r="E119" s="338">
        <v>44936.0</v>
      </c>
      <c r="F119" s="152">
        <v>0.0</v>
      </c>
      <c r="G119" s="152">
        <v>0.0</v>
      </c>
      <c r="H119" s="152">
        <v>0.0</v>
      </c>
      <c r="I119" s="152">
        <v>0.0</v>
      </c>
      <c r="J119" s="152">
        <v>0.0</v>
      </c>
      <c r="K119" s="152">
        <v>0.0</v>
      </c>
      <c r="L119" s="68" t="s">
        <v>25</v>
      </c>
    </row>
    <row r="120">
      <c r="A120" s="338">
        <v>44935.0</v>
      </c>
      <c r="B120" s="68" t="s">
        <v>97</v>
      </c>
      <c r="C120" s="153" t="s">
        <v>31</v>
      </c>
      <c r="D120" s="341" t="s">
        <v>175</v>
      </c>
      <c r="E120" s="338">
        <v>44936.0</v>
      </c>
      <c r="F120" s="339">
        <v>0.2708333333333333</v>
      </c>
      <c r="G120" s="339">
        <v>0.5625</v>
      </c>
      <c r="H120" s="68">
        <v>0.0</v>
      </c>
      <c r="I120" s="68">
        <v>0.0</v>
      </c>
      <c r="J120" s="68">
        <v>7.0</v>
      </c>
      <c r="K120" s="68">
        <v>0.0</v>
      </c>
    </row>
    <row r="121">
      <c r="A121" s="338">
        <v>44935.0</v>
      </c>
      <c r="B121" s="68" t="s">
        <v>82</v>
      </c>
      <c r="C121" s="153" t="s">
        <v>31</v>
      </c>
      <c r="D121" s="341" t="s">
        <v>175</v>
      </c>
      <c r="E121" s="338">
        <v>44936.0</v>
      </c>
      <c r="F121" s="339">
        <v>0.25</v>
      </c>
      <c r="G121" s="339">
        <v>0.5833333333333334</v>
      </c>
      <c r="H121" s="68">
        <v>8.0</v>
      </c>
      <c r="I121" s="68">
        <v>0.0</v>
      </c>
      <c r="J121" s="68">
        <v>8.0</v>
      </c>
      <c r="K121" s="68">
        <v>0.0</v>
      </c>
    </row>
    <row r="122">
      <c r="A122" s="338">
        <v>44936.0</v>
      </c>
      <c r="B122" s="68" t="s">
        <v>54</v>
      </c>
      <c r="C122" s="153" t="s">
        <v>31</v>
      </c>
      <c r="D122" s="341" t="s">
        <v>175</v>
      </c>
      <c r="E122" s="338">
        <v>44936.0</v>
      </c>
      <c r="F122" s="339">
        <v>0.9583333333333334</v>
      </c>
      <c r="G122" s="339">
        <v>0.25</v>
      </c>
      <c r="H122" s="68">
        <v>7.0</v>
      </c>
      <c r="I122" s="68">
        <v>0.0</v>
      </c>
      <c r="J122" s="68">
        <v>0.0</v>
      </c>
      <c r="K122" s="68">
        <v>7.0</v>
      </c>
    </row>
    <row r="123">
      <c r="A123" s="338">
        <v>44936.0</v>
      </c>
      <c r="B123" s="68" t="s">
        <v>88</v>
      </c>
      <c r="C123" s="153" t="s">
        <v>31</v>
      </c>
      <c r="D123" s="341" t="s">
        <v>175</v>
      </c>
      <c r="E123" s="338">
        <v>44936.0</v>
      </c>
      <c r="F123" s="152">
        <v>0.0</v>
      </c>
      <c r="G123" s="152">
        <v>0.0</v>
      </c>
      <c r="H123" s="152">
        <v>0.0</v>
      </c>
      <c r="I123" s="152">
        <v>0.0</v>
      </c>
      <c r="J123" s="152">
        <v>0.0</v>
      </c>
      <c r="K123" s="152">
        <v>0.0</v>
      </c>
      <c r="L123" s="68" t="s">
        <v>25</v>
      </c>
    </row>
    <row r="124">
      <c r="A124" s="338">
        <v>44936.0</v>
      </c>
      <c r="B124" s="68" t="s">
        <v>18</v>
      </c>
      <c r="C124" s="68" t="s">
        <v>1</v>
      </c>
      <c r="D124" s="341" t="s">
        <v>175</v>
      </c>
      <c r="E124" s="338">
        <v>44936.0</v>
      </c>
      <c r="F124" s="339">
        <v>0.9791666666666666</v>
      </c>
      <c r="G124" s="339">
        <v>0.16666666666666666</v>
      </c>
      <c r="H124" s="68">
        <v>4.5</v>
      </c>
      <c r="I124" s="68">
        <v>0.0</v>
      </c>
      <c r="J124" s="68">
        <v>0.0</v>
      </c>
      <c r="K124" s="68">
        <v>4.5</v>
      </c>
    </row>
    <row r="125">
      <c r="A125" s="338">
        <v>44936.0</v>
      </c>
      <c r="B125" s="68" t="s">
        <v>52</v>
      </c>
      <c r="C125" s="68" t="s">
        <v>499</v>
      </c>
      <c r="D125" s="341" t="s">
        <v>171</v>
      </c>
      <c r="E125" s="338">
        <v>44937.0</v>
      </c>
      <c r="F125" s="152">
        <v>0.0</v>
      </c>
      <c r="G125" s="152">
        <v>0.0</v>
      </c>
      <c r="H125" s="152">
        <v>0.0</v>
      </c>
      <c r="I125" s="152">
        <v>0.0</v>
      </c>
      <c r="J125" s="152">
        <v>0.0</v>
      </c>
      <c r="K125" s="152">
        <v>0.0</v>
      </c>
      <c r="L125" s="68" t="s">
        <v>25</v>
      </c>
    </row>
    <row r="126">
      <c r="A126" s="338">
        <v>44936.0</v>
      </c>
      <c r="B126" s="68" t="s">
        <v>50</v>
      </c>
      <c r="C126" s="153" t="s">
        <v>31</v>
      </c>
      <c r="D126" s="341" t="s">
        <v>171</v>
      </c>
      <c r="E126" s="338">
        <v>44937.0</v>
      </c>
      <c r="F126" s="339">
        <v>0.020833333333333332</v>
      </c>
      <c r="G126" s="339">
        <v>0.0625</v>
      </c>
      <c r="H126" s="68">
        <v>1.0</v>
      </c>
      <c r="I126" s="68">
        <v>0.0</v>
      </c>
      <c r="J126" s="68">
        <v>0.0</v>
      </c>
      <c r="K126" s="68">
        <v>1.0</v>
      </c>
    </row>
    <row r="127">
      <c r="A127" s="338">
        <v>44936.0</v>
      </c>
      <c r="B127" s="68" t="s">
        <v>50</v>
      </c>
      <c r="C127" s="68" t="s">
        <v>23</v>
      </c>
      <c r="D127" s="341" t="s">
        <v>171</v>
      </c>
      <c r="E127" s="338">
        <v>44937.0</v>
      </c>
      <c r="F127" s="339">
        <v>0.0625</v>
      </c>
      <c r="G127" s="339">
        <v>0.2916666666666667</v>
      </c>
      <c r="H127" s="68">
        <v>5.5</v>
      </c>
      <c r="I127" s="68">
        <v>0.0</v>
      </c>
      <c r="J127" s="68">
        <v>1.0</v>
      </c>
      <c r="K127" s="68">
        <v>4.5</v>
      </c>
    </row>
    <row r="128">
      <c r="A128" s="338">
        <v>44936.0</v>
      </c>
      <c r="B128" s="68" t="s">
        <v>123</v>
      </c>
      <c r="C128" s="68" t="s">
        <v>23</v>
      </c>
      <c r="D128" s="341" t="s">
        <v>171</v>
      </c>
      <c r="E128" s="338">
        <v>44937.0</v>
      </c>
      <c r="F128" s="152">
        <v>0.0</v>
      </c>
      <c r="G128" s="152">
        <v>0.0</v>
      </c>
      <c r="H128" s="152">
        <v>0.0</v>
      </c>
      <c r="I128" s="152">
        <v>0.0</v>
      </c>
      <c r="J128" s="152">
        <v>0.0</v>
      </c>
      <c r="K128" s="152">
        <v>0.0</v>
      </c>
      <c r="L128" s="68" t="s">
        <v>25</v>
      </c>
    </row>
    <row r="129">
      <c r="A129" s="338">
        <v>44936.0</v>
      </c>
      <c r="B129" s="68" t="s">
        <v>501</v>
      </c>
      <c r="C129" s="68" t="s">
        <v>23</v>
      </c>
      <c r="D129" s="341" t="s">
        <v>171</v>
      </c>
      <c r="E129" s="338">
        <v>44937.0</v>
      </c>
      <c r="F129" s="152">
        <v>0.0</v>
      </c>
      <c r="G129" s="152">
        <v>0.0</v>
      </c>
      <c r="H129" s="152">
        <v>0.0</v>
      </c>
      <c r="I129" s="152">
        <v>0.0</v>
      </c>
      <c r="J129" s="152">
        <v>0.0</v>
      </c>
      <c r="K129" s="152">
        <v>0.0</v>
      </c>
      <c r="L129" s="68" t="s">
        <v>25</v>
      </c>
    </row>
    <row r="130">
      <c r="A130" s="338">
        <v>44936.0</v>
      </c>
      <c r="B130" s="68" t="s">
        <v>45</v>
      </c>
      <c r="C130" s="68" t="s">
        <v>23</v>
      </c>
      <c r="D130" s="341" t="s">
        <v>171</v>
      </c>
      <c r="E130" s="338">
        <v>44937.0</v>
      </c>
      <c r="F130" s="339">
        <v>0.2916666666666667</v>
      </c>
      <c r="G130" s="339">
        <v>0.5</v>
      </c>
      <c r="H130" s="68">
        <v>5.0</v>
      </c>
      <c r="I130" s="68">
        <v>0.0</v>
      </c>
      <c r="J130" s="68">
        <v>5.0</v>
      </c>
      <c r="K130" s="68">
        <v>0.0</v>
      </c>
    </row>
    <row r="131">
      <c r="A131" s="338">
        <v>44936.0</v>
      </c>
      <c r="B131" s="68" t="s">
        <v>69</v>
      </c>
      <c r="C131" s="153" t="s">
        <v>31</v>
      </c>
      <c r="D131" s="341" t="s">
        <v>171</v>
      </c>
      <c r="E131" s="338">
        <v>44937.0</v>
      </c>
      <c r="F131" s="339">
        <v>0.25</v>
      </c>
      <c r="G131" s="339">
        <v>0.5833333333333334</v>
      </c>
      <c r="H131" s="68">
        <v>8.0</v>
      </c>
      <c r="I131" s="68">
        <v>0.0</v>
      </c>
      <c r="J131" s="68">
        <v>8.0</v>
      </c>
      <c r="K131" s="68">
        <v>0.0</v>
      </c>
    </row>
    <row r="132">
      <c r="A132" s="338">
        <v>44936.0</v>
      </c>
      <c r="B132" s="68" t="s">
        <v>403</v>
      </c>
      <c r="C132" s="153" t="s">
        <v>31</v>
      </c>
      <c r="D132" s="341" t="s">
        <v>171</v>
      </c>
      <c r="E132" s="338">
        <v>44937.0</v>
      </c>
      <c r="F132" s="339">
        <v>0.3958333333333333</v>
      </c>
      <c r="G132" s="339">
        <v>0.5833333333333334</v>
      </c>
      <c r="H132" s="68">
        <v>4.5</v>
      </c>
      <c r="I132" s="68">
        <v>0.0</v>
      </c>
      <c r="J132" s="68">
        <v>4.5</v>
      </c>
      <c r="K132" s="68">
        <v>0.0</v>
      </c>
    </row>
    <row r="133">
      <c r="A133" s="338">
        <v>44936.0</v>
      </c>
      <c r="B133" s="68" t="s">
        <v>97</v>
      </c>
      <c r="C133" s="153" t="s">
        <v>31</v>
      </c>
      <c r="D133" s="341" t="s">
        <v>171</v>
      </c>
      <c r="E133" s="338">
        <v>44937.0</v>
      </c>
      <c r="F133" s="339">
        <v>0.20833333333333334</v>
      </c>
      <c r="G133" s="339">
        <v>0.3958333333333333</v>
      </c>
      <c r="H133" s="68">
        <v>4.5</v>
      </c>
      <c r="I133" s="68">
        <v>0.0</v>
      </c>
      <c r="J133" s="68">
        <v>3.5</v>
      </c>
      <c r="K133" s="68">
        <v>1.0</v>
      </c>
      <c r="L133" s="152"/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</row>
    <row r="134">
      <c r="A134" s="338">
        <v>44936.0</v>
      </c>
      <c r="B134" s="68" t="s">
        <v>82</v>
      </c>
      <c r="C134" s="153" t="s">
        <v>31</v>
      </c>
      <c r="D134" s="341" t="s">
        <v>171</v>
      </c>
      <c r="E134" s="338">
        <v>44937.0</v>
      </c>
      <c r="F134" s="152">
        <v>0.0</v>
      </c>
      <c r="G134" s="152">
        <v>0.0</v>
      </c>
      <c r="H134" s="152">
        <v>0.0</v>
      </c>
      <c r="I134" s="152">
        <v>0.0</v>
      </c>
      <c r="J134" s="152">
        <v>0.0</v>
      </c>
      <c r="K134" s="152">
        <v>0.0</v>
      </c>
      <c r="L134" s="68" t="s">
        <v>25</v>
      </c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338">
        <v>44937.0</v>
      </c>
      <c r="B135" s="68" t="s">
        <v>54</v>
      </c>
      <c r="C135" s="153" t="s">
        <v>31</v>
      </c>
      <c r="D135" s="341" t="s">
        <v>171</v>
      </c>
      <c r="E135" s="338">
        <v>44937.0</v>
      </c>
      <c r="F135" s="339">
        <v>0.9583333333333334</v>
      </c>
      <c r="G135" s="339">
        <v>0.25</v>
      </c>
      <c r="H135" s="68">
        <v>7.0</v>
      </c>
      <c r="I135" s="68">
        <v>0.0</v>
      </c>
      <c r="J135" s="68">
        <v>0.0</v>
      </c>
      <c r="K135" s="68">
        <v>7.0</v>
      </c>
      <c r="L135" s="152"/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</row>
    <row r="136">
      <c r="A136" s="338">
        <v>44937.0</v>
      </c>
      <c r="B136" s="68" t="s">
        <v>88</v>
      </c>
      <c r="C136" s="153" t="s">
        <v>31</v>
      </c>
      <c r="D136" s="341" t="s">
        <v>171</v>
      </c>
      <c r="E136" s="338">
        <v>44937.0</v>
      </c>
      <c r="F136" s="152">
        <v>0.0</v>
      </c>
      <c r="G136" s="152">
        <v>0.0</v>
      </c>
      <c r="H136" s="152">
        <v>0.0</v>
      </c>
      <c r="I136" s="152">
        <v>0.0</v>
      </c>
      <c r="J136" s="152">
        <v>0.0</v>
      </c>
      <c r="K136" s="152">
        <v>0.0</v>
      </c>
      <c r="L136" s="68" t="s">
        <v>25</v>
      </c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</row>
    <row r="137">
      <c r="A137" s="338">
        <v>44937.0</v>
      </c>
      <c r="B137" s="68" t="s">
        <v>50</v>
      </c>
      <c r="C137" s="153" t="s">
        <v>31</v>
      </c>
      <c r="D137" s="341" t="s">
        <v>171</v>
      </c>
      <c r="E137" s="338">
        <v>44937.0</v>
      </c>
      <c r="F137" s="339">
        <v>0.9791666666666666</v>
      </c>
      <c r="G137" s="339">
        <v>0.2708333333333333</v>
      </c>
      <c r="H137" s="152">
        <v>7.0</v>
      </c>
      <c r="I137" s="152">
        <v>0.0</v>
      </c>
      <c r="J137" s="152">
        <v>0.5</v>
      </c>
      <c r="K137" s="152">
        <v>6.5</v>
      </c>
      <c r="L137" s="152"/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</row>
    <row r="138">
      <c r="A138" s="338">
        <v>44937.0</v>
      </c>
      <c r="B138" s="152" t="s">
        <v>18</v>
      </c>
      <c r="C138" s="68" t="s">
        <v>1</v>
      </c>
      <c r="D138" s="341" t="s">
        <v>171</v>
      </c>
      <c r="E138" s="338">
        <v>44937.0</v>
      </c>
      <c r="F138" s="339">
        <v>0.9791666666666666</v>
      </c>
      <c r="G138" s="339">
        <v>0.16666666666666666</v>
      </c>
      <c r="H138" s="68">
        <v>4.5</v>
      </c>
      <c r="I138" s="68">
        <v>0.0</v>
      </c>
      <c r="J138" s="68">
        <v>0.0</v>
      </c>
      <c r="K138" s="68">
        <v>4.5</v>
      </c>
      <c r="L138" s="152"/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</row>
    <row r="139">
      <c r="A139" s="338">
        <v>44937.0</v>
      </c>
      <c r="B139" s="152" t="s">
        <v>52</v>
      </c>
      <c r="C139" s="68" t="s">
        <v>499</v>
      </c>
      <c r="D139" s="341" t="s">
        <v>169</v>
      </c>
      <c r="E139" s="338">
        <v>44938.0</v>
      </c>
      <c r="F139" s="339">
        <v>0.0625</v>
      </c>
      <c r="G139" s="339">
        <v>0.2916666666666667</v>
      </c>
      <c r="H139" s="68">
        <v>5.5</v>
      </c>
      <c r="I139" s="68">
        <v>0.0</v>
      </c>
      <c r="J139" s="68">
        <v>1.0</v>
      </c>
      <c r="K139" s="68">
        <v>4.5</v>
      </c>
      <c r="L139" s="152"/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</row>
    <row r="140">
      <c r="A140" s="338">
        <v>44937.0</v>
      </c>
      <c r="B140" s="152" t="s">
        <v>123</v>
      </c>
      <c r="C140" s="68" t="s">
        <v>23</v>
      </c>
      <c r="D140" s="341" t="s">
        <v>169</v>
      </c>
      <c r="E140" s="338">
        <v>44938.0</v>
      </c>
      <c r="F140" s="68">
        <v>0.0</v>
      </c>
      <c r="G140" s="68">
        <v>0.0</v>
      </c>
      <c r="H140" s="68">
        <v>0.0</v>
      </c>
      <c r="I140" s="68">
        <v>0.0</v>
      </c>
      <c r="J140" s="68">
        <v>0.0</v>
      </c>
      <c r="K140" s="68">
        <v>0.0</v>
      </c>
      <c r="L140" s="68" t="s">
        <v>25</v>
      </c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</row>
    <row r="141">
      <c r="A141" s="338">
        <v>44937.0</v>
      </c>
      <c r="B141" s="152" t="s">
        <v>501</v>
      </c>
      <c r="C141" s="68" t="s">
        <v>23</v>
      </c>
      <c r="D141" s="341" t="s">
        <v>169</v>
      </c>
      <c r="E141" s="338">
        <v>44938.0</v>
      </c>
      <c r="F141" s="339">
        <v>0.2916666666666667</v>
      </c>
      <c r="G141" s="339">
        <v>0.5</v>
      </c>
      <c r="H141" s="68">
        <v>5.0</v>
      </c>
      <c r="I141" s="68">
        <v>0.0</v>
      </c>
      <c r="J141" s="68">
        <v>5.0</v>
      </c>
      <c r="K141" s="68">
        <v>0.0</v>
      </c>
      <c r="L141" s="152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>
      <c r="A142" s="338">
        <v>44937.0</v>
      </c>
      <c r="B142" s="152" t="s">
        <v>45</v>
      </c>
      <c r="C142" s="152" t="s">
        <v>49</v>
      </c>
      <c r="D142" s="341" t="s">
        <v>169</v>
      </c>
      <c r="E142" s="338">
        <v>44938.0</v>
      </c>
      <c r="F142" s="339">
        <v>0.20833333333333334</v>
      </c>
      <c r="G142" s="339">
        <v>0.375</v>
      </c>
      <c r="H142" s="152">
        <v>4.0</v>
      </c>
      <c r="I142" s="152">
        <v>0.0</v>
      </c>
      <c r="J142" s="152">
        <v>3.0</v>
      </c>
      <c r="K142" s="152">
        <v>1.0</v>
      </c>
      <c r="L142" s="152"/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</row>
    <row r="143">
      <c r="A143" s="338">
        <v>44937.0</v>
      </c>
      <c r="B143" s="152" t="s">
        <v>69</v>
      </c>
      <c r="C143" s="153" t="s">
        <v>31</v>
      </c>
      <c r="D143" s="341" t="s">
        <v>169</v>
      </c>
      <c r="E143" s="338">
        <v>44938.0</v>
      </c>
      <c r="F143" s="339">
        <v>0.20833333333333334</v>
      </c>
      <c r="G143" s="339">
        <v>0.3958333333333333</v>
      </c>
      <c r="H143" s="68">
        <v>4.5</v>
      </c>
      <c r="I143" s="68">
        <v>0.0</v>
      </c>
      <c r="J143" s="68">
        <v>3.5</v>
      </c>
      <c r="K143" s="68">
        <v>1.0</v>
      </c>
      <c r="L143" s="152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</row>
    <row r="144">
      <c r="A144" s="338">
        <v>44937.0</v>
      </c>
      <c r="B144" s="152" t="s">
        <v>97</v>
      </c>
      <c r="C144" s="153" t="s">
        <v>31</v>
      </c>
      <c r="D144" s="341" t="s">
        <v>169</v>
      </c>
      <c r="E144" s="338">
        <v>44938.0</v>
      </c>
      <c r="F144" s="152">
        <v>0.0</v>
      </c>
      <c r="G144" s="152">
        <v>0.0</v>
      </c>
      <c r="H144" s="152">
        <v>0.0</v>
      </c>
      <c r="I144" s="152">
        <v>0.0</v>
      </c>
      <c r="J144" s="152">
        <v>0.0</v>
      </c>
      <c r="K144" s="152">
        <v>0.0</v>
      </c>
      <c r="L144" s="68" t="s">
        <v>25</v>
      </c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</row>
    <row r="145">
      <c r="A145" s="338">
        <v>44937.0</v>
      </c>
      <c r="B145" s="152" t="s">
        <v>82</v>
      </c>
      <c r="C145" s="153" t="s">
        <v>31</v>
      </c>
      <c r="D145" s="341" t="s">
        <v>169</v>
      </c>
      <c r="E145" s="338">
        <v>44938.0</v>
      </c>
      <c r="F145" s="339">
        <v>0.3958333333333333</v>
      </c>
      <c r="G145" s="339">
        <v>0.5833333333333334</v>
      </c>
      <c r="H145" s="68">
        <v>4.5</v>
      </c>
      <c r="I145" s="68">
        <v>0.0</v>
      </c>
      <c r="J145" s="68">
        <v>4.5</v>
      </c>
      <c r="K145" s="68">
        <v>0.0</v>
      </c>
      <c r="L145" s="152"/>
      <c r="M145" s="153"/>
      <c r="N145" s="153"/>
      <c r="O145" s="153"/>
      <c r="P145" s="153"/>
      <c r="Q145" s="153"/>
      <c r="R145" s="153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</row>
    <row r="146">
      <c r="A146" s="338">
        <v>44937.0</v>
      </c>
      <c r="B146" s="68" t="s">
        <v>403</v>
      </c>
      <c r="C146" s="153" t="s">
        <v>31</v>
      </c>
      <c r="D146" s="341" t="s">
        <v>169</v>
      </c>
      <c r="E146" s="338">
        <v>44938.0</v>
      </c>
      <c r="F146" s="339">
        <v>0.2916666666666667</v>
      </c>
      <c r="G146" s="339">
        <v>0.5833333333333334</v>
      </c>
      <c r="H146" s="68">
        <v>8.0</v>
      </c>
      <c r="I146" s="68">
        <v>0.0</v>
      </c>
      <c r="J146" s="68">
        <v>8.0</v>
      </c>
      <c r="K146" s="68">
        <v>0.0</v>
      </c>
    </row>
    <row r="147">
      <c r="A147" s="338">
        <v>44938.0</v>
      </c>
      <c r="B147" s="68" t="s">
        <v>50</v>
      </c>
      <c r="C147" s="153" t="s">
        <v>31</v>
      </c>
      <c r="D147" s="341" t="s">
        <v>169</v>
      </c>
      <c r="E147" s="338">
        <v>44938.0</v>
      </c>
      <c r="F147" s="339">
        <v>0.9583333333333334</v>
      </c>
      <c r="G147" s="339">
        <v>0.25</v>
      </c>
      <c r="H147" s="68">
        <v>7.0</v>
      </c>
      <c r="I147" s="68">
        <v>0.0</v>
      </c>
      <c r="J147" s="68">
        <v>0.0</v>
      </c>
      <c r="K147" s="68">
        <v>7.0</v>
      </c>
    </row>
    <row r="148">
      <c r="A148" s="338">
        <v>44938.0</v>
      </c>
      <c r="B148" s="68" t="s">
        <v>54</v>
      </c>
      <c r="C148" s="153" t="s">
        <v>31</v>
      </c>
      <c r="D148" s="341" t="s">
        <v>169</v>
      </c>
      <c r="E148" s="338">
        <v>44938.0</v>
      </c>
      <c r="F148" s="339">
        <v>0.9791666666666666</v>
      </c>
      <c r="G148" s="339">
        <v>0.2708333333333333</v>
      </c>
      <c r="H148" s="152">
        <v>7.0</v>
      </c>
      <c r="I148" s="152">
        <v>0.0</v>
      </c>
      <c r="J148" s="152">
        <v>0.5</v>
      </c>
      <c r="K148" s="152">
        <v>6.5</v>
      </c>
    </row>
    <row r="149">
      <c r="A149" s="338">
        <v>44938.0</v>
      </c>
      <c r="B149" s="68" t="s">
        <v>52</v>
      </c>
      <c r="C149" s="68" t="s">
        <v>1</v>
      </c>
      <c r="D149" s="341" t="s">
        <v>169</v>
      </c>
      <c r="E149" s="338">
        <v>44938.0</v>
      </c>
      <c r="F149" s="339">
        <v>0.9791666666666666</v>
      </c>
      <c r="G149" s="339">
        <v>0.25</v>
      </c>
      <c r="H149" s="152">
        <v>6.5</v>
      </c>
      <c r="I149" s="152">
        <v>0.0</v>
      </c>
      <c r="J149" s="152">
        <v>0.0</v>
      </c>
      <c r="K149" s="152">
        <v>6.5</v>
      </c>
    </row>
    <row r="150">
      <c r="A150" s="338">
        <v>44938.0</v>
      </c>
      <c r="B150" s="68" t="s">
        <v>18</v>
      </c>
      <c r="C150" s="68" t="s">
        <v>1</v>
      </c>
      <c r="D150" s="341" t="s">
        <v>169</v>
      </c>
      <c r="E150" s="338">
        <v>44938.0</v>
      </c>
      <c r="F150" s="152">
        <v>0.0</v>
      </c>
      <c r="G150" s="152">
        <v>0.0</v>
      </c>
      <c r="H150" s="152">
        <v>0.0</v>
      </c>
      <c r="I150" s="152">
        <v>0.0</v>
      </c>
      <c r="J150" s="152">
        <v>0.0</v>
      </c>
      <c r="K150" s="152">
        <v>0.0</v>
      </c>
      <c r="L150" s="68" t="s">
        <v>25</v>
      </c>
    </row>
    <row r="151">
      <c r="A151" s="338">
        <v>44938.0</v>
      </c>
      <c r="B151" s="68" t="s">
        <v>88</v>
      </c>
      <c r="C151" s="153" t="s">
        <v>31</v>
      </c>
      <c r="D151" s="341" t="s">
        <v>169</v>
      </c>
      <c r="E151" s="338">
        <v>44938.0</v>
      </c>
      <c r="F151" s="152">
        <v>0.0</v>
      </c>
      <c r="G151" s="152">
        <v>0.0</v>
      </c>
      <c r="H151" s="152">
        <v>0.0</v>
      </c>
      <c r="I151" s="152">
        <v>0.0</v>
      </c>
      <c r="J151" s="152">
        <v>0.0</v>
      </c>
      <c r="K151" s="152">
        <v>0.0</v>
      </c>
      <c r="L151" s="68" t="s">
        <v>25</v>
      </c>
    </row>
    <row r="152">
      <c r="A152" s="338">
        <v>44938.0</v>
      </c>
      <c r="B152" s="68" t="s">
        <v>123</v>
      </c>
      <c r="C152" s="68" t="s">
        <v>23</v>
      </c>
      <c r="D152" s="341" t="s">
        <v>168</v>
      </c>
      <c r="E152" s="338">
        <v>44939.0</v>
      </c>
      <c r="F152" s="339">
        <v>0.0625</v>
      </c>
      <c r="G152" s="339">
        <v>0.2916666666666667</v>
      </c>
      <c r="H152" s="68">
        <v>5.5</v>
      </c>
      <c r="I152" s="68">
        <v>0.0</v>
      </c>
      <c r="J152" s="68">
        <v>1.0</v>
      </c>
      <c r="K152" s="68">
        <v>4.5</v>
      </c>
    </row>
    <row r="153">
      <c r="A153" s="338">
        <v>44938.0</v>
      </c>
      <c r="B153" s="68" t="s">
        <v>501</v>
      </c>
      <c r="C153" s="68" t="s">
        <v>23</v>
      </c>
      <c r="D153" s="341" t="s">
        <v>168</v>
      </c>
      <c r="E153" s="338">
        <v>44939.0</v>
      </c>
      <c r="F153" s="339">
        <v>0.2916666666666667</v>
      </c>
      <c r="G153" s="339">
        <v>0.5</v>
      </c>
      <c r="H153" s="68">
        <v>5.0</v>
      </c>
      <c r="I153" s="68">
        <v>0.0</v>
      </c>
      <c r="J153" s="68">
        <v>5.0</v>
      </c>
      <c r="K153" s="68">
        <v>0.0</v>
      </c>
    </row>
    <row r="154">
      <c r="A154" s="338">
        <v>44938.0</v>
      </c>
      <c r="B154" s="68" t="s">
        <v>45</v>
      </c>
      <c r="C154" s="68" t="s">
        <v>1</v>
      </c>
      <c r="D154" s="341" t="s">
        <v>168</v>
      </c>
      <c r="E154" s="338">
        <v>44939.0</v>
      </c>
      <c r="F154" s="339">
        <v>0.25</v>
      </c>
      <c r="G154" s="339">
        <v>0.5</v>
      </c>
      <c r="H154" s="68">
        <v>6.0</v>
      </c>
      <c r="I154" s="68">
        <v>0.0</v>
      </c>
      <c r="J154" s="68">
        <v>6.0</v>
      </c>
      <c r="K154" s="68">
        <v>0.0</v>
      </c>
    </row>
    <row r="155">
      <c r="A155" s="338">
        <v>44938.0</v>
      </c>
      <c r="B155" s="152" t="s">
        <v>69</v>
      </c>
      <c r="C155" s="152" t="s">
        <v>49</v>
      </c>
      <c r="D155" s="341" t="s">
        <v>168</v>
      </c>
      <c r="E155" s="338">
        <v>44939.0</v>
      </c>
      <c r="F155" s="339">
        <v>0.20833333333333334</v>
      </c>
      <c r="G155" s="339">
        <v>0.375</v>
      </c>
      <c r="H155" s="152">
        <v>4.0</v>
      </c>
      <c r="I155" s="152">
        <v>0.0</v>
      </c>
      <c r="J155" s="152">
        <v>3.0</v>
      </c>
      <c r="K155" s="152">
        <v>1.0</v>
      </c>
    </row>
    <row r="156">
      <c r="A156" s="338">
        <v>44938.0</v>
      </c>
      <c r="B156" s="152" t="s">
        <v>97</v>
      </c>
      <c r="C156" s="153" t="s">
        <v>31</v>
      </c>
      <c r="D156" s="341" t="s">
        <v>168</v>
      </c>
      <c r="E156" s="338">
        <v>44939.0</v>
      </c>
      <c r="F156" s="152">
        <v>0.0</v>
      </c>
      <c r="G156" s="152">
        <v>0.0</v>
      </c>
      <c r="H156" s="152">
        <v>0.0</v>
      </c>
      <c r="I156" s="152">
        <v>0.0</v>
      </c>
      <c r="J156" s="152">
        <v>0.0</v>
      </c>
      <c r="K156" s="152">
        <v>0.0</v>
      </c>
      <c r="L156" s="68" t="s">
        <v>25</v>
      </c>
    </row>
    <row r="157">
      <c r="A157" s="338">
        <v>44938.0</v>
      </c>
      <c r="B157" s="152" t="s">
        <v>82</v>
      </c>
      <c r="C157" s="153" t="s">
        <v>31</v>
      </c>
      <c r="D157" s="341" t="s">
        <v>168</v>
      </c>
      <c r="E157" s="338">
        <v>44939.0</v>
      </c>
      <c r="F157" s="339">
        <v>0.25</v>
      </c>
      <c r="G157" s="339">
        <v>0.5833333333333334</v>
      </c>
      <c r="H157" s="68">
        <v>8.0</v>
      </c>
      <c r="I157" s="68">
        <v>0.0</v>
      </c>
      <c r="J157" s="68">
        <v>8.0</v>
      </c>
      <c r="K157" s="68">
        <v>0.0</v>
      </c>
    </row>
    <row r="158">
      <c r="A158" s="338">
        <v>44938.0</v>
      </c>
      <c r="B158" s="68" t="s">
        <v>403</v>
      </c>
      <c r="C158" s="153" t="s">
        <v>31</v>
      </c>
      <c r="D158" s="341" t="s">
        <v>168</v>
      </c>
      <c r="E158" s="338">
        <v>44939.0</v>
      </c>
      <c r="F158" s="339">
        <v>0.2708333333333333</v>
      </c>
      <c r="G158" s="339">
        <v>0.5625</v>
      </c>
      <c r="H158" s="68">
        <v>0.0</v>
      </c>
      <c r="I158" s="68">
        <v>0.0</v>
      </c>
      <c r="J158" s="68">
        <v>7.0</v>
      </c>
      <c r="K158" s="68">
        <v>0.0</v>
      </c>
    </row>
    <row r="159">
      <c r="A159" s="338">
        <v>44939.0</v>
      </c>
      <c r="B159" s="68" t="s">
        <v>88</v>
      </c>
      <c r="C159" s="153" t="s">
        <v>31</v>
      </c>
      <c r="D159" s="341" t="s">
        <v>168</v>
      </c>
      <c r="E159" s="338">
        <v>44939.0</v>
      </c>
      <c r="F159" s="339">
        <v>0.9583333333333334</v>
      </c>
      <c r="G159" s="339">
        <v>0.20833333333333334</v>
      </c>
      <c r="H159" s="68">
        <v>6.0</v>
      </c>
      <c r="I159" s="68">
        <v>0.0</v>
      </c>
      <c r="J159" s="68">
        <v>0.0</v>
      </c>
      <c r="K159" s="68">
        <v>6.0</v>
      </c>
    </row>
    <row r="160">
      <c r="A160" s="338">
        <v>44939.0</v>
      </c>
      <c r="B160" s="68" t="s">
        <v>54</v>
      </c>
      <c r="C160" s="153" t="s">
        <v>31</v>
      </c>
      <c r="D160" s="341" t="s">
        <v>168</v>
      </c>
      <c r="E160" s="338">
        <v>44939.0</v>
      </c>
      <c r="F160" s="152">
        <v>0.0</v>
      </c>
      <c r="G160" s="152">
        <v>0.0</v>
      </c>
      <c r="H160" s="152">
        <v>0.0</v>
      </c>
      <c r="I160" s="152">
        <v>0.0</v>
      </c>
      <c r="J160" s="152">
        <v>0.0</v>
      </c>
      <c r="K160" s="152">
        <v>0.0</v>
      </c>
      <c r="L160" s="68" t="s">
        <v>25</v>
      </c>
    </row>
    <row r="161">
      <c r="A161" s="338">
        <v>44939.0</v>
      </c>
      <c r="B161" s="68" t="s">
        <v>52</v>
      </c>
      <c r="C161" s="153" t="s">
        <v>31</v>
      </c>
      <c r="D161" s="341" t="s">
        <v>168</v>
      </c>
      <c r="E161" s="338">
        <v>44939.0</v>
      </c>
      <c r="F161" s="339">
        <v>0.9791666666666666</v>
      </c>
      <c r="G161" s="339">
        <v>0.20833333333333334</v>
      </c>
      <c r="H161" s="68">
        <v>5.5</v>
      </c>
      <c r="I161" s="68">
        <v>0.0</v>
      </c>
      <c r="J161" s="68">
        <v>0.0</v>
      </c>
      <c r="K161" s="68">
        <v>5.5</v>
      </c>
    </row>
    <row r="162">
      <c r="A162" s="338">
        <v>44939.0</v>
      </c>
      <c r="B162" s="68" t="s">
        <v>50</v>
      </c>
      <c r="C162" s="153" t="s">
        <v>31</v>
      </c>
      <c r="D162" s="341" t="s">
        <v>168</v>
      </c>
      <c r="E162" s="338">
        <v>44939.0</v>
      </c>
      <c r="F162" s="152">
        <v>0.0</v>
      </c>
      <c r="G162" s="152">
        <v>0.0</v>
      </c>
      <c r="H162" s="152">
        <v>0.0</v>
      </c>
      <c r="I162" s="152">
        <v>0.0</v>
      </c>
      <c r="J162" s="152">
        <v>0.0</v>
      </c>
      <c r="K162" s="152">
        <v>0.0</v>
      </c>
      <c r="L162" s="68" t="s">
        <v>25</v>
      </c>
    </row>
    <row r="163">
      <c r="A163" s="338">
        <v>44939.0</v>
      </c>
      <c r="B163" s="68" t="s">
        <v>18</v>
      </c>
      <c r="C163" s="68" t="s">
        <v>1</v>
      </c>
      <c r="D163" s="341" t="s">
        <v>168</v>
      </c>
      <c r="E163" s="338">
        <v>44939.0</v>
      </c>
      <c r="F163" s="339">
        <v>0.9791666666666666</v>
      </c>
      <c r="G163" s="339">
        <v>0.25</v>
      </c>
      <c r="H163" s="152">
        <v>6.5</v>
      </c>
      <c r="I163" s="152">
        <v>0.0</v>
      </c>
      <c r="J163" s="152">
        <v>0.0</v>
      </c>
      <c r="K163" s="152">
        <v>6.5</v>
      </c>
    </row>
    <row r="164">
      <c r="A164" s="338">
        <v>44939.0</v>
      </c>
      <c r="B164" s="68" t="s">
        <v>123</v>
      </c>
      <c r="C164" s="68" t="s">
        <v>23</v>
      </c>
      <c r="D164" s="341" t="s">
        <v>170</v>
      </c>
      <c r="E164" s="338">
        <v>44940.0</v>
      </c>
      <c r="F164" s="339">
        <v>0.0625</v>
      </c>
      <c r="G164" s="339">
        <v>0.2916666666666667</v>
      </c>
      <c r="H164" s="68">
        <v>5.5</v>
      </c>
      <c r="I164" s="68">
        <v>0.0</v>
      </c>
      <c r="J164" s="68">
        <v>1.0</v>
      </c>
      <c r="K164" s="68">
        <v>4.5</v>
      </c>
    </row>
    <row r="165">
      <c r="A165" s="338">
        <v>44939.0</v>
      </c>
      <c r="B165" s="68" t="s">
        <v>501</v>
      </c>
      <c r="C165" s="68" t="s">
        <v>23</v>
      </c>
      <c r="D165" s="341" t="s">
        <v>170</v>
      </c>
      <c r="E165" s="338">
        <v>44940.0</v>
      </c>
      <c r="F165" s="68">
        <v>0.0</v>
      </c>
      <c r="G165" s="68">
        <v>0.0</v>
      </c>
      <c r="H165" s="68">
        <v>0.0</v>
      </c>
      <c r="I165" s="68">
        <v>0.0</v>
      </c>
      <c r="J165" s="68">
        <v>0.0</v>
      </c>
      <c r="K165" s="68">
        <v>0.0</v>
      </c>
      <c r="L165" s="68" t="s">
        <v>63</v>
      </c>
    </row>
    <row r="166">
      <c r="A166" s="338">
        <v>44939.0</v>
      </c>
      <c r="B166" s="68" t="s">
        <v>50</v>
      </c>
      <c r="C166" s="68" t="s">
        <v>23</v>
      </c>
      <c r="D166" s="341" t="s">
        <v>170</v>
      </c>
      <c r="E166" s="338">
        <v>44940.0</v>
      </c>
      <c r="F166" s="339">
        <v>0.2916666666666667</v>
      </c>
      <c r="G166" s="339">
        <v>0.5</v>
      </c>
      <c r="H166" s="68">
        <v>5.0</v>
      </c>
      <c r="I166" s="68">
        <v>0.0</v>
      </c>
      <c r="J166" s="68">
        <v>5.0</v>
      </c>
      <c r="K166" s="68">
        <v>0.0</v>
      </c>
      <c r="L166" s="68" t="s">
        <v>263</v>
      </c>
    </row>
    <row r="167">
      <c r="A167" s="338">
        <v>44939.0</v>
      </c>
      <c r="B167" s="68" t="s">
        <v>45</v>
      </c>
      <c r="C167" s="68" t="s">
        <v>1</v>
      </c>
      <c r="D167" s="341" t="s">
        <v>170</v>
      </c>
      <c r="E167" s="338">
        <v>44940.0</v>
      </c>
      <c r="F167" s="339">
        <v>0.25</v>
      </c>
      <c r="G167" s="339">
        <v>0.5416666666666666</v>
      </c>
      <c r="H167" s="68">
        <v>7.0</v>
      </c>
      <c r="I167" s="68">
        <v>0.0</v>
      </c>
      <c r="J167" s="68">
        <v>7.0</v>
      </c>
      <c r="K167" s="68">
        <v>0.0</v>
      </c>
    </row>
    <row r="168">
      <c r="A168" s="338">
        <v>44939.0</v>
      </c>
      <c r="B168" s="152" t="s">
        <v>69</v>
      </c>
      <c r="C168" s="152" t="s">
        <v>49</v>
      </c>
      <c r="D168" s="341" t="s">
        <v>170</v>
      </c>
      <c r="E168" s="338">
        <v>44940.0</v>
      </c>
      <c r="F168" s="339">
        <v>0.20833333333333334</v>
      </c>
      <c r="G168" s="339">
        <v>0.4166666666666667</v>
      </c>
      <c r="H168" s="68">
        <v>5.0</v>
      </c>
      <c r="I168" s="68">
        <v>0.0</v>
      </c>
      <c r="J168" s="68">
        <v>4.0</v>
      </c>
      <c r="K168" s="68">
        <v>1.0</v>
      </c>
    </row>
    <row r="169">
      <c r="A169" s="338">
        <v>44939.0</v>
      </c>
      <c r="B169" s="152" t="s">
        <v>69</v>
      </c>
      <c r="C169" s="153" t="s">
        <v>31</v>
      </c>
      <c r="D169" s="341" t="s">
        <v>170</v>
      </c>
      <c r="E169" s="338">
        <v>44940.0</v>
      </c>
      <c r="F169" s="339">
        <v>0.4166666666666667</v>
      </c>
      <c r="G169" s="339">
        <v>0.6041666666666666</v>
      </c>
      <c r="H169" s="68">
        <v>4.5</v>
      </c>
      <c r="I169" s="68">
        <v>1.5</v>
      </c>
      <c r="J169" s="68">
        <v>3.0</v>
      </c>
      <c r="K169" s="68">
        <v>0.0</v>
      </c>
      <c r="L169" s="68" t="s">
        <v>336</v>
      </c>
    </row>
    <row r="170">
      <c r="A170" s="338">
        <v>44939.0</v>
      </c>
      <c r="B170" s="152" t="s">
        <v>97</v>
      </c>
      <c r="C170" s="153" t="s">
        <v>31</v>
      </c>
      <c r="D170" s="341" t="s">
        <v>170</v>
      </c>
      <c r="E170" s="338">
        <v>44940.0</v>
      </c>
      <c r="F170" s="339">
        <v>0.20833333333333334</v>
      </c>
      <c r="G170" s="339">
        <v>0.4166666666666667</v>
      </c>
      <c r="H170" s="68">
        <v>5.0</v>
      </c>
      <c r="I170" s="68">
        <v>0.0</v>
      </c>
      <c r="J170" s="68">
        <v>4.0</v>
      </c>
      <c r="K170" s="68">
        <v>1.0</v>
      </c>
    </row>
    <row r="171">
      <c r="A171" s="338">
        <v>44939.0</v>
      </c>
      <c r="B171" s="152" t="s">
        <v>82</v>
      </c>
      <c r="C171" s="153" t="s">
        <v>31</v>
      </c>
      <c r="D171" s="341" t="s">
        <v>170</v>
      </c>
      <c r="E171" s="338">
        <v>44940.0</v>
      </c>
      <c r="F171" s="339">
        <v>0.20833333333333334</v>
      </c>
      <c r="G171" s="339">
        <v>0.4166666666666667</v>
      </c>
      <c r="H171" s="68">
        <v>5.0</v>
      </c>
      <c r="I171" s="68">
        <v>0.0</v>
      </c>
      <c r="J171" s="68">
        <v>4.0</v>
      </c>
      <c r="K171" s="68">
        <v>1.0</v>
      </c>
    </row>
    <row r="172">
      <c r="A172" s="338">
        <v>44939.0</v>
      </c>
      <c r="B172" s="152" t="s">
        <v>82</v>
      </c>
      <c r="C172" s="152" t="s">
        <v>60</v>
      </c>
      <c r="D172" s="341" t="s">
        <v>170</v>
      </c>
      <c r="E172" s="338">
        <v>44940.0</v>
      </c>
      <c r="F172" s="339">
        <v>0.4166666666666667</v>
      </c>
      <c r="G172" s="339">
        <v>0.5833333333333334</v>
      </c>
      <c r="H172" s="68">
        <v>4.0</v>
      </c>
      <c r="I172" s="68">
        <v>1.0</v>
      </c>
      <c r="J172" s="68">
        <v>3.0</v>
      </c>
      <c r="K172" s="68">
        <v>0.0</v>
      </c>
      <c r="L172" s="68" t="s">
        <v>675</v>
      </c>
    </row>
    <row r="173">
      <c r="A173" s="338">
        <v>44939.0</v>
      </c>
      <c r="B173" s="68" t="s">
        <v>403</v>
      </c>
      <c r="C173" s="153" t="s">
        <v>31</v>
      </c>
      <c r="D173" s="341" t="s">
        <v>170</v>
      </c>
      <c r="E173" s="338">
        <v>44940.0</v>
      </c>
      <c r="F173" s="339">
        <v>0.2916666666666667</v>
      </c>
      <c r="G173" s="339">
        <v>0.625</v>
      </c>
      <c r="H173" s="68">
        <v>8.0</v>
      </c>
      <c r="I173" s="68">
        <v>0.0</v>
      </c>
      <c r="J173" s="68">
        <v>8.0</v>
      </c>
      <c r="K173" s="68">
        <v>0.0</v>
      </c>
    </row>
    <row r="174">
      <c r="A174" s="338">
        <v>44940.0</v>
      </c>
      <c r="B174" s="68" t="s">
        <v>88</v>
      </c>
      <c r="C174" s="153" t="s">
        <v>31</v>
      </c>
      <c r="D174" s="341" t="s">
        <v>170</v>
      </c>
      <c r="E174" s="338">
        <v>44940.0</v>
      </c>
      <c r="F174" s="339">
        <v>0.9583333333333334</v>
      </c>
      <c r="G174" s="339">
        <v>0.2916666666666667</v>
      </c>
      <c r="H174" s="68">
        <v>8.0</v>
      </c>
      <c r="I174" s="68">
        <v>0.0</v>
      </c>
      <c r="J174" s="68">
        <v>1.0</v>
      </c>
      <c r="K174" s="68">
        <v>7.0</v>
      </c>
    </row>
    <row r="175">
      <c r="A175" s="338">
        <v>44940.0</v>
      </c>
      <c r="B175" s="68" t="s">
        <v>54</v>
      </c>
      <c r="C175" s="153" t="s">
        <v>31</v>
      </c>
      <c r="D175" s="341" t="s">
        <v>170</v>
      </c>
      <c r="E175" s="338">
        <v>44940.0</v>
      </c>
      <c r="F175" s="152">
        <v>0.0</v>
      </c>
      <c r="G175" s="152">
        <v>0.0</v>
      </c>
      <c r="H175" s="152">
        <v>0.0</v>
      </c>
      <c r="I175" s="152">
        <v>0.0</v>
      </c>
      <c r="J175" s="152">
        <v>0.0</v>
      </c>
      <c r="K175" s="152">
        <v>0.0</v>
      </c>
      <c r="L175" s="68" t="s">
        <v>25</v>
      </c>
    </row>
    <row r="176">
      <c r="A176" s="338">
        <v>44940.0</v>
      </c>
      <c r="B176" s="68" t="s">
        <v>52</v>
      </c>
      <c r="C176" s="153" t="s">
        <v>31</v>
      </c>
      <c r="D176" s="341" t="s">
        <v>170</v>
      </c>
      <c r="E176" s="338">
        <v>44940.0</v>
      </c>
      <c r="F176" s="339">
        <v>0.9791666666666666</v>
      </c>
      <c r="G176" s="339">
        <v>0.20833333333333334</v>
      </c>
      <c r="H176" s="68">
        <v>5.5</v>
      </c>
      <c r="I176" s="68">
        <v>0.0</v>
      </c>
      <c r="J176" s="68">
        <v>0.0</v>
      </c>
      <c r="K176" s="68">
        <v>5.5</v>
      </c>
    </row>
    <row r="177">
      <c r="A177" s="338">
        <v>44940.0</v>
      </c>
      <c r="B177" s="68" t="s">
        <v>50</v>
      </c>
      <c r="C177" s="68" t="s">
        <v>1</v>
      </c>
      <c r="D177" s="341" t="s">
        <v>170</v>
      </c>
      <c r="E177" s="338">
        <v>44940.0</v>
      </c>
      <c r="F177" s="339">
        <v>0.9791666666666666</v>
      </c>
      <c r="G177" s="339">
        <v>0.25</v>
      </c>
      <c r="H177" s="152">
        <v>6.5</v>
      </c>
      <c r="I177" s="152">
        <v>0.0</v>
      </c>
      <c r="J177" s="152">
        <v>0.0</v>
      </c>
      <c r="K177" s="152">
        <v>6.5</v>
      </c>
    </row>
    <row r="178">
      <c r="A178" s="338">
        <v>44940.0</v>
      </c>
      <c r="B178" s="68" t="s">
        <v>18</v>
      </c>
      <c r="C178" s="68" t="s">
        <v>1</v>
      </c>
      <c r="D178" s="341" t="s">
        <v>170</v>
      </c>
      <c r="E178" s="338">
        <v>44940.0</v>
      </c>
      <c r="F178" s="152">
        <v>0.0</v>
      </c>
      <c r="G178" s="152">
        <v>0.0</v>
      </c>
      <c r="H178" s="152">
        <v>0.0</v>
      </c>
      <c r="I178" s="152">
        <v>0.0</v>
      </c>
      <c r="J178" s="152">
        <v>0.0</v>
      </c>
      <c r="K178" s="152">
        <v>0.0</v>
      </c>
      <c r="L178" s="68" t="s">
        <v>25</v>
      </c>
    </row>
    <row r="179">
      <c r="A179" s="338">
        <v>44940.0</v>
      </c>
      <c r="B179" s="68" t="s">
        <v>123</v>
      </c>
      <c r="C179" s="68" t="s">
        <v>23</v>
      </c>
      <c r="D179" s="341" t="s">
        <v>172</v>
      </c>
      <c r="E179" s="338">
        <v>44941.0</v>
      </c>
      <c r="F179" s="339">
        <v>0.0625</v>
      </c>
      <c r="G179" s="339">
        <v>0.2916666666666667</v>
      </c>
      <c r="H179" s="68">
        <v>5.5</v>
      </c>
      <c r="I179" s="68">
        <v>0.0</v>
      </c>
      <c r="J179" s="68">
        <v>1.0</v>
      </c>
      <c r="K179" s="68">
        <v>4.5</v>
      </c>
    </row>
    <row r="180">
      <c r="A180" s="338">
        <v>44940.0</v>
      </c>
      <c r="B180" s="68" t="s">
        <v>501</v>
      </c>
      <c r="C180" s="68" t="s">
        <v>23</v>
      </c>
      <c r="D180" s="341" t="s">
        <v>172</v>
      </c>
      <c r="E180" s="338">
        <v>44941.0</v>
      </c>
      <c r="F180" s="339">
        <v>0.2916666666666667</v>
      </c>
      <c r="G180" s="339">
        <v>0.5</v>
      </c>
      <c r="H180" s="68">
        <v>5.0</v>
      </c>
      <c r="I180" s="68">
        <v>0.0</v>
      </c>
      <c r="J180" s="68">
        <v>5.0</v>
      </c>
      <c r="K180" s="68">
        <v>0.0</v>
      </c>
    </row>
    <row r="181">
      <c r="A181" s="338">
        <v>44940.0</v>
      </c>
      <c r="B181" s="68" t="s">
        <v>45</v>
      </c>
      <c r="C181" s="68" t="s">
        <v>1</v>
      </c>
      <c r="D181" s="341" t="s">
        <v>172</v>
      </c>
      <c r="E181" s="338">
        <v>44941.0</v>
      </c>
      <c r="F181" s="339">
        <v>0.25</v>
      </c>
      <c r="G181" s="339">
        <v>0.5416666666666666</v>
      </c>
      <c r="H181" s="68">
        <v>7.0</v>
      </c>
      <c r="I181" s="68">
        <v>0.0</v>
      </c>
      <c r="J181" s="68">
        <v>7.0</v>
      </c>
      <c r="K181" s="68">
        <v>0.0</v>
      </c>
    </row>
    <row r="182">
      <c r="A182" s="338">
        <v>44940.0</v>
      </c>
      <c r="B182" s="152" t="s">
        <v>69</v>
      </c>
      <c r="C182" s="152" t="s">
        <v>49</v>
      </c>
      <c r="D182" s="341" t="s">
        <v>172</v>
      </c>
      <c r="E182" s="338">
        <v>44941.0</v>
      </c>
      <c r="F182" s="339">
        <v>0.20833333333333334</v>
      </c>
      <c r="G182" s="339">
        <v>0.4166666666666667</v>
      </c>
      <c r="H182" s="68">
        <v>5.0</v>
      </c>
      <c r="I182" s="68">
        <v>0.0</v>
      </c>
      <c r="J182" s="68">
        <v>4.0</v>
      </c>
      <c r="K182" s="68">
        <v>1.0</v>
      </c>
    </row>
    <row r="183">
      <c r="A183" s="338">
        <v>44940.0</v>
      </c>
      <c r="B183" s="152" t="s">
        <v>69</v>
      </c>
      <c r="C183" s="153" t="s">
        <v>31</v>
      </c>
      <c r="D183" s="341" t="s">
        <v>172</v>
      </c>
      <c r="E183" s="338">
        <v>44941.0</v>
      </c>
      <c r="F183" s="339">
        <v>0.4166666666666667</v>
      </c>
      <c r="G183" s="339">
        <v>0.6041666666666666</v>
      </c>
      <c r="H183" s="68">
        <v>4.5</v>
      </c>
      <c r="I183" s="68">
        <v>1.5</v>
      </c>
      <c r="J183" s="68">
        <v>3.0</v>
      </c>
      <c r="K183" s="68">
        <v>0.0</v>
      </c>
      <c r="L183" s="68" t="s">
        <v>336</v>
      </c>
    </row>
    <row r="184">
      <c r="A184" s="338">
        <v>44940.0</v>
      </c>
      <c r="B184" s="152" t="s">
        <v>97</v>
      </c>
      <c r="C184" s="153" t="s">
        <v>31</v>
      </c>
      <c r="D184" s="341" t="s">
        <v>172</v>
      </c>
      <c r="E184" s="338">
        <v>44941.0</v>
      </c>
      <c r="F184" s="339">
        <v>0.20833333333333334</v>
      </c>
      <c r="G184" s="339">
        <v>0.4166666666666667</v>
      </c>
      <c r="H184" s="68">
        <v>5.0</v>
      </c>
      <c r="I184" s="68">
        <v>0.0</v>
      </c>
      <c r="J184" s="68">
        <v>4.0</v>
      </c>
      <c r="K184" s="68">
        <v>1.0</v>
      </c>
    </row>
    <row r="185">
      <c r="A185" s="338">
        <v>44940.0</v>
      </c>
      <c r="B185" s="152" t="s">
        <v>82</v>
      </c>
      <c r="C185" s="153" t="s">
        <v>31</v>
      </c>
      <c r="D185" s="341" t="s">
        <v>172</v>
      </c>
      <c r="E185" s="338">
        <v>44941.0</v>
      </c>
      <c r="F185" s="152">
        <v>0.0</v>
      </c>
      <c r="G185" s="152">
        <v>0.0</v>
      </c>
      <c r="H185" s="152">
        <v>0.0</v>
      </c>
      <c r="I185" s="152">
        <v>0.0</v>
      </c>
      <c r="J185" s="152">
        <v>0.0</v>
      </c>
      <c r="K185" s="152">
        <v>0.0</v>
      </c>
      <c r="L185" s="68" t="s">
        <v>25</v>
      </c>
    </row>
    <row r="186">
      <c r="A186" s="338">
        <v>44940.0</v>
      </c>
      <c r="B186" s="68" t="s">
        <v>403</v>
      </c>
      <c r="C186" s="153" t="s">
        <v>31</v>
      </c>
      <c r="D186" s="341" t="s">
        <v>172</v>
      </c>
      <c r="E186" s="338">
        <v>44941.0</v>
      </c>
      <c r="F186" s="339">
        <v>0.2916666666666667</v>
      </c>
      <c r="G186" s="339">
        <v>0.625</v>
      </c>
      <c r="H186" s="68">
        <v>8.0</v>
      </c>
      <c r="I186" s="68">
        <v>0.0</v>
      </c>
      <c r="J186" s="68">
        <v>8.0</v>
      </c>
      <c r="K186" s="68">
        <v>0.0</v>
      </c>
    </row>
    <row r="187">
      <c r="A187" s="338">
        <v>44941.0</v>
      </c>
      <c r="B187" s="68" t="s">
        <v>54</v>
      </c>
      <c r="C187" s="153" t="s">
        <v>31</v>
      </c>
      <c r="D187" s="341" t="s">
        <v>172</v>
      </c>
      <c r="E187" s="338">
        <v>44941.0</v>
      </c>
      <c r="F187" s="339">
        <v>0.9583333333333334</v>
      </c>
      <c r="G187" s="339">
        <v>0.25</v>
      </c>
      <c r="H187" s="68">
        <v>7.0</v>
      </c>
      <c r="I187" s="68">
        <v>0.0</v>
      </c>
      <c r="J187" s="68">
        <v>0.0</v>
      </c>
      <c r="K187" s="68">
        <v>7.0</v>
      </c>
    </row>
    <row r="188">
      <c r="A188" s="338">
        <v>44941.0</v>
      </c>
      <c r="B188" s="68" t="s">
        <v>88</v>
      </c>
      <c r="C188" s="153" t="s">
        <v>31</v>
      </c>
      <c r="D188" s="341" t="s">
        <v>172</v>
      </c>
      <c r="E188" s="338">
        <v>44941.0</v>
      </c>
      <c r="F188" s="152">
        <v>0.0</v>
      </c>
      <c r="G188" s="152">
        <v>0.0</v>
      </c>
      <c r="H188" s="152">
        <v>0.0</v>
      </c>
      <c r="I188" s="152">
        <v>0.0</v>
      </c>
      <c r="J188" s="152">
        <v>0.0</v>
      </c>
      <c r="K188" s="152">
        <v>0.0</v>
      </c>
      <c r="L188" s="68" t="s">
        <v>25</v>
      </c>
    </row>
    <row r="189">
      <c r="A189" s="338">
        <v>44941.0</v>
      </c>
      <c r="B189" s="68" t="s">
        <v>18</v>
      </c>
      <c r="C189" s="68" t="s">
        <v>1</v>
      </c>
      <c r="D189" s="341" t="s">
        <v>172</v>
      </c>
      <c r="E189" s="338">
        <v>44941.0</v>
      </c>
      <c r="F189" s="152">
        <v>0.0</v>
      </c>
      <c r="G189" s="152">
        <v>0.0</v>
      </c>
      <c r="H189" s="152">
        <v>0.0</v>
      </c>
      <c r="I189" s="152">
        <v>0.0</v>
      </c>
      <c r="J189" s="152">
        <v>0.0</v>
      </c>
      <c r="K189" s="152">
        <v>0.0</v>
      </c>
      <c r="L189" s="68" t="s">
        <v>25</v>
      </c>
    </row>
    <row r="190">
      <c r="A190" s="338">
        <v>44941.0</v>
      </c>
      <c r="B190" s="68" t="s">
        <v>52</v>
      </c>
      <c r="C190" s="68" t="s">
        <v>1</v>
      </c>
      <c r="D190" s="341" t="s">
        <v>172</v>
      </c>
      <c r="E190" s="338">
        <v>44941.0</v>
      </c>
      <c r="F190" s="152">
        <v>0.0</v>
      </c>
      <c r="G190" s="152">
        <v>0.0</v>
      </c>
      <c r="H190" s="152">
        <v>0.0</v>
      </c>
      <c r="I190" s="152">
        <v>0.0</v>
      </c>
      <c r="J190" s="152">
        <v>0.0</v>
      </c>
      <c r="K190" s="152">
        <v>0.0</v>
      </c>
      <c r="L190" s="68" t="s">
        <v>25</v>
      </c>
    </row>
    <row r="191">
      <c r="A191" s="338"/>
      <c r="D191" s="341"/>
      <c r="E191" s="338"/>
      <c r="F191" s="339"/>
      <c r="G191" s="339"/>
    </row>
    <row r="192">
      <c r="A192" s="338"/>
      <c r="D192" s="341"/>
      <c r="E192" s="338"/>
      <c r="F192" s="339"/>
      <c r="G192" s="339"/>
    </row>
    <row r="193">
      <c r="A193" s="338"/>
      <c r="C193" s="152"/>
      <c r="D193" s="341"/>
      <c r="E193" s="338"/>
      <c r="F193" s="339"/>
      <c r="G193" s="339"/>
    </row>
    <row r="194">
      <c r="A194" s="338"/>
      <c r="D194" s="341"/>
      <c r="E194" s="338"/>
      <c r="F194" s="152"/>
      <c r="G194" s="152"/>
      <c r="H194" s="152"/>
      <c r="I194" s="152"/>
      <c r="J194" s="152"/>
      <c r="K194" s="152"/>
    </row>
    <row r="195">
      <c r="A195" s="338"/>
      <c r="B195" s="152"/>
      <c r="D195" s="341"/>
      <c r="E195" s="338"/>
      <c r="F195" s="152"/>
      <c r="G195" s="152"/>
      <c r="H195" s="152"/>
      <c r="I195" s="152"/>
      <c r="J195" s="152"/>
      <c r="K195" s="152"/>
    </row>
    <row r="196">
      <c r="A196" s="338"/>
      <c r="B196" s="152"/>
      <c r="C196" s="153"/>
      <c r="D196" s="341"/>
      <c r="E196" s="338"/>
      <c r="F196" s="339"/>
      <c r="G196" s="339"/>
    </row>
    <row r="197">
      <c r="A197" s="338"/>
      <c r="B197" s="152"/>
      <c r="C197" s="153"/>
      <c r="D197" s="341"/>
      <c r="E197" s="338"/>
      <c r="F197" s="339"/>
      <c r="G197" s="339"/>
    </row>
    <row r="198">
      <c r="A198" s="338"/>
      <c r="C198" s="153"/>
      <c r="D198" s="341"/>
      <c r="E198" s="338"/>
      <c r="F198" s="152"/>
      <c r="G198" s="152"/>
      <c r="H198" s="152"/>
      <c r="I198" s="152"/>
      <c r="J198" s="152"/>
      <c r="K198" s="152"/>
    </row>
    <row r="199">
      <c r="A199" s="338"/>
      <c r="C199" s="153"/>
      <c r="D199" s="341"/>
      <c r="E199" s="338"/>
      <c r="F199" s="339"/>
      <c r="G199" s="339"/>
    </row>
    <row r="200">
      <c r="A200" s="338"/>
      <c r="C200" s="153"/>
      <c r="D200" s="341"/>
      <c r="E200" s="338"/>
      <c r="F200" s="152"/>
      <c r="G200" s="152"/>
      <c r="H200" s="152"/>
      <c r="I200" s="152"/>
      <c r="J200" s="152"/>
      <c r="K200" s="152"/>
    </row>
    <row r="201">
      <c r="A201" s="338"/>
      <c r="C201" s="153"/>
      <c r="D201" s="341"/>
      <c r="E201" s="338"/>
      <c r="F201" s="152"/>
      <c r="G201" s="152"/>
      <c r="H201" s="152"/>
      <c r="I201" s="152"/>
      <c r="J201" s="152"/>
      <c r="K201" s="152"/>
    </row>
    <row r="202">
      <c r="A202" s="338"/>
      <c r="D202" s="341"/>
      <c r="E202" s="338"/>
      <c r="F202" s="339"/>
      <c r="G202" s="339"/>
    </row>
    <row r="203">
      <c r="A203" s="338"/>
      <c r="C203" s="153"/>
      <c r="D203" s="341"/>
      <c r="E203" s="338"/>
      <c r="F203" s="339"/>
      <c r="G203" s="339"/>
    </row>
    <row r="204">
      <c r="A204" s="338"/>
      <c r="C204" s="153"/>
      <c r="D204" s="341"/>
      <c r="E204" s="338"/>
      <c r="F204" s="339"/>
      <c r="G204" s="339"/>
    </row>
    <row r="205">
      <c r="A205" s="338"/>
      <c r="C205" s="153"/>
      <c r="D205" s="341"/>
      <c r="E205" s="338"/>
      <c r="F205" s="339"/>
      <c r="G205" s="339"/>
    </row>
    <row r="206">
      <c r="A206" s="338"/>
      <c r="C206" s="153"/>
      <c r="D206" s="341"/>
      <c r="E206" s="338"/>
      <c r="F206" s="339"/>
      <c r="G206" s="339"/>
    </row>
    <row r="207">
      <c r="A207" s="338"/>
      <c r="D207" s="341"/>
      <c r="E207" s="338"/>
      <c r="F207" s="339"/>
      <c r="G207" s="339"/>
    </row>
    <row r="208">
      <c r="A208" s="338"/>
      <c r="B208" s="153"/>
      <c r="C208" s="153"/>
      <c r="D208" s="341"/>
      <c r="E208" s="338"/>
      <c r="F208" s="339"/>
      <c r="G208" s="339"/>
    </row>
    <row r="209">
      <c r="A209" s="338"/>
      <c r="B209" s="153"/>
      <c r="C209" s="153"/>
      <c r="D209" s="341"/>
      <c r="E209" s="338"/>
      <c r="F209" s="339"/>
      <c r="G209" s="339"/>
    </row>
    <row r="210">
      <c r="A210" s="338"/>
      <c r="B210" s="152"/>
      <c r="C210" s="153"/>
      <c r="D210" s="341"/>
      <c r="E210" s="338"/>
      <c r="F210" s="339"/>
      <c r="G210" s="339"/>
    </row>
    <row r="211">
      <c r="A211" s="338"/>
      <c r="C211" s="153"/>
      <c r="D211" s="341"/>
      <c r="E211" s="338"/>
      <c r="F211" s="339"/>
      <c r="G211" s="339"/>
    </row>
    <row r="212">
      <c r="A212" s="338"/>
    </row>
    <row r="213">
      <c r="A213" s="338"/>
    </row>
    <row r="214">
      <c r="A214" s="338"/>
    </row>
    <row r="215">
      <c r="A215" s="338"/>
    </row>
    <row r="216">
      <c r="A216" s="338"/>
    </row>
    <row r="217">
      <c r="A217" s="338"/>
    </row>
    <row r="218">
      <c r="A218" s="338"/>
    </row>
    <row r="219">
      <c r="A219" s="338"/>
    </row>
    <row r="220">
      <c r="A220" s="338"/>
    </row>
    <row r="221">
      <c r="A221" s="338"/>
    </row>
    <row r="222">
      <c r="A222" s="338"/>
    </row>
    <row r="223">
      <c r="A223" s="338"/>
    </row>
    <row r="224">
      <c r="A224" s="338"/>
    </row>
    <row r="225">
      <c r="A225" s="338"/>
    </row>
    <row r="226">
      <c r="A226" s="338"/>
    </row>
    <row r="227">
      <c r="A227" s="338"/>
    </row>
    <row r="228">
      <c r="A228" s="338"/>
    </row>
    <row r="229">
      <c r="A229" s="338"/>
    </row>
    <row r="230">
      <c r="A230" s="338"/>
    </row>
    <row r="231">
      <c r="A231" s="338"/>
    </row>
    <row r="232">
      <c r="A232" s="338"/>
    </row>
    <row r="233">
      <c r="A233" s="338"/>
    </row>
    <row r="234">
      <c r="A234" s="338"/>
    </row>
    <row r="235">
      <c r="A235" s="338"/>
    </row>
    <row r="236">
      <c r="A236" s="338"/>
    </row>
    <row r="237">
      <c r="A237" s="338"/>
    </row>
    <row r="238">
      <c r="A238" s="338"/>
    </row>
    <row r="239">
      <c r="A239" s="338"/>
    </row>
    <row r="240">
      <c r="A240" s="338"/>
      <c r="D240" s="341"/>
      <c r="E240" s="338"/>
      <c r="F240" s="339"/>
      <c r="G240" s="339"/>
    </row>
    <row r="241">
      <c r="A241" s="338"/>
    </row>
    <row r="242">
      <c r="A242" s="338"/>
    </row>
    <row r="243">
      <c r="A243" s="338"/>
    </row>
    <row r="244">
      <c r="A244" s="338"/>
    </row>
    <row r="245">
      <c r="A245" s="338"/>
    </row>
    <row r="246">
      <c r="A246" s="338"/>
    </row>
    <row r="247">
      <c r="A247" s="338"/>
    </row>
    <row r="248">
      <c r="A248" s="338"/>
    </row>
    <row r="249">
      <c r="A249" s="338"/>
    </row>
    <row r="250">
      <c r="A250" s="338"/>
    </row>
    <row r="251">
      <c r="A251" s="338"/>
    </row>
    <row r="252">
      <c r="A252" s="338"/>
    </row>
    <row r="253">
      <c r="A253" s="338"/>
    </row>
    <row r="254">
      <c r="A254" s="338"/>
    </row>
    <row r="255">
      <c r="A255" s="338"/>
    </row>
    <row r="256">
      <c r="A256" s="338"/>
    </row>
    <row r="257">
      <c r="A257" s="338"/>
    </row>
    <row r="258">
      <c r="A258" s="338"/>
    </row>
    <row r="259">
      <c r="A259" s="338"/>
    </row>
    <row r="260">
      <c r="A260" s="338"/>
    </row>
    <row r="261">
      <c r="A261" s="338"/>
    </row>
    <row r="262">
      <c r="A262" s="338"/>
    </row>
    <row r="263">
      <c r="A263" s="338"/>
    </row>
    <row r="264">
      <c r="A264" s="338"/>
    </row>
    <row r="265">
      <c r="A265" s="338"/>
    </row>
    <row r="266">
      <c r="A266" s="338"/>
    </row>
    <row r="267">
      <c r="A267" s="338"/>
    </row>
    <row r="268">
      <c r="A268" s="338"/>
    </row>
    <row r="269">
      <c r="A269" s="338"/>
    </row>
    <row r="270">
      <c r="A270" s="338"/>
    </row>
    <row r="271">
      <c r="A271" s="338"/>
    </row>
    <row r="272">
      <c r="A272" s="338"/>
    </row>
    <row r="273">
      <c r="A273" s="338"/>
    </row>
    <row r="274">
      <c r="A274" s="338"/>
    </row>
    <row r="275">
      <c r="A275" s="338"/>
    </row>
    <row r="276">
      <c r="A276" s="338"/>
    </row>
    <row r="277">
      <c r="A277" s="338"/>
    </row>
    <row r="278">
      <c r="A278" s="338"/>
    </row>
    <row r="279">
      <c r="A279" s="338"/>
    </row>
    <row r="280">
      <c r="A280" s="338"/>
    </row>
    <row r="281">
      <c r="A281" s="338"/>
    </row>
    <row r="282">
      <c r="A282" s="338"/>
    </row>
    <row r="283">
      <c r="A283" s="338"/>
    </row>
    <row r="284">
      <c r="A284" s="338"/>
    </row>
    <row r="285">
      <c r="A285" s="338"/>
    </row>
    <row r="286">
      <c r="A286" s="338"/>
    </row>
    <row r="287">
      <c r="A287" s="338"/>
    </row>
    <row r="288">
      <c r="A288" s="338"/>
    </row>
    <row r="289">
      <c r="A289" s="338"/>
    </row>
    <row r="290">
      <c r="A290" s="338"/>
    </row>
    <row r="291">
      <c r="A291" s="338"/>
    </row>
    <row r="292">
      <c r="A292" s="338"/>
    </row>
    <row r="293">
      <c r="A293" s="338"/>
    </row>
    <row r="294">
      <c r="A294" s="338"/>
    </row>
    <row r="295">
      <c r="A295" s="338"/>
    </row>
    <row r="296">
      <c r="A296" s="338"/>
    </row>
    <row r="297">
      <c r="A297" s="338"/>
    </row>
    <row r="298">
      <c r="A298" s="338"/>
    </row>
    <row r="299">
      <c r="A299" s="338"/>
    </row>
    <row r="300">
      <c r="A300" s="338"/>
    </row>
    <row r="301">
      <c r="A301" s="338"/>
    </row>
    <row r="302">
      <c r="A302" s="338"/>
    </row>
    <row r="303">
      <c r="A303" s="338"/>
    </row>
    <row r="304">
      <c r="A304" s="338"/>
    </row>
    <row r="305">
      <c r="A305" s="338"/>
    </row>
    <row r="306">
      <c r="A306" s="338"/>
    </row>
    <row r="307">
      <c r="A307" s="338"/>
    </row>
    <row r="308">
      <c r="A308" s="338"/>
    </row>
    <row r="309">
      <c r="A309" s="338"/>
    </row>
    <row r="310">
      <c r="A310" s="338"/>
    </row>
    <row r="311">
      <c r="A311" s="338"/>
    </row>
    <row r="312">
      <c r="A312" s="338"/>
    </row>
    <row r="313">
      <c r="A313" s="338"/>
    </row>
    <row r="314">
      <c r="A314" s="338"/>
    </row>
    <row r="315">
      <c r="A315" s="338"/>
    </row>
    <row r="316">
      <c r="A316" s="338"/>
    </row>
    <row r="317">
      <c r="A317" s="338"/>
    </row>
    <row r="318">
      <c r="A318" s="338"/>
    </row>
    <row r="319">
      <c r="A319" s="338"/>
    </row>
    <row r="320">
      <c r="A320" s="338"/>
    </row>
    <row r="321">
      <c r="A321" s="338"/>
    </row>
    <row r="322">
      <c r="A322" s="338"/>
    </row>
    <row r="323">
      <c r="A323" s="338"/>
    </row>
    <row r="324">
      <c r="A324" s="338"/>
    </row>
    <row r="325">
      <c r="A325" s="338"/>
    </row>
    <row r="326">
      <c r="A326" s="338"/>
    </row>
    <row r="327">
      <c r="A327" s="338"/>
    </row>
    <row r="328">
      <c r="A328" s="338"/>
    </row>
    <row r="329">
      <c r="A329" s="338"/>
    </row>
    <row r="330">
      <c r="A330" s="338"/>
    </row>
    <row r="331">
      <c r="A331" s="338"/>
    </row>
    <row r="332">
      <c r="A332" s="338"/>
    </row>
    <row r="333">
      <c r="A333" s="338"/>
    </row>
    <row r="334">
      <c r="A334" s="338"/>
    </row>
    <row r="335">
      <c r="A335" s="338"/>
    </row>
    <row r="336">
      <c r="A336" s="338"/>
    </row>
    <row r="337">
      <c r="A337" s="338"/>
    </row>
    <row r="338">
      <c r="A338" s="338"/>
    </row>
    <row r="339">
      <c r="A339" s="338"/>
    </row>
    <row r="340">
      <c r="A340" s="338"/>
    </row>
    <row r="341">
      <c r="A341" s="338"/>
    </row>
    <row r="342">
      <c r="A342" s="338"/>
    </row>
    <row r="343">
      <c r="A343" s="338"/>
    </row>
    <row r="344">
      <c r="A344" s="338"/>
    </row>
    <row r="345">
      <c r="A345" s="338"/>
    </row>
    <row r="346">
      <c r="A346" s="338"/>
    </row>
    <row r="347">
      <c r="A347" s="338"/>
    </row>
    <row r="348">
      <c r="A348" s="338"/>
    </row>
    <row r="349">
      <c r="A349" s="338"/>
    </row>
    <row r="350">
      <c r="A350" s="338"/>
    </row>
    <row r="351">
      <c r="A351" s="338"/>
    </row>
    <row r="352">
      <c r="A352" s="338"/>
    </row>
    <row r="353">
      <c r="A353" s="338"/>
    </row>
    <row r="354">
      <c r="A354" s="338"/>
    </row>
    <row r="355">
      <c r="A355" s="338"/>
    </row>
    <row r="356">
      <c r="A356" s="338"/>
    </row>
    <row r="357">
      <c r="A357" s="338"/>
    </row>
    <row r="358">
      <c r="A358" s="338"/>
    </row>
    <row r="359">
      <c r="A359" s="338"/>
    </row>
    <row r="360">
      <c r="A360" s="338"/>
    </row>
    <row r="361">
      <c r="A361" s="338"/>
    </row>
    <row r="362">
      <c r="A362" s="338"/>
    </row>
    <row r="363">
      <c r="A363" s="338"/>
    </row>
    <row r="364">
      <c r="A364" s="338"/>
    </row>
    <row r="365">
      <c r="A365" s="338"/>
    </row>
    <row r="366">
      <c r="A366" s="338"/>
    </row>
    <row r="367">
      <c r="A367" s="338"/>
    </row>
    <row r="368">
      <c r="A368" s="338"/>
    </row>
    <row r="369">
      <c r="A369" s="338"/>
    </row>
    <row r="370">
      <c r="A370" s="338"/>
    </row>
    <row r="371">
      <c r="A371" s="338"/>
    </row>
    <row r="372">
      <c r="A372" s="338"/>
    </row>
    <row r="373">
      <c r="A373" s="338"/>
    </row>
    <row r="374">
      <c r="A374" s="338"/>
    </row>
    <row r="375">
      <c r="A375" s="338"/>
    </row>
    <row r="376">
      <c r="A376" s="338"/>
    </row>
    <row r="377">
      <c r="A377" s="338"/>
    </row>
    <row r="378">
      <c r="A378" s="338"/>
    </row>
    <row r="379">
      <c r="A379" s="338"/>
    </row>
    <row r="380">
      <c r="A380" s="338"/>
    </row>
    <row r="381">
      <c r="A381" s="338"/>
    </row>
    <row r="382">
      <c r="A382" s="338"/>
    </row>
    <row r="383">
      <c r="A383" s="338"/>
    </row>
    <row r="384">
      <c r="A384" s="338"/>
    </row>
    <row r="385">
      <c r="A385" s="338"/>
    </row>
    <row r="386">
      <c r="A386" s="338"/>
    </row>
    <row r="387">
      <c r="A387" s="338"/>
    </row>
    <row r="388">
      <c r="A388" s="338"/>
    </row>
    <row r="389">
      <c r="A389" s="338"/>
    </row>
    <row r="390">
      <c r="A390" s="338"/>
    </row>
    <row r="391">
      <c r="A391" s="338"/>
    </row>
    <row r="392">
      <c r="A392" s="338"/>
    </row>
    <row r="393">
      <c r="A393" s="338"/>
    </row>
    <row r="394">
      <c r="A394" s="338"/>
    </row>
    <row r="395">
      <c r="A395" s="338"/>
    </row>
    <row r="396">
      <c r="A396" s="338"/>
    </row>
    <row r="397">
      <c r="A397" s="338"/>
    </row>
    <row r="398">
      <c r="A398" s="338"/>
    </row>
    <row r="399">
      <c r="A399" s="338"/>
    </row>
    <row r="400">
      <c r="A400" s="338"/>
    </row>
    <row r="401">
      <c r="A401" s="338"/>
    </row>
    <row r="402">
      <c r="A402" s="338"/>
    </row>
    <row r="403">
      <c r="A403" s="338"/>
    </row>
    <row r="404">
      <c r="A404" s="338"/>
    </row>
    <row r="405">
      <c r="A405" s="338"/>
    </row>
    <row r="406">
      <c r="A406" s="338"/>
    </row>
    <row r="407">
      <c r="A407" s="338"/>
    </row>
    <row r="408">
      <c r="A408" s="338"/>
    </row>
    <row r="409">
      <c r="A409" s="338"/>
    </row>
    <row r="410">
      <c r="A410" s="338"/>
    </row>
    <row r="411">
      <c r="A411" s="338"/>
    </row>
    <row r="412">
      <c r="A412" s="338"/>
    </row>
    <row r="413">
      <c r="A413" s="338"/>
    </row>
    <row r="414">
      <c r="A414" s="338"/>
    </row>
    <row r="415">
      <c r="A415" s="338"/>
    </row>
    <row r="416">
      <c r="A416" s="338"/>
    </row>
    <row r="417">
      <c r="A417" s="338"/>
    </row>
    <row r="418">
      <c r="A418" s="338"/>
    </row>
    <row r="419">
      <c r="A419" s="338"/>
    </row>
    <row r="420">
      <c r="A420" s="338"/>
    </row>
    <row r="421">
      <c r="A421" s="338"/>
    </row>
    <row r="422">
      <c r="A422" s="338"/>
    </row>
    <row r="423">
      <c r="A423" s="338"/>
    </row>
    <row r="424">
      <c r="A424" s="338"/>
    </row>
    <row r="425">
      <c r="A425" s="338"/>
    </row>
    <row r="426">
      <c r="A426" s="338"/>
    </row>
    <row r="427">
      <c r="A427" s="338"/>
    </row>
    <row r="428">
      <c r="A428" s="338"/>
    </row>
  </sheetData>
  <autoFilter ref="$A$1:$AC$442"/>
  <customSheetViews>
    <customSheetView guid="{482CA3F1-235E-4CBB-838F-2B51A4768B5C}" filter="1" showAutoFilter="1">
      <autoFilter ref="$A$1:$AC$35"/>
    </customSheetView>
    <customSheetView guid="{6F7B0752-2D34-424D-B3B4-CA21D0151CF6}" filter="1" showAutoFilter="1">
      <autoFilter ref="$A$1:$L$197">
        <filterColumn colId="1">
          <filters blank="1">
            <filter val="LIZA"/>
            <filter val="FLADY"/>
          </filters>
        </filterColumn>
      </autoFilter>
    </customSheetView>
    <customSheetView guid="{6AFCB687-A5B1-4A43-94F3-0C0C9622126F}" filter="1" showAutoFilter="1">
      <autoFilter ref="$A$1:$L$197">
        <filterColumn colId="1">
          <filters blank="1">
            <filter val="LIZA"/>
            <filter val="RJ"/>
          </filters>
        </filterColumn>
      </autoFilter>
    </customSheetView>
    <customSheetView guid="{15494CB8-74BA-41CD-979C-0A1F98FA7AD5}" filter="1" showAutoFilter="1">
      <autoFilter ref="$A$1:$L$197">
        <filterColumn colId="1">
          <filters blank="1">
            <filter val="LIZA"/>
            <filter val="FLADY"/>
          </filters>
        </filterColumn>
      </autoFilter>
    </customSheetView>
    <customSheetView guid="{E03E75B9-18D3-4F9C-8E98-9CFDBAC1C039}" filter="1" showAutoFilter="1">
      <autoFilter ref="$A$1:$AC$197"/>
    </customSheetView>
  </customSheetViews>
  <conditionalFormatting sqref="F2:G211 H2:K175 H177:K198 H200:K205 H210:K210 F240:G240">
    <cfRule type="expression" dxfId="0" priority="1">
      <formula>MOD</formula>
    </cfRule>
  </conditionalFormatting>
  <conditionalFormatting sqref="F2:G211 H2:K175 H177:K198 H200:K205 H210:K210 F240:G240">
    <cfRule type="expression" dxfId="0" priority="2">
      <formula>MOD</formula>
    </cfRule>
  </conditionalFormatting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44942.0</v>
      </c>
      <c r="F2" s="387"/>
      <c r="G2" s="124"/>
      <c r="H2" s="124"/>
      <c r="I2" s="351">
        <v>44943.0</v>
      </c>
      <c r="J2" s="124"/>
      <c r="K2" s="124"/>
      <c r="L2" s="124"/>
      <c r="M2" s="351">
        <v>44944.0</v>
      </c>
      <c r="N2" s="124"/>
      <c r="O2" s="124"/>
      <c r="P2" s="124"/>
      <c r="Q2" s="351">
        <v>44945.0</v>
      </c>
      <c r="R2" s="124"/>
      <c r="S2" s="124"/>
      <c r="T2" s="124"/>
      <c r="U2" s="351">
        <v>44946.0</v>
      </c>
      <c r="V2" s="124"/>
      <c r="W2" s="124"/>
      <c r="X2" s="124"/>
      <c r="Y2" s="351">
        <v>44947.0</v>
      </c>
      <c r="Z2" s="124"/>
      <c r="AA2" s="124"/>
      <c r="AB2" s="124"/>
      <c r="AC2" s="351">
        <v>44948.0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44942.0</v>
      </c>
      <c r="D4" s="352" t="s">
        <v>572</v>
      </c>
      <c r="E4" s="353" t="s">
        <v>524</v>
      </c>
      <c r="F4" s="275" t="s">
        <v>22</v>
      </c>
      <c r="G4" s="37">
        <v>44943.0</v>
      </c>
      <c r="H4" s="352" t="s">
        <v>679</v>
      </c>
      <c r="I4" s="353" t="s">
        <v>524</v>
      </c>
      <c r="J4" s="38" t="s">
        <v>24</v>
      </c>
      <c r="K4" s="37">
        <v>44944.0</v>
      </c>
      <c r="L4" s="352" t="s">
        <v>572</v>
      </c>
      <c r="M4" s="353" t="s">
        <v>524</v>
      </c>
      <c r="N4" s="275" t="s">
        <v>26</v>
      </c>
      <c r="O4" s="37">
        <v>44945.0</v>
      </c>
      <c r="P4" s="352" t="s">
        <v>25</v>
      </c>
      <c r="Q4" s="353" t="s">
        <v>25</v>
      </c>
      <c r="R4" s="275" t="s">
        <v>56</v>
      </c>
      <c r="S4" s="37">
        <v>44946.0</v>
      </c>
      <c r="T4" s="352" t="s">
        <v>481</v>
      </c>
      <c r="U4" s="354" t="s">
        <v>526</v>
      </c>
      <c r="V4" s="275" t="s">
        <v>57</v>
      </c>
      <c r="W4" s="37">
        <v>44947.0</v>
      </c>
      <c r="X4" s="352" t="s">
        <v>615</v>
      </c>
      <c r="Y4" s="354" t="s">
        <v>549</v>
      </c>
      <c r="Z4" s="275" t="s">
        <v>93</v>
      </c>
      <c r="AA4" s="37">
        <v>44948.0</v>
      </c>
      <c r="AB4" s="352" t="s">
        <v>25</v>
      </c>
      <c r="AC4" s="353" t="s">
        <v>25</v>
      </c>
    </row>
    <row r="5">
      <c r="A5" s="35" t="s">
        <v>45</v>
      </c>
      <c r="B5" s="363" t="s">
        <v>33</v>
      </c>
      <c r="C5" s="146">
        <v>44943.0</v>
      </c>
      <c r="D5" s="145" t="s">
        <v>23</v>
      </c>
      <c r="E5" s="40" t="s">
        <v>23</v>
      </c>
      <c r="F5" s="363" t="s">
        <v>46</v>
      </c>
      <c r="G5" s="146">
        <v>44944.0</v>
      </c>
      <c r="H5" s="145" t="s">
        <v>23</v>
      </c>
      <c r="I5" s="40" t="s">
        <v>23</v>
      </c>
      <c r="J5" s="40" t="s">
        <v>36</v>
      </c>
      <c r="K5" s="146">
        <v>44945.0</v>
      </c>
      <c r="L5" s="145" t="s">
        <v>49</v>
      </c>
      <c r="M5" s="40" t="s">
        <v>49</v>
      </c>
      <c r="N5" s="275" t="s">
        <v>37</v>
      </c>
      <c r="O5" s="37">
        <v>44946.0</v>
      </c>
      <c r="P5" s="352" t="s">
        <v>573</v>
      </c>
      <c r="Q5" s="388" t="s">
        <v>466</v>
      </c>
      <c r="R5" s="275" t="s">
        <v>40</v>
      </c>
      <c r="S5" s="37">
        <v>44947.0</v>
      </c>
      <c r="T5" s="352" t="s">
        <v>489</v>
      </c>
      <c r="U5" s="388" t="s">
        <v>642</v>
      </c>
      <c r="V5" s="275" t="s">
        <v>43</v>
      </c>
      <c r="W5" s="37">
        <v>44948.0</v>
      </c>
      <c r="X5" s="352" t="s">
        <v>25</v>
      </c>
      <c r="Y5" s="388" t="s">
        <v>25</v>
      </c>
      <c r="Z5" s="275" t="s">
        <v>44</v>
      </c>
      <c r="AA5" s="37">
        <v>44949.0</v>
      </c>
      <c r="AB5" s="352" t="s">
        <v>25</v>
      </c>
      <c r="AC5" s="353" t="s">
        <v>25</v>
      </c>
    </row>
    <row r="6">
      <c r="A6" s="355" t="s">
        <v>50</v>
      </c>
      <c r="B6" s="357"/>
      <c r="C6" s="357"/>
      <c r="D6" s="382"/>
      <c r="E6" s="382"/>
      <c r="F6" s="124"/>
      <c r="G6" s="124"/>
      <c r="I6" s="377"/>
      <c r="J6" s="377"/>
      <c r="K6" s="124"/>
      <c r="L6" s="7"/>
      <c r="M6" s="124"/>
      <c r="R6" s="7"/>
      <c r="S6" s="7"/>
      <c r="T6" s="140"/>
      <c r="U6" s="139"/>
      <c r="V6" s="363" t="s">
        <v>43</v>
      </c>
      <c r="W6" s="146">
        <v>44948.0</v>
      </c>
      <c r="X6" s="374" t="s">
        <v>462</v>
      </c>
      <c r="Y6" s="391" t="s">
        <v>680</v>
      </c>
      <c r="Z6" s="7"/>
      <c r="AA6" s="7"/>
      <c r="AB6" s="7"/>
      <c r="AC6" s="124"/>
    </row>
    <row r="7">
      <c r="A7" s="355" t="s">
        <v>52</v>
      </c>
      <c r="B7" s="357"/>
      <c r="C7" s="357"/>
      <c r="D7" s="382"/>
      <c r="E7" s="382"/>
      <c r="F7" s="124"/>
      <c r="G7" s="124"/>
      <c r="H7" s="139"/>
      <c r="I7" s="139"/>
      <c r="J7" s="377"/>
      <c r="K7" s="124"/>
      <c r="L7" s="7"/>
      <c r="M7" s="124"/>
      <c r="N7" s="363" t="s">
        <v>26</v>
      </c>
      <c r="O7" s="146">
        <v>44945.0</v>
      </c>
      <c r="P7" s="374" t="s">
        <v>481</v>
      </c>
      <c r="Q7" s="371" t="s">
        <v>526</v>
      </c>
      <c r="R7" s="7"/>
      <c r="S7" s="7"/>
      <c r="T7" s="140"/>
      <c r="U7" s="139"/>
      <c r="V7" s="7"/>
      <c r="W7" s="7"/>
      <c r="X7" s="7"/>
      <c r="Y7" s="124"/>
      <c r="Z7" s="7"/>
      <c r="AA7" s="7"/>
      <c r="AB7" s="7"/>
      <c r="AC7" s="124"/>
    </row>
    <row r="8">
      <c r="A8" s="356"/>
      <c r="B8" s="357"/>
      <c r="C8" s="357"/>
      <c r="D8" s="3"/>
      <c r="E8" s="4"/>
      <c r="F8" s="124"/>
      <c r="G8" s="124"/>
      <c r="H8" s="6" t="s">
        <v>499</v>
      </c>
      <c r="I8" s="4"/>
      <c r="J8" s="377"/>
      <c r="K8" s="124"/>
      <c r="L8" s="7"/>
      <c r="M8" s="124"/>
      <c r="N8" s="7"/>
      <c r="O8" s="7"/>
      <c r="P8" s="381"/>
      <c r="Q8" s="354"/>
      <c r="R8" s="7"/>
      <c r="S8" s="7"/>
      <c r="T8" s="6" t="s">
        <v>499</v>
      </c>
      <c r="U8" s="4"/>
      <c r="V8" s="7"/>
      <c r="W8" s="7"/>
      <c r="X8" s="7"/>
      <c r="Y8" s="124"/>
      <c r="Z8" s="7"/>
      <c r="AA8" s="7"/>
      <c r="AB8" s="7"/>
      <c r="AC8" s="124"/>
    </row>
    <row r="9">
      <c r="A9" s="7"/>
      <c r="B9" s="350"/>
      <c r="C9" s="350"/>
      <c r="D9" s="124"/>
      <c r="E9" s="351">
        <v>44942.0</v>
      </c>
      <c r="F9" s="387"/>
      <c r="G9" s="124"/>
      <c r="H9" s="124"/>
      <c r="I9" s="351">
        <v>44943.0</v>
      </c>
      <c r="J9" s="124"/>
      <c r="K9" s="124"/>
      <c r="L9" s="124"/>
      <c r="M9" s="351">
        <v>44944.0</v>
      </c>
      <c r="N9" s="124"/>
      <c r="O9" s="124"/>
      <c r="P9" s="124"/>
      <c r="Q9" s="351">
        <v>44945.0</v>
      </c>
      <c r="R9" s="124"/>
      <c r="S9" s="124"/>
      <c r="T9" s="124"/>
      <c r="U9" s="351">
        <v>44946.0</v>
      </c>
      <c r="V9" s="124"/>
      <c r="W9" s="124"/>
      <c r="X9" s="124"/>
      <c r="Y9" s="351">
        <v>44947.0</v>
      </c>
      <c r="Z9" s="124"/>
      <c r="AA9" s="124"/>
      <c r="AB9" s="124"/>
      <c r="AC9" s="351">
        <v>44948.0</v>
      </c>
    </row>
    <row r="10">
      <c r="A10" s="123"/>
      <c r="B10" s="25"/>
      <c r="C10" s="25"/>
      <c r="D10" s="26" t="s">
        <v>2</v>
      </c>
      <c r="E10" s="26" t="s">
        <v>3</v>
      </c>
      <c r="F10" s="26"/>
      <c r="G10" s="26"/>
      <c r="H10" s="26" t="s">
        <v>2</v>
      </c>
      <c r="I10" s="26" t="s">
        <v>7</v>
      </c>
      <c r="J10" s="26"/>
      <c r="K10" s="26"/>
      <c r="L10" s="26" t="s">
        <v>2</v>
      </c>
      <c r="M10" s="26" t="s">
        <v>8</v>
      </c>
      <c r="N10" s="26"/>
      <c r="O10" s="26"/>
      <c r="P10" s="26" t="s">
        <v>2</v>
      </c>
      <c r="Q10" s="26" t="s">
        <v>9</v>
      </c>
      <c r="R10" s="26"/>
      <c r="S10" s="26"/>
      <c r="T10" s="26" t="s">
        <v>2</v>
      </c>
      <c r="U10" s="26" t="s">
        <v>10</v>
      </c>
      <c r="V10" s="26"/>
      <c r="W10" s="26"/>
      <c r="X10" s="26" t="s">
        <v>2</v>
      </c>
      <c r="Y10" s="26" t="s">
        <v>11</v>
      </c>
      <c r="Z10" s="26"/>
      <c r="AA10" s="26"/>
      <c r="AB10" s="26" t="s">
        <v>2</v>
      </c>
      <c r="AC10" s="26" t="s">
        <v>12</v>
      </c>
    </row>
    <row r="11">
      <c r="A11" s="35" t="s">
        <v>52</v>
      </c>
      <c r="B11" s="363" t="s">
        <v>44</v>
      </c>
      <c r="C11" s="403">
        <v>44943.0</v>
      </c>
      <c r="D11" s="145" t="s">
        <v>23</v>
      </c>
      <c r="E11" s="374" t="s">
        <v>23</v>
      </c>
      <c r="F11" s="369" t="s">
        <v>22</v>
      </c>
      <c r="G11" s="37">
        <v>44943.0</v>
      </c>
      <c r="H11" s="42" t="s">
        <v>25</v>
      </c>
      <c r="I11" s="353" t="s">
        <v>25</v>
      </c>
      <c r="J11" s="369" t="s">
        <v>24</v>
      </c>
      <c r="K11" s="37">
        <v>44944.0</v>
      </c>
      <c r="L11" s="42" t="s">
        <v>25</v>
      </c>
      <c r="M11" s="353" t="s">
        <v>25</v>
      </c>
      <c r="N11" s="363" t="s">
        <v>26</v>
      </c>
      <c r="O11" s="146">
        <v>44945.0</v>
      </c>
      <c r="P11" s="40" t="s">
        <v>1</v>
      </c>
      <c r="Q11" s="40" t="s">
        <v>1</v>
      </c>
      <c r="R11" s="401" t="s">
        <v>78</v>
      </c>
      <c r="S11" s="277">
        <v>44946.0</v>
      </c>
      <c r="T11" s="279" t="s">
        <v>31</v>
      </c>
      <c r="U11" s="279" t="s">
        <v>31</v>
      </c>
      <c r="V11" s="402" t="s">
        <v>57</v>
      </c>
      <c r="W11" s="277">
        <v>44947.0</v>
      </c>
      <c r="X11" s="279" t="s">
        <v>31</v>
      </c>
      <c r="Y11" s="279" t="s">
        <v>31</v>
      </c>
      <c r="Z11" s="402" t="s">
        <v>93</v>
      </c>
      <c r="AA11" s="277">
        <v>44948.0</v>
      </c>
      <c r="AB11" s="279" t="s">
        <v>25</v>
      </c>
      <c r="AC11" s="279" t="s">
        <v>25</v>
      </c>
    </row>
    <row r="12">
      <c r="A12" s="100"/>
      <c r="B12" s="101"/>
      <c r="C12" s="101"/>
      <c r="D12" s="3"/>
      <c r="E12" s="4"/>
      <c r="F12" s="102"/>
      <c r="G12" s="102"/>
      <c r="H12" s="6" t="s">
        <v>85</v>
      </c>
      <c r="I12" s="4"/>
      <c r="N12" s="359"/>
      <c r="O12" s="359"/>
      <c r="P12" s="359"/>
      <c r="Q12" s="105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44942.0</v>
      </c>
      <c r="F13" s="387"/>
      <c r="G13" s="124"/>
      <c r="H13" s="124"/>
      <c r="I13" s="351">
        <v>44943.0</v>
      </c>
      <c r="J13" s="124"/>
      <c r="K13" s="124"/>
      <c r="L13" s="124"/>
      <c r="M13" s="351">
        <v>44944.0</v>
      </c>
      <c r="N13" s="124"/>
      <c r="O13" s="124"/>
      <c r="P13" s="124"/>
      <c r="Q13" s="351">
        <v>44945.0</v>
      </c>
      <c r="R13" s="124"/>
      <c r="S13" s="124"/>
      <c r="T13" s="124"/>
      <c r="U13" s="351">
        <v>44946.0</v>
      </c>
      <c r="V13" s="124"/>
      <c r="W13" s="124"/>
      <c r="X13" s="124"/>
      <c r="Y13" s="351">
        <v>44947.0</v>
      </c>
      <c r="Z13" s="124"/>
      <c r="AA13" s="124"/>
      <c r="AB13" s="124"/>
      <c r="AC13" s="351">
        <v>44948.0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50</v>
      </c>
      <c r="B15" s="41"/>
      <c r="C15" s="37"/>
      <c r="D15" s="42"/>
      <c r="E15" s="353"/>
      <c r="F15" s="374" t="s">
        <v>22</v>
      </c>
      <c r="G15" s="146">
        <v>44943.0</v>
      </c>
      <c r="H15" s="145" t="s">
        <v>681</v>
      </c>
      <c r="I15" s="40" t="s">
        <v>23</v>
      </c>
      <c r="J15" s="38" t="s">
        <v>24</v>
      </c>
      <c r="K15" s="37">
        <v>44945.0</v>
      </c>
      <c r="L15" s="42" t="s">
        <v>207</v>
      </c>
      <c r="M15" s="108" t="s">
        <v>208</v>
      </c>
      <c r="N15" s="38" t="s">
        <v>26</v>
      </c>
      <c r="O15" s="37">
        <v>44945.0</v>
      </c>
      <c r="P15" s="42" t="s">
        <v>25</v>
      </c>
      <c r="Q15" s="108" t="s">
        <v>25</v>
      </c>
      <c r="R15" s="275" t="s">
        <v>56</v>
      </c>
      <c r="S15" s="37">
        <v>44946.0</v>
      </c>
      <c r="T15" s="42" t="s">
        <v>25</v>
      </c>
      <c r="U15" s="108" t="s">
        <v>25</v>
      </c>
      <c r="V15" s="38" t="s">
        <v>43</v>
      </c>
      <c r="W15" s="146">
        <v>44948.0</v>
      </c>
      <c r="X15" s="145" t="s">
        <v>1</v>
      </c>
      <c r="Y15" s="40" t="s">
        <v>1</v>
      </c>
      <c r="Z15" s="40" t="s">
        <v>44</v>
      </c>
      <c r="AA15" s="146">
        <v>44949.0</v>
      </c>
      <c r="AB15" s="374" t="s">
        <v>49</v>
      </c>
      <c r="AC15" s="374" t="s">
        <v>49</v>
      </c>
    </row>
    <row r="16">
      <c r="A16" s="35" t="s">
        <v>54</v>
      </c>
      <c r="B16" s="41" t="s">
        <v>19</v>
      </c>
      <c r="C16" s="37">
        <v>44942.0</v>
      </c>
      <c r="D16" s="42" t="s">
        <v>279</v>
      </c>
      <c r="E16" s="108" t="s">
        <v>280</v>
      </c>
      <c r="F16" s="275" t="s">
        <v>22</v>
      </c>
      <c r="G16" s="37">
        <v>44943.0</v>
      </c>
      <c r="H16" s="42" t="s">
        <v>279</v>
      </c>
      <c r="I16" s="108" t="s">
        <v>280</v>
      </c>
      <c r="J16" s="38" t="s">
        <v>24</v>
      </c>
      <c r="K16" s="37">
        <v>44945.0</v>
      </c>
      <c r="L16" s="42" t="s">
        <v>279</v>
      </c>
      <c r="M16" s="108" t="s">
        <v>280</v>
      </c>
      <c r="N16" s="38" t="s">
        <v>26</v>
      </c>
      <c r="O16" s="37">
        <v>44945.0</v>
      </c>
      <c r="P16" s="42" t="s">
        <v>279</v>
      </c>
      <c r="Q16" s="108" t="s">
        <v>280</v>
      </c>
      <c r="R16" s="275" t="s">
        <v>56</v>
      </c>
      <c r="S16" s="37">
        <v>44946.0</v>
      </c>
      <c r="T16" s="42" t="s">
        <v>25</v>
      </c>
      <c r="U16" s="108" t="s">
        <v>25</v>
      </c>
      <c r="V16" s="275" t="s">
        <v>57</v>
      </c>
      <c r="W16" s="37">
        <v>44947.0</v>
      </c>
      <c r="X16" s="42" t="s">
        <v>25</v>
      </c>
      <c r="Y16" s="108" t="s">
        <v>25</v>
      </c>
      <c r="Z16" s="38" t="s">
        <v>93</v>
      </c>
      <c r="AA16" s="37">
        <v>44948.0</v>
      </c>
      <c r="AB16" s="42" t="s">
        <v>279</v>
      </c>
      <c r="AC16" s="108" t="s">
        <v>280</v>
      </c>
    </row>
    <row r="17">
      <c r="A17" s="35" t="s">
        <v>88</v>
      </c>
      <c r="B17" s="41" t="s">
        <v>19</v>
      </c>
      <c r="C17" s="37">
        <v>44942.0</v>
      </c>
      <c r="D17" s="42" t="s">
        <v>682</v>
      </c>
      <c r="E17" s="108" t="s">
        <v>253</v>
      </c>
      <c r="F17" s="275" t="s">
        <v>22</v>
      </c>
      <c r="G17" s="37">
        <v>44943.0</v>
      </c>
      <c r="H17" s="42" t="s">
        <v>25</v>
      </c>
      <c r="I17" s="108" t="s">
        <v>25</v>
      </c>
      <c r="J17" s="38" t="s">
        <v>24</v>
      </c>
      <c r="K17" s="37">
        <v>44945.0</v>
      </c>
      <c r="L17" s="42" t="s">
        <v>25</v>
      </c>
      <c r="M17" s="108" t="s">
        <v>25</v>
      </c>
      <c r="N17" s="38" t="s">
        <v>26</v>
      </c>
      <c r="O17" s="37">
        <v>44945.0</v>
      </c>
      <c r="P17" s="42" t="s">
        <v>651</v>
      </c>
      <c r="Q17" s="108" t="s">
        <v>141</v>
      </c>
      <c r="R17" s="275" t="s">
        <v>56</v>
      </c>
      <c r="S17" s="37">
        <v>44946.0</v>
      </c>
      <c r="T17" s="42" t="s">
        <v>91</v>
      </c>
      <c r="U17" s="108" t="s">
        <v>92</v>
      </c>
      <c r="V17" s="275" t="s">
        <v>57</v>
      </c>
      <c r="W17" s="37">
        <v>44947.0</v>
      </c>
      <c r="X17" s="42" t="s">
        <v>211</v>
      </c>
      <c r="Y17" s="108" t="s">
        <v>212</v>
      </c>
      <c r="Z17" s="38" t="s">
        <v>93</v>
      </c>
      <c r="AA17" s="37">
        <v>44948.0</v>
      </c>
      <c r="AB17" s="42" t="s">
        <v>25</v>
      </c>
      <c r="AC17" s="108" t="s">
        <v>25</v>
      </c>
    </row>
    <row r="18">
      <c r="A18" s="116" t="s">
        <v>97</v>
      </c>
      <c r="B18" s="41" t="s">
        <v>33</v>
      </c>
      <c r="C18" s="37">
        <v>44943.0</v>
      </c>
      <c r="D18" s="38" t="s">
        <v>209</v>
      </c>
      <c r="E18" s="108" t="s">
        <v>210</v>
      </c>
      <c r="F18" s="275" t="s">
        <v>46</v>
      </c>
      <c r="G18" s="37">
        <v>44944.0</v>
      </c>
      <c r="H18" s="38" t="s">
        <v>668</v>
      </c>
      <c r="I18" s="108" t="s">
        <v>669</v>
      </c>
      <c r="J18" s="38" t="s">
        <v>36</v>
      </c>
      <c r="K18" s="37">
        <v>44946.0</v>
      </c>
      <c r="L18" s="38" t="s">
        <v>668</v>
      </c>
      <c r="M18" s="108" t="s">
        <v>669</v>
      </c>
      <c r="N18" s="38" t="s">
        <v>37</v>
      </c>
      <c r="O18" s="37">
        <v>44946.0</v>
      </c>
      <c r="P18" s="392" t="s">
        <v>25</v>
      </c>
      <c r="Q18" s="108" t="s">
        <v>25</v>
      </c>
      <c r="R18" s="38" t="s">
        <v>40</v>
      </c>
      <c r="S18" s="37">
        <v>44947.0</v>
      </c>
      <c r="T18" s="392" t="s">
        <v>25</v>
      </c>
      <c r="U18" s="108" t="s">
        <v>25</v>
      </c>
      <c r="V18" s="38" t="s">
        <v>43</v>
      </c>
      <c r="W18" s="37">
        <v>44948.0</v>
      </c>
      <c r="X18" s="392" t="s">
        <v>105</v>
      </c>
      <c r="Y18" s="108" t="s">
        <v>106</v>
      </c>
      <c r="Z18" s="38" t="s">
        <v>44</v>
      </c>
      <c r="AA18" s="37">
        <v>44949.0</v>
      </c>
      <c r="AB18" s="38" t="s">
        <v>201</v>
      </c>
      <c r="AC18" s="108" t="s">
        <v>202</v>
      </c>
    </row>
    <row r="19">
      <c r="A19" s="109" t="s">
        <v>403</v>
      </c>
      <c r="B19" s="41" t="s">
        <v>33</v>
      </c>
      <c r="C19" s="37">
        <v>44943.0</v>
      </c>
      <c r="D19" s="38" t="s">
        <v>25</v>
      </c>
      <c r="E19" s="108" t="s">
        <v>25</v>
      </c>
      <c r="F19" s="38" t="s">
        <v>46</v>
      </c>
      <c r="G19" s="37">
        <v>44944.0</v>
      </c>
      <c r="H19" s="38" t="s">
        <v>612</v>
      </c>
      <c r="I19" s="108" t="s">
        <v>350</v>
      </c>
      <c r="J19" s="38" t="s">
        <v>36</v>
      </c>
      <c r="K19" s="37">
        <v>44946.0</v>
      </c>
      <c r="L19" s="38" t="s">
        <v>281</v>
      </c>
      <c r="M19" s="108" t="s">
        <v>318</v>
      </c>
      <c r="N19" s="38" t="s">
        <v>37</v>
      </c>
      <c r="O19" s="37">
        <v>44946.0</v>
      </c>
      <c r="P19" s="38" t="s">
        <v>209</v>
      </c>
      <c r="Q19" s="108" t="s">
        <v>210</v>
      </c>
      <c r="R19" s="38" t="s">
        <v>40</v>
      </c>
      <c r="S19" s="37">
        <v>44947.0</v>
      </c>
      <c r="T19" s="392" t="s">
        <v>100</v>
      </c>
      <c r="U19" s="108" t="s">
        <v>101</v>
      </c>
      <c r="V19" s="38" t="s">
        <v>43</v>
      </c>
      <c r="W19" s="37">
        <v>44948.0</v>
      </c>
      <c r="X19" s="392" t="s">
        <v>105</v>
      </c>
      <c r="Y19" s="108" t="s">
        <v>106</v>
      </c>
      <c r="Z19" s="38" t="s">
        <v>44</v>
      </c>
      <c r="AA19" s="37">
        <v>44949.0</v>
      </c>
      <c r="AB19" s="352" t="s">
        <v>25</v>
      </c>
      <c r="AC19" s="353" t="s">
        <v>25</v>
      </c>
    </row>
    <row r="20">
      <c r="A20" s="109" t="s">
        <v>82</v>
      </c>
      <c r="B20" s="41" t="s">
        <v>33</v>
      </c>
      <c r="C20" s="37">
        <v>44943.0</v>
      </c>
      <c r="D20" s="38" t="s">
        <v>281</v>
      </c>
      <c r="E20" s="108" t="s">
        <v>318</v>
      </c>
      <c r="F20" s="38" t="s">
        <v>46</v>
      </c>
      <c r="G20" s="37">
        <v>44944.0</v>
      </c>
      <c r="H20" s="38" t="s">
        <v>25</v>
      </c>
      <c r="I20" s="108" t="s">
        <v>25</v>
      </c>
      <c r="J20" s="38" t="s">
        <v>36</v>
      </c>
      <c r="K20" s="37">
        <v>44946.0</v>
      </c>
      <c r="L20" s="38" t="s">
        <v>25</v>
      </c>
      <c r="M20" s="108" t="s">
        <v>25</v>
      </c>
      <c r="N20" s="38" t="s">
        <v>37</v>
      </c>
      <c r="O20" s="37">
        <v>44946.0</v>
      </c>
      <c r="P20" s="38" t="s">
        <v>281</v>
      </c>
      <c r="Q20" s="108" t="s">
        <v>318</v>
      </c>
      <c r="R20" s="38" t="s">
        <v>40</v>
      </c>
      <c r="S20" s="37">
        <v>44947.0</v>
      </c>
      <c r="T20" s="392" t="s">
        <v>105</v>
      </c>
      <c r="U20" s="108" t="s">
        <v>106</v>
      </c>
      <c r="V20" s="38" t="s">
        <v>43</v>
      </c>
      <c r="W20" s="37">
        <v>44948.0</v>
      </c>
      <c r="X20" s="38" t="s">
        <v>110</v>
      </c>
      <c r="Y20" s="108" t="s">
        <v>111</v>
      </c>
      <c r="Z20" s="38" t="s">
        <v>44</v>
      </c>
      <c r="AA20" s="37">
        <v>44949.0</v>
      </c>
      <c r="AB20" s="38" t="s">
        <v>201</v>
      </c>
      <c r="AC20" s="108" t="s">
        <v>202</v>
      </c>
    </row>
    <row r="21">
      <c r="A21" s="67" t="s">
        <v>69</v>
      </c>
      <c r="B21" s="41" t="s">
        <v>33</v>
      </c>
      <c r="C21" s="37">
        <v>44943.0</v>
      </c>
      <c r="D21" s="38" t="s">
        <v>25</v>
      </c>
      <c r="E21" s="108" t="s">
        <v>25</v>
      </c>
      <c r="F21" s="38" t="s">
        <v>46</v>
      </c>
      <c r="G21" s="37">
        <v>44944.0</v>
      </c>
      <c r="H21" s="38" t="s">
        <v>281</v>
      </c>
      <c r="I21" s="108" t="s">
        <v>318</v>
      </c>
      <c r="J21" s="38" t="s">
        <v>36</v>
      </c>
      <c r="K21" s="37">
        <v>44946.0</v>
      </c>
      <c r="L21" s="38" t="s">
        <v>612</v>
      </c>
      <c r="M21" s="108" t="s">
        <v>350</v>
      </c>
      <c r="N21" s="38" t="s">
        <v>37</v>
      </c>
      <c r="O21" s="37">
        <v>44946.0</v>
      </c>
      <c r="P21" s="38" t="s">
        <v>49</v>
      </c>
      <c r="Q21" s="108" t="s">
        <v>49</v>
      </c>
      <c r="R21" s="370" t="s">
        <v>40</v>
      </c>
      <c r="S21" s="37">
        <v>44947.0</v>
      </c>
      <c r="T21" s="38" t="s">
        <v>593</v>
      </c>
      <c r="U21" s="108" t="s">
        <v>49</v>
      </c>
      <c r="V21" s="38" t="s">
        <v>43</v>
      </c>
      <c r="W21" s="37">
        <v>44948.0</v>
      </c>
      <c r="X21" s="38" t="s">
        <v>593</v>
      </c>
      <c r="Y21" s="108" t="s">
        <v>49</v>
      </c>
      <c r="Z21" s="38" t="s">
        <v>44</v>
      </c>
      <c r="AA21" s="37">
        <v>44949.0</v>
      </c>
      <c r="AB21" s="38" t="s">
        <v>25</v>
      </c>
      <c r="AC21" s="108" t="s">
        <v>25</v>
      </c>
    </row>
    <row r="22">
      <c r="A22" s="116" t="s">
        <v>52</v>
      </c>
      <c r="B22" s="390" t="s">
        <v>19</v>
      </c>
      <c r="C22" s="146">
        <v>44942.0</v>
      </c>
      <c r="D22" s="145" t="s">
        <v>681</v>
      </c>
      <c r="E22" s="40" t="s">
        <v>23</v>
      </c>
      <c r="F22" s="124"/>
      <c r="G22" s="124"/>
      <c r="H22" s="140"/>
      <c r="I22" s="140"/>
      <c r="J22" s="124"/>
      <c r="K22" s="124"/>
      <c r="L22" s="7"/>
      <c r="M22" s="124"/>
      <c r="N22" s="39"/>
      <c r="O22" s="45"/>
      <c r="P22" s="53"/>
      <c r="Q22" s="39"/>
      <c r="R22" s="402" t="s">
        <v>56</v>
      </c>
      <c r="S22" s="277">
        <v>44946.0</v>
      </c>
      <c r="T22" s="278" t="s">
        <v>207</v>
      </c>
      <c r="U22" s="279" t="s">
        <v>208</v>
      </c>
      <c r="V22" s="402" t="s">
        <v>57</v>
      </c>
      <c r="W22" s="277">
        <v>44947.0</v>
      </c>
      <c r="X22" s="278" t="s">
        <v>207</v>
      </c>
      <c r="Y22" s="279" t="s">
        <v>208</v>
      </c>
      <c r="Z22" s="402" t="s">
        <v>93</v>
      </c>
      <c r="AA22" s="277">
        <v>44948.0</v>
      </c>
      <c r="AB22" s="278" t="s">
        <v>25</v>
      </c>
      <c r="AC22" s="279" t="s">
        <v>25</v>
      </c>
    </row>
    <row r="23">
      <c r="A23" s="368"/>
      <c r="B23" s="361"/>
      <c r="C23" s="361"/>
      <c r="D23" s="3"/>
      <c r="E23" s="4"/>
      <c r="F23" s="124"/>
      <c r="G23" s="124"/>
      <c r="H23" s="6" t="s">
        <v>23</v>
      </c>
      <c r="I23" s="4"/>
      <c r="J23" s="124"/>
      <c r="K23" s="124"/>
      <c r="L23" s="7"/>
      <c r="M23" s="124"/>
      <c r="N23" s="7"/>
      <c r="O23" s="7"/>
      <c r="P23" s="7"/>
      <c r="Q23" s="124"/>
      <c r="R23" s="7"/>
      <c r="S23" s="7"/>
      <c r="T23" s="6" t="s">
        <v>23</v>
      </c>
      <c r="U23" s="4"/>
      <c r="V23" s="7"/>
      <c r="W23" s="7"/>
      <c r="X23" s="3"/>
      <c r="Y23" s="4"/>
      <c r="Z23" s="7"/>
      <c r="AA23" s="7"/>
      <c r="AB23" s="7"/>
      <c r="AC23" s="124"/>
    </row>
    <row r="24">
      <c r="A24" s="7"/>
      <c r="B24" s="350"/>
      <c r="C24" s="350"/>
      <c r="D24" s="124"/>
      <c r="E24" s="351">
        <v>44942.0</v>
      </c>
      <c r="F24" s="387"/>
      <c r="G24" s="124"/>
      <c r="H24" s="124"/>
      <c r="I24" s="351">
        <v>44943.0</v>
      </c>
      <c r="J24" s="124"/>
      <c r="K24" s="124"/>
      <c r="L24" s="124"/>
      <c r="M24" s="351">
        <v>44944.0</v>
      </c>
      <c r="N24" s="124"/>
      <c r="O24" s="124"/>
      <c r="P24" s="124"/>
      <c r="Q24" s="351">
        <v>44945.0</v>
      </c>
      <c r="R24" s="124"/>
      <c r="S24" s="124"/>
      <c r="T24" s="124"/>
      <c r="U24" s="351">
        <v>44946.0</v>
      </c>
      <c r="V24" s="124"/>
      <c r="W24" s="124"/>
      <c r="X24" s="124"/>
      <c r="Y24" s="351">
        <v>44947.0</v>
      </c>
      <c r="Z24" s="124"/>
      <c r="AA24" s="124"/>
      <c r="AB24" s="124"/>
      <c r="AC24" s="351">
        <v>44948.0</v>
      </c>
    </row>
    <row r="25">
      <c r="A25" s="107"/>
      <c r="B25" s="26"/>
      <c r="C25" s="26"/>
      <c r="D25" s="26" t="s">
        <v>2</v>
      </c>
      <c r="E25" s="26" t="s">
        <v>7</v>
      </c>
      <c r="F25" s="26"/>
      <c r="G25" s="26"/>
      <c r="H25" s="26" t="s">
        <v>2</v>
      </c>
      <c r="I25" s="26" t="s">
        <v>7</v>
      </c>
      <c r="J25" s="26"/>
      <c r="K25" s="26"/>
      <c r="L25" s="26" t="s">
        <v>2</v>
      </c>
      <c r="M25" s="26" t="s">
        <v>8</v>
      </c>
      <c r="N25" s="26"/>
      <c r="O25" s="26"/>
      <c r="P25" s="26" t="s">
        <v>2</v>
      </c>
      <c r="Q25" s="26" t="s">
        <v>9</v>
      </c>
      <c r="R25" s="26"/>
      <c r="S25" s="26"/>
      <c r="T25" s="26" t="s">
        <v>2</v>
      </c>
      <c r="U25" s="26" t="s">
        <v>10</v>
      </c>
      <c r="V25" s="26"/>
      <c r="W25" s="26"/>
      <c r="X25" s="26" t="s">
        <v>2</v>
      </c>
      <c r="Y25" s="26" t="s">
        <v>11</v>
      </c>
      <c r="Z25" s="26"/>
      <c r="AA25" s="26"/>
      <c r="AB25" s="26" t="s">
        <v>2</v>
      </c>
      <c r="AC25" s="26" t="s">
        <v>12</v>
      </c>
    </row>
    <row r="26">
      <c r="A26" s="35" t="s">
        <v>123</v>
      </c>
      <c r="B26" s="275" t="s">
        <v>62</v>
      </c>
      <c r="C26" s="37">
        <v>44943.0</v>
      </c>
      <c r="D26" s="352" t="s">
        <v>25</v>
      </c>
      <c r="E26" s="353" t="s">
        <v>25</v>
      </c>
      <c r="F26" s="369" t="s">
        <v>131</v>
      </c>
      <c r="G26" s="37">
        <v>44944.0</v>
      </c>
      <c r="H26" s="352" t="s">
        <v>25</v>
      </c>
      <c r="I26" s="353" t="s">
        <v>25</v>
      </c>
      <c r="J26" s="369" t="s">
        <v>64</v>
      </c>
      <c r="K26" s="37">
        <v>44945.0</v>
      </c>
      <c r="L26" s="352" t="s">
        <v>117</v>
      </c>
      <c r="M26" s="353" t="s">
        <v>538</v>
      </c>
      <c r="N26" s="369" t="s">
        <v>67</v>
      </c>
      <c r="O26" s="37">
        <v>44946.0</v>
      </c>
      <c r="P26" s="352" t="s">
        <v>117</v>
      </c>
      <c r="Q26" s="353" t="s">
        <v>538</v>
      </c>
      <c r="R26" s="369" t="s">
        <v>78</v>
      </c>
      <c r="S26" s="37">
        <v>44947.0</v>
      </c>
      <c r="T26" s="352" t="s">
        <v>117</v>
      </c>
      <c r="U26" s="353" t="s">
        <v>538</v>
      </c>
      <c r="V26" s="369" t="s">
        <v>79</v>
      </c>
      <c r="W26" s="37">
        <v>44948.0</v>
      </c>
      <c r="X26" s="352" t="s">
        <v>117</v>
      </c>
      <c r="Y26" s="353" t="s">
        <v>538</v>
      </c>
      <c r="Z26" s="369" t="s">
        <v>27</v>
      </c>
      <c r="AA26" s="37">
        <v>44949.0</v>
      </c>
      <c r="AB26" s="352" t="s">
        <v>117</v>
      </c>
      <c r="AC26" s="353" t="s">
        <v>538</v>
      </c>
    </row>
    <row r="27">
      <c r="A27" s="35" t="s">
        <v>501</v>
      </c>
      <c r="B27" s="275" t="s">
        <v>33</v>
      </c>
      <c r="C27" s="37">
        <v>44943.0</v>
      </c>
      <c r="D27" s="352" t="s">
        <v>25</v>
      </c>
      <c r="E27" s="353" t="s">
        <v>25</v>
      </c>
      <c r="F27" s="369" t="s">
        <v>46</v>
      </c>
      <c r="G27" s="37">
        <v>44944.0</v>
      </c>
      <c r="H27" s="352" t="s">
        <v>25</v>
      </c>
      <c r="I27" s="353" t="s">
        <v>25</v>
      </c>
      <c r="J27" s="38" t="s">
        <v>36</v>
      </c>
      <c r="K27" s="37">
        <v>44945.0</v>
      </c>
      <c r="L27" s="352" t="s">
        <v>124</v>
      </c>
      <c r="M27" s="353" t="s">
        <v>125</v>
      </c>
      <c r="N27" s="38" t="s">
        <v>37</v>
      </c>
      <c r="O27" s="37">
        <v>44946.0</v>
      </c>
      <c r="P27" s="352" t="s">
        <v>124</v>
      </c>
      <c r="Q27" s="353" t="s">
        <v>125</v>
      </c>
      <c r="R27" s="370" t="s">
        <v>40</v>
      </c>
      <c r="S27" s="37">
        <v>44947.0</v>
      </c>
      <c r="T27" s="352" t="s">
        <v>124</v>
      </c>
      <c r="U27" s="353" t="s">
        <v>125</v>
      </c>
      <c r="V27" s="370" t="s">
        <v>43</v>
      </c>
      <c r="W27" s="37">
        <v>44948.0</v>
      </c>
      <c r="X27" s="352" t="s">
        <v>124</v>
      </c>
      <c r="Y27" s="353" t="s">
        <v>125</v>
      </c>
      <c r="Z27" s="38" t="s">
        <v>44</v>
      </c>
      <c r="AA27" s="37">
        <v>44949.0</v>
      </c>
      <c r="AB27" s="352" t="s">
        <v>124</v>
      </c>
      <c r="AC27" s="353" t="s">
        <v>125</v>
      </c>
    </row>
    <row r="28" ht="19.5" customHeight="1">
      <c r="A28" s="35" t="s">
        <v>50</v>
      </c>
      <c r="B28" s="134"/>
      <c r="C28" s="45"/>
      <c r="D28" s="1"/>
      <c r="E28" s="1"/>
      <c r="F28" s="371" t="s">
        <v>131</v>
      </c>
      <c r="G28" s="146">
        <v>44944.0</v>
      </c>
      <c r="H28" s="374" t="s">
        <v>117</v>
      </c>
      <c r="I28" s="374" t="s">
        <v>538</v>
      </c>
      <c r="J28" s="1"/>
      <c r="K28" s="45"/>
      <c r="L28" s="1"/>
      <c r="M28" s="1"/>
    </row>
    <row r="29" ht="19.5" customHeight="1">
      <c r="A29" s="35" t="s">
        <v>52</v>
      </c>
      <c r="B29" s="363" t="s">
        <v>62</v>
      </c>
      <c r="C29" s="146">
        <v>44943.0</v>
      </c>
      <c r="D29" s="374" t="s">
        <v>117</v>
      </c>
      <c r="E29" s="374" t="s">
        <v>538</v>
      </c>
      <c r="F29" s="124"/>
      <c r="G29" s="124"/>
      <c r="H29" s="124"/>
      <c r="I29" s="124"/>
    </row>
    <row r="30" ht="19.5" customHeight="1">
      <c r="A30" s="35" t="s">
        <v>45</v>
      </c>
      <c r="B30" s="363" t="s">
        <v>33</v>
      </c>
      <c r="C30" s="146">
        <v>44943.0</v>
      </c>
      <c r="D30" s="374" t="s">
        <v>124</v>
      </c>
      <c r="E30" s="374" t="s">
        <v>125</v>
      </c>
      <c r="F30" s="371" t="s">
        <v>46</v>
      </c>
      <c r="G30" s="146">
        <v>44944.0</v>
      </c>
      <c r="H30" s="374" t="s">
        <v>124</v>
      </c>
      <c r="I30" s="374" t="s">
        <v>125</v>
      </c>
    </row>
    <row r="31">
      <c r="H31" s="6" t="s">
        <v>49</v>
      </c>
      <c r="I31" s="4"/>
      <c r="T31" s="6" t="s">
        <v>49</v>
      </c>
      <c r="U31" s="4"/>
    </row>
    <row r="32">
      <c r="A32" s="7"/>
      <c r="B32" s="350"/>
      <c r="C32" s="350"/>
      <c r="D32" s="124"/>
      <c r="E32" s="351">
        <v>44942.0</v>
      </c>
      <c r="F32" s="387"/>
      <c r="G32" s="124"/>
      <c r="H32" s="124"/>
      <c r="I32" s="351">
        <v>44943.0</v>
      </c>
      <c r="J32" s="124"/>
      <c r="K32" s="124"/>
      <c r="L32" s="124"/>
      <c r="M32" s="351">
        <v>44944.0</v>
      </c>
      <c r="N32" s="124"/>
      <c r="O32" s="124"/>
      <c r="P32" s="124"/>
      <c r="Q32" s="351">
        <v>44945.0</v>
      </c>
      <c r="R32" s="124"/>
      <c r="S32" s="124"/>
      <c r="T32" s="124"/>
      <c r="U32" s="351">
        <v>44946.0</v>
      </c>
      <c r="V32" s="124"/>
      <c r="W32" s="124"/>
      <c r="X32" s="124"/>
      <c r="Y32" s="351">
        <v>44947.0</v>
      </c>
      <c r="Z32" s="124"/>
      <c r="AA32" s="124"/>
      <c r="AB32" s="124"/>
      <c r="AC32" s="351">
        <v>44948.0</v>
      </c>
    </row>
    <row r="33">
      <c r="A33" s="107"/>
      <c r="B33" s="26"/>
      <c r="C33" s="26"/>
      <c r="D33" s="26" t="s">
        <v>2</v>
      </c>
      <c r="E33" s="26" t="s">
        <v>7</v>
      </c>
      <c r="F33" s="26"/>
      <c r="G33" s="26"/>
      <c r="H33" s="26" t="s">
        <v>2</v>
      </c>
      <c r="I33" s="26" t="s">
        <v>7</v>
      </c>
      <c r="L33" s="26" t="s">
        <v>2</v>
      </c>
      <c r="M33" s="26" t="s">
        <v>7</v>
      </c>
      <c r="P33" s="26" t="s">
        <v>2</v>
      </c>
      <c r="Q33" s="26" t="s">
        <v>7</v>
      </c>
      <c r="T33" s="26" t="s">
        <v>2</v>
      </c>
      <c r="U33" s="26" t="s">
        <v>7</v>
      </c>
      <c r="X33" s="26" t="s">
        <v>2</v>
      </c>
      <c r="Y33" s="26" t="s">
        <v>7</v>
      </c>
      <c r="AB33" s="26" t="s">
        <v>2</v>
      </c>
      <c r="AC33" s="26" t="s">
        <v>7</v>
      </c>
    </row>
    <row r="34">
      <c r="A34" s="67" t="s">
        <v>69</v>
      </c>
      <c r="B34" s="41" t="s">
        <v>33</v>
      </c>
      <c r="C34" s="37">
        <v>44943.0</v>
      </c>
      <c r="D34" s="38" t="s">
        <v>25</v>
      </c>
      <c r="E34" s="108" t="s">
        <v>25</v>
      </c>
      <c r="F34" s="38" t="s">
        <v>46</v>
      </c>
      <c r="G34" s="37">
        <v>44944.0</v>
      </c>
      <c r="H34" s="352" t="s">
        <v>31</v>
      </c>
      <c r="I34" s="353" t="s">
        <v>31</v>
      </c>
      <c r="J34" s="38" t="s">
        <v>36</v>
      </c>
      <c r="K34" s="37">
        <v>44945.0</v>
      </c>
      <c r="L34" s="352" t="s">
        <v>31</v>
      </c>
      <c r="M34" s="353" t="s">
        <v>31</v>
      </c>
      <c r="N34" s="38" t="s">
        <v>37</v>
      </c>
      <c r="O34" s="37">
        <v>44946.0</v>
      </c>
      <c r="P34" s="369" t="s">
        <v>580</v>
      </c>
      <c r="Q34" s="354" t="s">
        <v>138</v>
      </c>
      <c r="R34" s="370" t="s">
        <v>40</v>
      </c>
      <c r="S34" s="37">
        <v>44947.0</v>
      </c>
      <c r="T34" s="369" t="s">
        <v>581</v>
      </c>
      <c r="U34" s="1" t="s">
        <v>106</v>
      </c>
      <c r="V34" s="370" t="s">
        <v>43</v>
      </c>
      <c r="W34" s="37">
        <v>44948.0</v>
      </c>
      <c r="X34" s="369" t="s">
        <v>581</v>
      </c>
      <c r="Y34" s="1" t="s">
        <v>106</v>
      </c>
      <c r="Z34" s="38" t="s">
        <v>44</v>
      </c>
      <c r="AA34" s="37">
        <v>44949.0</v>
      </c>
      <c r="AB34" s="38" t="s">
        <v>25</v>
      </c>
      <c r="AC34" s="108" t="s">
        <v>25</v>
      </c>
    </row>
    <row r="35">
      <c r="A35" s="35" t="s">
        <v>45</v>
      </c>
      <c r="D35" s="68"/>
      <c r="J35" s="40" t="s">
        <v>36</v>
      </c>
      <c r="K35" s="146">
        <v>44945.0</v>
      </c>
      <c r="L35" s="371" t="s">
        <v>580</v>
      </c>
      <c r="M35" s="371" t="s">
        <v>138</v>
      </c>
      <c r="N35" s="70"/>
      <c r="O35" s="68"/>
      <c r="P35" s="51"/>
      <c r="Q35" s="51"/>
      <c r="Z35" s="39"/>
      <c r="AA35" s="45"/>
      <c r="AB35" s="1"/>
      <c r="AC35" s="1"/>
    </row>
    <row r="36">
      <c r="A36" s="35" t="s">
        <v>50</v>
      </c>
      <c r="D36" s="68"/>
      <c r="H36" s="69"/>
      <c r="I36" s="69"/>
      <c r="J36" s="70"/>
      <c r="K36" s="71"/>
      <c r="L36" s="51"/>
      <c r="M36" s="51"/>
      <c r="N36" s="70"/>
      <c r="O36" s="68"/>
      <c r="P36" s="51"/>
      <c r="Q36" s="51"/>
      <c r="T36" s="139"/>
      <c r="U36" s="139"/>
      <c r="Z36" s="40" t="s">
        <v>44</v>
      </c>
      <c r="AA36" s="146">
        <v>44949.0</v>
      </c>
      <c r="AB36" s="371" t="s">
        <v>581</v>
      </c>
      <c r="AC36" s="371" t="s">
        <v>106</v>
      </c>
    </row>
    <row r="37">
      <c r="D37" s="68"/>
      <c r="H37" s="6" t="s">
        <v>51</v>
      </c>
      <c r="I37" s="4"/>
      <c r="J37" s="70"/>
      <c r="K37" s="71"/>
      <c r="L37" s="51"/>
      <c r="M37" s="51"/>
      <c r="N37" s="70"/>
      <c r="O37" s="68"/>
      <c r="P37" s="51"/>
      <c r="Q37" s="51"/>
      <c r="T37" s="6" t="s">
        <v>51</v>
      </c>
      <c r="U37" s="4"/>
      <c r="Z37" s="39"/>
      <c r="AA37" s="45"/>
      <c r="AB37" s="1"/>
      <c r="AC37" s="1"/>
    </row>
    <row r="38">
      <c r="A38" s="7"/>
      <c r="B38" s="350"/>
      <c r="C38" s="350"/>
      <c r="D38" s="124"/>
      <c r="E38" s="351">
        <v>44942.0</v>
      </c>
      <c r="F38" s="387"/>
      <c r="G38" s="124"/>
      <c r="H38" s="124"/>
      <c r="I38" s="351">
        <v>44943.0</v>
      </c>
      <c r="J38" s="124"/>
      <c r="K38" s="124"/>
      <c r="L38" s="124"/>
      <c r="M38" s="351">
        <v>44944.0</v>
      </c>
      <c r="N38" s="124"/>
      <c r="O38" s="124"/>
      <c r="P38" s="124"/>
      <c r="Q38" s="351">
        <v>44945.0</v>
      </c>
      <c r="R38" s="124"/>
      <c r="S38" s="124"/>
      <c r="T38" s="124"/>
      <c r="U38" s="351">
        <v>44946.0</v>
      </c>
      <c r="V38" s="124"/>
      <c r="W38" s="124"/>
      <c r="X38" s="124"/>
      <c r="Y38" s="351">
        <v>44947.0</v>
      </c>
      <c r="Z38" s="124"/>
      <c r="AA38" s="124"/>
      <c r="AB38" s="124"/>
      <c r="AC38" s="351">
        <v>44948.0</v>
      </c>
    </row>
    <row r="39">
      <c r="A39" s="7"/>
      <c r="B39" s="350"/>
      <c r="C39" s="350"/>
      <c r="D39" s="26" t="s">
        <v>2</v>
      </c>
      <c r="E39" s="26" t="s">
        <v>7</v>
      </c>
      <c r="F39" s="387"/>
      <c r="G39" s="124"/>
      <c r="H39" s="26" t="s">
        <v>2</v>
      </c>
      <c r="I39" s="26" t="s">
        <v>7</v>
      </c>
      <c r="J39" s="124"/>
      <c r="K39" s="124"/>
      <c r="L39" s="26" t="s">
        <v>2</v>
      </c>
      <c r="M39" s="26" t="s">
        <v>7</v>
      </c>
      <c r="N39" s="124"/>
      <c r="O39" s="124"/>
      <c r="P39" s="26" t="s">
        <v>2</v>
      </c>
      <c r="Q39" s="26" t="s">
        <v>7</v>
      </c>
      <c r="R39" s="124"/>
      <c r="S39" s="124"/>
      <c r="T39" s="26" t="s">
        <v>2</v>
      </c>
      <c r="U39" s="26" t="s">
        <v>7</v>
      </c>
      <c r="V39" s="124"/>
      <c r="W39" s="124"/>
      <c r="X39" s="26" t="s">
        <v>2</v>
      </c>
      <c r="Y39" s="26" t="s">
        <v>7</v>
      </c>
      <c r="Z39" s="124"/>
      <c r="AA39" s="124"/>
      <c r="AB39" s="26" t="s">
        <v>2</v>
      </c>
      <c r="AC39" s="26" t="s">
        <v>7</v>
      </c>
    </row>
    <row r="40">
      <c r="A40" s="67" t="s">
        <v>54</v>
      </c>
      <c r="B40" s="41" t="s">
        <v>19</v>
      </c>
      <c r="C40" s="37">
        <v>44942.0</v>
      </c>
      <c r="D40" s="42"/>
      <c r="E40" s="108"/>
      <c r="F40" s="275" t="s">
        <v>22</v>
      </c>
      <c r="G40" s="37">
        <v>44943.0</v>
      </c>
      <c r="H40" s="42"/>
      <c r="I40" s="108"/>
      <c r="J40" s="38" t="s">
        <v>24</v>
      </c>
      <c r="K40" s="37">
        <v>44944.0</v>
      </c>
      <c r="L40" s="42"/>
      <c r="M40" s="108"/>
      <c r="N40" s="38" t="s">
        <v>26</v>
      </c>
      <c r="O40" s="37">
        <v>44945.0</v>
      </c>
      <c r="P40" s="42"/>
      <c r="Q40" s="108"/>
      <c r="R40" s="275" t="s">
        <v>56</v>
      </c>
      <c r="S40" s="37">
        <v>44946.0</v>
      </c>
      <c r="T40" s="42"/>
      <c r="U40" s="108"/>
      <c r="V40" s="275" t="s">
        <v>57</v>
      </c>
      <c r="W40" s="37">
        <v>44947.0</v>
      </c>
      <c r="X40" s="42"/>
      <c r="Y40" s="108"/>
      <c r="Z40" s="38" t="s">
        <v>93</v>
      </c>
      <c r="AA40" s="37">
        <v>44948.0</v>
      </c>
      <c r="AB40" s="42"/>
      <c r="AC40" s="108"/>
    </row>
    <row r="41">
      <c r="A41" s="67" t="s">
        <v>69</v>
      </c>
      <c r="B41" s="41" t="s">
        <v>33</v>
      </c>
      <c r="C41" s="37">
        <v>44943.0</v>
      </c>
      <c r="D41" s="38"/>
      <c r="E41" s="108"/>
      <c r="F41" s="275" t="s">
        <v>46</v>
      </c>
      <c r="G41" s="37">
        <v>44944.0</v>
      </c>
      <c r="H41" s="38"/>
      <c r="I41" s="108"/>
      <c r="J41" s="38" t="s">
        <v>36</v>
      </c>
      <c r="K41" s="37">
        <v>44945.0</v>
      </c>
      <c r="L41" s="38"/>
      <c r="M41" s="108"/>
      <c r="N41" s="38" t="s">
        <v>37</v>
      </c>
      <c r="O41" s="37">
        <v>44946.0</v>
      </c>
      <c r="P41" s="38"/>
      <c r="Q41" s="108"/>
      <c r="R41" s="38" t="s">
        <v>40</v>
      </c>
      <c r="S41" s="37">
        <v>44947.0</v>
      </c>
      <c r="T41" s="38"/>
      <c r="U41" s="108"/>
      <c r="V41" s="38" t="s">
        <v>43</v>
      </c>
      <c r="W41" s="37">
        <v>44948.0</v>
      </c>
      <c r="X41" s="38"/>
      <c r="Y41" s="108"/>
      <c r="Z41" s="38" t="s">
        <v>44</v>
      </c>
      <c r="AA41" s="37">
        <v>44949.0</v>
      </c>
      <c r="AB41" s="38"/>
      <c r="AC41" s="108"/>
    </row>
    <row r="42">
      <c r="A42" s="68"/>
      <c r="B42" s="68"/>
      <c r="J42" s="70"/>
      <c r="K42" s="71"/>
      <c r="L42" s="51"/>
      <c r="M42" s="51"/>
      <c r="N42" s="70"/>
      <c r="O42" s="68"/>
      <c r="P42" s="51"/>
      <c r="Q42" s="51"/>
    </row>
    <row r="43">
      <c r="A43" s="59" t="s">
        <v>670</v>
      </c>
      <c r="D43" s="59" t="s">
        <v>671</v>
      </c>
      <c r="J43" s="70"/>
      <c r="K43" s="71"/>
      <c r="L43" s="51"/>
      <c r="M43" s="51"/>
      <c r="N43" s="70"/>
      <c r="O43" s="68"/>
      <c r="P43" s="51"/>
      <c r="Q43" s="51"/>
    </row>
    <row r="44">
      <c r="A44" s="67" t="s">
        <v>45</v>
      </c>
      <c r="D44" s="68" t="s">
        <v>683</v>
      </c>
      <c r="J44" s="70"/>
      <c r="K44" s="71"/>
      <c r="L44" s="51"/>
      <c r="M44" s="51"/>
      <c r="N44" s="70"/>
      <c r="O44" s="68" t="s">
        <v>0</v>
      </c>
      <c r="P44" s="51"/>
      <c r="Q44" s="51"/>
    </row>
    <row r="45">
      <c r="A45" s="67" t="s">
        <v>18</v>
      </c>
      <c r="D45" s="68" t="s">
        <v>664</v>
      </c>
    </row>
    <row r="46">
      <c r="A46" s="67" t="s">
        <v>52</v>
      </c>
      <c r="D46" s="68" t="s">
        <v>684</v>
      </c>
    </row>
    <row r="47">
      <c r="A47" s="67" t="s">
        <v>176</v>
      </c>
      <c r="D47" s="68" t="s">
        <v>672</v>
      </c>
    </row>
    <row r="48">
      <c r="A48" s="67" t="s">
        <v>54</v>
      </c>
      <c r="D48" s="68" t="s">
        <v>556</v>
      </c>
      <c r="Y48" s="373"/>
      <c r="Z48" s="373"/>
    </row>
    <row r="49">
      <c r="A49" s="67" t="s">
        <v>88</v>
      </c>
      <c r="D49" s="68" t="s">
        <v>663</v>
      </c>
    </row>
    <row r="50">
      <c r="A50" s="225" t="s">
        <v>403</v>
      </c>
      <c r="B50" s="152"/>
      <c r="C50" s="153"/>
      <c r="D50" s="152" t="s">
        <v>647</v>
      </c>
      <c r="E50" s="153"/>
      <c r="F50" s="153"/>
    </row>
    <row r="51">
      <c r="A51" s="225" t="s">
        <v>82</v>
      </c>
      <c r="B51" s="152"/>
      <c r="C51" s="153"/>
      <c r="D51" s="152" t="s">
        <v>665</v>
      </c>
      <c r="E51" s="153"/>
      <c r="F51" s="153"/>
    </row>
    <row r="52">
      <c r="A52" s="225" t="s">
        <v>97</v>
      </c>
      <c r="B52" s="152"/>
      <c r="C52" s="153"/>
      <c r="D52" s="68" t="s">
        <v>556</v>
      </c>
      <c r="E52" s="153"/>
      <c r="F52" s="153"/>
    </row>
    <row r="53">
      <c r="A53" s="225" t="s">
        <v>123</v>
      </c>
      <c r="B53" s="152"/>
      <c r="C53" s="153"/>
      <c r="D53" s="152" t="s">
        <v>685</v>
      </c>
      <c r="E53" s="236"/>
      <c r="F53" s="153"/>
    </row>
    <row r="54">
      <c r="A54" s="225" t="s">
        <v>501</v>
      </c>
      <c r="B54" s="152"/>
      <c r="C54" s="153"/>
      <c r="D54" s="152" t="s">
        <v>685</v>
      </c>
      <c r="E54" s="236"/>
      <c r="F54" s="153"/>
    </row>
    <row r="55">
      <c r="A55" s="225" t="s">
        <v>69</v>
      </c>
      <c r="B55" s="152"/>
      <c r="C55" s="153"/>
      <c r="D55" s="152" t="s">
        <v>647</v>
      </c>
      <c r="E55" s="236"/>
      <c r="F55" s="153"/>
    </row>
    <row r="56">
      <c r="A56" s="152"/>
      <c r="B56" s="153"/>
      <c r="C56" s="153"/>
      <c r="D56" s="152"/>
      <c r="E56" s="136"/>
      <c r="F56" s="117"/>
    </row>
    <row r="57">
      <c r="A57" s="153"/>
      <c r="B57" s="153"/>
      <c r="C57" s="153"/>
      <c r="D57" s="153"/>
      <c r="E57" s="136"/>
      <c r="F57" s="117"/>
    </row>
    <row r="58">
      <c r="A58" s="153"/>
      <c r="B58" s="153"/>
      <c r="C58" s="153"/>
      <c r="D58" s="153" t="s">
        <v>1</v>
      </c>
      <c r="E58" s="136">
        <v>53.0</v>
      </c>
      <c r="F58" s="117"/>
    </row>
    <row r="59">
      <c r="A59" s="153"/>
      <c r="B59" s="153"/>
      <c r="C59" s="153"/>
      <c r="D59" s="153" t="s">
        <v>547</v>
      </c>
      <c r="E59" s="136">
        <v>0.0</v>
      </c>
      <c r="F59" s="153"/>
    </row>
    <row r="60">
      <c r="A60" s="153"/>
      <c r="B60" s="153"/>
      <c r="C60" s="153"/>
      <c r="D60" s="153" t="s">
        <v>31</v>
      </c>
      <c r="E60" s="152"/>
      <c r="F60" s="153"/>
    </row>
    <row r="61">
      <c r="A61" s="153"/>
      <c r="B61" s="153"/>
      <c r="C61" s="153"/>
      <c r="D61" s="153" t="s">
        <v>23</v>
      </c>
      <c r="E61" s="136">
        <v>73.5</v>
      </c>
      <c r="F61" s="153"/>
    </row>
    <row r="62">
      <c r="A62" s="153"/>
      <c r="B62" s="153"/>
      <c r="C62" s="153"/>
      <c r="D62" s="152" t="s">
        <v>49</v>
      </c>
      <c r="E62" s="380">
        <v>23.0</v>
      </c>
      <c r="F62" s="153"/>
    </row>
  </sheetData>
  <mergeCells count="17">
    <mergeCell ref="T8:U8"/>
    <mergeCell ref="T12:U12"/>
    <mergeCell ref="D23:E23"/>
    <mergeCell ref="H23:I23"/>
    <mergeCell ref="T23:U23"/>
    <mergeCell ref="X23:Y23"/>
    <mergeCell ref="H31:I31"/>
    <mergeCell ref="T31:U31"/>
    <mergeCell ref="H37:I37"/>
    <mergeCell ref="T37:U37"/>
    <mergeCell ref="D1:E1"/>
    <mergeCell ref="H1:I1"/>
    <mergeCell ref="T1:U1"/>
    <mergeCell ref="D8:E8"/>
    <mergeCell ref="H8:I8"/>
    <mergeCell ref="D12:E12"/>
    <mergeCell ref="H12:I12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404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44949.0</v>
      </c>
      <c r="F2" s="387"/>
      <c r="G2" s="124"/>
      <c r="H2" s="124"/>
      <c r="I2" s="351">
        <v>44950.0</v>
      </c>
      <c r="J2" s="124"/>
      <c r="K2" s="124"/>
      <c r="L2" s="124"/>
      <c r="M2" s="351">
        <v>44951.0</v>
      </c>
      <c r="N2" s="404"/>
      <c r="O2" s="126"/>
      <c r="P2" s="126"/>
      <c r="Q2" s="405">
        <v>44952.0</v>
      </c>
      <c r="R2" s="126"/>
      <c r="S2" s="126"/>
      <c r="T2" s="126"/>
      <c r="U2" s="405">
        <v>44953.0</v>
      </c>
      <c r="V2" s="126"/>
      <c r="W2" s="126"/>
      <c r="X2" s="126"/>
      <c r="Y2" s="405">
        <v>44954.0</v>
      </c>
      <c r="Z2" s="126"/>
      <c r="AA2" s="126"/>
      <c r="AB2" s="126"/>
      <c r="AC2" s="405">
        <v>44955.0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190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275" t="s">
        <v>19</v>
      </c>
      <c r="C4" s="37">
        <v>44949.0</v>
      </c>
      <c r="D4" s="352" t="s">
        <v>572</v>
      </c>
      <c r="E4" s="353" t="s">
        <v>524</v>
      </c>
      <c r="F4" s="275" t="s">
        <v>22</v>
      </c>
      <c r="G4" s="37">
        <v>44950.0</v>
      </c>
      <c r="H4" s="352" t="s">
        <v>572</v>
      </c>
      <c r="I4" s="353" t="s">
        <v>524</v>
      </c>
      <c r="J4" s="38" t="s">
        <v>24</v>
      </c>
      <c r="K4" s="37">
        <v>44951.0</v>
      </c>
      <c r="L4" s="352" t="s">
        <v>572</v>
      </c>
      <c r="M4" s="353" t="s">
        <v>524</v>
      </c>
      <c r="N4" s="406" t="s">
        <v>26</v>
      </c>
      <c r="O4" s="37">
        <v>44952.0</v>
      </c>
      <c r="P4" s="131" t="s">
        <v>481</v>
      </c>
      <c r="Q4" s="407" t="s">
        <v>526</v>
      </c>
      <c r="R4" s="47" t="s">
        <v>56</v>
      </c>
      <c r="S4" s="37">
        <v>44953.0</v>
      </c>
      <c r="T4" s="131" t="s">
        <v>481</v>
      </c>
      <c r="U4" s="407" t="s">
        <v>526</v>
      </c>
      <c r="V4" s="47" t="s">
        <v>57</v>
      </c>
      <c r="W4" s="37">
        <v>44954.0</v>
      </c>
      <c r="X4" s="131" t="s">
        <v>615</v>
      </c>
      <c r="Y4" s="407" t="s">
        <v>549</v>
      </c>
      <c r="Z4" s="47" t="s">
        <v>93</v>
      </c>
      <c r="AA4" s="37">
        <v>44955.0</v>
      </c>
      <c r="AB4" s="96" t="s">
        <v>25</v>
      </c>
      <c r="AC4" s="110" t="s">
        <v>25</v>
      </c>
    </row>
    <row r="5">
      <c r="A5" s="35" t="s">
        <v>45</v>
      </c>
      <c r="B5" s="363" t="s">
        <v>33</v>
      </c>
      <c r="C5" s="146">
        <v>44950.0</v>
      </c>
      <c r="D5" s="145" t="s">
        <v>23</v>
      </c>
      <c r="E5" s="40" t="s">
        <v>23</v>
      </c>
      <c r="F5" s="363" t="s">
        <v>46</v>
      </c>
      <c r="G5" s="146">
        <v>44951.0</v>
      </c>
      <c r="H5" s="145" t="s">
        <v>23</v>
      </c>
      <c r="I5" s="40" t="s">
        <v>23</v>
      </c>
      <c r="J5" s="40" t="s">
        <v>36</v>
      </c>
      <c r="K5" s="146">
        <v>44952.0</v>
      </c>
      <c r="L5" s="145" t="s">
        <v>49</v>
      </c>
      <c r="M5" s="40" t="s">
        <v>49</v>
      </c>
      <c r="N5" s="406" t="s">
        <v>37</v>
      </c>
      <c r="O5" s="37">
        <v>44953.0</v>
      </c>
      <c r="P5" s="131" t="s">
        <v>573</v>
      </c>
      <c r="Q5" s="408" t="s">
        <v>466</v>
      </c>
      <c r="R5" s="47" t="s">
        <v>40</v>
      </c>
      <c r="S5" s="37">
        <v>44954.0</v>
      </c>
      <c r="T5" s="131" t="s">
        <v>489</v>
      </c>
      <c r="U5" s="408" t="s">
        <v>494</v>
      </c>
      <c r="V5" s="47" t="s">
        <v>43</v>
      </c>
      <c r="W5" s="37">
        <v>44955.0</v>
      </c>
      <c r="X5" s="148" t="s">
        <v>49</v>
      </c>
      <c r="Y5" s="409" t="s">
        <v>49</v>
      </c>
      <c r="Z5" s="47" t="s">
        <v>44</v>
      </c>
      <c r="AA5" s="37">
        <v>44956.0</v>
      </c>
      <c r="AB5" s="96" t="s">
        <v>25</v>
      </c>
      <c r="AC5" s="110" t="s">
        <v>25</v>
      </c>
    </row>
    <row r="6">
      <c r="A6" s="355" t="s">
        <v>50</v>
      </c>
      <c r="B6" s="357"/>
      <c r="C6" s="357"/>
      <c r="D6" s="382"/>
      <c r="E6" s="382"/>
      <c r="F6" s="124"/>
      <c r="G6" s="124"/>
      <c r="H6" s="140"/>
      <c r="I6" s="140"/>
      <c r="J6" s="377"/>
      <c r="K6" s="124"/>
      <c r="L6" s="7"/>
      <c r="M6" s="124"/>
      <c r="N6" s="404"/>
      <c r="O6" s="8"/>
      <c r="P6" s="111"/>
      <c r="Q6" s="410"/>
      <c r="R6" s="8"/>
      <c r="S6" s="8"/>
      <c r="T6" s="142"/>
      <c r="U6" s="141"/>
      <c r="V6" s="406" t="s">
        <v>43</v>
      </c>
      <c r="W6" s="146">
        <v>44955.0</v>
      </c>
      <c r="X6" s="147" t="s">
        <v>462</v>
      </c>
      <c r="Y6" s="411" t="s">
        <v>680</v>
      </c>
      <c r="Z6" s="8"/>
      <c r="AA6" s="8"/>
      <c r="AB6" s="8"/>
      <c r="AC6" s="126"/>
    </row>
    <row r="7">
      <c r="D7" s="68"/>
      <c r="H7" s="6" t="s">
        <v>51</v>
      </c>
      <c r="I7" s="4"/>
      <c r="J7" s="70"/>
      <c r="K7" s="71"/>
      <c r="L7" s="51"/>
      <c r="M7" s="51"/>
      <c r="N7" s="412"/>
      <c r="O7" s="68"/>
      <c r="P7" s="32"/>
      <c r="Q7" s="32"/>
      <c r="T7" s="9" t="s">
        <v>51</v>
      </c>
      <c r="U7" s="4"/>
      <c r="Z7" s="92"/>
      <c r="AA7" s="45"/>
      <c r="AB7" s="297"/>
      <c r="AC7" s="297"/>
    </row>
    <row r="8">
      <c r="A8" s="7"/>
      <c r="B8" s="350"/>
      <c r="C8" s="350"/>
      <c r="D8" s="124"/>
      <c r="E8" s="351">
        <v>44949.0</v>
      </c>
      <c r="F8" s="387"/>
      <c r="G8" s="124"/>
      <c r="H8" s="124"/>
      <c r="I8" s="351">
        <v>44950.0</v>
      </c>
      <c r="J8" s="124"/>
      <c r="K8" s="124"/>
      <c r="L8" s="124"/>
      <c r="M8" s="351">
        <v>44951.0</v>
      </c>
      <c r="N8" s="404"/>
      <c r="O8" s="126"/>
      <c r="P8" s="126"/>
      <c r="Q8" s="405">
        <v>44952.0</v>
      </c>
      <c r="R8" s="126"/>
      <c r="S8" s="126"/>
      <c r="T8" s="126"/>
      <c r="U8" s="405">
        <v>44953.0</v>
      </c>
      <c r="V8" s="126"/>
      <c r="W8" s="126"/>
      <c r="X8" s="126"/>
      <c r="Y8" s="405">
        <v>44954.0</v>
      </c>
      <c r="Z8" s="126"/>
      <c r="AA8" s="126"/>
      <c r="AB8" s="126"/>
      <c r="AC8" s="405">
        <v>44955.0</v>
      </c>
    </row>
    <row r="9">
      <c r="A9" s="153"/>
      <c r="B9" s="11"/>
      <c r="C9" s="17"/>
      <c r="D9" s="413" t="s">
        <v>2</v>
      </c>
      <c r="E9" s="413" t="s">
        <v>7</v>
      </c>
      <c r="F9" s="14"/>
      <c r="G9" s="18"/>
      <c r="H9" s="413" t="s">
        <v>2</v>
      </c>
      <c r="I9" s="413" t="s">
        <v>7</v>
      </c>
      <c r="J9" s="15"/>
      <c r="K9" s="18"/>
      <c r="L9" s="413" t="s">
        <v>2</v>
      </c>
      <c r="M9" s="413" t="s">
        <v>7</v>
      </c>
      <c r="N9" s="414"/>
      <c r="O9" s="18"/>
      <c r="P9" s="413" t="s">
        <v>2</v>
      </c>
      <c r="Q9" s="413" t="s">
        <v>7</v>
      </c>
      <c r="R9" s="15"/>
      <c r="S9" s="18"/>
      <c r="T9" s="413" t="s">
        <v>2</v>
      </c>
      <c r="U9" s="413" t="s">
        <v>7</v>
      </c>
      <c r="V9" s="15"/>
      <c r="W9" s="18"/>
      <c r="X9" s="413" t="s">
        <v>2</v>
      </c>
      <c r="Y9" s="413" t="s">
        <v>7</v>
      </c>
      <c r="Z9" s="15"/>
      <c r="AA9" s="18"/>
      <c r="AB9" s="413" t="s">
        <v>2</v>
      </c>
      <c r="AC9" s="413" t="s">
        <v>7</v>
      </c>
    </row>
    <row r="10">
      <c r="A10" s="415" t="s">
        <v>54</v>
      </c>
      <c r="B10" s="43" t="s">
        <v>19</v>
      </c>
      <c r="C10" s="416">
        <v>44949.0</v>
      </c>
      <c r="D10" s="95" t="s">
        <v>20</v>
      </c>
      <c r="E10" s="417" t="s">
        <v>280</v>
      </c>
      <c r="F10" s="66" t="s">
        <v>22</v>
      </c>
      <c r="G10" s="416">
        <v>44950.0</v>
      </c>
      <c r="H10" s="95" t="s">
        <v>529</v>
      </c>
      <c r="I10" s="418" t="s">
        <v>686</v>
      </c>
      <c r="J10" s="43" t="s">
        <v>24</v>
      </c>
      <c r="K10" s="416">
        <v>44951.0</v>
      </c>
      <c r="L10" s="95" t="s">
        <v>91</v>
      </c>
      <c r="M10" s="418" t="s">
        <v>92</v>
      </c>
      <c r="N10" s="318" t="s">
        <v>26</v>
      </c>
      <c r="O10" s="416">
        <v>44952.0</v>
      </c>
      <c r="P10" s="95" t="s">
        <v>300</v>
      </c>
      <c r="Q10" s="418" t="s">
        <v>428</v>
      </c>
      <c r="R10" s="66" t="s">
        <v>56</v>
      </c>
      <c r="S10" s="416">
        <v>44953.0</v>
      </c>
      <c r="T10" s="95" t="s">
        <v>529</v>
      </c>
      <c r="U10" s="418" t="s">
        <v>686</v>
      </c>
      <c r="V10" s="66" t="s">
        <v>57</v>
      </c>
      <c r="W10" s="416">
        <v>44954.0</v>
      </c>
      <c r="X10" s="95" t="s">
        <v>25</v>
      </c>
      <c r="Y10" s="418" t="s">
        <v>25</v>
      </c>
      <c r="Z10" s="43" t="s">
        <v>93</v>
      </c>
      <c r="AA10" s="416">
        <v>44955.0</v>
      </c>
      <c r="AB10" s="95" t="s">
        <v>279</v>
      </c>
      <c r="AC10" s="418" t="s">
        <v>280</v>
      </c>
    </row>
    <row r="11">
      <c r="A11" s="419" t="s">
        <v>82</v>
      </c>
      <c r="B11" s="420" t="s">
        <v>33</v>
      </c>
      <c r="C11" s="416">
        <v>44950.0</v>
      </c>
      <c r="D11" s="95" t="s">
        <v>31</v>
      </c>
      <c r="E11" s="418" t="s">
        <v>31</v>
      </c>
      <c r="F11" s="421" t="s">
        <v>46</v>
      </c>
      <c r="G11" s="416">
        <v>44951.0</v>
      </c>
      <c r="H11" s="95" t="s">
        <v>31</v>
      </c>
      <c r="I11" s="418" t="s">
        <v>31</v>
      </c>
      <c r="J11" s="420" t="s">
        <v>36</v>
      </c>
      <c r="K11" s="416">
        <v>44952.0</v>
      </c>
      <c r="L11" s="95" t="s">
        <v>243</v>
      </c>
      <c r="M11" s="418" t="s">
        <v>125</v>
      </c>
      <c r="N11" s="422" t="s">
        <v>37</v>
      </c>
      <c r="O11" s="416">
        <v>44953.0</v>
      </c>
      <c r="P11" s="95" t="s">
        <v>25</v>
      </c>
      <c r="Q11" s="418" t="s">
        <v>25</v>
      </c>
      <c r="R11" s="420" t="s">
        <v>40</v>
      </c>
      <c r="S11" s="416">
        <v>44954.0</v>
      </c>
      <c r="T11" s="95" t="s">
        <v>47</v>
      </c>
      <c r="U11" s="418" t="s">
        <v>48</v>
      </c>
      <c r="V11" s="96" t="s">
        <v>43</v>
      </c>
      <c r="W11" s="37">
        <v>44955.0</v>
      </c>
      <c r="X11" s="95" t="s">
        <v>215</v>
      </c>
      <c r="Y11" s="418" t="s">
        <v>127</v>
      </c>
      <c r="Z11" s="420" t="s">
        <v>44</v>
      </c>
      <c r="AA11" s="416">
        <v>44956.0</v>
      </c>
      <c r="AB11" s="95" t="s">
        <v>126</v>
      </c>
      <c r="AC11" s="418" t="s">
        <v>31</v>
      </c>
    </row>
    <row r="12">
      <c r="A12" s="423" t="s">
        <v>69</v>
      </c>
      <c r="B12" s="420" t="s">
        <v>33</v>
      </c>
      <c r="C12" s="416">
        <v>44950.0</v>
      </c>
      <c r="D12" s="95" t="s">
        <v>70</v>
      </c>
      <c r="E12" s="418" t="s">
        <v>71</v>
      </c>
      <c r="F12" s="421" t="s">
        <v>46</v>
      </c>
      <c r="G12" s="416">
        <v>44951.0</v>
      </c>
      <c r="H12" s="95" t="s">
        <v>199</v>
      </c>
      <c r="I12" s="418" t="s">
        <v>200</v>
      </c>
      <c r="J12" s="420" t="s">
        <v>36</v>
      </c>
      <c r="K12" s="416">
        <v>44952.0</v>
      </c>
      <c r="L12" s="95" t="s">
        <v>199</v>
      </c>
      <c r="M12" s="418" t="s">
        <v>200</v>
      </c>
      <c r="N12" s="422" t="s">
        <v>37</v>
      </c>
      <c r="O12" s="416">
        <v>44953.0</v>
      </c>
      <c r="P12" s="95" t="s">
        <v>47</v>
      </c>
      <c r="Q12" s="418" t="s">
        <v>48</v>
      </c>
      <c r="R12" s="420" t="s">
        <v>40</v>
      </c>
      <c r="S12" s="416">
        <v>44954.0</v>
      </c>
      <c r="T12" s="95" t="s">
        <v>25</v>
      </c>
      <c r="U12" s="418" t="s">
        <v>25</v>
      </c>
      <c r="V12" s="96" t="s">
        <v>43</v>
      </c>
      <c r="W12" s="37">
        <v>44955.0</v>
      </c>
      <c r="X12" s="95" t="s">
        <v>47</v>
      </c>
      <c r="Y12" s="418" t="s">
        <v>48</v>
      </c>
      <c r="Z12" s="420" t="s">
        <v>44</v>
      </c>
      <c r="AA12" s="416">
        <v>44956.0</v>
      </c>
      <c r="AB12" s="95" t="s">
        <v>47</v>
      </c>
      <c r="AC12" s="418" t="s">
        <v>48</v>
      </c>
    </row>
    <row r="13">
      <c r="A13" s="116" t="s">
        <v>52</v>
      </c>
      <c r="B13" s="101"/>
      <c r="C13" s="101"/>
      <c r="D13" s="424"/>
      <c r="E13" s="424"/>
      <c r="F13" s="102"/>
      <c r="G13" s="102"/>
      <c r="H13" s="425"/>
      <c r="I13" s="425"/>
      <c r="N13" s="426"/>
      <c r="O13" s="104"/>
      <c r="P13" s="104"/>
      <c r="Q13" s="105"/>
      <c r="R13" s="104"/>
      <c r="S13" s="104"/>
      <c r="T13" s="427"/>
      <c r="U13" s="427"/>
      <c r="V13" s="428" t="s">
        <v>57</v>
      </c>
      <c r="W13" s="429">
        <v>44954.0</v>
      </c>
      <c r="X13" s="300" t="s">
        <v>211</v>
      </c>
      <c r="Y13" s="300" t="s">
        <v>212</v>
      </c>
      <c r="Z13" s="104"/>
      <c r="AA13" s="104"/>
      <c r="AB13" s="104"/>
      <c r="AC13" s="105"/>
    </row>
    <row r="14">
      <c r="A14" s="116" t="s">
        <v>50</v>
      </c>
      <c r="B14" s="101"/>
      <c r="C14" s="101"/>
      <c r="D14" s="424"/>
      <c r="E14" s="424"/>
      <c r="F14" s="102"/>
      <c r="G14" s="102"/>
      <c r="H14" s="425"/>
      <c r="I14" s="425"/>
      <c r="N14" s="422" t="s">
        <v>37</v>
      </c>
      <c r="O14" s="429">
        <v>44953.0</v>
      </c>
      <c r="P14" s="40" t="s">
        <v>221</v>
      </c>
      <c r="Q14" s="40" t="s">
        <v>687</v>
      </c>
      <c r="R14" s="422" t="s">
        <v>40</v>
      </c>
      <c r="S14" s="429">
        <v>44954.0</v>
      </c>
      <c r="T14" s="40" t="s">
        <v>564</v>
      </c>
      <c r="U14" s="40" t="s">
        <v>688</v>
      </c>
      <c r="V14" s="104"/>
      <c r="W14" s="104"/>
      <c r="X14" s="104"/>
      <c r="Y14" s="105"/>
      <c r="Z14" s="104"/>
      <c r="AA14" s="104"/>
      <c r="AB14" s="104"/>
      <c r="AC14" s="105"/>
    </row>
    <row r="15">
      <c r="A15" s="116"/>
      <c r="B15" s="101"/>
      <c r="C15" s="101"/>
      <c r="D15" s="424"/>
      <c r="E15" s="424"/>
      <c r="F15" s="102"/>
      <c r="G15" s="102"/>
      <c r="H15" s="425"/>
      <c r="I15" s="425"/>
      <c r="N15" s="426"/>
      <c r="O15" s="104"/>
      <c r="P15" s="104"/>
      <c r="Q15" s="105"/>
      <c r="R15" s="104"/>
      <c r="S15" s="104"/>
      <c r="T15" s="430"/>
      <c r="U15" s="430"/>
      <c r="V15" s="104"/>
      <c r="W15" s="104"/>
      <c r="X15" s="104"/>
      <c r="Y15" s="105"/>
      <c r="Z15" s="104"/>
      <c r="AA15" s="104"/>
      <c r="AB15" s="104"/>
      <c r="AC15" s="105"/>
    </row>
    <row r="16">
      <c r="A16" s="100"/>
      <c r="B16" s="101"/>
      <c r="C16" s="101"/>
      <c r="D16" s="3"/>
      <c r="E16" s="4"/>
      <c r="F16" s="102"/>
      <c r="G16" s="102"/>
      <c r="H16" s="6" t="s">
        <v>85</v>
      </c>
      <c r="I16" s="4"/>
      <c r="N16" s="426"/>
      <c r="O16" s="104"/>
      <c r="P16" s="104"/>
      <c r="Q16" s="105"/>
      <c r="R16" s="104"/>
      <c r="S16" s="104"/>
      <c r="T16" s="9" t="s">
        <v>85</v>
      </c>
      <c r="U16" s="4"/>
      <c r="V16" s="104"/>
      <c r="W16" s="104"/>
      <c r="X16" s="104"/>
      <c r="Y16" s="105"/>
      <c r="Z16" s="104"/>
      <c r="AA16" s="104"/>
      <c r="AB16" s="104"/>
      <c r="AC16" s="105"/>
    </row>
    <row r="17">
      <c r="A17" s="7"/>
      <c r="B17" s="350"/>
      <c r="C17" s="350"/>
      <c r="D17" s="124"/>
      <c r="E17" s="351">
        <v>44949.0</v>
      </c>
      <c r="F17" s="387"/>
      <c r="G17" s="124"/>
      <c r="H17" s="124"/>
      <c r="I17" s="351">
        <v>44950.0</v>
      </c>
      <c r="J17" s="124"/>
      <c r="K17" s="124"/>
      <c r="L17" s="124"/>
      <c r="M17" s="351">
        <v>44951.0</v>
      </c>
      <c r="N17" s="404"/>
      <c r="O17" s="126"/>
      <c r="P17" s="126"/>
      <c r="Q17" s="405">
        <v>44952.0</v>
      </c>
      <c r="R17" s="126"/>
      <c r="S17" s="126"/>
      <c r="T17" s="126"/>
      <c r="U17" s="405">
        <v>44953.0</v>
      </c>
      <c r="V17" s="126"/>
      <c r="W17" s="126"/>
      <c r="X17" s="126"/>
      <c r="Y17" s="405">
        <v>44954.0</v>
      </c>
      <c r="Z17" s="126"/>
      <c r="AA17" s="126"/>
      <c r="AB17" s="126"/>
      <c r="AC17" s="405">
        <v>44955.0</v>
      </c>
    </row>
    <row r="18">
      <c r="A18" s="107"/>
      <c r="B18" s="26"/>
      <c r="C18" s="26"/>
      <c r="D18" s="26" t="s">
        <v>2</v>
      </c>
      <c r="E18" s="26" t="s">
        <v>3</v>
      </c>
      <c r="F18" s="26"/>
      <c r="G18" s="26"/>
      <c r="H18" s="26" t="s">
        <v>2</v>
      </c>
      <c r="I18" s="26" t="s">
        <v>7</v>
      </c>
      <c r="J18" s="26"/>
      <c r="K18" s="26"/>
      <c r="L18" s="26" t="s">
        <v>2</v>
      </c>
      <c r="M18" s="26" t="s">
        <v>8</v>
      </c>
      <c r="N18" s="190"/>
      <c r="O18" s="29"/>
      <c r="P18" s="29" t="s">
        <v>2</v>
      </c>
      <c r="Q18" s="29" t="s">
        <v>9</v>
      </c>
      <c r="R18" s="29"/>
      <c r="S18" s="29"/>
      <c r="T18" s="29" t="s">
        <v>2</v>
      </c>
      <c r="U18" s="29" t="s">
        <v>10</v>
      </c>
      <c r="V18" s="29"/>
      <c r="W18" s="29"/>
      <c r="X18" s="29" t="s">
        <v>2</v>
      </c>
      <c r="Y18" s="29" t="s">
        <v>11</v>
      </c>
      <c r="Z18" s="29"/>
      <c r="AA18" s="29"/>
      <c r="AB18" s="29" t="s">
        <v>2</v>
      </c>
      <c r="AC18" s="29" t="s">
        <v>12</v>
      </c>
    </row>
    <row r="19">
      <c r="A19" s="116" t="s">
        <v>52</v>
      </c>
      <c r="B19" s="41" t="s">
        <v>19</v>
      </c>
      <c r="C19" s="37">
        <v>44949.0</v>
      </c>
      <c r="D19" s="42" t="s">
        <v>651</v>
      </c>
      <c r="E19" s="108" t="s">
        <v>652</v>
      </c>
      <c r="F19" s="369" t="s">
        <v>22</v>
      </c>
      <c r="G19" s="37">
        <v>44950.0</v>
      </c>
      <c r="H19" s="42" t="s">
        <v>25</v>
      </c>
      <c r="I19" s="353" t="s">
        <v>25</v>
      </c>
      <c r="J19" s="38" t="s">
        <v>36</v>
      </c>
      <c r="K19" s="37">
        <v>44951.0</v>
      </c>
      <c r="L19" s="42" t="s">
        <v>689</v>
      </c>
      <c r="M19" s="108" t="s">
        <v>432</v>
      </c>
      <c r="N19" s="148" t="s">
        <v>26</v>
      </c>
      <c r="O19" s="37">
        <v>44952.0</v>
      </c>
      <c r="P19" s="42" t="s">
        <v>25</v>
      </c>
      <c r="Q19" s="110" t="s">
        <v>25</v>
      </c>
      <c r="R19" s="47" t="s">
        <v>56</v>
      </c>
      <c r="S19" s="37">
        <v>44953.0</v>
      </c>
      <c r="T19" s="42" t="s">
        <v>91</v>
      </c>
      <c r="U19" s="110" t="s">
        <v>92</v>
      </c>
      <c r="V19" s="47" t="s">
        <v>57</v>
      </c>
      <c r="W19" s="37">
        <v>44954.0</v>
      </c>
      <c r="X19" s="42" t="s">
        <v>51</v>
      </c>
      <c r="Y19" s="92" t="s">
        <v>51</v>
      </c>
      <c r="Z19" s="96" t="s">
        <v>93</v>
      </c>
      <c r="AA19" s="37">
        <v>44955.0</v>
      </c>
      <c r="AB19" s="42" t="s">
        <v>25</v>
      </c>
      <c r="AC19" s="110" t="s">
        <v>25</v>
      </c>
    </row>
    <row r="20">
      <c r="A20" s="35" t="s">
        <v>88</v>
      </c>
      <c r="B20" s="41" t="s">
        <v>19</v>
      </c>
      <c r="C20" s="37">
        <v>44949.0</v>
      </c>
      <c r="D20" s="42" t="s">
        <v>279</v>
      </c>
      <c r="E20" s="108" t="s">
        <v>280</v>
      </c>
      <c r="F20" s="275" t="s">
        <v>22</v>
      </c>
      <c r="G20" s="37">
        <v>44950.0</v>
      </c>
      <c r="H20" s="42" t="s">
        <v>279</v>
      </c>
      <c r="I20" s="108" t="s">
        <v>280</v>
      </c>
      <c r="J20" s="38" t="s">
        <v>24</v>
      </c>
      <c r="K20" s="37">
        <v>44951.0</v>
      </c>
      <c r="L20" s="42" t="s">
        <v>279</v>
      </c>
      <c r="M20" s="108" t="s">
        <v>280</v>
      </c>
      <c r="N20" s="148" t="s">
        <v>26</v>
      </c>
      <c r="O20" s="37">
        <v>44952.0</v>
      </c>
      <c r="P20" s="42" t="s">
        <v>91</v>
      </c>
      <c r="Q20" s="110" t="s">
        <v>92</v>
      </c>
      <c r="R20" s="47" t="s">
        <v>56</v>
      </c>
      <c r="S20" s="37">
        <v>44953.0</v>
      </c>
      <c r="T20" s="42" t="s">
        <v>25</v>
      </c>
      <c r="U20" s="110" t="s">
        <v>25</v>
      </c>
      <c r="V20" s="47" t="s">
        <v>57</v>
      </c>
      <c r="W20" s="37">
        <v>44954.0</v>
      </c>
      <c r="X20" s="42" t="s">
        <v>91</v>
      </c>
      <c r="Y20" s="92" t="s">
        <v>690</v>
      </c>
      <c r="Z20" s="96" t="s">
        <v>93</v>
      </c>
      <c r="AA20" s="37">
        <v>44955.0</v>
      </c>
      <c r="AB20" s="42" t="s">
        <v>211</v>
      </c>
      <c r="AC20" s="110" t="s">
        <v>212</v>
      </c>
    </row>
    <row r="21">
      <c r="A21" s="116" t="s">
        <v>97</v>
      </c>
      <c r="B21" s="41" t="s">
        <v>33</v>
      </c>
      <c r="C21" s="37">
        <v>44950.0</v>
      </c>
      <c r="D21" s="38" t="s">
        <v>209</v>
      </c>
      <c r="E21" s="108" t="s">
        <v>210</v>
      </c>
      <c r="F21" s="275" t="s">
        <v>46</v>
      </c>
      <c r="G21" s="37">
        <v>44951.0</v>
      </c>
      <c r="H21" s="38" t="s">
        <v>25</v>
      </c>
      <c r="I21" s="108" t="s">
        <v>25</v>
      </c>
      <c r="J21" s="38" t="s">
        <v>36</v>
      </c>
      <c r="K21" s="37">
        <v>44952.0</v>
      </c>
      <c r="L21" s="38" t="s">
        <v>25</v>
      </c>
      <c r="M21" s="108" t="s">
        <v>25</v>
      </c>
      <c r="N21" s="148" t="s">
        <v>37</v>
      </c>
      <c r="O21" s="37">
        <v>44953.0</v>
      </c>
      <c r="P21" s="96" t="s">
        <v>577</v>
      </c>
      <c r="Q21" s="110" t="s">
        <v>535</v>
      </c>
      <c r="R21" s="96" t="s">
        <v>40</v>
      </c>
      <c r="S21" s="37">
        <v>44954.0</v>
      </c>
      <c r="T21" s="114" t="s">
        <v>104</v>
      </c>
      <c r="U21" s="110" t="s">
        <v>225</v>
      </c>
      <c r="V21" s="96" t="s">
        <v>43</v>
      </c>
      <c r="W21" s="37">
        <v>44955.0</v>
      </c>
      <c r="X21" s="392" t="s">
        <v>100</v>
      </c>
      <c r="Y21" s="108" t="s">
        <v>101</v>
      </c>
      <c r="Z21" s="96" t="s">
        <v>44</v>
      </c>
      <c r="AA21" s="37">
        <v>44956.0</v>
      </c>
      <c r="AB21" s="96" t="s">
        <v>201</v>
      </c>
      <c r="AC21" s="110" t="s">
        <v>202</v>
      </c>
    </row>
    <row r="22">
      <c r="A22" s="109" t="s">
        <v>403</v>
      </c>
      <c r="B22" s="41" t="s">
        <v>33</v>
      </c>
      <c r="C22" s="37">
        <v>44950.0</v>
      </c>
      <c r="D22" s="38" t="s">
        <v>25</v>
      </c>
      <c r="E22" s="108" t="s">
        <v>25</v>
      </c>
      <c r="F22" s="38" t="s">
        <v>46</v>
      </c>
      <c r="G22" s="37">
        <v>44951.0</v>
      </c>
      <c r="H22" s="38" t="s">
        <v>209</v>
      </c>
      <c r="I22" s="108" t="s">
        <v>210</v>
      </c>
      <c r="J22" s="38" t="s">
        <v>36</v>
      </c>
      <c r="K22" s="37">
        <v>44952.0</v>
      </c>
      <c r="L22" s="38" t="s">
        <v>281</v>
      </c>
      <c r="M22" s="108" t="s">
        <v>318</v>
      </c>
      <c r="N22" s="148" t="s">
        <v>37</v>
      </c>
      <c r="O22" s="37">
        <v>44953.0</v>
      </c>
      <c r="P22" s="96" t="s">
        <v>281</v>
      </c>
      <c r="Q22" s="110" t="s">
        <v>318</v>
      </c>
      <c r="R22" s="96" t="s">
        <v>40</v>
      </c>
      <c r="S22" s="37">
        <v>44954.0</v>
      </c>
      <c r="T22" s="392" t="s">
        <v>100</v>
      </c>
      <c r="U22" s="108" t="s">
        <v>101</v>
      </c>
      <c r="V22" s="96" t="s">
        <v>43</v>
      </c>
      <c r="W22" s="37">
        <v>44955.0</v>
      </c>
      <c r="X22" s="392" t="s">
        <v>128</v>
      </c>
      <c r="Y22" s="108" t="s">
        <v>129</v>
      </c>
      <c r="Z22" s="96" t="s">
        <v>44</v>
      </c>
      <c r="AA22" s="37">
        <v>44956.0</v>
      </c>
      <c r="AB22" s="96" t="s">
        <v>128</v>
      </c>
      <c r="AC22" s="110" t="s">
        <v>691</v>
      </c>
    </row>
    <row r="23">
      <c r="A23" s="109" t="s">
        <v>82</v>
      </c>
      <c r="B23" s="41" t="s">
        <v>33</v>
      </c>
      <c r="C23" s="37">
        <v>44950.0</v>
      </c>
      <c r="D23" s="38" t="s">
        <v>281</v>
      </c>
      <c r="E23" s="108" t="s">
        <v>318</v>
      </c>
      <c r="F23" s="38" t="s">
        <v>46</v>
      </c>
      <c r="G23" s="37">
        <v>44951.0</v>
      </c>
      <c r="H23" s="38" t="s">
        <v>281</v>
      </c>
      <c r="I23" s="108" t="s">
        <v>318</v>
      </c>
      <c r="J23" s="38" t="s">
        <v>36</v>
      </c>
      <c r="K23" s="37">
        <v>44952.0</v>
      </c>
      <c r="L23" s="38" t="s">
        <v>692</v>
      </c>
      <c r="M23" s="108" t="s">
        <v>51</v>
      </c>
      <c r="N23" s="148" t="s">
        <v>37</v>
      </c>
      <c r="O23" s="37">
        <v>44953.0</v>
      </c>
      <c r="P23" s="38" t="s">
        <v>25</v>
      </c>
      <c r="Q23" s="108" t="s">
        <v>25</v>
      </c>
      <c r="R23" s="96" t="s">
        <v>40</v>
      </c>
      <c r="S23" s="37">
        <v>44954.0</v>
      </c>
      <c r="T23" s="42" t="s">
        <v>51</v>
      </c>
      <c r="U23" s="108" t="s">
        <v>51</v>
      </c>
      <c r="V23" s="96" t="s">
        <v>43</v>
      </c>
      <c r="W23" s="37">
        <v>44955.0</v>
      </c>
      <c r="X23" s="42" t="s">
        <v>693</v>
      </c>
      <c r="Y23" s="108" t="s">
        <v>51</v>
      </c>
      <c r="Z23" s="96" t="s">
        <v>44</v>
      </c>
      <c r="AA23" s="37">
        <v>44956.0</v>
      </c>
      <c r="AB23" s="42" t="s">
        <v>694</v>
      </c>
      <c r="AC23" s="108" t="s">
        <v>51</v>
      </c>
    </row>
    <row r="24">
      <c r="A24" s="368"/>
      <c r="B24" s="361"/>
      <c r="C24" s="361"/>
      <c r="D24" s="3"/>
      <c r="E24" s="4"/>
      <c r="F24" s="124"/>
      <c r="G24" s="124"/>
      <c r="H24" s="6" t="s">
        <v>23</v>
      </c>
      <c r="I24" s="4"/>
      <c r="J24" s="124"/>
      <c r="K24" s="124"/>
      <c r="L24" s="7"/>
      <c r="M24" s="124"/>
      <c r="N24" s="404"/>
      <c r="O24" s="8"/>
      <c r="P24" s="8"/>
      <c r="Q24" s="126"/>
      <c r="R24" s="8"/>
      <c r="S24" s="8"/>
      <c r="T24" s="9" t="s">
        <v>23</v>
      </c>
      <c r="U24" s="4"/>
      <c r="V24" s="8"/>
      <c r="W24" s="8"/>
      <c r="X24" s="431"/>
      <c r="Y24" s="4"/>
      <c r="Z24" s="8"/>
      <c r="AA24" s="8"/>
      <c r="AB24" s="8"/>
      <c r="AC24" s="126"/>
    </row>
    <row r="25">
      <c r="A25" s="7"/>
      <c r="B25" s="350"/>
      <c r="C25" s="350"/>
      <c r="D25" s="124"/>
      <c r="E25" s="351">
        <v>44949.0</v>
      </c>
      <c r="F25" s="387"/>
      <c r="G25" s="124"/>
      <c r="H25" s="124"/>
      <c r="I25" s="351">
        <v>44950.0</v>
      </c>
      <c r="J25" s="124"/>
      <c r="K25" s="124"/>
      <c r="L25" s="124"/>
      <c r="M25" s="351">
        <v>44951.0</v>
      </c>
      <c r="N25" s="404"/>
      <c r="O25" s="126"/>
      <c r="P25" s="126"/>
      <c r="Q25" s="405">
        <v>44952.0</v>
      </c>
      <c r="R25" s="126"/>
      <c r="S25" s="126"/>
      <c r="T25" s="126"/>
      <c r="U25" s="405">
        <v>44953.0</v>
      </c>
      <c r="V25" s="126"/>
      <c r="W25" s="126"/>
      <c r="X25" s="126"/>
      <c r="Y25" s="405">
        <v>44954.0</v>
      </c>
      <c r="Z25" s="126"/>
      <c r="AA25" s="126"/>
      <c r="AB25" s="126"/>
      <c r="AC25" s="405">
        <v>44955.0</v>
      </c>
    </row>
    <row r="26">
      <c r="A26" s="107"/>
      <c r="B26" s="26"/>
      <c r="C26" s="26"/>
      <c r="D26" s="26" t="s">
        <v>2</v>
      </c>
      <c r="E26" s="26" t="s">
        <v>7</v>
      </c>
      <c r="F26" s="26"/>
      <c r="G26" s="26"/>
      <c r="H26" s="26" t="s">
        <v>2</v>
      </c>
      <c r="I26" s="26" t="s">
        <v>7</v>
      </c>
      <c r="J26" s="26"/>
      <c r="K26" s="26"/>
      <c r="L26" s="26" t="s">
        <v>2</v>
      </c>
      <c r="M26" s="26" t="s">
        <v>8</v>
      </c>
      <c r="N26" s="190"/>
      <c r="O26" s="29"/>
      <c r="P26" s="29" t="s">
        <v>2</v>
      </c>
      <c r="Q26" s="29" t="s">
        <v>9</v>
      </c>
      <c r="R26" s="29"/>
      <c r="S26" s="29"/>
      <c r="T26" s="29" t="s">
        <v>2</v>
      </c>
      <c r="U26" s="29" t="s">
        <v>10</v>
      </c>
      <c r="V26" s="29"/>
      <c r="W26" s="29"/>
      <c r="X26" s="29" t="s">
        <v>2</v>
      </c>
      <c r="Y26" s="29" t="s">
        <v>11</v>
      </c>
      <c r="Z26" s="29"/>
      <c r="AA26" s="29"/>
      <c r="AB26" s="29" t="s">
        <v>2</v>
      </c>
      <c r="AC26" s="29" t="s">
        <v>12</v>
      </c>
    </row>
    <row r="27">
      <c r="A27" s="35" t="s">
        <v>123</v>
      </c>
      <c r="B27" s="275" t="s">
        <v>62</v>
      </c>
      <c r="C27" s="37">
        <v>44950.0</v>
      </c>
      <c r="D27" s="38" t="s">
        <v>25</v>
      </c>
      <c r="E27" s="108" t="s">
        <v>25</v>
      </c>
      <c r="F27" s="369" t="s">
        <v>131</v>
      </c>
      <c r="G27" s="37">
        <v>44951.0</v>
      </c>
      <c r="H27" s="38" t="s">
        <v>25</v>
      </c>
      <c r="I27" s="108" t="s">
        <v>25</v>
      </c>
      <c r="J27" s="369" t="s">
        <v>64</v>
      </c>
      <c r="K27" s="37">
        <v>44952.0</v>
      </c>
      <c r="L27" s="352" t="s">
        <v>117</v>
      </c>
      <c r="M27" s="353" t="s">
        <v>538</v>
      </c>
      <c r="N27" s="432" t="s">
        <v>67</v>
      </c>
      <c r="O27" s="37">
        <v>44953.0</v>
      </c>
      <c r="P27" s="131" t="s">
        <v>117</v>
      </c>
      <c r="Q27" s="433" t="s">
        <v>538</v>
      </c>
      <c r="R27" s="434" t="s">
        <v>78</v>
      </c>
      <c r="S27" s="37">
        <v>44954.0</v>
      </c>
      <c r="T27" s="131" t="s">
        <v>117</v>
      </c>
      <c r="U27" s="433" t="s">
        <v>538</v>
      </c>
      <c r="V27" s="434" t="s">
        <v>79</v>
      </c>
      <c r="W27" s="37">
        <v>44955.0</v>
      </c>
      <c r="X27" s="131" t="s">
        <v>117</v>
      </c>
      <c r="Y27" s="433" t="s">
        <v>538</v>
      </c>
      <c r="Z27" s="434" t="s">
        <v>27</v>
      </c>
      <c r="AA27" s="37">
        <v>44956.0</v>
      </c>
      <c r="AB27" s="131" t="s">
        <v>117</v>
      </c>
      <c r="AC27" s="433" t="s">
        <v>538</v>
      </c>
    </row>
    <row r="28">
      <c r="A28" s="35" t="s">
        <v>501</v>
      </c>
      <c r="B28" s="275" t="s">
        <v>33</v>
      </c>
      <c r="C28" s="37">
        <v>44950.0</v>
      </c>
      <c r="D28" s="38" t="s">
        <v>25</v>
      </c>
      <c r="E28" s="108" t="s">
        <v>25</v>
      </c>
      <c r="F28" s="369" t="s">
        <v>46</v>
      </c>
      <c r="G28" s="37">
        <v>44951.0</v>
      </c>
      <c r="H28" s="38" t="s">
        <v>25</v>
      </c>
      <c r="I28" s="108" t="s">
        <v>25</v>
      </c>
      <c r="J28" s="38" t="s">
        <v>36</v>
      </c>
      <c r="K28" s="37">
        <v>44952.0</v>
      </c>
      <c r="L28" s="352" t="s">
        <v>124</v>
      </c>
      <c r="M28" s="353" t="s">
        <v>125</v>
      </c>
      <c r="N28" s="148" t="s">
        <v>37</v>
      </c>
      <c r="O28" s="37">
        <v>44953.0</v>
      </c>
      <c r="P28" s="131" t="s">
        <v>124</v>
      </c>
      <c r="Q28" s="433" t="s">
        <v>125</v>
      </c>
      <c r="R28" s="435" t="s">
        <v>40</v>
      </c>
      <c r="S28" s="37">
        <v>44954.0</v>
      </c>
      <c r="T28" s="131" t="s">
        <v>124</v>
      </c>
      <c r="U28" s="433" t="s">
        <v>125</v>
      </c>
      <c r="V28" s="435" t="s">
        <v>43</v>
      </c>
      <c r="W28" s="37">
        <v>44955.0</v>
      </c>
      <c r="X28" s="131" t="s">
        <v>124</v>
      </c>
      <c r="Y28" s="433" t="s">
        <v>125</v>
      </c>
      <c r="Z28" s="96" t="s">
        <v>44</v>
      </c>
      <c r="AA28" s="37">
        <v>44956.0</v>
      </c>
      <c r="AB28" s="131" t="s">
        <v>124</v>
      </c>
      <c r="AC28" s="433" t="s">
        <v>125</v>
      </c>
    </row>
    <row r="29" ht="19.5" customHeight="1">
      <c r="A29" s="35" t="s">
        <v>50</v>
      </c>
      <c r="B29" s="363" t="s">
        <v>62</v>
      </c>
      <c r="C29" s="146">
        <v>44950.0</v>
      </c>
      <c r="D29" s="374" t="s">
        <v>117</v>
      </c>
      <c r="E29" s="374" t="s">
        <v>538</v>
      </c>
      <c r="F29" s="371" t="s">
        <v>131</v>
      </c>
      <c r="G29" s="146">
        <v>44951.0</v>
      </c>
      <c r="H29" s="374" t="s">
        <v>117</v>
      </c>
      <c r="I29" s="374" t="s">
        <v>538</v>
      </c>
      <c r="J29" s="1"/>
      <c r="K29" s="45"/>
      <c r="L29" s="1"/>
      <c r="M29" s="1"/>
      <c r="N29" s="379"/>
    </row>
    <row r="30" ht="19.5" customHeight="1">
      <c r="A30" s="35" t="s">
        <v>45</v>
      </c>
      <c r="B30" s="363" t="s">
        <v>33</v>
      </c>
      <c r="C30" s="146">
        <v>44950.0</v>
      </c>
      <c r="D30" s="374" t="s">
        <v>124</v>
      </c>
      <c r="E30" s="374" t="s">
        <v>125</v>
      </c>
      <c r="F30" s="371" t="s">
        <v>46</v>
      </c>
      <c r="G30" s="146">
        <v>44951.0</v>
      </c>
      <c r="H30" s="374" t="s">
        <v>124</v>
      </c>
      <c r="I30" s="374" t="s">
        <v>125</v>
      </c>
      <c r="N30" s="379"/>
    </row>
    <row r="31">
      <c r="H31" s="6" t="s">
        <v>49</v>
      </c>
      <c r="I31" s="4"/>
      <c r="N31" s="379"/>
      <c r="T31" s="9" t="s">
        <v>49</v>
      </c>
      <c r="U31" s="4"/>
    </row>
    <row r="32">
      <c r="A32" s="7"/>
      <c r="B32" s="350"/>
      <c r="C32" s="350"/>
      <c r="D32" s="124"/>
      <c r="E32" s="351">
        <v>44949.0</v>
      </c>
      <c r="F32" s="387"/>
      <c r="G32" s="124"/>
      <c r="H32" s="124"/>
      <c r="I32" s="351">
        <v>44950.0</v>
      </c>
      <c r="J32" s="124"/>
      <c r="K32" s="124"/>
      <c r="L32" s="124"/>
      <c r="M32" s="351">
        <v>44951.0</v>
      </c>
      <c r="N32" s="404"/>
      <c r="O32" s="126"/>
      <c r="P32" s="126"/>
      <c r="Q32" s="405">
        <v>44952.0</v>
      </c>
      <c r="R32" s="126"/>
      <c r="S32" s="126"/>
      <c r="T32" s="126"/>
      <c r="U32" s="405">
        <v>44953.0</v>
      </c>
      <c r="V32" s="126"/>
      <c r="W32" s="126"/>
      <c r="X32" s="126"/>
      <c r="Y32" s="405">
        <v>44954.0</v>
      </c>
      <c r="Z32" s="126"/>
      <c r="AA32" s="126"/>
      <c r="AB32" s="126"/>
      <c r="AC32" s="405">
        <v>44955.0</v>
      </c>
    </row>
    <row r="33">
      <c r="A33" s="107"/>
      <c r="B33" s="26"/>
      <c r="C33" s="26"/>
      <c r="D33" s="26" t="s">
        <v>2</v>
      </c>
      <c r="E33" s="26" t="s">
        <v>7</v>
      </c>
      <c r="F33" s="26"/>
      <c r="G33" s="26"/>
      <c r="H33" s="26" t="s">
        <v>2</v>
      </c>
      <c r="I33" s="26" t="s">
        <v>7</v>
      </c>
      <c r="L33" s="26" t="s">
        <v>2</v>
      </c>
      <c r="M33" s="26" t="s">
        <v>7</v>
      </c>
      <c r="N33" s="379"/>
      <c r="P33" s="29" t="s">
        <v>2</v>
      </c>
      <c r="Q33" s="29" t="s">
        <v>7</v>
      </c>
      <c r="T33" s="29" t="s">
        <v>2</v>
      </c>
      <c r="U33" s="29" t="s">
        <v>7</v>
      </c>
      <c r="X33" s="29" t="s">
        <v>2</v>
      </c>
      <c r="Y33" s="29" t="s">
        <v>7</v>
      </c>
      <c r="AB33" s="29" t="s">
        <v>2</v>
      </c>
      <c r="AC33" s="29" t="s">
        <v>7</v>
      </c>
    </row>
    <row r="34">
      <c r="A34" s="67" t="s">
        <v>50</v>
      </c>
      <c r="B34" s="41" t="s">
        <v>62</v>
      </c>
      <c r="C34" s="37">
        <v>44950.0</v>
      </c>
      <c r="D34" s="42" t="s">
        <v>23</v>
      </c>
      <c r="E34" s="38" t="s">
        <v>23</v>
      </c>
      <c r="F34" s="38" t="s">
        <v>131</v>
      </c>
      <c r="G34" s="37">
        <v>44951.0</v>
      </c>
      <c r="H34" s="42" t="s">
        <v>23</v>
      </c>
      <c r="I34" s="38" t="s">
        <v>23</v>
      </c>
      <c r="J34" s="38" t="s">
        <v>36</v>
      </c>
      <c r="K34" s="37">
        <v>44952.0</v>
      </c>
      <c r="L34" s="42" t="s">
        <v>25</v>
      </c>
      <c r="M34" s="38" t="s">
        <v>25</v>
      </c>
      <c r="N34" s="148" t="s">
        <v>37</v>
      </c>
      <c r="O34" s="37">
        <v>44953.0</v>
      </c>
      <c r="P34" s="434" t="s">
        <v>580</v>
      </c>
      <c r="Q34" s="407" t="s">
        <v>138</v>
      </c>
      <c r="R34" s="435" t="s">
        <v>40</v>
      </c>
      <c r="S34" s="37">
        <v>44954.0</v>
      </c>
      <c r="T34" s="434" t="s">
        <v>581</v>
      </c>
      <c r="U34" s="297" t="s">
        <v>106</v>
      </c>
      <c r="V34" s="436" t="s">
        <v>43</v>
      </c>
      <c r="W34" s="146">
        <v>44955.0</v>
      </c>
      <c r="X34" s="147" t="s">
        <v>1</v>
      </c>
      <c r="Y34" s="147" t="s">
        <v>1</v>
      </c>
      <c r="Z34" s="96" t="s">
        <v>44</v>
      </c>
      <c r="AA34" s="37">
        <v>44956.0</v>
      </c>
      <c r="AB34" s="434" t="s">
        <v>581</v>
      </c>
      <c r="AC34" s="297" t="s">
        <v>106</v>
      </c>
    </row>
    <row r="35">
      <c r="A35" s="35" t="s">
        <v>45</v>
      </c>
      <c r="D35" s="68"/>
      <c r="J35" s="40" t="s">
        <v>36</v>
      </c>
      <c r="K35" s="146">
        <v>44952.0</v>
      </c>
      <c r="L35" s="371" t="s">
        <v>580</v>
      </c>
      <c r="M35" s="371" t="s">
        <v>138</v>
      </c>
      <c r="N35" s="412"/>
      <c r="O35" s="68"/>
      <c r="P35" s="32"/>
      <c r="Q35" s="32"/>
      <c r="V35" s="436" t="s">
        <v>43</v>
      </c>
      <c r="W35" s="146">
        <v>44955.0</v>
      </c>
      <c r="X35" s="432" t="s">
        <v>581</v>
      </c>
      <c r="Y35" s="432" t="s">
        <v>106</v>
      </c>
      <c r="Z35" s="92"/>
      <c r="AA35" s="45"/>
      <c r="AB35" s="297"/>
      <c r="AC35" s="297"/>
    </row>
    <row r="36">
      <c r="A36" s="165"/>
      <c r="B36" s="171"/>
      <c r="C36" s="171"/>
      <c r="D36" s="437"/>
      <c r="E36" s="81"/>
      <c r="F36" s="438"/>
      <c r="G36" s="439"/>
      <c r="H36" s="440" t="s">
        <v>499</v>
      </c>
      <c r="I36" s="4"/>
      <c r="J36" s="441"/>
      <c r="K36" s="442"/>
      <c r="L36" s="155"/>
      <c r="M36" s="15"/>
      <c r="N36" s="443"/>
      <c r="O36" s="165"/>
      <c r="P36" s="16"/>
      <c r="Q36" s="12"/>
      <c r="R36" s="153"/>
      <c r="S36" s="171"/>
      <c r="T36" s="440" t="s">
        <v>499</v>
      </c>
      <c r="U36" s="4"/>
      <c r="V36" s="444"/>
      <c r="W36" s="444"/>
      <c r="X36" s="444"/>
      <c r="Y36" s="438"/>
      <c r="Z36" s="153"/>
      <c r="AA36" s="153"/>
      <c r="AB36" s="153"/>
      <c r="AC36" s="438"/>
    </row>
    <row r="37">
      <c r="A37" s="155"/>
      <c r="B37" s="153"/>
      <c r="C37" s="153"/>
      <c r="D37" s="18"/>
      <c r="E37" s="445">
        <v>44949.0</v>
      </c>
      <c r="F37" s="21"/>
      <c r="G37" s="438"/>
      <c r="H37" s="177"/>
      <c r="I37" s="445">
        <v>44950.0</v>
      </c>
      <c r="J37" s="15"/>
      <c r="K37" s="446"/>
      <c r="L37" s="18"/>
      <c r="M37" s="445">
        <v>44951.0</v>
      </c>
      <c r="N37" s="414"/>
      <c r="O37" s="15"/>
      <c r="P37" s="18"/>
      <c r="Q37" s="445">
        <v>44952.0</v>
      </c>
      <c r="R37" s="438"/>
      <c r="S37" s="438"/>
      <c r="T37" s="177"/>
      <c r="U37" s="445">
        <v>44953.0</v>
      </c>
      <c r="V37" s="438"/>
      <c r="W37" s="438"/>
      <c r="X37" s="177"/>
      <c r="Y37" s="445">
        <v>44954.0</v>
      </c>
      <c r="Z37" s="438"/>
      <c r="AA37" s="438"/>
      <c r="AB37" s="177"/>
      <c r="AC37" s="445">
        <v>44955.0</v>
      </c>
    </row>
    <row r="38">
      <c r="A38" s="15"/>
      <c r="B38" s="177"/>
      <c r="C38" s="177"/>
      <c r="D38" s="447" t="s">
        <v>2</v>
      </c>
      <c r="E38" s="448" t="s">
        <v>3</v>
      </c>
      <c r="F38" s="448"/>
      <c r="G38" s="448"/>
      <c r="H38" s="448" t="s">
        <v>2</v>
      </c>
      <c r="I38" s="448" t="s">
        <v>7</v>
      </c>
      <c r="J38" s="447"/>
      <c r="K38" s="449"/>
      <c r="L38" s="447" t="s">
        <v>2</v>
      </c>
      <c r="M38" s="447" t="s">
        <v>8</v>
      </c>
      <c r="N38" s="450"/>
      <c r="O38" s="447"/>
      <c r="P38" s="447" t="s">
        <v>2</v>
      </c>
      <c r="Q38" s="447" t="s">
        <v>9</v>
      </c>
      <c r="R38" s="448"/>
      <c r="S38" s="448"/>
      <c r="T38" s="448" t="s">
        <v>2</v>
      </c>
      <c r="U38" s="448" t="s">
        <v>10</v>
      </c>
      <c r="V38" s="448"/>
      <c r="W38" s="448"/>
      <c r="X38" s="448" t="s">
        <v>2</v>
      </c>
      <c r="Y38" s="448" t="s">
        <v>11</v>
      </c>
      <c r="Z38" s="448"/>
      <c r="AA38" s="448"/>
      <c r="AB38" s="448" t="s">
        <v>2</v>
      </c>
      <c r="AC38" s="448" t="s">
        <v>12</v>
      </c>
    </row>
    <row r="39">
      <c r="A39" s="451" t="s">
        <v>52</v>
      </c>
      <c r="B39" s="452" t="s">
        <v>19</v>
      </c>
      <c r="C39" s="453">
        <v>44949.0</v>
      </c>
      <c r="D39" s="454" t="s">
        <v>31</v>
      </c>
      <c r="E39" s="455" t="s">
        <v>31</v>
      </c>
      <c r="F39" s="456" t="s">
        <v>22</v>
      </c>
      <c r="G39" s="453">
        <v>44950.0</v>
      </c>
      <c r="H39" s="455" t="s">
        <v>25</v>
      </c>
      <c r="I39" s="455" t="s">
        <v>25</v>
      </c>
      <c r="J39" s="456" t="s">
        <v>24</v>
      </c>
      <c r="K39" s="453">
        <v>44951.0</v>
      </c>
      <c r="L39" s="455" t="s">
        <v>31</v>
      </c>
      <c r="M39" s="452" t="s">
        <v>31</v>
      </c>
      <c r="N39" s="457" t="s">
        <v>26</v>
      </c>
      <c r="O39" s="453">
        <v>44952.0</v>
      </c>
      <c r="P39" s="455" t="s">
        <v>31</v>
      </c>
      <c r="Q39" s="452" t="s">
        <v>31</v>
      </c>
      <c r="R39" s="456" t="s">
        <v>56</v>
      </c>
      <c r="S39" s="453">
        <v>44953.0</v>
      </c>
      <c r="T39" s="455" t="s">
        <v>31</v>
      </c>
      <c r="U39" s="455" t="s">
        <v>31</v>
      </c>
      <c r="V39" s="452" t="s">
        <v>57</v>
      </c>
      <c r="W39" s="453">
        <v>44954.0</v>
      </c>
      <c r="X39" s="455" t="s">
        <v>31</v>
      </c>
      <c r="Y39" s="455" t="s">
        <v>31</v>
      </c>
      <c r="Z39" s="455" t="s">
        <v>93</v>
      </c>
      <c r="AA39" s="453">
        <v>44955.0</v>
      </c>
      <c r="AB39" s="455" t="s">
        <v>25</v>
      </c>
      <c r="AC39" s="455" t="s">
        <v>25</v>
      </c>
    </row>
    <row r="40">
      <c r="A40" s="67" t="s">
        <v>52</v>
      </c>
      <c r="D40" s="68" t="s">
        <v>296</v>
      </c>
      <c r="N40" s="379"/>
    </row>
    <row r="41">
      <c r="A41" s="67" t="s">
        <v>176</v>
      </c>
      <c r="D41" s="68" t="s">
        <v>169</v>
      </c>
      <c r="N41" s="379"/>
    </row>
    <row r="42">
      <c r="A42" s="67" t="s">
        <v>54</v>
      </c>
      <c r="D42" s="68" t="s">
        <v>664</v>
      </c>
      <c r="N42" s="379"/>
      <c r="Y42" s="228"/>
      <c r="Z42" s="228"/>
    </row>
    <row r="43">
      <c r="A43" s="67" t="s">
        <v>88</v>
      </c>
      <c r="D43" s="68" t="s">
        <v>556</v>
      </c>
      <c r="N43" s="379"/>
    </row>
    <row r="44">
      <c r="A44" s="225" t="s">
        <v>403</v>
      </c>
      <c r="B44" s="152"/>
      <c r="C44" s="153"/>
      <c r="D44" s="152" t="s">
        <v>695</v>
      </c>
      <c r="E44" s="153"/>
      <c r="F44" s="153"/>
      <c r="N44" s="379"/>
    </row>
    <row r="45">
      <c r="A45" s="225" t="s">
        <v>82</v>
      </c>
      <c r="B45" s="152"/>
      <c r="C45" s="153"/>
      <c r="D45" s="152" t="s">
        <v>598</v>
      </c>
      <c r="E45" s="153"/>
      <c r="F45" s="153"/>
      <c r="N45" s="379"/>
    </row>
    <row r="46">
      <c r="A46" s="225" t="s">
        <v>97</v>
      </c>
      <c r="B46" s="152"/>
      <c r="C46" s="153"/>
      <c r="D46" s="68" t="s">
        <v>665</v>
      </c>
      <c r="E46" s="153"/>
      <c r="F46" s="153"/>
      <c r="N46" s="379"/>
    </row>
    <row r="47">
      <c r="A47" s="225" t="s">
        <v>123</v>
      </c>
      <c r="B47" s="152"/>
      <c r="C47" s="153"/>
      <c r="D47" s="152" t="s">
        <v>685</v>
      </c>
      <c r="E47" s="236"/>
      <c r="F47" s="153"/>
      <c r="N47" s="379"/>
    </row>
    <row r="48">
      <c r="A48" s="225" t="s">
        <v>501</v>
      </c>
      <c r="B48" s="152"/>
      <c r="C48" s="153"/>
      <c r="D48" s="152" t="s">
        <v>685</v>
      </c>
      <c r="E48" s="236"/>
      <c r="F48" s="153"/>
      <c r="N48" s="379"/>
    </row>
    <row r="49">
      <c r="A49" s="225" t="s">
        <v>69</v>
      </c>
      <c r="B49" s="152"/>
      <c r="C49" s="153"/>
      <c r="D49" s="152" t="s">
        <v>598</v>
      </c>
      <c r="E49" s="236"/>
      <c r="F49" s="153"/>
      <c r="N49" s="379"/>
    </row>
    <row r="50">
      <c r="A50" s="152"/>
      <c r="B50" s="153"/>
      <c r="C50" s="153"/>
      <c r="D50" s="152"/>
      <c r="E50" s="136"/>
      <c r="F50" s="117"/>
      <c r="N50" s="379"/>
    </row>
    <row r="51">
      <c r="A51" s="153"/>
      <c r="B51" s="153"/>
      <c r="C51" s="153"/>
      <c r="D51" s="153"/>
      <c r="E51" s="136"/>
      <c r="F51" s="117"/>
      <c r="N51" s="379"/>
    </row>
    <row r="52">
      <c r="A52" s="153"/>
      <c r="B52" s="153"/>
      <c r="C52" s="153"/>
      <c r="D52" s="153" t="s">
        <v>1</v>
      </c>
      <c r="E52" s="136">
        <v>53.0</v>
      </c>
      <c r="F52" s="117"/>
      <c r="N52" s="379"/>
    </row>
    <row r="53">
      <c r="A53" s="153"/>
      <c r="B53" s="153"/>
      <c r="C53" s="153"/>
      <c r="D53" s="153" t="s">
        <v>547</v>
      </c>
      <c r="E53" s="136">
        <v>0.0</v>
      </c>
      <c r="F53" s="153"/>
      <c r="N53" s="379"/>
    </row>
    <row r="54">
      <c r="A54" s="153"/>
      <c r="B54" s="153"/>
      <c r="C54" s="153"/>
      <c r="D54" s="153" t="s">
        <v>31</v>
      </c>
      <c r="E54" s="152"/>
      <c r="F54" s="153"/>
      <c r="N54" s="379"/>
    </row>
    <row r="55">
      <c r="A55" s="153"/>
      <c r="B55" s="153"/>
      <c r="C55" s="153"/>
      <c r="D55" s="153" t="s">
        <v>23</v>
      </c>
      <c r="E55" s="136">
        <v>73.5</v>
      </c>
      <c r="F55" s="153"/>
      <c r="N55" s="379"/>
    </row>
    <row r="56">
      <c r="A56" s="153"/>
      <c r="B56" s="153"/>
      <c r="C56" s="153"/>
      <c r="D56" s="152" t="s">
        <v>49</v>
      </c>
      <c r="E56" s="380">
        <v>23.0</v>
      </c>
      <c r="F56" s="153"/>
      <c r="N56" s="379"/>
    </row>
    <row r="57">
      <c r="N57" s="379"/>
    </row>
    <row r="58">
      <c r="N58" s="379"/>
    </row>
    <row r="59">
      <c r="N59" s="379"/>
    </row>
    <row r="60">
      <c r="N60" s="379"/>
    </row>
    <row r="61">
      <c r="N61" s="379"/>
    </row>
    <row r="62">
      <c r="N62" s="379"/>
    </row>
    <row r="63">
      <c r="N63" s="379"/>
    </row>
    <row r="64">
      <c r="N64" s="379"/>
    </row>
    <row r="65">
      <c r="N65" s="379"/>
    </row>
    <row r="66">
      <c r="N66" s="379"/>
    </row>
    <row r="67">
      <c r="N67" s="379"/>
    </row>
    <row r="68">
      <c r="N68" s="379"/>
    </row>
    <row r="69">
      <c r="N69" s="379"/>
    </row>
    <row r="70">
      <c r="N70" s="379"/>
    </row>
    <row r="71">
      <c r="N71" s="379"/>
    </row>
    <row r="72">
      <c r="N72" s="379"/>
    </row>
    <row r="73">
      <c r="N73" s="379"/>
    </row>
    <row r="74">
      <c r="N74" s="379"/>
    </row>
    <row r="75">
      <c r="N75" s="379"/>
    </row>
    <row r="76">
      <c r="N76" s="379"/>
    </row>
    <row r="77">
      <c r="N77" s="379"/>
    </row>
    <row r="78">
      <c r="N78" s="379"/>
    </row>
    <row r="79">
      <c r="N79" s="379"/>
    </row>
    <row r="80">
      <c r="N80" s="379"/>
    </row>
    <row r="81">
      <c r="N81" s="379"/>
    </row>
    <row r="82">
      <c r="N82" s="379"/>
    </row>
    <row r="83">
      <c r="N83" s="379"/>
    </row>
    <row r="84">
      <c r="N84" s="379"/>
    </row>
    <row r="85">
      <c r="N85" s="379"/>
    </row>
    <row r="86">
      <c r="N86" s="379"/>
    </row>
    <row r="87">
      <c r="N87" s="379"/>
    </row>
    <row r="88">
      <c r="N88" s="379"/>
    </row>
    <row r="89">
      <c r="N89" s="379"/>
    </row>
    <row r="90">
      <c r="N90" s="379"/>
    </row>
    <row r="91">
      <c r="N91" s="379"/>
    </row>
    <row r="92">
      <c r="N92" s="379"/>
    </row>
    <row r="93">
      <c r="N93" s="379"/>
    </row>
    <row r="94">
      <c r="N94" s="379"/>
    </row>
    <row r="95">
      <c r="N95" s="379"/>
    </row>
    <row r="96">
      <c r="N96" s="379"/>
    </row>
    <row r="97">
      <c r="N97" s="379"/>
    </row>
    <row r="98">
      <c r="N98" s="379"/>
    </row>
    <row r="99">
      <c r="N99" s="379"/>
    </row>
    <row r="100">
      <c r="N100" s="379"/>
    </row>
    <row r="101">
      <c r="N101" s="379"/>
    </row>
    <row r="102">
      <c r="N102" s="379"/>
    </row>
    <row r="103">
      <c r="N103" s="379"/>
    </row>
    <row r="104">
      <c r="N104" s="379"/>
    </row>
    <row r="105">
      <c r="N105" s="379"/>
    </row>
    <row r="106">
      <c r="N106" s="379"/>
    </row>
    <row r="107">
      <c r="N107" s="379"/>
    </row>
    <row r="108">
      <c r="N108" s="379"/>
    </row>
    <row r="109">
      <c r="N109" s="379"/>
    </row>
    <row r="110">
      <c r="N110" s="379"/>
    </row>
    <row r="111">
      <c r="N111" s="379"/>
    </row>
    <row r="112">
      <c r="N112" s="379"/>
    </row>
    <row r="113">
      <c r="N113" s="379"/>
    </row>
    <row r="114">
      <c r="N114" s="379"/>
    </row>
    <row r="115">
      <c r="N115" s="379"/>
    </row>
    <row r="116">
      <c r="N116" s="379"/>
    </row>
    <row r="117">
      <c r="N117" s="379"/>
    </row>
    <row r="118">
      <c r="N118" s="379"/>
    </row>
    <row r="119">
      <c r="N119" s="379"/>
    </row>
    <row r="120">
      <c r="N120" s="379"/>
    </row>
    <row r="121">
      <c r="N121" s="379"/>
    </row>
    <row r="122">
      <c r="N122" s="379"/>
    </row>
    <row r="123">
      <c r="N123" s="379"/>
    </row>
    <row r="124">
      <c r="N124" s="379"/>
    </row>
    <row r="125">
      <c r="N125" s="379"/>
    </row>
    <row r="126">
      <c r="N126" s="379"/>
    </row>
    <row r="127">
      <c r="N127" s="379"/>
    </row>
    <row r="128">
      <c r="N128" s="379"/>
    </row>
    <row r="129">
      <c r="N129" s="379"/>
    </row>
    <row r="130">
      <c r="N130" s="379"/>
    </row>
    <row r="131">
      <c r="N131" s="379"/>
    </row>
    <row r="132">
      <c r="N132" s="379"/>
    </row>
    <row r="133">
      <c r="N133" s="379"/>
    </row>
    <row r="134">
      <c r="N134" s="379"/>
    </row>
    <row r="135">
      <c r="N135" s="379"/>
    </row>
    <row r="136">
      <c r="N136" s="379"/>
    </row>
    <row r="137">
      <c r="N137" s="379"/>
    </row>
    <row r="138">
      <c r="N138" s="379"/>
    </row>
    <row r="139">
      <c r="N139" s="379"/>
    </row>
    <row r="140">
      <c r="N140" s="379"/>
    </row>
    <row r="141">
      <c r="N141" s="379"/>
    </row>
    <row r="142">
      <c r="N142" s="379"/>
    </row>
    <row r="143">
      <c r="N143" s="379"/>
    </row>
    <row r="144">
      <c r="N144" s="379"/>
    </row>
    <row r="145">
      <c r="N145" s="379"/>
    </row>
    <row r="146">
      <c r="N146" s="379"/>
    </row>
    <row r="147">
      <c r="N147" s="379"/>
    </row>
    <row r="148">
      <c r="N148" s="379"/>
    </row>
    <row r="149">
      <c r="N149" s="379"/>
    </row>
    <row r="150">
      <c r="N150" s="379"/>
    </row>
    <row r="151">
      <c r="N151" s="379"/>
    </row>
    <row r="152">
      <c r="N152" s="379"/>
    </row>
    <row r="153">
      <c r="N153" s="379"/>
    </row>
    <row r="154">
      <c r="N154" s="379"/>
    </row>
    <row r="155">
      <c r="N155" s="379"/>
    </row>
    <row r="156">
      <c r="N156" s="379"/>
    </row>
    <row r="157">
      <c r="N157" s="379"/>
    </row>
    <row r="158">
      <c r="N158" s="379"/>
    </row>
    <row r="159">
      <c r="N159" s="379"/>
    </row>
    <row r="160">
      <c r="N160" s="379"/>
    </row>
    <row r="161">
      <c r="N161" s="379"/>
    </row>
    <row r="162">
      <c r="N162" s="379"/>
    </row>
    <row r="163">
      <c r="N163" s="379"/>
    </row>
    <row r="164">
      <c r="N164" s="379"/>
    </row>
    <row r="165">
      <c r="N165" s="379"/>
    </row>
    <row r="166">
      <c r="N166" s="379"/>
    </row>
    <row r="167">
      <c r="N167" s="379"/>
    </row>
    <row r="168">
      <c r="N168" s="379"/>
    </row>
    <row r="169">
      <c r="N169" s="379"/>
    </row>
    <row r="170">
      <c r="N170" s="379"/>
    </row>
    <row r="171">
      <c r="N171" s="379"/>
    </row>
    <row r="172">
      <c r="N172" s="379"/>
    </row>
    <row r="173">
      <c r="N173" s="379"/>
    </row>
    <row r="174">
      <c r="N174" s="379"/>
    </row>
    <row r="175">
      <c r="N175" s="379"/>
    </row>
    <row r="176">
      <c r="N176" s="379"/>
    </row>
    <row r="177">
      <c r="N177" s="379"/>
    </row>
    <row r="178">
      <c r="N178" s="379"/>
    </row>
    <row r="179">
      <c r="N179" s="379"/>
    </row>
    <row r="180">
      <c r="N180" s="379"/>
    </row>
    <row r="181">
      <c r="N181" s="379"/>
    </row>
    <row r="182">
      <c r="N182" s="379"/>
    </row>
    <row r="183">
      <c r="N183" s="379"/>
    </row>
    <row r="184">
      <c r="N184" s="379"/>
    </row>
    <row r="185">
      <c r="N185" s="379"/>
    </row>
    <row r="186">
      <c r="N186" s="379"/>
    </row>
    <row r="187">
      <c r="N187" s="379"/>
    </row>
    <row r="188">
      <c r="N188" s="379"/>
    </row>
    <row r="189">
      <c r="N189" s="379"/>
    </row>
    <row r="190">
      <c r="N190" s="379"/>
    </row>
    <row r="191">
      <c r="N191" s="379"/>
    </row>
    <row r="192">
      <c r="N192" s="379"/>
    </row>
    <row r="193">
      <c r="N193" s="379"/>
    </row>
    <row r="194">
      <c r="N194" s="379"/>
    </row>
    <row r="195">
      <c r="N195" s="379"/>
    </row>
    <row r="196">
      <c r="N196" s="379"/>
    </row>
    <row r="197">
      <c r="N197" s="379"/>
    </row>
    <row r="198">
      <c r="N198" s="379"/>
    </row>
    <row r="199">
      <c r="N199" s="379"/>
    </row>
    <row r="200">
      <c r="N200" s="379"/>
    </row>
    <row r="201">
      <c r="N201" s="379"/>
    </row>
    <row r="202">
      <c r="N202" s="379"/>
    </row>
    <row r="203">
      <c r="N203" s="379"/>
    </row>
    <row r="204">
      <c r="N204" s="379"/>
    </row>
    <row r="205">
      <c r="N205" s="379"/>
    </row>
    <row r="206">
      <c r="N206" s="379"/>
    </row>
    <row r="207">
      <c r="N207" s="379"/>
    </row>
    <row r="208">
      <c r="N208" s="379"/>
    </row>
    <row r="209">
      <c r="N209" s="379"/>
    </row>
    <row r="210">
      <c r="N210" s="379"/>
    </row>
    <row r="211">
      <c r="N211" s="379"/>
    </row>
    <row r="212">
      <c r="N212" s="379"/>
    </row>
    <row r="213">
      <c r="N213" s="379"/>
    </row>
    <row r="214">
      <c r="N214" s="379"/>
    </row>
    <row r="215">
      <c r="N215" s="379"/>
    </row>
    <row r="216">
      <c r="N216" s="379"/>
    </row>
    <row r="217">
      <c r="N217" s="379"/>
    </row>
    <row r="218">
      <c r="N218" s="379"/>
    </row>
    <row r="219">
      <c r="N219" s="379"/>
    </row>
    <row r="220">
      <c r="N220" s="379"/>
    </row>
    <row r="221">
      <c r="N221" s="379"/>
    </row>
    <row r="222">
      <c r="N222" s="379"/>
    </row>
    <row r="223">
      <c r="N223" s="379"/>
    </row>
    <row r="224">
      <c r="N224" s="379"/>
    </row>
    <row r="225">
      <c r="N225" s="379"/>
    </row>
    <row r="226">
      <c r="N226" s="379"/>
    </row>
    <row r="227">
      <c r="N227" s="379"/>
    </row>
    <row r="228">
      <c r="N228" s="379"/>
    </row>
    <row r="229">
      <c r="N229" s="379"/>
    </row>
    <row r="230">
      <c r="N230" s="379"/>
    </row>
    <row r="231">
      <c r="N231" s="379"/>
    </row>
    <row r="232">
      <c r="N232" s="379"/>
    </row>
    <row r="233">
      <c r="N233" s="379"/>
    </row>
    <row r="234">
      <c r="N234" s="379"/>
    </row>
    <row r="235">
      <c r="N235" s="379"/>
    </row>
    <row r="236">
      <c r="N236" s="379"/>
    </row>
    <row r="237">
      <c r="N237" s="379"/>
    </row>
    <row r="238">
      <c r="N238" s="379"/>
    </row>
    <row r="239">
      <c r="N239" s="379"/>
    </row>
    <row r="240">
      <c r="N240" s="379"/>
    </row>
    <row r="241">
      <c r="N241" s="379"/>
    </row>
    <row r="242">
      <c r="N242" s="379"/>
    </row>
    <row r="243">
      <c r="N243" s="379"/>
    </row>
    <row r="244">
      <c r="N244" s="379"/>
    </row>
    <row r="245">
      <c r="N245" s="379"/>
    </row>
    <row r="246">
      <c r="N246" s="379"/>
    </row>
    <row r="247">
      <c r="N247" s="379"/>
    </row>
    <row r="248">
      <c r="N248" s="379"/>
    </row>
    <row r="249">
      <c r="N249" s="379"/>
    </row>
    <row r="250">
      <c r="N250" s="379"/>
    </row>
    <row r="251">
      <c r="N251" s="379"/>
    </row>
    <row r="252">
      <c r="N252" s="379"/>
    </row>
    <row r="253">
      <c r="N253" s="379"/>
    </row>
    <row r="254">
      <c r="N254" s="379"/>
    </row>
    <row r="255">
      <c r="N255" s="379"/>
    </row>
    <row r="256">
      <c r="N256" s="379"/>
    </row>
    <row r="257">
      <c r="N257" s="379"/>
    </row>
    <row r="258">
      <c r="N258" s="379"/>
    </row>
    <row r="259">
      <c r="N259" s="379"/>
    </row>
    <row r="260">
      <c r="N260" s="379"/>
    </row>
    <row r="261">
      <c r="N261" s="379"/>
    </row>
    <row r="262">
      <c r="N262" s="379"/>
    </row>
    <row r="263">
      <c r="N263" s="379"/>
    </row>
    <row r="264">
      <c r="N264" s="379"/>
    </row>
    <row r="265">
      <c r="N265" s="379"/>
    </row>
    <row r="266">
      <c r="N266" s="379"/>
    </row>
    <row r="267">
      <c r="N267" s="379"/>
    </row>
    <row r="268">
      <c r="N268" s="379"/>
    </row>
    <row r="269">
      <c r="N269" s="379"/>
    </row>
    <row r="270">
      <c r="N270" s="379"/>
    </row>
    <row r="271">
      <c r="N271" s="379"/>
    </row>
    <row r="272">
      <c r="N272" s="379"/>
    </row>
    <row r="273">
      <c r="N273" s="379"/>
    </row>
    <row r="274">
      <c r="N274" s="379"/>
    </row>
    <row r="275">
      <c r="N275" s="379"/>
    </row>
    <row r="276">
      <c r="N276" s="379"/>
    </row>
    <row r="277">
      <c r="N277" s="379"/>
    </row>
    <row r="278">
      <c r="N278" s="379"/>
    </row>
    <row r="279">
      <c r="N279" s="379"/>
    </row>
    <row r="280">
      <c r="N280" s="379"/>
    </row>
    <row r="281">
      <c r="N281" s="379"/>
    </row>
    <row r="282">
      <c r="N282" s="379"/>
    </row>
    <row r="283">
      <c r="N283" s="379"/>
    </row>
    <row r="284">
      <c r="N284" s="379"/>
    </row>
    <row r="285">
      <c r="N285" s="379"/>
    </row>
    <row r="286">
      <c r="N286" s="379"/>
    </row>
    <row r="287">
      <c r="N287" s="379"/>
    </row>
    <row r="288">
      <c r="N288" s="379"/>
    </row>
    <row r="289">
      <c r="N289" s="379"/>
    </row>
    <row r="290">
      <c r="N290" s="379"/>
    </row>
    <row r="291">
      <c r="N291" s="379"/>
    </row>
    <row r="292">
      <c r="N292" s="379"/>
    </row>
    <row r="293">
      <c r="N293" s="379"/>
    </row>
    <row r="294">
      <c r="N294" s="379"/>
    </row>
    <row r="295">
      <c r="N295" s="379"/>
    </row>
    <row r="296">
      <c r="N296" s="379"/>
    </row>
    <row r="297">
      <c r="N297" s="379"/>
    </row>
    <row r="298">
      <c r="N298" s="379"/>
    </row>
    <row r="299">
      <c r="N299" s="379"/>
    </row>
    <row r="300">
      <c r="N300" s="379"/>
    </row>
    <row r="301">
      <c r="N301" s="379"/>
    </row>
    <row r="302">
      <c r="N302" s="379"/>
    </row>
    <row r="303">
      <c r="N303" s="379"/>
    </row>
    <row r="304">
      <c r="N304" s="379"/>
    </row>
    <row r="305">
      <c r="N305" s="379"/>
    </row>
    <row r="306">
      <c r="N306" s="379"/>
    </row>
    <row r="307">
      <c r="N307" s="379"/>
    </row>
    <row r="308">
      <c r="N308" s="379"/>
    </row>
    <row r="309">
      <c r="N309" s="379"/>
    </row>
    <row r="310">
      <c r="N310" s="379"/>
    </row>
    <row r="311">
      <c r="N311" s="379"/>
    </row>
    <row r="312">
      <c r="N312" s="379"/>
    </row>
    <row r="313">
      <c r="N313" s="379"/>
    </row>
    <row r="314">
      <c r="N314" s="379"/>
    </row>
    <row r="315">
      <c r="N315" s="379"/>
    </row>
    <row r="316">
      <c r="N316" s="379"/>
    </row>
    <row r="317">
      <c r="N317" s="379"/>
    </row>
    <row r="318">
      <c r="N318" s="379"/>
    </row>
    <row r="319">
      <c r="N319" s="379"/>
    </row>
    <row r="320">
      <c r="N320" s="379"/>
    </row>
    <row r="321">
      <c r="N321" s="379"/>
    </row>
    <row r="322">
      <c r="N322" s="379"/>
    </row>
    <row r="323">
      <c r="N323" s="379"/>
    </row>
    <row r="324">
      <c r="N324" s="379"/>
    </row>
    <row r="325">
      <c r="N325" s="379"/>
    </row>
    <row r="326">
      <c r="N326" s="379"/>
    </row>
    <row r="327">
      <c r="N327" s="379"/>
    </row>
    <row r="328">
      <c r="N328" s="379"/>
    </row>
    <row r="329">
      <c r="N329" s="379"/>
    </row>
    <row r="330">
      <c r="N330" s="379"/>
    </row>
    <row r="331">
      <c r="N331" s="379"/>
    </row>
    <row r="332">
      <c r="N332" s="379"/>
    </row>
    <row r="333">
      <c r="N333" s="379"/>
    </row>
    <row r="334">
      <c r="N334" s="379"/>
    </row>
    <row r="335">
      <c r="N335" s="379"/>
    </row>
    <row r="336">
      <c r="N336" s="379"/>
    </row>
    <row r="337">
      <c r="N337" s="379"/>
    </row>
    <row r="338">
      <c r="N338" s="379"/>
    </row>
    <row r="339">
      <c r="N339" s="379"/>
    </row>
    <row r="340">
      <c r="N340" s="379"/>
    </row>
    <row r="341">
      <c r="N341" s="379"/>
    </row>
    <row r="342">
      <c r="N342" s="379"/>
    </row>
    <row r="343">
      <c r="N343" s="379"/>
    </row>
    <row r="344">
      <c r="N344" s="379"/>
    </row>
    <row r="345">
      <c r="N345" s="379"/>
    </row>
    <row r="346">
      <c r="N346" s="379"/>
    </row>
    <row r="347">
      <c r="N347" s="379"/>
    </row>
    <row r="348">
      <c r="N348" s="379"/>
    </row>
    <row r="349">
      <c r="N349" s="379"/>
    </row>
    <row r="350">
      <c r="N350" s="379"/>
    </row>
    <row r="351">
      <c r="N351" s="379"/>
    </row>
    <row r="352">
      <c r="N352" s="379"/>
    </row>
    <row r="353">
      <c r="N353" s="379"/>
    </row>
    <row r="354">
      <c r="N354" s="379"/>
    </row>
    <row r="355">
      <c r="N355" s="379"/>
    </row>
    <row r="356">
      <c r="N356" s="379"/>
    </row>
    <row r="357">
      <c r="N357" s="379"/>
    </row>
    <row r="358">
      <c r="N358" s="379"/>
    </row>
    <row r="359">
      <c r="N359" s="379"/>
    </row>
    <row r="360">
      <c r="N360" s="379"/>
    </row>
    <row r="361">
      <c r="N361" s="379"/>
    </row>
    <row r="362">
      <c r="N362" s="379"/>
    </row>
    <row r="363">
      <c r="N363" s="379"/>
    </row>
    <row r="364">
      <c r="N364" s="379"/>
    </row>
    <row r="365">
      <c r="N365" s="379"/>
    </row>
    <row r="366">
      <c r="N366" s="379"/>
    </row>
    <row r="367">
      <c r="N367" s="379"/>
    </row>
    <row r="368">
      <c r="N368" s="379"/>
    </row>
    <row r="369">
      <c r="N369" s="379"/>
    </row>
    <row r="370">
      <c r="N370" s="379"/>
    </row>
    <row r="371">
      <c r="N371" s="379"/>
    </row>
    <row r="372">
      <c r="N372" s="379"/>
    </row>
    <row r="373">
      <c r="N373" s="379"/>
    </row>
    <row r="374">
      <c r="N374" s="379"/>
    </row>
    <row r="375">
      <c r="N375" s="379"/>
    </row>
    <row r="376">
      <c r="N376" s="379"/>
    </row>
    <row r="377">
      <c r="N377" s="379"/>
    </row>
    <row r="378">
      <c r="N378" s="379"/>
    </row>
    <row r="379">
      <c r="N379" s="379"/>
    </row>
    <row r="380">
      <c r="N380" s="379"/>
    </row>
    <row r="381">
      <c r="N381" s="379"/>
    </row>
    <row r="382">
      <c r="N382" s="379"/>
    </row>
    <row r="383">
      <c r="N383" s="379"/>
    </row>
    <row r="384">
      <c r="N384" s="379"/>
    </row>
    <row r="385">
      <c r="N385" s="379"/>
    </row>
    <row r="386">
      <c r="N386" s="379"/>
    </row>
    <row r="387">
      <c r="N387" s="379"/>
    </row>
    <row r="388">
      <c r="N388" s="379"/>
    </row>
    <row r="389">
      <c r="N389" s="379"/>
    </row>
    <row r="390">
      <c r="N390" s="379"/>
    </row>
    <row r="391">
      <c r="N391" s="379"/>
    </row>
    <row r="392">
      <c r="N392" s="379"/>
    </row>
    <row r="393">
      <c r="N393" s="379"/>
    </row>
    <row r="394">
      <c r="N394" s="379"/>
    </row>
    <row r="395">
      <c r="N395" s="379"/>
    </row>
    <row r="396">
      <c r="N396" s="379"/>
    </row>
    <row r="397">
      <c r="N397" s="379"/>
    </row>
    <row r="398">
      <c r="N398" s="379"/>
    </row>
    <row r="399">
      <c r="N399" s="379"/>
    </row>
    <row r="400">
      <c r="N400" s="379"/>
    </row>
    <row r="401">
      <c r="N401" s="379"/>
    </row>
    <row r="402">
      <c r="N402" s="379"/>
    </row>
    <row r="403">
      <c r="N403" s="379"/>
    </row>
    <row r="404">
      <c r="N404" s="379"/>
    </row>
    <row r="405">
      <c r="N405" s="379"/>
    </row>
    <row r="406">
      <c r="N406" s="379"/>
    </row>
    <row r="407">
      <c r="N407" s="379"/>
    </row>
    <row r="408">
      <c r="N408" s="379"/>
    </row>
    <row r="409">
      <c r="N409" s="379"/>
    </row>
    <row r="410">
      <c r="N410" s="379"/>
    </row>
    <row r="411">
      <c r="N411" s="379"/>
    </row>
    <row r="412">
      <c r="N412" s="379"/>
    </row>
    <row r="413">
      <c r="N413" s="379"/>
    </row>
    <row r="414">
      <c r="N414" s="379"/>
    </row>
    <row r="415">
      <c r="N415" s="379"/>
    </row>
    <row r="416">
      <c r="N416" s="379"/>
    </row>
    <row r="417">
      <c r="N417" s="379"/>
    </row>
    <row r="418">
      <c r="N418" s="379"/>
    </row>
    <row r="419">
      <c r="N419" s="379"/>
    </row>
    <row r="420">
      <c r="N420" s="379"/>
    </row>
    <row r="421">
      <c r="N421" s="379"/>
    </row>
    <row r="422">
      <c r="N422" s="379"/>
    </row>
    <row r="423">
      <c r="N423" s="379"/>
    </row>
    <row r="424">
      <c r="N424" s="379"/>
    </row>
    <row r="425">
      <c r="N425" s="379"/>
    </row>
    <row r="426">
      <c r="N426" s="379"/>
    </row>
    <row r="427">
      <c r="N427" s="379"/>
    </row>
    <row r="428">
      <c r="N428" s="379"/>
    </row>
    <row r="429">
      <c r="N429" s="379"/>
    </row>
    <row r="430">
      <c r="N430" s="379"/>
    </row>
    <row r="431">
      <c r="N431" s="379"/>
    </row>
    <row r="432">
      <c r="N432" s="379"/>
    </row>
    <row r="433">
      <c r="N433" s="379"/>
    </row>
    <row r="434">
      <c r="N434" s="379"/>
    </row>
    <row r="435">
      <c r="N435" s="379"/>
    </row>
    <row r="436">
      <c r="N436" s="379"/>
    </row>
    <row r="437">
      <c r="N437" s="379"/>
    </row>
    <row r="438">
      <c r="N438" s="379"/>
    </row>
    <row r="439">
      <c r="N439" s="379"/>
    </row>
    <row r="440">
      <c r="N440" s="379"/>
    </row>
    <row r="441">
      <c r="N441" s="379"/>
    </row>
    <row r="442">
      <c r="N442" s="379"/>
    </row>
    <row r="443">
      <c r="N443" s="379"/>
    </row>
    <row r="444">
      <c r="N444" s="379"/>
    </row>
    <row r="445">
      <c r="N445" s="379"/>
    </row>
    <row r="446">
      <c r="N446" s="379"/>
    </row>
    <row r="447">
      <c r="N447" s="379"/>
    </row>
    <row r="448">
      <c r="N448" s="379"/>
    </row>
    <row r="449">
      <c r="N449" s="379"/>
    </row>
    <row r="450">
      <c r="N450" s="379"/>
    </row>
    <row r="451">
      <c r="N451" s="379"/>
    </row>
    <row r="452">
      <c r="N452" s="379"/>
    </row>
    <row r="453">
      <c r="N453" s="379"/>
    </row>
    <row r="454">
      <c r="N454" s="379"/>
    </row>
    <row r="455">
      <c r="N455" s="379"/>
    </row>
    <row r="456">
      <c r="N456" s="379"/>
    </row>
    <row r="457">
      <c r="N457" s="379"/>
    </row>
    <row r="458">
      <c r="N458" s="379"/>
    </row>
    <row r="459">
      <c r="N459" s="379"/>
    </row>
    <row r="460">
      <c r="N460" s="379"/>
    </row>
    <row r="461">
      <c r="N461" s="379"/>
    </row>
    <row r="462">
      <c r="N462" s="379"/>
    </row>
    <row r="463">
      <c r="N463" s="379"/>
    </row>
    <row r="464">
      <c r="N464" s="379"/>
    </row>
    <row r="465">
      <c r="N465" s="379"/>
    </row>
    <row r="466">
      <c r="N466" s="379"/>
    </row>
    <row r="467">
      <c r="N467" s="379"/>
    </row>
    <row r="468">
      <c r="N468" s="379"/>
    </row>
    <row r="469">
      <c r="N469" s="379"/>
    </row>
    <row r="470">
      <c r="N470" s="379"/>
    </row>
    <row r="471">
      <c r="N471" s="379"/>
    </row>
    <row r="472">
      <c r="N472" s="379"/>
    </row>
    <row r="473">
      <c r="N473" s="379"/>
    </row>
    <row r="474">
      <c r="N474" s="379"/>
    </row>
    <row r="475">
      <c r="N475" s="379"/>
    </row>
    <row r="476">
      <c r="N476" s="379"/>
    </row>
    <row r="477">
      <c r="N477" s="379"/>
    </row>
    <row r="478">
      <c r="N478" s="379"/>
    </row>
    <row r="479">
      <c r="N479" s="379"/>
    </row>
    <row r="480">
      <c r="N480" s="379"/>
    </row>
    <row r="481">
      <c r="N481" s="379"/>
    </row>
    <row r="482">
      <c r="N482" s="379"/>
    </row>
    <row r="483">
      <c r="N483" s="379"/>
    </row>
    <row r="484">
      <c r="N484" s="379"/>
    </row>
    <row r="485">
      <c r="N485" s="379"/>
    </row>
    <row r="486">
      <c r="N486" s="379"/>
    </row>
    <row r="487">
      <c r="N487" s="379"/>
    </row>
    <row r="488">
      <c r="N488" s="379"/>
    </row>
    <row r="489">
      <c r="N489" s="379"/>
    </row>
    <row r="490">
      <c r="N490" s="379"/>
    </row>
    <row r="491">
      <c r="N491" s="379"/>
    </row>
    <row r="492">
      <c r="N492" s="379"/>
    </row>
    <row r="493">
      <c r="N493" s="379"/>
    </row>
    <row r="494">
      <c r="N494" s="379"/>
    </row>
    <row r="495">
      <c r="N495" s="379"/>
    </row>
    <row r="496">
      <c r="N496" s="379"/>
    </row>
    <row r="497">
      <c r="N497" s="379"/>
    </row>
    <row r="498">
      <c r="N498" s="379"/>
    </row>
    <row r="499">
      <c r="N499" s="379"/>
    </row>
    <row r="500">
      <c r="N500" s="379"/>
    </row>
    <row r="501">
      <c r="N501" s="379"/>
    </row>
    <row r="502">
      <c r="N502" s="379"/>
    </row>
    <row r="503">
      <c r="N503" s="379"/>
    </row>
    <row r="504">
      <c r="N504" s="379"/>
    </row>
    <row r="505">
      <c r="N505" s="379"/>
    </row>
    <row r="506">
      <c r="N506" s="379"/>
    </row>
    <row r="507">
      <c r="N507" s="379"/>
    </row>
    <row r="508">
      <c r="N508" s="379"/>
    </row>
    <row r="509">
      <c r="N509" s="379"/>
    </row>
    <row r="510">
      <c r="N510" s="379"/>
    </row>
    <row r="511">
      <c r="N511" s="379"/>
    </row>
    <row r="512">
      <c r="N512" s="379"/>
    </row>
    <row r="513">
      <c r="N513" s="379"/>
    </row>
    <row r="514">
      <c r="N514" s="379"/>
    </row>
    <row r="515">
      <c r="N515" s="379"/>
    </row>
    <row r="516">
      <c r="N516" s="379"/>
    </row>
    <row r="517">
      <c r="N517" s="379"/>
    </row>
    <row r="518">
      <c r="N518" s="379"/>
    </row>
    <row r="519">
      <c r="N519" s="379"/>
    </row>
    <row r="520">
      <c r="N520" s="379"/>
    </row>
    <row r="521">
      <c r="N521" s="379"/>
    </row>
    <row r="522">
      <c r="N522" s="379"/>
    </row>
    <row r="523">
      <c r="N523" s="379"/>
    </row>
    <row r="524">
      <c r="N524" s="379"/>
    </row>
    <row r="525">
      <c r="N525" s="379"/>
    </row>
    <row r="526">
      <c r="N526" s="379"/>
    </row>
    <row r="527">
      <c r="N527" s="379"/>
    </row>
    <row r="528">
      <c r="N528" s="379"/>
    </row>
    <row r="529">
      <c r="N529" s="379"/>
    </row>
    <row r="530">
      <c r="N530" s="379"/>
    </row>
    <row r="531">
      <c r="N531" s="379"/>
    </row>
    <row r="532">
      <c r="N532" s="379"/>
    </row>
    <row r="533">
      <c r="N533" s="379"/>
    </row>
    <row r="534">
      <c r="N534" s="379"/>
    </row>
    <row r="535">
      <c r="N535" s="379"/>
    </row>
    <row r="536">
      <c r="N536" s="379"/>
    </row>
    <row r="537">
      <c r="N537" s="379"/>
    </row>
    <row r="538">
      <c r="N538" s="379"/>
    </row>
    <row r="539">
      <c r="N539" s="379"/>
    </row>
    <row r="540">
      <c r="N540" s="379"/>
    </row>
    <row r="541">
      <c r="N541" s="379"/>
    </row>
    <row r="542">
      <c r="N542" s="379"/>
    </row>
    <row r="543">
      <c r="N543" s="379"/>
    </row>
    <row r="544">
      <c r="N544" s="379"/>
    </row>
    <row r="545">
      <c r="N545" s="379"/>
    </row>
    <row r="546">
      <c r="N546" s="379"/>
    </row>
    <row r="547">
      <c r="N547" s="379"/>
    </row>
    <row r="548">
      <c r="N548" s="379"/>
    </row>
    <row r="549">
      <c r="N549" s="379"/>
    </row>
    <row r="550">
      <c r="N550" s="379"/>
    </row>
    <row r="551">
      <c r="N551" s="379"/>
    </row>
    <row r="552">
      <c r="N552" s="379"/>
    </row>
    <row r="553">
      <c r="N553" s="379"/>
    </row>
    <row r="554">
      <c r="N554" s="379"/>
    </row>
    <row r="555">
      <c r="N555" s="379"/>
    </row>
    <row r="556">
      <c r="N556" s="379"/>
    </row>
    <row r="557">
      <c r="N557" s="379"/>
    </row>
    <row r="558">
      <c r="N558" s="379"/>
    </row>
    <row r="559">
      <c r="N559" s="379"/>
    </row>
    <row r="560">
      <c r="N560" s="379"/>
    </row>
    <row r="561">
      <c r="N561" s="379"/>
    </row>
    <row r="562">
      <c r="N562" s="379"/>
    </row>
    <row r="563">
      <c r="N563" s="379"/>
    </row>
    <row r="564">
      <c r="N564" s="379"/>
    </row>
    <row r="565">
      <c r="N565" s="379"/>
    </row>
    <row r="566">
      <c r="N566" s="379"/>
    </row>
    <row r="567">
      <c r="N567" s="379"/>
    </row>
    <row r="568">
      <c r="N568" s="379"/>
    </row>
    <row r="569">
      <c r="N569" s="379"/>
    </row>
    <row r="570">
      <c r="N570" s="379"/>
    </row>
    <row r="571">
      <c r="N571" s="379"/>
    </row>
    <row r="572">
      <c r="N572" s="379"/>
    </row>
    <row r="573">
      <c r="N573" s="379"/>
    </row>
    <row r="574">
      <c r="N574" s="379"/>
    </row>
    <row r="575">
      <c r="N575" s="379"/>
    </row>
    <row r="576">
      <c r="N576" s="379"/>
    </row>
    <row r="577">
      <c r="N577" s="379"/>
    </row>
    <row r="578">
      <c r="N578" s="379"/>
    </row>
    <row r="579">
      <c r="N579" s="379"/>
    </row>
    <row r="580">
      <c r="N580" s="379"/>
    </row>
    <row r="581">
      <c r="N581" s="379"/>
    </row>
    <row r="582">
      <c r="N582" s="379"/>
    </row>
    <row r="583">
      <c r="N583" s="379"/>
    </row>
    <row r="584">
      <c r="N584" s="379"/>
    </row>
    <row r="585">
      <c r="N585" s="379"/>
    </row>
    <row r="586">
      <c r="N586" s="379"/>
    </row>
    <row r="587">
      <c r="N587" s="379"/>
    </row>
    <row r="588">
      <c r="N588" s="379"/>
    </row>
    <row r="589">
      <c r="N589" s="379"/>
    </row>
    <row r="590">
      <c r="N590" s="379"/>
    </row>
    <row r="591">
      <c r="N591" s="379"/>
    </row>
    <row r="592">
      <c r="N592" s="379"/>
    </row>
    <row r="593">
      <c r="N593" s="379"/>
    </row>
    <row r="594">
      <c r="N594" s="379"/>
    </row>
    <row r="595">
      <c r="N595" s="379"/>
    </row>
    <row r="596">
      <c r="N596" s="379"/>
    </row>
    <row r="597">
      <c r="N597" s="379"/>
    </row>
    <row r="598">
      <c r="N598" s="379"/>
    </row>
    <row r="599">
      <c r="N599" s="379"/>
    </row>
    <row r="600">
      <c r="N600" s="379"/>
    </row>
    <row r="601">
      <c r="N601" s="379"/>
    </row>
    <row r="602">
      <c r="N602" s="379"/>
    </row>
    <row r="603">
      <c r="N603" s="379"/>
    </row>
    <row r="604">
      <c r="N604" s="379"/>
    </row>
    <row r="605">
      <c r="N605" s="379"/>
    </row>
    <row r="606">
      <c r="N606" s="379"/>
    </row>
    <row r="607">
      <c r="N607" s="379"/>
    </row>
    <row r="608">
      <c r="N608" s="379"/>
    </row>
    <row r="609">
      <c r="N609" s="379"/>
    </row>
    <row r="610">
      <c r="N610" s="379"/>
    </row>
    <row r="611">
      <c r="N611" s="379"/>
    </row>
    <row r="612">
      <c r="N612" s="379"/>
    </row>
    <row r="613">
      <c r="N613" s="379"/>
    </row>
    <row r="614">
      <c r="N614" s="379"/>
    </row>
    <row r="615">
      <c r="N615" s="379"/>
    </row>
    <row r="616">
      <c r="N616" s="379"/>
    </row>
    <row r="617">
      <c r="N617" s="379"/>
    </row>
    <row r="618">
      <c r="N618" s="379"/>
    </row>
    <row r="619">
      <c r="N619" s="379"/>
    </row>
    <row r="620">
      <c r="N620" s="379"/>
    </row>
    <row r="621">
      <c r="N621" s="379"/>
    </row>
    <row r="622">
      <c r="N622" s="379"/>
    </row>
    <row r="623">
      <c r="N623" s="379"/>
    </row>
    <row r="624">
      <c r="N624" s="379"/>
    </row>
    <row r="625">
      <c r="N625" s="379"/>
    </row>
    <row r="626">
      <c r="N626" s="379"/>
    </row>
    <row r="627">
      <c r="N627" s="379"/>
    </row>
    <row r="628">
      <c r="N628" s="379"/>
    </row>
    <row r="629">
      <c r="N629" s="379"/>
    </row>
    <row r="630">
      <c r="N630" s="379"/>
    </row>
    <row r="631">
      <c r="N631" s="379"/>
    </row>
    <row r="632">
      <c r="N632" s="379"/>
    </row>
    <row r="633">
      <c r="N633" s="379"/>
    </row>
    <row r="634">
      <c r="N634" s="379"/>
    </row>
    <row r="635">
      <c r="N635" s="379"/>
    </row>
    <row r="636">
      <c r="N636" s="379"/>
    </row>
    <row r="637">
      <c r="N637" s="379"/>
    </row>
    <row r="638">
      <c r="N638" s="379"/>
    </row>
    <row r="639">
      <c r="N639" s="379"/>
    </row>
    <row r="640">
      <c r="N640" s="379"/>
    </row>
    <row r="641">
      <c r="N641" s="379"/>
    </row>
    <row r="642">
      <c r="N642" s="379"/>
    </row>
    <row r="643">
      <c r="N643" s="379"/>
    </row>
    <row r="644">
      <c r="N644" s="379"/>
    </row>
    <row r="645">
      <c r="N645" s="379"/>
    </row>
    <row r="646">
      <c r="N646" s="379"/>
    </row>
    <row r="647">
      <c r="N647" s="379"/>
    </row>
    <row r="648">
      <c r="N648" s="379"/>
    </row>
    <row r="649">
      <c r="N649" s="379"/>
    </row>
    <row r="650">
      <c r="N650" s="379"/>
    </row>
    <row r="651">
      <c r="N651" s="379"/>
    </row>
    <row r="652">
      <c r="N652" s="379"/>
    </row>
    <row r="653">
      <c r="N653" s="379"/>
    </row>
    <row r="654">
      <c r="N654" s="379"/>
    </row>
    <row r="655">
      <c r="N655" s="379"/>
    </row>
    <row r="656">
      <c r="N656" s="379"/>
    </row>
    <row r="657">
      <c r="N657" s="379"/>
    </row>
    <row r="658">
      <c r="N658" s="379"/>
    </row>
    <row r="659">
      <c r="N659" s="379"/>
    </row>
    <row r="660">
      <c r="N660" s="379"/>
    </row>
    <row r="661">
      <c r="N661" s="379"/>
    </row>
    <row r="662">
      <c r="N662" s="379"/>
    </row>
    <row r="663">
      <c r="N663" s="379"/>
    </row>
    <row r="664">
      <c r="N664" s="379"/>
    </row>
    <row r="665">
      <c r="N665" s="379"/>
    </row>
    <row r="666">
      <c r="N666" s="379"/>
    </row>
    <row r="667">
      <c r="N667" s="379"/>
    </row>
    <row r="668">
      <c r="N668" s="379"/>
    </row>
    <row r="669">
      <c r="N669" s="379"/>
    </row>
    <row r="670">
      <c r="N670" s="379"/>
    </row>
    <row r="671">
      <c r="N671" s="379"/>
    </row>
    <row r="672">
      <c r="N672" s="379"/>
    </row>
    <row r="673">
      <c r="N673" s="379"/>
    </row>
    <row r="674">
      <c r="N674" s="379"/>
    </row>
    <row r="675">
      <c r="N675" s="379"/>
    </row>
    <row r="676">
      <c r="N676" s="379"/>
    </row>
    <row r="677">
      <c r="N677" s="379"/>
    </row>
    <row r="678">
      <c r="N678" s="379"/>
    </row>
    <row r="679">
      <c r="N679" s="379"/>
    </row>
    <row r="680">
      <c r="N680" s="379"/>
    </row>
    <row r="681">
      <c r="N681" s="379"/>
    </row>
    <row r="682">
      <c r="N682" s="379"/>
    </row>
    <row r="683">
      <c r="N683" s="379"/>
    </row>
    <row r="684">
      <c r="N684" s="379"/>
    </row>
    <row r="685">
      <c r="N685" s="379"/>
    </row>
    <row r="686">
      <c r="N686" s="379"/>
    </row>
    <row r="687">
      <c r="N687" s="379"/>
    </row>
    <row r="688">
      <c r="N688" s="379"/>
    </row>
    <row r="689">
      <c r="N689" s="379"/>
    </row>
    <row r="690">
      <c r="N690" s="379"/>
    </row>
    <row r="691">
      <c r="N691" s="379"/>
    </row>
    <row r="692">
      <c r="N692" s="379"/>
    </row>
    <row r="693">
      <c r="N693" s="379"/>
    </row>
    <row r="694">
      <c r="N694" s="379"/>
    </row>
    <row r="695">
      <c r="N695" s="379"/>
    </row>
    <row r="696">
      <c r="N696" s="379"/>
    </row>
    <row r="697">
      <c r="N697" s="379"/>
    </row>
    <row r="698">
      <c r="N698" s="379"/>
    </row>
    <row r="699">
      <c r="N699" s="379"/>
    </row>
    <row r="700">
      <c r="N700" s="379"/>
    </row>
    <row r="701">
      <c r="N701" s="379"/>
    </row>
    <row r="702">
      <c r="N702" s="379"/>
    </row>
    <row r="703">
      <c r="N703" s="379"/>
    </row>
    <row r="704">
      <c r="N704" s="379"/>
    </row>
    <row r="705">
      <c r="N705" s="379"/>
    </row>
    <row r="706">
      <c r="N706" s="379"/>
    </row>
    <row r="707">
      <c r="N707" s="379"/>
    </row>
    <row r="708">
      <c r="N708" s="379"/>
    </row>
    <row r="709">
      <c r="N709" s="379"/>
    </row>
    <row r="710">
      <c r="N710" s="379"/>
    </row>
    <row r="711">
      <c r="N711" s="379"/>
    </row>
    <row r="712">
      <c r="N712" s="379"/>
    </row>
    <row r="713">
      <c r="N713" s="379"/>
    </row>
    <row r="714">
      <c r="N714" s="379"/>
    </row>
    <row r="715">
      <c r="N715" s="379"/>
    </row>
    <row r="716">
      <c r="N716" s="379"/>
    </row>
    <row r="717">
      <c r="N717" s="379"/>
    </row>
    <row r="718">
      <c r="N718" s="379"/>
    </row>
    <row r="719">
      <c r="N719" s="379"/>
    </row>
    <row r="720">
      <c r="N720" s="379"/>
    </row>
    <row r="721">
      <c r="N721" s="379"/>
    </row>
    <row r="722">
      <c r="N722" s="379"/>
    </row>
    <row r="723">
      <c r="N723" s="379"/>
    </row>
    <row r="724">
      <c r="N724" s="379"/>
    </row>
    <row r="725">
      <c r="N725" s="379"/>
    </row>
    <row r="726">
      <c r="N726" s="379"/>
    </row>
    <row r="727">
      <c r="N727" s="379"/>
    </row>
    <row r="728">
      <c r="N728" s="379"/>
    </row>
    <row r="729">
      <c r="N729" s="379"/>
    </row>
    <row r="730">
      <c r="N730" s="379"/>
    </row>
    <row r="731">
      <c r="N731" s="379"/>
    </row>
    <row r="732">
      <c r="N732" s="379"/>
    </row>
    <row r="733">
      <c r="N733" s="379"/>
    </row>
    <row r="734">
      <c r="N734" s="379"/>
    </row>
    <row r="735">
      <c r="N735" s="379"/>
    </row>
    <row r="736">
      <c r="N736" s="379"/>
    </row>
    <row r="737">
      <c r="N737" s="379"/>
    </row>
    <row r="738">
      <c r="N738" s="379"/>
    </row>
    <row r="739">
      <c r="N739" s="379"/>
    </row>
    <row r="740">
      <c r="N740" s="379"/>
    </row>
    <row r="741">
      <c r="N741" s="379"/>
    </row>
    <row r="742">
      <c r="N742" s="379"/>
    </row>
    <row r="743">
      <c r="N743" s="379"/>
    </row>
    <row r="744">
      <c r="N744" s="379"/>
    </row>
    <row r="745">
      <c r="N745" s="379"/>
    </row>
    <row r="746">
      <c r="N746" s="379"/>
    </row>
    <row r="747">
      <c r="N747" s="379"/>
    </row>
    <row r="748">
      <c r="N748" s="379"/>
    </row>
    <row r="749">
      <c r="N749" s="379"/>
    </row>
    <row r="750">
      <c r="N750" s="379"/>
    </row>
    <row r="751">
      <c r="N751" s="379"/>
    </row>
    <row r="752">
      <c r="N752" s="379"/>
    </row>
    <row r="753">
      <c r="N753" s="379"/>
    </row>
    <row r="754">
      <c r="N754" s="379"/>
    </row>
    <row r="755">
      <c r="N755" s="379"/>
    </row>
    <row r="756">
      <c r="N756" s="379"/>
    </row>
    <row r="757">
      <c r="N757" s="379"/>
    </row>
    <row r="758">
      <c r="N758" s="379"/>
    </row>
    <row r="759">
      <c r="N759" s="379"/>
    </row>
    <row r="760">
      <c r="N760" s="379"/>
    </row>
    <row r="761">
      <c r="N761" s="379"/>
    </row>
    <row r="762">
      <c r="N762" s="379"/>
    </row>
    <row r="763">
      <c r="N763" s="379"/>
    </row>
    <row r="764">
      <c r="N764" s="379"/>
    </row>
    <row r="765">
      <c r="N765" s="379"/>
    </row>
    <row r="766">
      <c r="N766" s="379"/>
    </row>
    <row r="767">
      <c r="N767" s="379"/>
    </row>
    <row r="768">
      <c r="N768" s="379"/>
    </row>
    <row r="769">
      <c r="N769" s="379"/>
    </row>
    <row r="770">
      <c r="N770" s="379"/>
    </row>
    <row r="771">
      <c r="N771" s="379"/>
    </row>
    <row r="772">
      <c r="N772" s="379"/>
    </row>
    <row r="773">
      <c r="N773" s="379"/>
    </row>
    <row r="774">
      <c r="N774" s="379"/>
    </row>
    <row r="775">
      <c r="N775" s="379"/>
    </row>
    <row r="776">
      <c r="N776" s="379"/>
    </row>
    <row r="777">
      <c r="N777" s="379"/>
    </row>
    <row r="778">
      <c r="N778" s="379"/>
    </row>
    <row r="779">
      <c r="N779" s="379"/>
    </row>
    <row r="780">
      <c r="N780" s="379"/>
    </row>
    <row r="781">
      <c r="N781" s="379"/>
    </row>
    <row r="782">
      <c r="N782" s="379"/>
    </row>
    <row r="783">
      <c r="N783" s="379"/>
    </row>
    <row r="784">
      <c r="N784" s="379"/>
    </row>
    <row r="785">
      <c r="N785" s="379"/>
    </row>
    <row r="786">
      <c r="N786" s="379"/>
    </row>
    <row r="787">
      <c r="N787" s="379"/>
    </row>
    <row r="788">
      <c r="N788" s="379"/>
    </row>
    <row r="789">
      <c r="N789" s="379"/>
    </row>
    <row r="790">
      <c r="N790" s="379"/>
    </row>
    <row r="791">
      <c r="N791" s="379"/>
    </row>
    <row r="792">
      <c r="N792" s="379"/>
    </row>
    <row r="793">
      <c r="N793" s="379"/>
    </row>
    <row r="794">
      <c r="N794" s="379"/>
    </row>
    <row r="795">
      <c r="N795" s="379"/>
    </row>
    <row r="796">
      <c r="N796" s="379"/>
    </row>
    <row r="797">
      <c r="N797" s="379"/>
    </row>
    <row r="798">
      <c r="N798" s="379"/>
    </row>
    <row r="799">
      <c r="N799" s="379"/>
    </row>
    <row r="800">
      <c r="N800" s="379"/>
    </row>
    <row r="801">
      <c r="N801" s="379"/>
    </row>
    <row r="802">
      <c r="N802" s="379"/>
    </row>
    <row r="803">
      <c r="N803" s="379"/>
    </row>
    <row r="804">
      <c r="N804" s="379"/>
    </row>
    <row r="805">
      <c r="N805" s="379"/>
    </row>
    <row r="806">
      <c r="N806" s="379"/>
    </row>
    <row r="807">
      <c r="N807" s="379"/>
    </row>
    <row r="808">
      <c r="N808" s="379"/>
    </row>
    <row r="809">
      <c r="N809" s="379"/>
    </row>
    <row r="810">
      <c r="N810" s="379"/>
    </row>
    <row r="811">
      <c r="N811" s="379"/>
    </row>
    <row r="812">
      <c r="N812" s="379"/>
    </row>
    <row r="813">
      <c r="N813" s="379"/>
    </row>
    <row r="814">
      <c r="N814" s="379"/>
    </row>
    <row r="815">
      <c r="N815" s="379"/>
    </row>
    <row r="816">
      <c r="N816" s="379"/>
    </row>
    <row r="817">
      <c r="N817" s="379"/>
    </row>
    <row r="818">
      <c r="N818" s="379"/>
    </row>
    <row r="819">
      <c r="N819" s="379"/>
    </row>
    <row r="820">
      <c r="N820" s="379"/>
    </row>
    <row r="821">
      <c r="N821" s="379"/>
    </row>
    <row r="822">
      <c r="N822" s="379"/>
    </row>
    <row r="823">
      <c r="N823" s="379"/>
    </row>
    <row r="824">
      <c r="N824" s="379"/>
    </row>
    <row r="825">
      <c r="N825" s="379"/>
    </row>
    <row r="826">
      <c r="N826" s="379"/>
    </row>
    <row r="827">
      <c r="N827" s="379"/>
    </row>
    <row r="828">
      <c r="N828" s="379"/>
    </row>
    <row r="829">
      <c r="N829" s="379"/>
    </row>
    <row r="830">
      <c r="N830" s="379"/>
    </row>
    <row r="831">
      <c r="N831" s="379"/>
    </row>
    <row r="832">
      <c r="N832" s="379"/>
    </row>
    <row r="833">
      <c r="N833" s="379"/>
    </row>
    <row r="834">
      <c r="N834" s="379"/>
    </row>
    <row r="835">
      <c r="N835" s="379"/>
    </row>
    <row r="836">
      <c r="N836" s="379"/>
    </row>
    <row r="837">
      <c r="N837" s="379"/>
    </row>
    <row r="838">
      <c r="N838" s="379"/>
    </row>
    <row r="839">
      <c r="N839" s="379"/>
    </row>
    <row r="840">
      <c r="N840" s="379"/>
    </row>
    <row r="841">
      <c r="N841" s="379"/>
    </row>
    <row r="842">
      <c r="N842" s="379"/>
    </row>
    <row r="843">
      <c r="N843" s="379"/>
    </row>
    <row r="844">
      <c r="N844" s="379"/>
    </row>
    <row r="845">
      <c r="N845" s="379"/>
    </row>
    <row r="846">
      <c r="N846" s="379"/>
    </row>
    <row r="847">
      <c r="N847" s="379"/>
    </row>
    <row r="848">
      <c r="N848" s="379"/>
    </row>
    <row r="849">
      <c r="N849" s="379"/>
    </row>
    <row r="850">
      <c r="N850" s="379"/>
    </row>
    <row r="851">
      <c r="N851" s="379"/>
    </row>
    <row r="852">
      <c r="N852" s="379"/>
    </row>
    <row r="853">
      <c r="N853" s="379"/>
    </row>
    <row r="854">
      <c r="N854" s="379"/>
    </row>
    <row r="855">
      <c r="N855" s="379"/>
    </row>
    <row r="856">
      <c r="N856" s="379"/>
    </row>
    <row r="857">
      <c r="N857" s="379"/>
    </row>
    <row r="858">
      <c r="N858" s="379"/>
    </row>
    <row r="859">
      <c r="N859" s="379"/>
    </row>
    <row r="860">
      <c r="N860" s="379"/>
    </row>
    <row r="861">
      <c r="N861" s="379"/>
    </row>
    <row r="862">
      <c r="N862" s="379"/>
    </row>
    <row r="863">
      <c r="N863" s="379"/>
    </row>
    <row r="864">
      <c r="N864" s="379"/>
    </row>
    <row r="865">
      <c r="N865" s="379"/>
    </row>
    <row r="866">
      <c r="N866" s="379"/>
    </row>
    <row r="867">
      <c r="N867" s="379"/>
    </row>
    <row r="868">
      <c r="N868" s="379"/>
    </row>
    <row r="869">
      <c r="N869" s="379"/>
    </row>
    <row r="870">
      <c r="N870" s="379"/>
    </row>
    <row r="871">
      <c r="N871" s="379"/>
    </row>
    <row r="872">
      <c r="N872" s="379"/>
    </row>
    <row r="873">
      <c r="N873" s="379"/>
    </row>
    <row r="874">
      <c r="N874" s="379"/>
    </row>
    <row r="875">
      <c r="N875" s="379"/>
    </row>
    <row r="876">
      <c r="N876" s="379"/>
    </row>
    <row r="877">
      <c r="N877" s="379"/>
    </row>
    <row r="878">
      <c r="N878" s="379"/>
    </row>
    <row r="879">
      <c r="N879" s="379"/>
    </row>
    <row r="880">
      <c r="N880" s="379"/>
    </row>
    <row r="881">
      <c r="N881" s="379"/>
    </row>
    <row r="882">
      <c r="N882" s="379"/>
    </row>
    <row r="883">
      <c r="N883" s="379"/>
    </row>
    <row r="884">
      <c r="N884" s="379"/>
    </row>
    <row r="885">
      <c r="N885" s="379"/>
    </row>
    <row r="886">
      <c r="N886" s="379"/>
    </row>
    <row r="887">
      <c r="N887" s="379"/>
    </row>
    <row r="888">
      <c r="N888" s="379"/>
    </row>
    <row r="889">
      <c r="N889" s="379"/>
    </row>
    <row r="890">
      <c r="N890" s="379"/>
    </row>
    <row r="891">
      <c r="N891" s="379"/>
    </row>
    <row r="892">
      <c r="N892" s="379"/>
    </row>
    <row r="893">
      <c r="N893" s="379"/>
    </row>
    <row r="894">
      <c r="N894" s="379"/>
    </row>
    <row r="895">
      <c r="N895" s="379"/>
    </row>
    <row r="896">
      <c r="N896" s="379"/>
    </row>
    <row r="897">
      <c r="N897" s="379"/>
    </row>
    <row r="898">
      <c r="N898" s="379"/>
    </row>
    <row r="899">
      <c r="N899" s="379"/>
    </row>
    <row r="900">
      <c r="N900" s="379"/>
    </row>
    <row r="901">
      <c r="N901" s="379"/>
    </row>
    <row r="902">
      <c r="N902" s="379"/>
    </row>
    <row r="903">
      <c r="N903" s="379"/>
    </row>
    <row r="904">
      <c r="N904" s="379"/>
    </row>
    <row r="905">
      <c r="N905" s="379"/>
    </row>
    <row r="906">
      <c r="N906" s="379"/>
    </row>
    <row r="907">
      <c r="N907" s="379"/>
    </row>
    <row r="908">
      <c r="N908" s="379"/>
    </row>
    <row r="909">
      <c r="N909" s="379"/>
    </row>
    <row r="910">
      <c r="N910" s="379"/>
    </row>
    <row r="911">
      <c r="N911" s="379"/>
    </row>
    <row r="912">
      <c r="N912" s="379"/>
    </row>
    <row r="913">
      <c r="N913" s="379"/>
    </row>
    <row r="914">
      <c r="N914" s="379"/>
    </row>
    <row r="915">
      <c r="N915" s="379"/>
    </row>
    <row r="916">
      <c r="N916" s="379"/>
    </row>
    <row r="917">
      <c r="N917" s="379"/>
    </row>
    <row r="918">
      <c r="N918" s="379"/>
    </row>
    <row r="919">
      <c r="N919" s="379"/>
    </row>
    <row r="920">
      <c r="N920" s="379"/>
    </row>
    <row r="921">
      <c r="N921" s="379"/>
    </row>
    <row r="922">
      <c r="N922" s="379"/>
    </row>
    <row r="923">
      <c r="N923" s="379"/>
    </row>
    <row r="924">
      <c r="N924" s="379"/>
    </row>
    <row r="925">
      <c r="N925" s="379"/>
    </row>
    <row r="926">
      <c r="N926" s="379"/>
    </row>
    <row r="927">
      <c r="N927" s="379"/>
    </row>
    <row r="928">
      <c r="N928" s="379"/>
    </row>
    <row r="929">
      <c r="N929" s="379"/>
    </row>
    <row r="930">
      <c r="N930" s="379"/>
    </row>
    <row r="931">
      <c r="N931" s="379"/>
    </row>
    <row r="932">
      <c r="N932" s="379"/>
    </row>
    <row r="933">
      <c r="N933" s="379"/>
    </row>
    <row r="934">
      <c r="N934" s="379"/>
    </row>
    <row r="935">
      <c r="N935" s="379"/>
    </row>
    <row r="936">
      <c r="N936" s="379"/>
    </row>
    <row r="937">
      <c r="N937" s="379"/>
    </row>
    <row r="938">
      <c r="N938" s="379"/>
    </row>
    <row r="939">
      <c r="N939" s="379"/>
    </row>
    <row r="940">
      <c r="N940" s="379"/>
    </row>
    <row r="941">
      <c r="N941" s="379"/>
    </row>
    <row r="942">
      <c r="N942" s="379"/>
    </row>
    <row r="943">
      <c r="N943" s="379"/>
    </row>
    <row r="944">
      <c r="N944" s="379"/>
    </row>
    <row r="945">
      <c r="N945" s="379"/>
    </row>
    <row r="946">
      <c r="N946" s="379"/>
    </row>
    <row r="947">
      <c r="N947" s="379"/>
    </row>
    <row r="948">
      <c r="N948" s="379"/>
    </row>
    <row r="949">
      <c r="N949" s="379"/>
    </row>
    <row r="950">
      <c r="N950" s="379"/>
    </row>
    <row r="951">
      <c r="N951" s="379"/>
    </row>
    <row r="952">
      <c r="N952" s="379"/>
    </row>
    <row r="953">
      <c r="N953" s="379"/>
    </row>
    <row r="954">
      <c r="N954" s="379"/>
    </row>
    <row r="955">
      <c r="N955" s="379"/>
    </row>
    <row r="956">
      <c r="N956" s="379"/>
    </row>
    <row r="957">
      <c r="N957" s="379"/>
    </row>
    <row r="958">
      <c r="N958" s="379"/>
    </row>
    <row r="959">
      <c r="N959" s="379"/>
    </row>
    <row r="960">
      <c r="N960" s="379"/>
    </row>
    <row r="961">
      <c r="N961" s="379"/>
    </row>
    <row r="962">
      <c r="N962" s="379"/>
    </row>
    <row r="963">
      <c r="N963" s="379"/>
    </row>
    <row r="964">
      <c r="N964" s="379"/>
    </row>
    <row r="965">
      <c r="N965" s="379"/>
    </row>
    <row r="966">
      <c r="N966" s="379"/>
    </row>
    <row r="967">
      <c r="N967" s="379"/>
    </row>
    <row r="968">
      <c r="N968" s="379"/>
    </row>
    <row r="969">
      <c r="N969" s="379"/>
    </row>
    <row r="970">
      <c r="N970" s="379"/>
    </row>
    <row r="971">
      <c r="N971" s="379"/>
    </row>
    <row r="972">
      <c r="N972" s="379"/>
    </row>
    <row r="973">
      <c r="N973" s="379"/>
    </row>
    <row r="974">
      <c r="N974" s="379"/>
    </row>
    <row r="975">
      <c r="N975" s="379"/>
    </row>
    <row r="976">
      <c r="N976" s="379"/>
    </row>
    <row r="977">
      <c r="N977" s="379"/>
    </row>
    <row r="978">
      <c r="N978" s="379"/>
    </row>
    <row r="979">
      <c r="N979" s="379"/>
    </row>
    <row r="980">
      <c r="N980" s="379"/>
    </row>
    <row r="981">
      <c r="N981" s="379"/>
    </row>
    <row r="982">
      <c r="N982" s="379"/>
    </row>
    <row r="983">
      <c r="N983" s="379"/>
    </row>
    <row r="984">
      <c r="N984" s="379"/>
    </row>
    <row r="985">
      <c r="N985" s="379"/>
    </row>
    <row r="986">
      <c r="N986" s="379"/>
    </row>
    <row r="987">
      <c r="N987" s="379"/>
    </row>
    <row r="988">
      <c r="N988" s="379"/>
    </row>
    <row r="989">
      <c r="N989" s="379"/>
    </row>
    <row r="990">
      <c r="N990" s="379"/>
    </row>
    <row r="991">
      <c r="N991" s="379"/>
    </row>
    <row r="992">
      <c r="N992" s="379"/>
    </row>
    <row r="993">
      <c r="N993" s="379"/>
    </row>
    <row r="994">
      <c r="N994" s="379"/>
    </row>
    <row r="995">
      <c r="N995" s="379"/>
    </row>
    <row r="996">
      <c r="N996" s="379"/>
    </row>
    <row r="997">
      <c r="N997" s="379"/>
    </row>
    <row r="998">
      <c r="N998" s="379"/>
    </row>
    <row r="999">
      <c r="N999" s="379"/>
    </row>
    <row r="1000">
      <c r="N1000" s="379"/>
    </row>
    <row r="1001">
      <c r="N1001" s="379"/>
    </row>
    <row r="1002">
      <c r="N1002" s="379"/>
    </row>
    <row r="1003">
      <c r="N1003" s="379"/>
    </row>
    <row r="1004">
      <c r="N1004" s="379"/>
    </row>
    <row r="1005">
      <c r="N1005" s="379"/>
    </row>
    <row r="1006">
      <c r="N1006" s="379"/>
    </row>
    <row r="1007">
      <c r="N1007" s="379"/>
    </row>
    <row r="1008">
      <c r="N1008" s="379"/>
    </row>
  </sheetData>
  <mergeCells count="17">
    <mergeCell ref="D1:E1"/>
    <mergeCell ref="H1:I1"/>
    <mergeCell ref="T1:U1"/>
    <mergeCell ref="H7:I7"/>
    <mergeCell ref="T7:U7"/>
    <mergeCell ref="H16:I16"/>
    <mergeCell ref="T16:U16"/>
    <mergeCell ref="D36:E36"/>
    <mergeCell ref="H36:I36"/>
    <mergeCell ref="T36:U36"/>
    <mergeCell ref="D16:E16"/>
    <mergeCell ref="D24:E24"/>
    <mergeCell ref="H24:I24"/>
    <mergeCell ref="T24:U24"/>
    <mergeCell ref="X24:Y24"/>
    <mergeCell ref="H31:I31"/>
    <mergeCell ref="T31:U31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1.75"/>
  </cols>
  <sheetData>
    <row r="1">
      <c r="A1" s="337" t="s">
        <v>495</v>
      </c>
      <c r="B1" s="386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15</v>
      </c>
      <c r="I1" s="337" t="s">
        <v>6</v>
      </c>
      <c r="J1" s="337" t="s">
        <v>187</v>
      </c>
      <c r="K1" s="337" t="s">
        <v>188</v>
      </c>
      <c r="L1" s="337" t="s">
        <v>167</v>
      </c>
    </row>
    <row r="2">
      <c r="A2" s="258">
        <v>44941.0</v>
      </c>
      <c r="B2" s="153" t="s">
        <v>123</v>
      </c>
      <c r="C2" s="153" t="s">
        <v>23</v>
      </c>
      <c r="D2" s="259" t="s">
        <v>174</v>
      </c>
      <c r="E2" s="258">
        <v>44942.0</v>
      </c>
      <c r="F2" s="238">
        <v>0.0625</v>
      </c>
      <c r="G2" s="238">
        <v>0.2916666666666667</v>
      </c>
      <c r="H2" s="236">
        <v>5.5</v>
      </c>
      <c r="I2" s="236">
        <v>0.0</v>
      </c>
      <c r="J2" s="236">
        <v>1.0</v>
      </c>
      <c r="K2" s="236">
        <v>4.5</v>
      </c>
      <c r="L2" s="153"/>
    </row>
    <row r="3">
      <c r="A3" s="258">
        <v>44941.0</v>
      </c>
      <c r="B3" s="153" t="s">
        <v>501</v>
      </c>
      <c r="C3" s="153" t="s">
        <v>23</v>
      </c>
      <c r="D3" s="259" t="s">
        <v>174</v>
      </c>
      <c r="E3" s="258">
        <v>44942.0</v>
      </c>
      <c r="F3" s="238">
        <v>0.2916666666666667</v>
      </c>
      <c r="G3" s="238">
        <v>0.5</v>
      </c>
      <c r="H3" s="236">
        <v>5.0</v>
      </c>
      <c r="I3" s="236">
        <v>0.0</v>
      </c>
      <c r="J3" s="236">
        <v>5.0</v>
      </c>
      <c r="K3" s="236">
        <v>0.0</v>
      </c>
      <c r="L3" s="153"/>
    </row>
    <row r="4">
      <c r="A4" s="258">
        <v>44941.0</v>
      </c>
      <c r="B4" s="153" t="s">
        <v>50</v>
      </c>
      <c r="C4" s="153" t="s">
        <v>49</v>
      </c>
      <c r="D4" s="259" t="s">
        <v>174</v>
      </c>
      <c r="E4" s="258">
        <v>44942.0</v>
      </c>
      <c r="F4" s="238">
        <v>0.20833333333333334</v>
      </c>
      <c r="G4" s="238">
        <v>0.4166666666666667</v>
      </c>
      <c r="H4" s="236">
        <v>5.0</v>
      </c>
      <c r="I4" s="236">
        <v>0.0</v>
      </c>
      <c r="J4" s="236">
        <v>4.0</v>
      </c>
      <c r="K4" s="236">
        <v>1.0</v>
      </c>
      <c r="L4" s="153"/>
    </row>
    <row r="5">
      <c r="A5" s="258">
        <v>44941.0</v>
      </c>
      <c r="B5" s="153" t="s">
        <v>69</v>
      </c>
      <c r="C5" s="153" t="s">
        <v>23</v>
      </c>
      <c r="D5" s="259" t="s">
        <v>174</v>
      </c>
      <c r="E5" s="258">
        <v>44942.0</v>
      </c>
      <c r="F5" s="283">
        <v>0.0</v>
      </c>
      <c r="G5" s="283">
        <v>0.0</v>
      </c>
      <c r="H5" s="283">
        <v>0.0</v>
      </c>
      <c r="I5" s="283">
        <v>0.0</v>
      </c>
      <c r="J5" s="283">
        <v>0.0</v>
      </c>
      <c r="K5" s="283">
        <v>0.0</v>
      </c>
      <c r="L5" s="153" t="s">
        <v>25</v>
      </c>
    </row>
    <row r="6">
      <c r="A6" s="258">
        <v>44941.0</v>
      </c>
      <c r="B6" s="153" t="s">
        <v>45</v>
      </c>
      <c r="C6" s="153" t="s">
        <v>1</v>
      </c>
      <c r="D6" s="259" t="s">
        <v>174</v>
      </c>
      <c r="E6" s="258">
        <v>44942.0</v>
      </c>
      <c r="F6" s="238">
        <v>0.0</v>
      </c>
      <c r="G6" s="238">
        <v>0.0</v>
      </c>
      <c r="H6" s="236">
        <v>0.0</v>
      </c>
      <c r="I6" s="236">
        <v>0.0</v>
      </c>
      <c r="J6" s="236">
        <v>0.0</v>
      </c>
      <c r="K6" s="236">
        <v>0.0</v>
      </c>
      <c r="L6" s="153" t="s">
        <v>25</v>
      </c>
    </row>
    <row r="7">
      <c r="A7" s="258">
        <v>44941.0</v>
      </c>
      <c r="B7" s="153" t="s">
        <v>97</v>
      </c>
      <c r="C7" s="153" t="s">
        <v>31</v>
      </c>
      <c r="D7" s="259" t="s">
        <v>174</v>
      </c>
      <c r="E7" s="258">
        <v>44942.0</v>
      </c>
      <c r="F7" s="238">
        <v>0.25</v>
      </c>
      <c r="G7" s="238">
        <v>0.5416666666666666</v>
      </c>
      <c r="H7" s="236">
        <v>7.0</v>
      </c>
      <c r="I7" s="236">
        <v>0.0</v>
      </c>
      <c r="J7" s="236">
        <v>7.0</v>
      </c>
      <c r="K7" s="236">
        <v>0.0</v>
      </c>
      <c r="L7" s="153"/>
    </row>
    <row r="8">
      <c r="A8" s="258">
        <v>44941.0</v>
      </c>
      <c r="B8" s="153" t="s">
        <v>82</v>
      </c>
      <c r="C8" s="153" t="s">
        <v>31</v>
      </c>
      <c r="D8" s="259" t="s">
        <v>174</v>
      </c>
      <c r="E8" s="258">
        <v>44942.0</v>
      </c>
      <c r="F8" s="238">
        <v>0.25</v>
      </c>
      <c r="G8" s="238">
        <v>0.5416666666666666</v>
      </c>
      <c r="H8" s="236">
        <v>7.0</v>
      </c>
      <c r="I8" s="236">
        <v>0.0</v>
      </c>
      <c r="J8" s="236">
        <v>7.0</v>
      </c>
      <c r="K8" s="236">
        <v>0.0</v>
      </c>
      <c r="L8" s="153"/>
    </row>
    <row r="9">
      <c r="A9" s="258">
        <v>44941.0</v>
      </c>
      <c r="B9" s="153" t="s">
        <v>403</v>
      </c>
      <c r="C9" s="153" t="s">
        <v>31</v>
      </c>
      <c r="D9" s="259" t="s">
        <v>174</v>
      </c>
      <c r="E9" s="258">
        <v>44942.0</v>
      </c>
      <c r="F9" s="283">
        <v>0.0</v>
      </c>
      <c r="G9" s="283">
        <v>0.0</v>
      </c>
      <c r="H9" s="283">
        <v>0.0</v>
      </c>
      <c r="I9" s="283">
        <v>0.0</v>
      </c>
      <c r="J9" s="283">
        <v>0.0</v>
      </c>
      <c r="K9" s="283">
        <v>0.0</v>
      </c>
      <c r="L9" s="153" t="s">
        <v>25</v>
      </c>
    </row>
    <row r="10">
      <c r="A10" s="258">
        <v>44942.0</v>
      </c>
      <c r="B10" s="68" t="s">
        <v>54</v>
      </c>
      <c r="C10" s="153" t="s">
        <v>31</v>
      </c>
      <c r="D10" s="259" t="s">
        <v>174</v>
      </c>
      <c r="E10" s="258">
        <v>44942.0</v>
      </c>
      <c r="F10" s="237">
        <v>0.9583333333333334</v>
      </c>
      <c r="G10" s="237">
        <v>0.25</v>
      </c>
      <c r="H10" s="68">
        <v>7.0</v>
      </c>
      <c r="I10" s="68">
        <v>0.0</v>
      </c>
      <c r="J10" s="68">
        <v>0.0</v>
      </c>
      <c r="K10" s="68">
        <v>7.0</v>
      </c>
    </row>
    <row r="11">
      <c r="A11" s="258">
        <v>44942.0</v>
      </c>
      <c r="B11" s="68" t="s">
        <v>18</v>
      </c>
      <c r="C11" s="152" t="s">
        <v>1</v>
      </c>
      <c r="D11" s="259" t="s">
        <v>174</v>
      </c>
      <c r="E11" s="258">
        <v>44942.0</v>
      </c>
      <c r="F11" s="237">
        <v>0.9791666666666666</v>
      </c>
      <c r="G11" s="237">
        <v>0.16666666666666666</v>
      </c>
      <c r="H11" s="68">
        <v>4.5</v>
      </c>
      <c r="I11" s="68">
        <v>0.0</v>
      </c>
      <c r="J11" s="68">
        <v>0.0</v>
      </c>
      <c r="K11" s="68">
        <v>4.5</v>
      </c>
    </row>
    <row r="12">
      <c r="A12" s="258">
        <v>44942.0</v>
      </c>
      <c r="B12" s="68" t="s">
        <v>52</v>
      </c>
      <c r="C12" s="153" t="s">
        <v>31</v>
      </c>
      <c r="D12" s="259" t="s">
        <v>174</v>
      </c>
      <c r="E12" s="258">
        <v>44942.0</v>
      </c>
      <c r="F12" s="237">
        <v>0.9791666666666666</v>
      </c>
      <c r="G12" s="237">
        <v>0.0625</v>
      </c>
      <c r="H12" s="152">
        <v>2.0</v>
      </c>
      <c r="I12" s="152">
        <v>0.0</v>
      </c>
      <c r="J12" s="152">
        <v>0.0</v>
      </c>
      <c r="K12" s="152">
        <v>2.0</v>
      </c>
    </row>
    <row r="13">
      <c r="A13" s="258">
        <v>44942.0</v>
      </c>
      <c r="B13" s="68" t="s">
        <v>52</v>
      </c>
      <c r="C13" s="68" t="s">
        <v>23</v>
      </c>
      <c r="D13" s="259" t="s">
        <v>175</v>
      </c>
      <c r="E13" s="258">
        <v>44943.0</v>
      </c>
      <c r="F13" s="237">
        <v>0.0625</v>
      </c>
      <c r="G13" s="238">
        <v>0.2916666666666667</v>
      </c>
      <c r="H13" s="68">
        <v>5.5</v>
      </c>
      <c r="I13" s="68">
        <v>0.0</v>
      </c>
      <c r="J13" s="68">
        <v>1.0</v>
      </c>
      <c r="K13" s="68">
        <v>4.5</v>
      </c>
    </row>
    <row r="14">
      <c r="A14" s="258">
        <v>44942.0</v>
      </c>
      <c r="B14" s="68" t="s">
        <v>88</v>
      </c>
      <c r="C14" s="153" t="s">
        <v>31</v>
      </c>
      <c r="D14" s="259" t="s">
        <v>175</v>
      </c>
      <c r="E14" s="258">
        <v>44943.0</v>
      </c>
      <c r="F14" s="237">
        <v>0.0625</v>
      </c>
      <c r="G14" s="237">
        <v>0.2708333333333333</v>
      </c>
      <c r="H14" s="68">
        <v>5.0</v>
      </c>
      <c r="I14" s="68">
        <v>0.0</v>
      </c>
      <c r="J14" s="68">
        <v>0.5</v>
      </c>
      <c r="K14" s="68">
        <v>5.0</v>
      </c>
    </row>
    <row r="15">
      <c r="A15" s="258">
        <v>44942.0</v>
      </c>
      <c r="B15" s="68" t="s">
        <v>123</v>
      </c>
      <c r="C15" s="68" t="s">
        <v>23</v>
      </c>
      <c r="D15" s="259" t="s">
        <v>175</v>
      </c>
      <c r="E15" s="258">
        <v>44943.0</v>
      </c>
      <c r="F15" s="283">
        <v>0.0</v>
      </c>
      <c r="G15" s="283">
        <v>0.0</v>
      </c>
      <c r="H15" s="283">
        <v>0.0</v>
      </c>
      <c r="I15" s="283">
        <v>0.0</v>
      </c>
      <c r="J15" s="283">
        <v>0.0</v>
      </c>
      <c r="K15" s="283">
        <v>0.0</v>
      </c>
      <c r="L15" s="153" t="s">
        <v>25</v>
      </c>
    </row>
    <row r="16">
      <c r="A16" s="258">
        <v>44942.0</v>
      </c>
      <c r="B16" s="153" t="s">
        <v>501</v>
      </c>
      <c r="C16" s="68" t="s">
        <v>23</v>
      </c>
      <c r="D16" s="259" t="s">
        <v>175</v>
      </c>
      <c r="E16" s="258">
        <v>44943.0</v>
      </c>
      <c r="F16" s="283">
        <v>0.0</v>
      </c>
      <c r="G16" s="283">
        <v>0.0</v>
      </c>
      <c r="H16" s="283">
        <v>0.0</v>
      </c>
      <c r="I16" s="283">
        <v>0.0</v>
      </c>
      <c r="J16" s="283">
        <v>0.0</v>
      </c>
      <c r="K16" s="283">
        <v>0.0</v>
      </c>
      <c r="L16" s="153" t="s">
        <v>25</v>
      </c>
    </row>
    <row r="17">
      <c r="A17" s="258">
        <v>44942.0</v>
      </c>
      <c r="B17" s="153" t="s">
        <v>69</v>
      </c>
      <c r="C17" s="153" t="s">
        <v>31</v>
      </c>
      <c r="D17" s="259" t="s">
        <v>175</v>
      </c>
      <c r="E17" s="258">
        <v>44943.0</v>
      </c>
      <c r="F17" s="283">
        <v>0.0</v>
      </c>
      <c r="G17" s="283">
        <v>0.0</v>
      </c>
      <c r="H17" s="283">
        <v>0.0</v>
      </c>
      <c r="I17" s="283">
        <v>0.0</v>
      </c>
      <c r="J17" s="283">
        <v>0.0</v>
      </c>
      <c r="K17" s="283">
        <v>0.0</v>
      </c>
      <c r="L17" s="153" t="s">
        <v>25</v>
      </c>
    </row>
    <row r="18">
      <c r="A18" s="258">
        <v>44942.0</v>
      </c>
      <c r="B18" s="153" t="s">
        <v>45</v>
      </c>
      <c r="C18" s="68" t="s">
        <v>23</v>
      </c>
      <c r="D18" s="259" t="s">
        <v>175</v>
      </c>
      <c r="E18" s="258">
        <v>44943.0</v>
      </c>
      <c r="F18" s="238">
        <v>0.2916666666666667</v>
      </c>
      <c r="G18" s="238">
        <v>0.5</v>
      </c>
      <c r="H18" s="236">
        <v>5.0</v>
      </c>
      <c r="I18" s="236">
        <v>0.0</v>
      </c>
      <c r="J18" s="236">
        <v>5.0</v>
      </c>
      <c r="K18" s="236">
        <v>0.0</v>
      </c>
    </row>
    <row r="19">
      <c r="A19" s="258">
        <v>44942.0</v>
      </c>
      <c r="B19" s="153" t="s">
        <v>97</v>
      </c>
      <c r="C19" s="153" t="s">
        <v>31</v>
      </c>
      <c r="D19" s="259" t="s">
        <v>175</v>
      </c>
      <c r="E19" s="258">
        <v>44943.0</v>
      </c>
      <c r="F19" s="237">
        <v>0.2708333333333333</v>
      </c>
      <c r="G19" s="237">
        <v>0.5625</v>
      </c>
      <c r="H19" s="152">
        <v>7.0</v>
      </c>
      <c r="I19" s="152">
        <v>0.0</v>
      </c>
      <c r="J19" s="152">
        <v>7.0</v>
      </c>
      <c r="K19" s="152">
        <v>0.0</v>
      </c>
    </row>
    <row r="20">
      <c r="A20" s="258">
        <v>44942.0</v>
      </c>
      <c r="B20" s="153" t="s">
        <v>82</v>
      </c>
      <c r="C20" s="153" t="s">
        <v>31</v>
      </c>
      <c r="D20" s="259" t="s">
        <v>175</v>
      </c>
      <c r="E20" s="258">
        <v>44943.0</v>
      </c>
      <c r="F20" s="238">
        <v>0.25</v>
      </c>
      <c r="G20" s="237">
        <v>0.5833333333333334</v>
      </c>
      <c r="H20" s="68">
        <v>8.0</v>
      </c>
      <c r="I20" s="68">
        <v>0.0</v>
      </c>
      <c r="J20" s="68">
        <v>8.0</v>
      </c>
      <c r="K20" s="68">
        <v>0.0</v>
      </c>
    </row>
    <row r="21">
      <c r="A21" s="258">
        <v>44942.0</v>
      </c>
      <c r="B21" s="153" t="s">
        <v>403</v>
      </c>
      <c r="C21" s="153" t="s">
        <v>31</v>
      </c>
      <c r="D21" s="259" t="s">
        <v>175</v>
      </c>
      <c r="E21" s="258">
        <v>44943.0</v>
      </c>
      <c r="F21" s="283">
        <v>0.0</v>
      </c>
      <c r="G21" s="283">
        <v>0.0</v>
      </c>
      <c r="H21" s="283">
        <v>0.0</v>
      </c>
      <c r="I21" s="283">
        <v>0.0</v>
      </c>
      <c r="J21" s="283">
        <v>0.0</v>
      </c>
      <c r="K21" s="283">
        <v>0.0</v>
      </c>
      <c r="L21" s="153" t="s">
        <v>25</v>
      </c>
    </row>
    <row r="22">
      <c r="A22" s="258">
        <v>44943.0</v>
      </c>
      <c r="B22" s="68" t="s">
        <v>54</v>
      </c>
      <c r="C22" s="153" t="s">
        <v>31</v>
      </c>
      <c r="D22" s="259" t="s">
        <v>175</v>
      </c>
      <c r="E22" s="258">
        <v>44943.0</v>
      </c>
      <c r="F22" s="237">
        <v>0.9583333333333334</v>
      </c>
      <c r="G22" s="237">
        <v>0.25</v>
      </c>
      <c r="H22" s="68">
        <v>7.0</v>
      </c>
      <c r="I22" s="68">
        <v>0.0</v>
      </c>
      <c r="J22" s="68">
        <v>0.0</v>
      </c>
      <c r="K22" s="68">
        <v>7.0</v>
      </c>
    </row>
    <row r="23">
      <c r="A23" s="258">
        <v>44943.0</v>
      </c>
      <c r="B23" s="68" t="s">
        <v>88</v>
      </c>
      <c r="C23" s="153" t="s">
        <v>31</v>
      </c>
      <c r="D23" s="259" t="s">
        <v>175</v>
      </c>
      <c r="E23" s="258">
        <v>44943.0</v>
      </c>
      <c r="F23" s="283">
        <v>0.0</v>
      </c>
      <c r="G23" s="283">
        <v>0.0</v>
      </c>
      <c r="H23" s="283">
        <v>0.0</v>
      </c>
      <c r="I23" s="283">
        <v>0.0</v>
      </c>
      <c r="J23" s="283">
        <v>0.0</v>
      </c>
      <c r="K23" s="283">
        <v>0.0</v>
      </c>
      <c r="L23" s="153" t="s">
        <v>25</v>
      </c>
    </row>
    <row r="24">
      <c r="A24" s="258">
        <v>44943.0</v>
      </c>
      <c r="B24" s="68" t="s">
        <v>52</v>
      </c>
      <c r="C24" s="152" t="s">
        <v>1</v>
      </c>
      <c r="D24" s="259" t="s">
        <v>175</v>
      </c>
      <c r="E24" s="258">
        <v>44943.0</v>
      </c>
      <c r="F24" s="283">
        <v>0.0</v>
      </c>
      <c r="G24" s="283">
        <v>0.0</v>
      </c>
      <c r="H24" s="283">
        <v>0.0</v>
      </c>
      <c r="I24" s="283">
        <v>0.0</v>
      </c>
      <c r="J24" s="283">
        <v>0.0</v>
      </c>
      <c r="K24" s="283">
        <v>0.0</v>
      </c>
      <c r="L24" s="153" t="s">
        <v>25</v>
      </c>
    </row>
    <row r="25">
      <c r="A25" s="258">
        <v>44943.0</v>
      </c>
      <c r="B25" s="68" t="s">
        <v>18</v>
      </c>
      <c r="C25" s="152" t="s">
        <v>1</v>
      </c>
      <c r="D25" s="259" t="s">
        <v>175</v>
      </c>
      <c r="E25" s="258">
        <v>44943.0</v>
      </c>
      <c r="F25" s="237">
        <v>0.9791666666666666</v>
      </c>
      <c r="G25" s="237">
        <v>0.16666666666666666</v>
      </c>
      <c r="H25" s="68">
        <v>4.5</v>
      </c>
      <c r="I25" s="68">
        <v>0.0</v>
      </c>
      <c r="J25" s="68">
        <v>0.0</v>
      </c>
      <c r="K25" s="68">
        <v>4.5</v>
      </c>
    </row>
    <row r="26">
      <c r="A26" s="258">
        <v>44943.0</v>
      </c>
      <c r="B26" s="68" t="s">
        <v>50</v>
      </c>
      <c r="C26" s="153" t="s">
        <v>31</v>
      </c>
      <c r="D26" s="259" t="s">
        <v>175</v>
      </c>
      <c r="E26" s="258">
        <v>44943.0</v>
      </c>
      <c r="F26" s="237">
        <v>0.9791666666666666</v>
      </c>
      <c r="G26" s="237">
        <v>0.0625</v>
      </c>
      <c r="H26" s="152">
        <v>2.0</v>
      </c>
      <c r="I26" s="152">
        <v>0.0</v>
      </c>
      <c r="J26" s="152">
        <v>0.0</v>
      </c>
      <c r="K26" s="152">
        <v>2.0</v>
      </c>
    </row>
    <row r="27">
      <c r="A27" s="258">
        <v>44943.0</v>
      </c>
      <c r="B27" s="68" t="s">
        <v>50</v>
      </c>
      <c r="C27" s="68" t="s">
        <v>23</v>
      </c>
      <c r="D27" s="259" t="s">
        <v>171</v>
      </c>
      <c r="E27" s="258">
        <v>44944.0</v>
      </c>
      <c r="F27" s="237">
        <v>0.0625</v>
      </c>
      <c r="G27" s="238">
        <v>0.2916666666666667</v>
      </c>
      <c r="H27" s="68">
        <v>5.5</v>
      </c>
      <c r="I27" s="68">
        <v>0.0</v>
      </c>
      <c r="J27" s="68">
        <v>1.0</v>
      </c>
      <c r="K27" s="68">
        <v>4.5</v>
      </c>
    </row>
    <row r="28">
      <c r="A28" s="258">
        <v>44943.0</v>
      </c>
      <c r="B28" s="68" t="s">
        <v>123</v>
      </c>
      <c r="C28" s="68" t="s">
        <v>23</v>
      </c>
      <c r="D28" s="259" t="s">
        <v>171</v>
      </c>
      <c r="E28" s="258">
        <v>44944.0</v>
      </c>
      <c r="F28" s="283">
        <v>0.0</v>
      </c>
      <c r="G28" s="283">
        <v>0.0</v>
      </c>
      <c r="H28" s="283">
        <v>0.0</v>
      </c>
      <c r="I28" s="283">
        <v>0.0</v>
      </c>
      <c r="J28" s="283">
        <v>0.0</v>
      </c>
      <c r="K28" s="283">
        <v>0.0</v>
      </c>
      <c r="L28" s="153" t="s">
        <v>25</v>
      </c>
    </row>
    <row r="29">
      <c r="A29" s="258">
        <v>44943.0</v>
      </c>
      <c r="B29" s="68" t="s">
        <v>501</v>
      </c>
      <c r="C29" s="68" t="s">
        <v>23</v>
      </c>
      <c r="D29" s="259" t="s">
        <v>171</v>
      </c>
      <c r="E29" s="258">
        <v>44944.0</v>
      </c>
      <c r="F29" s="283">
        <v>0.0</v>
      </c>
      <c r="G29" s="283">
        <v>0.0</v>
      </c>
      <c r="H29" s="283">
        <v>0.0</v>
      </c>
      <c r="I29" s="283">
        <v>0.0</v>
      </c>
      <c r="J29" s="283">
        <v>0.0</v>
      </c>
      <c r="K29" s="283">
        <v>0.0</v>
      </c>
      <c r="L29" s="153" t="s">
        <v>25</v>
      </c>
    </row>
    <row r="30">
      <c r="A30" s="258">
        <v>44943.0</v>
      </c>
      <c r="B30" s="68" t="s">
        <v>45</v>
      </c>
      <c r="C30" s="68" t="s">
        <v>23</v>
      </c>
      <c r="D30" s="259" t="s">
        <v>171</v>
      </c>
      <c r="E30" s="258">
        <v>44944.0</v>
      </c>
      <c r="F30" s="238">
        <v>0.2916666666666667</v>
      </c>
      <c r="G30" s="238">
        <v>0.5</v>
      </c>
      <c r="H30" s="236">
        <v>5.0</v>
      </c>
      <c r="I30" s="236">
        <v>0.0</v>
      </c>
      <c r="J30" s="236">
        <v>5.0</v>
      </c>
      <c r="K30" s="236">
        <v>0.0</v>
      </c>
    </row>
    <row r="31">
      <c r="A31" s="258">
        <v>44943.0</v>
      </c>
      <c r="B31" s="153" t="s">
        <v>69</v>
      </c>
      <c r="C31" s="153" t="s">
        <v>31</v>
      </c>
      <c r="D31" s="259" t="s">
        <v>171</v>
      </c>
      <c r="E31" s="258">
        <v>44944.0</v>
      </c>
      <c r="F31" s="238">
        <v>0.25</v>
      </c>
      <c r="G31" s="237">
        <v>0.5833333333333334</v>
      </c>
      <c r="H31" s="68">
        <v>8.0</v>
      </c>
      <c r="I31" s="68">
        <v>0.0</v>
      </c>
      <c r="J31" s="68">
        <v>8.0</v>
      </c>
      <c r="K31" s="68">
        <v>0.0</v>
      </c>
    </row>
    <row r="32">
      <c r="A32" s="258">
        <v>44943.0</v>
      </c>
      <c r="B32" s="153" t="s">
        <v>97</v>
      </c>
      <c r="C32" s="153" t="s">
        <v>31</v>
      </c>
      <c r="D32" s="259" t="s">
        <v>171</v>
      </c>
      <c r="E32" s="258">
        <v>44944.0</v>
      </c>
      <c r="F32" s="339">
        <v>0.3958333333333333</v>
      </c>
      <c r="G32" s="339">
        <v>0.5833333333333334</v>
      </c>
      <c r="H32" s="68">
        <v>4.5</v>
      </c>
      <c r="I32" s="68">
        <v>0.0</v>
      </c>
      <c r="J32" s="68">
        <v>4.5</v>
      </c>
      <c r="K32" s="68">
        <v>0.0</v>
      </c>
    </row>
    <row r="33">
      <c r="A33" s="258">
        <v>44943.0</v>
      </c>
      <c r="B33" s="153" t="s">
        <v>82</v>
      </c>
      <c r="C33" s="153" t="s">
        <v>31</v>
      </c>
      <c r="D33" s="259" t="s">
        <v>171</v>
      </c>
      <c r="E33" s="258">
        <v>44944.0</v>
      </c>
      <c r="F33" s="283">
        <v>0.0</v>
      </c>
      <c r="G33" s="283">
        <v>0.0</v>
      </c>
      <c r="H33" s="283">
        <v>0.0</v>
      </c>
      <c r="I33" s="283">
        <v>0.0</v>
      </c>
      <c r="J33" s="283">
        <v>0.0</v>
      </c>
      <c r="K33" s="283">
        <v>0.0</v>
      </c>
      <c r="L33" s="153" t="s">
        <v>25</v>
      </c>
    </row>
    <row r="34">
      <c r="A34" s="258">
        <v>44943.0</v>
      </c>
      <c r="B34" s="153" t="s">
        <v>403</v>
      </c>
      <c r="C34" s="153" t="s">
        <v>31</v>
      </c>
      <c r="D34" s="259" t="s">
        <v>171</v>
      </c>
      <c r="E34" s="258">
        <v>44944.0</v>
      </c>
      <c r="F34" s="339">
        <v>0.20833333333333334</v>
      </c>
      <c r="G34" s="339">
        <v>0.3958333333333333</v>
      </c>
      <c r="H34" s="68">
        <v>4.5</v>
      </c>
      <c r="I34" s="68">
        <v>0.0</v>
      </c>
      <c r="J34" s="68">
        <v>3.5</v>
      </c>
      <c r="K34" s="68">
        <v>1.0</v>
      </c>
    </row>
    <row r="35">
      <c r="A35" s="258">
        <v>44944.0</v>
      </c>
      <c r="B35" s="68" t="s">
        <v>54</v>
      </c>
      <c r="C35" s="153" t="s">
        <v>31</v>
      </c>
      <c r="D35" s="259" t="s">
        <v>171</v>
      </c>
      <c r="E35" s="258">
        <v>44944.0</v>
      </c>
      <c r="F35" s="237">
        <v>0.9583333333333334</v>
      </c>
      <c r="G35" s="237">
        <v>0.25</v>
      </c>
      <c r="H35" s="68">
        <v>7.0</v>
      </c>
      <c r="I35" s="68">
        <v>0.0</v>
      </c>
      <c r="J35" s="68">
        <v>0.0</v>
      </c>
      <c r="K35" s="68">
        <v>7.0</v>
      </c>
    </row>
    <row r="36">
      <c r="A36" s="258">
        <v>44944.0</v>
      </c>
      <c r="B36" s="68" t="s">
        <v>88</v>
      </c>
      <c r="C36" s="153" t="s">
        <v>31</v>
      </c>
      <c r="D36" s="259" t="s">
        <v>171</v>
      </c>
      <c r="E36" s="258">
        <v>44944.0</v>
      </c>
      <c r="F36" s="283">
        <v>0.0</v>
      </c>
      <c r="G36" s="283">
        <v>0.0</v>
      </c>
      <c r="H36" s="283">
        <v>0.0</v>
      </c>
      <c r="I36" s="283">
        <v>0.0</v>
      </c>
      <c r="J36" s="283">
        <v>0.0</v>
      </c>
      <c r="K36" s="283">
        <v>0.0</v>
      </c>
      <c r="L36" s="153" t="s">
        <v>25</v>
      </c>
    </row>
    <row r="37">
      <c r="A37" s="258">
        <v>44944.0</v>
      </c>
      <c r="B37" s="68" t="s">
        <v>50</v>
      </c>
      <c r="C37" s="153" t="s">
        <v>31</v>
      </c>
      <c r="D37" s="259" t="s">
        <v>171</v>
      </c>
      <c r="E37" s="258">
        <v>44944.0</v>
      </c>
      <c r="F37" s="237">
        <v>0.9791666666666666</v>
      </c>
      <c r="G37" s="237">
        <v>0.2708333333333333</v>
      </c>
      <c r="H37" s="68">
        <v>7.0</v>
      </c>
      <c r="I37" s="68">
        <v>0.0</v>
      </c>
      <c r="J37" s="68">
        <v>0.5</v>
      </c>
      <c r="K37" s="68">
        <v>6.5</v>
      </c>
    </row>
    <row r="38">
      <c r="A38" s="258">
        <v>44944.0</v>
      </c>
      <c r="B38" s="68" t="s">
        <v>52</v>
      </c>
      <c r="C38" s="152" t="s">
        <v>1</v>
      </c>
      <c r="D38" s="259" t="s">
        <v>171</v>
      </c>
      <c r="E38" s="258">
        <v>44944.0</v>
      </c>
      <c r="F38" s="283">
        <v>0.0</v>
      </c>
      <c r="G38" s="283">
        <v>0.0</v>
      </c>
      <c r="H38" s="283">
        <v>0.0</v>
      </c>
      <c r="I38" s="283">
        <v>0.0</v>
      </c>
      <c r="J38" s="283">
        <v>0.0</v>
      </c>
      <c r="K38" s="283">
        <v>0.0</v>
      </c>
      <c r="L38" s="153" t="s">
        <v>25</v>
      </c>
    </row>
    <row r="39">
      <c r="A39" s="258">
        <v>44944.0</v>
      </c>
      <c r="B39" s="68" t="s">
        <v>18</v>
      </c>
      <c r="C39" s="68" t="s">
        <v>1</v>
      </c>
      <c r="D39" s="259" t="s">
        <v>171</v>
      </c>
      <c r="E39" s="258">
        <v>44944.0</v>
      </c>
      <c r="F39" s="237">
        <v>0.9791666666666666</v>
      </c>
      <c r="G39" s="237">
        <v>0.16666666666666666</v>
      </c>
      <c r="H39" s="68">
        <v>4.5</v>
      </c>
      <c r="I39" s="68">
        <v>0.0</v>
      </c>
      <c r="J39" s="68">
        <v>0.0</v>
      </c>
      <c r="K39" s="68">
        <v>4.5</v>
      </c>
    </row>
    <row r="40">
      <c r="A40" s="258">
        <v>44944.0</v>
      </c>
      <c r="B40" s="68" t="s">
        <v>123</v>
      </c>
      <c r="C40" s="68" t="s">
        <v>23</v>
      </c>
      <c r="D40" s="259" t="s">
        <v>169</v>
      </c>
      <c r="E40" s="258">
        <v>44945.0</v>
      </c>
      <c r="F40" s="237">
        <v>0.0625</v>
      </c>
      <c r="G40" s="238">
        <v>0.2916666666666667</v>
      </c>
      <c r="H40" s="68">
        <v>5.5</v>
      </c>
      <c r="I40" s="68">
        <v>0.0</v>
      </c>
      <c r="J40" s="68">
        <v>1.0</v>
      </c>
      <c r="K40" s="68">
        <v>4.5</v>
      </c>
    </row>
    <row r="41">
      <c r="A41" s="258">
        <v>44944.0</v>
      </c>
      <c r="B41" s="68" t="s">
        <v>501</v>
      </c>
      <c r="C41" s="68" t="s">
        <v>23</v>
      </c>
      <c r="D41" s="259" t="s">
        <v>169</v>
      </c>
      <c r="E41" s="258">
        <v>44945.0</v>
      </c>
      <c r="F41" s="238">
        <v>0.2916666666666667</v>
      </c>
      <c r="G41" s="238">
        <v>0.5</v>
      </c>
      <c r="H41" s="236">
        <v>5.0</v>
      </c>
      <c r="I41" s="236">
        <v>0.0</v>
      </c>
      <c r="J41" s="236">
        <v>5.0</v>
      </c>
      <c r="K41" s="236">
        <v>0.0</v>
      </c>
    </row>
    <row r="42">
      <c r="A42" s="258">
        <v>44944.0</v>
      </c>
      <c r="B42" s="68" t="s">
        <v>45</v>
      </c>
      <c r="C42" s="68" t="s">
        <v>49</v>
      </c>
      <c r="D42" s="259" t="s">
        <v>169</v>
      </c>
      <c r="E42" s="258">
        <v>44945.0</v>
      </c>
      <c r="F42" s="237">
        <v>0.20833333333333334</v>
      </c>
      <c r="G42" s="237">
        <v>0.375</v>
      </c>
      <c r="H42" s="152">
        <v>4.0</v>
      </c>
      <c r="I42" s="152">
        <v>0.0</v>
      </c>
      <c r="J42" s="152">
        <v>3.0</v>
      </c>
      <c r="K42" s="152">
        <v>1.0</v>
      </c>
    </row>
    <row r="43">
      <c r="A43" s="258">
        <v>44944.0</v>
      </c>
      <c r="B43" s="153" t="s">
        <v>69</v>
      </c>
      <c r="C43" s="68" t="s">
        <v>31</v>
      </c>
      <c r="D43" s="259" t="s">
        <v>169</v>
      </c>
      <c r="E43" s="258">
        <v>44945.0</v>
      </c>
      <c r="F43" s="339">
        <v>0.20833333333333334</v>
      </c>
      <c r="G43" s="339">
        <v>0.3958333333333333</v>
      </c>
      <c r="H43" s="68">
        <v>4.5</v>
      </c>
      <c r="I43" s="68">
        <v>0.0</v>
      </c>
      <c r="J43" s="68">
        <v>3.5</v>
      </c>
      <c r="K43" s="68">
        <v>1.0</v>
      </c>
    </row>
    <row r="44">
      <c r="A44" s="258">
        <v>44944.0</v>
      </c>
      <c r="B44" s="153" t="s">
        <v>97</v>
      </c>
      <c r="C44" s="68" t="s">
        <v>31</v>
      </c>
      <c r="D44" s="259" t="s">
        <v>169</v>
      </c>
      <c r="E44" s="258">
        <v>44945.0</v>
      </c>
      <c r="F44" s="339">
        <v>0.3958333333333333</v>
      </c>
      <c r="G44" s="339">
        <v>0.5833333333333334</v>
      </c>
      <c r="H44" s="68">
        <v>4.5</v>
      </c>
      <c r="I44" s="68">
        <v>0.0</v>
      </c>
      <c r="J44" s="68">
        <v>4.5</v>
      </c>
      <c r="K44" s="68">
        <v>0.0</v>
      </c>
    </row>
    <row r="45">
      <c r="A45" s="258">
        <v>44944.0</v>
      </c>
      <c r="B45" s="153" t="s">
        <v>82</v>
      </c>
      <c r="C45" s="68" t="s">
        <v>31</v>
      </c>
      <c r="D45" s="259" t="s">
        <v>169</v>
      </c>
      <c r="E45" s="258">
        <v>44945.0</v>
      </c>
      <c r="F45" s="283">
        <v>0.0</v>
      </c>
      <c r="G45" s="283">
        <v>0.0</v>
      </c>
      <c r="H45" s="283">
        <v>0.0</v>
      </c>
      <c r="I45" s="283">
        <v>0.0</v>
      </c>
      <c r="J45" s="283">
        <v>0.0</v>
      </c>
      <c r="K45" s="283">
        <v>0.0</v>
      </c>
      <c r="L45" s="153" t="s">
        <v>25</v>
      </c>
    </row>
    <row r="46">
      <c r="A46" s="258">
        <v>44944.0</v>
      </c>
      <c r="B46" s="153" t="s">
        <v>403</v>
      </c>
      <c r="C46" s="68" t="s">
        <v>31</v>
      </c>
      <c r="D46" s="259" t="s">
        <v>169</v>
      </c>
      <c r="E46" s="258">
        <v>44945.0</v>
      </c>
      <c r="F46" s="238">
        <v>0.25</v>
      </c>
      <c r="G46" s="237">
        <v>0.5833333333333334</v>
      </c>
      <c r="H46" s="68">
        <v>8.0</v>
      </c>
      <c r="I46" s="68">
        <v>0.0</v>
      </c>
      <c r="J46" s="68">
        <v>8.0</v>
      </c>
      <c r="K46" s="68">
        <v>0.0</v>
      </c>
    </row>
    <row r="47">
      <c r="A47" s="258">
        <v>44945.0</v>
      </c>
      <c r="B47" s="68" t="s">
        <v>54</v>
      </c>
      <c r="C47" s="68" t="s">
        <v>31</v>
      </c>
      <c r="D47" s="259" t="s">
        <v>169</v>
      </c>
      <c r="E47" s="258">
        <v>44945.0</v>
      </c>
      <c r="F47" s="237">
        <v>0.9583333333333334</v>
      </c>
      <c r="G47" s="237">
        <v>0.25</v>
      </c>
      <c r="H47" s="68">
        <v>7.0</v>
      </c>
      <c r="I47" s="68">
        <v>0.0</v>
      </c>
      <c r="J47" s="68">
        <v>0.0</v>
      </c>
      <c r="K47" s="68">
        <v>7.0</v>
      </c>
    </row>
    <row r="48">
      <c r="A48" s="258">
        <v>44945.0</v>
      </c>
      <c r="B48" s="68" t="s">
        <v>88</v>
      </c>
      <c r="C48" s="68" t="s">
        <v>31</v>
      </c>
      <c r="D48" s="259" t="s">
        <v>169</v>
      </c>
      <c r="E48" s="258">
        <v>44945.0</v>
      </c>
      <c r="F48" s="283">
        <v>0.0</v>
      </c>
      <c r="G48" s="283">
        <v>0.0</v>
      </c>
      <c r="H48" s="283">
        <v>0.0</v>
      </c>
      <c r="I48" s="283">
        <v>0.0</v>
      </c>
      <c r="J48" s="283">
        <v>0.0</v>
      </c>
      <c r="K48" s="283">
        <v>0.0</v>
      </c>
      <c r="L48" s="153" t="s">
        <v>25</v>
      </c>
    </row>
    <row r="49">
      <c r="A49" s="258">
        <v>44945.0</v>
      </c>
      <c r="B49" s="68" t="s">
        <v>50</v>
      </c>
      <c r="C49" s="68" t="s">
        <v>31</v>
      </c>
      <c r="D49" s="259" t="s">
        <v>169</v>
      </c>
      <c r="E49" s="258">
        <v>44945.0</v>
      </c>
      <c r="F49" s="237">
        <v>0.9791666666666666</v>
      </c>
      <c r="G49" s="237">
        <v>0.2708333333333333</v>
      </c>
      <c r="H49" s="68">
        <v>7.0</v>
      </c>
      <c r="I49" s="68">
        <v>0.0</v>
      </c>
      <c r="J49" s="68">
        <v>0.5</v>
      </c>
      <c r="K49" s="68">
        <v>6.5</v>
      </c>
      <c r="L49" s="153"/>
    </row>
    <row r="50">
      <c r="A50" s="258">
        <v>44945.0</v>
      </c>
      <c r="B50" s="68" t="s">
        <v>52</v>
      </c>
      <c r="C50" s="68" t="s">
        <v>1</v>
      </c>
      <c r="D50" s="259" t="s">
        <v>169</v>
      </c>
      <c r="E50" s="258">
        <v>44945.0</v>
      </c>
      <c r="F50" s="237">
        <v>0.9791666666666666</v>
      </c>
      <c r="G50" s="237">
        <v>0.25</v>
      </c>
      <c r="H50" s="68">
        <v>6.5</v>
      </c>
      <c r="I50" s="68">
        <v>0.0</v>
      </c>
      <c r="J50" s="68">
        <v>0.0</v>
      </c>
      <c r="K50" s="68">
        <v>6.5</v>
      </c>
    </row>
    <row r="51">
      <c r="A51" s="258">
        <v>44945.0</v>
      </c>
      <c r="B51" s="68" t="s">
        <v>18</v>
      </c>
      <c r="C51" s="68" t="s">
        <v>1</v>
      </c>
      <c r="D51" s="259" t="s">
        <v>169</v>
      </c>
      <c r="E51" s="258">
        <v>44945.0</v>
      </c>
      <c r="F51" s="283">
        <v>0.0</v>
      </c>
      <c r="G51" s="283">
        <v>0.0</v>
      </c>
      <c r="H51" s="283">
        <v>0.0</v>
      </c>
      <c r="I51" s="283">
        <v>0.0</v>
      </c>
      <c r="J51" s="283">
        <v>0.0</v>
      </c>
      <c r="K51" s="283">
        <v>0.0</v>
      </c>
      <c r="L51" s="153" t="s">
        <v>25</v>
      </c>
    </row>
    <row r="52">
      <c r="A52" s="258">
        <v>44945.0</v>
      </c>
      <c r="B52" s="68" t="s">
        <v>123</v>
      </c>
      <c r="C52" s="152" t="s">
        <v>23</v>
      </c>
      <c r="D52" s="259" t="s">
        <v>168</v>
      </c>
      <c r="E52" s="258">
        <v>44946.0</v>
      </c>
      <c r="F52" s="237">
        <v>0.0625</v>
      </c>
      <c r="G52" s="238">
        <v>0.2916666666666667</v>
      </c>
      <c r="H52" s="68">
        <v>5.5</v>
      </c>
      <c r="I52" s="68">
        <v>0.0</v>
      </c>
      <c r="J52" s="68">
        <v>1.0</v>
      </c>
      <c r="K52" s="68">
        <v>4.5</v>
      </c>
    </row>
    <row r="53">
      <c r="A53" s="258">
        <v>44945.0</v>
      </c>
      <c r="B53" s="68" t="s">
        <v>501</v>
      </c>
      <c r="C53" s="68" t="s">
        <v>23</v>
      </c>
      <c r="D53" s="259" t="s">
        <v>168</v>
      </c>
      <c r="E53" s="258">
        <v>44946.0</v>
      </c>
      <c r="F53" s="238">
        <v>0.2916666666666667</v>
      </c>
      <c r="G53" s="238">
        <v>0.5</v>
      </c>
      <c r="H53" s="236">
        <v>5.0</v>
      </c>
      <c r="I53" s="236">
        <v>0.0</v>
      </c>
      <c r="J53" s="236">
        <v>5.0</v>
      </c>
      <c r="K53" s="236">
        <v>0.0</v>
      </c>
    </row>
    <row r="54">
      <c r="A54" s="258">
        <v>44945.0</v>
      </c>
      <c r="B54" s="68" t="s">
        <v>45</v>
      </c>
      <c r="C54" s="68" t="s">
        <v>1</v>
      </c>
      <c r="D54" s="259" t="s">
        <v>168</v>
      </c>
      <c r="E54" s="258">
        <v>44946.0</v>
      </c>
      <c r="F54" s="237">
        <v>0.25</v>
      </c>
      <c r="G54" s="238">
        <v>0.5</v>
      </c>
      <c r="H54" s="68">
        <v>6.0</v>
      </c>
      <c r="I54" s="68">
        <v>0.0</v>
      </c>
      <c r="J54" s="68">
        <v>6.0</v>
      </c>
      <c r="K54" s="68">
        <v>0.0</v>
      </c>
    </row>
    <row r="55">
      <c r="A55" s="258">
        <v>44945.0</v>
      </c>
      <c r="B55" s="153" t="s">
        <v>69</v>
      </c>
      <c r="C55" s="68" t="s">
        <v>49</v>
      </c>
      <c r="D55" s="259" t="s">
        <v>168</v>
      </c>
      <c r="E55" s="258">
        <v>44946.0</v>
      </c>
      <c r="F55" s="237">
        <v>0.20833333333333334</v>
      </c>
      <c r="G55" s="237">
        <v>0.375</v>
      </c>
      <c r="H55" s="152">
        <v>4.0</v>
      </c>
      <c r="I55" s="152">
        <v>0.0</v>
      </c>
      <c r="J55" s="152">
        <v>3.0</v>
      </c>
      <c r="K55" s="152">
        <v>1.0</v>
      </c>
    </row>
    <row r="56">
      <c r="A56" s="258">
        <v>44945.0</v>
      </c>
      <c r="B56" s="153" t="s">
        <v>97</v>
      </c>
      <c r="C56" s="68" t="s">
        <v>31</v>
      </c>
      <c r="D56" s="259" t="s">
        <v>168</v>
      </c>
      <c r="E56" s="258">
        <v>44946.0</v>
      </c>
      <c r="F56" s="283">
        <v>0.0</v>
      </c>
      <c r="G56" s="283">
        <v>0.0</v>
      </c>
      <c r="H56" s="283">
        <v>0.0</v>
      </c>
      <c r="I56" s="283">
        <v>0.0</v>
      </c>
      <c r="J56" s="283">
        <v>0.0</v>
      </c>
      <c r="K56" s="283">
        <v>0.0</v>
      </c>
      <c r="L56" s="153" t="s">
        <v>25</v>
      </c>
    </row>
    <row r="57">
      <c r="A57" s="258">
        <v>44945.0</v>
      </c>
      <c r="B57" s="153" t="s">
        <v>82</v>
      </c>
      <c r="C57" s="68" t="s">
        <v>31</v>
      </c>
      <c r="D57" s="259" t="s">
        <v>168</v>
      </c>
      <c r="E57" s="258">
        <v>44946.0</v>
      </c>
      <c r="F57" s="238">
        <v>0.25</v>
      </c>
      <c r="G57" s="237">
        <v>0.5833333333333334</v>
      </c>
      <c r="H57" s="68">
        <v>8.0</v>
      </c>
      <c r="I57" s="68">
        <v>0.0</v>
      </c>
      <c r="J57" s="68">
        <v>8.0</v>
      </c>
      <c r="K57" s="68">
        <v>0.0</v>
      </c>
    </row>
    <row r="58">
      <c r="A58" s="258">
        <v>44945.0</v>
      </c>
      <c r="B58" s="153" t="s">
        <v>403</v>
      </c>
      <c r="C58" s="68" t="s">
        <v>31</v>
      </c>
      <c r="D58" s="259" t="s">
        <v>168</v>
      </c>
      <c r="E58" s="258">
        <v>44946.0</v>
      </c>
      <c r="F58" s="237">
        <v>0.2708333333333333</v>
      </c>
      <c r="G58" s="237">
        <v>0.5625</v>
      </c>
      <c r="H58" s="152">
        <v>7.0</v>
      </c>
      <c r="I58" s="152">
        <v>0.0</v>
      </c>
      <c r="J58" s="152">
        <v>7.0</v>
      </c>
      <c r="K58" s="152">
        <v>0.0</v>
      </c>
    </row>
    <row r="59">
      <c r="A59" s="258">
        <v>44946.0</v>
      </c>
      <c r="B59" s="68" t="s">
        <v>54</v>
      </c>
      <c r="C59" s="68" t="s">
        <v>31</v>
      </c>
      <c r="D59" s="259" t="s">
        <v>168</v>
      </c>
      <c r="E59" s="258">
        <v>44946.0</v>
      </c>
      <c r="F59" s="283">
        <v>0.0</v>
      </c>
      <c r="G59" s="283">
        <v>0.0</v>
      </c>
      <c r="H59" s="283">
        <v>0.0</v>
      </c>
      <c r="I59" s="283">
        <v>0.0</v>
      </c>
      <c r="J59" s="283">
        <v>0.0</v>
      </c>
      <c r="K59" s="283">
        <v>0.0</v>
      </c>
      <c r="L59" s="153" t="s">
        <v>25</v>
      </c>
    </row>
    <row r="60">
      <c r="A60" s="258">
        <v>44946.0</v>
      </c>
      <c r="B60" s="68" t="s">
        <v>88</v>
      </c>
      <c r="C60" s="68" t="s">
        <v>31</v>
      </c>
      <c r="D60" s="259" t="s">
        <v>168</v>
      </c>
      <c r="E60" s="258">
        <v>44946.0</v>
      </c>
      <c r="F60" s="237">
        <v>0.9583333333333334</v>
      </c>
      <c r="G60" s="238">
        <v>0.2916666666666667</v>
      </c>
      <c r="H60" s="68">
        <v>8.0</v>
      </c>
      <c r="I60" s="68">
        <v>0.0</v>
      </c>
      <c r="J60" s="68">
        <v>1.0</v>
      </c>
      <c r="K60" s="68">
        <v>7.0</v>
      </c>
    </row>
    <row r="61">
      <c r="A61" s="258">
        <v>44946.0</v>
      </c>
      <c r="B61" s="68" t="s">
        <v>18</v>
      </c>
      <c r="C61" s="152" t="s">
        <v>1</v>
      </c>
      <c r="D61" s="259" t="s">
        <v>168</v>
      </c>
      <c r="E61" s="258">
        <v>44946.0</v>
      </c>
      <c r="F61" s="237">
        <v>0.9791666666666666</v>
      </c>
      <c r="G61" s="237">
        <v>0.25</v>
      </c>
      <c r="H61" s="68">
        <v>6.5</v>
      </c>
      <c r="I61" s="68">
        <v>0.0</v>
      </c>
      <c r="J61" s="68">
        <v>0.0</v>
      </c>
      <c r="K61" s="68">
        <v>6.5</v>
      </c>
    </row>
    <row r="62">
      <c r="A62" s="258">
        <v>44946.0</v>
      </c>
      <c r="B62" s="68" t="s">
        <v>52</v>
      </c>
      <c r="C62" s="68" t="s">
        <v>31</v>
      </c>
      <c r="D62" s="259" t="s">
        <v>168</v>
      </c>
      <c r="E62" s="258">
        <v>44946.0</v>
      </c>
      <c r="F62" s="237">
        <v>0.0</v>
      </c>
      <c r="G62" s="237">
        <v>0.22916666666666666</v>
      </c>
      <c r="H62" s="68">
        <v>5.5</v>
      </c>
      <c r="I62" s="68">
        <v>0.0</v>
      </c>
      <c r="J62" s="68">
        <v>0.0</v>
      </c>
      <c r="K62" s="68">
        <v>5.5</v>
      </c>
    </row>
    <row r="63">
      <c r="A63" s="258">
        <v>44946.0</v>
      </c>
      <c r="B63" s="68" t="s">
        <v>123</v>
      </c>
      <c r="C63" s="152" t="s">
        <v>23</v>
      </c>
      <c r="D63" s="259" t="s">
        <v>170</v>
      </c>
      <c r="E63" s="258">
        <v>44947.0</v>
      </c>
      <c r="F63" s="237">
        <v>0.0625</v>
      </c>
      <c r="G63" s="238">
        <v>0.2916666666666667</v>
      </c>
      <c r="H63" s="68">
        <v>5.5</v>
      </c>
      <c r="I63" s="68">
        <v>0.0</v>
      </c>
      <c r="J63" s="68">
        <v>1.0</v>
      </c>
      <c r="K63" s="68">
        <v>4.5</v>
      </c>
    </row>
    <row r="64">
      <c r="A64" s="258">
        <v>44946.0</v>
      </c>
      <c r="B64" s="68" t="s">
        <v>501</v>
      </c>
      <c r="C64" s="68" t="s">
        <v>23</v>
      </c>
      <c r="D64" s="259" t="s">
        <v>170</v>
      </c>
      <c r="E64" s="258">
        <v>44947.0</v>
      </c>
      <c r="F64" s="238">
        <v>0.2916666666666667</v>
      </c>
      <c r="G64" s="238">
        <v>0.5</v>
      </c>
      <c r="H64" s="236">
        <v>5.0</v>
      </c>
      <c r="I64" s="236">
        <v>0.0</v>
      </c>
      <c r="J64" s="236">
        <v>5.0</v>
      </c>
      <c r="K64" s="236">
        <v>0.0</v>
      </c>
    </row>
    <row r="65">
      <c r="A65" s="258">
        <v>44946.0</v>
      </c>
      <c r="B65" s="68" t="s">
        <v>45</v>
      </c>
      <c r="C65" s="68" t="s">
        <v>1</v>
      </c>
      <c r="D65" s="259" t="s">
        <v>170</v>
      </c>
      <c r="E65" s="258">
        <v>44947.0</v>
      </c>
      <c r="F65" s="237">
        <v>0.25</v>
      </c>
      <c r="G65" s="237">
        <v>0.5416666666666666</v>
      </c>
      <c r="H65" s="68">
        <v>7.0</v>
      </c>
      <c r="I65" s="68">
        <v>0.0</v>
      </c>
      <c r="J65" s="68">
        <v>7.0</v>
      </c>
      <c r="K65" s="68">
        <v>0.0</v>
      </c>
    </row>
    <row r="66">
      <c r="A66" s="258">
        <v>44946.0</v>
      </c>
      <c r="B66" s="153" t="s">
        <v>69</v>
      </c>
      <c r="C66" s="68" t="s">
        <v>49</v>
      </c>
      <c r="D66" s="259" t="s">
        <v>170</v>
      </c>
      <c r="E66" s="258">
        <v>44947.0</v>
      </c>
      <c r="F66" s="235">
        <v>0.0</v>
      </c>
      <c r="G66" s="235">
        <v>0.0</v>
      </c>
      <c r="H66" s="68">
        <v>0.0</v>
      </c>
      <c r="I66" s="68">
        <v>0.0</v>
      </c>
      <c r="J66" s="68">
        <v>0.0</v>
      </c>
      <c r="K66" s="68">
        <v>0.0</v>
      </c>
      <c r="L66" s="68" t="s">
        <v>63</v>
      </c>
    </row>
    <row r="67">
      <c r="A67" s="258">
        <v>44946.0</v>
      </c>
      <c r="B67" s="153" t="s">
        <v>97</v>
      </c>
      <c r="C67" s="68" t="s">
        <v>31</v>
      </c>
      <c r="D67" s="259" t="s">
        <v>170</v>
      </c>
      <c r="E67" s="258">
        <v>44947.0</v>
      </c>
      <c r="F67" s="235">
        <v>0.0</v>
      </c>
      <c r="G67" s="235">
        <v>0.0</v>
      </c>
      <c r="H67" s="68">
        <v>0.0</v>
      </c>
      <c r="I67" s="68">
        <v>0.0</v>
      </c>
      <c r="J67" s="68">
        <v>0.0</v>
      </c>
      <c r="K67" s="68">
        <v>0.0</v>
      </c>
      <c r="L67" s="68" t="s">
        <v>25</v>
      </c>
    </row>
    <row r="68">
      <c r="A68" s="258">
        <v>44946.0</v>
      </c>
      <c r="B68" s="152" t="s">
        <v>50</v>
      </c>
      <c r="C68" s="68" t="s">
        <v>49</v>
      </c>
      <c r="D68" s="259" t="s">
        <v>170</v>
      </c>
      <c r="E68" s="258">
        <v>44947.0</v>
      </c>
      <c r="F68" s="237">
        <v>0.22916666666666666</v>
      </c>
      <c r="G68" s="237">
        <v>0.4166666666666667</v>
      </c>
      <c r="H68" s="68">
        <v>4.5</v>
      </c>
      <c r="I68" s="68">
        <v>0.0</v>
      </c>
      <c r="J68" s="68">
        <v>4.0</v>
      </c>
      <c r="K68" s="68">
        <v>0.5</v>
      </c>
      <c r="L68" s="68" t="s">
        <v>158</v>
      </c>
    </row>
    <row r="69">
      <c r="A69" s="258">
        <v>44946.0</v>
      </c>
      <c r="B69" s="153" t="s">
        <v>82</v>
      </c>
      <c r="C69" s="68" t="s">
        <v>31</v>
      </c>
      <c r="D69" s="259" t="s">
        <v>170</v>
      </c>
      <c r="E69" s="258">
        <v>44947.0</v>
      </c>
      <c r="F69" s="237">
        <v>0.20833333333333334</v>
      </c>
      <c r="G69" s="237">
        <v>0.6041666666666666</v>
      </c>
      <c r="H69" s="68">
        <v>9.5</v>
      </c>
      <c r="I69" s="68">
        <v>1.5</v>
      </c>
      <c r="J69" s="68">
        <v>7.0</v>
      </c>
      <c r="K69" s="68">
        <v>1.0</v>
      </c>
    </row>
    <row r="70">
      <c r="A70" s="258">
        <v>44946.0</v>
      </c>
      <c r="B70" s="153" t="s">
        <v>403</v>
      </c>
      <c r="C70" s="68" t="s">
        <v>31</v>
      </c>
      <c r="D70" s="259" t="s">
        <v>170</v>
      </c>
      <c r="E70" s="258">
        <v>44947.0</v>
      </c>
      <c r="F70" s="237">
        <v>0.2916666666666667</v>
      </c>
      <c r="G70" s="237">
        <v>0.625</v>
      </c>
      <c r="H70" s="152">
        <v>8.0</v>
      </c>
      <c r="I70" s="152">
        <v>0.0</v>
      </c>
      <c r="J70" s="152">
        <v>8.0</v>
      </c>
      <c r="K70" s="152">
        <v>0.0</v>
      </c>
    </row>
    <row r="71">
      <c r="A71" s="258">
        <v>44947.0</v>
      </c>
      <c r="B71" s="68" t="s">
        <v>54</v>
      </c>
      <c r="C71" s="68" t="s">
        <v>31</v>
      </c>
      <c r="D71" s="259" t="s">
        <v>170</v>
      </c>
      <c r="E71" s="258">
        <v>44947.0</v>
      </c>
      <c r="F71" s="235">
        <v>0.0</v>
      </c>
      <c r="G71" s="235">
        <v>0.0</v>
      </c>
      <c r="H71" s="68">
        <v>0.0</v>
      </c>
      <c r="I71" s="68">
        <v>0.0</v>
      </c>
      <c r="J71" s="68">
        <v>0.0</v>
      </c>
      <c r="K71" s="68">
        <v>0.0</v>
      </c>
      <c r="L71" s="68" t="s">
        <v>25</v>
      </c>
    </row>
    <row r="72">
      <c r="A72" s="258">
        <v>44947.0</v>
      </c>
      <c r="B72" s="68" t="s">
        <v>88</v>
      </c>
      <c r="C72" s="68" t="s">
        <v>31</v>
      </c>
      <c r="D72" s="259" t="s">
        <v>170</v>
      </c>
      <c r="E72" s="258">
        <v>44947.0</v>
      </c>
      <c r="F72" s="237">
        <v>0.9583333333333334</v>
      </c>
      <c r="G72" s="237">
        <v>0.20833333333333334</v>
      </c>
      <c r="H72" s="68">
        <v>6.0</v>
      </c>
      <c r="I72" s="68">
        <v>0.0</v>
      </c>
      <c r="J72" s="68">
        <v>0.0</v>
      </c>
      <c r="K72" s="68">
        <v>6.0</v>
      </c>
    </row>
    <row r="73">
      <c r="A73" s="258">
        <v>44947.0</v>
      </c>
      <c r="B73" s="68" t="s">
        <v>52</v>
      </c>
      <c r="C73" s="68" t="s">
        <v>31</v>
      </c>
      <c r="D73" s="259" t="s">
        <v>170</v>
      </c>
      <c r="E73" s="258">
        <v>44947.0</v>
      </c>
      <c r="F73" s="237">
        <v>0.9791666666666666</v>
      </c>
      <c r="G73" s="237">
        <v>0.20833333333333334</v>
      </c>
      <c r="H73" s="68">
        <v>5.5</v>
      </c>
      <c r="I73" s="68">
        <v>0.0</v>
      </c>
      <c r="J73" s="68">
        <v>0.0</v>
      </c>
      <c r="K73" s="68">
        <v>5.5</v>
      </c>
    </row>
    <row r="74">
      <c r="A74" s="258">
        <v>44947.0</v>
      </c>
      <c r="B74" s="68" t="s">
        <v>18</v>
      </c>
      <c r="C74" s="152" t="s">
        <v>1</v>
      </c>
      <c r="D74" s="259" t="s">
        <v>170</v>
      </c>
      <c r="E74" s="258">
        <v>44947.0</v>
      </c>
      <c r="F74" s="237">
        <v>0.9791666666666666</v>
      </c>
      <c r="G74" s="237">
        <v>0.20833333333333334</v>
      </c>
      <c r="H74" s="68">
        <v>5.5</v>
      </c>
      <c r="I74" s="68">
        <v>0.0</v>
      </c>
      <c r="J74" s="68">
        <v>0.0</v>
      </c>
      <c r="K74" s="68">
        <v>5.5</v>
      </c>
    </row>
    <row r="75">
      <c r="A75" s="258">
        <v>44947.0</v>
      </c>
      <c r="B75" s="68" t="s">
        <v>123</v>
      </c>
      <c r="C75" s="152" t="s">
        <v>23</v>
      </c>
      <c r="D75" s="259" t="s">
        <v>172</v>
      </c>
      <c r="E75" s="258">
        <v>44948.0</v>
      </c>
      <c r="F75" s="237">
        <v>0.0625</v>
      </c>
      <c r="G75" s="238">
        <v>0.2916666666666667</v>
      </c>
      <c r="H75" s="68">
        <v>5.5</v>
      </c>
      <c r="I75" s="68">
        <v>0.0</v>
      </c>
      <c r="J75" s="68">
        <v>1.0</v>
      </c>
      <c r="K75" s="68">
        <v>4.5</v>
      </c>
    </row>
    <row r="76">
      <c r="A76" s="258">
        <v>44947.0</v>
      </c>
      <c r="B76" s="68" t="s">
        <v>501</v>
      </c>
      <c r="C76" s="152" t="s">
        <v>23</v>
      </c>
      <c r="D76" s="259" t="s">
        <v>172</v>
      </c>
      <c r="E76" s="258">
        <v>44948.0</v>
      </c>
      <c r="F76" s="238">
        <v>0.2916666666666667</v>
      </c>
      <c r="G76" s="238">
        <v>0.5</v>
      </c>
      <c r="H76" s="236">
        <v>5.0</v>
      </c>
      <c r="I76" s="236">
        <v>0.0</v>
      </c>
      <c r="J76" s="236">
        <v>5.0</v>
      </c>
      <c r="K76" s="236">
        <v>0.0</v>
      </c>
    </row>
    <row r="77">
      <c r="A77" s="258">
        <v>44947.0</v>
      </c>
      <c r="B77" s="68" t="s">
        <v>45</v>
      </c>
      <c r="C77" s="152" t="s">
        <v>1</v>
      </c>
      <c r="D77" s="259" t="s">
        <v>172</v>
      </c>
      <c r="E77" s="258">
        <v>44948.0</v>
      </c>
      <c r="F77" s="235">
        <v>0.0</v>
      </c>
      <c r="G77" s="235">
        <v>0.0</v>
      </c>
      <c r="H77" s="68">
        <v>0.0</v>
      </c>
      <c r="I77" s="68">
        <v>0.0</v>
      </c>
      <c r="J77" s="68">
        <v>0.0</v>
      </c>
      <c r="K77" s="68">
        <v>0.0</v>
      </c>
      <c r="L77" s="68" t="s">
        <v>25</v>
      </c>
    </row>
    <row r="78">
      <c r="A78" s="258">
        <v>44947.0</v>
      </c>
      <c r="B78" s="68" t="s">
        <v>50</v>
      </c>
      <c r="C78" s="68" t="s">
        <v>1</v>
      </c>
      <c r="D78" s="259" t="s">
        <v>172</v>
      </c>
      <c r="E78" s="258">
        <v>44948.0</v>
      </c>
      <c r="F78" s="237">
        <v>0.20833333333333334</v>
      </c>
      <c r="G78" s="237">
        <v>0.5416666666666666</v>
      </c>
      <c r="H78" s="68">
        <v>8.0</v>
      </c>
      <c r="I78" s="68">
        <v>0.0</v>
      </c>
      <c r="J78" s="68">
        <v>7.0</v>
      </c>
      <c r="K78" s="68">
        <v>1.0</v>
      </c>
    </row>
    <row r="79">
      <c r="A79" s="258">
        <v>44947.0</v>
      </c>
      <c r="B79" s="153" t="s">
        <v>69</v>
      </c>
      <c r="C79" s="68" t="s">
        <v>49</v>
      </c>
      <c r="D79" s="259" t="s">
        <v>172</v>
      </c>
      <c r="E79" s="258">
        <v>44948.0</v>
      </c>
      <c r="F79" s="237">
        <v>0.20833333333333334</v>
      </c>
      <c r="G79" s="237">
        <v>0.4166666666666667</v>
      </c>
      <c r="H79" s="68">
        <v>5.0</v>
      </c>
      <c r="I79" s="68">
        <v>0.0</v>
      </c>
      <c r="J79" s="68">
        <v>4.0</v>
      </c>
      <c r="K79" s="68">
        <v>1.0</v>
      </c>
    </row>
    <row r="80">
      <c r="A80" s="258">
        <v>44947.0</v>
      </c>
      <c r="B80" s="153" t="s">
        <v>69</v>
      </c>
      <c r="C80" s="68" t="s">
        <v>31</v>
      </c>
      <c r="D80" s="259" t="s">
        <v>172</v>
      </c>
      <c r="E80" s="258">
        <v>44948.0</v>
      </c>
      <c r="F80" s="237">
        <v>0.4166666666666667</v>
      </c>
      <c r="G80" s="339">
        <v>0.6041666666666666</v>
      </c>
      <c r="H80" s="68">
        <v>4.5</v>
      </c>
      <c r="I80" s="68">
        <v>1.5</v>
      </c>
      <c r="J80" s="68">
        <v>3.0</v>
      </c>
      <c r="K80" s="68">
        <v>0.0</v>
      </c>
    </row>
    <row r="81">
      <c r="A81" s="258">
        <v>44947.0</v>
      </c>
      <c r="B81" s="153" t="s">
        <v>97</v>
      </c>
      <c r="C81" s="68" t="s">
        <v>31</v>
      </c>
      <c r="D81" s="259" t="s">
        <v>172</v>
      </c>
      <c r="E81" s="258">
        <v>44948.0</v>
      </c>
      <c r="F81" s="237">
        <v>0.20833333333333334</v>
      </c>
      <c r="G81" s="237">
        <v>0.4166666666666667</v>
      </c>
      <c r="H81" s="68">
        <v>5.0</v>
      </c>
      <c r="I81" s="68">
        <v>0.0</v>
      </c>
      <c r="J81" s="68">
        <v>4.0</v>
      </c>
      <c r="K81" s="68">
        <v>1.0</v>
      </c>
    </row>
    <row r="82">
      <c r="A82" s="258">
        <v>44947.0</v>
      </c>
      <c r="B82" s="153" t="s">
        <v>82</v>
      </c>
      <c r="C82" s="68" t="s">
        <v>31</v>
      </c>
      <c r="D82" s="259" t="s">
        <v>172</v>
      </c>
      <c r="E82" s="258">
        <v>44948.0</v>
      </c>
      <c r="F82" s="237">
        <v>0.4166666666666667</v>
      </c>
      <c r="G82" s="237">
        <v>0.625</v>
      </c>
      <c r="H82" s="68">
        <v>5.0</v>
      </c>
      <c r="I82" s="68">
        <v>0.0</v>
      </c>
      <c r="J82" s="68">
        <v>5.0</v>
      </c>
      <c r="K82" s="68">
        <v>0.0</v>
      </c>
    </row>
    <row r="83">
      <c r="A83" s="258">
        <v>44947.0</v>
      </c>
      <c r="B83" s="153" t="s">
        <v>403</v>
      </c>
      <c r="C83" s="152" t="s">
        <v>31</v>
      </c>
      <c r="D83" s="259" t="s">
        <v>172</v>
      </c>
      <c r="E83" s="258">
        <v>44948.0</v>
      </c>
      <c r="F83" s="237">
        <v>0.20833333333333334</v>
      </c>
      <c r="G83" s="237">
        <v>0.4166666666666667</v>
      </c>
      <c r="H83" s="68">
        <v>5.0</v>
      </c>
      <c r="I83" s="68">
        <v>0.0</v>
      </c>
      <c r="J83" s="68">
        <v>4.0</v>
      </c>
      <c r="K83" s="68">
        <v>1.0</v>
      </c>
    </row>
    <row r="84">
      <c r="A84" s="258">
        <v>44948.0</v>
      </c>
      <c r="B84" s="68" t="s">
        <v>54</v>
      </c>
      <c r="C84" s="152" t="s">
        <v>31</v>
      </c>
      <c r="D84" s="259" t="s">
        <v>172</v>
      </c>
      <c r="E84" s="258">
        <v>44948.0</v>
      </c>
      <c r="F84" s="237">
        <v>0.9583333333333334</v>
      </c>
      <c r="G84" s="237">
        <v>0.25</v>
      </c>
      <c r="H84" s="68">
        <v>7.0</v>
      </c>
      <c r="I84" s="68">
        <v>0.0</v>
      </c>
      <c r="J84" s="68">
        <v>0.0</v>
      </c>
      <c r="K84" s="68">
        <v>7.0</v>
      </c>
    </row>
    <row r="85">
      <c r="A85" s="258">
        <v>44948.0</v>
      </c>
      <c r="B85" s="68" t="s">
        <v>88</v>
      </c>
      <c r="C85" s="152" t="s">
        <v>31</v>
      </c>
      <c r="D85" s="259" t="s">
        <v>172</v>
      </c>
      <c r="E85" s="258">
        <v>44948.0</v>
      </c>
      <c r="F85" s="235">
        <v>0.0</v>
      </c>
      <c r="G85" s="235">
        <v>0.0</v>
      </c>
      <c r="H85" s="68">
        <v>0.0</v>
      </c>
      <c r="I85" s="68">
        <v>0.0</v>
      </c>
      <c r="J85" s="68">
        <v>0.0</v>
      </c>
      <c r="K85" s="68">
        <v>0.0</v>
      </c>
      <c r="L85" s="68" t="s">
        <v>25</v>
      </c>
    </row>
    <row r="86">
      <c r="A86" s="258">
        <v>44948.0</v>
      </c>
      <c r="B86" s="68" t="s">
        <v>52</v>
      </c>
      <c r="C86" s="152" t="s">
        <v>31</v>
      </c>
      <c r="D86" s="259" t="s">
        <v>172</v>
      </c>
      <c r="E86" s="258">
        <v>44948.0</v>
      </c>
      <c r="F86" s="235">
        <v>0.0</v>
      </c>
      <c r="G86" s="235">
        <v>0.0</v>
      </c>
      <c r="H86" s="68">
        <v>0.0</v>
      </c>
      <c r="I86" s="68">
        <v>0.0</v>
      </c>
      <c r="J86" s="68">
        <v>0.0</v>
      </c>
      <c r="K86" s="68">
        <v>0.0</v>
      </c>
      <c r="L86" s="68" t="s">
        <v>25</v>
      </c>
    </row>
    <row r="87">
      <c r="A87" s="258">
        <v>44948.0</v>
      </c>
      <c r="B87" s="68" t="s">
        <v>18</v>
      </c>
      <c r="C87" s="152" t="s">
        <v>1</v>
      </c>
      <c r="D87" s="259" t="s">
        <v>172</v>
      </c>
      <c r="E87" s="258">
        <v>44948.0</v>
      </c>
      <c r="F87" s="235">
        <v>0.0</v>
      </c>
      <c r="G87" s="235">
        <v>0.0</v>
      </c>
      <c r="H87" s="68">
        <v>0.0</v>
      </c>
      <c r="I87" s="68">
        <v>0.0</v>
      </c>
      <c r="J87" s="68">
        <v>0.0</v>
      </c>
      <c r="K87" s="68">
        <v>0.0</v>
      </c>
      <c r="L87" s="68" t="s">
        <v>25</v>
      </c>
    </row>
    <row r="88">
      <c r="A88" s="258">
        <v>44948.0</v>
      </c>
      <c r="B88" s="68" t="s">
        <v>123</v>
      </c>
      <c r="C88" s="152" t="s">
        <v>23</v>
      </c>
      <c r="D88" s="259" t="s">
        <v>174</v>
      </c>
      <c r="E88" s="258">
        <v>44949.0</v>
      </c>
      <c r="F88" s="237">
        <v>0.0625</v>
      </c>
      <c r="G88" s="238">
        <v>0.2916666666666667</v>
      </c>
      <c r="H88" s="68">
        <v>5.5</v>
      </c>
      <c r="I88" s="68">
        <v>0.0</v>
      </c>
      <c r="J88" s="68">
        <v>1.0</v>
      </c>
      <c r="K88" s="68">
        <v>4.5</v>
      </c>
    </row>
    <row r="89">
      <c r="A89" s="258">
        <v>44948.0</v>
      </c>
      <c r="B89" s="68" t="s">
        <v>501</v>
      </c>
      <c r="C89" s="68" t="s">
        <v>23</v>
      </c>
      <c r="D89" s="259" t="s">
        <v>174</v>
      </c>
      <c r="E89" s="258">
        <v>44949.0</v>
      </c>
      <c r="F89" s="238">
        <v>0.2916666666666667</v>
      </c>
      <c r="G89" s="238">
        <v>0.5</v>
      </c>
      <c r="H89" s="236">
        <v>5.0</v>
      </c>
      <c r="I89" s="236">
        <v>0.0</v>
      </c>
      <c r="J89" s="236">
        <v>5.0</v>
      </c>
      <c r="K89" s="236">
        <v>0.0</v>
      </c>
    </row>
    <row r="90">
      <c r="A90" s="258">
        <v>44948.0</v>
      </c>
      <c r="B90" s="68" t="s">
        <v>45</v>
      </c>
      <c r="C90" s="68" t="s">
        <v>1</v>
      </c>
      <c r="D90" s="259" t="s">
        <v>174</v>
      </c>
      <c r="E90" s="258">
        <v>44949.0</v>
      </c>
      <c r="F90" s="235">
        <v>0.0</v>
      </c>
      <c r="G90" s="235">
        <v>0.0</v>
      </c>
      <c r="H90" s="68">
        <v>0.0</v>
      </c>
      <c r="I90" s="68">
        <v>0.0</v>
      </c>
      <c r="J90" s="68">
        <v>0.0</v>
      </c>
      <c r="K90" s="68">
        <v>0.0</v>
      </c>
      <c r="L90" s="68" t="s">
        <v>25</v>
      </c>
    </row>
    <row r="91">
      <c r="A91" s="258">
        <v>44948.0</v>
      </c>
      <c r="B91" s="68" t="s">
        <v>50</v>
      </c>
      <c r="C91" s="68" t="s">
        <v>49</v>
      </c>
      <c r="D91" s="259" t="s">
        <v>174</v>
      </c>
      <c r="E91" s="258">
        <v>44949.0</v>
      </c>
      <c r="F91" s="237">
        <v>0.20833333333333334</v>
      </c>
      <c r="G91" s="237">
        <v>0.4166666666666667</v>
      </c>
      <c r="H91" s="68">
        <v>5.0</v>
      </c>
      <c r="I91" s="68">
        <v>0.0</v>
      </c>
      <c r="J91" s="68">
        <v>4.0</v>
      </c>
      <c r="K91" s="68">
        <v>1.0</v>
      </c>
    </row>
    <row r="92">
      <c r="A92" s="258">
        <v>44948.0</v>
      </c>
      <c r="B92" s="153" t="s">
        <v>69</v>
      </c>
      <c r="C92" s="68" t="s">
        <v>49</v>
      </c>
      <c r="D92" s="259" t="s">
        <v>174</v>
      </c>
      <c r="E92" s="258">
        <v>44949.0</v>
      </c>
      <c r="F92" s="235">
        <v>0.0</v>
      </c>
      <c r="G92" s="235">
        <v>0.0</v>
      </c>
      <c r="H92" s="68">
        <v>0.0</v>
      </c>
      <c r="I92" s="68">
        <v>0.0</v>
      </c>
      <c r="J92" s="68">
        <v>0.0</v>
      </c>
      <c r="K92" s="68">
        <v>0.0</v>
      </c>
      <c r="L92" s="68" t="s">
        <v>25</v>
      </c>
    </row>
    <row r="93">
      <c r="A93" s="258">
        <v>44948.0</v>
      </c>
      <c r="B93" s="153" t="s">
        <v>97</v>
      </c>
      <c r="C93" s="68" t="s">
        <v>31</v>
      </c>
      <c r="D93" s="259" t="s">
        <v>174</v>
      </c>
      <c r="E93" s="258">
        <v>44949.0</v>
      </c>
      <c r="F93" s="238">
        <v>0.25</v>
      </c>
      <c r="G93" s="238">
        <v>0.5416666666666666</v>
      </c>
      <c r="H93" s="236">
        <v>7.0</v>
      </c>
      <c r="I93" s="236">
        <v>0.0</v>
      </c>
      <c r="J93" s="236">
        <v>7.0</v>
      </c>
      <c r="K93" s="236">
        <v>0.0</v>
      </c>
    </row>
    <row r="94">
      <c r="A94" s="258">
        <v>44948.0</v>
      </c>
      <c r="B94" s="153" t="s">
        <v>82</v>
      </c>
      <c r="C94" s="152" t="s">
        <v>31</v>
      </c>
      <c r="D94" s="259" t="s">
        <v>174</v>
      </c>
      <c r="E94" s="258">
        <v>44949.0</v>
      </c>
      <c r="F94" s="238">
        <v>0.25</v>
      </c>
      <c r="G94" s="238">
        <v>0.5416666666666666</v>
      </c>
      <c r="H94" s="236">
        <v>7.0</v>
      </c>
      <c r="I94" s="236">
        <v>0.0</v>
      </c>
      <c r="J94" s="236">
        <v>7.0</v>
      </c>
      <c r="K94" s="236">
        <v>0.0</v>
      </c>
    </row>
    <row r="95">
      <c r="A95" s="258">
        <v>44948.0</v>
      </c>
      <c r="B95" s="153" t="s">
        <v>403</v>
      </c>
      <c r="C95" s="152" t="s">
        <v>31</v>
      </c>
      <c r="D95" s="259" t="s">
        <v>174</v>
      </c>
      <c r="E95" s="258">
        <v>44949.0</v>
      </c>
      <c r="F95" s="235">
        <v>0.0</v>
      </c>
      <c r="G95" s="235">
        <v>0.0</v>
      </c>
      <c r="H95" s="68">
        <v>0.0</v>
      </c>
      <c r="I95" s="68">
        <v>0.0</v>
      </c>
      <c r="J95" s="68">
        <v>0.0</v>
      </c>
      <c r="K95" s="68">
        <v>0.0</v>
      </c>
      <c r="L95" s="68" t="s">
        <v>25</v>
      </c>
    </row>
    <row r="96">
      <c r="A96" s="258">
        <v>44949.0</v>
      </c>
      <c r="B96" s="68" t="s">
        <v>88</v>
      </c>
      <c r="C96" s="152" t="s">
        <v>31</v>
      </c>
      <c r="D96" s="259" t="s">
        <v>174</v>
      </c>
      <c r="E96" s="258">
        <v>44949.0</v>
      </c>
      <c r="F96" s="237">
        <v>0.9583333333333334</v>
      </c>
      <c r="G96" s="237">
        <v>0.25</v>
      </c>
      <c r="H96" s="68">
        <v>7.0</v>
      </c>
      <c r="I96" s="68">
        <v>0.0</v>
      </c>
      <c r="J96" s="68">
        <v>0.0</v>
      </c>
      <c r="K96" s="68">
        <v>7.0</v>
      </c>
    </row>
    <row r="97">
      <c r="A97" s="258">
        <v>44949.0</v>
      </c>
      <c r="B97" s="68" t="s">
        <v>18</v>
      </c>
      <c r="C97" s="152" t="s">
        <v>1</v>
      </c>
      <c r="D97" s="259" t="s">
        <v>174</v>
      </c>
      <c r="E97" s="258">
        <v>44949.0</v>
      </c>
      <c r="F97" s="237">
        <v>0.9791666666666666</v>
      </c>
      <c r="G97" s="237">
        <v>0.16666666666666666</v>
      </c>
      <c r="H97" s="68">
        <v>4.5</v>
      </c>
      <c r="I97" s="68">
        <v>0.0</v>
      </c>
      <c r="J97" s="68">
        <v>0.0</v>
      </c>
      <c r="K97" s="68">
        <v>4.5</v>
      </c>
    </row>
    <row r="98">
      <c r="A98" s="258">
        <v>44949.0</v>
      </c>
      <c r="B98" s="68" t="s">
        <v>54</v>
      </c>
      <c r="C98" s="152" t="s">
        <v>51</v>
      </c>
      <c r="D98" s="259" t="s">
        <v>174</v>
      </c>
      <c r="E98" s="258">
        <v>44949.0</v>
      </c>
      <c r="F98" s="237">
        <v>0.9791666666666666</v>
      </c>
      <c r="G98" s="237">
        <v>0.25</v>
      </c>
      <c r="H98" s="68">
        <v>6.5</v>
      </c>
      <c r="I98" s="68">
        <v>0.0</v>
      </c>
      <c r="J98" s="68">
        <v>0.0</v>
      </c>
      <c r="K98" s="68">
        <v>6.5</v>
      </c>
    </row>
    <row r="99">
      <c r="A99" s="258">
        <v>44949.0</v>
      </c>
      <c r="B99" s="68" t="s">
        <v>52</v>
      </c>
      <c r="C99" s="152" t="s">
        <v>31</v>
      </c>
      <c r="D99" s="259" t="s">
        <v>174</v>
      </c>
      <c r="E99" s="258">
        <v>44949.0</v>
      </c>
      <c r="F99" s="235">
        <v>0.0</v>
      </c>
      <c r="G99" s="235">
        <v>0.0</v>
      </c>
      <c r="H99" s="68">
        <v>0.0</v>
      </c>
      <c r="I99" s="68">
        <v>0.0</v>
      </c>
      <c r="J99" s="68">
        <v>0.0</v>
      </c>
      <c r="K99" s="68">
        <v>0.0</v>
      </c>
      <c r="L99" s="68" t="s">
        <v>63</v>
      </c>
    </row>
    <row r="100">
      <c r="A100" s="258">
        <v>44949.0</v>
      </c>
      <c r="B100" s="68" t="s">
        <v>50</v>
      </c>
      <c r="C100" s="68" t="s">
        <v>23</v>
      </c>
      <c r="D100" s="259" t="s">
        <v>175</v>
      </c>
      <c r="E100" s="258">
        <v>44950.0</v>
      </c>
      <c r="F100" s="237">
        <v>0.0625</v>
      </c>
      <c r="G100" s="238">
        <v>0.2916666666666667</v>
      </c>
      <c r="H100" s="68">
        <v>5.5</v>
      </c>
      <c r="I100" s="68">
        <v>0.0</v>
      </c>
      <c r="J100" s="68">
        <v>1.0</v>
      </c>
      <c r="K100" s="68">
        <v>4.5</v>
      </c>
    </row>
    <row r="101">
      <c r="A101" s="258">
        <v>44949.0</v>
      </c>
      <c r="B101" s="68" t="s">
        <v>123</v>
      </c>
      <c r="C101" s="68" t="s">
        <v>23</v>
      </c>
      <c r="D101" s="259" t="s">
        <v>175</v>
      </c>
      <c r="E101" s="258">
        <v>44950.0</v>
      </c>
      <c r="F101" s="235">
        <v>0.0</v>
      </c>
      <c r="G101" s="235">
        <v>0.0</v>
      </c>
      <c r="H101" s="68">
        <v>0.0</v>
      </c>
      <c r="I101" s="68">
        <v>0.0</v>
      </c>
      <c r="J101" s="68">
        <v>0.0</v>
      </c>
      <c r="K101" s="68">
        <v>0.0</v>
      </c>
      <c r="L101" s="68" t="s">
        <v>25</v>
      </c>
    </row>
    <row r="102">
      <c r="A102" s="258">
        <v>44949.0</v>
      </c>
      <c r="B102" s="68" t="s">
        <v>501</v>
      </c>
      <c r="C102" s="68" t="s">
        <v>23</v>
      </c>
      <c r="D102" s="259" t="s">
        <v>175</v>
      </c>
      <c r="E102" s="258">
        <v>44950.0</v>
      </c>
      <c r="F102" s="235">
        <v>0.0</v>
      </c>
      <c r="G102" s="235">
        <v>0.0</v>
      </c>
      <c r="H102" s="68">
        <v>0.0</v>
      </c>
      <c r="I102" s="68">
        <v>0.0</v>
      </c>
      <c r="J102" s="68">
        <v>0.0</v>
      </c>
      <c r="K102" s="68">
        <v>0.0</v>
      </c>
      <c r="L102" s="68" t="s">
        <v>25</v>
      </c>
    </row>
    <row r="103">
      <c r="A103" s="258">
        <v>44949.0</v>
      </c>
      <c r="B103" s="68" t="s">
        <v>45</v>
      </c>
      <c r="C103" s="68" t="s">
        <v>23</v>
      </c>
      <c r="D103" s="259" t="s">
        <v>175</v>
      </c>
      <c r="E103" s="258">
        <v>44950.0</v>
      </c>
      <c r="F103" s="238">
        <v>0.2916666666666667</v>
      </c>
      <c r="G103" s="238">
        <v>0.5</v>
      </c>
      <c r="H103" s="236">
        <v>5.0</v>
      </c>
      <c r="I103" s="236">
        <v>0.0</v>
      </c>
      <c r="J103" s="236">
        <v>5.0</v>
      </c>
      <c r="K103" s="236">
        <v>0.0</v>
      </c>
    </row>
    <row r="104">
      <c r="A104" s="258">
        <v>44949.0</v>
      </c>
      <c r="B104" s="153" t="s">
        <v>69</v>
      </c>
      <c r="C104" s="68" t="s">
        <v>51</v>
      </c>
      <c r="D104" s="259" t="s">
        <v>175</v>
      </c>
      <c r="E104" s="258">
        <v>44950.0</v>
      </c>
      <c r="F104" s="238">
        <v>0.25</v>
      </c>
      <c r="G104" s="237">
        <v>0.5625</v>
      </c>
      <c r="H104" s="235">
        <v>7.5</v>
      </c>
      <c r="I104" s="236">
        <v>0.0</v>
      </c>
      <c r="J104" s="235">
        <v>7.5</v>
      </c>
      <c r="K104" s="236">
        <v>0.0</v>
      </c>
    </row>
    <row r="105">
      <c r="A105" s="258">
        <v>44949.0</v>
      </c>
      <c r="B105" s="153" t="s">
        <v>97</v>
      </c>
      <c r="C105" s="152" t="s">
        <v>31</v>
      </c>
      <c r="D105" s="259" t="s">
        <v>175</v>
      </c>
      <c r="E105" s="258">
        <v>44950.0</v>
      </c>
      <c r="F105" s="237">
        <v>0.2708333333333333</v>
      </c>
      <c r="G105" s="237">
        <v>0.5625</v>
      </c>
      <c r="H105" s="152">
        <v>7.0</v>
      </c>
      <c r="I105" s="152">
        <v>0.0</v>
      </c>
      <c r="J105" s="152">
        <v>7.0</v>
      </c>
      <c r="K105" s="152">
        <v>0.0</v>
      </c>
    </row>
    <row r="106">
      <c r="A106" s="258">
        <v>44949.0</v>
      </c>
      <c r="B106" s="153" t="s">
        <v>82</v>
      </c>
      <c r="C106" s="152" t="s">
        <v>31</v>
      </c>
      <c r="D106" s="259" t="s">
        <v>175</v>
      </c>
      <c r="E106" s="258">
        <v>44950.0</v>
      </c>
      <c r="F106" s="238">
        <v>0.25</v>
      </c>
      <c r="G106" s="237">
        <v>0.5833333333333334</v>
      </c>
      <c r="H106" s="235">
        <v>8.0</v>
      </c>
      <c r="I106" s="236">
        <v>0.0</v>
      </c>
      <c r="J106" s="235">
        <v>8.0</v>
      </c>
      <c r="K106" s="236">
        <v>0.0</v>
      </c>
    </row>
    <row r="107">
      <c r="A107" s="258">
        <v>44949.0</v>
      </c>
      <c r="B107" s="153" t="s">
        <v>403</v>
      </c>
      <c r="C107" s="152" t="s">
        <v>31</v>
      </c>
      <c r="D107" s="259" t="s">
        <v>175</v>
      </c>
      <c r="E107" s="258">
        <v>44950.0</v>
      </c>
      <c r="F107" s="235">
        <v>0.0</v>
      </c>
      <c r="G107" s="235">
        <v>0.0</v>
      </c>
      <c r="H107" s="68">
        <v>0.0</v>
      </c>
      <c r="I107" s="68">
        <v>0.0</v>
      </c>
      <c r="J107" s="68">
        <v>0.0</v>
      </c>
      <c r="K107" s="68">
        <v>0.0</v>
      </c>
      <c r="L107" s="68" t="s">
        <v>25</v>
      </c>
    </row>
    <row r="108">
      <c r="A108" s="258">
        <v>44950.0</v>
      </c>
      <c r="B108" s="68" t="s">
        <v>88</v>
      </c>
      <c r="C108" s="152" t="s">
        <v>31</v>
      </c>
      <c r="D108" s="259" t="s">
        <v>175</v>
      </c>
      <c r="E108" s="258">
        <v>44950.0</v>
      </c>
      <c r="F108" s="237">
        <v>0.9652777777777778</v>
      </c>
      <c r="G108" s="237">
        <v>0.25</v>
      </c>
      <c r="H108" s="68">
        <v>7.0</v>
      </c>
      <c r="I108" s="68">
        <v>0.0</v>
      </c>
      <c r="J108" s="68">
        <v>0.0</v>
      </c>
      <c r="K108" s="68">
        <v>7.0</v>
      </c>
    </row>
    <row r="109">
      <c r="A109" s="258">
        <v>44950.0</v>
      </c>
      <c r="B109" s="68" t="s">
        <v>18</v>
      </c>
      <c r="C109" s="152" t="s">
        <v>1</v>
      </c>
      <c r="D109" s="259" t="s">
        <v>175</v>
      </c>
      <c r="E109" s="258">
        <v>44950.0</v>
      </c>
      <c r="F109" s="237">
        <v>0.9791666666666666</v>
      </c>
      <c r="G109" s="237">
        <v>0.16666666666666666</v>
      </c>
      <c r="H109" s="68">
        <v>4.5</v>
      </c>
      <c r="I109" s="68">
        <v>0.0</v>
      </c>
      <c r="J109" s="68">
        <v>0.0</v>
      </c>
      <c r="K109" s="68">
        <v>4.5</v>
      </c>
    </row>
    <row r="110">
      <c r="A110" s="258">
        <v>44950.0</v>
      </c>
      <c r="B110" s="68" t="s">
        <v>54</v>
      </c>
      <c r="C110" s="152" t="s">
        <v>51</v>
      </c>
      <c r="D110" s="259" t="s">
        <v>175</v>
      </c>
      <c r="E110" s="258">
        <v>44950.0</v>
      </c>
      <c r="F110" s="237">
        <v>0.9583333333333334</v>
      </c>
      <c r="G110" s="237">
        <v>0.4166666666666667</v>
      </c>
      <c r="H110" s="68">
        <v>11.0</v>
      </c>
      <c r="I110" s="68">
        <v>3.0</v>
      </c>
      <c r="J110" s="68">
        <v>1.0</v>
      </c>
      <c r="K110" s="68">
        <v>7.0</v>
      </c>
      <c r="L110" s="68" t="s">
        <v>259</v>
      </c>
    </row>
    <row r="111">
      <c r="A111" s="258">
        <v>44950.0</v>
      </c>
      <c r="B111" s="68" t="s">
        <v>52</v>
      </c>
      <c r="C111" s="152" t="s">
        <v>31</v>
      </c>
      <c r="D111" s="259" t="s">
        <v>175</v>
      </c>
      <c r="E111" s="258">
        <v>44950.0</v>
      </c>
      <c r="F111" s="235">
        <v>0.0</v>
      </c>
      <c r="G111" s="235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>
      <c r="A112" s="258">
        <v>44950.0</v>
      </c>
      <c r="B112" s="68" t="s">
        <v>50</v>
      </c>
      <c r="C112" s="68" t="s">
        <v>23</v>
      </c>
      <c r="D112" s="259" t="s">
        <v>171</v>
      </c>
      <c r="E112" s="258">
        <v>44951.0</v>
      </c>
      <c r="F112" s="237">
        <v>0.0625</v>
      </c>
      <c r="G112" s="238">
        <v>0.2916666666666667</v>
      </c>
      <c r="H112" s="68">
        <v>5.5</v>
      </c>
      <c r="I112" s="68">
        <v>0.0</v>
      </c>
      <c r="J112" s="68">
        <v>1.0</v>
      </c>
      <c r="K112" s="68">
        <v>4.5</v>
      </c>
    </row>
    <row r="113">
      <c r="A113" s="258">
        <v>44950.0</v>
      </c>
      <c r="B113" s="68" t="s">
        <v>123</v>
      </c>
      <c r="C113" s="68" t="s">
        <v>23</v>
      </c>
      <c r="D113" s="259" t="s">
        <v>171</v>
      </c>
      <c r="E113" s="258">
        <v>44951.0</v>
      </c>
      <c r="F113" s="235">
        <v>0.0</v>
      </c>
      <c r="G113" s="235">
        <v>0.0</v>
      </c>
      <c r="H113" s="68">
        <v>0.0</v>
      </c>
      <c r="I113" s="68">
        <v>0.0</v>
      </c>
      <c r="J113" s="68">
        <v>0.0</v>
      </c>
      <c r="K113" s="68">
        <v>0.0</v>
      </c>
      <c r="L113" s="68" t="s">
        <v>25</v>
      </c>
    </row>
    <row r="114">
      <c r="A114" s="258">
        <v>44950.0</v>
      </c>
      <c r="B114" s="68" t="s">
        <v>501</v>
      </c>
      <c r="C114" s="68" t="s">
        <v>23</v>
      </c>
      <c r="D114" s="259" t="s">
        <v>171</v>
      </c>
      <c r="E114" s="258">
        <v>44951.0</v>
      </c>
      <c r="F114" s="235">
        <v>0.0</v>
      </c>
      <c r="G114" s="235">
        <v>0.0</v>
      </c>
      <c r="H114" s="68">
        <v>0.0</v>
      </c>
      <c r="I114" s="68">
        <v>0.0</v>
      </c>
      <c r="J114" s="68">
        <v>0.0</v>
      </c>
      <c r="K114" s="68">
        <v>0.0</v>
      </c>
      <c r="L114" s="68" t="s">
        <v>25</v>
      </c>
    </row>
    <row r="115">
      <c r="A115" s="258">
        <v>44950.0</v>
      </c>
      <c r="B115" s="68" t="s">
        <v>45</v>
      </c>
      <c r="C115" s="68" t="s">
        <v>23</v>
      </c>
      <c r="D115" s="259" t="s">
        <v>171</v>
      </c>
      <c r="E115" s="258">
        <v>44951.0</v>
      </c>
      <c r="F115" s="238">
        <v>0.2916666666666667</v>
      </c>
      <c r="G115" s="238">
        <v>0.5</v>
      </c>
      <c r="H115" s="236">
        <v>5.0</v>
      </c>
      <c r="I115" s="236">
        <v>0.0</v>
      </c>
      <c r="J115" s="236">
        <v>5.0</v>
      </c>
      <c r="K115" s="236">
        <v>0.0</v>
      </c>
    </row>
    <row r="116">
      <c r="A116" s="258">
        <v>44950.0</v>
      </c>
      <c r="B116" s="153" t="s">
        <v>69</v>
      </c>
      <c r="C116" s="68" t="s">
        <v>51</v>
      </c>
      <c r="D116" s="259" t="s">
        <v>171</v>
      </c>
      <c r="E116" s="258">
        <v>44951.0</v>
      </c>
      <c r="F116" s="237">
        <v>0.20833333333333334</v>
      </c>
      <c r="G116" s="237">
        <v>0.5625</v>
      </c>
      <c r="H116" s="235">
        <v>8.5</v>
      </c>
      <c r="I116" s="235">
        <v>0.5</v>
      </c>
      <c r="J116" s="236">
        <v>7.0</v>
      </c>
      <c r="K116" s="235">
        <v>1.0</v>
      </c>
      <c r="L116" s="68" t="s">
        <v>192</v>
      </c>
    </row>
    <row r="117">
      <c r="A117" s="258">
        <v>44950.0</v>
      </c>
      <c r="B117" s="153" t="s">
        <v>97</v>
      </c>
      <c r="C117" s="152" t="s">
        <v>31</v>
      </c>
      <c r="D117" s="259" t="s">
        <v>171</v>
      </c>
      <c r="E117" s="258">
        <v>44951.0</v>
      </c>
      <c r="F117" s="235">
        <v>0.0</v>
      </c>
      <c r="G117" s="235">
        <v>0.0</v>
      </c>
      <c r="H117" s="68">
        <v>0.0</v>
      </c>
      <c r="I117" s="68">
        <v>0.0</v>
      </c>
      <c r="J117" s="68">
        <v>0.0</v>
      </c>
      <c r="K117" s="68">
        <v>0.0</v>
      </c>
      <c r="L117" s="68" t="s">
        <v>25</v>
      </c>
    </row>
    <row r="118">
      <c r="A118" s="258">
        <v>44950.0</v>
      </c>
      <c r="B118" s="153" t="s">
        <v>82</v>
      </c>
      <c r="C118" s="152" t="s">
        <v>31</v>
      </c>
      <c r="D118" s="259" t="s">
        <v>171</v>
      </c>
      <c r="E118" s="258">
        <v>44951.0</v>
      </c>
      <c r="F118" s="238">
        <v>0.25</v>
      </c>
      <c r="G118" s="237">
        <v>0.5833333333333334</v>
      </c>
      <c r="H118" s="235">
        <v>8.0</v>
      </c>
      <c r="I118" s="236">
        <v>0.0</v>
      </c>
      <c r="J118" s="235">
        <v>8.0</v>
      </c>
      <c r="K118" s="236">
        <v>0.0</v>
      </c>
    </row>
    <row r="119">
      <c r="A119" s="258">
        <v>44950.0</v>
      </c>
      <c r="B119" s="153" t="s">
        <v>403</v>
      </c>
      <c r="C119" s="152" t="s">
        <v>31</v>
      </c>
      <c r="D119" s="259" t="s">
        <v>171</v>
      </c>
      <c r="E119" s="258">
        <v>44951.0</v>
      </c>
      <c r="F119" s="237">
        <v>0.2708333333333333</v>
      </c>
      <c r="G119" s="237">
        <v>0.5625</v>
      </c>
      <c r="H119" s="152">
        <v>7.0</v>
      </c>
      <c r="I119" s="152">
        <v>0.0</v>
      </c>
      <c r="J119" s="152">
        <v>7.0</v>
      </c>
      <c r="K119" s="152">
        <v>0.0</v>
      </c>
    </row>
    <row r="120">
      <c r="A120" s="258">
        <v>44951.0</v>
      </c>
      <c r="B120" s="68" t="s">
        <v>88</v>
      </c>
      <c r="C120" s="152" t="s">
        <v>31</v>
      </c>
      <c r="D120" s="259" t="s">
        <v>171</v>
      </c>
      <c r="E120" s="258">
        <v>44951.0</v>
      </c>
      <c r="F120" s="237">
        <v>0.9583333333333334</v>
      </c>
      <c r="G120" s="237">
        <v>0.14583333333333334</v>
      </c>
      <c r="H120" s="68">
        <v>4.5</v>
      </c>
      <c r="I120" s="68">
        <v>0.0</v>
      </c>
      <c r="J120" s="68">
        <v>0.0</v>
      </c>
      <c r="K120" s="68">
        <v>4.5</v>
      </c>
      <c r="L120" s="68" t="s">
        <v>696</v>
      </c>
    </row>
    <row r="121">
      <c r="A121" s="258">
        <v>44951.0</v>
      </c>
      <c r="B121" s="68" t="s">
        <v>18</v>
      </c>
      <c r="C121" s="152" t="s">
        <v>1</v>
      </c>
      <c r="D121" s="259" t="s">
        <v>171</v>
      </c>
      <c r="E121" s="258">
        <v>44951.0</v>
      </c>
      <c r="F121" s="237">
        <v>0.9791666666666666</v>
      </c>
      <c r="G121" s="237">
        <v>0.16666666666666666</v>
      </c>
      <c r="H121" s="68">
        <v>4.5</v>
      </c>
      <c r="I121" s="68">
        <v>0.0</v>
      </c>
      <c r="J121" s="68">
        <v>0.0</v>
      </c>
      <c r="K121" s="68">
        <v>4.5</v>
      </c>
    </row>
    <row r="122">
      <c r="A122" s="258">
        <v>44951.0</v>
      </c>
      <c r="B122" s="68" t="s">
        <v>54</v>
      </c>
      <c r="C122" s="68" t="s">
        <v>51</v>
      </c>
      <c r="D122" s="259" t="s">
        <v>171</v>
      </c>
      <c r="E122" s="258">
        <v>44951.0</v>
      </c>
      <c r="F122" s="237">
        <v>0.9583333333333334</v>
      </c>
      <c r="G122" s="237">
        <v>0.2916666666666667</v>
      </c>
      <c r="H122" s="68">
        <v>8.0</v>
      </c>
      <c r="I122" s="68">
        <v>0.0</v>
      </c>
      <c r="J122" s="68">
        <v>1.0</v>
      </c>
      <c r="K122" s="68">
        <v>7.0</v>
      </c>
    </row>
    <row r="123">
      <c r="A123" s="258">
        <v>44951.0</v>
      </c>
      <c r="B123" s="68" t="s">
        <v>52</v>
      </c>
      <c r="C123" s="152" t="s">
        <v>31</v>
      </c>
      <c r="D123" s="259" t="s">
        <v>169</v>
      </c>
      <c r="E123" s="258">
        <v>44952.0</v>
      </c>
      <c r="F123" s="237">
        <v>0.0625</v>
      </c>
      <c r="G123" s="237">
        <v>0.4166666666666667</v>
      </c>
      <c r="H123" s="235">
        <v>8.5</v>
      </c>
      <c r="I123" s="235">
        <v>0.5</v>
      </c>
      <c r="J123" s="236">
        <v>7.0</v>
      </c>
      <c r="K123" s="235">
        <v>1.0</v>
      </c>
      <c r="L123" s="68" t="s">
        <v>192</v>
      </c>
    </row>
    <row r="124">
      <c r="A124" s="258">
        <v>44951.0</v>
      </c>
      <c r="B124" s="68" t="s">
        <v>123</v>
      </c>
      <c r="C124" s="68" t="s">
        <v>23</v>
      </c>
      <c r="D124" s="259" t="s">
        <v>169</v>
      </c>
      <c r="E124" s="258">
        <v>44952.0</v>
      </c>
      <c r="F124" s="237">
        <v>0.0625</v>
      </c>
      <c r="G124" s="238">
        <v>0.2916666666666667</v>
      </c>
      <c r="H124" s="68">
        <v>5.5</v>
      </c>
      <c r="I124" s="68">
        <v>0.0</v>
      </c>
      <c r="J124" s="68">
        <v>1.0</v>
      </c>
      <c r="K124" s="68">
        <v>4.5</v>
      </c>
    </row>
    <row r="125">
      <c r="A125" s="258">
        <v>44951.0</v>
      </c>
      <c r="B125" s="68" t="s">
        <v>501</v>
      </c>
      <c r="C125" s="68" t="s">
        <v>23</v>
      </c>
      <c r="D125" s="259" t="s">
        <v>169</v>
      </c>
      <c r="E125" s="258">
        <v>44952.0</v>
      </c>
      <c r="F125" s="238">
        <v>0.2916666666666667</v>
      </c>
      <c r="G125" s="238">
        <v>0.5</v>
      </c>
      <c r="H125" s="236">
        <v>5.0</v>
      </c>
      <c r="I125" s="236">
        <v>0.0</v>
      </c>
      <c r="J125" s="236">
        <v>5.0</v>
      </c>
      <c r="K125" s="236">
        <v>0.0</v>
      </c>
    </row>
    <row r="126">
      <c r="A126" s="258">
        <v>44951.0</v>
      </c>
      <c r="B126" s="68" t="s">
        <v>45</v>
      </c>
      <c r="C126" s="152" t="s">
        <v>49</v>
      </c>
      <c r="D126" s="259" t="s">
        <v>169</v>
      </c>
      <c r="E126" s="258">
        <v>44952.0</v>
      </c>
      <c r="F126" s="237">
        <v>0.20833333333333334</v>
      </c>
      <c r="G126" s="237">
        <v>0.375</v>
      </c>
      <c r="H126" s="152">
        <v>4.0</v>
      </c>
      <c r="I126" s="152">
        <v>0.0</v>
      </c>
      <c r="J126" s="152">
        <v>3.0</v>
      </c>
      <c r="K126" s="152">
        <v>1.0</v>
      </c>
    </row>
    <row r="127">
      <c r="A127" s="258">
        <v>44951.0</v>
      </c>
      <c r="B127" s="68" t="s">
        <v>50</v>
      </c>
      <c r="C127" s="68" t="s">
        <v>49</v>
      </c>
      <c r="D127" s="259" t="s">
        <v>169</v>
      </c>
      <c r="E127" s="258">
        <v>44952.0</v>
      </c>
      <c r="F127" s="235">
        <v>0.0</v>
      </c>
      <c r="G127" s="235">
        <v>0.0</v>
      </c>
      <c r="H127" s="68">
        <v>0.0</v>
      </c>
      <c r="I127" s="68">
        <v>0.0</v>
      </c>
      <c r="J127" s="68">
        <v>0.0</v>
      </c>
      <c r="K127" s="68">
        <v>0.0</v>
      </c>
      <c r="L127" s="68" t="s">
        <v>25</v>
      </c>
    </row>
    <row r="128">
      <c r="A128" s="258">
        <v>44951.0</v>
      </c>
      <c r="B128" s="153" t="s">
        <v>69</v>
      </c>
      <c r="C128" s="68" t="s">
        <v>51</v>
      </c>
      <c r="D128" s="259" t="s">
        <v>169</v>
      </c>
      <c r="E128" s="258">
        <v>44952.0</v>
      </c>
      <c r="F128" s="237">
        <v>0.20833333333333334</v>
      </c>
      <c r="G128" s="237">
        <v>0.5625</v>
      </c>
      <c r="H128" s="235">
        <v>8.5</v>
      </c>
      <c r="I128" s="235">
        <v>0.5</v>
      </c>
      <c r="J128" s="236">
        <v>7.0</v>
      </c>
      <c r="K128" s="235">
        <v>1.0</v>
      </c>
      <c r="L128" s="68" t="s">
        <v>192</v>
      </c>
    </row>
    <row r="129">
      <c r="A129" s="258">
        <v>44951.0</v>
      </c>
      <c r="B129" s="153" t="s">
        <v>97</v>
      </c>
      <c r="C129" s="68" t="s">
        <v>31</v>
      </c>
      <c r="D129" s="259" t="s">
        <v>169</v>
      </c>
      <c r="E129" s="258">
        <v>44952.0</v>
      </c>
      <c r="F129" s="235">
        <v>0.0</v>
      </c>
      <c r="G129" s="235">
        <v>0.0</v>
      </c>
      <c r="H129" s="68">
        <v>0.0</v>
      </c>
      <c r="I129" s="68">
        <v>0.0</v>
      </c>
      <c r="J129" s="68">
        <v>0.0</v>
      </c>
      <c r="K129" s="68">
        <v>0.0</v>
      </c>
      <c r="L129" s="68" t="s">
        <v>25</v>
      </c>
    </row>
    <row r="130">
      <c r="A130" s="258">
        <v>44951.0</v>
      </c>
      <c r="B130" s="153" t="s">
        <v>82</v>
      </c>
      <c r="C130" s="68" t="s">
        <v>51</v>
      </c>
      <c r="D130" s="259" t="s">
        <v>169</v>
      </c>
      <c r="E130" s="258">
        <v>44952.0</v>
      </c>
      <c r="F130" s="238">
        <v>0.2916666666666667</v>
      </c>
      <c r="G130" s="237">
        <v>0.4166666666666667</v>
      </c>
      <c r="H130" s="235">
        <v>3.0</v>
      </c>
      <c r="I130" s="235">
        <v>0.0</v>
      </c>
      <c r="J130" s="235">
        <v>3.0</v>
      </c>
      <c r="K130" s="235">
        <v>0.0</v>
      </c>
    </row>
    <row r="131">
      <c r="A131" s="258">
        <v>44951.0</v>
      </c>
      <c r="B131" s="153" t="s">
        <v>82</v>
      </c>
      <c r="C131" s="68" t="s">
        <v>31</v>
      </c>
      <c r="D131" s="259" t="s">
        <v>169</v>
      </c>
      <c r="E131" s="258">
        <v>44952.0</v>
      </c>
      <c r="F131" s="237">
        <v>0.4166666666666667</v>
      </c>
      <c r="G131" s="237">
        <v>0.5833333333333334</v>
      </c>
      <c r="H131" s="235">
        <v>4.0</v>
      </c>
      <c r="I131" s="236">
        <v>0.0</v>
      </c>
      <c r="J131" s="235">
        <v>4.0</v>
      </c>
      <c r="K131" s="236">
        <v>0.0</v>
      </c>
    </row>
    <row r="132">
      <c r="A132" s="258">
        <v>44951.0</v>
      </c>
      <c r="B132" s="153" t="s">
        <v>403</v>
      </c>
      <c r="C132" s="152" t="s">
        <v>31</v>
      </c>
      <c r="D132" s="259" t="s">
        <v>169</v>
      </c>
      <c r="E132" s="258">
        <v>44952.0</v>
      </c>
      <c r="F132" s="237">
        <v>0.25</v>
      </c>
      <c r="G132" s="237">
        <v>0.5833333333333334</v>
      </c>
      <c r="H132" s="152">
        <v>8.0</v>
      </c>
      <c r="I132" s="152">
        <v>0.0</v>
      </c>
      <c r="J132" s="152">
        <v>8.0</v>
      </c>
      <c r="K132" s="152">
        <v>0.0</v>
      </c>
    </row>
    <row r="133">
      <c r="A133" s="258">
        <v>44952.0</v>
      </c>
      <c r="B133" s="68" t="s">
        <v>88</v>
      </c>
      <c r="C133" s="152" t="s">
        <v>31</v>
      </c>
      <c r="D133" s="259" t="s">
        <v>169</v>
      </c>
      <c r="E133" s="258">
        <v>44952.0</v>
      </c>
      <c r="F133" s="237">
        <v>0.9583333333333334</v>
      </c>
      <c r="G133" s="237">
        <v>0.2916666666666667</v>
      </c>
      <c r="H133" s="68">
        <v>8.0</v>
      </c>
      <c r="I133" s="68">
        <v>0.0</v>
      </c>
      <c r="J133" s="68">
        <v>1.0</v>
      </c>
      <c r="K133" s="68">
        <v>7.0</v>
      </c>
      <c r="L133" s="68"/>
    </row>
    <row r="134">
      <c r="A134" s="258">
        <v>44952.0</v>
      </c>
      <c r="B134" s="68" t="s">
        <v>18</v>
      </c>
      <c r="C134" s="152" t="s">
        <v>1</v>
      </c>
      <c r="D134" s="259" t="s">
        <v>169</v>
      </c>
      <c r="E134" s="258">
        <v>44952.0</v>
      </c>
      <c r="F134" s="237">
        <v>0.9791666666666666</v>
      </c>
      <c r="G134" s="237">
        <v>0.5</v>
      </c>
      <c r="H134" s="68">
        <v>12.5</v>
      </c>
      <c r="I134" s="68">
        <v>4.5</v>
      </c>
      <c r="J134" s="68">
        <v>1.5</v>
      </c>
      <c r="K134" s="68">
        <v>6.5</v>
      </c>
      <c r="L134" s="152" t="s">
        <v>697</v>
      </c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258">
        <v>44952.0</v>
      </c>
      <c r="B135" s="68" t="s">
        <v>54</v>
      </c>
      <c r="C135" s="152" t="s">
        <v>51</v>
      </c>
      <c r="D135" s="259" t="s">
        <v>169</v>
      </c>
      <c r="E135" s="258">
        <v>44952.0</v>
      </c>
      <c r="F135" s="237">
        <v>0.9583333333333334</v>
      </c>
      <c r="G135" s="237">
        <v>0.375</v>
      </c>
      <c r="H135" s="68">
        <v>10.0</v>
      </c>
      <c r="I135" s="68">
        <v>2.0</v>
      </c>
      <c r="J135" s="68">
        <v>1.0</v>
      </c>
      <c r="K135" s="68">
        <v>7.0</v>
      </c>
      <c r="L135" s="68" t="s">
        <v>698</v>
      </c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</row>
    <row r="136">
      <c r="A136" s="258">
        <v>44952.0</v>
      </c>
      <c r="B136" s="68" t="s">
        <v>52</v>
      </c>
      <c r="C136" s="152" t="s">
        <v>31</v>
      </c>
      <c r="D136" s="259" t="s">
        <v>169</v>
      </c>
      <c r="E136" s="258">
        <v>44952.0</v>
      </c>
      <c r="F136" s="235">
        <v>0.0</v>
      </c>
      <c r="G136" s="235">
        <v>0.0</v>
      </c>
      <c r="H136" s="68">
        <v>0.0</v>
      </c>
      <c r="I136" s="68">
        <v>0.0</v>
      </c>
      <c r="J136" s="68">
        <v>0.0</v>
      </c>
      <c r="K136" s="68">
        <v>0.0</v>
      </c>
      <c r="L136" s="152" t="s">
        <v>25</v>
      </c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</row>
    <row r="137">
      <c r="A137" s="258">
        <v>44952.0</v>
      </c>
      <c r="B137" s="68" t="s">
        <v>123</v>
      </c>
      <c r="C137" s="152" t="s">
        <v>23</v>
      </c>
      <c r="D137" s="259" t="s">
        <v>168</v>
      </c>
      <c r="E137" s="258">
        <v>44953.0</v>
      </c>
      <c r="F137" s="237">
        <v>0.0625</v>
      </c>
      <c r="G137" s="238">
        <v>0.2916666666666667</v>
      </c>
      <c r="H137" s="68">
        <v>5.5</v>
      </c>
      <c r="I137" s="68">
        <v>0.0</v>
      </c>
      <c r="J137" s="68">
        <v>1.0</v>
      </c>
      <c r="K137" s="68">
        <v>4.5</v>
      </c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</row>
    <row r="138">
      <c r="A138" s="258">
        <v>44952.0</v>
      </c>
      <c r="B138" s="68" t="s">
        <v>501</v>
      </c>
      <c r="C138" s="152" t="s">
        <v>23</v>
      </c>
      <c r="D138" s="259" t="s">
        <v>168</v>
      </c>
      <c r="E138" s="258">
        <v>44953.0</v>
      </c>
      <c r="F138" s="238">
        <v>0.2916666666666667</v>
      </c>
      <c r="G138" s="238">
        <v>0.5</v>
      </c>
      <c r="H138" s="236">
        <v>5.0</v>
      </c>
      <c r="I138" s="236">
        <v>0.0</v>
      </c>
      <c r="J138" s="236">
        <v>5.0</v>
      </c>
      <c r="K138" s="236">
        <v>0.0</v>
      </c>
      <c r="L138" s="152"/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</row>
    <row r="139">
      <c r="A139" s="258">
        <v>44952.0</v>
      </c>
      <c r="B139" s="68" t="s">
        <v>45</v>
      </c>
      <c r="C139" s="68" t="s">
        <v>1</v>
      </c>
      <c r="D139" s="259" t="s">
        <v>168</v>
      </c>
      <c r="E139" s="258">
        <v>44953.0</v>
      </c>
      <c r="F139" s="235">
        <v>0.0</v>
      </c>
      <c r="G139" s="235">
        <v>0.0</v>
      </c>
      <c r="H139" s="68">
        <v>0.0</v>
      </c>
      <c r="I139" s="68">
        <v>0.0</v>
      </c>
      <c r="J139" s="68">
        <v>0.0</v>
      </c>
      <c r="K139" s="68">
        <v>0.0</v>
      </c>
      <c r="L139" s="152" t="s">
        <v>63</v>
      </c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</row>
    <row r="140">
      <c r="A140" s="258">
        <v>44952.0</v>
      </c>
      <c r="B140" s="68" t="s">
        <v>50</v>
      </c>
      <c r="C140" s="68" t="s">
        <v>49</v>
      </c>
      <c r="D140" s="259" t="s">
        <v>168</v>
      </c>
      <c r="E140" s="258">
        <v>44953.0</v>
      </c>
      <c r="F140" s="237">
        <v>0.20833333333333334</v>
      </c>
      <c r="G140" s="237">
        <v>0.375</v>
      </c>
      <c r="H140" s="152">
        <v>4.0</v>
      </c>
      <c r="I140" s="152">
        <v>0.0</v>
      </c>
      <c r="J140" s="152">
        <v>3.0</v>
      </c>
      <c r="K140" s="152">
        <v>1.0</v>
      </c>
      <c r="L140" s="152"/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</row>
    <row r="141">
      <c r="A141" s="258">
        <v>44952.0</v>
      </c>
      <c r="B141" s="68" t="s">
        <v>50</v>
      </c>
      <c r="C141" s="68" t="s">
        <v>51</v>
      </c>
      <c r="D141" s="259" t="s">
        <v>168</v>
      </c>
      <c r="E141" s="258">
        <v>44953.0</v>
      </c>
      <c r="F141" s="237">
        <v>0.375</v>
      </c>
      <c r="G141" s="238">
        <v>0.5</v>
      </c>
      <c r="H141" s="68">
        <v>3.0</v>
      </c>
      <c r="I141" s="68">
        <v>0.0</v>
      </c>
      <c r="J141" s="68">
        <v>3.0</v>
      </c>
      <c r="K141" s="68">
        <v>0.0</v>
      </c>
      <c r="L141" s="68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>
      <c r="A142" s="258">
        <v>44952.0</v>
      </c>
      <c r="B142" s="153" t="s">
        <v>69</v>
      </c>
      <c r="C142" s="68" t="s">
        <v>31</v>
      </c>
      <c r="D142" s="259" t="s">
        <v>168</v>
      </c>
      <c r="E142" s="258">
        <v>44953.0</v>
      </c>
      <c r="F142" s="237">
        <v>0.20833333333333334</v>
      </c>
      <c r="G142" s="237">
        <v>0.5416666666666666</v>
      </c>
      <c r="H142" s="68">
        <v>8.0</v>
      </c>
      <c r="I142" s="68">
        <v>0.0</v>
      </c>
      <c r="J142" s="68">
        <v>7.0</v>
      </c>
      <c r="K142" s="68">
        <v>1.0</v>
      </c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</row>
    <row r="143">
      <c r="A143" s="258">
        <v>44952.0</v>
      </c>
      <c r="B143" s="153" t="s">
        <v>97</v>
      </c>
      <c r="C143" s="68" t="s">
        <v>31</v>
      </c>
      <c r="D143" s="259" t="s">
        <v>168</v>
      </c>
      <c r="E143" s="258">
        <v>44953.0</v>
      </c>
      <c r="F143" s="238">
        <v>0.2916666666666667</v>
      </c>
      <c r="G143" s="237">
        <v>0.5833333333333334</v>
      </c>
      <c r="H143" s="152">
        <v>7.0</v>
      </c>
      <c r="I143" s="152">
        <v>0.0</v>
      </c>
      <c r="J143" s="152">
        <v>7.0</v>
      </c>
      <c r="K143" s="152">
        <v>0.0</v>
      </c>
      <c r="L143" s="152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</row>
    <row r="144">
      <c r="A144" s="258">
        <v>44952.0</v>
      </c>
      <c r="B144" s="153" t="s">
        <v>82</v>
      </c>
      <c r="C144" s="152" t="s">
        <v>31</v>
      </c>
      <c r="D144" s="259" t="s">
        <v>168</v>
      </c>
      <c r="E144" s="258">
        <v>44953.0</v>
      </c>
      <c r="F144" s="235">
        <v>0.0</v>
      </c>
      <c r="G144" s="235">
        <v>0.0</v>
      </c>
      <c r="H144" s="68">
        <v>0.0</v>
      </c>
      <c r="I144" s="68">
        <v>0.0</v>
      </c>
      <c r="J144" s="68">
        <v>0.0</v>
      </c>
      <c r="K144" s="68">
        <v>0.0</v>
      </c>
      <c r="L144" s="68" t="s">
        <v>25</v>
      </c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</row>
    <row r="145">
      <c r="A145" s="258">
        <v>44952.0</v>
      </c>
      <c r="B145" s="153" t="s">
        <v>403</v>
      </c>
      <c r="C145" s="152" t="s">
        <v>31</v>
      </c>
      <c r="D145" s="259" t="s">
        <v>168</v>
      </c>
      <c r="E145" s="258">
        <v>44953.0</v>
      </c>
      <c r="F145" s="238">
        <v>0.25</v>
      </c>
      <c r="G145" s="237">
        <v>0.5833333333333334</v>
      </c>
      <c r="H145" s="235">
        <v>8.0</v>
      </c>
      <c r="I145" s="236">
        <v>0.0</v>
      </c>
      <c r="J145" s="235">
        <v>8.0</v>
      </c>
      <c r="K145" s="236">
        <v>0.0</v>
      </c>
      <c r="L145" s="152"/>
      <c r="M145" s="153"/>
      <c r="N145" s="153"/>
      <c r="O145" s="153"/>
      <c r="P145" s="153"/>
      <c r="Q145" s="153"/>
      <c r="R145" s="153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</row>
    <row r="146">
      <c r="A146" s="258">
        <v>44953.0</v>
      </c>
      <c r="B146" s="152" t="s">
        <v>88</v>
      </c>
      <c r="C146" s="152" t="s">
        <v>31</v>
      </c>
      <c r="D146" s="259" t="s">
        <v>168</v>
      </c>
      <c r="E146" s="258">
        <v>44953.0</v>
      </c>
      <c r="F146" s="235">
        <v>0.0</v>
      </c>
      <c r="G146" s="235">
        <v>0.0</v>
      </c>
      <c r="H146" s="68">
        <v>0.0</v>
      </c>
      <c r="I146" s="68">
        <v>0.0</v>
      </c>
      <c r="J146" s="68">
        <v>0.0</v>
      </c>
      <c r="K146" s="68">
        <v>0.0</v>
      </c>
      <c r="L146" s="68" t="s">
        <v>25</v>
      </c>
      <c r="M146" s="153"/>
      <c r="N146" s="153"/>
      <c r="O146" s="153"/>
      <c r="P146" s="153"/>
      <c r="Q146" s="153"/>
      <c r="R146" s="153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53"/>
    </row>
    <row r="147">
      <c r="A147" s="258">
        <v>44953.0</v>
      </c>
      <c r="B147" s="68" t="s">
        <v>18</v>
      </c>
      <c r="C147" s="152" t="s">
        <v>1</v>
      </c>
      <c r="D147" s="259" t="s">
        <v>168</v>
      </c>
      <c r="E147" s="258">
        <v>44953.0</v>
      </c>
      <c r="F147" s="237">
        <v>0.9791666666666666</v>
      </c>
      <c r="G147" s="237">
        <v>0.25</v>
      </c>
      <c r="H147" s="68">
        <v>6.5</v>
      </c>
      <c r="I147" s="68">
        <v>0.0</v>
      </c>
      <c r="J147" s="68">
        <v>0.0</v>
      </c>
      <c r="K147" s="68">
        <v>6.5</v>
      </c>
      <c r="L147" s="152"/>
      <c r="M147" s="153"/>
      <c r="N147" s="153"/>
      <c r="O147" s="153"/>
      <c r="P147" s="153"/>
      <c r="Q147" s="153"/>
      <c r="R147" s="153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</row>
    <row r="148">
      <c r="A148" s="258">
        <v>44953.0</v>
      </c>
      <c r="B148" s="68" t="s">
        <v>54</v>
      </c>
      <c r="C148" s="152" t="s">
        <v>51</v>
      </c>
      <c r="D148" s="259" t="s">
        <v>168</v>
      </c>
      <c r="E148" s="258">
        <v>44953.0</v>
      </c>
      <c r="F148" s="237">
        <v>0.9583333333333334</v>
      </c>
      <c r="G148" s="237">
        <v>0.4166666666666667</v>
      </c>
      <c r="H148" s="68">
        <v>11.0</v>
      </c>
      <c r="I148" s="68">
        <v>3.0</v>
      </c>
      <c r="J148" s="68">
        <v>1.0</v>
      </c>
      <c r="K148" s="68">
        <v>7.0</v>
      </c>
      <c r="L148" s="68" t="s">
        <v>636</v>
      </c>
    </row>
    <row r="149">
      <c r="A149" s="258">
        <v>44953.0</v>
      </c>
      <c r="B149" s="68" t="s">
        <v>52</v>
      </c>
      <c r="C149" s="152" t="s">
        <v>31</v>
      </c>
      <c r="D149" s="259" t="s">
        <v>168</v>
      </c>
      <c r="E149" s="258">
        <v>44953.0</v>
      </c>
      <c r="F149" s="237">
        <v>0.9583333333333334</v>
      </c>
      <c r="G149" s="237">
        <v>0.2916666666666667</v>
      </c>
      <c r="H149" s="68">
        <v>8.0</v>
      </c>
      <c r="I149" s="68">
        <v>0.0</v>
      </c>
      <c r="J149" s="68">
        <v>1.0</v>
      </c>
      <c r="K149" s="68">
        <v>7.0</v>
      </c>
    </row>
    <row r="150">
      <c r="A150" s="258">
        <v>44953.0</v>
      </c>
      <c r="B150" s="68" t="s">
        <v>123</v>
      </c>
      <c r="C150" s="152" t="s">
        <v>23</v>
      </c>
      <c r="D150" s="259" t="s">
        <v>170</v>
      </c>
      <c r="E150" s="258">
        <v>44954.0</v>
      </c>
      <c r="F150" s="237">
        <v>0.0625</v>
      </c>
      <c r="G150" s="238">
        <v>0.2916666666666667</v>
      </c>
      <c r="H150" s="68">
        <v>5.5</v>
      </c>
      <c r="I150" s="68">
        <v>0.0</v>
      </c>
      <c r="J150" s="68">
        <v>1.0</v>
      </c>
      <c r="K150" s="68">
        <v>4.5</v>
      </c>
    </row>
    <row r="151">
      <c r="A151" s="258">
        <v>44953.0</v>
      </c>
      <c r="B151" s="68" t="s">
        <v>501</v>
      </c>
      <c r="C151" s="152" t="s">
        <v>23</v>
      </c>
      <c r="D151" s="259" t="s">
        <v>170</v>
      </c>
      <c r="E151" s="258">
        <v>44954.0</v>
      </c>
      <c r="F151" s="238">
        <v>0.2916666666666667</v>
      </c>
      <c r="G151" s="238">
        <v>0.5</v>
      </c>
      <c r="H151" s="236">
        <v>5.0</v>
      </c>
      <c r="I151" s="236">
        <v>0.0</v>
      </c>
      <c r="J151" s="236">
        <v>5.0</v>
      </c>
      <c r="K151" s="236">
        <v>0.0</v>
      </c>
    </row>
    <row r="152">
      <c r="A152" s="258">
        <v>44953.0</v>
      </c>
      <c r="B152" s="68" t="s">
        <v>45</v>
      </c>
      <c r="C152" s="68" t="s">
        <v>1</v>
      </c>
      <c r="D152" s="259" t="s">
        <v>170</v>
      </c>
      <c r="E152" s="258">
        <v>44954.0</v>
      </c>
      <c r="F152" s="237">
        <v>0.25</v>
      </c>
      <c r="G152" s="237">
        <v>0.5416666666666666</v>
      </c>
      <c r="H152" s="68">
        <v>7.0</v>
      </c>
      <c r="I152" s="68">
        <v>0.0</v>
      </c>
      <c r="J152" s="68">
        <v>7.0</v>
      </c>
      <c r="K152" s="68">
        <v>0.0</v>
      </c>
    </row>
    <row r="153">
      <c r="A153" s="258">
        <v>44953.0</v>
      </c>
      <c r="B153" s="68" t="s">
        <v>50</v>
      </c>
      <c r="C153" s="68" t="s">
        <v>49</v>
      </c>
      <c r="D153" s="259" t="s">
        <v>170</v>
      </c>
      <c r="E153" s="258">
        <v>44954.0</v>
      </c>
      <c r="F153" s="237">
        <v>0.20833333333333334</v>
      </c>
      <c r="G153" s="237">
        <v>0.4166666666666667</v>
      </c>
      <c r="H153" s="68">
        <v>5.0</v>
      </c>
      <c r="I153" s="68">
        <v>0.0</v>
      </c>
      <c r="J153" s="68">
        <v>4.0</v>
      </c>
      <c r="K153" s="68">
        <v>1.0</v>
      </c>
    </row>
    <row r="154">
      <c r="A154" s="258">
        <v>44953.0</v>
      </c>
      <c r="B154" s="68" t="s">
        <v>50</v>
      </c>
      <c r="C154" s="68" t="s">
        <v>51</v>
      </c>
      <c r="D154" s="259" t="s">
        <v>170</v>
      </c>
      <c r="E154" s="258">
        <v>44954.0</v>
      </c>
      <c r="F154" s="237">
        <v>0.4166666666666667</v>
      </c>
      <c r="G154" s="238">
        <v>0.5</v>
      </c>
      <c r="H154" s="68">
        <v>2.0</v>
      </c>
      <c r="I154" s="68">
        <v>0.0</v>
      </c>
      <c r="J154" s="68">
        <v>2.0</v>
      </c>
      <c r="K154" s="68">
        <v>0.0</v>
      </c>
    </row>
    <row r="155">
      <c r="A155" s="258">
        <v>44953.0</v>
      </c>
      <c r="B155" s="153" t="s">
        <v>69</v>
      </c>
      <c r="C155" s="68" t="s">
        <v>51</v>
      </c>
      <c r="D155" s="259" t="s">
        <v>170</v>
      </c>
      <c r="E155" s="258">
        <v>44954.0</v>
      </c>
      <c r="F155" s="235">
        <v>0.0</v>
      </c>
      <c r="G155" s="235">
        <v>0.0</v>
      </c>
      <c r="H155" s="68">
        <v>0.0</v>
      </c>
      <c r="I155" s="68">
        <v>0.0</v>
      </c>
      <c r="J155" s="68">
        <v>0.0</v>
      </c>
      <c r="K155" s="68">
        <v>0.0</v>
      </c>
      <c r="L155" s="68" t="s">
        <v>25</v>
      </c>
    </row>
    <row r="156">
      <c r="A156" s="258">
        <v>44953.0</v>
      </c>
      <c r="B156" s="153" t="s">
        <v>97</v>
      </c>
      <c r="C156" s="68" t="s">
        <v>31</v>
      </c>
      <c r="D156" s="259" t="s">
        <v>170</v>
      </c>
      <c r="E156" s="258">
        <v>44954.0</v>
      </c>
      <c r="F156" s="237">
        <v>0.2708333333333333</v>
      </c>
      <c r="G156" s="237">
        <v>0.6041666666666666</v>
      </c>
      <c r="H156" s="68">
        <v>7.0</v>
      </c>
      <c r="I156" s="68">
        <v>0.0</v>
      </c>
      <c r="J156" s="68">
        <v>8.0</v>
      </c>
      <c r="K156" s="68">
        <v>0.0</v>
      </c>
    </row>
    <row r="157">
      <c r="A157" s="258">
        <v>44953.0</v>
      </c>
      <c r="B157" s="153" t="s">
        <v>82</v>
      </c>
      <c r="C157" s="152" t="s">
        <v>51</v>
      </c>
      <c r="D157" s="259" t="s">
        <v>170</v>
      </c>
      <c r="E157" s="258">
        <v>44954.0</v>
      </c>
      <c r="F157" s="237">
        <v>0.20833333333333334</v>
      </c>
      <c r="G157" s="237">
        <v>0.5833333333333334</v>
      </c>
      <c r="H157" s="68">
        <v>9.0</v>
      </c>
      <c r="I157" s="68">
        <v>1.0</v>
      </c>
      <c r="J157" s="68">
        <v>7.0</v>
      </c>
      <c r="K157" s="68">
        <v>1.0</v>
      </c>
      <c r="L157" s="68" t="s">
        <v>191</v>
      </c>
    </row>
    <row r="158">
      <c r="A158" s="258">
        <v>44953.0</v>
      </c>
      <c r="B158" s="153" t="s">
        <v>403</v>
      </c>
      <c r="C158" s="152" t="s">
        <v>31</v>
      </c>
      <c r="D158" s="259" t="s">
        <v>170</v>
      </c>
      <c r="E158" s="258">
        <v>44954.0</v>
      </c>
      <c r="F158" s="238">
        <v>0.2916666666666667</v>
      </c>
      <c r="G158" s="237">
        <v>0.625</v>
      </c>
      <c r="H158" s="68">
        <v>8.0</v>
      </c>
      <c r="I158" s="68">
        <v>0.0</v>
      </c>
      <c r="J158" s="68">
        <v>8.0</v>
      </c>
      <c r="K158" s="68">
        <v>0.0</v>
      </c>
      <c r="L158" s="68"/>
    </row>
    <row r="159">
      <c r="A159" s="258">
        <v>44954.0</v>
      </c>
      <c r="B159" s="152" t="s">
        <v>88</v>
      </c>
      <c r="C159" s="152" t="s">
        <v>31</v>
      </c>
      <c r="D159" s="259" t="s">
        <v>170</v>
      </c>
      <c r="E159" s="258">
        <v>44954.0</v>
      </c>
      <c r="F159" s="237">
        <v>0.9583333333333334</v>
      </c>
      <c r="G159" s="237">
        <v>0.2916666666666667</v>
      </c>
      <c r="H159" s="152">
        <v>8.0</v>
      </c>
      <c r="I159" s="152">
        <v>0.0</v>
      </c>
      <c r="J159" s="152">
        <v>1.0</v>
      </c>
      <c r="K159" s="152">
        <v>7.0</v>
      </c>
    </row>
    <row r="160">
      <c r="A160" s="258">
        <v>44954.0</v>
      </c>
      <c r="B160" s="68" t="s">
        <v>18</v>
      </c>
      <c r="C160" s="152" t="s">
        <v>1</v>
      </c>
      <c r="D160" s="259" t="s">
        <v>170</v>
      </c>
      <c r="E160" s="258">
        <v>44954.0</v>
      </c>
      <c r="F160" s="237">
        <v>0.9791666666666666</v>
      </c>
      <c r="G160" s="237">
        <v>0.25</v>
      </c>
      <c r="H160" s="68">
        <v>6.5</v>
      </c>
      <c r="I160" s="68">
        <v>0.0</v>
      </c>
      <c r="J160" s="68">
        <v>0.0</v>
      </c>
      <c r="K160" s="68">
        <v>6.5</v>
      </c>
      <c r="L160" s="68"/>
    </row>
    <row r="161">
      <c r="A161" s="258">
        <v>44954.0</v>
      </c>
      <c r="B161" s="68" t="s">
        <v>54</v>
      </c>
      <c r="C161" s="152" t="s">
        <v>31</v>
      </c>
      <c r="D161" s="259" t="s">
        <v>170</v>
      </c>
      <c r="E161" s="258">
        <v>44954.0</v>
      </c>
      <c r="F161" s="235">
        <v>0.0</v>
      </c>
      <c r="G161" s="235">
        <v>0.0</v>
      </c>
      <c r="H161" s="68">
        <v>0.0</v>
      </c>
      <c r="I161" s="68">
        <v>0.0</v>
      </c>
      <c r="J161" s="68">
        <v>0.0</v>
      </c>
      <c r="K161" s="68">
        <v>0.0</v>
      </c>
      <c r="L161" s="68" t="s">
        <v>25</v>
      </c>
    </row>
    <row r="162">
      <c r="A162" s="258">
        <v>44954.0</v>
      </c>
      <c r="B162" s="68" t="s">
        <v>52</v>
      </c>
      <c r="C162" s="152" t="s">
        <v>1</v>
      </c>
      <c r="D162" s="259" t="s">
        <v>170</v>
      </c>
      <c r="E162" s="258">
        <v>44954.0</v>
      </c>
      <c r="F162" s="237">
        <v>0.9583333333333334</v>
      </c>
      <c r="G162" s="237">
        <v>0.20833333333333334</v>
      </c>
      <c r="H162" s="152">
        <v>6.0</v>
      </c>
      <c r="I162" s="152">
        <v>0.0</v>
      </c>
      <c r="J162" s="152">
        <v>0.0</v>
      </c>
      <c r="K162" s="152">
        <v>6.0</v>
      </c>
    </row>
    <row r="163">
      <c r="A163" s="258">
        <v>44954.0</v>
      </c>
      <c r="B163" s="68" t="s">
        <v>123</v>
      </c>
      <c r="C163" s="152" t="s">
        <v>23</v>
      </c>
      <c r="D163" s="259" t="s">
        <v>172</v>
      </c>
      <c r="E163" s="258">
        <v>44955.0</v>
      </c>
      <c r="F163" s="237">
        <v>0.0625</v>
      </c>
      <c r="G163" s="238">
        <v>0.2916666666666667</v>
      </c>
      <c r="H163" s="68">
        <v>5.5</v>
      </c>
      <c r="I163" s="68">
        <v>0.0</v>
      </c>
      <c r="J163" s="68">
        <v>1.0</v>
      </c>
      <c r="K163" s="68">
        <v>4.5</v>
      </c>
    </row>
    <row r="164">
      <c r="A164" s="258">
        <v>44954.0</v>
      </c>
      <c r="B164" s="68" t="s">
        <v>501</v>
      </c>
      <c r="C164" s="152" t="s">
        <v>23</v>
      </c>
      <c r="D164" s="259" t="s">
        <v>172</v>
      </c>
      <c r="E164" s="258">
        <v>44955.0</v>
      </c>
      <c r="F164" s="238">
        <v>0.2916666666666667</v>
      </c>
      <c r="G164" s="238">
        <v>0.5</v>
      </c>
      <c r="H164" s="236">
        <v>5.0</v>
      </c>
      <c r="I164" s="236">
        <v>0.0</v>
      </c>
      <c r="J164" s="236">
        <v>5.0</v>
      </c>
      <c r="K164" s="236">
        <v>0.0</v>
      </c>
    </row>
    <row r="165">
      <c r="A165" s="258">
        <v>44954.0</v>
      </c>
      <c r="B165" s="68" t="s">
        <v>45</v>
      </c>
      <c r="C165" s="68" t="s">
        <v>49</v>
      </c>
      <c r="D165" s="259" t="s">
        <v>172</v>
      </c>
      <c r="E165" s="258">
        <v>44955.0</v>
      </c>
      <c r="F165" s="237">
        <v>0.20833333333333334</v>
      </c>
      <c r="G165" s="237">
        <v>0.4166666666666667</v>
      </c>
      <c r="H165" s="68">
        <v>5.0</v>
      </c>
      <c r="I165" s="68">
        <v>0.0</v>
      </c>
      <c r="J165" s="68">
        <v>4.0</v>
      </c>
      <c r="K165" s="68">
        <v>1.0</v>
      </c>
      <c r="L165" s="68"/>
    </row>
    <row r="166">
      <c r="A166" s="258">
        <v>44954.0</v>
      </c>
      <c r="B166" s="68" t="s">
        <v>50</v>
      </c>
      <c r="C166" s="68" t="s">
        <v>1</v>
      </c>
      <c r="D166" s="259" t="s">
        <v>172</v>
      </c>
      <c r="E166" s="258">
        <v>44955.0</v>
      </c>
      <c r="F166" s="237">
        <v>0.20833333333333334</v>
      </c>
      <c r="G166" s="237">
        <v>0.5416666666666666</v>
      </c>
      <c r="H166" s="68">
        <v>8.0</v>
      </c>
      <c r="I166" s="68">
        <v>0.0</v>
      </c>
      <c r="J166" s="68">
        <v>7.0</v>
      </c>
      <c r="K166" s="68">
        <v>1.0</v>
      </c>
    </row>
    <row r="167">
      <c r="A167" s="258">
        <v>44954.0</v>
      </c>
      <c r="B167" s="153" t="s">
        <v>69</v>
      </c>
      <c r="C167" s="68" t="s">
        <v>51</v>
      </c>
      <c r="D167" s="259" t="s">
        <v>172</v>
      </c>
      <c r="E167" s="258">
        <v>44955.0</v>
      </c>
      <c r="F167" s="237">
        <v>0.20833333333333334</v>
      </c>
      <c r="G167" s="237">
        <v>0.5625</v>
      </c>
      <c r="H167" s="68">
        <v>8.5</v>
      </c>
      <c r="I167" s="68">
        <v>0.5</v>
      </c>
      <c r="J167" s="68">
        <v>7.0</v>
      </c>
      <c r="K167" s="68">
        <v>1.0</v>
      </c>
      <c r="L167" s="68" t="s">
        <v>192</v>
      </c>
    </row>
    <row r="168">
      <c r="A168" s="258">
        <v>44954.0</v>
      </c>
      <c r="B168" s="153" t="s">
        <v>97</v>
      </c>
      <c r="C168" s="68" t="s">
        <v>31</v>
      </c>
      <c r="D168" s="259" t="s">
        <v>172</v>
      </c>
      <c r="E168" s="258">
        <v>44955.0</v>
      </c>
      <c r="F168" s="237">
        <v>0.20833333333333334</v>
      </c>
      <c r="G168" s="238">
        <v>0.5</v>
      </c>
      <c r="H168" s="68">
        <v>7.0</v>
      </c>
      <c r="I168" s="68">
        <v>0.0</v>
      </c>
      <c r="J168" s="68">
        <v>6.0</v>
      </c>
      <c r="K168" s="68">
        <v>1.0</v>
      </c>
    </row>
    <row r="169">
      <c r="A169" s="258">
        <v>44954.0</v>
      </c>
      <c r="B169" s="153" t="s">
        <v>82</v>
      </c>
      <c r="C169" s="152" t="s">
        <v>51</v>
      </c>
      <c r="D169" s="259" t="s">
        <v>172</v>
      </c>
      <c r="E169" s="258">
        <v>44955.0</v>
      </c>
      <c r="F169" s="237">
        <v>0.20833333333333334</v>
      </c>
      <c r="G169" s="238">
        <v>0.5</v>
      </c>
      <c r="H169" s="68">
        <v>7.0</v>
      </c>
      <c r="I169" s="68">
        <v>0.0</v>
      </c>
      <c r="J169" s="68">
        <v>6.0</v>
      </c>
      <c r="K169" s="68">
        <v>1.0</v>
      </c>
    </row>
    <row r="170">
      <c r="A170" s="258">
        <v>44954.0</v>
      </c>
      <c r="B170" s="153" t="s">
        <v>82</v>
      </c>
      <c r="C170" s="152" t="s">
        <v>31</v>
      </c>
      <c r="D170" s="259" t="s">
        <v>172</v>
      </c>
      <c r="E170" s="258">
        <v>44955.0</v>
      </c>
      <c r="F170" s="238">
        <v>0.5</v>
      </c>
      <c r="G170" s="237">
        <v>0.625</v>
      </c>
      <c r="H170" s="68">
        <v>3.0</v>
      </c>
      <c r="I170" s="68">
        <v>2.0</v>
      </c>
      <c r="J170" s="68">
        <v>1.0</v>
      </c>
      <c r="K170" s="68">
        <v>0.0</v>
      </c>
      <c r="L170" s="68" t="s">
        <v>699</v>
      </c>
    </row>
    <row r="171">
      <c r="A171" s="258">
        <v>44954.0</v>
      </c>
      <c r="B171" s="153" t="s">
        <v>403</v>
      </c>
      <c r="C171" s="152" t="s">
        <v>31</v>
      </c>
      <c r="D171" s="259" t="s">
        <v>172</v>
      </c>
      <c r="E171" s="258">
        <v>44955.0</v>
      </c>
      <c r="F171" s="238">
        <v>0.2916666666666667</v>
      </c>
      <c r="G171" s="237">
        <v>0.625</v>
      </c>
      <c r="H171" s="68">
        <v>8.0</v>
      </c>
      <c r="I171" s="68">
        <v>0.0</v>
      </c>
      <c r="J171" s="68">
        <v>8.0</v>
      </c>
      <c r="K171" s="68">
        <v>0.0</v>
      </c>
    </row>
    <row r="172">
      <c r="A172" s="258">
        <v>44955.0</v>
      </c>
      <c r="B172" s="152" t="s">
        <v>88</v>
      </c>
      <c r="C172" s="152" t="s">
        <v>31</v>
      </c>
      <c r="D172" s="259" t="s">
        <v>172</v>
      </c>
      <c r="E172" s="258">
        <v>44955.0</v>
      </c>
      <c r="F172" s="237">
        <v>0.9583333333333334</v>
      </c>
      <c r="G172" s="237">
        <v>0.20833333333333334</v>
      </c>
      <c r="H172" s="68">
        <v>6.0</v>
      </c>
      <c r="I172" s="68">
        <v>0.0</v>
      </c>
      <c r="J172" s="68">
        <v>0.0</v>
      </c>
      <c r="K172" s="68">
        <v>6.0</v>
      </c>
    </row>
    <row r="173">
      <c r="A173" s="258">
        <v>44955.0</v>
      </c>
      <c r="B173" s="68" t="s">
        <v>18</v>
      </c>
      <c r="C173" s="152" t="s">
        <v>1</v>
      </c>
      <c r="D173" s="259" t="s">
        <v>172</v>
      </c>
      <c r="E173" s="258">
        <v>44955.0</v>
      </c>
      <c r="F173" s="235">
        <v>0.0</v>
      </c>
      <c r="G173" s="235">
        <v>0.0</v>
      </c>
      <c r="H173" s="68">
        <v>0.0</v>
      </c>
      <c r="I173" s="68">
        <v>0.0</v>
      </c>
      <c r="J173" s="68">
        <v>0.0</v>
      </c>
      <c r="K173" s="68">
        <v>0.0</v>
      </c>
      <c r="L173" s="68" t="s">
        <v>25</v>
      </c>
    </row>
    <row r="174">
      <c r="A174" s="258">
        <v>44955.0</v>
      </c>
      <c r="B174" s="68" t="s">
        <v>54</v>
      </c>
      <c r="C174" s="152" t="s">
        <v>51</v>
      </c>
      <c r="D174" s="259" t="s">
        <v>172</v>
      </c>
      <c r="E174" s="258">
        <v>44955.0</v>
      </c>
      <c r="F174" s="237">
        <v>0.9583333333333334</v>
      </c>
      <c r="G174" s="237">
        <v>0.25</v>
      </c>
      <c r="H174" s="152">
        <v>7.0</v>
      </c>
      <c r="I174" s="152">
        <v>0.0</v>
      </c>
      <c r="J174" s="152">
        <v>0.0</v>
      </c>
      <c r="K174" s="152">
        <v>7.0</v>
      </c>
      <c r="L174" s="68"/>
    </row>
    <row r="175">
      <c r="A175" s="258">
        <v>44955.0</v>
      </c>
      <c r="B175" s="68" t="s">
        <v>52</v>
      </c>
      <c r="C175" s="152" t="s">
        <v>31</v>
      </c>
      <c r="D175" s="259" t="s">
        <v>172</v>
      </c>
      <c r="E175" s="258">
        <v>44955.0</v>
      </c>
      <c r="F175" s="235">
        <v>0.0</v>
      </c>
      <c r="G175" s="235">
        <v>0.0</v>
      </c>
      <c r="H175" s="68">
        <v>0.0</v>
      </c>
      <c r="I175" s="68">
        <v>0.0</v>
      </c>
      <c r="J175" s="68">
        <v>0.0</v>
      </c>
      <c r="K175" s="68">
        <v>0.0</v>
      </c>
      <c r="L175" s="68" t="s">
        <v>25</v>
      </c>
    </row>
    <row r="176">
      <c r="A176" s="258">
        <v>44955.0</v>
      </c>
      <c r="B176" s="68" t="s">
        <v>123</v>
      </c>
      <c r="C176" s="152" t="s">
        <v>23</v>
      </c>
      <c r="D176" s="259" t="s">
        <v>174</v>
      </c>
      <c r="E176" s="258">
        <v>44956.0</v>
      </c>
      <c r="F176" s="237">
        <v>0.0625</v>
      </c>
      <c r="G176" s="238">
        <v>0.2916666666666667</v>
      </c>
      <c r="H176" s="68">
        <v>5.5</v>
      </c>
      <c r="I176" s="68">
        <v>0.0</v>
      </c>
      <c r="J176" s="68">
        <v>1.0</v>
      </c>
      <c r="K176" s="68">
        <v>4.5</v>
      </c>
    </row>
    <row r="177">
      <c r="A177" s="258">
        <v>44955.0</v>
      </c>
      <c r="B177" s="68" t="s">
        <v>501</v>
      </c>
      <c r="C177" s="152" t="s">
        <v>23</v>
      </c>
      <c r="D177" s="259" t="s">
        <v>174</v>
      </c>
      <c r="E177" s="258">
        <v>44956.0</v>
      </c>
      <c r="F177" s="238">
        <v>0.2916666666666667</v>
      </c>
      <c r="G177" s="238">
        <v>0.5</v>
      </c>
      <c r="H177" s="236">
        <v>5.0</v>
      </c>
      <c r="I177" s="236">
        <v>0.0</v>
      </c>
      <c r="J177" s="236">
        <v>5.0</v>
      </c>
      <c r="K177" s="236">
        <v>0.0</v>
      </c>
    </row>
    <row r="178">
      <c r="A178" s="258">
        <v>44955.0</v>
      </c>
      <c r="B178" s="68" t="s">
        <v>45</v>
      </c>
      <c r="C178" s="152" t="s">
        <v>1</v>
      </c>
      <c r="D178" s="259" t="s">
        <v>174</v>
      </c>
      <c r="E178" s="258">
        <v>44956.0</v>
      </c>
      <c r="F178" s="235">
        <v>0.0</v>
      </c>
      <c r="G178" s="235">
        <v>0.0</v>
      </c>
      <c r="H178" s="68">
        <v>0.0</v>
      </c>
      <c r="I178" s="68">
        <v>0.0</v>
      </c>
      <c r="J178" s="68">
        <v>0.0</v>
      </c>
      <c r="K178" s="68">
        <v>0.0</v>
      </c>
      <c r="L178" s="68" t="s">
        <v>25</v>
      </c>
    </row>
    <row r="179">
      <c r="A179" s="258">
        <v>44955.0</v>
      </c>
      <c r="B179" s="68" t="s">
        <v>50</v>
      </c>
      <c r="C179" s="152" t="s">
        <v>49</v>
      </c>
      <c r="D179" s="259" t="s">
        <v>174</v>
      </c>
      <c r="E179" s="258">
        <v>44956.0</v>
      </c>
      <c r="F179" s="237">
        <v>0.20833333333333334</v>
      </c>
      <c r="G179" s="237">
        <v>0.4166666666666667</v>
      </c>
      <c r="H179" s="68">
        <v>5.0</v>
      </c>
      <c r="I179" s="68">
        <v>0.0</v>
      </c>
      <c r="J179" s="68">
        <v>4.0</v>
      </c>
      <c r="K179" s="68">
        <v>1.0</v>
      </c>
    </row>
    <row r="180">
      <c r="A180" s="258">
        <v>44955.0</v>
      </c>
      <c r="B180" s="153" t="s">
        <v>69</v>
      </c>
      <c r="C180" s="152" t="s">
        <v>51</v>
      </c>
      <c r="D180" s="259" t="s">
        <v>174</v>
      </c>
      <c r="E180" s="258">
        <v>44956.0</v>
      </c>
      <c r="F180" s="237">
        <v>0.20833333333333334</v>
      </c>
      <c r="G180" s="237">
        <v>0.5833333333333334</v>
      </c>
      <c r="H180" s="68">
        <v>9.0</v>
      </c>
      <c r="I180" s="68">
        <v>1.0</v>
      </c>
      <c r="J180" s="68">
        <v>7.0</v>
      </c>
      <c r="K180" s="68">
        <v>1.0</v>
      </c>
      <c r="L180" s="68" t="s">
        <v>191</v>
      </c>
    </row>
    <row r="181">
      <c r="A181" s="258">
        <v>44955.0</v>
      </c>
      <c r="B181" s="153" t="s">
        <v>97</v>
      </c>
      <c r="C181" s="68" t="s">
        <v>31</v>
      </c>
      <c r="D181" s="259" t="s">
        <v>174</v>
      </c>
      <c r="E181" s="258">
        <v>44956.0</v>
      </c>
      <c r="F181" s="238">
        <v>0.25</v>
      </c>
      <c r="G181" s="238">
        <v>0.5416666666666666</v>
      </c>
      <c r="H181" s="236">
        <v>7.0</v>
      </c>
      <c r="I181" s="236">
        <v>0.0</v>
      </c>
      <c r="J181" s="236">
        <v>7.0</v>
      </c>
      <c r="K181" s="236">
        <v>0.0</v>
      </c>
    </row>
    <row r="182">
      <c r="A182" s="258">
        <v>44955.0</v>
      </c>
      <c r="B182" s="153" t="s">
        <v>82</v>
      </c>
      <c r="C182" s="68" t="s">
        <v>51</v>
      </c>
      <c r="D182" s="259" t="s">
        <v>174</v>
      </c>
      <c r="E182" s="258">
        <v>44956.0</v>
      </c>
      <c r="F182" s="237">
        <v>0.25</v>
      </c>
      <c r="G182" s="238">
        <v>0.5</v>
      </c>
      <c r="H182" s="68">
        <v>6.0</v>
      </c>
      <c r="I182" s="68">
        <v>0.0</v>
      </c>
      <c r="J182" s="68">
        <v>6.0</v>
      </c>
      <c r="K182" s="68">
        <v>0.0</v>
      </c>
      <c r="L182" s="68"/>
    </row>
    <row r="183">
      <c r="A183" s="258">
        <v>44955.0</v>
      </c>
      <c r="B183" s="153" t="s">
        <v>82</v>
      </c>
      <c r="C183" s="68" t="s">
        <v>31</v>
      </c>
      <c r="D183" s="259" t="s">
        <v>174</v>
      </c>
      <c r="E183" s="258">
        <v>44956.0</v>
      </c>
      <c r="F183" s="238">
        <v>0.5</v>
      </c>
      <c r="G183" s="238">
        <v>0.5416666666666666</v>
      </c>
      <c r="H183" s="235">
        <v>1.0</v>
      </c>
      <c r="I183" s="235">
        <v>0.0</v>
      </c>
      <c r="J183" s="235">
        <v>1.0</v>
      </c>
      <c r="K183" s="235">
        <v>0.0</v>
      </c>
    </row>
    <row r="184">
      <c r="A184" s="258">
        <v>44955.0</v>
      </c>
      <c r="B184" s="153" t="s">
        <v>403</v>
      </c>
      <c r="C184" s="68" t="s">
        <v>31</v>
      </c>
      <c r="D184" s="259" t="s">
        <v>174</v>
      </c>
      <c r="E184" s="258">
        <v>44956.0</v>
      </c>
      <c r="F184" s="237">
        <v>0.20833333333333334</v>
      </c>
      <c r="G184" s="237">
        <v>0.5</v>
      </c>
      <c r="H184" s="235">
        <v>6.0</v>
      </c>
      <c r="I184" s="236">
        <v>0.0</v>
      </c>
      <c r="J184" s="235">
        <v>6.0</v>
      </c>
      <c r="K184" s="235">
        <v>1.0</v>
      </c>
    </row>
    <row r="185">
      <c r="A185" s="258">
        <v>44956.0</v>
      </c>
      <c r="B185" s="152" t="s">
        <v>88</v>
      </c>
      <c r="C185" s="68" t="s">
        <v>31</v>
      </c>
      <c r="D185" s="259" t="s">
        <v>174</v>
      </c>
      <c r="E185" s="258">
        <v>44956.0</v>
      </c>
      <c r="F185" s="237">
        <v>0.9583333333333334</v>
      </c>
      <c r="G185" s="237">
        <v>0.25</v>
      </c>
      <c r="H185" s="152">
        <v>7.0</v>
      </c>
      <c r="I185" s="152">
        <v>0.0</v>
      </c>
      <c r="J185" s="152">
        <v>0.0</v>
      </c>
      <c r="K185" s="152">
        <v>7.0</v>
      </c>
    </row>
    <row r="186">
      <c r="A186" s="258">
        <v>44956.0</v>
      </c>
      <c r="B186" s="152" t="s">
        <v>18</v>
      </c>
      <c r="C186" s="152" t="s">
        <v>1</v>
      </c>
      <c r="D186" s="259" t="s">
        <v>174</v>
      </c>
      <c r="E186" s="258">
        <v>44956.0</v>
      </c>
      <c r="F186" s="237">
        <v>0.9791666666666666</v>
      </c>
      <c r="G186" s="237">
        <v>0.16666666666666666</v>
      </c>
      <c r="H186" s="68">
        <v>4.5</v>
      </c>
      <c r="I186" s="68">
        <v>0.0</v>
      </c>
      <c r="J186" s="68">
        <v>0.0</v>
      </c>
      <c r="K186" s="68">
        <v>4.5</v>
      </c>
    </row>
    <row r="187">
      <c r="A187" s="258">
        <v>44956.0</v>
      </c>
      <c r="B187" s="152" t="s">
        <v>54</v>
      </c>
      <c r="C187" s="152" t="s">
        <v>51</v>
      </c>
      <c r="D187" s="259" t="s">
        <v>174</v>
      </c>
      <c r="E187" s="258">
        <v>44956.0</v>
      </c>
      <c r="F187" s="237">
        <v>0.9583333333333334</v>
      </c>
      <c r="G187" s="237">
        <v>0.2916666666666667</v>
      </c>
      <c r="H187" s="152">
        <v>8.0</v>
      </c>
      <c r="I187" s="152">
        <v>0.0</v>
      </c>
      <c r="J187" s="152">
        <v>1.0</v>
      </c>
      <c r="K187" s="152">
        <v>7.0</v>
      </c>
    </row>
    <row r="188">
      <c r="A188" s="258">
        <v>44956.0</v>
      </c>
      <c r="B188" s="152" t="s">
        <v>52</v>
      </c>
      <c r="C188" s="152" t="s">
        <v>31</v>
      </c>
      <c r="D188" s="259" t="s">
        <v>174</v>
      </c>
      <c r="E188" s="258">
        <v>44956.0</v>
      </c>
      <c r="F188" s="237">
        <v>0.9791666666666666</v>
      </c>
      <c r="G188" s="339">
        <v>0.0625</v>
      </c>
      <c r="H188" s="68">
        <v>2.0</v>
      </c>
      <c r="I188" s="68">
        <v>0.0</v>
      </c>
      <c r="J188" s="68">
        <v>0.0</v>
      </c>
      <c r="K188" s="68">
        <v>2.0</v>
      </c>
    </row>
    <row r="189">
      <c r="A189" s="258">
        <v>44956.0</v>
      </c>
      <c r="B189" s="152" t="s">
        <v>52</v>
      </c>
      <c r="C189" s="152" t="s">
        <v>23</v>
      </c>
      <c r="D189" s="259" t="s">
        <v>175</v>
      </c>
      <c r="E189" s="258">
        <v>44957.0</v>
      </c>
      <c r="F189" s="237">
        <v>0.0625</v>
      </c>
      <c r="G189" s="238">
        <v>0.2916666666666667</v>
      </c>
      <c r="H189" s="68">
        <v>5.5</v>
      </c>
      <c r="I189" s="68">
        <v>0.0</v>
      </c>
      <c r="J189" s="68">
        <v>1.0</v>
      </c>
      <c r="K189" s="68">
        <v>4.5</v>
      </c>
    </row>
    <row r="190">
      <c r="A190" s="258">
        <v>44956.0</v>
      </c>
      <c r="B190" s="68" t="s">
        <v>123</v>
      </c>
      <c r="C190" s="152" t="s">
        <v>23</v>
      </c>
      <c r="D190" s="259" t="s">
        <v>175</v>
      </c>
      <c r="E190" s="258">
        <v>44957.0</v>
      </c>
      <c r="F190" s="235">
        <v>0.0</v>
      </c>
      <c r="G190" s="235">
        <v>0.0</v>
      </c>
      <c r="H190" s="68">
        <v>0.0</v>
      </c>
      <c r="I190" s="68">
        <v>0.0</v>
      </c>
      <c r="J190" s="68">
        <v>0.0</v>
      </c>
      <c r="K190" s="68">
        <v>0.0</v>
      </c>
      <c r="L190" s="68" t="s">
        <v>25</v>
      </c>
    </row>
    <row r="191">
      <c r="A191" s="258">
        <v>44956.0</v>
      </c>
      <c r="B191" s="68" t="s">
        <v>501</v>
      </c>
      <c r="C191" s="152" t="s">
        <v>23</v>
      </c>
      <c r="D191" s="259" t="s">
        <v>175</v>
      </c>
      <c r="E191" s="258">
        <v>44957.0</v>
      </c>
      <c r="F191" s="235">
        <v>0.0</v>
      </c>
      <c r="G191" s="235">
        <v>0.0</v>
      </c>
      <c r="H191" s="68">
        <v>0.0</v>
      </c>
      <c r="I191" s="68">
        <v>0.0</v>
      </c>
      <c r="J191" s="68">
        <v>0.0</v>
      </c>
      <c r="K191" s="68">
        <v>0.0</v>
      </c>
      <c r="L191" s="68" t="s">
        <v>25</v>
      </c>
    </row>
    <row r="192">
      <c r="A192" s="258">
        <v>44956.0</v>
      </c>
      <c r="B192" s="68" t="s">
        <v>45</v>
      </c>
      <c r="C192" s="152" t="s">
        <v>23</v>
      </c>
      <c r="D192" s="259" t="s">
        <v>175</v>
      </c>
      <c r="E192" s="258">
        <v>44957.0</v>
      </c>
      <c r="F192" s="238">
        <v>0.2916666666666667</v>
      </c>
      <c r="G192" s="238">
        <v>0.5</v>
      </c>
      <c r="H192" s="236">
        <v>5.0</v>
      </c>
      <c r="I192" s="236">
        <v>0.0</v>
      </c>
      <c r="J192" s="236">
        <v>5.0</v>
      </c>
      <c r="K192" s="236">
        <v>0.0</v>
      </c>
    </row>
    <row r="193">
      <c r="A193" s="258">
        <v>44956.0</v>
      </c>
      <c r="B193" s="68" t="s">
        <v>50</v>
      </c>
      <c r="C193" s="68" t="s">
        <v>31</v>
      </c>
      <c r="D193" s="259" t="s">
        <v>175</v>
      </c>
      <c r="E193" s="258">
        <v>44957.0</v>
      </c>
      <c r="F193" s="237">
        <v>0.20833333333333334</v>
      </c>
      <c r="G193" s="238">
        <v>0.2916666666666667</v>
      </c>
      <c r="H193" s="235">
        <v>2.0</v>
      </c>
      <c r="I193" s="235">
        <v>0.0</v>
      </c>
      <c r="J193" s="235">
        <v>1.0</v>
      </c>
      <c r="K193" s="235">
        <v>1.0</v>
      </c>
    </row>
    <row r="194">
      <c r="A194" s="258">
        <v>44956.0</v>
      </c>
      <c r="B194" s="68" t="s">
        <v>50</v>
      </c>
      <c r="C194" s="68" t="s">
        <v>51</v>
      </c>
      <c r="D194" s="259" t="s">
        <v>175</v>
      </c>
      <c r="E194" s="258">
        <v>44957.0</v>
      </c>
      <c r="F194" s="238">
        <v>0.2916666666666667</v>
      </c>
      <c r="G194" s="237">
        <v>0.5416666666666666</v>
      </c>
      <c r="H194" s="235">
        <v>6.0</v>
      </c>
      <c r="I194" s="236">
        <v>0.0</v>
      </c>
      <c r="J194" s="235">
        <v>6.0</v>
      </c>
      <c r="K194" s="236">
        <v>0.0</v>
      </c>
    </row>
    <row r="195">
      <c r="A195" s="258">
        <v>44956.0</v>
      </c>
      <c r="B195" s="153" t="s">
        <v>69</v>
      </c>
      <c r="C195" s="68" t="s">
        <v>51</v>
      </c>
      <c r="D195" s="259" t="s">
        <v>175</v>
      </c>
      <c r="E195" s="258">
        <v>44957.0</v>
      </c>
      <c r="F195" s="237">
        <v>0.20833333333333334</v>
      </c>
      <c r="G195" s="237">
        <v>0.5416666666666666</v>
      </c>
      <c r="H195" s="68">
        <v>8.0</v>
      </c>
      <c r="I195" s="68">
        <v>0.0</v>
      </c>
      <c r="J195" s="68">
        <v>7.0</v>
      </c>
      <c r="K195" s="68">
        <v>1.0</v>
      </c>
    </row>
    <row r="196">
      <c r="A196" s="258">
        <v>44956.0</v>
      </c>
      <c r="B196" s="152" t="s">
        <v>82</v>
      </c>
      <c r="C196" s="68" t="s">
        <v>51</v>
      </c>
      <c r="D196" s="259" t="s">
        <v>175</v>
      </c>
      <c r="E196" s="258">
        <v>44957.0</v>
      </c>
      <c r="F196" s="235">
        <v>0.0</v>
      </c>
      <c r="G196" s="235">
        <v>0.0</v>
      </c>
      <c r="H196" s="68">
        <v>0.0</v>
      </c>
      <c r="I196" s="68">
        <v>0.0</v>
      </c>
      <c r="J196" s="68">
        <v>0.0</v>
      </c>
      <c r="K196" s="68">
        <v>0.0</v>
      </c>
      <c r="L196" s="68" t="s">
        <v>25</v>
      </c>
    </row>
    <row r="197">
      <c r="A197" s="258">
        <v>44956.0</v>
      </c>
      <c r="B197" s="153" t="s">
        <v>97</v>
      </c>
      <c r="C197" s="68" t="s">
        <v>31</v>
      </c>
      <c r="D197" s="259" t="s">
        <v>175</v>
      </c>
      <c r="E197" s="258">
        <v>44957.0</v>
      </c>
      <c r="F197" s="237">
        <v>0.2708333333333333</v>
      </c>
      <c r="G197" s="237">
        <v>0.5625</v>
      </c>
      <c r="H197" s="68">
        <v>7.0</v>
      </c>
      <c r="I197" s="68">
        <v>0.0</v>
      </c>
      <c r="J197" s="68">
        <v>7.0</v>
      </c>
      <c r="K197" s="68">
        <v>0.0</v>
      </c>
    </row>
    <row r="198">
      <c r="A198" s="258">
        <v>44956.0</v>
      </c>
      <c r="B198" s="153" t="s">
        <v>403</v>
      </c>
      <c r="C198" s="68" t="s">
        <v>31</v>
      </c>
      <c r="D198" s="259" t="s">
        <v>175</v>
      </c>
      <c r="E198" s="258">
        <v>44957.0</v>
      </c>
      <c r="F198" s="238">
        <v>0.25</v>
      </c>
      <c r="G198" s="237">
        <v>0.5833333333333334</v>
      </c>
      <c r="H198" s="235">
        <v>8.0</v>
      </c>
      <c r="I198" s="236">
        <v>0.0</v>
      </c>
      <c r="J198" s="235">
        <v>8.0</v>
      </c>
      <c r="K198" s="236">
        <v>0.0</v>
      </c>
    </row>
    <row r="199">
      <c r="A199" s="258">
        <v>44957.0</v>
      </c>
      <c r="B199" s="152" t="s">
        <v>88</v>
      </c>
      <c r="C199" s="68" t="s">
        <v>31</v>
      </c>
      <c r="D199" s="259" t="s">
        <v>175</v>
      </c>
      <c r="E199" s="258">
        <v>44957.0</v>
      </c>
      <c r="F199" s="237">
        <v>0.9583333333333334</v>
      </c>
      <c r="G199" s="237">
        <v>0.2708333333333333</v>
      </c>
      <c r="H199" s="152">
        <v>7.5</v>
      </c>
      <c r="I199" s="152">
        <v>0.0</v>
      </c>
      <c r="J199" s="152">
        <v>0.5</v>
      </c>
      <c r="K199" s="152">
        <v>7.0</v>
      </c>
    </row>
    <row r="200">
      <c r="A200" s="258">
        <v>44957.0</v>
      </c>
      <c r="B200" s="152" t="s">
        <v>18</v>
      </c>
      <c r="C200" s="152" t="s">
        <v>1</v>
      </c>
      <c r="D200" s="259" t="s">
        <v>175</v>
      </c>
      <c r="E200" s="258">
        <v>44957.0</v>
      </c>
      <c r="F200" s="237">
        <v>0.9791666666666666</v>
      </c>
      <c r="G200" s="237">
        <v>0.16666666666666666</v>
      </c>
      <c r="H200" s="68">
        <v>4.5</v>
      </c>
      <c r="I200" s="68">
        <v>0.0</v>
      </c>
      <c r="J200" s="68">
        <v>0.0</v>
      </c>
      <c r="K200" s="68">
        <v>4.5</v>
      </c>
    </row>
    <row r="201">
      <c r="A201" s="258">
        <v>44957.0</v>
      </c>
      <c r="B201" s="152" t="s">
        <v>54</v>
      </c>
      <c r="C201" s="68" t="s">
        <v>51</v>
      </c>
      <c r="D201" s="259" t="s">
        <v>175</v>
      </c>
      <c r="E201" s="258">
        <v>44957.0</v>
      </c>
      <c r="F201" s="237">
        <v>0.9583333333333334</v>
      </c>
      <c r="G201" s="237">
        <v>0.2916666666666667</v>
      </c>
      <c r="H201" s="152">
        <v>8.0</v>
      </c>
      <c r="I201" s="152">
        <v>0.0</v>
      </c>
      <c r="J201" s="152">
        <v>1.0</v>
      </c>
      <c r="K201" s="152">
        <v>7.0</v>
      </c>
    </row>
    <row r="202">
      <c r="A202" s="258"/>
      <c r="C202" s="153"/>
      <c r="D202" s="341"/>
      <c r="E202" s="338"/>
      <c r="F202" s="152"/>
      <c r="G202" s="152"/>
      <c r="H202" s="152"/>
      <c r="I202" s="152"/>
      <c r="J202" s="152"/>
      <c r="K202" s="152"/>
    </row>
    <row r="203">
      <c r="A203" s="338"/>
      <c r="C203" s="153"/>
      <c r="D203" s="341"/>
      <c r="E203" s="338"/>
      <c r="F203" s="339"/>
      <c r="G203" s="339"/>
    </row>
    <row r="204">
      <c r="A204" s="338"/>
      <c r="C204" s="153"/>
      <c r="D204" s="341"/>
      <c r="E204" s="338"/>
      <c r="F204" s="152"/>
      <c r="G204" s="152"/>
      <c r="H204" s="152"/>
      <c r="I204" s="152"/>
      <c r="J204" s="152"/>
      <c r="K204" s="152"/>
    </row>
    <row r="205">
      <c r="A205" s="338"/>
      <c r="C205" s="153"/>
      <c r="D205" s="341"/>
      <c r="E205" s="338"/>
      <c r="F205" s="152"/>
      <c r="G205" s="152"/>
      <c r="H205" s="152"/>
      <c r="I205" s="152"/>
      <c r="J205" s="152"/>
      <c r="K205" s="152"/>
    </row>
    <row r="206">
      <c r="A206" s="338"/>
      <c r="D206" s="341"/>
      <c r="E206" s="338"/>
      <c r="F206" s="339"/>
      <c r="G206" s="339"/>
    </row>
    <row r="207">
      <c r="A207" s="338"/>
      <c r="C207" s="153"/>
      <c r="D207" s="341"/>
      <c r="E207" s="338"/>
      <c r="F207" s="339"/>
      <c r="G207" s="339"/>
    </row>
    <row r="208">
      <c r="A208" s="338"/>
      <c r="C208" s="153"/>
      <c r="D208" s="341"/>
      <c r="E208" s="338"/>
      <c r="F208" s="339"/>
      <c r="G208" s="339"/>
    </row>
    <row r="209">
      <c r="A209" s="338"/>
      <c r="C209" s="153"/>
      <c r="D209" s="341"/>
      <c r="E209" s="338"/>
      <c r="F209" s="339"/>
      <c r="G209" s="339"/>
    </row>
    <row r="210">
      <c r="A210" s="338"/>
      <c r="C210" s="153"/>
      <c r="D210" s="341"/>
      <c r="E210" s="338"/>
      <c r="F210" s="339"/>
      <c r="G210" s="339"/>
    </row>
    <row r="211">
      <c r="A211" s="338"/>
      <c r="D211" s="341"/>
      <c r="E211" s="338"/>
      <c r="F211" s="339"/>
      <c r="G211" s="339"/>
    </row>
    <row r="212">
      <c r="A212" s="338"/>
      <c r="B212" s="153"/>
      <c r="C212" s="153"/>
      <c r="D212" s="341"/>
      <c r="E212" s="338"/>
      <c r="F212" s="339"/>
      <c r="G212" s="339"/>
    </row>
    <row r="213">
      <c r="A213" s="338"/>
      <c r="B213" s="153"/>
      <c r="C213" s="153"/>
      <c r="D213" s="341"/>
      <c r="E213" s="338"/>
      <c r="F213" s="339"/>
      <c r="G213" s="339"/>
    </row>
    <row r="214">
      <c r="A214" s="338"/>
      <c r="B214" s="152"/>
      <c r="C214" s="153"/>
      <c r="D214" s="341"/>
      <c r="E214" s="338"/>
      <c r="F214" s="339"/>
      <c r="G214" s="339"/>
    </row>
    <row r="215">
      <c r="A215" s="338"/>
      <c r="C215" s="153"/>
      <c r="D215" s="341"/>
      <c r="E215" s="338"/>
      <c r="F215" s="339"/>
      <c r="G215" s="339"/>
    </row>
    <row r="216">
      <c r="A216" s="338"/>
    </row>
    <row r="217">
      <c r="A217" s="338"/>
    </row>
    <row r="218">
      <c r="A218" s="338"/>
    </row>
    <row r="219">
      <c r="A219" s="338"/>
    </row>
    <row r="220">
      <c r="A220" s="338"/>
    </row>
    <row r="221">
      <c r="A221" s="338"/>
    </row>
    <row r="222">
      <c r="A222" s="338"/>
    </row>
    <row r="223">
      <c r="A223" s="338"/>
    </row>
    <row r="224">
      <c r="A224" s="338"/>
    </row>
    <row r="225">
      <c r="A225" s="338"/>
    </row>
    <row r="226">
      <c r="A226" s="338"/>
    </row>
    <row r="227">
      <c r="A227" s="338"/>
    </row>
    <row r="228">
      <c r="A228" s="338"/>
    </row>
    <row r="229">
      <c r="A229" s="338"/>
    </row>
    <row r="230">
      <c r="A230" s="338"/>
    </row>
    <row r="231">
      <c r="A231" s="338"/>
    </row>
    <row r="232">
      <c r="A232" s="338"/>
    </row>
    <row r="233">
      <c r="A233" s="338"/>
    </row>
    <row r="234">
      <c r="A234" s="338"/>
    </row>
    <row r="235">
      <c r="A235" s="338"/>
    </row>
    <row r="236">
      <c r="A236" s="338"/>
    </row>
    <row r="237">
      <c r="A237" s="338"/>
    </row>
    <row r="238">
      <c r="A238" s="338"/>
    </row>
    <row r="239">
      <c r="A239" s="338"/>
    </row>
    <row r="240">
      <c r="A240" s="338"/>
    </row>
    <row r="241">
      <c r="A241" s="338"/>
    </row>
    <row r="242">
      <c r="A242" s="338"/>
    </row>
    <row r="243">
      <c r="A243" s="338"/>
    </row>
    <row r="244">
      <c r="A244" s="338"/>
      <c r="D244" s="341"/>
      <c r="E244" s="338"/>
      <c r="F244" s="339"/>
      <c r="G244" s="339"/>
    </row>
    <row r="245">
      <c r="A245" s="338"/>
    </row>
    <row r="246">
      <c r="A246" s="338"/>
    </row>
    <row r="247">
      <c r="A247" s="338"/>
    </row>
    <row r="248">
      <c r="A248" s="338"/>
    </row>
    <row r="249">
      <c r="A249" s="338"/>
    </row>
    <row r="250">
      <c r="A250" s="338"/>
    </row>
    <row r="251">
      <c r="A251" s="338"/>
    </row>
    <row r="252">
      <c r="A252" s="338"/>
    </row>
    <row r="253">
      <c r="A253" s="338"/>
    </row>
    <row r="254">
      <c r="A254" s="338"/>
    </row>
    <row r="255">
      <c r="A255" s="338"/>
    </row>
    <row r="256">
      <c r="A256" s="338"/>
    </row>
    <row r="257">
      <c r="A257" s="338"/>
    </row>
    <row r="258">
      <c r="A258" s="338"/>
    </row>
    <row r="259">
      <c r="A259" s="338"/>
    </row>
    <row r="260">
      <c r="A260" s="338"/>
    </row>
    <row r="261">
      <c r="A261" s="338"/>
    </row>
    <row r="262">
      <c r="A262" s="338"/>
    </row>
    <row r="263">
      <c r="A263" s="338"/>
    </row>
    <row r="264">
      <c r="A264" s="338"/>
    </row>
    <row r="265">
      <c r="A265" s="338"/>
    </row>
    <row r="266">
      <c r="A266" s="338"/>
    </row>
    <row r="267">
      <c r="A267" s="338"/>
    </row>
    <row r="268">
      <c r="A268" s="338"/>
    </row>
    <row r="269">
      <c r="A269" s="338"/>
    </row>
    <row r="270">
      <c r="A270" s="338"/>
    </row>
    <row r="271">
      <c r="A271" s="338"/>
    </row>
    <row r="272">
      <c r="A272" s="338"/>
    </row>
    <row r="273">
      <c r="A273" s="338"/>
    </row>
    <row r="274">
      <c r="A274" s="338"/>
    </row>
    <row r="275">
      <c r="A275" s="338"/>
    </row>
    <row r="276">
      <c r="A276" s="338"/>
    </row>
    <row r="277">
      <c r="A277" s="338"/>
    </row>
    <row r="278">
      <c r="A278" s="338"/>
    </row>
    <row r="279">
      <c r="A279" s="338"/>
    </row>
    <row r="280">
      <c r="A280" s="338"/>
    </row>
    <row r="281">
      <c r="A281" s="338"/>
    </row>
    <row r="282">
      <c r="A282" s="338"/>
    </row>
    <row r="283">
      <c r="A283" s="338"/>
    </row>
    <row r="284">
      <c r="A284" s="338"/>
    </row>
    <row r="285">
      <c r="A285" s="338"/>
    </row>
    <row r="286">
      <c r="A286" s="338"/>
    </row>
    <row r="287">
      <c r="A287" s="338"/>
    </row>
    <row r="288">
      <c r="A288" s="338"/>
    </row>
    <row r="289">
      <c r="A289" s="338"/>
    </row>
    <row r="290">
      <c r="A290" s="338"/>
    </row>
    <row r="291">
      <c r="A291" s="338"/>
    </row>
    <row r="292">
      <c r="A292" s="338"/>
    </row>
    <row r="293">
      <c r="A293" s="338"/>
    </row>
    <row r="294">
      <c r="A294" s="338"/>
    </row>
    <row r="295">
      <c r="A295" s="338"/>
    </row>
    <row r="296">
      <c r="A296" s="338"/>
    </row>
    <row r="297">
      <c r="A297" s="338"/>
    </row>
    <row r="298">
      <c r="A298" s="338"/>
    </row>
    <row r="299">
      <c r="A299" s="338"/>
    </row>
    <row r="300">
      <c r="A300" s="338"/>
    </row>
    <row r="301">
      <c r="A301" s="338"/>
    </row>
    <row r="302">
      <c r="A302" s="338"/>
    </row>
    <row r="303">
      <c r="A303" s="338"/>
    </row>
    <row r="304">
      <c r="A304" s="338"/>
    </row>
    <row r="305">
      <c r="A305" s="338"/>
    </row>
    <row r="306">
      <c r="A306" s="338"/>
    </row>
    <row r="307">
      <c r="A307" s="338"/>
    </row>
    <row r="308">
      <c r="A308" s="338"/>
    </row>
    <row r="309">
      <c r="A309" s="338"/>
    </row>
    <row r="310">
      <c r="A310" s="338"/>
    </row>
    <row r="311">
      <c r="A311" s="338"/>
    </row>
    <row r="312">
      <c r="A312" s="338"/>
    </row>
    <row r="313">
      <c r="A313" s="338"/>
    </row>
    <row r="314">
      <c r="A314" s="338"/>
    </row>
    <row r="315">
      <c r="A315" s="338"/>
    </row>
    <row r="316">
      <c r="A316" s="338"/>
    </row>
    <row r="317">
      <c r="A317" s="338"/>
    </row>
    <row r="318">
      <c r="A318" s="338"/>
    </row>
    <row r="319">
      <c r="A319" s="338"/>
    </row>
    <row r="320">
      <c r="A320" s="338"/>
    </row>
    <row r="321">
      <c r="A321" s="338"/>
    </row>
    <row r="322">
      <c r="A322" s="338"/>
    </row>
    <row r="323">
      <c r="A323" s="338"/>
    </row>
    <row r="324">
      <c r="A324" s="338"/>
    </row>
    <row r="325">
      <c r="A325" s="338"/>
    </row>
    <row r="326">
      <c r="A326" s="338"/>
    </row>
    <row r="327">
      <c r="A327" s="338"/>
    </row>
    <row r="328">
      <c r="A328" s="338"/>
    </row>
    <row r="329">
      <c r="A329" s="338"/>
    </row>
    <row r="330">
      <c r="A330" s="338"/>
    </row>
    <row r="331">
      <c r="A331" s="338"/>
    </row>
    <row r="332">
      <c r="A332" s="338"/>
    </row>
    <row r="333">
      <c r="A333" s="338"/>
    </row>
    <row r="334">
      <c r="A334" s="338"/>
    </row>
    <row r="335">
      <c r="A335" s="338"/>
    </row>
    <row r="336">
      <c r="A336" s="338"/>
    </row>
    <row r="337">
      <c r="A337" s="338"/>
    </row>
    <row r="338">
      <c r="A338" s="338"/>
    </row>
    <row r="339">
      <c r="A339" s="338"/>
    </row>
    <row r="340">
      <c r="A340" s="338"/>
    </row>
    <row r="341">
      <c r="A341" s="338"/>
    </row>
    <row r="342">
      <c r="A342" s="338"/>
    </row>
    <row r="343">
      <c r="A343" s="338"/>
    </row>
    <row r="344">
      <c r="A344" s="338"/>
    </row>
    <row r="345">
      <c r="A345" s="338"/>
    </row>
    <row r="346">
      <c r="A346" s="338"/>
    </row>
    <row r="347">
      <c r="A347" s="338"/>
    </row>
    <row r="348">
      <c r="A348" s="338"/>
    </row>
    <row r="349">
      <c r="A349" s="338"/>
    </row>
    <row r="350">
      <c r="A350" s="338"/>
    </row>
    <row r="351">
      <c r="A351" s="338"/>
    </row>
    <row r="352">
      <c r="A352" s="338"/>
    </row>
    <row r="353">
      <c r="A353" s="338"/>
    </row>
    <row r="354">
      <c r="A354" s="338"/>
    </row>
    <row r="355">
      <c r="A355" s="338"/>
    </row>
    <row r="356">
      <c r="A356" s="338"/>
    </row>
    <row r="357">
      <c r="A357" s="338"/>
    </row>
    <row r="358">
      <c r="A358" s="338"/>
    </row>
    <row r="359">
      <c r="A359" s="338"/>
    </row>
    <row r="360">
      <c r="A360" s="338"/>
    </row>
    <row r="361">
      <c r="A361" s="338"/>
    </row>
    <row r="362">
      <c r="A362" s="338"/>
    </row>
    <row r="363">
      <c r="A363" s="338"/>
    </row>
    <row r="364">
      <c r="A364" s="338"/>
    </row>
    <row r="365">
      <c r="A365" s="338"/>
    </row>
    <row r="366">
      <c r="A366" s="338"/>
    </row>
    <row r="367">
      <c r="A367" s="338"/>
    </row>
    <row r="368">
      <c r="A368" s="338"/>
    </row>
    <row r="369">
      <c r="A369" s="338"/>
    </row>
    <row r="370">
      <c r="A370" s="338"/>
    </row>
    <row r="371">
      <c r="A371" s="338"/>
    </row>
    <row r="372">
      <c r="A372" s="338"/>
    </row>
    <row r="373">
      <c r="A373" s="338"/>
    </row>
    <row r="374">
      <c r="A374" s="338"/>
    </row>
    <row r="375">
      <c r="A375" s="338"/>
    </row>
    <row r="376">
      <c r="A376" s="338"/>
    </row>
    <row r="377">
      <c r="A377" s="338"/>
    </row>
    <row r="378">
      <c r="A378" s="338"/>
    </row>
    <row r="379">
      <c r="A379" s="338"/>
    </row>
    <row r="380">
      <c r="A380" s="338"/>
    </row>
    <row r="381">
      <c r="A381" s="338"/>
    </row>
    <row r="382">
      <c r="A382" s="338"/>
    </row>
    <row r="383">
      <c r="A383" s="338"/>
    </row>
    <row r="384">
      <c r="A384" s="338"/>
    </row>
    <row r="385">
      <c r="A385" s="338"/>
    </row>
    <row r="386">
      <c r="A386" s="338"/>
    </row>
    <row r="387">
      <c r="A387" s="338"/>
    </row>
    <row r="388">
      <c r="A388" s="338"/>
    </row>
    <row r="389">
      <c r="A389" s="338"/>
    </row>
    <row r="390">
      <c r="A390" s="338"/>
    </row>
    <row r="391">
      <c r="A391" s="338"/>
    </row>
    <row r="392">
      <c r="A392" s="338"/>
    </row>
    <row r="393">
      <c r="A393" s="338"/>
    </row>
    <row r="394">
      <c r="A394" s="338"/>
    </row>
    <row r="395">
      <c r="A395" s="338"/>
    </row>
    <row r="396">
      <c r="A396" s="338"/>
    </row>
    <row r="397">
      <c r="A397" s="338"/>
    </row>
    <row r="398">
      <c r="A398" s="338"/>
    </row>
    <row r="399">
      <c r="A399" s="338"/>
    </row>
    <row r="400">
      <c r="A400" s="338"/>
    </row>
    <row r="401">
      <c r="A401" s="338"/>
    </row>
    <row r="402">
      <c r="A402" s="338"/>
    </row>
    <row r="403">
      <c r="A403" s="338"/>
    </row>
    <row r="404">
      <c r="A404" s="338"/>
    </row>
    <row r="405">
      <c r="A405" s="338"/>
    </row>
    <row r="406">
      <c r="A406" s="338"/>
    </row>
    <row r="407">
      <c r="A407" s="338"/>
    </row>
    <row r="408">
      <c r="A408" s="338"/>
    </row>
    <row r="409">
      <c r="A409" s="338"/>
    </row>
    <row r="410">
      <c r="A410" s="338"/>
    </row>
    <row r="411">
      <c r="A411" s="338"/>
    </row>
    <row r="412">
      <c r="A412" s="338"/>
    </row>
    <row r="413">
      <c r="A413" s="338"/>
    </row>
    <row r="414">
      <c r="A414" s="338"/>
    </row>
    <row r="415">
      <c r="A415" s="338"/>
    </row>
    <row r="416">
      <c r="A416" s="338"/>
    </row>
    <row r="417">
      <c r="A417" s="338"/>
    </row>
    <row r="418">
      <c r="A418" s="338"/>
    </row>
    <row r="419">
      <c r="A419" s="338"/>
    </row>
    <row r="420">
      <c r="A420" s="338"/>
    </row>
    <row r="421">
      <c r="A421" s="338"/>
    </row>
    <row r="422">
      <c r="A422" s="338"/>
    </row>
    <row r="423">
      <c r="A423" s="338"/>
    </row>
    <row r="424">
      <c r="A424" s="338"/>
    </row>
    <row r="425">
      <c r="A425" s="338"/>
    </row>
    <row r="426">
      <c r="A426" s="338"/>
    </row>
    <row r="427">
      <c r="A427" s="338"/>
    </row>
    <row r="428">
      <c r="A428" s="338"/>
    </row>
    <row r="429">
      <c r="A429" s="338"/>
    </row>
    <row r="430">
      <c r="A430" s="338"/>
    </row>
    <row r="431">
      <c r="A431" s="338"/>
    </row>
    <row r="432">
      <c r="A432" s="338"/>
    </row>
  </sheetData>
  <autoFilter ref="$A$1:$AC$449"/>
  <customSheetViews>
    <customSheetView guid="{6AFCB687-A5B1-4A43-94F3-0C0C9622126F}" filter="1" showAutoFilter="1">
      <autoFilter ref="$A$1:$L$202">
        <filterColumn colId="1">
          <filters blank="1">
            <filter val="LIZA"/>
            <filter val="RJ"/>
          </filters>
        </filterColumn>
      </autoFilter>
    </customSheetView>
    <customSheetView guid="{482CA3F1-235E-4CBB-838F-2B51A4768B5C}" filter="1" showAutoFilter="1">
      <autoFilter ref="$A$1:$AC$158"/>
    </customSheetView>
    <customSheetView guid="{6F7B0752-2D34-424D-B3B4-CA21D0151CF6}" filter="1" showAutoFilter="1">
      <autoFilter ref="$A$1:$L$202">
        <filterColumn colId="1">
          <filters blank="1">
            <filter val="LIZA"/>
            <filter val="FLADY"/>
          </filters>
        </filterColumn>
      </autoFilter>
    </customSheetView>
    <customSheetView guid="{E03E75B9-18D3-4F9C-8E98-9CFDBAC1C039}" filter="1" showAutoFilter="1">
      <autoFilter ref="$A$1:$AC$202"/>
    </customSheetView>
    <customSheetView guid="{15494CB8-74BA-41CD-979C-0A1F98FA7AD5}" filter="1" showAutoFilter="1">
      <autoFilter ref="$A$1:$L$202">
        <filterColumn colId="1">
          <filters blank="1">
            <filter val="LIZA"/>
            <filter val="FLADY"/>
          </filters>
        </filterColumn>
      </autoFilter>
    </customSheetView>
  </customSheetViews>
  <conditionalFormatting sqref="F2:G215 H2:K202 H204:K209 H214:K214 F244:G244">
    <cfRule type="expression" dxfId="0" priority="1">
      <formula>MOD</formula>
    </cfRule>
  </conditionalFormatting>
  <conditionalFormatting sqref="F2:G215 H2:K202 H204:K209 H214:K214 F244:G244">
    <cfRule type="expression" dxfId="0" priority="2">
      <formula>MOD</formula>
    </cfRule>
  </conditionalFormatting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32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45158.0</v>
      </c>
      <c r="B2" s="152" t="s">
        <v>18</v>
      </c>
      <c r="C2" s="152" t="s">
        <v>1</v>
      </c>
      <c r="D2" s="234" t="s">
        <v>174</v>
      </c>
      <c r="E2" s="233">
        <v>45159.0</v>
      </c>
      <c r="F2" s="237">
        <v>0.0</v>
      </c>
      <c r="G2" s="238">
        <v>0.20833333333333334</v>
      </c>
      <c r="H2" s="68">
        <v>5.0</v>
      </c>
      <c r="I2" s="68">
        <v>0.0</v>
      </c>
      <c r="J2" s="68">
        <v>0.0</v>
      </c>
      <c r="K2" s="68">
        <v>5.0</v>
      </c>
      <c r="L2" s="68"/>
    </row>
    <row r="3">
      <c r="A3" s="233">
        <v>45158.0</v>
      </c>
      <c r="B3" s="152" t="s">
        <v>32</v>
      </c>
      <c r="C3" s="153" t="s">
        <v>1</v>
      </c>
      <c r="D3" s="234" t="s">
        <v>174</v>
      </c>
      <c r="E3" s="233">
        <v>45159.0</v>
      </c>
      <c r="F3" s="237">
        <v>0.0</v>
      </c>
      <c r="G3" s="238">
        <v>0.20833333333333334</v>
      </c>
      <c r="H3" s="68">
        <v>5.0</v>
      </c>
      <c r="I3" s="68">
        <v>0.0</v>
      </c>
      <c r="J3" s="68">
        <v>0.0</v>
      </c>
      <c r="K3" s="68">
        <v>5.0</v>
      </c>
      <c r="L3" s="68"/>
    </row>
    <row r="4">
      <c r="A4" s="233">
        <v>45158.0</v>
      </c>
      <c r="B4" s="152" t="s">
        <v>52</v>
      </c>
      <c r="C4" s="152" t="s">
        <v>23</v>
      </c>
      <c r="D4" s="234" t="s">
        <v>174</v>
      </c>
      <c r="E4" s="233">
        <v>45159.0</v>
      </c>
      <c r="F4" s="238">
        <v>0.020833333333333332</v>
      </c>
      <c r="G4" s="237">
        <v>0.16666666666666666</v>
      </c>
      <c r="H4" s="68">
        <v>3.5</v>
      </c>
      <c r="I4" s="68">
        <v>0.0</v>
      </c>
      <c r="J4" s="68">
        <v>0.0</v>
      </c>
      <c r="K4" s="68">
        <v>3.5</v>
      </c>
      <c r="L4" s="68"/>
    </row>
    <row r="5">
      <c r="A5" s="233">
        <v>45158.0</v>
      </c>
      <c r="B5" s="152" t="s">
        <v>52</v>
      </c>
      <c r="C5" s="152" t="s">
        <v>49</v>
      </c>
      <c r="D5" s="234" t="s">
        <v>174</v>
      </c>
      <c r="E5" s="233">
        <v>45159.0</v>
      </c>
      <c r="F5" s="238">
        <v>0.16666666666666666</v>
      </c>
      <c r="G5" s="237">
        <v>0.3333333333333333</v>
      </c>
      <c r="H5" s="235">
        <v>4.0</v>
      </c>
      <c r="I5" s="236">
        <v>0.0</v>
      </c>
      <c r="J5" s="235">
        <v>2.0</v>
      </c>
      <c r="K5" s="235">
        <v>2.0</v>
      </c>
      <c r="L5" s="68"/>
    </row>
    <row r="6">
      <c r="A6" s="233">
        <v>45158.0</v>
      </c>
      <c r="B6" s="153" t="s">
        <v>123</v>
      </c>
      <c r="C6" s="153" t="s">
        <v>23</v>
      </c>
      <c r="D6" s="234" t="s">
        <v>174</v>
      </c>
      <c r="E6" s="233">
        <v>45159.0</v>
      </c>
      <c r="F6" s="237">
        <v>0.16666666666666666</v>
      </c>
      <c r="G6" s="238">
        <v>0.4583333333333333</v>
      </c>
      <c r="H6" s="235">
        <v>7.0</v>
      </c>
      <c r="I6" s="236">
        <v>0.0</v>
      </c>
      <c r="J6" s="236">
        <v>5.0</v>
      </c>
      <c r="K6" s="235">
        <v>2.0</v>
      </c>
      <c r="L6" s="68"/>
    </row>
    <row r="7">
      <c r="A7" s="233">
        <v>45158.0</v>
      </c>
      <c r="B7" s="153" t="s">
        <v>45</v>
      </c>
      <c r="C7" s="153" t="s">
        <v>1</v>
      </c>
      <c r="D7" s="234" t="s">
        <v>174</v>
      </c>
      <c r="E7" s="233">
        <v>45159.0</v>
      </c>
      <c r="F7" s="238">
        <v>0.20833333333333334</v>
      </c>
      <c r="G7" s="238">
        <v>0.4791666666666667</v>
      </c>
      <c r="H7" s="236">
        <v>6.5</v>
      </c>
      <c r="I7" s="236">
        <v>0.0</v>
      </c>
      <c r="J7" s="236">
        <v>5.5</v>
      </c>
      <c r="K7" s="236">
        <v>1.0</v>
      </c>
      <c r="L7" s="68"/>
    </row>
    <row r="8">
      <c r="A8" s="233">
        <v>45158.0</v>
      </c>
      <c r="B8" s="152" t="s">
        <v>30</v>
      </c>
      <c r="C8" s="153" t="s">
        <v>1</v>
      </c>
      <c r="D8" s="234" t="s">
        <v>174</v>
      </c>
      <c r="E8" s="233">
        <v>45159.0</v>
      </c>
      <c r="F8" s="238">
        <v>0.20833333333333334</v>
      </c>
      <c r="G8" s="238">
        <v>0.4791666666666667</v>
      </c>
      <c r="H8" s="236">
        <v>6.5</v>
      </c>
      <c r="I8" s="236">
        <v>0.0</v>
      </c>
      <c r="J8" s="236">
        <v>5.5</v>
      </c>
      <c r="K8" s="236">
        <v>1.0</v>
      </c>
      <c r="L8" s="68"/>
    </row>
    <row r="9">
      <c r="A9" s="233">
        <v>45158.0</v>
      </c>
      <c r="B9" s="152" t="s">
        <v>55</v>
      </c>
      <c r="C9" s="152" t="s">
        <v>145</v>
      </c>
      <c r="D9" s="234" t="s">
        <v>174</v>
      </c>
      <c r="E9" s="233">
        <v>45159.0</v>
      </c>
      <c r="F9" s="238">
        <v>0.16666666666666666</v>
      </c>
      <c r="G9" s="237">
        <v>0.4375</v>
      </c>
      <c r="H9" s="235">
        <v>6.5</v>
      </c>
      <c r="I9" s="235">
        <v>0.0</v>
      </c>
      <c r="J9" s="235">
        <v>4.5</v>
      </c>
      <c r="K9" s="235">
        <v>2.0</v>
      </c>
      <c r="L9" s="68"/>
    </row>
    <row r="10">
      <c r="A10" s="233">
        <v>45158.0</v>
      </c>
      <c r="B10" s="153" t="s">
        <v>69</v>
      </c>
      <c r="C10" s="153" t="s">
        <v>51</v>
      </c>
      <c r="D10" s="234" t="s">
        <v>174</v>
      </c>
      <c r="E10" s="233">
        <v>45159.0</v>
      </c>
      <c r="F10" s="238">
        <v>0.16666666666666666</v>
      </c>
      <c r="G10" s="237">
        <v>0.5</v>
      </c>
      <c r="H10" s="235">
        <v>8.0</v>
      </c>
      <c r="I10" s="235">
        <v>0.0</v>
      </c>
      <c r="J10" s="236">
        <v>6.0</v>
      </c>
      <c r="K10" s="236">
        <v>2.0</v>
      </c>
      <c r="L10" s="68"/>
    </row>
    <row r="11">
      <c r="A11" s="233">
        <v>45158.0</v>
      </c>
      <c r="B11" s="155" t="s">
        <v>190</v>
      </c>
      <c r="C11" s="153" t="s">
        <v>51</v>
      </c>
      <c r="D11" s="234" t="s">
        <v>174</v>
      </c>
      <c r="E11" s="233">
        <v>45159.0</v>
      </c>
      <c r="F11" s="238">
        <v>0.20833333333333334</v>
      </c>
      <c r="G11" s="238">
        <v>0.5208333333333334</v>
      </c>
      <c r="H11" s="236">
        <v>7.5</v>
      </c>
      <c r="I11" s="236">
        <v>0.0</v>
      </c>
      <c r="J11" s="236">
        <v>6.5</v>
      </c>
      <c r="K11" s="236">
        <v>1.0</v>
      </c>
      <c r="L11" s="68"/>
    </row>
    <row r="12">
      <c r="A12" s="233">
        <v>45158.0</v>
      </c>
      <c r="B12" s="152" t="s">
        <v>50</v>
      </c>
      <c r="C12" s="152" t="s">
        <v>35</v>
      </c>
      <c r="D12" s="234" t="s">
        <v>174</v>
      </c>
      <c r="E12" s="233">
        <v>45159.0</v>
      </c>
      <c r="F12" s="238">
        <v>0.20833333333333334</v>
      </c>
      <c r="G12" s="238">
        <v>0.4583333333333333</v>
      </c>
      <c r="H12" s="235">
        <v>6.0</v>
      </c>
      <c r="I12" s="236">
        <v>0.0</v>
      </c>
      <c r="J12" s="236">
        <v>5.0</v>
      </c>
      <c r="K12" s="235">
        <v>1.0</v>
      </c>
      <c r="L12" s="68"/>
    </row>
    <row r="13">
      <c r="A13" s="233">
        <v>45158.0</v>
      </c>
      <c r="B13" s="152" t="s">
        <v>82</v>
      </c>
      <c r="C13" s="153" t="s">
        <v>31</v>
      </c>
      <c r="D13" s="234" t="s">
        <v>174</v>
      </c>
      <c r="E13" s="233">
        <v>45159.0</v>
      </c>
      <c r="F13" s="237">
        <v>0.20833333333333334</v>
      </c>
      <c r="G13" s="238">
        <v>0.5</v>
      </c>
      <c r="H13" s="68">
        <v>7.0</v>
      </c>
      <c r="I13" s="68">
        <v>0.0</v>
      </c>
      <c r="J13" s="68">
        <v>6.0</v>
      </c>
      <c r="K13" s="68">
        <v>1.0</v>
      </c>
      <c r="L13" s="68"/>
    </row>
    <row r="14">
      <c r="A14" s="233">
        <v>45158.0</v>
      </c>
      <c r="B14" s="153" t="s">
        <v>103</v>
      </c>
      <c r="C14" s="153" t="s">
        <v>31</v>
      </c>
      <c r="D14" s="234" t="s">
        <v>174</v>
      </c>
      <c r="E14" s="233">
        <v>45159.0</v>
      </c>
      <c r="F14" s="237">
        <v>0.20833333333333334</v>
      </c>
      <c r="G14" s="237">
        <v>0.9791666666666666</v>
      </c>
      <c r="H14" s="68">
        <v>6.5</v>
      </c>
      <c r="I14" s="68">
        <v>0.0</v>
      </c>
      <c r="J14" s="68">
        <v>5.5</v>
      </c>
      <c r="K14" s="68">
        <v>1.0</v>
      </c>
      <c r="L14" s="68"/>
    </row>
    <row r="15">
      <c r="A15" s="233">
        <v>45158.0</v>
      </c>
      <c r="B15" s="153" t="s">
        <v>97</v>
      </c>
      <c r="C15" s="153" t="s">
        <v>31</v>
      </c>
      <c r="D15" s="234" t="s">
        <v>174</v>
      </c>
      <c r="E15" s="233">
        <v>45159.0</v>
      </c>
      <c r="F15" s="235">
        <v>0.0</v>
      </c>
      <c r="G15" s="235">
        <v>0.0</v>
      </c>
      <c r="H15" s="235">
        <v>0.0</v>
      </c>
      <c r="I15" s="235">
        <v>0.0</v>
      </c>
      <c r="J15" s="235">
        <v>0.0</v>
      </c>
      <c r="K15" s="235">
        <v>0.0</v>
      </c>
      <c r="L15" s="68"/>
    </row>
    <row r="16">
      <c r="A16" s="233">
        <v>45159.0</v>
      </c>
      <c r="B16" s="153" t="s">
        <v>88</v>
      </c>
      <c r="C16" s="153" t="s">
        <v>31</v>
      </c>
      <c r="D16" s="234" t="s">
        <v>174</v>
      </c>
      <c r="E16" s="233">
        <v>45159.0</v>
      </c>
      <c r="F16" s="238">
        <v>0.9166666666666666</v>
      </c>
      <c r="G16" s="237">
        <v>0.22916666666666666</v>
      </c>
      <c r="H16" s="235">
        <v>7.5</v>
      </c>
      <c r="I16" s="236">
        <v>0.0</v>
      </c>
      <c r="J16" s="236">
        <v>0.0</v>
      </c>
      <c r="K16" s="235">
        <v>7.5</v>
      </c>
      <c r="L16" s="152"/>
    </row>
    <row r="17">
      <c r="A17" s="233">
        <v>45159.0</v>
      </c>
      <c r="B17" s="153" t="s">
        <v>335</v>
      </c>
      <c r="C17" s="153" t="s">
        <v>51</v>
      </c>
      <c r="D17" s="234" t="s">
        <v>174</v>
      </c>
      <c r="E17" s="233">
        <v>45159.0</v>
      </c>
      <c r="F17" s="235">
        <v>0.0</v>
      </c>
      <c r="G17" s="235">
        <v>0.0</v>
      </c>
      <c r="H17" s="235">
        <v>0.0</v>
      </c>
      <c r="I17" s="236">
        <v>0.0</v>
      </c>
      <c r="J17" s="236">
        <v>0.0</v>
      </c>
      <c r="K17" s="235">
        <v>0.0</v>
      </c>
      <c r="L17" s="152" t="s">
        <v>25</v>
      </c>
    </row>
    <row r="18">
      <c r="A18" s="233">
        <v>45159.0</v>
      </c>
      <c r="B18" s="152" t="s">
        <v>52</v>
      </c>
      <c r="C18" s="153" t="s">
        <v>51</v>
      </c>
      <c r="D18" s="234" t="s">
        <v>174</v>
      </c>
      <c r="E18" s="233">
        <v>45159.0</v>
      </c>
      <c r="F18" s="238">
        <v>0.9583333333333334</v>
      </c>
      <c r="G18" s="237">
        <v>0.5</v>
      </c>
      <c r="H18" s="235">
        <v>13.0</v>
      </c>
      <c r="I18" s="235">
        <v>5.0</v>
      </c>
      <c r="J18" s="235">
        <v>1.0</v>
      </c>
      <c r="K18" s="235">
        <v>7.0</v>
      </c>
      <c r="L18" s="152" t="s">
        <v>407</v>
      </c>
    </row>
    <row r="19">
      <c r="A19" s="233">
        <v>45159.0</v>
      </c>
      <c r="B19" s="153" t="s">
        <v>139</v>
      </c>
      <c r="C19" s="153" t="s">
        <v>35</v>
      </c>
      <c r="D19" s="234" t="s">
        <v>174</v>
      </c>
      <c r="E19" s="233">
        <v>45159.0</v>
      </c>
      <c r="F19" s="238">
        <v>0.9583333333333334</v>
      </c>
      <c r="G19" s="237">
        <v>0.20833333333333334</v>
      </c>
      <c r="H19" s="235">
        <v>6.0</v>
      </c>
      <c r="I19" s="236">
        <v>0.0</v>
      </c>
      <c r="J19" s="236">
        <v>0.0</v>
      </c>
      <c r="K19" s="235">
        <v>6.0</v>
      </c>
      <c r="L19" s="155"/>
    </row>
    <row r="20">
      <c r="A20" s="233">
        <v>45159.0</v>
      </c>
      <c r="B20" s="152" t="s">
        <v>30</v>
      </c>
      <c r="C20" s="153" t="s">
        <v>1</v>
      </c>
      <c r="D20" s="234" t="s">
        <v>174</v>
      </c>
      <c r="E20" s="233">
        <v>45159.0</v>
      </c>
      <c r="F20" s="238">
        <v>0.9583333333333334</v>
      </c>
      <c r="G20" s="237">
        <v>0.20833333333333334</v>
      </c>
      <c r="H20" s="235">
        <v>6.0</v>
      </c>
      <c r="I20" s="236">
        <v>0.0</v>
      </c>
      <c r="J20" s="236">
        <v>0.0</v>
      </c>
      <c r="K20" s="235">
        <v>6.0</v>
      </c>
      <c r="L20" s="152" t="s">
        <v>324</v>
      </c>
    </row>
    <row r="21">
      <c r="A21" s="233">
        <v>45159.0</v>
      </c>
      <c r="B21" s="152" t="s">
        <v>18</v>
      </c>
      <c r="C21" s="153" t="s">
        <v>1</v>
      </c>
      <c r="D21" s="234" t="s">
        <v>174</v>
      </c>
      <c r="E21" s="233">
        <v>45159.0</v>
      </c>
      <c r="F21" s="237">
        <v>0.9375</v>
      </c>
      <c r="G21" s="237">
        <v>0.4791666666666667</v>
      </c>
      <c r="H21" s="235">
        <v>13.0</v>
      </c>
      <c r="I21" s="235">
        <v>5.0</v>
      </c>
      <c r="J21" s="235">
        <v>0.5</v>
      </c>
      <c r="K21" s="235">
        <v>7.5</v>
      </c>
      <c r="L21" s="152" t="s">
        <v>407</v>
      </c>
    </row>
    <row r="22">
      <c r="A22" s="233">
        <v>45159.0</v>
      </c>
      <c r="B22" s="152" t="s">
        <v>54</v>
      </c>
      <c r="C22" s="153" t="s">
        <v>23</v>
      </c>
      <c r="D22" s="234" t="s">
        <v>175</v>
      </c>
      <c r="E22" s="233">
        <v>45160.0</v>
      </c>
      <c r="F22" s="235">
        <v>0.0</v>
      </c>
      <c r="G22" s="235">
        <v>0.0</v>
      </c>
      <c r="H22" s="68">
        <v>0.0</v>
      </c>
      <c r="I22" s="68">
        <v>0.0</v>
      </c>
      <c r="J22" s="68">
        <v>0.0</v>
      </c>
      <c r="K22" s="68">
        <v>0.0</v>
      </c>
      <c r="L22" s="152" t="s">
        <v>63</v>
      </c>
    </row>
    <row r="23">
      <c r="A23" s="233">
        <v>45159.0</v>
      </c>
      <c r="B23" s="152" t="s">
        <v>50</v>
      </c>
      <c r="C23" s="153" t="s">
        <v>23</v>
      </c>
      <c r="D23" s="234" t="s">
        <v>175</v>
      </c>
      <c r="E23" s="233">
        <v>45160.0</v>
      </c>
      <c r="F23" s="238">
        <v>0.020833333333333332</v>
      </c>
      <c r="G23" s="238">
        <v>0.4583333333333333</v>
      </c>
      <c r="H23" s="68">
        <v>10.5</v>
      </c>
      <c r="I23" s="68">
        <v>2.5</v>
      </c>
      <c r="J23" s="68">
        <v>2.5</v>
      </c>
      <c r="K23" s="68">
        <v>5.5</v>
      </c>
      <c r="L23" s="152" t="s">
        <v>304</v>
      </c>
    </row>
    <row r="24">
      <c r="A24" s="233">
        <v>45159.0</v>
      </c>
      <c r="B24" s="153" t="s">
        <v>123</v>
      </c>
      <c r="C24" s="153" t="s">
        <v>23</v>
      </c>
      <c r="D24" s="234" t="s">
        <v>175</v>
      </c>
      <c r="E24" s="233">
        <v>45160.0</v>
      </c>
      <c r="F24" s="235">
        <v>0.0</v>
      </c>
      <c r="G24" s="235">
        <v>0.0</v>
      </c>
      <c r="H24" s="235">
        <v>0.0</v>
      </c>
      <c r="I24" s="235">
        <v>0.0</v>
      </c>
      <c r="J24" s="235">
        <v>0.0</v>
      </c>
      <c r="K24" s="235">
        <v>0.0</v>
      </c>
      <c r="L24" s="152" t="s">
        <v>25</v>
      </c>
    </row>
    <row r="25">
      <c r="A25" s="233">
        <v>45159.0</v>
      </c>
      <c r="B25" s="153" t="s">
        <v>45</v>
      </c>
      <c r="C25" s="153" t="s">
        <v>1</v>
      </c>
      <c r="D25" s="234" t="s">
        <v>175</v>
      </c>
      <c r="E25" s="233">
        <v>45160.0</v>
      </c>
      <c r="F25" s="238">
        <v>0.20833333333333334</v>
      </c>
      <c r="G25" s="238">
        <v>0.4791666666666667</v>
      </c>
      <c r="H25" s="236">
        <v>6.5</v>
      </c>
      <c r="I25" s="236">
        <v>0.0</v>
      </c>
      <c r="J25" s="236">
        <v>5.5</v>
      </c>
      <c r="K25" s="236">
        <v>1.0</v>
      </c>
      <c r="L25" s="152"/>
    </row>
    <row r="26">
      <c r="A26" s="233">
        <v>45159.0</v>
      </c>
      <c r="B26" s="152" t="s">
        <v>32</v>
      </c>
      <c r="C26" s="153" t="s">
        <v>1</v>
      </c>
      <c r="D26" s="234" t="s">
        <v>175</v>
      </c>
      <c r="E26" s="233">
        <v>45160.0</v>
      </c>
      <c r="F26" s="235">
        <v>0.0</v>
      </c>
      <c r="G26" s="235">
        <v>0.0</v>
      </c>
      <c r="H26" s="235">
        <v>0.0</v>
      </c>
      <c r="I26" s="236">
        <v>0.0</v>
      </c>
      <c r="J26" s="235">
        <v>0.0</v>
      </c>
      <c r="K26" s="235">
        <v>0.0</v>
      </c>
      <c r="L26" s="152" t="s">
        <v>25</v>
      </c>
    </row>
    <row r="27">
      <c r="A27" s="233">
        <v>45159.0</v>
      </c>
      <c r="B27" s="152" t="s">
        <v>55</v>
      </c>
      <c r="C27" s="152" t="s">
        <v>145</v>
      </c>
      <c r="D27" s="234" t="s">
        <v>175</v>
      </c>
      <c r="E27" s="233">
        <v>45160.0</v>
      </c>
      <c r="F27" s="238">
        <v>0.16666666666666666</v>
      </c>
      <c r="G27" s="237">
        <v>0.4375</v>
      </c>
      <c r="H27" s="235">
        <v>6.5</v>
      </c>
      <c r="I27" s="235">
        <v>0.0</v>
      </c>
      <c r="J27" s="235">
        <v>4.5</v>
      </c>
      <c r="K27" s="235">
        <v>2.0</v>
      </c>
      <c r="L27" s="152"/>
    </row>
    <row r="28">
      <c r="A28" s="233">
        <v>45159.0</v>
      </c>
      <c r="B28" s="153" t="s">
        <v>69</v>
      </c>
      <c r="C28" s="153" t="s">
        <v>51</v>
      </c>
      <c r="D28" s="234" t="s">
        <v>175</v>
      </c>
      <c r="E28" s="233">
        <v>45160.0</v>
      </c>
      <c r="F28" s="235">
        <v>0.0</v>
      </c>
      <c r="G28" s="235">
        <v>0.0</v>
      </c>
      <c r="H28" s="235">
        <v>0.0</v>
      </c>
      <c r="I28" s="235">
        <v>0.0</v>
      </c>
      <c r="J28" s="235">
        <v>0.0</v>
      </c>
      <c r="K28" s="235">
        <v>0.0</v>
      </c>
      <c r="L28" s="152" t="s">
        <v>25</v>
      </c>
    </row>
    <row r="29">
      <c r="A29" s="233">
        <v>45159.0</v>
      </c>
      <c r="B29" s="155" t="s">
        <v>190</v>
      </c>
      <c r="C29" s="153" t="s">
        <v>51</v>
      </c>
      <c r="D29" s="234" t="s">
        <v>175</v>
      </c>
      <c r="E29" s="233">
        <v>45160.0</v>
      </c>
      <c r="F29" s="238">
        <v>0.20833333333333334</v>
      </c>
      <c r="G29" s="238">
        <v>0.5208333333333334</v>
      </c>
      <c r="H29" s="236">
        <v>7.5</v>
      </c>
      <c r="I29" s="236">
        <v>0.0</v>
      </c>
      <c r="J29" s="236">
        <v>6.5</v>
      </c>
      <c r="K29" s="236">
        <v>1.0</v>
      </c>
      <c r="L29" s="152"/>
    </row>
    <row r="30">
      <c r="A30" s="233">
        <v>45159.0</v>
      </c>
      <c r="B30" s="155" t="s">
        <v>82</v>
      </c>
      <c r="C30" s="152" t="s">
        <v>35</v>
      </c>
      <c r="D30" s="234" t="s">
        <v>175</v>
      </c>
      <c r="E30" s="233">
        <v>45160.0</v>
      </c>
      <c r="F30" s="238">
        <v>0.20833333333333334</v>
      </c>
      <c r="G30" s="238">
        <v>0.4583333333333333</v>
      </c>
      <c r="H30" s="236">
        <v>6.0</v>
      </c>
      <c r="I30" s="236">
        <v>0.0</v>
      </c>
      <c r="J30" s="236">
        <v>5.0</v>
      </c>
      <c r="K30" s="236">
        <v>1.0</v>
      </c>
      <c r="L30" s="152"/>
    </row>
    <row r="31">
      <c r="A31" s="233">
        <v>45159.0</v>
      </c>
      <c r="B31" s="153" t="s">
        <v>103</v>
      </c>
      <c r="C31" s="153" t="s">
        <v>31</v>
      </c>
      <c r="D31" s="234" t="s">
        <v>175</v>
      </c>
      <c r="E31" s="233">
        <v>45160.0</v>
      </c>
      <c r="F31" s="238">
        <v>0.20833333333333334</v>
      </c>
      <c r="G31" s="238">
        <v>0.5208333333333334</v>
      </c>
      <c r="H31" s="236">
        <v>7.5</v>
      </c>
      <c r="I31" s="236">
        <v>0.0</v>
      </c>
      <c r="J31" s="236">
        <v>6.5</v>
      </c>
      <c r="K31" s="236">
        <v>1.0</v>
      </c>
      <c r="L31" s="152"/>
    </row>
    <row r="32">
      <c r="A32" s="233">
        <v>45159.0</v>
      </c>
      <c r="B32" s="153" t="s">
        <v>97</v>
      </c>
      <c r="C32" s="153" t="s">
        <v>31</v>
      </c>
      <c r="D32" s="234" t="s">
        <v>175</v>
      </c>
      <c r="E32" s="233">
        <v>45160.0</v>
      </c>
      <c r="F32" s="237">
        <v>0.22916666666666666</v>
      </c>
      <c r="G32" s="237">
        <v>0.5416666666666666</v>
      </c>
      <c r="H32" s="235">
        <v>7.5</v>
      </c>
      <c r="I32" s="235">
        <v>0.0</v>
      </c>
      <c r="J32" s="235">
        <v>7.0</v>
      </c>
      <c r="K32" s="235">
        <v>0.5</v>
      </c>
      <c r="L32" s="153"/>
    </row>
    <row r="33">
      <c r="A33" s="233">
        <v>45160.0</v>
      </c>
      <c r="B33" s="152" t="s">
        <v>88</v>
      </c>
      <c r="C33" s="153" t="s">
        <v>31</v>
      </c>
      <c r="D33" s="234" t="s">
        <v>175</v>
      </c>
      <c r="E33" s="233">
        <v>45160.0</v>
      </c>
      <c r="F33" s="238">
        <v>0.9166666666666666</v>
      </c>
      <c r="G33" s="237">
        <v>0.20833333333333334</v>
      </c>
      <c r="H33" s="235">
        <v>7.0</v>
      </c>
      <c r="I33" s="236">
        <v>0.0</v>
      </c>
      <c r="J33" s="236">
        <v>0.0</v>
      </c>
      <c r="K33" s="235">
        <v>7.0</v>
      </c>
      <c r="L33" s="152" t="s">
        <v>700</v>
      </c>
    </row>
    <row r="34">
      <c r="A34" s="233">
        <v>45160.0</v>
      </c>
      <c r="B34" s="152" t="s">
        <v>335</v>
      </c>
      <c r="C34" s="153" t="s">
        <v>51</v>
      </c>
      <c r="D34" s="234" t="s">
        <v>175</v>
      </c>
      <c r="E34" s="233">
        <v>45160.0</v>
      </c>
      <c r="F34" s="238">
        <v>0.9583333333333334</v>
      </c>
      <c r="G34" s="237">
        <v>0.20833333333333334</v>
      </c>
      <c r="H34" s="235">
        <v>6.0</v>
      </c>
      <c r="I34" s="236">
        <v>0.0</v>
      </c>
      <c r="J34" s="236">
        <v>0.0</v>
      </c>
      <c r="K34" s="235">
        <v>6.0</v>
      </c>
      <c r="L34" s="152"/>
    </row>
    <row r="35">
      <c r="A35" s="233">
        <v>45160.0</v>
      </c>
      <c r="B35" s="153" t="s">
        <v>139</v>
      </c>
      <c r="C35" s="153" t="s">
        <v>35</v>
      </c>
      <c r="D35" s="234" t="s">
        <v>175</v>
      </c>
      <c r="E35" s="233">
        <v>45160.0</v>
      </c>
      <c r="F35" s="238">
        <v>0.9583333333333334</v>
      </c>
      <c r="G35" s="237">
        <v>0.20833333333333334</v>
      </c>
      <c r="H35" s="235">
        <v>6.0</v>
      </c>
      <c r="I35" s="236">
        <v>0.0</v>
      </c>
      <c r="J35" s="236">
        <v>0.0</v>
      </c>
      <c r="K35" s="235">
        <v>6.0</v>
      </c>
      <c r="L35" s="155"/>
    </row>
    <row r="36">
      <c r="A36" s="233">
        <v>45160.0</v>
      </c>
      <c r="B36" s="152" t="s">
        <v>30</v>
      </c>
      <c r="C36" s="153" t="s">
        <v>1</v>
      </c>
      <c r="D36" s="234" t="s">
        <v>175</v>
      </c>
      <c r="E36" s="233">
        <v>45160.0</v>
      </c>
      <c r="F36" s="237">
        <v>0.9375</v>
      </c>
      <c r="G36" s="237">
        <v>0.20833333333333334</v>
      </c>
      <c r="H36" s="235">
        <v>6.5</v>
      </c>
      <c r="I36" s="236">
        <v>0.0</v>
      </c>
      <c r="J36" s="236">
        <v>0.0</v>
      </c>
      <c r="K36" s="235">
        <v>6.5</v>
      </c>
      <c r="L36" s="155"/>
    </row>
    <row r="37">
      <c r="A37" s="233">
        <v>45160.0</v>
      </c>
      <c r="B37" s="152" t="s">
        <v>18</v>
      </c>
      <c r="C37" s="153" t="s">
        <v>1</v>
      </c>
      <c r="D37" s="234" t="s">
        <v>175</v>
      </c>
      <c r="E37" s="233">
        <v>45160.0</v>
      </c>
      <c r="F37" s="237">
        <v>0.9375</v>
      </c>
      <c r="G37" s="237">
        <v>0.20833333333333334</v>
      </c>
      <c r="H37" s="235">
        <v>6.5</v>
      </c>
      <c r="I37" s="236">
        <v>0.0</v>
      </c>
      <c r="J37" s="236">
        <v>0.0</v>
      </c>
      <c r="K37" s="235">
        <v>6.5</v>
      </c>
      <c r="L37" s="152"/>
    </row>
    <row r="38">
      <c r="A38" s="233">
        <v>45160.0</v>
      </c>
      <c r="B38" s="152" t="s">
        <v>50</v>
      </c>
      <c r="C38" s="152" t="s">
        <v>23</v>
      </c>
      <c r="D38" s="234" t="s">
        <v>171</v>
      </c>
      <c r="E38" s="233">
        <v>45160.0</v>
      </c>
      <c r="F38" s="238">
        <v>0.020833333333333332</v>
      </c>
      <c r="G38" s="237">
        <v>0.20833333333333334</v>
      </c>
      <c r="H38" s="68">
        <v>4.5</v>
      </c>
      <c r="I38" s="68">
        <v>0.0</v>
      </c>
      <c r="J38" s="68">
        <v>0.0</v>
      </c>
      <c r="K38" s="68">
        <v>4.5</v>
      </c>
      <c r="L38" s="233"/>
      <c r="M38" s="152"/>
      <c r="N38" s="153"/>
      <c r="O38" s="234"/>
      <c r="P38" s="233"/>
      <c r="Q38" s="238"/>
      <c r="R38" s="237"/>
      <c r="S38" s="235"/>
      <c r="T38" s="236"/>
      <c r="U38" s="236">
        <v>0.0</v>
      </c>
      <c r="V38" s="235">
        <v>7.5</v>
      </c>
    </row>
    <row r="39">
      <c r="A39" s="233">
        <v>45160.0</v>
      </c>
      <c r="B39" s="152" t="s">
        <v>50</v>
      </c>
      <c r="C39" s="152" t="s">
        <v>35</v>
      </c>
      <c r="D39" s="234" t="s">
        <v>171</v>
      </c>
      <c r="E39" s="233">
        <v>45161.0</v>
      </c>
      <c r="F39" s="238">
        <v>0.20833333333333334</v>
      </c>
      <c r="G39" s="238">
        <v>0.4583333333333333</v>
      </c>
      <c r="H39" s="236">
        <v>6.0</v>
      </c>
      <c r="I39" s="236">
        <v>0.0</v>
      </c>
      <c r="J39" s="236">
        <v>5.0</v>
      </c>
      <c r="K39" s="236">
        <v>1.0</v>
      </c>
      <c r="L39" s="152"/>
    </row>
    <row r="40">
      <c r="A40" s="233">
        <v>45160.0</v>
      </c>
      <c r="B40" s="152" t="s">
        <v>54</v>
      </c>
      <c r="C40" s="153" t="s">
        <v>23</v>
      </c>
      <c r="D40" s="234" t="s">
        <v>171</v>
      </c>
      <c r="E40" s="233">
        <v>45161.0</v>
      </c>
      <c r="F40" s="235">
        <v>0.0</v>
      </c>
      <c r="G40" s="235">
        <v>0.0</v>
      </c>
      <c r="H40" s="68">
        <v>0.0</v>
      </c>
      <c r="I40" s="68">
        <v>0.0</v>
      </c>
      <c r="J40" s="68">
        <v>0.0</v>
      </c>
      <c r="K40" s="68">
        <v>0.0</v>
      </c>
      <c r="L40" s="152" t="s">
        <v>63</v>
      </c>
    </row>
    <row r="41">
      <c r="A41" s="233">
        <v>45160.0</v>
      </c>
      <c r="B41" s="152" t="s">
        <v>123</v>
      </c>
      <c r="C41" s="152" t="s">
        <v>23</v>
      </c>
      <c r="D41" s="234" t="s">
        <v>171</v>
      </c>
      <c r="E41" s="233">
        <v>45161.0</v>
      </c>
      <c r="F41" s="238">
        <v>0.20833333333333334</v>
      </c>
      <c r="G41" s="238">
        <v>0.4583333333333333</v>
      </c>
      <c r="H41" s="236">
        <v>6.0</v>
      </c>
      <c r="I41" s="236">
        <v>0.0</v>
      </c>
      <c r="J41" s="236">
        <v>5.0</v>
      </c>
      <c r="K41" s="236">
        <v>1.0</v>
      </c>
      <c r="L41" s="152"/>
    </row>
    <row r="42">
      <c r="A42" s="233">
        <v>45160.0</v>
      </c>
      <c r="B42" s="152" t="s">
        <v>52</v>
      </c>
      <c r="C42" s="153" t="s">
        <v>1</v>
      </c>
      <c r="D42" s="234" t="s">
        <v>171</v>
      </c>
      <c r="E42" s="233">
        <v>45161.0</v>
      </c>
      <c r="F42" s="238">
        <v>0.20833333333333334</v>
      </c>
      <c r="G42" s="238">
        <v>0.4791666666666667</v>
      </c>
      <c r="H42" s="236">
        <v>6.5</v>
      </c>
      <c r="I42" s="236">
        <v>0.0</v>
      </c>
      <c r="J42" s="236">
        <v>5.5</v>
      </c>
      <c r="K42" s="236">
        <v>1.0</v>
      </c>
      <c r="L42" s="152"/>
    </row>
    <row r="43">
      <c r="A43" s="233">
        <v>45160.0</v>
      </c>
      <c r="B43" s="153" t="s">
        <v>45</v>
      </c>
      <c r="C43" s="153" t="s">
        <v>1</v>
      </c>
      <c r="D43" s="234" t="s">
        <v>171</v>
      </c>
      <c r="E43" s="233">
        <v>45161.0</v>
      </c>
      <c r="F43" s="235">
        <v>0.0</v>
      </c>
      <c r="G43" s="235">
        <v>0.0</v>
      </c>
      <c r="H43" s="235">
        <v>0.0</v>
      </c>
      <c r="I43" s="235">
        <v>0.0</v>
      </c>
      <c r="J43" s="235">
        <v>0.0</v>
      </c>
      <c r="K43" s="235">
        <v>0.0</v>
      </c>
      <c r="L43" s="152" t="s">
        <v>25</v>
      </c>
    </row>
    <row r="44">
      <c r="A44" s="233">
        <v>45160.0</v>
      </c>
      <c r="B44" s="152" t="s">
        <v>32</v>
      </c>
      <c r="C44" s="153" t="s">
        <v>1</v>
      </c>
      <c r="D44" s="234" t="s">
        <v>171</v>
      </c>
      <c r="E44" s="233">
        <v>45161.0</v>
      </c>
      <c r="F44" s="238">
        <v>0.20833333333333334</v>
      </c>
      <c r="G44" s="238">
        <v>0.4791666666666667</v>
      </c>
      <c r="H44" s="236">
        <v>6.5</v>
      </c>
      <c r="I44" s="236">
        <v>0.0</v>
      </c>
      <c r="J44" s="236">
        <v>5.5</v>
      </c>
      <c r="K44" s="236">
        <v>1.0</v>
      </c>
      <c r="L44" s="152"/>
    </row>
    <row r="45">
      <c r="A45" s="233">
        <v>45160.0</v>
      </c>
      <c r="B45" s="152" t="s">
        <v>55</v>
      </c>
      <c r="C45" s="152" t="s">
        <v>145</v>
      </c>
      <c r="D45" s="234" t="s">
        <v>171</v>
      </c>
      <c r="E45" s="233">
        <v>45161.0</v>
      </c>
      <c r="F45" s="238">
        <v>0.16666666666666666</v>
      </c>
      <c r="G45" s="237">
        <v>0.4375</v>
      </c>
      <c r="H45" s="235">
        <v>6.5</v>
      </c>
      <c r="I45" s="235">
        <v>0.0</v>
      </c>
      <c r="J45" s="235">
        <v>4.5</v>
      </c>
      <c r="K45" s="235">
        <v>2.0</v>
      </c>
      <c r="L45" s="153"/>
    </row>
    <row r="46">
      <c r="A46" s="233">
        <v>45160.0</v>
      </c>
      <c r="B46" s="153" t="s">
        <v>69</v>
      </c>
      <c r="C46" s="153" t="s">
        <v>51</v>
      </c>
      <c r="D46" s="234" t="s">
        <v>171</v>
      </c>
      <c r="E46" s="233">
        <v>45161.0</v>
      </c>
      <c r="F46" s="238">
        <v>0.16666666666666666</v>
      </c>
      <c r="G46" s="237">
        <v>0.5</v>
      </c>
      <c r="H46" s="235">
        <v>8.0</v>
      </c>
      <c r="I46" s="235">
        <v>0.0</v>
      </c>
      <c r="J46" s="236">
        <v>6.0</v>
      </c>
      <c r="K46" s="236">
        <v>2.0</v>
      </c>
      <c r="L46" s="153"/>
    </row>
    <row r="47">
      <c r="A47" s="233">
        <v>45160.0</v>
      </c>
      <c r="B47" s="155" t="s">
        <v>190</v>
      </c>
      <c r="C47" s="153" t="s">
        <v>51</v>
      </c>
      <c r="D47" s="234" t="s">
        <v>171</v>
      </c>
      <c r="E47" s="233">
        <v>45161.0</v>
      </c>
      <c r="F47" s="238">
        <v>0.20833333333333334</v>
      </c>
      <c r="G47" s="238">
        <v>0.5208333333333334</v>
      </c>
      <c r="H47" s="236">
        <v>7.5</v>
      </c>
      <c r="I47" s="236">
        <v>0.0</v>
      </c>
      <c r="J47" s="236">
        <v>6.5</v>
      </c>
      <c r="K47" s="236">
        <v>1.0</v>
      </c>
      <c r="L47" s="153"/>
    </row>
    <row r="48">
      <c r="A48" s="233">
        <v>45160.0</v>
      </c>
      <c r="B48" s="155" t="s">
        <v>82</v>
      </c>
      <c r="C48" s="153" t="s">
        <v>31</v>
      </c>
      <c r="D48" s="234" t="s">
        <v>171</v>
      </c>
      <c r="E48" s="233">
        <v>45161.0</v>
      </c>
      <c r="F48" s="238">
        <v>0.20833333333333334</v>
      </c>
      <c r="G48" s="238">
        <v>0.5208333333333334</v>
      </c>
      <c r="H48" s="236">
        <v>7.5</v>
      </c>
      <c r="I48" s="236">
        <v>0.0</v>
      </c>
      <c r="J48" s="236">
        <v>6.5</v>
      </c>
      <c r="K48" s="236">
        <v>1.0</v>
      </c>
      <c r="L48" s="152"/>
    </row>
    <row r="49">
      <c r="A49" s="233">
        <v>45160.0</v>
      </c>
      <c r="B49" s="153" t="s">
        <v>103</v>
      </c>
      <c r="C49" s="153" t="s">
        <v>31</v>
      </c>
      <c r="D49" s="234" t="s">
        <v>171</v>
      </c>
      <c r="E49" s="233">
        <v>45161.0</v>
      </c>
      <c r="F49" s="235">
        <v>0.0</v>
      </c>
      <c r="G49" s="235">
        <v>0.0</v>
      </c>
      <c r="H49" s="235">
        <v>0.0</v>
      </c>
      <c r="I49" s="236">
        <v>0.0</v>
      </c>
      <c r="J49" s="235">
        <v>0.0</v>
      </c>
      <c r="K49" s="235">
        <v>0.0</v>
      </c>
      <c r="L49" s="152" t="s">
        <v>25</v>
      </c>
    </row>
    <row r="50">
      <c r="A50" s="233">
        <v>45160.0</v>
      </c>
      <c r="B50" s="153" t="s">
        <v>97</v>
      </c>
      <c r="C50" s="153" t="s">
        <v>31</v>
      </c>
      <c r="D50" s="234" t="s">
        <v>171</v>
      </c>
      <c r="E50" s="233">
        <v>45161.0</v>
      </c>
      <c r="F50" s="237">
        <v>0.22916666666666666</v>
      </c>
      <c r="G50" s="237">
        <v>0.5416666666666666</v>
      </c>
      <c r="H50" s="235">
        <v>7.5</v>
      </c>
      <c r="I50" s="235">
        <v>0.0</v>
      </c>
      <c r="J50" s="235">
        <v>7.0</v>
      </c>
      <c r="K50" s="235">
        <v>0.5</v>
      </c>
      <c r="L50" s="152"/>
    </row>
    <row r="51">
      <c r="A51" s="233">
        <v>45161.0</v>
      </c>
      <c r="B51" s="153" t="s">
        <v>88</v>
      </c>
      <c r="C51" s="153" t="s">
        <v>31</v>
      </c>
      <c r="D51" s="234" t="s">
        <v>171</v>
      </c>
      <c r="E51" s="233">
        <v>45161.0</v>
      </c>
      <c r="F51" s="238">
        <v>0.9166666666666666</v>
      </c>
      <c r="G51" s="237">
        <v>0.22916666666666666</v>
      </c>
      <c r="H51" s="235">
        <v>7.5</v>
      </c>
      <c r="I51" s="236">
        <v>0.0</v>
      </c>
      <c r="J51" s="236">
        <v>0.0</v>
      </c>
      <c r="K51" s="235">
        <v>7.5</v>
      </c>
      <c r="L51" s="152"/>
    </row>
    <row r="52">
      <c r="A52" s="233">
        <v>45161.0</v>
      </c>
      <c r="B52" s="152" t="s">
        <v>335</v>
      </c>
      <c r="C52" s="153" t="s">
        <v>51</v>
      </c>
      <c r="D52" s="234" t="s">
        <v>171</v>
      </c>
      <c r="E52" s="233">
        <v>45161.0</v>
      </c>
      <c r="F52" s="238">
        <v>0.9583333333333334</v>
      </c>
      <c r="G52" s="237">
        <v>0.20833333333333334</v>
      </c>
      <c r="H52" s="235">
        <v>6.0</v>
      </c>
      <c r="I52" s="236">
        <v>0.0</v>
      </c>
      <c r="J52" s="236">
        <v>0.0</v>
      </c>
      <c r="K52" s="235">
        <v>6.0</v>
      </c>
      <c r="L52" s="152"/>
    </row>
    <row r="53">
      <c r="A53" s="233">
        <v>45161.0</v>
      </c>
      <c r="B53" s="153" t="s">
        <v>139</v>
      </c>
      <c r="C53" s="153" t="s">
        <v>35</v>
      </c>
      <c r="D53" s="234" t="s">
        <v>171</v>
      </c>
      <c r="E53" s="233">
        <v>45161.0</v>
      </c>
      <c r="F53" s="238">
        <v>0.9583333333333334</v>
      </c>
      <c r="G53" s="237">
        <v>0.20833333333333334</v>
      </c>
      <c r="H53" s="235">
        <v>6.0</v>
      </c>
      <c r="I53" s="236">
        <v>0.0</v>
      </c>
      <c r="J53" s="236">
        <v>0.0</v>
      </c>
      <c r="K53" s="235">
        <v>6.0</v>
      </c>
      <c r="L53" s="155"/>
    </row>
    <row r="54">
      <c r="A54" s="233">
        <v>45161.0</v>
      </c>
      <c r="B54" s="152" t="s">
        <v>52</v>
      </c>
      <c r="C54" s="153" t="s">
        <v>1</v>
      </c>
      <c r="D54" s="234" t="s">
        <v>171</v>
      </c>
      <c r="E54" s="233">
        <v>45161.0</v>
      </c>
      <c r="F54" s="237">
        <v>0.9375</v>
      </c>
      <c r="G54" s="237">
        <v>0.20833333333333334</v>
      </c>
      <c r="H54" s="235">
        <v>6.5</v>
      </c>
      <c r="I54" s="236">
        <v>0.0</v>
      </c>
      <c r="J54" s="236">
        <v>0.0</v>
      </c>
      <c r="K54" s="235">
        <v>6.5</v>
      </c>
      <c r="L54" s="155"/>
    </row>
    <row r="55">
      <c r="A55" s="233">
        <v>45161.0</v>
      </c>
      <c r="B55" s="152" t="s">
        <v>30</v>
      </c>
      <c r="C55" s="153" t="s">
        <v>1</v>
      </c>
      <c r="D55" s="234" t="s">
        <v>171</v>
      </c>
      <c r="E55" s="233">
        <v>45161.0</v>
      </c>
      <c r="F55" s="235">
        <v>0.0</v>
      </c>
      <c r="G55" s="235">
        <v>0.0</v>
      </c>
      <c r="H55" s="235">
        <v>0.0</v>
      </c>
      <c r="I55" s="236">
        <v>0.0</v>
      </c>
      <c r="J55" s="236">
        <v>0.0</v>
      </c>
      <c r="K55" s="235">
        <v>0.0</v>
      </c>
      <c r="L55" s="152" t="s">
        <v>25</v>
      </c>
    </row>
    <row r="56">
      <c r="A56" s="233">
        <v>45161.0</v>
      </c>
      <c r="B56" s="152" t="s">
        <v>18</v>
      </c>
      <c r="C56" s="153" t="s">
        <v>1</v>
      </c>
      <c r="D56" s="234" t="s">
        <v>171</v>
      </c>
      <c r="E56" s="233">
        <v>45161.0</v>
      </c>
      <c r="F56" s="237">
        <v>0.9375</v>
      </c>
      <c r="G56" s="237">
        <v>0.20833333333333334</v>
      </c>
      <c r="H56" s="235">
        <v>6.5</v>
      </c>
      <c r="I56" s="236">
        <v>0.0</v>
      </c>
      <c r="J56" s="236">
        <v>0.0</v>
      </c>
      <c r="K56" s="235">
        <v>6.5</v>
      </c>
      <c r="L56" s="152"/>
    </row>
    <row r="57">
      <c r="A57" s="233">
        <v>45161.0</v>
      </c>
      <c r="B57" s="152" t="s">
        <v>54</v>
      </c>
      <c r="C57" s="152" t="s">
        <v>23</v>
      </c>
      <c r="D57" s="234" t="s">
        <v>169</v>
      </c>
      <c r="E57" s="233">
        <v>45161.0</v>
      </c>
      <c r="F57" s="235">
        <v>0.0</v>
      </c>
      <c r="G57" s="235">
        <v>0.0</v>
      </c>
      <c r="H57" s="235">
        <v>0.0</v>
      </c>
      <c r="I57" s="236">
        <v>0.0</v>
      </c>
      <c r="J57" s="236">
        <v>0.0</v>
      </c>
      <c r="K57" s="235">
        <v>0.0</v>
      </c>
      <c r="L57" s="152" t="s">
        <v>63</v>
      </c>
    </row>
    <row r="58">
      <c r="A58" s="233">
        <v>45161.0</v>
      </c>
      <c r="B58" s="152" t="s">
        <v>50</v>
      </c>
      <c r="C58" s="152" t="s">
        <v>23</v>
      </c>
      <c r="D58" s="234" t="s">
        <v>169</v>
      </c>
      <c r="E58" s="233">
        <v>45161.0</v>
      </c>
      <c r="F58" s="235">
        <v>0.0</v>
      </c>
      <c r="G58" s="235">
        <v>0.0</v>
      </c>
      <c r="H58" s="235">
        <v>0.0</v>
      </c>
      <c r="I58" s="236">
        <v>0.0</v>
      </c>
      <c r="J58" s="236">
        <v>0.0</v>
      </c>
      <c r="K58" s="235">
        <v>0.0</v>
      </c>
      <c r="L58" s="152" t="s">
        <v>25</v>
      </c>
    </row>
    <row r="59">
      <c r="A59" s="233">
        <v>45161.0</v>
      </c>
      <c r="B59" s="153" t="s">
        <v>123</v>
      </c>
      <c r="C59" s="153" t="s">
        <v>23</v>
      </c>
      <c r="D59" s="234" t="s">
        <v>169</v>
      </c>
      <c r="E59" s="233">
        <v>45162.0</v>
      </c>
      <c r="F59" s="238">
        <v>0.020833333333333332</v>
      </c>
      <c r="G59" s="238">
        <v>0.4583333333333333</v>
      </c>
      <c r="H59" s="68">
        <v>10.5</v>
      </c>
      <c r="I59" s="68">
        <v>2.5</v>
      </c>
      <c r="J59" s="68">
        <v>2.5</v>
      </c>
      <c r="K59" s="68">
        <v>5.5</v>
      </c>
      <c r="L59" s="152" t="s">
        <v>304</v>
      </c>
    </row>
    <row r="60">
      <c r="A60" s="233">
        <v>45161.0</v>
      </c>
      <c r="B60" s="153" t="s">
        <v>45</v>
      </c>
      <c r="C60" s="153" t="s">
        <v>1</v>
      </c>
      <c r="D60" s="234" t="s">
        <v>169</v>
      </c>
      <c r="E60" s="233">
        <v>45162.0</v>
      </c>
      <c r="F60" s="238">
        <v>0.20833333333333334</v>
      </c>
      <c r="G60" s="238">
        <v>0.4791666666666667</v>
      </c>
      <c r="H60" s="236">
        <v>6.5</v>
      </c>
      <c r="I60" s="236">
        <v>0.0</v>
      </c>
      <c r="J60" s="236">
        <v>5.5</v>
      </c>
      <c r="K60" s="236">
        <v>1.0</v>
      </c>
    </row>
    <row r="61">
      <c r="A61" s="233">
        <v>45161.0</v>
      </c>
      <c r="B61" s="152" t="s">
        <v>32</v>
      </c>
      <c r="C61" s="153" t="s">
        <v>1</v>
      </c>
      <c r="D61" s="234" t="s">
        <v>169</v>
      </c>
      <c r="E61" s="233">
        <v>45162.0</v>
      </c>
      <c r="F61" s="238">
        <v>0.20833333333333334</v>
      </c>
      <c r="G61" s="238">
        <v>0.4791666666666667</v>
      </c>
      <c r="H61" s="236">
        <v>6.5</v>
      </c>
      <c r="I61" s="236">
        <v>0.0</v>
      </c>
      <c r="J61" s="236">
        <v>5.5</v>
      </c>
      <c r="K61" s="236">
        <v>1.0</v>
      </c>
      <c r="L61" s="153"/>
    </row>
    <row r="62">
      <c r="A62" s="233">
        <v>45161.0</v>
      </c>
      <c r="B62" s="152" t="s">
        <v>55</v>
      </c>
      <c r="C62" s="152" t="s">
        <v>145</v>
      </c>
      <c r="D62" s="234" t="s">
        <v>169</v>
      </c>
      <c r="E62" s="233">
        <v>45162.0</v>
      </c>
      <c r="F62" s="238">
        <v>0.16666666666666666</v>
      </c>
      <c r="G62" s="237">
        <v>0.4375</v>
      </c>
      <c r="H62" s="235">
        <v>6.5</v>
      </c>
      <c r="I62" s="235">
        <v>0.0</v>
      </c>
      <c r="J62" s="235">
        <v>4.5</v>
      </c>
      <c r="K62" s="235">
        <v>2.0</v>
      </c>
    </row>
    <row r="63">
      <c r="A63" s="233">
        <v>45161.0</v>
      </c>
      <c r="B63" s="153" t="s">
        <v>69</v>
      </c>
      <c r="C63" s="153" t="s">
        <v>51</v>
      </c>
      <c r="D63" s="234" t="s">
        <v>169</v>
      </c>
      <c r="E63" s="233">
        <v>45162.0</v>
      </c>
      <c r="F63" s="238">
        <v>0.16666666666666666</v>
      </c>
      <c r="G63" s="237">
        <v>0.5</v>
      </c>
      <c r="H63" s="235">
        <v>8.0</v>
      </c>
      <c r="I63" s="235">
        <v>0.0</v>
      </c>
      <c r="J63" s="236">
        <v>6.0</v>
      </c>
      <c r="K63" s="236">
        <v>2.0</v>
      </c>
    </row>
    <row r="64">
      <c r="A64" s="233">
        <v>45161.0</v>
      </c>
      <c r="B64" s="155" t="s">
        <v>190</v>
      </c>
      <c r="C64" s="153" t="s">
        <v>51</v>
      </c>
      <c r="D64" s="234" t="s">
        <v>169</v>
      </c>
      <c r="E64" s="233">
        <v>45162.0</v>
      </c>
      <c r="F64" s="238">
        <v>0.20833333333333334</v>
      </c>
      <c r="G64" s="238">
        <v>0.5208333333333334</v>
      </c>
      <c r="H64" s="236">
        <v>7.5</v>
      </c>
      <c r="I64" s="236">
        <v>0.0</v>
      </c>
      <c r="J64" s="236">
        <v>6.5</v>
      </c>
      <c r="K64" s="236">
        <v>1.0</v>
      </c>
      <c r="L64" s="152"/>
    </row>
    <row r="65">
      <c r="A65" s="233">
        <v>45161.0</v>
      </c>
      <c r="B65" s="155" t="s">
        <v>82</v>
      </c>
      <c r="C65" s="152" t="s">
        <v>35</v>
      </c>
      <c r="D65" s="234" t="s">
        <v>169</v>
      </c>
      <c r="E65" s="233">
        <v>45162.0</v>
      </c>
      <c r="F65" s="238">
        <v>0.20833333333333334</v>
      </c>
      <c r="G65" s="238">
        <v>0.4583333333333333</v>
      </c>
      <c r="H65" s="236">
        <v>6.0</v>
      </c>
      <c r="I65" s="236">
        <v>0.0</v>
      </c>
      <c r="J65" s="236">
        <v>5.0</v>
      </c>
      <c r="K65" s="236">
        <v>1.0</v>
      </c>
      <c r="L65" s="152"/>
    </row>
    <row r="66">
      <c r="A66" s="233">
        <v>45161.0</v>
      </c>
      <c r="B66" s="152" t="s">
        <v>50</v>
      </c>
      <c r="C66" s="152" t="s">
        <v>51</v>
      </c>
      <c r="D66" s="234" t="s">
        <v>169</v>
      </c>
      <c r="E66" s="233">
        <v>45162.0</v>
      </c>
      <c r="F66" s="238">
        <v>0.20833333333333334</v>
      </c>
      <c r="G66" s="238">
        <v>0.5208333333333334</v>
      </c>
      <c r="H66" s="236">
        <v>7.5</v>
      </c>
      <c r="I66" s="236">
        <v>0.0</v>
      </c>
      <c r="J66" s="236">
        <v>6.5</v>
      </c>
      <c r="K66" s="236">
        <v>1.0</v>
      </c>
      <c r="L66" s="152"/>
    </row>
    <row r="67">
      <c r="A67" s="233">
        <v>45161.0</v>
      </c>
      <c r="B67" s="153" t="s">
        <v>103</v>
      </c>
      <c r="C67" s="153" t="s">
        <v>31</v>
      </c>
      <c r="D67" s="234" t="s">
        <v>169</v>
      </c>
      <c r="E67" s="233">
        <v>45162.0</v>
      </c>
      <c r="F67" s="238">
        <v>0.20833333333333334</v>
      </c>
      <c r="G67" s="238">
        <v>0.5208333333333334</v>
      </c>
      <c r="H67" s="236">
        <v>7.5</v>
      </c>
      <c r="I67" s="236">
        <v>0.0</v>
      </c>
      <c r="J67" s="236">
        <v>6.5</v>
      </c>
      <c r="K67" s="236">
        <v>1.0</v>
      </c>
      <c r="L67" s="152"/>
    </row>
    <row r="68">
      <c r="A68" s="233">
        <v>45161.0</v>
      </c>
      <c r="B68" s="153" t="s">
        <v>97</v>
      </c>
      <c r="C68" s="153" t="s">
        <v>31</v>
      </c>
      <c r="D68" s="234" t="s">
        <v>169</v>
      </c>
      <c r="E68" s="233">
        <v>45162.0</v>
      </c>
      <c r="F68" s="237">
        <v>0.22916666666666666</v>
      </c>
      <c r="G68" s="237">
        <v>0.5416666666666666</v>
      </c>
      <c r="H68" s="235">
        <v>7.5</v>
      </c>
      <c r="I68" s="235">
        <v>0.0</v>
      </c>
      <c r="J68" s="235">
        <v>7.0</v>
      </c>
      <c r="K68" s="235">
        <v>0.5</v>
      </c>
    </row>
    <row r="69">
      <c r="A69" s="233">
        <v>45162.0</v>
      </c>
      <c r="B69" s="153" t="s">
        <v>88</v>
      </c>
      <c r="C69" s="153" t="s">
        <v>31</v>
      </c>
      <c r="D69" s="234" t="s">
        <v>169</v>
      </c>
      <c r="E69" s="233">
        <v>45162.0</v>
      </c>
      <c r="F69" s="238">
        <v>0.9166666666666666</v>
      </c>
      <c r="G69" s="237">
        <v>0.22916666666666666</v>
      </c>
      <c r="H69" s="235">
        <v>7.5</v>
      </c>
      <c r="I69" s="236">
        <v>0.0</v>
      </c>
      <c r="J69" s="236">
        <v>0.0</v>
      </c>
      <c r="K69" s="235">
        <v>7.5</v>
      </c>
      <c r="L69" s="152"/>
    </row>
    <row r="70">
      <c r="A70" s="233">
        <v>45162.0</v>
      </c>
      <c r="B70" s="153" t="s">
        <v>335</v>
      </c>
      <c r="C70" s="153" t="s">
        <v>51</v>
      </c>
      <c r="D70" s="234" t="s">
        <v>169</v>
      </c>
      <c r="E70" s="233">
        <v>45162.0</v>
      </c>
      <c r="F70" s="238">
        <v>0.9583333333333334</v>
      </c>
      <c r="G70" s="237">
        <v>0.20833333333333334</v>
      </c>
      <c r="H70" s="235">
        <v>6.0</v>
      </c>
      <c r="I70" s="236">
        <v>0.0</v>
      </c>
      <c r="J70" s="236">
        <v>0.0</v>
      </c>
      <c r="K70" s="235">
        <v>6.0</v>
      </c>
      <c r="L70" s="152"/>
    </row>
    <row r="71">
      <c r="A71" s="233">
        <v>45162.0</v>
      </c>
      <c r="B71" s="153" t="s">
        <v>139</v>
      </c>
      <c r="C71" s="153" t="s">
        <v>35</v>
      </c>
      <c r="D71" s="234" t="s">
        <v>169</v>
      </c>
      <c r="E71" s="233">
        <v>45162.0</v>
      </c>
      <c r="F71" s="238">
        <v>0.9583333333333334</v>
      </c>
      <c r="G71" s="237">
        <v>0.20833333333333334</v>
      </c>
      <c r="H71" s="235">
        <v>6.0</v>
      </c>
      <c r="I71" s="236">
        <v>0.0</v>
      </c>
      <c r="J71" s="236">
        <v>0.0</v>
      </c>
      <c r="K71" s="235">
        <v>6.0</v>
      </c>
      <c r="L71" s="155"/>
    </row>
    <row r="72">
      <c r="A72" s="233">
        <v>45162.0</v>
      </c>
      <c r="B72" s="152" t="s">
        <v>52</v>
      </c>
      <c r="C72" s="152" t="s">
        <v>1</v>
      </c>
      <c r="D72" s="234" t="s">
        <v>169</v>
      </c>
      <c r="E72" s="233">
        <v>45162.0</v>
      </c>
      <c r="F72" s="235">
        <v>0.0</v>
      </c>
      <c r="G72" s="235">
        <v>0.0</v>
      </c>
      <c r="H72" s="235">
        <v>0.0</v>
      </c>
      <c r="I72" s="236">
        <v>0.0</v>
      </c>
      <c r="J72" s="236">
        <v>0.0</v>
      </c>
      <c r="K72" s="235">
        <v>0.0</v>
      </c>
      <c r="L72" s="152" t="s">
        <v>25</v>
      </c>
    </row>
    <row r="73">
      <c r="A73" s="233">
        <v>45162.0</v>
      </c>
      <c r="B73" s="152" t="s">
        <v>30</v>
      </c>
      <c r="C73" s="153" t="s">
        <v>1</v>
      </c>
      <c r="D73" s="234" t="s">
        <v>169</v>
      </c>
      <c r="E73" s="233">
        <v>45162.0</v>
      </c>
      <c r="F73" s="237">
        <v>0.9375</v>
      </c>
      <c r="G73" s="237">
        <v>0.20833333333333334</v>
      </c>
      <c r="H73" s="235">
        <v>6.5</v>
      </c>
      <c r="I73" s="236">
        <v>0.0</v>
      </c>
      <c r="J73" s="236">
        <v>0.0</v>
      </c>
      <c r="K73" s="235">
        <v>6.5</v>
      </c>
      <c r="L73" s="155"/>
    </row>
    <row r="74">
      <c r="A74" s="233">
        <v>45162.0</v>
      </c>
      <c r="B74" s="152" t="s">
        <v>18</v>
      </c>
      <c r="C74" s="153" t="s">
        <v>1</v>
      </c>
      <c r="D74" s="234" t="s">
        <v>169</v>
      </c>
      <c r="E74" s="233">
        <v>45162.0</v>
      </c>
      <c r="F74" s="237">
        <v>0.9375</v>
      </c>
      <c r="G74" s="237">
        <v>0.20833333333333334</v>
      </c>
      <c r="H74" s="235">
        <v>6.5</v>
      </c>
      <c r="I74" s="236">
        <v>0.0</v>
      </c>
      <c r="J74" s="236">
        <v>0.0</v>
      </c>
      <c r="K74" s="235">
        <v>6.5</v>
      </c>
      <c r="L74" s="152"/>
    </row>
    <row r="75">
      <c r="A75" s="233">
        <v>45162.0</v>
      </c>
      <c r="B75" s="152" t="s">
        <v>54</v>
      </c>
      <c r="C75" s="153" t="s">
        <v>23</v>
      </c>
      <c r="D75" s="234" t="s">
        <v>168</v>
      </c>
      <c r="E75" s="233">
        <v>45162.0</v>
      </c>
      <c r="F75" s="235">
        <v>0.0</v>
      </c>
      <c r="G75" s="235">
        <v>0.0</v>
      </c>
      <c r="H75" s="235">
        <v>0.0</v>
      </c>
      <c r="I75" s="236">
        <v>0.0</v>
      </c>
      <c r="J75" s="236">
        <v>0.0</v>
      </c>
      <c r="K75" s="235">
        <v>0.0</v>
      </c>
      <c r="L75" s="152" t="s">
        <v>63</v>
      </c>
    </row>
    <row r="76">
      <c r="A76" s="233">
        <v>45162.0</v>
      </c>
      <c r="B76" s="152" t="s">
        <v>50</v>
      </c>
      <c r="C76" s="153" t="s">
        <v>23</v>
      </c>
      <c r="D76" s="234" t="s">
        <v>168</v>
      </c>
      <c r="E76" s="233">
        <v>45163.0</v>
      </c>
      <c r="F76" s="238">
        <v>0.020833333333333332</v>
      </c>
      <c r="G76" s="237">
        <v>0.16666666666666666</v>
      </c>
      <c r="H76" s="68">
        <v>3.5</v>
      </c>
      <c r="I76" s="68">
        <v>0.0</v>
      </c>
      <c r="J76" s="68">
        <v>0.0</v>
      </c>
      <c r="K76" s="68">
        <v>3.5</v>
      </c>
      <c r="L76" s="152"/>
    </row>
    <row r="77">
      <c r="A77" s="233">
        <v>45162.0</v>
      </c>
      <c r="B77" s="152" t="s">
        <v>50</v>
      </c>
      <c r="C77" s="152" t="s">
        <v>145</v>
      </c>
      <c r="D77" s="234" t="s">
        <v>168</v>
      </c>
      <c r="E77" s="233">
        <v>45163.0</v>
      </c>
      <c r="F77" s="238">
        <v>0.16666666666666666</v>
      </c>
      <c r="G77" s="237">
        <v>0.4375</v>
      </c>
      <c r="H77" s="235">
        <v>6.5</v>
      </c>
      <c r="I77" s="235">
        <v>0.0</v>
      </c>
      <c r="J77" s="235">
        <v>4.5</v>
      </c>
      <c r="K77" s="235">
        <v>2.0</v>
      </c>
    </row>
    <row r="78">
      <c r="A78" s="233">
        <v>45162.0</v>
      </c>
      <c r="B78" s="152" t="s">
        <v>123</v>
      </c>
      <c r="C78" s="152" t="s">
        <v>23</v>
      </c>
      <c r="D78" s="234" t="s">
        <v>168</v>
      </c>
      <c r="E78" s="233">
        <v>45163.0</v>
      </c>
      <c r="F78" s="237">
        <v>0.16666666666666666</v>
      </c>
      <c r="G78" s="238">
        <v>0.4583333333333333</v>
      </c>
      <c r="H78" s="235">
        <v>7.0</v>
      </c>
      <c r="I78" s="236">
        <v>0.0</v>
      </c>
      <c r="J78" s="236">
        <v>5.0</v>
      </c>
      <c r="K78" s="235">
        <v>2.0</v>
      </c>
    </row>
    <row r="79">
      <c r="A79" s="233">
        <v>45162.0</v>
      </c>
      <c r="B79" s="153" t="s">
        <v>45</v>
      </c>
      <c r="C79" s="153" t="s">
        <v>1</v>
      </c>
      <c r="D79" s="234" t="s">
        <v>168</v>
      </c>
      <c r="E79" s="233">
        <v>45163.0</v>
      </c>
      <c r="F79" s="238">
        <v>0.20833333333333334</v>
      </c>
      <c r="G79" s="238">
        <v>0.4791666666666667</v>
      </c>
      <c r="H79" s="236">
        <v>6.5</v>
      </c>
      <c r="I79" s="236">
        <v>0.0</v>
      </c>
      <c r="J79" s="236">
        <v>5.5</v>
      </c>
      <c r="K79" s="236">
        <v>1.0</v>
      </c>
    </row>
    <row r="80">
      <c r="A80" s="233">
        <v>45162.0</v>
      </c>
      <c r="B80" s="152" t="s">
        <v>32</v>
      </c>
      <c r="C80" s="153" t="s">
        <v>1</v>
      </c>
      <c r="D80" s="234" t="s">
        <v>168</v>
      </c>
      <c r="E80" s="233">
        <v>45163.0</v>
      </c>
      <c r="F80" s="238">
        <v>0.20833333333333334</v>
      </c>
      <c r="G80" s="238">
        <v>0.4791666666666667</v>
      </c>
      <c r="H80" s="236">
        <v>6.5</v>
      </c>
      <c r="I80" s="236">
        <v>0.0</v>
      </c>
      <c r="J80" s="236">
        <v>5.5</v>
      </c>
      <c r="K80" s="236">
        <v>1.0</v>
      </c>
      <c r="L80" s="152"/>
    </row>
    <row r="81">
      <c r="A81" s="233">
        <v>45162.0</v>
      </c>
      <c r="B81" s="152" t="s">
        <v>55</v>
      </c>
      <c r="C81" s="152" t="s">
        <v>145</v>
      </c>
      <c r="D81" s="234" t="s">
        <v>168</v>
      </c>
      <c r="E81" s="233">
        <v>45163.0</v>
      </c>
      <c r="F81" s="235">
        <v>0.0</v>
      </c>
      <c r="G81" s="235">
        <v>0.0</v>
      </c>
      <c r="H81" s="235">
        <v>0.0</v>
      </c>
      <c r="I81" s="235">
        <v>0.0</v>
      </c>
      <c r="J81" s="235">
        <v>0.0</v>
      </c>
      <c r="K81" s="235">
        <v>0.0</v>
      </c>
      <c r="L81" s="152" t="s">
        <v>25</v>
      </c>
    </row>
    <row r="82">
      <c r="A82" s="233">
        <v>45162.0</v>
      </c>
      <c r="B82" s="153" t="s">
        <v>69</v>
      </c>
      <c r="C82" s="153" t="s">
        <v>51</v>
      </c>
      <c r="D82" s="234" t="s">
        <v>168</v>
      </c>
      <c r="E82" s="233">
        <v>45163.0</v>
      </c>
      <c r="F82" s="238">
        <v>0.16666666666666666</v>
      </c>
      <c r="G82" s="237">
        <v>0.5</v>
      </c>
      <c r="H82" s="235">
        <v>8.0</v>
      </c>
      <c r="I82" s="235">
        <v>0.0</v>
      </c>
      <c r="J82" s="236">
        <v>6.0</v>
      </c>
      <c r="K82" s="236">
        <v>2.0</v>
      </c>
      <c r="L82" s="152"/>
    </row>
    <row r="83">
      <c r="A83" s="233">
        <v>45162.0</v>
      </c>
      <c r="B83" s="155" t="s">
        <v>190</v>
      </c>
      <c r="C83" s="153" t="s">
        <v>51</v>
      </c>
      <c r="D83" s="234" t="s">
        <v>168</v>
      </c>
      <c r="E83" s="233">
        <v>45163.0</v>
      </c>
      <c r="F83" s="238">
        <v>0.20833333333333334</v>
      </c>
      <c r="G83" s="237">
        <v>0.5416666666666666</v>
      </c>
      <c r="H83" s="235">
        <v>8.0</v>
      </c>
      <c r="I83" s="236">
        <v>0.0</v>
      </c>
      <c r="J83" s="235">
        <v>7.0</v>
      </c>
      <c r="K83" s="236">
        <v>1.0</v>
      </c>
      <c r="L83" s="152"/>
    </row>
    <row r="84">
      <c r="A84" s="233">
        <v>45162.0</v>
      </c>
      <c r="B84" s="155" t="s">
        <v>82</v>
      </c>
      <c r="C84" s="152" t="s">
        <v>35</v>
      </c>
      <c r="D84" s="234" t="s">
        <v>168</v>
      </c>
      <c r="E84" s="233">
        <v>45163.0</v>
      </c>
      <c r="F84" s="238">
        <v>0.20833333333333334</v>
      </c>
      <c r="G84" s="238">
        <v>0.4583333333333333</v>
      </c>
      <c r="H84" s="236">
        <v>6.0</v>
      </c>
      <c r="I84" s="236">
        <v>0.0</v>
      </c>
      <c r="J84" s="236">
        <v>5.0</v>
      </c>
      <c r="K84" s="236">
        <v>1.0</v>
      </c>
    </row>
    <row r="85">
      <c r="A85" s="233">
        <v>45162.0</v>
      </c>
      <c r="B85" s="153" t="s">
        <v>103</v>
      </c>
      <c r="C85" s="153" t="s">
        <v>31</v>
      </c>
      <c r="D85" s="234" t="s">
        <v>168</v>
      </c>
      <c r="E85" s="233">
        <v>45163.0</v>
      </c>
      <c r="F85" s="238">
        <v>0.20833333333333334</v>
      </c>
      <c r="G85" s="238">
        <v>0.5208333333333334</v>
      </c>
      <c r="H85" s="236">
        <v>7.5</v>
      </c>
      <c r="I85" s="236">
        <v>0.0</v>
      </c>
      <c r="J85" s="236">
        <v>6.5</v>
      </c>
      <c r="K85" s="236">
        <v>1.0</v>
      </c>
      <c r="L85" s="152"/>
    </row>
    <row r="86">
      <c r="A86" s="233">
        <v>45162.0</v>
      </c>
      <c r="B86" s="153" t="s">
        <v>97</v>
      </c>
      <c r="C86" s="153" t="s">
        <v>31</v>
      </c>
      <c r="D86" s="234" t="s">
        <v>168</v>
      </c>
      <c r="E86" s="233">
        <v>45163.0</v>
      </c>
      <c r="F86" s="237">
        <v>0.22916666666666666</v>
      </c>
      <c r="G86" s="237">
        <v>0.5416666666666666</v>
      </c>
      <c r="H86" s="235">
        <v>7.5</v>
      </c>
      <c r="I86" s="235">
        <v>0.0</v>
      </c>
      <c r="J86" s="235">
        <v>7.0</v>
      </c>
      <c r="K86" s="235">
        <v>0.5</v>
      </c>
    </row>
    <row r="87">
      <c r="A87" s="233">
        <v>45163.0</v>
      </c>
      <c r="B87" s="152" t="s">
        <v>52</v>
      </c>
      <c r="C87" s="153" t="s">
        <v>31</v>
      </c>
      <c r="D87" s="234" t="s">
        <v>168</v>
      </c>
      <c r="E87" s="233">
        <v>45163.0</v>
      </c>
      <c r="F87" s="238">
        <v>0.9166666666666666</v>
      </c>
      <c r="G87" s="237">
        <v>0.25</v>
      </c>
      <c r="H87" s="235">
        <v>8.0</v>
      </c>
      <c r="I87" s="236">
        <v>0.0</v>
      </c>
      <c r="J87" s="236">
        <v>0.0</v>
      </c>
      <c r="K87" s="235">
        <v>8.0</v>
      </c>
      <c r="L87" s="153"/>
    </row>
    <row r="88">
      <c r="A88" s="233">
        <v>45163.0</v>
      </c>
      <c r="B88" s="153" t="s">
        <v>88</v>
      </c>
      <c r="C88" s="153" t="s">
        <v>31</v>
      </c>
      <c r="D88" s="234" t="s">
        <v>168</v>
      </c>
      <c r="E88" s="233">
        <v>45163.0</v>
      </c>
      <c r="F88" s="235">
        <v>0.0</v>
      </c>
      <c r="G88" s="235">
        <v>0.0</v>
      </c>
      <c r="H88" s="235">
        <v>0.0</v>
      </c>
      <c r="I88" s="236">
        <v>0.0</v>
      </c>
      <c r="J88" s="236">
        <v>0.0</v>
      </c>
      <c r="K88" s="235">
        <v>0.0</v>
      </c>
      <c r="L88" s="152" t="s">
        <v>25</v>
      </c>
    </row>
    <row r="89">
      <c r="A89" s="233">
        <v>45163.0</v>
      </c>
      <c r="B89" s="152" t="s">
        <v>335</v>
      </c>
      <c r="C89" s="152" t="s">
        <v>51</v>
      </c>
      <c r="D89" s="234" t="s">
        <v>168</v>
      </c>
      <c r="E89" s="233">
        <v>45163.0</v>
      </c>
      <c r="F89" s="235">
        <v>0.0</v>
      </c>
      <c r="G89" s="235">
        <v>0.0</v>
      </c>
      <c r="H89" s="235">
        <v>0.0</v>
      </c>
      <c r="I89" s="236">
        <v>0.0</v>
      </c>
      <c r="J89" s="236">
        <v>0.0</v>
      </c>
      <c r="K89" s="235">
        <v>0.0</v>
      </c>
      <c r="L89" s="152" t="s">
        <v>25</v>
      </c>
    </row>
    <row r="90">
      <c r="A90" s="233">
        <v>45163.0</v>
      </c>
      <c r="B90" s="152" t="s">
        <v>190</v>
      </c>
      <c r="C90" s="152" t="s">
        <v>51</v>
      </c>
      <c r="D90" s="234" t="s">
        <v>168</v>
      </c>
      <c r="E90" s="233">
        <v>45163.0</v>
      </c>
      <c r="F90" s="238">
        <v>0.9583333333333334</v>
      </c>
      <c r="G90" s="237">
        <v>0.5</v>
      </c>
      <c r="H90" s="235">
        <v>13.0</v>
      </c>
      <c r="I90" s="235">
        <v>5.0</v>
      </c>
      <c r="J90" s="235">
        <v>1.0</v>
      </c>
      <c r="K90" s="235">
        <v>7.0</v>
      </c>
      <c r="L90" s="152" t="s">
        <v>407</v>
      </c>
    </row>
    <row r="91">
      <c r="A91" s="233">
        <v>45163.0</v>
      </c>
      <c r="B91" s="153" t="s">
        <v>139</v>
      </c>
      <c r="C91" s="153" t="s">
        <v>35</v>
      </c>
      <c r="D91" s="234" t="s">
        <v>168</v>
      </c>
      <c r="E91" s="233">
        <v>45163.0</v>
      </c>
      <c r="F91" s="238">
        <v>0.9583333333333334</v>
      </c>
      <c r="G91" s="237">
        <v>0.375</v>
      </c>
      <c r="H91" s="235">
        <v>10.0</v>
      </c>
      <c r="I91" s="235">
        <v>2.0</v>
      </c>
      <c r="J91" s="235">
        <v>1.0</v>
      </c>
      <c r="K91" s="235">
        <v>7.0</v>
      </c>
      <c r="L91" s="152" t="s">
        <v>411</v>
      </c>
    </row>
    <row r="92">
      <c r="A92" s="233">
        <v>45163.0</v>
      </c>
      <c r="B92" s="152" t="s">
        <v>30</v>
      </c>
      <c r="C92" s="153" t="s">
        <v>1</v>
      </c>
      <c r="D92" s="234" t="s">
        <v>168</v>
      </c>
      <c r="E92" s="233">
        <v>45163.0</v>
      </c>
      <c r="F92" s="237">
        <v>0.9375</v>
      </c>
      <c r="G92" s="237">
        <v>0.20833333333333334</v>
      </c>
      <c r="H92" s="235">
        <v>6.5</v>
      </c>
      <c r="I92" s="236">
        <v>0.0</v>
      </c>
      <c r="J92" s="236">
        <v>0.0</v>
      </c>
      <c r="K92" s="235">
        <v>6.5</v>
      </c>
      <c r="L92" s="152"/>
    </row>
    <row r="93">
      <c r="A93" s="233">
        <v>45163.0</v>
      </c>
      <c r="B93" s="152" t="s">
        <v>18</v>
      </c>
      <c r="C93" s="153" t="s">
        <v>1</v>
      </c>
      <c r="D93" s="234" t="s">
        <v>168</v>
      </c>
      <c r="E93" s="233">
        <v>45163.0</v>
      </c>
      <c r="F93" s="237">
        <v>0.9375</v>
      </c>
      <c r="G93" s="237">
        <v>0.20833333333333334</v>
      </c>
      <c r="H93" s="235">
        <v>6.5</v>
      </c>
      <c r="I93" s="236">
        <v>0.0</v>
      </c>
      <c r="J93" s="236">
        <v>0.0</v>
      </c>
      <c r="K93" s="235">
        <v>6.5</v>
      </c>
      <c r="L93" s="152"/>
    </row>
    <row r="94">
      <c r="A94" s="233">
        <v>45163.0</v>
      </c>
      <c r="B94" s="152" t="s">
        <v>54</v>
      </c>
      <c r="C94" s="152" t="s">
        <v>23</v>
      </c>
      <c r="D94" s="234" t="s">
        <v>170</v>
      </c>
      <c r="E94" s="233">
        <v>45164.0</v>
      </c>
      <c r="F94" s="235">
        <v>0.0</v>
      </c>
      <c r="G94" s="235">
        <v>0.0</v>
      </c>
      <c r="H94" s="68">
        <v>0.0</v>
      </c>
      <c r="I94" s="68">
        <v>0.0</v>
      </c>
      <c r="J94" s="68">
        <v>0.0</v>
      </c>
      <c r="K94" s="68">
        <v>0.0</v>
      </c>
      <c r="L94" s="152" t="s">
        <v>63</v>
      </c>
    </row>
    <row r="95">
      <c r="A95" s="233">
        <v>45163.0</v>
      </c>
      <c r="B95" s="152" t="s">
        <v>50</v>
      </c>
      <c r="C95" s="152" t="s">
        <v>23</v>
      </c>
      <c r="D95" s="234" t="s">
        <v>170</v>
      </c>
      <c r="E95" s="233">
        <v>45164.0</v>
      </c>
      <c r="F95" s="238">
        <v>0.020833333333333332</v>
      </c>
      <c r="G95" s="237">
        <v>0.16666666666666666</v>
      </c>
      <c r="H95" s="68">
        <v>3.5</v>
      </c>
      <c r="I95" s="68">
        <v>0.0</v>
      </c>
      <c r="J95" s="68">
        <v>0.0</v>
      </c>
      <c r="K95" s="68">
        <v>3.5</v>
      </c>
      <c r="L95" s="152" t="s">
        <v>25</v>
      </c>
    </row>
    <row r="96">
      <c r="A96" s="233">
        <v>45163.0</v>
      </c>
      <c r="B96" s="152" t="s">
        <v>50</v>
      </c>
      <c r="C96" s="152" t="s">
        <v>49</v>
      </c>
      <c r="D96" s="234" t="s">
        <v>170</v>
      </c>
      <c r="E96" s="233">
        <v>45164.0</v>
      </c>
      <c r="F96" s="238">
        <v>0.16666666666666666</v>
      </c>
      <c r="G96" s="237">
        <v>0.3333333333333333</v>
      </c>
      <c r="H96" s="235">
        <v>4.0</v>
      </c>
      <c r="I96" s="236">
        <v>0.0</v>
      </c>
      <c r="J96" s="235">
        <v>2.0</v>
      </c>
      <c r="K96" s="235">
        <v>2.0</v>
      </c>
      <c r="L96" s="152"/>
    </row>
    <row r="97">
      <c r="A97" s="233">
        <v>45163.0</v>
      </c>
      <c r="B97" s="153" t="s">
        <v>123</v>
      </c>
      <c r="C97" s="153" t="s">
        <v>23</v>
      </c>
      <c r="D97" s="234" t="s">
        <v>170</v>
      </c>
      <c r="E97" s="233">
        <v>45164.0</v>
      </c>
      <c r="F97" s="237">
        <v>0.16666666666666666</v>
      </c>
      <c r="G97" s="238">
        <v>0.4583333333333333</v>
      </c>
      <c r="H97" s="235">
        <v>7.0</v>
      </c>
      <c r="I97" s="236">
        <v>0.0</v>
      </c>
      <c r="J97" s="236">
        <v>5.0</v>
      </c>
      <c r="K97" s="235">
        <v>2.0</v>
      </c>
    </row>
    <row r="98">
      <c r="A98" s="233">
        <v>45163.0</v>
      </c>
      <c r="B98" s="153" t="s">
        <v>45</v>
      </c>
      <c r="C98" s="153" t="s">
        <v>1</v>
      </c>
      <c r="D98" s="234" t="s">
        <v>170</v>
      </c>
      <c r="E98" s="233">
        <v>45164.0</v>
      </c>
      <c r="F98" s="238">
        <v>0.20833333333333334</v>
      </c>
      <c r="G98" s="237">
        <v>0.5625</v>
      </c>
      <c r="H98" s="235">
        <v>8.5</v>
      </c>
      <c r="I98" s="235">
        <v>0.5</v>
      </c>
      <c r="J98" s="235">
        <v>7.0</v>
      </c>
      <c r="K98" s="236">
        <v>1.0</v>
      </c>
      <c r="L98" s="68" t="s">
        <v>192</v>
      </c>
    </row>
    <row r="99">
      <c r="A99" s="233">
        <v>45163.0</v>
      </c>
      <c r="B99" s="152" t="s">
        <v>32</v>
      </c>
      <c r="C99" s="153" t="s">
        <v>1</v>
      </c>
      <c r="D99" s="234" t="s">
        <v>170</v>
      </c>
      <c r="E99" s="233">
        <v>45164.0</v>
      </c>
      <c r="F99" s="238">
        <v>0.20833333333333334</v>
      </c>
      <c r="G99" s="237">
        <v>0.5625</v>
      </c>
      <c r="H99" s="235">
        <v>8.5</v>
      </c>
      <c r="I99" s="235">
        <v>0.5</v>
      </c>
      <c r="J99" s="235">
        <v>7.0</v>
      </c>
      <c r="K99" s="236">
        <v>1.0</v>
      </c>
      <c r="L99" s="68" t="s">
        <v>192</v>
      </c>
    </row>
    <row r="100">
      <c r="A100" s="233">
        <v>45163.0</v>
      </c>
      <c r="B100" s="152" t="s">
        <v>55</v>
      </c>
      <c r="C100" s="152" t="s">
        <v>145</v>
      </c>
      <c r="D100" s="234" t="s">
        <v>170</v>
      </c>
      <c r="E100" s="233">
        <v>45163.0</v>
      </c>
      <c r="F100" s="237">
        <v>0.16666666666666666</v>
      </c>
      <c r="G100" s="238">
        <v>0.4583333333333333</v>
      </c>
      <c r="H100" s="235">
        <v>7.0</v>
      </c>
      <c r="I100" s="236">
        <v>0.0</v>
      </c>
      <c r="J100" s="236">
        <v>5.0</v>
      </c>
      <c r="K100" s="235">
        <v>2.0</v>
      </c>
      <c r="L100" s="68"/>
    </row>
    <row r="101">
      <c r="A101" s="233">
        <v>45163.0</v>
      </c>
      <c r="B101" s="153" t="s">
        <v>69</v>
      </c>
      <c r="C101" s="153" t="s">
        <v>51</v>
      </c>
      <c r="D101" s="234" t="s">
        <v>170</v>
      </c>
      <c r="E101" s="233">
        <v>45164.0</v>
      </c>
      <c r="F101" s="237">
        <v>0.125</v>
      </c>
      <c r="G101" s="237">
        <v>0.5208333333333334</v>
      </c>
      <c r="H101" s="235">
        <v>9.5</v>
      </c>
      <c r="I101" s="235">
        <v>1.5</v>
      </c>
      <c r="J101" s="235">
        <v>5.0</v>
      </c>
      <c r="K101" s="235">
        <v>3.0</v>
      </c>
      <c r="L101" s="68" t="s">
        <v>701</v>
      </c>
    </row>
    <row r="102">
      <c r="A102" s="233">
        <v>45163.0</v>
      </c>
      <c r="B102" s="155" t="s">
        <v>82</v>
      </c>
      <c r="C102" s="152" t="s">
        <v>35</v>
      </c>
      <c r="D102" s="234" t="s">
        <v>170</v>
      </c>
      <c r="E102" s="233">
        <v>45164.0</v>
      </c>
      <c r="F102" s="237">
        <v>0.16666666666666666</v>
      </c>
      <c r="G102" s="238">
        <v>0.4583333333333333</v>
      </c>
      <c r="H102" s="235">
        <v>7.0</v>
      </c>
      <c r="I102" s="236">
        <v>0.0</v>
      </c>
      <c r="J102" s="236">
        <v>5.0</v>
      </c>
      <c r="K102" s="235">
        <v>2.0</v>
      </c>
    </row>
    <row r="103">
      <c r="A103" s="233">
        <v>45163.0</v>
      </c>
      <c r="B103" s="153" t="s">
        <v>103</v>
      </c>
      <c r="C103" s="153" t="s">
        <v>31</v>
      </c>
      <c r="D103" s="234" t="s">
        <v>170</v>
      </c>
      <c r="E103" s="233">
        <v>45164.0</v>
      </c>
      <c r="F103" s="237">
        <v>0.22916666666666666</v>
      </c>
      <c r="G103" s="237">
        <v>0.5625</v>
      </c>
      <c r="H103" s="235">
        <v>8.0</v>
      </c>
      <c r="I103" s="235">
        <v>0.0</v>
      </c>
      <c r="J103" s="235">
        <v>7.5</v>
      </c>
      <c r="K103" s="235">
        <v>0.5</v>
      </c>
    </row>
    <row r="104">
      <c r="A104" s="233">
        <v>45163.0</v>
      </c>
      <c r="B104" s="153" t="s">
        <v>97</v>
      </c>
      <c r="C104" s="153" t="s">
        <v>31</v>
      </c>
      <c r="D104" s="234" t="s">
        <v>170</v>
      </c>
      <c r="E104" s="233">
        <v>45164.0</v>
      </c>
      <c r="F104" s="237">
        <v>0.25</v>
      </c>
      <c r="G104" s="237">
        <v>0.5833333333333334</v>
      </c>
      <c r="H104" s="235">
        <v>8.0</v>
      </c>
      <c r="I104" s="235">
        <v>0.0</v>
      </c>
      <c r="J104" s="235">
        <v>8.0</v>
      </c>
      <c r="K104" s="235">
        <v>0.0</v>
      </c>
    </row>
    <row r="105">
      <c r="A105" s="233">
        <v>45164.0</v>
      </c>
      <c r="B105" s="153" t="s">
        <v>88</v>
      </c>
      <c r="C105" s="153" t="s">
        <v>31</v>
      </c>
      <c r="D105" s="234" t="s">
        <v>170</v>
      </c>
      <c r="E105" s="233">
        <v>45164.0</v>
      </c>
      <c r="F105" s="238">
        <v>0.9166666666666666</v>
      </c>
      <c r="G105" s="237">
        <v>0.25</v>
      </c>
      <c r="H105" s="235">
        <v>8.0</v>
      </c>
      <c r="I105" s="236">
        <v>0.0</v>
      </c>
      <c r="J105" s="236">
        <v>0.0</v>
      </c>
      <c r="K105" s="235">
        <v>8.0</v>
      </c>
    </row>
    <row r="106">
      <c r="A106" s="233">
        <v>45164.0</v>
      </c>
      <c r="B106" s="152" t="s">
        <v>335</v>
      </c>
      <c r="C106" s="152" t="s">
        <v>51</v>
      </c>
      <c r="D106" s="234" t="s">
        <v>170</v>
      </c>
      <c r="E106" s="233">
        <v>45164.0</v>
      </c>
      <c r="F106" s="235">
        <v>0.0</v>
      </c>
      <c r="G106" s="235">
        <v>0.0</v>
      </c>
      <c r="H106" s="235">
        <v>0.0</v>
      </c>
      <c r="I106" s="236">
        <v>0.0</v>
      </c>
      <c r="J106" s="236">
        <v>0.0</v>
      </c>
      <c r="K106" s="235">
        <v>0.0</v>
      </c>
      <c r="L106" s="152" t="s">
        <v>63</v>
      </c>
    </row>
    <row r="107">
      <c r="A107" s="233">
        <v>45164.0</v>
      </c>
      <c r="B107" s="152" t="s">
        <v>52</v>
      </c>
      <c r="C107" s="152" t="s">
        <v>51</v>
      </c>
      <c r="D107" s="234" t="s">
        <v>170</v>
      </c>
      <c r="E107" s="233">
        <v>45163.0</v>
      </c>
      <c r="F107" s="238">
        <v>0.9583333333333334</v>
      </c>
      <c r="G107" s="237">
        <v>0.5</v>
      </c>
      <c r="H107" s="235">
        <v>13.0</v>
      </c>
      <c r="I107" s="235">
        <v>5.0</v>
      </c>
      <c r="J107" s="235">
        <v>1.0</v>
      </c>
      <c r="K107" s="235">
        <v>7.0</v>
      </c>
      <c r="L107" s="152" t="s">
        <v>407</v>
      </c>
    </row>
    <row r="108">
      <c r="A108" s="233">
        <v>45164.0</v>
      </c>
      <c r="B108" s="153" t="s">
        <v>139</v>
      </c>
      <c r="C108" s="153" t="s">
        <v>35</v>
      </c>
      <c r="D108" s="234" t="s">
        <v>170</v>
      </c>
      <c r="E108" s="233">
        <v>45164.0</v>
      </c>
      <c r="F108" s="238">
        <v>0.9583333333333334</v>
      </c>
      <c r="G108" s="237">
        <v>0.4583333333333333</v>
      </c>
      <c r="H108" s="235">
        <v>12.0</v>
      </c>
      <c r="I108" s="235">
        <v>4.0</v>
      </c>
      <c r="J108" s="235">
        <v>1.0</v>
      </c>
      <c r="K108" s="235">
        <v>7.0</v>
      </c>
      <c r="L108" s="152" t="s">
        <v>261</v>
      </c>
    </row>
    <row r="109">
      <c r="A109" s="233">
        <v>45164.0</v>
      </c>
      <c r="B109" s="152" t="s">
        <v>30</v>
      </c>
      <c r="C109" s="153" t="s">
        <v>1</v>
      </c>
      <c r="D109" s="234" t="s">
        <v>170</v>
      </c>
      <c r="E109" s="233">
        <v>45164.0</v>
      </c>
      <c r="F109" s="237">
        <v>0.9375</v>
      </c>
      <c r="G109" s="237">
        <v>0.20833333333333334</v>
      </c>
      <c r="H109" s="235">
        <v>6.5</v>
      </c>
      <c r="I109" s="236">
        <v>0.0</v>
      </c>
      <c r="J109" s="236">
        <v>0.0</v>
      </c>
      <c r="K109" s="235">
        <v>6.5</v>
      </c>
      <c r="L109" s="152"/>
    </row>
    <row r="110">
      <c r="A110" s="233">
        <v>45164.0</v>
      </c>
      <c r="B110" s="152" t="s">
        <v>18</v>
      </c>
      <c r="C110" s="153" t="s">
        <v>1</v>
      </c>
      <c r="D110" s="234" t="s">
        <v>170</v>
      </c>
      <c r="E110" s="233">
        <v>45164.0</v>
      </c>
      <c r="F110" s="237">
        <v>0.9375</v>
      </c>
      <c r="G110" s="237">
        <v>0.20833333333333334</v>
      </c>
      <c r="H110" s="235">
        <v>6.5</v>
      </c>
      <c r="I110" s="236">
        <v>0.0</v>
      </c>
      <c r="J110" s="236">
        <v>0.0</v>
      </c>
      <c r="K110" s="235">
        <v>6.5</v>
      </c>
      <c r="L110" s="153"/>
    </row>
    <row r="111">
      <c r="A111" s="233">
        <v>45164.0</v>
      </c>
      <c r="B111" s="152" t="s">
        <v>54</v>
      </c>
      <c r="C111" s="152" t="s">
        <v>23</v>
      </c>
      <c r="D111" s="234" t="s">
        <v>172</v>
      </c>
      <c r="E111" s="233">
        <v>45165.0</v>
      </c>
      <c r="F111" s="235">
        <v>0.0</v>
      </c>
      <c r="G111" s="235">
        <v>0.0</v>
      </c>
      <c r="H111" s="68">
        <v>0.0</v>
      </c>
      <c r="I111" s="68">
        <v>0.0</v>
      </c>
      <c r="J111" s="68">
        <v>0.0</v>
      </c>
      <c r="K111" s="68">
        <v>0.0</v>
      </c>
      <c r="L111" s="152" t="s">
        <v>63</v>
      </c>
    </row>
    <row r="112">
      <c r="A112" s="233">
        <v>45164.0</v>
      </c>
      <c r="B112" s="152" t="s">
        <v>50</v>
      </c>
      <c r="C112" s="152" t="s">
        <v>23</v>
      </c>
      <c r="D112" s="234" t="s">
        <v>172</v>
      </c>
      <c r="E112" s="233">
        <v>45165.0</v>
      </c>
      <c r="F112" s="238">
        <v>0.020833333333333332</v>
      </c>
      <c r="G112" s="237">
        <v>0.16666666666666666</v>
      </c>
      <c r="H112" s="68">
        <v>3.5</v>
      </c>
      <c r="I112" s="68">
        <v>0.0</v>
      </c>
      <c r="J112" s="68">
        <v>0.0</v>
      </c>
      <c r="K112" s="68">
        <v>3.5</v>
      </c>
      <c r="L112" s="152"/>
    </row>
    <row r="113">
      <c r="A113" s="233">
        <v>45164.0</v>
      </c>
      <c r="B113" s="152" t="s">
        <v>50</v>
      </c>
      <c r="C113" s="152" t="s">
        <v>49</v>
      </c>
      <c r="D113" s="234" t="s">
        <v>172</v>
      </c>
      <c r="E113" s="233">
        <v>45165.0</v>
      </c>
      <c r="F113" s="238">
        <v>0.16666666666666666</v>
      </c>
      <c r="G113" s="237">
        <v>0.375</v>
      </c>
      <c r="H113" s="235">
        <v>5.0</v>
      </c>
      <c r="I113" s="236">
        <v>0.0</v>
      </c>
      <c r="J113" s="235">
        <v>3.0</v>
      </c>
      <c r="K113" s="235">
        <v>2.0</v>
      </c>
      <c r="L113" s="68" t="s">
        <v>192</v>
      </c>
    </row>
    <row r="114">
      <c r="A114" s="233">
        <v>45164.0</v>
      </c>
      <c r="B114" s="153" t="s">
        <v>123</v>
      </c>
      <c r="C114" s="153" t="s">
        <v>23</v>
      </c>
      <c r="D114" s="234" t="s">
        <v>172</v>
      </c>
      <c r="E114" s="233">
        <v>45165.0</v>
      </c>
      <c r="F114" s="237">
        <v>0.16666666666666666</v>
      </c>
      <c r="G114" s="238">
        <v>0.4583333333333333</v>
      </c>
      <c r="H114" s="235">
        <v>7.0</v>
      </c>
      <c r="I114" s="236">
        <v>0.0</v>
      </c>
      <c r="J114" s="236">
        <v>5.0</v>
      </c>
      <c r="K114" s="235">
        <v>2.0</v>
      </c>
    </row>
    <row r="115">
      <c r="A115" s="233">
        <v>45164.0</v>
      </c>
      <c r="B115" s="153" t="s">
        <v>45</v>
      </c>
      <c r="C115" s="153" t="s">
        <v>1</v>
      </c>
      <c r="D115" s="234" t="s">
        <v>172</v>
      </c>
      <c r="E115" s="233">
        <v>45165.0</v>
      </c>
      <c r="F115" s="238">
        <v>0.20833333333333334</v>
      </c>
      <c r="G115" s="237">
        <v>0.5625</v>
      </c>
      <c r="H115" s="235">
        <v>8.5</v>
      </c>
      <c r="I115" s="235">
        <v>0.5</v>
      </c>
      <c r="J115" s="235">
        <v>7.0</v>
      </c>
      <c r="K115" s="236">
        <v>1.0</v>
      </c>
      <c r="L115" s="68" t="s">
        <v>192</v>
      </c>
    </row>
    <row r="116">
      <c r="A116" s="233">
        <v>45164.0</v>
      </c>
      <c r="B116" s="152" t="s">
        <v>32</v>
      </c>
      <c r="C116" s="153" t="s">
        <v>1</v>
      </c>
      <c r="D116" s="234" t="s">
        <v>172</v>
      </c>
      <c r="E116" s="233">
        <v>45165.0</v>
      </c>
      <c r="F116" s="238">
        <v>0.20833333333333334</v>
      </c>
      <c r="G116" s="237">
        <v>0.5625</v>
      </c>
      <c r="H116" s="235">
        <v>8.5</v>
      </c>
      <c r="I116" s="235">
        <v>0.5</v>
      </c>
      <c r="J116" s="235">
        <v>7.0</v>
      </c>
      <c r="K116" s="236">
        <v>1.0</v>
      </c>
      <c r="L116" s="68" t="s">
        <v>192</v>
      </c>
    </row>
    <row r="117">
      <c r="A117" s="233">
        <v>45164.0</v>
      </c>
      <c r="B117" s="152" t="s">
        <v>55</v>
      </c>
      <c r="C117" s="152" t="s">
        <v>145</v>
      </c>
      <c r="D117" s="234" t="s">
        <v>172</v>
      </c>
      <c r="E117" s="233">
        <v>45165.0</v>
      </c>
      <c r="F117" s="237">
        <v>0.16666666666666666</v>
      </c>
      <c r="G117" s="238">
        <v>0.4583333333333333</v>
      </c>
      <c r="H117" s="235">
        <v>7.0</v>
      </c>
      <c r="I117" s="236">
        <v>0.0</v>
      </c>
      <c r="J117" s="236">
        <v>5.0</v>
      </c>
      <c r="K117" s="235">
        <v>2.0</v>
      </c>
      <c r="L117" s="152"/>
    </row>
    <row r="118">
      <c r="A118" s="233">
        <v>45164.0</v>
      </c>
      <c r="B118" s="153" t="s">
        <v>69</v>
      </c>
      <c r="C118" s="153" t="s">
        <v>51</v>
      </c>
      <c r="D118" s="234" t="s">
        <v>172</v>
      </c>
      <c r="E118" s="233">
        <v>45165.0</v>
      </c>
      <c r="F118" s="237">
        <v>0.125</v>
      </c>
      <c r="G118" s="237">
        <v>0.5208333333333334</v>
      </c>
      <c r="H118" s="235">
        <v>9.5</v>
      </c>
      <c r="I118" s="235">
        <v>1.5</v>
      </c>
      <c r="J118" s="235">
        <v>5.0</v>
      </c>
      <c r="K118" s="235">
        <v>3.0</v>
      </c>
      <c r="L118" s="68" t="s">
        <v>701</v>
      </c>
    </row>
    <row r="119">
      <c r="A119" s="233">
        <v>45164.0</v>
      </c>
      <c r="B119" s="155" t="s">
        <v>190</v>
      </c>
      <c r="C119" s="153" t="s">
        <v>51</v>
      </c>
      <c r="D119" s="234" t="s">
        <v>172</v>
      </c>
      <c r="E119" s="233">
        <v>45165.0</v>
      </c>
      <c r="F119" s="235">
        <v>0.0</v>
      </c>
      <c r="G119" s="235">
        <v>0.0</v>
      </c>
      <c r="H119" s="235">
        <v>0.0</v>
      </c>
      <c r="I119" s="236">
        <v>0.0</v>
      </c>
      <c r="J119" s="235">
        <v>0.0</v>
      </c>
      <c r="K119" s="235">
        <v>0.0</v>
      </c>
      <c r="L119" s="68" t="s">
        <v>25</v>
      </c>
    </row>
    <row r="120">
      <c r="A120" s="233">
        <v>45164.0</v>
      </c>
      <c r="B120" s="152" t="s">
        <v>82</v>
      </c>
      <c r="C120" s="152" t="s">
        <v>35</v>
      </c>
      <c r="D120" s="234" t="s">
        <v>172</v>
      </c>
      <c r="E120" s="233">
        <v>45165.0</v>
      </c>
      <c r="F120" s="235">
        <v>0.0</v>
      </c>
      <c r="G120" s="235">
        <v>0.0</v>
      </c>
      <c r="H120" s="235">
        <v>0.0</v>
      </c>
      <c r="I120" s="235">
        <v>0.0</v>
      </c>
      <c r="J120" s="235">
        <v>0.0</v>
      </c>
      <c r="K120" s="235">
        <v>0.0</v>
      </c>
      <c r="L120" s="68" t="s">
        <v>25</v>
      </c>
    </row>
    <row r="121">
      <c r="A121" s="233">
        <v>45164.0</v>
      </c>
      <c r="B121" s="153" t="s">
        <v>103</v>
      </c>
      <c r="C121" s="153" t="s">
        <v>31</v>
      </c>
      <c r="D121" s="234" t="s">
        <v>172</v>
      </c>
      <c r="E121" s="233">
        <v>45165.0</v>
      </c>
      <c r="F121" s="237">
        <v>0.22916666666666666</v>
      </c>
      <c r="G121" s="237">
        <v>0.5625</v>
      </c>
      <c r="H121" s="235">
        <v>8.0</v>
      </c>
      <c r="I121" s="235">
        <v>0.0</v>
      </c>
      <c r="J121" s="235">
        <v>7.5</v>
      </c>
      <c r="K121" s="235">
        <v>0.5</v>
      </c>
    </row>
    <row r="122">
      <c r="A122" s="233">
        <v>45164.0</v>
      </c>
      <c r="B122" s="153" t="s">
        <v>97</v>
      </c>
      <c r="C122" s="153" t="s">
        <v>31</v>
      </c>
      <c r="D122" s="234" t="s">
        <v>172</v>
      </c>
      <c r="E122" s="233">
        <v>45165.0</v>
      </c>
      <c r="F122" s="237">
        <v>0.25</v>
      </c>
      <c r="G122" s="237">
        <v>0.5833333333333334</v>
      </c>
      <c r="H122" s="235">
        <v>8.0</v>
      </c>
      <c r="I122" s="235">
        <v>0.0</v>
      </c>
      <c r="J122" s="235">
        <v>8.0</v>
      </c>
      <c r="K122" s="235">
        <v>0.0</v>
      </c>
      <c r="L122" s="152"/>
    </row>
    <row r="123">
      <c r="A123" s="233">
        <v>45165.0</v>
      </c>
      <c r="B123" s="153" t="s">
        <v>88</v>
      </c>
      <c r="C123" s="153" t="s">
        <v>31</v>
      </c>
      <c r="D123" s="234" t="s">
        <v>172</v>
      </c>
      <c r="E123" s="233">
        <v>45165.0</v>
      </c>
      <c r="F123" s="238">
        <v>0.9166666666666666</v>
      </c>
      <c r="G123" s="237">
        <v>0.20833333333333334</v>
      </c>
      <c r="H123" s="235">
        <v>7.0</v>
      </c>
      <c r="I123" s="235">
        <v>0.0</v>
      </c>
      <c r="J123" s="235">
        <v>0.0</v>
      </c>
      <c r="K123" s="235">
        <v>7.0</v>
      </c>
    </row>
    <row r="124">
      <c r="A124" s="233">
        <v>45165.0</v>
      </c>
      <c r="B124" s="153" t="s">
        <v>335</v>
      </c>
      <c r="C124" s="153" t="s">
        <v>51</v>
      </c>
      <c r="D124" s="234" t="s">
        <v>172</v>
      </c>
      <c r="E124" s="233">
        <v>45165.0</v>
      </c>
      <c r="F124" s="235">
        <v>0.0</v>
      </c>
      <c r="G124" s="235">
        <v>0.0</v>
      </c>
      <c r="H124" s="235">
        <v>0.0</v>
      </c>
      <c r="I124" s="236">
        <v>0.0</v>
      </c>
      <c r="J124" s="236">
        <v>0.0</v>
      </c>
      <c r="K124" s="235">
        <v>0.0</v>
      </c>
      <c r="L124" s="152" t="s">
        <v>702</v>
      </c>
    </row>
    <row r="125">
      <c r="A125" s="233">
        <v>45165.0</v>
      </c>
      <c r="B125" s="153" t="s">
        <v>139</v>
      </c>
      <c r="C125" s="153" t="s">
        <v>35</v>
      </c>
      <c r="D125" s="234" t="s">
        <v>172</v>
      </c>
      <c r="E125" s="233">
        <v>45165.0</v>
      </c>
      <c r="F125" s="235">
        <v>0.0</v>
      </c>
      <c r="G125" s="235">
        <v>0.0</v>
      </c>
      <c r="H125" s="235">
        <v>0.0</v>
      </c>
      <c r="I125" s="235">
        <v>0.0</v>
      </c>
      <c r="J125" s="235">
        <v>0.0</v>
      </c>
      <c r="K125" s="235">
        <v>0.0</v>
      </c>
      <c r="L125" s="152" t="s">
        <v>25</v>
      </c>
    </row>
    <row r="126">
      <c r="A126" s="233">
        <v>45165.0</v>
      </c>
      <c r="B126" s="152" t="s">
        <v>82</v>
      </c>
      <c r="C126" s="152" t="s">
        <v>35</v>
      </c>
      <c r="D126" s="234" t="s">
        <v>172</v>
      </c>
      <c r="E126" s="233">
        <v>45165.0</v>
      </c>
      <c r="F126" s="238">
        <v>0.9583333333333334</v>
      </c>
      <c r="G126" s="237">
        <v>0.4583333333333333</v>
      </c>
      <c r="H126" s="235">
        <v>12.0</v>
      </c>
      <c r="I126" s="235">
        <v>4.0</v>
      </c>
      <c r="J126" s="235">
        <v>1.0</v>
      </c>
      <c r="K126" s="235">
        <v>7.0</v>
      </c>
      <c r="L126" s="152" t="s">
        <v>261</v>
      </c>
    </row>
    <row r="127">
      <c r="A127" s="233">
        <v>45165.0</v>
      </c>
      <c r="B127" s="152" t="s">
        <v>18</v>
      </c>
      <c r="C127" s="152" t="s">
        <v>1</v>
      </c>
      <c r="D127" s="234" t="s">
        <v>174</v>
      </c>
      <c r="E127" s="233">
        <v>45166.0</v>
      </c>
      <c r="F127" s="237">
        <v>0.0</v>
      </c>
      <c r="G127" s="238">
        <v>0.20833333333333334</v>
      </c>
      <c r="H127" s="68">
        <v>5.0</v>
      </c>
      <c r="I127" s="68">
        <v>0.0</v>
      </c>
      <c r="J127" s="68">
        <v>0.0</v>
      </c>
      <c r="K127" s="68">
        <v>5.0</v>
      </c>
    </row>
    <row r="128">
      <c r="A128" s="233">
        <v>45165.0</v>
      </c>
      <c r="B128" s="152" t="s">
        <v>18</v>
      </c>
      <c r="C128" s="152" t="s">
        <v>23</v>
      </c>
      <c r="D128" s="234" t="s">
        <v>174</v>
      </c>
      <c r="E128" s="233">
        <v>45166.0</v>
      </c>
      <c r="F128" s="237">
        <v>0.3333333333333333</v>
      </c>
      <c r="G128" s="237">
        <v>0.4583333333333333</v>
      </c>
      <c r="H128" s="68">
        <v>3.0</v>
      </c>
      <c r="I128" s="68">
        <v>0.0</v>
      </c>
      <c r="J128" s="68">
        <v>3.0</v>
      </c>
      <c r="K128" s="68">
        <v>0.0</v>
      </c>
    </row>
    <row r="129">
      <c r="A129" s="233">
        <v>45165.0</v>
      </c>
      <c r="B129" s="152" t="s">
        <v>30</v>
      </c>
      <c r="C129" s="153" t="s">
        <v>1</v>
      </c>
      <c r="D129" s="234" t="s">
        <v>174</v>
      </c>
      <c r="E129" s="233">
        <v>45166.0</v>
      </c>
      <c r="F129" s="237">
        <v>0.0</v>
      </c>
      <c r="G129" s="238">
        <v>0.20833333333333334</v>
      </c>
      <c r="H129" s="68">
        <v>5.0</v>
      </c>
      <c r="I129" s="68">
        <v>0.0</v>
      </c>
      <c r="J129" s="68">
        <v>0.0</v>
      </c>
      <c r="K129" s="68">
        <v>5.0</v>
      </c>
    </row>
    <row r="130">
      <c r="A130" s="233">
        <v>45165.0</v>
      </c>
      <c r="B130" s="152" t="s">
        <v>50</v>
      </c>
      <c r="C130" s="153" t="s">
        <v>51</v>
      </c>
      <c r="D130" s="234" t="s">
        <v>174</v>
      </c>
      <c r="E130" s="233">
        <v>45166.0</v>
      </c>
      <c r="F130" s="238">
        <v>0.020833333333333332</v>
      </c>
      <c r="G130" s="237">
        <v>0.16666666666666666</v>
      </c>
      <c r="H130" s="68">
        <v>3.5</v>
      </c>
      <c r="I130" s="68">
        <v>0.0</v>
      </c>
      <c r="J130" s="68">
        <v>0.0</v>
      </c>
      <c r="K130" s="68">
        <v>3.5</v>
      </c>
      <c r="L130" s="153"/>
    </row>
    <row r="131">
      <c r="A131" s="233">
        <v>45165.0</v>
      </c>
      <c r="B131" s="152" t="s">
        <v>50</v>
      </c>
      <c r="C131" s="152" t="s">
        <v>49</v>
      </c>
      <c r="D131" s="234" t="s">
        <v>174</v>
      </c>
      <c r="E131" s="233">
        <v>45166.0</v>
      </c>
      <c r="F131" s="238">
        <v>0.16666666666666666</v>
      </c>
      <c r="G131" s="237">
        <v>0.3333333333333333</v>
      </c>
      <c r="H131" s="235">
        <v>4.0</v>
      </c>
      <c r="I131" s="236">
        <v>0.0</v>
      </c>
      <c r="J131" s="235">
        <v>2.0</v>
      </c>
      <c r="K131" s="235">
        <v>2.0</v>
      </c>
    </row>
    <row r="132">
      <c r="A132" s="233">
        <v>45165.0</v>
      </c>
      <c r="B132" s="153" t="s">
        <v>123</v>
      </c>
      <c r="C132" s="153" t="s">
        <v>23</v>
      </c>
      <c r="D132" s="234" t="s">
        <v>174</v>
      </c>
      <c r="E132" s="233">
        <v>45166.0</v>
      </c>
      <c r="F132" s="237">
        <v>0.020833333333333332</v>
      </c>
      <c r="G132" s="237">
        <v>0.3333333333333333</v>
      </c>
      <c r="H132" s="235">
        <v>7.5</v>
      </c>
      <c r="I132" s="236">
        <v>0.0</v>
      </c>
      <c r="J132" s="235">
        <v>2.0</v>
      </c>
      <c r="K132" s="235">
        <v>5.5</v>
      </c>
    </row>
    <row r="133">
      <c r="A133" s="233">
        <v>45165.0</v>
      </c>
      <c r="B133" s="153" t="s">
        <v>45</v>
      </c>
      <c r="C133" s="153" t="s">
        <v>1</v>
      </c>
      <c r="D133" s="234" t="s">
        <v>174</v>
      </c>
      <c r="E133" s="233">
        <v>45166.0</v>
      </c>
      <c r="F133" s="238">
        <v>0.20833333333333334</v>
      </c>
      <c r="G133" s="238">
        <v>0.4791666666666667</v>
      </c>
      <c r="H133" s="236">
        <v>6.5</v>
      </c>
      <c r="I133" s="236">
        <v>0.0</v>
      </c>
      <c r="J133" s="236">
        <v>5.5</v>
      </c>
      <c r="K133" s="236">
        <v>1.0</v>
      </c>
      <c r="L133" s="153"/>
    </row>
    <row r="134">
      <c r="A134" s="233">
        <v>45165.0</v>
      </c>
      <c r="B134" s="152" t="s">
        <v>32</v>
      </c>
      <c r="C134" s="153" t="s">
        <v>1</v>
      </c>
      <c r="D134" s="234" t="s">
        <v>174</v>
      </c>
      <c r="E134" s="233">
        <v>45166.0</v>
      </c>
      <c r="F134" s="238">
        <v>0.20833333333333334</v>
      </c>
      <c r="G134" s="238">
        <v>0.4791666666666667</v>
      </c>
      <c r="H134" s="236">
        <v>6.5</v>
      </c>
      <c r="I134" s="236">
        <v>0.0</v>
      </c>
      <c r="J134" s="236">
        <v>5.5</v>
      </c>
      <c r="K134" s="236">
        <v>1.0</v>
      </c>
      <c r="L134" s="152"/>
    </row>
    <row r="135">
      <c r="A135" s="233">
        <v>45165.0</v>
      </c>
      <c r="B135" s="152" t="s">
        <v>55</v>
      </c>
      <c r="C135" s="152" t="s">
        <v>145</v>
      </c>
      <c r="D135" s="234" t="s">
        <v>174</v>
      </c>
      <c r="E135" s="233">
        <v>45166.0</v>
      </c>
      <c r="F135" s="238">
        <v>0.16666666666666666</v>
      </c>
      <c r="G135" s="237">
        <v>0.4375</v>
      </c>
      <c r="H135" s="235">
        <v>6.5</v>
      </c>
      <c r="I135" s="235">
        <v>0.0</v>
      </c>
      <c r="J135" s="235">
        <v>4.5</v>
      </c>
      <c r="K135" s="235">
        <v>2.0</v>
      </c>
      <c r="L135" s="152"/>
    </row>
    <row r="136">
      <c r="A136" s="233">
        <v>45165.0</v>
      </c>
      <c r="B136" s="153" t="s">
        <v>69</v>
      </c>
      <c r="C136" s="153" t="s">
        <v>51</v>
      </c>
      <c r="D136" s="234" t="s">
        <v>174</v>
      </c>
      <c r="E136" s="233">
        <v>45166.0</v>
      </c>
      <c r="F136" s="238">
        <v>0.16666666666666666</v>
      </c>
      <c r="G136" s="237">
        <v>0.5</v>
      </c>
      <c r="H136" s="235">
        <v>8.0</v>
      </c>
      <c r="I136" s="235">
        <v>0.0</v>
      </c>
      <c r="J136" s="236">
        <v>6.0</v>
      </c>
      <c r="K136" s="236">
        <v>2.0</v>
      </c>
      <c r="L136" s="152"/>
    </row>
    <row r="137" ht="16.5" customHeight="1">
      <c r="A137" s="233">
        <v>45165.0</v>
      </c>
      <c r="B137" s="155" t="s">
        <v>190</v>
      </c>
      <c r="C137" s="153" t="s">
        <v>51</v>
      </c>
      <c r="D137" s="234" t="s">
        <v>174</v>
      </c>
      <c r="E137" s="233">
        <v>45166.0</v>
      </c>
      <c r="F137" s="238">
        <v>0.20833333333333334</v>
      </c>
      <c r="G137" s="237">
        <v>0.5416666666666666</v>
      </c>
      <c r="H137" s="235">
        <v>8.0</v>
      </c>
      <c r="I137" s="236">
        <v>0.0</v>
      </c>
      <c r="J137" s="235">
        <v>7.0</v>
      </c>
      <c r="K137" s="236">
        <v>1.0</v>
      </c>
    </row>
    <row r="138">
      <c r="A138" s="233">
        <v>45165.0</v>
      </c>
      <c r="B138" s="152" t="s">
        <v>52</v>
      </c>
      <c r="C138" s="153" t="s">
        <v>31</v>
      </c>
      <c r="D138" s="234" t="s">
        <v>174</v>
      </c>
      <c r="E138" s="233">
        <v>45166.0</v>
      </c>
      <c r="F138" s="237">
        <v>0.20833333333333334</v>
      </c>
      <c r="G138" s="238">
        <v>0.5</v>
      </c>
      <c r="H138" s="68">
        <v>7.0</v>
      </c>
      <c r="I138" s="68">
        <v>0.0</v>
      </c>
      <c r="J138" s="68">
        <v>6.0</v>
      </c>
      <c r="K138" s="68">
        <v>1.0</v>
      </c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</row>
    <row r="139">
      <c r="A139" s="233">
        <v>45165.0</v>
      </c>
      <c r="B139" s="153" t="s">
        <v>103</v>
      </c>
      <c r="C139" s="153" t="s">
        <v>31</v>
      </c>
      <c r="D139" s="234" t="s">
        <v>174</v>
      </c>
      <c r="E139" s="233">
        <v>45166.0</v>
      </c>
      <c r="F139" s="237">
        <v>0.20833333333333334</v>
      </c>
      <c r="G139" s="237">
        <v>0.9791666666666666</v>
      </c>
      <c r="H139" s="68">
        <v>6.5</v>
      </c>
      <c r="I139" s="68">
        <v>0.0</v>
      </c>
      <c r="J139" s="68">
        <v>5.5</v>
      </c>
      <c r="K139" s="68">
        <v>1.0</v>
      </c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</row>
    <row r="140">
      <c r="A140" s="233">
        <v>45165.0</v>
      </c>
      <c r="B140" s="153" t="s">
        <v>97</v>
      </c>
      <c r="C140" s="153" t="s">
        <v>31</v>
      </c>
      <c r="D140" s="234" t="s">
        <v>174</v>
      </c>
      <c r="E140" s="233">
        <v>45166.0</v>
      </c>
      <c r="F140" s="235">
        <v>0.0</v>
      </c>
      <c r="G140" s="235">
        <v>0.0</v>
      </c>
      <c r="H140" s="235">
        <v>0.0</v>
      </c>
      <c r="I140" s="235">
        <v>0.0</v>
      </c>
      <c r="J140" s="235">
        <v>0.0</v>
      </c>
      <c r="K140" s="235">
        <v>0.0</v>
      </c>
      <c r="L140" s="152" t="s">
        <v>25</v>
      </c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</row>
    <row r="141">
      <c r="A141" s="233">
        <v>45166.0</v>
      </c>
      <c r="B141" s="153" t="s">
        <v>88</v>
      </c>
      <c r="C141" s="153" t="s">
        <v>31</v>
      </c>
      <c r="D141" s="234" t="s">
        <v>174</v>
      </c>
      <c r="E141" s="233">
        <v>45166.0</v>
      </c>
      <c r="F141" s="238">
        <v>0.9166666666666666</v>
      </c>
      <c r="G141" s="237">
        <v>0.22916666666666666</v>
      </c>
      <c r="H141" s="235">
        <v>7.5</v>
      </c>
      <c r="I141" s="236">
        <v>0.0</v>
      </c>
      <c r="J141" s="236">
        <v>0.0</v>
      </c>
      <c r="K141" s="235">
        <v>7.5</v>
      </c>
      <c r="L141" s="152" t="s">
        <v>25</v>
      </c>
    </row>
    <row r="142">
      <c r="A142" s="233">
        <v>45166.0</v>
      </c>
      <c r="B142" s="152" t="s">
        <v>54</v>
      </c>
      <c r="C142" s="153" t="s">
        <v>51</v>
      </c>
      <c r="D142" s="234" t="s">
        <v>174</v>
      </c>
      <c r="E142" s="233">
        <v>45166.0</v>
      </c>
      <c r="F142" s="235">
        <v>0.0</v>
      </c>
      <c r="G142" s="235">
        <v>0.0</v>
      </c>
      <c r="H142" s="235">
        <v>0.0</v>
      </c>
      <c r="I142" s="236">
        <v>0.0</v>
      </c>
      <c r="J142" s="236">
        <v>0.0</v>
      </c>
      <c r="K142" s="235">
        <v>0.0</v>
      </c>
      <c r="L142" s="152" t="s">
        <v>63</v>
      </c>
    </row>
    <row r="143">
      <c r="A143" s="233">
        <v>45166.0</v>
      </c>
      <c r="B143" s="153" t="s">
        <v>335</v>
      </c>
      <c r="C143" s="153" t="s">
        <v>51</v>
      </c>
      <c r="D143" s="234" t="s">
        <v>174</v>
      </c>
      <c r="E143" s="233">
        <v>45166.0</v>
      </c>
      <c r="F143" s="235">
        <v>0.0</v>
      </c>
      <c r="G143" s="235">
        <v>0.0</v>
      </c>
      <c r="H143" s="235">
        <v>0.0</v>
      </c>
      <c r="I143" s="236">
        <v>0.0</v>
      </c>
      <c r="J143" s="236">
        <v>0.0</v>
      </c>
      <c r="K143" s="235">
        <v>0.0</v>
      </c>
      <c r="L143" s="152"/>
    </row>
    <row r="144">
      <c r="A144" s="233">
        <v>45166.0</v>
      </c>
      <c r="B144" s="152" t="s">
        <v>52</v>
      </c>
      <c r="C144" s="153" t="s">
        <v>51</v>
      </c>
      <c r="D144" s="234" t="s">
        <v>174</v>
      </c>
      <c r="E144" s="233">
        <v>45166.0</v>
      </c>
      <c r="F144" s="238">
        <v>0.9583333333333334</v>
      </c>
      <c r="G144" s="237">
        <v>0.5</v>
      </c>
      <c r="H144" s="235">
        <v>13.0</v>
      </c>
      <c r="I144" s="235">
        <v>5.0</v>
      </c>
      <c r="J144" s="235">
        <v>1.0</v>
      </c>
      <c r="K144" s="235">
        <v>7.0</v>
      </c>
      <c r="L144" s="152" t="s">
        <v>407</v>
      </c>
    </row>
    <row r="145">
      <c r="A145" s="233">
        <v>45166.0</v>
      </c>
      <c r="B145" s="153" t="s">
        <v>139</v>
      </c>
      <c r="C145" s="153" t="s">
        <v>35</v>
      </c>
      <c r="D145" s="234" t="s">
        <v>174</v>
      </c>
      <c r="E145" s="233">
        <v>45166.0</v>
      </c>
      <c r="F145" s="238">
        <v>0.9583333333333334</v>
      </c>
      <c r="G145" s="237">
        <v>0.20833333333333334</v>
      </c>
      <c r="H145" s="235">
        <v>6.0</v>
      </c>
      <c r="I145" s="236">
        <v>0.0</v>
      </c>
      <c r="J145" s="236">
        <v>0.0</v>
      </c>
      <c r="K145" s="235">
        <v>6.0</v>
      </c>
      <c r="L145" s="155"/>
    </row>
    <row r="146">
      <c r="A146" s="233">
        <v>45166.0</v>
      </c>
      <c r="B146" s="152" t="s">
        <v>32</v>
      </c>
      <c r="C146" s="153" t="s">
        <v>1</v>
      </c>
      <c r="D146" s="234" t="s">
        <v>174</v>
      </c>
      <c r="E146" s="233">
        <v>45166.0</v>
      </c>
      <c r="F146" s="237">
        <v>0.9375</v>
      </c>
      <c r="G146" s="237">
        <v>0.20833333333333334</v>
      </c>
      <c r="H146" s="235">
        <v>6.5</v>
      </c>
      <c r="I146" s="236">
        <v>0.0</v>
      </c>
      <c r="J146" s="236">
        <v>0.0</v>
      </c>
      <c r="K146" s="235">
        <v>6.5</v>
      </c>
      <c r="L146" s="152"/>
    </row>
    <row r="147">
      <c r="A147" s="233">
        <v>45166.0</v>
      </c>
      <c r="B147" s="152" t="s">
        <v>18</v>
      </c>
      <c r="C147" s="153" t="s">
        <v>1</v>
      </c>
      <c r="D147" s="234" t="s">
        <v>174</v>
      </c>
      <c r="E147" s="233">
        <v>45166.0</v>
      </c>
      <c r="F147" s="237">
        <v>0.9375</v>
      </c>
      <c r="G147" s="237">
        <v>0.16666666666666666</v>
      </c>
      <c r="H147" s="235">
        <v>5.5</v>
      </c>
      <c r="I147" s="236">
        <v>0.0</v>
      </c>
      <c r="J147" s="236">
        <v>0.0</v>
      </c>
      <c r="K147" s="235">
        <v>5.5</v>
      </c>
      <c r="L147" s="152"/>
    </row>
    <row r="148">
      <c r="A148" s="233">
        <v>45166.0</v>
      </c>
      <c r="B148" s="152" t="s">
        <v>50</v>
      </c>
      <c r="C148" s="153" t="s">
        <v>23</v>
      </c>
      <c r="D148" s="234" t="s">
        <v>175</v>
      </c>
      <c r="E148" s="233">
        <v>45167.0</v>
      </c>
      <c r="F148" s="238">
        <v>0.020833333333333332</v>
      </c>
      <c r="G148" s="238">
        <v>0.4583333333333333</v>
      </c>
      <c r="H148" s="68">
        <v>10.5</v>
      </c>
      <c r="I148" s="68">
        <v>2.5</v>
      </c>
      <c r="J148" s="68">
        <v>2.5</v>
      </c>
      <c r="K148" s="68">
        <v>5.5</v>
      </c>
      <c r="L148" s="152" t="s">
        <v>304</v>
      </c>
    </row>
    <row r="149">
      <c r="A149" s="233">
        <v>45166.0</v>
      </c>
      <c r="B149" s="153" t="s">
        <v>123</v>
      </c>
      <c r="C149" s="153" t="s">
        <v>23</v>
      </c>
      <c r="D149" s="234" t="s">
        <v>175</v>
      </c>
      <c r="E149" s="233">
        <v>45167.0</v>
      </c>
      <c r="F149" s="235">
        <v>0.0</v>
      </c>
      <c r="G149" s="235">
        <v>0.0</v>
      </c>
      <c r="H149" s="235">
        <v>0.0</v>
      </c>
      <c r="I149" s="235">
        <v>0.0</v>
      </c>
      <c r="J149" s="235">
        <v>0.0</v>
      </c>
      <c r="K149" s="235">
        <v>0.0</v>
      </c>
      <c r="L149" s="152" t="s">
        <v>25</v>
      </c>
    </row>
    <row r="150">
      <c r="A150" s="233">
        <v>45166.0</v>
      </c>
      <c r="B150" s="153" t="s">
        <v>45</v>
      </c>
      <c r="C150" s="153" t="s">
        <v>1</v>
      </c>
      <c r="D150" s="234" t="s">
        <v>175</v>
      </c>
      <c r="E150" s="233">
        <v>45167.0</v>
      </c>
      <c r="F150" s="238">
        <v>0.20833333333333334</v>
      </c>
      <c r="G150" s="238">
        <v>0.4791666666666667</v>
      </c>
      <c r="H150" s="236">
        <v>6.5</v>
      </c>
      <c r="I150" s="236">
        <v>0.0</v>
      </c>
      <c r="J150" s="236">
        <v>5.5</v>
      </c>
      <c r="K150" s="236">
        <v>1.0</v>
      </c>
      <c r="L150" s="152"/>
    </row>
    <row r="151">
      <c r="A151" s="233">
        <v>45166.0</v>
      </c>
      <c r="B151" s="152" t="s">
        <v>30</v>
      </c>
      <c r="C151" s="153" t="s">
        <v>1</v>
      </c>
      <c r="D151" s="234" t="s">
        <v>175</v>
      </c>
      <c r="E151" s="233">
        <v>45167.0</v>
      </c>
      <c r="F151" s="237">
        <v>0.16666666666666666</v>
      </c>
      <c r="G151" s="238">
        <v>0.4791666666666667</v>
      </c>
      <c r="H151" s="235">
        <v>7.5</v>
      </c>
      <c r="I151" s="236">
        <v>0.0</v>
      </c>
      <c r="J151" s="236">
        <v>5.5</v>
      </c>
      <c r="K151" s="235">
        <v>2.0</v>
      </c>
      <c r="L151" s="152"/>
    </row>
    <row r="152">
      <c r="A152" s="233">
        <v>45166.0</v>
      </c>
      <c r="B152" s="152" t="s">
        <v>55</v>
      </c>
      <c r="C152" s="152" t="s">
        <v>145</v>
      </c>
      <c r="D152" s="234" t="s">
        <v>175</v>
      </c>
      <c r="E152" s="233">
        <v>45167.0</v>
      </c>
      <c r="F152" s="238">
        <v>0.16666666666666666</v>
      </c>
      <c r="G152" s="237">
        <v>0.4375</v>
      </c>
      <c r="H152" s="235">
        <v>6.5</v>
      </c>
      <c r="I152" s="235">
        <v>0.0</v>
      </c>
      <c r="J152" s="235">
        <v>4.5</v>
      </c>
      <c r="K152" s="235">
        <v>2.0</v>
      </c>
      <c r="L152" s="152"/>
    </row>
    <row r="153">
      <c r="A153" s="233">
        <v>45166.0</v>
      </c>
      <c r="B153" s="153" t="s">
        <v>69</v>
      </c>
      <c r="C153" s="153" t="s">
        <v>51</v>
      </c>
      <c r="D153" s="234" t="s">
        <v>175</v>
      </c>
      <c r="E153" s="233">
        <v>45167.0</v>
      </c>
      <c r="F153" s="238">
        <v>0.16666666666666666</v>
      </c>
      <c r="G153" s="237">
        <v>0.5208333333333334</v>
      </c>
      <c r="H153" s="235">
        <v>8.5</v>
      </c>
      <c r="I153" s="235">
        <v>0.5</v>
      </c>
      <c r="J153" s="236">
        <v>6.0</v>
      </c>
      <c r="K153" s="236">
        <v>2.0</v>
      </c>
      <c r="L153" s="152" t="s">
        <v>192</v>
      </c>
    </row>
    <row r="154">
      <c r="A154" s="233">
        <v>45166.0</v>
      </c>
      <c r="B154" s="155" t="s">
        <v>190</v>
      </c>
      <c r="C154" s="153" t="s">
        <v>51</v>
      </c>
      <c r="D154" s="234" t="s">
        <v>175</v>
      </c>
      <c r="E154" s="233">
        <v>45167.0</v>
      </c>
      <c r="F154" s="235">
        <v>0.0</v>
      </c>
      <c r="G154" s="235">
        <v>0.0</v>
      </c>
      <c r="H154" s="235">
        <v>0.0</v>
      </c>
      <c r="I154" s="236">
        <v>0.0</v>
      </c>
      <c r="J154" s="235">
        <v>0.0</v>
      </c>
      <c r="K154" s="235">
        <v>0.0</v>
      </c>
      <c r="L154" s="152" t="s">
        <v>25</v>
      </c>
    </row>
    <row r="155">
      <c r="A155" s="233">
        <v>45166.0</v>
      </c>
      <c r="B155" s="155" t="s">
        <v>82</v>
      </c>
      <c r="C155" s="152" t="s">
        <v>35</v>
      </c>
      <c r="D155" s="234" t="s">
        <v>175</v>
      </c>
      <c r="E155" s="233">
        <v>45167.0</v>
      </c>
      <c r="F155" s="238">
        <v>0.20833333333333334</v>
      </c>
      <c r="G155" s="238">
        <v>0.4583333333333333</v>
      </c>
      <c r="H155" s="236">
        <v>6.0</v>
      </c>
      <c r="I155" s="236">
        <v>0.0</v>
      </c>
      <c r="J155" s="236">
        <v>5.0</v>
      </c>
      <c r="K155" s="236">
        <v>1.0</v>
      </c>
      <c r="L155" s="152"/>
    </row>
    <row r="156">
      <c r="A156" s="233">
        <v>45166.0</v>
      </c>
      <c r="B156" s="153" t="s">
        <v>103</v>
      </c>
      <c r="C156" s="153" t="s">
        <v>31</v>
      </c>
      <c r="D156" s="234" t="s">
        <v>175</v>
      </c>
      <c r="E156" s="233">
        <v>45167.0</v>
      </c>
      <c r="F156" s="238">
        <v>0.20833333333333334</v>
      </c>
      <c r="G156" s="238">
        <v>0.5208333333333334</v>
      </c>
      <c r="H156" s="236">
        <v>7.5</v>
      </c>
      <c r="I156" s="236">
        <v>0.0</v>
      </c>
      <c r="J156" s="236">
        <v>6.5</v>
      </c>
      <c r="K156" s="236">
        <v>1.0</v>
      </c>
      <c r="L156" s="152"/>
    </row>
    <row r="157">
      <c r="A157" s="233">
        <v>45166.0</v>
      </c>
      <c r="B157" s="153" t="s">
        <v>97</v>
      </c>
      <c r="C157" s="153" t="s">
        <v>31</v>
      </c>
      <c r="D157" s="234" t="s">
        <v>175</v>
      </c>
      <c r="E157" s="233">
        <v>45167.0</v>
      </c>
      <c r="F157" s="237">
        <v>0.22916666666666666</v>
      </c>
      <c r="G157" s="237">
        <v>0.5416666666666666</v>
      </c>
      <c r="H157" s="235">
        <v>7.5</v>
      </c>
      <c r="I157" s="235">
        <v>0.0</v>
      </c>
      <c r="J157" s="235">
        <v>7.0</v>
      </c>
      <c r="K157" s="235">
        <v>0.5</v>
      </c>
      <c r="L157" s="153"/>
    </row>
    <row r="158">
      <c r="A158" s="233">
        <v>45167.0</v>
      </c>
      <c r="B158" s="152" t="s">
        <v>88</v>
      </c>
      <c r="C158" s="153" t="s">
        <v>31</v>
      </c>
      <c r="D158" s="234" t="s">
        <v>175</v>
      </c>
      <c r="E158" s="233">
        <v>45167.0</v>
      </c>
      <c r="F158" s="238">
        <v>0.9166666666666666</v>
      </c>
      <c r="G158" s="237">
        <v>0.22916666666666666</v>
      </c>
      <c r="H158" s="235">
        <v>7.5</v>
      </c>
      <c r="I158" s="236">
        <v>0.0</v>
      </c>
      <c r="J158" s="236">
        <v>0.0</v>
      </c>
      <c r="K158" s="235">
        <v>7.5</v>
      </c>
      <c r="L158" s="152"/>
    </row>
    <row r="159">
      <c r="A159" s="233">
        <v>45166.0</v>
      </c>
      <c r="B159" s="152" t="s">
        <v>54</v>
      </c>
      <c r="C159" s="153" t="s">
        <v>51</v>
      </c>
      <c r="D159" s="234" t="s">
        <v>175</v>
      </c>
      <c r="E159" s="233">
        <v>45167.0</v>
      </c>
      <c r="F159" s="235">
        <v>0.0</v>
      </c>
      <c r="G159" s="235">
        <v>0.0</v>
      </c>
      <c r="H159" s="235">
        <v>0.0</v>
      </c>
      <c r="I159" s="236">
        <v>0.0</v>
      </c>
      <c r="J159" s="236">
        <v>0.0</v>
      </c>
      <c r="K159" s="235">
        <v>0.0</v>
      </c>
      <c r="L159" s="152" t="s">
        <v>63</v>
      </c>
    </row>
    <row r="160">
      <c r="A160" s="233">
        <v>45167.0</v>
      </c>
      <c r="B160" s="152" t="s">
        <v>335</v>
      </c>
      <c r="C160" s="153" t="s">
        <v>51</v>
      </c>
      <c r="D160" s="234" t="s">
        <v>175</v>
      </c>
      <c r="E160" s="233">
        <v>45167.0</v>
      </c>
      <c r="F160" s="238">
        <v>0.9583333333333334</v>
      </c>
      <c r="G160" s="237">
        <v>0.20833333333333334</v>
      </c>
      <c r="H160" s="235">
        <v>6.0</v>
      </c>
      <c r="I160" s="236">
        <v>0.0</v>
      </c>
      <c r="J160" s="236">
        <v>0.0</v>
      </c>
      <c r="K160" s="235">
        <v>6.0</v>
      </c>
      <c r="L160" s="152"/>
    </row>
    <row r="161">
      <c r="A161" s="233">
        <v>45167.0</v>
      </c>
      <c r="B161" s="153" t="s">
        <v>139</v>
      </c>
      <c r="C161" s="153" t="s">
        <v>35</v>
      </c>
      <c r="D161" s="234" t="s">
        <v>175</v>
      </c>
      <c r="E161" s="233">
        <v>45167.0</v>
      </c>
      <c r="F161" s="238">
        <v>0.9583333333333334</v>
      </c>
      <c r="G161" s="237">
        <v>0.20833333333333334</v>
      </c>
      <c r="H161" s="235">
        <v>6.0</v>
      </c>
      <c r="I161" s="236">
        <v>0.0</v>
      </c>
      <c r="J161" s="236">
        <v>0.0</v>
      </c>
      <c r="K161" s="235">
        <v>6.0</v>
      </c>
      <c r="L161" s="155"/>
    </row>
    <row r="162">
      <c r="A162" s="233">
        <v>45167.0</v>
      </c>
      <c r="B162" s="152" t="s">
        <v>32</v>
      </c>
      <c r="C162" s="153" t="s">
        <v>1</v>
      </c>
      <c r="D162" s="234" t="s">
        <v>175</v>
      </c>
      <c r="E162" s="233">
        <v>45167.0</v>
      </c>
      <c r="F162" s="235">
        <v>0.0</v>
      </c>
      <c r="G162" s="235">
        <v>0.0</v>
      </c>
      <c r="H162" s="235">
        <v>0.0</v>
      </c>
      <c r="I162" s="236">
        <v>0.0</v>
      </c>
      <c r="J162" s="236">
        <v>0.0</v>
      </c>
      <c r="K162" s="235">
        <v>0.0</v>
      </c>
      <c r="L162" s="152" t="s">
        <v>25</v>
      </c>
    </row>
    <row r="163">
      <c r="A163" s="233">
        <v>45167.0</v>
      </c>
      <c r="B163" s="152" t="s">
        <v>18</v>
      </c>
      <c r="C163" s="153" t="s">
        <v>1</v>
      </c>
      <c r="D163" s="234" t="s">
        <v>175</v>
      </c>
      <c r="E163" s="233">
        <v>45167.0</v>
      </c>
      <c r="F163" s="235">
        <v>0.0</v>
      </c>
      <c r="G163" s="235">
        <v>0.0</v>
      </c>
      <c r="H163" s="235">
        <v>0.0</v>
      </c>
      <c r="I163" s="236">
        <v>0.0</v>
      </c>
      <c r="J163" s="236">
        <v>0.0</v>
      </c>
      <c r="K163" s="235">
        <v>0.0</v>
      </c>
      <c r="L163" s="152" t="s">
        <v>25</v>
      </c>
    </row>
    <row r="164">
      <c r="A164" s="233">
        <v>45167.0</v>
      </c>
      <c r="B164" s="152" t="s">
        <v>52</v>
      </c>
      <c r="C164" s="153" t="s">
        <v>1</v>
      </c>
      <c r="D164" s="234" t="s">
        <v>175</v>
      </c>
      <c r="E164" s="233">
        <v>45167.0</v>
      </c>
      <c r="F164" s="237">
        <v>0.9375</v>
      </c>
      <c r="G164" s="237">
        <v>0.20833333333333334</v>
      </c>
      <c r="H164" s="235">
        <v>6.5</v>
      </c>
      <c r="I164" s="236">
        <v>0.0</v>
      </c>
      <c r="J164" s="236">
        <v>0.0</v>
      </c>
      <c r="K164" s="235">
        <v>6.5</v>
      </c>
      <c r="L164" s="152"/>
    </row>
    <row r="165">
      <c r="A165" s="233">
        <v>45167.0</v>
      </c>
      <c r="B165" s="152" t="s">
        <v>55</v>
      </c>
      <c r="C165" s="153" t="s">
        <v>1</v>
      </c>
      <c r="D165" s="234" t="s">
        <v>175</v>
      </c>
      <c r="E165" s="233">
        <v>45167.0</v>
      </c>
      <c r="F165" s="237">
        <v>0.9375</v>
      </c>
      <c r="G165" s="237">
        <v>0.16666666666666666</v>
      </c>
      <c r="H165" s="235">
        <v>5.5</v>
      </c>
      <c r="I165" s="236">
        <v>0.0</v>
      </c>
      <c r="J165" s="236">
        <v>0.0</v>
      </c>
      <c r="K165" s="235">
        <v>5.5</v>
      </c>
      <c r="L165" s="152"/>
    </row>
    <row r="166">
      <c r="A166" s="233">
        <v>45167.0</v>
      </c>
      <c r="B166" s="152" t="s">
        <v>55</v>
      </c>
      <c r="C166" s="152" t="s">
        <v>145</v>
      </c>
      <c r="D166" s="234" t="s">
        <v>171</v>
      </c>
      <c r="E166" s="233">
        <v>45168.0</v>
      </c>
      <c r="F166" s="238">
        <v>0.16666666666666666</v>
      </c>
      <c r="G166" s="237">
        <v>0.4375</v>
      </c>
      <c r="H166" s="235">
        <v>6.5</v>
      </c>
      <c r="I166" s="235">
        <v>4.0</v>
      </c>
      <c r="J166" s="235">
        <v>0.5</v>
      </c>
      <c r="K166" s="235">
        <v>2.0</v>
      </c>
      <c r="L166" s="152" t="s">
        <v>261</v>
      </c>
    </row>
    <row r="167">
      <c r="A167" s="233">
        <v>45167.0</v>
      </c>
      <c r="B167" s="152" t="s">
        <v>50</v>
      </c>
      <c r="C167" s="153" t="s">
        <v>23</v>
      </c>
      <c r="D167" s="234" t="s">
        <v>171</v>
      </c>
      <c r="E167" s="233">
        <v>45168.0</v>
      </c>
      <c r="F167" s="238">
        <v>0.020833333333333332</v>
      </c>
      <c r="G167" s="237">
        <v>0.20833333333333334</v>
      </c>
      <c r="H167" s="68">
        <v>4.5</v>
      </c>
      <c r="I167" s="68">
        <v>0.0</v>
      </c>
      <c r="J167" s="68">
        <v>0.0</v>
      </c>
      <c r="K167" s="68">
        <v>4.5</v>
      </c>
      <c r="L167" s="152"/>
    </row>
    <row r="168">
      <c r="A168" s="233">
        <v>45167.0</v>
      </c>
      <c r="B168" s="152" t="s">
        <v>50</v>
      </c>
      <c r="C168" s="152" t="s">
        <v>35</v>
      </c>
      <c r="D168" s="234" t="s">
        <v>171</v>
      </c>
      <c r="E168" s="233">
        <v>45168.0</v>
      </c>
      <c r="F168" s="238">
        <v>0.20833333333333334</v>
      </c>
      <c r="G168" s="238">
        <v>0.4583333333333333</v>
      </c>
      <c r="H168" s="236">
        <v>6.0</v>
      </c>
      <c r="I168" s="236">
        <v>0.0</v>
      </c>
      <c r="J168" s="236">
        <v>5.0</v>
      </c>
      <c r="K168" s="236">
        <v>1.0</v>
      </c>
      <c r="L168" s="152"/>
    </row>
    <row r="169">
      <c r="A169" s="233">
        <v>45167.0</v>
      </c>
      <c r="B169" s="152" t="s">
        <v>123</v>
      </c>
      <c r="C169" s="152" t="s">
        <v>23</v>
      </c>
      <c r="D169" s="234" t="s">
        <v>171</v>
      </c>
      <c r="E169" s="233">
        <v>45168.0</v>
      </c>
      <c r="F169" s="238">
        <v>0.20833333333333334</v>
      </c>
      <c r="G169" s="238">
        <v>0.4583333333333333</v>
      </c>
      <c r="H169" s="236">
        <v>6.0</v>
      </c>
      <c r="I169" s="236">
        <v>0.0</v>
      </c>
      <c r="J169" s="236">
        <v>5.0</v>
      </c>
      <c r="K169" s="236">
        <v>1.0</v>
      </c>
      <c r="L169" s="152"/>
    </row>
    <row r="170">
      <c r="A170" s="233">
        <v>45167.0</v>
      </c>
      <c r="B170" s="153" t="s">
        <v>45</v>
      </c>
      <c r="C170" s="153" t="s">
        <v>1</v>
      </c>
      <c r="D170" s="234" t="s">
        <v>171</v>
      </c>
      <c r="E170" s="233">
        <v>45168.0</v>
      </c>
      <c r="F170" s="238">
        <v>0.20833333333333334</v>
      </c>
      <c r="G170" s="238">
        <v>0.4791666666666667</v>
      </c>
      <c r="H170" s="236">
        <v>6.5</v>
      </c>
      <c r="I170" s="236">
        <v>0.0</v>
      </c>
      <c r="J170" s="236">
        <v>5.5</v>
      </c>
      <c r="K170" s="236">
        <v>1.0</v>
      </c>
      <c r="L170" s="152"/>
    </row>
    <row r="171">
      <c r="A171" s="233">
        <v>45167.0</v>
      </c>
      <c r="B171" s="152" t="s">
        <v>30</v>
      </c>
      <c r="C171" s="153" t="s">
        <v>1</v>
      </c>
      <c r="D171" s="234" t="s">
        <v>171</v>
      </c>
      <c r="E171" s="233">
        <v>45168.0</v>
      </c>
      <c r="F171" s="238">
        <v>0.20833333333333334</v>
      </c>
      <c r="G171" s="238">
        <v>0.4791666666666667</v>
      </c>
      <c r="H171" s="236">
        <v>6.5</v>
      </c>
      <c r="I171" s="236">
        <v>0.0</v>
      </c>
      <c r="J171" s="236">
        <v>5.5</v>
      </c>
      <c r="K171" s="236">
        <v>1.0</v>
      </c>
      <c r="L171" s="152"/>
    </row>
    <row r="172">
      <c r="A172" s="233">
        <v>45167.0</v>
      </c>
      <c r="B172" s="153" t="s">
        <v>69</v>
      </c>
      <c r="C172" s="153" t="s">
        <v>51</v>
      </c>
      <c r="D172" s="234" t="s">
        <v>171</v>
      </c>
      <c r="E172" s="233">
        <v>45168.0</v>
      </c>
      <c r="F172" s="238">
        <v>0.16666666666666666</v>
      </c>
      <c r="G172" s="237">
        <v>0.5</v>
      </c>
      <c r="H172" s="235">
        <v>8.0</v>
      </c>
      <c r="I172" s="235">
        <v>0.0</v>
      </c>
      <c r="J172" s="236">
        <v>6.0</v>
      </c>
      <c r="K172" s="236">
        <v>2.0</v>
      </c>
      <c r="L172" s="153"/>
    </row>
    <row r="173">
      <c r="A173" s="233">
        <v>45167.0</v>
      </c>
      <c r="B173" s="155" t="s">
        <v>190</v>
      </c>
      <c r="C173" s="153" t="s">
        <v>51</v>
      </c>
      <c r="D173" s="234" t="s">
        <v>171</v>
      </c>
      <c r="E173" s="233">
        <v>45168.0</v>
      </c>
      <c r="F173" s="238">
        <v>0.20833333333333334</v>
      </c>
      <c r="G173" s="238">
        <v>0.5208333333333334</v>
      </c>
      <c r="H173" s="236">
        <v>7.5</v>
      </c>
      <c r="I173" s="236">
        <v>0.0</v>
      </c>
      <c r="J173" s="236">
        <v>6.5</v>
      </c>
      <c r="K173" s="236">
        <v>1.0</v>
      </c>
      <c r="L173" s="153"/>
    </row>
    <row r="174">
      <c r="A174" s="233">
        <v>45167.0</v>
      </c>
      <c r="B174" s="155" t="s">
        <v>82</v>
      </c>
      <c r="C174" s="152" t="s">
        <v>31</v>
      </c>
      <c r="D174" s="234" t="s">
        <v>171</v>
      </c>
      <c r="E174" s="233">
        <v>45168.0</v>
      </c>
      <c r="F174" s="238">
        <v>0.20833333333333334</v>
      </c>
      <c r="G174" s="238">
        <v>0.5208333333333334</v>
      </c>
      <c r="H174" s="236">
        <v>7.5</v>
      </c>
      <c r="I174" s="236">
        <v>0.0</v>
      </c>
      <c r="J174" s="236">
        <v>6.5</v>
      </c>
      <c r="K174" s="236">
        <v>1.0</v>
      </c>
      <c r="L174" s="152"/>
    </row>
    <row r="175">
      <c r="A175" s="233">
        <v>45167.0</v>
      </c>
      <c r="B175" s="153" t="s">
        <v>103</v>
      </c>
      <c r="C175" s="153" t="s">
        <v>31</v>
      </c>
      <c r="D175" s="234" t="s">
        <v>171</v>
      </c>
      <c r="E175" s="233">
        <v>45168.0</v>
      </c>
      <c r="F175" s="235">
        <v>0.0</v>
      </c>
      <c r="G175" s="235">
        <v>0.0</v>
      </c>
      <c r="H175" s="235">
        <v>0.0</v>
      </c>
      <c r="I175" s="236">
        <v>0.0</v>
      </c>
      <c r="J175" s="235">
        <v>0.0</v>
      </c>
      <c r="K175" s="235">
        <v>0.0</v>
      </c>
      <c r="L175" s="152" t="s">
        <v>25</v>
      </c>
    </row>
    <row r="176">
      <c r="A176" s="233">
        <v>45167.0</v>
      </c>
      <c r="B176" s="153" t="s">
        <v>97</v>
      </c>
      <c r="C176" s="153" t="s">
        <v>31</v>
      </c>
      <c r="D176" s="234" t="s">
        <v>171</v>
      </c>
      <c r="E176" s="233">
        <v>45168.0</v>
      </c>
      <c r="F176" s="237">
        <v>0.22916666666666666</v>
      </c>
      <c r="G176" s="237">
        <v>0.5416666666666666</v>
      </c>
      <c r="H176" s="235">
        <v>7.5</v>
      </c>
      <c r="I176" s="235">
        <v>0.0</v>
      </c>
      <c r="J176" s="235">
        <v>7.0</v>
      </c>
      <c r="K176" s="235">
        <v>0.5</v>
      </c>
      <c r="L176" s="152"/>
    </row>
    <row r="177">
      <c r="A177" s="233">
        <v>45168.0</v>
      </c>
      <c r="B177" s="153" t="s">
        <v>88</v>
      </c>
      <c r="C177" s="153" t="s">
        <v>31</v>
      </c>
      <c r="D177" s="234" t="s">
        <v>171</v>
      </c>
      <c r="E177" s="233">
        <v>45168.0</v>
      </c>
      <c r="F177" s="238">
        <v>0.9166666666666666</v>
      </c>
      <c r="G177" s="237">
        <v>0.22916666666666666</v>
      </c>
      <c r="H177" s="235">
        <v>7.5</v>
      </c>
      <c r="I177" s="236">
        <v>0.0</v>
      </c>
      <c r="J177" s="236">
        <v>0.0</v>
      </c>
      <c r="K177" s="235">
        <v>7.5</v>
      </c>
      <c r="L177" s="152"/>
    </row>
    <row r="178">
      <c r="A178" s="233">
        <v>45168.0</v>
      </c>
      <c r="B178" s="152" t="s">
        <v>335</v>
      </c>
      <c r="C178" s="153" t="s">
        <v>51</v>
      </c>
      <c r="D178" s="234" t="s">
        <v>171</v>
      </c>
      <c r="E178" s="233">
        <v>45168.0</v>
      </c>
      <c r="F178" s="238">
        <v>0.9583333333333334</v>
      </c>
      <c r="G178" s="237">
        <v>0.20833333333333334</v>
      </c>
      <c r="H178" s="235">
        <v>6.0</v>
      </c>
      <c r="I178" s="236">
        <v>0.0</v>
      </c>
      <c r="J178" s="236">
        <v>0.0</v>
      </c>
      <c r="K178" s="235">
        <v>6.0</v>
      </c>
      <c r="L178" s="152"/>
    </row>
    <row r="179">
      <c r="A179" s="233">
        <v>45168.0</v>
      </c>
      <c r="B179" s="152" t="s">
        <v>54</v>
      </c>
      <c r="C179" s="153" t="s">
        <v>51</v>
      </c>
      <c r="D179" s="234" t="s">
        <v>175</v>
      </c>
      <c r="E179" s="233">
        <v>45168.0</v>
      </c>
      <c r="F179" s="235">
        <v>0.0</v>
      </c>
      <c r="G179" s="235">
        <v>0.0</v>
      </c>
      <c r="H179" s="235">
        <v>0.0</v>
      </c>
      <c r="I179" s="236">
        <v>0.0</v>
      </c>
      <c r="J179" s="236">
        <v>0.0</v>
      </c>
      <c r="K179" s="235">
        <v>0.0</v>
      </c>
      <c r="L179" s="152" t="s">
        <v>63</v>
      </c>
    </row>
    <row r="180">
      <c r="A180" s="233">
        <v>45168.0</v>
      </c>
      <c r="B180" s="153" t="s">
        <v>139</v>
      </c>
      <c r="C180" s="153" t="s">
        <v>35</v>
      </c>
      <c r="D180" s="234" t="s">
        <v>171</v>
      </c>
      <c r="E180" s="233">
        <v>45168.0</v>
      </c>
      <c r="F180" s="238">
        <v>0.9583333333333334</v>
      </c>
      <c r="G180" s="237">
        <v>0.20833333333333334</v>
      </c>
      <c r="H180" s="235">
        <v>6.0</v>
      </c>
      <c r="I180" s="236">
        <v>0.0</v>
      </c>
      <c r="J180" s="236">
        <v>0.0</v>
      </c>
      <c r="K180" s="235">
        <v>6.0</v>
      </c>
      <c r="L180" s="155"/>
    </row>
    <row r="181">
      <c r="A181" s="233">
        <v>45168.0</v>
      </c>
      <c r="C181" s="153" t="s">
        <v>1</v>
      </c>
      <c r="D181" s="234" t="s">
        <v>171</v>
      </c>
      <c r="E181" s="233">
        <v>45168.0</v>
      </c>
      <c r="F181" s="237">
        <v>0.9375</v>
      </c>
      <c r="G181" s="237">
        <v>0.20833333333333334</v>
      </c>
      <c r="H181" s="235">
        <v>6.5</v>
      </c>
      <c r="I181" s="236">
        <v>0.0</v>
      </c>
      <c r="J181" s="236">
        <v>0.0</v>
      </c>
      <c r="K181" s="235">
        <v>6.5</v>
      </c>
      <c r="L181" s="155"/>
    </row>
    <row r="182">
      <c r="A182" s="233">
        <v>45168.0</v>
      </c>
      <c r="B182" s="152" t="s">
        <v>32</v>
      </c>
      <c r="C182" s="153" t="s">
        <v>1</v>
      </c>
      <c r="D182" s="234" t="s">
        <v>171</v>
      </c>
      <c r="E182" s="233">
        <v>45168.0</v>
      </c>
      <c r="F182" s="237">
        <v>0.9375</v>
      </c>
      <c r="G182" s="237">
        <v>0.20833333333333334</v>
      </c>
      <c r="H182" s="235">
        <v>6.5</v>
      </c>
      <c r="I182" s="236">
        <v>0.0</v>
      </c>
      <c r="J182" s="236">
        <v>0.0</v>
      </c>
      <c r="K182" s="235">
        <v>6.5</v>
      </c>
      <c r="L182" s="152"/>
    </row>
    <row r="183">
      <c r="A183" s="233">
        <v>45168.0</v>
      </c>
      <c r="B183" s="153" t="s">
        <v>123</v>
      </c>
      <c r="C183" s="153" t="s">
        <v>23</v>
      </c>
      <c r="D183" s="234" t="s">
        <v>169</v>
      </c>
      <c r="E183" s="233">
        <v>45169.0</v>
      </c>
      <c r="F183" s="238">
        <v>0.020833333333333332</v>
      </c>
      <c r="G183" s="238">
        <v>0.4583333333333333</v>
      </c>
      <c r="H183" s="68">
        <v>10.5</v>
      </c>
      <c r="I183" s="68">
        <v>2.5</v>
      </c>
      <c r="J183" s="68">
        <v>2.5</v>
      </c>
      <c r="K183" s="68">
        <v>5.5</v>
      </c>
      <c r="L183" s="152" t="s">
        <v>304</v>
      </c>
    </row>
    <row r="184">
      <c r="A184" s="233">
        <v>45168.0</v>
      </c>
      <c r="B184" s="153" t="s">
        <v>45</v>
      </c>
      <c r="C184" s="153" t="s">
        <v>1</v>
      </c>
      <c r="D184" s="234" t="s">
        <v>169</v>
      </c>
      <c r="E184" s="233">
        <v>45169.0</v>
      </c>
      <c r="F184" s="235">
        <v>0.0</v>
      </c>
      <c r="G184" s="235">
        <v>0.0</v>
      </c>
      <c r="H184" s="235">
        <v>0.0</v>
      </c>
      <c r="I184" s="236">
        <v>0.0</v>
      </c>
      <c r="J184" s="235">
        <v>0.0</v>
      </c>
      <c r="K184" s="235">
        <v>0.0</v>
      </c>
      <c r="L184" s="68" t="s">
        <v>25</v>
      </c>
    </row>
    <row r="185">
      <c r="A185" s="233">
        <v>45168.0</v>
      </c>
      <c r="B185" s="152" t="s">
        <v>30</v>
      </c>
      <c r="C185" s="153" t="s">
        <v>1</v>
      </c>
      <c r="D185" s="234" t="s">
        <v>169</v>
      </c>
      <c r="E185" s="233">
        <v>45169.0</v>
      </c>
      <c r="F185" s="238">
        <v>0.20833333333333334</v>
      </c>
      <c r="G185" s="238">
        <v>0.4791666666666667</v>
      </c>
      <c r="H185" s="236">
        <v>6.5</v>
      </c>
      <c r="I185" s="236">
        <v>0.0</v>
      </c>
      <c r="J185" s="236">
        <v>5.5</v>
      </c>
      <c r="K185" s="236">
        <v>1.0</v>
      </c>
      <c r="L185" s="153"/>
    </row>
    <row r="186">
      <c r="A186" s="233">
        <v>45168.0</v>
      </c>
      <c r="B186" s="152" t="s">
        <v>52</v>
      </c>
      <c r="C186" s="153" t="s">
        <v>1</v>
      </c>
      <c r="D186" s="234" t="s">
        <v>169</v>
      </c>
      <c r="E186" s="233">
        <v>45169.0</v>
      </c>
      <c r="F186" s="238">
        <v>0.20833333333333334</v>
      </c>
      <c r="G186" s="238">
        <v>0.4791666666666667</v>
      </c>
      <c r="H186" s="236">
        <v>6.5</v>
      </c>
      <c r="I186" s="236">
        <v>0.0</v>
      </c>
      <c r="J186" s="236">
        <v>5.5</v>
      </c>
      <c r="K186" s="236">
        <v>1.0</v>
      </c>
      <c r="L186" s="68"/>
    </row>
    <row r="187">
      <c r="A187" s="233">
        <v>45168.0</v>
      </c>
      <c r="B187" s="152" t="s">
        <v>55</v>
      </c>
      <c r="C187" s="152" t="s">
        <v>145</v>
      </c>
      <c r="D187" s="234" t="s">
        <v>169</v>
      </c>
      <c r="E187" s="233">
        <v>45169.0</v>
      </c>
      <c r="F187" s="238">
        <v>0.16666666666666666</v>
      </c>
      <c r="G187" s="237">
        <v>0.4375</v>
      </c>
      <c r="H187" s="235">
        <v>6.5</v>
      </c>
      <c r="I187" s="235">
        <v>0.0</v>
      </c>
      <c r="J187" s="235">
        <v>4.5</v>
      </c>
      <c r="K187" s="235">
        <v>2.0</v>
      </c>
      <c r="L187" s="68"/>
    </row>
    <row r="188">
      <c r="A188" s="233">
        <v>45168.0</v>
      </c>
      <c r="B188" s="153" t="s">
        <v>69</v>
      </c>
      <c r="C188" s="153" t="s">
        <v>51</v>
      </c>
      <c r="D188" s="234" t="s">
        <v>169</v>
      </c>
      <c r="E188" s="233">
        <v>45169.0</v>
      </c>
      <c r="F188" s="238">
        <v>0.16666666666666666</v>
      </c>
      <c r="G188" s="237">
        <v>0.5</v>
      </c>
      <c r="H188" s="235">
        <v>8.0</v>
      </c>
      <c r="I188" s="235">
        <v>0.0</v>
      </c>
      <c r="J188" s="236">
        <v>6.0</v>
      </c>
      <c r="K188" s="236">
        <v>2.0</v>
      </c>
    </row>
    <row r="189">
      <c r="A189" s="233">
        <v>45168.0</v>
      </c>
      <c r="B189" s="155" t="s">
        <v>190</v>
      </c>
      <c r="C189" s="153" t="s">
        <v>51</v>
      </c>
      <c r="D189" s="234" t="s">
        <v>169</v>
      </c>
      <c r="E189" s="233">
        <v>45169.0</v>
      </c>
      <c r="F189" s="238">
        <v>0.20833333333333334</v>
      </c>
      <c r="G189" s="238">
        <v>0.5208333333333334</v>
      </c>
      <c r="H189" s="236">
        <v>7.5</v>
      </c>
      <c r="I189" s="236">
        <v>0.0</v>
      </c>
      <c r="J189" s="236">
        <v>6.5</v>
      </c>
      <c r="K189" s="236">
        <v>1.0</v>
      </c>
      <c r="L189" s="152"/>
    </row>
    <row r="190">
      <c r="A190" s="233">
        <v>45168.0</v>
      </c>
      <c r="B190" s="152" t="s">
        <v>50</v>
      </c>
      <c r="C190" s="152" t="s">
        <v>35</v>
      </c>
      <c r="D190" s="234" t="s">
        <v>169</v>
      </c>
      <c r="E190" s="233">
        <v>45169.0</v>
      </c>
      <c r="F190" s="238">
        <v>0.20833333333333334</v>
      </c>
      <c r="G190" s="238">
        <v>0.4583333333333333</v>
      </c>
      <c r="H190" s="236">
        <v>6.0</v>
      </c>
      <c r="I190" s="236">
        <v>0.0</v>
      </c>
      <c r="J190" s="236">
        <v>5.0</v>
      </c>
      <c r="K190" s="236">
        <v>1.0</v>
      </c>
      <c r="L190" s="152"/>
    </row>
    <row r="191">
      <c r="A191" s="233">
        <v>45168.0</v>
      </c>
      <c r="B191" s="155" t="s">
        <v>82</v>
      </c>
      <c r="C191" s="153" t="s">
        <v>31</v>
      </c>
      <c r="D191" s="234" t="s">
        <v>169</v>
      </c>
      <c r="E191" s="233">
        <v>45169.0</v>
      </c>
      <c r="F191" s="238">
        <v>0.20833333333333334</v>
      </c>
      <c r="G191" s="238">
        <v>0.5208333333333334</v>
      </c>
      <c r="H191" s="236">
        <v>7.5</v>
      </c>
      <c r="I191" s="236">
        <v>0.0</v>
      </c>
      <c r="J191" s="236">
        <v>6.5</v>
      </c>
      <c r="K191" s="236">
        <v>1.0</v>
      </c>
      <c r="L191" s="152"/>
    </row>
    <row r="192">
      <c r="A192" s="233">
        <v>45168.0</v>
      </c>
      <c r="B192" s="153" t="s">
        <v>103</v>
      </c>
      <c r="C192" s="153" t="s">
        <v>31</v>
      </c>
      <c r="D192" s="234" t="s">
        <v>169</v>
      </c>
      <c r="E192" s="233">
        <v>45169.0</v>
      </c>
      <c r="F192" s="235">
        <v>0.0</v>
      </c>
      <c r="G192" s="235">
        <v>0.0</v>
      </c>
      <c r="H192" s="235">
        <v>0.0</v>
      </c>
      <c r="I192" s="236">
        <v>0.0</v>
      </c>
      <c r="J192" s="235">
        <v>0.0</v>
      </c>
      <c r="K192" s="235">
        <v>0.0</v>
      </c>
      <c r="L192" s="152" t="s">
        <v>166</v>
      </c>
    </row>
    <row r="193">
      <c r="A193" s="233">
        <v>45168.0</v>
      </c>
      <c r="B193" s="153" t="s">
        <v>97</v>
      </c>
      <c r="C193" s="153" t="s">
        <v>31</v>
      </c>
      <c r="D193" s="234" t="s">
        <v>169</v>
      </c>
      <c r="E193" s="233">
        <v>45169.0</v>
      </c>
      <c r="F193" s="237">
        <v>0.22916666666666666</v>
      </c>
      <c r="G193" s="237">
        <v>0.5416666666666666</v>
      </c>
      <c r="H193" s="235">
        <v>7.5</v>
      </c>
      <c r="I193" s="235">
        <v>0.0</v>
      </c>
      <c r="J193" s="235">
        <v>7.0</v>
      </c>
      <c r="K193" s="235">
        <v>0.5</v>
      </c>
    </row>
    <row r="194">
      <c r="A194" s="233">
        <v>45169.0</v>
      </c>
      <c r="B194" s="153" t="s">
        <v>88</v>
      </c>
      <c r="C194" s="153" t="s">
        <v>31</v>
      </c>
      <c r="D194" s="234" t="s">
        <v>169</v>
      </c>
      <c r="E194" s="233">
        <v>45169.0</v>
      </c>
      <c r="F194" s="238">
        <v>0.9166666666666666</v>
      </c>
      <c r="G194" s="237">
        <v>0.22916666666666666</v>
      </c>
      <c r="H194" s="235">
        <v>7.5</v>
      </c>
      <c r="I194" s="236">
        <v>0.0</v>
      </c>
      <c r="J194" s="236">
        <v>0.0</v>
      </c>
      <c r="K194" s="235">
        <v>7.5</v>
      </c>
      <c r="L194" s="152"/>
    </row>
    <row r="195">
      <c r="A195" s="233">
        <v>45169.0</v>
      </c>
      <c r="B195" s="153" t="s">
        <v>335</v>
      </c>
      <c r="C195" s="153" t="s">
        <v>51</v>
      </c>
      <c r="D195" s="234" t="s">
        <v>169</v>
      </c>
      <c r="E195" s="233">
        <v>45169.0</v>
      </c>
      <c r="F195" s="238">
        <v>0.9583333333333334</v>
      </c>
      <c r="G195" s="237">
        <v>0.20833333333333334</v>
      </c>
      <c r="H195" s="235">
        <v>6.0</v>
      </c>
      <c r="I195" s="236">
        <v>0.0</v>
      </c>
      <c r="J195" s="236">
        <v>0.0</v>
      </c>
      <c r="K195" s="235">
        <v>6.0</v>
      </c>
      <c r="L195" s="152"/>
    </row>
    <row r="196">
      <c r="A196" s="233">
        <v>45169.0</v>
      </c>
      <c r="B196" s="153" t="s">
        <v>139</v>
      </c>
      <c r="C196" s="153" t="s">
        <v>35</v>
      </c>
      <c r="D196" s="234" t="s">
        <v>169</v>
      </c>
      <c r="E196" s="233">
        <v>45169.0</v>
      </c>
      <c r="F196" s="238">
        <v>0.9583333333333334</v>
      </c>
      <c r="G196" s="237">
        <v>0.20833333333333334</v>
      </c>
      <c r="H196" s="235">
        <v>6.0</v>
      </c>
      <c r="I196" s="236">
        <v>0.0</v>
      </c>
      <c r="J196" s="236">
        <v>0.0</v>
      </c>
      <c r="K196" s="235">
        <v>6.0</v>
      </c>
      <c r="L196" s="155"/>
    </row>
    <row r="197">
      <c r="A197" s="233">
        <v>45169.0</v>
      </c>
      <c r="B197" s="152" t="s">
        <v>32</v>
      </c>
      <c r="C197" s="153" t="s">
        <v>1</v>
      </c>
      <c r="D197" s="234" t="s">
        <v>169</v>
      </c>
      <c r="E197" s="233">
        <v>45169.0</v>
      </c>
      <c r="F197" s="237">
        <v>0.9375</v>
      </c>
      <c r="G197" s="237">
        <v>0.20833333333333334</v>
      </c>
      <c r="H197" s="235">
        <v>6.5</v>
      </c>
      <c r="I197" s="236">
        <v>0.0</v>
      </c>
      <c r="J197" s="236">
        <v>0.0</v>
      </c>
      <c r="K197" s="235">
        <v>6.5</v>
      </c>
      <c r="L197" s="155"/>
    </row>
    <row r="198">
      <c r="A198" s="233">
        <v>45169.0</v>
      </c>
      <c r="B198" s="152" t="s">
        <v>18</v>
      </c>
      <c r="C198" s="153" t="s">
        <v>1</v>
      </c>
      <c r="D198" s="234" t="s">
        <v>169</v>
      </c>
      <c r="E198" s="233">
        <v>45169.0</v>
      </c>
      <c r="F198" s="237">
        <v>0.9375</v>
      </c>
      <c r="G198" s="237">
        <v>0.20833333333333334</v>
      </c>
      <c r="H198" s="235">
        <v>6.5</v>
      </c>
      <c r="I198" s="236">
        <v>0.0</v>
      </c>
      <c r="J198" s="236">
        <v>0.0</v>
      </c>
      <c r="K198" s="235">
        <v>6.5</v>
      </c>
      <c r="L198" s="152"/>
    </row>
    <row r="199">
      <c r="A199" s="233">
        <v>45169.0</v>
      </c>
      <c r="B199" s="152" t="s">
        <v>54</v>
      </c>
      <c r="C199" s="152" t="s">
        <v>49</v>
      </c>
      <c r="D199" s="234" t="s">
        <v>169</v>
      </c>
      <c r="E199" s="233">
        <v>45169.0</v>
      </c>
      <c r="F199" s="237">
        <v>0.9375</v>
      </c>
      <c r="G199" s="237">
        <v>0.10416666666666667</v>
      </c>
      <c r="H199" s="235">
        <v>4.0</v>
      </c>
      <c r="I199" s="236">
        <v>0.0</v>
      </c>
      <c r="J199" s="236">
        <v>0.0</v>
      </c>
      <c r="K199" s="235">
        <v>4.0</v>
      </c>
    </row>
    <row r="200">
      <c r="A200" s="233">
        <v>45169.0</v>
      </c>
      <c r="B200" s="152" t="s">
        <v>54</v>
      </c>
      <c r="C200" s="152" t="s">
        <v>31</v>
      </c>
      <c r="D200" s="234" t="s">
        <v>168</v>
      </c>
      <c r="E200" s="233">
        <v>45169.0</v>
      </c>
      <c r="F200" s="237">
        <v>0.10416666666666667</v>
      </c>
      <c r="G200" s="237">
        <v>0.20833333333333334</v>
      </c>
      <c r="H200" s="235">
        <v>2.5</v>
      </c>
      <c r="I200" s="235">
        <v>0.0</v>
      </c>
      <c r="J200" s="235">
        <v>0.0</v>
      </c>
      <c r="K200" s="235">
        <v>2.5</v>
      </c>
    </row>
    <row r="201">
      <c r="A201" s="233">
        <v>45169.0</v>
      </c>
      <c r="B201" s="152" t="s">
        <v>50</v>
      </c>
      <c r="C201" s="152" t="s">
        <v>23</v>
      </c>
      <c r="D201" s="234" t="s">
        <v>168</v>
      </c>
      <c r="E201" s="233">
        <v>45170.0</v>
      </c>
      <c r="F201" s="238">
        <v>0.020833333333333332</v>
      </c>
      <c r="G201" s="237">
        <v>0.16666666666666666</v>
      </c>
      <c r="H201" s="235">
        <v>3.5</v>
      </c>
      <c r="I201" s="235">
        <v>0.0</v>
      </c>
      <c r="J201" s="235">
        <v>0.0</v>
      </c>
      <c r="K201" s="235">
        <v>3.5</v>
      </c>
    </row>
    <row r="202">
      <c r="A202" s="233">
        <v>45169.0</v>
      </c>
      <c r="B202" s="152" t="s">
        <v>50</v>
      </c>
      <c r="C202" s="152" t="s">
        <v>51</v>
      </c>
      <c r="D202" s="234" t="s">
        <v>168</v>
      </c>
      <c r="E202" s="233">
        <v>45170.0</v>
      </c>
      <c r="F202" s="238">
        <v>0.16666666666666666</v>
      </c>
      <c r="G202" s="237">
        <v>0.5</v>
      </c>
      <c r="H202" s="235">
        <v>8.0</v>
      </c>
      <c r="I202" s="235">
        <v>0.0</v>
      </c>
      <c r="J202" s="236">
        <v>6.0</v>
      </c>
      <c r="K202" s="236">
        <v>2.0</v>
      </c>
    </row>
    <row r="203">
      <c r="A203" s="233">
        <v>45169.0</v>
      </c>
      <c r="B203" s="152" t="s">
        <v>123</v>
      </c>
      <c r="C203" s="152" t="s">
        <v>23</v>
      </c>
      <c r="D203" s="234" t="s">
        <v>168</v>
      </c>
      <c r="E203" s="233">
        <v>45170.0</v>
      </c>
      <c r="F203" s="237">
        <v>0.16666666666666666</v>
      </c>
      <c r="G203" s="238">
        <v>0.4583333333333333</v>
      </c>
      <c r="H203" s="235">
        <v>7.0</v>
      </c>
      <c r="I203" s="236">
        <v>0.0</v>
      </c>
      <c r="J203" s="236">
        <v>5.0</v>
      </c>
      <c r="K203" s="235">
        <v>2.0</v>
      </c>
    </row>
    <row r="204">
      <c r="A204" s="233">
        <v>45169.0</v>
      </c>
      <c r="B204" s="153" t="s">
        <v>45</v>
      </c>
      <c r="C204" s="153" t="s">
        <v>1</v>
      </c>
      <c r="D204" s="234" t="s">
        <v>168</v>
      </c>
      <c r="E204" s="233">
        <v>45170.0</v>
      </c>
      <c r="F204" s="238">
        <v>0.20833333333333334</v>
      </c>
      <c r="G204" s="238">
        <v>0.4791666666666667</v>
      </c>
      <c r="H204" s="236">
        <v>6.5</v>
      </c>
      <c r="I204" s="236">
        <v>0.0</v>
      </c>
      <c r="J204" s="236">
        <v>5.5</v>
      </c>
      <c r="K204" s="236">
        <v>1.0</v>
      </c>
    </row>
    <row r="205">
      <c r="A205" s="233">
        <v>45169.0</v>
      </c>
      <c r="B205" s="152" t="s">
        <v>52</v>
      </c>
      <c r="C205" s="153" t="s">
        <v>1</v>
      </c>
      <c r="D205" s="234" t="s">
        <v>168</v>
      </c>
      <c r="E205" s="233">
        <v>45170.0</v>
      </c>
      <c r="F205" s="238">
        <v>0.20833333333333334</v>
      </c>
      <c r="G205" s="238">
        <v>0.4791666666666667</v>
      </c>
      <c r="H205" s="236">
        <v>6.5</v>
      </c>
      <c r="I205" s="236">
        <v>0.0</v>
      </c>
      <c r="J205" s="236">
        <v>5.5</v>
      </c>
      <c r="K205" s="236">
        <v>1.0</v>
      </c>
      <c r="L205" s="152"/>
    </row>
    <row r="206">
      <c r="A206" s="233">
        <v>45169.0</v>
      </c>
      <c r="B206" s="152" t="s">
        <v>30</v>
      </c>
      <c r="C206" s="153" t="s">
        <v>1</v>
      </c>
      <c r="D206" s="234" t="s">
        <v>168</v>
      </c>
      <c r="E206" s="233">
        <v>45170.0</v>
      </c>
      <c r="F206" s="235">
        <v>0.0</v>
      </c>
      <c r="G206" s="235">
        <v>0.0</v>
      </c>
      <c r="H206" s="235">
        <v>0.0</v>
      </c>
      <c r="I206" s="236">
        <v>0.0</v>
      </c>
      <c r="J206" s="235">
        <v>0.0</v>
      </c>
      <c r="K206" s="235">
        <v>0.0</v>
      </c>
      <c r="L206" s="152" t="s">
        <v>25</v>
      </c>
    </row>
    <row r="207">
      <c r="A207" s="233">
        <v>45169.0</v>
      </c>
      <c r="B207" s="152" t="s">
        <v>55</v>
      </c>
      <c r="C207" s="152" t="s">
        <v>145</v>
      </c>
      <c r="D207" s="234" t="s">
        <v>168</v>
      </c>
      <c r="E207" s="233">
        <v>45170.0</v>
      </c>
      <c r="F207" s="238">
        <v>0.16666666666666666</v>
      </c>
      <c r="G207" s="237">
        <v>0.4375</v>
      </c>
      <c r="H207" s="235">
        <v>6.5</v>
      </c>
      <c r="I207" s="235">
        <v>0.0</v>
      </c>
      <c r="J207" s="235">
        <v>4.5</v>
      </c>
      <c r="K207" s="235">
        <v>2.0</v>
      </c>
      <c r="L207" s="152"/>
    </row>
    <row r="208">
      <c r="A208" s="233">
        <v>45169.0</v>
      </c>
      <c r="B208" s="153" t="s">
        <v>69</v>
      </c>
      <c r="C208" s="153" t="s">
        <v>51</v>
      </c>
      <c r="D208" s="234" t="s">
        <v>168</v>
      </c>
      <c r="E208" s="233">
        <v>45170.0</v>
      </c>
      <c r="F208" s="235">
        <v>0.0</v>
      </c>
      <c r="G208" s="235">
        <v>0.0</v>
      </c>
      <c r="H208" s="235">
        <v>0.0</v>
      </c>
      <c r="I208" s="235">
        <v>0.0</v>
      </c>
      <c r="J208" s="235">
        <v>0.0</v>
      </c>
      <c r="K208" s="235">
        <v>0.0</v>
      </c>
      <c r="L208" s="152" t="s">
        <v>25</v>
      </c>
    </row>
    <row r="209">
      <c r="A209" s="233">
        <v>45169.0</v>
      </c>
      <c r="B209" s="155" t="s">
        <v>190</v>
      </c>
      <c r="C209" s="153" t="s">
        <v>51</v>
      </c>
      <c r="D209" s="234" t="s">
        <v>168</v>
      </c>
      <c r="E209" s="233">
        <v>45170.0</v>
      </c>
      <c r="F209" s="238">
        <v>0.20833333333333334</v>
      </c>
      <c r="G209" s="237">
        <v>0.5416666666666666</v>
      </c>
      <c r="H209" s="235">
        <v>8.0</v>
      </c>
      <c r="I209" s="236">
        <v>0.0</v>
      </c>
      <c r="J209" s="235">
        <v>7.0</v>
      </c>
      <c r="K209" s="236">
        <v>1.0</v>
      </c>
      <c r="L209" s="152"/>
    </row>
    <row r="210">
      <c r="A210" s="233">
        <v>45169.0</v>
      </c>
      <c r="B210" s="155" t="s">
        <v>82</v>
      </c>
      <c r="C210" s="152" t="s">
        <v>35</v>
      </c>
      <c r="D210" s="234" t="s">
        <v>168</v>
      </c>
      <c r="E210" s="233">
        <v>45170.0</v>
      </c>
      <c r="F210" s="238">
        <v>0.20833333333333334</v>
      </c>
      <c r="G210" s="238">
        <v>0.4583333333333333</v>
      </c>
      <c r="H210" s="236">
        <v>6.0</v>
      </c>
      <c r="I210" s="236">
        <v>0.0</v>
      </c>
      <c r="J210" s="236">
        <v>5.0</v>
      </c>
      <c r="K210" s="236">
        <v>1.0</v>
      </c>
      <c r="L210" s="68"/>
    </row>
    <row r="211">
      <c r="A211" s="233">
        <v>45169.0</v>
      </c>
      <c r="B211" s="153" t="s">
        <v>103</v>
      </c>
      <c r="C211" s="153" t="s">
        <v>31</v>
      </c>
      <c r="D211" s="234" t="s">
        <v>168</v>
      </c>
      <c r="E211" s="233">
        <v>45170.0</v>
      </c>
      <c r="F211" s="238">
        <v>0.20833333333333334</v>
      </c>
      <c r="G211" s="238">
        <v>0.5208333333333334</v>
      </c>
      <c r="H211" s="236">
        <v>7.5</v>
      </c>
      <c r="I211" s="236">
        <v>0.0</v>
      </c>
      <c r="J211" s="236">
        <v>6.5</v>
      </c>
      <c r="K211" s="236">
        <v>1.0</v>
      </c>
      <c r="L211" s="152"/>
    </row>
    <row r="212">
      <c r="A212" s="233">
        <v>45169.0</v>
      </c>
      <c r="B212" s="153" t="s">
        <v>97</v>
      </c>
      <c r="C212" s="153" t="s">
        <v>31</v>
      </c>
      <c r="D212" s="234" t="s">
        <v>168</v>
      </c>
      <c r="E212" s="233">
        <v>45170.0</v>
      </c>
      <c r="F212" s="237">
        <v>0.22916666666666666</v>
      </c>
      <c r="G212" s="237">
        <v>0.5416666666666666</v>
      </c>
      <c r="H212" s="235">
        <v>7.5</v>
      </c>
      <c r="I212" s="235">
        <v>0.0</v>
      </c>
      <c r="J212" s="235">
        <v>7.0</v>
      </c>
      <c r="K212" s="235">
        <v>0.5</v>
      </c>
    </row>
    <row r="213">
      <c r="A213" s="233">
        <v>45170.0</v>
      </c>
      <c r="B213" s="153" t="s">
        <v>88</v>
      </c>
      <c r="C213" s="153" t="s">
        <v>31</v>
      </c>
      <c r="D213" s="234" t="s">
        <v>168</v>
      </c>
      <c r="E213" s="233">
        <v>45170.0</v>
      </c>
      <c r="F213" s="235">
        <v>0.0</v>
      </c>
      <c r="G213" s="235">
        <v>0.0</v>
      </c>
      <c r="H213" s="235">
        <v>0.0</v>
      </c>
      <c r="I213" s="236">
        <v>0.0</v>
      </c>
      <c r="J213" s="236">
        <v>0.0</v>
      </c>
      <c r="K213" s="235">
        <v>0.0</v>
      </c>
      <c r="L213" s="152" t="s">
        <v>25</v>
      </c>
    </row>
    <row r="214">
      <c r="A214" s="233">
        <v>45170.0</v>
      </c>
      <c r="B214" s="152" t="s">
        <v>50</v>
      </c>
      <c r="C214" s="153" t="s">
        <v>31</v>
      </c>
      <c r="D214" s="234" t="s">
        <v>168</v>
      </c>
      <c r="E214" s="233">
        <v>45170.0</v>
      </c>
      <c r="F214" s="238">
        <v>0.9166666666666666</v>
      </c>
      <c r="G214" s="237">
        <v>0.25</v>
      </c>
      <c r="H214" s="235">
        <v>8.0</v>
      </c>
      <c r="I214" s="236">
        <v>0.0</v>
      </c>
      <c r="J214" s="236">
        <v>0.0</v>
      </c>
      <c r="K214" s="235">
        <v>8.0</v>
      </c>
      <c r="L214" s="152"/>
    </row>
    <row r="215">
      <c r="A215" s="233">
        <v>45170.0</v>
      </c>
      <c r="B215" s="152" t="s">
        <v>335</v>
      </c>
      <c r="C215" s="152" t="s">
        <v>51</v>
      </c>
      <c r="D215" s="234" t="s">
        <v>168</v>
      </c>
      <c r="E215" s="233">
        <v>45170.0</v>
      </c>
      <c r="F215" s="237">
        <v>0.96875</v>
      </c>
      <c r="G215" s="237">
        <v>0.20833333333333334</v>
      </c>
      <c r="H215" s="235">
        <v>5.75</v>
      </c>
      <c r="I215" s="236">
        <v>0.0</v>
      </c>
      <c r="J215" s="236">
        <v>0.0</v>
      </c>
      <c r="K215" s="235">
        <v>5.75</v>
      </c>
      <c r="L215" s="152" t="s">
        <v>324</v>
      </c>
    </row>
    <row r="216">
      <c r="A216" s="233">
        <v>45170.0</v>
      </c>
      <c r="B216" s="153" t="s">
        <v>139</v>
      </c>
      <c r="C216" s="153" t="s">
        <v>35</v>
      </c>
      <c r="D216" s="234" t="s">
        <v>168</v>
      </c>
      <c r="E216" s="233">
        <v>45170.0</v>
      </c>
      <c r="F216" s="238">
        <v>0.9583333333333334</v>
      </c>
      <c r="G216" s="237">
        <v>0.375</v>
      </c>
      <c r="H216" s="235">
        <v>10.0</v>
      </c>
      <c r="I216" s="235">
        <v>2.0</v>
      </c>
      <c r="J216" s="235">
        <v>1.0</v>
      </c>
      <c r="K216" s="235">
        <v>7.0</v>
      </c>
      <c r="L216" s="152" t="s">
        <v>411</v>
      </c>
    </row>
    <row r="217">
      <c r="A217" s="233">
        <v>45170.0</v>
      </c>
      <c r="B217" s="152" t="s">
        <v>32</v>
      </c>
      <c r="C217" s="153" t="s">
        <v>1</v>
      </c>
      <c r="D217" s="234" t="s">
        <v>168</v>
      </c>
      <c r="E217" s="233">
        <v>45170.0</v>
      </c>
      <c r="F217" s="237">
        <v>0.9375</v>
      </c>
      <c r="G217" s="237">
        <v>0.20833333333333334</v>
      </c>
      <c r="H217" s="235">
        <v>6.5</v>
      </c>
      <c r="I217" s="236">
        <v>0.0</v>
      </c>
      <c r="J217" s="236">
        <v>0.0</v>
      </c>
      <c r="K217" s="235">
        <v>6.5</v>
      </c>
      <c r="L217" s="152"/>
    </row>
    <row r="218">
      <c r="A218" s="233">
        <v>45170.0</v>
      </c>
      <c r="B218" s="152" t="s">
        <v>18</v>
      </c>
      <c r="C218" s="153" t="s">
        <v>1</v>
      </c>
      <c r="D218" s="234" t="s">
        <v>168</v>
      </c>
      <c r="E218" s="233">
        <v>45170.0</v>
      </c>
      <c r="F218" s="237">
        <v>0.9375</v>
      </c>
      <c r="G218" s="237">
        <v>0.20833333333333334</v>
      </c>
      <c r="H218" s="235">
        <v>6.5</v>
      </c>
      <c r="I218" s="236">
        <v>0.0</v>
      </c>
      <c r="J218" s="236">
        <v>0.0</v>
      </c>
      <c r="K218" s="235">
        <v>6.5</v>
      </c>
      <c r="L218" s="152"/>
    </row>
    <row r="219">
      <c r="A219" s="233">
        <v>45170.0</v>
      </c>
      <c r="B219" s="152" t="s">
        <v>52</v>
      </c>
      <c r="C219" s="153" t="s">
        <v>1</v>
      </c>
      <c r="D219" s="234" t="s">
        <v>168</v>
      </c>
      <c r="E219" s="233">
        <v>45171.0</v>
      </c>
      <c r="F219" s="235">
        <v>0.0</v>
      </c>
      <c r="G219" s="235">
        <v>0.0</v>
      </c>
      <c r="H219" s="235">
        <v>0.0</v>
      </c>
      <c r="I219" s="235">
        <v>0.0</v>
      </c>
      <c r="J219" s="235">
        <v>0.0</v>
      </c>
      <c r="K219" s="235">
        <v>0.0</v>
      </c>
      <c r="L219" s="152" t="s">
        <v>25</v>
      </c>
    </row>
    <row r="220">
      <c r="A220" s="233">
        <v>45170.0</v>
      </c>
      <c r="B220" s="152" t="s">
        <v>54</v>
      </c>
      <c r="C220" s="152" t="s">
        <v>23</v>
      </c>
      <c r="D220" s="234" t="s">
        <v>170</v>
      </c>
      <c r="E220" s="233">
        <v>45171.0</v>
      </c>
      <c r="F220" s="238">
        <v>0.020833333333333332</v>
      </c>
      <c r="G220" s="237">
        <v>0.16666666666666666</v>
      </c>
      <c r="H220" s="68">
        <v>3.5</v>
      </c>
      <c r="I220" s="68">
        <v>0.0</v>
      </c>
      <c r="J220" s="68">
        <v>0.0</v>
      </c>
      <c r="K220" s="68">
        <v>3.5</v>
      </c>
      <c r="L220" s="152" t="s">
        <v>25</v>
      </c>
    </row>
    <row r="221">
      <c r="A221" s="233">
        <v>45170.0</v>
      </c>
      <c r="B221" s="152" t="s">
        <v>54</v>
      </c>
      <c r="C221" s="152" t="s">
        <v>49</v>
      </c>
      <c r="D221" s="234" t="s">
        <v>170</v>
      </c>
      <c r="E221" s="233">
        <v>45171.0</v>
      </c>
      <c r="F221" s="238">
        <v>0.16666666666666666</v>
      </c>
      <c r="G221" s="237">
        <v>0.3333333333333333</v>
      </c>
      <c r="H221" s="235">
        <v>4.0</v>
      </c>
      <c r="I221" s="236">
        <v>0.0</v>
      </c>
      <c r="J221" s="235">
        <v>2.0</v>
      </c>
      <c r="K221" s="235">
        <v>2.0</v>
      </c>
      <c r="L221" s="152"/>
    </row>
    <row r="222">
      <c r="A222" s="233">
        <v>45170.0</v>
      </c>
      <c r="B222" s="153" t="s">
        <v>123</v>
      </c>
      <c r="C222" s="153" t="s">
        <v>23</v>
      </c>
      <c r="D222" s="234" t="s">
        <v>170</v>
      </c>
      <c r="E222" s="233">
        <v>45171.0</v>
      </c>
      <c r="F222" s="237">
        <v>0.16666666666666666</v>
      </c>
      <c r="G222" s="238">
        <v>0.4583333333333333</v>
      </c>
      <c r="H222" s="235">
        <v>7.0</v>
      </c>
      <c r="I222" s="236">
        <v>0.0</v>
      </c>
      <c r="J222" s="236">
        <v>5.0</v>
      </c>
      <c r="K222" s="235">
        <v>2.0</v>
      </c>
    </row>
    <row r="223">
      <c r="A223" s="233">
        <v>45170.0</v>
      </c>
      <c r="B223" s="153" t="s">
        <v>45</v>
      </c>
      <c r="C223" s="153" t="s">
        <v>1</v>
      </c>
      <c r="D223" s="234" t="s">
        <v>170</v>
      </c>
      <c r="E223" s="233">
        <v>45171.0</v>
      </c>
      <c r="F223" s="238">
        <v>0.20833333333333334</v>
      </c>
      <c r="G223" s="237">
        <v>0.5625</v>
      </c>
      <c r="H223" s="235">
        <v>8.5</v>
      </c>
      <c r="I223" s="235">
        <v>0.5</v>
      </c>
      <c r="J223" s="235">
        <v>7.0</v>
      </c>
      <c r="K223" s="236">
        <v>1.0</v>
      </c>
      <c r="L223" s="68" t="s">
        <v>192</v>
      </c>
    </row>
    <row r="224">
      <c r="A224" s="233">
        <v>45170.0</v>
      </c>
      <c r="B224" s="152" t="s">
        <v>30</v>
      </c>
      <c r="C224" s="153" t="s">
        <v>1</v>
      </c>
      <c r="D224" s="234" t="s">
        <v>170</v>
      </c>
      <c r="E224" s="233">
        <v>45171.0</v>
      </c>
      <c r="F224" s="238">
        <v>0.20833333333333334</v>
      </c>
      <c r="G224" s="237">
        <v>0.5625</v>
      </c>
      <c r="H224" s="235">
        <v>8.5</v>
      </c>
      <c r="I224" s="235">
        <v>0.5</v>
      </c>
      <c r="J224" s="235">
        <v>7.0</v>
      </c>
      <c r="K224" s="236">
        <v>1.0</v>
      </c>
      <c r="L224" s="68" t="s">
        <v>192</v>
      </c>
    </row>
    <row r="225">
      <c r="A225" s="233">
        <v>45170.0</v>
      </c>
      <c r="B225" s="152" t="s">
        <v>55</v>
      </c>
      <c r="C225" s="152" t="s">
        <v>145</v>
      </c>
      <c r="D225" s="234" t="s">
        <v>170</v>
      </c>
      <c r="E225" s="233">
        <v>45171.0</v>
      </c>
      <c r="F225" s="238">
        <v>0.16666666666666666</v>
      </c>
      <c r="G225" s="238">
        <v>0.4583333333333333</v>
      </c>
      <c r="H225" s="235">
        <v>7.0</v>
      </c>
      <c r="I225" s="235">
        <v>0.0</v>
      </c>
      <c r="J225" s="235">
        <v>5.0</v>
      </c>
      <c r="K225" s="235">
        <v>2.0</v>
      </c>
      <c r="L225" s="68"/>
    </row>
    <row r="226">
      <c r="A226" s="233">
        <v>45170.0</v>
      </c>
      <c r="B226" s="153" t="s">
        <v>69</v>
      </c>
      <c r="C226" s="153" t="s">
        <v>51</v>
      </c>
      <c r="D226" s="234" t="s">
        <v>170</v>
      </c>
      <c r="E226" s="233">
        <v>45171.0</v>
      </c>
      <c r="F226" s="237">
        <v>0.125</v>
      </c>
      <c r="G226" s="238">
        <v>0.5</v>
      </c>
      <c r="H226" s="235">
        <v>9.0</v>
      </c>
      <c r="I226" s="235">
        <v>1.0</v>
      </c>
      <c r="J226" s="235">
        <v>5.0</v>
      </c>
      <c r="K226" s="235">
        <v>3.0</v>
      </c>
      <c r="L226" s="68" t="s">
        <v>191</v>
      </c>
    </row>
    <row r="227">
      <c r="A227" s="233">
        <v>45170.0</v>
      </c>
      <c r="B227" s="155" t="s">
        <v>190</v>
      </c>
      <c r="C227" s="153" t="s">
        <v>51</v>
      </c>
      <c r="D227" s="234" t="s">
        <v>170</v>
      </c>
      <c r="E227" s="233">
        <v>45171.0</v>
      </c>
      <c r="F227" s="238">
        <v>0.20833333333333334</v>
      </c>
      <c r="G227" s="238">
        <v>0.5208333333333334</v>
      </c>
      <c r="H227" s="236">
        <v>7.5</v>
      </c>
      <c r="I227" s="236">
        <v>0.0</v>
      </c>
      <c r="J227" s="236">
        <v>6.5</v>
      </c>
      <c r="K227" s="236">
        <v>1.0</v>
      </c>
      <c r="L227" s="68"/>
    </row>
    <row r="228">
      <c r="A228" s="233">
        <v>45170.0</v>
      </c>
      <c r="B228" s="155" t="s">
        <v>82</v>
      </c>
      <c r="C228" s="152" t="s">
        <v>35</v>
      </c>
      <c r="D228" s="234" t="s">
        <v>170</v>
      </c>
      <c r="E228" s="233">
        <v>45171.0</v>
      </c>
      <c r="F228" s="237">
        <v>0.16666666666666666</v>
      </c>
      <c r="G228" s="238">
        <v>0.4583333333333333</v>
      </c>
      <c r="H228" s="235">
        <v>7.0</v>
      </c>
      <c r="I228" s="236">
        <v>0.0</v>
      </c>
      <c r="J228" s="236">
        <v>5.0</v>
      </c>
      <c r="K228" s="235">
        <v>2.0</v>
      </c>
    </row>
    <row r="229">
      <c r="A229" s="233">
        <v>45170.0</v>
      </c>
      <c r="B229" s="153" t="s">
        <v>103</v>
      </c>
      <c r="C229" s="153" t="s">
        <v>31</v>
      </c>
      <c r="D229" s="234" t="s">
        <v>170</v>
      </c>
      <c r="E229" s="233">
        <v>45171.0</v>
      </c>
      <c r="F229" s="237">
        <v>0.22916666666666666</v>
      </c>
      <c r="G229" s="237">
        <v>0.5625</v>
      </c>
      <c r="H229" s="235">
        <v>8.0</v>
      </c>
      <c r="I229" s="235">
        <v>0.0</v>
      </c>
      <c r="J229" s="235">
        <v>7.5</v>
      </c>
      <c r="K229" s="235">
        <v>0.5</v>
      </c>
    </row>
    <row r="230">
      <c r="A230" s="233">
        <v>45170.0</v>
      </c>
      <c r="B230" s="153" t="s">
        <v>97</v>
      </c>
      <c r="C230" s="153" t="s">
        <v>31</v>
      </c>
      <c r="D230" s="234" t="s">
        <v>170</v>
      </c>
      <c r="E230" s="233">
        <v>45171.0</v>
      </c>
      <c r="F230" s="237">
        <v>0.25</v>
      </c>
      <c r="G230" s="237">
        <v>0.5833333333333334</v>
      </c>
      <c r="H230" s="235">
        <v>8.0</v>
      </c>
      <c r="I230" s="235">
        <v>0.0</v>
      </c>
      <c r="J230" s="235">
        <v>8.0</v>
      </c>
      <c r="K230" s="235">
        <v>0.0</v>
      </c>
    </row>
    <row r="231">
      <c r="A231" s="233">
        <v>45171.0</v>
      </c>
      <c r="B231" s="153" t="s">
        <v>88</v>
      </c>
      <c r="C231" s="153" t="s">
        <v>31</v>
      </c>
      <c r="D231" s="234" t="s">
        <v>170</v>
      </c>
      <c r="E231" s="233">
        <v>45171.0</v>
      </c>
      <c r="F231" s="237">
        <v>0.9270833333333334</v>
      </c>
      <c r="G231" s="237">
        <v>0.25</v>
      </c>
      <c r="H231" s="235">
        <v>7.75</v>
      </c>
      <c r="I231" s="236">
        <v>0.0</v>
      </c>
      <c r="J231" s="236">
        <v>0.0</v>
      </c>
      <c r="K231" s="235">
        <v>7.75</v>
      </c>
      <c r="L231" s="68" t="s">
        <v>324</v>
      </c>
    </row>
    <row r="232">
      <c r="A232" s="233">
        <v>45171.0</v>
      </c>
      <c r="B232" s="152" t="s">
        <v>50</v>
      </c>
      <c r="C232" s="153" t="s">
        <v>31</v>
      </c>
      <c r="D232" s="234" t="s">
        <v>170</v>
      </c>
      <c r="E232" s="233">
        <v>45171.0</v>
      </c>
      <c r="F232" s="235">
        <v>0.0</v>
      </c>
      <c r="G232" s="235">
        <v>0.0</v>
      </c>
      <c r="H232" s="235">
        <v>0.0</v>
      </c>
      <c r="I232" s="235">
        <v>0.0</v>
      </c>
      <c r="J232" s="235">
        <v>0.0</v>
      </c>
      <c r="K232" s="235">
        <v>0.0</v>
      </c>
      <c r="L232" s="68" t="s">
        <v>25</v>
      </c>
    </row>
    <row r="233">
      <c r="A233" s="233">
        <v>45171.0</v>
      </c>
      <c r="B233" s="152" t="s">
        <v>335</v>
      </c>
      <c r="C233" s="152" t="s">
        <v>51</v>
      </c>
      <c r="D233" s="234" t="s">
        <v>170</v>
      </c>
      <c r="E233" s="233">
        <v>45171.0</v>
      </c>
      <c r="F233" s="238">
        <v>0.9583333333333334</v>
      </c>
      <c r="G233" s="237">
        <v>0.20833333333333334</v>
      </c>
      <c r="H233" s="235">
        <v>6.0</v>
      </c>
      <c r="I233" s="236">
        <v>0.0</v>
      </c>
      <c r="J233" s="236">
        <v>0.0</v>
      </c>
      <c r="K233" s="235">
        <v>6.0</v>
      </c>
      <c r="L233" s="152"/>
    </row>
    <row r="234">
      <c r="A234" s="233">
        <v>45171.0</v>
      </c>
      <c r="B234" s="153" t="s">
        <v>139</v>
      </c>
      <c r="C234" s="153" t="s">
        <v>35</v>
      </c>
      <c r="D234" s="234" t="s">
        <v>170</v>
      </c>
      <c r="E234" s="233">
        <v>45171.0</v>
      </c>
      <c r="F234" s="238">
        <v>0.9583333333333334</v>
      </c>
      <c r="G234" s="237">
        <v>0.4583333333333333</v>
      </c>
      <c r="H234" s="235">
        <v>12.0</v>
      </c>
      <c r="I234" s="235">
        <v>4.0</v>
      </c>
      <c r="J234" s="235">
        <v>1.0</v>
      </c>
      <c r="K234" s="235">
        <v>7.0</v>
      </c>
      <c r="L234" s="152" t="s">
        <v>261</v>
      </c>
    </row>
    <row r="235">
      <c r="A235" s="233">
        <v>45171.0</v>
      </c>
      <c r="B235" s="152" t="s">
        <v>32</v>
      </c>
      <c r="C235" s="153" t="s">
        <v>1</v>
      </c>
      <c r="D235" s="234" t="s">
        <v>170</v>
      </c>
      <c r="E235" s="233">
        <v>45171.0</v>
      </c>
      <c r="F235" s="237">
        <v>0.9375</v>
      </c>
      <c r="G235" s="237">
        <v>0.375</v>
      </c>
      <c r="H235" s="235">
        <v>10.5</v>
      </c>
      <c r="I235" s="235">
        <v>2.5</v>
      </c>
      <c r="J235" s="235">
        <v>0.5</v>
      </c>
      <c r="K235" s="235">
        <v>7.5</v>
      </c>
      <c r="L235" s="152" t="s">
        <v>304</v>
      </c>
    </row>
    <row r="236">
      <c r="A236" s="233">
        <v>45171.0</v>
      </c>
      <c r="B236" s="152" t="s">
        <v>18</v>
      </c>
      <c r="C236" s="153" t="s">
        <v>1</v>
      </c>
      <c r="D236" s="234" t="s">
        <v>170</v>
      </c>
      <c r="E236" s="233">
        <v>45171.0</v>
      </c>
      <c r="F236" s="237">
        <v>0.9375</v>
      </c>
      <c r="G236" s="237">
        <v>0.20833333333333334</v>
      </c>
      <c r="H236" s="235">
        <v>6.5</v>
      </c>
      <c r="I236" s="236">
        <v>0.0</v>
      </c>
      <c r="J236" s="236">
        <v>0.0</v>
      </c>
      <c r="K236" s="235">
        <v>6.5</v>
      </c>
      <c r="L236" s="153"/>
    </row>
    <row r="237">
      <c r="A237" s="233">
        <v>45171.0</v>
      </c>
      <c r="B237" s="152" t="s">
        <v>54</v>
      </c>
      <c r="C237" s="152" t="s">
        <v>23</v>
      </c>
      <c r="D237" s="234" t="s">
        <v>172</v>
      </c>
      <c r="E237" s="233">
        <v>45172.0</v>
      </c>
      <c r="F237" s="238">
        <v>0.020833333333333332</v>
      </c>
      <c r="G237" s="237">
        <v>0.16666666666666666</v>
      </c>
      <c r="H237" s="68">
        <v>3.5</v>
      </c>
      <c r="I237" s="68">
        <v>0.0</v>
      </c>
      <c r="J237" s="68">
        <v>0.0</v>
      </c>
      <c r="K237" s="68">
        <v>3.5</v>
      </c>
      <c r="L237" s="152"/>
    </row>
    <row r="238">
      <c r="A238" s="233">
        <v>45171.0</v>
      </c>
      <c r="B238" s="152" t="s">
        <v>54</v>
      </c>
      <c r="C238" s="152" t="s">
        <v>49</v>
      </c>
      <c r="D238" s="234" t="s">
        <v>172</v>
      </c>
      <c r="E238" s="233">
        <v>45172.0</v>
      </c>
      <c r="F238" s="238">
        <v>0.16666666666666666</v>
      </c>
      <c r="G238" s="237">
        <v>0.375</v>
      </c>
      <c r="H238" s="235">
        <v>5.0</v>
      </c>
      <c r="I238" s="236">
        <v>0.0</v>
      </c>
      <c r="J238" s="235">
        <v>3.0</v>
      </c>
      <c r="K238" s="235">
        <v>2.0</v>
      </c>
      <c r="L238" s="68" t="s">
        <v>192</v>
      </c>
    </row>
    <row r="239">
      <c r="A239" s="233">
        <v>45171.0</v>
      </c>
      <c r="B239" s="152" t="s">
        <v>54</v>
      </c>
      <c r="C239" s="152" t="s">
        <v>1</v>
      </c>
      <c r="D239" s="234" t="s">
        <v>172</v>
      </c>
      <c r="E239" s="233">
        <v>45172.0</v>
      </c>
      <c r="F239" s="237">
        <v>0.375</v>
      </c>
      <c r="G239" s="238">
        <v>0.4583333333333333</v>
      </c>
      <c r="H239" s="235">
        <v>2.0</v>
      </c>
      <c r="I239" s="235">
        <v>2.0</v>
      </c>
      <c r="J239" s="235">
        <v>0.0</v>
      </c>
      <c r="K239" s="235">
        <v>0.0</v>
      </c>
      <c r="L239" s="68" t="s">
        <v>411</v>
      </c>
    </row>
    <row r="240">
      <c r="A240" s="233">
        <v>45171.0</v>
      </c>
      <c r="B240" s="153" t="s">
        <v>123</v>
      </c>
      <c r="C240" s="153" t="s">
        <v>23</v>
      </c>
      <c r="D240" s="234" t="s">
        <v>172</v>
      </c>
      <c r="E240" s="233">
        <v>45172.0</v>
      </c>
      <c r="F240" s="237">
        <v>0.16666666666666666</v>
      </c>
      <c r="G240" s="238">
        <v>0.4583333333333333</v>
      </c>
      <c r="H240" s="235">
        <v>7.0</v>
      </c>
      <c r="I240" s="236">
        <v>0.0</v>
      </c>
      <c r="J240" s="236">
        <v>5.0</v>
      </c>
      <c r="K240" s="235">
        <v>2.0</v>
      </c>
    </row>
    <row r="241">
      <c r="A241" s="233">
        <v>45171.0</v>
      </c>
      <c r="B241" s="152" t="s">
        <v>52</v>
      </c>
      <c r="C241" s="152" t="s">
        <v>145</v>
      </c>
      <c r="D241" s="234" t="s">
        <v>172</v>
      </c>
      <c r="E241" s="233">
        <v>45172.0</v>
      </c>
      <c r="F241" s="237">
        <v>0.16666666666666666</v>
      </c>
      <c r="G241" s="238">
        <v>0.4583333333333333</v>
      </c>
      <c r="H241" s="235">
        <v>7.0</v>
      </c>
      <c r="I241" s="236">
        <v>0.0</v>
      </c>
      <c r="J241" s="236">
        <v>5.0</v>
      </c>
      <c r="K241" s="235">
        <v>2.0</v>
      </c>
      <c r="L241" s="68"/>
    </row>
    <row r="242">
      <c r="A242" s="233">
        <v>45171.0</v>
      </c>
      <c r="B242" s="152" t="s">
        <v>52</v>
      </c>
      <c r="C242" s="152" t="s">
        <v>1</v>
      </c>
      <c r="D242" s="234" t="s">
        <v>172</v>
      </c>
      <c r="E242" s="233">
        <v>45172.0</v>
      </c>
      <c r="F242" s="238">
        <v>0.4583333333333333</v>
      </c>
      <c r="G242" s="237">
        <v>0.5625</v>
      </c>
      <c r="H242" s="235">
        <v>2.5</v>
      </c>
      <c r="I242" s="235">
        <v>1.5</v>
      </c>
      <c r="J242" s="235">
        <v>1.0</v>
      </c>
      <c r="K242" s="235">
        <v>0.0</v>
      </c>
      <c r="L242" s="68" t="s">
        <v>336</v>
      </c>
    </row>
    <row r="243">
      <c r="A243" s="233">
        <v>45171.0</v>
      </c>
      <c r="B243" s="152" t="s">
        <v>55</v>
      </c>
      <c r="C243" s="152" t="s">
        <v>145</v>
      </c>
      <c r="D243" s="234" t="s">
        <v>172</v>
      </c>
      <c r="E243" s="233">
        <v>45172.0</v>
      </c>
      <c r="F243" s="235">
        <v>0.0</v>
      </c>
      <c r="G243" s="235">
        <v>0.0</v>
      </c>
      <c r="H243" s="235">
        <v>0.0</v>
      </c>
      <c r="I243" s="236">
        <v>0.0</v>
      </c>
      <c r="J243" s="235">
        <v>0.0</v>
      </c>
      <c r="K243" s="235">
        <v>0.0</v>
      </c>
      <c r="L243" s="68" t="s">
        <v>25</v>
      </c>
    </row>
    <row r="244">
      <c r="A244" s="233">
        <v>45171.0</v>
      </c>
      <c r="B244" s="153" t="s">
        <v>45</v>
      </c>
      <c r="C244" s="153" t="s">
        <v>1</v>
      </c>
      <c r="D244" s="234" t="s">
        <v>172</v>
      </c>
      <c r="E244" s="233">
        <v>45172.0</v>
      </c>
      <c r="F244" s="235">
        <v>0.0</v>
      </c>
      <c r="G244" s="235">
        <v>0.0</v>
      </c>
      <c r="H244" s="235">
        <v>0.0</v>
      </c>
      <c r="I244" s="235">
        <v>0.0</v>
      </c>
      <c r="J244" s="235">
        <v>0.0</v>
      </c>
      <c r="K244" s="235">
        <v>0.0</v>
      </c>
      <c r="L244" s="68" t="s">
        <v>63</v>
      </c>
    </row>
    <row r="245">
      <c r="A245" s="233">
        <v>45171.0</v>
      </c>
      <c r="B245" s="152" t="s">
        <v>30</v>
      </c>
      <c r="C245" s="153" t="s">
        <v>1</v>
      </c>
      <c r="D245" s="234" t="s">
        <v>172</v>
      </c>
      <c r="E245" s="233">
        <v>45172.0</v>
      </c>
      <c r="F245" s="238">
        <v>0.20833333333333334</v>
      </c>
      <c r="G245" s="237">
        <v>0.5625</v>
      </c>
      <c r="H245" s="235">
        <v>8.5</v>
      </c>
      <c r="I245" s="235">
        <v>0.5</v>
      </c>
      <c r="J245" s="235">
        <v>7.0</v>
      </c>
      <c r="K245" s="236">
        <v>1.0</v>
      </c>
      <c r="L245" s="68" t="s">
        <v>192</v>
      </c>
    </row>
    <row r="246">
      <c r="A246" s="233">
        <v>45171.0</v>
      </c>
      <c r="B246" s="153" t="s">
        <v>69</v>
      </c>
      <c r="C246" s="153" t="s">
        <v>51</v>
      </c>
      <c r="D246" s="234" t="s">
        <v>172</v>
      </c>
      <c r="E246" s="233">
        <v>45172.0</v>
      </c>
      <c r="F246" s="237">
        <v>0.125</v>
      </c>
      <c r="G246" s="238">
        <v>0.5</v>
      </c>
      <c r="H246" s="235">
        <v>9.0</v>
      </c>
      <c r="I246" s="235">
        <v>1.0</v>
      </c>
      <c r="J246" s="235">
        <v>5.0</v>
      </c>
      <c r="K246" s="235">
        <v>3.0</v>
      </c>
      <c r="L246" s="68" t="s">
        <v>191</v>
      </c>
    </row>
    <row r="247">
      <c r="A247" s="233">
        <v>45171.0</v>
      </c>
      <c r="B247" s="155" t="s">
        <v>190</v>
      </c>
      <c r="C247" s="153" t="s">
        <v>51</v>
      </c>
      <c r="D247" s="234" t="s">
        <v>172</v>
      </c>
      <c r="E247" s="233">
        <v>45172.0</v>
      </c>
      <c r="F247" s="238">
        <v>0.20833333333333334</v>
      </c>
      <c r="G247" s="238">
        <v>0.5208333333333334</v>
      </c>
      <c r="H247" s="236">
        <v>7.5</v>
      </c>
      <c r="I247" s="236">
        <v>0.0</v>
      </c>
      <c r="J247" s="236">
        <v>6.5</v>
      </c>
      <c r="K247" s="236">
        <v>1.0</v>
      </c>
    </row>
    <row r="248" ht="15.0" customHeight="1">
      <c r="A248" s="233">
        <v>45171.0</v>
      </c>
      <c r="B248" s="155" t="s">
        <v>82</v>
      </c>
      <c r="C248" s="152" t="s">
        <v>35</v>
      </c>
      <c r="D248" s="234" t="s">
        <v>170</v>
      </c>
      <c r="E248" s="233">
        <v>45172.0</v>
      </c>
      <c r="F248" s="235">
        <v>0.0</v>
      </c>
      <c r="G248" s="235">
        <v>0.0</v>
      </c>
      <c r="H248" s="235">
        <v>0.0</v>
      </c>
      <c r="I248" s="236">
        <v>0.0</v>
      </c>
      <c r="J248" s="235">
        <v>0.0</v>
      </c>
      <c r="K248" s="235">
        <v>0.0</v>
      </c>
      <c r="L248" s="68" t="s">
        <v>25</v>
      </c>
    </row>
    <row r="249" ht="15.0" customHeight="1">
      <c r="A249" s="233">
        <v>45171.0</v>
      </c>
      <c r="B249" s="153" t="s">
        <v>103</v>
      </c>
      <c r="C249" s="153" t="s">
        <v>31</v>
      </c>
      <c r="D249" s="234" t="s">
        <v>172</v>
      </c>
      <c r="E249" s="233">
        <v>45172.0</v>
      </c>
      <c r="F249" s="237">
        <v>0.22916666666666666</v>
      </c>
      <c r="G249" s="237">
        <v>0.5625</v>
      </c>
      <c r="H249" s="235">
        <v>8.0</v>
      </c>
      <c r="I249" s="235">
        <v>0.0</v>
      </c>
      <c r="J249" s="235">
        <v>7.5</v>
      </c>
      <c r="K249" s="235">
        <v>0.5</v>
      </c>
    </row>
    <row r="250">
      <c r="A250" s="233">
        <v>45171.0</v>
      </c>
      <c r="B250" s="153" t="s">
        <v>97</v>
      </c>
      <c r="C250" s="153" t="s">
        <v>31</v>
      </c>
      <c r="D250" s="234" t="s">
        <v>172</v>
      </c>
      <c r="E250" s="233">
        <v>45172.0</v>
      </c>
      <c r="F250" s="237">
        <v>0.25</v>
      </c>
      <c r="G250" s="237">
        <v>0.5833333333333334</v>
      </c>
      <c r="H250" s="235">
        <v>8.0</v>
      </c>
      <c r="I250" s="235">
        <v>0.0</v>
      </c>
      <c r="J250" s="235">
        <v>8.0</v>
      </c>
      <c r="K250" s="235">
        <v>0.0</v>
      </c>
      <c r="L250" s="152"/>
    </row>
    <row r="251">
      <c r="A251" s="233">
        <v>45172.0</v>
      </c>
      <c r="B251" s="152" t="s">
        <v>52</v>
      </c>
      <c r="C251" s="153" t="s">
        <v>31</v>
      </c>
      <c r="D251" s="234" t="s">
        <v>172</v>
      </c>
      <c r="E251" s="233">
        <v>45172.0</v>
      </c>
      <c r="F251" s="238">
        <v>0.9166666666666666</v>
      </c>
      <c r="G251" s="237">
        <v>0.20833333333333334</v>
      </c>
      <c r="H251" s="235">
        <v>7.0</v>
      </c>
      <c r="I251" s="235">
        <v>0.0</v>
      </c>
      <c r="J251" s="235">
        <v>0.0</v>
      </c>
      <c r="K251" s="235">
        <v>7.0</v>
      </c>
    </row>
    <row r="252">
      <c r="A252" s="233">
        <v>45172.0</v>
      </c>
      <c r="B252" s="153" t="s">
        <v>335</v>
      </c>
      <c r="C252" s="153" t="s">
        <v>51</v>
      </c>
      <c r="D252" s="234" t="s">
        <v>172</v>
      </c>
      <c r="E252" s="233">
        <v>45172.0</v>
      </c>
      <c r="F252" s="235">
        <v>0.0</v>
      </c>
      <c r="G252" s="235">
        <v>0.0</v>
      </c>
      <c r="H252" s="235">
        <v>0.0</v>
      </c>
      <c r="I252" s="235">
        <v>0.0</v>
      </c>
      <c r="J252" s="235">
        <v>0.0</v>
      </c>
      <c r="K252" s="235">
        <v>0.0</v>
      </c>
      <c r="L252" s="152" t="s">
        <v>166</v>
      </c>
    </row>
    <row r="253">
      <c r="A253" s="233">
        <v>45172.0</v>
      </c>
      <c r="B253" s="152" t="s">
        <v>54</v>
      </c>
      <c r="C253" s="153" t="s">
        <v>51</v>
      </c>
      <c r="D253" s="234" t="s">
        <v>172</v>
      </c>
      <c r="E253" s="233">
        <v>45172.0</v>
      </c>
      <c r="F253" s="238">
        <v>0.9583333333333334</v>
      </c>
      <c r="G253" s="237">
        <v>0.20833333333333334</v>
      </c>
      <c r="H253" s="235">
        <v>6.0</v>
      </c>
      <c r="I253" s="236">
        <v>0.0</v>
      </c>
      <c r="J253" s="236">
        <v>0.0</v>
      </c>
      <c r="K253" s="235">
        <v>6.0</v>
      </c>
      <c r="L253" s="152"/>
    </row>
    <row r="254">
      <c r="A254" s="233">
        <v>45172.0</v>
      </c>
      <c r="B254" s="152" t="s">
        <v>82</v>
      </c>
      <c r="C254" s="153" t="s">
        <v>35</v>
      </c>
      <c r="D254" s="234" t="s">
        <v>172</v>
      </c>
      <c r="E254" s="233">
        <v>45172.0</v>
      </c>
      <c r="F254" s="238">
        <v>0.9583333333333334</v>
      </c>
      <c r="G254" s="237">
        <v>0.4583333333333333</v>
      </c>
      <c r="H254" s="235">
        <v>12.0</v>
      </c>
      <c r="I254" s="235">
        <v>4.0</v>
      </c>
      <c r="J254" s="235">
        <v>1.0</v>
      </c>
      <c r="K254" s="235">
        <v>7.0</v>
      </c>
      <c r="L254" s="152" t="s">
        <v>261</v>
      </c>
    </row>
    <row r="255">
      <c r="A255" s="233">
        <v>45172.0</v>
      </c>
      <c r="B255" s="153" t="s">
        <v>139</v>
      </c>
      <c r="C255" s="153" t="s">
        <v>35</v>
      </c>
      <c r="D255" s="234" t="s">
        <v>172</v>
      </c>
      <c r="E255" s="233">
        <v>45172.0</v>
      </c>
      <c r="F255" s="235">
        <v>0.0</v>
      </c>
      <c r="G255" s="235">
        <v>0.0</v>
      </c>
      <c r="H255" s="235">
        <v>0.0</v>
      </c>
      <c r="I255" s="236">
        <v>0.0</v>
      </c>
      <c r="J255" s="236">
        <v>0.0</v>
      </c>
      <c r="K255" s="235">
        <v>0.0</v>
      </c>
      <c r="L255" s="152"/>
    </row>
    <row r="256">
      <c r="A256" s="233">
        <v>45172.0</v>
      </c>
      <c r="B256" s="152" t="s">
        <v>18</v>
      </c>
      <c r="C256" s="152" t="s">
        <v>1</v>
      </c>
      <c r="D256" s="234" t="s">
        <v>172</v>
      </c>
      <c r="E256" s="233">
        <v>45173.0</v>
      </c>
      <c r="F256" s="237">
        <v>0.4791666666666667</v>
      </c>
      <c r="G256" s="237">
        <v>0.1875</v>
      </c>
      <c r="H256" s="68">
        <v>5.0</v>
      </c>
      <c r="I256" s="68">
        <v>0.0</v>
      </c>
      <c r="J256" s="68">
        <v>0.0</v>
      </c>
      <c r="K256" s="68">
        <v>5.0</v>
      </c>
    </row>
    <row r="257">
      <c r="A257" s="233"/>
      <c r="B257" s="152"/>
      <c r="C257" s="153"/>
      <c r="D257" s="234"/>
      <c r="E257" s="233"/>
      <c r="F257" s="237"/>
      <c r="G257" s="237"/>
      <c r="H257" s="68"/>
      <c r="I257" s="68"/>
      <c r="J257" s="68"/>
      <c r="K257" s="68"/>
      <c r="L257" s="68"/>
    </row>
    <row r="258">
      <c r="A258" s="233"/>
      <c r="B258" s="152"/>
      <c r="C258" s="152"/>
      <c r="D258" s="234"/>
      <c r="E258" s="233"/>
      <c r="F258" s="238"/>
      <c r="G258" s="237"/>
      <c r="H258" s="68"/>
      <c r="I258" s="68"/>
      <c r="J258" s="68"/>
      <c r="K258" s="68"/>
      <c r="L258" s="68"/>
    </row>
    <row r="259">
      <c r="A259" s="233"/>
      <c r="B259" s="152"/>
      <c r="C259" s="152"/>
      <c r="D259" s="234"/>
      <c r="E259" s="233"/>
      <c r="F259" s="238"/>
      <c r="G259" s="237"/>
      <c r="H259" s="235"/>
      <c r="I259" s="236"/>
      <c r="J259" s="235"/>
      <c r="K259" s="235"/>
      <c r="L259" s="68"/>
    </row>
    <row r="260">
      <c r="A260" s="233"/>
      <c r="B260" s="152"/>
      <c r="C260" s="152"/>
      <c r="D260" s="234"/>
      <c r="E260" s="233"/>
      <c r="F260" s="237"/>
      <c r="G260" s="238"/>
      <c r="H260" s="235"/>
      <c r="I260" s="235"/>
      <c r="J260" s="235"/>
      <c r="K260" s="235"/>
      <c r="L260" s="68"/>
    </row>
    <row r="261">
      <c r="A261" s="233"/>
      <c r="B261" s="153"/>
      <c r="C261" s="153"/>
      <c r="D261" s="234"/>
      <c r="E261" s="233"/>
      <c r="F261" s="237"/>
      <c r="G261" s="238"/>
      <c r="H261" s="235"/>
      <c r="I261" s="236"/>
      <c r="J261" s="236"/>
      <c r="K261" s="235"/>
      <c r="L261" s="68"/>
    </row>
    <row r="262">
      <c r="A262" s="233"/>
      <c r="B262" s="153"/>
      <c r="C262" s="153"/>
      <c r="D262" s="234"/>
      <c r="E262" s="233"/>
      <c r="F262" s="235"/>
      <c r="G262" s="235"/>
      <c r="H262" s="235"/>
      <c r="I262" s="236"/>
      <c r="J262" s="235"/>
      <c r="K262" s="235"/>
      <c r="L262" s="68"/>
    </row>
    <row r="263">
      <c r="A263" s="233"/>
      <c r="B263" s="152"/>
      <c r="C263" s="153"/>
      <c r="D263" s="234"/>
      <c r="E263" s="233"/>
      <c r="F263" s="238"/>
      <c r="G263" s="238"/>
      <c r="H263" s="236"/>
      <c r="I263" s="236"/>
      <c r="J263" s="236"/>
      <c r="K263" s="236"/>
      <c r="L263" s="68"/>
    </row>
    <row r="264">
      <c r="A264" s="233"/>
      <c r="B264" s="152"/>
      <c r="C264" s="152"/>
      <c r="D264" s="234"/>
      <c r="E264" s="233"/>
      <c r="F264" s="237"/>
      <c r="G264" s="237"/>
      <c r="H264" s="235"/>
      <c r="I264" s="236"/>
      <c r="J264" s="235"/>
      <c r="K264" s="235"/>
      <c r="L264" s="68"/>
    </row>
    <row r="265">
      <c r="A265" s="233"/>
      <c r="B265" s="153"/>
      <c r="C265" s="153"/>
      <c r="D265" s="234"/>
      <c r="E265" s="233"/>
      <c r="F265" s="238"/>
      <c r="G265" s="237"/>
      <c r="H265" s="235"/>
      <c r="I265" s="235"/>
      <c r="J265" s="236"/>
      <c r="K265" s="236"/>
      <c r="L265" s="68"/>
    </row>
    <row r="266">
      <c r="A266" s="233"/>
      <c r="B266" s="155"/>
      <c r="C266" s="153"/>
      <c r="D266" s="234"/>
      <c r="E266" s="233"/>
      <c r="F266" s="238"/>
      <c r="G266" s="238"/>
      <c r="H266" s="236"/>
      <c r="I266" s="236"/>
      <c r="J266" s="236"/>
      <c r="K266" s="236"/>
      <c r="L266" s="68"/>
    </row>
    <row r="267">
      <c r="A267" s="233"/>
      <c r="B267" s="152"/>
      <c r="C267" s="153"/>
      <c r="D267" s="234"/>
      <c r="E267" s="233"/>
      <c r="F267" s="237"/>
      <c r="G267" s="238"/>
      <c r="H267" s="68"/>
      <c r="I267" s="68"/>
      <c r="J267" s="68"/>
      <c r="K267" s="68"/>
      <c r="L267" s="68"/>
    </row>
    <row r="268">
      <c r="A268" s="233"/>
      <c r="B268" s="153"/>
      <c r="C268" s="153"/>
      <c r="D268" s="234"/>
      <c r="E268" s="233"/>
      <c r="F268" s="237"/>
      <c r="G268" s="237"/>
      <c r="H268" s="68"/>
      <c r="I268" s="68"/>
      <c r="J268" s="68"/>
      <c r="K268" s="68"/>
      <c r="L268" s="68"/>
    </row>
    <row r="269">
      <c r="A269" s="233"/>
      <c r="B269" s="153"/>
      <c r="C269" s="153"/>
      <c r="D269" s="234"/>
      <c r="E269" s="233"/>
      <c r="F269" s="235"/>
      <c r="G269" s="235"/>
      <c r="H269" s="235"/>
      <c r="I269" s="235"/>
      <c r="J269" s="235"/>
      <c r="K269" s="235"/>
      <c r="L269" s="68"/>
    </row>
    <row r="270">
      <c r="A270" s="233"/>
      <c r="B270" s="153"/>
      <c r="C270" s="153"/>
      <c r="D270" s="259"/>
      <c r="E270" s="233"/>
      <c r="F270" s="237"/>
      <c r="G270" s="238"/>
    </row>
    <row r="271">
      <c r="A271" s="233"/>
      <c r="B271" s="153"/>
      <c r="C271" s="68"/>
      <c r="D271" s="259"/>
      <c r="E271" s="233"/>
      <c r="F271" s="238"/>
      <c r="G271" s="237"/>
      <c r="H271" s="235"/>
      <c r="I271" s="235"/>
      <c r="J271" s="235"/>
      <c r="K271" s="235"/>
      <c r="L271" s="68"/>
    </row>
    <row r="272">
      <c r="A272" s="233"/>
      <c r="B272" s="153"/>
      <c r="C272" s="153"/>
      <c r="D272" s="259"/>
      <c r="E272" s="233"/>
      <c r="F272" s="238"/>
      <c r="G272" s="237"/>
      <c r="H272" s="236"/>
      <c r="I272" s="236"/>
      <c r="J272" s="236"/>
      <c r="K272" s="236"/>
    </row>
    <row r="273">
      <c r="A273" s="233"/>
      <c r="B273" s="152"/>
      <c r="C273" s="153"/>
      <c r="D273" s="259"/>
      <c r="E273" s="233"/>
      <c r="F273" s="237"/>
      <c r="G273" s="237"/>
      <c r="H273" s="235"/>
      <c r="I273" s="236"/>
      <c r="J273" s="236"/>
      <c r="K273" s="235"/>
      <c r="L273" s="153"/>
    </row>
    <row r="274">
      <c r="A274" s="233"/>
      <c r="B274" s="153"/>
      <c r="C274" s="68"/>
      <c r="D274" s="259"/>
      <c r="E274" s="233"/>
      <c r="F274" s="238"/>
      <c r="G274" s="238"/>
      <c r="H274" s="236"/>
      <c r="I274" s="236"/>
      <c r="J274" s="236"/>
      <c r="K274" s="236"/>
    </row>
    <row r="275">
      <c r="A275" s="233"/>
      <c r="B275" s="152"/>
      <c r="C275" s="68"/>
      <c r="D275" s="259"/>
      <c r="E275" s="233"/>
      <c r="F275" s="235"/>
      <c r="G275" s="235"/>
      <c r="H275" s="236"/>
      <c r="I275" s="236"/>
      <c r="J275" s="236"/>
      <c r="K275" s="236"/>
      <c r="L275" s="68"/>
    </row>
    <row r="289">
      <c r="A289" s="233"/>
      <c r="B289" s="152"/>
      <c r="D289" s="234"/>
      <c r="E289" s="233"/>
      <c r="F289" s="237"/>
      <c r="G289" s="237"/>
      <c r="H289" s="235"/>
      <c r="I289" s="235"/>
      <c r="J289" s="235"/>
      <c r="K289" s="235"/>
    </row>
    <row r="290">
      <c r="A290" s="233"/>
      <c r="B290" s="152"/>
      <c r="D290" s="234"/>
      <c r="E290" s="233"/>
    </row>
    <row r="291">
      <c r="A291" s="233"/>
      <c r="D291" s="234"/>
      <c r="E291" s="233"/>
      <c r="F291" s="237"/>
      <c r="G291" s="237"/>
    </row>
    <row r="292">
      <c r="A292" s="233"/>
      <c r="D292" s="234"/>
      <c r="E292" s="233"/>
    </row>
    <row r="293">
      <c r="A293" s="233"/>
      <c r="D293" s="234"/>
      <c r="E293" s="233"/>
      <c r="F293" s="237"/>
      <c r="G293" s="237"/>
    </row>
    <row r="294">
      <c r="A294" s="233"/>
      <c r="D294" s="234"/>
      <c r="E294" s="233"/>
      <c r="F294" s="237"/>
      <c r="G294" s="237"/>
    </row>
    <row r="295">
      <c r="A295" s="233"/>
      <c r="D295" s="234"/>
      <c r="E295" s="233"/>
      <c r="F295" s="237"/>
      <c r="G295" s="237"/>
    </row>
    <row r="296">
      <c r="A296" s="233"/>
      <c r="D296" s="234"/>
      <c r="E296" s="233"/>
      <c r="F296" s="237"/>
      <c r="G296" s="237"/>
    </row>
    <row r="297">
      <c r="A297" s="233"/>
      <c r="D297" s="234"/>
      <c r="E297" s="233"/>
      <c r="F297" s="237"/>
      <c r="G297" s="237"/>
      <c r="L297" s="152"/>
    </row>
    <row r="474">
      <c r="A474" s="233"/>
      <c r="D474" s="234"/>
      <c r="E474" s="233"/>
      <c r="F474" s="237"/>
      <c r="G474" s="237"/>
      <c r="H474" s="235"/>
      <c r="I474" s="236"/>
      <c r="J474" s="236"/>
      <c r="K474" s="235"/>
    </row>
    <row r="475">
      <c r="A475" s="233"/>
      <c r="D475" s="234"/>
      <c r="E475" s="233"/>
      <c r="F475" s="237"/>
      <c r="G475" s="237"/>
      <c r="H475" s="235"/>
      <c r="I475" s="236"/>
      <c r="J475" s="236"/>
      <c r="K475" s="235"/>
    </row>
    <row r="476">
      <c r="A476" s="233"/>
      <c r="D476" s="234"/>
      <c r="E476" s="233"/>
      <c r="F476" s="237"/>
      <c r="G476" s="237"/>
      <c r="H476" s="235"/>
      <c r="I476" s="236"/>
      <c r="J476" s="236"/>
      <c r="K476" s="235"/>
      <c r="L476" s="152"/>
    </row>
  </sheetData>
  <autoFilter ref="$A$1:$AC$309"/>
  <customSheetViews>
    <customSheetView guid="{E03E75B9-18D3-4F9C-8E98-9CFDBAC1C039}" filter="1" showAutoFilter="1">
      <autoFilter ref="$A$1:$AC$274"/>
    </customSheetView>
    <customSheetView guid="{15494CB8-74BA-41CD-979C-0A1F98FA7AD5}" filter="1" showAutoFilter="1">
      <autoFilter ref="$A$1:$L$475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NEO"/>
          </filters>
        </filterColumn>
      </autoFilter>
    </customSheetView>
    <customSheetView guid="{482CA3F1-235E-4CBB-838F-2B51A4768B5C}" filter="1" showAutoFilter="1">
      <autoFilter ref="$A$1:$AC$274"/>
    </customSheetView>
    <customSheetView guid="{6AFCB687-A5B1-4A43-94F3-0C0C9622126F}" filter="1" showAutoFilter="1">
      <autoFilter ref="$A$1:$L$475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JC"/>
            <filter val="NEO"/>
          </filters>
        </filterColumn>
      </autoFilter>
    </customSheetView>
    <customSheetView guid="{6F7B0752-2D34-424D-B3B4-CA21D0151CF6}" filter="1" showAutoFilter="1">
      <autoFilter ref="$A$1:$L$475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JC"/>
            <filter val="NEO"/>
          </filters>
        </filterColumn>
      </autoFilter>
    </customSheetView>
  </customSheetViews>
  <conditionalFormatting sqref="F2:K288 Q38:V38 L94:L101 L106:L109 L111:L118 L125 L135:L136 L140 L217:L224 L233:L246 L254:L255">
    <cfRule type="expression" dxfId="0" priority="1">
      <formula>MOD</formula>
    </cfRule>
  </conditionalFormatting>
  <conditionalFormatting sqref="F2:G286 H2:K138 Q38:V38 L94:L101 L106:L109 L117:L118 L125 L135:L136 H140:K286 L140 L217:L224 L233:L239 L246 L254:L255">
    <cfRule type="expression" dxfId="0" priority="2">
      <formula>MOD</formula>
    </cfRule>
  </conditionalFormatting>
  <conditionalFormatting sqref="F2:K15 F38:K39 F69:K275 L94:L101 L106:L109 L117:L118 L125 L135:L136 L140 L217:L224 L233:L239 L246 L254:L255 F289:K289 F291:K291 F293:K301 F303:K306 F308:K309 F396:K476">
    <cfRule type="expression" dxfId="0" priority="3">
      <formula>MOD</formula>
    </cfRule>
  </conditionalFormatting>
  <conditionalFormatting sqref="F2:K15 F38:K39 F69:K275 L94:L101 L106:L109 L117:L118 L125 L135:L136 L140 L217:L224 L233:L239 L246 L254:L255 F289:K289 F291:K291 F293:K301 F303:K306 F308:K309 F396:F399 G396:G476 H396:K399 F401 H401:K401 F403:F476 H403:K476">
    <cfRule type="expression" dxfId="0" priority="4">
      <formula>MOD</formula>
    </cfRule>
  </conditionalFormatting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45166.0</v>
      </c>
      <c r="F3" s="14"/>
      <c r="G3" s="14"/>
      <c r="H3" s="14"/>
      <c r="I3" s="15"/>
      <c r="J3" s="15"/>
      <c r="K3" s="16"/>
      <c r="L3" s="13">
        <v>45167.0</v>
      </c>
      <c r="M3" s="15"/>
      <c r="N3" s="15"/>
      <c r="O3" s="15"/>
      <c r="P3" s="15"/>
      <c r="Q3" s="11"/>
      <c r="R3" s="17"/>
      <c r="S3" s="13">
        <v>45168.0</v>
      </c>
      <c r="T3" s="11"/>
      <c r="U3" s="15"/>
      <c r="V3" s="15"/>
      <c r="W3" s="11"/>
      <c r="X3" s="18"/>
      <c r="Y3" s="14"/>
      <c r="Z3" s="13">
        <v>45169.0</v>
      </c>
      <c r="AA3" s="15"/>
      <c r="AB3" s="15"/>
      <c r="AC3" s="11"/>
      <c r="AD3" s="15"/>
      <c r="AE3" s="15"/>
      <c r="AF3" s="12"/>
      <c r="AG3" s="13">
        <v>45170.0</v>
      </c>
      <c r="AH3" s="15"/>
      <c r="AI3" s="11"/>
      <c r="AJ3" s="15"/>
      <c r="AK3" s="15"/>
      <c r="AL3" s="15"/>
      <c r="AM3" s="18"/>
      <c r="AN3" s="13">
        <v>45171.0</v>
      </c>
      <c r="AO3" s="11"/>
      <c r="AP3" s="19"/>
      <c r="AQ3" s="19"/>
      <c r="AR3" s="19"/>
      <c r="AS3" s="19"/>
      <c r="AT3" s="14"/>
      <c r="AU3" s="13">
        <v>45172.0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45166.0</v>
      </c>
      <c r="D5" s="38" t="s">
        <v>352</v>
      </c>
      <c r="E5" s="39" t="s">
        <v>208</v>
      </c>
      <c r="F5" s="40">
        <v>0.0</v>
      </c>
      <c r="G5" s="40">
        <v>5.5</v>
      </c>
      <c r="H5" s="40">
        <v>0.0</v>
      </c>
      <c r="I5" s="41" t="s">
        <v>22</v>
      </c>
      <c r="J5" s="37">
        <v>45167.0</v>
      </c>
      <c r="K5" s="38" t="s">
        <v>25</v>
      </c>
      <c r="L5" s="39" t="s">
        <v>25</v>
      </c>
      <c r="M5" s="40">
        <v>0.0</v>
      </c>
      <c r="N5" s="40">
        <v>0.0</v>
      </c>
      <c r="O5" s="40">
        <v>0.0</v>
      </c>
      <c r="P5" s="42" t="s">
        <v>24</v>
      </c>
      <c r="Q5" s="37">
        <v>45168.0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45169.0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45170.0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45171.0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45173.0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36.5</v>
      </c>
      <c r="BB5" s="39">
        <f t="shared" si="1"/>
        <v>0</v>
      </c>
      <c r="BC5" s="50">
        <f t="shared" ref="BC5:BC12" si="3">SUM(AZ5,BA5,BB5)</f>
        <v>36.5</v>
      </c>
      <c r="BD5" s="51"/>
      <c r="BE5" s="39">
        <f t="shared" ref="BE5:BE11" si="4">AZ5*80</f>
        <v>0</v>
      </c>
      <c r="BF5" s="39">
        <f t="shared" ref="BF5:BF11" si="5">BA5*88</f>
        <v>3212</v>
      </c>
      <c r="BG5" s="39">
        <f t="shared" ref="BG5:BG11" si="6">BB5*80</f>
        <v>0</v>
      </c>
      <c r="BH5" s="39">
        <f t="shared" ref="BH5:BH12" si="7">SUM(BE5,BF5,BG5)</f>
        <v>3212</v>
      </c>
      <c r="BI5" s="51"/>
      <c r="BJ5" s="52" t="s">
        <v>1</v>
      </c>
      <c r="BK5" s="53">
        <f>BC14</f>
        <v>187</v>
      </c>
      <c r="BL5" s="51"/>
      <c r="BM5" s="51"/>
    </row>
    <row r="6">
      <c r="A6" s="35" t="s">
        <v>32</v>
      </c>
      <c r="B6" s="36" t="s">
        <v>19</v>
      </c>
      <c r="C6" s="37">
        <v>45166.0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45167.0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42" t="s">
        <v>24</v>
      </c>
      <c r="Q6" s="37">
        <v>45168.0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45169.0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45170.0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45171.0</v>
      </c>
      <c r="AM6" s="38" t="s">
        <v>703</v>
      </c>
      <c r="AN6" s="39" t="s">
        <v>704</v>
      </c>
      <c r="AO6" s="40">
        <v>0.5</v>
      </c>
      <c r="AP6" s="40">
        <v>7.5</v>
      </c>
      <c r="AQ6" s="40">
        <v>2.5</v>
      </c>
      <c r="AR6" s="47" t="s">
        <v>27</v>
      </c>
      <c r="AS6" s="37">
        <v>45173.0</v>
      </c>
      <c r="AT6" s="38" t="s">
        <v>574</v>
      </c>
      <c r="AU6" s="39" t="s">
        <v>627</v>
      </c>
      <c r="AV6" s="40">
        <v>2.0</v>
      </c>
      <c r="AW6" s="40">
        <v>6.0</v>
      </c>
      <c r="AX6" s="40">
        <v>0.0</v>
      </c>
      <c r="AY6" s="48"/>
      <c r="AZ6" s="49">
        <f t="shared" ref="AZ6:BB6" si="2">SUM(F6,M6,T6,AA6,AH6,AO6,AV6)</f>
        <v>2.5</v>
      </c>
      <c r="BA6" s="39">
        <f t="shared" si="2"/>
        <v>39.5</v>
      </c>
      <c r="BB6" s="39">
        <f t="shared" si="2"/>
        <v>2.5</v>
      </c>
      <c r="BC6" s="50">
        <f t="shared" si="3"/>
        <v>44.5</v>
      </c>
      <c r="BD6" s="51"/>
      <c r="BE6" s="39">
        <f t="shared" si="4"/>
        <v>200</v>
      </c>
      <c r="BF6" s="39">
        <f t="shared" si="5"/>
        <v>3476</v>
      </c>
      <c r="BG6" s="39">
        <f t="shared" si="6"/>
        <v>200</v>
      </c>
      <c r="BH6" s="39">
        <f t="shared" si="7"/>
        <v>3876</v>
      </c>
      <c r="BI6" s="51"/>
      <c r="BJ6" s="52" t="s">
        <v>31</v>
      </c>
      <c r="BK6" s="55">
        <f>BC39</f>
        <v>160.75</v>
      </c>
      <c r="BL6" s="51"/>
      <c r="BM6" s="51"/>
    </row>
    <row r="7">
      <c r="A7" s="35" t="s">
        <v>30</v>
      </c>
      <c r="B7" s="41" t="s">
        <v>33</v>
      </c>
      <c r="C7" s="37">
        <v>45167.0</v>
      </c>
      <c r="D7" s="38" t="s">
        <v>337</v>
      </c>
      <c r="E7" s="39" t="s">
        <v>195</v>
      </c>
      <c r="F7" s="40">
        <v>5.5</v>
      </c>
      <c r="G7" s="40">
        <v>2.0</v>
      </c>
      <c r="H7" s="40">
        <v>0.0</v>
      </c>
      <c r="I7" s="57" t="s">
        <v>46</v>
      </c>
      <c r="J7" s="37">
        <v>45168.0</v>
      </c>
      <c r="K7" s="38" t="s">
        <v>337</v>
      </c>
      <c r="L7" s="39" t="s">
        <v>195</v>
      </c>
      <c r="M7" s="40">
        <v>5.5</v>
      </c>
      <c r="N7" s="40">
        <v>2.0</v>
      </c>
      <c r="O7" s="40">
        <v>0.0</v>
      </c>
      <c r="P7" s="38" t="s">
        <v>36</v>
      </c>
      <c r="Q7" s="37">
        <v>45169.0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45170.0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45171.0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45172.0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45173.0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8">SUM(F7,M7,T7,AA7,AH7,AO7,AV7)</f>
        <v>36</v>
      </c>
      <c r="BA7" s="39">
        <f t="shared" si="8"/>
        <v>8</v>
      </c>
      <c r="BB7" s="39">
        <f t="shared" si="8"/>
        <v>1</v>
      </c>
      <c r="BC7" s="50">
        <f t="shared" si="3"/>
        <v>45</v>
      </c>
      <c r="BD7" s="51"/>
      <c r="BE7" s="39">
        <f t="shared" si="4"/>
        <v>2880</v>
      </c>
      <c r="BF7" s="39">
        <f t="shared" si="5"/>
        <v>704</v>
      </c>
      <c r="BG7" s="39">
        <f t="shared" si="6"/>
        <v>80</v>
      </c>
      <c r="BH7" s="39">
        <f t="shared" si="7"/>
        <v>3664</v>
      </c>
      <c r="BI7" s="51"/>
      <c r="BJ7" s="52" t="s">
        <v>23</v>
      </c>
      <c r="BK7" s="53">
        <f>BC48</f>
        <v>73.5</v>
      </c>
      <c r="BL7" s="51"/>
      <c r="BM7" s="51"/>
    </row>
    <row r="8">
      <c r="A8" s="35" t="s">
        <v>45</v>
      </c>
      <c r="B8" s="41" t="s">
        <v>33</v>
      </c>
      <c r="C8" s="37">
        <v>45167.0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45168.0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45169.0</v>
      </c>
      <c r="R8" s="38" t="s">
        <v>25</v>
      </c>
      <c r="S8" s="39" t="s">
        <v>25</v>
      </c>
      <c r="T8" s="40">
        <v>0.0</v>
      </c>
      <c r="U8" s="40">
        <v>0.0</v>
      </c>
      <c r="V8" s="40">
        <v>0.0</v>
      </c>
      <c r="W8" s="56" t="s">
        <v>37</v>
      </c>
      <c r="X8" s="37">
        <v>45170.0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45171.0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45172.0</v>
      </c>
      <c r="AM8" s="38" t="s">
        <v>63</v>
      </c>
      <c r="AN8" s="39" t="s">
        <v>63</v>
      </c>
      <c r="AO8" s="40">
        <v>0.0</v>
      </c>
      <c r="AP8" s="40">
        <v>0.0</v>
      </c>
      <c r="AQ8" s="40">
        <v>0.0</v>
      </c>
      <c r="AR8" s="47" t="s">
        <v>44</v>
      </c>
      <c r="AS8" s="37">
        <v>45173.0</v>
      </c>
      <c r="AT8" s="38" t="s">
        <v>63</v>
      </c>
      <c r="AU8" s="39" t="s">
        <v>63</v>
      </c>
      <c r="AV8" s="40">
        <v>0.0</v>
      </c>
      <c r="AW8" s="40">
        <v>0.0</v>
      </c>
      <c r="AX8" s="40">
        <v>0.0</v>
      </c>
      <c r="AY8" s="48"/>
      <c r="AZ8" s="49">
        <f t="shared" ref="AZ8:BB8" si="9">SUM(F8,M8,T8,AA8,AH8,AO8,AV8)</f>
        <v>23.5</v>
      </c>
      <c r="BA8" s="39">
        <f t="shared" si="9"/>
        <v>4</v>
      </c>
      <c r="BB8" s="39">
        <f t="shared" si="9"/>
        <v>0.5</v>
      </c>
      <c r="BC8" s="50">
        <f t="shared" si="3"/>
        <v>28</v>
      </c>
      <c r="BD8" s="51"/>
      <c r="BE8" s="39">
        <f t="shared" si="4"/>
        <v>1880</v>
      </c>
      <c r="BF8" s="39">
        <f t="shared" si="5"/>
        <v>352</v>
      </c>
      <c r="BG8" s="39">
        <f t="shared" si="6"/>
        <v>40</v>
      </c>
      <c r="BH8" s="39">
        <f t="shared" si="7"/>
        <v>2272</v>
      </c>
      <c r="BI8" s="51"/>
      <c r="BJ8" s="55" t="s">
        <v>49</v>
      </c>
      <c r="BK8" s="55">
        <f>BC58</f>
        <v>17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53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47" t="s">
        <v>44</v>
      </c>
      <c r="AS9" s="37">
        <v>45173.0</v>
      </c>
      <c r="AT9" s="38" t="s">
        <v>705</v>
      </c>
      <c r="AU9" s="39" t="s">
        <v>706</v>
      </c>
      <c r="AV9" s="40">
        <v>3.5</v>
      </c>
      <c r="AW9" s="40">
        <v>0.0</v>
      </c>
      <c r="AX9" s="40">
        <v>0.0</v>
      </c>
      <c r="AY9" s="48"/>
      <c r="AZ9" s="49">
        <f t="shared" ref="AZ9:BB9" si="10">SUM(F9,M9,T9,AA9,AH9,AO9,AV9)</f>
        <v>3.5</v>
      </c>
      <c r="BA9" s="39">
        <f t="shared" si="10"/>
        <v>0</v>
      </c>
      <c r="BB9" s="39">
        <f t="shared" si="10"/>
        <v>0</v>
      </c>
      <c r="BC9" s="50">
        <f t="shared" si="3"/>
        <v>3.5</v>
      </c>
      <c r="BD9" s="51"/>
      <c r="BE9" s="39">
        <f t="shared" si="4"/>
        <v>280</v>
      </c>
      <c r="BF9" s="39">
        <f t="shared" si="5"/>
        <v>0</v>
      </c>
      <c r="BG9" s="39">
        <f t="shared" si="6"/>
        <v>0</v>
      </c>
      <c r="BH9" s="39">
        <f t="shared" si="7"/>
        <v>280</v>
      </c>
      <c r="BI9" s="51"/>
      <c r="BJ9" s="62" t="s">
        <v>51</v>
      </c>
      <c r="BK9" s="62">
        <f>BC27</f>
        <v>153.5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41" t="s">
        <v>22</v>
      </c>
      <c r="J10" s="37">
        <v>45167.0</v>
      </c>
      <c r="K10" s="38" t="s">
        <v>272</v>
      </c>
      <c r="L10" s="39" t="s">
        <v>21</v>
      </c>
      <c r="M10" s="40">
        <v>0.0</v>
      </c>
      <c r="N10" s="40">
        <v>6.5</v>
      </c>
      <c r="O10" s="40">
        <v>0.0</v>
      </c>
      <c r="P10" s="38" t="s">
        <v>36</v>
      </c>
      <c r="Q10" s="37">
        <v>45169.0</v>
      </c>
      <c r="R10" s="38" t="s">
        <v>273</v>
      </c>
      <c r="S10" s="39" t="s">
        <v>39</v>
      </c>
      <c r="T10" s="40">
        <v>5.5</v>
      </c>
      <c r="U10" s="40">
        <v>1.0</v>
      </c>
      <c r="V10" s="40">
        <v>0.0</v>
      </c>
      <c r="W10" s="56" t="s">
        <v>37</v>
      </c>
      <c r="X10" s="37">
        <v>45170.0</v>
      </c>
      <c r="Y10" s="38" t="s">
        <v>273</v>
      </c>
      <c r="Z10" s="39" t="s">
        <v>39</v>
      </c>
      <c r="AA10" s="40">
        <v>5.5</v>
      </c>
      <c r="AB10" s="40">
        <v>1.0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7" t="s">
        <v>43</v>
      </c>
      <c r="AL10" s="37">
        <v>45172.0</v>
      </c>
      <c r="AM10" s="38" t="s">
        <v>707</v>
      </c>
      <c r="AN10" s="39" t="s">
        <v>650</v>
      </c>
      <c r="AO10" s="40">
        <v>2.5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13.5</v>
      </c>
      <c r="BA10" s="39">
        <f t="shared" si="11"/>
        <v>8.5</v>
      </c>
      <c r="BB10" s="39">
        <f t="shared" si="11"/>
        <v>0</v>
      </c>
      <c r="BC10" s="50">
        <f t="shared" si="3"/>
        <v>22</v>
      </c>
      <c r="BD10" s="51"/>
      <c r="BE10" s="39">
        <f t="shared" si="4"/>
        <v>1080</v>
      </c>
      <c r="BF10" s="39">
        <f t="shared" si="5"/>
        <v>748</v>
      </c>
      <c r="BG10" s="39">
        <f t="shared" si="6"/>
        <v>0</v>
      </c>
      <c r="BH10" s="39">
        <f t="shared" si="7"/>
        <v>1828</v>
      </c>
      <c r="BI10" s="51"/>
      <c r="BJ10" s="62" t="s">
        <v>53</v>
      </c>
      <c r="BK10" s="62">
        <f>BC69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7" t="s">
        <v>43</v>
      </c>
      <c r="AL11" s="37">
        <v>45172.0</v>
      </c>
      <c r="AM11" s="38" t="s">
        <v>708</v>
      </c>
      <c r="AN11" s="39" t="s">
        <v>709</v>
      </c>
      <c r="AO11" s="40">
        <v>2.0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2</v>
      </c>
      <c r="BA11" s="39">
        <f t="shared" si="12"/>
        <v>0</v>
      </c>
      <c r="BB11" s="39">
        <f t="shared" si="12"/>
        <v>0</v>
      </c>
      <c r="BC11" s="50">
        <f t="shared" si="3"/>
        <v>2</v>
      </c>
      <c r="BD11" s="51"/>
      <c r="BE11" s="39">
        <f t="shared" si="4"/>
        <v>160</v>
      </c>
      <c r="BF11" s="39">
        <f t="shared" si="5"/>
        <v>0</v>
      </c>
      <c r="BG11" s="39">
        <f t="shared" si="6"/>
        <v>0</v>
      </c>
      <c r="BH11" s="39">
        <f t="shared" si="7"/>
        <v>160</v>
      </c>
      <c r="BI11" s="51"/>
      <c r="BJ11" s="62"/>
      <c r="BK11" s="62"/>
      <c r="BL11" s="51"/>
      <c r="BM11" s="51"/>
    </row>
    <row r="12">
      <c r="A12" s="59" t="s">
        <v>55</v>
      </c>
      <c r="B12" s="63"/>
      <c r="C12" s="45"/>
      <c r="D12" s="39"/>
      <c r="E12" s="39"/>
      <c r="F12" s="40">
        <v>0.0</v>
      </c>
      <c r="G12" s="40">
        <v>0.0</v>
      </c>
      <c r="H12" s="40">
        <v>0.0</v>
      </c>
      <c r="I12" s="41" t="s">
        <v>22</v>
      </c>
      <c r="J12" s="37">
        <v>45167.0</v>
      </c>
      <c r="K12" s="38" t="s">
        <v>352</v>
      </c>
      <c r="L12" s="39" t="s">
        <v>208</v>
      </c>
      <c r="M12" s="40">
        <v>0.0</v>
      </c>
      <c r="N12" s="40">
        <v>5.5</v>
      </c>
      <c r="O12" s="40">
        <v>0.0</v>
      </c>
      <c r="P12" s="53"/>
      <c r="Q12" s="45"/>
      <c r="R12" s="39"/>
      <c r="S12" s="39"/>
      <c r="T12" s="40">
        <v>0.0</v>
      </c>
      <c r="U12" s="40">
        <v>0.0</v>
      </c>
      <c r="V12" s="40">
        <v>0.0</v>
      </c>
      <c r="W12" s="63"/>
      <c r="X12" s="45"/>
      <c r="Y12" s="39"/>
      <c r="Z12" s="39"/>
      <c r="AA12" s="40">
        <v>0.0</v>
      </c>
      <c r="AB12" s="40">
        <v>0.0</v>
      </c>
      <c r="AC12" s="40">
        <v>0.0</v>
      </c>
      <c r="AD12" s="44"/>
      <c r="AE12" s="45"/>
      <c r="AF12" s="39"/>
      <c r="AG12" s="39"/>
      <c r="AH12" s="40">
        <v>0.0</v>
      </c>
      <c r="AI12" s="40">
        <v>0.0</v>
      </c>
      <c r="AJ12" s="40">
        <v>0.0</v>
      </c>
      <c r="AK12" s="149"/>
      <c r="AL12" s="45"/>
      <c r="AM12" s="39"/>
      <c r="AN12" s="39"/>
      <c r="AO12" s="40">
        <v>0.0</v>
      </c>
      <c r="AP12" s="40">
        <v>0.0</v>
      </c>
      <c r="AQ12" s="40">
        <v>0.0</v>
      </c>
      <c r="AR12" s="54"/>
      <c r="AS12" s="45"/>
      <c r="AT12" s="39"/>
      <c r="AU12" s="39"/>
      <c r="AV12" s="40">
        <v>0.0</v>
      </c>
      <c r="AW12" s="40">
        <v>0.0</v>
      </c>
      <c r="AX12" s="40">
        <v>0.0</v>
      </c>
      <c r="AY12" s="48"/>
      <c r="AZ12" s="49">
        <f t="shared" ref="AZ12:BB12" si="13">SUM(F12,M12,T12,AA12,AH12,AO12,AV12)</f>
        <v>0</v>
      </c>
      <c r="BA12" s="39">
        <f t="shared" si="13"/>
        <v>5.5</v>
      </c>
      <c r="BB12" s="39">
        <f t="shared" si="13"/>
        <v>0</v>
      </c>
      <c r="BC12" s="50">
        <f t="shared" si="3"/>
        <v>5.5</v>
      </c>
      <c r="BD12" s="51"/>
      <c r="BE12" s="39">
        <f>AZ12*67.31</f>
        <v>0</v>
      </c>
      <c r="BF12" s="39">
        <f>BA12*74</f>
        <v>407</v>
      </c>
      <c r="BG12" s="39">
        <f>BB12*84</f>
        <v>0</v>
      </c>
      <c r="BH12" s="39">
        <f t="shared" si="7"/>
        <v>407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48"/>
      <c r="AZ13" s="51"/>
      <c r="BA13" s="51"/>
      <c r="BB13" s="51"/>
      <c r="BC13" s="51"/>
      <c r="BD13" s="51"/>
      <c r="BE13" s="39"/>
      <c r="BF13" s="39"/>
      <c r="BG13" s="39"/>
      <c r="BH13" s="39"/>
      <c r="BI13" s="51"/>
      <c r="BJ13" s="62" t="s">
        <v>58</v>
      </c>
      <c r="BK13" s="62">
        <f>BC80</f>
        <v>46.5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6" t="s">
        <v>14</v>
      </c>
      <c r="AZ14" s="77">
        <f t="shared" ref="AZ14:BC14" si="14">SUM(AZ5,AZ6,AZ7,AZ8,AZ9,AZ10,AZ11,AZ12)</f>
        <v>81</v>
      </c>
      <c r="BA14" s="78">
        <f t="shared" si="14"/>
        <v>102</v>
      </c>
      <c r="BB14" s="78">
        <f t="shared" si="14"/>
        <v>4</v>
      </c>
      <c r="BC14" s="79">
        <f t="shared" si="14"/>
        <v>187</v>
      </c>
      <c r="BD14" s="51"/>
      <c r="BE14" s="40">
        <f t="shared" ref="BE14:BG14" si="15">sum(BE5,BE6,BE7,BE8,BE9,BE10)</f>
        <v>6320</v>
      </c>
      <c r="BF14" s="40">
        <f t="shared" si="15"/>
        <v>8492</v>
      </c>
      <c r="BG14" s="40">
        <f t="shared" si="15"/>
        <v>320</v>
      </c>
      <c r="BH14" s="40">
        <f>sum(BH5,BH6,BH7,BH8,BH9,BH10,BH11,BH12)</f>
        <v>15699</v>
      </c>
      <c r="BI14" s="51"/>
      <c r="BJ14" s="62" t="s">
        <v>59</v>
      </c>
      <c r="BK14" s="62">
        <f>BC90</f>
        <v>0</v>
      </c>
      <c r="BL14" s="51"/>
      <c r="BM14" s="51"/>
    </row>
    <row r="15">
      <c r="A15" s="67"/>
      <c r="D15" s="68"/>
      <c r="F15" s="51"/>
      <c r="G15" s="51"/>
      <c r="H15" s="51"/>
      <c r="K15" s="69"/>
      <c r="L15" s="69"/>
      <c r="M15" s="51"/>
      <c r="N15" s="51"/>
      <c r="O15" s="51"/>
      <c r="P15" s="70"/>
      <c r="Q15" s="71"/>
      <c r="R15" s="51"/>
      <c r="S15" s="51"/>
      <c r="T15" s="51"/>
      <c r="U15" s="51"/>
      <c r="V15" s="51"/>
      <c r="W15" s="72"/>
      <c r="X15" s="71"/>
      <c r="Y15" s="51"/>
      <c r="Z15" s="51"/>
      <c r="AA15" s="51"/>
      <c r="AB15" s="51"/>
      <c r="AC15" s="51"/>
      <c r="AD15" s="73"/>
      <c r="AF15" s="74"/>
      <c r="AG15" s="74"/>
      <c r="AH15" s="51"/>
      <c r="AI15" s="51"/>
      <c r="AJ15" s="51"/>
      <c r="AO15" s="51"/>
      <c r="AP15" s="51"/>
      <c r="AQ15" s="51"/>
      <c r="AR15" s="32"/>
      <c r="AS15" s="71"/>
      <c r="AT15" s="75"/>
      <c r="AU15" s="75"/>
      <c r="AV15" s="51"/>
      <c r="AW15" s="51"/>
      <c r="AX15" s="51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39" t="s">
        <v>60</v>
      </c>
      <c r="BK15" s="39">
        <f>BC126</f>
        <v>0</v>
      </c>
      <c r="BL15" s="75"/>
      <c r="BM15" s="75"/>
    </row>
    <row r="16">
      <c r="D16" s="68"/>
      <c r="K16" s="80" t="s">
        <v>51</v>
      </c>
      <c r="L16" s="81"/>
      <c r="M16" s="70"/>
      <c r="N16" s="70"/>
      <c r="O16" s="70"/>
      <c r="P16" s="70"/>
      <c r="Q16" s="71"/>
      <c r="R16" s="51"/>
      <c r="S16" s="51"/>
      <c r="T16" s="75"/>
      <c r="U16" s="75"/>
      <c r="V16" s="75"/>
      <c r="W16" s="75"/>
      <c r="X16" s="68"/>
      <c r="Y16" s="32"/>
      <c r="Z16" s="32"/>
      <c r="AA16" s="73"/>
      <c r="AB16" s="73"/>
      <c r="AC16" s="73"/>
      <c r="AD16" s="73"/>
      <c r="AF16" s="82" t="s">
        <v>51</v>
      </c>
      <c r="AG16" s="81"/>
      <c r="AO16" s="32"/>
      <c r="AP16" s="32"/>
      <c r="AQ16" s="32"/>
      <c r="AR16" s="83"/>
      <c r="AS16" s="84"/>
      <c r="AT16" s="82" t="s">
        <v>51</v>
      </c>
      <c r="AU16" s="81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82" t="s">
        <v>51</v>
      </c>
      <c r="BG16" s="81"/>
      <c r="BH16" s="75"/>
      <c r="BI16" s="75"/>
      <c r="BJ16" s="75"/>
      <c r="BK16" s="75"/>
      <c r="BL16" s="75"/>
      <c r="BM16" s="75"/>
    </row>
    <row r="18">
      <c r="A18" s="10"/>
      <c r="B18" s="11"/>
      <c r="C18" s="11"/>
      <c r="D18" s="12"/>
      <c r="E18" s="13">
        <v>45166.0</v>
      </c>
      <c r="F18" s="14"/>
      <c r="G18" s="14"/>
      <c r="H18" s="14"/>
      <c r="I18" s="15"/>
      <c r="J18" s="15"/>
      <c r="K18" s="16"/>
      <c r="L18" s="13">
        <v>45167.0</v>
      </c>
      <c r="M18" s="15"/>
      <c r="N18" s="15"/>
      <c r="O18" s="15"/>
      <c r="P18" s="15"/>
      <c r="Q18" s="11"/>
      <c r="R18" s="17"/>
      <c r="S18" s="13">
        <v>45168.0</v>
      </c>
      <c r="T18" s="11"/>
      <c r="U18" s="15"/>
      <c r="V18" s="15"/>
      <c r="W18" s="11"/>
      <c r="X18" s="18"/>
      <c r="Y18" s="14"/>
      <c r="Z18" s="13">
        <v>45169.0</v>
      </c>
      <c r="AA18" s="15"/>
      <c r="AB18" s="15"/>
      <c r="AC18" s="11"/>
      <c r="AD18" s="15"/>
      <c r="AE18" s="15"/>
      <c r="AF18" s="12"/>
      <c r="AG18" s="13">
        <v>45170.0</v>
      </c>
      <c r="AH18" s="15"/>
      <c r="AI18" s="11"/>
      <c r="AJ18" s="15"/>
      <c r="AK18" s="15"/>
      <c r="AL18" s="15"/>
      <c r="AM18" s="18"/>
      <c r="AN18" s="13">
        <v>45171.0</v>
      </c>
      <c r="AO18" s="11"/>
      <c r="AP18" s="19"/>
      <c r="AQ18" s="19"/>
      <c r="AR18" s="19"/>
      <c r="AS18" s="19"/>
      <c r="AT18" s="14"/>
      <c r="AU18" s="13">
        <v>45172.0</v>
      </c>
      <c r="AV18" s="19"/>
      <c r="AW18" s="19"/>
      <c r="AX18" s="19"/>
      <c r="AY18" s="20"/>
      <c r="AZ18" s="19"/>
      <c r="BA18" s="19"/>
      <c r="BB18" s="19"/>
      <c r="BC18" s="19"/>
      <c r="BD18" s="20"/>
      <c r="BE18" s="21"/>
      <c r="BF18" s="22"/>
      <c r="BG18" s="4"/>
      <c r="BH18" s="19"/>
      <c r="BI18" s="23"/>
      <c r="BJ18" s="16"/>
      <c r="BK18" s="16"/>
      <c r="BL18" s="20"/>
      <c r="BM18" s="20"/>
    </row>
    <row r="19">
      <c r="A19" s="85"/>
      <c r="B19" s="86"/>
      <c r="C19" s="86"/>
      <c r="D19" s="87" t="s">
        <v>2</v>
      </c>
      <c r="E19" s="26" t="s">
        <v>3</v>
      </c>
      <c r="F19" s="26" t="s">
        <v>4</v>
      </c>
      <c r="G19" s="26" t="s">
        <v>5</v>
      </c>
      <c r="H19" s="26" t="s">
        <v>6</v>
      </c>
      <c r="I19" s="88"/>
      <c r="J19" s="89"/>
      <c r="K19" s="87" t="s">
        <v>2</v>
      </c>
      <c r="L19" s="87" t="s">
        <v>7</v>
      </c>
      <c r="M19" s="26" t="s">
        <v>4</v>
      </c>
      <c r="N19" s="26" t="s">
        <v>5</v>
      </c>
      <c r="O19" s="26" t="s">
        <v>6</v>
      </c>
      <c r="P19" s="89"/>
      <c r="Q19" s="89"/>
      <c r="R19" s="87" t="s">
        <v>2</v>
      </c>
      <c r="S19" s="87" t="s">
        <v>8</v>
      </c>
      <c r="T19" s="26" t="s">
        <v>4</v>
      </c>
      <c r="U19" s="26" t="s">
        <v>5</v>
      </c>
      <c r="V19" s="26" t="s">
        <v>6</v>
      </c>
      <c r="W19" s="86"/>
      <c r="X19" s="89"/>
      <c r="Y19" s="87" t="s">
        <v>2</v>
      </c>
      <c r="Z19" s="29" t="s">
        <v>9</v>
      </c>
      <c r="AA19" s="26" t="s">
        <v>4</v>
      </c>
      <c r="AB19" s="26" t="s">
        <v>5</v>
      </c>
      <c r="AC19" s="26" t="s">
        <v>6</v>
      </c>
      <c r="AD19" s="90"/>
      <c r="AE19" s="89"/>
      <c r="AF19" s="87" t="s">
        <v>2</v>
      </c>
      <c r="AG19" s="29" t="s">
        <v>10</v>
      </c>
      <c r="AH19" s="26" t="s">
        <v>4</v>
      </c>
      <c r="AI19" s="26" t="s">
        <v>5</v>
      </c>
      <c r="AJ19" s="26" t="s">
        <v>6</v>
      </c>
      <c r="AK19" s="89"/>
      <c r="AL19" s="89"/>
      <c r="AM19" s="87" t="s">
        <v>2</v>
      </c>
      <c r="AN19" s="91" t="s">
        <v>11</v>
      </c>
      <c r="AO19" s="26" t="s">
        <v>4</v>
      </c>
      <c r="AP19" s="26" t="s">
        <v>5</v>
      </c>
      <c r="AQ19" s="26" t="s">
        <v>6</v>
      </c>
      <c r="AR19" s="89"/>
      <c r="AS19" s="89"/>
      <c r="AT19" s="87" t="s">
        <v>2</v>
      </c>
      <c r="AU19" s="29" t="s">
        <v>12</v>
      </c>
      <c r="AV19" s="26" t="s">
        <v>4</v>
      </c>
      <c r="AW19" s="26" t="s">
        <v>5</v>
      </c>
      <c r="AX19" s="26" t="s">
        <v>6</v>
      </c>
      <c r="AY19" s="30"/>
      <c r="AZ19" s="31" t="s">
        <v>4</v>
      </c>
      <c r="BA19" s="31" t="s">
        <v>13</v>
      </c>
      <c r="BB19" s="31" t="s">
        <v>6</v>
      </c>
      <c r="BC19" s="31" t="s">
        <v>14</v>
      </c>
      <c r="BD19" s="32"/>
      <c r="BE19" s="33" t="s">
        <v>4</v>
      </c>
      <c r="BF19" s="33" t="s">
        <v>13</v>
      </c>
      <c r="BG19" s="33" t="s">
        <v>6</v>
      </c>
      <c r="BH19" s="33" t="s">
        <v>15</v>
      </c>
      <c r="BI19" s="32"/>
      <c r="BJ19" s="92" t="s">
        <v>61</v>
      </c>
      <c r="BK19" s="93">
        <f t="shared" ref="BK19:BK22" si="17">BH5</f>
        <v>3212</v>
      </c>
      <c r="BL19" s="32"/>
      <c r="BM19" s="32"/>
    </row>
    <row r="20">
      <c r="A20" s="94" t="s">
        <v>335</v>
      </c>
      <c r="B20" s="36" t="s">
        <v>19</v>
      </c>
      <c r="C20" s="37">
        <v>45166.0</v>
      </c>
      <c r="D20" s="42" t="s">
        <v>25</v>
      </c>
      <c r="E20" s="58" t="s">
        <v>25</v>
      </c>
      <c r="F20" s="40">
        <v>0.0</v>
      </c>
      <c r="G20" s="40">
        <v>0.0</v>
      </c>
      <c r="H20" s="40">
        <v>0.0</v>
      </c>
      <c r="I20" s="41" t="s">
        <v>22</v>
      </c>
      <c r="J20" s="37">
        <v>45167.0</v>
      </c>
      <c r="K20" s="42" t="s">
        <v>211</v>
      </c>
      <c r="L20" s="58" t="s">
        <v>66</v>
      </c>
      <c r="M20" s="40">
        <v>0.0</v>
      </c>
      <c r="N20" s="40">
        <v>6.0</v>
      </c>
      <c r="O20" s="40">
        <v>0.0</v>
      </c>
      <c r="P20" s="36" t="s">
        <v>24</v>
      </c>
      <c r="Q20" s="37">
        <v>45168.0</v>
      </c>
      <c r="R20" s="42" t="s">
        <v>211</v>
      </c>
      <c r="S20" s="58" t="s">
        <v>66</v>
      </c>
      <c r="T20" s="40">
        <v>0.0</v>
      </c>
      <c r="U20" s="40">
        <v>6.0</v>
      </c>
      <c r="V20" s="40">
        <v>0.0</v>
      </c>
      <c r="W20" s="43" t="s">
        <v>26</v>
      </c>
      <c r="X20" s="37">
        <v>45169.0</v>
      </c>
      <c r="Y20" s="42" t="s">
        <v>211</v>
      </c>
      <c r="Z20" s="58" t="s">
        <v>66</v>
      </c>
      <c r="AA20" s="40">
        <v>0.0</v>
      </c>
      <c r="AB20" s="40">
        <v>6.0</v>
      </c>
      <c r="AC20" s="40">
        <v>0.0</v>
      </c>
      <c r="AD20" s="56" t="s">
        <v>56</v>
      </c>
      <c r="AE20" s="37">
        <v>45170.0</v>
      </c>
      <c r="AF20" s="42" t="s">
        <v>211</v>
      </c>
      <c r="AG20" s="58" t="s">
        <v>66</v>
      </c>
      <c r="AH20" s="40">
        <v>0.0</v>
      </c>
      <c r="AI20" s="40">
        <v>6.0</v>
      </c>
      <c r="AJ20" s="40">
        <v>0.0</v>
      </c>
      <c r="AK20" s="284" t="s">
        <v>57</v>
      </c>
      <c r="AL20" s="37">
        <v>45171.0</v>
      </c>
      <c r="AM20" s="42" t="s">
        <v>211</v>
      </c>
      <c r="AN20" s="58" t="s">
        <v>66</v>
      </c>
      <c r="AO20" s="40">
        <v>0.0</v>
      </c>
      <c r="AP20" s="40">
        <v>6.0</v>
      </c>
      <c r="AQ20" s="40">
        <v>0.0</v>
      </c>
      <c r="AR20" s="36" t="s">
        <v>93</v>
      </c>
      <c r="AS20" s="37">
        <v>45172.0</v>
      </c>
      <c r="AT20" s="42" t="s">
        <v>25</v>
      </c>
      <c r="AU20" s="58" t="s">
        <v>25</v>
      </c>
      <c r="AV20" s="40">
        <v>0.0</v>
      </c>
      <c r="AW20" s="40">
        <v>0.0</v>
      </c>
      <c r="AX20" s="40">
        <v>0.0</v>
      </c>
      <c r="AY20" s="48"/>
      <c r="AZ20" s="49">
        <f t="shared" ref="AZ20:BB20" si="16">SUM(F20,M20,T20,AA20,AH20,AO20,AV20)</f>
        <v>0</v>
      </c>
      <c r="BA20" s="39">
        <f t="shared" si="16"/>
        <v>30</v>
      </c>
      <c r="BB20" s="39">
        <f t="shared" si="16"/>
        <v>0</v>
      </c>
      <c r="BC20" s="50">
        <f t="shared" ref="BC20:BC25" si="19">SUM(AZ20,BA20,BB20)</f>
        <v>30</v>
      </c>
      <c r="BD20" s="51"/>
      <c r="BE20" s="39">
        <f t="shared" ref="BE20:BE25" si="20">AZ20*80</f>
        <v>0</v>
      </c>
      <c r="BF20" s="39">
        <f t="shared" ref="BF20:BF25" si="21">BA20*88</f>
        <v>2640</v>
      </c>
      <c r="BG20" s="39">
        <f t="shared" ref="BG20:BG25" si="22">BB20*80</f>
        <v>0</v>
      </c>
      <c r="BH20" s="39">
        <f t="shared" ref="BH20:BH25" si="23">sum(BE20,BF20,BG20)</f>
        <v>2640</v>
      </c>
      <c r="BI20" s="51"/>
      <c r="BJ20" s="39" t="s">
        <v>68</v>
      </c>
      <c r="BK20" s="93">
        <f t="shared" si="17"/>
        <v>3876</v>
      </c>
      <c r="BL20" s="51"/>
      <c r="BM20" s="51"/>
    </row>
    <row r="21">
      <c r="A21" s="97" t="s">
        <v>69</v>
      </c>
      <c r="B21" s="41" t="s">
        <v>33</v>
      </c>
      <c r="C21" s="37">
        <v>45167.0</v>
      </c>
      <c r="D21" s="42" t="s">
        <v>315</v>
      </c>
      <c r="E21" s="58" t="s">
        <v>200</v>
      </c>
      <c r="F21" s="40">
        <v>6.0</v>
      </c>
      <c r="G21" s="40">
        <v>2.0</v>
      </c>
      <c r="H21" s="40">
        <v>0.5</v>
      </c>
      <c r="I21" s="57" t="s">
        <v>46</v>
      </c>
      <c r="J21" s="37">
        <v>45168.0</v>
      </c>
      <c r="K21" s="42" t="s">
        <v>274</v>
      </c>
      <c r="L21" s="58" t="s">
        <v>48</v>
      </c>
      <c r="M21" s="40">
        <v>6.0</v>
      </c>
      <c r="N21" s="40">
        <v>2.0</v>
      </c>
      <c r="O21" s="40">
        <v>0.0</v>
      </c>
      <c r="P21" s="38" t="s">
        <v>36</v>
      </c>
      <c r="Q21" s="37">
        <v>45169.0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56" t="s">
        <v>37</v>
      </c>
      <c r="X21" s="37">
        <v>45170.0</v>
      </c>
      <c r="Y21" s="42" t="s">
        <v>25</v>
      </c>
      <c r="Z21" s="58" t="s">
        <v>25</v>
      </c>
      <c r="AA21" s="40">
        <v>0.0</v>
      </c>
      <c r="AB21" s="40">
        <v>0.0</v>
      </c>
      <c r="AC21" s="40">
        <v>0.0</v>
      </c>
      <c r="AD21" s="56" t="s">
        <v>40</v>
      </c>
      <c r="AE21" s="37">
        <v>45171.0</v>
      </c>
      <c r="AF21" s="42" t="s">
        <v>316</v>
      </c>
      <c r="AG21" s="58" t="s">
        <v>317</v>
      </c>
      <c r="AH21" s="40">
        <v>5.0</v>
      </c>
      <c r="AI21" s="40">
        <v>3.0</v>
      </c>
      <c r="AJ21" s="40">
        <v>1.0</v>
      </c>
      <c r="AK21" s="96" t="s">
        <v>43</v>
      </c>
      <c r="AL21" s="37">
        <v>45172.0</v>
      </c>
      <c r="AM21" s="42" t="s">
        <v>316</v>
      </c>
      <c r="AN21" s="58" t="s">
        <v>317</v>
      </c>
      <c r="AO21" s="40">
        <v>5.0</v>
      </c>
      <c r="AP21" s="40">
        <v>3.0</v>
      </c>
      <c r="AQ21" s="40">
        <v>1.0</v>
      </c>
      <c r="AR21" s="57" t="s">
        <v>44</v>
      </c>
      <c r="AS21" s="37">
        <v>45173.0</v>
      </c>
      <c r="AT21" s="42" t="s">
        <v>315</v>
      </c>
      <c r="AU21" s="58" t="s">
        <v>200</v>
      </c>
      <c r="AV21" s="40">
        <v>6.0</v>
      </c>
      <c r="AW21" s="40">
        <v>2.0</v>
      </c>
      <c r="AX21" s="40">
        <v>0.5</v>
      </c>
      <c r="AY21" s="48"/>
      <c r="AZ21" s="49">
        <f t="shared" ref="AZ21:BB21" si="18">SUM(F21,M21,T21,AA21,AH21,AO21,AV21)</f>
        <v>34</v>
      </c>
      <c r="BA21" s="39">
        <f t="shared" si="18"/>
        <v>14</v>
      </c>
      <c r="BB21" s="39">
        <f t="shared" si="18"/>
        <v>3</v>
      </c>
      <c r="BC21" s="50">
        <f t="shared" si="19"/>
        <v>51</v>
      </c>
      <c r="BD21" s="51"/>
      <c r="BE21" s="39">
        <f t="shared" si="20"/>
        <v>2720</v>
      </c>
      <c r="BF21" s="39">
        <f t="shared" si="21"/>
        <v>1232</v>
      </c>
      <c r="BG21" s="39">
        <f t="shared" si="22"/>
        <v>240</v>
      </c>
      <c r="BH21" s="39">
        <f t="shared" si="23"/>
        <v>4192</v>
      </c>
      <c r="BI21" s="51"/>
      <c r="BJ21" s="39" t="s">
        <v>72</v>
      </c>
      <c r="BK21" s="93">
        <f t="shared" si="17"/>
        <v>3664</v>
      </c>
      <c r="BL21" s="51"/>
      <c r="BM21" s="51"/>
    </row>
    <row r="22">
      <c r="A22" s="35" t="s">
        <v>73</v>
      </c>
      <c r="B22" s="41" t="s">
        <v>33</v>
      </c>
      <c r="C22" s="37">
        <v>45167.0</v>
      </c>
      <c r="D22" s="42" t="s">
        <v>25</v>
      </c>
      <c r="E22" s="58" t="s">
        <v>25</v>
      </c>
      <c r="F22" s="40">
        <v>0.0</v>
      </c>
      <c r="G22" s="40">
        <v>0.0</v>
      </c>
      <c r="H22" s="40">
        <v>0.0</v>
      </c>
      <c r="I22" s="57" t="s">
        <v>46</v>
      </c>
      <c r="J22" s="37">
        <v>45168.0</v>
      </c>
      <c r="K22" s="42" t="s">
        <v>112</v>
      </c>
      <c r="L22" s="58" t="s">
        <v>71</v>
      </c>
      <c r="M22" s="40">
        <v>6.5</v>
      </c>
      <c r="N22" s="40">
        <v>1.0</v>
      </c>
      <c r="O22" s="40">
        <v>0.0</v>
      </c>
      <c r="P22" s="38" t="s">
        <v>36</v>
      </c>
      <c r="Q22" s="37">
        <v>45169.0</v>
      </c>
      <c r="R22" s="42" t="s">
        <v>112</v>
      </c>
      <c r="S22" s="58" t="s">
        <v>71</v>
      </c>
      <c r="T22" s="40">
        <v>6.5</v>
      </c>
      <c r="U22" s="40">
        <v>1.0</v>
      </c>
      <c r="V22" s="40">
        <v>0.0</v>
      </c>
      <c r="W22" s="56" t="s">
        <v>37</v>
      </c>
      <c r="X22" s="37">
        <v>45170.0</v>
      </c>
      <c r="Y22" s="42" t="s">
        <v>47</v>
      </c>
      <c r="Z22" s="58" t="s">
        <v>318</v>
      </c>
      <c r="AA22" s="40">
        <v>7.0</v>
      </c>
      <c r="AB22" s="40">
        <v>1.0</v>
      </c>
      <c r="AC22" s="40">
        <v>0.0</v>
      </c>
      <c r="AD22" s="56" t="s">
        <v>56</v>
      </c>
      <c r="AE22" s="37">
        <v>45171.0</v>
      </c>
      <c r="AF22" s="42" t="s">
        <v>112</v>
      </c>
      <c r="AG22" s="58" t="s">
        <v>71</v>
      </c>
      <c r="AH22" s="40">
        <v>6.5</v>
      </c>
      <c r="AI22" s="40">
        <v>1.0</v>
      </c>
      <c r="AJ22" s="40">
        <v>0.0</v>
      </c>
      <c r="AK22" s="96" t="s">
        <v>43</v>
      </c>
      <c r="AL22" s="37">
        <v>45172.0</v>
      </c>
      <c r="AM22" s="42" t="s">
        <v>112</v>
      </c>
      <c r="AN22" s="58" t="s">
        <v>71</v>
      </c>
      <c r="AO22" s="40">
        <v>6.5</v>
      </c>
      <c r="AP22" s="40">
        <v>1.0</v>
      </c>
      <c r="AQ22" s="40">
        <v>0.0</v>
      </c>
      <c r="AR22" s="57" t="s">
        <v>44</v>
      </c>
      <c r="AS22" s="37">
        <v>45173.0</v>
      </c>
      <c r="AT22" s="42" t="s">
        <v>112</v>
      </c>
      <c r="AU22" s="58" t="s">
        <v>71</v>
      </c>
      <c r="AV22" s="40">
        <v>6.5</v>
      </c>
      <c r="AW22" s="40">
        <v>1.0</v>
      </c>
      <c r="AX22" s="40">
        <v>0.0</v>
      </c>
      <c r="AY22" s="48"/>
      <c r="AZ22" s="49">
        <f t="shared" ref="AZ22:BB22" si="24">SUM(F22,M22,T22,AA22,AH22,AO22,AV22)</f>
        <v>39.5</v>
      </c>
      <c r="BA22" s="39">
        <f t="shared" si="24"/>
        <v>6</v>
      </c>
      <c r="BB22" s="39">
        <f t="shared" si="24"/>
        <v>0</v>
      </c>
      <c r="BC22" s="50">
        <f t="shared" si="19"/>
        <v>45.5</v>
      </c>
      <c r="BD22" s="51"/>
      <c r="BE22" s="39">
        <f t="shared" si="20"/>
        <v>3160</v>
      </c>
      <c r="BF22" s="39">
        <f t="shared" si="21"/>
        <v>528</v>
      </c>
      <c r="BG22" s="39">
        <f t="shared" si="22"/>
        <v>0</v>
      </c>
      <c r="BH22" s="39">
        <f t="shared" si="23"/>
        <v>3688</v>
      </c>
      <c r="BI22" s="51"/>
      <c r="BJ22" s="39" t="s">
        <v>76</v>
      </c>
      <c r="BK22" s="93">
        <f t="shared" si="17"/>
        <v>2272</v>
      </c>
      <c r="BL22" s="51"/>
      <c r="BM22" s="51"/>
    </row>
    <row r="23">
      <c r="A23" s="35" t="s">
        <v>52</v>
      </c>
      <c r="B23" s="36" t="s">
        <v>19</v>
      </c>
      <c r="C23" s="37">
        <v>45166.0</v>
      </c>
      <c r="D23" s="42" t="s">
        <v>426</v>
      </c>
      <c r="E23" s="58" t="s">
        <v>425</v>
      </c>
      <c r="F23" s="40">
        <v>1.0</v>
      </c>
      <c r="G23" s="40">
        <v>7.0</v>
      </c>
      <c r="H23" s="40">
        <v>5.0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39"/>
      <c r="Q23" s="45"/>
      <c r="R23" s="53"/>
      <c r="S23" s="53"/>
      <c r="T23" s="40">
        <v>0.0</v>
      </c>
      <c r="U23" s="40">
        <v>0.0</v>
      </c>
      <c r="V23" s="40">
        <v>0.0</v>
      </c>
      <c r="W23" s="64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39"/>
      <c r="AN23" s="58"/>
      <c r="AO23" s="40">
        <v>0.0</v>
      </c>
      <c r="AP23" s="40">
        <v>0.0</v>
      </c>
      <c r="AQ23" s="40">
        <v>0.0</v>
      </c>
      <c r="AR23" s="144"/>
      <c r="AS23" s="144"/>
      <c r="AT23" s="144"/>
      <c r="AU23" s="144"/>
      <c r="AV23" s="40">
        <v>0.0</v>
      </c>
      <c r="AW23" s="40">
        <v>0.0</v>
      </c>
      <c r="AX23" s="40">
        <v>0.0</v>
      </c>
      <c r="AY23" s="48"/>
      <c r="AZ23" s="49">
        <f t="shared" ref="AZ23:BB23" si="25">SUM(F23,M23,T23,AA23,AH23,AO23,AV23)</f>
        <v>1</v>
      </c>
      <c r="BA23" s="39">
        <f t="shared" si="25"/>
        <v>7</v>
      </c>
      <c r="BB23" s="39">
        <f t="shared" si="25"/>
        <v>5</v>
      </c>
      <c r="BC23" s="50">
        <f t="shared" si="19"/>
        <v>13</v>
      </c>
      <c r="BD23" s="51"/>
      <c r="BE23" s="39">
        <f t="shared" si="20"/>
        <v>80</v>
      </c>
      <c r="BF23" s="39">
        <f t="shared" si="21"/>
        <v>616</v>
      </c>
      <c r="BG23" s="39">
        <f t="shared" si="22"/>
        <v>400</v>
      </c>
      <c r="BH23" s="39">
        <f t="shared" si="23"/>
        <v>1096</v>
      </c>
      <c r="BI23" s="51"/>
      <c r="BJ23" s="39" t="s">
        <v>340</v>
      </c>
      <c r="BK23" s="93">
        <f t="shared" ref="BK23:BK25" si="27">BH20</f>
        <v>2640</v>
      </c>
      <c r="BL23" s="51"/>
      <c r="BM23" s="51"/>
    </row>
    <row r="24">
      <c r="A24" s="35" t="s">
        <v>54</v>
      </c>
      <c r="B24" s="63"/>
      <c r="C24" s="45"/>
      <c r="D24" s="53"/>
      <c r="E24" s="58"/>
      <c r="F24" s="40">
        <v>0.0</v>
      </c>
      <c r="G24" s="40">
        <v>0.0</v>
      </c>
      <c r="H24" s="40">
        <v>0.0</v>
      </c>
      <c r="I24" s="61"/>
      <c r="J24" s="45"/>
      <c r="K24" s="53"/>
      <c r="L24" s="58"/>
      <c r="M24" s="40">
        <v>0.0</v>
      </c>
      <c r="N24" s="40">
        <v>0.0</v>
      </c>
      <c r="O24" s="40">
        <v>0.0</v>
      </c>
      <c r="P24" s="63"/>
      <c r="Q24" s="45"/>
      <c r="R24" s="53"/>
      <c r="S24" s="58"/>
      <c r="T24" s="40">
        <v>0.0</v>
      </c>
      <c r="U24" s="40">
        <v>0.0</v>
      </c>
      <c r="V24" s="40">
        <v>0.0</v>
      </c>
      <c r="W24" s="61"/>
      <c r="X24" s="45"/>
      <c r="Y24" s="53"/>
      <c r="Z24" s="58"/>
      <c r="AA24" s="40">
        <v>0.0</v>
      </c>
      <c r="AB24" s="40">
        <v>0.0</v>
      </c>
      <c r="AC24" s="40">
        <v>0.0</v>
      </c>
      <c r="AD24" s="61"/>
      <c r="AE24" s="45"/>
      <c r="AF24" s="53"/>
      <c r="AG24" s="53"/>
      <c r="AH24" s="40">
        <v>0.0</v>
      </c>
      <c r="AI24" s="40">
        <v>0.0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36" t="s">
        <v>93</v>
      </c>
      <c r="AS24" s="37">
        <v>45172.0</v>
      </c>
      <c r="AT24" s="42" t="s">
        <v>211</v>
      </c>
      <c r="AU24" s="58" t="s">
        <v>66</v>
      </c>
      <c r="AV24" s="40">
        <v>0.0</v>
      </c>
      <c r="AW24" s="40">
        <v>6.0</v>
      </c>
      <c r="AX24" s="40">
        <v>0.0</v>
      </c>
      <c r="AY24" s="48"/>
      <c r="AZ24" s="49">
        <f t="shared" ref="AZ24:BB24" si="26">SUM(F24,M24,T24,AA24,AH24,AO24,AV24)</f>
        <v>0</v>
      </c>
      <c r="BA24" s="39">
        <f t="shared" si="26"/>
        <v>6</v>
      </c>
      <c r="BB24" s="39">
        <f t="shared" si="26"/>
        <v>0</v>
      </c>
      <c r="BC24" s="50">
        <f t="shared" si="19"/>
        <v>6</v>
      </c>
      <c r="BD24" s="51"/>
      <c r="BE24" s="39">
        <f t="shared" si="20"/>
        <v>0</v>
      </c>
      <c r="BF24" s="39">
        <f t="shared" si="21"/>
        <v>528</v>
      </c>
      <c r="BG24" s="39">
        <f t="shared" si="22"/>
        <v>0</v>
      </c>
      <c r="BH24" s="39">
        <f t="shared" si="23"/>
        <v>528</v>
      </c>
      <c r="BI24" s="51"/>
      <c r="BJ24" s="39" t="s">
        <v>80</v>
      </c>
      <c r="BK24" s="93">
        <f t="shared" si="27"/>
        <v>4192</v>
      </c>
      <c r="BL24" s="51"/>
      <c r="BM24" s="51"/>
    </row>
    <row r="25">
      <c r="A25" s="59" t="s">
        <v>50</v>
      </c>
      <c r="B25" s="61"/>
      <c r="C25" s="45"/>
      <c r="D25" s="53"/>
      <c r="E25" s="58"/>
      <c r="F25" s="40">
        <v>0.0</v>
      </c>
      <c r="G25" s="40">
        <v>0.0</v>
      </c>
      <c r="H25" s="40">
        <v>0.0</v>
      </c>
      <c r="I25" s="61"/>
      <c r="J25" s="45"/>
      <c r="K25" s="53"/>
      <c r="L25" s="58"/>
      <c r="M25" s="40">
        <v>0.0</v>
      </c>
      <c r="N25" s="40">
        <v>0.0</v>
      </c>
      <c r="O25" s="40">
        <v>0.0</v>
      </c>
      <c r="P25" s="39"/>
      <c r="Q25" s="45"/>
      <c r="R25" s="53"/>
      <c r="S25" s="58"/>
      <c r="T25" s="40">
        <v>0.0</v>
      </c>
      <c r="U25" s="40">
        <v>0.0</v>
      </c>
      <c r="V25" s="40">
        <v>0.0</v>
      </c>
      <c r="W25" s="56" t="s">
        <v>37</v>
      </c>
      <c r="X25" s="37">
        <v>45170.0</v>
      </c>
      <c r="Y25" s="42" t="s">
        <v>274</v>
      </c>
      <c r="Z25" s="58" t="s">
        <v>48</v>
      </c>
      <c r="AA25" s="40">
        <v>6.0</v>
      </c>
      <c r="AB25" s="40">
        <v>2.0</v>
      </c>
      <c r="AC25" s="40">
        <v>0.0</v>
      </c>
      <c r="AD25" s="44"/>
      <c r="AE25" s="45"/>
      <c r="AF25" s="53"/>
      <c r="AG25" s="58"/>
      <c r="AH25" s="40">
        <v>0.0</v>
      </c>
      <c r="AI25" s="40">
        <v>0.0</v>
      </c>
      <c r="AJ25" s="40">
        <v>0.0</v>
      </c>
      <c r="AK25" s="149"/>
      <c r="AL25" s="45"/>
      <c r="AM25" s="53"/>
      <c r="AN25" s="58"/>
      <c r="AO25" s="40">
        <v>0.0</v>
      </c>
      <c r="AP25" s="40">
        <v>0.0</v>
      </c>
      <c r="AQ25" s="40">
        <v>0.0</v>
      </c>
      <c r="AR25" s="63"/>
      <c r="AS25" s="45"/>
      <c r="AT25" s="53"/>
      <c r="AU25" s="58"/>
      <c r="AV25" s="40">
        <v>0.0</v>
      </c>
      <c r="AW25" s="40">
        <v>0.0</v>
      </c>
      <c r="AX25" s="40">
        <v>0.0</v>
      </c>
      <c r="AZ25" s="49">
        <f t="shared" ref="AZ25:BB25" si="28">SUM(F25,M25,T25,AA25,AH25,AO25,AV25)</f>
        <v>6</v>
      </c>
      <c r="BA25" s="39">
        <f t="shared" si="28"/>
        <v>2</v>
      </c>
      <c r="BB25" s="39">
        <f t="shared" si="28"/>
        <v>0</v>
      </c>
      <c r="BC25" s="50">
        <f t="shared" si="19"/>
        <v>8</v>
      </c>
      <c r="BD25" s="51"/>
      <c r="BE25" s="39">
        <f t="shared" si="20"/>
        <v>480</v>
      </c>
      <c r="BF25" s="39">
        <f t="shared" si="21"/>
        <v>176</v>
      </c>
      <c r="BG25" s="39">
        <f t="shared" si="22"/>
        <v>0</v>
      </c>
      <c r="BH25" s="39">
        <f t="shared" si="23"/>
        <v>656</v>
      </c>
      <c r="BI25" s="51"/>
      <c r="BJ25" s="39" t="s">
        <v>81</v>
      </c>
      <c r="BK25" s="93">
        <f t="shared" si="27"/>
        <v>3688</v>
      </c>
      <c r="BL25" s="62"/>
      <c r="BM25" s="51"/>
    </row>
    <row r="26">
      <c r="AZ26" s="51"/>
      <c r="BA26" s="51"/>
      <c r="BB26" s="51"/>
      <c r="BC26" s="51"/>
      <c r="BD26" s="51"/>
      <c r="BE26" s="39"/>
      <c r="BF26" s="39"/>
      <c r="BG26" s="39"/>
      <c r="BH26" s="39"/>
      <c r="BI26" s="51"/>
      <c r="BJ26" s="39" t="s">
        <v>83</v>
      </c>
      <c r="BK26" s="93">
        <f t="shared" ref="BK26:BK28" si="31">BH31</f>
        <v>3890</v>
      </c>
      <c r="BL26" s="51"/>
      <c r="BM26" s="51"/>
    </row>
    <row r="27">
      <c r="AY27" s="76" t="s">
        <v>14</v>
      </c>
      <c r="AZ27" s="77">
        <f t="shared" ref="AZ27:BB27" si="29">SUM(AZ20,AZ21,AZ22,AZ23,AZ24,AZ25)</f>
        <v>80.5</v>
      </c>
      <c r="BA27" s="78">
        <f t="shared" si="29"/>
        <v>65</v>
      </c>
      <c r="BB27" s="78">
        <f t="shared" si="29"/>
        <v>8</v>
      </c>
      <c r="BC27" s="79">
        <f>sum(BC20,BC21,BC22,BC23,BC24,BC25)</f>
        <v>153.5</v>
      </c>
      <c r="BD27" s="51"/>
      <c r="BE27" s="40">
        <f>sum(BE20,BE21,BE22,BE23,BE24,BE25)</f>
        <v>6440</v>
      </c>
      <c r="BF27" s="40">
        <f>sum(BF20,BF21,BF22,BF23,BF24,BF252)</f>
        <v>5544</v>
      </c>
      <c r="BG27" s="40">
        <f t="shared" ref="BG27:BH27" si="30">sum(BG20,BG21,BG22,BG23,BG24,BG25)</f>
        <v>640</v>
      </c>
      <c r="BH27" s="40">
        <f t="shared" si="30"/>
        <v>12800</v>
      </c>
      <c r="BI27" s="51"/>
      <c r="BJ27" s="39" t="s">
        <v>84</v>
      </c>
      <c r="BK27" s="93">
        <f t="shared" si="31"/>
        <v>3696</v>
      </c>
      <c r="BL27" s="51"/>
      <c r="BM27" s="51"/>
    </row>
    <row r="28">
      <c r="A28" s="100"/>
      <c r="B28" s="101"/>
      <c r="C28" s="101"/>
      <c r="D28" s="3"/>
      <c r="E28" s="4"/>
      <c r="F28" s="102"/>
      <c r="G28" s="102"/>
      <c r="H28" s="102"/>
      <c r="I28" s="102"/>
      <c r="J28" s="102"/>
      <c r="K28" s="6" t="s">
        <v>85</v>
      </c>
      <c r="L28" s="4"/>
      <c r="T28" s="103"/>
      <c r="U28" s="103"/>
      <c r="V28" s="103"/>
      <c r="W28" s="103"/>
      <c r="X28" s="104"/>
      <c r="Y28" s="104"/>
      <c r="Z28" s="105"/>
      <c r="AA28" s="104"/>
      <c r="AB28" s="104"/>
      <c r="AC28" s="104"/>
      <c r="AD28" s="104"/>
      <c r="AE28" s="104"/>
      <c r="AF28" s="9" t="s">
        <v>85</v>
      </c>
      <c r="AG28" s="4"/>
      <c r="AH28" s="104"/>
      <c r="AI28" s="104"/>
      <c r="AJ28" s="104"/>
      <c r="AK28" s="104"/>
      <c r="AL28" s="104"/>
      <c r="AM28" s="104"/>
      <c r="AN28" s="105"/>
      <c r="AO28" s="104"/>
      <c r="AP28" s="104"/>
      <c r="AQ28" s="104"/>
      <c r="AR28" s="104"/>
      <c r="AS28" s="104"/>
      <c r="AT28" s="9" t="s">
        <v>85</v>
      </c>
      <c r="AU28" s="4"/>
      <c r="AV28" s="105"/>
      <c r="AW28" s="105"/>
      <c r="AX28" s="105"/>
      <c r="AY28" s="105"/>
      <c r="AZ28" s="105"/>
      <c r="BA28" s="105"/>
      <c r="BB28" s="105"/>
      <c r="BC28" s="105"/>
      <c r="BD28" s="106"/>
      <c r="BE28" s="106"/>
      <c r="BF28" s="9" t="s">
        <v>85</v>
      </c>
      <c r="BG28" s="4"/>
      <c r="BH28" s="106"/>
      <c r="BI28" s="106"/>
      <c r="BJ28" s="39" t="s">
        <v>86</v>
      </c>
      <c r="BK28" s="93">
        <f t="shared" si="31"/>
        <v>3032</v>
      </c>
      <c r="BL28" s="106"/>
      <c r="BM28" s="106"/>
    </row>
    <row r="29">
      <c r="A29" s="10"/>
      <c r="B29" s="11"/>
      <c r="C29" s="11"/>
      <c r="D29" s="12"/>
      <c r="E29" s="13">
        <v>45159.0</v>
      </c>
      <c r="F29" s="14"/>
      <c r="G29" s="14"/>
      <c r="H29" s="14"/>
      <c r="I29" s="15"/>
      <c r="J29" s="15"/>
      <c r="K29" s="16"/>
      <c r="L29" s="13">
        <v>45160.0</v>
      </c>
      <c r="M29" s="15"/>
      <c r="N29" s="15"/>
      <c r="O29" s="15"/>
      <c r="P29" s="15"/>
      <c r="Q29" s="11"/>
      <c r="R29" s="17"/>
      <c r="S29" s="13">
        <v>45161.0</v>
      </c>
      <c r="T29" s="11"/>
      <c r="U29" s="15"/>
      <c r="V29" s="15"/>
      <c r="W29" s="11"/>
      <c r="X29" s="18"/>
      <c r="Y29" s="14"/>
      <c r="Z29" s="13">
        <v>45162.0</v>
      </c>
      <c r="AA29" s="15"/>
      <c r="AB29" s="15"/>
      <c r="AC29" s="11"/>
      <c r="AD29" s="15"/>
      <c r="AE29" s="15"/>
      <c r="AF29" s="12"/>
      <c r="AG29" s="13">
        <v>45163.0</v>
      </c>
      <c r="AH29" s="15"/>
      <c r="AI29" s="11"/>
      <c r="AJ29" s="15"/>
      <c r="AK29" s="15"/>
      <c r="AL29" s="15"/>
      <c r="AM29" s="18"/>
      <c r="AN29" s="13">
        <v>45164.0</v>
      </c>
      <c r="AO29" s="11"/>
      <c r="AP29" s="19"/>
      <c r="AQ29" s="19"/>
      <c r="AR29" s="19"/>
      <c r="AS29" s="19"/>
      <c r="AT29" s="14"/>
      <c r="AU29" s="13">
        <v>45165.0</v>
      </c>
      <c r="AV29" s="19"/>
      <c r="AW29" s="19"/>
      <c r="AX29" s="19"/>
      <c r="AY29" s="20"/>
      <c r="AZ29" s="19"/>
      <c r="BA29" s="19"/>
      <c r="BB29" s="19"/>
      <c r="BC29" s="19"/>
      <c r="BD29" s="20"/>
      <c r="BE29" s="21"/>
      <c r="BF29" s="22"/>
      <c r="BG29" s="4"/>
      <c r="BH29" s="19"/>
      <c r="BI29" s="23"/>
      <c r="BJ29" s="16"/>
      <c r="BK29" s="16"/>
      <c r="BL29" s="20"/>
      <c r="BM29" s="20"/>
    </row>
    <row r="30">
      <c r="A30" s="107"/>
      <c r="B30" s="26"/>
      <c r="C30" s="26"/>
      <c r="D30" s="26" t="s">
        <v>2</v>
      </c>
      <c r="E30" s="26" t="s">
        <v>3</v>
      </c>
      <c r="F30" s="26" t="s">
        <v>4</v>
      </c>
      <c r="G30" s="26" t="s">
        <v>5</v>
      </c>
      <c r="H30" s="26" t="s">
        <v>6</v>
      </c>
      <c r="I30" s="26"/>
      <c r="J30" s="26"/>
      <c r="K30" s="26" t="s">
        <v>2</v>
      </c>
      <c r="L30" s="26" t="s">
        <v>7</v>
      </c>
      <c r="M30" s="26" t="s">
        <v>4</v>
      </c>
      <c r="N30" s="26" t="s">
        <v>5</v>
      </c>
      <c r="O30" s="26" t="s">
        <v>6</v>
      </c>
      <c r="P30" s="26"/>
      <c r="Q30" s="26"/>
      <c r="R30" s="26" t="s">
        <v>2</v>
      </c>
      <c r="S30" s="26" t="s">
        <v>8</v>
      </c>
      <c r="T30" s="26" t="s">
        <v>4</v>
      </c>
      <c r="U30" s="26" t="s">
        <v>5</v>
      </c>
      <c r="V30" s="26" t="s">
        <v>6</v>
      </c>
      <c r="W30" s="28"/>
      <c r="X30" s="29"/>
      <c r="Y30" s="29" t="s">
        <v>2</v>
      </c>
      <c r="Z30" s="29" t="s">
        <v>9</v>
      </c>
      <c r="AA30" s="26" t="s">
        <v>4</v>
      </c>
      <c r="AB30" s="26" t="s">
        <v>5</v>
      </c>
      <c r="AC30" s="26" t="s">
        <v>6</v>
      </c>
      <c r="AD30" s="29"/>
      <c r="AE30" s="29"/>
      <c r="AF30" s="29" t="s">
        <v>2</v>
      </c>
      <c r="AG30" s="29" t="s">
        <v>10</v>
      </c>
      <c r="AH30" s="26" t="s">
        <v>4</v>
      </c>
      <c r="AI30" s="26" t="s">
        <v>5</v>
      </c>
      <c r="AJ30" s="26" t="s">
        <v>6</v>
      </c>
      <c r="AK30" s="29"/>
      <c r="AL30" s="29"/>
      <c r="AM30" s="29" t="s">
        <v>2</v>
      </c>
      <c r="AN30" s="29" t="s">
        <v>11</v>
      </c>
      <c r="AO30" s="26" t="s">
        <v>4</v>
      </c>
      <c r="AP30" s="26" t="s">
        <v>5</v>
      </c>
      <c r="AQ30" s="26" t="s">
        <v>6</v>
      </c>
      <c r="AR30" s="29"/>
      <c r="AS30" s="29"/>
      <c r="AT30" s="29" t="s">
        <v>2</v>
      </c>
      <c r="AU30" s="29" t="s">
        <v>12</v>
      </c>
      <c r="AV30" s="26" t="s">
        <v>4</v>
      </c>
      <c r="AW30" s="26" t="s">
        <v>5</v>
      </c>
      <c r="AX30" s="26" t="s">
        <v>6</v>
      </c>
      <c r="AY30" s="30"/>
      <c r="AZ30" s="31" t="s">
        <v>4</v>
      </c>
      <c r="BA30" s="31" t="s">
        <v>13</v>
      </c>
      <c r="BB30" s="31" t="s">
        <v>6</v>
      </c>
      <c r="BC30" s="31" t="s">
        <v>14</v>
      </c>
      <c r="BD30" s="32"/>
      <c r="BE30" s="33" t="s">
        <v>4</v>
      </c>
      <c r="BF30" s="33" t="s">
        <v>13</v>
      </c>
      <c r="BG30" s="33" t="s">
        <v>6</v>
      </c>
      <c r="BH30" s="33" t="s">
        <v>15</v>
      </c>
      <c r="BI30" s="32"/>
      <c r="BJ30" s="92" t="s">
        <v>87</v>
      </c>
      <c r="BK30" s="93">
        <f>BH63</f>
        <v>3984</v>
      </c>
      <c r="BL30" s="32"/>
      <c r="BM30" s="32"/>
    </row>
    <row r="31">
      <c r="A31" s="35" t="s">
        <v>88</v>
      </c>
      <c r="B31" s="36" t="s">
        <v>19</v>
      </c>
      <c r="C31" s="37">
        <v>45166.0</v>
      </c>
      <c r="D31" s="42" t="s">
        <v>277</v>
      </c>
      <c r="E31" s="39" t="s">
        <v>90</v>
      </c>
      <c r="F31" s="40">
        <v>0.0</v>
      </c>
      <c r="G31" s="40">
        <v>7.5</v>
      </c>
      <c r="H31" s="40">
        <v>0.0</v>
      </c>
      <c r="I31" s="41" t="s">
        <v>22</v>
      </c>
      <c r="J31" s="37">
        <v>45167.0</v>
      </c>
      <c r="K31" s="42" t="s">
        <v>277</v>
      </c>
      <c r="L31" s="39" t="s">
        <v>90</v>
      </c>
      <c r="M31" s="40">
        <v>0.0</v>
      </c>
      <c r="N31" s="40">
        <v>7.5</v>
      </c>
      <c r="O31" s="40">
        <v>0.0</v>
      </c>
      <c r="P31" s="43" t="s">
        <v>24</v>
      </c>
      <c r="Q31" s="37">
        <v>45168.0</v>
      </c>
      <c r="R31" s="42" t="s">
        <v>277</v>
      </c>
      <c r="S31" s="39" t="s">
        <v>90</v>
      </c>
      <c r="T31" s="40">
        <v>0.0</v>
      </c>
      <c r="U31" s="40">
        <v>7.5</v>
      </c>
      <c r="V31" s="40">
        <v>0.0</v>
      </c>
      <c r="W31" s="43" t="s">
        <v>26</v>
      </c>
      <c r="X31" s="37">
        <v>45169.0</v>
      </c>
      <c r="Y31" s="42" t="s">
        <v>277</v>
      </c>
      <c r="Z31" s="39" t="s">
        <v>90</v>
      </c>
      <c r="AA31" s="40">
        <v>0.0</v>
      </c>
      <c r="AB31" s="40">
        <v>7.5</v>
      </c>
      <c r="AC31" s="40">
        <v>0.0</v>
      </c>
      <c r="AD31" s="56" t="s">
        <v>56</v>
      </c>
      <c r="AE31" s="37">
        <v>45170.0</v>
      </c>
      <c r="AF31" s="42" t="s">
        <v>25</v>
      </c>
      <c r="AG31" s="39" t="s">
        <v>25</v>
      </c>
      <c r="AH31" s="40">
        <v>0.0</v>
      </c>
      <c r="AI31" s="40">
        <v>0.0</v>
      </c>
      <c r="AJ31" s="40">
        <v>0.0</v>
      </c>
      <c r="AK31" s="66" t="s">
        <v>57</v>
      </c>
      <c r="AL31" s="37">
        <v>45171.0</v>
      </c>
      <c r="AM31" s="42" t="s">
        <v>710</v>
      </c>
      <c r="AN31" s="108" t="s">
        <v>711</v>
      </c>
      <c r="AO31" s="40">
        <v>0.0</v>
      </c>
      <c r="AP31" s="40">
        <v>7.75</v>
      </c>
      <c r="AQ31" s="40">
        <v>0.0</v>
      </c>
      <c r="AR31" s="57" t="s">
        <v>44</v>
      </c>
      <c r="AS31" s="37">
        <v>45173.0</v>
      </c>
      <c r="AT31" s="95" t="s">
        <v>128</v>
      </c>
      <c r="AU31" s="98" t="s">
        <v>202</v>
      </c>
      <c r="AV31" s="40">
        <v>6.0</v>
      </c>
      <c r="AW31" s="40">
        <v>1.0</v>
      </c>
      <c r="AX31" s="40">
        <v>0.0</v>
      </c>
      <c r="AY31" s="48"/>
      <c r="AZ31" s="49">
        <f t="shared" ref="AZ31:BB31" si="32">SUM(F31,M31,T31,AA31,AH31,AO31,AV31)</f>
        <v>6</v>
      </c>
      <c r="BA31" s="39">
        <f t="shared" si="32"/>
        <v>38.75</v>
      </c>
      <c r="BB31" s="39">
        <f t="shared" si="32"/>
        <v>0</v>
      </c>
      <c r="BC31" s="50">
        <f t="shared" ref="BC31:BC37" si="34">SUM(AZ31,BA31,BB31)</f>
        <v>44.75</v>
      </c>
      <c r="BD31" s="51"/>
      <c r="BE31" s="39">
        <f t="shared" ref="BE31:BE37" si="35">AZ31*80</f>
        <v>480</v>
      </c>
      <c r="BF31" s="39">
        <f t="shared" ref="BF31:BF37" si="36">BA31*88</f>
        <v>3410</v>
      </c>
      <c r="BG31" s="39">
        <f t="shared" ref="BG31:BG37" si="37">BB31*80</f>
        <v>0</v>
      </c>
      <c r="BH31" s="39">
        <f t="shared" ref="BH31:BH35" si="38">sum(BE31,BF31,BG31)</f>
        <v>3890</v>
      </c>
      <c r="BI31" s="51"/>
      <c r="BJ31" s="39" t="s">
        <v>96</v>
      </c>
      <c r="BK31" s="93">
        <f>SUM(BH12,BH74)</f>
        <v>3146.025</v>
      </c>
      <c r="BL31" s="51"/>
      <c r="BM31" s="51"/>
    </row>
    <row r="32">
      <c r="A32" s="109" t="s">
        <v>97</v>
      </c>
      <c r="B32" s="41" t="s">
        <v>33</v>
      </c>
      <c r="C32" s="37">
        <v>45167.0</v>
      </c>
      <c r="D32" s="96" t="s">
        <v>74</v>
      </c>
      <c r="E32" s="110" t="s">
        <v>99</v>
      </c>
      <c r="F32" s="40">
        <v>7.0</v>
      </c>
      <c r="G32" s="40">
        <v>0.5</v>
      </c>
      <c r="H32" s="40">
        <v>0.0</v>
      </c>
      <c r="I32" s="57" t="s">
        <v>46</v>
      </c>
      <c r="J32" s="37">
        <v>45168.0</v>
      </c>
      <c r="K32" s="96" t="s">
        <v>74</v>
      </c>
      <c r="L32" s="110" t="s">
        <v>99</v>
      </c>
      <c r="M32" s="40">
        <v>7.0</v>
      </c>
      <c r="N32" s="40">
        <v>0.5</v>
      </c>
      <c r="O32" s="40">
        <v>0.0</v>
      </c>
      <c r="P32" s="38" t="s">
        <v>36</v>
      </c>
      <c r="Q32" s="37">
        <v>45169.0</v>
      </c>
      <c r="R32" s="96" t="s">
        <v>74</v>
      </c>
      <c r="S32" s="110" t="s">
        <v>99</v>
      </c>
      <c r="T32" s="40">
        <v>7.0</v>
      </c>
      <c r="U32" s="40">
        <v>0.5</v>
      </c>
      <c r="V32" s="40">
        <v>0.0</v>
      </c>
      <c r="W32" s="56" t="s">
        <v>37</v>
      </c>
      <c r="X32" s="37">
        <v>45170.0</v>
      </c>
      <c r="Y32" s="96" t="s">
        <v>74</v>
      </c>
      <c r="Z32" s="110" t="s">
        <v>99</v>
      </c>
      <c r="AA32" s="40">
        <v>7.0</v>
      </c>
      <c r="AB32" s="40">
        <v>0.5</v>
      </c>
      <c r="AC32" s="40">
        <v>0.0</v>
      </c>
      <c r="AD32" s="56" t="s">
        <v>40</v>
      </c>
      <c r="AE32" s="37">
        <v>45171.0</v>
      </c>
      <c r="AF32" s="56" t="s">
        <v>281</v>
      </c>
      <c r="AG32" s="110" t="s">
        <v>101</v>
      </c>
      <c r="AH32" s="40">
        <v>8.0</v>
      </c>
      <c r="AI32" s="40">
        <v>0.0</v>
      </c>
      <c r="AJ32" s="40">
        <v>0.0</v>
      </c>
      <c r="AK32" s="96" t="s">
        <v>43</v>
      </c>
      <c r="AL32" s="37">
        <v>45172.0</v>
      </c>
      <c r="AM32" s="56" t="s">
        <v>281</v>
      </c>
      <c r="AN32" s="110" t="s">
        <v>101</v>
      </c>
      <c r="AO32" s="40">
        <v>8.0</v>
      </c>
      <c r="AP32" s="40">
        <v>0.0</v>
      </c>
      <c r="AQ32" s="40">
        <v>0.0</v>
      </c>
      <c r="AR32" s="57" t="s">
        <v>44</v>
      </c>
      <c r="AS32" s="37">
        <v>45173.0</v>
      </c>
      <c r="AT32" s="95" t="s">
        <v>25</v>
      </c>
      <c r="AU32" s="98" t="s">
        <v>25</v>
      </c>
      <c r="AV32" s="40">
        <v>0.0</v>
      </c>
      <c r="AW32" s="40">
        <v>0.0</v>
      </c>
      <c r="AX32" s="40">
        <v>0.0</v>
      </c>
      <c r="AY32" s="48"/>
      <c r="AZ32" s="49">
        <f t="shared" ref="AZ32:BB32" si="33">SUM(F32,M32,T32,AA32,AH32,AO32,AV32)</f>
        <v>44</v>
      </c>
      <c r="BA32" s="39">
        <f t="shared" si="33"/>
        <v>2</v>
      </c>
      <c r="BB32" s="39">
        <f t="shared" si="33"/>
        <v>0</v>
      </c>
      <c r="BC32" s="50">
        <f t="shared" si="34"/>
        <v>46</v>
      </c>
      <c r="BD32" s="51"/>
      <c r="BE32" s="39">
        <f t="shared" si="35"/>
        <v>3520</v>
      </c>
      <c r="BF32" s="39">
        <f t="shared" si="36"/>
        <v>176</v>
      </c>
      <c r="BG32" s="39">
        <f t="shared" si="37"/>
        <v>0</v>
      </c>
      <c r="BH32" s="39">
        <f t="shared" si="38"/>
        <v>3696</v>
      </c>
      <c r="BI32" s="51"/>
      <c r="BJ32" s="39" t="s">
        <v>102</v>
      </c>
      <c r="BK32" s="62">
        <f>SUM(BH11,BH24,BH34,BH46,BH56)</f>
        <v>2628</v>
      </c>
      <c r="BL32" s="51"/>
      <c r="BM32" s="51"/>
    </row>
    <row r="33">
      <c r="A33" s="35" t="s">
        <v>103</v>
      </c>
      <c r="B33" s="41" t="s">
        <v>33</v>
      </c>
      <c r="C33" s="37">
        <v>45167.0</v>
      </c>
      <c r="D33" s="96" t="s">
        <v>112</v>
      </c>
      <c r="E33" s="110" t="s">
        <v>71</v>
      </c>
      <c r="F33" s="40">
        <v>6.5</v>
      </c>
      <c r="G33" s="40">
        <v>1.0</v>
      </c>
      <c r="H33" s="40">
        <v>0.0</v>
      </c>
      <c r="I33" s="57" t="s">
        <v>46</v>
      </c>
      <c r="J33" s="37">
        <v>45168.0</v>
      </c>
      <c r="K33" s="96" t="s">
        <v>25</v>
      </c>
      <c r="L33" s="110" t="s">
        <v>25</v>
      </c>
      <c r="M33" s="40">
        <v>0.0</v>
      </c>
      <c r="N33" s="40">
        <v>0.0</v>
      </c>
      <c r="O33" s="40">
        <v>0.0</v>
      </c>
      <c r="P33" s="38" t="s">
        <v>36</v>
      </c>
      <c r="Q33" s="37">
        <v>45169.0</v>
      </c>
      <c r="R33" s="96" t="s">
        <v>166</v>
      </c>
      <c r="S33" s="110" t="s">
        <v>166</v>
      </c>
      <c r="T33" s="40">
        <v>0.0</v>
      </c>
      <c r="U33" s="40">
        <v>0.0</v>
      </c>
      <c r="V33" s="40">
        <v>0.0</v>
      </c>
      <c r="W33" s="56" t="s">
        <v>37</v>
      </c>
      <c r="X33" s="37">
        <v>45170.0</v>
      </c>
      <c r="Y33" s="96" t="s">
        <v>112</v>
      </c>
      <c r="Z33" s="110" t="s">
        <v>71</v>
      </c>
      <c r="AA33" s="40">
        <v>6.5</v>
      </c>
      <c r="AB33" s="40">
        <v>1.0</v>
      </c>
      <c r="AC33" s="40">
        <v>0.0</v>
      </c>
      <c r="AD33" s="56" t="s">
        <v>40</v>
      </c>
      <c r="AE33" s="37">
        <v>45171.0</v>
      </c>
      <c r="AF33" s="114" t="s">
        <v>213</v>
      </c>
      <c r="AG33" s="110" t="s">
        <v>225</v>
      </c>
      <c r="AH33" s="40">
        <v>7.5</v>
      </c>
      <c r="AI33" s="40">
        <v>0.5</v>
      </c>
      <c r="AJ33" s="40">
        <v>0.0</v>
      </c>
      <c r="AK33" s="96" t="s">
        <v>43</v>
      </c>
      <c r="AL33" s="37">
        <v>45172.0</v>
      </c>
      <c r="AM33" s="114" t="s">
        <v>213</v>
      </c>
      <c r="AN33" s="110" t="s">
        <v>225</v>
      </c>
      <c r="AO33" s="40">
        <v>7.5</v>
      </c>
      <c r="AP33" s="40">
        <v>0.5</v>
      </c>
      <c r="AQ33" s="40">
        <v>0.0</v>
      </c>
      <c r="AR33" s="57" t="s">
        <v>44</v>
      </c>
      <c r="AS33" s="37">
        <v>45173.0</v>
      </c>
      <c r="AT33" s="96" t="s">
        <v>273</v>
      </c>
      <c r="AU33" s="110" t="s">
        <v>39</v>
      </c>
      <c r="AV33" s="40">
        <v>5.5</v>
      </c>
      <c r="AW33" s="40">
        <v>1.0</v>
      </c>
      <c r="AX33" s="40">
        <v>0.0</v>
      </c>
      <c r="AY33" s="48"/>
      <c r="AZ33" s="49">
        <f t="shared" ref="AZ33:BB33" si="39">SUM(F33,M33,T33,AA33,AH33,AO33,AV33)</f>
        <v>33.5</v>
      </c>
      <c r="BA33" s="39">
        <f t="shared" si="39"/>
        <v>4</v>
      </c>
      <c r="BB33" s="39">
        <f t="shared" si="39"/>
        <v>0</v>
      </c>
      <c r="BC33" s="50">
        <f t="shared" si="34"/>
        <v>37.5</v>
      </c>
      <c r="BD33" s="51"/>
      <c r="BE33" s="39">
        <f t="shared" si="35"/>
        <v>2680</v>
      </c>
      <c r="BF33" s="39">
        <f t="shared" si="36"/>
        <v>352</v>
      </c>
      <c r="BG33" s="39">
        <f t="shared" si="37"/>
        <v>0</v>
      </c>
      <c r="BH33" s="39">
        <f t="shared" si="38"/>
        <v>3032</v>
      </c>
      <c r="BI33" s="51"/>
      <c r="BJ33" s="39"/>
      <c r="BK33" s="93"/>
      <c r="BL33" s="51"/>
      <c r="BM33" s="51"/>
    </row>
    <row r="34">
      <c r="A34" s="35" t="s">
        <v>54</v>
      </c>
      <c r="B34" s="63"/>
      <c r="C34" s="45"/>
      <c r="D34" s="53"/>
      <c r="E34" s="39"/>
      <c r="F34" s="40">
        <v>0.0</v>
      </c>
      <c r="G34" s="40">
        <v>0.0</v>
      </c>
      <c r="H34" s="40">
        <v>0.0</v>
      </c>
      <c r="I34" s="292"/>
      <c r="J34" s="45"/>
      <c r="K34" s="92"/>
      <c r="L34" s="92"/>
      <c r="M34" s="40">
        <v>0.0</v>
      </c>
      <c r="N34" s="40">
        <v>0.0</v>
      </c>
      <c r="O34" s="40">
        <v>0.0</v>
      </c>
      <c r="P34" s="64"/>
      <c r="Q34" s="45"/>
      <c r="R34" s="53"/>
      <c r="S34" s="39"/>
      <c r="T34" s="40">
        <v>0.0</v>
      </c>
      <c r="U34" s="40">
        <v>0.0</v>
      </c>
      <c r="V34" s="40">
        <v>0.0</v>
      </c>
      <c r="W34" s="56" t="s">
        <v>37</v>
      </c>
      <c r="X34" s="37">
        <v>45170.0</v>
      </c>
      <c r="Y34" s="131" t="s">
        <v>712</v>
      </c>
      <c r="Z34" s="111" t="s">
        <v>713</v>
      </c>
      <c r="AA34" s="40">
        <v>0.0</v>
      </c>
      <c r="AB34" s="40">
        <v>2.5</v>
      </c>
      <c r="AC34" s="40">
        <v>0.0</v>
      </c>
      <c r="AD34" s="44"/>
      <c r="AE34" s="45"/>
      <c r="AF34" s="53"/>
      <c r="AG34" s="39"/>
      <c r="AH34" s="40">
        <v>0.0</v>
      </c>
      <c r="AI34" s="40">
        <v>0.0</v>
      </c>
      <c r="AJ34" s="40">
        <v>0.0</v>
      </c>
      <c r="AK34" s="92"/>
      <c r="AL34" s="45"/>
      <c r="AM34" s="44"/>
      <c r="AN34" s="92"/>
      <c r="AO34" s="40">
        <v>0.0</v>
      </c>
      <c r="AP34" s="40">
        <v>0.0</v>
      </c>
      <c r="AQ34" s="40">
        <v>0.0</v>
      </c>
      <c r="AR34" s="113"/>
      <c r="AS34" s="113"/>
      <c r="AT34" s="113"/>
      <c r="AU34" s="113"/>
      <c r="AV34" s="40">
        <v>0.0</v>
      </c>
      <c r="AW34" s="40">
        <v>0.0</v>
      </c>
      <c r="AX34" s="40">
        <v>0.0</v>
      </c>
      <c r="AY34" s="48"/>
      <c r="AZ34" s="49">
        <f t="shared" ref="AZ34:BB34" si="40">SUM(F34,M34,T34,AA34,AH34,AO34,AV34)</f>
        <v>0</v>
      </c>
      <c r="BA34" s="39">
        <f t="shared" si="40"/>
        <v>2.5</v>
      </c>
      <c r="BB34" s="39">
        <f t="shared" si="40"/>
        <v>0</v>
      </c>
      <c r="BC34" s="50">
        <f t="shared" si="34"/>
        <v>2.5</v>
      </c>
      <c r="BD34" s="51"/>
      <c r="BE34" s="39">
        <f t="shared" si="35"/>
        <v>0</v>
      </c>
      <c r="BF34" s="39">
        <f t="shared" si="36"/>
        <v>220</v>
      </c>
      <c r="BG34" s="39">
        <f t="shared" si="37"/>
        <v>0</v>
      </c>
      <c r="BH34" s="39">
        <f t="shared" si="38"/>
        <v>220</v>
      </c>
      <c r="BI34" s="51"/>
      <c r="BJ34" s="39" t="s">
        <v>107</v>
      </c>
      <c r="BK34" s="39">
        <f>SUM(BH36,BH65)</f>
        <v>3784</v>
      </c>
      <c r="BL34" s="51"/>
      <c r="BM34" s="51"/>
    </row>
    <row r="35">
      <c r="A35" s="35" t="s">
        <v>50</v>
      </c>
      <c r="B35" s="63"/>
      <c r="C35" s="45"/>
      <c r="D35" s="53"/>
      <c r="E35" s="39"/>
      <c r="F35" s="40">
        <v>0.0</v>
      </c>
      <c r="G35" s="40">
        <v>0.0</v>
      </c>
      <c r="H35" s="40">
        <v>0.0</v>
      </c>
      <c r="I35" s="60"/>
      <c r="J35" s="45"/>
      <c r="K35" s="53"/>
      <c r="L35" s="39"/>
      <c r="M35" s="40">
        <v>0.0</v>
      </c>
      <c r="N35" s="40">
        <v>0.0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4"/>
      <c r="X35" s="45"/>
      <c r="Y35" s="53"/>
      <c r="Z35" s="39"/>
      <c r="AA35" s="40">
        <v>0.0</v>
      </c>
      <c r="AB35" s="40">
        <v>0.0</v>
      </c>
      <c r="AC35" s="40">
        <v>0.0</v>
      </c>
      <c r="AD35" s="56" t="s">
        <v>56</v>
      </c>
      <c r="AE35" s="37">
        <v>45170.0</v>
      </c>
      <c r="AF35" s="42" t="s">
        <v>278</v>
      </c>
      <c r="AG35" s="39" t="s">
        <v>92</v>
      </c>
      <c r="AH35" s="40">
        <v>0.0</v>
      </c>
      <c r="AI35" s="40">
        <v>8.0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65"/>
      <c r="AZ35" s="49">
        <f t="shared" ref="AZ35:BA35" si="41">SUM(F35,M35,T35,AA35,AH35,AO35,AV35)</f>
        <v>0</v>
      </c>
      <c r="BA35" s="39">
        <f t="shared" si="41"/>
        <v>8</v>
      </c>
      <c r="BB35" s="39">
        <f>SUM(H35,O35,V35,AC35,AJ35,AQ36,AX35)</f>
        <v>0</v>
      </c>
      <c r="BC35" s="50">
        <f t="shared" si="34"/>
        <v>8</v>
      </c>
      <c r="BD35" s="51"/>
      <c r="BE35" s="39">
        <f t="shared" si="35"/>
        <v>0</v>
      </c>
      <c r="BF35" s="39">
        <f t="shared" si="36"/>
        <v>704</v>
      </c>
      <c r="BG35" s="39">
        <f t="shared" si="37"/>
        <v>0</v>
      </c>
      <c r="BH35" s="39">
        <f t="shared" si="38"/>
        <v>704</v>
      </c>
      <c r="BI35" s="51"/>
      <c r="BJ35" s="39" t="s">
        <v>52</v>
      </c>
      <c r="BK35" s="39">
        <f>SUM(BH10,BH23,BH37,BH45,BH54,BH64,BH77)</f>
        <v>4116</v>
      </c>
      <c r="BL35" s="51"/>
      <c r="BM35" s="51"/>
    </row>
    <row r="36">
      <c r="A36" s="35" t="s">
        <v>82</v>
      </c>
      <c r="B36" s="61"/>
      <c r="C36" s="45"/>
      <c r="D36" s="92"/>
      <c r="E36" s="110"/>
      <c r="F36" s="40">
        <v>0.0</v>
      </c>
      <c r="G36" s="40">
        <v>0.0</v>
      </c>
      <c r="H36" s="40">
        <v>0.0</v>
      </c>
      <c r="I36" s="57" t="s">
        <v>46</v>
      </c>
      <c r="J36" s="37">
        <v>45168.0</v>
      </c>
      <c r="K36" s="96" t="s">
        <v>112</v>
      </c>
      <c r="L36" s="110" t="s">
        <v>71</v>
      </c>
      <c r="M36" s="40">
        <v>6.5</v>
      </c>
      <c r="N36" s="40">
        <v>1.0</v>
      </c>
      <c r="O36" s="40">
        <v>0.0</v>
      </c>
      <c r="P36" s="38" t="s">
        <v>36</v>
      </c>
      <c r="Q36" s="37">
        <v>45169.0</v>
      </c>
      <c r="R36" s="96" t="s">
        <v>112</v>
      </c>
      <c r="S36" s="110" t="s">
        <v>71</v>
      </c>
      <c r="T36" s="40">
        <v>6.5</v>
      </c>
      <c r="U36" s="40">
        <v>1.0</v>
      </c>
      <c r="V36" s="40">
        <v>0.0</v>
      </c>
      <c r="W36" s="63"/>
      <c r="X36" s="45"/>
      <c r="Y36" s="53"/>
      <c r="Z36" s="39"/>
      <c r="AA36" s="40">
        <v>0.0</v>
      </c>
      <c r="AB36" s="40">
        <v>0.0</v>
      </c>
      <c r="AC36" s="40">
        <v>0.0</v>
      </c>
      <c r="AD36" s="112"/>
      <c r="AE36" s="113"/>
      <c r="AF36" s="115"/>
      <c r="AG36" s="115"/>
      <c r="AH36" s="40">
        <v>0.0</v>
      </c>
      <c r="AI36" s="40">
        <v>0.0</v>
      </c>
      <c r="AJ36" s="40">
        <v>0.0</v>
      </c>
      <c r="AK36" s="92"/>
      <c r="AL36" s="45"/>
      <c r="AM36" s="44"/>
      <c r="AN36" s="92"/>
      <c r="AO36" s="40">
        <v>0.0</v>
      </c>
      <c r="AP36" s="40">
        <v>0.0</v>
      </c>
      <c r="AQ36" s="40">
        <v>0.0</v>
      </c>
      <c r="AR36" s="63"/>
      <c r="AS36" s="45"/>
      <c r="AT36" s="53"/>
      <c r="AU36" s="39"/>
      <c r="AV36" s="40">
        <v>0.0</v>
      </c>
      <c r="AW36" s="40">
        <v>0.0</v>
      </c>
      <c r="AX36" s="40">
        <v>0.0</v>
      </c>
      <c r="AY36" s="48"/>
      <c r="AZ36" s="49">
        <f t="shared" ref="AZ36:BA36" si="42">SUM(F36,M36,T36,AA36,AH36,AO36,AV36)</f>
        <v>13</v>
      </c>
      <c r="BA36" s="39">
        <f t="shared" si="42"/>
        <v>2</v>
      </c>
      <c r="BB36" s="39">
        <f t="shared" ref="BB36:BB37" si="44">SUM(H36,O36,V36,AC36,AJ36,AQ38,AX36)</f>
        <v>0</v>
      </c>
      <c r="BC36" s="50">
        <f t="shared" si="34"/>
        <v>15</v>
      </c>
      <c r="BD36" s="51"/>
      <c r="BE36" s="39">
        <f t="shared" si="35"/>
        <v>1040</v>
      </c>
      <c r="BF36" s="39">
        <f t="shared" si="36"/>
        <v>176</v>
      </c>
      <c r="BG36" s="39">
        <f t="shared" si="37"/>
        <v>0</v>
      </c>
      <c r="BH36" s="39">
        <f t="shared" ref="BH36:BH37" si="45">SUM(BE36,BF36,BG36)</f>
        <v>1216</v>
      </c>
      <c r="BI36" s="51"/>
      <c r="BJ36" s="39" t="s">
        <v>108</v>
      </c>
      <c r="BK36" s="39">
        <f>BH44</f>
        <v>3676</v>
      </c>
      <c r="BL36" s="51"/>
      <c r="BM36" s="51"/>
    </row>
    <row r="37">
      <c r="A37" s="35" t="s">
        <v>52</v>
      </c>
      <c r="B37" s="61"/>
      <c r="C37" s="45"/>
      <c r="D37" s="92"/>
      <c r="E37" s="110"/>
      <c r="F37" s="40">
        <v>0.0</v>
      </c>
      <c r="G37" s="40">
        <v>0.0</v>
      </c>
      <c r="H37" s="40">
        <v>0.0</v>
      </c>
      <c r="I37" s="61"/>
      <c r="J37" s="45"/>
      <c r="K37" s="92"/>
      <c r="L37" s="110"/>
      <c r="M37" s="40">
        <v>0.0</v>
      </c>
      <c r="N37" s="40">
        <v>0.0</v>
      </c>
      <c r="O37" s="40">
        <v>0.0</v>
      </c>
      <c r="P37" s="39"/>
      <c r="Q37" s="45"/>
      <c r="R37" s="92"/>
      <c r="S37" s="110"/>
      <c r="T37" s="40">
        <v>0.0</v>
      </c>
      <c r="U37" s="40">
        <v>0.0</v>
      </c>
      <c r="V37" s="40">
        <v>0.0</v>
      </c>
      <c r="W37" s="44"/>
      <c r="X37" s="45"/>
      <c r="Y37" s="111"/>
      <c r="Z37" s="111"/>
      <c r="AA37" s="40">
        <v>0.0</v>
      </c>
      <c r="AB37" s="40">
        <v>0.0</v>
      </c>
      <c r="AC37" s="40">
        <v>0.0</v>
      </c>
      <c r="AD37" s="44"/>
      <c r="AE37" s="45"/>
      <c r="AF37" s="53"/>
      <c r="AG37" s="39"/>
      <c r="AH37" s="40">
        <v>0.0</v>
      </c>
      <c r="AI37" s="40">
        <v>0.0</v>
      </c>
      <c r="AJ37" s="40">
        <v>0.0</v>
      </c>
      <c r="AK37" s="92"/>
      <c r="AL37" s="45"/>
      <c r="AM37" s="44"/>
      <c r="AN37" s="110"/>
      <c r="AO37" s="40">
        <v>0.0</v>
      </c>
      <c r="AP37" s="40">
        <v>0.0</v>
      </c>
      <c r="AQ37" s="40">
        <v>0.0</v>
      </c>
      <c r="AR37" s="36" t="s">
        <v>93</v>
      </c>
      <c r="AS37" s="37">
        <v>45172.0</v>
      </c>
      <c r="AT37" s="42" t="s">
        <v>298</v>
      </c>
      <c r="AU37" s="39" t="s">
        <v>280</v>
      </c>
      <c r="AV37" s="40">
        <v>0.0</v>
      </c>
      <c r="AW37" s="40">
        <v>7.0</v>
      </c>
      <c r="AX37" s="40">
        <v>0.0</v>
      </c>
      <c r="AY37" s="48"/>
      <c r="AZ37" s="49">
        <f t="shared" ref="AZ37:BA37" si="43">SUM(F37,M37,T37,AA37,AH37,AO37,AV37)</f>
        <v>0</v>
      </c>
      <c r="BA37" s="39">
        <f t="shared" si="43"/>
        <v>7</v>
      </c>
      <c r="BB37" s="39">
        <f t="shared" si="44"/>
        <v>0</v>
      </c>
      <c r="BC37" s="50">
        <f t="shared" si="34"/>
        <v>7</v>
      </c>
      <c r="BD37" s="51"/>
      <c r="BE37" s="39">
        <f t="shared" si="35"/>
        <v>0</v>
      </c>
      <c r="BF37" s="39">
        <f t="shared" si="36"/>
        <v>616</v>
      </c>
      <c r="BG37" s="39">
        <f t="shared" si="37"/>
        <v>0</v>
      </c>
      <c r="BH37" s="39">
        <f t="shared" si="45"/>
        <v>616</v>
      </c>
      <c r="BI37" s="51"/>
      <c r="BJ37" s="39"/>
      <c r="BK37" s="39"/>
      <c r="BL37" s="51"/>
      <c r="BM37" s="51"/>
    </row>
    <row r="38">
      <c r="A38" s="116"/>
      <c r="B38" s="117"/>
      <c r="C38" s="71"/>
      <c r="D38" s="32"/>
      <c r="E38" s="32"/>
      <c r="F38" s="117"/>
      <c r="G38" s="117"/>
      <c r="H38" s="117"/>
      <c r="I38" s="117"/>
      <c r="J38" s="118"/>
      <c r="K38" s="32"/>
      <c r="L38" s="32"/>
      <c r="M38" s="51"/>
      <c r="N38" s="51"/>
      <c r="O38" s="51"/>
      <c r="P38" s="51"/>
      <c r="Q38" s="71"/>
      <c r="R38" s="32"/>
      <c r="S38" s="32"/>
      <c r="T38" s="8"/>
      <c r="U38" s="8"/>
      <c r="V38" s="8"/>
      <c r="W38" s="8"/>
      <c r="X38" s="8"/>
      <c r="Y38" s="32"/>
      <c r="Z38" s="32"/>
      <c r="AA38" s="119"/>
      <c r="AB38" s="119"/>
      <c r="AC38" s="119"/>
      <c r="AD38" s="119"/>
      <c r="AE38" s="8"/>
      <c r="AF38" s="74"/>
      <c r="AG38" s="74"/>
      <c r="AH38" s="8"/>
      <c r="AI38" s="8"/>
      <c r="AJ38" s="8"/>
      <c r="AK38" s="8"/>
      <c r="AL38" s="8"/>
      <c r="AM38" s="74"/>
      <c r="AN38" s="74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48"/>
      <c r="AZ38" s="51"/>
      <c r="BA38" s="51"/>
      <c r="BB38" s="51"/>
      <c r="BC38" s="51"/>
      <c r="BD38" s="51"/>
      <c r="BE38" s="39"/>
      <c r="BF38" s="39"/>
      <c r="BG38" s="39"/>
      <c r="BH38" s="39"/>
      <c r="BI38" s="51"/>
      <c r="BJ38" s="39" t="s">
        <v>114</v>
      </c>
      <c r="BK38" s="39">
        <f>SUM(BH9,BH25,BH35,BH43,BH55,BH67,BH76)</f>
        <v>4848</v>
      </c>
      <c r="BL38" s="51"/>
      <c r="BM38" s="51"/>
    </row>
    <row r="39">
      <c r="A39" s="116"/>
      <c r="B39" s="117"/>
      <c r="C39" s="71"/>
      <c r="D39" s="32"/>
      <c r="E39" s="32"/>
      <c r="F39" s="117"/>
      <c r="G39" s="117"/>
      <c r="H39" s="117"/>
      <c r="I39" s="117"/>
      <c r="J39" s="118"/>
      <c r="K39" s="32"/>
      <c r="L39" s="32"/>
      <c r="M39" s="51"/>
      <c r="N39" s="51"/>
      <c r="O39" s="51"/>
      <c r="P39" s="51"/>
      <c r="Q39" s="71"/>
      <c r="R39" s="32"/>
      <c r="S39" s="32"/>
      <c r="T39" s="8"/>
      <c r="U39" s="8"/>
      <c r="V39" s="8"/>
      <c r="W39" s="8"/>
      <c r="X39" s="8"/>
      <c r="Y39" s="32"/>
      <c r="Z39" s="32"/>
      <c r="AA39" s="119"/>
      <c r="AB39" s="119"/>
      <c r="AC39" s="119"/>
      <c r="AD39" s="119"/>
      <c r="AE39" s="8"/>
      <c r="AF39" s="74"/>
      <c r="AG39" s="74"/>
      <c r="AH39" s="8"/>
      <c r="AI39" s="8"/>
      <c r="AJ39" s="8"/>
      <c r="AK39" s="8"/>
      <c r="AL39" s="8"/>
      <c r="AM39" s="74"/>
      <c r="AN39" s="74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76" t="s">
        <v>14</v>
      </c>
      <c r="AZ39" s="77">
        <f t="shared" ref="AZ39:BA39" si="46">SUM(AZ31,AZ32,AZ33,AZ34,AZ35,AZ36,AZ37)</f>
        <v>96.5</v>
      </c>
      <c r="BA39" s="78">
        <f t="shared" si="46"/>
        <v>64.25</v>
      </c>
      <c r="BB39" s="78">
        <f>SUM(BB31,BB32,BB33,BB34,BB35,BB36)</f>
        <v>0</v>
      </c>
      <c r="BC39" s="79">
        <f>SUM(BC31,BC32,BC33,BC34,BC35,BC36,BC37)</f>
        <v>160.75</v>
      </c>
      <c r="BD39" s="51"/>
      <c r="BE39" s="40">
        <f>SUM(BE31,BE32,BE33,BE35,BE34,BE36,BE37)</f>
        <v>7720</v>
      </c>
      <c r="BF39" s="40">
        <f>SUM(BF31,BF32,BF33,BF34,BF35,BF36,BF37)</f>
        <v>5654</v>
      </c>
      <c r="BG39" s="40">
        <f>SUM(BG31,BG32,BG33,BG33,BG34,BG35,BG36,BG37)</f>
        <v>0</v>
      </c>
      <c r="BH39" s="40">
        <f>sum(BH31,BH32,BH33,BH34,BH35,BH36,BH37)</f>
        <v>13374</v>
      </c>
      <c r="BI39" s="51"/>
      <c r="BJ39" s="39"/>
      <c r="BK39" s="39"/>
      <c r="BL39" s="51"/>
      <c r="BM39" s="51"/>
    </row>
    <row r="40">
      <c r="A40" s="120"/>
      <c r="B40" s="121"/>
      <c r="C40" s="121"/>
      <c r="D40" s="122"/>
      <c r="E40" s="81"/>
      <c r="F40" s="123"/>
      <c r="G40" s="123"/>
      <c r="H40" s="123"/>
      <c r="I40" s="123"/>
      <c r="J40" s="124"/>
      <c r="K40" s="80" t="s">
        <v>23</v>
      </c>
      <c r="L40" s="81"/>
      <c r="M40" s="124"/>
      <c r="N40" s="124"/>
      <c r="O40" s="124"/>
      <c r="P40" s="124"/>
      <c r="Q40" s="124"/>
      <c r="R40" s="7"/>
      <c r="S40" s="124"/>
      <c r="T40" s="8"/>
      <c r="U40" s="8"/>
      <c r="V40" s="8"/>
      <c r="W40" s="8"/>
      <c r="X40" s="8"/>
      <c r="Y40" s="83"/>
      <c r="Z40" s="83"/>
      <c r="AA40" s="119"/>
      <c r="AB40" s="119"/>
      <c r="AC40" s="119"/>
      <c r="AD40" s="119"/>
      <c r="AE40" s="8"/>
      <c r="AF40" s="82" t="s">
        <v>23</v>
      </c>
      <c r="AG40" s="81"/>
      <c r="AH40" s="8"/>
      <c r="AI40" s="8"/>
      <c r="AJ40" s="8"/>
      <c r="AK40" s="8"/>
      <c r="AL40" s="8"/>
      <c r="AM40" s="125"/>
      <c r="AN40" s="81"/>
      <c r="AO40" s="8"/>
      <c r="AP40" s="8"/>
      <c r="AQ40" s="8"/>
      <c r="AR40" s="8"/>
      <c r="AS40" s="8"/>
      <c r="AT40" s="82" t="s">
        <v>23</v>
      </c>
      <c r="AU40" s="81"/>
      <c r="AV40" s="126"/>
      <c r="AW40" s="126"/>
      <c r="AX40" s="126"/>
      <c r="AY40" s="126"/>
      <c r="AZ40" s="126"/>
      <c r="BA40" s="126"/>
      <c r="BB40" s="126"/>
      <c r="BC40" s="126"/>
      <c r="BD40" s="8"/>
      <c r="BE40" s="8"/>
      <c r="BF40" s="82" t="s">
        <v>23</v>
      </c>
      <c r="BG40" s="81"/>
      <c r="BH40" s="8"/>
      <c r="BI40" s="8"/>
      <c r="BJ40" s="39"/>
      <c r="BK40" s="39"/>
      <c r="BL40" s="8"/>
      <c r="BM40" s="8"/>
    </row>
    <row r="41">
      <c r="A41" s="10"/>
      <c r="B41" s="11"/>
      <c r="C41" s="11"/>
      <c r="D41" s="12"/>
      <c r="E41" s="13">
        <v>45166.0</v>
      </c>
      <c r="F41" s="14"/>
      <c r="G41" s="14"/>
      <c r="H41" s="14"/>
      <c r="I41" s="15"/>
      <c r="J41" s="15"/>
      <c r="K41" s="16"/>
      <c r="L41" s="13">
        <v>45167.0</v>
      </c>
      <c r="M41" s="15"/>
      <c r="N41" s="15"/>
      <c r="O41" s="15"/>
      <c r="P41" s="15"/>
      <c r="Q41" s="11"/>
      <c r="R41" s="17"/>
      <c r="S41" s="13">
        <v>45168.0</v>
      </c>
      <c r="T41" s="11"/>
      <c r="U41" s="15"/>
      <c r="V41" s="15"/>
      <c r="W41" s="11"/>
      <c r="X41" s="18"/>
      <c r="Y41" s="14"/>
      <c r="Z41" s="13">
        <v>45169.0</v>
      </c>
      <c r="AA41" s="15"/>
      <c r="AB41" s="15"/>
      <c r="AC41" s="11"/>
      <c r="AD41" s="15"/>
      <c r="AE41" s="15"/>
      <c r="AF41" s="12"/>
      <c r="AG41" s="13">
        <v>45170.0</v>
      </c>
      <c r="AH41" s="15"/>
      <c r="AI41" s="11"/>
      <c r="AJ41" s="15"/>
      <c r="AK41" s="15"/>
      <c r="AL41" s="15"/>
      <c r="AM41" s="18"/>
      <c r="AN41" s="13">
        <v>45171.0</v>
      </c>
      <c r="AO41" s="11"/>
      <c r="AP41" s="19"/>
      <c r="AQ41" s="19"/>
      <c r="AR41" s="19"/>
      <c r="AS41" s="19"/>
      <c r="AT41" s="14"/>
      <c r="AU41" s="13">
        <v>45172.0</v>
      </c>
      <c r="AV41" s="19"/>
      <c r="AW41" s="19"/>
      <c r="AX41" s="19"/>
      <c r="AY41" s="20"/>
      <c r="AZ41" s="19"/>
      <c r="BA41" s="19"/>
      <c r="BB41" s="19"/>
      <c r="BC41" s="19"/>
      <c r="BD41" s="20"/>
      <c r="BE41" s="21"/>
      <c r="BF41" s="22"/>
      <c r="BG41" s="4"/>
      <c r="BH41" s="19"/>
      <c r="BI41" s="23"/>
      <c r="BJ41" s="16"/>
      <c r="BK41" s="16"/>
      <c r="BL41" s="20"/>
      <c r="BM41" s="20"/>
    </row>
    <row r="42">
      <c r="A42" s="107"/>
      <c r="B42" s="26"/>
      <c r="C42" s="26"/>
      <c r="D42" s="26" t="s">
        <v>2</v>
      </c>
      <c r="E42" s="26" t="s">
        <v>3</v>
      </c>
      <c r="F42" s="26" t="s">
        <v>4</v>
      </c>
      <c r="G42" s="26" t="s">
        <v>5</v>
      </c>
      <c r="H42" s="26" t="s">
        <v>6</v>
      </c>
      <c r="I42" s="26"/>
      <c r="J42" s="26"/>
      <c r="K42" s="26" t="s">
        <v>2</v>
      </c>
      <c r="L42" s="26" t="s">
        <v>7</v>
      </c>
      <c r="M42" s="26" t="s">
        <v>4</v>
      </c>
      <c r="N42" s="26" t="s">
        <v>5</v>
      </c>
      <c r="O42" s="26" t="s">
        <v>6</v>
      </c>
      <c r="P42" s="26"/>
      <c r="Q42" s="26"/>
      <c r="R42" s="26" t="s">
        <v>2</v>
      </c>
      <c r="S42" s="26" t="s">
        <v>8</v>
      </c>
      <c r="T42" s="26" t="s">
        <v>4</v>
      </c>
      <c r="U42" s="26" t="s">
        <v>5</v>
      </c>
      <c r="V42" s="26" t="s">
        <v>6</v>
      </c>
      <c r="W42" s="28"/>
      <c r="X42" s="29"/>
      <c r="Y42" s="29" t="s">
        <v>2</v>
      </c>
      <c r="Z42" s="29" t="s">
        <v>9</v>
      </c>
      <c r="AA42" s="26" t="s">
        <v>4</v>
      </c>
      <c r="AB42" s="26" t="s">
        <v>5</v>
      </c>
      <c r="AC42" s="26" t="s">
        <v>6</v>
      </c>
      <c r="AD42" s="29"/>
      <c r="AE42" s="29"/>
      <c r="AF42" s="29" t="s">
        <v>2</v>
      </c>
      <c r="AG42" s="29" t="s">
        <v>10</v>
      </c>
      <c r="AH42" s="26" t="s">
        <v>4</v>
      </c>
      <c r="AI42" s="26" t="s">
        <v>5</v>
      </c>
      <c r="AJ42" s="26" t="s">
        <v>6</v>
      </c>
      <c r="AK42" s="29"/>
      <c r="AL42" s="29"/>
      <c r="AM42" s="29" t="s">
        <v>2</v>
      </c>
      <c r="AN42" s="29" t="s">
        <v>11</v>
      </c>
      <c r="AO42" s="26" t="s">
        <v>4</v>
      </c>
      <c r="AP42" s="26" t="s">
        <v>5</v>
      </c>
      <c r="AQ42" s="26" t="s">
        <v>6</v>
      </c>
      <c r="AR42" s="29"/>
      <c r="AS42" s="29"/>
      <c r="AT42" s="29" t="s">
        <v>2</v>
      </c>
      <c r="AU42" s="29" t="s">
        <v>12</v>
      </c>
      <c r="AV42" s="26" t="s">
        <v>4</v>
      </c>
      <c r="AW42" s="26" t="s">
        <v>5</v>
      </c>
      <c r="AX42" s="26" t="s">
        <v>6</v>
      </c>
      <c r="AY42" s="30"/>
      <c r="AZ42" s="31" t="s">
        <v>4</v>
      </c>
      <c r="BA42" s="31" t="s">
        <v>13</v>
      </c>
      <c r="BB42" s="31" t="s">
        <v>6</v>
      </c>
      <c r="BC42" s="31" t="s">
        <v>14</v>
      </c>
      <c r="BD42" s="32"/>
      <c r="BE42" s="33" t="s">
        <v>4</v>
      </c>
      <c r="BF42" s="33" t="s">
        <v>13</v>
      </c>
      <c r="BG42" s="33" t="s">
        <v>6</v>
      </c>
      <c r="BH42" s="33" t="s">
        <v>15</v>
      </c>
      <c r="BI42" s="32"/>
      <c r="BL42" s="32"/>
      <c r="BM42" s="32"/>
    </row>
    <row r="43">
      <c r="A43" s="59" t="s">
        <v>50</v>
      </c>
      <c r="B43" s="275" t="s">
        <v>62</v>
      </c>
      <c r="C43" s="37">
        <v>45167.0</v>
      </c>
      <c r="D43" s="42" t="s">
        <v>308</v>
      </c>
      <c r="E43" s="53" t="s">
        <v>309</v>
      </c>
      <c r="F43" s="40">
        <v>2.5</v>
      </c>
      <c r="G43" s="40">
        <v>5.5</v>
      </c>
      <c r="H43" s="40">
        <v>2.5</v>
      </c>
      <c r="I43" s="42" t="s">
        <v>131</v>
      </c>
      <c r="J43" s="37">
        <v>45168.0</v>
      </c>
      <c r="K43" s="42" t="s">
        <v>286</v>
      </c>
      <c r="L43" s="53" t="s">
        <v>120</v>
      </c>
      <c r="M43" s="40">
        <v>0.0</v>
      </c>
      <c r="N43" s="40">
        <v>4.5</v>
      </c>
      <c r="O43" s="40">
        <v>0.0</v>
      </c>
      <c r="P43" s="39"/>
      <c r="Q43" s="45"/>
      <c r="R43" s="53"/>
      <c r="S43" s="53"/>
      <c r="T43" s="40">
        <v>0.0</v>
      </c>
      <c r="U43" s="40">
        <v>0.0</v>
      </c>
      <c r="V43" s="40">
        <v>0.0</v>
      </c>
      <c r="W43" s="42" t="s">
        <v>67</v>
      </c>
      <c r="X43" s="37">
        <v>45170.0</v>
      </c>
      <c r="Y43" s="42" t="s">
        <v>284</v>
      </c>
      <c r="Z43" s="53" t="s">
        <v>122</v>
      </c>
      <c r="AA43" s="40">
        <v>0.0</v>
      </c>
      <c r="AB43" s="40">
        <v>3.5</v>
      </c>
      <c r="AC43" s="40">
        <v>0.0</v>
      </c>
      <c r="AD43" s="42" t="s">
        <v>78</v>
      </c>
      <c r="AE43" s="37">
        <v>45171.0</v>
      </c>
      <c r="AF43" s="42" t="s">
        <v>25</v>
      </c>
      <c r="AG43" s="53" t="s">
        <v>25</v>
      </c>
      <c r="AH43" s="40">
        <v>0.0</v>
      </c>
      <c r="AI43" s="40">
        <v>0.0</v>
      </c>
      <c r="AJ43" s="40">
        <v>0.0</v>
      </c>
      <c r="AK43" s="53"/>
      <c r="AL43" s="45"/>
      <c r="AM43" s="53"/>
      <c r="AN43" s="53"/>
      <c r="AO43" s="40">
        <v>0.0</v>
      </c>
      <c r="AP43" s="40">
        <v>0.0</v>
      </c>
      <c r="AQ43" s="40">
        <v>0.0</v>
      </c>
      <c r="AR43" s="42" t="s">
        <v>27</v>
      </c>
      <c r="AS43" s="37">
        <v>45173.0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47">SUM(F43,M43,T43,AA43,AH43,AO43,AV43)</f>
        <v>2.5</v>
      </c>
      <c r="BA43" s="39">
        <f t="shared" si="47"/>
        <v>17</v>
      </c>
      <c r="BB43" s="39">
        <f t="shared" si="47"/>
        <v>2.5</v>
      </c>
      <c r="BC43" s="50">
        <f t="shared" ref="BC43:BC46" si="49">SUM(AZ43,BA43,BB43)</f>
        <v>22</v>
      </c>
      <c r="BD43" s="51"/>
      <c r="BE43" s="39">
        <f t="shared" ref="BE43:BE46" si="50">AZ43*80</f>
        <v>200</v>
      </c>
      <c r="BF43" s="39">
        <f t="shared" ref="BF43:BF46" si="51">BA43*88</f>
        <v>1496</v>
      </c>
      <c r="BG43" s="39">
        <f t="shared" ref="BG43:BG46" si="52">BB43*80</f>
        <v>200</v>
      </c>
      <c r="BH43" s="39">
        <f t="shared" ref="BH43:BH46" si="53">sum(BE43,BF43,BG43)</f>
        <v>1896</v>
      </c>
      <c r="BI43" s="51"/>
      <c r="BL43" s="51"/>
      <c r="BM43" s="51"/>
    </row>
    <row r="44">
      <c r="A44" s="35" t="s">
        <v>123</v>
      </c>
      <c r="B44" s="41" t="s">
        <v>33</v>
      </c>
      <c r="C44" s="37">
        <v>45167.0</v>
      </c>
      <c r="D44" s="38" t="s">
        <v>25</v>
      </c>
      <c r="E44" s="39" t="s">
        <v>25</v>
      </c>
      <c r="F44" s="40">
        <v>0.0</v>
      </c>
      <c r="G44" s="40">
        <v>0.0</v>
      </c>
      <c r="H44" s="40">
        <v>0.0</v>
      </c>
      <c r="I44" s="42" t="s">
        <v>46</v>
      </c>
      <c r="J44" s="37">
        <v>45168.0</v>
      </c>
      <c r="K44" s="131" t="s">
        <v>247</v>
      </c>
      <c r="L44" s="111" t="s">
        <v>127</v>
      </c>
      <c r="M44" s="40">
        <v>5.0</v>
      </c>
      <c r="N44" s="40">
        <v>1.0</v>
      </c>
      <c r="O44" s="40">
        <v>0.0</v>
      </c>
      <c r="P44" s="38" t="s">
        <v>64</v>
      </c>
      <c r="Q44" s="37">
        <v>45169.0</v>
      </c>
      <c r="R44" s="42" t="s">
        <v>308</v>
      </c>
      <c r="S44" s="53" t="s">
        <v>309</v>
      </c>
      <c r="T44" s="40">
        <v>2.5</v>
      </c>
      <c r="U44" s="40">
        <v>5.5</v>
      </c>
      <c r="V44" s="40">
        <v>2.5</v>
      </c>
      <c r="W44" s="42" t="s">
        <v>37</v>
      </c>
      <c r="X44" s="37">
        <v>45170.0</v>
      </c>
      <c r="Y44" s="131" t="s">
        <v>285</v>
      </c>
      <c r="Z44" s="111" t="s">
        <v>129</v>
      </c>
      <c r="AA44" s="40">
        <v>5.0</v>
      </c>
      <c r="AB44" s="40">
        <v>2.0</v>
      </c>
      <c r="AC44" s="40">
        <v>0.0</v>
      </c>
      <c r="AD44" s="42" t="s">
        <v>40</v>
      </c>
      <c r="AE44" s="37">
        <v>45171.0</v>
      </c>
      <c r="AF44" s="131" t="s">
        <v>285</v>
      </c>
      <c r="AG44" s="111" t="s">
        <v>129</v>
      </c>
      <c r="AH44" s="40">
        <v>5.0</v>
      </c>
      <c r="AI44" s="40">
        <v>2.0</v>
      </c>
      <c r="AJ44" s="40">
        <v>0.0</v>
      </c>
      <c r="AK44" s="42" t="s">
        <v>43</v>
      </c>
      <c r="AL44" s="37">
        <v>45172.0</v>
      </c>
      <c r="AM44" s="131" t="s">
        <v>285</v>
      </c>
      <c r="AN44" s="111" t="s">
        <v>129</v>
      </c>
      <c r="AO44" s="40">
        <v>5.0</v>
      </c>
      <c r="AP44" s="40">
        <v>2.0</v>
      </c>
      <c r="AQ44" s="40">
        <v>0.0</v>
      </c>
      <c r="AR44" s="42" t="s">
        <v>44</v>
      </c>
      <c r="AS44" s="37">
        <v>45173.0</v>
      </c>
      <c r="AT44" s="131" t="s">
        <v>285</v>
      </c>
      <c r="AU44" s="111" t="s">
        <v>129</v>
      </c>
      <c r="AV44" s="40">
        <v>5.0</v>
      </c>
      <c r="AW44" s="40">
        <v>2.0</v>
      </c>
      <c r="AX44" s="40">
        <v>0.0</v>
      </c>
      <c r="AY44" s="48"/>
      <c r="AZ44" s="49">
        <f t="shared" ref="AZ44:BB44" si="48">SUM(F44,M44,T44,AA44,AH44,AO44,AV44)</f>
        <v>27.5</v>
      </c>
      <c r="BA44" s="39">
        <f t="shared" si="48"/>
        <v>14.5</v>
      </c>
      <c r="BB44" s="39">
        <f t="shared" si="48"/>
        <v>2.5</v>
      </c>
      <c r="BC44" s="50">
        <f t="shared" si="49"/>
        <v>44.5</v>
      </c>
      <c r="BD44" s="51"/>
      <c r="BE44" s="39">
        <f t="shared" si="50"/>
        <v>2200</v>
      </c>
      <c r="BF44" s="39">
        <f t="shared" si="51"/>
        <v>1276</v>
      </c>
      <c r="BG44" s="39">
        <f t="shared" si="52"/>
        <v>200</v>
      </c>
      <c r="BH44" s="39">
        <f t="shared" si="53"/>
        <v>3676</v>
      </c>
      <c r="BI44" s="51"/>
      <c r="BJ44" s="51"/>
      <c r="BK44" s="51"/>
      <c r="BL44" s="51"/>
      <c r="BM44" s="51"/>
    </row>
    <row r="45">
      <c r="A45" s="59" t="s">
        <v>52</v>
      </c>
      <c r="B45" s="134"/>
      <c r="C45" s="45"/>
      <c r="D45" s="53"/>
      <c r="E45" s="53"/>
      <c r="F45" s="40">
        <v>0.0</v>
      </c>
      <c r="G45" s="40">
        <v>0.0</v>
      </c>
      <c r="H45" s="40">
        <v>0.0</v>
      </c>
      <c r="I45" s="53"/>
      <c r="J45" s="45"/>
      <c r="K45" s="53"/>
      <c r="L45" s="53"/>
      <c r="M45" s="40">
        <v>0.0</v>
      </c>
      <c r="N45" s="40">
        <v>0.0</v>
      </c>
      <c r="O45" s="40">
        <v>0.0</v>
      </c>
      <c r="P45" s="39"/>
      <c r="Q45" s="45"/>
      <c r="R45" s="53"/>
      <c r="S45" s="53"/>
      <c r="T45" s="40">
        <v>0.0</v>
      </c>
      <c r="U45" s="40">
        <v>0.0</v>
      </c>
      <c r="V45" s="40">
        <v>0.0</v>
      </c>
      <c r="W45" s="53"/>
      <c r="X45" s="45"/>
      <c r="Y45" s="53"/>
      <c r="Z45" s="53"/>
      <c r="AA45" s="40">
        <v>0.0</v>
      </c>
      <c r="AB45" s="40">
        <v>0.0</v>
      </c>
      <c r="AC45" s="40">
        <v>0.0</v>
      </c>
      <c r="AD45" s="53"/>
      <c r="AE45" s="45"/>
      <c r="AF45" s="53"/>
      <c r="AG45" s="53"/>
      <c r="AH45" s="40">
        <v>0.0</v>
      </c>
      <c r="AI45" s="40">
        <v>0.0</v>
      </c>
      <c r="AJ45" s="40">
        <v>0.0</v>
      </c>
      <c r="AK45" s="53"/>
      <c r="AL45" s="45"/>
      <c r="AM45" s="53"/>
      <c r="AN45" s="53"/>
      <c r="AO45" s="40">
        <v>0.0</v>
      </c>
      <c r="AP45" s="40">
        <v>0.0</v>
      </c>
      <c r="AQ45" s="40">
        <v>0.0</v>
      </c>
      <c r="AR45" s="53"/>
      <c r="AS45" s="45"/>
      <c r="AT45" s="53"/>
      <c r="AU45" s="53"/>
      <c r="AV45" s="40">
        <v>0.0</v>
      </c>
      <c r="AW45" s="40">
        <v>0.0</v>
      </c>
      <c r="AX45" s="40">
        <v>0.0</v>
      </c>
      <c r="AY45" s="48"/>
      <c r="AZ45" s="49">
        <f t="shared" ref="AZ45:BB45" si="54">SUM(F45,M45,T45,AA45,AH45,AO45,AV45)</f>
        <v>0</v>
      </c>
      <c r="BA45" s="39">
        <f t="shared" si="54"/>
        <v>0</v>
      </c>
      <c r="BB45" s="39">
        <f t="shared" si="54"/>
        <v>0</v>
      </c>
      <c r="BC45" s="50">
        <f t="shared" si="49"/>
        <v>0</v>
      </c>
      <c r="BD45" s="51"/>
      <c r="BE45" s="39">
        <f t="shared" si="50"/>
        <v>0</v>
      </c>
      <c r="BF45" s="39">
        <f t="shared" si="51"/>
        <v>0</v>
      </c>
      <c r="BG45" s="39">
        <f t="shared" si="52"/>
        <v>0</v>
      </c>
      <c r="BH45" s="39">
        <f t="shared" si="53"/>
        <v>0</v>
      </c>
      <c r="BI45" s="51"/>
      <c r="BJ45" s="132"/>
      <c r="BK45" s="133"/>
      <c r="BL45" s="51"/>
      <c r="BM45" s="51"/>
    </row>
    <row r="46">
      <c r="A46" s="59" t="s">
        <v>54</v>
      </c>
      <c r="B46" s="134"/>
      <c r="C46" s="45"/>
      <c r="D46" s="53"/>
      <c r="E46" s="53"/>
      <c r="F46" s="40">
        <v>0.0</v>
      </c>
      <c r="G46" s="40">
        <v>0.0</v>
      </c>
      <c r="H46" s="40">
        <v>0.0</v>
      </c>
      <c r="I46" s="53"/>
      <c r="J46" s="45"/>
      <c r="K46" s="53"/>
      <c r="L46" s="53"/>
      <c r="M46" s="40">
        <v>0.0</v>
      </c>
      <c r="N46" s="40">
        <v>0.0</v>
      </c>
      <c r="O46" s="40">
        <v>0.0</v>
      </c>
      <c r="P46" s="39"/>
      <c r="Q46" s="45"/>
      <c r="R46" s="39"/>
      <c r="S46" s="39"/>
      <c r="T46" s="40">
        <v>0.0</v>
      </c>
      <c r="U46" s="40">
        <v>0.0</v>
      </c>
      <c r="V46" s="40">
        <v>0.0</v>
      </c>
      <c r="W46" s="53"/>
      <c r="X46" s="45"/>
      <c r="Y46" s="53"/>
      <c r="Z46" s="53"/>
      <c r="AA46" s="40">
        <v>0.0</v>
      </c>
      <c r="AB46" s="40">
        <v>0.0</v>
      </c>
      <c r="AC46" s="40">
        <v>0.0</v>
      </c>
      <c r="AD46" s="42" t="s">
        <v>78</v>
      </c>
      <c r="AE46" s="37">
        <v>45171.0</v>
      </c>
      <c r="AF46" s="42" t="s">
        <v>284</v>
      </c>
      <c r="AG46" s="53" t="s">
        <v>122</v>
      </c>
      <c r="AH46" s="40">
        <v>0.0</v>
      </c>
      <c r="AI46" s="40">
        <v>3.5</v>
      </c>
      <c r="AJ46" s="40">
        <v>0.0</v>
      </c>
      <c r="AK46" s="42" t="s">
        <v>79</v>
      </c>
      <c r="AL46" s="37">
        <v>45172.0</v>
      </c>
      <c r="AM46" s="42" t="s">
        <v>284</v>
      </c>
      <c r="AN46" s="53" t="s">
        <v>122</v>
      </c>
      <c r="AO46" s="40">
        <v>0.0</v>
      </c>
      <c r="AP46" s="40">
        <v>3.5</v>
      </c>
      <c r="AQ46" s="40">
        <v>0.0</v>
      </c>
      <c r="AR46" s="53"/>
      <c r="AS46" s="45"/>
      <c r="AT46" s="53"/>
      <c r="AU46" s="53"/>
      <c r="AV46" s="40">
        <v>0.0</v>
      </c>
      <c r="AW46" s="40">
        <v>0.0</v>
      </c>
      <c r="AX46" s="40">
        <v>0.0</v>
      </c>
      <c r="AY46" s="48"/>
      <c r="AZ46" s="49">
        <f t="shared" ref="AZ46:BB46" si="55">SUM(F46,M46,T46,AA46,AH46,AO46,AV46)</f>
        <v>0</v>
      </c>
      <c r="BA46" s="39">
        <f t="shared" si="55"/>
        <v>7</v>
      </c>
      <c r="BB46" s="39">
        <f t="shared" si="55"/>
        <v>0</v>
      </c>
      <c r="BC46" s="50">
        <f t="shared" si="49"/>
        <v>7</v>
      </c>
      <c r="BD46" s="51"/>
      <c r="BE46" s="39">
        <f t="shared" si="50"/>
        <v>0</v>
      </c>
      <c r="BF46" s="39">
        <f t="shared" si="51"/>
        <v>616</v>
      </c>
      <c r="BG46" s="39">
        <f t="shared" si="52"/>
        <v>0</v>
      </c>
      <c r="BH46" s="39">
        <f t="shared" si="53"/>
        <v>616</v>
      </c>
      <c r="BI46" s="51"/>
      <c r="BJ46" s="39" t="s">
        <v>130</v>
      </c>
      <c r="BK46" s="92">
        <f>sum(BH14,BH27,BH39,BH48,BH58,BH69,BH80)</f>
        <v>60344.025</v>
      </c>
      <c r="BL46" s="51"/>
      <c r="BM46" s="51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137"/>
      <c r="AG47" s="137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53"/>
      <c r="BF47" s="53"/>
      <c r="BG47" s="53"/>
      <c r="BH47" s="53"/>
      <c r="BI47" s="136"/>
      <c r="BJ47" s="39" t="s">
        <v>134</v>
      </c>
      <c r="BK47" s="39">
        <f>sum(BK19,BK20,BK21,BK22,BK23,BK24,BK25,BK26,BK27,BK28,BK30,BK31,BK32,BK34,BK35,BK36,BK38)</f>
        <v>60344.025</v>
      </c>
      <c r="BL47" s="136"/>
      <c r="BM47" s="136"/>
    </row>
    <row r="48">
      <c r="B48" s="135"/>
      <c r="C48" s="71"/>
      <c r="D48" s="136"/>
      <c r="E48" s="136"/>
      <c r="F48" s="117"/>
      <c r="G48" s="117"/>
      <c r="H48" s="117"/>
      <c r="I48" s="117"/>
      <c r="J48" s="118"/>
      <c r="K48" s="136"/>
      <c r="L48" s="136"/>
      <c r="M48" s="51"/>
      <c r="N48" s="51"/>
      <c r="O48" s="51"/>
      <c r="P48" s="51"/>
      <c r="Q48" s="71"/>
      <c r="R48" s="136"/>
      <c r="S48" s="136"/>
      <c r="T48" s="136"/>
      <c r="U48" s="136"/>
      <c r="V48" s="136"/>
      <c r="W48" s="136"/>
      <c r="X48" s="71"/>
      <c r="Y48" s="136"/>
      <c r="Z48" s="136"/>
      <c r="AF48" s="74"/>
      <c r="AG48" s="74"/>
      <c r="AO48" s="138"/>
      <c r="AP48" s="138"/>
      <c r="AQ48" s="138"/>
      <c r="AR48" s="138"/>
      <c r="AS48" s="118"/>
      <c r="AT48" s="136"/>
      <c r="AU48" s="136"/>
      <c r="AV48" s="136"/>
      <c r="AW48" s="136"/>
      <c r="AX48" s="136"/>
      <c r="AY48" s="76" t="s">
        <v>14</v>
      </c>
      <c r="AZ48" s="77">
        <f t="shared" ref="AZ48:BC48" si="56">SUM(AZ43,AZ44,AZ45,AZ46)</f>
        <v>30</v>
      </c>
      <c r="BA48" s="78">
        <f t="shared" si="56"/>
        <v>38.5</v>
      </c>
      <c r="BB48" s="78">
        <f t="shared" si="56"/>
        <v>5</v>
      </c>
      <c r="BC48" s="79">
        <f t="shared" si="56"/>
        <v>73.5</v>
      </c>
      <c r="BD48" s="51"/>
      <c r="BE48" s="40">
        <f t="shared" ref="BE48:BF48" si="57">SUM(BE43:BE46)</f>
        <v>2400</v>
      </c>
      <c r="BF48" s="40">
        <f t="shared" si="57"/>
        <v>3388</v>
      </c>
      <c r="BG48" s="40">
        <f>BB48*80</f>
        <v>400</v>
      </c>
      <c r="BH48" s="40">
        <f>SUM(BH43:BH46)</f>
        <v>6188</v>
      </c>
      <c r="BI48" s="51"/>
      <c r="BJ48" s="51"/>
      <c r="BK48" s="51"/>
      <c r="BL48" s="51"/>
      <c r="BM48" s="51"/>
    </row>
    <row r="49">
      <c r="B49" s="135"/>
      <c r="C49" s="71"/>
      <c r="D49" s="136"/>
      <c r="E49" s="136"/>
      <c r="F49" s="117"/>
      <c r="G49" s="117"/>
      <c r="H49" s="117"/>
      <c r="I49" s="117"/>
      <c r="J49" s="118"/>
      <c r="K49" s="136"/>
      <c r="L49" s="136"/>
      <c r="M49" s="51"/>
      <c r="N49" s="51"/>
      <c r="O49" s="51"/>
      <c r="P49" s="51"/>
      <c r="Q49" s="71"/>
      <c r="R49" s="136"/>
      <c r="S49" s="136"/>
      <c r="T49" s="136"/>
      <c r="U49" s="136"/>
      <c r="V49" s="136"/>
      <c r="W49" s="136"/>
      <c r="X49" s="71"/>
      <c r="Y49" s="136"/>
      <c r="Z49" s="136"/>
      <c r="AF49" s="74"/>
      <c r="AG49" s="74"/>
      <c r="AO49" s="138"/>
      <c r="AP49" s="138"/>
      <c r="AQ49" s="138"/>
      <c r="AR49" s="138"/>
      <c r="AS49" s="118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136"/>
      <c r="BF49" s="136"/>
      <c r="BG49" s="136"/>
      <c r="BH49" s="136"/>
      <c r="BI49" s="136"/>
      <c r="BJ49" s="136"/>
      <c r="BK49" s="136"/>
      <c r="BL49" s="136"/>
      <c r="BM49" s="136"/>
    </row>
    <row r="50">
      <c r="F50" s="73"/>
      <c r="G50" s="73"/>
      <c r="H50" s="73"/>
      <c r="I50" s="73"/>
      <c r="K50" s="80" t="s">
        <v>49</v>
      </c>
      <c r="L50" s="81"/>
      <c r="AF50" s="82" t="s">
        <v>49</v>
      </c>
      <c r="AG50" s="81"/>
      <c r="AT50" s="82" t="s">
        <v>49</v>
      </c>
      <c r="AU50" s="81"/>
      <c r="BF50" s="82" t="s">
        <v>49</v>
      </c>
      <c r="BG50" s="81"/>
    </row>
    <row r="51">
      <c r="F51" s="73"/>
      <c r="G51" s="73"/>
      <c r="H51" s="73"/>
      <c r="I51" s="73"/>
      <c r="K51" s="139"/>
      <c r="L51" s="140"/>
      <c r="AF51" s="141"/>
      <c r="AG51" s="142"/>
    </row>
    <row r="52">
      <c r="A52" s="10"/>
      <c r="B52" s="11"/>
      <c r="C52" s="11"/>
      <c r="D52" s="12"/>
      <c r="E52" s="13">
        <v>45159.0</v>
      </c>
      <c r="F52" s="14"/>
      <c r="G52" s="14"/>
      <c r="H52" s="14"/>
      <c r="I52" s="15"/>
      <c r="J52" s="15"/>
      <c r="K52" s="16"/>
      <c r="L52" s="13">
        <v>45160.0</v>
      </c>
      <c r="M52" s="15"/>
      <c r="N52" s="15"/>
      <c r="O52" s="15"/>
      <c r="P52" s="15"/>
      <c r="Q52" s="11"/>
      <c r="R52" s="17"/>
      <c r="S52" s="13">
        <v>45161.0</v>
      </c>
      <c r="T52" s="11"/>
      <c r="U52" s="15"/>
      <c r="V52" s="15"/>
      <c r="W52" s="11"/>
      <c r="X52" s="18"/>
      <c r="Y52" s="14"/>
      <c r="Z52" s="13">
        <v>45162.0</v>
      </c>
      <c r="AA52" s="15"/>
      <c r="AB52" s="15"/>
      <c r="AC52" s="11"/>
      <c r="AD52" s="15"/>
      <c r="AE52" s="15"/>
      <c r="AF52" s="12"/>
      <c r="AG52" s="13">
        <v>45163.0</v>
      </c>
      <c r="AH52" s="15"/>
      <c r="AI52" s="11"/>
      <c r="AJ52" s="15"/>
      <c r="AK52" s="15"/>
      <c r="AL52" s="15"/>
      <c r="AM52" s="18"/>
      <c r="AN52" s="13">
        <v>45164.0</v>
      </c>
      <c r="AO52" s="11"/>
      <c r="AP52" s="19"/>
      <c r="AQ52" s="19"/>
      <c r="AR52" s="19"/>
      <c r="AS52" s="19"/>
      <c r="AT52" s="14"/>
      <c r="AU52" s="13">
        <v>45165.0</v>
      </c>
      <c r="AV52" s="19"/>
      <c r="AW52" s="19"/>
      <c r="AX52" s="19"/>
      <c r="AY52" s="20"/>
      <c r="AZ52" s="19"/>
      <c r="BA52" s="19"/>
      <c r="BB52" s="19"/>
      <c r="BC52" s="19"/>
      <c r="BD52" s="20"/>
      <c r="BE52" s="21"/>
      <c r="BF52" s="22"/>
      <c r="BG52" s="4"/>
      <c r="BH52" s="19"/>
      <c r="BI52" s="23"/>
      <c r="BJ52" s="16"/>
      <c r="BK52" s="16"/>
      <c r="BL52" s="20"/>
      <c r="BM52" s="20"/>
    </row>
    <row r="53">
      <c r="A53" s="107"/>
      <c r="B53" s="26"/>
      <c r="C53" s="26"/>
      <c r="D53" s="26" t="s">
        <v>2</v>
      </c>
      <c r="E53" s="26" t="s">
        <v>3</v>
      </c>
      <c r="F53" s="26" t="s">
        <v>4</v>
      </c>
      <c r="G53" s="26" t="s">
        <v>5</v>
      </c>
      <c r="H53" s="26" t="s">
        <v>6</v>
      </c>
      <c r="I53" s="26"/>
      <c r="J53" s="26"/>
      <c r="K53" s="26" t="s">
        <v>2</v>
      </c>
      <c r="L53" s="26" t="s">
        <v>7</v>
      </c>
      <c r="M53" s="26" t="s">
        <v>4</v>
      </c>
      <c r="N53" s="26" t="s">
        <v>5</v>
      </c>
      <c r="O53" s="26" t="s">
        <v>6</v>
      </c>
      <c r="P53" s="26"/>
      <c r="Q53" s="26"/>
      <c r="R53" s="26" t="s">
        <v>2</v>
      </c>
      <c r="S53" s="26" t="s">
        <v>8</v>
      </c>
      <c r="T53" s="26" t="s">
        <v>4</v>
      </c>
      <c r="U53" s="26" t="s">
        <v>5</v>
      </c>
      <c r="V53" s="26" t="s">
        <v>6</v>
      </c>
      <c r="W53" s="28"/>
      <c r="X53" s="29"/>
      <c r="Y53" s="29" t="s">
        <v>2</v>
      </c>
      <c r="Z53" s="29" t="s">
        <v>9</v>
      </c>
      <c r="AA53" s="26" t="s">
        <v>4</v>
      </c>
      <c r="AB53" s="26" t="s">
        <v>5</v>
      </c>
      <c r="AC53" s="26" t="s">
        <v>6</v>
      </c>
      <c r="AD53" s="29"/>
      <c r="AE53" s="29"/>
      <c r="AF53" s="29" t="s">
        <v>2</v>
      </c>
      <c r="AG53" s="29" t="s">
        <v>10</v>
      </c>
      <c r="AH53" s="26" t="s">
        <v>4</v>
      </c>
      <c r="AI53" s="26" t="s">
        <v>5</v>
      </c>
      <c r="AJ53" s="26" t="s">
        <v>6</v>
      </c>
      <c r="AK53" s="29"/>
      <c r="AL53" s="29"/>
      <c r="AM53" s="29" t="s">
        <v>2</v>
      </c>
      <c r="AN53" s="29" t="s">
        <v>11</v>
      </c>
      <c r="AO53" s="26" t="s">
        <v>4</v>
      </c>
      <c r="AP53" s="26" t="s">
        <v>5</v>
      </c>
      <c r="AQ53" s="26" t="s">
        <v>6</v>
      </c>
      <c r="AR53" s="29"/>
      <c r="AS53" s="29"/>
      <c r="AT53" s="29" t="s">
        <v>2</v>
      </c>
      <c r="AU53" s="29" t="s">
        <v>12</v>
      </c>
      <c r="AV53" s="26" t="s">
        <v>4</v>
      </c>
      <c r="AW53" s="26" t="s">
        <v>5</v>
      </c>
      <c r="AX53" s="26" t="s">
        <v>6</v>
      </c>
      <c r="AY53" s="30"/>
      <c r="AZ53" s="31" t="s">
        <v>4</v>
      </c>
      <c r="BA53" s="31" t="s">
        <v>13</v>
      </c>
      <c r="BB53" s="31" t="s">
        <v>6</v>
      </c>
      <c r="BC53" s="31" t="s">
        <v>14</v>
      </c>
      <c r="BD53" s="32"/>
      <c r="BE53" s="33" t="s">
        <v>4</v>
      </c>
      <c r="BF53" s="33" t="s">
        <v>13</v>
      </c>
      <c r="BG53" s="33" t="s">
        <v>6</v>
      </c>
      <c r="BH53" s="33" t="s">
        <v>15</v>
      </c>
      <c r="BI53" s="32"/>
      <c r="BJ53" s="32"/>
      <c r="BK53" s="32"/>
      <c r="BL53" s="32"/>
      <c r="BM53" s="32"/>
    </row>
    <row r="54">
      <c r="A54" s="94" t="s">
        <v>52</v>
      </c>
      <c r="F54" s="40">
        <v>0.0</v>
      </c>
      <c r="G54" s="40">
        <v>0.0</v>
      </c>
      <c r="H54" s="40">
        <v>0.0</v>
      </c>
      <c r="I54" s="35"/>
      <c r="J54" s="143"/>
      <c r="K54" s="92"/>
      <c r="L54" s="92"/>
      <c r="M54" s="40">
        <v>0.0</v>
      </c>
      <c r="N54" s="40">
        <v>0.0</v>
      </c>
      <c r="O54" s="40">
        <v>0.0</v>
      </c>
      <c r="P54" s="144"/>
      <c r="Q54" s="144"/>
      <c r="R54" s="144"/>
      <c r="S54" s="144"/>
      <c r="T54" s="40">
        <v>0.0</v>
      </c>
      <c r="U54" s="40">
        <v>0.0</v>
      </c>
      <c r="V54" s="40">
        <v>0.0</v>
      </c>
      <c r="W54" s="64"/>
      <c r="X54" s="45"/>
      <c r="Y54" s="39"/>
      <c r="Z54" s="39"/>
      <c r="AA54" s="40">
        <v>0.0</v>
      </c>
      <c r="AB54" s="40">
        <v>0.0</v>
      </c>
      <c r="AC54" s="40">
        <v>0.0</v>
      </c>
      <c r="AD54" s="53"/>
      <c r="AE54" s="301"/>
      <c r="AF54" s="111"/>
      <c r="AG54" s="39"/>
      <c r="AH54" s="40">
        <v>0.0</v>
      </c>
      <c r="AI54" s="40">
        <v>0.0</v>
      </c>
      <c r="AJ54" s="40">
        <v>0.0</v>
      </c>
      <c r="AK54" s="92"/>
      <c r="AL54" s="301"/>
      <c r="AM54" s="92"/>
      <c r="AN54" s="92"/>
      <c r="AO54" s="40">
        <v>0.0</v>
      </c>
      <c r="AP54" s="40">
        <v>0.0</v>
      </c>
      <c r="AQ54" s="40">
        <v>0.0</v>
      </c>
      <c r="AR54" s="149"/>
      <c r="AS54" s="301"/>
      <c r="AT54" s="150"/>
      <c r="AU54" s="127"/>
      <c r="AV54" s="40">
        <v>0.0</v>
      </c>
      <c r="AW54" s="40">
        <v>0.0</v>
      </c>
      <c r="AX54" s="40">
        <v>0.0</v>
      </c>
      <c r="AY54" s="48"/>
      <c r="AZ54" s="49">
        <f t="shared" ref="AZ54:BB54" si="58">SUM(F54,M54,T54,AA54,AH54,AO54,AV54)</f>
        <v>0</v>
      </c>
      <c r="BA54" s="39">
        <f t="shared" si="58"/>
        <v>0</v>
      </c>
      <c r="BB54" s="39">
        <f t="shared" si="58"/>
        <v>0</v>
      </c>
      <c r="BC54" s="50">
        <f t="shared" ref="BC54:BC56" si="60">SUM(AZ54,BA54,BB54)</f>
        <v>0</v>
      </c>
      <c r="BD54" s="51"/>
      <c r="BE54" s="39">
        <f t="shared" ref="BE54:BE56" si="61">AZ54*80</f>
        <v>0</v>
      </c>
      <c r="BF54" s="39">
        <f t="shared" ref="BF54:BF56" si="62">BA54*88</f>
        <v>0</v>
      </c>
      <c r="BG54" s="39">
        <f t="shared" ref="BG54:BG56" si="63">BB54*80</f>
        <v>0</v>
      </c>
      <c r="BH54" s="39">
        <f t="shared" ref="BH54:BH56" si="64">sum(BE54,BF54,BG54)</f>
        <v>0</v>
      </c>
      <c r="BI54" s="51"/>
      <c r="BJ54" s="51"/>
      <c r="BK54" s="51"/>
      <c r="BL54" s="51"/>
      <c r="BM54" s="51"/>
    </row>
    <row r="55">
      <c r="A55" s="59" t="s">
        <v>50</v>
      </c>
      <c r="F55" s="40">
        <v>0.0</v>
      </c>
      <c r="G55" s="40">
        <v>0.0</v>
      </c>
      <c r="H55" s="40">
        <v>0.0</v>
      </c>
      <c r="I55" s="134"/>
      <c r="J55" s="45"/>
      <c r="K55" s="111"/>
      <c r="L55" s="39"/>
      <c r="M55" s="40">
        <v>0.0</v>
      </c>
      <c r="N55" s="40">
        <v>0.0</v>
      </c>
      <c r="O55" s="40">
        <v>0.0</v>
      </c>
      <c r="P55" s="39"/>
      <c r="Q55" s="45"/>
      <c r="R55" s="111"/>
      <c r="S55" s="39"/>
      <c r="T55" s="40">
        <v>0.0</v>
      </c>
      <c r="U55" s="40">
        <v>0.0</v>
      </c>
      <c r="V55" s="40">
        <v>0.0</v>
      </c>
      <c r="W55" s="53"/>
      <c r="X55" s="45"/>
      <c r="Y55" s="111"/>
      <c r="Z55" s="39"/>
      <c r="AA55" s="40">
        <v>0.0</v>
      </c>
      <c r="AB55" s="40">
        <v>0.0</v>
      </c>
      <c r="AC55" s="40">
        <v>0.0</v>
      </c>
      <c r="AD55" s="53"/>
      <c r="AE55" s="45"/>
      <c r="AF55" s="111"/>
      <c r="AG55" s="39"/>
      <c r="AH55" s="40">
        <v>0.0</v>
      </c>
      <c r="AI55" s="40">
        <v>0.0</v>
      </c>
      <c r="AJ55" s="40">
        <v>0.0</v>
      </c>
      <c r="AK55" s="92"/>
      <c r="AL55" s="45"/>
      <c r="AM55" s="92"/>
      <c r="AN55" s="92"/>
      <c r="AO55" s="40">
        <v>0.0</v>
      </c>
      <c r="AP55" s="40">
        <v>0.0</v>
      </c>
      <c r="AQ55" s="40">
        <v>0.0</v>
      </c>
      <c r="AR55" s="151" t="s">
        <v>44</v>
      </c>
      <c r="AS55" s="146">
        <v>45173.0</v>
      </c>
      <c r="AT55" s="289" t="s">
        <v>288</v>
      </c>
      <c r="AU55" s="129" t="s">
        <v>138</v>
      </c>
      <c r="AV55" s="40">
        <v>2.0</v>
      </c>
      <c r="AW55" s="40">
        <v>2.0</v>
      </c>
      <c r="AX55" s="40">
        <v>0.0</v>
      </c>
      <c r="AY55" s="48"/>
      <c r="AZ55" s="49">
        <f t="shared" ref="AZ55:BB55" si="59">SUM(F55,M55,T55,AA55,AH55,AO55,AV55)</f>
        <v>2</v>
      </c>
      <c r="BA55" s="39">
        <f t="shared" si="59"/>
        <v>2</v>
      </c>
      <c r="BB55" s="39">
        <f t="shared" si="59"/>
        <v>0</v>
      </c>
      <c r="BC55" s="50">
        <f t="shared" si="60"/>
        <v>4</v>
      </c>
      <c r="BD55" s="51"/>
      <c r="BE55" s="39">
        <f t="shared" si="61"/>
        <v>160</v>
      </c>
      <c r="BF55" s="39">
        <f t="shared" si="62"/>
        <v>176</v>
      </c>
      <c r="BG55" s="39">
        <f t="shared" si="63"/>
        <v>0</v>
      </c>
      <c r="BH55" s="39">
        <f t="shared" si="64"/>
        <v>336</v>
      </c>
      <c r="BI55" s="51"/>
      <c r="BJ55" s="51"/>
      <c r="BK55" s="51"/>
      <c r="BL55" s="51"/>
      <c r="BM55" s="51"/>
    </row>
    <row r="56">
      <c r="A56" s="59" t="s">
        <v>54</v>
      </c>
      <c r="B56" s="134"/>
      <c r="C56" s="45"/>
      <c r="D56" s="111"/>
      <c r="E56" s="39"/>
      <c r="F56" s="40">
        <v>0.0</v>
      </c>
      <c r="G56" s="40">
        <v>0.0</v>
      </c>
      <c r="H56" s="40">
        <v>0.0</v>
      </c>
      <c r="I56" s="144"/>
      <c r="J56" s="144"/>
      <c r="K56" s="144"/>
      <c r="L56" s="144"/>
      <c r="M56" s="40">
        <v>0.0</v>
      </c>
      <c r="N56" s="40">
        <v>0.0</v>
      </c>
      <c r="O56" s="40">
        <v>0.0</v>
      </c>
      <c r="P56" s="39"/>
      <c r="Q56" s="45"/>
      <c r="R56" s="111"/>
      <c r="S56" s="39"/>
      <c r="T56" s="40">
        <v>0.0</v>
      </c>
      <c r="U56" s="40">
        <v>0.0</v>
      </c>
      <c r="V56" s="40">
        <v>0.0</v>
      </c>
      <c r="W56" s="318" t="s">
        <v>26</v>
      </c>
      <c r="X56" s="146">
        <v>45169.0</v>
      </c>
      <c r="Y56" s="40" t="s">
        <v>433</v>
      </c>
      <c r="Z56" s="40" t="s">
        <v>434</v>
      </c>
      <c r="AA56" s="40">
        <v>0.0</v>
      </c>
      <c r="AB56" s="40">
        <v>4.0</v>
      </c>
      <c r="AC56" s="40">
        <v>0.0</v>
      </c>
      <c r="AD56" s="145" t="s">
        <v>40</v>
      </c>
      <c r="AE56" s="146">
        <v>45171.0</v>
      </c>
      <c r="AF56" s="147" t="s">
        <v>288</v>
      </c>
      <c r="AG56" s="40" t="s">
        <v>138</v>
      </c>
      <c r="AH56" s="40">
        <v>2.0</v>
      </c>
      <c r="AI56" s="40">
        <v>2.0</v>
      </c>
      <c r="AJ56" s="40">
        <v>0.0</v>
      </c>
      <c r="AK56" s="148" t="s">
        <v>43</v>
      </c>
      <c r="AL56" s="146">
        <v>45172.0</v>
      </c>
      <c r="AM56" s="148" t="s">
        <v>289</v>
      </c>
      <c r="AN56" s="148" t="s">
        <v>106</v>
      </c>
      <c r="AO56" s="40">
        <v>3.0</v>
      </c>
      <c r="AP56" s="40">
        <v>2.0</v>
      </c>
      <c r="AQ56" s="40">
        <v>0.0</v>
      </c>
      <c r="AR56" s="149"/>
      <c r="AS56" s="301"/>
      <c r="AT56" s="150"/>
      <c r="AU56" s="127"/>
      <c r="AV56" s="40">
        <v>0.0</v>
      </c>
      <c r="AW56" s="40">
        <v>0.0</v>
      </c>
      <c r="AX56" s="40">
        <v>0.0</v>
      </c>
      <c r="AY56" s="48"/>
      <c r="AZ56" s="49">
        <f t="shared" ref="AZ56:BB56" si="65">SUM(F56,M56,T56,AA56,AH56,AO56,AV56)</f>
        <v>5</v>
      </c>
      <c r="BA56" s="39">
        <f t="shared" si="65"/>
        <v>8</v>
      </c>
      <c r="BB56" s="39">
        <f t="shared" si="65"/>
        <v>0</v>
      </c>
      <c r="BC56" s="50">
        <f t="shared" si="60"/>
        <v>13</v>
      </c>
      <c r="BD56" s="51"/>
      <c r="BE56" s="39">
        <f t="shared" si="61"/>
        <v>400</v>
      </c>
      <c r="BF56" s="39">
        <f t="shared" si="62"/>
        <v>704</v>
      </c>
      <c r="BG56" s="39">
        <f t="shared" si="63"/>
        <v>0</v>
      </c>
      <c r="BH56" s="39">
        <f t="shared" si="64"/>
        <v>1104</v>
      </c>
      <c r="BI56" s="51"/>
      <c r="BJ56" s="51"/>
      <c r="BK56" s="51"/>
      <c r="BL56" s="51"/>
      <c r="BM56" s="51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85"/>
      <c r="BF57" s="85"/>
      <c r="BG57" s="85"/>
      <c r="BH57" s="85"/>
      <c r="BI57" s="153"/>
      <c r="BJ57" s="153"/>
      <c r="BK57" s="153"/>
      <c r="BL57" s="153"/>
      <c r="BM57" s="153"/>
    </row>
    <row r="58">
      <c r="A58" s="152"/>
      <c r="B58" s="153"/>
      <c r="C58" s="153"/>
      <c r="D58" s="67"/>
      <c r="E58" s="67"/>
      <c r="F58" s="153"/>
      <c r="G58" s="153"/>
      <c r="H58" s="153"/>
      <c r="I58" s="153"/>
      <c r="J58" s="153"/>
      <c r="K58" s="154"/>
      <c r="L58" s="15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154"/>
      <c r="AG58" s="15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153"/>
      <c r="AU58" s="153"/>
      <c r="AV58" s="153"/>
      <c r="AW58" s="153"/>
      <c r="AX58" s="153"/>
      <c r="AY58" s="76" t="s">
        <v>14</v>
      </c>
      <c r="AZ58" s="77">
        <f t="shared" ref="AZ58:BC58" si="66">SUM(AZ54,AZ55,AZ56)</f>
        <v>7</v>
      </c>
      <c r="BA58" s="78">
        <f t="shared" si="66"/>
        <v>10</v>
      </c>
      <c r="BB58" s="78">
        <f t="shared" si="66"/>
        <v>0</v>
      </c>
      <c r="BC58" s="79">
        <f t="shared" si="66"/>
        <v>17</v>
      </c>
      <c r="BD58" s="51"/>
      <c r="BE58" s="40">
        <f t="shared" ref="BE58:BG58" si="67">sum(BE54,BE55)</f>
        <v>160</v>
      </c>
      <c r="BF58" s="40">
        <f t="shared" si="67"/>
        <v>176</v>
      </c>
      <c r="BG58" s="40">
        <f t="shared" si="67"/>
        <v>0</v>
      </c>
      <c r="BH58" s="40">
        <f>SUM(BH54,BH55,BH56)</f>
        <v>1440</v>
      </c>
      <c r="BI58" s="51"/>
      <c r="BJ58" s="51"/>
      <c r="BK58" s="51"/>
      <c r="BL58" s="51"/>
      <c r="BM58" s="51"/>
    </row>
    <row r="59">
      <c r="A59" s="152"/>
      <c r="B59" s="153"/>
      <c r="C59" s="153"/>
      <c r="D59" s="67"/>
      <c r="E59" s="67"/>
      <c r="F59" s="153"/>
      <c r="G59" s="153"/>
      <c r="H59" s="153"/>
      <c r="I59" s="153"/>
      <c r="J59" s="153"/>
      <c r="K59" s="154"/>
      <c r="L59" s="15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154"/>
      <c r="AG59" s="15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  <c r="BC59" s="153"/>
      <c r="BD59" s="153"/>
      <c r="BE59" s="153"/>
      <c r="BF59" s="153"/>
      <c r="BG59" s="153"/>
      <c r="BH59" s="153"/>
      <c r="BI59" s="153"/>
      <c r="BJ59" s="153"/>
      <c r="BK59" s="153"/>
      <c r="BL59" s="153"/>
      <c r="BM59" s="153"/>
    </row>
    <row r="60">
      <c r="A60" s="155"/>
      <c r="B60" s="153"/>
      <c r="C60" s="153"/>
      <c r="D60" s="67"/>
      <c r="F60" s="153"/>
      <c r="G60" s="153"/>
      <c r="H60" s="153"/>
      <c r="I60" s="153"/>
      <c r="J60" s="153"/>
      <c r="K60" s="6" t="s">
        <v>53</v>
      </c>
      <c r="L60" s="4"/>
      <c r="M60" s="155"/>
      <c r="N60" s="155"/>
      <c r="O60" s="155"/>
      <c r="P60" s="155"/>
      <c r="Q60" s="156"/>
      <c r="R60" s="155"/>
      <c r="S60" s="155"/>
      <c r="T60" s="155"/>
      <c r="U60" s="155"/>
      <c r="V60" s="155"/>
      <c r="W60" s="155"/>
      <c r="X60" s="155"/>
      <c r="Y60" s="155"/>
      <c r="Z60" s="155"/>
      <c r="AA60" s="157"/>
      <c r="AB60" s="157"/>
      <c r="AC60" s="157"/>
      <c r="AD60" s="157"/>
      <c r="AE60" s="153"/>
      <c r="AF60" s="9" t="s">
        <v>53</v>
      </c>
      <c r="AG60" s="4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9" t="s">
        <v>53</v>
      </c>
      <c r="AU60" s="4"/>
      <c r="AV60" s="153"/>
      <c r="AW60" s="153"/>
      <c r="AX60" s="153"/>
      <c r="AY60" s="153"/>
      <c r="AZ60" s="153"/>
      <c r="BA60" s="153"/>
      <c r="BB60" s="153"/>
      <c r="BC60" s="153"/>
      <c r="BD60" s="153"/>
      <c r="BE60" s="153"/>
      <c r="BF60" s="9" t="s">
        <v>53</v>
      </c>
      <c r="BG60" s="4"/>
      <c r="BH60" s="153"/>
      <c r="BI60" s="153"/>
      <c r="BJ60" s="153"/>
      <c r="BK60" s="153"/>
      <c r="BL60" s="153"/>
      <c r="BM60" s="153"/>
    </row>
    <row r="61">
      <c r="A61" s="10"/>
      <c r="B61" s="11"/>
      <c r="C61" s="11"/>
      <c r="D61" s="12"/>
      <c r="E61" s="13">
        <v>45166.0</v>
      </c>
      <c r="F61" s="14"/>
      <c r="G61" s="14"/>
      <c r="H61" s="14"/>
      <c r="I61" s="15"/>
      <c r="J61" s="15"/>
      <c r="K61" s="16"/>
      <c r="L61" s="13">
        <v>45167.0</v>
      </c>
      <c r="M61" s="15"/>
      <c r="N61" s="15"/>
      <c r="O61" s="15"/>
      <c r="P61" s="15"/>
      <c r="Q61" s="11"/>
      <c r="R61" s="17"/>
      <c r="S61" s="13">
        <v>45168.0</v>
      </c>
      <c r="T61" s="11"/>
      <c r="U61" s="15"/>
      <c r="V61" s="15"/>
      <c r="W61" s="11"/>
      <c r="X61" s="18"/>
      <c r="Y61" s="14"/>
      <c r="Z61" s="13">
        <v>45169.0</v>
      </c>
      <c r="AA61" s="15"/>
      <c r="AB61" s="15"/>
      <c r="AC61" s="11"/>
      <c r="AD61" s="15"/>
      <c r="AE61" s="15"/>
      <c r="AF61" s="12"/>
      <c r="AG61" s="13">
        <v>45170.0</v>
      </c>
      <c r="AH61" s="15"/>
      <c r="AI61" s="11"/>
      <c r="AJ61" s="15"/>
      <c r="AK61" s="15"/>
      <c r="AL61" s="15"/>
      <c r="AM61" s="18"/>
      <c r="AN61" s="13">
        <v>45171.0</v>
      </c>
      <c r="AO61" s="11"/>
      <c r="AP61" s="19"/>
      <c r="AQ61" s="19"/>
      <c r="AR61" s="19"/>
      <c r="AS61" s="19"/>
      <c r="AT61" s="14"/>
      <c r="AU61" s="13">
        <v>45172.0</v>
      </c>
      <c r="AV61" s="19"/>
      <c r="AW61" s="19"/>
      <c r="AX61" s="19"/>
      <c r="AY61" s="20"/>
      <c r="AZ61" s="19"/>
      <c r="BA61" s="19"/>
      <c r="BB61" s="19"/>
      <c r="BC61" s="19"/>
      <c r="BD61" s="20"/>
      <c r="BE61" s="21"/>
      <c r="BF61" s="22"/>
      <c r="BG61" s="4"/>
      <c r="BH61" s="19"/>
      <c r="BI61" s="23"/>
      <c r="BJ61" s="16"/>
      <c r="BK61" s="16"/>
      <c r="BL61" s="20"/>
      <c r="BM61" s="20"/>
    </row>
    <row r="62">
      <c r="A62" s="107"/>
      <c r="B62" s="26"/>
      <c r="C62" s="26"/>
      <c r="D62" s="26" t="s">
        <v>2</v>
      </c>
      <c r="E62" s="26" t="s">
        <v>3</v>
      </c>
      <c r="F62" s="26" t="s">
        <v>4</v>
      </c>
      <c r="G62" s="26" t="s">
        <v>5</v>
      </c>
      <c r="H62" s="26" t="s">
        <v>6</v>
      </c>
      <c r="I62" s="26"/>
      <c r="J62" s="26"/>
      <c r="K62" s="26" t="s">
        <v>2</v>
      </c>
      <c r="L62" s="26" t="s">
        <v>7</v>
      </c>
      <c r="M62" s="26" t="s">
        <v>4</v>
      </c>
      <c r="N62" s="26" t="s">
        <v>5</v>
      </c>
      <c r="O62" s="26" t="s">
        <v>6</v>
      </c>
      <c r="P62" s="26"/>
      <c r="Q62" s="26"/>
      <c r="R62" s="26" t="s">
        <v>2</v>
      </c>
      <c r="S62" s="26" t="s">
        <v>8</v>
      </c>
      <c r="T62" s="26" t="s">
        <v>4</v>
      </c>
      <c r="U62" s="26" t="s">
        <v>5</v>
      </c>
      <c r="V62" s="26" t="s">
        <v>6</v>
      </c>
      <c r="W62" s="28"/>
      <c r="X62" s="29"/>
      <c r="Y62" s="29" t="s">
        <v>2</v>
      </c>
      <c r="Z62" s="29" t="s">
        <v>9</v>
      </c>
      <c r="AA62" s="26" t="s">
        <v>4</v>
      </c>
      <c r="AB62" s="26" t="s">
        <v>5</v>
      </c>
      <c r="AC62" s="26" t="s">
        <v>6</v>
      </c>
      <c r="AD62" s="29"/>
      <c r="AE62" s="29"/>
      <c r="AF62" s="29" t="s">
        <v>2</v>
      </c>
      <c r="AG62" s="29" t="s">
        <v>10</v>
      </c>
      <c r="AH62" s="26" t="s">
        <v>4</v>
      </c>
      <c r="AI62" s="26" t="s">
        <v>5</v>
      </c>
      <c r="AJ62" s="26" t="s">
        <v>6</v>
      </c>
      <c r="AK62" s="29"/>
      <c r="AL62" s="29"/>
      <c r="AM62" s="29" t="s">
        <v>2</v>
      </c>
      <c r="AN62" s="29" t="s">
        <v>11</v>
      </c>
      <c r="AO62" s="26" t="s">
        <v>4</v>
      </c>
      <c r="AP62" s="26" t="s">
        <v>5</v>
      </c>
      <c r="AQ62" s="26" t="s">
        <v>6</v>
      </c>
      <c r="AR62" s="29"/>
      <c r="AS62" s="29"/>
      <c r="AT62" s="29" t="s">
        <v>2</v>
      </c>
      <c r="AU62" s="29" t="s">
        <v>12</v>
      </c>
      <c r="AV62" s="26" t="s">
        <v>4</v>
      </c>
      <c r="AW62" s="26" t="s">
        <v>5</v>
      </c>
      <c r="AX62" s="26" t="s">
        <v>6</v>
      </c>
      <c r="AY62" s="30"/>
      <c r="AZ62" s="31" t="s">
        <v>4</v>
      </c>
      <c r="BA62" s="31" t="s">
        <v>13</v>
      </c>
      <c r="BB62" s="31" t="s">
        <v>6</v>
      </c>
      <c r="BC62" s="31" t="s">
        <v>14</v>
      </c>
      <c r="BD62" s="32"/>
      <c r="BE62" s="33" t="s">
        <v>4</v>
      </c>
      <c r="BF62" s="33" t="s">
        <v>13</v>
      </c>
      <c r="BG62" s="33" t="s">
        <v>6</v>
      </c>
      <c r="BH62" s="33" t="s">
        <v>15</v>
      </c>
      <c r="BI62" s="32"/>
      <c r="BJ62" s="32"/>
      <c r="BK62" s="32"/>
      <c r="BL62" s="32"/>
      <c r="BM62" s="32"/>
    </row>
    <row r="63">
      <c r="A63" s="94" t="s">
        <v>139</v>
      </c>
      <c r="B63" s="36" t="s">
        <v>19</v>
      </c>
      <c r="C63" s="37">
        <v>45166.0</v>
      </c>
      <c r="D63" s="42" t="s">
        <v>211</v>
      </c>
      <c r="E63" s="58" t="s">
        <v>66</v>
      </c>
      <c r="F63" s="40">
        <v>0.0</v>
      </c>
      <c r="G63" s="40">
        <v>6.0</v>
      </c>
      <c r="H63" s="40">
        <v>0.0</v>
      </c>
      <c r="I63" s="36" t="s">
        <v>22</v>
      </c>
      <c r="J63" s="37">
        <v>45167.0</v>
      </c>
      <c r="K63" s="42" t="s">
        <v>211</v>
      </c>
      <c r="L63" s="58" t="s">
        <v>66</v>
      </c>
      <c r="M63" s="40">
        <v>0.0</v>
      </c>
      <c r="N63" s="40">
        <v>6.0</v>
      </c>
      <c r="O63" s="40">
        <v>0.0</v>
      </c>
      <c r="P63" s="36" t="s">
        <v>24</v>
      </c>
      <c r="Q63" s="37">
        <v>45168.0</v>
      </c>
      <c r="R63" s="42" t="s">
        <v>211</v>
      </c>
      <c r="S63" s="58" t="s">
        <v>66</v>
      </c>
      <c r="T63" s="40">
        <v>0.0</v>
      </c>
      <c r="U63" s="40">
        <v>6.0</v>
      </c>
      <c r="V63" s="40">
        <v>0.0</v>
      </c>
      <c r="W63" s="36" t="s">
        <v>26</v>
      </c>
      <c r="X63" s="37">
        <v>45169.0</v>
      </c>
      <c r="Y63" s="42" t="s">
        <v>211</v>
      </c>
      <c r="Z63" s="58" t="s">
        <v>66</v>
      </c>
      <c r="AA63" s="40">
        <v>0.0</v>
      </c>
      <c r="AB63" s="40">
        <v>6.0</v>
      </c>
      <c r="AC63" s="40">
        <v>0.0</v>
      </c>
      <c r="AD63" s="36" t="s">
        <v>56</v>
      </c>
      <c r="AE63" s="37">
        <v>45170.0</v>
      </c>
      <c r="AF63" s="42" t="s">
        <v>300</v>
      </c>
      <c r="AG63" s="58" t="s">
        <v>301</v>
      </c>
      <c r="AH63" s="40">
        <v>1.0</v>
      </c>
      <c r="AI63" s="40">
        <v>7.0</v>
      </c>
      <c r="AJ63" s="40">
        <v>2.0</v>
      </c>
      <c r="AK63" s="284" t="s">
        <v>57</v>
      </c>
      <c r="AL63" s="37">
        <v>45171.0</v>
      </c>
      <c r="AM63" s="42" t="s">
        <v>319</v>
      </c>
      <c r="AN63" s="58" t="s">
        <v>266</v>
      </c>
      <c r="AO63" s="40">
        <v>1.0</v>
      </c>
      <c r="AP63" s="40">
        <v>7.0</v>
      </c>
      <c r="AQ63" s="40">
        <v>4.0</v>
      </c>
      <c r="AR63" s="96" t="s">
        <v>149</v>
      </c>
      <c r="AS63" s="37">
        <v>45172.0</v>
      </c>
      <c r="AT63" s="42" t="s">
        <v>25</v>
      </c>
      <c r="AU63" s="58" t="s">
        <v>25</v>
      </c>
      <c r="AV63" s="40">
        <v>0.0</v>
      </c>
      <c r="AW63" s="40">
        <v>0.0</v>
      </c>
      <c r="AX63" s="40">
        <v>0.0</v>
      </c>
      <c r="AY63" s="48"/>
      <c r="AZ63" s="49">
        <f t="shared" ref="AZ63:BB63" si="68">SUM(F63,M63,T63,AA63,AH63,AO63,AV63)</f>
        <v>2</v>
      </c>
      <c r="BA63" s="39">
        <f t="shared" si="68"/>
        <v>38</v>
      </c>
      <c r="BB63" s="39">
        <f t="shared" si="68"/>
        <v>6</v>
      </c>
      <c r="BC63" s="50">
        <f t="shared" ref="BC63:BC67" si="70">SUM(AZ63,BA63,BB63)</f>
        <v>46</v>
      </c>
      <c r="BD63" s="51"/>
      <c r="BE63" s="39">
        <f t="shared" ref="BE63:BE67" si="71">AZ63*80</f>
        <v>160</v>
      </c>
      <c r="BF63" s="39">
        <f t="shared" ref="BF63:BF67" si="72">BA63*88</f>
        <v>3344</v>
      </c>
      <c r="BG63" s="39">
        <f t="shared" ref="BG63:BG67" si="73">BB63*80</f>
        <v>480</v>
      </c>
      <c r="BH63" s="39">
        <f t="shared" ref="BH63:BH67" si="74">sum(BE63,BF63,BG63)</f>
        <v>3984</v>
      </c>
      <c r="BI63" s="51"/>
      <c r="BJ63" s="51"/>
      <c r="BK63" s="51"/>
      <c r="BL63" s="51"/>
      <c r="BM63" s="51"/>
    </row>
    <row r="64" ht="16.5" customHeight="1">
      <c r="A64" s="94" t="s">
        <v>52</v>
      </c>
      <c r="B64" s="60"/>
      <c r="C64" s="45"/>
      <c r="D64" s="39"/>
      <c r="E64" s="39"/>
      <c r="F64" s="40">
        <v>0.0</v>
      </c>
      <c r="G64" s="40">
        <v>0.0</v>
      </c>
      <c r="H64" s="40">
        <v>0.0</v>
      </c>
      <c r="I64" s="53"/>
      <c r="J64" s="45"/>
      <c r="K64" s="39"/>
      <c r="L64" s="39"/>
      <c r="M64" s="40">
        <v>0.0</v>
      </c>
      <c r="N64" s="40">
        <v>0.0</v>
      </c>
      <c r="O64" s="40">
        <v>0.0</v>
      </c>
      <c r="P64" s="39"/>
      <c r="Q64" s="45"/>
      <c r="R64" s="39"/>
      <c r="S64" s="39"/>
      <c r="T64" s="40">
        <v>0.0</v>
      </c>
      <c r="U64" s="40">
        <v>0.0</v>
      </c>
      <c r="V64" s="40">
        <v>0.0</v>
      </c>
      <c r="W64" s="53"/>
      <c r="X64" s="45"/>
      <c r="Y64" s="39"/>
      <c r="Z64" s="39"/>
      <c r="AA64" s="40">
        <v>0.0</v>
      </c>
      <c r="AB64" s="40">
        <v>0.0</v>
      </c>
      <c r="AC64" s="40">
        <v>0.0</v>
      </c>
      <c r="AD64" s="44"/>
      <c r="AE64" s="45"/>
      <c r="AF64" s="39"/>
      <c r="AG64" s="39"/>
      <c r="AH64" s="40">
        <v>0.0</v>
      </c>
      <c r="AI64" s="40">
        <v>0.0</v>
      </c>
      <c r="AJ64" s="40">
        <v>0.0</v>
      </c>
      <c r="AK64" s="54"/>
      <c r="AL64" s="45"/>
      <c r="AM64" s="53"/>
      <c r="AN64" s="58"/>
      <c r="AO64" s="40">
        <v>0.0</v>
      </c>
      <c r="AP64" s="40">
        <v>0.0</v>
      </c>
      <c r="AQ64" s="40">
        <v>0.0</v>
      </c>
      <c r="AR64" s="92"/>
      <c r="AS64" s="45"/>
      <c r="AT64" s="39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69">SUM(F64,M64,T64,AA64,AH64,AO64,AV64)</f>
        <v>0</v>
      </c>
      <c r="BA64" s="39">
        <f t="shared" si="69"/>
        <v>0</v>
      </c>
      <c r="BB64" s="39">
        <f t="shared" si="69"/>
        <v>0</v>
      </c>
      <c r="BC64" s="50">
        <f t="shared" si="70"/>
        <v>0</v>
      </c>
      <c r="BD64" s="51"/>
      <c r="BE64" s="39">
        <f t="shared" si="71"/>
        <v>0</v>
      </c>
      <c r="BF64" s="39">
        <f t="shared" si="72"/>
        <v>0</v>
      </c>
      <c r="BG64" s="39">
        <f t="shared" si="73"/>
        <v>0</v>
      </c>
      <c r="BH64" s="39">
        <f t="shared" si="74"/>
        <v>0</v>
      </c>
      <c r="BI64" s="51"/>
      <c r="BJ64" s="51"/>
      <c r="BK64" s="51"/>
      <c r="BL64" s="51"/>
      <c r="BM64" s="51"/>
    </row>
    <row r="65">
      <c r="A65" s="35" t="s">
        <v>82</v>
      </c>
      <c r="B65" s="41" t="s">
        <v>33</v>
      </c>
      <c r="C65" s="37">
        <v>45167.0</v>
      </c>
      <c r="D65" s="38" t="s">
        <v>247</v>
      </c>
      <c r="E65" s="39" t="s">
        <v>127</v>
      </c>
      <c r="F65" s="40">
        <v>5.0</v>
      </c>
      <c r="G65" s="40">
        <v>1.0</v>
      </c>
      <c r="H65" s="40">
        <v>0.0</v>
      </c>
      <c r="I65" s="42" t="s">
        <v>46</v>
      </c>
      <c r="J65" s="37">
        <v>45168.0</v>
      </c>
      <c r="K65" s="38" t="s">
        <v>31</v>
      </c>
      <c r="L65" s="39" t="s">
        <v>31</v>
      </c>
      <c r="M65" s="40">
        <v>0.0</v>
      </c>
      <c r="N65" s="40">
        <v>0.0</v>
      </c>
      <c r="O65" s="40">
        <v>0.0</v>
      </c>
      <c r="P65" s="38" t="s">
        <v>36</v>
      </c>
      <c r="Q65" s="37">
        <v>45169.0</v>
      </c>
      <c r="R65" s="38" t="s">
        <v>31</v>
      </c>
      <c r="S65" s="39" t="s">
        <v>31</v>
      </c>
      <c r="T65" s="40">
        <v>0.0</v>
      </c>
      <c r="U65" s="40">
        <v>0.0</v>
      </c>
      <c r="V65" s="40">
        <v>0.0</v>
      </c>
      <c r="W65" s="42" t="s">
        <v>37</v>
      </c>
      <c r="X65" s="37">
        <v>45170.0</v>
      </c>
      <c r="Y65" s="38" t="s">
        <v>247</v>
      </c>
      <c r="Z65" s="39" t="s">
        <v>127</v>
      </c>
      <c r="AA65" s="40">
        <v>5.0</v>
      </c>
      <c r="AB65" s="40">
        <v>1.0</v>
      </c>
      <c r="AC65" s="40">
        <v>0.0</v>
      </c>
      <c r="AD65" s="56" t="s">
        <v>40</v>
      </c>
      <c r="AE65" s="37">
        <v>45171.0</v>
      </c>
      <c r="AF65" s="38" t="s">
        <v>285</v>
      </c>
      <c r="AG65" s="39" t="s">
        <v>129</v>
      </c>
      <c r="AH65" s="40">
        <v>5.0</v>
      </c>
      <c r="AI65" s="40">
        <v>2.0</v>
      </c>
      <c r="AJ65" s="40">
        <v>0.0</v>
      </c>
      <c r="AK65" s="284" t="s">
        <v>57</v>
      </c>
      <c r="AL65" s="37">
        <v>45171.0</v>
      </c>
      <c r="AM65" s="42" t="s">
        <v>25</v>
      </c>
      <c r="AN65" s="58" t="s">
        <v>25</v>
      </c>
      <c r="AO65" s="40">
        <v>0.0</v>
      </c>
      <c r="AP65" s="40">
        <v>0.0</v>
      </c>
      <c r="AQ65" s="40">
        <v>0.0</v>
      </c>
      <c r="AR65" s="96" t="s">
        <v>149</v>
      </c>
      <c r="AS65" s="37">
        <v>45172.0</v>
      </c>
      <c r="AT65" s="42" t="s">
        <v>319</v>
      </c>
      <c r="AU65" s="58" t="s">
        <v>266</v>
      </c>
      <c r="AV65" s="40">
        <v>1.0</v>
      </c>
      <c r="AW65" s="40">
        <v>7.0</v>
      </c>
      <c r="AX65" s="40">
        <v>4.0</v>
      </c>
      <c r="AY65" s="48"/>
      <c r="AZ65" s="49">
        <f t="shared" ref="AZ65:BB65" si="75">SUM(F65,M65,T65,AA65,AH65,AO65,AV65)</f>
        <v>16</v>
      </c>
      <c r="BA65" s="39">
        <f t="shared" si="75"/>
        <v>11</v>
      </c>
      <c r="BB65" s="39">
        <f t="shared" si="75"/>
        <v>4</v>
      </c>
      <c r="BC65" s="50">
        <f t="shared" si="70"/>
        <v>31</v>
      </c>
      <c r="BD65" s="51"/>
      <c r="BE65" s="39">
        <f t="shared" si="71"/>
        <v>1280</v>
      </c>
      <c r="BF65" s="39">
        <f t="shared" si="72"/>
        <v>968</v>
      </c>
      <c r="BG65" s="39">
        <f t="shared" si="73"/>
        <v>320</v>
      </c>
      <c r="BH65" s="39">
        <f t="shared" si="74"/>
        <v>2568</v>
      </c>
      <c r="BI65" s="51"/>
      <c r="BJ65" s="51"/>
      <c r="BK65" s="51"/>
      <c r="BL65" s="51"/>
      <c r="BM65" s="51"/>
    </row>
    <row r="66" ht="16.5" customHeight="1">
      <c r="A66" s="94" t="s">
        <v>714</v>
      </c>
      <c r="B66" s="60"/>
      <c r="C66" s="45"/>
      <c r="D66" s="53"/>
      <c r="E66" s="58"/>
      <c r="F66" s="40">
        <v>0.0</v>
      </c>
      <c r="G66" s="40">
        <v>0.0</v>
      </c>
      <c r="H66" s="40">
        <v>0.0</v>
      </c>
      <c r="I66" s="53"/>
      <c r="J66" s="45"/>
      <c r="K66" s="53"/>
      <c r="L66" s="53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44"/>
      <c r="X66" s="45"/>
      <c r="Y66" s="39"/>
      <c r="Z66" s="39"/>
      <c r="AA66" s="40">
        <v>0.0</v>
      </c>
      <c r="AB66" s="40">
        <v>0.0</v>
      </c>
      <c r="AC66" s="40">
        <v>0.0</v>
      </c>
      <c r="AD66" s="44"/>
      <c r="AE66" s="45"/>
      <c r="AF66" s="39"/>
      <c r="AG66" s="39"/>
      <c r="AH66" s="40">
        <v>0.0</v>
      </c>
      <c r="AI66" s="40">
        <v>0.0</v>
      </c>
      <c r="AJ66" s="40">
        <v>0.0</v>
      </c>
      <c r="AK66" s="297"/>
      <c r="AL66" s="45"/>
      <c r="AM66" s="39"/>
      <c r="AN66" s="39"/>
      <c r="AO66" s="40">
        <v>0.0</v>
      </c>
      <c r="AP66" s="40">
        <v>0.0</v>
      </c>
      <c r="AQ66" s="40">
        <v>0.0</v>
      </c>
      <c r="AR66" s="54"/>
      <c r="AS66" s="45"/>
      <c r="AT66" s="39"/>
      <c r="AU66" s="39"/>
      <c r="AV66" s="40">
        <v>0.0</v>
      </c>
      <c r="AW66" s="40">
        <v>0.0</v>
      </c>
      <c r="AX66" s="40">
        <v>0.0</v>
      </c>
      <c r="AY66" s="48"/>
      <c r="AZ66" s="49">
        <f t="shared" ref="AZ66:BB66" si="76">SUM(F66,M66,T66,AA66,AH66,AO66,AV66)</f>
        <v>0</v>
      </c>
      <c r="BA66" s="39">
        <f t="shared" si="76"/>
        <v>0</v>
      </c>
      <c r="BB66" s="39">
        <f t="shared" si="76"/>
        <v>0</v>
      </c>
      <c r="BC66" s="50">
        <f t="shared" si="70"/>
        <v>0</v>
      </c>
      <c r="BD66" s="51"/>
      <c r="BE66" s="39">
        <f t="shared" si="71"/>
        <v>0</v>
      </c>
      <c r="BF66" s="39">
        <f t="shared" si="72"/>
        <v>0</v>
      </c>
      <c r="BG66" s="39">
        <f t="shared" si="73"/>
        <v>0</v>
      </c>
      <c r="BH66" s="39">
        <f t="shared" si="74"/>
        <v>0</v>
      </c>
      <c r="BI66" s="51"/>
      <c r="BJ66" s="51"/>
      <c r="BK66" s="51"/>
      <c r="BL66" s="51"/>
      <c r="BM66" s="51"/>
    </row>
    <row r="67" ht="16.5" customHeight="1">
      <c r="A67" s="94" t="s">
        <v>50</v>
      </c>
      <c r="B67" s="60"/>
      <c r="C67" s="45"/>
      <c r="D67" s="39"/>
      <c r="E67" s="39"/>
      <c r="F67" s="40">
        <v>0.0</v>
      </c>
      <c r="G67" s="40">
        <v>0.0</v>
      </c>
      <c r="H67" s="40">
        <v>0.0</v>
      </c>
      <c r="I67" s="42" t="s">
        <v>46</v>
      </c>
      <c r="J67" s="37">
        <v>45168.0</v>
      </c>
      <c r="K67" s="38" t="s">
        <v>247</v>
      </c>
      <c r="L67" s="39" t="s">
        <v>127</v>
      </c>
      <c r="M67" s="40">
        <v>5.0</v>
      </c>
      <c r="N67" s="40">
        <v>1.0</v>
      </c>
      <c r="O67" s="40">
        <v>0.0</v>
      </c>
      <c r="P67" s="38" t="s">
        <v>36</v>
      </c>
      <c r="Q67" s="37">
        <v>45169.0</v>
      </c>
      <c r="R67" s="38" t="s">
        <v>247</v>
      </c>
      <c r="S67" s="39" t="s">
        <v>127</v>
      </c>
      <c r="T67" s="40">
        <v>5.0</v>
      </c>
      <c r="U67" s="40">
        <v>1.0</v>
      </c>
      <c r="V67" s="40">
        <v>0.0</v>
      </c>
      <c r="W67" s="53"/>
      <c r="X67" s="45"/>
      <c r="Y67" s="39"/>
      <c r="Z67" s="39"/>
      <c r="AA67" s="40">
        <v>0.0</v>
      </c>
      <c r="AB67" s="40">
        <v>0.0</v>
      </c>
      <c r="AC67" s="40">
        <v>0.0</v>
      </c>
      <c r="AD67" s="63"/>
      <c r="AE67" s="45"/>
      <c r="AF67" s="53"/>
      <c r="AG67" s="53"/>
      <c r="AH67" s="40">
        <v>0.0</v>
      </c>
      <c r="AI67" s="40">
        <v>0.0</v>
      </c>
      <c r="AJ67" s="40">
        <v>0.0</v>
      </c>
      <c r="AK67" s="54"/>
      <c r="AL67" s="45"/>
      <c r="AM67" s="53"/>
      <c r="AN67" s="58"/>
      <c r="AO67" s="40">
        <v>0.0</v>
      </c>
      <c r="AP67" s="40">
        <v>0.0</v>
      </c>
      <c r="AQ67" s="40">
        <v>0.0</v>
      </c>
      <c r="AR67" s="92"/>
      <c r="AS67" s="45"/>
      <c r="AT67" s="39"/>
      <c r="AU67" s="39"/>
      <c r="AV67" s="40">
        <v>0.0</v>
      </c>
      <c r="AW67" s="40">
        <v>0.0</v>
      </c>
      <c r="AX67" s="40">
        <v>0.0</v>
      </c>
      <c r="AY67" s="48"/>
      <c r="AZ67" s="49">
        <f t="shared" ref="AZ67:BB67" si="77">SUM(F67,M67,T67,AA67,AH67,AO67,AV67)</f>
        <v>10</v>
      </c>
      <c r="BA67" s="39">
        <f t="shared" si="77"/>
        <v>2</v>
      </c>
      <c r="BB67" s="39">
        <f t="shared" si="77"/>
        <v>0</v>
      </c>
      <c r="BC67" s="50">
        <f t="shared" si="70"/>
        <v>12</v>
      </c>
      <c r="BD67" s="51"/>
      <c r="BE67" s="39">
        <f t="shared" si="71"/>
        <v>800</v>
      </c>
      <c r="BF67" s="39">
        <f t="shared" si="72"/>
        <v>176</v>
      </c>
      <c r="BG67" s="39">
        <f t="shared" si="73"/>
        <v>0</v>
      </c>
      <c r="BH67" s="39">
        <f t="shared" si="74"/>
        <v>976</v>
      </c>
      <c r="BI67" s="51"/>
      <c r="BJ67" s="51"/>
      <c r="BK67" s="51"/>
      <c r="BL67" s="51"/>
      <c r="BM67" s="51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162"/>
      <c r="L68" s="162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53"/>
      <c r="BF68" s="53"/>
      <c r="BG68" s="53"/>
      <c r="BH68" s="53"/>
      <c r="BI68" s="136"/>
      <c r="BJ68" s="136"/>
      <c r="BK68" s="136"/>
      <c r="BL68" s="136"/>
      <c r="BM68" s="136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162"/>
      <c r="L69" s="162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38"/>
      <c r="AP69" s="138"/>
      <c r="AQ69" s="138"/>
      <c r="AR69" s="138"/>
      <c r="AS69" s="118"/>
      <c r="AT69" s="136"/>
      <c r="AU69" s="136"/>
      <c r="AV69" s="136"/>
      <c r="AW69" s="136"/>
      <c r="AX69" s="136"/>
      <c r="AY69" s="76" t="s">
        <v>14</v>
      </c>
      <c r="AZ69" s="77">
        <f t="shared" ref="AZ69:BC69" si="78">sum(AZ63,AZ64,AZ65,AZ66,AZ67)</f>
        <v>28</v>
      </c>
      <c r="BA69" s="78">
        <f t="shared" si="78"/>
        <v>51</v>
      </c>
      <c r="BB69" s="78">
        <f t="shared" si="78"/>
        <v>10</v>
      </c>
      <c r="BC69" s="79">
        <f t="shared" si="78"/>
        <v>89</v>
      </c>
      <c r="BD69" s="51"/>
      <c r="BE69" s="40">
        <f>sum(BE64,BE63,BE65,BE66,BE67)</f>
        <v>2240</v>
      </c>
      <c r="BF69" s="40">
        <f t="shared" ref="BF69:BG69" si="79">sum(BF63,BF64,BF65,BF66,BF67)</f>
        <v>4488</v>
      </c>
      <c r="BG69" s="40">
        <f t="shared" si="79"/>
        <v>800</v>
      </c>
      <c r="BH69" s="40">
        <f>SUM(BH63,BH64,BH65,BH66,BH67)</f>
        <v>7528</v>
      </c>
      <c r="BI69" s="51"/>
      <c r="BJ69" s="51"/>
      <c r="BK69" s="51"/>
      <c r="BL69" s="51"/>
      <c r="BM69" s="51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6" t="s">
        <v>145</v>
      </c>
      <c r="L70" s="4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6" t="s">
        <v>145</v>
      </c>
      <c r="AG70" s="4"/>
      <c r="AH70" s="159"/>
      <c r="AI70" s="159"/>
      <c r="AJ70" s="159"/>
      <c r="AK70" s="159"/>
      <c r="AL70" s="159"/>
      <c r="AM70" s="159"/>
      <c r="AO70" s="138"/>
      <c r="AP70" s="138"/>
      <c r="AQ70" s="138"/>
      <c r="AR70" s="138"/>
      <c r="AS70" s="118"/>
      <c r="AT70" s="6" t="s">
        <v>145</v>
      </c>
      <c r="AU70" s="4"/>
      <c r="AV70" s="136"/>
      <c r="AW70" s="136"/>
      <c r="AX70" s="136"/>
      <c r="AY70" s="136"/>
      <c r="AZ70" s="136"/>
      <c r="BA70" s="136"/>
      <c r="BB70" s="136"/>
      <c r="BC70" s="136"/>
      <c r="BD70" s="136"/>
      <c r="BE70" s="136"/>
      <c r="BF70" s="136"/>
      <c r="BG70" s="136"/>
      <c r="BH70" s="136"/>
      <c r="BI70" s="136"/>
      <c r="BJ70" s="136"/>
      <c r="BK70" s="136"/>
      <c r="BL70" s="136"/>
      <c r="BM70" s="136"/>
    </row>
    <row r="71">
      <c r="A71" s="116"/>
      <c r="B71" s="159"/>
      <c r="C71" s="159"/>
      <c r="D71" s="160"/>
      <c r="E71" s="159"/>
      <c r="F71" s="161"/>
      <c r="G71" s="161"/>
      <c r="H71" s="161"/>
      <c r="I71" s="161"/>
      <c r="J71" s="159"/>
      <c r="K71" s="162"/>
      <c r="L71" s="162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1"/>
      <c r="AB71" s="161"/>
      <c r="AC71" s="161"/>
      <c r="AD71" s="161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38"/>
      <c r="AP71" s="138"/>
      <c r="AQ71" s="138"/>
      <c r="AR71" s="138"/>
      <c r="AS71" s="118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136"/>
      <c r="BF71" s="6" t="s">
        <v>145</v>
      </c>
      <c r="BG71" s="4"/>
      <c r="BH71" s="136"/>
      <c r="BI71" s="136"/>
      <c r="BJ71" s="136"/>
      <c r="BK71" s="136"/>
      <c r="BL71" s="136"/>
      <c r="BM71" s="136"/>
    </row>
    <row r="72">
      <c r="A72" s="10"/>
      <c r="B72" s="11"/>
      <c r="C72" s="11"/>
      <c r="D72" s="12"/>
      <c r="E72" s="13">
        <v>45166.0</v>
      </c>
      <c r="F72" s="14"/>
      <c r="G72" s="14"/>
      <c r="H72" s="14"/>
      <c r="I72" s="15"/>
      <c r="J72" s="15"/>
      <c r="K72" s="16"/>
      <c r="L72" s="13">
        <v>45167.0</v>
      </c>
      <c r="M72" s="15"/>
      <c r="N72" s="15"/>
      <c r="O72" s="15"/>
      <c r="P72" s="15"/>
      <c r="Q72" s="11"/>
      <c r="R72" s="17"/>
      <c r="S72" s="13">
        <v>45168.0</v>
      </c>
      <c r="T72" s="11"/>
      <c r="U72" s="15"/>
      <c r="V72" s="15"/>
      <c r="W72" s="11"/>
      <c r="X72" s="18"/>
      <c r="Y72" s="14"/>
      <c r="Z72" s="13">
        <v>45169.0</v>
      </c>
      <c r="AA72" s="15"/>
      <c r="AB72" s="15"/>
      <c r="AC72" s="11"/>
      <c r="AD72" s="15"/>
      <c r="AE72" s="15"/>
      <c r="AF72" s="12"/>
      <c r="AG72" s="13">
        <v>45170.0</v>
      </c>
      <c r="AH72" s="15"/>
      <c r="AI72" s="11"/>
      <c r="AJ72" s="15"/>
      <c r="AK72" s="15"/>
      <c r="AL72" s="15"/>
      <c r="AM72" s="18"/>
      <c r="AN72" s="13">
        <v>45171.0</v>
      </c>
      <c r="AO72" s="11"/>
      <c r="AP72" s="19"/>
      <c r="AQ72" s="19"/>
      <c r="AR72" s="19"/>
      <c r="AS72" s="19"/>
      <c r="AT72" s="14"/>
      <c r="AU72" s="13">
        <v>45172.0</v>
      </c>
      <c r="AV72" s="19"/>
      <c r="AW72" s="19"/>
      <c r="AX72" s="19"/>
      <c r="AY72" s="20"/>
      <c r="AZ72" s="19"/>
      <c r="BA72" s="19"/>
      <c r="BB72" s="19"/>
      <c r="BC72" s="19"/>
      <c r="BD72" s="20"/>
      <c r="BE72" s="21"/>
      <c r="BF72" s="22"/>
      <c r="BG72" s="4"/>
      <c r="BH72" s="19"/>
      <c r="BI72" s="23"/>
      <c r="BJ72" s="16"/>
      <c r="BK72" s="16"/>
      <c r="BL72" s="20"/>
      <c r="BM72" s="20"/>
    </row>
    <row r="73">
      <c r="A73" s="107"/>
      <c r="B73" s="26"/>
      <c r="C73" s="26"/>
      <c r="D73" s="26" t="s">
        <v>2</v>
      </c>
      <c r="E73" s="26" t="s">
        <v>3</v>
      </c>
      <c r="F73" s="26" t="s">
        <v>4</v>
      </c>
      <c r="G73" s="26" t="s">
        <v>5</v>
      </c>
      <c r="H73" s="26" t="s">
        <v>6</v>
      </c>
      <c r="I73" s="26"/>
      <c r="J73" s="26"/>
      <c r="K73" s="26" t="s">
        <v>2</v>
      </c>
      <c r="L73" s="26" t="s">
        <v>7</v>
      </c>
      <c r="M73" s="26" t="s">
        <v>4</v>
      </c>
      <c r="N73" s="26" t="s">
        <v>5</v>
      </c>
      <c r="O73" s="26" t="s">
        <v>6</v>
      </c>
      <c r="P73" s="26"/>
      <c r="Q73" s="26"/>
      <c r="R73" s="26" t="s">
        <v>2</v>
      </c>
      <c r="S73" s="26" t="s">
        <v>8</v>
      </c>
      <c r="T73" s="26" t="s">
        <v>4</v>
      </c>
      <c r="U73" s="26" t="s">
        <v>5</v>
      </c>
      <c r="V73" s="26" t="s">
        <v>6</v>
      </c>
      <c r="W73" s="28"/>
      <c r="X73" s="29"/>
      <c r="Y73" s="29" t="s">
        <v>2</v>
      </c>
      <c r="Z73" s="29" t="s">
        <v>9</v>
      </c>
      <c r="AA73" s="26" t="s">
        <v>4</v>
      </c>
      <c r="AB73" s="26" t="s">
        <v>5</v>
      </c>
      <c r="AC73" s="26" t="s">
        <v>6</v>
      </c>
      <c r="AD73" s="29"/>
      <c r="AE73" s="29"/>
      <c r="AF73" s="29" t="s">
        <v>2</v>
      </c>
      <c r="AG73" s="29" t="s">
        <v>10</v>
      </c>
      <c r="AH73" s="26" t="s">
        <v>4</v>
      </c>
      <c r="AI73" s="26" t="s">
        <v>5</v>
      </c>
      <c r="AJ73" s="26" t="s">
        <v>6</v>
      </c>
      <c r="AK73" s="29"/>
      <c r="AL73" s="29"/>
      <c r="AM73" s="29" t="s">
        <v>2</v>
      </c>
      <c r="AN73" s="29" t="s">
        <v>11</v>
      </c>
      <c r="AO73" s="26" t="s">
        <v>4</v>
      </c>
      <c r="AP73" s="26" t="s">
        <v>5</v>
      </c>
      <c r="AQ73" s="26" t="s">
        <v>6</v>
      </c>
      <c r="AR73" s="29"/>
      <c r="AS73" s="29"/>
      <c r="AT73" s="29" t="s">
        <v>2</v>
      </c>
      <c r="AU73" s="29" t="s">
        <v>12</v>
      </c>
      <c r="AV73" s="26" t="s">
        <v>4</v>
      </c>
      <c r="AW73" s="26" t="s">
        <v>5</v>
      </c>
      <c r="AX73" s="26" t="s">
        <v>6</v>
      </c>
      <c r="AY73" s="30"/>
      <c r="AZ73" s="31" t="s">
        <v>4</v>
      </c>
      <c r="BA73" s="31" t="s">
        <v>13</v>
      </c>
      <c r="BB73" s="31" t="s">
        <v>6</v>
      </c>
      <c r="BC73" s="31" t="s">
        <v>14</v>
      </c>
      <c r="BD73" s="32"/>
      <c r="BE73" s="33" t="s">
        <v>4</v>
      </c>
      <c r="BF73" s="33" t="s">
        <v>13</v>
      </c>
      <c r="BG73" s="33" t="s">
        <v>6</v>
      </c>
      <c r="BH73" s="33" t="s">
        <v>15</v>
      </c>
      <c r="BI73" s="32"/>
      <c r="BJ73" s="32"/>
      <c r="BK73" s="32"/>
      <c r="BL73" s="32"/>
      <c r="BM73" s="32"/>
    </row>
    <row r="74">
      <c r="A74" s="94" t="s">
        <v>55</v>
      </c>
      <c r="B74" s="41" t="s">
        <v>33</v>
      </c>
      <c r="C74" s="37">
        <v>45167.0</v>
      </c>
      <c r="D74" s="38" t="s">
        <v>347</v>
      </c>
      <c r="E74" s="39" t="s">
        <v>348</v>
      </c>
      <c r="F74" s="40">
        <v>4.5</v>
      </c>
      <c r="G74" s="40">
        <v>2.0</v>
      </c>
      <c r="H74" s="40">
        <v>0.0</v>
      </c>
      <c r="I74" s="42" t="s">
        <v>46</v>
      </c>
      <c r="J74" s="37">
        <v>45168.0</v>
      </c>
      <c r="K74" s="38" t="s">
        <v>347</v>
      </c>
      <c r="L74" s="39" t="s">
        <v>348</v>
      </c>
      <c r="M74" s="40">
        <v>4.5</v>
      </c>
      <c r="N74" s="40">
        <v>2.0</v>
      </c>
      <c r="O74" s="40">
        <v>0.0</v>
      </c>
      <c r="P74" s="38" t="s">
        <v>36</v>
      </c>
      <c r="Q74" s="37">
        <v>45169.0</v>
      </c>
      <c r="R74" s="38" t="s">
        <v>347</v>
      </c>
      <c r="S74" s="39" t="s">
        <v>348</v>
      </c>
      <c r="T74" s="40">
        <v>4.5</v>
      </c>
      <c r="U74" s="40">
        <v>2.0</v>
      </c>
      <c r="V74" s="40">
        <v>0.0</v>
      </c>
      <c r="W74" s="42" t="s">
        <v>37</v>
      </c>
      <c r="X74" s="37">
        <v>45163.0</v>
      </c>
      <c r="Y74" s="38" t="s">
        <v>347</v>
      </c>
      <c r="Z74" s="39" t="s">
        <v>348</v>
      </c>
      <c r="AA74" s="40">
        <v>4.5</v>
      </c>
      <c r="AB74" s="40">
        <v>2.0</v>
      </c>
      <c r="AC74" s="40">
        <v>0.0</v>
      </c>
      <c r="AD74" s="56" t="s">
        <v>40</v>
      </c>
      <c r="AE74" s="37">
        <v>45171.0</v>
      </c>
      <c r="AF74" s="38" t="s">
        <v>285</v>
      </c>
      <c r="AG74" s="39" t="s">
        <v>129</v>
      </c>
      <c r="AH74" s="40">
        <v>5.0</v>
      </c>
      <c r="AI74" s="40">
        <v>2.0</v>
      </c>
      <c r="AJ74" s="40">
        <v>0.0</v>
      </c>
      <c r="AK74" s="42" t="s">
        <v>43</v>
      </c>
      <c r="AL74" s="37">
        <v>45172.0</v>
      </c>
      <c r="AM74" s="38" t="s">
        <v>25</v>
      </c>
      <c r="AN74" s="39" t="s">
        <v>25</v>
      </c>
      <c r="AO74" s="40">
        <v>0.0</v>
      </c>
      <c r="AP74" s="40">
        <v>0.0</v>
      </c>
      <c r="AQ74" s="40">
        <v>0.0</v>
      </c>
      <c r="AR74" s="96" t="s">
        <v>142</v>
      </c>
      <c r="AS74" s="37">
        <v>45173.0</v>
      </c>
      <c r="AT74" s="38" t="s">
        <v>347</v>
      </c>
      <c r="AU74" s="39" t="s">
        <v>348</v>
      </c>
      <c r="AV74" s="40">
        <v>4.5</v>
      </c>
      <c r="AW74" s="40">
        <v>2.0</v>
      </c>
      <c r="AX74" s="40">
        <v>0.0</v>
      </c>
      <c r="AY74" s="48"/>
      <c r="AZ74" s="49">
        <f t="shared" ref="AZ74:BB74" si="80">SUM(F74,M74,T74,AA74,AH74,AO74,AV74)</f>
        <v>27.5</v>
      </c>
      <c r="BA74" s="39">
        <f t="shared" si="80"/>
        <v>12</v>
      </c>
      <c r="BB74" s="39">
        <f t="shared" si="80"/>
        <v>0</v>
      </c>
      <c r="BC74" s="50">
        <f t="shared" ref="BC74:BC78" si="82">SUM(AZ74,BA74,BB74)</f>
        <v>39.5</v>
      </c>
      <c r="BD74" s="51"/>
      <c r="BE74" s="39">
        <f>AZ74*67.31</f>
        <v>1851.025</v>
      </c>
      <c r="BF74" s="39">
        <f>BA74*74</f>
        <v>888</v>
      </c>
      <c r="BG74" s="39">
        <f>BB74*84</f>
        <v>0</v>
      </c>
      <c r="BH74" s="39">
        <f>SUM(BE74,BF74,BG74)</f>
        <v>2739.025</v>
      </c>
      <c r="BI74" s="51"/>
      <c r="BJ74" s="51"/>
      <c r="BK74" s="51"/>
      <c r="BL74" s="51"/>
      <c r="BM74" s="51"/>
    </row>
    <row r="75">
      <c r="A75" s="94" t="s">
        <v>54</v>
      </c>
      <c r="B75" s="63"/>
      <c r="C75" s="45"/>
      <c r="D75" s="39"/>
      <c r="E75" s="39"/>
      <c r="F75" s="40">
        <v>0.0</v>
      </c>
      <c r="G75" s="40">
        <v>0.0</v>
      </c>
      <c r="H75" s="40">
        <v>0.0</v>
      </c>
      <c r="I75" s="53"/>
      <c r="J75" s="45"/>
      <c r="K75" s="39"/>
      <c r="L75" s="39"/>
      <c r="M75" s="40">
        <v>0.0</v>
      </c>
      <c r="N75" s="40">
        <v>0.0</v>
      </c>
      <c r="O75" s="40">
        <v>0.0</v>
      </c>
      <c r="P75" s="39"/>
      <c r="Q75" s="45"/>
      <c r="R75" s="53"/>
      <c r="S75" s="53"/>
      <c r="T75" s="40">
        <v>0.0</v>
      </c>
      <c r="U75" s="40">
        <v>0.0</v>
      </c>
      <c r="V75" s="40">
        <v>0.0</v>
      </c>
      <c r="W75" s="53"/>
      <c r="X75" s="45"/>
      <c r="Y75" s="39"/>
      <c r="Z75" s="39"/>
      <c r="AA75" s="40">
        <v>0.0</v>
      </c>
      <c r="AB75" s="40">
        <v>0.0</v>
      </c>
      <c r="AC75" s="40">
        <v>0.0</v>
      </c>
      <c r="AD75" s="44"/>
      <c r="AE75" s="45"/>
      <c r="AF75" s="39"/>
      <c r="AG75" s="39"/>
      <c r="AH75" s="40">
        <v>0.0</v>
      </c>
      <c r="AI75" s="40">
        <v>0.0</v>
      </c>
      <c r="AJ75" s="40">
        <v>0.0</v>
      </c>
      <c r="AK75" s="53"/>
      <c r="AL75" s="45"/>
      <c r="AM75" s="39"/>
      <c r="AN75" s="39"/>
      <c r="AO75" s="40">
        <v>0.0</v>
      </c>
      <c r="AP75" s="40">
        <v>0.0</v>
      </c>
      <c r="AQ75" s="40">
        <v>0.0</v>
      </c>
      <c r="AR75" s="92"/>
      <c r="AS75" s="45"/>
      <c r="AT75" s="39"/>
      <c r="AU75" s="39"/>
      <c r="AV75" s="40">
        <v>0.0</v>
      </c>
      <c r="AW75" s="40">
        <v>0.0</v>
      </c>
      <c r="AX75" s="40">
        <v>0.0</v>
      </c>
      <c r="AY75" s="48"/>
      <c r="AZ75" s="49">
        <f t="shared" ref="AZ75:BB75" si="81">SUM(F75,M75,T75,AA75,AH75,AO75,AV75)</f>
        <v>0</v>
      </c>
      <c r="BA75" s="39">
        <f t="shared" si="81"/>
        <v>0</v>
      </c>
      <c r="BB75" s="39">
        <f t="shared" si="81"/>
        <v>0</v>
      </c>
      <c r="BC75" s="50">
        <f t="shared" si="82"/>
        <v>0</v>
      </c>
      <c r="BD75" s="51"/>
      <c r="BE75" s="39">
        <f t="shared" ref="BE75:BE77" si="84">AZ75*80</f>
        <v>0</v>
      </c>
      <c r="BF75" s="39">
        <f t="shared" ref="BF75:BF77" si="85">BA75*88</f>
        <v>0</v>
      </c>
      <c r="BG75" s="39">
        <f t="shared" ref="BG75:BG77" si="86">BB75*80</f>
        <v>0</v>
      </c>
      <c r="BH75" s="39">
        <f t="shared" ref="BH75:BH77" si="87">sum(BE75,BF75,BG75)</f>
        <v>0</v>
      </c>
      <c r="BI75" s="51"/>
      <c r="BJ75" s="51"/>
      <c r="BK75" s="51"/>
      <c r="BL75" s="51"/>
      <c r="BM75" s="51"/>
    </row>
    <row r="76">
      <c r="A76" s="94" t="s">
        <v>50</v>
      </c>
      <c r="B76" s="60"/>
      <c r="C76" s="45"/>
      <c r="D76" s="53"/>
      <c r="E76" s="58"/>
      <c r="F76" s="145">
        <v>0.0</v>
      </c>
      <c r="G76" s="145">
        <v>0.0</v>
      </c>
      <c r="H76" s="163">
        <v>0.0</v>
      </c>
      <c r="I76" s="61"/>
      <c r="J76" s="45"/>
      <c r="K76" s="53"/>
      <c r="L76" s="53"/>
      <c r="M76" s="145">
        <v>0.0</v>
      </c>
      <c r="N76" s="145">
        <v>0.0</v>
      </c>
      <c r="O76" s="163">
        <v>0.0</v>
      </c>
      <c r="P76" s="39"/>
      <c r="Q76" s="45"/>
      <c r="R76" s="39"/>
      <c r="S76" s="39"/>
      <c r="T76" s="40">
        <v>0.0</v>
      </c>
      <c r="U76" s="40">
        <v>0.0</v>
      </c>
      <c r="V76" s="40">
        <v>0.0</v>
      </c>
      <c r="W76" s="53"/>
      <c r="X76" s="45"/>
      <c r="Y76" s="39"/>
      <c r="Z76" s="39"/>
      <c r="AA76" s="40">
        <v>0.0</v>
      </c>
      <c r="AB76" s="40">
        <v>0.0</v>
      </c>
      <c r="AC76" s="40">
        <v>0.0</v>
      </c>
      <c r="AD76" s="61"/>
      <c r="AE76" s="164"/>
      <c r="AF76" s="53"/>
      <c r="AG76" s="53"/>
      <c r="AH76" s="145">
        <v>0.0</v>
      </c>
      <c r="AI76" s="145">
        <v>0.0</v>
      </c>
      <c r="AJ76" s="163">
        <v>0.0</v>
      </c>
      <c r="AK76" s="42" t="s">
        <v>43</v>
      </c>
      <c r="AL76" s="37">
        <v>45172.0</v>
      </c>
      <c r="AM76" s="38" t="s">
        <v>25</v>
      </c>
      <c r="AN76" s="39" t="s">
        <v>25</v>
      </c>
      <c r="AO76" s="40">
        <v>0.0</v>
      </c>
      <c r="AP76" s="40">
        <v>0.0</v>
      </c>
      <c r="AQ76" s="40">
        <v>0.0</v>
      </c>
      <c r="AR76" s="54"/>
      <c r="AS76" s="45"/>
      <c r="AT76" s="53"/>
      <c r="AU76" s="53"/>
      <c r="AV76" s="145">
        <v>0.0</v>
      </c>
      <c r="AW76" s="145">
        <v>0.0</v>
      </c>
      <c r="AX76" s="163">
        <v>0.0</v>
      </c>
      <c r="AY76" s="165"/>
      <c r="AZ76" s="166">
        <f t="shared" ref="AZ76:BB76" si="83">SUM(F76,M76,T76,AA76,AH76,AO76,AV76)</f>
        <v>0</v>
      </c>
      <c r="BA76" s="46">
        <f t="shared" si="83"/>
        <v>0</v>
      </c>
      <c r="BB76" s="46">
        <f t="shared" si="83"/>
        <v>0</v>
      </c>
      <c r="BC76" s="167">
        <f t="shared" si="82"/>
        <v>0</v>
      </c>
      <c r="BD76" s="165"/>
      <c r="BE76" s="39">
        <f t="shared" si="84"/>
        <v>0</v>
      </c>
      <c r="BF76" s="39">
        <f t="shared" si="85"/>
        <v>0</v>
      </c>
      <c r="BG76" s="39">
        <f t="shared" si="86"/>
        <v>0</v>
      </c>
      <c r="BH76" s="39">
        <f t="shared" si="87"/>
        <v>0</v>
      </c>
      <c r="BI76" s="155"/>
      <c r="BJ76" s="155"/>
      <c r="BK76" s="155"/>
      <c r="BL76" s="155"/>
      <c r="BM76" s="155"/>
    </row>
    <row r="77">
      <c r="A77" s="94" t="s">
        <v>52</v>
      </c>
      <c r="B77" s="60"/>
      <c r="C77" s="45"/>
      <c r="D77" s="39"/>
      <c r="E77" s="39"/>
      <c r="F77" s="40">
        <v>0.0</v>
      </c>
      <c r="G77" s="40">
        <v>0.0</v>
      </c>
      <c r="H77" s="40">
        <v>0.0</v>
      </c>
      <c r="I77" s="53"/>
      <c r="J77" s="45"/>
      <c r="K77" s="39"/>
      <c r="L77" s="39"/>
      <c r="M77" s="40">
        <v>0.0</v>
      </c>
      <c r="N77" s="40">
        <v>0.0</v>
      </c>
      <c r="O77" s="40">
        <v>0.0</v>
      </c>
      <c r="P77" s="39"/>
      <c r="Q77" s="45"/>
      <c r="R77" s="39"/>
      <c r="S77" s="39"/>
      <c r="T77" s="40">
        <v>0.0</v>
      </c>
      <c r="U77" s="40">
        <v>0.0</v>
      </c>
      <c r="V77" s="40">
        <v>0.0</v>
      </c>
      <c r="W77" s="61"/>
      <c r="X77" s="164"/>
      <c r="Y77" s="53"/>
      <c r="Z77" s="39"/>
      <c r="AA77" s="168">
        <v>0.0</v>
      </c>
      <c r="AB77" s="168">
        <v>0.0</v>
      </c>
      <c r="AC77" s="168">
        <v>0.0</v>
      </c>
      <c r="AD77" s="61"/>
      <c r="AE77" s="164"/>
      <c r="AF77" s="53"/>
      <c r="AG77" s="39"/>
      <c r="AH77" s="168">
        <v>0.0</v>
      </c>
      <c r="AI77" s="168">
        <v>0.0</v>
      </c>
      <c r="AJ77" s="168">
        <v>0.0</v>
      </c>
      <c r="AK77" s="42" t="s">
        <v>43</v>
      </c>
      <c r="AL77" s="37">
        <v>45172.0</v>
      </c>
      <c r="AM77" s="38" t="s">
        <v>285</v>
      </c>
      <c r="AN77" s="39" t="s">
        <v>129</v>
      </c>
      <c r="AO77" s="40">
        <v>5.0</v>
      </c>
      <c r="AP77" s="40">
        <v>2.0</v>
      </c>
      <c r="AQ77" s="40">
        <v>0.0</v>
      </c>
      <c r="AR77" s="92"/>
      <c r="AS77" s="45"/>
      <c r="AT77" s="53"/>
      <c r="AU77" s="39"/>
      <c r="AV77" s="168">
        <v>0.0</v>
      </c>
      <c r="AW77" s="145">
        <v>0.0</v>
      </c>
      <c r="AX77" s="168">
        <v>0.0</v>
      </c>
      <c r="AY77" s="155"/>
      <c r="AZ77" s="169">
        <f t="shared" ref="AZ77:BB77" si="88">SUM(F77,M77,T77,AA77,AH77,AO77,AV77)</f>
        <v>5</v>
      </c>
      <c r="BA77" s="149">
        <f t="shared" si="88"/>
        <v>2</v>
      </c>
      <c r="BB77" s="149">
        <f t="shared" si="88"/>
        <v>0</v>
      </c>
      <c r="BC77" s="170">
        <f t="shared" si="82"/>
        <v>7</v>
      </c>
      <c r="BD77" s="155"/>
      <c r="BE77" s="39">
        <f t="shared" si="84"/>
        <v>400</v>
      </c>
      <c r="BF77" s="39">
        <f t="shared" si="85"/>
        <v>176</v>
      </c>
      <c r="BG77" s="39">
        <f t="shared" si="86"/>
        <v>0</v>
      </c>
      <c r="BH77" s="39">
        <f t="shared" si="87"/>
        <v>576</v>
      </c>
      <c r="BI77" s="155"/>
      <c r="BJ77" s="155"/>
      <c r="BK77" s="155"/>
      <c r="BL77" s="155"/>
      <c r="BM77" s="155"/>
    </row>
    <row r="78">
      <c r="A78" s="94"/>
      <c r="B78" s="60"/>
      <c r="C78" s="45"/>
      <c r="D78" s="53"/>
      <c r="E78" s="53"/>
      <c r="F78" s="40">
        <v>0.0</v>
      </c>
      <c r="G78" s="40">
        <v>0.0</v>
      </c>
      <c r="H78" s="40">
        <v>0.0</v>
      </c>
      <c r="I78" s="53"/>
      <c r="J78" s="45"/>
      <c r="K78" s="53"/>
      <c r="L78" s="53"/>
      <c r="M78" s="40">
        <v>0.0</v>
      </c>
      <c r="N78" s="40">
        <v>0.0</v>
      </c>
      <c r="O78" s="40">
        <v>0.0</v>
      </c>
      <c r="P78" s="39"/>
      <c r="Q78" s="45"/>
      <c r="R78" s="53"/>
      <c r="S78" s="58"/>
      <c r="T78" s="40">
        <v>0.0</v>
      </c>
      <c r="U78" s="40">
        <v>0.0</v>
      </c>
      <c r="V78" s="40">
        <v>0.0</v>
      </c>
      <c r="W78" s="44"/>
      <c r="X78" s="45"/>
      <c r="Y78" s="53"/>
      <c r="Z78" s="58"/>
      <c r="AA78" s="40">
        <v>0.0</v>
      </c>
      <c r="AB78" s="40">
        <v>0.0</v>
      </c>
      <c r="AC78" s="40">
        <v>0.0</v>
      </c>
      <c r="AD78" s="44"/>
      <c r="AE78" s="45"/>
      <c r="AF78" s="53"/>
      <c r="AG78" s="53"/>
      <c r="AH78" s="40">
        <v>0.0</v>
      </c>
      <c r="AI78" s="40">
        <v>0.0</v>
      </c>
      <c r="AJ78" s="40">
        <v>0.0</v>
      </c>
      <c r="AK78" s="52"/>
      <c r="AL78" s="45"/>
      <c r="AM78" s="53"/>
      <c r="AN78" s="39"/>
      <c r="AO78" s="40">
        <v>0.0</v>
      </c>
      <c r="AP78" s="40">
        <v>0.0</v>
      </c>
      <c r="AQ78" s="40">
        <v>0.0</v>
      </c>
      <c r="AR78" s="92"/>
      <c r="AS78" s="45"/>
      <c r="AT78" s="53"/>
      <c r="AU78" s="53"/>
      <c r="AV78" s="40">
        <v>0.0</v>
      </c>
      <c r="AW78" s="40">
        <v>0.0</v>
      </c>
      <c r="AX78" s="40">
        <v>0.0</v>
      </c>
      <c r="AY78" s="155"/>
      <c r="AZ78" s="169">
        <f t="shared" ref="AZ78:BB78" si="89">SUM(F78,M78,T78,AA78,AH78,AO78,AV78)</f>
        <v>0</v>
      </c>
      <c r="BA78" s="149">
        <f t="shared" si="89"/>
        <v>0</v>
      </c>
      <c r="BB78" s="149">
        <f t="shared" si="89"/>
        <v>0</v>
      </c>
      <c r="BC78" s="170">
        <f t="shared" si="82"/>
        <v>0</v>
      </c>
      <c r="BD78" s="155"/>
      <c r="BE78" s="39">
        <f>AZ78*67.31</f>
        <v>0</v>
      </c>
      <c r="BF78" s="39">
        <f>BA78*74</f>
        <v>0</v>
      </c>
      <c r="BG78" s="39">
        <f>BB78*84</f>
        <v>0</v>
      </c>
      <c r="BH78" s="39">
        <f>SUM(BE78,BF78,BG78)</f>
        <v>0</v>
      </c>
      <c r="BI78" s="155"/>
      <c r="BJ78" s="155"/>
      <c r="BK78" s="155"/>
      <c r="BL78" s="155"/>
      <c r="BM78" s="155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</row>
    <row r="80">
      <c r="A80" s="116"/>
      <c r="B80" s="159"/>
      <c r="C80" s="159"/>
      <c r="D80" s="160"/>
      <c r="E80" s="159"/>
      <c r="F80" s="161"/>
      <c r="G80" s="161"/>
      <c r="H80" s="161"/>
      <c r="I80" s="161"/>
      <c r="J80" s="159"/>
      <c r="K80" s="162"/>
      <c r="L80" s="162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61"/>
      <c r="AB80" s="161"/>
      <c r="AC80" s="161"/>
      <c r="AD80" s="161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38"/>
      <c r="AP80" s="138"/>
      <c r="AQ80" s="138"/>
      <c r="AR80" s="138"/>
      <c r="AS80" s="118"/>
      <c r="AT80" s="136"/>
      <c r="AU80" s="136"/>
      <c r="AV80" s="136"/>
      <c r="AW80" s="136"/>
      <c r="AX80" s="136"/>
      <c r="AY80" s="76" t="s">
        <v>14</v>
      </c>
      <c r="AZ80" s="77">
        <f t="shared" ref="AZ80:BC80" si="90">SUM(AZ74,AZ75,AZ76,AZ77,AZ78)</f>
        <v>32.5</v>
      </c>
      <c r="BA80" s="78">
        <f t="shared" si="90"/>
        <v>14</v>
      </c>
      <c r="BB80" s="78">
        <f t="shared" si="90"/>
        <v>0</v>
      </c>
      <c r="BC80" s="79">
        <f t="shared" si="90"/>
        <v>46.5</v>
      </c>
      <c r="BD80" s="136"/>
      <c r="BE80" s="40">
        <f t="shared" ref="BE80:BG80" si="91">SUM(BE74,BE75,BE76,BE77)</f>
        <v>2251.025</v>
      </c>
      <c r="BF80" s="40">
        <f t="shared" si="91"/>
        <v>1064</v>
      </c>
      <c r="BG80" s="40">
        <f t="shared" si="91"/>
        <v>0</v>
      </c>
      <c r="BH80" s="40">
        <f>SUM(BH74,BH75,BH76,BH77,BH78)</f>
        <v>3315.025</v>
      </c>
      <c r="BI80" s="136"/>
      <c r="BJ80" s="136"/>
      <c r="BK80" s="136"/>
      <c r="BL80" s="136"/>
      <c r="BM80" s="136"/>
    </row>
    <row r="81">
      <c r="A81" s="116"/>
      <c r="B81" s="159"/>
      <c r="C81" s="159"/>
      <c r="D81" s="160"/>
      <c r="E81" s="159"/>
      <c r="F81" s="161"/>
      <c r="G81" s="161"/>
      <c r="H81" s="161"/>
      <c r="I81" s="161"/>
      <c r="J81" s="159"/>
      <c r="K81" s="162"/>
      <c r="L81" s="162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1"/>
      <c r="AB81" s="161"/>
      <c r="AC81" s="161"/>
      <c r="AD81" s="161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38"/>
      <c r="AP81" s="138"/>
      <c r="AQ81" s="138"/>
      <c r="AR81" s="138"/>
      <c r="AS81" s="118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</row>
    <row r="82">
      <c r="A82" s="155"/>
      <c r="B82" s="153"/>
      <c r="C82" s="153"/>
      <c r="D82" s="155"/>
      <c r="E82" s="153"/>
      <c r="F82" s="153"/>
      <c r="G82" s="153"/>
      <c r="H82" s="153"/>
      <c r="I82" s="153"/>
      <c r="J82" s="171"/>
      <c r="K82" s="172" t="s">
        <v>320</v>
      </c>
      <c r="L82" s="4"/>
      <c r="M82" s="153"/>
      <c r="N82" s="153"/>
      <c r="O82" s="153"/>
      <c r="P82" s="153"/>
      <c r="Q82" s="153"/>
      <c r="R82" s="153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53"/>
      <c r="AD82" s="153"/>
      <c r="AE82" s="171"/>
      <c r="AF82" s="293" t="s">
        <v>320</v>
      </c>
      <c r="AG82" s="81"/>
      <c r="AH82" s="153"/>
      <c r="AI82" s="153"/>
      <c r="AJ82" s="153"/>
      <c r="AK82" s="153"/>
      <c r="AL82" s="153"/>
      <c r="AM82" s="153"/>
      <c r="AN82" s="153"/>
      <c r="AO82" s="155"/>
      <c r="AP82" s="155"/>
      <c r="AQ82" s="155"/>
      <c r="AR82" s="155"/>
      <c r="AS82" s="173"/>
      <c r="AT82" s="293" t="s">
        <v>320</v>
      </c>
      <c r="AU82" s="81"/>
      <c r="AV82" s="155"/>
      <c r="AW82" s="155"/>
      <c r="AX82" s="155"/>
      <c r="AY82" s="174"/>
      <c r="AZ82" s="174"/>
      <c r="BA82" s="174"/>
      <c r="BB82" s="174"/>
      <c r="BC82" s="174"/>
      <c r="BD82" s="155"/>
      <c r="BE82" s="174"/>
      <c r="BF82" s="175"/>
      <c r="BG82" s="175"/>
      <c r="BH82" s="174"/>
      <c r="BI82" s="155"/>
      <c r="BJ82" s="155"/>
      <c r="BK82" s="155"/>
      <c r="BL82" s="155"/>
      <c r="BM82" s="155"/>
    </row>
    <row r="83">
      <c r="A83" s="155"/>
      <c r="B83" s="153"/>
      <c r="C83" s="153"/>
      <c r="D83" s="155"/>
      <c r="E83" s="10"/>
      <c r="F83" s="10"/>
      <c r="G83" s="10"/>
      <c r="H83" s="10"/>
      <c r="I83" s="153"/>
      <c r="J83" s="153"/>
      <c r="K83" s="155"/>
      <c r="L83" s="11"/>
      <c r="M83" s="153"/>
      <c r="N83" s="153"/>
      <c r="O83" s="153"/>
      <c r="P83" s="153"/>
      <c r="Q83" s="153"/>
      <c r="R83" s="153"/>
      <c r="S83" s="10"/>
      <c r="T83" s="153"/>
      <c r="U83" s="153"/>
      <c r="V83" s="153"/>
      <c r="W83" s="153"/>
      <c r="X83" s="153"/>
      <c r="Y83" s="10"/>
      <c r="Z83" s="10"/>
      <c r="AA83" s="153"/>
      <c r="AB83" s="153"/>
      <c r="AC83" s="153"/>
      <c r="AD83" s="153"/>
      <c r="AE83" s="153"/>
      <c r="AF83" s="153"/>
      <c r="AG83" s="10"/>
      <c r="AH83" s="153"/>
      <c r="AI83" s="153"/>
      <c r="AJ83" s="153"/>
      <c r="AK83" s="153"/>
      <c r="AL83" s="153"/>
      <c r="AM83" s="153"/>
      <c r="AN83" s="10"/>
      <c r="AO83" s="155"/>
      <c r="AP83" s="155"/>
      <c r="AQ83" s="155"/>
      <c r="AR83" s="155"/>
      <c r="AS83" s="156"/>
      <c r="AT83" s="155"/>
      <c r="AU83" s="11"/>
      <c r="AV83" s="155"/>
      <c r="AW83" s="155"/>
      <c r="AX83" s="155"/>
      <c r="AY83" s="155"/>
      <c r="AZ83" s="155"/>
      <c r="BA83" s="155"/>
      <c r="BB83" s="155"/>
      <c r="BC83" s="155"/>
      <c r="BD83" s="155"/>
      <c r="BE83" s="165"/>
      <c r="BF83" s="293" t="s">
        <v>320</v>
      </c>
      <c r="BG83" s="81"/>
      <c r="BH83" s="155"/>
      <c r="BI83" s="155"/>
      <c r="BJ83" s="155"/>
      <c r="BK83" s="155"/>
      <c r="BL83" s="155"/>
      <c r="BM83" s="155"/>
    </row>
    <row r="84">
      <c r="A84" s="10"/>
      <c r="B84" s="11"/>
      <c r="C84" s="11"/>
      <c r="D84" s="12"/>
      <c r="E84" s="13">
        <v>45166.0</v>
      </c>
      <c r="F84" s="14"/>
      <c r="G84" s="14"/>
      <c r="H84" s="14"/>
      <c r="I84" s="15"/>
      <c r="J84" s="15"/>
      <c r="K84" s="16"/>
      <c r="L84" s="13">
        <v>45167.0</v>
      </c>
      <c r="M84" s="15"/>
      <c r="N84" s="15"/>
      <c r="O84" s="15"/>
      <c r="P84" s="15"/>
      <c r="Q84" s="11"/>
      <c r="R84" s="17"/>
      <c r="S84" s="13">
        <v>45168.0</v>
      </c>
      <c r="T84" s="11"/>
      <c r="U84" s="15"/>
      <c r="V84" s="15"/>
      <c r="W84" s="11"/>
      <c r="X84" s="18"/>
      <c r="Y84" s="14"/>
      <c r="Z84" s="13">
        <v>45169.0</v>
      </c>
      <c r="AA84" s="15"/>
      <c r="AB84" s="15"/>
      <c r="AC84" s="11"/>
      <c r="AD84" s="15"/>
      <c r="AE84" s="15"/>
      <c r="AF84" s="12"/>
      <c r="AG84" s="13">
        <v>45170.0</v>
      </c>
      <c r="AH84" s="15"/>
      <c r="AI84" s="11"/>
      <c r="AJ84" s="15"/>
      <c r="AK84" s="15"/>
      <c r="AL84" s="15"/>
      <c r="AM84" s="18"/>
      <c r="AN84" s="13">
        <v>45171.0</v>
      </c>
      <c r="AO84" s="11"/>
      <c r="AP84" s="19"/>
      <c r="AQ84" s="19"/>
      <c r="AR84" s="19"/>
      <c r="AS84" s="19"/>
      <c r="AT84" s="14"/>
      <c r="AU84" s="13">
        <v>45172.0</v>
      </c>
      <c r="AV84" s="19"/>
      <c r="AW84" s="19"/>
      <c r="AX84" s="19"/>
      <c r="AY84" s="20"/>
      <c r="AZ84" s="19"/>
      <c r="BA84" s="19"/>
      <c r="BB84" s="19"/>
      <c r="BC84" s="19"/>
      <c r="BD84" s="20"/>
      <c r="BE84" s="21"/>
      <c r="BF84" s="22"/>
      <c r="BG84" s="4"/>
      <c r="BH84" s="19"/>
      <c r="BI84" s="23"/>
      <c r="BJ84" s="16"/>
      <c r="BK84" s="16"/>
      <c r="BL84" s="20"/>
      <c r="BM84" s="20"/>
    </row>
    <row r="85">
      <c r="A85" s="176"/>
      <c r="B85" s="177"/>
      <c r="C85" s="177"/>
      <c r="D85" s="18" t="s">
        <v>2</v>
      </c>
      <c r="E85" s="177" t="s">
        <v>3</v>
      </c>
      <c r="F85" s="177" t="s">
        <v>4</v>
      </c>
      <c r="G85" s="177" t="s">
        <v>5</v>
      </c>
      <c r="H85" s="177" t="s">
        <v>6</v>
      </c>
      <c r="I85" s="177"/>
      <c r="J85" s="177"/>
      <c r="K85" s="18" t="s">
        <v>2</v>
      </c>
      <c r="L85" s="18" t="s">
        <v>7</v>
      </c>
      <c r="M85" s="177" t="s">
        <v>4</v>
      </c>
      <c r="N85" s="177" t="s">
        <v>5</v>
      </c>
      <c r="O85" s="177" t="s">
        <v>6</v>
      </c>
      <c r="P85" s="177"/>
      <c r="Q85" s="177"/>
      <c r="R85" s="177" t="s">
        <v>2</v>
      </c>
      <c r="S85" s="177" t="s">
        <v>8</v>
      </c>
      <c r="T85" s="177" t="s">
        <v>4</v>
      </c>
      <c r="U85" s="177" t="s">
        <v>5</v>
      </c>
      <c r="V85" s="177" t="s">
        <v>6</v>
      </c>
      <c r="W85" s="178"/>
      <c r="X85" s="177"/>
      <c r="Y85" s="177" t="s">
        <v>2</v>
      </c>
      <c r="Z85" s="177" t="s">
        <v>9</v>
      </c>
      <c r="AA85" s="177" t="s">
        <v>4</v>
      </c>
      <c r="AB85" s="177" t="s">
        <v>5</v>
      </c>
      <c r="AC85" s="177" t="s">
        <v>6</v>
      </c>
      <c r="AD85" s="177"/>
      <c r="AE85" s="177"/>
      <c r="AF85" s="177" t="s">
        <v>2</v>
      </c>
      <c r="AG85" s="177" t="s">
        <v>10</v>
      </c>
      <c r="AH85" s="177" t="s">
        <v>4</v>
      </c>
      <c r="AI85" s="177" t="s">
        <v>5</v>
      </c>
      <c r="AJ85" s="177" t="s">
        <v>6</v>
      </c>
      <c r="AK85" s="177"/>
      <c r="AL85" s="177"/>
      <c r="AM85" s="177" t="s">
        <v>2</v>
      </c>
      <c r="AN85" s="177" t="s">
        <v>11</v>
      </c>
      <c r="AO85" s="18" t="s">
        <v>4</v>
      </c>
      <c r="AP85" s="18" t="s">
        <v>5</v>
      </c>
      <c r="AQ85" s="18" t="s">
        <v>6</v>
      </c>
      <c r="AR85" s="18"/>
      <c r="AS85" s="179"/>
      <c r="AT85" s="18" t="s">
        <v>2</v>
      </c>
      <c r="AU85" s="18" t="s">
        <v>12</v>
      </c>
      <c r="AV85" s="18" t="s">
        <v>4</v>
      </c>
      <c r="AW85" s="18" t="s">
        <v>5</v>
      </c>
      <c r="AX85" s="18" t="s">
        <v>6</v>
      </c>
      <c r="AY85" s="180"/>
      <c r="AZ85" s="181" t="s">
        <v>4</v>
      </c>
      <c r="BA85" s="181" t="s">
        <v>13</v>
      </c>
      <c r="BB85" s="181" t="s">
        <v>6</v>
      </c>
      <c r="BC85" s="181" t="s">
        <v>14</v>
      </c>
      <c r="BD85" s="165"/>
      <c r="BE85" s="182" t="s">
        <v>4</v>
      </c>
      <c r="BF85" s="182" t="s">
        <v>13</v>
      </c>
      <c r="BG85" s="182" t="s">
        <v>6</v>
      </c>
      <c r="BH85" s="182" t="s">
        <v>15</v>
      </c>
      <c r="BI85" s="155"/>
      <c r="BJ85" s="155"/>
      <c r="BK85" s="155"/>
      <c r="BL85" s="155"/>
      <c r="BM85" s="155"/>
    </row>
    <row r="86">
      <c r="A86" s="94" t="s">
        <v>54</v>
      </c>
      <c r="B86" s="36" t="s">
        <v>19</v>
      </c>
      <c r="C86" s="37"/>
      <c r="D86" s="42"/>
      <c r="E86" s="39"/>
      <c r="F86" s="145">
        <v>0.0</v>
      </c>
      <c r="G86" s="145">
        <v>0.0</v>
      </c>
      <c r="H86" s="163">
        <v>0.0</v>
      </c>
      <c r="I86" s="36" t="s">
        <v>22</v>
      </c>
      <c r="J86" s="37"/>
      <c r="K86" s="42"/>
      <c r="L86" s="39"/>
      <c r="M86" s="145">
        <v>0.0</v>
      </c>
      <c r="N86" s="145">
        <v>0.0</v>
      </c>
      <c r="O86" s="163">
        <v>0.0</v>
      </c>
      <c r="P86" s="57" t="s">
        <v>24</v>
      </c>
      <c r="Q86" s="37"/>
      <c r="R86" s="42"/>
      <c r="S86" s="39"/>
      <c r="T86" s="145">
        <v>0.0</v>
      </c>
      <c r="U86" s="145">
        <v>0.0</v>
      </c>
      <c r="V86" s="163">
        <v>0.0</v>
      </c>
      <c r="W86" s="57" t="s">
        <v>26</v>
      </c>
      <c r="X86" s="37"/>
      <c r="Y86" s="42"/>
      <c r="Z86" s="39"/>
      <c r="AA86" s="145">
        <v>0.0</v>
      </c>
      <c r="AB86" s="145">
        <v>0.0</v>
      </c>
      <c r="AC86" s="163">
        <v>0.0</v>
      </c>
      <c r="AD86" s="57" t="s">
        <v>56</v>
      </c>
      <c r="AE86" s="37"/>
      <c r="AF86" s="42"/>
      <c r="AG86" s="39"/>
      <c r="AH86" s="145">
        <v>0.0</v>
      </c>
      <c r="AI86" s="145">
        <v>0.0</v>
      </c>
      <c r="AJ86" s="163">
        <v>0.0</v>
      </c>
      <c r="AK86" s="287" t="s">
        <v>57</v>
      </c>
      <c r="AL86" s="37"/>
      <c r="AM86" s="42"/>
      <c r="AN86" s="39"/>
      <c r="AO86" s="145">
        <v>0.0</v>
      </c>
      <c r="AP86" s="145">
        <v>0.0</v>
      </c>
      <c r="AQ86" s="163">
        <v>0.0</v>
      </c>
      <c r="AR86" s="36" t="s">
        <v>149</v>
      </c>
      <c r="AS86" s="37"/>
      <c r="AT86" s="42"/>
      <c r="AU86" s="39"/>
      <c r="AV86" s="145">
        <v>0.0</v>
      </c>
      <c r="AW86" s="145">
        <v>0.0</v>
      </c>
      <c r="AX86" s="163">
        <v>0.0</v>
      </c>
      <c r="AY86" s="165"/>
      <c r="AZ86" s="169">
        <f t="shared" ref="AZ86:BB86" si="92">SUM(F86,M86,T86,AA86,AH86,AO86,AV86)</f>
        <v>0</v>
      </c>
      <c r="BA86" s="86">
        <f t="shared" si="92"/>
        <v>0</v>
      </c>
      <c r="BB86" s="86">
        <f t="shared" si="92"/>
        <v>0</v>
      </c>
      <c r="BC86" s="170">
        <f t="shared" ref="BC86:BC88" si="94">SUM(AZ86,BA86,BB86)</f>
        <v>0</v>
      </c>
      <c r="BD86" s="165"/>
      <c r="BE86" s="86">
        <f t="shared" ref="BE86:BE88" si="95">AZ86*80</f>
        <v>0</v>
      </c>
      <c r="BF86" s="17">
        <f t="shared" ref="BF86:BF88" si="96">BA86*88</f>
        <v>0</v>
      </c>
      <c r="BG86" s="17">
        <f t="shared" ref="BG86:BG88" si="97">BB86*80</f>
        <v>0</v>
      </c>
      <c r="BH86" s="17">
        <f t="shared" ref="BH86:BH88" si="98">sum(BE86,BF86,BG86)</f>
        <v>0</v>
      </c>
      <c r="BI86" s="155"/>
      <c r="BJ86" s="155"/>
      <c r="BK86" s="155"/>
      <c r="BL86" s="155"/>
      <c r="BM86" s="155"/>
    </row>
    <row r="87">
      <c r="A87" s="94" t="s">
        <v>52</v>
      </c>
      <c r="B87" s="41"/>
      <c r="C87" s="37"/>
      <c r="D87" s="42"/>
      <c r="E87" s="58"/>
      <c r="F87" s="145">
        <v>0.0</v>
      </c>
      <c r="G87" s="145">
        <v>0.0</v>
      </c>
      <c r="H87" s="163">
        <v>0.0</v>
      </c>
      <c r="I87" s="36"/>
      <c r="J87" s="37"/>
      <c r="K87" s="42"/>
      <c r="L87" s="39"/>
      <c r="M87" s="145">
        <v>0.0</v>
      </c>
      <c r="N87" s="145">
        <v>0.0</v>
      </c>
      <c r="O87" s="163">
        <v>0.0</v>
      </c>
      <c r="P87" s="57"/>
      <c r="Q87" s="37"/>
      <c r="R87" s="42"/>
      <c r="S87" s="39"/>
      <c r="T87" s="145">
        <v>0.0</v>
      </c>
      <c r="U87" s="145">
        <v>0.0</v>
      </c>
      <c r="V87" s="163">
        <v>0.0</v>
      </c>
      <c r="W87" s="57"/>
      <c r="X87" s="37"/>
      <c r="Y87" s="42"/>
      <c r="Z87" s="39"/>
      <c r="AA87" s="145">
        <v>0.0</v>
      </c>
      <c r="AB87" s="145">
        <v>0.0</v>
      </c>
      <c r="AC87" s="163">
        <v>0.0</v>
      </c>
      <c r="AD87" s="57"/>
      <c r="AE87" s="37"/>
      <c r="AF87" s="42"/>
      <c r="AG87" s="39"/>
      <c r="AH87" s="145">
        <v>0.0</v>
      </c>
      <c r="AI87" s="145">
        <v>0.0</v>
      </c>
      <c r="AJ87" s="163">
        <v>0.0</v>
      </c>
      <c r="AK87" s="287"/>
      <c r="AL87" s="37"/>
      <c r="AM87" s="42"/>
      <c r="AN87" s="39"/>
      <c r="AO87" s="145">
        <v>0.0</v>
      </c>
      <c r="AP87" s="145">
        <v>0.0</v>
      </c>
      <c r="AQ87" s="163">
        <v>0.0</v>
      </c>
      <c r="AR87" s="36"/>
      <c r="AS87" s="37"/>
      <c r="AT87" s="42"/>
      <c r="AU87" s="39"/>
      <c r="AV87" s="145">
        <v>0.0</v>
      </c>
      <c r="AW87" s="145">
        <v>0.0</v>
      </c>
      <c r="AX87" s="163">
        <v>0.0</v>
      </c>
      <c r="AY87" s="165"/>
      <c r="AZ87" s="169">
        <f t="shared" ref="AZ87:BB87" si="93">SUM(F87,M87,T87,AA87,AH87,AO87,AV87)</f>
        <v>0</v>
      </c>
      <c r="BA87" s="86">
        <f t="shared" si="93"/>
        <v>0</v>
      </c>
      <c r="BB87" s="86">
        <f t="shared" si="93"/>
        <v>0</v>
      </c>
      <c r="BC87" s="170">
        <f t="shared" si="94"/>
        <v>0</v>
      </c>
      <c r="BD87" s="165"/>
      <c r="BE87" s="86">
        <f t="shared" si="95"/>
        <v>0</v>
      </c>
      <c r="BF87" s="17">
        <f t="shared" si="96"/>
        <v>0</v>
      </c>
      <c r="BG87" s="17">
        <f t="shared" si="97"/>
        <v>0</v>
      </c>
      <c r="BH87" s="17">
        <f t="shared" si="98"/>
        <v>0</v>
      </c>
      <c r="BI87" s="155"/>
      <c r="BJ87" s="155"/>
      <c r="BK87" s="155"/>
      <c r="BL87" s="155"/>
      <c r="BM87" s="155"/>
    </row>
    <row r="88">
      <c r="A88" s="94" t="s">
        <v>82</v>
      </c>
      <c r="B88" s="57"/>
      <c r="C88" s="37"/>
      <c r="D88" s="183"/>
      <c r="E88" s="85"/>
      <c r="F88" s="163">
        <v>0.0</v>
      </c>
      <c r="G88" s="163">
        <v>0.0</v>
      </c>
      <c r="H88" s="163">
        <v>0.0</v>
      </c>
      <c r="I88" s="57"/>
      <c r="J88" s="37"/>
      <c r="K88" s="42"/>
      <c r="L88" s="39"/>
      <c r="M88" s="163">
        <v>0.0</v>
      </c>
      <c r="N88" s="163">
        <v>0.0</v>
      </c>
      <c r="O88" s="163">
        <v>0.0</v>
      </c>
      <c r="P88" s="57"/>
      <c r="Q88" s="37"/>
      <c r="R88" s="42"/>
      <c r="S88" s="39"/>
      <c r="T88" s="163">
        <v>0.0</v>
      </c>
      <c r="U88" s="163">
        <v>0.0</v>
      </c>
      <c r="V88" s="163">
        <v>0.0</v>
      </c>
      <c r="W88" s="57"/>
      <c r="X88" s="37"/>
      <c r="Y88" s="42"/>
      <c r="Z88" s="39"/>
      <c r="AA88" s="163">
        <v>0.0</v>
      </c>
      <c r="AB88" s="163">
        <v>0.0</v>
      </c>
      <c r="AC88" s="163">
        <v>0.0</v>
      </c>
      <c r="AD88" s="57"/>
      <c r="AE88" s="37"/>
      <c r="AF88" s="42"/>
      <c r="AG88" s="39"/>
      <c r="AH88" s="163">
        <v>0.0</v>
      </c>
      <c r="AI88" s="163">
        <v>0.0</v>
      </c>
      <c r="AJ88" s="163">
        <v>0.0</v>
      </c>
      <c r="AK88" s="287"/>
      <c r="AL88" s="37"/>
      <c r="AM88" s="42"/>
      <c r="AN88" s="39"/>
      <c r="AO88" s="163">
        <v>0.0</v>
      </c>
      <c r="AP88" s="163">
        <v>0.0</v>
      </c>
      <c r="AQ88" s="163">
        <v>0.0</v>
      </c>
      <c r="AR88" s="36"/>
      <c r="AS88" s="37"/>
      <c r="AT88" s="42"/>
      <c r="AU88" s="39"/>
      <c r="AV88" s="163">
        <v>0.0</v>
      </c>
      <c r="AW88" s="163">
        <v>0.0</v>
      </c>
      <c r="AX88" s="163">
        <v>0.0</v>
      </c>
      <c r="AY88" s="155"/>
      <c r="AZ88" s="169">
        <f t="shared" ref="AZ88:BB88" si="99">SUM(F88,M88,T88,AA88,AH88,AO88,AV88)</f>
        <v>0</v>
      </c>
      <c r="BA88" s="86">
        <f t="shared" si="99"/>
        <v>0</v>
      </c>
      <c r="BB88" s="86">
        <f t="shared" si="99"/>
        <v>0</v>
      </c>
      <c r="BC88" s="170">
        <f t="shared" si="94"/>
        <v>0</v>
      </c>
      <c r="BD88" s="155"/>
      <c r="BE88" s="86">
        <f t="shared" si="95"/>
        <v>0</v>
      </c>
      <c r="BF88" s="17">
        <f t="shared" si="96"/>
        <v>0</v>
      </c>
      <c r="BG88" s="17">
        <f t="shared" si="97"/>
        <v>0</v>
      </c>
      <c r="BH88" s="17">
        <f t="shared" si="98"/>
        <v>0</v>
      </c>
      <c r="BI88" s="155"/>
      <c r="BJ88" s="155"/>
      <c r="BK88" s="155"/>
      <c r="BL88" s="155"/>
      <c r="BM88" s="155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162"/>
      <c r="L89" s="162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136"/>
      <c r="AU89" s="136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136"/>
      <c r="BG89" s="136"/>
      <c r="BH89" s="136"/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76" t="s">
        <v>14</v>
      </c>
      <c r="AZ90" s="77">
        <f t="shared" ref="AZ90:BC90" si="100">SUM(AZ86,AZ87,AZ88)</f>
        <v>0</v>
      </c>
      <c r="BA90" s="78">
        <f t="shared" si="100"/>
        <v>0</v>
      </c>
      <c r="BB90" s="78">
        <f t="shared" si="100"/>
        <v>0</v>
      </c>
      <c r="BC90" s="79">
        <f t="shared" si="100"/>
        <v>0</v>
      </c>
      <c r="BD90" s="136"/>
      <c r="BE90" s="40">
        <f>SUM(BE87,BE86)</f>
        <v>0</v>
      </c>
      <c r="BF90" s="40">
        <f t="shared" ref="BF90:BG90" si="101">SUM(BF86,BF87)</f>
        <v>0</v>
      </c>
      <c r="BG90" s="40">
        <f t="shared" si="101"/>
        <v>0</v>
      </c>
      <c r="BH90" s="40">
        <f>SUM(BH86,BH87,BH88)</f>
        <v>0</v>
      </c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6" t="s">
        <v>147</v>
      </c>
      <c r="L91" s="4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6" t="s">
        <v>147</v>
      </c>
      <c r="AG91" s="4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6" t="s">
        <v>147</v>
      </c>
      <c r="AU91" s="4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6" t="s">
        <v>145</v>
      </c>
      <c r="BG91" s="4"/>
      <c r="BH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0"/>
      <c r="B93" s="11"/>
      <c r="C93" s="11"/>
      <c r="D93" s="12"/>
      <c r="E93" s="13">
        <v>45166.0</v>
      </c>
      <c r="F93" s="14"/>
      <c r="G93" s="14"/>
      <c r="H93" s="14"/>
      <c r="I93" s="15"/>
      <c r="J93" s="15"/>
      <c r="K93" s="16"/>
      <c r="L93" s="13">
        <v>45167.0</v>
      </c>
      <c r="M93" s="15"/>
      <c r="N93" s="15"/>
      <c r="O93" s="15"/>
      <c r="P93" s="15"/>
      <c r="Q93" s="11"/>
      <c r="R93" s="17"/>
      <c r="S93" s="13">
        <v>45168.0</v>
      </c>
      <c r="T93" s="11"/>
      <c r="U93" s="15"/>
      <c r="V93" s="15"/>
      <c r="W93" s="11"/>
      <c r="X93" s="18"/>
      <c r="Y93" s="14"/>
      <c r="Z93" s="13">
        <v>45169.0</v>
      </c>
      <c r="AA93" s="15"/>
      <c r="AB93" s="15"/>
      <c r="AC93" s="11"/>
      <c r="AD93" s="15"/>
      <c r="AE93" s="15"/>
      <c r="AF93" s="12"/>
      <c r="AG93" s="13">
        <v>45170.0</v>
      </c>
      <c r="AH93" s="15"/>
      <c r="AI93" s="11"/>
      <c r="AJ93" s="15"/>
      <c r="AK93" s="15"/>
      <c r="AL93" s="15"/>
      <c r="AM93" s="18"/>
      <c r="AN93" s="13">
        <v>45171.0</v>
      </c>
      <c r="AO93" s="11"/>
      <c r="AP93" s="19"/>
      <c r="AQ93" s="19"/>
      <c r="AR93" s="19"/>
      <c r="AS93" s="19"/>
      <c r="AT93" s="14"/>
      <c r="AU93" s="13">
        <v>45172.0</v>
      </c>
      <c r="AV93" s="19"/>
      <c r="AW93" s="19"/>
      <c r="AX93" s="19"/>
      <c r="AY93" s="20"/>
      <c r="AZ93" s="19"/>
      <c r="BA93" s="19"/>
      <c r="BB93" s="19"/>
      <c r="BC93" s="19"/>
      <c r="BD93" s="20"/>
      <c r="BE93" s="21"/>
      <c r="BF93" s="22"/>
      <c r="BG93" s="4"/>
      <c r="BH93" s="19"/>
      <c r="BI93" s="23"/>
      <c r="BJ93" s="16"/>
      <c r="BK93" s="16"/>
      <c r="BL93" s="20"/>
      <c r="BM93" s="20"/>
    </row>
    <row r="94">
      <c r="A94" s="107"/>
      <c r="B94" s="26"/>
      <c r="C94" s="26"/>
      <c r="D94" s="26" t="s">
        <v>2</v>
      </c>
      <c r="E94" s="26" t="s">
        <v>3</v>
      </c>
      <c r="F94" s="26" t="s">
        <v>4</v>
      </c>
      <c r="G94" s="26" t="s">
        <v>5</v>
      </c>
      <c r="H94" s="26" t="s">
        <v>6</v>
      </c>
      <c r="I94" s="26"/>
      <c r="J94" s="26"/>
      <c r="K94" s="26" t="s">
        <v>2</v>
      </c>
      <c r="L94" s="26" t="s">
        <v>7</v>
      </c>
      <c r="M94" s="26" t="s">
        <v>4</v>
      </c>
      <c r="N94" s="26" t="s">
        <v>5</v>
      </c>
      <c r="O94" s="26" t="s">
        <v>6</v>
      </c>
      <c r="P94" s="26"/>
      <c r="Q94" s="26"/>
      <c r="R94" s="26" t="s">
        <v>2</v>
      </c>
      <c r="S94" s="26" t="s">
        <v>8</v>
      </c>
      <c r="T94" s="26" t="s">
        <v>4</v>
      </c>
      <c r="U94" s="26" t="s">
        <v>5</v>
      </c>
      <c r="V94" s="26" t="s">
        <v>6</v>
      </c>
      <c r="W94" s="28"/>
      <c r="X94" s="29"/>
      <c r="Y94" s="29" t="s">
        <v>2</v>
      </c>
      <c r="Z94" s="29" t="s">
        <v>9</v>
      </c>
      <c r="AA94" s="26" t="s">
        <v>4</v>
      </c>
      <c r="AB94" s="26" t="s">
        <v>5</v>
      </c>
      <c r="AC94" s="26" t="s">
        <v>6</v>
      </c>
      <c r="AD94" s="29"/>
      <c r="AE94" s="29"/>
      <c r="AF94" s="29" t="s">
        <v>2</v>
      </c>
      <c r="AG94" s="29" t="s">
        <v>10</v>
      </c>
      <c r="AH94" s="26" t="s">
        <v>4</v>
      </c>
      <c r="AI94" s="26" t="s">
        <v>5</v>
      </c>
      <c r="AJ94" s="26" t="s">
        <v>6</v>
      </c>
      <c r="AK94" s="29"/>
      <c r="AL94" s="29"/>
      <c r="AM94" s="29" t="s">
        <v>2</v>
      </c>
      <c r="AN94" s="29" t="s">
        <v>11</v>
      </c>
      <c r="AO94" s="26" t="s">
        <v>4</v>
      </c>
      <c r="AP94" s="26" t="s">
        <v>5</v>
      </c>
      <c r="AQ94" s="26" t="s">
        <v>6</v>
      </c>
      <c r="AR94" s="29"/>
      <c r="AS94" s="29"/>
      <c r="AT94" s="29" t="s">
        <v>2</v>
      </c>
      <c r="AU94" s="29" t="s">
        <v>12</v>
      </c>
      <c r="AV94" s="26" t="s">
        <v>4</v>
      </c>
      <c r="AW94" s="26" t="s">
        <v>5</v>
      </c>
      <c r="AX94" s="26" t="s">
        <v>6</v>
      </c>
      <c r="AY94" s="30"/>
      <c r="AZ94" s="31" t="s">
        <v>4</v>
      </c>
      <c r="BA94" s="31" t="s">
        <v>13</v>
      </c>
      <c r="BB94" s="31" t="s">
        <v>6</v>
      </c>
      <c r="BC94" s="31" t="s">
        <v>14</v>
      </c>
      <c r="BD94" s="32"/>
      <c r="BE94" s="33" t="s">
        <v>4</v>
      </c>
      <c r="BF94" s="33" t="s">
        <v>13</v>
      </c>
      <c r="BG94" s="33" t="s">
        <v>6</v>
      </c>
      <c r="BH94" s="33" t="s">
        <v>15</v>
      </c>
      <c r="BI94" s="32"/>
      <c r="BJ94" s="32"/>
      <c r="BK94" s="32"/>
      <c r="BL94" s="32"/>
      <c r="BM94" s="32"/>
    </row>
    <row r="95">
      <c r="A95" s="184" t="s">
        <v>148</v>
      </c>
      <c r="B95" s="36" t="s">
        <v>19</v>
      </c>
      <c r="C95" s="37"/>
      <c r="D95" s="42"/>
      <c r="E95" s="58"/>
      <c r="F95" s="40">
        <v>0.0</v>
      </c>
      <c r="G95" s="40">
        <v>0.0</v>
      </c>
      <c r="H95" s="40">
        <v>0.0</v>
      </c>
      <c r="I95" s="36" t="s">
        <v>22</v>
      </c>
      <c r="J95" s="37"/>
      <c r="K95" s="42"/>
      <c r="L95" s="58"/>
      <c r="M95" s="40">
        <v>0.0</v>
      </c>
      <c r="N95" s="40">
        <v>0.0</v>
      </c>
      <c r="O95" s="40">
        <v>0.0</v>
      </c>
      <c r="P95" s="36" t="s">
        <v>24</v>
      </c>
      <c r="Q95" s="37"/>
      <c r="R95" s="42"/>
      <c r="S95" s="58"/>
      <c r="T95" s="40">
        <v>0.0</v>
      </c>
      <c r="U95" s="40">
        <v>0.0</v>
      </c>
      <c r="V95" s="40">
        <v>0.0</v>
      </c>
      <c r="W95" s="36" t="s">
        <v>26</v>
      </c>
      <c r="X95" s="37"/>
      <c r="Y95" s="53"/>
      <c r="Z95" s="58"/>
      <c r="AA95" s="40">
        <v>0.0</v>
      </c>
      <c r="AB95" s="40">
        <v>0.0</v>
      </c>
      <c r="AC95" s="40">
        <v>0.0</v>
      </c>
      <c r="AD95" s="36" t="s">
        <v>56</v>
      </c>
      <c r="AE95" s="37"/>
      <c r="AF95" s="42"/>
      <c r="AG95" s="58"/>
      <c r="AH95" s="40">
        <v>0.0</v>
      </c>
      <c r="AI95" s="40">
        <v>0.0</v>
      </c>
      <c r="AJ95" s="40">
        <v>0.0</v>
      </c>
      <c r="AK95" s="47" t="s">
        <v>57</v>
      </c>
      <c r="AL95" s="37"/>
      <c r="AM95" s="42"/>
      <c r="AN95" s="58"/>
      <c r="AO95" s="40">
        <v>0.0</v>
      </c>
      <c r="AP95" s="40">
        <v>0.0</v>
      </c>
      <c r="AQ95" s="40">
        <v>0.0</v>
      </c>
      <c r="AR95" s="96" t="s">
        <v>149</v>
      </c>
      <c r="AS95" s="37"/>
      <c r="AT95" s="42"/>
      <c r="AU95" s="58"/>
      <c r="AV95" s="40">
        <v>0.0</v>
      </c>
      <c r="AW95" s="40">
        <v>0.0</v>
      </c>
      <c r="AX95" s="40">
        <v>0.0</v>
      </c>
      <c r="AY95" s="48"/>
      <c r="AZ95" s="49">
        <f t="shared" ref="AZ95:BB95" si="102">SUM(F95,M95,T95,AA95,AH95,AO95,AV95)</f>
        <v>0</v>
      </c>
      <c r="BA95" s="39">
        <f t="shared" si="102"/>
        <v>0</v>
      </c>
      <c r="BB95" s="39">
        <f t="shared" si="102"/>
        <v>0</v>
      </c>
      <c r="BC95" s="50">
        <f t="shared" ref="BC95:BC96" si="104">SUM(AZ95,BA95,BB95)</f>
        <v>0</v>
      </c>
      <c r="BD95" s="51"/>
      <c r="BE95" s="39">
        <f>AZ95*67.31</f>
        <v>0</v>
      </c>
      <c r="BF95" s="39">
        <f>BA95*74</f>
        <v>0</v>
      </c>
      <c r="BG95" s="39">
        <f>BB95*84</f>
        <v>0</v>
      </c>
      <c r="BH95" s="39">
        <f t="shared" ref="BH95:BH96" si="105">sum(BE95,BF95,BG95)</f>
        <v>0</v>
      </c>
      <c r="BI95" s="51"/>
      <c r="BJ95" s="51"/>
      <c r="BK95" s="51"/>
      <c r="BL95" s="51"/>
      <c r="BM95" s="51"/>
    </row>
    <row r="96">
      <c r="A96" s="184" t="s">
        <v>150</v>
      </c>
      <c r="B96" s="41" t="s">
        <v>33</v>
      </c>
      <c r="C96" s="37"/>
      <c r="D96" s="53"/>
      <c r="E96" s="53"/>
      <c r="F96" s="40">
        <v>0.0</v>
      </c>
      <c r="G96" s="40">
        <v>0.0</v>
      </c>
      <c r="H96" s="40">
        <v>0.0</v>
      </c>
      <c r="I96" s="42" t="s">
        <v>46</v>
      </c>
      <c r="J96" s="37"/>
      <c r="K96" s="38"/>
      <c r="L96" s="39"/>
      <c r="M96" s="40">
        <v>0.0</v>
      </c>
      <c r="N96" s="40">
        <v>0.0</v>
      </c>
      <c r="O96" s="40">
        <v>0.0</v>
      </c>
      <c r="P96" s="38" t="s">
        <v>36</v>
      </c>
      <c r="Q96" s="37"/>
      <c r="R96" s="53"/>
      <c r="S96" s="53"/>
      <c r="T96" s="40">
        <v>0.0</v>
      </c>
      <c r="U96" s="40">
        <v>0.0</v>
      </c>
      <c r="V96" s="40">
        <v>0.0</v>
      </c>
      <c r="W96" s="56" t="s">
        <v>37</v>
      </c>
      <c r="X96" s="37"/>
      <c r="Y96" s="39"/>
      <c r="Z96" s="39"/>
      <c r="AA96" s="40">
        <v>0.0</v>
      </c>
      <c r="AB96" s="40">
        <v>0.0</v>
      </c>
      <c r="AC96" s="40">
        <v>0.0</v>
      </c>
      <c r="AD96" s="56" t="s">
        <v>40</v>
      </c>
      <c r="AE96" s="37"/>
      <c r="AF96" s="38"/>
      <c r="AG96" s="39"/>
      <c r="AH96" s="40">
        <v>0.0</v>
      </c>
      <c r="AI96" s="40">
        <v>0.0</v>
      </c>
      <c r="AJ96" s="40">
        <v>0.0</v>
      </c>
      <c r="AK96" s="185" t="s">
        <v>43</v>
      </c>
      <c r="AL96" s="37"/>
      <c r="AM96" s="42"/>
      <c r="AN96" s="58"/>
      <c r="AO96" s="40">
        <v>0.0</v>
      </c>
      <c r="AP96" s="40">
        <v>0.0</v>
      </c>
      <c r="AQ96" s="40">
        <v>0.0</v>
      </c>
      <c r="AR96" s="96" t="s">
        <v>142</v>
      </c>
      <c r="AS96" s="37"/>
      <c r="AT96" s="42"/>
      <c r="AU96" s="58"/>
      <c r="AV96" s="40">
        <v>0.0</v>
      </c>
      <c r="AW96" s="40">
        <v>0.0</v>
      </c>
      <c r="AX96" s="40">
        <v>0.0</v>
      </c>
      <c r="AY96" s="48"/>
      <c r="AZ96" s="49">
        <f t="shared" ref="AZ96:BB96" si="103">SUM(F96,M96,T96,AA96,AH96,AO96,AV96)</f>
        <v>0</v>
      </c>
      <c r="BA96" s="39">
        <f t="shared" si="103"/>
        <v>0</v>
      </c>
      <c r="BB96" s="39">
        <f t="shared" si="103"/>
        <v>0</v>
      </c>
      <c r="BC96" s="50">
        <f t="shared" si="104"/>
        <v>0</v>
      </c>
      <c r="BD96" s="51"/>
      <c r="BE96" s="39">
        <f>AZ96*80</f>
        <v>0</v>
      </c>
      <c r="BF96" s="39">
        <f>BA96*88</f>
        <v>0</v>
      </c>
      <c r="BG96" s="39">
        <f>BB96*80</f>
        <v>0</v>
      </c>
      <c r="BH96" s="39">
        <f t="shared" si="105"/>
        <v>0</v>
      </c>
      <c r="BI96" s="51"/>
      <c r="BJ96" s="51"/>
      <c r="BK96" s="51"/>
      <c r="BL96" s="51"/>
      <c r="BM96" s="51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I97" s="136"/>
      <c r="BJ97" s="136"/>
      <c r="BK97" s="136"/>
      <c r="BL97" s="136"/>
      <c r="BM97" s="136"/>
    </row>
    <row r="98">
      <c r="A98" s="116"/>
      <c r="B98" s="159"/>
      <c r="C98" s="159"/>
      <c r="D98" s="160"/>
      <c r="E98" s="159"/>
      <c r="F98" s="161"/>
      <c r="G98" s="161"/>
      <c r="H98" s="161"/>
      <c r="I98" s="161"/>
      <c r="J98" s="159"/>
      <c r="K98" s="162"/>
      <c r="L98" s="162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AA98" s="161"/>
      <c r="AB98" s="161"/>
      <c r="AC98" s="161"/>
      <c r="AD98" s="161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38"/>
      <c r="AP98" s="138"/>
      <c r="AQ98" s="138"/>
      <c r="AR98" s="138"/>
      <c r="AS98" s="118"/>
      <c r="AT98" s="136"/>
      <c r="AU98" s="136"/>
      <c r="AV98" s="136"/>
      <c r="AW98" s="136"/>
      <c r="AX98" s="136"/>
      <c r="AY98" s="76" t="s">
        <v>14</v>
      </c>
      <c r="AZ98" s="77"/>
      <c r="BA98" s="78"/>
      <c r="BB98" s="78"/>
      <c r="BC98" s="79"/>
      <c r="BD98" s="136"/>
      <c r="BE98" s="145">
        <f t="shared" ref="BE98:BH98" si="106">sum(BE95,BE96)</f>
        <v>0</v>
      </c>
      <c r="BF98" s="145">
        <f t="shared" si="106"/>
        <v>0</v>
      </c>
      <c r="BG98" s="145">
        <f t="shared" si="106"/>
        <v>0</v>
      </c>
      <c r="BH98" s="145">
        <f t="shared" si="106"/>
        <v>0</v>
      </c>
      <c r="BI98" s="136"/>
      <c r="BJ98" s="136"/>
      <c r="BK98" s="136"/>
      <c r="BL98" s="136"/>
      <c r="BM98" s="136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16"/>
      <c r="B100" s="67"/>
      <c r="E100" s="68"/>
      <c r="G100" s="73"/>
      <c r="H100" s="73"/>
      <c r="I100" s="73"/>
      <c r="K100" s="6" t="s">
        <v>151</v>
      </c>
      <c r="L100" s="4"/>
      <c r="Q100" s="186"/>
      <c r="R100" s="186"/>
      <c r="Y100" s="73"/>
      <c r="Z100" s="73"/>
      <c r="AA100" s="73"/>
      <c r="AC100" s="28"/>
      <c r="AF100" s="6" t="s">
        <v>151</v>
      </c>
      <c r="AG100" s="4"/>
      <c r="AT100" s="6" t="s">
        <v>151</v>
      </c>
      <c r="AU100" s="4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</row>
    <row r="101">
      <c r="A101" s="116"/>
      <c r="B101" s="159"/>
      <c r="C101" s="159"/>
      <c r="D101" s="160"/>
      <c r="E101" s="159"/>
      <c r="F101" s="161"/>
      <c r="G101" s="161"/>
      <c r="H101" s="161"/>
      <c r="I101" s="161"/>
      <c r="J101" s="159"/>
      <c r="K101" s="162"/>
      <c r="L101" s="162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1"/>
      <c r="AB101" s="161"/>
      <c r="AC101" s="161"/>
      <c r="AD101" s="161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38"/>
      <c r="AP101" s="138"/>
      <c r="AQ101" s="138"/>
      <c r="AR101" s="138"/>
      <c r="AS101" s="118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</row>
    <row r="102">
      <c r="A102" s="10"/>
      <c r="B102" s="11"/>
      <c r="C102" s="11"/>
      <c r="D102" s="12"/>
      <c r="E102" s="13">
        <v>45166.0</v>
      </c>
      <c r="F102" s="14"/>
      <c r="G102" s="14"/>
      <c r="H102" s="14"/>
      <c r="I102" s="15"/>
      <c r="J102" s="15"/>
      <c r="K102" s="16"/>
      <c r="L102" s="13">
        <v>45167.0</v>
      </c>
      <c r="M102" s="15"/>
      <c r="N102" s="15"/>
      <c r="O102" s="15"/>
      <c r="P102" s="15"/>
      <c r="Q102" s="11"/>
      <c r="R102" s="17"/>
      <c r="S102" s="13">
        <v>45168.0</v>
      </c>
      <c r="T102" s="11"/>
      <c r="U102" s="15"/>
      <c r="V102" s="15"/>
      <c r="W102" s="11"/>
      <c r="X102" s="18"/>
      <c r="Y102" s="14"/>
      <c r="Z102" s="13">
        <v>45169.0</v>
      </c>
      <c r="AA102" s="15"/>
      <c r="AB102" s="15"/>
      <c r="AC102" s="11"/>
      <c r="AD102" s="15"/>
      <c r="AE102" s="15"/>
      <c r="AF102" s="12"/>
      <c r="AG102" s="13">
        <v>45170.0</v>
      </c>
      <c r="AH102" s="15"/>
      <c r="AI102" s="11"/>
      <c r="AJ102" s="15"/>
      <c r="AK102" s="15"/>
      <c r="AL102" s="15"/>
      <c r="AM102" s="18"/>
      <c r="AN102" s="13">
        <v>45171.0</v>
      </c>
      <c r="AO102" s="11"/>
      <c r="AP102" s="19"/>
      <c r="AQ102" s="19"/>
      <c r="AR102" s="19"/>
      <c r="AS102" s="19"/>
      <c r="AT102" s="14"/>
      <c r="AU102" s="13">
        <v>45172.0</v>
      </c>
      <c r="AV102" s="19"/>
      <c r="AW102" s="19"/>
      <c r="AX102" s="19"/>
      <c r="AY102" s="20"/>
      <c r="AZ102" s="19"/>
      <c r="BA102" s="19"/>
      <c r="BB102" s="19"/>
      <c r="BC102" s="19"/>
      <c r="BD102" s="20"/>
      <c r="BE102" s="21"/>
      <c r="BF102" s="22"/>
      <c r="BG102" s="4"/>
      <c r="BH102" s="19"/>
      <c r="BI102" s="23"/>
      <c r="BJ102" s="16"/>
      <c r="BK102" s="16"/>
      <c r="BL102" s="20"/>
      <c r="BM102" s="20"/>
    </row>
    <row r="103">
      <c r="A103" s="67"/>
      <c r="B103" s="25"/>
      <c r="C103" s="25"/>
      <c r="D103" s="187" t="s">
        <v>152</v>
      </c>
      <c r="E103" s="26" t="s">
        <v>3</v>
      </c>
      <c r="F103" s="26" t="s">
        <v>4</v>
      </c>
      <c r="G103" s="26" t="s">
        <v>5</v>
      </c>
      <c r="H103" s="26" t="s">
        <v>6</v>
      </c>
      <c r="I103" s="26"/>
      <c r="J103" s="26"/>
      <c r="K103" s="187" t="s">
        <v>159</v>
      </c>
      <c r="L103" s="26" t="s">
        <v>7</v>
      </c>
      <c r="M103" s="26" t="s">
        <v>4</v>
      </c>
      <c r="N103" s="26" t="s">
        <v>5</v>
      </c>
      <c r="O103" s="26" t="s">
        <v>6</v>
      </c>
      <c r="P103" s="26"/>
      <c r="Q103" s="26"/>
      <c r="R103" s="187" t="s">
        <v>159</v>
      </c>
      <c r="S103" s="26" t="s">
        <v>8</v>
      </c>
      <c r="T103" s="26" t="s">
        <v>4</v>
      </c>
      <c r="U103" s="26" t="s">
        <v>5</v>
      </c>
      <c r="V103" s="26" t="s">
        <v>6</v>
      </c>
      <c r="W103" s="28"/>
      <c r="X103" s="29"/>
      <c r="Y103" s="187" t="s">
        <v>159</v>
      </c>
      <c r="Z103" s="29" t="s">
        <v>9</v>
      </c>
      <c r="AA103" s="26" t="s">
        <v>4</v>
      </c>
      <c r="AB103" s="26" t="s">
        <v>5</v>
      </c>
      <c r="AC103" s="26" t="s">
        <v>6</v>
      </c>
      <c r="AD103" s="188"/>
      <c r="AE103" s="189"/>
      <c r="AF103" s="195" t="s">
        <v>157</v>
      </c>
      <c r="AG103" s="413" t="s">
        <v>10</v>
      </c>
      <c r="AH103" s="413" t="s">
        <v>4</v>
      </c>
      <c r="AI103" s="413" t="s">
        <v>5</v>
      </c>
      <c r="AJ103" s="413" t="s">
        <v>6</v>
      </c>
      <c r="AM103" s="187" t="s">
        <v>249</v>
      </c>
      <c r="AN103" s="29" t="s">
        <v>11</v>
      </c>
      <c r="AO103" s="26" t="s">
        <v>4</v>
      </c>
      <c r="AP103" s="26" t="s">
        <v>5</v>
      </c>
      <c r="AQ103" s="26" t="s">
        <v>6</v>
      </c>
      <c r="AT103" s="187" t="s">
        <v>157</v>
      </c>
      <c r="AU103" s="29" t="s">
        <v>12</v>
      </c>
      <c r="AV103" s="26" t="s">
        <v>4</v>
      </c>
      <c r="AW103" s="26" t="s">
        <v>5</v>
      </c>
      <c r="AX103" s="26" t="s">
        <v>6</v>
      </c>
      <c r="AY103" s="193"/>
      <c r="AZ103" s="31" t="s">
        <v>4</v>
      </c>
      <c r="BA103" s="31" t="s">
        <v>13</v>
      </c>
      <c r="BB103" s="31" t="s">
        <v>6</v>
      </c>
      <c r="BC103" s="31" t="s">
        <v>14</v>
      </c>
      <c r="BE103" s="33" t="s">
        <v>4</v>
      </c>
      <c r="BF103" s="33" t="s">
        <v>13</v>
      </c>
      <c r="BG103" s="33" t="s">
        <v>6</v>
      </c>
      <c r="BH103" s="33" t="s">
        <v>15</v>
      </c>
      <c r="BI103" s="193"/>
      <c r="BJ103" s="193"/>
      <c r="BK103" s="193"/>
      <c r="BL103" s="193"/>
      <c r="BM103" s="193"/>
    </row>
    <row r="104">
      <c r="A104" s="59" t="s">
        <v>52</v>
      </c>
      <c r="B104" s="36" t="s">
        <v>19</v>
      </c>
      <c r="C104" s="37">
        <v>45166.0</v>
      </c>
      <c r="D104" s="42" t="s">
        <v>426</v>
      </c>
      <c r="E104" s="58" t="s">
        <v>425</v>
      </c>
      <c r="F104" s="40">
        <v>1.0</v>
      </c>
      <c r="G104" s="40">
        <v>7.0</v>
      </c>
      <c r="H104" s="40">
        <v>5.0</v>
      </c>
      <c r="I104" s="41" t="s">
        <v>22</v>
      </c>
      <c r="J104" s="37">
        <v>45167.0</v>
      </c>
      <c r="K104" s="38" t="s">
        <v>272</v>
      </c>
      <c r="L104" s="39" t="s">
        <v>21</v>
      </c>
      <c r="M104" s="40">
        <v>0.0</v>
      </c>
      <c r="N104" s="40">
        <v>6.5</v>
      </c>
      <c r="O104" s="40">
        <v>0.0</v>
      </c>
      <c r="P104" s="38" t="s">
        <v>36</v>
      </c>
      <c r="Q104" s="37">
        <v>45169.0</v>
      </c>
      <c r="R104" s="38" t="s">
        <v>273</v>
      </c>
      <c r="S104" s="39" t="s">
        <v>39</v>
      </c>
      <c r="T104" s="40">
        <v>5.5</v>
      </c>
      <c r="U104" s="40">
        <v>1.0</v>
      </c>
      <c r="V104" s="40">
        <v>0.0</v>
      </c>
      <c r="W104" s="56" t="s">
        <v>37</v>
      </c>
      <c r="X104" s="37">
        <v>45170.0</v>
      </c>
      <c r="Y104" s="38" t="s">
        <v>273</v>
      </c>
      <c r="Z104" s="39" t="s">
        <v>39</v>
      </c>
      <c r="AA104" s="40">
        <v>5.5</v>
      </c>
      <c r="AB104" s="40">
        <v>1.0</v>
      </c>
      <c r="AC104" s="40">
        <v>0.0</v>
      </c>
      <c r="AD104" s="458" t="s">
        <v>56</v>
      </c>
      <c r="AE104" s="416">
        <v>45170.0</v>
      </c>
      <c r="AF104" s="95" t="s">
        <v>25</v>
      </c>
      <c r="AG104" s="98" t="s">
        <v>25</v>
      </c>
      <c r="AH104" s="318">
        <v>0.0</v>
      </c>
      <c r="AI104" s="300">
        <v>0.0</v>
      </c>
      <c r="AJ104" s="318">
        <v>0.0</v>
      </c>
      <c r="AK104" s="42" t="s">
        <v>43</v>
      </c>
      <c r="AL104" s="37">
        <v>45172.0</v>
      </c>
      <c r="AM104" s="38" t="s">
        <v>285</v>
      </c>
      <c r="AN104" s="39" t="s">
        <v>129</v>
      </c>
      <c r="AO104" s="40">
        <v>6.0</v>
      </c>
      <c r="AP104" s="40">
        <v>2.0</v>
      </c>
      <c r="AQ104" s="40">
        <v>1.5</v>
      </c>
      <c r="AR104" s="36" t="s">
        <v>93</v>
      </c>
      <c r="AS104" s="37">
        <v>45172.0</v>
      </c>
      <c r="AT104" s="42" t="s">
        <v>298</v>
      </c>
      <c r="AU104" s="39" t="s">
        <v>280</v>
      </c>
      <c r="AV104" s="40">
        <v>0.0</v>
      </c>
      <c r="AW104" s="40">
        <v>7.0</v>
      </c>
      <c r="AX104" s="40">
        <v>0.0</v>
      </c>
      <c r="AY104" s="194"/>
      <c r="AZ104" s="49">
        <f t="shared" ref="AZ104:BB104" si="107">SUM(F104,M104,T104,AA104,AH104,AO104,AV104)</f>
        <v>18</v>
      </c>
      <c r="BA104" s="39">
        <f t="shared" si="107"/>
        <v>24.5</v>
      </c>
      <c r="BB104" s="39">
        <f t="shared" si="107"/>
        <v>6.5</v>
      </c>
      <c r="BC104" s="50">
        <f>SUM(AZ104,BA104,BB104)</f>
        <v>49</v>
      </c>
      <c r="BE104" s="39">
        <f>AZ104*80</f>
        <v>1440</v>
      </c>
      <c r="BF104" s="39">
        <f>BA104*88</f>
        <v>2156</v>
      </c>
      <c r="BG104" s="39">
        <f>BB104*80</f>
        <v>520</v>
      </c>
      <c r="BH104" s="39">
        <f>SUM(BE104,BF104,BG104)</f>
        <v>4116</v>
      </c>
      <c r="BI104" s="194"/>
      <c r="BJ104" s="194"/>
      <c r="BK104" s="194"/>
      <c r="BL104" s="194"/>
      <c r="BM104" s="194"/>
    </row>
    <row r="105">
      <c r="A105" s="67"/>
      <c r="F105" s="73"/>
      <c r="G105" s="73"/>
      <c r="H105" s="73"/>
      <c r="Z105" s="27"/>
      <c r="AA105" s="73"/>
      <c r="AB105" s="73"/>
      <c r="AC105" s="73"/>
      <c r="AM105" s="298" t="s">
        <v>159</v>
      </c>
      <c r="AN105" s="378" t="s">
        <v>707</v>
      </c>
      <c r="AV105" s="193"/>
      <c r="AW105" s="193"/>
      <c r="AX105" s="193"/>
      <c r="AY105" s="193"/>
      <c r="AZ105" s="193"/>
      <c r="BA105" s="193"/>
      <c r="BB105" s="193"/>
      <c r="BC105" s="193"/>
      <c r="BF105" s="193"/>
      <c r="BI105" s="193"/>
      <c r="BJ105" s="193"/>
      <c r="BK105" s="193"/>
      <c r="BL105" s="193"/>
      <c r="BM105" s="193"/>
    </row>
    <row r="106">
      <c r="A106" s="67"/>
      <c r="D106" s="187" t="s">
        <v>156</v>
      </c>
      <c r="E106" s="26" t="s">
        <v>3</v>
      </c>
      <c r="F106" s="26" t="s">
        <v>4</v>
      </c>
      <c r="G106" s="26" t="s">
        <v>5</v>
      </c>
      <c r="H106" s="26" t="s">
        <v>6</v>
      </c>
      <c r="I106" s="73"/>
      <c r="K106" s="187" t="s">
        <v>157</v>
      </c>
      <c r="L106" s="26" t="s">
        <v>7</v>
      </c>
      <c r="M106" s="26" t="s">
        <v>4</v>
      </c>
      <c r="N106" s="26" t="s">
        <v>5</v>
      </c>
      <c r="O106" s="26" t="s">
        <v>6</v>
      </c>
      <c r="R106" s="187" t="s">
        <v>157</v>
      </c>
      <c r="S106" s="26" t="s">
        <v>8</v>
      </c>
      <c r="T106" s="26" t="s">
        <v>4</v>
      </c>
      <c r="U106" s="26" t="s">
        <v>5</v>
      </c>
      <c r="V106" s="26" t="s">
        <v>6</v>
      </c>
      <c r="Y106" s="187" t="s">
        <v>156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73"/>
      <c r="AF106" s="187" t="s">
        <v>156</v>
      </c>
      <c r="AG106" s="29" t="s">
        <v>10</v>
      </c>
      <c r="AH106" s="26" t="s">
        <v>4</v>
      </c>
      <c r="AI106" s="26" t="s">
        <v>5</v>
      </c>
      <c r="AJ106" s="26" t="s">
        <v>6</v>
      </c>
      <c r="AM106" s="187" t="s">
        <v>156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156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3"/>
      <c r="AZ106" s="31" t="s">
        <v>4</v>
      </c>
      <c r="BA106" s="31" t="s">
        <v>13</v>
      </c>
      <c r="BB106" s="31" t="s">
        <v>6</v>
      </c>
      <c r="BC106" s="31" t="s">
        <v>14</v>
      </c>
      <c r="BE106" s="33" t="s">
        <v>4</v>
      </c>
      <c r="BF106" s="33" t="s">
        <v>13</v>
      </c>
      <c r="BG106" s="33" t="s">
        <v>6</v>
      </c>
      <c r="BH106" s="33" t="s">
        <v>15</v>
      </c>
      <c r="BI106" s="193"/>
      <c r="BJ106" s="193"/>
      <c r="BK106" s="193"/>
      <c r="BL106" s="193"/>
      <c r="BM106" s="193"/>
    </row>
    <row r="107">
      <c r="A107" s="184" t="s">
        <v>82</v>
      </c>
      <c r="B107" s="41" t="s">
        <v>33</v>
      </c>
      <c r="C107" s="37">
        <v>45167.0</v>
      </c>
      <c r="D107" s="38" t="s">
        <v>247</v>
      </c>
      <c r="E107" s="39" t="s">
        <v>127</v>
      </c>
      <c r="F107" s="40">
        <v>5.0</v>
      </c>
      <c r="G107" s="40">
        <v>1.0</v>
      </c>
      <c r="H107" s="40">
        <v>0.0</v>
      </c>
      <c r="I107" s="57" t="s">
        <v>46</v>
      </c>
      <c r="J107" s="37">
        <v>45168.0</v>
      </c>
      <c r="K107" s="96" t="s">
        <v>112</v>
      </c>
      <c r="L107" s="110" t="s">
        <v>71</v>
      </c>
      <c r="M107" s="40">
        <v>6.5</v>
      </c>
      <c r="N107" s="40">
        <v>1.0</v>
      </c>
      <c r="O107" s="40">
        <v>0.0</v>
      </c>
      <c r="P107" s="38" t="s">
        <v>36</v>
      </c>
      <c r="Q107" s="37">
        <v>45169.0</v>
      </c>
      <c r="R107" s="96" t="s">
        <v>112</v>
      </c>
      <c r="S107" s="110" t="s">
        <v>71</v>
      </c>
      <c r="T107" s="40">
        <v>6.5</v>
      </c>
      <c r="U107" s="40">
        <v>1.0</v>
      </c>
      <c r="V107" s="40">
        <v>0.0</v>
      </c>
      <c r="W107" s="42" t="s">
        <v>37</v>
      </c>
      <c r="X107" s="37">
        <v>45170.0</v>
      </c>
      <c r="Y107" s="38" t="s">
        <v>247</v>
      </c>
      <c r="Z107" s="39" t="s">
        <v>127</v>
      </c>
      <c r="AA107" s="40">
        <v>5.0</v>
      </c>
      <c r="AB107" s="40">
        <v>1.0</v>
      </c>
      <c r="AC107" s="40">
        <v>0.0</v>
      </c>
      <c r="AD107" s="56" t="s">
        <v>40</v>
      </c>
      <c r="AE107" s="37">
        <v>45171.0</v>
      </c>
      <c r="AF107" s="38" t="s">
        <v>285</v>
      </c>
      <c r="AG107" s="39" t="s">
        <v>129</v>
      </c>
      <c r="AH107" s="40">
        <v>5.0</v>
      </c>
      <c r="AI107" s="40">
        <v>2.0</v>
      </c>
      <c r="AJ107" s="40">
        <v>0.0</v>
      </c>
      <c r="AK107" s="284" t="s">
        <v>57</v>
      </c>
      <c r="AL107" s="37">
        <v>45171.0</v>
      </c>
      <c r="AM107" s="42" t="s">
        <v>25</v>
      </c>
      <c r="AN107" s="58" t="s">
        <v>25</v>
      </c>
      <c r="AO107" s="40">
        <v>0.0</v>
      </c>
      <c r="AP107" s="40">
        <v>0.0</v>
      </c>
      <c r="AQ107" s="40">
        <v>0.0</v>
      </c>
      <c r="AR107" s="96" t="s">
        <v>149</v>
      </c>
      <c r="AS107" s="37">
        <v>45172.0</v>
      </c>
      <c r="AT107" s="42" t="s">
        <v>319</v>
      </c>
      <c r="AU107" s="58" t="s">
        <v>266</v>
      </c>
      <c r="AV107" s="40">
        <v>1.0</v>
      </c>
      <c r="AW107" s="40">
        <v>7.0</v>
      </c>
      <c r="AX107" s="40">
        <v>4.0</v>
      </c>
      <c r="AY107" s="194"/>
      <c r="AZ107" s="49">
        <f t="shared" ref="AZ107:BB107" si="108">SUM(F107,M107,T107,AA107,AH107,AO107,AV107)</f>
        <v>29</v>
      </c>
      <c r="BA107" s="39">
        <f t="shared" si="108"/>
        <v>13</v>
      </c>
      <c r="BB107" s="39">
        <f t="shared" si="108"/>
        <v>4</v>
      </c>
      <c r="BC107" s="50">
        <f>SUM(AZ107,BA107,BB107)</f>
        <v>46</v>
      </c>
      <c r="BE107" s="39">
        <f>AZ107*80</f>
        <v>2320</v>
      </c>
      <c r="BF107" s="39">
        <f>BA107*88</f>
        <v>1144</v>
      </c>
      <c r="BG107" s="39">
        <f>BB107*80</f>
        <v>320</v>
      </c>
      <c r="BH107" s="39">
        <f>SUM(BE107,BF107,BG107)</f>
        <v>3784</v>
      </c>
      <c r="BI107" s="194"/>
      <c r="BJ107" s="194"/>
      <c r="BK107" s="194"/>
      <c r="BL107" s="194"/>
      <c r="BM107" s="194"/>
    </row>
    <row r="108">
      <c r="A108" s="67"/>
      <c r="B108" s="68"/>
      <c r="C108" s="68"/>
    </row>
    <row r="109">
      <c r="A109" s="67"/>
      <c r="D109" s="187" t="s">
        <v>153</v>
      </c>
      <c r="E109" s="26" t="s">
        <v>3</v>
      </c>
      <c r="F109" s="26" t="s">
        <v>4</v>
      </c>
      <c r="G109" s="26" t="s">
        <v>5</v>
      </c>
      <c r="H109" s="26" t="s">
        <v>6</v>
      </c>
      <c r="I109" s="73"/>
      <c r="K109" s="187" t="s">
        <v>153</v>
      </c>
      <c r="L109" s="191" t="s">
        <v>156</v>
      </c>
      <c r="M109" s="26" t="s">
        <v>4</v>
      </c>
      <c r="N109" s="26" t="s">
        <v>5</v>
      </c>
      <c r="O109" s="26" t="s">
        <v>6</v>
      </c>
      <c r="P109" s="26"/>
      <c r="Q109" s="26"/>
      <c r="R109" s="187" t="s">
        <v>156</v>
      </c>
      <c r="S109" s="26" t="s">
        <v>8</v>
      </c>
      <c r="T109" s="26" t="s">
        <v>4</v>
      </c>
      <c r="U109" s="26" t="s">
        <v>5</v>
      </c>
      <c r="V109" s="26" t="s">
        <v>6</v>
      </c>
      <c r="W109" s="28"/>
      <c r="X109" s="29"/>
      <c r="Y109" s="187" t="s">
        <v>153</v>
      </c>
      <c r="Z109" s="191" t="s">
        <v>152</v>
      </c>
      <c r="AA109" s="26" t="s">
        <v>4</v>
      </c>
      <c r="AB109" s="26" t="s">
        <v>5</v>
      </c>
      <c r="AC109" s="26" t="s">
        <v>6</v>
      </c>
      <c r="AD109" s="188"/>
      <c r="AE109" s="189"/>
      <c r="AF109" s="195" t="s">
        <v>157</v>
      </c>
      <c r="AG109" s="413" t="s">
        <v>10</v>
      </c>
      <c r="AH109" s="413" t="s">
        <v>4</v>
      </c>
      <c r="AI109" s="413" t="s">
        <v>5</v>
      </c>
      <c r="AJ109" s="413" t="s">
        <v>6</v>
      </c>
      <c r="AM109" s="187" t="s">
        <v>249</v>
      </c>
      <c r="AN109" s="29" t="s">
        <v>11</v>
      </c>
      <c r="AO109" s="26" t="s">
        <v>4</v>
      </c>
      <c r="AP109" s="26" t="s">
        <v>5</v>
      </c>
      <c r="AQ109" s="26" t="s">
        <v>6</v>
      </c>
      <c r="AT109" s="187" t="s">
        <v>153</v>
      </c>
      <c r="AU109" s="190" t="s">
        <v>154</v>
      </c>
      <c r="AV109" s="26" t="s">
        <v>4</v>
      </c>
      <c r="AW109" s="26" t="s">
        <v>5</v>
      </c>
      <c r="AX109" s="26" t="s">
        <v>6</v>
      </c>
      <c r="AY109" s="196"/>
      <c r="AZ109" s="31" t="s">
        <v>4</v>
      </c>
      <c r="BA109" s="31" t="s">
        <v>13</v>
      </c>
      <c r="BB109" s="31" t="s">
        <v>6</v>
      </c>
      <c r="BC109" s="31" t="s">
        <v>14</v>
      </c>
      <c r="BD109" s="196"/>
      <c r="BE109" s="33" t="s">
        <v>4</v>
      </c>
      <c r="BF109" s="33" t="s">
        <v>13</v>
      </c>
      <c r="BG109" s="33" t="s">
        <v>6</v>
      </c>
      <c r="BH109" s="33" t="s">
        <v>15</v>
      </c>
      <c r="BI109" s="196"/>
      <c r="BJ109" s="196"/>
      <c r="BK109" s="196"/>
      <c r="BL109" s="196"/>
      <c r="BM109" s="196"/>
    </row>
    <row r="110">
      <c r="A110" s="35" t="s">
        <v>50</v>
      </c>
      <c r="B110" s="275" t="s">
        <v>62</v>
      </c>
      <c r="C110" s="37">
        <v>45167.0</v>
      </c>
      <c r="D110" s="42" t="s">
        <v>308</v>
      </c>
      <c r="E110" s="53" t="s">
        <v>309</v>
      </c>
      <c r="F110" s="40">
        <v>2.5</v>
      </c>
      <c r="G110" s="40">
        <v>5.5</v>
      </c>
      <c r="H110" s="40">
        <v>2.5</v>
      </c>
      <c r="I110" s="42" t="s">
        <v>131</v>
      </c>
      <c r="J110" s="37">
        <v>45168.0</v>
      </c>
      <c r="K110" s="42" t="s">
        <v>286</v>
      </c>
      <c r="L110" s="40" t="s">
        <v>247</v>
      </c>
      <c r="M110" s="40">
        <v>5.0</v>
      </c>
      <c r="N110" s="40">
        <v>5.5</v>
      </c>
      <c r="O110" s="40">
        <v>0.0</v>
      </c>
      <c r="P110" s="38" t="s">
        <v>36</v>
      </c>
      <c r="Q110" s="37">
        <v>45169.0</v>
      </c>
      <c r="R110" s="38" t="s">
        <v>247</v>
      </c>
      <c r="S110" s="39" t="s">
        <v>127</v>
      </c>
      <c r="T110" s="40">
        <v>5.0</v>
      </c>
      <c r="U110" s="40">
        <v>1.0</v>
      </c>
      <c r="V110" s="40">
        <v>0.0</v>
      </c>
      <c r="W110" s="42" t="s">
        <v>67</v>
      </c>
      <c r="X110" s="37">
        <v>45170.0</v>
      </c>
      <c r="Y110" s="42" t="s">
        <v>284</v>
      </c>
      <c r="Z110" s="145" t="s">
        <v>274</v>
      </c>
      <c r="AA110" s="40">
        <v>6.0</v>
      </c>
      <c r="AB110" s="40">
        <v>5.5</v>
      </c>
      <c r="AC110" s="40">
        <v>0.0</v>
      </c>
      <c r="AD110" s="458" t="s">
        <v>56</v>
      </c>
      <c r="AE110" s="416">
        <v>45170.0</v>
      </c>
      <c r="AF110" s="43" t="s">
        <v>278</v>
      </c>
      <c r="AG110" s="64" t="s">
        <v>92</v>
      </c>
      <c r="AH110" s="318">
        <v>0.0</v>
      </c>
      <c r="AI110" s="318">
        <v>8.0</v>
      </c>
      <c r="AJ110" s="318">
        <v>0.0</v>
      </c>
      <c r="AK110" s="66" t="s">
        <v>57</v>
      </c>
      <c r="AL110" s="37">
        <v>45171.0</v>
      </c>
      <c r="AM110" s="38" t="s">
        <v>25</v>
      </c>
      <c r="AN110" s="39" t="s">
        <v>25</v>
      </c>
      <c r="AO110" s="40">
        <v>0.0</v>
      </c>
      <c r="AP110" s="40">
        <v>0.0</v>
      </c>
      <c r="AQ110" s="40">
        <v>0.0</v>
      </c>
      <c r="AR110" s="57" t="s">
        <v>44</v>
      </c>
      <c r="AS110" s="37">
        <v>45173.0</v>
      </c>
      <c r="AT110" s="42" t="s">
        <v>284</v>
      </c>
      <c r="AU110" s="148" t="s">
        <v>288</v>
      </c>
      <c r="AV110" s="40">
        <v>5.5</v>
      </c>
      <c r="AW110" s="40">
        <v>5.5</v>
      </c>
      <c r="AX110" s="40">
        <v>0.0</v>
      </c>
      <c r="AY110" s="51"/>
      <c r="AZ110" s="49">
        <f t="shared" ref="AZ110:BB110" si="109">SUM(F110,M110,T110,AA110,AH110,AO110,AV110)</f>
        <v>24</v>
      </c>
      <c r="BA110" s="39">
        <f t="shared" si="109"/>
        <v>31</v>
      </c>
      <c r="BB110" s="39">
        <f t="shared" si="109"/>
        <v>2.5</v>
      </c>
      <c r="BC110" s="50">
        <f>SUM(AZ110,BA110,BB110)</f>
        <v>57.5</v>
      </c>
      <c r="BD110" s="51"/>
      <c r="BE110" s="39">
        <f>AZ110*80</f>
        <v>1920</v>
      </c>
      <c r="BF110" s="39">
        <f>BA110*88</f>
        <v>2728</v>
      </c>
      <c r="BG110" s="39">
        <f>BB110*80</f>
        <v>200</v>
      </c>
      <c r="BH110" s="39">
        <f>SUM(BE110,BF110,BG110)</f>
        <v>4848</v>
      </c>
      <c r="BI110" s="51"/>
      <c r="BJ110" s="51"/>
      <c r="BK110" s="51"/>
      <c r="BL110" s="51"/>
      <c r="BM110" s="51"/>
    </row>
    <row r="111">
      <c r="A111" s="67"/>
      <c r="B111" s="68"/>
      <c r="C111" s="68"/>
      <c r="L111" s="92"/>
      <c r="R111" s="98"/>
      <c r="S111" s="192"/>
      <c r="Z111" s="39"/>
      <c r="AA111" s="197"/>
      <c r="AB111" s="197"/>
      <c r="AC111" s="197"/>
      <c r="AD111" s="197"/>
      <c r="AN111" s="198"/>
      <c r="AT111" s="298" t="s">
        <v>159</v>
      </c>
      <c r="AU111" s="378" t="s">
        <v>705</v>
      </c>
    </row>
    <row r="112">
      <c r="A112" s="24"/>
      <c r="B112" s="25"/>
      <c r="C112" s="25"/>
      <c r="D112" s="187" t="s">
        <v>159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159</v>
      </c>
      <c r="L112" s="26" t="s">
        <v>7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159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9"/>
      <c r="Y112" s="187" t="s">
        <v>159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29"/>
      <c r="AE112" s="29"/>
      <c r="AF112" s="187" t="s">
        <v>159</v>
      </c>
      <c r="AG112" s="29" t="s">
        <v>10</v>
      </c>
      <c r="AH112" s="26" t="s">
        <v>4</v>
      </c>
      <c r="AI112" s="26" t="s">
        <v>5</v>
      </c>
      <c r="AJ112" s="26" t="s">
        <v>6</v>
      </c>
      <c r="AK112" s="29"/>
      <c r="AL112" s="29"/>
      <c r="AM112" s="187" t="s">
        <v>159</v>
      </c>
      <c r="AN112" s="29" t="s">
        <v>11</v>
      </c>
      <c r="AO112" s="26" t="s">
        <v>4</v>
      </c>
      <c r="AP112" s="26" t="s">
        <v>5</v>
      </c>
      <c r="AQ112" s="26" t="s">
        <v>6</v>
      </c>
      <c r="AR112" s="29"/>
      <c r="AS112" s="29"/>
      <c r="AT112" s="187" t="s">
        <v>159</v>
      </c>
      <c r="AU112" s="29" t="s">
        <v>12</v>
      </c>
      <c r="AV112" s="26" t="s">
        <v>4</v>
      </c>
      <c r="AW112" s="26" t="s">
        <v>5</v>
      </c>
      <c r="AX112" s="26" t="s">
        <v>6</v>
      </c>
      <c r="AY112" s="30"/>
      <c r="AZ112" s="31" t="s">
        <v>4</v>
      </c>
      <c r="BA112" s="31" t="s">
        <v>13</v>
      </c>
      <c r="BB112" s="31" t="s">
        <v>6</v>
      </c>
      <c r="BC112" s="31" t="s">
        <v>14</v>
      </c>
      <c r="BD112" s="32"/>
      <c r="BE112" s="33" t="s">
        <v>4</v>
      </c>
      <c r="BF112" s="33" t="s">
        <v>13</v>
      </c>
      <c r="BG112" s="33" t="s">
        <v>6</v>
      </c>
      <c r="BH112" s="33" t="s">
        <v>15</v>
      </c>
      <c r="BI112" s="32"/>
      <c r="BJ112" s="32"/>
      <c r="BK112" s="32"/>
      <c r="BL112" s="32"/>
      <c r="BM112" s="32"/>
    </row>
    <row r="113">
      <c r="A113" s="35" t="s">
        <v>18</v>
      </c>
      <c r="B113" s="36" t="s">
        <v>19</v>
      </c>
      <c r="C113" s="37">
        <v>45166.0</v>
      </c>
      <c r="D113" s="38" t="s">
        <v>352</v>
      </c>
      <c r="E113" s="39" t="s">
        <v>208</v>
      </c>
      <c r="F113" s="40">
        <v>0.0</v>
      </c>
      <c r="G113" s="40">
        <v>5.5</v>
      </c>
      <c r="H113" s="40">
        <v>0.0</v>
      </c>
      <c r="I113" s="41" t="s">
        <v>22</v>
      </c>
      <c r="J113" s="37">
        <v>45167.0</v>
      </c>
      <c r="K113" s="38" t="s">
        <v>25</v>
      </c>
      <c r="L113" s="39" t="s">
        <v>25</v>
      </c>
      <c r="M113" s="40">
        <v>0.0</v>
      </c>
      <c r="N113" s="40">
        <v>0.0</v>
      </c>
      <c r="O113" s="40">
        <v>0.0</v>
      </c>
      <c r="P113" s="42" t="s">
        <v>24</v>
      </c>
      <c r="Q113" s="37">
        <v>45168.0</v>
      </c>
      <c r="R113" s="38" t="s">
        <v>272</v>
      </c>
      <c r="S113" s="39" t="s">
        <v>21</v>
      </c>
      <c r="T113" s="40">
        <v>0.0</v>
      </c>
      <c r="U113" s="40">
        <v>6.5</v>
      </c>
      <c r="V113" s="40">
        <v>0.0</v>
      </c>
      <c r="W113" s="43" t="s">
        <v>26</v>
      </c>
      <c r="X113" s="37">
        <v>45169.0</v>
      </c>
      <c r="Y113" s="38" t="s">
        <v>272</v>
      </c>
      <c r="Z113" s="39" t="s">
        <v>21</v>
      </c>
      <c r="AA113" s="40">
        <v>0.0</v>
      </c>
      <c r="AB113" s="40">
        <v>6.5</v>
      </c>
      <c r="AC113" s="40">
        <v>0.0</v>
      </c>
      <c r="AD113" s="56" t="s">
        <v>56</v>
      </c>
      <c r="AE113" s="37">
        <v>45170.0</v>
      </c>
      <c r="AF113" s="38" t="s">
        <v>272</v>
      </c>
      <c r="AG113" s="39" t="s">
        <v>21</v>
      </c>
      <c r="AH113" s="40">
        <v>0.0</v>
      </c>
      <c r="AI113" s="40">
        <v>6.5</v>
      </c>
      <c r="AJ113" s="40">
        <v>0.0</v>
      </c>
      <c r="AK113" s="66" t="s">
        <v>57</v>
      </c>
      <c r="AL113" s="37">
        <v>45171.0</v>
      </c>
      <c r="AM113" s="38" t="s">
        <v>272</v>
      </c>
      <c r="AN113" s="39" t="s">
        <v>21</v>
      </c>
      <c r="AO113" s="40">
        <v>0.0</v>
      </c>
      <c r="AP113" s="40">
        <v>6.5</v>
      </c>
      <c r="AQ113" s="40">
        <v>0.0</v>
      </c>
      <c r="AR113" s="47" t="s">
        <v>27</v>
      </c>
      <c r="AS113" s="37">
        <v>45173.0</v>
      </c>
      <c r="AT113" s="38" t="s">
        <v>179</v>
      </c>
      <c r="AU113" s="39" t="s">
        <v>29</v>
      </c>
      <c r="AV113" s="40">
        <v>0.0</v>
      </c>
      <c r="AW113" s="40">
        <v>5.0</v>
      </c>
      <c r="AX113" s="40">
        <v>0.0</v>
      </c>
      <c r="AY113" s="48"/>
      <c r="AZ113" s="49">
        <f t="shared" ref="AZ113:BB113" si="110">SUM(F113,M113,T113,AA113,AH113,AO113,AV113)</f>
        <v>0</v>
      </c>
      <c r="BA113" s="39">
        <f t="shared" si="110"/>
        <v>36.5</v>
      </c>
      <c r="BB113" s="39">
        <f t="shared" si="110"/>
        <v>0</v>
      </c>
      <c r="BC113" s="50">
        <f>SUM(AZ113,BA113,BB113)</f>
        <v>36.5</v>
      </c>
      <c r="BD113" s="51"/>
      <c r="BE113" s="39">
        <f>AZ113*80</f>
        <v>0</v>
      </c>
      <c r="BF113" s="39">
        <f>BA113*88</f>
        <v>3212</v>
      </c>
      <c r="BG113" s="39">
        <f>BB113*80</f>
        <v>0</v>
      </c>
      <c r="BH113" s="39">
        <f>SUM(BE113,BF113,BG113)</f>
        <v>3212</v>
      </c>
      <c r="BI113" s="51"/>
      <c r="BJ113" s="51"/>
      <c r="BK113" s="51"/>
      <c r="BL113" s="51"/>
      <c r="BM113" s="51"/>
    </row>
    <row r="114">
      <c r="A114" s="35"/>
      <c r="B114" s="64"/>
      <c r="C114" s="45"/>
      <c r="D114" s="39"/>
      <c r="E114" s="39"/>
      <c r="F114" s="60"/>
      <c r="G114" s="60"/>
      <c r="H114" s="60"/>
      <c r="I114" s="60"/>
      <c r="J114" s="45"/>
      <c r="K114" s="39"/>
      <c r="L114" s="39"/>
      <c r="M114" s="98"/>
      <c r="N114" s="98"/>
      <c r="O114" s="98"/>
      <c r="P114" s="98"/>
      <c r="Q114" s="200"/>
      <c r="R114" s="39"/>
      <c r="S114" s="39"/>
      <c r="T114" s="64"/>
      <c r="U114" s="64"/>
      <c r="V114" s="64"/>
      <c r="W114" s="64"/>
      <c r="X114" s="45"/>
      <c r="Y114" s="39"/>
      <c r="Z114" s="39"/>
      <c r="AA114" s="44"/>
      <c r="AB114" s="44"/>
      <c r="AC114" s="44"/>
      <c r="AD114" s="201"/>
      <c r="AE114" s="45"/>
      <c r="AF114" s="39"/>
      <c r="AG114" s="39"/>
      <c r="AH114" s="46"/>
      <c r="AI114" s="46"/>
      <c r="AJ114" s="46"/>
      <c r="AK114" s="46"/>
      <c r="AL114" s="45"/>
      <c r="AM114" s="39"/>
      <c r="AN114" s="39"/>
      <c r="AO114" s="98"/>
      <c r="AP114" s="98"/>
      <c r="AQ114" s="98"/>
      <c r="AS114" s="202"/>
      <c r="AT114" s="39"/>
      <c r="AU114" s="39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</row>
    <row r="115">
      <c r="A115" s="24"/>
      <c r="D115" s="187" t="s">
        <v>159</v>
      </c>
      <c r="E115" s="26" t="s">
        <v>3</v>
      </c>
      <c r="F115" s="26" t="s">
        <v>4</v>
      </c>
      <c r="G115" s="26" t="s">
        <v>5</v>
      </c>
      <c r="H115" s="26" t="s">
        <v>6</v>
      </c>
      <c r="I115" s="26"/>
      <c r="J115" s="26"/>
      <c r="K115" s="187" t="s">
        <v>153</v>
      </c>
      <c r="L115" s="26" t="s">
        <v>7</v>
      </c>
      <c r="M115" s="26" t="s">
        <v>4</v>
      </c>
      <c r="N115" s="26" t="s">
        <v>5</v>
      </c>
      <c r="O115" s="26" t="s">
        <v>6</v>
      </c>
      <c r="P115" s="26"/>
      <c r="Q115" s="26"/>
      <c r="R115" s="187" t="s">
        <v>153</v>
      </c>
      <c r="S115" s="26" t="s">
        <v>8</v>
      </c>
      <c r="T115" s="26" t="s">
        <v>4</v>
      </c>
      <c r="U115" s="26" t="s">
        <v>5</v>
      </c>
      <c r="V115" s="26" t="s">
        <v>6</v>
      </c>
      <c r="W115" s="28"/>
      <c r="X115" s="29"/>
      <c r="Y115" s="187" t="s">
        <v>155</v>
      </c>
      <c r="Z115" s="191" t="s">
        <v>157</v>
      </c>
      <c r="AA115" s="26" t="s">
        <v>4</v>
      </c>
      <c r="AB115" s="26" t="s">
        <v>5</v>
      </c>
      <c r="AC115" s="26" t="s">
        <v>6</v>
      </c>
      <c r="AD115" s="73"/>
      <c r="AF115" s="187" t="s">
        <v>153</v>
      </c>
      <c r="AG115" s="190" t="s">
        <v>154</v>
      </c>
      <c r="AH115" s="26" t="s">
        <v>4</v>
      </c>
      <c r="AI115" s="26" t="s">
        <v>5</v>
      </c>
      <c r="AJ115" s="26" t="s">
        <v>6</v>
      </c>
      <c r="AM115" s="187" t="s">
        <v>153</v>
      </c>
      <c r="AN115" s="190" t="s">
        <v>154</v>
      </c>
      <c r="AO115" s="26" t="s">
        <v>4</v>
      </c>
      <c r="AP115" s="26" t="s">
        <v>5</v>
      </c>
      <c r="AQ115" s="26" t="s">
        <v>6</v>
      </c>
      <c r="AT115" s="187" t="s">
        <v>152</v>
      </c>
      <c r="AU115" s="29" t="s">
        <v>12</v>
      </c>
      <c r="AV115" s="26" t="s">
        <v>4</v>
      </c>
      <c r="AW115" s="26" t="s">
        <v>5</v>
      </c>
      <c r="AX115" s="26" t="s">
        <v>6</v>
      </c>
      <c r="AY115" s="30"/>
      <c r="AZ115" s="31" t="s">
        <v>4</v>
      </c>
      <c r="BA115" s="31" t="s">
        <v>13</v>
      </c>
      <c r="BB115" s="31" t="s">
        <v>6</v>
      </c>
      <c r="BC115" s="31" t="s">
        <v>14</v>
      </c>
      <c r="BD115" s="32"/>
      <c r="BE115" s="33" t="s">
        <v>4</v>
      </c>
      <c r="BF115" s="33" t="s">
        <v>13</v>
      </c>
      <c r="BG115" s="33" t="s">
        <v>6</v>
      </c>
      <c r="BH115" s="33" t="s">
        <v>15</v>
      </c>
      <c r="BI115" s="32"/>
      <c r="BJ115" s="32"/>
      <c r="BK115" s="32"/>
      <c r="BL115" s="32"/>
      <c r="BM115" s="32"/>
    </row>
    <row r="116">
      <c r="A116" s="94" t="s">
        <v>54</v>
      </c>
      <c r="B116" s="36" t="s">
        <v>19</v>
      </c>
      <c r="C116" s="37">
        <v>45166.0</v>
      </c>
      <c r="D116" s="38" t="s">
        <v>63</v>
      </c>
      <c r="E116" s="39" t="s">
        <v>63</v>
      </c>
      <c r="F116" s="40">
        <v>0.0</v>
      </c>
      <c r="G116" s="40">
        <v>0.0</v>
      </c>
      <c r="H116" s="40">
        <v>0.0</v>
      </c>
      <c r="I116" s="42" t="s">
        <v>131</v>
      </c>
      <c r="J116" s="37">
        <v>45168.0</v>
      </c>
      <c r="K116" s="42" t="s">
        <v>63</v>
      </c>
      <c r="L116" s="39" t="s">
        <v>63</v>
      </c>
      <c r="M116" s="40">
        <v>0.0</v>
      </c>
      <c r="N116" s="40">
        <v>0.0</v>
      </c>
      <c r="O116" s="40">
        <v>0.0</v>
      </c>
      <c r="P116" s="38" t="s">
        <v>36</v>
      </c>
      <c r="Q116" s="37">
        <v>45169.0</v>
      </c>
      <c r="R116" s="42" t="s">
        <v>63</v>
      </c>
      <c r="S116" s="58" t="s">
        <v>63</v>
      </c>
      <c r="T116" s="40">
        <v>0.0</v>
      </c>
      <c r="U116" s="40">
        <v>0.0</v>
      </c>
      <c r="V116" s="40">
        <v>0.0</v>
      </c>
      <c r="W116" s="318" t="s">
        <v>26</v>
      </c>
      <c r="X116" s="146">
        <v>45169.0</v>
      </c>
      <c r="Y116" s="38" t="s">
        <v>433</v>
      </c>
      <c r="Z116" s="147" t="s">
        <v>712</v>
      </c>
      <c r="AA116" s="40">
        <v>0.0</v>
      </c>
      <c r="AB116" s="40">
        <v>6.5</v>
      </c>
      <c r="AC116" s="40">
        <v>0.0</v>
      </c>
      <c r="AD116" s="42" t="s">
        <v>78</v>
      </c>
      <c r="AE116" s="37">
        <v>45171.0</v>
      </c>
      <c r="AF116" s="42" t="s">
        <v>284</v>
      </c>
      <c r="AG116" s="147" t="s">
        <v>288</v>
      </c>
      <c r="AH116" s="40">
        <v>2.0</v>
      </c>
      <c r="AI116" s="40">
        <v>5.5</v>
      </c>
      <c r="AJ116" s="40">
        <v>0.0</v>
      </c>
      <c r="AK116" s="42" t="s">
        <v>43</v>
      </c>
      <c r="AL116" s="37">
        <v>45172.0</v>
      </c>
      <c r="AM116" s="42" t="s">
        <v>284</v>
      </c>
      <c r="AN116" s="148" t="s">
        <v>289</v>
      </c>
      <c r="AO116" s="40">
        <v>5.0</v>
      </c>
      <c r="AP116" s="40">
        <v>5.5</v>
      </c>
      <c r="AQ116" s="40">
        <v>0.0</v>
      </c>
      <c r="AR116" s="96" t="s">
        <v>149</v>
      </c>
      <c r="AS116" s="37">
        <v>45172.0</v>
      </c>
      <c r="AT116" s="42" t="s">
        <v>211</v>
      </c>
      <c r="AU116" s="58" t="s">
        <v>66</v>
      </c>
      <c r="AV116" s="40">
        <v>0.0</v>
      </c>
      <c r="AW116" s="40">
        <v>6.0</v>
      </c>
      <c r="AX116" s="40">
        <v>0.0</v>
      </c>
      <c r="AY116" s="48"/>
      <c r="AZ116" s="49">
        <f t="shared" ref="AZ116:BB116" si="111">SUM(F116,M116,T116,AA116,AH116,AO116,AV116)</f>
        <v>7</v>
      </c>
      <c r="BA116" s="39">
        <f t="shared" si="111"/>
        <v>23.5</v>
      </c>
      <c r="BB116" s="39">
        <f t="shared" si="111"/>
        <v>0</v>
      </c>
      <c r="BC116" s="50">
        <f>SUM(AZ116,BA116,BB116)</f>
        <v>30.5</v>
      </c>
      <c r="BD116" s="51"/>
      <c r="BE116" s="39">
        <f>AZ116*80</f>
        <v>560</v>
      </c>
      <c r="BF116" s="39">
        <f>BA116*88</f>
        <v>2068</v>
      </c>
      <c r="BG116" s="39">
        <f>BB116*80</f>
        <v>0</v>
      </c>
      <c r="BH116" s="39">
        <f>SUM(BE116,BF116,BG116)</f>
        <v>2628</v>
      </c>
      <c r="BI116" s="51"/>
      <c r="BJ116" s="51"/>
      <c r="BK116" s="51"/>
      <c r="BL116" s="51"/>
      <c r="BM116" s="51"/>
    </row>
    <row r="117">
      <c r="A117" s="116"/>
      <c r="B117" s="203"/>
      <c r="C117" s="71"/>
      <c r="D117" s="136"/>
      <c r="E117" s="51"/>
      <c r="F117" s="51"/>
      <c r="G117" s="51"/>
      <c r="H117" s="51"/>
      <c r="I117" s="204"/>
      <c r="J117" s="71"/>
      <c r="K117" s="39"/>
      <c r="L117" s="39"/>
      <c r="M117" s="51"/>
      <c r="N117" s="51"/>
      <c r="O117" s="51"/>
      <c r="P117" s="203"/>
      <c r="Q117" s="71"/>
      <c r="R117" s="136"/>
      <c r="S117" s="51"/>
      <c r="T117" s="51"/>
      <c r="U117" s="51"/>
      <c r="V117" s="51"/>
      <c r="W117" s="136"/>
      <c r="X117" s="71"/>
      <c r="Y117" s="53"/>
      <c r="Z117" s="53"/>
      <c r="AA117" s="51"/>
      <c r="AB117" s="51"/>
      <c r="AC117" s="51"/>
      <c r="AD117" s="136"/>
      <c r="AE117" s="71"/>
      <c r="AF117" s="136"/>
      <c r="AG117" s="192"/>
      <c r="AH117" s="51"/>
      <c r="AI117" s="51"/>
      <c r="AJ117" s="51"/>
      <c r="AK117" s="205"/>
      <c r="AL117" s="71"/>
      <c r="AM117" s="298" t="s">
        <v>159</v>
      </c>
      <c r="AN117" s="378" t="s">
        <v>708</v>
      </c>
      <c r="AO117" s="51"/>
      <c r="AP117" s="51"/>
      <c r="AQ117" s="51"/>
      <c r="AR117" s="138"/>
      <c r="AS117" s="71"/>
      <c r="AT117" s="51"/>
      <c r="AU117" s="51"/>
      <c r="AV117" s="51"/>
      <c r="AW117" s="51"/>
      <c r="AX117" s="51"/>
      <c r="AY117" s="48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67"/>
      <c r="B118" s="68"/>
      <c r="C118" s="68"/>
      <c r="K118" s="6"/>
      <c r="L118" s="4"/>
      <c r="Y118" s="6" t="s">
        <v>334</v>
      </c>
      <c r="Z118" s="4"/>
      <c r="AG118" s="39"/>
      <c r="AM118" s="6" t="s">
        <v>334</v>
      </c>
      <c r="AN118" s="4"/>
      <c r="AT118" s="39"/>
      <c r="AU118" s="39"/>
    </row>
    <row r="119">
      <c r="A119" s="67"/>
      <c r="B119" s="68"/>
      <c r="C119" s="68"/>
      <c r="AT119" s="192"/>
      <c r="AU119" s="28"/>
    </row>
    <row r="120">
      <c r="A120" s="67"/>
      <c r="B120" s="68"/>
      <c r="C120" s="68"/>
      <c r="K120" s="6" t="s">
        <v>160</v>
      </c>
      <c r="L120" s="4"/>
      <c r="Y120" s="6" t="s">
        <v>161</v>
      </c>
      <c r="Z120" s="4"/>
      <c r="AM120" s="6" t="s">
        <v>161</v>
      </c>
      <c r="AN120" s="4"/>
      <c r="AT120" s="53"/>
      <c r="AU120" s="39"/>
    </row>
    <row r="121">
      <c r="A121" s="10"/>
      <c r="B121" s="11"/>
      <c r="C121" s="11"/>
      <c r="D121" s="12"/>
      <c r="E121" s="13">
        <v>45166.0</v>
      </c>
      <c r="F121" s="14"/>
      <c r="G121" s="14"/>
      <c r="H121" s="14"/>
      <c r="I121" s="15"/>
      <c r="J121" s="15"/>
      <c r="K121" s="16"/>
      <c r="L121" s="13">
        <v>45167.0</v>
      </c>
      <c r="M121" s="15"/>
      <c r="N121" s="15"/>
      <c r="O121" s="15"/>
      <c r="P121" s="15"/>
      <c r="Q121" s="11"/>
      <c r="R121" s="17"/>
      <c r="S121" s="13">
        <v>45168.0</v>
      </c>
      <c r="T121" s="11"/>
      <c r="U121" s="15"/>
      <c r="V121" s="15"/>
      <c r="W121" s="11"/>
      <c r="X121" s="18"/>
      <c r="Y121" s="14"/>
      <c r="Z121" s="13">
        <v>45169.0</v>
      </c>
      <c r="AA121" s="15"/>
      <c r="AB121" s="15"/>
      <c r="AC121" s="11"/>
      <c r="AD121" s="15"/>
      <c r="AE121" s="15"/>
      <c r="AF121" s="12"/>
      <c r="AG121" s="13">
        <v>45170.0</v>
      </c>
      <c r="AH121" s="15"/>
      <c r="AI121" s="11"/>
      <c r="AJ121" s="15"/>
      <c r="AK121" s="15"/>
      <c r="AL121" s="15"/>
      <c r="AM121" s="18"/>
      <c r="AN121" s="13">
        <v>45171.0</v>
      </c>
      <c r="AO121" s="11"/>
      <c r="AP121" s="19"/>
      <c r="AQ121" s="19"/>
      <c r="AR121" s="19"/>
      <c r="AS121" s="19"/>
      <c r="AT121" s="14"/>
      <c r="AU121" s="13">
        <v>45172.0</v>
      </c>
      <c r="AV121" s="19"/>
      <c r="AW121" s="19"/>
      <c r="AX121" s="19"/>
      <c r="AY121" s="20"/>
      <c r="AZ121" s="19"/>
      <c r="BA121" s="19"/>
      <c r="BB121" s="19"/>
      <c r="BC121" s="19"/>
      <c r="BD121" s="20"/>
      <c r="BE121" s="21"/>
      <c r="BF121" s="22"/>
      <c r="BG121" s="4"/>
      <c r="BH121" s="19"/>
      <c r="BI121" s="23"/>
      <c r="BJ121" s="16"/>
      <c r="BK121" s="16"/>
      <c r="BL121" s="20"/>
      <c r="BM121" s="20"/>
    </row>
    <row r="122">
      <c r="A122" s="67"/>
      <c r="B122" s="68"/>
      <c r="C122" s="68"/>
      <c r="F122" s="26" t="s">
        <v>4</v>
      </c>
      <c r="G122" s="26" t="s">
        <v>5</v>
      </c>
      <c r="H122" s="26" t="s">
        <v>6</v>
      </c>
      <c r="K122" s="99"/>
      <c r="L122" s="99"/>
      <c r="M122" s="26" t="s">
        <v>4</v>
      </c>
      <c r="N122" s="26" t="s">
        <v>5</v>
      </c>
      <c r="O122" s="26" t="s">
        <v>6</v>
      </c>
      <c r="T122" s="26" t="s">
        <v>4</v>
      </c>
      <c r="U122" s="26" t="s">
        <v>5</v>
      </c>
      <c r="V122" s="26" t="s">
        <v>6</v>
      </c>
      <c r="AA122" s="26" t="s">
        <v>4</v>
      </c>
      <c r="AB122" s="26" t="s">
        <v>5</v>
      </c>
      <c r="AC122" s="26" t="s">
        <v>6</v>
      </c>
      <c r="AH122" s="26" t="s">
        <v>4</v>
      </c>
      <c r="AI122" s="26" t="s">
        <v>5</v>
      </c>
      <c r="AJ122" s="26" t="s">
        <v>6</v>
      </c>
      <c r="AO122" s="26" t="s">
        <v>4</v>
      </c>
      <c r="AP122" s="26" t="s">
        <v>5</v>
      </c>
      <c r="AQ122" s="26" t="s">
        <v>6</v>
      </c>
      <c r="AV122" s="26" t="s">
        <v>4</v>
      </c>
      <c r="AW122" s="26" t="s">
        <v>5</v>
      </c>
      <c r="AX122" s="26" t="s">
        <v>6</v>
      </c>
      <c r="AZ122" s="31" t="s">
        <v>4</v>
      </c>
      <c r="BA122" s="31" t="s">
        <v>13</v>
      </c>
      <c r="BB122" s="31" t="s">
        <v>6</v>
      </c>
      <c r="BC122" s="31" t="s">
        <v>14</v>
      </c>
      <c r="BE122" s="33" t="s">
        <v>4</v>
      </c>
      <c r="BF122" s="33" t="s">
        <v>13</v>
      </c>
      <c r="BG122" s="33" t="s">
        <v>6</v>
      </c>
      <c r="BH122" s="33" t="s">
        <v>15</v>
      </c>
    </row>
    <row r="123">
      <c r="A123" s="35" t="s">
        <v>18</v>
      </c>
      <c r="B123" s="36"/>
      <c r="C123" s="37"/>
      <c r="D123" s="42"/>
      <c r="E123" s="39"/>
      <c r="F123" s="128">
        <v>0.0</v>
      </c>
      <c r="G123" s="129">
        <v>0.0</v>
      </c>
      <c r="H123" s="129">
        <v>0.0</v>
      </c>
      <c r="I123" s="41"/>
      <c r="J123" s="37"/>
      <c r="K123" s="42"/>
      <c r="L123" s="39"/>
      <c r="M123" s="128">
        <v>0.0</v>
      </c>
      <c r="N123" s="129">
        <v>0.0</v>
      </c>
      <c r="O123" s="129">
        <v>0.0</v>
      </c>
      <c r="P123" s="42"/>
      <c r="Q123" s="37"/>
      <c r="R123" s="42"/>
      <c r="S123" s="39"/>
      <c r="T123" s="128">
        <v>0.0</v>
      </c>
      <c r="U123" s="129">
        <v>0.0</v>
      </c>
      <c r="V123" s="129">
        <v>0.0</v>
      </c>
      <c r="W123" s="43"/>
      <c r="X123" s="37"/>
      <c r="Y123" s="42"/>
      <c r="Z123" s="39"/>
      <c r="AA123" s="128">
        <v>0.0</v>
      </c>
      <c r="AB123" s="129">
        <v>0.0</v>
      </c>
      <c r="AC123" s="129">
        <v>0.0</v>
      </c>
      <c r="AD123" s="56"/>
      <c r="AE123" s="37"/>
      <c r="AF123" s="42"/>
      <c r="AG123" s="39"/>
      <c r="AH123" s="128">
        <v>0.0</v>
      </c>
      <c r="AI123" s="129">
        <v>0.0</v>
      </c>
      <c r="AJ123" s="129">
        <v>0.0</v>
      </c>
      <c r="AK123" s="66"/>
      <c r="AL123" s="37"/>
      <c r="AM123" s="42"/>
      <c r="AN123" s="39"/>
      <c r="AO123" s="128">
        <v>0.0</v>
      </c>
      <c r="AP123" s="129">
        <v>0.0</v>
      </c>
      <c r="AQ123" s="129">
        <v>0.0</v>
      </c>
      <c r="AR123" s="47"/>
      <c r="AS123" s="37"/>
      <c r="AT123" s="42"/>
      <c r="AU123" s="39"/>
      <c r="AV123" s="128">
        <v>0.0</v>
      </c>
      <c r="AW123" s="129">
        <v>0.0</v>
      </c>
      <c r="AX123" s="129">
        <v>0.0</v>
      </c>
      <c r="AY123" s="48"/>
      <c r="AZ123" s="49">
        <f t="shared" ref="AZ123:BB123" si="112">SUM(F123,M123,T123,AA123,AH123,AO123,AV123)</f>
        <v>0</v>
      </c>
      <c r="BA123" s="39">
        <f t="shared" si="112"/>
        <v>0</v>
      </c>
      <c r="BB123" s="39">
        <f t="shared" si="112"/>
        <v>0</v>
      </c>
      <c r="BC123" s="50">
        <f t="shared" ref="BC123:BC124" si="114">SUM(AZ123,BA123,BB123)</f>
        <v>0</v>
      </c>
      <c r="BD123" s="51"/>
      <c r="BE123" s="39">
        <f>AZ123*80</f>
        <v>0</v>
      </c>
      <c r="BF123" s="39">
        <f>BA123*88</f>
        <v>0</v>
      </c>
      <c r="BG123" s="39">
        <f>BB123*80</f>
        <v>0</v>
      </c>
      <c r="BH123" s="39">
        <f>SUM(BE123,BF123,BG123)</f>
        <v>0</v>
      </c>
      <c r="BI123" s="51"/>
      <c r="BJ123" s="51"/>
      <c r="BK123" s="51"/>
      <c r="BL123" s="51"/>
      <c r="BM123" s="51"/>
    </row>
    <row r="124">
      <c r="A124" s="35" t="s">
        <v>150</v>
      </c>
      <c r="B124" s="36"/>
      <c r="C124" s="206"/>
      <c r="D124" s="42"/>
      <c r="E124" s="58"/>
      <c r="F124" s="128">
        <v>0.0</v>
      </c>
      <c r="G124" s="129">
        <v>0.0</v>
      </c>
      <c r="H124" s="129">
        <v>0.0</v>
      </c>
      <c r="I124" s="207"/>
      <c r="J124" s="206"/>
      <c r="K124" s="42"/>
      <c r="L124" s="58"/>
      <c r="M124" s="40">
        <v>0.0</v>
      </c>
      <c r="N124" s="129">
        <v>0.0</v>
      </c>
      <c r="O124" s="129">
        <v>0.0</v>
      </c>
      <c r="P124" s="208"/>
      <c r="Q124" s="206"/>
      <c r="R124" s="42"/>
      <c r="S124" s="58"/>
      <c r="T124" s="40">
        <v>0.0</v>
      </c>
      <c r="U124" s="129">
        <v>0.0</v>
      </c>
      <c r="V124" s="129">
        <v>0.0</v>
      </c>
      <c r="W124" s="207"/>
      <c r="X124" s="206"/>
      <c r="Y124" s="42"/>
      <c r="Z124" s="58"/>
      <c r="AA124" s="40">
        <v>0.0</v>
      </c>
      <c r="AB124" s="129">
        <v>0.0</v>
      </c>
      <c r="AC124" s="129">
        <v>0.0</v>
      </c>
      <c r="AD124" s="92"/>
      <c r="AE124" s="45"/>
      <c r="AF124" s="53"/>
      <c r="AG124" s="44"/>
      <c r="AH124" s="40">
        <v>0.0</v>
      </c>
      <c r="AI124" s="40">
        <v>0.0</v>
      </c>
      <c r="AJ124" s="40">
        <v>0.0</v>
      </c>
      <c r="AK124" s="92"/>
      <c r="AL124" s="45"/>
      <c r="AM124" s="53"/>
      <c r="AN124" s="44"/>
      <c r="AO124" s="40">
        <v>0.0</v>
      </c>
      <c r="AP124" s="40">
        <v>0.0</v>
      </c>
      <c r="AQ124" s="40">
        <v>0.0</v>
      </c>
      <c r="AR124" s="92"/>
      <c r="AS124" s="45"/>
      <c r="AT124" s="53"/>
      <c r="AU124" s="44"/>
      <c r="AV124" s="40">
        <v>0.0</v>
      </c>
      <c r="AW124" s="40">
        <v>0.0</v>
      </c>
      <c r="AX124" s="40">
        <v>0.0</v>
      </c>
      <c r="AY124" s="51"/>
      <c r="AZ124" s="49">
        <f t="shared" ref="AZ124:BB124" si="113">SUM(F124,M124,T124,AA124,AH124,AO124,AV124)</f>
        <v>0</v>
      </c>
      <c r="BA124" s="39">
        <f t="shared" si="113"/>
        <v>0</v>
      </c>
      <c r="BB124" s="39">
        <f t="shared" si="113"/>
        <v>0</v>
      </c>
      <c r="BC124" s="50">
        <f t="shared" si="114"/>
        <v>0</v>
      </c>
      <c r="BD124" s="51"/>
      <c r="BE124" s="39">
        <f>67.31*AZ124</f>
        <v>0</v>
      </c>
      <c r="BF124" s="39">
        <f>BA124*74</f>
        <v>0</v>
      </c>
      <c r="BG124" s="39">
        <f>BB124*84</f>
        <v>0</v>
      </c>
      <c r="BH124" s="39">
        <f>SUM(BF124,BE124,BG124)</f>
        <v>0</v>
      </c>
      <c r="BI124" s="51"/>
      <c r="BJ124" s="51"/>
      <c r="BK124" s="51"/>
      <c r="BL124" s="51"/>
      <c r="BM124" s="51"/>
    </row>
    <row r="125">
      <c r="A125" s="209"/>
      <c r="B125" s="203"/>
      <c r="C125" s="210"/>
      <c r="D125" s="136"/>
      <c r="E125" s="136"/>
      <c r="F125" s="136"/>
      <c r="G125" s="203"/>
      <c r="H125" s="203"/>
      <c r="I125" s="203"/>
      <c r="J125" s="210"/>
      <c r="K125" s="98"/>
      <c r="L125" s="211"/>
      <c r="M125" s="51"/>
      <c r="N125" s="203"/>
      <c r="O125" s="203"/>
      <c r="P125" s="155"/>
      <c r="Q125" s="210"/>
      <c r="R125" s="136"/>
      <c r="S125" s="136"/>
      <c r="T125" s="51"/>
      <c r="U125" s="203"/>
      <c r="V125" s="203"/>
      <c r="W125" s="203"/>
      <c r="X125" s="210"/>
      <c r="Y125" s="136"/>
      <c r="Z125" s="136"/>
      <c r="AA125" s="51"/>
      <c r="AB125" s="203"/>
      <c r="AC125" s="203"/>
      <c r="AD125" s="32"/>
      <c r="AE125" s="71"/>
      <c r="AF125" s="136"/>
      <c r="AG125" s="72"/>
      <c r="AH125" s="51"/>
      <c r="AI125" s="51"/>
      <c r="AJ125" s="51"/>
      <c r="AK125" s="32"/>
      <c r="AL125" s="71"/>
      <c r="AM125" s="136"/>
      <c r="AN125" s="72"/>
      <c r="AO125" s="51"/>
      <c r="AP125" s="51"/>
      <c r="AQ125" s="51"/>
      <c r="AR125" s="32"/>
      <c r="AS125" s="71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>
      <c r="A126" s="209"/>
      <c r="B126" s="136"/>
      <c r="C126" s="71"/>
      <c r="D126" s="136"/>
      <c r="E126" s="136"/>
      <c r="F126" s="204"/>
      <c r="G126" s="204"/>
      <c r="H126" s="204"/>
      <c r="I126" s="136"/>
      <c r="J126" s="71"/>
      <c r="K126" s="98"/>
      <c r="L126" s="211"/>
      <c r="M126" s="51"/>
      <c r="N126" s="51"/>
      <c r="O126" s="51"/>
      <c r="P126" s="51"/>
      <c r="Q126" s="71"/>
      <c r="R126" s="136"/>
      <c r="S126" s="136"/>
      <c r="T126" s="203"/>
      <c r="U126" s="203"/>
      <c r="V126" s="203"/>
      <c r="W126" s="136"/>
      <c r="X126" s="71"/>
      <c r="Y126" s="136"/>
      <c r="Z126" s="136"/>
      <c r="AA126" s="136"/>
      <c r="AB126" s="136"/>
      <c r="AC126" s="136"/>
      <c r="AD126" s="117"/>
      <c r="AE126" s="71"/>
      <c r="AF126" s="72"/>
      <c r="AG126" s="32"/>
      <c r="AH126" s="212"/>
      <c r="AI126" s="212"/>
      <c r="AJ126" s="212"/>
      <c r="AK126" s="32"/>
      <c r="AL126" s="71"/>
      <c r="AM126" s="136"/>
      <c r="AN126" s="72"/>
      <c r="AO126" s="136"/>
      <c r="AP126" s="136"/>
      <c r="AQ126" s="136"/>
      <c r="AR126" s="117"/>
      <c r="AS126" s="118"/>
      <c r="AT126" s="136"/>
      <c r="AU126" s="72"/>
      <c r="AV126" s="51"/>
      <c r="AW126" s="51"/>
      <c r="AX126" s="51"/>
      <c r="AY126" s="51"/>
      <c r="AZ126" s="39">
        <f t="shared" ref="AZ126:BC126" si="115">SUM(AZ123,AZ124)</f>
        <v>0</v>
      </c>
      <c r="BA126" s="39">
        <f t="shared" si="115"/>
        <v>0</v>
      </c>
      <c r="BB126" s="39">
        <f t="shared" si="115"/>
        <v>0</v>
      </c>
      <c r="BC126" s="39">
        <f t="shared" si="115"/>
        <v>0</v>
      </c>
      <c r="BD126" s="51"/>
      <c r="BE126" s="40">
        <f t="shared" ref="BE126:BH126" si="116">SUM(BE123,BE124)</f>
        <v>0</v>
      </c>
      <c r="BF126" s="40">
        <f t="shared" si="116"/>
        <v>0</v>
      </c>
      <c r="BG126" s="40">
        <f t="shared" si="116"/>
        <v>0</v>
      </c>
      <c r="BH126" s="40">
        <f t="shared" si="116"/>
        <v>0</v>
      </c>
      <c r="BI126" s="51"/>
      <c r="BJ126" s="51"/>
      <c r="BK126" s="51"/>
      <c r="BL126" s="51"/>
      <c r="BM126" s="51"/>
    </row>
    <row r="127">
      <c r="A127" s="209"/>
      <c r="B127" s="136"/>
      <c r="C127" s="71"/>
      <c r="D127" s="136"/>
      <c r="E127" s="136"/>
      <c r="F127" s="204"/>
      <c r="G127" s="204"/>
      <c r="H127" s="204"/>
      <c r="I127" s="136"/>
      <c r="J127" s="71"/>
      <c r="K127" s="6" t="s">
        <v>416</v>
      </c>
      <c r="L127" s="4"/>
      <c r="M127" s="51"/>
      <c r="N127" s="51"/>
      <c r="O127" s="51"/>
      <c r="P127" s="51"/>
      <c r="Q127" s="71"/>
      <c r="R127" s="136"/>
      <c r="S127" s="136"/>
      <c r="T127" s="203"/>
      <c r="U127" s="203"/>
      <c r="V127" s="203"/>
      <c r="W127" s="136"/>
      <c r="X127" s="71"/>
      <c r="Y127" s="6" t="s">
        <v>416</v>
      </c>
      <c r="Z127" s="4"/>
      <c r="AA127" s="136"/>
      <c r="AB127" s="136"/>
      <c r="AC127" s="136"/>
      <c r="AD127" s="117"/>
      <c r="AE127" s="71"/>
      <c r="AF127" s="72"/>
      <c r="AG127" s="32"/>
      <c r="AH127" s="212"/>
      <c r="AI127" s="212"/>
      <c r="AJ127" s="212"/>
      <c r="AK127" s="32"/>
      <c r="AL127" s="71"/>
      <c r="AM127" s="6" t="s">
        <v>416</v>
      </c>
      <c r="AN127" s="4"/>
      <c r="AO127" s="136"/>
      <c r="AP127" s="136"/>
      <c r="AQ127" s="136"/>
      <c r="AR127" s="117"/>
      <c r="AS127" s="118"/>
      <c r="AT127" s="136"/>
      <c r="AU127" s="72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</row>
    <row r="128" ht="15.0" customHeight="1">
      <c r="A128" s="209"/>
      <c r="B128" s="136"/>
      <c r="C128" s="71"/>
      <c r="D128" s="136"/>
      <c r="E128" s="136"/>
      <c r="F128" s="26" t="s">
        <v>4</v>
      </c>
      <c r="G128" s="26" t="s">
        <v>5</v>
      </c>
      <c r="H128" s="26" t="s">
        <v>6</v>
      </c>
      <c r="I128" s="136"/>
      <c r="J128" s="71"/>
      <c r="K128" s="98"/>
      <c r="L128" s="211"/>
      <c r="M128" s="26" t="s">
        <v>4</v>
      </c>
      <c r="N128" s="26" t="s">
        <v>5</v>
      </c>
      <c r="O128" s="26" t="s">
        <v>6</v>
      </c>
      <c r="P128" s="51"/>
      <c r="Q128" s="71"/>
      <c r="R128" s="136"/>
      <c r="S128" s="136"/>
      <c r="T128" s="26" t="s">
        <v>4</v>
      </c>
      <c r="U128" s="26" t="s">
        <v>5</v>
      </c>
      <c r="V128" s="26" t="s">
        <v>6</v>
      </c>
      <c r="W128" s="136"/>
      <c r="X128" s="71"/>
      <c r="Y128" s="136"/>
      <c r="Z128" s="136"/>
      <c r="AA128" s="26" t="s">
        <v>4</v>
      </c>
      <c r="AB128" s="26" t="s">
        <v>5</v>
      </c>
      <c r="AC128" s="26" t="s">
        <v>6</v>
      </c>
      <c r="AD128" s="117"/>
      <c r="AE128" s="71"/>
      <c r="AF128" s="72"/>
      <c r="AG128" s="32"/>
      <c r="AH128" s="26" t="s">
        <v>4</v>
      </c>
      <c r="AI128" s="26" t="s">
        <v>5</v>
      </c>
      <c r="AJ128" s="26" t="s">
        <v>6</v>
      </c>
      <c r="AK128" s="32"/>
      <c r="AL128" s="71"/>
      <c r="AM128" s="136"/>
      <c r="AN128" s="72"/>
      <c r="AO128" s="26" t="s">
        <v>4</v>
      </c>
      <c r="AP128" s="26" t="s">
        <v>5</v>
      </c>
      <c r="AQ128" s="26" t="s">
        <v>6</v>
      </c>
      <c r="AR128" s="117"/>
      <c r="AS128" s="118"/>
      <c r="AT128" s="136"/>
      <c r="AU128" s="72"/>
      <c r="AV128" s="26" t="s">
        <v>4</v>
      </c>
      <c r="AW128" s="26" t="s">
        <v>5</v>
      </c>
      <c r="AX128" s="26" t="s">
        <v>6</v>
      </c>
      <c r="AY128" s="51"/>
      <c r="AZ128" s="31" t="s">
        <v>4</v>
      </c>
      <c r="BA128" s="31" t="s">
        <v>13</v>
      </c>
      <c r="BB128" s="31" t="s">
        <v>6</v>
      </c>
      <c r="BC128" s="31" t="s">
        <v>14</v>
      </c>
      <c r="BD128" s="51"/>
      <c r="BE128" s="33" t="s">
        <v>4</v>
      </c>
      <c r="BF128" s="33" t="s">
        <v>13</v>
      </c>
      <c r="BG128" s="33" t="s">
        <v>6</v>
      </c>
      <c r="BH128" s="33" t="s">
        <v>15</v>
      </c>
      <c r="BI128" s="51"/>
      <c r="BJ128" s="51"/>
      <c r="BK128" s="51"/>
      <c r="BL128" s="51"/>
      <c r="BM128" s="51"/>
    </row>
    <row r="129">
      <c r="A129" s="35"/>
      <c r="B129" s="42"/>
      <c r="C129" s="37"/>
      <c r="D129" s="38"/>
      <c r="E129" s="39"/>
      <c r="F129" s="40">
        <v>0.0</v>
      </c>
      <c r="G129" s="40">
        <v>0.0</v>
      </c>
      <c r="H129" s="40">
        <v>0.0</v>
      </c>
      <c r="I129" s="42"/>
      <c r="J129" s="37"/>
      <c r="K129" s="38"/>
      <c r="L129" s="39"/>
      <c r="M129" s="40">
        <v>0.0</v>
      </c>
      <c r="N129" s="40">
        <v>0.0</v>
      </c>
      <c r="O129" s="40">
        <v>0.0</v>
      </c>
      <c r="P129" s="42"/>
      <c r="Q129" s="37"/>
      <c r="R129" s="38"/>
      <c r="S129" s="39"/>
      <c r="T129" s="40">
        <v>0.0</v>
      </c>
      <c r="U129" s="40">
        <v>0.0</v>
      </c>
      <c r="V129" s="40">
        <v>0.0</v>
      </c>
      <c r="W129" s="42"/>
      <c r="X129" s="37"/>
      <c r="Y129" s="38"/>
      <c r="Z129" s="39"/>
      <c r="AA129" s="40">
        <v>0.0</v>
      </c>
      <c r="AB129" s="40">
        <v>0.0</v>
      </c>
      <c r="AC129" s="40">
        <v>0.0</v>
      </c>
      <c r="AD129" s="92"/>
      <c r="AE129" s="45"/>
      <c r="AF129" s="53"/>
      <c r="AG129" s="44"/>
      <c r="AH129" s="40">
        <v>0.0</v>
      </c>
      <c r="AI129" s="40">
        <v>0.0</v>
      </c>
      <c r="AJ129" s="40">
        <v>0.0</v>
      </c>
      <c r="AK129" s="92"/>
      <c r="AL129" s="45"/>
      <c r="AM129" s="53"/>
      <c r="AN129" s="44"/>
      <c r="AO129" s="40">
        <v>0.0</v>
      </c>
      <c r="AP129" s="40">
        <v>0.0</v>
      </c>
      <c r="AQ129" s="40">
        <v>0.0</v>
      </c>
      <c r="AR129" s="92"/>
      <c r="AS129" s="45"/>
      <c r="AT129" s="53"/>
      <c r="AU129" s="44"/>
      <c r="AV129" s="40">
        <v>0.0</v>
      </c>
      <c r="AW129" s="40">
        <v>0.0</v>
      </c>
      <c r="AX129" s="40">
        <v>0.0</v>
      </c>
      <c r="AY129" s="51"/>
      <c r="AZ129" s="213">
        <f t="shared" ref="AZ129:BB129" si="117">SUM(F129,M129,T129,AA129,AH129,AO129,AV129)</f>
        <v>0</v>
      </c>
      <c r="BA129" s="214">
        <f t="shared" si="117"/>
        <v>0</v>
      </c>
      <c r="BB129" s="214">
        <f t="shared" si="117"/>
        <v>0</v>
      </c>
      <c r="BC129" s="215">
        <f>SUM(AZ129,BA129,BB129)</f>
        <v>0</v>
      </c>
      <c r="BD129" s="51"/>
      <c r="BE129" s="216">
        <f>AZ129*67.31</f>
        <v>0</v>
      </c>
      <c r="BF129" s="216"/>
      <c r="BG129" s="216"/>
      <c r="BH129" s="216">
        <f>SUM(BE129,BF129,BG129)</f>
        <v>0</v>
      </c>
      <c r="BI129" s="51"/>
      <c r="BJ129" s="51"/>
      <c r="BK129" s="51"/>
      <c r="BL129" s="51"/>
      <c r="BM129" s="51"/>
    </row>
    <row r="130">
      <c r="A130" s="217"/>
      <c r="B130" s="136"/>
      <c r="C130" s="71"/>
      <c r="D130" s="136"/>
      <c r="E130" s="136"/>
      <c r="F130" s="204"/>
      <c r="G130" s="204"/>
      <c r="H130" s="204"/>
      <c r="I130" s="136"/>
      <c r="J130" s="71"/>
      <c r="K130" s="136"/>
      <c r="L130" s="136"/>
      <c r="M130" s="218"/>
      <c r="N130" s="218"/>
      <c r="O130" s="218"/>
      <c r="P130" s="51"/>
      <c r="Q130" s="71"/>
      <c r="R130" s="136"/>
      <c r="S130" s="136"/>
      <c r="T130" s="203"/>
      <c r="U130" s="203"/>
      <c r="V130" s="203"/>
      <c r="W130" s="136"/>
      <c r="X130" s="71"/>
      <c r="Y130" s="136"/>
      <c r="Z130" s="136"/>
      <c r="AA130" s="136"/>
      <c r="AB130" s="136"/>
      <c r="AC130" s="136"/>
      <c r="AD130" s="117"/>
      <c r="AE130" s="71"/>
      <c r="AF130" s="72"/>
      <c r="AG130" s="32"/>
      <c r="AH130" s="212"/>
      <c r="AI130" s="212"/>
      <c r="AJ130" s="212"/>
      <c r="AK130" s="32"/>
      <c r="AL130" s="71"/>
      <c r="AM130" s="136"/>
      <c r="AN130" s="72"/>
      <c r="AO130" s="136"/>
      <c r="AP130" s="136"/>
      <c r="AQ130" s="136"/>
      <c r="AR130" s="117"/>
      <c r="AS130" s="118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116"/>
      <c r="B131" s="136"/>
      <c r="C131" s="71"/>
      <c r="D131" s="136"/>
      <c r="E131" s="136"/>
      <c r="F131" s="204"/>
      <c r="G131" s="204"/>
      <c r="H131" s="204"/>
      <c r="I131" s="136"/>
      <c r="J131" s="71"/>
      <c r="K131" s="319" t="s">
        <v>417</v>
      </c>
      <c r="L131" s="320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319" t="s">
        <v>51</v>
      </c>
      <c r="Z131" s="320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319" t="s">
        <v>51</v>
      </c>
      <c r="AN131" s="320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</row>
    <row r="132">
      <c r="A132" s="219"/>
      <c r="B132" s="136"/>
      <c r="C132" s="71"/>
      <c r="D132" s="136"/>
      <c r="E132" s="136"/>
      <c r="F132" s="26" t="s">
        <v>4</v>
      </c>
      <c r="G132" s="26" t="s">
        <v>5</v>
      </c>
      <c r="H132" s="26" t="s">
        <v>6</v>
      </c>
      <c r="I132" s="136"/>
      <c r="J132" s="71"/>
      <c r="K132" s="98"/>
      <c r="L132" s="211"/>
      <c r="M132" s="26" t="s">
        <v>4</v>
      </c>
      <c r="N132" s="26" t="s">
        <v>5</v>
      </c>
      <c r="O132" s="26" t="s">
        <v>6</v>
      </c>
      <c r="P132" s="51"/>
      <c r="Q132" s="71"/>
      <c r="R132" s="136"/>
      <c r="S132" s="136"/>
      <c r="T132" s="26" t="s">
        <v>4</v>
      </c>
      <c r="U132" s="26" t="s">
        <v>5</v>
      </c>
      <c r="V132" s="26" t="s">
        <v>6</v>
      </c>
      <c r="W132" s="136"/>
      <c r="X132" s="71"/>
      <c r="Y132" s="136"/>
      <c r="Z132" s="136"/>
      <c r="AA132" s="26" t="s">
        <v>4</v>
      </c>
      <c r="AB132" s="26" t="s">
        <v>5</v>
      </c>
      <c r="AC132" s="26" t="s">
        <v>6</v>
      </c>
      <c r="AD132" s="117"/>
      <c r="AE132" s="71"/>
      <c r="AF132" s="72"/>
      <c r="AG132" s="32"/>
      <c r="AH132" s="26" t="s">
        <v>4</v>
      </c>
      <c r="AI132" s="26" t="s">
        <v>5</v>
      </c>
      <c r="AJ132" s="26" t="s">
        <v>6</v>
      </c>
      <c r="AK132" s="32"/>
      <c r="AL132" s="71"/>
      <c r="AM132" s="136"/>
      <c r="AN132" s="72"/>
      <c r="AO132" s="26" t="s">
        <v>4</v>
      </c>
      <c r="AP132" s="26" t="s">
        <v>5</v>
      </c>
      <c r="AQ132" s="26" t="s">
        <v>6</v>
      </c>
      <c r="AR132" s="117"/>
      <c r="AS132" s="118"/>
      <c r="AT132" s="136"/>
      <c r="AU132" s="72"/>
      <c r="AV132" s="26" t="s">
        <v>4</v>
      </c>
      <c r="AW132" s="26" t="s">
        <v>5</v>
      </c>
      <c r="AX132" s="26" t="s">
        <v>6</v>
      </c>
      <c r="AY132" s="51"/>
      <c r="AZ132" s="31" t="s">
        <v>4</v>
      </c>
      <c r="BA132" s="31" t="s">
        <v>13</v>
      </c>
      <c r="BB132" s="31" t="s">
        <v>6</v>
      </c>
      <c r="BC132" s="31" t="s">
        <v>14</v>
      </c>
      <c r="BD132" s="51"/>
      <c r="BE132" s="33" t="s">
        <v>4</v>
      </c>
      <c r="BF132" s="33" t="s">
        <v>13</v>
      </c>
      <c r="BG132" s="33" t="s">
        <v>6</v>
      </c>
      <c r="BH132" s="33" t="s">
        <v>15</v>
      </c>
      <c r="BI132" s="51"/>
      <c r="BJ132" s="51"/>
      <c r="BK132" s="51"/>
      <c r="BL132" s="51"/>
      <c r="BM132" s="51"/>
    </row>
    <row r="133">
      <c r="A133" s="220" t="s">
        <v>335</v>
      </c>
      <c r="B133" s="92"/>
      <c r="C133" s="45"/>
      <c r="D133" s="53"/>
      <c r="E133" s="44"/>
      <c r="F133" s="40">
        <v>0.0</v>
      </c>
      <c r="G133" s="40">
        <v>0.0</v>
      </c>
      <c r="H133" s="40">
        <v>0.0</v>
      </c>
      <c r="I133" s="92"/>
      <c r="J133" s="45"/>
      <c r="K133" s="53"/>
      <c r="L133" s="44"/>
      <c r="M133" s="40">
        <v>0.0</v>
      </c>
      <c r="N133" s="40">
        <v>0.0</v>
      </c>
      <c r="O133" s="40">
        <v>0.0</v>
      </c>
      <c r="P133" s="92"/>
      <c r="Q133" s="45"/>
      <c r="R133" s="53"/>
      <c r="S133" s="44"/>
      <c r="T133" s="40">
        <v>0.0</v>
      </c>
      <c r="U133" s="40">
        <v>0.0</v>
      </c>
      <c r="V133" s="40">
        <v>0.0</v>
      </c>
      <c r="W133" s="92"/>
      <c r="X133" s="45"/>
      <c r="Y133" s="53"/>
      <c r="Z133" s="44"/>
      <c r="AA133" s="40">
        <v>0.0</v>
      </c>
      <c r="AB133" s="40">
        <v>0.0</v>
      </c>
      <c r="AC133" s="40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18">SUM(F133,M133,T133,AA133,AH133,AO133,AV133)</f>
        <v>0</v>
      </c>
      <c r="BA133" s="39">
        <f t="shared" si="118"/>
        <v>0</v>
      </c>
      <c r="BB133" s="39">
        <f t="shared" si="118"/>
        <v>0</v>
      </c>
      <c r="BC133" s="50">
        <f>SUM(AZ133,BA133,BB133)</f>
        <v>0</v>
      </c>
      <c r="BD133" s="51"/>
      <c r="BE133" s="221">
        <f>AZ133*67.31</f>
        <v>0</v>
      </c>
      <c r="BF133" s="221"/>
      <c r="BG133" s="221"/>
      <c r="BH133" s="221">
        <f>SUM(BE133,BF133,BG133)</f>
        <v>0</v>
      </c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04"/>
      <c r="G134" s="204"/>
      <c r="H134" s="204"/>
      <c r="I134" s="136"/>
      <c r="J134" s="71"/>
      <c r="K134" s="136"/>
      <c r="L134" s="136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136"/>
      <c r="Z134" s="136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136"/>
      <c r="AN134" s="72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116"/>
      <c r="B135" s="136"/>
      <c r="C135" s="71"/>
      <c r="D135" s="136"/>
      <c r="E135" s="136"/>
      <c r="F135" s="204"/>
      <c r="G135" s="204"/>
      <c r="H135" s="204"/>
      <c r="I135" s="136"/>
      <c r="J135" s="71"/>
      <c r="K135" s="6" t="s">
        <v>165</v>
      </c>
      <c r="L135" s="4"/>
      <c r="M135" s="51"/>
      <c r="N135" s="51"/>
      <c r="O135" s="51"/>
      <c r="P135" s="51"/>
      <c r="Q135" s="71"/>
      <c r="R135" s="136"/>
      <c r="S135" s="136"/>
      <c r="T135" s="203"/>
      <c r="U135" s="203"/>
      <c r="V135" s="203"/>
      <c r="W135" s="136"/>
      <c r="X135" s="71"/>
      <c r="Y135" s="6" t="s">
        <v>31</v>
      </c>
      <c r="Z135" s="4"/>
      <c r="AA135" s="136"/>
      <c r="AB135" s="136"/>
      <c r="AC135" s="136"/>
      <c r="AD135" s="117"/>
      <c r="AE135" s="71"/>
      <c r="AF135" s="72"/>
      <c r="AG135" s="32"/>
      <c r="AH135" s="212"/>
      <c r="AI135" s="212"/>
      <c r="AJ135" s="212"/>
      <c r="AK135" s="32"/>
      <c r="AL135" s="71"/>
      <c r="AM135" s="6" t="s">
        <v>31</v>
      </c>
      <c r="AN135" s="4"/>
      <c r="AO135" s="136"/>
      <c r="AP135" s="136"/>
      <c r="AQ135" s="136"/>
      <c r="AR135" s="117"/>
      <c r="AS135" s="118"/>
      <c r="AT135" s="136"/>
      <c r="AU135" s="72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</row>
    <row r="136">
      <c r="A136" s="116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98"/>
      <c r="L136" s="211"/>
      <c r="M136" s="26" t="s">
        <v>4</v>
      </c>
      <c r="N136" s="26" t="s">
        <v>5</v>
      </c>
      <c r="O136" s="26" t="s">
        <v>6</v>
      </c>
      <c r="P136" s="51"/>
      <c r="Q136" s="71"/>
      <c r="R136" s="136"/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36"/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72"/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Y136" s="51"/>
      <c r="AZ136" s="31" t="s">
        <v>4</v>
      </c>
      <c r="BA136" s="31" t="s">
        <v>13</v>
      </c>
      <c r="BB136" s="31" t="s">
        <v>6</v>
      </c>
      <c r="BC136" s="31" t="s">
        <v>14</v>
      </c>
      <c r="BD136" s="51"/>
      <c r="BE136" s="33" t="s">
        <v>4</v>
      </c>
      <c r="BF136" s="33" t="s">
        <v>13</v>
      </c>
      <c r="BG136" s="33" t="s">
        <v>6</v>
      </c>
      <c r="BH136" s="33" t="s">
        <v>15</v>
      </c>
      <c r="BI136" s="51"/>
      <c r="BJ136" s="51"/>
      <c r="BK136" s="51"/>
      <c r="BL136" s="51"/>
      <c r="BM136" s="51"/>
    </row>
    <row r="137">
      <c r="A137" s="35" t="s">
        <v>103</v>
      </c>
      <c r="B137" s="92"/>
      <c r="C137" s="45"/>
      <c r="D137" s="53"/>
      <c r="E137" s="44"/>
      <c r="F137" s="40">
        <v>0.0</v>
      </c>
      <c r="G137" s="40">
        <v>0.0</v>
      </c>
      <c r="H137" s="40">
        <v>0.0</v>
      </c>
      <c r="I137" s="92"/>
      <c r="J137" s="45"/>
      <c r="K137" s="53"/>
      <c r="L137" s="44"/>
      <c r="M137" s="40">
        <v>0.0</v>
      </c>
      <c r="N137" s="40">
        <v>0.0</v>
      </c>
      <c r="O137" s="40">
        <v>0.0</v>
      </c>
      <c r="P137" s="92"/>
      <c r="Q137" s="45"/>
      <c r="R137" s="53"/>
      <c r="S137" s="44"/>
      <c r="T137" s="40">
        <v>0.0</v>
      </c>
      <c r="U137" s="40">
        <v>0.0</v>
      </c>
      <c r="V137" s="40">
        <v>0.0</v>
      </c>
      <c r="W137" s="92"/>
      <c r="X137" s="45"/>
      <c r="Y137" s="53"/>
      <c r="Z137" s="44"/>
      <c r="AA137" s="40">
        <v>0.0</v>
      </c>
      <c r="AB137" s="40">
        <v>0.0</v>
      </c>
      <c r="AC137" s="40">
        <v>0.0</v>
      </c>
      <c r="AD137" s="92"/>
      <c r="AE137" s="45"/>
      <c r="AF137" s="53"/>
      <c r="AG137" s="44"/>
      <c r="AH137" s="40">
        <v>0.0</v>
      </c>
      <c r="AI137" s="40">
        <v>0.0</v>
      </c>
      <c r="AJ137" s="40">
        <v>0.0</v>
      </c>
      <c r="AK137" s="92"/>
      <c r="AL137" s="45"/>
      <c r="AM137" s="53"/>
      <c r="AN137" s="44"/>
      <c r="AO137" s="40">
        <v>0.0</v>
      </c>
      <c r="AP137" s="40">
        <v>0.0</v>
      </c>
      <c r="AQ137" s="40">
        <v>0.0</v>
      </c>
      <c r="AR137" s="92"/>
      <c r="AS137" s="45"/>
      <c r="AT137" s="53"/>
      <c r="AU137" s="44"/>
      <c r="AV137" s="40">
        <v>0.0</v>
      </c>
      <c r="AW137" s="40">
        <v>0.0</v>
      </c>
      <c r="AX137" s="40">
        <v>0.0</v>
      </c>
      <c r="AY137" s="51"/>
      <c r="AZ137" s="49">
        <f t="shared" ref="AZ137:BB137" si="119">SUM(F137,M137,T137,AA137,AH137,AO137,AV137)</f>
        <v>0</v>
      </c>
      <c r="BA137" s="39">
        <f t="shared" si="119"/>
        <v>0</v>
      </c>
      <c r="BB137" s="39">
        <f t="shared" si="119"/>
        <v>0</v>
      </c>
      <c r="BC137" s="50">
        <f>SUM(AZ137,BA137,BB137)</f>
        <v>0</v>
      </c>
      <c r="BD137" s="51"/>
      <c r="BE137" s="221">
        <f>AZ137*67.31</f>
        <v>0</v>
      </c>
      <c r="BF137" s="221"/>
      <c r="BG137" s="221"/>
      <c r="BH137" s="221">
        <f>SUM(BE137,BF137,BG137)</f>
        <v>0</v>
      </c>
      <c r="BI137" s="51"/>
      <c r="BJ137" s="51"/>
      <c r="BK137" s="51"/>
      <c r="BL137" s="51"/>
      <c r="BM137" s="51"/>
    </row>
    <row r="138">
      <c r="A138" s="67"/>
      <c r="B138" s="68"/>
      <c r="C138" s="68"/>
      <c r="F138" s="204"/>
      <c r="G138" s="204"/>
      <c r="H138" s="204"/>
      <c r="I138" s="204"/>
      <c r="J138" s="118"/>
      <c r="K138" s="136"/>
      <c r="L138" s="136"/>
    </row>
    <row r="139">
      <c r="A139" s="67"/>
      <c r="B139" s="68"/>
      <c r="C139" s="68"/>
      <c r="F139" s="204"/>
      <c r="G139" s="204"/>
      <c r="H139" s="204"/>
      <c r="I139" s="204"/>
      <c r="J139" s="118"/>
      <c r="K139" s="6" t="s">
        <v>165</v>
      </c>
      <c r="L139" s="4"/>
      <c r="Y139" s="6" t="s">
        <v>145</v>
      </c>
      <c r="Z139" s="4"/>
      <c r="AM139" s="6" t="s">
        <v>145</v>
      </c>
      <c r="AN139" s="4"/>
    </row>
    <row r="140">
      <c r="A140" s="67"/>
      <c r="B140" s="136"/>
      <c r="C140" s="71"/>
      <c r="D140" s="136"/>
      <c r="E140" s="136"/>
      <c r="F140" s="26" t="s">
        <v>4</v>
      </c>
      <c r="G140" s="26" t="s">
        <v>5</v>
      </c>
      <c r="H140" s="26" t="s">
        <v>6</v>
      </c>
      <c r="I140" s="136"/>
      <c r="J140" s="71"/>
      <c r="K140" s="98"/>
      <c r="L140" s="211"/>
      <c r="M140" s="26" t="s">
        <v>4</v>
      </c>
      <c r="N140" s="26" t="s">
        <v>5</v>
      </c>
      <c r="O140" s="26" t="s">
        <v>6</v>
      </c>
      <c r="P140" s="51"/>
      <c r="Q140" s="71"/>
      <c r="R140" s="136"/>
      <c r="S140" s="136"/>
      <c r="T140" s="26" t="s">
        <v>4</v>
      </c>
      <c r="U140" s="26" t="s">
        <v>5</v>
      </c>
      <c r="V140" s="26" t="s">
        <v>6</v>
      </c>
      <c r="W140" s="136"/>
      <c r="X140" s="71"/>
      <c r="Y140" s="136"/>
      <c r="Z140" s="136"/>
      <c r="AA140" s="26" t="s">
        <v>4</v>
      </c>
      <c r="AB140" s="26" t="s">
        <v>5</v>
      </c>
      <c r="AC140" s="26" t="s">
        <v>6</v>
      </c>
      <c r="AD140" s="117"/>
      <c r="AE140" s="71"/>
      <c r="AF140" s="72"/>
      <c r="AG140" s="32"/>
      <c r="AH140" s="26" t="s">
        <v>4</v>
      </c>
      <c r="AI140" s="26" t="s">
        <v>5</v>
      </c>
      <c r="AJ140" s="26" t="s">
        <v>6</v>
      </c>
      <c r="AK140" s="32"/>
      <c r="AL140" s="71"/>
      <c r="AM140" s="136"/>
      <c r="AN140" s="72"/>
      <c r="AO140" s="26" t="s">
        <v>4</v>
      </c>
      <c r="AP140" s="26" t="s">
        <v>5</v>
      </c>
      <c r="AQ140" s="26" t="s">
        <v>6</v>
      </c>
      <c r="AR140" s="117"/>
      <c r="AS140" s="118"/>
      <c r="AT140" s="136"/>
      <c r="AU140" s="72"/>
      <c r="AV140" s="26" t="s">
        <v>4</v>
      </c>
      <c r="AW140" s="26" t="s">
        <v>5</v>
      </c>
      <c r="AX140" s="26" t="s">
        <v>6</v>
      </c>
      <c r="AZ140" s="31" t="s">
        <v>4</v>
      </c>
      <c r="BA140" s="31" t="s">
        <v>13</v>
      </c>
      <c r="BB140" s="31" t="s">
        <v>6</v>
      </c>
      <c r="BC140" s="31" t="s">
        <v>14</v>
      </c>
      <c r="BE140" s="33" t="s">
        <v>4</v>
      </c>
      <c r="BF140" s="33" t="s">
        <v>13</v>
      </c>
      <c r="BG140" s="33" t="s">
        <v>6</v>
      </c>
      <c r="BH140" s="33" t="s">
        <v>15</v>
      </c>
    </row>
    <row r="141">
      <c r="A141" s="222" t="s">
        <v>418</v>
      </c>
      <c r="B141" s="92"/>
      <c r="C141" s="45"/>
      <c r="D141" s="53"/>
      <c r="E141" s="44"/>
      <c r="F141" s="40">
        <v>0.0</v>
      </c>
      <c r="G141" s="40">
        <v>0.0</v>
      </c>
      <c r="H141" s="40">
        <v>0.0</v>
      </c>
      <c r="I141" s="92"/>
      <c r="J141" s="45"/>
      <c r="K141" s="53"/>
      <c r="L141" s="44"/>
      <c r="M141" s="40">
        <v>0.0</v>
      </c>
      <c r="N141" s="40">
        <v>0.0</v>
      </c>
      <c r="O141" s="40">
        <v>0.0</v>
      </c>
      <c r="P141" s="92"/>
      <c r="Q141" s="45"/>
      <c r="R141" s="53"/>
      <c r="S141" s="44"/>
      <c r="T141" s="40">
        <v>0.0</v>
      </c>
      <c r="U141" s="40">
        <v>0.0</v>
      </c>
      <c r="V141" s="40">
        <v>0.0</v>
      </c>
      <c r="W141" s="92"/>
      <c r="X141" s="45"/>
      <c r="Y141" s="53"/>
      <c r="Z141" s="44"/>
      <c r="AA141" s="40">
        <v>0.0</v>
      </c>
      <c r="AB141" s="40">
        <v>0.0</v>
      </c>
      <c r="AC141" s="40">
        <v>0.0</v>
      </c>
      <c r="AD141" s="92"/>
      <c r="AE141" s="45"/>
      <c r="AF141" s="53"/>
      <c r="AG141" s="44"/>
      <c r="AH141" s="40">
        <v>0.0</v>
      </c>
      <c r="AI141" s="40">
        <v>0.0</v>
      </c>
      <c r="AJ141" s="40">
        <v>0.0</v>
      </c>
      <c r="AK141" s="92"/>
      <c r="AL141" s="45"/>
      <c r="AM141" s="53"/>
      <c r="AN141" s="44"/>
      <c r="AO141" s="40">
        <v>0.0</v>
      </c>
      <c r="AP141" s="40">
        <v>0.0</v>
      </c>
      <c r="AQ141" s="40">
        <v>0.0</v>
      </c>
      <c r="AR141" s="92"/>
      <c r="AS141" s="45"/>
      <c r="AT141" s="53"/>
      <c r="AU141" s="44"/>
      <c r="AV141" s="40">
        <v>0.0</v>
      </c>
      <c r="AW141" s="40">
        <v>0.0</v>
      </c>
      <c r="AX141" s="40">
        <v>0.0</v>
      </c>
      <c r="AY141" s="51"/>
      <c r="AZ141" s="49">
        <f t="shared" ref="AZ141:BB141" si="120">SUM(F141,M141,T141,AA141,AH141,AO141,AV141)</f>
        <v>0</v>
      </c>
      <c r="BA141" s="39">
        <f t="shared" si="120"/>
        <v>0</v>
      </c>
      <c r="BB141" s="39">
        <f t="shared" si="120"/>
        <v>0</v>
      </c>
      <c r="BC141" s="50">
        <f>SUM(AZ141,BA141,BB141)</f>
        <v>0</v>
      </c>
      <c r="BD141" s="51"/>
      <c r="BE141" s="39"/>
      <c r="BF141" s="39"/>
      <c r="BG141" s="39"/>
      <c r="BH141" s="39"/>
      <c r="BI141" s="51"/>
      <c r="BJ141" s="51"/>
      <c r="BK141" s="51"/>
      <c r="BL141" s="51"/>
      <c r="BM141" s="51"/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  <c r="BG142" s="68" t="s">
        <v>15</v>
      </c>
      <c r="BH142" s="223">
        <f>SUM(BH123,BH129,BH133,BH137)</f>
        <v>0</v>
      </c>
    </row>
    <row r="143">
      <c r="A143" s="67"/>
      <c r="B143" s="68"/>
      <c r="C143" s="68"/>
      <c r="F143" s="204"/>
      <c r="G143" s="204"/>
      <c r="H143" s="204"/>
      <c r="I143" s="204"/>
      <c r="J143" s="118"/>
      <c r="K143" s="136"/>
      <c r="L143" s="136"/>
    </row>
    <row r="144">
      <c r="A144" s="67"/>
      <c r="B144" s="68"/>
      <c r="C144" s="68"/>
      <c r="F144" s="204"/>
      <c r="G144" s="204"/>
      <c r="H144" s="204"/>
      <c r="I144" s="204"/>
      <c r="J144" s="118"/>
      <c r="K144" s="136"/>
      <c r="L144" s="136"/>
    </row>
    <row r="145" ht="17.25" customHeight="1">
      <c r="A145" s="67"/>
      <c r="B145" s="68" t="s">
        <v>25</v>
      </c>
      <c r="D145" s="68" t="s">
        <v>166</v>
      </c>
      <c r="E145" s="68" t="s">
        <v>167</v>
      </c>
    </row>
    <row r="146">
      <c r="A146" s="224" t="s">
        <v>1</v>
      </c>
      <c r="B146" s="68"/>
    </row>
    <row r="147">
      <c r="A147" s="225" t="s">
        <v>45</v>
      </c>
      <c r="B147" s="68" t="s">
        <v>169</v>
      </c>
      <c r="C147" s="152"/>
      <c r="D147" s="152"/>
    </row>
    <row r="148">
      <c r="A148" s="225" t="s">
        <v>32</v>
      </c>
      <c r="B148" s="68" t="s">
        <v>175</v>
      </c>
      <c r="C148" s="67"/>
      <c r="D148" s="153"/>
      <c r="E148" s="136"/>
      <c r="F148" s="117"/>
      <c r="G148" s="117"/>
      <c r="H148" s="117"/>
      <c r="I148" s="117"/>
    </row>
    <row r="149">
      <c r="A149" s="67" t="s">
        <v>30</v>
      </c>
      <c r="B149" s="68" t="s">
        <v>175</v>
      </c>
      <c r="C149" s="152"/>
    </row>
    <row r="150">
      <c r="A150" s="67" t="s">
        <v>18</v>
      </c>
      <c r="B150" s="68" t="s">
        <v>169</v>
      </c>
      <c r="C150" s="67"/>
    </row>
    <row r="151">
      <c r="A151" s="224" t="s">
        <v>51</v>
      </c>
    </row>
    <row r="152">
      <c r="A152" s="67" t="s">
        <v>335</v>
      </c>
      <c r="B152" s="68" t="s">
        <v>568</v>
      </c>
    </row>
    <row r="153">
      <c r="A153" s="225" t="s">
        <v>69</v>
      </c>
      <c r="B153" s="68" t="s">
        <v>168</v>
      </c>
      <c r="C153" s="152"/>
    </row>
    <row r="154">
      <c r="A154" s="225" t="s">
        <v>73</v>
      </c>
      <c r="B154" s="68" t="s">
        <v>175</v>
      </c>
      <c r="C154" s="152"/>
      <c r="D154" s="152"/>
      <c r="E154" s="152"/>
      <c r="AN154" s="226"/>
      <c r="AO154" s="226"/>
      <c r="AP154" s="226"/>
      <c r="AQ154" s="226"/>
      <c r="AR154" s="226"/>
    </row>
    <row r="155">
      <c r="A155" s="227" t="s">
        <v>173</v>
      </c>
      <c r="AN155" s="226"/>
      <c r="AO155" s="226"/>
      <c r="AP155" s="226"/>
      <c r="AQ155" s="226"/>
      <c r="AR155" s="226"/>
    </row>
    <row r="156">
      <c r="A156" s="67" t="s">
        <v>88</v>
      </c>
      <c r="B156" s="68" t="s">
        <v>168</v>
      </c>
      <c r="C156" s="67"/>
      <c r="AN156" s="228"/>
      <c r="AO156" s="228"/>
      <c r="AP156" s="228"/>
      <c r="AQ156" s="228"/>
      <c r="AR156" s="228"/>
    </row>
    <row r="157">
      <c r="A157" s="225" t="s">
        <v>97</v>
      </c>
      <c r="B157" s="68" t="s">
        <v>174</v>
      </c>
    </row>
    <row r="158">
      <c r="A158" s="225" t="s">
        <v>103</v>
      </c>
      <c r="B158" s="68" t="s">
        <v>171</v>
      </c>
      <c r="C158" s="152"/>
      <c r="D158" s="152"/>
      <c r="E158" s="152"/>
      <c r="F158" s="153"/>
      <c r="G158" s="153"/>
      <c r="H158" s="153"/>
      <c r="I158" s="153"/>
    </row>
    <row r="159">
      <c r="A159" s="229" t="s">
        <v>35</v>
      </c>
      <c r="C159" s="152"/>
      <c r="D159" s="152"/>
      <c r="E159" s="152"/>
      <c r="F159" s="153"/>
      <c r="G159" s="153"/>
      <c r="H159" s="153"/>
      <c r="I159" s="153"/>
    </row>
    <row r="160">
      <c r="A160" s="225" t="s">
        <v>139</v>
      </c>
      <c r="B160" s="68" t="s">
        <v>172</v>
      </c>
      <c r="C160" s="152"/>
      <c r="D160" s="152"/>
      <c r="E160" s="152"/>
      <c r="F160" s="153"/>
      <c r="G160" s="153"/>
      <c r="H160" s="153"/>
      <c r="I160" s="153"/>
    </row>
    <row r="161">
      <c r="A161" s="225" t="s">
        <v>82</v>
      </c>
      <c r="B161" s="68" t="s">
        <v>170</v>
      </c>
      <c r="C161" s="152"/>
      <c r="D161" s="152"/>
      <c r="E161" s="153"/>
      <c r="F161" s="153"/>
      <c r="G161" s="153"/>
      <c r="H161" s="153"/>
      <c r="I161" s="153"/>
    </row>
    <row r="162">
      <c r="A162" s="229" t="s">
        <v>23</v>
      </c>
      <c r="C162" s="152"/>
      <c r="D162" s="152"/>
      <c r="E162" s="153"/>
      <c r="F162" s="153"/>
      <c r="G162" s="153"/>
      <c r="H162" s="153"/>
      <c r="I162" s="153"/>
    </row>
    <row r="163">
      <c r="A163" s="225" t="s">
        <v>123</v>
      </c>
      <c r="B163" s="68" t="s">
        <v>175</v>
      </c>
      <c r="C163" s="152"/>
      <c r="D163" s="152"/>
      <c r="E163" s="153"/>
      <c r="F163" s="153"/>
      <c r="G163" s="153"/>
      <c r="H163" s="153"/>
      <c r="I163" s="153"/>
    </row>
    <row r="164">
      <c r="A164" s="229" t="s">
        <v>145</v>
      </c>
      <c r="B164" s="68"/>
      <c r="C164" s="152"/>
      <c r="D164" s="152"/>
      <c r="E164" s="153"/>
      <c r="F164" s="153"/>
      <c r="G164" s="153"/>
      <c r="H164" s="153"/>
      <c r="I164" s="153"/>
    </row>
    <row r="165">
      <c r="A165" s="225" t="s">
        <v>55</v>
      </c>
      <c r="B165" s="68" t="s">
        <v>172</v>
      </c>
      <c r="C165" s="152"/>
      <c r="D165" s="152"/>
      <c r="E165" s="153"/>
      <c r="F165" s="153"/>
      <c r="G165" s="153"/>
      <c r="H165" s="153"/>
      <c r="I165" s="153"/>
    </row>
    <row r="166">
      <c r="A166" s="227" t="s">
        <v>151</v>
      </c>
    </row>
    <row r="167">
      <c r="A167" s="67" t="s">
        <v>176</v>
      </c>
      <c r="B167" s="68" t="s">
        <v>170</v>
      </c>
      <c r="C167" s="67"/>
    </row>
    <row r="168">
      <c r="A168" s="152" t="s">
        <v>52</v>
      </c>
      <c r="B168" s="68" t="s">
        <v>168</v>
      </c>
      <c r="C168" s="67"/>
    </row>
    <row r="169">
      <c r="A169" s="152" t="s">
        <v>54</v>
      </c>
      <c r="B169" s="152" t="s">
        <v>169</v>
      </c>
      <c r="C169" s="153"/>
      <c r="D169" s="68" t="s">
        <v>166</v>
      </c>
    </row>
    <row r="170">
      <c r="A170" s="153"/>
      <c r="B170" s="153"/>
      <c r="C170" s="153"/>
    </row>
    <row r="171">
      <c r="A171" s="153"/>
      <c r="B171" s="153"/>
      <c r="C171" s="153"/>
    </row>
    <row r="175">
      <c r="F175" s="136"/>
      <c r="G175" s="136"/>
      <c r="H175" s="136"/>
      <c r="I175" s="136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8">
      <c r="F178" s="153"/>
      <c r="G178" s="153"/>
      <c r="H178" s="153"/>
      <c r="I178" s="153"/>
    </row>
    <row r="179">
      <c r="F179" s="153"/>
      <c r="G179" s="153"/>
      <c r="H179" s="153"/>
      <c r="I179" s="153"/>
    </row>
    <row r="181">
      <c r="D181" s="75"/>
      <c r="E181" s="75"/>
    </row>
    <row r="182">
      <c r="D182" s="75"/>
      <c r="E182" s="75"/>
    </row>
    <row r="183">
      <c r="D183" s="106"/>
      <c r="E183" s="106"/>
    </row>
    <row r="184">
      <c r="E184" s="32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51"/>
    </row>
    <row r="193">
      <c r="E193" s="51"/>
    </row>
    <row r="194">
      <c r="E194" s="106"/>
    </row>
    <row r="195">
      <c r="E195" s="106"/>
    </row>
    <row r="196">
      <c r="E196" s="32"/>
    </row>
    <row r="197">
      <c r="E197" s="51"/>
    </row>
    <row r="198">
      <c r="E198" s="51"/>
    </row>
  </sheetData>
  <mergeCells count="74">
    <mergeCell ref="BF61:BG61"/>
    <mergeCell ref="BF71:BG71"/>
    <mergeCell ref="BF72:BG72"/>
    <mergeCell ref="D60:E60"/>
    <mergeCell ref="K60:L60"/>
    <mergeCell ref="AT60:AU60"/>
    <mergeCell ref="BF60:BG60"/>
    <mergeCell ref="K70:L70"/>
    <mergeCell ref="AF70:AG70"/>
    <mergeCell ref="AT70:AU70"/>
    <mergeCell ref="AT91:AU91"/>
    <mergeCell ref="BF91:BG91"/>
    <mergeCell ref="BF93:BG93"/>
    <mergeCell ref="BF84:BG84"/>
    <mergeCell ref="BF102:BG102"/>
    <mergeCell ref="BF121:BG121"/>
    <mergeCell ref="K82:L82"/>
    <mergeCell ref="AF82:AG82"/>
    <mergeCell ref="AT82:AU82"/>
    <mergeCell ref="BF83:BG83"/>
    <mergeCell ref="K91:L91"/>
    <mergeCell ref="K100:L100"/>
    <mergeCell ref="AT100:AU100"/>
    <mergeCell ref="Y127:Z127"/>
    <mergeCell ref="AM127:AN127"/>
    <mergeCell ref="K118:L118"/>
    <mergeCell ref="Y118:Z118"/>
    <mergeCell ref="AM118:AN118"/>
    <mergeCell ref="K120:L120"/>
    <mergeCell ref="Y120:Z120"/>
    <mergeCell ref="AM120:AN120"/>
    <mergeCell ref="K127:L127"/>
    <mergeCell ref="AM135:AN135"/>
    <mergeCell ref="AM139:AN139"/>
    <mergeCell ref="K131:L131"/>
    <mergeCell ref="Y131:Z131"/>
    <mergeCell ref="AM131:AN131"/>
    <mergeCell ref="K135:L135"/>
    <mergeCell ref="Y135:Z135"/>
    <mergeCell ref="K139:L139"/>
    <mergeCell ref="Y139:Z139"/>
    <mergeCell ref="D1:E1"/>
    <mergeCell ref="K1:L1"/>
    <mergeCell ref="AF1:AG1"/>
    <mergeCell ref="AT1:AU1"/>
    <mergeCell ref="BF1:BG1"/>
    <mergeCell ref="BF3:BG3"/>
    <mergeCell ref="K16:L16"/>
    <mergeCell ref="BF16:BG16"/>
    <mergeCell ref="AT28:AU28"/>
    <mergeCell ref="BF28:BG28"/>
    <mergeCell ref="BF29:BG29"/>
    <mergeCell ref="AF16:AG16"/>
    <mergeCell ref="AT16:AU16"/>
    <mergeCell ref="BF18:BG18"/>
    <mergeCell ref="AY24:AY26"/>
    <mergeCell ref="D28:E28"/>
    <mergeCell ref="K28:L28"/>
    <mergeCell ref="AF28:AG28"/>
    <mergeCell ref="AF40:AG40"/>
    <mergeCell ref="AF50:AG50"/>
    <mergeCell ref="AF60:AG60"/>
    <mergeCell ref="AT50:AU50"/>
    <mergeCell ref="BF50:BG50"/>
    <mergeCell ref="BF52:BG52"/>
    <mergeCell ref="D40:E40"/>
    <mergeCell ref="K40:L40"/>
    <mergeCell ref="AM40:AN40"/>
    <mergeCell ref="AT40:AU40"/>
    <mergeCell ref="BF40:BG40"/>
    <mergeCell ref="BF41:BG41"/>
    <mergeCell ref="K50:L50"/>
    <mergeCell ref="AF91:AG91"/>
    <mergeCell ref="AF100:AG100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32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45">
        <v>45144.0</v>
      </c>
      <c r="B2" s="251" t="s">
        <v>32</v>
      </c>
      <c r="C2" s="246" t="s">
        <v>1</v>
      </c>
      <c r="D2" s="247" t="s">
        <v>174</v>
      </c>
      <c r="E2" s="245">
        <v>45145.0</v>
      </c>
      <c r="F2" s="248">
        <v>0.0</v>
      </c>
      <c r="G2" s="255">
        <v>0.20833333333333334</v>
      </c>
      <c r="H2" s="253">
        <v>5.0</v>
      </c>
      <c r="I2" s="253">
        <v>0.0</v>
      </c>
      <c r="J2" s="253">
        <v>0.0</v>
      </c>
      <c r="K2" s="253">
        <v>5.0</v>
      </c>
      <c r="L2" s="253"/>
    </row>
    <row r="3">
      <c r="A3" s="245">
        <v>45144.0</v>
      </c>
      <c r="B3" s="251" t="s">
        <v>18</v>
      </c>
      <c r="C3" s="251" t="s">
        <v>1</v>
      </c>
      <c r="D3" s="247" t="s">
        <v>174</v>
      </c>
      <c r="E3" s="245">
        <v>45145.0</v>
      </c>
      <c r="F3" s="248">
        <v>0.0</v>
      </c>
      <c r="G3" s="255">
        <v>0.20833333333333334</v>
      </c>
      <c r="H3" s="253">
        <v>5.0</v>
      </c>
      <c r="I3" s="253">
        <v>0.0</v>
      </c>
      <c r="J3" s="253">
        <v>0.0</v>
      </c>
      <c r="K3" s="253">
        <v>5.0</v>
      </c>
      <c r="L3" s="253"/>
    </row>
    <row r="4">
      <c r="A4" s="245">
        <v>45144.0</v>
      </c>
      <c r="B4" s="251" t="s">
        <v>54</v>
      </c>
      <c r="C4" s="251" t="s">
        <v>145</v>
      </c>
      <c r="D4" s="247" t="s">
        <v>174</v>
      </c>
      <c r="E4" s="245">
        <v>45145.0</v>
      </c>
      <c r="F4" s="255">
        <v>0.20833333333333334</v>
      </c>
      <c r="G4" s="248">
        <v>0.4166666666666667</v>
      </c>
      <c r="H4" s="249">
        <v>5.0</v>
      </c>
      <c r="I4" s="249">
        <v>0.0</v>
      </c>
      <c r="J4" s="249">
        <v>4.0</v>
      </c>
      <c r="K4" s="249">
        <v>1.0</v>
      </c>
      <c r="L4" s="253"/>
    </row>
    <row r="5">
      <c r="A5" s="245">
        <v>45144.0</v>
      </c>
      <c r="B5" s="251" t="s">
        <v>52</v>
      </c>
      <c r="C5" s="251" t="s">
        <v>23</v>
      </c>
      <c r="D5" s="247" t="s">
        <v>174</v>
      </c>
      <c r="E5" s="245">
        <v>45145.0</v>
      </c>
      <c r="F5" s="255">
        <v>0.020833333333333332</v>
      </c>
      <c r="G5" s="248">
        <v>0.16666666666666666</v>
      </c>
      <c r="H5" s="253">
        <v>3.5</v>
      </c>
      <c r="I5" s="253">
        <v>0.0</v>
      </c>
      <c r="J5" s="253">
        <v>0.0</v>
      </c>
      <c r="K5" s="253">
        <v>3.5</v>
      </c>
      <c r="L5" s="253"/>
    </row>
    <row r="6">
      <c r="A6" s="245">
        <v>45144.0</v>
      </c>
      <c r="B6" s="251" t="s">
        <v>52</v>
      </c>
      <c r="C6" s="251" t="s">
        <v>49</v>
      </c>
      <c r="D6" s="247" t="s">
        <v>174</v>
      </c>
      <c r="E6" s="245">
        <v>45145.0</v>
      </c>
      <c r="F6" s="255">
        <v>0.16666666666666666</v>
      </c>
      <c r="G6" s="248">
        <v>0.3333333333333333</v>
      </c>
      <c r="H6" s="249">
        <v>4.0</v>
      </c>
      <c r="I6" s="250">
        <v>0.0</v>
      </c>
      <c r="J6" s="249">
        <v>2.0</v>
      </c>
      <c r="K6" s="249">
        <v>2.0</v>
      </c>
      <c r="L6" s="253"/>
    </row>
    <row r="7">
      <c r="A7" s="245">
        <v>45144.0</v>
      </c>
      <c r="B7" s="246" t="s">
        <v>123</v>
      </c>
      <c r="C7" s="246" t="s">
        <v>23</v>
      </c>
      <c r="D7" s="247" t="s">
        <v>174</v>
      </c>
      <c r="E7" s="245">
        <v>45145.0</v>
      </c>
      <c r="F7" s="248">
        <v>0.16666666666666666</v>
      </c>
      <c r="G7" s="255">
        <v>0.4583333333333333</v>
      </c>
      <c r="H7" s="249">
        <v>7.0</v>
      </c>
      <c r="I7" s="250">
        <v>0.0</v>
      </c>
      <c r="J7" s="250">
        <v>5.0</v>
      </c>
      <c r="K7" s="249">
        <v>2.0</v>
      </c>
      <c r="L7" s="253"/>
    </row>
    <row r="8">
      <c r="A8" s="245">
        <v>45144.0</v>
      </c>
      <c r="B8" s="246" t="s">
        <v>45</v>
      </c>
      <c r="C8" s="246" t="s">
        <v>1</v>
      </c>
      <c r="D8" s="247" t="s">
        <v>174</v>
      </c>
      <c r="E8" s="245">
        <v>45145.0</v>
      </c>
      <c r="F8" s="255">
        <v>0.20833333333333334</v>
      </c>
      <c r="G8" s="255">
        <v>0.4791666666666667</v>
      </c>
      <c r="H8" s="250">
        <v>6.5</v>
      </c>
      <c r="I8" s="250">
        <v>0.0</v>
      </c>
      <c r="J8" s="250">
        <v>5.5</v>
      </c>
      <c r="K8" s="250">
        <v>1.0</v>
      </c>
      <c r="L8" s="253"/>
    </row>
    <row r="9">
      <c r="A9" s="245">
        <v>45144.0</v>
      </c>
      <c r="B9" s="251" t="s">
        <v>30</v>
      </c>
      <c r="C9" s="246" t="s">
        <v>1</v>
      </c>
      <c r="D9" s="247" t="s">
        <v>174</v>
      </c>
      <c r="E9" s="245">
        <v>45145.0</v>
      </c>
      <c r="F9" s="248">
        <v>0.16666666666666666</v>
      </c>
      <c r="G9" s="255">
        <v>0.4791666666666667</v>
      </c>
      <c r="H9" s="249">
        <v>7.5</v>
      </c>
      <c r="I9" s="250">
        <v>0.0</v>
      </c>
      <c r="J9" s="250">
        <v>5.5</v>
      </c>
      <c r="K9" s="249">
        <v>2.0</v>
      </c>
      <c r="L9" s="253"/>
    </row>
    <row r="10">
      <c r="A10" s="245">
        <v>45144.0</v>
      </c>
      <c r="B10" s="246" t="s">
        <v>69</v>
      </c>
      <c r="C10" s="246" t="s">
        <v>51</v>
      </c>
      <c r="D10" s="247" t="s">
        <v>174</v>
      </c>
      <c r="E10" s="245">
        <v>45145.0</v>
      </c>
      <c r="F10" s="255">
        <v>0.16666666666666666</v>
      </c>
      <c r="G10" s="255">
        <v>0.5</v>
      </c>
      <c r="H10" s="250">
        <v>8.0</v>
      </c>
      <c r="I10" s="250">
        <v>0.0</v>
      </c>
      <c r="J10" s="250">
        <v>6.0</v>
      </c>
      <c r="K10" s="250">
        <v>2.0</v>
      </c>
      <c r="L10" s="253"/>
    </row>
    <row r="11">
      <c r="A11" s="245">
        <v>45144.0</v>
      </c>
      <c r="B11" s="252" t="s">
        <v>190</v>
      </c>
      <c r="C11" s="246" t="s">
        <v>51</v>
      </c>
      <c r="D11" s="247" t="s">
        <v>174</v>
      </c>
      <c r="E11" s="245">
        <v>45145.0</v>
      </c>
      <c r="F11" s="255">
        <v>0.20833333333333334</v>
      </c>
      <c r="G11" s="248">
        <v>0.5416666666666666</v>
      </c>
      <c r="H11" s="249">
        <v>8.0</v>
      </c>
      <c r="I11" s="250">
        <v>0.0</v>
      </c>
      <c r="J11" s="249">
        <v>7.0</v>
      </c>
      <c r="K11" s="250">
        <v>1.0</v>
      </c>
      <c r="L11" s="253"/>
    </row>
    <row r="12">
      <c r="A12" s="245">
        <v>45144.0</v>
      </c>
      <c r="B12" s="246" t="s">
        <v>103</v>
      </c>
      <c r="C12" s="246" t="s">
        <v>31</v>
      </c>
      <c r="D12" s="247" t="s">
        <v>174</v>
      </c>
      <c r="E12" s="245">
        <v>45145.0</v>
      </c>
      <c r="F12" s="248">
        <v>0.20833333333333334</v>
      </c>
      <c r="G12" s="248">
        <v>0.9791666666666666</v>
      </c>
      <c r="H12" s="253">
        <v>6.5</v>
      </c>
      <c r="I12" s="253">
        <v>0.0</v>
      </c>
      <c r="J12" s="253">
        <v>5.5</v>
      </c>
      <c r="K12" s="253">
        <v>1.0</v>
      </c>
      <c r="L12" s="253"/>
    </row>
    <row r="13">
      <c r="A13" s="245">
        <v>45144.0</v>
      </c>
      <c r="B13" s="246" t="s">
        <v>97</v>
      </c>
      <c r="C13" s="246" t="s">
        <v>31</v>
      </c>
      <c r="D13" s="247" t="s">
        <v>174</v>
      </c>
      <c r="E13" s="245">
        <v>45145.0</v>
      </c>
      <c r="F13" s="249">
        <v>0.0</v>
      </c>
      <c r="G13" s="249">
        <v>0.0</v>
      </c>
      <c r="H13" s="250">
        <v>0.0</v>
      </c>
      <c r="I13" s="250">
        <v>0.0</v>
      </c>
      <c r="J13" s="250">
        <v>0.0</v>
      </c>
      <c r="K13" s="250">
        <v>0.0</v>
      </c>
      <c r="L13" s="253"/>
    </row>
    <row r="14">
      <c r="A14" s="233">
        <v>45145.0</v>
      </c>
      <c r="B14" s="153" t="s">
        <v>88</v>
      </c>
      <c r="C14" s="153" t="s">
        <v>31</v>
      </c>
      <c r="D14" s="234" t="s">
        <v>174</v>
      </c>
      <c r="E14" s="233">
        <v>45145.0</v>
      </c>
      <c r="F14" s="235">
        <v>0.0</v>
      </c>
      <c r="G14" s="235">
        <v>0.0</v>
      </c>
      <c r="H14" s="235">
        <v>0.0</v>
      </c>
      <c r="I14" s="235">
        <v>0.0</v>
      </c>
      <c r="J14" s="235">
        <v>0.0</v>
      </c>
      <c r="K14" s="235">
        <v>0.0</v>
      </c>
      <c r="L14" s="152" t="s">
        <v>25</v>
      </c>
    </row>
    <row r="15">
      <c r="A15" s="233">
        <v>45145.0</v>
      </c>
      <c r="B15" s="152" t="s">
        <v>50</v>
      </c>
      <c r="C15" s="153" t="s">
        <v>31</v>
      </c>
      <c r="D15" s="234" t="s">
        <v>174</v>
      </c>
      <c r="E15" s="233">
        <v>45145.0</v>
      </c>
      <c r="F15" s="238">
        <v>0.9166666666666666</v>
      </c>
      <c r="G15" s="237">
        <v>0.22916666666666666</v>
      </c>
      <c r="H15" s="235">
        <v>7.5</v>
      </c>
      <c r="I15" s="236">
        <v>0.0</v>
      </c>
      <c r="J15" s="236">
        <v>0.0</v>
      </c>
      <c r="K15" s="235">
        <v>7.5</v>
      </c>
      <c r="L15" s="152"/>
    </row>
    <row r="16">
      <c r="A16" s="233">
        <v>45145.0</v>
      </c>
      <c r="B16" s="153" t="s">
        <v>335</v>
      </c>
      <c r="C16" s="153" t="s">
        <v>51</v>
      </c>
      <c r="D16" s="234" t="s">
        <v>174</v>
      </c>
      <c r="E16" s="233">
        <v>45145.0</v>
      </c>
      <c r="F16" s="238">
        <v>0.9583333333333334</v>
      </c>
      <c r="G16" s="237">
        <v>0.20833333333333334</v>
      </c>
      <c r="H16" s="235">
        <v>6.0</v>
      </c>
      <c r="I16" s="236">
        <v>0.0</v>
      </c>
      <c r="J16" s="236">
        <v>0.0</v>
      </c>
      <c r="K16" s="235">
        <v>6.0</v>
      </c>
      <c r="L16" s="152"/>
    </row>
    <row r="17">
      <c r="A17" s="233">
        <v>45145.0</v>
      </c>
      <c r="B17" s="152" t="s">
        <v>55</v>
      </c>
      <c r="C17" s="152" t="s">
        <v>145</v>
      </c>
      <c r="D17" s="234" t="s">
        <v>174</v>
      </c>
      <c r="E17" s="233">
        <v>45145.0</v>
      </c>
      <c r="F17" s="238">
        <v>0.9583333333333334</v>
      </c>
      <c r="G17" s="237">
        <v>0.2916666666666667</v>
      </c>
      <c r="H17" s="235">
        <v>8.0</v>
      </c>
      <c r="I17" s="235">
        <v>0.0</v>
      </c>
      <c r="J17" s="235">
        <v>1.0</v>
      </c>
      <c r="K17" s="235">
        <v>7.0</v>
      </c>
      <c r="L17" s="152" t="s">
        <v>715</v>
      </c>
    </row>
    <row r="18">
      <c r="A18" s="233">
        <v>45145.0</v>
      </c>
      <c r="B18" s="153" t="s">
        <v>139</v>
      </c>
      <c r="C18" s="153" t="s">
        <v>35</v>
      </c>
      <c r="D18" s="234" t="s">
        <v>174</v>
      </c>
      <c r="E18" s="233">
        <v>45145.0</v>
      </c>
      <c r="F18" s="238">
        <v>0.9583333333333334</v>
      </c>
      <c r="G18" s="237">
        <v>0.20833333333333334</v>
      </c>
      <c r="H18" s="235">
        <v>6.0</v>
      </c>
      <c r="I18" s="236">
        <v>0.0</v>
      </c>
      <c r="J18" s="236">
        <v>0.0</v>
      </c>
      <c r="K18" s="235">
        <v>6.0</v>
      </c>
      <c r="L18" s="155"/>
    </row>
    <row r="19">
      <c r="A19" s="233">
        <v>45145.0</v>
      </c>
      <c r="B19" s="152" t="s">
        <v>52</v>
      </c>
      <c r="C19" s="153" t="s">
        <v>1</v>
      </c>
      <c r="D19" s="234" t="s">
        <v>174</v>
      </c>
      <c r="E19" s="233">
        <v>45145.0</v>
      </c>
      <c r="F19" s="237">
        <v>0.9375</v>
      </c>
      <c r="G19" s="237">
        <v>0.20833333333333334</v>
      </c>
      <c r="H19" s="235">
        <v>6.5</v>
      </c>
      <c r="I19" s="236">
        <v>0.0</v>
      </c>
      <c r="J19" s="236">
        <v>0.0</v>
      </c>
      <c r="K19" s="235">
        <v>6.5</v>
      </c>
      <c r="L19" s="155"/>
    </row>
    <row r="20">
      <c r="A20" s="233">
        <v>45145.0</v>
      </c>
      <c r="B20" s="152" t="s">
        <v>30</v>
      </c>
      <c r="C20" s="153" t="s">
        <v>1</v>
      </c>
      <c r="D20" s="234" t="s">
        <v>174</v>
      </c>
      <c r="E20" s="233">
        <v>45145.0</v>
      </c>
      <c r="F20" s="235">
        <v>0.0</v>
      </c>
      <c r="G20" s="235">
        <v>0.0</v>
      </c>
      <c r="H20" s="235">
        <v>0.0</v>
      </c>
      <c r="I20" s="235">
        <v>0.0</v>
      </c>
      <c r="J20" s="235">
        <v>0.0</v>
      </c>
      <c r="K20" s="235">
        <v>0.0</v>
      </c>
      <c r="L20" s="152" t="s">
        <v>25</v>
      </c>
    </row>
    <row r="21">
      <c r="A21" s="233">
        <v>45145.0</v>
      </c>
      <c r="B21" s="152" t="s">
        <v>18</v>
      </c>
      <c r="C21" s="153" t="s">
        <v>1</v>
      </c>
      <c r="D21" s="234" t="s">
        <v>174</v>
      </c>
      <c r="E21" s="233">
        <v>45145.0</v>
      </c>
      <c r="F21" s="237">
        <v>0.9375</v>
      </c>
      <c r="G21" s="237">
        <v>0.20833333333333334</v>
      </c>
      <c r="H21" s="235">
        <v>6.5</v>
      </c>
      <c r="I21" s="236">
        <v>0.0</v>
      </c>
      <c r="J21" s="236">
        <v>0.0</v>
      </c>
      <c r="K21" s="235">
        <v>6.5</v>
      </c>
      <c r="L21" s="152"/>
    </row>
    <row r="22">
      <c r="A22" s="233">
        <v>45145.0</v>
      </c>
      <c r="B22" s="152" t="s">
        <v>54</v>
      </c>
      <c r="C22" s="153" t="s">
        <v>23</v>
      </c>
      <c r="D22" s="234" t="s">
        <v>175</v>
      </c>
      <c r="E22" s="233">
        <v>45146.0</v>
      </c>
      <c r="F22" s="238">
        <v>0.020833333333333332</v>
      </c>
      <c r="G22" s="238">
        <v>0.4583333333333333</v>
      </c>
      <c r="H22" s="68">
        <v>10.5</v>
      </c>
      <c r="I22" s="68">
        <v>2.5</v>
      </c>
      <c r="J22" s="68">
        <v>2.5</v>
      </c>
      <c r="K22" s="68">
        <v>5.5</v>
      </c>
      <c r="L22" s="152" t="s">
        <v>304</v>
      </c>
    </row>
    <row r="23">
      <c r="A23" s="233">
        <v>45145.0</v>
      </c>
      <c r="B23" s="153" t="s">
        <v>123</v>
      </c>
      <c r="C23" s="153" t="s">
        <v>23</v>
      </c>
      <c r="D23" s="234" t="s">
        <v>175</v>
      </c>
      <c r="E23" s="233">
        <v>45146.0</v>
      </c>
      <c r="F23" s="235">
        <v>0.0</v>
      </c>
      <c r="G23" s="235">
        <v>0.0</v>
      </c>
      <c r="H23" s="235">
        <v>0.0</v>
      </c>
      <c r="I23" s="235">
        <v>0.0</v>
      </c>
      <c r="J23" s="235">
        <v>0.0</v>
      </c>
      <c r="K23" s="235">
        <v>0.0</v>
      </c>
      <c r="L23" s="152" t="s">
        <v>25</v>
      </c>
    </row>
    <row r="24">
      <c r="A24" s="233">
        <v>45145.0</v>
      </c>
      <c r="B24" s="153" t="s">
        <v>45</v>
      </c>
      <c r="C24" s="153" t="s">
        <v>1</v>
      </c>
      <c r="D24" s="234" t="s">
        <v>175</v>
      </c>
      <c r="E24" s="233">
        <v>45146.0</v>
      </c>
      <c r="F24" s="238">
        <v>0.20833333333333334</v>
      </c>
      <c r="G24" s="238">
        <v>0.4791666666666667</v>
      </c>
      <c r="H24" s="236">
        <v>6.5</v>
      </c>
      <c r="I24" s="236">
        <v>0.0</v>
      </c>
      <c r="J24" s="236">
        <v>5.5</v>
      </c>
      <c r="K24" s="236">
        <v>1.0</v>
      </c>
      <c r="L24" s="152"/>
    </row>
    <row r="25">
      <c r="A25" s="233">
        <v>45145.0</v>
      </c>
      <c r="B25" s="152" t="s">
        <v>32</v>
      </c>
      <c r="C25" s="153" t="s">
        <v>1</v>
      </c>
      <c r="D25" s="234" t="s">
        <v>175</v>
      </c>
      <c r="E25" s="233">
        <v>45146.0</v>
      </c>
      <c r="F25" s="238">
        <v>0.20833333333333334</v>
      </c>
      <c r="G25" s="238">
        <v>0.4791666666666667</v>
      </c>
      <c r="H25" s="236">
        <v>6.5</v>
      </c>
      <c r="I25" s="236">
        <v>0.0</v>
      </c>
      <c r="J25" s="236">
        <v>5.5</v>
      </c>
      <c r="K25" s="236">
        <v>1.0</v>
      </c>
      <c r="L25" s="152"/>
    </row>
    <row r="26">
      <c r="A26" s="233">
        <v>45145.0</v>
      </c>
      <c r="B26" s="153" t="s">
        <v>69</v>
      </c>
      <c r="C26" s="153" t="s">
        <v>51</v>
      </c>
      <c r="D26" s="234" t="s">
        <v>175</v>
      </c>
      <c r="E26" s="233">
        <v>45146.0</v>
      </c>
      <c r="F26" s="238">
        <v>0.16666666666666666</v>
      </c>
      <c r="G26" s="237">
        <v>0.5</v>
      </c>
      <c r="H26" s="235">
        <v>8.0</v>
      </c>
      <c r="I26" s="235">
        <v>0.0</v>
      </c>
      <c r="J26" s="236">
        <v>6.0</v>
      </c>
      <c r="K26" s="236">
        <v>2.0</v>
      </c>
      <c r="L26" s="152"/>
    </row>
    <row r="27">
      <c r="A27" s="233">
        <v>45145.0</v>
      </c>
      <c r="B27" s="155" t="s">
        <v>190</v>
      </c>
      <c r="C27" s="153" t="s">
        <v>51</v>
      </c>
      <c r="D27" s="234" t="s">
        <v>175</v>
      </c>
      <c r="E27" s="233">
        <v>45146.0</v>
      </c>
      <c r="F27" s="238">
        <v>0.20833333333333334</v>
      </c>
      <c r="G27" s="238">
        <v>0.5208333333333334</v>
      </c>
      <c r="H27" s="236">
        <v>7.5</v>
      </c>
      <c r="I27" s="236">
        <v>0.0</v>
      </c>
      <c r="J27" s="236">
        <v>6.5</v>
      </c>
      <c r="K27" s="236">
        <v>1.0</v>
      </c>
      <c r="L27" s="152"/>
    </row>
    <row r="28">
      <c r="A28" s="233">
        <v>45145.0</v>
      </c>
      <c r="B28" s="155" t="s">
        <v>82</v>
      </c>
      <c r="C28" s="152" t="s">
        <v>35</v>
      </c>
      <c r="D28" s="234" t="s">
        <v>175</v>
      </c>
      <c r="E28" s="233">
        <v>45146.0</v>
      </c>
      <c r="F28" s="238">
        <v>0.20833333333333334</v>
      </c>
      <c r="G28" s="238">
        <v>0.4583333333333333</v>
      </c>
      <c r="H28" s="236">
        <v>6.0</v>
      </c>
      <c r="I28" s="236">
        <v>0.0</v>
      </c>
      <c r="J28" s="236">
        <v>5.0</v>
      </c>
      <c r="K28" s="236">
        <v>1.0</v>
      </c>
      <c r="L28" s="152"/>
    </row>
    <row r="29">
      <c r="A29" s="233">
        <v>45145.0</v>
      </c>
      <c r="B29" s="153" t="s">
        <v>103</v>
      </c>
      <c r="C29" s="153" t="s">
        <v>31</v>
      </c>
      <c r="D29" s="234" t="s">
        <v>175</v>
      </c>
      <c r="E29" s="233">
        <v>45146.0</v>
      </c>
      <c r="F29" s="238">
        <v>0.20833333333333334</v>
      </c>
      <c r="G29" s="238">
        <v>0.5208333333333334</v>
      </c>
      <c r="H29" s="236">
        <v>7.5</v>
      </c>
      <c r="I29" s="236">
        <v>0.0</v>
      </c>
      <c r="J29" s="236">
        <v>6.5</v>
      </c>
      <c r="K29" s="236">
        <v>1.0</v>
      </c>
      <c r="L29" s="152"/>
    </row>
    <row r="30">
      <c r="A30" s="233">
        <v>45145.0</v>
      </c>
      <c r="B30" s="153" t="s">
        <v>97</v>
      </c>
      <c r="C30" s="153" t="s">
        <v>31</v>
      </c>
      <c r="D30" s="234" t="s">
        <v>175</v>
      </c>
      <c r="E30" s="233">
        <v>45146.0</v>
      </c>
      <c r="F30" s="237">
        <v>0.22916666666666666</v>
      </c>
      <c r="G30" s="237">
        <v>0.5416666666666666</v>
      </c>
      <c r="H30" s="235">
        <v>7.5</v>
      </c>
      <c r="I30" s="235">
        <v>0.0</v>
      </c>
      <c r="J30" s="235">
        <v>7.0</v>
      </c>
      <c r="K30" s="235">
        <v>0.5</v>
      </c>
      <c r="L30" s="153"/>
    </row>
    <row r="31">
      <c r="A31" s="233">
        <v>45146.0</v>
      </c>
      <c r="B31" s="152" t="s">
        <v>88</v>
      </c>
      <c r="C31" s="153" t="s">
        <v>31</v>
      </c>
      <c r="D31" s="234" t="s">
        <v>175</v>
      </c>
      <c r="E31" s="233">
        <v>45146.0</v>
      </c>
      <c r="F31" s="235">
        <v>0.0</v>
      </c>
      <c r="G31" s="235">
        <v>0.0</v>
      </c>
      <c r="H31" s="235">
        <v>0.0</v>
      </c>
      <c r="I31" s="235">
        <v>0.0</v>
      </c>
      <c r="J31" s="235">
        <v>0.0</v>
      </c>
      <c r="K31" s="235">
        <v>0.0</v>
      </c>
      <c r="L31" s="152" t="s">
        <v>25</v>
      </c>
    </row>
    <row r="32">
      <c r="A32" s="233">
        <v>45146.0</v>
      </c>
      <c r="B32" s="152" t="s">
        <v>335</v>
      </c>
      <c r="C32" s="153" t="s">
        <v>51</v>
      </c>
      <c r="D32" s="234" t="s">
        <v>175</v>
      </c>
      <c r="E32" s="233">
        <v>45146.0</v>
      </c>
      <c r="F32" s="238">
        <v>0.9583333333333334</v>
      </c>
      <c r="G32" s="237">
        <v>0.20833333333333334</v>
      </c>
      <c r="H32" s="235">
        <v>6.0</v>
      </c>
      <c r="I32" s="236">
        <v>0.0</v>
      </c>
      <c r="J32" s="236">
        <v>0.0</v>
      </c>
      <c r="K32" s="235">
        <v>6.0</v>
      </c>
      <c r="L32" s="152"/>
    </row>
    <row r="33">
      <c r="A33" s="233">
        <v>45146.0</v>
      </c>
      <c r="B33" s="152" t="s">
        <v>55</v>
      </c>
      <c r="C33" s="152" t="s">
        <v>145</v>
      </c>
      <c r="D33" s="234" t="s">
        <v>175</v>
      </c>
      <c r="E33" s="233">
        <v>45146.0</v>
      </c>
      <c r="F33" s="238">
        <v>0.9583333333333334</v>
      </c>
      <c r="G33" s="237">
        <v>0.20833333333333334</v>
      </c>
      <c r="H33" s="235">
        <v>6.0</v>
      </c>
      <c r="I33" s="236">
        <v>0.0</v>
      </c>
      <c r="J33" s="236">
        <v>0.0</v>
      </c>
      <c r="K33" s="235">
        <v>6.0</v>
      </c>
      <c r="L33" s="152"/>
    </row>
    <row r="34">
      <c r="A34" s="233">
        <v>45146.0</v>
      </c>
      <c r="B34" s="153" t="s">
        <v>139</v>
      </c>
      <c r="C34" s="153" t="s">
        <v>35</v>
      </c>
      <c r="D34" s="234" t="s">
        <v>175</v>
      </c>
      <c r="E34" s="233">
        <v>45146.0</v>
      </c>
      <c r="F34" s="238">
        <v>0.9583333333333334</v>
      </c>
      <c r="G34" s="237">
        <v>0.20833333333333334</v>
      </c>
      <c r="H34" s="235">
        <v>6.0</v>
      </c>
      <c r="I34" s="236">
        <v>0.0</v>
      </c>
      <c r="J34" s="236">
        <v>0.0</v>
      </c>
      <c r="K34" s="235">
        <v>6.0</v>
      </c>
      <c r="L34" s="155"/>
    </row>
    <row r="35">
      <c r="A35" s="233">
        <v>45146.0</v>
      </c>
      <c r="B35" s="152" t="s">
        <v>30</v>
      </c>
      <c r="C35" s="153" t="s">
        <v>1</v>
      </c>
      <c r="D35" s="234" t="s">
        <v>175</v>
      </c>
      <c r="E35" s="233">
        <v>45146.0</v>
      </c>
      <c r="F35" s="237">
        <v>0.9375</v>
      </c>
      <c r="G35" s="237">
        <v>0.20833333333333334</v>
      </c>
      <c r="H35" s="235">
        <v>6.5</v>
      </c>
      <c r="I35" s="236">
        <v>0.0</v>
      </c>
      <c r="J35" s="236">
        <v>0.0</v>
      </c>
      <c r="K35" s="235">
        <v>6.5</v>
      </c>
      <c r="L35" s="155"/>
    </row>
    <row r="36">
      <c r="A36" s="233">
        <v>45146.0</v>
      </c>
      <c r="B36" s="152" t="s">
        <v>18</v>
      </c>
      <c r="C36" s="153" t="s">
        <v>1</v>
      </c>
      <c r="D36" s="234" t="s">
        <v>175</v>
      </c>
      <c r="E36" s="233">
        <v>45146.0</v>
      </c>
      <c r="F36" s="237">
        <v>0.9375</v>
      </c>
      <c r="G36" s="237">
        <v>0.20833333333333334</v>
      </c>
      <c r="H36" s="235">
        <v>6.5</v>
      </c>
      <c r="I36" s="236">
        <v>0.0</v>
      </c>
      <c r="J36" s="236">
        <v>0.0</v>
      </c>
      <c r="K36" s="235">
        <v>6.5</v>
      </c>
      <c r="L36" s="152"/>
    </row>
    <row r="37">
      <c r="A37" s="233">
        <v>45146.0</v>
      </c>
      <c r="B37" s="152" t="s">
        <v>50</v>
      </c>
      <c r="C37" s="153" t="s">
        <v>31</v>
      </c>
      <c r="D37" s="234" t="s">
        <v>175</v>
      </c>
      <c r="E37" s="233">
        <v>45146.0</v>
      </c>
      <c r="F37" s="238">
        <v>0.9166666666666666</v>
      </c>
      <c r="G37" s="237">
        <v>0.20833333333333334</v>
      </c>
      <c r="H37" s="235">
        <v>7.0</v>
      </c>
      <c r="I37" s="236">
        <v>0.0</v>
      </c>
      <c r="J37" s="236">
        <v>0.0</v>
      </c>
      <c r="K37" s="235">
        <v>7.0</v>
      </c>
      <c r="L37" s="233"/>
      <c r="M37" s="152"/>
      <c r="N37" s="153"/>
      <c r="O37" s="234"/>
      <c r="P37" s="233"/>
      <c r="Q37" s="238"/>
      <c r="R37" s="237"/>
      <c r="S37" s="235"/>
      <c r="T37" s="236"/>
      <c r="U37" s="236">
        <v>0.0</v>
      </c>
      <c r="V37" s="235">
        <v>7.5</v>
      </c>
    </row>
    <row r="38">
      <c r="A38" s="233">
        <v>45146.0</v>
      </c>
      <c r="B38" s="152" t="s">
        <v>50</v>
      </c>
      <c r="C38" s="153" t="s">
        <v>1</v>
      </c>
      <c r="D38" s="234" t="s">
        <v>171</v>
      </c>
      <c r="E38" s="233">
        <v>45146.0</v>
      </c>
      <c r="F38" s="238">
        <v>0.20833333333333334</v>
      </c>
      <c r="G38" s="238">
        <v>0.4791666666666667</v>
      </c>
      <c r="H38" s="236">
        <v>6.5</v>
      </c>
      <c r="I38" s="236">
        <v>0.0</v>
      </c>
      <c r="J38" s="236">
        <v>5.5</v>
      </c>
      <c r="K38" s="236">
        <v>1.0</v>
      </c>
      <c r="L38" s="152"/>
    </row>
    <row r="39">
      <c r="A39" s="233">
        <v>45146.0</v>
      </c>
      <c r="B39" s="152" t="s">
        <v>54</v>
      </c>
      <c r="C39" s="153" t="s">
        <v>23</v>
      </c>
      <c r="D39" s="234" t="s">
        <v>171</v>
      </c>
      <c r="E39" s="233">
        <v>45147.0</v>
      </c>
      <c r="F39" s="238">
        <v>0.020833333333333332</v>
      </c>
      <c r="G39" s="237">
        <v>0.20833333333333334</v>
      </c>
      <c r="H39" s="68">
        <v>4.5</v>
      </c>
      <c r="I39" s="68">
        <v>0.0</v>
      </c>
      <c r="J39" s="68">
        <v>0.0</v>
      </c>
      <c r="K39" s="68">
        <v>4.5</v>
      </c>
      <c r="L39" s="152"/>
    </row>
    <row r="40">
      <c r="A40" s="233">
        <v>45146.0</v>
      </c>
      <c r="B40" s="152" t="s">
        <v>54</v>
      </c>
      <c r="C40" s="152" t="s">
        <v>145</v>
      </c>
      <c r="D40" s="234" t="s">
        <v>171</v>
      </c>
      <c r="E40" s="233">
        <v>45147.0</v>
      </c>
      <c r="F40" s="237">
        <v>0.20833333333333334</v>
      </c>
      <c r="G40" s="237">
        <v>0.4166666666666667</v>
      </c>
      <c r="H40" s="235">
        <v>5.0</v>
      </c>
      <c r="I40" s="235">
        <v>0.0</v>
      </c>
      <c r="J40" s="235">
        <v>4.0</v>
      </c>
      <c r="K40" s="235">
        <v>1.0</v>
      </c>
    </row>
    <row r="41">
      <c r="A41" s="233">
        <v>45146.0</v>
      </c>
      <c r="B41" s="152" t="s">
        <v>123</v>
      </c>
      <c r="C41" s="152" t="s">
        <v>23</v>
      </c>
      <c r="D41" s="234" t="s">
        <v>171</v>
      </c>
      <c r="E41" s="233">
        <v>45147.0</v>
      </c>
      <c r="F41" s="238">
        <v>0.20833333333333334</v>
      </c>
      <c r="G41" s="238">
        <v>0.4583333333333333</v>
      </c>
      <c r="H41" s="236">
        <v>6.0</v>
      </c>
      <c r="I41" s="236">
        <v>0.0</v>
      </c>
      <c r="J41" s="236">
        <v>5.0</v>
      </c>
      <c r="K41" s="236">
        <v>1.0</v>
      </c>
      <c r="L41" s="152"/>
    </row>
    <row r="42">
      <c r="A42" s="233">
        <v>45146.0</v>
      </c>
      <c r="B42" s="152" t="s">
        <v>52</v>
      </c>
      <c r="C42" s="153" t="s">
        <v>1</v>
      </c>
      <c r="D42" s="234" t="s">
        <v>171</v>
      </c>
      <c r="E42" s="233">
        <v>45147.0</v>
      </c>
      <c r="F42" s="238">
        <v>0.20833333333333334</v>
      </c>
      <c r="G42" s="238">
        <v>0.4791666666666667</v>
      </c>
      <c r="H42" s="236">
        <v>6.5</v>
      </c>
      <c r="I42" s="236">
        <v>0.0</v>
      </c>
      <c r="J42" s="236">
        <v>5.5</v>
      </c>
      <c r="K42" s="236">
        <v>1.0</v>
      </c>
      <c r="L42" s="152"/>
    </row>
    <row r="43">
      <c r="A43" s="233">
        <v>45146.0</v>
      </c>
      <c r="B43" s="153" t="s">
        <v>45</v>
      </c>
      <c r="C43" s="153" t="s">
        <v>1</v>
      </c>
      <c r="D43" s="234" t="s">
        <v>171</v>
      </c>
      <c r="E43" s="233">
        <v>45147.0</v>
      </c>
      <c r="F43" s="235">
        <v>0.0</v>
      </c>
      <c r="G43" s="235">
        <v>0.0</v>
      </c>
      <c r="H43" s="235">
        <v>0.0</v>
      </c>
      <c r="I43" s="235">
        <v>0.0</v>
      </c>
      <c r="J43" s="235">
        <v>0.0</v>
      </c>
      <c r="K43" s="235">
        <v>0.0</v>
      </c>
      <c r="L43" s="152" t="s">
        <v>25</v>
      </c>
    </row>
    <row r="44">
      <c r="A44" s="233">
        <v>45146.0</v>
      </c>
      <c r="B44" s="152" t="s">
        <v>32</v>
      </c>
      <c r="C44" s="153" t="s">
        <v>1</v>
      </c>
      <c r="D44" s="234" t="s">
        <v>171</v>
      </c>
      <c r="E44" s="233">
        <v>45147.0</v>
      </c>
      <c r="F44" s="235">
        <v>0.0</v>
      </c>
      <c r="G44" s="235">
        <v>0.0</v>
      </c>
      <c r="H44" s="235">
        <v>0.0</v>
      </c>
      <c r="I44" s="235">
        <v>0.0</v>
      </c>
      <c r="J44" s="235">
        <v>0.0</v>
      </c>
      <c r="K44" s="235">
        <v>0.0</v>
      </c>
      <c r="L44" s="152" t="s">
        <v>25</v>
      </c>
    </row>
    <row r="45">
      <c r="A45" s="233">
        <v>45146.0</v>
      </c>
      <c r="B45" s="153" t="s">
        <v>69</v>
      </c>
      <c r="C45" s="153" t="s">
        <v>51</v>
      </c>
      <c r="D45" s="234" t="s">
        <v>171</v>
      </c>
      <c r="E45" s="233">
        <v>45147.0</v>
      </c>
      <c r="F45" s="238">
        <v>0.16666666666666666</v>
      </c>
      <c r="G45" s="237">
        <v>0.5</v>
      </c>
      <c r="H45" s="235">
        <v>8.0</v>
      </c>
      <c r="I45" s="235">
        <v>0.0</v>
      </c>
      <c r="J45" s="236">
        <v>6.0</v>
      </c>
      <c r="K45" s="236">
        <v>2.0</v>
      </c>
      <c r="L45" s="153"/>
    </row>
    <row r="46">
      <c r="A46" s="233">
        <v>45146.0</v>
      </c>
      <c r="B46" s="155" t="s">
        <v>190</v>
      </c>
      <c r="C46" s="153" t="s">
        <v>51</v>
      </c>
      <c r="D46" s="234" t="s">
        <v>171</v>
      </c>
      <c r="E46" s="233">
        <v>45147.0</v>
      </c>
      <c r="F46" s="238">
        <v>0.20833333333333334</v>
      </c>
      <c r="G46" s="237">
        <v>0.5416666666666666</v>
      </c>
      <c r="H46" s="235">
        <v>8.0</v>
      </c>
      <c r="I46" s="236">
        <v>0.0</v>
      </c>
      <c r="J46" s="235">
        <v>7.0</v>
      </c>
      <c r="K46" s="236">
        <v>1.0</v>
      </c>
      <c r="L46" s="153"/>
    </row>
    <row r="47">
      <c r="A47" s="233">
        <v>45146.0</v>
      </c>
      <c r="B47" s="155" t="s">
        <v>82</v>
      </c>
      <c r="C47" s="152" t="s">
        <v>35</v>
      </c>
      <c r="D47" s="234" t="s">
        <v>171</v>
      </c>
      <c r="E47" s="233">
        <v>45147.0</v>
      </c>
      <c r="F47" s="238">
        <v>0.20833333333333334</v>
      </c>
      <c r="G47" s="238">
        <v>0.4583333333333333</v>
      </c>
      <c r="H47" s="236">
        <v>6.0</v>
      </c>
      <c r="I47" s="236">
        <v>0.0</v>
      </c>
      <c r="J47" s="236">
        <v>5.0</v>
      </c>
      <c r="K47" s="236">
        <v>1.0</v>
      </c>
      <c r="L47" s="152"/>
    </row>
    <row r="48">
      <c r="A48" s="233">
        <v>45146.0</v>
      </c>
      <c r="B48" s="153" t="s">
        <v>103</v>
      </c>
      <c r="C48" s="153" t="s">
        <v>31</v>
      </c>
      <c r="D48" s="234" t="s">
        <v>171</v>
      </c>
      <c r="E48" s="233">
        <v>45147.0</v>
      </c>
      <c r="F48" s="238">
        <v>0.20833333333333334</v>
      </c>
      <c r="G48" s="238">
        <v>0.5208333333333334</v>
      </c>
      <c r="H48" s="236">
        <v>7.5</v>
      </c>
      <c r="I48" s="236">
        <v>0.0</v>
      </c>
      <c r="J48" s="236">
        <v>6.5</v>
      </c>
      <c r="K48" s="236">
        <v>1.0</v>
      </c>
      <c r="L48" s="152"/>
    </row>
    <row r="49">
      <c r="A49" s="233">
        <v>45146.0</v>
      </c>
      <c r="B49" s="153" t="s">
        <v>97</v>
      </c>
      <c r="C49" s="153" t="s">
        <v>31</v>
      </c>
      <c r="D49" s="234" t="s">
        <v>171</v>
      </c>
      <c r="E49" s="233">
        <v>45147.0</v>
      </c>
      <c r="F49" s="237">
        <v>0.22916666666666666</v>
      </c>
      <c r="G49" s="237">
        <v>0.5416666666666666</v>
      </c>
      <c r="H49" s="235">
        <v>7.5</v>
      </c>
      <c r="I49" s="235">
        <v>0.0</v>
      </c>
      <c r="J49" s="235">
        <v>7.0</v>
      </c>
      <c r="K49" s="235">
        <v>0.5</v>
      </c>
      <c r="L49" s="152"/>
    </row>
    <row r="50">
      <c r="A50" s="233">
        <v>45147.0</v>
      </c>
      <c r="B50" s="153" t="s">
        <v>88</v>
      </c>
      <c r="C50" s="153" t="s">
        <v>31</v>
      </c>
      <c r="D50" s="234" t="s">
        <v>171</v>
      </c>
      <c r="E50" s="233">
        <v>45147.0</v>
      </c>
      <c r="F50" s="238">
        <v>0.9166666666666666</v>
      </c>
      <c r="G50" s="237">
        <v>0.22916666666666666</v>
      </c>
      <c r="H50" s="235">
        <v>7.5</v>
      </c>
      <c r="I50" s="236">
        <v>0.0</v>
      </c>
      <c r="J50" s="236">
        <v>0.0</v>
      </c>
      <c r="K50" s="235">
        <v>7.5</v>
      </c>
      <c r="L50" s="152"/>
    </row>
    <row r="51">
      <c r="A51" s="233">
        <v>45147.0</v>
      </c>
      <c r="B51" s="152" t="s">
        <v>335</v>
      </c>
      <c r="C51" s="153" t="s">
        <v>51</v>
      </c>
      <c r="D51" s="234" t="s">
        <v>171</v>
      </c>
      <c r="E51" s="233">
        <v>45147.0</v>
      </c>
      <c r="F51" s="238">
        <v>0.9583333333333334</v>
      </c>
      <c r="G51" s="237">
        <v>0.20833333333333334</v>
      </c>
      <c r="H51" s="235">
        <v>6.0</v>
      </c>
      <c r="I51" s="236">
        <v>0.0</v>
      </c>
      <c r="J51" s="236">
        <v>0.0</v>
      </c>
      <c r="K51" s="235">
        <v>6.0</v>
      </c>
      <c r="L51" s="152"/>
    </row>
    <row r="52">
      <c r="A52" s="233">
        <v>45147.0</v>
      </c>
      <c r="B52" s="152" t="s">
        <v>55</v>
      </c>
      <c r="C52" s="152" t="s">
        <v>145</v>
      </c>
      <c r="D52" s="234" t="s">
        <v>171</v>
      </c>
      <c r="E52" s="233">
        <v>45147.0</v>
      </c>
      <c r="F52" s="238">
        <v>0.9583333333333334</v>
      </c>
      <c r="G52" s="237">
        <v>0.4166666666666667</v>
      </c>
      <c r="H52" s="235">
        <v>11.0</v>
      </c>
      <c r="I52" s="235">
        <v>3.0</v>
      </c>
      <c r="J52" s="235">
        <v>1.0</v>
      </c>
      <c r="K52" s="235">
        <v>7.0</v>
      </c>
      <c r="L52" s="152" t="s">
        <v>259</v>
      </c>
    </row>
    <row r="53">
      <c r="A53" s="233">
        <v>45147.0</v>
      </c>
      <c r="B53" s="153" t="s">
        <v>139</v>
      </c>
      <c r="C53" s="153" t="s">
        <v>35</v>
      </c>
      <c r="D53" s="234" t="s">
        <v>171</v>
      </c>
      <c r="E53" s="233">
        <v>45147.0</v>
      </c>
      <c r="F53" s="238">
        <v>0.9583333333333334</v>
      </c>
      <c r="G53" s="237">
        <v>0.20833333333333334</v>
      </c>
      <c r="H53" s="235">
        <v>6.0</v>
      </c>
      <c r="I53" s="236">
        <v>0.0</v>
      </c>
      <c r="J53" s="236">
        <v>0.0</v>
      </c>
      <c r="K53" s="235">
        <v>6.0</v>
      </c>
      <c r="L53" s="155"/>
    </row>
    <row r="54">
      <c r="A54" s="233">
        <v>45147.0</v>
      </c>
      <c r="B54" s="152" t="s">
        <v>52</v>
      </c>
      <c r="C54" s="153" t="s">
        <v>1</v>
      </c>
      <c r="D54" s="234" t="s">
        <v>171</v>
      </c>
      <c r="E54" s="233">
        <v>45147.0</v>
      </c>
      <c r="F54" s="237">
        <v>0.9375</v>
      </c>
      <c r="G54" s="237">
        <v>0.20833333333333334</v>
      </c>
      <c r="H54" s="235">
        <v>6.5</v>
      </c>
      <c r="I54" s="236">
        <v>0.0</v>
      </c>
      <c r="J54" s="236">
        <v>0.0</v>
      </c>
      <c r="K54" s="235">
        <v>6.5</v>
      </c>
      <c r="L54" s="155"/>
    </row>
    <row r="55">
      <c r="A55" s="233">
        <v>45147.0</v>
      </c>
      <c r="B55" s="152" t="s">
        <v>30</v>
      </c>
      <c r="C55" s="153" t="s">
        <v>1</v>
      </c>
      <c r="D55" s="234" t="s">
        <v>171</v>
      </c>
      <c r="E55" s="233">
        <v>45147.0</v>
      </c>
      <c r="F55" s="237">
        <v>0.9375</v>
      </c>
      <c r="G55" s="237">
        <v>0.20833333333333334</v>
      </c>
      <c r="H55" s="235">
        <v>6.5</v>
      </c>
      <c r="I55" s="236">
        <v>0.0</v>
      </c>
      <c r="J55" s="236">
        <v>0.0</v>
      </c>
      <c r="K55" s="235">
        <v>6.5</v>
      </c>
      <c r="L55" s="155"/>
    </row>
    <row r="56">
      <c r="A56" s="233">
        <v>45147.0</v>
      </c>
      <c r="B56" s="152" t="s">
        <v>18</v>
      </c>
      <c r="C56" s="153" t="s">
        <v>1</v>
      </c>
      <c r="D56" s="234" t="s">
        <v>171</v>
      </c>
      <c r="E56" s="233">
        <v>45147.0</v>
      </c>
      <c r="F56" s="235">
        <v>0.0</v>
      </c>
      <c r="G56" s="235">
        <v>0.0</v>
      </c>
      <c r="H56" s="235">
        <v>0.0</v>
      </c>
      <c r="I56" s="235">
        <v>0.0</v>
      </c>
      <c r="J56" s="235">
        <v>0.0</v>
      </c>
      <c r="K56" s="235">
        <v>0.0</v>
      </c>
      <c r="L56" s="152" t="s">
        <v>25</v>
      </c>
    </row>
    <row r="57">
      <c r="A57" s="233">
        <v>45147.0</v>
      </c>
      <c r="B57" s="153" t="s">
        <v>123</v>
      </c>
      <c r="C57" s="153" t="s">
        <v>23</v>
      </c>
      <c r="D57" s="234" t="s">
        <v>169</v>
      </c>
      <c r="E57" s="233">
        <v>45148.0</v>
      </c>
      <c r="F57" s="238">
        <v>0.020833333333333332</v>
      </c>
      <c r="G57" s="238">
        <v>0.4583333333333333</v>
      </c>
      <c r="H57" s="68">
        <v>10.5</v>
      </c>
      <c r="I57" s="68">
        <v>2.5</v>
      </c>
      <c r="J57" s="68">
        <v>2.5</v>
      </c>
      <c r="K57" s="68">
        <v>5.5</v>
      </c>
      <c r="L57" s="152" t="s">
        <v>304</v>
      </c>
    </row>
    <row r="58">
      <c r="A58" s="233">
        <v>45147.0</v>
      </c>
      <c r="B58" s="153" t="s">
        <v>45</v>
      </c>
      <c r="C58" s="153" t="s">
        <v>1</v>
      </c>
      <c r="D58" s="234" t="s">
        <v>169</v>
      </c>
      <c r="E58" s="233">
        <v>45148.0</v>
      </c>
      <c r="F58" s="238">
        <v>0.20833333333333334</v>
      </c>
      <c r="G58" s="238">
        <v>0.4791666666666667</v>
      </c>
      <c r="H58" s="236">
        <v>6.5</v>
      </c>
      <c r="I58" s="236">
        <v>0.0</v>
      </c>
      <c r="J58" s="236">
        <v>5.5</v>
      </c>
      <c r="K58" s="236">
        <v>1.0</v>
      </c>
    </row>
    <row r="59">
      <c r="A59" s="233">
        <v>45147.0</v>
      </c>
      <c r="B59" s="152" t="s">
        <v>32</v>
      </c>
      <c r="C59" s="153" t="s">
        <v>1</v>
      </c>
      <c r="D59" s="234" t="s">
        <v>169</v>
      </c>
      <c r="E59" s="233">
        <v>45148.0</v>
      </c>
      <c r="F59" s="238">
        <v>0.20833333333333334</v>
      </c>
      <c r="G59" s="238">
        <v>0.4791666666666667</v>
      </c>
      <c r="H59" s="236">
        <v>6.5</v>
      </c>
      <c r="I59" s="236">
        <v>0.0</v>
      </c>
      <c r="J59" s="236">
        <v>5.5</v>
      </c>
      <c r="K59" s="236">
        <v>1.0</v>
      </c>
      <c r="L59" s="153"/>
    </row>
    <row r="60">
      <c r="A60" s="233">
        <v>45147.0</v>
      </c>
      <c r="B60" s="153" t="s">
        <v>69</v>
      </c>
      <c r="C60" s="153" t="s">
        <v>51</v>
      </c>
      <c r="D60" s="234" t="s">
        <v>169</v>
      </c>
      <c r="E60" s="233">
        <v>45148.0</v>
      </c>
      <c r="F60" s="238">
        <v>0.16666666666666666</v>
      </c>
      <c r="G60" s="237">
        <v>0.5</v>
      </c>
      <c r="H60" s="235">
        <v>8.0</v>
      </c>
      <c r="I60" s="235">
        <v>0.0</v>
      </c>
      <c r="J60" s="236">
        <v>6.0</v>
      </c>
      <c r="K60" s="236">
        <v>2.0</v>
      </c>
    </row>
    <row r="61">
      <c r="A61" s="233">
        <v>45147.0</v>
      </c>
      <c r="B61" s="155" t="s">
        <v>190</v>
      </c>
      <c r="C61" s="153" t="s">
        <v>51</v>
      </c>
      <c r="D61" s="234" t="s">
        <v>169</v>
      </c>
      <c r="E61" s="233">
        <v>45148.0</v>
      </c>
      <c r="F61" s="238">
        <v>0.20833333333333334</v>
      </c>
      <c r="G61" s="238">
        <v>0.5208333333333334</v>
      </c>
      <c r="H61" s="236">
        <v>7.5</v>
      </c>
      <c r="I61" s="236">
        <v>0.0</v>
      </c>
      <c r="J61" s="236">
        <v>6.5</v>
      </c>
      <c r="K61" s="236">
        <v>1.0</v>
      </c>
      <c r="L61" s="152"/>
    </row>
    <row r="62">
      <c r="A62" s="233">
        <v>45147.0</v>
      </c>
      <c r="B62" s="155" t="s">
        <v>82</v>
      </c>
      <c r="C62" s="152" t="s">
        <v>35</v>
      </c>
      <c r="D62" s="234" t="s">
        <v>169</v>
      </c>
      <c r="E62" s="233">
        <v>45148.0</v>
      </c>
      <c r="F62" s="238">
        <v>0.20833333333333334</v>
      </c>
      <c r="G62" s="237">
        <v>0.4166666666666667</v>
      </c>
      <c r="H62" s="235">
        <v>5.0</v>
      </c>
      <c r="I62" s="236">
        <v>0.0</v>
      </c>
      <c r="J62" s="235">
        <v>4.0</v>
      </c>
      <c r="K62" s="236">
        <v>1.0</v>
      </c>
      <c r="L62" s="152"/>
    </row>
    <row r="63">
      <c r="A63" s="233">
        <v>45147.0</v>
      </c>
      <c r="B63" s="152" t="s">
        <v>50</v>
      </c>
      <c r="C63" s="152" t="s">
        <v>51</v>
      </c>
      <c r="D63" s="234" t="s">
        <v>169</v>
      </c>
      <c r="E63" s="233">
        <v>45148.0</v>
      </c>
      <c r="F63" s="238">
        <v>0.20833333333333334</v>
      </c>
      <c r="G63" s="238">
        <v>0.5208333333333334</v>
      </c>
      <c r="H63" s="236">
        <v>7.5</v>
      </c>
      <c r="I63" s="236">
        <v>0.0</v>
      </c>
      <c r="J63" s="236">
        <v>6.5</v>
      </c>
      <c r="K63" s="236">
        <v>1.0</v>
      </c>
      <c r="L63" s="152"/>
    </row>
    <row r="64">
      <c r="A64" s="233">
        <v>45147.0</v>
      </c>
      <c r="B64" s="153" t="s">
        <v>103</v>
      </c>
      <c r="C64" s="153" t="s">
        <v>31</v>
      </c>
      <c r="D64" s="234" t="s">
        <v>169</v>
      </c>
      <c r="E64" s="233">
        <v>45148.0</v>
      </c>
      <c r="F64" s="235">
        <v>0.0</v>
      </c>
      <c r="G64" s="235">
        <v>0.0</v>
      </c>
      <c r="H64" s="235">
        <v>0.0</v>
      </c>
      <c r="I64" s="235">
        <v>0.0</v>
      </c>
      <c r="J64" s="235">
        <v>0.0</v>
      </c>
      <c r="K64" s="235">
        <v>0.0</v>
      </c>
      <c r="L64" s="152" t="s">
        <v>25</v>
      </c>
    </row>
    <row r="65">
      <c r="A65" s="233">
        <v>45147.0</v>
      </c>
      <c r="B65" s="153" t="s">
        <v>97</v>
      </c>
      <c r="C65" s="153" t="s">
        <v>31</v>
      </c>
      <c r="D65" s="234" t="s">
        <v>169</v>
      </c>
      <c r="E65" s="233">
        <v>45148.0</v>
      </c>
      <c r="F65" s="237">
        <v>0.22916666666666666</v>
      </c>
      <c r="G65" s="237">
        <v>0.5416666666666666</v>
      </c>
      <c r="H65" s="235">
        <v>7.5</v>
      </c>
      <c r="I65" s="235">
        <v>0.0</v>
      </c>
      <c r="J65" s="235">
        <v>7.0</v>
      </c>
      <c r="K65" s="235">
        <v>0.5</v>
      </c>
    </row>
    <row r="66">
      <c r="A66" s="233">
        <v>45148.0</v>
      </c>
      <c r="B66" s="153" t="s">
        <v>88</v>
      </c>
      <c r="C66" s="153" t="s">
        <v>31</v>
      </c>
      <c r="D66" s="234" t="s">
        <v>169</v>
      </c>
      <c r="E66" s="233">
        <v>45148.0</v>
      </c>
      <c r="F66" s="238">
        <v>0.9166666666666666</v>
      </c>
      <c r="G66" s="237">
        <v>0.22916666666666666</v>
      </c>
      <c r="H66" s="235">
        <v>7.5</v>
      </c>
      <c r="I66" s="236">
        <v>0.0</v>
      </c>
      <c r="J66" s="236">
        <v>0.0</v>
      </c>
      <c r="K66" s="235">
        <v>7.5</v>
      </c>
      <c r="L66" s="152"/>
    </row>
    <row r="67">
      <c r="A67" s="233">
        <v>45148.0</v>
      </c>
      <c r="B67" s="152" t="s">
        <v>52</v>
      </c>
      <c r="C67" s="153" t="s">
        <v>51</v>
      </c>
      <c r="D67" s="234" t="s">
        <v>169</v>
      </c>
      <c r="E67" s="233">
        <v>45148.0</v>
      </c>
      <c r="F67" s="238">
        <v>0.9583333333333334</v>
      </c>
      <c r="G67" s="237">
        <v>0.0</v>
      </c>
      <c r="H67" s="235">
        <v>13.0</v>
      </c>
      <c r="I67" s="235">
        <v>5.0</v>
      </c>
      <c r="J67" s="235">
        <v>1.0</v>
      </c>
      <c r="K67" s="235">
        <v>7.0</v>
      </c>
      <c r="L67" s="152" t="s">
        <v>407</v>
      </c>
    </row>
    <row r="68">
      <c r="A68" s="233">
        <v>45148.0</v>
      </c>
      <c r="B68" s="153" t="s">
        <v>335</v>
      </c>
      <c r="C68" s="153" t="s">
        <v>51</v>
      </c>
      <c r="D68" s="234" t="s">
        <v>169</v>
      </c>
      <c r="E68" s="233">
        <v>45148.0</v>
      </c>
      <c r="F68" s="235">
        <v>0.0</v>
      </c>
      <c r="G68" s="235">
        <v>0.0</v>
      </c>
      <c r="H68" s="235">
        <v>0.0</v>
      </c>
      <c r="I68" s="235">
        <v>0.0</v>
      </c>
      <c r="J68" s="235">
        <v>0.0</v>
      </c>
      <c r="K68" s="235">
        <v>0.0</v>
      </c>
      <c r="L68" s="152" t="s">
        <v>25</v>
      </c>
    </row>
    <row r="69">
      <c r="A69" s="233">
        <v>45148.0</v>
      </c>
      <c r="B69" s="152" t="s">
        <v>55</v>
      </c>
      <c r="C69" s="152" t="s">
        <v>145</v>
      </c>
      <c r="D69" s="234" t="s">
        <v>169</v>
      </c>
      <c r="E69" s="233">
        <v>45148.0</v>
      </c>
      <c r="F69" s="238">
        <v>0.9583333333333334</v>
      </c>
      <c r="G69" s="237">
        <v>0.20833333333333334</v>
      </c>
      <c r="H69" s="235">
        <v>6.0</v>
      </c>
      <c r="I69" s="236">
        <v>0.0</v>
      </c>
      <c r="J69" s="236">
        <v>0.0</v>
      </c>
      <c r="K69" s="235">
        <v>6.0</v>
      </c>
      <c r="L69" s="155"/>
    </row>
    <row r="70">
      <c r="A70" s="233">
        <v>45148.0</v>
      </c>
      <c r="B70" s="153" t="s">
        <v>139</v>
      </c>
      <c r="C70" s="153" t="s">
        <v>35</v>
      </c>
      <c r="D70" s="234" t="s">
        <v>169</v>
      </c>
      <c r="E70" s="233">
        <v>45148.0</v>
      </c>
      <c r="F70" s="238">
        <v>0.9583333333333334</v>
      </c>
      <c r="G70" s="237">
        <v>0.20833333333333334</v>
      </c>
      <c r="H70" s="235">
        <v>6.0</v>
      </c>
      <c r="I70" s="236">
        <v>0.0</v>
      </c>
      <c r="J70" s="236">
        <v>0.0</v>
      </c>
      <c r="K70" s="235">
        <v>6.0</v>
      </c>
      <c r="L70" s="155"/>
    </row>
    <row r="71">
      <c r="A71" s="233">
        <v>45148.0</v>
      </c>
      <c r="B71" s="152" t="s">
        <v>54</v>
      </c>
      <c r="C71" s="152" t="s">
        <v>1</v>
      </c>
      <c r="D71" s="234" t="s">
        <v>169</v>
      </c>
      <c r="E71" s="233">
        <v>45148.0</v>
      </c>
      <c r="F71" s="237">
        <v>0.9375</v>
      </c>
      <c r="G71" s="237">
        <v>0.20833333333333334</v>
      </c>
      <c r="H71" s="235">
        <v>6.5</v>
      </c>
      <c r="I71" s="236">
        <v>0.0</v>
      </c>
      <c r="J71" s="236">
        <v>0.0</v>
      </c>
      <c r="K71" s="235">
        <v>6.5</v>
      </c>
      <c r="L71" s="155"/>
    </row>
    <row r="72">
      <c r="A72" s="233">
        <v>45148.0</v>
      </c>
      <c r="B72" s="152" t="s">
        <v>30</v>
      </c>
      <c r="C72" s="153" t="s">
        <v>1</v>
      </c>
      <c r="D72" s="234" t="s">
        <v>169</v>
      </c>
      <c r="E72" s="233">
        <v>45148.0</v>
      </c>
      <c r="F72" s="237">
        <v>0.9375</v>
      </c>
      <c r="G72" s="237">
        <v>0.20833333333333334</v>
      </c>
      <c r="H72" s="235">
        <v>6.5</v>
      </c>
      <c r="I72" s="236">
        <v>0.0</v>
      </c>
      <c r="J72" s="236">
        <v>0.0</v>
      </c>
      <c r="K72" s="235">
        <v>6.5</v>
      </c>
      <c r="L72" s="155"/>
    </row>
    <row r="73">
      <c r="A73" s="233">
        <v>45148.0</v>
      </c>
      <c r="B73" s="152" t="s">
        <v>18</v>
      </c>
      <c r="C73" s="153" t="s">
        <v>1</v>
      </c>
      <c r="D73" s="234" t="s">
        <v>169</v>
      </c>
      <c r="E73" s="233">
        <v>45148.0</v>
      </c>
      <c r="F73" s="235">
        <v>0.0</v>
      </c>
      <c r="G73" s="235">
        <v>0.0</v>
      </c>
      <c r="H73" s="235">
        <v>0.0</v>
      </c>
      <c r="I73" s="235">
        <v>0.0</v>
      </c>
      <c r="J73" s="235">
        <v>0.0</v>
      </c>
      <c r="K73" s="235">
        <v>0.0</v>
      </c>
      <c r="L73" s="152" t="s">
        <v>166</v>
      </c>
    </row>
    <row r="74">
      <c r="A74" s="233">
        <v>45148.0</v>
      </c>
      <c r="B74" s="152" t="s">
        <v>50</v>
      </c>
      <c r="C74" s="153" t="s">
        <v>23</v>
      </c>
      <c r="D74" s="234" t="s">
        <v>168</v>
      </c>
      <c r="E74" s="233">
        <v>45149.0</v>
      </c>
      <c r="F74" s="238">
        <v>0.020833333333333332</v>
      </c>
      <c r="G74" s="237">
        <v>0.20833333333333334</v>
      </c>
      <c r="H74" s="68">
        <v>4.5</v>
      </c>
      <c r="I74" s="68">
        <v>0.0</v>
      </c>
      <c r="J74" s="68">
        <v>0.0</v>
      </c>
      <c r="K74" s="68">
        <v>4.5</v>
      </c>
      <c r="L74" s="152"/>
    </row>
    <row r="75">
      <c r="A75" s="233">
        <v>45148.0</v>
      </c>
      <c r="B75" s="152" t="s">
        <v>50</v>
      </c>
      <c r="C75" s="152" t="s">
        <v>145</v>
      </c>
      <c r="D75" s="234" t="s">
        <v>168</v>
      </c>
      <c r="E75" s="233">
        <v>45149.0</v>
      </c>
      <c r="F75" s="237">
        <v>0.20833333333333334</v>
      </c>
      <c r="G75" s="237">
        <v>0.4166666666666667</v>
      </c>
      <c r="H75" s="235">
        <v>5.0</v>
      </c>
      <c r="I75" s="235">
        <v>0.0</v>
      </c>
      <c r="J75" s="235">
        <v>4.0</v>
      </c>
      <c r="K75" s="235">
        <v>1.0</v>
      </c>
    </row>
    <row r="76">
      <c r="A76" s="233">
        <v>45148.0</v>
      </c>
      <c r="B76" s="152" t="s">
        <v>123</v>
      </c>
      <c r="C76" s="152" t="s">
        <v>23</v>
      </c>
      <c r="D76" s="234" t="s">
        <v>168</v>
      </c>
      <c r="E76" s="233">
        <v>45149.0</v>
      </c>
      <c r="F76" s="238">
        <v>0.20833333333333334</v>
      </c>
      <c r="G76" s="238">
        <v>0.4583333333333333</v>
      </c>
      <c r="H76" s="236">
        <v>6.0</v>
      </c>
      <c r="I76" s="236">
        <v>0.0</v>
      </c>
      <c r="J76" s="236">
        <v>5.0</v>
      </c>
      <c r="K76" s="236">
        <v>1.0</v>
      </c>
    </row>
    <row r="77">
      <c r="A77" s="233">
        <v>45148.0</v>
      </c>
      <c r="B77" s="153" t="s">
        <v>45</v>
      </c>
      <c r="C77" s="153" t="s">
        <v>1</v>
      </c>
      <c r="D77" s="234" t="s">
        <v>168</v>
      </c>
      <c r="E77" s="233">
        <v>45149.0</v>
      </c>
      <c r="F77" s="238">
        <v>0.20833333333333334</v>
      </c>
      <c r="G77" s="238">
        <v>0.4791666666666667</v>
      </c>
      <c r="H77" s="236">
        <v>6.5</v>
      </c>
      <c r="I77" s="236">
        <v>0.0</v>
      </c>
      <c r="J77" s="236">
        <v>5.5</v>
      </c>
      <c r="K77" s="236">
        <v>1.0</v>
      </c>
    </row>
    <row r="78">
      <c r="A78" s="233">
        <v>45148.0</v>
      </c>
      <c r="B78" s="152" t="s">
        <v>32</v>
      </c>
      <c r="C78" s="153" t="s">
        <v>1</v>
      </c>
      <c r="D78" s="234" t="s">
        <v>168</v>
      </c>
      <c r="E78" s="233">
        <v>45149.0</v>
      </c>
      <c r="F78" s="238">
        <v>0.20833333333333334</v>
      </c>
      <c r="G78" s="238">
        <v>0.4791666666666667</v>
      </c>
      <c r="H78" s="236">
        <v>6.5</v>
      </c>
      <c r="I78" s="236">
        <v>0.0</v>
      </c>
      <c r="J78" s="236">
        <v>5.5</v>
      </c>
      <c r="K78" s="236">
        <v>1.0</v>
      </c>
      <c r="L78" s="152"/>
    </row>
    <row r="79">
      <c r="A79" s="233">
        <v>45148.0</v>
      </c>
      <c r="B79" s="153" t="s">
        <v>69</v>
      </c>
      <c r="C79" s="153" t="s">
        <v>51</v>
      </c>
      <c r="D79" s="234" t="s">
        <v>168</v>
      </c>
      <c r="E79" s="233">
        <v>45149.0</v>
      </c>
      <c r="F79" s="238">
        <v>0.16666666666666666</v>
      </c>
      <c r="G79" s="237">
        <v>0.5208333333333334</v>
      </c>
      <c r="H79" s="235">
        <v>8.5</v>
      </c>
      <c r="I79" s="235">
        <v>0.5</v>
      </c>
      <c r="J79" s="236">
        <v>6.0</v>
      </c>
      <c r="K79" s="236">
        <v>2.0</v>
      </c>
      <c r="L79" s="152" t="s">
        <v>192</v>
      </c>
    </row>
    <row r="80">
      <c r="A80" s="233">
        <v>45148.0</v>
      </c>
      <c r="B80" s="155" t="s">
        <v>190</v>
      </c>
      <c r="C80" s="153" t="s">
        <v>51</v>
      </c>
      <c r="D80" s="234" t="s">
        <v>168</v>
      </c>
      <c r="E80" s="233">
        <v>45149.0</v>
      </c>
      <c r="F80" s="235">
        <v>0.0</v>
      </c>
      <c r="G80" s="235">
        <v>0.0</v>
      </c>
      <c r="H80" s="235">
        <v>0.0</v>
      </c>
      <c r="I80" s="235">
        <v>0.0</v>
      </c>
      <c r="J80" s="235">
        <v>0.0</v>
      </c>
      <c r="K80" s="235">
        <v>0.0</v>
      </c>
      <c r="L80" s="152" t="s">
        <v>25</v>
      </c>
    </row>
    <row r="81">
      <c r="A81" s="233">
        <v>45148.0</v>
      </c>
      <c r="B81" s="155" t="s">
        <v>82</v>
      </c>
      <c r="C81" s="152" t="s">
        <v>35</v>
      </c>
      <c r="D81" s="234" t="s">
        <v>168</v>
      </c>
      <c r="E81" s="233">
        <v>45149.0</v>
      </c>
      <c r="F81" s="238">
        <v>0.20833333333333334</v>
      </c>
      <c r="G81" s="238">
        <v>0.4583333333333333</v>
      </c>
      <c r="H81" s="236">
        <v>6.0</v>
      </c>
      <c r="I81" s="236">
        <v>0.0</v>
      </c>
      <c r="J81" s="236">
        <v>5.0</v>
      </c>
      <c r="K81" s="236">
        <v>1.0</v>
      </c>
    </row>
    <row r="82">
      <c r="A82" s="233">
        <v>45148.0</v>
      </c>
      <c r="B82" s="153" t="s">
        <v>103</v>
      </c>
      <c r="C82" s="153" t="s">
        <v>31</v>
      </c>
      <c r="D82" s="234" t="s">
        <v>168</v>
      </c>
      <c r="E82" s="233">
        <v>45149.0</v>
      </c>
      <c r="F82" s="238">
        <v>0.20833333333333334</v>
      </c>
      <c r="G82" s="238">
        <v>0.5208333333333334</v>
      </c>
      <c r="H82" s="236">
        <v>7.5</v>
      </c>
      <c r="I82" s="236">
        <v>0.0</v>
      </c>
      <c r="J82" s="236">
        <v>6.5</v>
      </c>
      <c r="K82" s="236">
        <v>1.0</v>
      </c>
      <c r="L82" s="152"/>
    </row>
    <row r="83">
      <c r="A83" s="233">
        <v>45148.0</v>
      </c>
      <c r="B83" s="153" t="s">
        <v>97</v>
      </c>
      <c r="C83" s="153" t="s">
        <v>31</v>
      </c>
      <c r="D83" s="234" t="s">
        <v>168</v>
      </c>
      <c r="E83" s="233">
        <v>45149.0</v>
      </c>
      <c r="F83" s="237">
        <v>0.22916666666666666</v>
      </c>
      <c r="G83" s="237">
        <v>0.5416666666666666</v>
      </c>
      <c r="H83" s="235">
        <v>7.5</v>
      </c>
      <c r="I83" s="235">
        <v>0.0</v>
      </c>
      <c r="J83" s="235">
        <v>7.0</v>
      </c>
      <c r="K83" s="235">
        <v>0.5</v>
      </c>
    </row>
    <row r="84">
      <c r="A84" s="233">
        <v>45149.0</v>
      </c>
      <c r="B84" s="153" t="s">
        <v>88</v>
      </c>
      <c r="C84" s="153" t="s">
        <v>31</v>
      </c>
      <c r="D84" s="234" t="s">
        <v>168</v>
      </c>
      <c r="E84" s="233">
        <v>45149.0</v>
      </c>
      <c r="F84" s="238">
        <v>0.9166666666666666</v>
      </c>
      <c r="G84" s="237">
        <v>0.25</v>
      </c>
      <c r="H84" s="235">
        <v>8.0</v>
      </c>
      <c r="I84" s="236">
        <v>0.0</v>
      </c>
      <c r="J84" s="236">
        <v>0.0</v>
      </c>
      <c r="K84" s="235">
        <v>8.0</v>
      </c>
      <c r="L84" s="153"/>
    </row>
    <row r="85">
      <c r="A85" s="233">
        <v>45149.0</v>
      </c>
      <c r="B85" s="152" t="s">
        <v>335</v>
      </c>
      <c r="C85" s="152" t="s">
        <v>51</v>
      </c>
      <c r="D85" s="234" t="s">
        <v>168</v>
      </c>
      <c r="E85" s="233">
        <v>45149.0</v>
      </c>
      <c r="F85" s="238">
        <v>0.9583333333333334</v>
      </c>
      <c r="G85" s="237">
        <v>0.0</v>
      </c>
      <c r="H85" s="235">
        <v>13.0</v>
      </c>
      <c r="I85" s="235">
        <v>5.0</v>
      </c>
      <c r="J85" s="235">
        <v>1.0</v>
      </c>
      <c r="K85" s="235">
        <v>7.0</v>
      </c>
      <c r="L85" s="152" t="s">
        <v>407</v>
      </c>
    </row>
    <row r="86">
      <c r="A86" s="233">
        <v>45149.0</v>
      </c>
      <c r="B86" s="152" t="s">
        <v>55</v>
      </c>
      <c r="C86" s="152" t="s">
        <v>145</v>
      </c>
      <c r="D86" s="234" t="s">
        <v>168</v>
      </c>
      <c r="E86" s="233">
        <v>45149.0</v>
      </c>
      <c r="F86" s="238">
        <v>0.9583333333333334</v>
      </c>
      <c r="G86" s="237">
        <v>0.3333333333333333</v>
      </c>
      <c r="H86" s="235">
        <v>9.0</v>
      </c>
      <c r="I86" s="235">
        <v>1.0</v>
      </c>
      <c r="J86" s="235">
        <v>1.0</v>
      </c>
      <c r="K86" s="235">
        <v>7.0</v>
      </c>
      <c r="L86" s="152" t="s">
        <v>191</v>
      </c>
    </row>
    <row r="87">
      <c r="A87" s="233">
        <v>45149.0</v>
      </c>
      <c r="B87" s="153" t="s">
        <v>139</v>
      </c>
      <c r="C87" s="153" t="s">
        <v>35</v>
      </c>
      <c r="D87" s="234" t="s">
        <v>168</v>
      </c>
      <c r="E87" s="233">
        <v>45149.0</v>
      </c>
      <c r="F87" s="238">
        <v>0.9583333333333334</v>
      </c>
      <c r="G87" s="237">
        <v>0.375</v>
      </c>
      <c r="H87" s="235">
        <v>10.0</v>
      </c>
      <c r="I87" s="235">
        <v>2.0</v>
      </c>
      <c r="J87" s="235">
        <v>1.0</v>
      </c>
      <c r="K87" s="235">
        <v>7.0</v>
      </c>
      <c r="L87" s="152" t="s">
        <v>411</v>
      </c>
    </row>
    <row r="88">
      <c r="A88" s="233">
        <v>45149.0</v>
      </c>
      <c r="B88" s="152" t="s">
        <v>30</v>
      </c>
      <c r="C88" s="153" t="s">
        <v>1</v>
      </c>
      <c r="D88" s="234" t="s">
        <v>168</v>
      </c>
      <c r="E88" s="233">
        <v>45149.0</v>
      </c>
      <c r="F88" s="237">
        <v>0.9375</v>
      </c>
      <c r="G88" s="237">
        <v>0.20833333333333334</v>
      </c>
      <c r="H88" s="235">
        <v>6.5</v>
      </c>
      <c r="I88" s="236">
        <v>0.0</v>
      </c>
      <c r="J88" s="236">
        <v>0.0</v>
      </c>
      <c r="K88" s="235">
        <v>6.5</v>
      </c>
      <c r="L88" s="152"/>
    </row>
    <row r="89">
      <c r="A89" s="233">
        <v>45149.0</v>
      </c>
      <c r="B89" s="152" t="s">
        <v>18</v>
      </c>
      <c r="C89" s="153" t="s">
        <v>1</v>
      </c>
      <c r="D89" s="234" t="s">
        <v>168</v>
      </c>
      <c r="E89" s="233">
        <v>45149.0</v>
      </c>
      <c r="F89" s="237">
        <v>0.9375</v>
      </c>
      <c r="G89" s="237">
        <v>0.20833333333333334</v>
      </c>
      <c r="H89" s="235">
        <v>6.5</v>
      </c>
      <c r="I89" s="236">
        <v>0.0</v>
      </c>
      <c r="J89" s="236">
        <v>0.0</v>
      </c>
      <c r="K89" s="235">
        <v>6.5</v>
      </c>
      <c r="L89" s="152"/>
    </row>
    <row r="90">
      <c r="A90" s="233">
        <v>45149.0</v>
      </c>
      <c r="B90" s="152" t="s">
        <v>52</v>
      </c>
      <c r="C90" s="152" t="s">
        <v>23</v>
      </c>
      <c r="D90" s="234" t="s">
        <v>170</v>
      </c>
      <c r="E90" s="233">
        <v>45150.0</v>
      </c>
      <c r="F90" s="235">
        <v>0.0</v>
      </c>
      <c r="G90" s="235">
        <v>0.0</v>
      </c>
      <c r="H90" s="235">
        <v>0.0</v>
      </c>
      <c r="I90" s="235">
        <v>0.0</v>
      </c>
      <c r="J90" s="235">
        <v>0.0</v>
      </c>
      <c r="K90" s="235">
        <v>0.0</v>
      </c>
      <c r="L90" s="152" t="s">
        <v>25</v>
      </c>
    </row>
    <row r="91">
      <c r="A91" s="233">
        <v>45149.0</v>
      </c>
      <c r="B91" s="152" t="s">
        <v>54</v>
      </c>
      <c r="C91" s="152" t="s">
        <v>23</v>
      </c>
      <c r="D91" s="234" t="s">
        <v>170</v>
      </c>
      <c r="E91" s="233">
        <v>45150.0</v>
      </c>
      <c r="F91" s="238">
        <v>0.020833333333333332</v>
      </c>
      <c r="G91" s="237">
        <v>0.16666666666666666</v>
      </c>
      <c r="H91" s="68">
        <v>3.5</v>
      </c>
      <c r="I91" s="68">
        <v>0.0</v>
      </c>
      <c r="J91" s="68">
        <v>0.0</v>
      </c>
      <c r="K91" s="68">
        <v>3.5</v>
      </c>
      <c r="L91" s="152"/>
    </row>
    <row r="92">
      <c r="A92" s="233">
        <v>45149.0</v>
      </c>
      <c r="B92" s="152" t="s">
        <v>54</v>
      </c>
      <c r="C92" s="152" t="s">
        <v>49</v>
      </c>
      <c r="D92" s="234" t="s">
        <v>170</v>
      </c>
      <c r="E92" s="233">
        <v>45150.0</v>
      </c>
      <c r="F92" s="238">
        <v>0.16666666666666666</v>
      </c>
      <c r="G92" s="237">
        <v>0.3333333333333333</v>
      </c>
      <c r="H92" s="235">
        <v>4.0</v>
      </c>
      <c r="I92" s="236">
        <v>0.0</v>
      </c>
      <c r="J92" s="235">
        <v>2.0</v>
      </c>
      <c r="K92" s="235">
        <v>2.0</v>
      </c>
      <c r="L92" s="152"/>
    </row>
    <row r="93">
      <c r="A93" s="233">
        <v>45149.0</v>
      </c>
      <c r="B93" s="152" t="s">
        <v>54</v>
      </c>
      <c r="C93" s="152" t="s">
        <v>145</v>
      </c>
      <c r="D93" s="234" t="s">
        <v>170</v>
      </c>
      <c r="E93" s="233">
        <v>45150.0</v>
      </c>
      <c r="F93" s="237">
        <v>0.3333333333333333</v>
      </c>
      <c r="G93" s="237">
        <v>0.4166666666666667</v>
      </c>
      <c r="H93" s="235">
        <v>2.0</v>
      </c>
      <c r="I93" s="235">
        <v>0.0</v>
      </c>
      <c r="J93" s="235">
        <v>2.0</v>
      </c>
      <c r="K93" s="235">
        <v>0.0</v>
      </c>
    </row>
    <row r="94">
      <c r="A94" s="233">
        <v>45149.0</v>
      </c>
      <c r="B94" s="153" t="s">
        <v>123</v>
      </c>
      <c r="C94" s="153" t="s">
        <v>23</v>
      </c>
      <c r="D94" s="234" t="s">
        <v>170</v>
      </c>
      <c r="E94" s="233">
        <v>45150.0</v>
      </c>
      <c r="F94" s="237">
        <v>0.16666666666666666</v>
      </c>
      <c r="G94" s="238">
        <v>0.4583333333333333</v>
      </c>
      <c r="H94" s="235">
        <v>7.0</v>
      </c>
      <c r="I94" s="236">
        <v>0.0</v>
      </c>
      <c r="J94" s="236">
        <v>5.0</v>
      </c>
      <c r="K94" s="235">
        <v>2.0</v>
      </c>
    </row>
    <row r="95">
      <c r="A95" s="233">
        <v>45149.0</v>
      </c>
      <c r="B95" s="153" t="s">
        <v>45</v>
      </c>
      <c r="C95" s="153" t="s">
        <v>1</v>
      </c>
      <c r="D95" s="234" t="s">
        <v>170</v>
      </c>
      <c r="E95" s="233">
        <v>45150.0</v>
      </c>
      <c r="F95" s="238">
        <v>0.20833333333333334</v>
      </c>
      <c r="G95" s="237">
        <v>0.5625</v>
      </c>
      <c r="H95" s="235">
        <v>8.5</v>
      </c>
      <c r="I95" s="235">
        <v>0.5</v>
      </c>
      <c r="J95" s="235">
        <v>7.0</v>
      </c>
      <c r="K95" s="236">
        <v>1.0</v>
      </c>
      <c r="L95" s="68" t="s">
        <v>192</v>
      </c>
    </row>
    <row r="96">
      <c r="A96" s="233">
        <v>45149.0</v>
      </c>
      <c r="B96" s="152" t="s">
        <v>32</v>
      </c>
      <c r="C96" s="153" t="s">
        <v>1</v>
      </c>
      <c r="D96" s="234" t="s">
        <v>170</v>
      </c>
      <c r="E96" s="233">
        <v>45150.0</v>
      </c>
      <c r="F96" s="238">
        <v>0.20833333333333334</v>
      </c>
      <c r="G96" s="237">
        <v>0.5625</v>
      </c>
      <c r="H96" s="235">
        <v>8.5</v>
      </c>
      <c r="I96" s="235">
        <v>0.5</v>
      </c>
      <c r="J96" s="235">
        <v>7.0</v>
      </c>
      <c r="K96" s="236">
        <v>1.0</v>
      </c>
      <c r="L96" s="68" t="s">
        <v>192</v>
      </c>
    </row>
    <row r="97">
      <c r="A97" s="233">
        <v>45149.0</v>
      </c>
      <c r="B97" s="153" t="s">
        <v>69</v>
      </c>
      <c r="C97" s="153" t="s">
        <v>51</v>
      </c>
      <c r="D97" s="234" t="s">
        <v>170</v>
      </c>
      <c r="E97" s="233">
        <v>45150.0</v>
      </c>
      <c r="F97" s="235">
        <v>0.0</v>
      </c>
      <c r="G97" s="235">
        <v>0.0</v>
      </c>
      <c r="H97" s="235">
        <v>0.0</v>
      </c>
      <c r="I97" s="235">
        <v>0.0</v>
      </c>
      <c r="J97" s="235">
        <v>0.0</v>
      </c>
      <c r="K97" s="235">
        <v>0.0</v>
      </c>
      <c r="L97" s="68" t="s">
        <v>166</v>
      </c>
    </row>
    <row r="98">
      <c r="A98" s="233">
        <v>45149.0</v>
      </c>
      <c r="B98" s="155" t="s">
        <v>190</v>
      </c>
      <c r="C98" s="153" t="s">
        <v>51</v>
      </c>
      <c r="D98" s="234" t="s">
        <v>170</v>
      </c>
      <c r="E98" s="233">
        <v>45150.0</v>
      </c>
      <c r="F98" s="238">
        <v>0.20833333333333334</v>
      </c>
      <c r="G98" s="238">
        <v>0.5208333333333334</v>
      </c>
      <c r="H98" s="236">
        <v>7.5</v>
      </c>
      <c r="I98" s="236">
        <v>0.0</v>
      </c>
      <c r="J98" s="236">
        <v>6.5</v>
      </c>
      <c r="K98" s="236">
        <v>1.0</v>
      </c>
    </row>
    <row r="99">
      <c r="A99" s="233">
        <v>45149.0</v>
      </c>
      <c r="B99" s="155" t="s">
        <v>82</v>
      </c>
      <c r="C99" s="152" t="s">
        <v>35</v>
      </c>
      <c r="D99" s="234" t="s">
        <v>170</v>
      </c>
      <c r="E99" s="233">
        <v>45150.0</v>
      </c>
      <c r="F99" s="237">
        <v>0.16666666666666666</v>
      </c>
      <c r="G99" s="238">
        <v>0.4583333333333333</v>
      </c>
      <c r="H99" s="235">
        <v>7.0</v>
      </c>
      <c r="I99" s="236">
        <v>0.0</v>
      </c>
      <c r="J99" s="236">
        <v>5.0</v>
      </c>
      <c r="K99" s="235">
        <v>2.0</v>
      </c>
    </row>
    <row r="100">
      <c r="A100" s="233">
        <v>45149.0</v>
      </c>
      <c r="B100" s="153" t="s">
        <v>103</v>
      </c>
      <c r="C100" s="153" t="s">
        <v>31</v>
      </c>
      <c r="D100" s="234" t="s">
        <v>170</v>
      </c>
      <c r="E100" s="233">
        <v>45150.0</v>
      </c>
      <c r="F100" s="237">
        <v>0.22916666666666666</v>
      </c>
      <c r="G100" s="237">
        <v>0.5625</v>
      </c>
      <c r="H100" s="235">
        <v>8.0</v>
      </c>
      <c r="I100" s="235">
        <v>0.0</v>
      </c>
      <c r="J100" s="235">
        <v>7.5</v>
      </c>
      <c r="K100" s="235">
        <v>0.5</v>
      </c>
    </row>
    <row r="101">
      <c r="A101" s="233">
        <v>45149.0</v>
      </c>
      <c r="B101" s="153" t="s">
        <v>97</v>
      </c>
      <c r="C101" s="153" t="s">
        <v>31</v>
      </c>
      <c r="D101" s="234" t="s">
        <v>170</v>
      </c>
      <c r="E101" s="233">
        <v>45150.0</v>
      </c>
      <c r="F101" s="237">
        <v>0.25</v>
      </c>
      <c r="G101" s="237">
        <v>0.5833333333333334</v>
      </c>
      <c r="H101" s="235">
        <v>8.0</v>
      </c>
      <c r="I101" s="235">
        <v>0.0</v>
      </c>
      <c r="J101" s="235">
        <v>8.0</v>
      </c>
      <c r="K101" s="235">
        <v>0.0</v>
      </c>
    </row>
    <row r="102">
      <c r="A102" s="233">
        <v>45150.0</v>
      </c>
      <c r="B102" s="153" t="s">
        <v>88</v>
      </c>
      <c r="C102" s="153" t="s">
        <v>31</v>
      </c>
      <c r="D102" s="234" t="s">
        <v>170</v>
      </c>
      <c r="E102" s="233">
        <v>45150.0</v>
      </c>
      <c r="F102" s="238">
        <v>0.9166666666666666</v>
      </c>
      <c r="G102" s="237">
        <v>0.25</v>
      </c>
      <c r="H102" s="235">
        <v>8.0</v>
      </c>
      <c r="I102" s="236">
        <v>0.0</v>
      </c>
      <c r="J102" s="236">
        <v>0.0</v>
      </c>
      <c r="K102" s="235">
        <v>8.0</v>
      </c>
    </row>
    <row r="103">
      <c r="A103" s="233">
        <v>45150.0</v>
      </c>
      <c r="B103" s="152" t="s">
        <v>335</v>
      </c>
      <c r="C103" s="152" t="s">
        <v>51</v>
      </c>
      <c r="D103" s="234" t="s">
        <v>170</v>
      </c>
      <c r="E103" s="233">
        <v>45150.0</v>
      </c>
      <c r="F103" s="238">
        <v>0.9583333333333334</v>
      </c>
      <c r="G103" s="237">
        <v>0.20833333333333334</v>
      </c>
      <c r="H103" s="235">
        <v>6.0</v>
      </c>
      <c r="I103" s="236">
        <v>0.0</v>
      </c>
      <c r="J103" s="236">
        <v>0.0</v>
      </c>
      <c r="K103" s="235">
        <v>6.0</v>
      </c>
      <c r="L103" s="152"/>
    </row>
    <row r="104">
      <c r="A104" s="233">
        <v>45150.0</v>
      </c>
      <c r="B104" s="152" t="s">
        <v>55</v>
      </c>
      <c r="C104" s="152" t="s">
        <v>145</v>
      </c>
      <c r="D104" s="234" t="s">
        <v>170</v>
      </c>
      <c r="E104" s="233">
        <v>45150.0</v>
      </c>
      <c r="F104" s="235">
        <v>0.0</v>
      </c>
      <c r="G104" s="235">
        <v>0.0</v>
      </c>
      <c r="H104" s="235">
        <v>0.0</v>
      </c>
      <c r="I104" s="235">
        <v>0.0</v>
      </c>
      <c r="J104" s="235">
        <v>0.0</v>
      </c>
      <c r="K104" s="235">
        <v>0.0</v>
      </c>
      <c r="L104" s="152" t="s">
        <v>25</v>
      </c>
    </row>
    <row r="105">
      <c r="A105" s="233">
        <v>45150.0</v>
      </c>
      <c r="B105" s="152" t="s">
        <v>54</v>
      </c>
      <c r="C105" s="152" t="s">
        <v>145</v>
      </c>
      <c r="D105" s="234" t="s">
        <v>170</v>
      </c>
      <c r="E105" s="233">
        <v>45150.0</v>
      </c>
      <c r="F105" s="238">
        <v>0.9583333333333334</v>
      </c>
      <c r="G105" s="237">
        <v>0.4166666666666667</v>
      </c>
      <c r="H105" s="235">
        <v>11.0</v>
      </c>
      <c r="I105" s="235">
        <v>3.0</v>
      </c>
      <c r="J105" s="235">
        <v>1.0</v>
      </c>
      <c r="K105" s="235">
        <v>7.0</v>
      </c>
      <c r="L105" s="152" t="s">
        <v>259</v>
      </c>
    </row>
    <row r="106">
      <c r="A106" s="233">
        <v>45150.0</v>
      </c>
      <c r="B106" s="153" t="s">
        <v>139</v>
      </c>
      <c r="C106" s="153" t="s">
        <v>35</v>
      </c>
      <c r="D106" s="234" t="s">
        <v>170</v>
      </c>
      <c r="E106" s="233">
        <v>45150.0</v>
      </c>
      <c r="F106" s="235">
        <v>0.0</v>
      </c>
      <c r="G106" s="235">
        <v>0.0</v>
      </c>
      <c r="H106" s="235">
        <v>0.0</v>
      </c>
      <c r="I106" s="235">
        <v>0.0</v>
      </c>
      <c r="J106" s="235">
        <v>0.0</v>
      </c>
      <c r="K106" s="235">
        <v>0.0</v>
      </c>
      <c r="L106" s="152" t="s">
        <v>25</v>
      </c>
    </row>
    <row r="107">
      <c r="A107" s="233">
        <v>45150.0</v>
      </c>
      <c r="B107" s="152" t="s">
        <v>30</v>
      </c>
      <c r="C107" s="153" t="s">
        <v>1</v>
      </c>
      <c r="D107" s="234" t="s">
        <v>170</v>
      </c>
      <c r="E107" s="233">
        <v>45150.0</v>
      </c>
      <c r="F107" s="235">
        <v>0.0</v>
      </c>
      <c r="G107" s="235">
        <v>0.0</v>
      </c>
      <c r="H107" s="235">
        <v>0.0</v>
      </c>
      <c r="I107" s="235">
        <v>0.0</v>
      </c>
      <c r="J107" s="235">
        <v>0.0</v>
      </c>
      <c r="K107" s="235">
        <v>0.0</v>
      </c>
      <c r="L107" s="152" t="s">
        <v>166</v>
      </c>
    </row>
    <row r="108">
      <c r="A108" s="233">
        <v>45150.0</v>
      </c>
      <c r="B108" s="152" t="s">
        <v>18</v>
      </c>
      <c r="C108" s="153" t="s">
        <v>1</v>
      </c>
      <c r="D108" s="234" t="s">
        <v>170</v>
      </c>
      <c r="E108" s="233">
        <v>45150.0</v>
      </c>
      <c r="F108" s="237">
        <v>0.9375</v>
      </c>
      <c r="G108" s="237">
        <v>0.20833333333333334</v>
      </c>
      <c r="H108" s="235">
        <v>6.5</v>
      </c>
      <c r="I108" s="236">
        <v>0.0</v>
      </c>
      <c r="J108" s="236">
        <v>0.0</v>
      </c>
      <c r="K108" s="235">
        <v>6.5</v>
      </c>
      <c r="L108" s="153"/>
    </row>
    <row r="109">
      <c r="A109" s="233">
        <v>45150.0</v>
      </c>
      <c r="B109" s="152" t="s">
        <v>50</v>
      </c>
      <c r="C109" s="152" t="s">
        <v>1</v>
      </c>
      <c r="D109" s="234" t="s">
        <v>170</v>
      </c>
      <c r="E109" s="233">
        <v>45150.0</v>
      </c>
      <c r="F109" s="237">
        <v>0.9375</v>
      </c>
      <c r="G109" s="237">
        <v>0.20833333333333334</v>
      </c>
      <c r="H109" s="235">
        <v>6.5</v>
      </c>
      <c r="I109" s="236">
        <v>0.0</v>
      </c>
      <c r="J109" s="236">
        <v>0.0</v>
      </c>
      <c r="K109" s="235">
        <v>6.5</v>
      </c>
    </row>
    <row r="110">
      <c r="A110" s="233">
        <v>45150.0</v>
      </c>
      <c r="B110" s="152" t="s">
        <v>82</v>
      </c>
      <c r="C110" s="152" t="s">
        <v>35</v>
      </c>
      <c r="D110" s="234" t="s">
        <v>170</v>
      </c>
      <c r="E110" s="233">
        <v>45150.0</v>
      </c>
      <c r="F110" s="238">
        <v>0.9583333333333334</v>
      </c>
      <c r="G110" s="237">
        <v>0.4583333333333333</v>
      </c>
      <c r="H110" s="235">
        <v>12.0</v>
      </c>
      <c r="I110" s="235">
        <v>4.0</v>
      </c>
      <c r="J110" s="235">
        <v>1.0</v>
      </c>
      <c r="K110" s="235">
        <v>7.0</v>
      </c>
      <c r="L110" s="152" t="s">
        <v>261</v>
      </c>
    </row>
    <row r="111">
      <c r="A111" s="233">
        <v>45150.0</v>
      </c>
      <c r="B111" s="152" t="s">
        <v>52</v>
      </c>
      <c r="C111" s="152" t="s">
        <v>23</v>
      </c>
      <c r="D111" s="234" t="s">
        <v>172</v>
      </c>
      <c r="E111" s="233">
        <v>45151.0</v>
      </c>
      <c r="F111" s="238">
        <v>0.020833333333333332</v>
      </c>
      <c r="G111" s="237">
        <v>0.16666666666666666</v>
      </c>
      <c r="H111" s="68">
        <v>3.5</v>
      </c>
      <c r="I111" s="68">
        <v>0.0</v>
      </c>
      <c r="J111" s="68">
        <v>0.0</v>
      </c>
      <c r="K111" s="68">
        <v>3.5</v>
      </c>
      <c r="L111" s="152"/>
    </row>
    <row r="112">
      <c r="A112" s="233">
        <v>45150.0</v>
      </c>
      <c r="B112" s="152" t="s">
        <v>52</v>
      </c>
      <c r="C112" s="152" t="s">
        <v>49</v>
      </c>
      <c r="D112" s="234" t="s">
        <v>172</v>
      </c>
      <c r="E112" s="233">
        <v>45151.0</v>
      </c>
      <c r="F112" s="238">
        <v>0.16666666666666666</v>
      </c>
      <c r="G112" s="237">
        <v>0.375</v>
      </c>
      <c r="H112" s="235">
        <v>5.0</v>
      </c>
      <c r="I112" s="236">
        <v>0.0</v>
      </c>
      <c r="J112" s="235">
        <v>3.0</v>
      </c>
      <c r="K112" s="235">
        <v>2.0</v>
      </c>
      <c r="L112" s="68" t="s">
        <v>192</v>
      </c>
    </row>
    <row r="113">
      <c r="A113" s="233">
        <v>45150.0</v>
      </c>
      <c r="B113" s="153" t="s">
        <v>123</v>
      </c>
      <c r="C113" s="153" t="s">
        <v>23</v>
      </c>
      <c r="D113" s="234" t="s">
        <v>172</v>
      </c>
      <c r="E113" s="233">
        <v>45151.0</v>
      </c>
      <c r="F113" s="237">
        <v>0.16666666666666666</v>
      </c>
      <c r="G113" s="238">
        <v>0.4583333333333333</v>
      </c>
      <c r="H113" s="235">
        <v>7.0</v>
      </c>
      <c r="I113" s="236">
        <v>0.0</v>
      </c>
      <c r="J113" s="236">
        <v>5.0</v>
      </c>
      <c r="K113" s="235">
        <v>2.0</v>
      </c>
    </row>
    <row r="114">
      <c r="A114" s="233">
        <v>45150.0</v>
      </c>
      <c r="B114" s="153" t="s">
        <v>45</v>
      </c>
      <c r="C114" s="153" t="s">
        <v>1</v>
      </c>
      <c r="D114" s="234" t="s">
        <v>172</v>
      </c>
      <c r="E114" s="233">
        <v>45151.0</v>
      </c>
      <c r="F114" s="238">
        <v>0.20833333333333334</v>
      </c>
      <c r="G114" s="237">
        <v>0.5625</v>
      </c>
      <c r="H114" s="235">
        <v>8.5</v>
      </c>
      <c r="I114" s="235">
        <v>0.5</v>
      </c>
      <c r="J114" s="235">
        <v>7.0</v>
      </c>
      <c r="K114" s="236">
        <v>1.0</v>
      </c>
      <c r="L114" s="68" t="s">
        <v>192</v>
      </c>
    </row>
    <row r="115">
      <c r="A115" s="233">
        <v>45150.0</v>
      </c>
      <c r="B115" s="152" t="s">
        <v>32</v>
      </c>
      <c r="C115" s="153" t="s">
        <v>1</v>
      </c>
      <c r="D115" s="234" t="s">
        <v>172</v>
      </c>
      <c r="E115" s="233">
        <v>45151.0</v>
      </c>
      <c r="F115" s="238">
        <v>0.20833333333333334</v>
      </c>
      <c r="G115" s="237">
        <v>0.5625</v>
      </c>
      <c r="H115" s="235">
        <v>8.5</v>
      </c>
      <c r="I115" s="235">
        <v>0.5</v>
      </c>
      <c r="J115" s="235">
        <v>7.0</v>
      </c>
      <c r="K115" s="236">
        <v>1.0</v>
      </c>
      <c r="L115" s="68" t="s">
        <v>192</v>
      </c>
    </row>
    <row r="116">
      <c r="A116" s="233">
        <v>45150.0</v>
      </c>
      <c r="B116" s="152" t="s">
        <v>50</v>
      </c>
      <c r="C116" s="153" t="s">
        <v>51</v>
      </c>
      <c r="D116" s="234" t="s">
        <v>172</v>
      </c>
      <c r="E116" s="233">
        <v>45151.0</v>
      </c>
      <c r="F116" s="238">
        <v>0.20833333333333334</v>
      </c>
      <c r="G116" s="238">
        <v>0.5</v>
      </c>
      <c r="H116" s="235">
        <v>7.0</v>
      </c>
      <c r="I116" s="235">
        <v>0.0</v>
      </c>
      <c r="J116" s="235">
        <v>6.0</v>
      </c>
      <c r="K116" s="235">
        <v>1.0</v>
      </c>
      <c r="L116" s="68"/>
    </row>
    <row r="117">
      <c r="A117" s="233">
        <v>45150.0</v>
      </c>
      <c r="B117" s="153" t="s">
        <v>69</v>
      </c>
      <c r="C117" s="153" t="s">
        <v>51</v>
      </c>
      <c r="D117" s="234" t="s">
        <v>172</v>
      </c>
      <c r="E117" s="233">
        <v>45151.0</v>
      </c>
      <c r="F117" s="235">
        <v>0.0</v>
      </c>
      <c r="G117" s="235">
        <v>0.0</v>
      </c>
      <c r="H117" s="235">
        <v>0.0</v>
      </c>
      <c r="I117" s="235">
        <v>0.0</v>
      </c>
      <c r="J117" s="235">
        <v>0.0</v>
      </c>
      <c r="K117" s="235">
        <v>0.0</v>
      </c>
      <c r="L117" s="152" t="s">
        <v>166</v>
      </c>
    </row>
    <row r="118">
      <c r="A118" s="233">
        <v>45150.0</v>
      </c>
      <c r="B118" s="155" t="s">
        <v>190</v>
      </c>
      <c r="C118" s="153" t="s">
        <v>51</v>
      </c>
      <c r="D118" s="234" t="s">
        <v>172</v>
      </c>
      <c r="E118" s="233">
        <v>45151.0</v>
      </c>
      <c r="F118" s="238">
        <v>0.20833333333333334</v>
      </c>
      <c r="G118" s="238">
        <v>0.5208333333333334</v>
      </c>
      <c r="H118" s="236">
        <v>7.5</v>
      </c>
      <c r="I118" s="236">
        <v>0.0</v>
      </c>
      <c r="J118" s="236">
        <v>6.5</v>
      </c>
      <c r="K118" s="236">
        <v>1.0</v>
      </c>
    </row>
    <row r="119">
      <c r="A119" s="233">
        <v>45150.0</v>
      </c>
      <c r="B119" s="153" t="s">
        <v>103</v>
      </c>
      <c r="C119" s="153" t="s">
        <v>31</v>
      </c>
      <c r="D119" s="234" t="s">
        <v>172</v>
      </c>
      <c r="E119" s="233">
        <v>45151.0</v>
      </c>
      <c r="F119" s="237">
        <v>0.22916666666666666</v>
      </c>
      <c r="G119" s="237">
        <v>0.5625</v>
      </c>
      <c r="H119" s="235">
        <v>8.0</v>
      </c>
      <c r="I119" s="235">
        <v>0.0</v>
      </c>
      <c r="J119" s="235">
        <v>7.5</v>
      </c>
      <c r="K119" s="235">
        <v>0.5</v>
      </c>
    </row>
    <row r="120">
      <c r="A120" s="233">
        <v>45150.0</v>
      </c>
      <c r="B120" s="153" t="s">
        <v>97</v>
      </c>
      <c r="C120" s="153" t="s">
        <v>31</v>
      </c>
      <c r="D120" s="234" t="s">
        <v>172</v>
      </c>
      <c r="E120" s="233">
        <v>45151.0</v>
      </c>
      <c r="F120" s="237">
        <v>0.25</v>
      </c>
      <c r="G120" s="237">
        <v>0.5833333333333334</v>
      </c>
      <c r="H120" s="235">
        <v>8.0</v>
      </c>
      <c r="I120" s="235">
        <v>0.0</v>
      </c>
      <c r="J120" s="235">
        <v>8.0</v>
      </c>
      <c r="K120" s="235">
        <v>0.0</v>
      </c>
      <c r="L120" s="152"/>
    </row>
    <row r="121">
      <c r="A121" s="233">
        <v>45151.0</v>
      </c>
      <c r="B121" s="153" t="s">
        <v>88</v>
      </c>
      <c r="C121" s="153" t="s">
        <v>31</v>
      </c>
      <c r="D121" s="234" t="s">
        <v>172</v>
      </c>
      <c r="E121" s="233">
        <v>45151.0</v>
      </c>
      <c r="F121" s="238">
        <v>0.9166666666666666</v>
      </c>
      <c r="G121" s="237">
        <v>0.20833333333333334</v>
      </c>
      <c r="H121" s="235">
        <v>7.0</v>
      </c>
      <c r="I121" s="235">
        <v>0.0</v>
      </c>
      <c r="J121" s="235">
        <v>0.0</v>
      </c>
      <c r="K121" s="235">
        <v>7.0</v>
      </c>
    </row>
    <row r="122">
      <c r="A122" s="233">
        <v>45151.0</v>
      </c>
      <c r="B122" s="153" t="s">
        <v>335</v>
      </c>
      <c r="C122" s="153" t="s">
        <v>51</v>
      </c>
      <c r="D122" s="234" t="s">
        <v>172</v>
      </c>
      <c r="E122" s="233">
        <v>45151.0</v>
      </c>
      <c r="F122" s="238">
        <v>0.9583333333333334</v>
      </c>
      <c r="G122" s="237">
        <v>0.0</v>
      </c>
      <c r="H122" s="235">
        <v>13.0</v>
      </c>
      <c r="I122" s="235">
        <v>5.0</v>
      </c>
      <c r="J122" s="235">
        <v>1.0</v>
      </c>
      <c r="K122" s="235">
        <v>7.0</v>
      </c>
      <c r="L122" s="152" t="s">
        <v>407</v>
      </c>
    </row>
    <row r="123">
      <c r="A123" s="233">
        <v>45151.0</v>
      </c>
      <c r="B123" s="152" t="s">
        <v>55</v>
      </c>
      <c r="C123" s="152" t="s">
        <v>145</v>
      </c>
      <c r="D123" s="234" t="s">
        <v>172</v>
      </c>
      <c r="E123" s="233">
        <v>45151.0</v>
      </c>
      <c r="F123" s="238">
        <v>0.9583333333333334</v>
      </c>
      <c r="G123" s="237">
        <v>0.4166666666666667</v>
      </c>
      <c r="H123" s="235">
        <v>11.0</v>
      </c>
      <c r="I123" s="235">
        <v>3.0</v>
      </c>
      <c r="J123" s="235">
        <v>1.0</v>
      </c>
      <c r="K123" s="235">
        <v>7.0</v>
      </c>
      <c r="L123" s="152" t="s">
        <v>259</v>
      </c>
    </row>
    <row r="124">
      <c r="A124" s="233">
        <v>45151.0</v>
      </c>
      <c r="B124" s="153" t="s">
        <v>139</v>
      </c>
      <c r="C124" s="153" t="s">
        <v>35</v>
      </c>
      <c r="D124" s="234" t="s">
        <v>172</v>
      </c>
      <c r="E124" s="233">
        <v>45151.0</v>
      </c>
      <c r="F124" s="235">
        <v>0.0</v>
      </c>
      <c r="G124" s="235">
        <v>0.0</v>
      </c>
      <c r="H124" s="235">
        <v>0.0</v>
      </c>
      <c r="I124" s="235">
        <v>0.0</v>
      </c>
      <c r="J124" s="235">
        <v>0.0</v>
      </c>
      <c r="K124" s="235">
        <v>0.0</v>
      </c>
      <c r="L124" s="152" t="s">
        <v>166</v>
      </c>
    </row>
    <row r="125">
      <c r="A125" s="233">
        <v>45151.0</v>
      </c>
      <c r="B125" s="152" t="s">
        <v>50</v>
      </c>
      <c r="C125" s="152" t="s">
        <v>35</v>
      </c>
      <c r="D125" s="234" t="s">
        <v>172</v>
      </c>
      <c r="E125" s="233">
        <v>45151.0</v>
      </c>
      <c r="F125" s="238">
        <v>0.9583333333333334</v>
      </c>
      <c r="G125" s="237">
        <v>0.4583333333333333</v>
      </c>
      <c r="H125" s="235">
        <v>12.0</v>
      </c>
      <c r="I125" s="235">
        <v>4.0</v>
      </c>
      <c r="J125" s="235">
        <v>1.0</v>
      </c>
      <c r="K125" s="235">
        <v>7.0</v>
      </c>
      <c r="L125" s="152" t="s">
        <v>261</v>
      </c>
    </row>
    <row r="126">
      <c r="A126" s="233">
        <v>45151.0</v>
      </c>
      <c r="B126" s="152" t="s">
        <v>18</v>
      </c>
      <c r="C126" s="152" t="s">
        <v>1</v>
      </c>
      <c r="D126" s="234" t="s">
        <v>174</v>
      </c>
      <c r="E126" s="233">
        <v>45151.0</v>
      </c>
      <c r="F126" s="237">
        <v>0.0</v>
      </c>
      <c r="G126" s="238">
        <v>0.20833333333333334</v>
      </c>
      <c r="H126" s="68">
        <v>5.0</v>
      </c>
      <c r="I126" s="68">
        <v>0.0</v>
      </c>
      <c r="J126" s="68">
        <v>0.0</v>
      </c>
      <c r="K126" s="68">
        <v>5.0</v>
      </c>
    </row>
    <row r="127">
      <c r="A127" s="233">
        <v>45151.0</v>
      </c>
      <c r="B127" s="152" t="s">
        <v>30</v>
      </c>
      <c r="C127" s="153" t="s">
        <v>1</v>
      </c>
      <c r="D127" s="234" t="s">
        <v>174</v>
      </c>
      <c r="E127" s="233">
        <v>45152.0</v>
      </c>
      <c r="F127" s="237">
        <v>0.0</v>
      </c>
      <c r="G127" s="238">
        <v>0.20833333333333334</v>
      </c>
      <c r="H127" s="68">
        <v>5.0</v>
      </c>
      <c r="I127" s="68">
        <v>0.0</v>
      </c>
      <c r="J127" s="68">
        <v>0.0</v>
      </c>
      <c r="K127" s="68">
        <v>5.0</v>
      </c>
    </row>
    <row r="128">
      <c r="A128" s="233">
        <v>45151.0</v>
      </c>
      <c r="B128" s="152" t="s">
        <v>52</v>
      </c>
      <c r="C128" s="152" t="s">
        <v>23</v>
      </c>
      <c r="D128" s="234" t="s">
        <v>174</v>
      </c>
      <c r="E128" s="233">
        <v>45152.0</v>
      </c>
      <c r="F128" s="238">
        <v>0.020833333333333332</v>
      </c>
      <c r="G128" s="237">
        <v>0.16666666666666666</v>
      </c>
      <c r="H128" s="68">
        <v>3.5</v>
      </c>
      <c r="I128" s="68">
        <v>0.0</v>
      </c>
      <c r="J128" s="68">
        <v>0.0</v>
      </c>
      <c r="K128" s="68">
        <v>3.5</v>
      </c>
      <c r="L128" s="153"/>
    </row>
    <row r="129">
      <c r="A129" s="233">
        <v>45151.0</v>
      </c>
      <c r="B129" s="152" t="s">
        <v>52</v>
      </c>
      <c r="C129" s="152" t="s">
        <v>49</v>
      </c>
      <c r="D129" s="234" t="s">
        <v>174</v>
      </c>
      <c r="E129" s="233">
        <v>45152.0</v>
      </c>
      <c r="F129" s="238">
        <v>0.16666666666666666</v>
      </c>
      <c r="G129" s="237">
        <v>0.3333333333333333</v>
      </c>
      <c r="H129" s="235">
        <v>4.0</v>
      </c>
      <c r="I129" s="236">
        <v>0.0</v>
      </c>
      <c r="J129" s="235">
        <v>2.0</v>
      </c>
      <c r="K129" s="235">
        <v>2.0</v>
      </c>
    </row>
    <row r="130">
      <c r="A130" s="233">
        <v>45151.0</v>
      </c>
      <c r="B130" s="153" t="s">
        <v>123</v>
      </c>
      <c r="C130" s="153" t="s">
        <v>23</v>
      </c>
      <c r="D130" s="234" t="s">
        <v>174</v>
      </c>
      <c r="E130" s="233">
        <v>45152.0</v>
      </c>
      <c r="F130" s="237">
        <v>0.16666666666666666</v>
      </c>
      <c r="G130" s="238">
        <v>0.4583333333333333</v>
      </c>
      <c r="H130" s="235">
        <v>7.0</v>
      </c>
      <c r="I130" s="236">
        <v>0.0</v>
      </c>
      <c r="J130" s="236">
        <v>5.0</v>
      </c>
      <c r="K130" s="235">
        <v>2.0</v>
      </c>
    </row>
    <row r="131">
      <c r="A131" s="233">
        <v>45151.0</v>
      </c>
      <c r="B131" s="153" t="s">
        <v>45</v>
      </c>
      <c r="C131" s="153" t="s">
        <v>1</v>
      </c>
      <c r="D131" s="234" t="s">
        <v>174</v>
      </c>
      <c r="E131" s="233">
        <v>45152.0</v>
      </c>
      <c r="F131" s="238">
        <v>0.20833333333333334</v>
      </c>
      <c r="G131" s="238">
        <v>0.4791666666666667</v>
      </c>
      <c r="H131" s="236">
        <v>6.5</v>
      </c>
      <c r="I131" s="236">
        <v>0.0</v>
      </c>
      <c r="J131" s="236">
        <v>5.5</v>
      </c>
      <c r="K131" s="236">
        <v>1.0</v>
      </c>
      <c r="L131" s="153"/>
    </row>
    <row r="132">
      <c r="A132" s="233">
        <v>45151.0</v>
      </c>
      <c r="B132" s="152" t="s">
        <v>32</v>
      </c>
      <c r="C132" s="153" t="s">
        <v>1</v>
      </c>
      <c r="D132" s="234" t="s">
        <v>174</v>
      </c>
      <c r="E132" s="233">
        <v>45152.0</v>
      </c>
      <c r="F132" s="238">
        <v>0.20833333333333334</v>
      </c>
      <c r="G132" s="238">
        <v>0.4791666666666667</v>
      </c>
      <c r="H132" s="236">
        <v>6.5</v>
      </c>
      <c r="I132" s="236">
        <v>0.0</v>
      </c>
      <c r="J132" s="236">
        <v>5.5</v>
      </c>
      <c r="K132" s="236">
        <v>1.0</v>
      </c>
      <c r="L132" s="152"/>
    </row>
    <row r="133">
      <c r="A133" s="233">
        <v>45151.0</v>
      </c>
      <c r="B133" s="153" t="s">
        <v>69</v>
      </c>
      <c r="C133" s="153" t="s">
        <v>51</v>
      </c>
      <c r="D133" s="234" t="s">
        <v>174</v>
      </c>
      <c r="E133" s="233">
        <v>45152.0</v>
      </c>
      <c r="F133" s="235">
        <v>0.0</v>
      </c>
      <c r="G133" s="235">
        <v>0.0</v>
      </c>
      <c r="H133" s="235">
        <v>0.0</v>
      </c>
      <c r="I133" s="235">
        <v>0.0</v>
      </c>
      <c r="J133" s="235">
        <v>0.0</v>
      </c>
      <c r="K133" s="235">
        <v>0.0</v>
      </c>
      <c r="L133" s="152" t="s">
        <v>25</v>
      </c>
    </row>
    <row r="134" ht="16.5" customHeight="1">
      <c r="A134" s="233">
        <v>45151.0</v>
      </c>
      <c r="B134" s="155" t="s">
        <v>190</v>
      </c>
      <c r="C134" s="153" t="s">
        <v>51</v>
      </c>
      <c r="D134" s="234" t="s">
        <v>174</v>
      </c>
      <c r="E134" s="233">
        <v>45152.0</v>
      </c>
      <c r="F134" s="238">
        <v>0.20833333333333334</v>
      </c>
      <c r="G134" s="238">
        <v>0.5208333333333334</v>
      </c>
      <c r="H134" s="236">
        <v>7.5</v>
      </c>
      <c r="I134" s="236">
        <v>0.0</v>
      </c>
      <c r="J134" s="236">
        <v>6.5</v>
      </c>
      <c r="K134" s="236">
        <v>1.0</v>
      </c>
    </row>
    <row r="135" ht="16.5" customHeight="1">
      <c r="A135" s="233">
        <v>45151.0</v>
      </c>
      <c r="B135" s="155" t="s">
        <v>82</v>
      </c>
      <c r="C135" s="152" t="s">
        <v>31</v>
      </c>
      <c r="D135" s="234" t="s">
        <v>174</v>
      </c>
      <c r="E135" s="233">
        <v>45152.0</v>
      </c>
      <c r="F135" s="235">
        <v>0.0</v>
      </c>
      <c r="G135" s="235">
        <v>0.0</v>
      </c>
      <c r="H135" s="235">
        <v>0.0</v>
      </c>
      <c r="I135" s="235">
        <v>0.0</v>
      </c>
      <c r="J135" s="235">
        <v>0.0</v>
      </c>
      <c r="K135" s="235">
        <v>0.0</v>
      </c>
      <c r="L135" s="152" t="s">
        <v>25</v>
      </c>
    </row>
    <row r="136">
      <c r="A136" s="233">
        <v>45151.0</v>
      </c>
      <c r="B136" s="153" t="s">
        <v>103</v>
      </c>
      <c r="C136" s="153" t="s">
        <v>31</v>
      </c>
      <c r="D136" s="234" t="s">
        <v>174</v>
      </c>
      <c r="E136" s="233">
        <v>45152.0</v>
      </c>
      <c r="F136" s="237">
        <v>0.20833333333333334</v>
      </c>
      <c r="G136" s="237">
        <v>0.9791666666666666</v>
      </c>
      <c r="H136" s="68">
        <v>6.5</v>
      </c>
      <c r="I136" s="68">
        <v>0.0</v>
      </c>
      <c r="J136" s="68">
        <v>5.5</v>
      </c>
      <c r="K136" s="68">
        <v>1.0</v>
      </c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</row>
    <row r="137">
      <c r="A137" s="233">
        <v>45151.0</v>
      </c>
      <c r="B137" s="153" t="s">
        <v>97</v>
      </c>
      <c r="C137" s="153" t="s">
        <v>31</v>
      </c>
      <c r="D137" s="234" t="s">
        <v>174</v>
      </c>
      <c r="E137" s="233">
        <v>45152.0</v>
      </c>
      <c r="F137" s="235">
        <v>0.0</v>
      </c>
      <c r="G137" s="235">
        <v>0.0</v>
      </c>
      <c r="H137" s="235">
        <v>0.0</v>
      </c>
      <c r="I137" s="235">
        <v>0.0</v>
      </c>
      <c r="J137" s="235">
        <v>0.0</v>
      </c>
      <c r="K137" s="235">
        <v>0.0</v>
      </c>
      <c r="L137" s="152" t="s">
        <v>25</v>
      </c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</row>
    <row r="138">
      <c r="A138" s="233">
        <v>45151.0</v>
      </c>
      <c r="B138" s="152" t="s">
        <v>54</v>
      </c>
      <c r="C138" s="153" t="s">
        <v>31</v>
      </c>
      <c r="D138" s="234" t="s">
        <v>174</v>
      </c>
      <c r="E138" s="233">
        <v>45152.0</v>
      </c>
      <c r="F138" s="237">
        <v>0.20833333333333334</v>
      </c>
      <c r="G138" s="238">
        <v>0.5</v>
      </c>
      <c r="H138" s="68">
        <v>7.0</v>
      </c>
      <c r="I138" s="68">
        <v>0.0</v>
      </c>
      <c r="J138" s="68">
        <v>6.0</v>
      </c>
      <c r="K138" s="68">
        <v>1.0</v>
      </c>
      <c r="L138" s="152"/>
    </row>
    <row r="139">
      <c r="A139" s="233">
        <v>45152.0</v>
      </c>
      <c r="B139" s="153" t="s">
        <v>88</v>
      </c>
      <c r="C139" s="153" t="s">
        <v>31</v>
      </c>
      <c r="D139" s="234" t="s">
        <v>174</v>
      </c>
      <c r="E139" s="233">
        <v>45152.0</v>
      </c>
      <c r="F139" s="235">
        <v>0.0</v>
      </c>
      <c r="G139" s="235">
        <v>0.0</v>
      </c>
      <c r="H139" s="235">
        <v>0.0</v>
      </c>
      <c r="I139" s="235">
        <v>0.0</v>
      </c>
      <c r="J139" s="235">
        <v>0.0</v>
      </c>
      <c r="K139" s="235">
        <v>0.0</v>
      </c>
      <c r="L139" s="152" t="s">
        <v>25</v>
      </c>
    </row>
    <row r="140">
      <c r="A140" s="233">
        <v>45152.0</v>
      </c>
      <c r="B140" s="152" t="s">
        <v>54</v>
      </c>
      <c r="C140" s="153" t="s">
        <v>31</v>
      </c>
      <c r="D140" s="234" t="s">
        <v>174</v>
      </c>
      <c r="E140" s="233">
        <v>45152.0</v>
      </c>
      <c r="F140" s="238">
        <v>0.9166666666666666</v>
      </c>
      <c r="G140" s="237">
        <v>0.22916666666666666</v>
      </c>
      <c r="H140" s="235">
        <v>7.5</v>
      </c>
      <c r="I140" s="236">
        <v>0.0</v>
      </c>
      <c r="J140" s="236">
        <v>0.0</v>
      </c>
      <c r="K140" s="235">
        <v>7.5</v>
      </c>
      <c r="L140" s="152"/>
    </row>
    <row r="141">
      <c r="A141" s="233">
        <v>45152.0</v>
      </c>
      <c r="B141" s="153" t="s">
        <v>335</v>
      </c>
      <c r="C141" s="153" t="s">
        <v>51</v>
      </c>
      <c r="D141" s="234" t="s">
        <v>174</v>
      </c>
      <c r="E141" s="233">
        <v>45152.0</v>
      </c>
      <c r="F141" s="238">
        <v>0.9583333333333334</v>
      </c>
      <c r="G141" s="237">
        <v>0.20833333333333334</v>
      </c>
      <c r="H141" s="235">
        <v>6.0</v>
      </c>
      <c r="I141" s="236">
        <v>0.0</v>
      </c>
      <c r="J141" s="236">
        <v>0.0</v>
      </c>
      <c r="K141" s="235">
        <v>6.0</v>
      </c>
      <c r="L141" s="152"/>
    </row>
    <row r="142">
      <c r="A142" s="233">
        <v>45152.0</v>
      </c>
      <c r="B142" s="153" t="s">
        <v>139</v>
      </c>
      <c r="C142" s="153" t="s">
        <v>35</v>
      </c>
      <c r="D142" s="234" t="s">
        <v>174</v>
      </c>
      <c r="E142" s="233">
        <v>45152.0</v>
      </c>
      <c r="F142" s="238">
        <v>0.9583333333333334</v>
      </c>
      <c r="G142" s="237">
        <v>0.20833333333333334</v>
      </c>
      <c r="H142" s="235">
        <v>6.0</v>
      </c>
      <c r="I142" s="236">
        <v>0.0</v>
      </c>
      <c r="J142" s="236">
        <v>0.0</v>
      </c>
      <c r="K142" s="235">
        <v>6.0</v>
      </c>
      <c r="L142" s="155"/>
    </row>
    <row r="143">
      <c r="A143" s="233">
        <v>45152.0</v>
      </c>
      <c r="B143" s="152" t="s">
        <v>52</v>
      </c>
      <c r="C143" s="153" t="s">
        <v>1</v>
      </c>
      <c r="D143" s="234" t="s">
        <v>174</v>
      </c>
      <c r="E143" s="233">
        <v>45152.0</v>
      </c>
      <c r="F143" s="237">
        <v>0.9375</v>
      </c>
      <c r="G143" s="237">
        <v>0.20833333333333334</v>
      </c>
      <c r="H143" s="235">
        <v>6.5</v>
      </c>
      <c r="I143" s="236">
        <v>0.0</v>
      </c>
      <c r="J143" s="236">
        <v>0.0</v>
      </c>
      <c r="K143" s="235">
        <v>6.5</v>
      </c>
      <c r="L143" s="155"/>
    </row>
    <row r="144">
      <c r="A144" s="233">
        <v>45152.0</v>
      </c>
      <c r="B144" s="152" t="s">
        <v>32</v>
      </c>
      <c r="C144" s="153" t="s">
        <v>1</v>
      </c>
      <c r="D144" s="234" t="s">
        <v>174</v>
      </c>
      <c r="E144" s="233">
        <v>45152.0</v>
      </c>
      <c r="F144" s="235">
        <v>0.0</v>
      </c>
      <c r="G144" s="235">
        <v>0.0</v>
      </c>
      <c r="H144" s="235">
        <v>0.0</v>
      </c>
      <c r="I144" s="235">
        <v>0.0</v>
      </c>
      <c r="J144" s="235">
        <v>0.0</v>
      </c>
      <c r="K144" s="235">
        <v>0.0</v>
      </c>
      <c r="L144" s="152" t="s">
        <v>25</v>
      </c>
    </row>
    <row r="145">
      <c r="A145" s="233">
        <v>45152.0</v>
      </c>
      <c r="B145" s="152" t="s">
        <v>18</v>
      </c>
      <c r="C145" s="153" t="s">
        <v>1</v>
      </c>
      <c r="D145" s="234" t="s">
        <v>174</v>
      </c>
      <c r="E145" s="233">
        <v>45152.0</v>
      </c>
      <c r="F145" s="237">
        <v>0.9375</v>
      </c>
      <c r="G145" s="237">
        <v>0.20833333333333334</v>
      </c>
      <c r="H145" s="235">
        <v>6.5</v>
      </c>
      <c r="I145" s="236">
        <v>0.0</v>
      </c>
      <c r="J145" s="236">
        <v>0.0</v>
      </c>
      <c r="K145" s="235">
        <v>6.5</v>
      </c>
      <c r="L145" s="152"/>
    </row>
    <row r="146">
      <c r="A146" s="233">
        <v>45152.0</v>
      </c>
      <c r="B146" s="152" t="s">
        <v>50</v>
      </c>
      <c r="C146" s="153" t="s">
        <v>23</v>
      </c>
      <c r="D146" s="234" t="s">
        <v>175</v>
      </c>
      <c r="E146" s="233">
        <v>45153.0</v>
      </c>
      <c r="F146" s="238">
        <v>0.020833333333333332</v>
      </c>
      <c r="G146" s="238">
        <v>0.4583333333333333</v>
      </c>
      <c r="H146" s="68">
        <v>10.5</v>
      </c>
      <c r="I146" s="68">
        <v>2.5</v>
      </c>
      <c r="J146" s="68">
        <v>2.5</v>
      </c>
      <c r="K146" s="68">
        <v>5.5</v>
      </c>
      <c r="L146" s="152" t="s">
        <v>304</v>
      </c>
    </row>
    <row r="147">
      <c r="A147" s="233">
        <v>45152.0</v>
      </c>
      <c r="B147" s="153" t="s">
        <v>123</v>
      </c>
      <c r="C147" s="153" t="s">
        <v>23</v>
      </c>
      <c r="D147" s="234" t="s">
        <v>175</v>
      </c>
      <c r="E147" s="233">
        <v>45153.0</v>
      </c>
      <c r="F147" s="235">
        <v>0.0</v>
      </c>
      <c r="G147" s="235">
        <v>0.0</v>
      </c>
      <c r="H147" s="235">
        <v>0.0</v>
      </c>
      <c r="I147" s="235">
        <v>0.0</v>
      </c>
      <c r="J147" s="235">
        <v>0.0</v>
      </c>
      <c r="K147" s="235">
        <v>0.0</v>
      </c>
      <c r="L147" s="152" t="s">
        <v>25</v>
      </c>
    </row>
    <row r="148">
      <c r="A148" s="233">
        <v>45152.0</v>
      </c>
      <c r="B148" s="153" t="s">
        <v>45</v>
      </c>
      <c r="C148" s="153" t="s">
        <v>1</v>
      </c>
      <c r="D148" s="234" t="s">
        <v>175</v>
      </c>
      <c r="E148" s="233">
        <v>45153.0</v>
      </c>
      <c r="F148" s="238">
        <v>0.20833333333333334</v>
      </c>
      <c r="G148" s="238">
        <v>0.4791666666666667</v>
      </c>
      <c r="H148" s="236">
        <v>6.5</v>
      </c>
      <c r="I148" s="236">
        <v>0.0</v>
      </c>
      <c r="J148" s="236">
        <v>5.5</v>
      </c>
      <c r="K148" s="236">
        <v>1.0</v>
      </c>
      <c r="L148" s="152"/>
    </row>
    <row r="149">
      <c r="A149" s="233">
        <v>45152.0</v>
      </c>
      <c r="B149" s="152" t="s">
        <v>30</v>
      </c>
      <c r="C149" s="153" t="s">
        <v>1</v>
      </c>
      <c r="D149" s="234" t="s">
        <v>175</v>
      </c>
      <c r="E149" s="233">
        <v>45153.0</v>
      </c>
      <c r="F149" s="238">
        <v>0.20833333333333334</v>
      </c>
      <c r="G149" s="238">
        <v>0.4791666666666667</v>
      </c>
      <c r="H149" s="236">
        <v>6.5</v>
      </c>
      <c r="I149" s="236">
        <v>0.0</v>
      </c>
      <c r="J149" s="236">
        <v>5.5</v>
      </c>
      <c r="K149" s="236">
        <v>1.0</v>
      </c>
      <c r="L149" s="152"/>
    </row>
    <row r="150">
      <c r="A150" s="233">
        <v>45152.0</v>
      </c>
      <c r="B150" s="152" t="s">
        <v>55</v>
      </c>
      <c r="C150" s="152" t="s">
        <v>145</v>
      </c>
      <c r="D150" s="234" t="s">
        <v>175</v>
      </c>
      <c r="E150" s="233">
        <v>45153.0</v>
      </c>
      <c r="F150" s="238">
        <v>0.16666666666666666</v>
      </c>
      <c r="G150" s="237">
        <v>0.2916666666666667</v>
      </c>
      <c r="H150" s="235">
        <v>3.0</v>
      </c>
      <c r="I150" s="235">
        <v>0.0</v>
      </c>
      <c r="J150" s="235">
        <v>1.0</v>
      </c>
      <c r="K150" s="235">
        <v>2.0</v>
      </c>
      <c r="L150" s="152"/>
    </row>
    <row r="151">
      <c r="A151" s="233">
        <v>45152.0</v>
      </c>
      <c r="B151" s="152" t="s">
        <v>55</v>
      </c>
      <c r="C151" s="152" t="s">
        <v>60</v>
      </c>
      <c r="D151" s="234" t="s">
        <v>175</v>
      </c>
      <c r="E151" s="233">
        <v>45153.0</v>
      </c>
      <c r="F151" s="237">
        <v>0.2916666666666667</v>
      </c>
      <c r="G151" s="237">
        <v>0.375</v>
      </c>
      <c r="H151" s="235">
        <v>2.0</v>
      </c>
      <c r="I151" s="235">
        <v>0.0</v>
      </c>
      <c r="J151" s="235">
        <v>2.0</v>
      </c>
      <c r="K151" s="235">
        <v>0.0</v>
      </c>
      <c r="L151" s="152" t="s">
        <v>1</v>
      </c>
    </row>
    <row r="152">
      <c r="A152" s="233">
        <v>45152.0</v>
      </c>
      <c r="B152" s="153" t="s">
        <v>69</v>
      </c>
      <c r="C152" s="153" t="s">
        <v>51</v>
      </c>
      <c r="D152" s="234" t="s">
        <v>175</v>
      </c>
      <c r="E152" s="233">
        <v>45153.0</v>
      </c>
      <c r="F152" s="238">
        <v>0.16666666666666666</v>
      </c>
      <c r="G152" s="237">
        <v>0.5</v>
      </c>
      <c r="H152" s="235">
        <v>8.0</v>
      </c>
      <c r="I152" s="235">
        <v>0.0</v>
      </c>
      <c r="J152" s="236">
        <v>6.0</v>
      </c>
      <c r="K152" s="236">
        <v>2.0</v>
      </c>
      <c r="L152" s="152"/>
    </row>
    <row r="153">
      <c r="A153" s="233">
        <v>45152.0</v>
      </c>
      <c r="B153" s="155" t="s">
        <v>190</v>
      </c>
      <c r="C153" s="153" t="s">
        <v>51</v>
      </c>
      <c r="D153" s="234" t="s">
        <v>175</v>
      </c>
      <c r="E153" s="233">
        <v>45153.0</v>
      </c>
      <c r="F153" s="238">
        <v>0.20833333333333334</v>
      </c>
      <c r="G153" s="238">
        <v>0.5208333333333334</v>
      </c>
      <c r="H153" s="236">
        <v>7.5</v>
      </c>
      <c r="I153" s="236">
        <v>0.0</v>
      </c>
      <c r="J153" s="236">
        <v>6.5</v>
      </c>
      <c r="K153" s="236">
        <v>1.0</v>
      </c>
      <c r="L153" s="152"/>
    </row>
    <row r="154">
      <c r="A154" s="233">
        <v>45152.0</v>
      </c>
      <c r="B154" s="155" t="s">
        <v>82</v>
      </c>
      <c r="C154" s="152" t="s">
        <v>35</v>
      </c>
      <c r="D154" s="234" t="s">
        <v>175</v>
      </c>
      <c r="E154" s="233">
        <v>45153.0</v>
      </c>
      <c r="F154" s="238">
        <v>0.20833333333333334</v>
      </c>
      <c r="G154" s="238">
        <v>0.4583333333333333</v>
      </c>
      <c r="H154" s="236">
        <v>6.0</v>
      </c>
      <c r="I154" s="236">
        <v>0.0</v>
      </c>
      <c r="J154" s="236">
        <v>5.0</v>
      </c>
      <c r="K154" s="236">
        <v>1.0</v>
      </c>
      <c r="L154" s="152"/>
    </row>
    <row r="155">
      <c r="A155" s="233">
        <v>45152.0</v>
      </c>
      <c r="B155" s="153" t="s">
        <v>103</v>
      </c>
      <c r="C155" s="153" t="s">
        <v>31</v>
      </c>
      <c r="D155" s="234" t="s">
        <v>175</v>
      </c>
      <c r="E155" s="233">
        <v>45153.0</v>
      </c>
      <c r="F155" s="238">
        <v>0.20833333333333334</v>
      </c>
      <c r="G155" s="238">
        <v>0.5208333333333334</v>
      </c>
      <c r="H155" s="236">
        <v>7.5</v>
      </c>
      <c r="I155" s="236">
        <v>0.0</v>
      </c>
      <c r="J155" s="236">
        <v>6.5</v>
      </c>
      <c r="K155" s="236">
        <v>1.0</v>
      </c>
      <c r="L155" s="152"/>
    </row>
    <row r="156">
      <c r="A156" s="233">
        <v>45152.0</v>
      </c>
      <c r="B156" s="153" t="s">
        <v>97</v>
      </c>
      <c r="C156" s="153" t="s">
        <v>31</v>
      </c>
      <c r="D156" s="234" t="s">
        <v>175</v>
      </c>
      <c r="E156" s="233">
        <v>45153.0</v>
      </c>
      <c r="F156" s="237">
        <v>0.22916666666666666</v>
      </c>
      <c r="G156" s="237">
        <v>0.5416666666666666</v>
      </c>
      <c r="H156" s="235">
        <v>7.5</v>
      </c>
      <c r="I156" s="235">
        <v>0.0</v>
      </c>
      <c r="J156" s="235">
        <v>7.0</v>
      </c>
      <c r="K156" s="235">
        <v>0.5</v>
      </c>
      <c r="L156" s="153"/>
    </row>
    <row r="157">
      <c r="A157" s="233">
        <v>45153.0</v>
      </c>
      <c r="B157" s="152" t="s">
        <v>88</v>
      </c>
      <c r="C157" s="153" t="s">
        <v>31</v>
      </c>
      <c r="D157" s="234" t="s">
        <v>175</v>
      </c>
      <c r="E157" s="233">
        <v>45153.0</v>
      </c>
      <c r="F157" s="238">
        <v>0.9166666666666666</v>
      </c>
      <c r="G157" s="237">
        <v>0.22916666666666666</v>
      </c>
      <c r="H157" s="235">
        <v>7.5</v>
      </c>
      <c r="I157" s="236">
        <v>0.0</v>
      </c>
      <c r="J157" s="236">
        <v>0.0</v>
      </c>
      <c r="K157" s="235">
        <v>7.5</v>
      </c>
      <c r="L157" s="152"/>
    </row>
    <row r="158">
      <c r="A158" s="233">
        <v>45153.0</v>
      </c>
      <c r="B158" s="152" t="s">
        <v>335</v>
      </c>
      <c r="C158" s="153" t="s">
        <v>51</v>
      </c>
      <c r="D158" s="234" t="s">
        <v>175</v>
      </c>
      <c r="E158" s="233">
        <v>45153.0</v>
      </c>
      <c r="F158" s="235">
        <v>0.0</v>
      </c>
      <c r="G158" s="235">
        <v>0.0</v>
      </c>
      <c r="H158" s="235">
        <v>0.0</v>
      </c>
      <c r="I158" s="236">
        <v>0.0</v>
      </c>
      <c r="J158" s="236">
        <v>0.0</v>
      </c>
      <c r="K158" s="235">
        <v>0.0</v>
      </c>
      <c r="L158" s="152"/>
    </row>
    <row r="159">
      <c r="A159" s="233">
        <v>45153.0</v>
      </c>
      <c r="B159" s="152" t="s">
        <v>69</v>
      </c>
      <c r="C159" s="153" t="s">
        <v>51</v>
      </c>
      <c r="D159" s="234" t="s">
        <v>175</v>
      </c>
      <c r="E159" s="233">
        <v>45153.0</v>
      </c>
      <c r="F159" s="238">
        <v>0.9583333333333334</v>
      </c>
      <c r="G159" s="237">
        <v>0.0</v>
      </c>
      <c r="H159" s="235">
        <v>13.0</v>
      </c>
      <c r="I159" s="235">
        <v>5.0</v>
      </c>
      <c r="J159" s="235">
        <v>1.0</v>
      </c>
      <c r="K159" s="235">
        <v>7.0</v>
      </c>
      <c r="L159" s="152" t="s">
        <v>407</v>
      </c>
    </row>
    <row r="160">
      <c r="A160" s="233">
        <v>45153.0</v>
      </c>
      <c r="B160" s="153" t="s">
        <v>139</v>
      </c>
      <c r="C160" s="153" t="s">
        <v>35</v>
      </c>
      <c r="D160" s="234" t="s">
        <v>175</v>
      </c>
      <c r="E160" s="233">
        <v>45153.0</v>
      </c>
      <c r="F160" s="238">
        <v>0.9583333333333334</v>
      </c>
      <c r="G160" s="237">
        <v>0.20833333333333334</v>
      </c>
      <c r="H160" s="235">
        <v>6.0</v>
      </c>
      <c r="I160" s="236">
        <v>0.0</v>
      </c>
      <c r="J160" s="236">
        <v>0.0</v>
      </c>
      <c r="K160" s="235">
        <v>6.0</v>
      </c>
      <c r="L160" s="155"/>
    </row>
    <row r="161">
      <c r="A161" s="233">
        <v>45153.0</v>
      </c>
      <c r="B161" s="152" t="s">
        <v>32</v>
      </c>
      <c r="C161" s="153" t="s">
        <v>1</v>
      </c>
      <c r="D161" s="234" t="s">
        <v>175</v>
      </c>
      <c r="E161" s="233">
        <v>45153.0</v>
      </c>
      <c r="F161" s="237">
        <v>0.9375</v>
      </c>
      <c r="G161" s="237">
        <v>0.20833333333333334</v>
      </c>
      <c r="H161" s="235">
        <v>6.5</v>
      </c>
      <c r="I161" s="236">
        <v>0.0</v>
      </c>
      <c r="J161" s="236">
        <v>0.0</v>
      </c>
      <c r="K161" s="235">
        <v>6.5</v>
      </c>
      <c r="L161" s="155"/>
    </row>
    <row r="162">
      <c r="A162" s="233">
        <v>45153.0</v>
      </c>
      <c r="B162" s="152" t="s">
        <v>18</v>
      </c>
      <c r="C162" s="153" t="s">
        <v>1</v>
      </c>
      <c r="D162" s="234" t="s">
        <v>175</v>
      </c>
      <c r="E162" s="233">
        <v>45153.0</v>
      </c>
      <c r="F162" s="237">
        <v>0.9375</v>
      </c>
      <c r="G162" s="237">
        <v>0.20833333333333334</v>
      </c>
      <c r="H162" s="235">
        <v>6.5</v>
      </c>
      <c r="I162" s="236">
        <v>0.0</v>
      </c>
      <c r="J162" s="236">
        <v>0.0</v>
      </c>
      <c r="K162" s="235">
        <v>6.5</v>
      </c>
      <c r="L162" s="152"/>
    </row>
    <row r="163">
      <c r="A163" s="233">
        <v>45153.0</v>
      </c>
      <c r="B163" s="152" t="s">
        <v>54</v>
      </c>
      <c r="C163" s="153" t="s">
        <v>23</v>
      </c>
      <c r="D163" s="234" t="s">
        <v>171</v>
      </c>
      <c r="E163" s="233">
        <v>45154.0</v>
      </c>
      <c r="F163" s="238">
        <v>0.020833333333333332</v>
      </c>
      <c r="G163" s="237">
        <v>0.25</v>
      </c>
      <c r="H163" s="68">
        <v>5.5</v>
      </c>
      <c r="I163" s="68">
        <v>0.0</v>
      </c>
      <c r="J163" s="68">
        <v>0.0</v>
      </c>
      <c r="K163" s="68">
        <v>5.5</v>
      </c>
      <c r="L163" s="152"/>
    </row>
    <row r="164">
      <c r="A164" s="233">
        <v>45153.0</v>
      </c>
      <c r="B164" s="152" t="s">
        <v>52</v>
      </c>
      <c r="C164" s="153" t="s">
        <v>1</v>
      </c>
      <c r="D164" s="234" t="s">
        <v>171</v>
      </c>
      <c r="E164" s="233">
        <v>45154.0</v>
      </c>
      <c r="F164" s="238">
        <v>0.20833333333333334</v>
      </c>
      <c r="G164" s="238">
        <v>0.4791666666666667</v>
      </c>
      <c r="H164" s="236">
        <v>6.5</v>
      </c>
      <c r="I164" s="236">
        <v>0.0</v>
      </c>
      <c r="J164" s="236">
        <v>5.5</v>
      </c>
      <c r="K164" s="236">
        <v>1.0</v>
      </c>
      <c r="L164" s="152"/>
    </row>
    <row r="165">
      <c r="A165" s="233">
        <v>45153.0</v>
      </c>
      <c r="B165" s="152" t="s">
        <v>123</v>
      </c>
      <c r="C165" s="152" t="s">
        <v>23</v>
      </c>
      <c r="D165" s="234" t="s">
        <v>171</v>
      </c>
      <c r="E165" s="233">
        <v>45154.0</v>
      </c>
      <c r="F165" s="237">
        <v>0.25</v>
      </c>
      <c r="G165" s="238">
        <v>0.4583333333333333</v>
      </c>
      <c r="H165" s="235">
        <v>5.0</v>
      </c>
      <c r="I165" s="236">
        <v>0.0</v>
      </c>
      <c r="J165" s="236">
        <v>5.0</v>
      </c>
      <c r="K165" s="235">
        <v>0.0</v>
      </c>
      <c r="L165" s="152"/>
    </row>
    <row r="166">
      <c r="A166" s="233">
        <v>45153.0</v>
      </c>
      <c r="B166" s="153" t="s">
        <v>45</v>
      </c>
      <c r="C166" s="153" t="s">
        <v>1</v>
      </c>
      <c r="D166" s="234" t="s">
        <v>171</v>
      </c>
      <c r="E166" s="233">
        <v>45154.0</v>
      </c>
      <c r="F166" s="235">
        <v>0.0</v>
      </c>
      <c r="G166" s="235">
        <v>0.0</v>
      </c>
      <c r="H166" s="235">
        <v>0.0</v>
      </c>
      <c r="I166" s="235">
        <v>0.0</v>
      </c>
      <c r="J166" s="235">
        <v>0.0</v>
      </c>
      <c r="K166" s="235">
        <v>0.0</v>
      </c>
      <c r="L166" s="152" t="s">
        <v>25</v>
      </c>
    </row>
    <row r="167">
      <c r="A167" s="233">
        <v>45153.0</v>
      </c>
      <c r="B167" s="152" t="s">
        <v>30</v>
      </c>
      <c r="C167" s="153" t="s">
        <v>1</v>
      </c>
      <c r="D167" s="234" t="s">
        <v>171</v>
      </c>
      <c r="E167" s="233">
        <v>45154.0</v>
      </c>
      <c r="F167" s="238">
        <v>0.20833333333333334</v>
      </c>
      <c r="G167" s="238">
        <v>0.4791666666666667</v>
      </c>
      <c r="H167" s="236">
        <v>6.5</v>
      </c>
      <c r="I167" s="236">
        <v>0.0</v>
      </c>
      <c r="J167" s="236">
        <v>5.5</v>
      </c>
      <c r="K167" s="236">
        <v>1.0</v>
      </c>
      <c r="L167" s="152"/>
    </row>
    <row r="168">
      <c r="A168" s="233">
        <v>45153.0</v>
      </c>
      <c r="B168" s="152" t="s">
        <v>55</v>
      </c>
      <c r="C168" s="152" t="s">
        <v>145</v>
      </c>
      <c r="D168" s="234" t="s">
        <v>171</v>
      </c>
      <c r="E168" s="233">
        <v>45154.0</v>
      </c>
      <c r="F168" s="238">
        <v>0.16666666666666666</v>
      </c>
      <c r="G168" s="237">
        <v>0.4375</v>
      </c>
      <c r="H168" s="235">
        <v>6.5</v>
      </c>
      <c r="I168" s="235">
        <v>0.0</v>
      </c>
      <c r="J168" s="235">
        <v>4.5</v>
      </c>
      <c r="K168" s="235">
        <v>2.0</v>
      </c>
      <c r="L168" s="153"/>
    </row>
    <row r="169">
      <c r="A169" s="233">
        <v>45153.0</v>
      </c>
      <c r="B169" s="155" t="s">
        <v>190</v>
      </c>
      <c r="C169" s="153" t="s">
        <v>51</v>
      </c>
      <c r="D169" s="234" t="s">
        <v>171</v>
      </c>
      <c r="E169" s="233">
        <v>45154.0</v>
      </c>
      <c r="F169" s="238">
        <v>0.20833333333333334</v>
      </c>
      <c r="G169" s="238">
        <v>0.5208333333333334</v>
      </c>
      <c r="H169" s="236">
        <v>7.5</v>
      </c>
      <c r="I169" s="236">
        <v>0.0</v>
      </c>
      <c r="J169" s="236">
        <v>6.5</v>
      </c>
      <c r="K169" s="236">
        <v>1.0</v>
      </c>
      <c r="L169" s="153"/>
    </row>
    <row r="170">
      <c r="A170" s="233">
        <v>45153.0</v>
      </c>
      <c r="B170" s="152" t="s">
        <v>50</v>
      </c>
      <c r="C170" s="153" t="s">
        <v>51</v>
      </c>
      <c r="D170" s="234" t="s">
        <v>171</v>
      </c>
      <c r="E170" s="233">
        <v>45154.0</v>
      </c>
      <c r="F170" s="238">
        <v>0.16666666666666666</v>
      </c>
      <c r="G170" s="238">
        <v>0.20833333333333334</v>
      </c>
      <c r="H170" s="235">
        <v>1.0</v>
      </c>
      <c r="I170" s="235">
        <v>0.0</v>
      </c>
      <c r="J170" s="235">
        <v>0.0</v>
      </c>
      <c r="K170" s="235">
        <v>1.0</v>
      </c>
      <c r="L170" s="152"/>
    </row>
    <row r="171">
      <c r="A171" s="233">
        <v>45153.0</v>
      </c>
      <c r="B171" s="152" t="s">
        <v>50</v>
      </c>
      <c r="C171" s="152" t="s">
        <v>35</v>
      </c>
      <c r="D171" s="234" t="s">
        <v>171</v>
      </c>
      <c r="E171" s="233">
        <v>45154.0</v>
      </c>
      <c r="F171" s="238">
        <v>0.20833333333333334</v>
      </c>
      <c r="G171" s="238">
        <v>0.4583333333333333</v>
      </c>
      <c r="H171" s="236">
        <v>6.0</v>
      </c>
      <c r="I171" s="236">
        <v>0.0</v>
      </c>
      <c r="J171" s="236">
        <v>5.0</v>
      </c>
      <c r="K171" s="236">
        <v>1.0</v>
      </c>
      <c r="L171" s="152"/>
    </row>
    <row r="172">
      <c r="A172" s="233">
        <v>45153.0</v>
      </c>
      <c r="B172" s="155" t="s">
        <v>82</v>
      </c>
      <c r="C172" s="152" t="s">
        <v>31</v>
      </c>
      <c r="D172" s="234" t="s">
        <v>171</v>
      </c>
      <c r="E172" s="233">
        <v>45154.0</v>
      </c>
      <c r="F172" s="238">
        <v>0.20833333333333334</v>
      </c>
      <c r="G172" s="238">
        <v>0.5208333333333334</v>
      </c>
      <c r="H172" s="236">
        <v>7.5</v>
      </c>
      <c r="I172" s="236">
        <v>0.0</v>
      </c>
      <c r="J172" s="236">
        <v>6.5</v>
      </c>
      <c r="K172" s="236">
        <v>1.0</v>
      </c>
      <c r="L172" s="152"/>
    </row>
    <row r="173">
      <c r="A173" s="233">
        <v>45153.0</v>
      </c>
      <c r="B173" s="153" t="s">
        <v>103</v>
      </c>
      <c r="C173" s="153" t="s">
        <v>31</v>
      </c>
      <c r="D173" s="234" t="s">
        <v>171</v>
      </c>
      <c r="E173" s="233">
        <v>45154.0</v>
      </c>
      <c r="F173" s="235">
        <v>0.0</v>
      </c>
      <c r="G173" s="235">
        <v>0.0</v>
      </c>
      <c r="H173" s="235">
        <v>0.0</v>
      </c>
      <c r="I173" s="236">
        <v>0.0</v>
      </c>
      <c r="J173" s="235">
        <v>0.0</v>
      </c>
      <c r="K173" s="235">
        <v>0.0</v>
      </c>
      <c r="L173" s="152" t="s">
        <v>25</v>
      </c>
    </row>
    <row r="174">
      <c r="A174" s="233">
        <v>45153.0</v>
      </c>
      <c r="B174" s="153" t="s">
        <v>97</v>
      </c>
      <c r="C174" s="153" t="s">
        <v>31</v>
      </c>
      <c r="D174" s="234" t="s">
        <v>171</v>
      </c>
      <c r="E174" s="233">
        <v>45154.0</v>
      </c>
      <c r="F174" s="237">
        <v>0.22916666666666666</v>
      </c>
      <c r="G174" s="237">
        <v>0.5416666666666666</v>
      </c>
      <c r="H174" s="235">
        <v>7.5</v>
      </c>
      <c r="I174" s="235">
        <v>0.0</v>
      </c>
      <c r="J174" s="235">
        <v>7.0</v>
      </c>
      <c r="K174" s="235">
        <v>0.5</v>
      </c>
      <c r="L174" s="152"/>
    </row>
    <row r="175">
      <c r="A175" s="233">
        <v>45154.0</v>
      </c>
      <c r="B175" s="153" t="s">
        <v>88</v>
      </c>
      <c r="C175" s="153" t="s">
        <v>31</v>
      </c>
      <c r="D175" s="234" t="s">
        <v>171</v>
      </c>
      <c r="E175" s="233">
        <v>45154.0</v>
      </c>
      <c r="F175" s="238">
        <v>0.9166666666666666</v>
      </c>
      <c r="G175" s="237">
        <v>0.22916666666666666</v>
      </c>
      <c r="H175" s="235">
        <v>7.5</v>
      </c>
      <c r="I175" s="236">
        <v>0.0</v>
      </c>
      <c r="J175" s="236">
        <v>0.0</v>
      </c>
      <c r="K175" s="235">
        <v>7.5</v>
      </c>
      <c r="L175" s="152"/>
    </row>
    <row r="176">
      <c r="A176" s="233">
        <v>45154.0</v>
      </c>
      <c r="B176" s="152" t="s">
        <v>335</v>
      </c>
      <c r="C176" s="153" t="s">
        <v>51</v>
      </c>
      <c r="D176" s="234" t="s">
        <v>171</v>
      </c>
      <c r="E176" s="233">
        <v>45154.0</v>
      </c>
      <c r="F176" s="238">
        <v>0.9583333333333334</v>
      </c>
      <c r="G176" s="237">
        <v>0.20833333333333334</v>
      </c>
      <c r="H176" s="235">
        <v>6.0</v>
      </c>
      <c r="I176" s="236">
        <v>0.0</v>
      </c>
      <c r="J176" s="236">
        <v>0.0</v>
      </c>
      <c r="K176" s="235">
        <v>6.0</v>
      </c>
      <c r="L176" s="152"/>
    </row>
    <row r="177">
      <c r="A177" s="233">
        <v>45154.0</v>
      </c>
      <c r="B177" s="153" t="s">
        <v>139</v>
      </c>
      <c r="C177" s="153" t="s">
        <v>35</v>
      </c>
      <c r="D177" s="234" t="s">
        <v>171</v>
      </c>
      <c r="E177" s="233">
        <v>45154.0</v>
      </c>
      <c r="F177" s="238">
        <v>0.9583333333333334</v>
      </c>
      <c r="G177" s="237">
        <v>0.20833333333333334</v>
      </c>
      <c r="H177" s="235">
        <v>6.0</v>
      </c>
      <c r="I177" s="236">
        <v>0.0</v>
      </c>
      <c r="J177" s="236">
        <v>0.0</v>
      </c>
      <c r="K177" s="235">
        <v>6.0</v>
      </c>
      <c r="L177" s="155"/>
    </row>
    <row r="178">
      <c r="A178" s="233">
        <v>45154.0</v>
      </c>
      <c r="B178" s="152" t="s">
        <v>50</v>
      </c>
      <c r="C178" s="153" t="s">
        <v>1</v>
      </c>
      <c r="D178" s="234" t="s">
        <v>171</v>
      </c>
      <c r="E178" s="233">
        <v>45154.0</v>
      </c>
      <c r="F178" s="237">
        <v>0.9375</v>
      </c>
      <c r="G178" s="237">
        <v>0.20833333333333334</v>
      </c>
      <c r="H178" s="235">
        <v>6.5</v>
      </c>
      <c r="I178" s="236">
        <v>0.0</v>
      </c>
      <c r="J178" s="236">
        <v>0.0</v>
      </c>
      <c r="K178" s="235">
        <v>6.5</v>
      </c>
      <c r="L178" s="155"/>
    </row>
    <row r="179">
      <c r="A179" s="233">
        <v>45154.0</v>
      </c>
      <c r="B179" s="152" t="s">
        <v>32</v>
      </c>
      <c r="C179" s="153" t="s">
        <v>1</v>
      </c>
      <c r="D179" s="234" t="s">
        <v>171</v>
      </c>
      <c r="E179" s="233">
        <v>45154.0</v>
      </c>
      <c r="F179" s="237">
        <v>0.9375</v>
      </c>
      <c r="G179" s="237">
        <v>0.20833333333333334</v>
      </c>
      <c r="H179" s="235">
        <v>6.5</v>
      </c>
      <c r="I179" s="236">
        <v>0.0</v>
      </c>
      <c r="J179" s="236">
        <v>0.0</v>
      </c>
      <c r="K179" s="235">
        <v>6.5</v>
      </c>
      <c r="L179" s="155"/>
    </row>
    <row r="180">
      <c r="A180" s="233">
        <v>45154.0</v>
      </c>
      <c r="B180" s="152" t="s">
        <v>18</v>
      </c>
      <c r="C180" s="153" t="s">
        <v>1</v>
      </c>
      <c r="D180" s="234" t="s">
        <v>171</v>
      </c>
      <c r="E180" s="233">
        <v>45154.0</v>
      </c>
      <c r="F180" s="235">
        <v>0.0</v>
      </c>
      <c r="G180" s="235">
        <v>0.0</v>
      </c>
      <c r="H180" s="235">
        <v>0.0</v>
      </c>
      <c r="I180" s="235">
        <v>0.0</v>
      </c>
      <c r="J180" s="235">
        <v>0.0</v>
      </c>
      <c r="K180" s="235">
        <v>0.0</v>
      </c>
      <c r="L180" s="152" t="s">
        <v>25</v>
      </c>
    </row>
    <row r="181">
      <c r="A181" s="233">
        <v>45154.0</v>
      </c>
      <c r="B181" s="152" t="s">
        <v>54</v>
      </c>
      <c r="C181" s="153" t="s">
        <v>23</v>
      </c>
      <c r="D181" s="234" t="s">
        <v>169</v>
      </c>
      <c r="E181" s="233">
        <v>45155.0</v>
      </c>
      <c r="F181" s="235">
        <v>0.0</v>
      </c>
      <c r="G181" s="235">
        <v>0.0</v>
      </c>
      <c r="H181" s="235">
        <v>0.0</v>
      </c>
      <c r="I181" s="235">
        <v>0.0</v>
      </c>
      <c r="J181" s="235">
        <v>0.0</v>
      </c>
      <c r="K181" s="235">
        <v>0.0</v>
      </c>
      <c r="L181" s="152" t="s">
        <v>25</v>
      </c>
    </row>
    <row r="182">
      <c r="A182" s="233">
        <v>45154.0</v>
      </c>
      <c r="B182" s="152" t="s">
        <v>52</v>
      </c>
      <c r="C182" s="153" t="s">
        <v>23</v>
      </c>
      <c r="D182" s="234" t="s">
        <v>169</v>
      </c>
      <c r="E182" s="233">
        <v>45155.0</v>
      </c>
      <c r="F182" s="238">
        <v>0.020833333333333332</v>
      </c>
      <c r="G182" s="237">
        <v>0.16666666666666666</v>
      </c>
      <c r="H182" s="68">
        <v>3.5</v>
      </c>
      <c r="I182" s="68">
        <v>0.0</v>
      </c>
      <c r="J182" s="68">
        <v>0.0</v>
      </c>
      <c r="K182" s="68">
        <v>3.5</v>
      </c>
      <c r="L182" s="152"/>
    </row>
    <row r="183">
      <c r="A183" s="233">
        <v>45154.0</v>
      </c>
      <c r="B183" s="152" t="s">
        <v>52</v>
      </c>
      <c r="C183" s="152" t="s">
        <v>145</v>
      </c>
      <c r="D183" s="234" t="s">
        <v>169</v>
      </c>
      <c r="E183" s="233">
        <v>45155.0</v>
      </c>
      <c r="F183" s="238">
        <v>0.16666666666666666</v>
      </c>
      <c r="G183" s="237">
        <v>0.4375</v>
      </c>
      <c r="H183" s="235">
        <v>6.5</v>
      </c>
      <c r="I183" s="235">
        <v>0.0</v>
      </c>
      <c r="J183" s="235">
        <v>4.5</v>
      </c>
      <c r="K183" s="235">
        <v>2.0</v>
      </c>
      <c r="L183" s="152"/>
    </row>
    <row r="184">
      <c r="A184" s="233">
        <v>45154.0</v>
      </c>
      <c r="B184" s="153" t="s">
        <v>123</v>
      </c>
      <c r="C184" s="153" t="s">
        <v>23</v>
      </c>
      <c r="D184" s="234" t="s">
        <v>169</v>
      </c>
      <c r="E184" s="233">
        <v>45155.0</v>
      </c>
      <c r="F184" s="237">
        <v>0.16666666666666666</v>
      </c>
      <c r="G184" s="238">
        <v>0.4583333333333333</v>
      </c>
      <c r="H184" s="235">
        <v>7.0</v>
      </c>
      <c r="I184" s="236">
        <v>0.0</v>
      </c>
      <c r="J184" s="236">
        <v>5.0</v>
      </c>
      <c r="K184" s="235">
        <v>2.0</v>
      </c>
      <c r="L184" s="152"/>
    </row>
    <row r="185">
      <c r="A185" s="233">
        <v>45154.0</v>
      </c>
      <c r="B185" s="153" t="s">
        <v>45</v>
      </c>
      <c r="C185" s="153" t="s">
        <v>1</v>
      </c>
      <c r="D185" s="234" t="s">
        <v>169</v>
      </c>
      <c r="E185" s="233">
        <v>45155.0</v>
      </c>
      <c r="F185" s="238">
        <v>0.20833333333333334</v>
      </c>
      <c r="G185" s="238">
        <v>0.4791666666666667</v>
      </c>
      <c r="H185" s="236">
        <v>6.5</v>
      </c>
      <c r="I185" s="236">
        <v>0.0</v>
      </c>
      <c r="J185" s="236">
        <v>5.5</v>
      </c>
      <c r="K185" s="236">
        <v>1.0</v>
      </c>
    </row>
    <row r="186">
      <c r="A186" s="233">
        <v>45154.0</v>
      </c>
      <c r="B186" s="152" t="s">
        <v>30</v>
      </c>
      <c r="C186" s="153" t="s">
        <v>1</v>
      </c>
      <c r="D186" s="234" t="s">
        <v>169</v>
      </c>
      <c r="E186" s="233">
        <v>45155.0</v>
      </c>
      <c r="F186" s="238">
        <v>0.20833333333333334</v>
      </c>
      <c r="G186" s="238">
        <v>0.4791666666666667</v>
      </c>
      <c r="H186" s="236">
        <v>6.5</v>
      </c>
      <c r="I186" s="236">
        <v>0.0</v>
      </c>
      <c r="J186" s="236">
        <v>5.5</v>
      </c>
      <c r="K186" s="236">
        <v>1.0</v>
      </c>
      <c r="L186" s="153"/>
    </row>
    <row r="187">
      <c r="A187" s="233">
        <v>45154.0</v>
      </c>
      <c r="B187" s="152" t="s">
        <v>55</v>
      </c>
      <c r="C187" s="152" t="s">
        <v>145</v>
      </c>
      <c r="D187" s="234" t="s">
        <v>169</v>
      </c>
      <c r="E187" s="233">
        <v>45155.0</v>
      </c>
      <c r="F187" s="235">
        <v>0.0</v>
      </c>
      <c r="G187" s="235">
        <v>0.0</v>
      </c>
      <c r="H187" s="235">
        <v>0.0</v>
      </c>
      <c r="I187" s="235">
        <v>0.0</v>
      </c>
      <c r="J187" s="235">
        <v>0.0</v>
      </c>
      <c r="K187" s="235">
        <v>0.0</v>
      </c>
      <c r="L187" s="68" t="s">
        <v>25</v>
      </c>
    </row>
    <row r="188">
      <c r="A188" s="233">
        <v>45154.0</v>
      </c>
      <c r="B188" s="153" t="s">
        <v>69</v>
      </c>
      <c r="C188" s="153" t="s">
        <v>51</v>
      </c>
      <c r="D188" s="234" t="s">
        <v>169</v>
      </c>
      <c r="E188" s="233">
        <v>45155.0</v>
      </c>
      <c r="F188" s="238">
        <v>0.16666666666666666</v>
      </c>
      <c r="G188" s="237">
        <v>0.5</v>
      </c>
      <c r="H188" s="235">
        <v>8.0</v>
      </c>
      <c r="I188" s="235">
        <v>0.0</v>
      </c>
      <c r="J188" s="236">
        <v>6.0</v>
      </c>
      <c r="K188" s="236">
        <v>2.0</v>
      </c>
    </row>
    <row r="189">
      <c r="A189" s="233">
        <v>45154.0</v>
      </c>
      <c r="B189" s="155" t="s">
        <v>190</v>
      </c>
      <c r="C189" s="153" t="s">
        <v>51</v>
      </c>
      <c r="D189" s="234" t="s">
        <v>169</v>
      </c>
      <c r="E189" s="233">
        <v>45155.0</v>
      </c>
      <c r="F189" s="238">
        <v>0.20833333333333334</v>
      </c>
      <c r="G189" s="238">
        <v>0.5208333333333334</v>
      </c>
      <c r="H189" s="236">
        <v>7.5</v>
      </c>
      <c r="I189" s="236">
        <v>0.0</v>
      </c>
      <c r="J189" s="236">
        <v>6.5</v>
      </c>
      <c r="K189" s="236">
        <v>1.0</v>
      </c>
      <c r="L189" s="152"/>
    </row>
    <row r="190">
      <c r="A190" s="233">
        <v>45154.0</v>
      </c>
      <c r="B190" s="155" t="s">
        <v>82</v>
      </c>
      <c r="C190" s="152" t="s">
        <v>35</v>
      </c>
      <c r="D190" s="234" t="s">
        <v>169</v>
      </c>
      <c r="E190" s="233">
        <v>45155.0</v>
      </c>
      <c r="F190" s="238">
        <v>0.20833333333333334</v>
      </c>
      <c r="G190" s="238">
        <v>0.4583333333333333</v>
      </c>
      <c r="H190" s="236">
        <v>6.0</v>
      </c>
      <c r="I190" s="236">
        <v>0.0</v>
      </c>
      <c r="J190" s="236">
        <v>5.0</v>
      </c>
      <c r="K190" s="236">
        <v>1.0</v>
      </c>
      <c r="L190" s="152"/>
    </row>
    <row r="191">
      <c r="A191" s="233">
        <v>45154.0</v>
      </c>
      <c r="B191" s="153" t="s">
        <v>103</v>
      </c>
      <c r="C191" s="153" t="s">
        <v>31</v>
      </c>
      <c r="D191" s="234" t="s">
        <v>169</v>
      </c>
      <c r="E191" s="233">
        <v>45155.0</v>
      </c>
      <c r="F191" s="238">
        <v>0.20833333333333334</v>
      </c>
      <c r="G191" s="238">
        <v>0.5208333333333334</v>
      </c>
      <c r="H191" s="236">
        <v>7.5</v>
      </c>
      <c r="I191" s="236">
        <v>0.0</v>
      </c>
      <c r="J191" s="236">
        <v>6.5</v>
      </c>
      <c r="K191" s="236">
        <v>1.0</v>
      </c>
      <c r="L191" s="152"/>
    </row>
    <row r="192">
      <c r="A192" s="233">
        <v>45154.0</v>
      </c>
      <c r="B192" s="153" t="s">
        <v>97</v>
      </c>
      <c r="C192" s="153" t="s">
        <v>31</v>
      </c>
      <c r="D192" s="234" t="s">
        <v>169</v>
      </c>
      <c r="E192" s="233">
        <v>45155.0</v>
      </c>
      <c r="F192" s="237">
        <v>0.22916666666666666</v>
      </c>
      <c r="G192" s="237">
        <v>0.5416666666666666</v>
      </c>
      <c r="H192" s="235">
        <v>7.5</v>
      </c>
      <c r="I192" s="235">
        <v>0.0</v>
      </c>
      <c r="J192" s="235">
        <v>7.0</v>
      </c>
      <c r="K192" s="235">
        <v>0.5</v>
      </c>
    </row>
    <row r="193">
      <c r="A193" s="233">
        <v>45155.0</v>
      </c>
      <c r="B193" s="153" t="s">
        <v>88</v>
      </c>
      <c r="C193" s="153" t="s">
        <v>31</v>
      </c>
      <c r="D193" s="234" t="s">
        <v>169</v>
      </c>
      <c r="E193" s="233">
        <v>45155.0</v>
      </c>
      <c r="F193" s="238">
        <v>0.9166666666666666</v>
      </c>
      <c r="G193" s="237">
        <v>0.3333333333333333</v>
      </c>
      <c r="H193" s="235">
        <v>10.0</v>
      </c>
      <c r="I193" s="235">
        <v>2.0</v>
      </c>
      <c r="J193" s="236">
        <v>0.0</v>
      </c>
      <c r="K193" s="235">
        <v>8.0</v>
      </c>
      <c r="L193" s="152" t="s">
        <v>411</v>
      </c>
    </row>
    <row r="194">
      <c r="A194" s="233">
        <v>45155.0</v>
      </c>
      <c r="B194" s="153" t="s">
        <v>335</v>
      </c>
      <c r="C194" s="153" t="s">
        <v>51</v>
      </c>
      <c r="D194" s="234" t="s">
        <v>169</v>
      </c>
      <c r="E194" s="233">
        <v>45155.0</v>
      </c>
      <c r="F194" s="238">
        <v>0.9583333333333334</v>
      </c>
      <c r="G194" s="237">
        <v>0.20833333333333334</v>
      </c>
      <c r="H194" s="235">
        <v>6.0</v>
      </c>
      <c r="I194" s="236">
        <v>0.0</v>
      </c>
      <c r="J194" s="236">
        <v>0.0</v>
      </c>
      <c r="K194" s="235">
        <v>6.0</v>
      </c>
      <c r="L194" s="152"/>
    </row>
    <row r="195">
      <c r="A195" s="233">
        <v>45155.0</v>
      </c>
      <c r="B195" s="153" t="s">
        <v>139</v>
      </c>
      <c r="C195" s="153" t="s">
        <v>35</v>
      </c>
      <c r="D195" s="234" t="s">
        <v>169</v>
      </c>
      <c r="E195" s="233">
        <v>45155.0</v>
      </c>
      <c r="F195" s="238">
        <v>0.9583333333333334</v>
      </c>
      <c r="G195" s="237">
        <v>0.20833333333333334</v>
      </c>
      <c r="H195" s="235">
        <v>6.0</v>
      </c>
      <c r="I195" s="236">
        <v>0.0</v>
      </c>
      <c r="J195" s="236">
        <v>0.0</v>
      </c>
      <c r="K195" s="235">
        <v>6.0</v>
      </c>
      <c r="L195" s="155"/>
    </row>
    <row r="196">
      <c r="A196" s="233">
        <v>45155.0</v>
      </c>
      <c r="B196" s="152" t="s">
        <v>32</v>
      </c>
      <c r="C196" s="153" t="s">
        <v>1</v>
      </c>
      <c r="D196" s="234" t="s">
        <v>169</v>
      </c>
      <c r="E196" s="233">
        <v>45155.0</v>
      </c>
      <c r="F196" s="237">
        <v>0.9375</v>
      </c>
      <c r="G196" s="237">
        <v>0.20833333333333334</v>
      </c>
      <c r="H196" s="235">
        <v>6.5</v>
      </c>
      <c r="I196" s="236">
        <v>0.0</v>
      </c>
      <c r="J196" s="236">
        <v>0.0</v>
      </c>
      <c r="K196" s="235">
        <v>6.5</v>
      </c>
      <c r="L196" s="155"/>
    </row>
    <row r="197">
      <c r="A197" s="233">
        <v>45155.0</v>
      </c>
      <c r="B197" s="152" t="s">
        <v>18</v>
      </c>
      <c r="C197" s="153" t="s">
        <v>1</v>
      </c>
      <c r="D197" s="234" t="s">
        <v>169</v>
      </c>
      <c r="E197" s="233">
        <v>45155.0</v>
      </c>
      <c r="F197" s="237">
        <v>0.9375</v>
      </c>
      <c r="G197" s="237">
        <v>0.20833333333333334</v>
      </c>
      <c r="H197" s="235">
        <v>6.5</v>
      </c>
      <c r="I197" s="236">
        <v>0.0</v>
      </c>
      <c r="J197" s="236">
        <v>0.0</v>
      </c>
      <c r="K197" s="235">
        <v>6.5</v>
      </c>
      <c r="L197" s="152"/>
    </row>
    <row r="198">
      <c r="A198" s="233">
        <v>45155.0</v>
      </c>
      <c r="B198" s="152" t="s">
        <v>54</v>
      </c>
      <c r="C198" s="152" t="s">
        <v>49</v>
      </c>
      <c r="D198" s="234" t="s">
        <v>168</v>
      </c>
      <c r="E198" s="233">
        <v>45156.0</v>
      </c>
      <c r="F198" s="235">
        <v>0.0</v>
      </c>
      <c r="G198" s="235">
        <v>0.0</v>
      </c>
      <c r="H198" s="235">
        <v>0.0</v>
      </c>
      <c r="I198" s="236">
        <v>0.0</v>
      </c>
      <c r="J198" s="235">
        <v>0.0</v>
      </c>
      <c r="K198" s="235">
        <v>0.0</v>
      </c>
      <c r="L198" s="68" t="s">
        <v>63</v>
      </c>
    </row>
    <row r="199">
      <c r="A199" s="233">
        <v>45155.0</v>
      </c>
      <c r="B199" s="152" t="s">
        <v>123</v>
      </c>
      <c r="C199" s="152" t="s">
        <v>23</v>
      </c>
      <c r="D199" s="234" t="s">
        <v>168</v>
      </c>
      <c r="E199" s="233">
        <v>45156.0</v>
      </c>
      <c r="F199" s="237">
        <v>0.16666666666666666</v>
      </c>
      <c r="G199" s="238">
        <v>0.4583333333333333</v>
      </c>
      <c r="H199" s="235">
        <v>7.0</v>
      </c>
      <c r="I199" s="236">
        <v>0.0</v>
      </c>
      <c r="J199" s="236">
        <v>5.0</v>
      </c>
      <c r="K199" s="235">
        <v>2.0</v>
      </c>
    </row>
    <row r="200">
      <c r="A200" s="233">
        <v>45155.0</v>
      </c>
      <c r="B200" s="153" t="s">
        <v>45</v>
      </c>
      <c r="C200" s="153" t="s">
        <v>1</v>
      </c>
      <c r="D200" s="234" t="s">
        <v>168</v>
      </c>
      <c r="E200" s="233">
        <v>45156.0</v>
      </c>
      <c r="F200" s="238">
        <v>0.20833333333333334</v>
      </c>
      <c r="G200" s="238">
        <v>0.4791666666666667</v>
      </c>
      <c r="H200" s="236">
        <v>6.5</v>
      </c>
      <c r="I200" s="236">
        <v>0.0</v>
      </c>
      <c r="J200" s="236">
        <v>5.5</v>
      </c>
      <c r="K200" s="236">
        <v>1.0</v>
      </c>
    </row>
    <row r="201">
      <c r="A201" s="233">
        <v>45155.0</v>
      </c>
      <c r="B201" s="152" t="s">
        <v>30</v>
      </c>
      <c r="C201" s="153" t="s">
        <v>1</v>
      </c>
      <c r="D201" s="234" t="s">
        <v>168</v>
      </c>
      <c r="E201" s="233">
        <v>45156.0</v>
      </c>
      <c r="F201" s="238">
        <v>0.20833333333333334</v>
      </c>
      <c r="G201" s="238">
        <v>0.4791666666666667</v>
      </c>
      <c r="H201" s="236">
        <v>6.5</v>
      </c>
      <c r="I201" s="236">
        <v>0.0</v>
      </c>
      <c r="J201" s="236">
        <v>5.5</v>
      </c>
      <c r="K201" s="236">
        <v>1.0</v>
      </c>
      <c r="L201" s="152"/>
    </row>
    <row r="202">
      <c r="A202" s="233">
        <v>45155.0</v>
      </c>
      <c r="B202" s="152" t="s">
        <v>55</v>
      </c>
      <c r="C202" s="152" t="s">
        <v>145</v>
      </c>
      <c r="D202" s="234" t="s">
        <v>168</v>
      </c>
      <c r="E202" s="233">
        <v>45156.0</v>
      </c>
      <c r="F202" s="238">
        <v>0.16666666666666666</v>
      </c>
      <c r="G202" s="237">
        <v>0.4375</v>
      </c>
      <c r="H202" s="235">
        <v>6.5</v>
      </c>
      <c r="I202" s="235">
        <v>0.0</v>
      </c>
      <c r="J202" s="235">
        <v>4.5</v>
      </c>
      <c r="K202" s="235">
        <v>2.0</v>
      </c>
      <c r="L202" s="152"/>
    </row>
    <row r="203">
      <c r="A203" s="233">
        <v>45155.0</v>
      </c>
      <c r="B203" s="153" t="s">
        <v>69</v>
      </c>
      <c r="C203" s="153" t="s">
        <v>51</v>
      </c>
      <c r="D203" s="234" t="s">
        <v>168</v>
      </c>
      <c r="E203" s="233">
        <v>45156.0</v>
      </c>
      <c r="F203" s="238">
        <v>0.16666666666666666</v>
      </c>
      <c r="G203" s="237">
        <v>0.5</v>
      </c>
      <c r="H203" s="235">
        <v>8.0</v>
      </c>
      <c r="I203" s="235">
        <v>0.0</v>
      </c>
      <c r="J203" s="236">
        <v>6.0</v>
      </c>
      <c r="K203" s="236">
        <v>2.0</v>
      </c>
      <c r="L203" s="152"/>
    </row>
    <row r="204">
      <c r="A204" s="233">
        <v>45155.0</v>
      </c>
      <c r="B204" s="155" t="s">
        <v>190</v>
      </c>
      <c r="C204" s="153" t="s">
        <v>51</v>
      </c>
      <c r="D204" s="234" t="s">
        <v>168</v>
      </c>
      <c r="E204" s="233">
        <v>45156.0</v>
      </c>
      <c r="F204" s="238">
        <v>0.20833333333333334</v>
      </c>
      <c r="G204" s="238">
        <v>0.5208333333333334</v>
      </c>
      <c r="H204" s="236">
        <v>7.5</v>
      </c>
      <c r="I204" s="236">
        <v>0.0</v>
      </c>
      <c r="J204" s="236">
        <v>6.5</v>
      </c>
      <c r="K204" s="236">
        <v>1.0</v>
      </c>
      <c r="L204" s="152"/>
    </row>
    <row r="205">
      <c r="A205" s="233">
        <v>45155.0</v>
      </c>
      <c r="B205" s="152" t="s">
        <v>52</v>
      </c>
      <c r="C205" s="152" t="s">
        <v>23</v>
      </c>
      <c r="D205" s="234" t="s">
        <v>168</v>
      </c>
      <c r="E205" s="233">
        <v>45156.0</v>
      </c>
      <c r="F205" s="238">
        <v>0.020833333333333332</v>
      </c>
      <c r="G205" s="237">
        <v>0.16666666666666666</v>
      </c>
      <c r="H205" s="68">
        <v>3.5</v>
      </c>
      <c r="I205" s="68">
        <v>0.0</v>
      </c>
      <c r="J205" s="68">
        <v>0.0</v>
      </c>
      <c r="K205" s="68">
        <v>3.5</v>
      </c>
    </row>
    <row r="206">
      <c r="A206" s="233">
        <v>45155.0</v>
      </c>
      <c r="B206" s="152" t="s">
        <v>52</v>
      </c>
      <c r="C206" s="152" t="s">
        <v>35</v>
      </c>
      <c r="D206" s="234" t="s">
        <v>168</v>
      </c>
      <c r="E206" s="233">
        <v>45156.0</v>
      </c>
      <c r="F206" s="238">
        <v>0.20833333333333334</v>
      </c>
      <c r="G206" s="238">
        <v>0.4583333333333333</v>
      </c>
      <c r="H206" s="236">
        <v>6.0</v>
      </c>
      <c r="I206" s="236">
        <v>0.0</v>
      </c>
      <c r="J206" s="236">
        <v>5.0</v>
      </c>
      <c r="K206" s="236">
        <v>1.0</v>
      </c>
    </row>
    <row r="207">
      <c r="A207" s="233">
        <v>45155.0</v>
      </c>
      <c r="B207" s="155" t="s">
        <v>82</v>
      </c>
      <c r="C207" s="152" t="s">
        <v>35</v>
      </c>
      <c r="D207" s="234" t="s">
        <v>168</v>
      </c>
      <c r="E207" s="233">
        <v>45156.0</v>
      </c>
      <c r="F207" s="235">
        <v>0.0</v>
      </c>
      <c r="G207" s="235">
        <v>0.0</v>
      </c>
      <c r="H207" s="235">
        <v>0.0</v>
      </c>
      <c r="I207" s="236">
        <v>0.0</v>
      </c>
      <c r="J207" s="235">
        <v>0.0</v>
      </c>
      <c r="K207" s="235">
        <v>0.0</v>
      </c>
      <c r="L207" s="68" t="s">
        <v>25</v>
      </c>
    </row>
    <row r="208">
      <c r="A208" s="233">
        <v>45155.0</v>
      </c>
      <c r="B208" s="152" t="s">
        <v>50</v>
      </c>
      <c r="C208" s="152" t="s">
        <v>49</v>
      </c>
      <c r="D208" s="234" t="s">
        <v>168</v>
      </c>
      <c r="E208" s="233">
        <v>45155.0</v>
      </c>
      <c r="F208" s="238">
        <v>0.16666666666666666</v>
      </c>
      <c r="G208" s="237">
        <v>0.3333333333333333</v>
      </c>
      <c r="H208" s="235">
        <v>4.0</v>
      </c>
      <c r="I208" s="236">
        <v>0.0</v>
      </c>
      <c r="J208" s="235">
        <v>2.0</v>
      </c>
      <c r="K208" s="235">
        <v>2.0</v>
      </c>
      <c r="L208" s="152"/>
      <c r="M208" s="233"/>
      <c r="N208" s="152"/>
      <c r="O208" s="152"/>
      <c r="P208" s="234"/>
      <c r="Q208" s="233"/>
      <c r="R208" s="235"/>
      <c r="S208" s="235">
        <v>0.0</v>
      </c>
      <c r="T208" s="68">
        <v>0.0</v>
      </c>
      <c r="U208" s="68">
        <v>0.0</v>
      </c>
      <c r="V208" s="68">
        <v>0.0</v>
      </c>
      <c r="W208" s="68">
        <v>0.0</v>
      </c>
      <c r="X208" s="152" t="s">
        <v>25</v>
      </c>
    </row>
    <row r="209">
      <c r="A209" s="233">
        <v>45155.0</v>
      </c>
      <c r="B209" s="152" t="s">
        <v>50</v>
      </c>
      <c r="C209" s="153" t="s">
        <v>31</v>
      </c>
      <c r="D209" s="234" t="s">
        <v>168</v>
      </c>
      <c r="E209" s="233">
        <v>45155.0</v>
      </c>
      <c r="F209" s="237">
        <v>0.3333333333333333</v>
      </c>
      <c r="G209" s="237">
        <v>0.5416666666666666</v>
      </c>
      <c r="H209" s="235">
        <v>5.0</v>
      </c>
      <c r="I209" s="235">
        <v>0.0</v>
      </c>
      <c r="J209" s="235">
        <v>5.0</v>
      </c>
      <c r="K209" s="235">
        <v>0.0</v>
      </c>
      <c r="L209" s="152"/>
    </row>
    <row r="210">
      <c r="A210" s="233">
        <v>45155.0</v>
      </c>
      <c r="B210" s="153" t="s">
        <v>103</v>
      </c>
      <c r="C210" s="153" t="s">
        <v>31</v>
      </c>
      <c r="D210" s="234" t="s">
        <v>168</v>
      </c>
      <c r="E210" s="233">
        <v>45156.0</v>
      </c>
      <c r="F210" s="238">
        <v>0.20833333333333334</v>
      </c>
      <c r="G210" s="238">
        <v>0.5208333333333334</v>
      </c>
      <c r="H210" s="236">
        <v>7.5</v>
      </c>
      <c r="I210" s="236">
        <v>0.0</v>
      </c>
      <c r="J210" s="236">
        <v>6.5</v>
      </c>
      <c r="K210" s="236">
        <v>1.0</v>
      </c>
      <c r="L210" s="152"/>
    </row>
    <row r="211">
      <c r="A211" s="233">
        <v>45155.0</v>
      </c>
      <c r="B211" s="153" t="s">
        <v>97</v>
      </c>
      <c r="C211" s="153" t="s">
        <v>31</v>
      </c>
      <c r="D211" s="234" t="s">
        <v>168</v>
      </c>
      <c r="E211" s="233">
        <v>45156.0</v>
      </c>
      <c r="F211" s="235">
        <v>0.0</v>
      </c>
      <c r="G211" s="235">
        <v>0.0</v>
      </c>
      <c r="H211" s="235">
        <v>0.0</v>
      </c>
      <c r="I211" s="235">
        <v>0.0</v>
      </c>
      <c r="J211" s="235">
        <v>0.0</v>
      </c>
      <c r="K211" s="235">
        <v>0.0</v>
      </c>
      <c r="L211" s="68" t="s">
        <v>63</v>
      </c>
    </row>
    <row r="212">
      <c r="A212" s="233">
        <v>45156.0</v>
      </c>
      <c r="B212" s="153" t="s">
        <v>88</v>
      </c>
      <c r="C212" s="153" t="s">
        <v>31</v>
      </c>
      <c r="D212" s="234" t="s">
        <v>168</v>
      </c>
      <c r="E212" s="233">
        <v>45156.0</v>
      </c>
      <c r="F212" s="238">
        <v>0.9166666666666666</v>
      </c>
      <c r="G212" s="237">
        <v>0.25</v>
      </c>
      <c r="H212" s="235">
        <v>8.0</v>
      </c>
      <c r="I212" s="236">
        <v>0.0</v>
      </c>
      <c r="J212" s="236">
        <v>0.0</v>
      </c>
      <c r="K212" s="235">
        <v>8.0</v>
      </c>
      <c r="L212" s="153"/>
    </row>
    <row r="213">
      <c r="A213" s="233">
        <v>45156.0</v>
      </c>
      <c r="B213" s="152" t="s">
        <v>335</v>
      </c>
      <c r="C213" s="152" t="s">
        <v>51</v>
      </c>
      <c r="D213" s="234" t="s">
        <v>168</v>
      </c>
      <c r="E213" s="233">
        <v>45156.0</v>
      </c>
      <c r="F213" s="238">
        <v>0.9583333333333334</v>
      </c>
      <c r="G213" s="237">
        <v>0.20833333333333334</v>
      </c>
      <c r="H213" s="235">
        <v>6.0</v>
      </c>
      <c r="I213" s="236">
        <v>0.0</v>
      </c>
      <c r="J213" s="236">
        <v>0.0</v>
      </c>
      <c r="K213" s="235">
        <v>6.0</v>
      </c>
      <c r="L213" s="152"/>
    </row>
    <row r="214">
      <c r="A214" s="233">
        <v>45156.0</v>
      </c>
      <c r="B214" s="153" t="s">
        <v>139</v>
      </c>
      <c r="C214" s="153" t="s">
        <v>35</v>
      </c>
      <c r="D214" s="234" t="s">
        <v>168</v>
      </c>
      <c r="E214" s="233">
        <v>45156.0</v>
      </c>
      <c r="F214" s="238">
        <v>0.9583333333333334</v>
      </c>
      <c r="G214" s="237">
        <v>0.375</v>
      </c>
      <c r="H214" s="235">
        <v>10.0</v>
      </c>
      <c r="I214" s="235">
        <v>2.0</v>
      </c>
      <c r="J214" s="235">
        <v>1.0</v>
      </c>
      <c r="K214" s="235">
        <v>7.0</v>
      </c>
      <c r="L214" s="152" t="s">
        <v>411</v>
      </c>
    </row>
    <row r="215">
      <c r="A215" s="233">
        <v>45156.0</v>
      </c>
      <c r="B215" s="152" t="s">
        <v>32</v>
      </c>
      <c r="C215" s="153" t="s">
        <v>1</v>
      </c>
      <c r="D215" s="234" t="s">
        <v>168</v>
      </c>
      <c r="E215" s="233">
        <v>45156.0</v>
      </c>
      <c r="F215" s="237">
        <v>0.9375</v>
      </c>
      <c r="G215" s="237">
        <v>0.20833333333333334</v>
      </c>
      <c r="H215" s="235">
        <v>6.5</v>
      </c>
      <c r="I215" s="236">
        <v>0.0</v>
      </c>
      <c r="J215" s="236">
        <v>0.0</v>
      </c>
      <c r="K215" s="235">
        <v>6.5</v>
      </c>
      <c r="L215" s="152"/>
    </row>
    <row r="216">
      <c r="A216" s="233">
        <v>45156.0</v>
      </c>
      <c r="B216" s="152" t="s">
        <v>18</v>
      </c>
      <c r="C216" s="153" t="s">
        <v>1</v>
      </c>
      <c r="D216" s="234" t="s">
        <v>168</v>
      </c>
      <c r="E216" s="233">
        <v>45156.0</v>
      </c>
      <c r="F216" s="237">
        <v>0.9375</v>
      </c>
      <c r="G216" s="237">
        <v>0.16666666666666666</v>
      </c>
      <c r="H216" s="235">
        <v>5.5</v>
      </c>
      <c r="I216" s="236">
        <v>0.0</v>
      </c>
      <c r="J216" s="236">
        <v>0.0</v>
      </c>
      <c r="K216" s="235">
        <v>5.5</v>
      </c>
      <c r="L216" s="152"/>
    </row>
    <row r="217" ht="18.0" customHeight="1">
      <c r="A217" s="233">
        <v>45156.0</v>
      </c>
      <c r="B217" s="152" t="s">
        <v>54</v>
      </c>
      <c r="C217" s="152" t="s">
        <v>49</v>
      </c>
      <c r="D217" s="234" t="s">
        <v>170</v>
      </c>
      <c r="E217" s="233">
        <v>45157.0</v>
      </c>
      <c r="F217" s="235">
        <v>0.0</v>
      </c>
      <c r="G217" s="235">
        <v>0.0</v>
      </c>
      <c r="H217" s="235">
        <v>0.0</v>
      </c>
      <c r="I217" s="236">
        <v>0.0</v>
      </c>
      <c r="J217" s="235">
        <v>0.0</v>
      </c>
      <c r="K217" s="235">
        <v>0.0</v>
      </c>
      <c r="L217" s="152" t="s">
        <v>63</v>
      </c>
    </row>
    <row r="218" ht="18.0" customHeight="1">
      <c r="A218" s="233">
        <v>45156.0</v>
      </c>
      <c r="B218" s="152" t="s">
        <v>52</v>
      </c>
      <c r="C218" s="152" t="s">
        <v>23</v>
      </c>
      <c r="D218" s="234" t="s">
        <v>170</v>
      </c>
      <c r="E218" s="233">
        <v>45157.0</v>
      </c>
      <c r="F218" s="238">
        <v>0.9583333333333334</v>
      </c>
      <c r="G218" s="237">
        <v>0.16666666666666666</v>
      </c>
      <c r="H218" s="235">
        <v>5.0</v>
      </c>
      <c r="I218" s="236">
        <v>0.0</v>
      </c>
      <c r="J218" s="235">
        <v>0.0</v>
      </c>
      <c r="K218" s="235">
        <v>5.0</v>
      </c>
      <c r="L218" s="152"/>
    </row>
    <row r="219">
      <c r="A219" s="233">
        <v>45156.0</v>
      </c>
      <c r="B219" s="153" t="s">
        <v>123</v>
      </c>
      <c r="C219" s="153" t="s">
        <v>23</v>
      </c>
      <c r="D219" s="234" t="s">
        <v>170</v>
      </c>
      <c r="E219" s="233">
        <v>45157.0</v>
      </c>
      <c r="F219" s="238">
        <v>0.020833333333333332</v>
      </c>
      <c r="G219" s="238">
        <v>0.4583333333333333</v>
      </c>
      <c r="H219" s="235">
        <v>10.5</v>
      </c>
      <c r="I219" s="235">
        <v>2.5</v>
      </c>
      <c r="J219" s="235">
        <v>2.5</v>
      </c>
      <c r="K219" s="235">
        <v>5.5</v>
      </c>
      <c r="L219" s="68" t="s">
        <v>304</v>
      </c>
    </row>
    <row r="220">
      <c r="A220" s="233">
        <v>45156.0</v>
      </c>
      <c r="B220" s="153" t="s">
        <v>45</v>
      </c>
      <c r="C220" s="153" t="s">
        <v>1</v>
      </c>
      <c r="D220" s="234" t="s">
        <v>170</v>
      </c>
      <c r="E220" s="233">
        <v>45157.0</v>
      </c>
      <c r="F220" s="238">
        <v>0.20833333333333334</v>
      </c>
      <c r="G220" s="237">
        <v>0.5625</v>
      </c>
      <c r="H220" s="235">
        <v>8.5</v>
      </c>
      <c r="I220" s="235">
        <v>0.5</v>
      </c>
      <c r="J220" s="235">
        <v>7.0</v>
      </c>
      <c r="K220" s="236">
        <v>1.0</v>
      </c>
      <c r="L220" s="68" t="s">
        <v>192</v>
      </c>
    </row>
    <row r="221">
      <c r="A221" s="233">
        <v>45156.0</v>
      </c>
      <c r="B221" s="152" t="s">
        <v>30</v>
      </c>
      <c r="C221" s="153" t="s">
        <v>1</v>
      </c>
      <c r="D221" s="234" t="s">
        <v>170</v>
      </c>
      <c r="E221" s="233">
        <v>45157.0</v>
      </c>
      <c r="F221" s="237">
        <v>0.16666666666666666</v>
      </c>
      <c r="G221" s="237">
        <v>0.5625</v>
      </c>
      <c r="H221" s="235">
        <v>9.5</v>
      </c>
      <c r="I221" s="235">
        <v>1.5</v>
      </c>
      <c r="J221" s="235">
        <v>6.0</v>
      </c>
      <c r="K221" s="235">
        <v>2.0</v>
      </c>
      <c r="L221" s="68" t="s">
        <v>336</v>
      </c>
    </row>
    <row r="222">
      <c r="A222" s="233">
        <v>45156.0</v>
      </c>
      <c r="B222" s="152" t="s">
        <v>55</v>
      </c>
      <c r="C222" s="152" t="s">
        <v>145</v>
      </c>
      <c r="D222" s="234" t="s">
        <v>170</v>
      </c>
      <c r="E222" s="233">
        <v>45157.0</v>
      </c>
      <c r="F222" s="238">
        <v>0.16666666666666666</v>
      </c>
      <c r="G222" s="238">
        <v>0.4583333333333333</v>
      </c>
      <c r="H222" s="235">
        <v>7.0</v>
      </c>
      <c r="I222" s="235">
        <v>0.0</v>
      </c>
      <c r="J222" s="235">
        <v>5.0</v>
      </c>
      <c r="K222" s="235">
        <v>2.0</v>
      </c>
      <c r="L222" s="68"/>
    </row>
    <row r="223">
      <c r="A223" s="233">
        <v>45156.0</v>
      </c>
      <c r="B223" s="153" t="s">
        <v>69</v>
      </c>
      <c r="C223" s="153" t="s">
        <v>51</v>
      </c>
      <c r="D223" s="234" t="s">
        <v>170</v>
      </c>
      <c r="E223" s="233">
        <v>45157.0</v>
      </c>
      <c r="F223" s="237">
        <v>0.125</v>
      </c>
      <c r="G223" s="238">
        <v>0.5</v>
      </c>
      <c r="H223" s="235">
        <v>9.0</v>
      </c>
      <c r="I223" s="235">
        <v>1.0</v>
      </c>
      <c r="J223" s="235">
        <v>5.0</v>
      </c>
      <c r="K223" s="235">
        <v>3.0</v>
      </c>
      <c r="L223" s="68" t="s">
        <v>191</v>
      </c>
    </row>
    <row r="224">
      <c r="A224" s="233">
        <v>45156.0</v>
      </c>
      <c r="B224" s="155" t="s">
        <v>190</v>
      </c>
      <c r="C224" s="153" t="s">
        <v>51</v>
      </c>
      <c r="D224" s="234" t="s">
        <v>170</v>
      </c>
      <c r="E224" s="233">
        <v>45157.0</v>
      </c>
      <c r="F224" s="235">
        <v>0.0</v>
      </c>
      <c r="G224" s="235">
        <v>0.0</v>
      </c>
      <c r="H224" s="235">
        <v>0.0</v>
      </c>
      <c r="I224" s="236">
        <v>0.0</v>
      </c>
      <c r="J224" s="235">
        <v>0.0</v>
      </c>
      <c r="K224" s="235">
        <v>0.0</v>
      </c>
      <c r="L224" s="68" t="s">
        <v>25</v>
      </c>
    </row>
    <row r="225">
      <c r="A225" s="233">
        <v>45156.0</v>
      </c>
      <c r="B225" s="152" t="s">
        <v>50</v>
      </c>
      <c r="C225" s="153" t="s">
        <v>51</v>
      </c>
      <c r="D225" s="234" t="s">
        <v>170</v>
      </c>
      <c r="E225" s="233">
        <v>45157.0</v>
      </c>
      <c r="F225" s="238">
        <v>0.20833333333333334</v>
      </c>
      <c r="G225" s="238">
        <v>0.5208333333333334</v>
      </c>
      <c r="H225" s="236">
        <v>7.5</v>
      </c>
      <c r="I225" s="236">
        <v>0.0</v>
      </c>
      <c r="J225" s="236">
        <v>6.5</v>
      </c>
      <c r="K225" s="236">
        <v>1.0</v>
      </c>
    </row>
    <row r="226">
      <c r="A226" s="233">
        <v>45156.0</v>
      </c>
      <c r="B226" s="155" t="s">
        <v>82</v>
      </c>
      <c r="C226" s="152" t="s">
        <v>35</v>
      </c>
      <c r="D226" s="234" t="s">
        <v>170</v>
      </c>
      <c r="E226" s="233">
        <v>45157.0</v>
      </c>
      <c r="F226" s="237">
        <v>0.16666666666666666</v>
      </c>
      <c r="G226" s="238">
        <v>0.4583333333333333</v>
      </c>
      <c r="H226" s="235">
        <v>7.0</v>
      </c>
      <c r="I226" s="236">
        <v>0.0</v>
      </c>
      <c r="J226" s="236">
        <v>5.0</v>
      </c>
      <c r="K226" s="235">
        <v>2.0</v>
      </c>
    </row>
    <row r="227">
      <c r="A227" s="233">
        <v>45156.0</v>
      </c>
      <c r="B227" s="153" t="s">
        <v>103</v>
      </c>
      <c r="C227" s="153" t="s">
        <v>31</v>
      </c>
      <c r="D227" s="234" t="s">
        <v>170</v>
      </c>
      <c r="E227" s="233">
        <v>45157.0</v>
      </c>
      <c r="F227" s="237">
        <v>0.22916666666666666</v>
      </c>
      <c r="G227" s="237">
        <v>0.5625</v>
      </c>
      <c r="H227" s="235">
        <v>8.0</v>
      </c>
      <c r="I227" s="235">
        <v>0.0</v>
      </c>
      <c r="J227" s="235">
        <v>7.5</v>
      </c>
      <c r="K227" s="235">
        <v>0.5</v>
      </c>
    </row>
    <row r="228">
      <c r="A228" s="233">
        <v>45156.0</v>
      </c>
      <c r="B228" s="153" t="s">
        <v>97</v>
      </c>
      <c r="C228" s="153" t="s">
        <v>31</v>
      </c>
      <c r="D228" s="234" t="s">
        <v>170</v>
      </c>
      <c r="E228" s="233">
        <v>45157.0</v>
      </c>
      <c r="F228" s="237">
        <v>0.25</v>
      </c>
      <c r="G228" s="237">
        <v>0.5833333333333334</v>
      </c>
      <c r="H228" s="235">
        <v>8.0</v>
      </c>
      <c r="I228" s="235">
        <v>0.0</v>
      </c>
      <c r="J228" s="235">
        <v>8.0</v>
      </c>
      <c r="K228" s="235">
        <v>0.0</v>
      </c>
    </row>
    <row r="229">
      <c r="A229" s="233">
        <v>45157.0</v>
      </c>
      <c r="B229" s="153" t="s">
        <v>88</v>
      </c>
      <c r="C229" s="153" t="s">
        <v>31</v>
      </c>
      <c r="D229" s="234" t="s">
        <v>170</v>
      </c>
      <c r="E229" s="233">
        <v>45157.0</v>
      </c>
      <c r="F229" s="238">
        <v>0.9166666666666666</v>
      </c>
      <c r="G229" s="237">
        <v>0.25</v>
      </c>
      <c r="H229" s="235">
        <v>8.0</v>
      </c>
      <c r="I229" s="236">
        <v>0.0</v>
      </c>
      <c r="J229" s="236">
        <v>0.0</v>
      </c>
      <c r="K229" s="235">
        <v>8.0</v>
      </c>
    </row>
    <row r="230">
      <c r="A230" s="233">
        <v>45157.0</v>
      </c>
      <c r="B230" s="152" t="s">
        <v>335</v>
      </c>
      <c r="C230" s="152" t="s">
        <v>51</v>
      </c>
      <c r="D230" s="234" t="s">
        <v>170</v>
      </c>
      <c r="E230" s="233">
        <v>45157.0</v>
      </c>
      <c r="F230" s="235">
        <v>0.0</v>
      </c>
      <c r="G230" s="235">
        <v>0.0</v>
      </c>
      <c r="H230" s="235">
        <v>0.0</v>
      </c>
      <c r="I230" s="236">
        <v>0.0</v>
      </c>
      <c r="J230" s="236">
        <v>0.0</v>
      </c>
      <c r="K230" s="235">
        <v>0.0</v>
      </c>
      <c r="L230" s="152" t="s">
        <v>25</v>
      </c>
    </row>
    <row r="231">
      <c r="A231" s="233">
        <v>45157.0</v>
      </c>
      <c r="B231" s="152" t="s">
        <v>54</v>
      </c>
      <c r="C231" s="152" t="s">
        <v>51</v>
      </c>
      <c r="D231" s="234" t="s">
        <v>170</v>
      </c>
      <c r="E231" s="233">
        <v>45157.0</v>
      </c>
      <c r="F231" s="235">
        <v>0.0</v>
      </c>
      <c r="G231" s="235">
        <v>0.0</v>
      </c>
      <c r="H231" s="235">
        <v>0.0</v>
      </c>
      <c r="I231" s="236">
        <v>0.0</v>
      </c>
      <c r="J231" s="236">
        <v>0.0</v>
      </c>
      <c r="K231" s="235">
        <v>0.0</v>
      </c>
      <c r="L231" s="152" t="s">
        <v>63</v>
      </c>
    </row>
    <row r="232">
      <c r="A232" s="233">
        <v>45157.0</v>
      </c>
      <c r="B232" s="152" t="s">
        <v>50</v>
      </c>
      <c r="C232" s="152" t="s">
        <v>51</v>
      </c>
      <c r="D232" s="234" t="s">
        <v>170</v>
      </c>
      <c r="E232" s="233">
        <v>45157.0</v>
      </c>
      <c r="F232" s="238">
        <v>0.9583333333333334</v>
      </c>
      <c r="G232" s="237">
        <v>0.20833333333333334</v>
      </c>
      <c r="H232" s="235">
        <v>6.0</v>
      </c>
      <c r="I232" s="236">
        <v>0.0</v>
      </c>
      <c r="J232" s="236">
        <v>0.0</v>
      </c>
      <c r="K232" s="235">
        <v>6.0</v>
      </c>
      <c r="L232" s="152"/>
    </row>
    <row r="233">
      <c r="A233" s="233">
        <v>45157.0</v>
      </c>
      <c r="B233" s="155" t="s">
        <v>82</v>
      </c>
      <c r="C233" s="152" t="s">
        <v>35</v>
      </c>
      <c r="D233" s="234" t="s">
        <v>170</v>
      </c>
      <c r="E233" s="233">
        <v>45157.0</v>
      </c>
      <c r="F233" s="238">
        <v>0.9583333333333334</v>
      </c>
      <c r="G233" s="238">
        <v>0.4583333333333333</v>
      </c>
      <c r="H233" s="235">
        <v>12.0</v>
      </c>
      <c r="I233" s="235">
        <v>4.0</v>
      </c>
      <c r="J233" s="235">
        <v>1.0</v>
      </c>
      <c r="K233" s="235">
        <v>7.0</v>
      </c>
      <c r="L233" s="152" t="s">
        <v>261</v>
      </c>
    </row>
    <row r="234">
      <c r="A234" s="233">
        <v>45157.0</v>
      </c>
      <c r="B234" s="153" t="s">
        <v>139</v>
      </c>
      <c r="C234" s="153" t="s">
        <v>35</v>
      </c>
      <c r="D234" s="234" t="s">
        <v>170</v>
      </c>
      <c r="E234" s="233">
        <v>45157.0</v>
      </c>
      <c r="F234" s="235">
        <v>0.0</v>
      </c>
      <c r="G234" s="235">
        <v>0.0</v>
      </c>
      <c r="H234" s="235">
        <v>0.0</v>
      </c>
      <c r="I234" s="236">
        <v>0.0</v>
      </c>
      <c r="J234" s="236">
        <v>0.0</v>
      </c>
      <c r="K234" s="235">
        <v>0.0</v>
      </c>
      <c r="L234" s="152" t="s">
        <v>25</v>
      </c>
    </row>
    <row r="235">
      <c r="A235" s="233">
        <v>45157.0</v>
      </c>
      <c r="B235" s="152" t="s">
        <v>32</v>
      </c>
      <c r="C235" s="153" t="s">
        <v>1</v>
      </c>
      <c r="D235" s="234" t="s">
        <v>170</v>
      </c>
      <c r="E235" s="233">
        <v>45157.0</v>
      </c>
      <c r="F235" s="237">
        <v>0.9375</v>
      </c>
      <c r="G235" s="237">
        <v>0.20833333333333334</v>
      </c>
      <c r="H235" s="235">
        <v>6.5</v>
      </c>
      <c r="I235" s="236">
        <v>0.0</v>
      </c>
      <c r="J235" s="236">
        <v>0.0</v>
      </c>
      <c r="K235" s="235">
        <v>6.5</v>
      </c>
      <c r="L235" s="152"/>
    </row>
    <row r="236">
      <c r="A236" s="233">
        <v>45157.0</v>
      </c>
      <c r="B236" s="152" t="s">
        <v>18</v>
      </c>
      <c r="C236" s="153" t="s">
        <v>1</v>
      </c>
      <c r="D236" s="234" t="s">
        <v>170</v>
      </c>
      <c r="E236" s="233">
        <v>45157.0</v>
      </c>
      <c r="F236" s="237">
        <v>0.9375</v>
      </c>
      <c r="G236" s="237">
        <v>0.20833333333333334</v>
      </c>
      <c r="H236" s="235">
        <v>6.5</v>
      </c>
      <c r="I236" s="236">
        <v>0.0</v>
      </c>
      <c r="J236" s="236">
        <v>0.0</v>
      </c>
      <c r="K236" s="235">
        <v>6.5</v>
      </c>
      <c r="L236" s="153"/>
    </row>
    <row r="237">
      <c r="A237" s="233">
        <v>45157.0</v>
      </c>
      <c r="B237" s="152" t="s">
        <v>52</v>
      </c>
      <c r="C237" s="152" t="s">
        <v>23</v>
      </c>
      <c r="D237" s="234" t="s">
        <v>172</v>
      </c>
      <c r="E237" s="233">
        <v>45158.0</v>
      </c>
      <c r="F237" s="238">
        <v>0.020833333333333332</v>
      </c>
      <c r="G237" s="237">
        <v>0.16666666666666666</v>
      </c>
      <c r="H237" s="68">
        <v>3.5</v>
      </c>
      <c r="I237" s="68">
        <v>0.0</v>
      </c>
      <c r="J237" s="68">
        <v>0.0</v>
      </c>
      <c r="K237" s="68">
        <v>3.5</v>
      </c>
      <c r="L237" s="152"/>
    </row>
    <row r="238">
      <c r="A238" s="233">
        <v>45157.0</v>
      </c>
      <c r="B238" s="152" t="s">
        <v>52</v>
      </c>
      <c r="C238" s="152" t="s">
        <v>49</v>
      </c>
      <c r="D238" s="234" t="s">
        <v>172</v>
      </c>
      <c r="E238" s="233">
        <v>45158.0</v>
      </c>
      <c r="F238" s="238">
        <v>0.16666666666666666</v>
      </c>
      <c r="G238" s="237">
        <v>0.375</v>
      </c>
      <c r="H238" s="235">
        <v>5.0</v>
      </c>
      <c r="I238" s="236">
        <v>0.0</v>
      </c>
      <c r="J238" s="235">
        <v>3.0</v>
      </c>
      <c r="K238" s="235">
        <v>2.0</v>
      </c>
      <c r="L238" s="68" t="s">
        <v>192</v>
      </c>
    </row>
    <row r="239">
      <c r="A239" s="233">
        <v>45157.0</v>
      </c>
      <c r="B239" s="153" t="s">
        <v>123</v>
      </c>
      <c r="C239" s="153" t="s">
        <v>23</v>
      </c>
      <c r="D239" s="234" t="s">
        <v>172</v>
      </c>
      <c r="E239" s="233">
        <v>45158.0</v>
      </c>
      <c r="F239" s="237">
        <v>0.16666666666666666</v>
      </c>
      <c r="G239" s="238">
        <v>0.4583333333333333</v>
      </c>
      <c r="H239" s="235">
        <v>7.0</v>
      </c>
      <c r="I239" s="236">
        <v>0.0</v>
      </c>
      <c r="J239" s="236">
        <v>5.0</v>
      </c>
      <c r="K239" s="235">
        <v>2.0</v>
      </c>
    </row>
    <row r="240">
      <c r="A240" s="233">
        <v>45157.0</v>
      </c>
      <c r="B240" s="152" t="s">
        <v>55</v>
      </c>
      <c r="C240" s="152" t="s">
        <v>145</v>
      </c>
      <c r="D240" s="234" t="s">
        <v>172</v>
      </c>
      <c r="E240" s="233">
        <v>45158.0</v>
      </c>
      <c r="F240" s="237">
        <v>0.16666666666666666</v>
      </c>
      <c r="G240" s="238">
        <v>0.4583333333333333</v>
      </c>
      <c r="H240" s="235">
        <v>7.0</v>
      </c>
      <c r="I240" s="236">
        <v>0.0</v>
      </c>
      <c r="J240" s="236">
        <v>5.0</v>
      </c>
      <c r="K240" s="235">
        <v>2.0</v>
      </c>
      <c r="L240" s="68"/>
    </row>
    <row r="241">
      <c r="A241" s="233">
        <v>45157.0</v>
      </c>
      <c r="B241" s="153" t="s">
        <v>45</v>
      </c>
      <c r="C241" s="153" t="s">
        <v>1</v>
      </c>
      <c r="D241" s="234" t="s">
        <v>172</v>
      </c>
      <c r="E241" s="233">
        <v>45158.0</v>
      </c>
      <c r="F241" s="238">
        <v>0.20833333333333334</v>
      </c>
      <c r="G241" s="237">
        <v>0.5625</v>
      </c>
      <c r="H241" s="235">
        <v>8.5</v>
      </c>
      <c r="I241" s="235">
        <v>0.5</v>
      </c>
      <c r="J241" s="235">
        <v>7.0</v>
      </c>
      <c r="K241" s="236">
        <v>1.0</v>
      </c>
      <c r="L241" s="68" t="s">
        <v>192</v>
      </c>
    </row>
    <row r="242">
      <c r="A242" s="233">
        <v>45157.0</v>
      </c>
      <c r="B242" s="152" t="s">
        <v>30</v>
      </c>
      <c r="C242" s="153" t="s">
        <v>1</v>
      </c>
      <c r="D242" s="234" t="s">
        <v>172</v>
      </c>
      <c r="E242" s="233">
        <v>45158.0</v>
      </c>
      <c r="F242" s="238">
        <v>0.20833333333333334</v>
      </c>
      <c r="G242" s="237">
        <v>0.5625</v>
      </c>
      <c r="H242" s="235">
        <v>8.5</v>
      </c>
      <c r="I242" s="235">
        <v>0.5</v>
      </c>
      <c r="J242" s="235">
        <v>7.0</v>
      </c>
      <c r="K242" s="236">
        <v>1.0</v>
      </c>
      <c r="L242" s="68" t="s">
        <v>192</v>
      </c>
    </row>
    <row r="243">
      <c r="A243" s="233">
        <v>45157.0</v>
      </c>
      <c r="B243" s="153" t="s">
        <v>69</v>
      </c>
      <c r="C243" s="153" t="s">
        <v>51</v>
      </c>
      <c r="D243" s="234" t="s">
        <v>172</v>
      </c>
      <c r="E243" s="233">
        <v>45158.0</v>
      </c>
      <c r="F243" s="237">
        <v>0.125</v>
      </c>
      <c r="G243" s="238">
        <v>0.5</v>
      </c>
      <c r="H243" s="235">
        <v>9.0</v>
      </c>
      <c r="I243" s="235">
        <v>1.0</v>
      </c>
      <c r="J243" s="235">
        <v>5.0</v>
      </c>
      <c r="K243" s="235">
        <v>3.0</v>
      </c>
      <c r="L243" s="68" t="s">
        <v>191</v>
      </c>
    </row>
    <row r="244">
      <c r="A244" s="233">
        <v>45157.0</v>
      </c>
      <c r="B244" s="155" t="s">
        <v>190</v>
      </c>
      <c r="C244" s="153" t="s">
        <v>51</v>
      </c>
      <c r="D244" s="234" t="s">
        <v>172</v>
      </c>
      <c r="E244" s="233">
        <v>45158.0</v>
      </c>
      <c r="F244" s="238">
        <v>0.20833333333333334</v>
      </c>
      <c r="G244" s="238">
        <v>0.5208333333333334</v>
      </c>
      <c r="H244" s="236">
        <v>7.5</v>
      </c>
      <c r="I244" s="236">
        <v>0.0</v>
      </c>
      <c r="J244" s="236">
        <v>6.5</v>
      </c>
      <c r="K244" s="236">
        <v>1.0</v>
      </c>
    </row>
    <row r="245" ht="15.0" customHeight="1">
      <c r="A245" s="233">
        <v>45157.0</v>
      </c>
      <c r="B245" s="155" t="s">
        <v>82</v>
      </c>
      <c r="C245" s="152" t="s">
        <v>35</v>
      </c>
      <c r="D245" s="234" t="s">
        <v>170</v>
      </c>
      <c r="E245" s="233">
        <v>45158.0</v>
      </c>
      <c r="F245" s="238">
        <v>0.20833333333333334</v>
      </c>
      <c r="G245" s="238">
        <v>0.4583333333333333</v>
      </c>
      <c r="H245" s="235">
        <v>6.0</v>
      </c>
      <c r="I245" s="236">
        <v>0.0</v>
      </c>
      <c r="J245" s="236">
        <v>5.0</v>
      </c>
      <c r="K245" s="235">
        <v>1.0</v>
      </c>
    </row>
    <row r="246" ht="15.0" customHeight="1">
      <c r="A246" s="233">
        <v>45157.0</v>
      </c>
      <c r="B246" s="153" t="s">
        <v>103</v>
      </c>
      <c r="C246" s="153" t="s">
        <v>31</v>
      </c>
      <c r="D246" s="234" t="s">
        <v>172</v>
      </c>
      <c r="E246" s="233">
        <v>45158.0</v>
      </c>
      <c r="F246" s="237">
        <v>0.22916666666666666</v>
      </c>
      <c r="G246" s="237">
        <v>0.5625</v>
      </c>
      <c r="H246" s="235">
        <v>8.0</v>
      </c>
      <c r="I246" s="235">
        <v>0.0</v>
      </c>
      <c r="J246" s="235">
        <v>7.5</v>
      </c>
      <c r="K246" s="235">
        <v>0.5</v>
      </c>
    </row>
    <row r="247">
      <c r="A247" s="233">
        <v>45157.0</v>
      </c>
      <c r="B247" s="153" t="s">
        <v>97</v>
      </c>
      <c r="C247" s="153" t="s">
        <v>31</v>
      </c>
      <c r="D247" s="234" t="s">
        <v>172</v>
      </c>
      <c r="E247" s="233">
        <v>45158.0</v>
      </c>
      <c r="F247" s="237">
        <v>0.25</v>
      </c>
      <c r="G247" s="237">
        <v>0.5833333333333334</v>
      </c>
      <c r="H247" s="235">
        <v>8.0</v>
      </c>
      <c r="I247" s="235">
        <v>0.0</v>
      </c>
      <c r="J247" s="235">
        <v>8.0</v>
      </c>
      <c r="K247" s="235">
        <v>0.0</v>
      </c>
      <c r="L247" s="152"/>
    </row>
    <row r="248">
      <c r="A248" s="233">
        <v>45158.0</v>
      </c>
      <c r="B248" s="153" t="s">
        <v>88</v>
      </c>
      <c r="C248" s="153" t="s">
        <v>31</v>
      </c>
      <c r="D248" s="234" t="s">
        <v>172</v>
      </c>
      <c r="E248" s="233">
        <v>45158.0</v>
      </c>
      <c r="F248" s="238">
        <v>0.9166666666666666</v>
      </c>
      <c r="G248" s="237">
        <v>0.20833333333333334</v>
      </c>
      <c r="H248" s="235">
        <v>7.0</v>
      </c>
      <c r="I248" s="235">
        <v>0.0</v>
      </c>
      <c r="J248" s="235">
        <v>0.0</v>
      </c>
      <c r="K248" s="235">
        <v>7.0</v>
      </c>
    </row>
    <row r="249">
      <c r="A249" s="233">
        <v>45158.0</v>
      </c>
      <c r="B249" s="153" t="s">
        <v>335</v>
      </c>
      <c r="C249" s="153" t="s">
        <v>51</v>
      </c>
      <c r="D249" s="234" t="s">
        <v>172</v>
      </c>
      <c r="E249" s="233">
        <v>45158.0</v>
      </c>
      <c r="F249" s="235">
        <v>0.0</v>
      </c>
      <c r="G249" s="235">
        <v>0.0</v>
      </c>
      <c r="H249" s="235">
        <v>0.0</v>
      </c>
      <c r="I249" s="235">
        <v>0.0</v>
      </c>
      <c r="J249" s="235">
        <v>0.0</v>
      </c>
      <c r="K249" s="235">
        <v>0.0</v>
      </c>
      <c r="L249" s="152" t="s">
        <v>166</v>
      </c>
    </row>
    <row r="250">
      <c r="A250" s="233">
        <v>45158.0</v>
      </c>
      <c r="B250" s="152" t="s">
        <v>54</v>
      </c>
      <c r="C250" s="153" t="s">
        <v>51</v>
      </c>
      <c r="D250" s="234" t="s">
        <v>172</v>
      </c>
      <c r="E250" s="233">
        <v>45158.0</v>
      </c>
      <c r="F250" s="235">
        <v>0.0</v>
      </c>
      <c r="G250" s="235">
        <v>0.0</v>
      </c>
      <c r="H250" s="235">
        <v>0.0</v>
      </c>
      <c r="I250" s="235">
        <v>0.0</v>
      </c>
      <c r="J250" s="235">
        <v>0.0</v>
      </c>
      <c r="K250" s="235">
        <v>0.0</v>
      </c>
      <c r="L250" s="152" t="s">
        <v>63</v>
      </c>
    </row>
    <row r="251">
      <c r="A251" s="233">
        <v>45158.0</v>
      </c>
      <c r="B251" s="152" t="s">
        <v>50</v>
      </c>
      <c r="C251" s="152" t="s">
        <v>716</v>
      </c>
      <c r="D251" s="234" t="s">
        <v>172</v>
      </c>
      <c r="E251" s="233">
        <v>45158.0</v>
      </c>
      <c r="F251" s="238">
        <v>0.9583333333333334</v>
      </c>
      <c r="G251" s="238">
        <v>0.4583333333333333</v>
      </c>
      <c r="H251" s="235">
        <v>12.0</v>
      </c>
      <c r="I251" s="235">
        <v>4.0</v>
      </c>
      <c r="J251" s="235">
        <v>1.0</v>
      </c>
      <c r="K251" s="235">
        <v>7.0</v>
      </c>
      <c r="L251" s="152" t="s">
        <v>261</v>
      </c>
    </row>
    <row r="252">
      <c r="A252" s="233">
        <v>45158.0</v>
      </c>
      <c r="B252" s="153" t="s">
        <v>139</v>
      </c>
      <c r="C252" s="153" t="s">
        <v>35</v>
      </c>
      <c r="D252" s="234" t="s">
        <v>172</v>
      </c>
      <c r="E252" s="233">
        <v>45158.0</v>
      </c>
      <c r="F252" s="238">
        <v>0.9583333333333334</v>
      </c>
      <c r="G252" s="237">
        <v>0.20833333333333334</v>
      </c>
      <c r="H252" s="235">
        <v>6.0</v>
      </c>
      <c r="I252" s="236">
        <v>0.0</v>
      </c>
      <c r="J252" s="236">
        <v>0.0</v>
      </c>
      <c r="K252" s="235">
        <v>6.0</v>
      </c>
      <c r="L252" s="152"/>
    </row>
    <row r="253">
      <c r="A253" s="233"/>
      <c r="B253" s="152"/>
      <c r="C253" s="152"/>
      <c r="D253" s="234"/>
      <c r="E253" s="233"/>
      <c r="F253" s="237"/>
      <c r="G253" s="238"/>
      <c r="H253" s="68"/>
      <c r="I253" s="68"/>
      <c r="J253" s="68"/>
      <c r="K253" s="68"/>
      <c r="L253" s="68"/>
    </row>
    <row r="254">
      <c r="A254" s="233"/>
      <c r="B254" s="152"/>
      <c r="C254" s="153"/>
      <c r="D254" s="234"/>
      <c r="E254" s="233"/>
      <c r="F254" s="237"/>
      <c r="G254" s="238"/>
      <c r="H254" s="68"/>
      <c r="I254" s="68"/>
      <c r="J254" s="68"/>
      <c r="K254" s="68"/>
      <c r="L254" s="68"/>
    </row>
    <row r="255">
      <c r="A255" s="233"/>
      <c r="B255" s="152"/>
      <c r="C255" s="152"/>
      <c r="D255" s="234"/>
      <c r="E255" s="233"/>
      <c r="F255" s="238"/>
      <c r="G255" s="237"/>
      <c r="H255" s="68"/>
      <c r="I255" s="68"/>
      <c r="J255" s="68"/>
      <c r="K255" s="68"/>
      <c r="L255" s="68"/>
    </row>
    <row r="256">
      <c r="A256" s="233"/>
      <c r="B256" s="152"/>
      <c r="C256" s="152"/>
      <c r="D256" s="234"/>
      <c r="E256" s="233"/>
      <c r="F256" s="238"/>
      <c r="G256" s="237"/>
      <c r="H256" s="235"/>
      <c r="I256" s="236"/>
      <c r="J256" s="235"/>
      <c r="K256" s="235"/>
      <c r="L256" s="68"/>
    </row>
    <row r="257">
      <c r="A257" s="233"/>
      <c r="B257" s="153"/>
      <c r="C257" s="153"/>
      <c r="D257" s="234"/>
      <c r="E257" s="233"/>
      <c r="F257" s="237"/>
      <c r="G257" s="238"/>
      <c r="H257" s="235"/>
      <c r="I257" s="236"/>
      <c r="J257" s="236"/>
      <c r="K257" s="235"/>
      <c r="L257" s="68"/>
    </row>
    <row r="258">
      <c r="A258" s="233"/>
      <c r="B258" s="153"/>
      <c r="C258" s="153"/>
      <c r="D258" s="234"/>
      <c r="E258" s="233"/>
      <c r="F258" s="238"/>
      <c r="G258" s="238"/>
      <c r="H258" s="236"/>
      <c r="I258" s="236"/>
      <c r="J258" s="236"/>
      <c r="K258" s="236"/>
      <c r="L258" s="68"/>
    </row>
    <row r="259">
      <c r="A259" s="233"/>
      <c r="B259" s="152"/>
      <c r="C259" s="153"/>
      <c r="D259" s="234"/>
      <c r="E259" s="233"/>
      <c r="F259" s="238"/>
      <c r="G259" s="238"/>
      <c r="H259" s="236"/>
      <c r="I259" s="236"/>
      <c r="J259" s="236"/>
      <c r="K259" s="236"/>
      <c r="L259" s="68"/>
    </row>
    <row r="260">
      <c r="A260" s="233"/>
      <c r="B260" s="152"/>
      <c r="C260" s="152"/>
      <c r="D260" s="234"/>
      <c r="E260" s="233"/>
      <c r="F260" s="238"/>
      <c r="G260" s="237"/>
      <c r="H260" s="235"/>
      <c r="I260" s="235"/>
      <c r="J260" s="235"/>
      <c r="K260" s="235"/>
      <c r="L260" s="68"/>
    </row>
    <row r="261">
      <c r="A261" s="233"/>
      <c r="B261" s="153"/>
      <c r="C261" s="153"/>
      <c r="D261" s="234"/>
      <c r="E261" s="233"/>
      <c r="F261" s="238"/>
      <c r="G261" s="237"/>
      <c r="H261" s="235"/>
      <c r="I261" s="235"/>
      <c r="J261" s="236"/>
      <c r="K261" s="236"/>
      <c r="L261" s="68"/>
    </row>
    <row r="262">
      <c r="A262" s="233"/>
      <c r="B262" s="155"/>
      <c r="C262" s="153"/>
      <c r="D262" s="234"/>
      <c r="E262" s="233"/>
      <c r="F262" s="238"/>
      <c r="G262" s="238"/>
      <c r="H262" s="236"/>
      <c r="I262" s="236"/>
      <c r="J262" s="236"/>
      <c r="K262" s="236"/>
      <c r="L262" s="68"/>
    </row>
    <row r="263">
      <c r="A263" s="233"/>
      <c r="B263" s="152"/>
      <c r="C263" s="153"/>
      <c r="D263" s="234"/>
      <c r="E263" s="233"/>
      <c r="F263" s="237"/>
      <c r="G263" s="238"/>
      <c r="H263" s="68"/>
      <c r="I263" s="68"/>
      <c r="J263" s="68"/>
      <c r="K263" s="68"/>
      <c r="L263" s="68"/>
    </row>
    <row r="264">
      <c r="A264" s="233"/>
      <c r="B264" s="153"/>
      <c r="C264" s="153"/>
      <c r="D264" s="234"/>
      <c r="E264" s="233"/>
      <c r="F264" s="237"/>
      <c r="G264" s="237"/>
      <c r="H264" s="68"/>
      <c r="I264" s="68"/>
      <c r="J264" s="68"/>
      <c r="K264" s="68"/>
      <c r="L264" s="68"/>
    </row>
    <row r="265">
      <c r="A265" s="233"/>
      <c r="B265" s="153"/>
      <c r="C265" s="153"/>
      <c r="D265" s="234"/>
      <c r="E265" s="233"/>
      <c r="F265" s="235"/>
      <c r="G265" s="235"/>
      <c r="H265" s="235"/>
      <c r="I265" s="235"/>
      <c r="J265" s="235"/>
      <c r="K265" s="235"/>
      <c r="L265" s="68"/>
    </row>
    <row r="266">
      <c r="A266" s="233"/>
      <c r="B266" s="153"/>
      <c r="C266" s="153"/>
      <c r="D266" s="259"/>
      <c r="E266" s="233"/>
      <c r="F266" s="237"/>
      <c r="G266" s="238"/>
    </row>
    <row r="267">
      <c r="A267" s="233"/>
      <c r="B267" s="153"/>
      <c r="C267" s="68"/>
      <c r="D267" s="259"/>
      <c r="E267" s="233"/>
      <c r="F267" s="238"/>
      <c r="G267" s="237"/>
      <c r="H267" s="235"/>
      <c r="I267" s="235"/>
      <c r="J267" s="235"/>
      <c r="K267" s="235"/>
      <c r="L267" s="68"/>
    </row>
    <row r="268">
      <c r="A268" s="233"/>
      <c r="B268" s="153"/>
      <c r="C268" s="153"/>
      <c r="D268" s="259"/>
      <c r="E268" s="233"/>
      <c r="F268" s="238"/>
      <c r="G268" s="237"/>
      <c r="H268" s="236"/>
      <c r="I268" s="236"/>
      <c r="J268" s="236"/>
      <c r="K268" s="236"/>
    </row>
    <row r="269">
      <c r="A269" s="233"/>
      <c r="B269" s="152"/>
      <c r="C269" s="153"/>
      <c r="D269" s="259"/>
      <c r="E269" s="233"/>
      <c r="F269" s="237"/>
      <c r="G269" s="237"/>
      <c r="H269" s="235"/>
      <c r="I269" s="236"/>
      <c r="J269" s="236"/>
      <c r="K269" s="235"/>
      <c r="L269" s="153"/>
    </row>
    <row r="270">
      <c r="A270" s="233"/>
      <c r="B270" s="153"/>
      <c r="C270" s="68"/>
      <c r="D270" s="259"/>
      <c r="E270" s="233"/>
      <c r="F270" s="238"/>
      <c r="G270" s="238"/>
      <c r="H270" s="236"/>
      <c r="I270" s="236"/>
      <c r="J270" s="236"/>
      <c r="K270" s="236"/>
    </row>
    <row r="271">
      <c r="A271" s="233"/>
      <c r="B271" s="152"/>
      <c r="C271" s="68"/>
      <c r="D271" s="259"/>
      <c r="E271" s="233"/>
      <c r="F271" s="235"/>
      <c r="G271" s="235"/>
      <c r="H271" s="236"/>
      <c r="I271" s="236"/>
      <c r="J271" s="236"/>
      <c r="K271" s="236"/>
      <c r="L271" s="68"/>
    </row>
    <row r="285">
      <c r="A285" s="233"/>
      <c r="B285" s="152"/>
      <c r="D285" s="234"/>
      <c r="E285" s="233"/>
      <c r="F285" s="237"/>
      <c r="G285" s="237"/>
      <c r="H285" s="235"/>
      <c r="I285" s="235"/>
      <c r="J285" s="235"/>
      <c r="K285" s="235"/>
    </row>
    <row r="286">
      <c r="A286" s="233"/>
      <c r="B286" s="152"/>
      <c r="D286" s="234"/>
      <c r="E286" s="233"/>
    </row>
    <row r="287">
      <c r="A287" s="233"/>
      <c r="D287" s="234"/>
      <c r="E287" s="233"/>
      <c r="F287" s="237"/>
      <c r="G287" s="237"/>
    </row>
    <row r="288">
      <c r="A288" s="233"/>
      <c r="D288" s="234"/>
      <c r="E288" s="233"/>
    </row>
    <row r="289">
      <c r="A289" s="233"/>
      <c r="D289" s="234"/>
      <c r="E289" s="233"/>
      <c r="F289" s="237"/>
      <c r="G289" s="237"/>
    </row>
    <row r="290">
      <c r="A290" s="233"/>
      <c r="D290" s="234"/>
      <c r="E290" s="233"/>
      <c r="F290" s="237"/>
      <c r="G290" s="237"/>
    </row>
    <row r="291">
      <c r="A291" s="233"/>
      <c r="D291" s="234"/>
      <c r="E291" s="233"/>
      <c r="F291" s="237"/>
      <c r="G291" s="237"/>
    </row>
    <row r="292">
      <c r="A292" s="233"/>
      <c r="D292" s="234"/>
      <c r="E292" s="233"/>
      <c r="F292" s="237"/>
      <c r="G292" s="237"/>
    </row>
    <row r="293">
      <c r="A293" s="233"/>
      <c r="D293" s="234"/>
      <c r="E293" s="233"/>
      <c r="F293" s="237"/>
      <c r="G293" s="237"/>
      <c r="L293" s="152"/>
    </row>
    <row r="470">
      <c r="A470" s="233"/>
      <c r="D470" s="234"/>
      <c r="E470" s="233"/>
      <c r="F470" s="237"/>
      <c r="G470" s="237"/>
      <c r="H470" s="235"/>
      <c r="I470" s="236"/>
      <c r="J470" s="236"/>
      <c r="K470" s="235"/>
    </row>
    <row r="471">
      <c r="A471" s="233"/>
      <c r="D471" s="234"/>
      <c r="E471" s="233"/>
      <c r="F471" s="237"/>
      <c r="G471" s="237"/>
      <c r="H471" s="235"/>
      <c r="I471" s="236"/>
      <c r="J471" s="236"/>
      <c r="K471" s="235"/>
    </row>
    <row r="472">
      <c r="A472" s="233"/>
      <c r="D472" s="234"/>
      <c r="E472" s="233"/>
      <c r="F472" s="237"/>
      <c r="G472" s="237"/>
      <c r="H472" s="235"/>
      <c r="I472" s="236"/>
      <c r="J472" s="236"/>
      <c r="K472" s="235"/>
      <c r="L472" s="152"/>
    </row>
  </sheetData>
  <autoFilter ref="$A$1:$AC$305"/>
  <customSheetViews>
    <customSheetView guid="{6F7B0752-2D34-424D-B3B4-CA21D0151CF6}" filter="1" showAutoFilter="1">
      <autoFilter ref="$A$1:$L$471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NEO"/>
            <filter val="JC"/>
          </filters>
        </filterColumn>
      </autoFilter>
    </customSheetView>
    <customSheetView guid="{6AFCB687-A5B1-4A43-94F3-0C0C9622126F}" filter="1" showAutoFilter="1">
      <autoFilter ref="$A$1:$L$471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NEO"/>
            <filter val="JC"/>
          </filters>
        </filterColumn>
      </autoFilter>
    </customSheetView>
    <customSheetView guid="{15494CB8-74BA-41CD-979C-0A1F98FA7AD5}" filter="1" showAutoFilter="1">
      <autoFilter ref="$A$1:$L$471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NEO"/>
            <filter val="JC"/>
          </filters>
        </filterColumn>
      </autoFilter>
    </customSheetView>
    <customSheetView guid="{E03E75B9-18D3-4F9C-8E98-9CFDBAC1C039}" filter="1" showAutoFilter="1">
      <autoFilter ref="$A$1:$AC$270"/>
    </customSheetView>
    <customSheetView guid="{482CA3F1-235E-4CBB-838F-2B51A4768B5C}" filter="1" showAutoFilter="1">
      <autoFilter ref="$A$1:$AC$270"/>
    </customSheetView>
  </customSheetViews>
  <conditionalFormatting sqref="F2:K284 Q37:V37 L90:L96 L103:L104 L106:L107 L110:L115 L117 L124 L133 L135 L137 R208:W208 L215:L221 L230:L243 L252">
    <cfRule type="expression" dxfId="0" priority="1">
      <formula>MOD</formula>
    </cfRule>
  </conditionalFormatting>
  <conditionalFormatting sqref="F2:G282 H2:K96 Q37:V37 L90:L96 H98:K135 L103:L104 L106:L107 L117 L124 L133 L135 H137:K282 L137 R208:W208 L215:L221 L230:L238 L243 L252">
    <cfRule type="expression" dxfId="0" priority="2">
      <formula>MOD</formula>
    </cfRule>
  </conditionalFormatting>
  <conditionalFormatting sqref="F2:K13 F66:K271 L90:L96 L103:L104 L106:L107 L117 L124 L133 L135 L137 R208:W208 L215:L221 L230:L238 L243 L252 F285:K285 F287:K287 F289:K297 F299:K302 F304:K305 F392:K472">
    <cfRule type="expression" dxfId="0" priority="3">
      <formula>MOD</formula>
    </cfRule>
  </conditionalFormatting>
  <conditionalFormatting sqref="F2:K13 F66:K271 L90:L96 L103:L104 L106:L107 L117 L124 L133 L135 L137 R208:W208 L215:L221 L230:L238 L243 L252 F285:K285 F287:K287 F289:K297 F299:K302 F304:K305 F392:F395 G392:G472 H392:K395 F397 H397:K397 F399:F472 H399:K472">
    <cfRule type="expression" dxfId="0" priority="4">
      <formula>MOD</formula>
    </cfRule>
  </conditionalFormatting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45159.0</v>
      </c>
      <c r="F3" s="14"/>
      <c r="G3" s="14"/>
      <c r="H3" s="14"/>
      <c r="I3" s="15"/>
      <c r="J3" s="15"/>
      <c r="K3" s="16"/>
      <c r="L3" s="13">
        <v>45160.0</v>
      </c>
      <c r="M3" s="15"/>
      <c r="N3" s="15"/>
      <c r="O3" s="15"/>
      <c r="P3" s="15"/>
      <c r="Q3" s="11"/>
      <c r="R3" s="17"/>
      <c r="S3" s="13">
        <v>45161.0</v>
      </c>
      <c r="T3" s="11"/>
      <c r="U3" s="15"/>
      <c r="V3" s="15"/>
      <c r="W3" s="11"/>
      <c r="X3" s="18"/>
      <c r="Y3" s="14"/>
      <c r="Z3" s="13">
        <v>45162.0</v>
      </c>
      <c r="AA3" s="15"/>
      <c r="AB3" s="15"/>
      <c r="AC3" s="11"/>
      <c r="AD3" s="15"/>
      <c r="AE3" s="15"/>
      <c r="AF3" s="12"/>
      <c r="AG3" s="13">
        <v>45163.0</v>
      </c>
      <c r="AH3" s="15"/>
      <c r="AI3" s="11"/>
      <c r="AJ3" s="15"/>
      <c r="AK3" s="15"/>
      <c r="AL3" s="15"/>
      <c r="AM3" s="18"/>
      <c r="AN3" s="13">
        <v>45164.0</v>
      </c>
      <c r="AO3" s="11"/>
      <c r="AP3" s="19"/>
      <c r="AQ3" s="19"/>
      <c r="AR3" s="19"/>
      <c r="AS3" s="19"/>
      <c r="AT3" s="14"/>
      <c r="AU3" s="13">
        <v>45165.0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45159.0</v>
      </c>
      <c r="D5" s="38" t="s">
        <v>412</v>
      </c>
      <c r="E5" s="39" t="s">
        <v>413</v>
      </c>
      <c r="F5" s="40">
        <v>0.5</v>
      </c>
      <c r="G5" s="40">
        <v>7.5</v>
      </c>
      <c r="H5" s="40">
        <v>5.0</v>
      </c>
      <c r="I5" s="41" t="s">
        <v>22</v>
      </c>
      <c r="J5" s="37">
        <v>45167.0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45161.0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45162.0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45163.0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45164.0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45166.0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0.5</v>
      </c>
      <c r="BA5" s="39">
        <f t="shared" si="1"/>
        <v>45</v>
      </c>
      <c r="BB5" s="39">
        <f t="shared" si="1"/>
        <v>5</v>
      </c>
      <c r="BC5" s="50">
        <f t="shared" ref="BC5:BC11" si="3">SUM(AZ5,BA5,BB5)</f>
        <v>50.5</v>
      </c>
      <c r="BD5" s="51"/>
      <c r="BE5" s="39">
        <f t="shared" ref="BE5:BE11" si="4">AZ5*80</f>
        <v>40</v>
      </c>
      <c r="BF5" s="39">
        <f t="shared" ref="BF5:BF11" si="5">BA5*88</f>
        <v>3960</v>
      </c>
      <c r="BG5" s="39">
        <f t="shared" ref="BG5:BG11" si="6">BB5*80</f>
        <v>400</v>
      </c>
      <c r="BH5" s="39">
        <f t="shared" ref="BH5:BH11" si="7">SUM(BE5,BF5,BG5)</f>
        <v>4400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30</v>
      </c>
      <c r="B6" s="36" t="s">
        <v>19</v>
      </c>
      <c r="C6" s="37">
        <v>45159.0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45160.0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45161.0</v>
      </c>
      <c r="R6" s="38" t="s">
        <v>25</v>
      </c>
      <c r="S6" s="39" t="s">
        <v>25</v>
      </c>
      <c r="T6" s="40">
        <v>0.0</v>
      </c>
      <c r="U6" s="40">
        <v>0.0</v>
      </c>
      <c r="V6" s="40">
        <v>0.0</v>
      </c>
      <c r="W6" s="43" t="s">
        <v>26</v>
      </c>
      <c r="X6" s="37">
        <v>45162.0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45163.0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45164.0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45166.0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37.5</v>
      </c>
      <c r="BB6" s="39">
        <f t="shared" si="2"/>
        <v>0</v>
      </c>
      <c r="BC6" s="50">
        <f t="shared" si="3"/>
        <v>37.5</v>
      </c>
      <c r="BD6" s="51"/>
      <c r="BE6" s="39">
        <f t="shared" si="4"/>
        <v>0</v>
      </c>
      <c r="BF6" s="39">
        <f t="shared" si="5"/>
        <v>3300</v>
      </c>
      <c r="BG6" s="39">
        <f t="shared" si="6"/>
        <v>0</v>
      </c>
      <c r="BH6" s="39">
        <f t="shared" si="7"/>
        <v>3300</v>
      </c>
      <c r="BI6" s="51"/>
      <c r="BJ6" s="52" t="s">
        <v>31</v>
      </c>
      <c r="BK6" s="55">
        <f>BC38</f>
        <v>158.5</v>
      </c>
      <c r="BL6" s="51"/>
      <c r="BM6" s="51"/>
    </row>
    <row r="7">
      <c r="A7" s="35" t="s">
        <v>32</v>
      </c>
      <c r="B7" s="41" t="s">
        <v>33</v>
      </c>
      <c r="C7" s="37">
        <v>45160.0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45161.0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45162.0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45163.0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45164.0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45165.0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45166.0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8">SUM(F7,M7,T7,AA7,AH7,AO7,AV7)</f>
        <v>36</v>
      </c>
      <c r="BA7" s="39">
        <f t="shared" si="8"/>
        <v>6</v>
      </c>
      <c r="BB7" s="39">
        <f t="shared" si="8"/>
        <v>1</v>
      </c>
      <c r="BC7" s="50">
        <f t="shared" si="3"/>
        <v>43</v>
      </c>
      <c r="BD7" s="51"/>
      <c r="BE7" s="39">
        <f t="shared" si="4"/>
        <v>2880</v>
      </c>
      <c r="BF7" s="39">
        <f t="shared" si="5"/>
        <v>528</v>
      </c>
      <c r="BG7" s="39">
        <f t="shared" si="6"/>
        <v>80</v>
      </c>
      <c r="BH7" s="39">
        <f t="shared" si="7"/>
        <v>3488</v>
      </c>
      <c r="BI7" s="51"/>
      <c r="BJ7" s="52" t="s">
        <v>23</v>
      </c>
      <c r="BK7" s="53">
        <f>BC47</f>
        <v>73.5</v>
      </c>
      <c r="BL7" s="51"/>
      <c r="BM7" s="51"/>
    </row>
    <row r="8">
      <c r="A8" s="35" t="s">
        <v>45</v>
      </c>
      <c r="B8" s="41" t="s">
        <v>33</v>
      </c>
      <c r="C8" s="37">
        <v>45160.0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45161.0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45162.0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45163.0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45164.0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45165.0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45166.0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BC57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53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0</v>
      </c>
      <c r="BB9" s="39">
        <f t="shared" si="10"/>
        <v>0</v>
      </c>
      <c r="BC9" s="50">
        <f t="shared" si="3"/>
        <v>0</v>
      </c>
      <c r="BD9" s="51"/>
      <c r="BE9" s="39">
        <f t="shared" si="4"/>
        <v>0</v>
      </c>
      <c r="BF9" s="39">
        <f t="shared" si="5"/>
        <v>0</v>
      </c>
      <c r="BG9" s="39">
        <f t="shared" si="6"/>
        <v>0</v>
      </c>
      <c r="BH9" s="39">
        <f t="shared" si="7"/>
        <v>0</v>
      </c>
      <c r="BI9" s="51"/>
      <c r="BJ9" s="62" t="s">
        <v>51</v>
      </c>
      <c r="BK9" s="62">
        <f>BC26</f>
        <v>150</v>
      </c>
      <c r="BL9" s="51"/>
      <c r="BM9" s="51"/>
    </row>
    <row r="10">
      <c r="A10" s="59" t="s">
        <v>52</v>
      </c>
      <c r="B10" s="63"/>
      <c r="C10" s="45"/>
      <c r="D10" s="39"/>
      <c r="E10" s="39"/>
      <c r="F10" s="40">
        <v>0.0</v>
      </c>
      <c r="G10" s="40">
        <v>0.0</v>
      </c>
      <c r="H10" s="40">
        <v>0.0</v>
      </c>
      <c r="I10" s="57" t="s">
        <v>46</v>
      </c>
      <c r="J10" s="37">
        <v>45161.0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42" t="s">
        <v>24</v>
      </c>
      <c r="Q10" s="37">
        <v>45161.0</v>
      </c>
      <c r="R10" s="38" t="s">
        <v>272</v>
      </c>
      <c r="S10" s="39" t="s">
        <v>21</v>
      </c>
      <c r="T10" s="40">
        <v>0.0</v>
      </c>
      <c r="U10" s="40">
        <v>6.5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5.5</v>
      </c>
      <c r="BA10" s="39">
        <f t="shared" si="11"/>
        <v>7.5</v>
      </c>
      <c r="BB10" s="39">
        <f t="shared" si="11"/>
        <v>0</v>
      </c>
      <c r="BC10" s="50">
        <f t="shared" si="3"/>
        <v>13</v>
      </c>
      <c r="BD10" s="51"/>
      <c r="BE10" s="39">
        <f t="shared" si="4"/>
        <v>440</v>
      </c>
      <c r="BF10" s="39">
        <f t="shared" si="5"/>
        <v>660</v>
      </c>
      <c r="BG10" s="39">
        <f t="shared" si="6"/>
        <v>0</v>
      </c>
      <c r="BH10" s="39">
        <f t="shared" si="7"/>
        <v>1100</v>
      </c>
      <c r="BI10" s="51"/>
      <c r="BJ10" s="62" t="s">
        <v>53</v>
      </c>
      <c r="BK10" s="62">
        <f>BC68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BC79</f>
        <v>46.5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3">SUM(AZ5,AZ6,AZ7,AZ8,AZ9,AZ10,AZ11)</f>
        <v>78</v>
      </c>
      <c r="BA13" s="78">
        <f t="shared" si="13"/>
        <v>102</v>
      </c>
      <c r="BB13" s="78">
        <f t="shared" si="13"/>
        <v>7</v>
      </c>
      <c r="BC13" s="79">
        <f t="shared" si="13"/>
        <v>187</v>
      </c>
      <c r="BD13" s="51"/>
      <c r="BE13" s="40">
        <f t="shared" ref="BE13:BG13" si="14">sum(BE5,BE6,BE7,BE8,BE9,BE10)</f>
        <v>6240</v>
      </c>
      <c r="BF13" s="40">
        <f t="shared" si="14"/>
        <v>8976</v>
      </c>
      <c r="BG13" s="40">
        <f t="shared" si="14"/>
        <v>560</v>
      </c>
      <c r="BH13" s="40">
        <f>sum(BH5,BH6,BH7,BH8,BH9,BH10,BH11)</f>
        <v>15776</v>
      </c>
      <c r="BI13" s="51"/>
      <c r="BJ13" s="62" t="s">
        <v>59</v>
      </c>
      <c r="BK13" s="62">
        <f>BC89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BC125</f>
        <v>0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45159.0</v>
      </c>
      <c r="F17" s="14"/>
      <c r="G17" s="14"/>
      <c r="H17" s="14"/>
      <c r="I17" s="15"/>
      <c r="J17" s="15"/>
      <c r="K17" s="16"/>
      <c r="L17" s="13">
        <v>45160.0</v>
      </c>
      <c r="M17" s="15"/>
      <c r="N17" s="15"/>
      <c r="O17" s="15"/>
      <c r="P17" s="15"/>
      <c r="Q17" s="11"/>
      <c r="R17" s="17"/>
      <c r="S17" s="13">
        <v>45161.0</v>
      </c>
      <c r="T17" s="11"/>
      <c r="U17" s="15"/>
      <c r="V17" s="15"/>
      <c r="W17" s="11"/>
      <c r="X17" s="18"/>
      <c r="Y17" s="14"/>
      <c r="Z17" s="13">
        <v>45162.0</v>
      </c>
      <c r="AA17" s="15"/>
      <c r="AB17" s="15"/>
      <c r="AC17" s="11"/>
      <c r="AD17" s="15"/>
      <c r="AE17" s="15"/>
      <c r="AF17" s="12"/>
      <c r="AG17" s="13">
        <v>45163.0</v>
      </c>
      <c r="AH17" s="15"/>
      <c r="AI17" s="11"/>
      <c r="AJ17" s="15"/>
      <c r="AK17" s="15"/>
      <c r="AL17" s="15"/>
      <c r="AM17" s="18"/>
      <c r="AN17" s="13">
        <v>45164.0</v>
      </c>
      <c r="AO17" s="11"/>
      <c r="AP17" s="19"/>
      <c r="AQ17" s="19"/>
      <c r="AR17" s="19"/>
      <c r="AS17" s="19"/>
      <c r="AT17" s="14"/>
      <c r="AU17" s="13">
        <v>45165.0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6"/>
      <c r="BK17" s="16"/>
      <c r="BL17" s="20"/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 t="shared" ref="BK18:BK21" si="16">BH5</f>
        <v>4400</v>
      </c>
      <c r="BL18" s="32"/>
      <c r="BM18" s="32"/>
    </row>
    <row r="19">
      <c r="A19" s="94" t="s">
        <v>335</v>
      </c>
      <c r="B19" s="36" t="s">
        <v>19</v>
      </c>
      <c r="C19" s="37">
        <v>45159.0</v>
      </c>
      <c r="D19" s="42" t="s">
        <v>25</v>
      </c>
      <c r="E19" s="58" t="s">
        <v>25</v>
      </c>
      <c r="F19" s="40">
        <v>0.0</v>
      </c>
      <c r="G19" s="40">
        <v>0.0</v>
      </c>
      <c r="H19" s="40">
        <v>0.0</v>
      </c>
      <c r="I19" s="41" t="s">
        <v>22</v>
      </c>
      <c r="J19" s="37">
        <v>45160.0</v>
      </c>
      <c r="K19" s="42" t="s">
        <v>211</v>
      </c>
      <c r="L19" s="58" t="s">
        <v>66</v>
      </c>
      <c r="M19" s="40">
        <v>0.0</v>
      </c>
      <c r="N19" s="40">
        <v>6.0</v>
      </c>
      <c r="O19" s="40">
        <v>0.0</v>
      </c>
      <c r="P19" s="36" t="s">
        <v>24</v>
      </c>
      <c r="Q19" s="37">
        <v>45161.0</v>
      </c>
      <c r="R19" s="42" t="s">
        <v>211</v>
      </c>
      <c r="S19" s="58" t="s">
        <v>66</v>
      </c>
      <c r="T19" s="40">
        <v>0.0</v>
      </c>
      <c r="U19" s="40">
        <v>6.0</v>
      </c>
      <c r="V19" s="40">
        <v>0.0</v>
      </c>
      <c r="W19" s="43" t="s">
        <v>26</v>
      </c>
      <c r="X19" s="37">
        <v>45162.0</v>
      </c>
      <c r="Y19" s="42" t="s">
        <v>211</v>
      </c>
      <c r="Z19" s="58" t="s">
        <v>66</v>
      </c>
      <c r="AA19" s="40">
        <v>0.0</v>
      </c>
      <c r="AB19" s="40">
        <v>6.0</v>
      </c>
      <c r="AC19" s="40">
        <v>0.0</v>
      </c>
      <c r="AD19" s="56" t="s">
        <v>56</v>
      </c>
      <c r="AE19" s="37">
        <v>45163.0</v>
      </c>
      <c r="AF19" s="42" t="s">
        <v>25</v>
      </c>
      <c r="AG19" s="58" t="s">
        <v>25</v>
      </c>
      <c r="AH19" s="40">
        <v>0.0</v>
      </c>
      <c r="AI19" s="40">
        <v>0.0</v>
      </c>
      <c r="AJ19" s="40">
        <v>0.0</v>
      </c>
      <c r="AK19" s="284" t="s">
        <v>57</v>
      </c>
      <c r="AL19" s="37">
        <v>45164.0</v>
      </c>
      <c r="AM19" s="42" t="s">
        <v>63</v>
      </c>
      <c r="AN19" s="58" t="s">
        <v>63</v>
      </c>
      <c r="AO19" s="40">
        <v>0.0</v>
      </c>
      <c r="AP19" s="40">
        <v>0.0</v>
      </c>
      <c r="AQ19" s="40">
        <v>0.0</v>
      </c>
      <c r="AR19" s="36" t="s">
        <v>93</v>
      </c>
      <c r="AS19" s="37">
        <v>45165.0</v>
      </c>
      <c r="AT19" s="42" t="s">
        <v>63</v>
      </c>
      <c r="AU19" s="58" t="s">
        <v>63</v>
      </c>
      <c r="AV19" s="40">
        <v>0.0</v>
      </c>
      <c r="AW19" s="40">
        <v>0.0</v>
      </c>
      <c r="AX19" s="40">
        <v>0.0</v>
      </c>
      <c r="AY19" s="48"/>
      <c r="AZ19" s="49">
        <f t="shared" ref="AZ19:BB19" si="15">SUM(F19,M19,T19,AA19,AH19,AO19,AV19)</f>
        <v>0</v>
      </c>
      <c r="BA19" s="39">
        <f t="shared" si="15"/>
        <v>18</v>
      </c>
      <c r="BB19" s="39">
        <f t="shared" si="15"/>
        <v>0</v>
      </c>
      <c r="BC19" s="50">
        <f t="shared" ref="BC19:BC24" si="18">SUM(AZ19,BA19,BB19)</f>
        <v>18</v>
      </c>
      <c r="BD19" s="51"/>
      <c r="BE19" s="39">
        <f>AZ19*67.31</f>
        <v>0</v>
      </c>
      <c r="BF19" s="39">
        <f>BA19*74</f>
        <v>1332</v>
      </c>
      <c r="BG19" s="39">
        <f>BB19*84</f>
        <v>0</v>
      </c>
      <c r="BH19" s="39">
        <f t="shared" ref="BH19:BH24" si="19">sum(BE19,BF19,BG19)</f>
        <v>1332</v>
      </c>
      <c r="BI19" s="51"/>
      <c r="BJ19" s="39" t="s">
        <v>68</v>
      </c>
      <c r="BK19" s="93">
        <f t="shared" si="16"/>
        <v>3300</v>
      </c>
      <c r="BL19" s="51"/>
      <c r="BM19" s="51"/>
    </row>
    <row r="20">
      <c r="A20" s="97" t="s">
        <v>69</v>
      </c>
      <c r="B20" s="41" t="s">
        <v>33</v>
      </c>
      <c r="C20" s="37">
        <v>45160.0</v>
      </c>
      <c r="D20" s="42" t="s">
        <v>25</v>
      </c>
      <c r="E20" s="58" t="s">
        <v>25</v>
      </c>
      <c r="F20" s="40">
        <v>0.0</v>
      </c>
      <c r="G20" s="40">
        <v>0.0</v>
      </c>
      <c r="H20" s="40">
        <v>0.0</v>
      </c>
      <c r="I20" s="57" t="s">
        <v>46</v>
      </c>
      <c r="J20" s="37">
        <v>45161.0</v>
      </c>
      <c r="K20" s="42" t="s">
        <v>274</v>
      </c>
      <c r="L20" s="58" t="s">
        <v>48</v>
      </c>
      <c r="M20" s="40">
        <v>6.0</v>
      </c>
      <c r="N20" s="40">
        <v>2.0</v>
      </c>
      <c r="O20" s="40">
        <v>0.0</v>
      </c>
      <c r="P20" s="38" t="s">
        <v>36</v>
      </c>
      <c r="Q20" s="37">
        <v>45162.0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6" t="s">
        <v>37</v>
      </c>
      <c r="X20" s="37">
        <v>45163.0</v>
      </c>
      <c r="Y20" s="42" t="s">
        <v>274</v>
      </c>
      <c r="Z20" s="58" t="s">
        <v>48</v>
      </c>
      <c r="AA20" s="40">
        <v>6.0</v>
      </c>
      <c r="AB20" s="40">
        <v>2.0</v>
      </c>
      <c r="AC20" s="40">
        <v>0.0</v>
      </c>
      <c r="AD20" s="56" t="s">
        <v>40</v>
      </c>
      <c r="AE20" s="37">
        <v>45164.0</v>
      </c>
      <c r="AF20" s="42" t="s">
        <v>355</v>
      </c>
      <c r="AG20" s="58" t="s">
        <v>356</v>
      </c>
      <c r="AH20" s="40">
        <v>5.0</v>
      </c>
      <c r="AI20" s="40">
        <v>3.0</v>
      </c>
      <c r="AJ20" s="40">
        <v>1.5</v>
      </c>
      <c r="AK20" s="96" t="s">
        <v>43</v>
      </c>
      <c r="AL20" s="37">
        <v>45165.0</v>
      </c>
      <c r="AM20" s="42" t="s">
        <v>355</v>
      </c>
      <c r="AN20" s="58" t="s">
        <v>356</v>
      </c>
      <c r="AO20" s="40">
        <v>5.0</v>
      </c>
      <c r="AP20" s="40">
        <v>3.0</v>
      </c>
      <c r="AQ20" s="40">
        <v>1.5</v>
      </c>
      <c r="AR20" s="57" t="s">
        <v>44</v>
      </c>
      <c r="AS20" s="37">
        <v>45166.0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7">SUM(F20,M20,T20,AA20,AH20,AO20,AV20)</f>
        <v>34</v>
      </c>
      <c r="BA20" s="39">
        <f t="shared" si="17"/>
        <v>14</v>
      </c>
      <c r="BB20" s="39">
        <f t="shared" si="17"/>
        <v>3</v>
      </c>
      <c r="BC20" s="50">
        <f t="shared" si="18"/>
        <v>51</v>
      </c>
      <c r="BD20" s="51"/>
      <c r="BE20" s="39">
        <f t="shared" ref="BE20:BE24" si="21">AZ20*80</f>
        <v>2720</v>
      </c>
      <c r="BF20" s="39">
        <f t="shared" ref="BF20:BF24" si="22">BA20*88</f>
        <v>1232</v>
      </c>
      <c r="BG20" s="39">
        <f t="shared" ref="BG20:BG24" si="23">BB20*80</f>
        <v>240</v>
      </c>
      <c r="BH20" s="39">
        <f t="shared" si="19"/>
        <v>4192</v>
      </c>
      <c r="BI20" s="51"/>
      <c r="BJ20" s="39" t="s">
        <v>72</v>
      </c>
      <c r="BK20" s="93">
        <f t="shared" si="16"/>
        <v>3488</v>
      </c>
      <c r="BL20" s="51"/>
      <c r="BM20" s="51"/>
    </row>
    <row r="21">
      <c r="A21" s="35" t="s">
        <v>73</v>
      </c>
      <c r="B21" s="41" t="s">
        <v>33</v>
      </c>
      <c r="C21" s="37">
        <v>45160.0</v>
      </c>
      <c r="D21" s="42" t="s">
        <v>112</v>
      </c>
      <c r="E21" s="58" t="s">
        <v>71</v>
      </c>
      <c r="F21" s="40">
        <v>6.5</v>
      </c>
      <c r="G21" s="40">
        <v>1.0</v>
      </c>
      <c r="H21" s="40">
        <v>0.0</v>
      </c>
      <c r="I21" s="57" t="s">
        <v>46</v>
      </c>
      <c r="J21" s="37">
        <v>45161.0</v>
      </c>
      <c r="K21" s="42" t="s">
        <v>112</v>
      </c>
      <c r="L21" s="58" t="s">
        <v>71</v>
      </c>
      <c r="M21" s="40">
        <v>6.5</v>
      </c>
      <c r="N21" s="40">
        <v>1.0</v>
      </c>
      <c r="O21" s="40">
        <v>0.0</v>
      </c>
      <c r="P21" s="38" t="s">
        <v>36</v>
      </c>
      <c r="Q21" s="37">
        <v>45162.0</v>
      </c>
      <c r="R21" s="42" t="s">
        <v>112</v>
      </c>
      <c r="S21" s="58" t="s">
        <v>71</v>
      </c>
      <c r="T21" s="40">
        <v>6.5</v>
      </c>
      <c r="U21" s="40">
        <v>1.0</v>
      </c>
      <c r="V21" s="40">
        <v>0.0</v>
      </c>
      <c r="W21" s="56" t="s">
        <v>37</v>
      </c>
      <c r="X21" s="37">
        <v>45163.0</v>
      </c>
      <c r="Y21" s="42" t="s">
        <v>47</v>
      </c>
      <c r="Z21" s="58" t="s">
        <v>318</v>
      </c>
      <c r="AA21" s="40">
        <v>7.0</v>
      </c>
      <c r="AB21" s="40">
        <v>1.0</v>
      </c>
      <c r="AC21" s="40">
        <v>0.0</v>
      </c>
      <c r="AD21" s="56" t="s">
        <v>56</v>
      </c>
      <c r="AE21" s="37">
        <v>45163.0</v>
      </c>
      <c r="AF21" s="42" t="s">
        <v>426</v>
      </c>
      <c r="AG21" s="58" t="s">
        <v>425</v>
      </c>
      <c r="AH21" s="40">
        <v>1.0</v>
      </c>
      <c r="AI21" s="40">
        <v>7.0</v>
      </c>
      <c r="AJ21" s="40">
        <v>5.0</v>
      </c>
      <c r="AK21" s="96" t="s">
        <v>43</v>
      </c>
      <c r="AL21" s="37">
        <v>45165.0</v>
      </c>
      <c r="AM21" s="42" t="s">
        <v>25</v>
      </c>
      <c r="AN21" s="58" t="s">
        <v>25</v>
      </c>
      <c r="AO21" s="40">
        <v>0.0</v>
      </c>
      <c r="AP21" s="40">
        <v>0.0</v>
      </c>
      <c r="AQ21" s="40">
        <v>0.0</v>
      </c>
      <c r="AR21" s="57" t="s">
        <v>44</v>
      </c>
      <c r="AS21" s="37">
        <v>45166.0</v>
      </c>
      <c r="AT21" s="42" t="s">
        <v>47</v>
      </c>
      <c r="AU21" s="58" t="s">
        <v>318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20">SUM(F21,M21,T21,AA21,AH21,AO21,AV21)</f>
        <v>34.5</v>
      </c>
      <c r="BA21" s="39">
        <f t="shared" si="20"/>
        <v>12</v>
      </c>
      <c r="BB21" s="39">
        <f t="shared" si="20"/>
        <v>5</v>
      </c>
      <c r="BC21" s="50">
        <f t="shared" si="18"/>
        <v>51.5</v>
      </c>
      <c r="BD21" s="51"/>
      <c r="BE21" s="39">
        <f t="shared" si="21"/>
        <v>2760</v>
      </c>
      <c r="BF21" s="39">
        <f t="shared" si="22"/>
        <v>1056</v>
      </c>
      <c r="BG21" s="39">
        <f t="shared" si="23"/>
        <v>400</v>
      </c>
      <c r="BH21" s="39">
        <f t="shared" si="19"/>
        <v>4216</v>
      </c>
      <c r="BI21" s="51"/>
      <c r="BJ21" s="39" t="s">
        <v>76</v>
      </c>
      <c r="BK21" s="93">
        <f t="shared" si="16"/>
        <v>3488</v>
      </c>
      <c r="BL21" s="51"/>
      <c r="BM21" s="51"/>
    </row>
    <row r="22">
      <c r="A22" s="35" t="s">
        <v>52</v>
      </c>
      <c r="B22" s="36" t="s">
        <v>19</v>
      </c>
      <c r="C22" s="37">
        <v>45159.0</v>
      </c>
      <c r="D22" s="42" t="s">
        <v>426</v>
      </c>
      <c r="E22" s="58" t="s">
        <v>425</v>
      </c>
      <c r="F22" s="40">
        <v>1.0</v>
      </c>
      <c r="G22" s="40">
        <v>7.0</v>
      </c>
      <c r="H22" s="40">
        <v>5.0</v>
      </c>
      <c r="I22" s="57"/>
      <c r="J22" s="37"/>
      <c r="K22" s="42"/>
      <c r="L22" s="58"/>
      <c r="M22" s="40">
        <v>0.0</v>
      </c>
      <c r="N22" s="40">
        <v>0.0</v>
      </c>
      <c r="O22" s="40">
        <v>0.0</v>
      </c>
      <c r="P22" s="39"/>
      <c r="Q22" s="45"/>
      <c r="R22" s="53"/>
      <c r="S22" s="53"/>
      <c r="T22" s="40">
        <v>0.0</v>
      </c>
      <c r="U22" s="40">
        <v>0.0</v>
      </c>
      <c r="V22" s="40">
        <v>0.0</v>
      </c>
      <c r="W22" s="64"/>
      <c r="X22" s="45"/>
      <c r="Y22" s="53"/>
      <c r="Z22" s="53"/>
      <c r="AA22" s="40">
        <v>0.0</v>
      </c>
      <c r="AB22" s="40">
        <v>0.0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284" t="s">
        <v>57</v>
      </c>
      <c r="AL22" s="37">
        <v>45164.0</v>
      </c>
      <c r="AM22" s="42" t="s">
        <v>426</v>
      </c>
      <c r="AN22" s="58" t="s">
        <v>425</v>
      </c>
      <c r="AO22" s="40">
        <v>1.0</v>
      </c>
      <c r="AP22" s="40">
        <v>7.0</v>
      </c>
      <c r="AQ22" s="40">
        <v>5.0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4">SUM(F22,M22,T22,AA22,AH22,AO22,AV22)</f>
        <v>2</v>
      </c>
      <c r="BA22" s="39">
        <f t="shared" si="24"/>
        <v>14</v>
      </c>
      <c r="BB22" s="39">
        <f t="shared" si="24"/>
        <v>10</v>
      </c>
      <c r="BC22" s="50">
        <f t="shared" si="18"/>
        <v>26</v>
      </c>
      <c r="BD22" s="51"/>
      <c r="BE22" s="39">
        <f t="shared" si="21"/>
        <v>160</v>
      </c>
      <c r="BF22" s="39">
        <f t="shared" si="22"/>
        <v>1232</v>
      </c>
      <c r="BG22" s="39">
        <f t="shared" si="23"/>
        <v>800</v>
      </c>
      <c r="BH22" s="39">
        <f t="shared" si="19"/>
        <v>2192</v>
      </c>
      <c r="BI22" s="51"/>
      <c r="BJ22" s="39" t="s">
        <v>340</v>
      </c>
      <c r="BK22" s="93">
        <f t="shared" ref="BK22:BK24" si="26">BH19</f>
        <v>1332</v>
      </c>
      <c r="BL22" s="51"/>
      <c r="BM22" s="51"/>
    </row>
    <row r="23">
      <c r="A23" s="35" t="s">
        <v>54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1"/>
      <c r="J23" s="45"/>
      <c r="K23" s="53"/>
      <c r="L23" s="58"/>
      <c r="M23" s="40">
        <v>0.0</v>
      </c>
      <c r="N23" s="40">
        <v>0.0</v>
      </c>
      <c r="O23" s="40">
        <v>0.0</v>
      </c>
      <c r="P23" s="63"/>
      <c r="Q23" s="45"/>
      <c r="R23" s="53"/>
      <c r="S23" s="58"/>
      <c r="T23" s="40">
        <v>0.0</v>
      </c>
      <c r="U23" s="40">
        <v>0.0</v>
      </c>
      <c r="V23" s="40">
        <v>0.0</v>
      </c>
      <c r="W23" s="61"/>
      <c r="X23" s="45"/>
      <c r="Y23" s="53"/>
      <c r="Z23" s="58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92"/>
      <c r="AL23" s="45"/>
      <c r="AM23" s="53"/>
      <c r="AN23" s="58"/>
      <c r="AO23" s="40">
        <v>0.0</v>
      </c>
      <c r="AP23" s="40">
        <v>0.0</v>
      </c>
      <c r="AQ23" s="40">
        <v>0.0</v>
      </c>
      <c r="AR23" s="63"/>
      <c r="AS23" s="45"/>
      <c r="AT23" s="53"/>
      <c r="AU23" s="58"/>
      <c r="AV23" s="40">
        <v>0.0</v>
      </c>
      <c r="AW23" s="40">
        <v>0.0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0</v>
      </c>
      <c r="BB23" s="39">
        <f t="shared" si="25"/>
        <v>0</v>
      </c>
      <c r="BC23" s="50">
        <f t="shared" si="18"/>
        <v>0</v>
      </c>
      <c r="BD23" s="51"/>
      <c r="BE23" s="39">
        <f t="shared" si="21"/>
        <v>0</v>
      </c>
      <c r="BF23" s="39">
        <f t="shared" si="22"/>
        <v>0</v>
      </c>
      <c r="BG23" s="39">
        <f t="shared" si="23"/>
        <v>0</v>
      </c>
      <c r="BH23" s="39">
        <f t="shared" si="19"/>
        <v>0</v>
      </c>
      <c r="BI23" s="51"/>
      <c r="BJ23" s="39" t="s">
        <v>80</v>
      </c>
      <c r="BK23" s="93">
        <f t="shared" si="26"/>
        <v>4192</v>
      </c>
      <c r="BL23" s="51"/>
      <c r="BM23" s="51"/>
    </row>
    <row r="24">
      <c r="A24" s="59" t="s">
        <v>50</v>
      </c>
      <c r="B24" s="61"/>
      <c r="C24" s="45"/>
      <c r="D24" s="53"/>
      <c r="E24" s="58"/>
      <c r="F24" s="40">
        <v>0.0</v>
      </c>
      <c r="G24" s="40">
        <v>0.0</v>
      </c>
      <c r="H24" s="40">
        <v>0.0</v>
      </c>
      <c r="I24" s="61"/>
      <c r="J24" s="45"/>
      <c r="K24" s="53"/>
      <c r="L24" s="58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61"/>
      <c r="X24" s="45"/>
      <c r="Y24" s="53"/>
      <c r="Z24" s="58"/>
      <c r="AA24" s="40">
        <v>0.0</v>
      </c>
      <c r="AB24" s="40">
        <v>0.0</v>
      </c>
      <c r="AC24" s="40">
        <v>0.0</v>
      </c>
      <c r="AD24" s="44"/>
      <c r="AE24" s="45"/>
      <c r="AF24" s="53"/>
      <c r="AG24" s="58"/>
      <c r="AH24" s="40">
        <v>0.0</v>
      </c>
      <c r="AI24" s="40">
        <v>0.0</v>
      </c>
      <c r="AJ24" s="40">
        <v>0.0</v>
      </c>
      <c r="AK24" s="149"/>
      <c r="AL24" s="45"/>
      <c r="AM24" s="53"/>
      <c r="AN24" s="58"/>
      <c r="AO24" s="40">
        <v>0.0</v>
      </c>
      <c r="AP24" s="40">
        <v>0.0</v>
      </c>
      <c r="AQ24" s="40">
        <v>0.0</v>
      </c>
      <c r="AR24" s="42" t="s">
        <v>27</v>
      </c>
      <c r="AS24" s="37">
        <v>45159.0</v>
      </c>
      <c r="AT24" s="42" t="s">
        <v>284</v>
      </c>
      <c r="AU24" s="53" t="s">
        <v>122</v>
      </c>
      <c r="AV24" s="40">
        <v>0.0</v>
      </c>
      <c r="AW24" s="40">
        <v>3.5</v>
      </c>
      <c r="AX24" s="40">
        <v>0.0</v>
      </c>
      <c r="AZ24" s="49">
        <f t="shared" ref="AZ24:BB24" si="27">SUM(F24,M24,T24,AA24,AH24,AO24,AV24)</f>
        <v>0</v>
      </c>
      <c r="BA24" s="39">
        <f t="shared" si="27"/>
        <v>3.5</v>
      </c>
      <c r="BB24" s="39">
        <f t="shared" si="27"/>
        <v>0</v>
      </c>
      <c r="BC24" s="50">
        <f t="shared" si="18"/>
        <v>3.5</v>
      </c>
      <c r="BD24" s="51"/>
      <c r="BE24" s="39">
        <f t="shared" si="21"/>
        <v>0</v>
      </c>
      <c r="BF24" s="39">
        <f t="shared" si="22"/>
        <v>308</v>
      </c>
      <c r="BG24" s="39">
        <f t="shared" si="23"/>
        <v>0</v>
      </c>
      <c r="BH24" s="39">
        <f t="shared" si="19"/>
        <v>308</v>
      </c>
      <c r="BI24" s="51"/>
      <c r="BJ24" s="39" t="s">
        <v>81</v>
      </c>
      <c r="BK24" s="93">
        <f t="shared" si="26"/>
        <v>4216</v>
      </c>
      <c r="BL24" s="62"/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30">BH30</f>
        <v>3960</v>
      </c>
      <c r="BL25" s="51"/>
      <c r="BM25" s="51"/>
    </row>
    <row r="26">
      <c r="AY26" s="76" t="s">
        <v>14</v>
      </c>
      <c r="AZ26" s="77">
        <f t="shared" ref="AZ26:BB26" si="28">SUM(AZ19,AZ20,AZ21,AZ22,AZ23,AZ24)</f>
        <v>70.5</v>
      </c>
      <c r="BA26" s="78">
        <f t="shared" si="28"/>
        <v>61.5</v>
      </c>
      <c r="BB26" s="78">
        <f t="shared" si="28"/>
        <v>18</v>
      </c>
      <c r="BC26" s="79">
        <f>sum(BC19,BC20,BC21,BC22,BC23,BC24)</f>
        <v>150</v>
      </c>
      <c r="BD26" s="51"/>
      <c r="BE26" s="40">
        <f>sum(BE19,BE20,BE21,BE22,BE23,BE24)</f>
        <v>5640</v>
      </c>
      <c r="BF26" s="40">
        <f>sum(BF19,BF20,BF21,BF22,BF23,BF251)</f>
        <v>4852</v>
      </c>
      <c r="BG26" s="40">
        <f t="shared" ref="BG26:BH26" si="29">sum(BG19,BG20,BG21,BG22,BG23,BG24)</f>
        <v>1440</v>
      </c>
      <c r="BH26" s="40">
        <f t="shared" si="29"/>
        <v>12240</v>
      </c>
      <c r="BI26" s="51"/>
      <c r="BJ26" s="39" t="s">
        <v>84</v>
      </c>
      <c r="BK26" s="93">
        <f t="shared" si="30"/>
        <v>3696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30"/>
        <v>3062.4</v>
      </c>
      <c r="BL27" s="106"/>
      <c r="BM27" s="106"/>
    </row>
    <row r="28">
      <c r="A28" s="10"/>
      <c r="B28" s="11"/>
      <c r="C28" s="11"/>
      <c r="D28" s="12"/>
      <c r="E28" s="13">
        <v>45159.0</v>
      </c>
      <c r="F28" s="14"/>
      <c r="G28" s="14"/>
      <c r="H28" s="14"/>
      <c r="I28" s="15"/>
      <c r="J28" s="15"/>
      <c r="K28" s="16"/>
      <c r="L28" s="13">
        <v>45160.0</v>
      </c>
      <c r="M28" s="15"/>
      <c r="N28" s="15"/>
      <c r="O28" s="15"/>
      <c r="P28" s="15"/>
      <c r="Q28" s="11"/>
      <c r="R28" s="17"/>
      <c r="S28" s="13">
        <v>45161.0</v>
      </c>
      <c r="T28" s="11"/>
      <c r="U28" s="15"/>
      <c r="V28" s="15"/>
      <c r="W28" s="11"/>
      <c r="X28" s="18"/>
      <c r="Y28" s="14"/>
      <c r="Z28" s="13">
        <v>45162.0</v>
      </c>
      <c r="AA28" s="15"/>
      <c r="AB28" s="15"/>
      <c r="AC28" s="11"/>
      <c r="AD28" s="15"/>
      <c r="AE28" s="15"/>
      <c r="AF28" s="12"/>
      <c r="AG28" s="13">
        <v>45163.0</v>
      </c>
      <c r="AH28" s="15"/>
      <c r="AI28" s="11"/>
      <c r="AJ28" s="15"/>
      <c r="AK28" s="15"/>
      <c r="AL28" s="15"/>
      <c r="AM28" s="18"/>
      <c r="AN28" s="13">
        <v>45164.0</v>
      </c>
      <c r="AO28" s="11"/>
      <c r="AP28" s="19"/>
      <c r="AQ28" s="19"/>
      <c r="AR28" s="19"/>
      <c r="AS28" s="19"/>
      <c r="AT28" s="14"/>
      <c r="AU28" s="13">
        <v>45165.0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6"/>
      <c r="BK28" s="16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>BH62</f>
        <v>3984</v>
      </c>
      <c r="BL29" s="32"/>
      <c r="BM29" s="32"/>
    </row>
    <row r="30">
      <c r="A30" s="35" t="s">
        <v>88</v>
      </c>
      <c r="B30" s="36" t="s">
        <v>19</v>
      </c>
      <c r="C30" s="37">
        <v>45159.0</v>
      </c>
      <c r="D30" s="42" t="s">
        <v>277</v>
      </c>
      <c r="E30" s="39" t="s">
        <v>90</v>
      </c>
      <c r="F30" s="40">
        <v>0.0</v>
      </c>
      <c r="G30" s="40">
        <v>7.5</v>
      </c>
      <c r="H30" s="40">
        <v>0.0</v>
      </c>
      <c r="I30" s="41" t="s">
        <v>22</v>
      </c>
      <c r="J30" s="37">
        <v>45160.0</v>
      </c>
      <c r="K30" s="42" t="s">
        <v>277</v>
      </c>
      <c r="L30" s="39" t="s">
        <v>90</v>
      </c>
      <c r="M30" s="40">
        <v>0.0</v>
      </c>
      <c r="N30" s="40">
        <v>7.5</v>
      </c>
      <c r="O30" s="40">
        <v>0.0</v>
      </c>
      <c r="P30" s="43" t="s">
        <v>24</v>
      </c>
      <c r="Q30" s="37">
        <v>45161.0</v>
      </c>
      <c r="R30" s="42" t="s">
        <v>277</v>
      </c>
      <c r="S30" s="39" t="s">
        <v>90</v>
      </c>
      <c r="T30" s="40">
        <v>0.0</v>
      </c>
      <c r="U30" s="40">
        <v>7.5</v>
      </c>
      <c r="V30" s="40">
        <v>0.0</v>
      </c>
      <c r="W30" s="43" t="s">
        <v>26</v>
      </c>
      <c r="X30" s="37">
        <v>45162.0</v>
      </c>
      <c r="Y30" s="42" t="s">
        <v>277</v>
      </c>
      <c r="Z30" s="39" t="s">
        <v>90</v>
      </c>
      <c r="AA30" s="40">
        <v>0.0</v>
      </c>
      <c r="AB30" s="40">
        <v>7.5</v>
      </c>
      <c r="AC30" s="40">
        <v>0.0</v>
      </c>
      <c r="AD30" s="56" t="s">
        <v>56</v>
      </c>
      <c r="AE30" s="37">
        <v>45164.0</v>
      </c>
      <c r="AF30" s="42" t="s">
        <v>25</v>
      </c>
      <c r="AG30" s="39" t="s">
        <v>25</v>
      </c>
      <c r="AH30" s="40">
        <v>0.0</v>
      </c>
      <c r="AI30" s="40">
        <v>0.0</v>
      </c>
      <c r="AJ30" s="40">
        <v>0.0</v>
      </c>
      <c r="AK30" s="66" t="s">
        <v>57</v>
      </c>
      <c r="AL30" s="37">
        <v>45164.0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36" t="s">
        <v>93</v>
      </c>
      <c r="AS30" s="37">
        <v>45165.0</v>
      </c>
      <c r="AT30" s="42" t="s">
        <v>298</v>
      </c>
      <c r="AU30" s="39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1">SUM(F30,M30,T30,AA30,AH30,AO30,AV30)</f>
        <v>0</v>
      </c>
      <c r="BA30" s="39">
        <f t="shared" si="31"/>
        <v>45</v>
      </c>
      <c r="BB30" s="39">
        <f t="shared" si="31"/>
        <v>0</v>
      </c>
      <c r="BC30" s="50">
        <f t="shared" ref="BC30:BC36" si="33">SUM(AZ30,BA30,BB30)</f>
        <v>45</v>
      </c>
      <c r="BD30" s="51"/>
      <c r="BE30" s="39">
        <f t="shared" ref="BE30:BE31" si="34">AZ30*80</f>
        <v>0</v>
      </c>
      <c r="BF30" s="39">
        <f t="shared" ref="BF30:BF31" si="35">BA30*88</f>
        <v>3960</v>
      </c>
      <c r="BG30" s="39">
        <f t="shared" ref="BG30:BG31" si="36">BB30*80</f>
        <v>0</v>
      </c>
      <c r="BH30" s="39">
        <f t="shared" ref="BH30:BH34" si="37">sum(BE30,BF30,BG30)</f>
        <v>3960</v>
      </c>
      <c r="BI30" s="51"/>
      <c r="BJ30" s="39" t="s">
        <v>96</v>
      </c>
      <c r="BK30" s="93">
        <f>BH73</f>
        <v>2772.68</v>
      </c>
      <c r="BL30" s="51"/>
      <c r="BM30" s="51"/>
    </row>
    <row r="31">
      <c r="A31" s="109" t="s">
        <v>97</v>
      </c>
      <c r="B31" s="41" t="s">
        <v>33</v>
      </c>
      <c r="C31" s="37">
        <v>45160.0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57" t="s">
        <v>46</v>
      </c>
      <c r="J31" s="37">
        <v>45161.0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45162.0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56" t="s">
        <v>37</v>
      </c>
      <c r="X31" s="37">
        <v>45163.0</v>
      </c>
      <c r="Y31" s="96" t="s">
        <v>74</v>
      </c>
      <c r="Z31" s="110" t="s">
        <v>99</v>
      </c>
      <c r="AA31" s="40">
        <v>7.0</v>
      </c>
      <c r="AB31" s="40">
        <v>0.5</v>
      </c>
      <c r="AC31" s="40">
        <v>0.0</v>
      </c>
      <c r="AD31" s="56" t="s">
        <v>40</v>
      </c>
      <c r="AE31" s="37">
        <v>45164.0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45165.0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57" t="s">
        <v>44</v>
      </c>
      <c r="AS31" s="37">
        <v>45166.0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2">SUM(F31,M31,T31,AA31,AH31,AO31,AV31)</f>
        <v>44</v>
      </c>
      <c r="BA31" s="39">
        <f t="shared" si="32"/>
        <v>2</v>
      </c>
      <c r="BB31" s="39">
        <f t="shared" si="32"/>
        <v>0</v>
      </c>
      <c r="BC31" s="50">
        <f t="shared" si="33"/>
        <v>46</v>
      </c>
      <c r="BD31" s="51"/>
      <c r="BE31" s="39">
        <f t="shared" si="34"/>
        <v>3520</v>
      </c>
      <c r="BF31" s="39">
        <f t="shared" si="35"/>
        <v>176</v>
      </c>
      <c r="BG31" s="39">
        <f t="shared" si="36"/>
        <v>0</v>
      </c>
      <c r="BH31" s="39">
        <f t="shared" si="37"/>
        <v>3696</v>
      </c>
      <c r="BI31" s="51"/>
      <c r="BJ31" s="39" t="s">
        <v>102</v>
      </c>
      <c r="BK31" s="62">
        <f>SUM(BH11,BH45,BH55,BH74)</f>
        <v>0</v>
      </c>
      <c r="BL31" s="51"/>
      <c r="BM31" s="51"/>
    </row>
    <row r="32">
      <c r="A32" s="35" t="s">
        <v>103</v>
      </c>
      <c r="B32" s="41" t="s">
        <v>33</v>
      </c>
      <c r="C32" s="37">
        <v>45160.0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57" t="s">
        <v>46</v>
      </c>
      <c r="J32" s="37">
        <v>45161.0</v>
      </c>
      <c r="K32" s="96" t="s">
        <v>25</v>
      </c>
      <c r="L32" s="110" t="s">
        <v>25</v>
      </c>
      <c r="M32" s="40">
        <v>0.0</v>
      </c>
      <c r="N32" s="40">
        <v>0.0</v>
      </c>
      <c r="O32" s="40">
        <v>0.0</v>
      </c>
      <c r="P32" s="38" t="s">
        <v>36</v>
      </c>
      <c r="Q32" s="37">
        <v>45162.0</v>
      </c>
      <c r="R32" s="96" t="s">
        <v>112</v>
      </c>
      <c r="S32" s="110" t="s">
        <v>71</v>
      </c>
      <c r="T32" s="40">
        <v>6.5</v>
      </c>
      <c r="U32" s="40">
        <v>1.0</v>
      </c>
      <c r="V32" s="40">
        <v>0.0</v>
      </c>
      <c r="W32" s="56" t="s">
        <v>37</v>
      </c>
      <c r="X32" s="37">
        <v>45163.0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56" t="s">
        <v>40</v>
      </c>
      <c r="AE32" s="37">
        <v>45164.0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45165.0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57" t="s">
        <v>44</v>
      </c>
      <c r="AS32" s="37">
        <v>45166.0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38">SUM(F32,M32,T32,AA32,AH32,AO32,AV32)</f>
        <v>40</v>
      </c>
      <c r="BA32" s="39">
        <f t="shared" si="38"/>
        <v>5</v>
      </c>
      <c r="BB32" s="39">
        <f t="shared" si="38"/>
        <v>0</v>
      </c>
      <c r="BC32" s="50">
        <f t="shared" si="33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7"/>
        <v>3062.4</v>
      </c>
      <c r="BI32" s="51"/>
      <c r="BJ32" s="39"/>
      <c r="BK32" s="93"/>
      <c r="BL32" s="51"/>
      <c r="BM32" s="51"/>
    </row>
    <row r="33">
      <c r="A33" s="35" t="s">
        <v>54</v>
      </c>
      <c r="B33" s="63"/>
      <c r="C33" s="45"/>
      <c r="D33" s="53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64"/>
      <c r="X33" s="45"/>
      <c r="Y33" s="53"/>
      <c r="Z33" s="39"/>
      <c r="AA33" s="40">
        <v>0.0</v>
      </c>
      <c r="AB33" s="40">
        <v>0.0</v>
      </c>
      <c r="AC33" s="40">
        <v>0.0</v>
      </c>
      <c r="AD33" s="44"/>
      <c r="AE33" s="45"/>
      <c r="AF33" s="53"/>
      <c r="AG33" s="39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39">SUM(F33,M33,T33,AA33,AH33,AO33,AV33)</f>
        <v>0</v>
      </c>
      <c r="BA33" s="39">
        <f t="shared" si="39"/>
        <v>0</v>
      </c>
      <c r="BB33" s="39">
        <f t="shared" si="39"/>
        <v>0</v>
      </c>
      <c r="BC33" s="50">
        <f t="shared" si="33"/>
        <v>0</v>
      </c>
      <c r="BD33" s="51"/>
      <c r="BE33" s="39">
        <f t="shared" ref="BE33:BE36" si="41">AZ33*80</f>
        <v>0</v>
      </c>
      <c r="BF33" s="39">
        <f t="shared" ref="BF33:BF36" si="42">BA33*88</f>
        <v>0</v>
      </c>
      <c r="BG33" s="39">
        <f t="shared" ref="BG33:BG36" si="43">BB33*80</f>
        <v>0</v>
      </c>
      <c r="BH33" s="39">
        <f t="shared" si="37"/>
        <v>0</v>
      </c>
      <c r="BI33" s="51"/>
      <c r="BJ33" s="39" t="s">
        <v>107</v>
      </c>
      <c r="BK33" s="39">
        <f>SUM(BH35,BH64)</f>
        <v>3664</v>
      </c>
      <c r="BL33" s="51"/>
      <c r="BM33" s="51"/>
    </row>
    <row r="34">
      <c r="A34" s="35" t="s">
        <v>50</v>
      </c>
      <c r="B34" s="63"/>
      <c r="C34" s="45"/>
      <c r="D34" s="53"/>
      <c r="E34" s="39"/>
      <c r="F34" s="40">
        <v>0.0</v>
      </c>
      <c r="G34" s="40">
        <v>0.0</v>
      </c>
      <c r="H34" s="40">
        <v>0.0</v>
      </c>
      <c r="I34" s="60"/>
      <c r="J34" s="45"/>
      <c r="K34" s="53"/>
      <c r="L34" s="39"/>
      <c r="M34" s="40">
        <v>0.0</v>
      </c>
      <c r="N34" s="40">
        <v>0.0</v>
      </c>
      <c r="O34" s="40">
        <v>0.0</v>
      </c>
      <c r="P34" s="39"/>
      <c r="Q34" s="45"/>
      <c r="R34" s="92"/>
      <c r="S34" s="110"/>
      <c r="T34" s="40">
        <v>0.0</v>
      </c>
      <c r="U34" s="40">
        <v>0.0</v>
      </c>
      <c r="V34" s="40">
        <v>0.0</v>
      </c>
      <c r="W34" s="64"/>
      <c r="X34" s="45"/>
      <c r="Y34" s="53"/>
      <c r="Z34" s="39"/>
      <c r="AA34" s="40">
        <v>0.0</v>
      </c>
      <c r="AB34" s="40">
        <v>0.0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2"/>
      <c r="AL34" s="45"/>
      <c r="AM34" s="44"/>
      <c r="AN34" s="92"/>
      <c r="AO34" s="40">
        <v>0.0</v>
      </c>
      <c r="AP34" s="40">
        <v>0.0</v>
      </c>
      <c r="AQ34" s="40">
        <v>0.0</v>
      </c>
      <c r="AR34" s="61"/>
      <c r="AS34" s="45"/>
      <c r="AT34" s="98"/>
      <c r="AU34" s="98"/>
      <c r="AV34" s="40">
        <v>0.0</v>
      </c>
      <c r="AW34" s="40">
        <v>0.0</v>
      </c>
      <c r="AX34" s="40">
        <v>0.0</v>
      </c>
      <c r="AY34" s="65"/>
      <c r="AZ34" s="49">
        <f t="shared" ref="AZ34:BA34" si="40">SUM(F34,M34,T34,AA34,AH34,AO34,AV34)</f>
        <v>0</v>
      </c>
      <c r="BA34" s="39">
        <f t="shared" si="40"/>
        <v>0</v>
      </c>
      <c r="BB34" s="39">
        <f>SUM(H34,O34,V34,AC34,AJ34,AQ35,AX34)</f>
        <v>0</v>
      </c>
      <c r="BC34" s="50">
        <f t="shared" si="33"/>
        <v>0</v>
      </c>
      <c r="BD34" s="51"/>
      <c r="BE34" s="39">
        <f t="shared" si="41"/>
        <v>0</v>
      </c>
      <c r="BF34" s="39">
        <f t="shared" si="42"/>
        <v>0</v>
      </c>
      <c r="BG34" s="39">
        <f t="shared" si="43"/>
        <v>0</v>
      </c>
      <c r="BH34" s="39">
        <f t="shared" si="37"/>
        <v>0</v>
      </c>
      <c r="BI34" s="51"/>
      <c r="BJ34" s="39" t="s">
        <v>52</v>
      </c>
      <c r="BK34" s="39">
        <f>SUM(BH10,BH22,BH36,BH44,BH53,BH63,BH76)</f>
        <v>4564</v>
      </c>
      <c r="BL34" s="51"/>
      <c r="BM34" s="51"/>
    </row>
    <row r="35">
      <c r="A35" s="35" t="s">
        <v>82</v>
      </c>
      <c r="B35" s="61"/>
      <c r="C35" s="45"/>
      <c r="D35" s="92"/>
      <c r="E35" s="110"/>
      <c r="F35" s="40">
        <v>0.0</v>
      </c>
      <c r="G35" s="40">
        <v>0.0</v>
      </c>
      <c r="H35" s="40">
        <v>0.0</v>
      </c>
      <c r="I35" s="57" t="s">
        <v>46</v>
      </c>
      <c r="J35" s="37">
        <v>45161.0</v>
      </c>
      <c r="K35" s="96" t="s">
        <v>112</v>
      </c>
      <c r="L35" s="110" t="s">
        <v>71</v>
      </c>
      <c r="M35" s="40">
        <v>6.5</v>
      </c>
      <c r="N35" s="40">
        <v>1.0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A35" si="44">SUM(F35,M35,T35,AA35,AH35,AO35,AV35)</f>
        <v>6.5</v>
      </c>
      <c r="BA35" s="39">
        <f t="shared" si="44"/>
        <v>1</v>
      </c>
      <c r="BB35" s="39">
        <f t="shared" ref="BB35:BB36" si="46">SUM(H35,O35,V35,AC35,AJ35,AQ37,AX35)</f>
        <v>0</v>
      </c>
      <c r="BC35" s="50">
        <f t="shared" si="33"/>
        <v>7.5</v>
      </c>
      <c r="BD35" s="51"/>
      <c r="BE35" s="39">
        <f t="shared" si="41"/>
        <v>520</v>
      </c>
      <c r="BF35" s="39">
        <f t="shared" si="42"/>
        <v>88</v>
      </c>
      <c r="BG35" s="39">
        <f t="shared" si="43"/>
        <v>0</v>
      </c>
      <c r="BH35" s="39">
        <f t="shared" ref="BH35:BH36" si="47">SUM(BE35,BF35,BG35)</f>
        <v>608</v>
      </c>
      <c r="BI35" s="51"/>
      <c r="BJ35" s="39" t="s">
        <v>108</v>
      </c>
      <c r="BK35" s="39">
        <f>BH43</f>
        <v>3984</v>
      </c>
      <c r="BL35" s="51"/>
      <c r="BM35" s="51"/>
    </row>
    <row r="36">
      <c r="A36" s="35" t="s">
        <v>52</v>
      </c>
      <c r="B36" s="61"/>
      <c r="C36" s="45"/>
      <c r="D36" s="92"/>
      <c r="E36" s="110"/>
      <c r="F36" s="40">
        <v>0.0</v>
      </c>
      <c r="G36" s="40">
        <v>0.0</v>
      </c>
      <c r="H36" s="40">
        <v>0.0</v>
      </c>
      <c r="I36" s="61"/>
      <c r="J36" s="45"/>
      <c r="K36" s="92"/>
      <c r="L36" s="110"/>
      <c r="M36" s="40">
        <v>0.0</v>
      </c>
      <c r="N36" s="40">
        <v>0.0</v>
      </c>
      <c r="O36" s="40">
        <v>0.0</v>
      </c>
      <c r="P36" s="39"/>
      <c r="Q36" s="45"/>
      <c r="R36" s="92"/>
      <c r="S36" s="110"/>
      <c r="T36" s="40">
        <v>0.0</v>
      </c>
      <c r="U36" s="40">
        <v>0.0</v>
      </c>
      <c r="V36" s="40">
        <v>0.0</v>
      </c>
      <c r="W36" s="63"/>
      <c r="X36" s="45"/>
      <c r="Y36" s="53"/>
      <c r="Z36" s="39"/>
      <c r="AA36" s="40">
        <v>0.0</v>
      </c>
      <c r="AB36" s="40">
        <v>0.0</v>
      </c>
      <c r="AC36" s="40">
        <v>0.0</v>
      </c>
      <c r="AD36" s="56" t="s">
        <v>56</v>
      </c>
      <c r="AE36" s="37">
        <v>45164.0</v>
      </c>
      <c r="AF36" s="42" t="s">
        <v>278</v>
      </c>
      <c r="AG36" s="39" t="s">
        <v>92</v>
      </c>
      <c r="AH36" s="40">
        <v>0.0</v>
      </c>
      <c r="AI36" s="40">
        <v>8.0</v>
      </c>
      <c r="AJ36" s="40">
        <v>0.0</v>
      </c>
      <c r="AK36" s="92"/>
      <c r="AL36" s="45"/>
      <c r="AM36" s="44"/>
      <c r="AN36" s="92"/>
      <c r="AO36" s="40">
        <v>0.0</v>
      </c>
      <c r="AP36" s="40">
        <v>0.0</v>
      </c>
      <c r="AQ36" s="40">
        <v>0.0</v>
      </c>
      <c r="AR36" s="57" t="s">
        <v>44</v>
      </c>
      <c r="AS36" s="37">
        <v>45166.0</v>
      </c>
      <c r="AT36" s="95" t="s">
        <v>128</v>
      </c>
      <c r="AU36" s="98" t="s">
        <v>202</v>
      </c>
      <c r="AV36" s="40">
        <v>6.0</v>
      </c>
      <c r="AW36" s="40">
        <v>1.0</v>
      </c>
      <c r="AX36" s="40">
        <v>0.0</v>
      </c>
      <c r="AY36" s="48"/>
      <c r="AZ36" s="49">
        <f t="shared" ref="AZ36:BA36" si="45">SUM(F36,M36,T36,AA36,AH36,AO36,AV36)</f>
        <v>6</v>
      </c>
      <c r="BA36" s="39">
        <f t="shared" si="45"/>
        <v>9</v>
      </c>
      <c r="BB36" s="39">
        <f t="shared" si="46"/>
        <v>0</v>
      </c>
      <c r="BC36" s="50">
        <f t="shared" si="33"/>
        <v>15</v>
      </c>
      <c r="BD36" s="51"/>
      <c r="BE36" s="39">
        <f t="shared" si="41"/>
        <v>480</v>
      </c>
      <c r="BF36" s="39">
        <f t="shared" si="42"/>
        <v>792</v>
      </c>
      <c r="BG36" s="39">
        <f t="shared" si="43"/>
        <v>0</v>
      </c>
      <c r="BH36" s="39">
        <f t="shared" si="47"/>
        <v>1272</v>
      </c>
      <c r="BI36" s="51"/>
      <c r="BJ36" s="39"/>
      <c r="BK36" s="39"/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48"/>
      <c r="AZ37" s="51"/>
      <c r="BA37" s="51"/>
      <c r="BB37" s="51"/>
      <c r="BC37" s="51"/>
      <c r="BD37" s="51"/>
      <c r="BE37" s="39"/>
      <c r="BF37" s="39"/>
      <c r="BG37" s="39"/>
      <c r="BH37" s="39"/>
      <c r="BI37" s="51"/>
      <c r="BJ37" s="39" t="s">
        <v>114</v>
      </c>
      <c r="BK37" s="39">
        <f>SUM(BH9,BH24,BH34,BH42,BH54,BH66,BH75)</f>
        <v>4624</v>
      </c>
      <c r="BL37" s="51"/>
      <c r="BM37" s="51"/>
    </row>
    <row r="38">
      <c r="A38" s="116"/>
      <c r="B38" s="117"/>
      <c r="C38" s="71"/>
      <c r="D38" s="32"/>
      <c r="E38" s="32"/>
      <c r="F38" s="117"/>
      <c r="G38" s="117"/>
      <c r="H38" s="117"/>
      <c r="I38" s="117"/>
      <c r="J38" s="118"/>
      <c r="K38" s="32"/>
      <c r="L38" s="32"/>
      <c r="M38" s="51"/>
      <c r="N38" s="51"/>
      <c r="O38" s="51"/>
      <c r="P38" s="51"/>
      <c r="Q38" s="71"/>
      <c r="R38" s="32"/>
      <c r="S38" s="32"/>
      <c r="T38" s="8"/>
      <c r="U38" s="8"/>
      <c r="V38" s="8"/>
      <c r="W38" s="8"/>
      <c r="X38" s="8"/>
      <c r="Y38" s="32"/>
      <c r="Z38" s="32"/>
      <c r="AA38" s="119"/>
      <c r="AB38" s="119"/>
      <c r="AC38" s="119"/>
      <c r="AD38" s="119"/>
      <c r="AE38" s="8"/>
      <c r="AF38" s="74"/>
      <c r="AG38" s="74"/>
      <c r="AH38" s="8"/>
      <c r="AI38" s="8"/>
      <c r="AJ38" s="8"/>
      <c r="AK38" s="8"/>
      <c r="AL38" s="8"/>
      <c r="AM38" s="74"/>
      <c r="AN38" s="74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76" t="s">
        <v>14</v>
      </c>
      <c r="AZ38" s="77">
        <f t="shared" ref="AZ38:BA38" si="48">SUM(AZ30,AZ31,AZ32,AZ33,AZ34,AZ35,AZ36)</f>
        <v>96.5</v>
      </c>
      <c r="BA38" s="78">
        <f t="shared" si="48"/>
        <v>62</v>
      </c>
      <c r="BB38" s="78">
        <f>SUM(BB30,BB31,BB32,BB33,BB34,BB35)</f>
        <v>0</v>
      </c>
      <c r="BC38" s="79">
        <f>SUM(BC30,BC31,BC32,BC33,BC34,BC35,BC36)</f>
        <v>158.5</v>
      </c>
      <c r="BD38" s="51"/>
      <c r="BE38" s="40">
        <f>SUM(BE30,BE31,BE32,BE34,BE33,BE35,BE36)</f>
        <v>7212.4</v>
      </c>
      <c r="BF38" s="40">
        <f>SUM(BF30,BF31,BF32,BF33,BF34,BF35,BF36)</f>
        <v>5386</v>
      </c>
      <c r="BG38" s="40">
        <f>SUM(BG30,BG31,BG32,BG32,BG33,BG34,BG35,BG36)</f>
        <v>0</v>
      </c>
      <c r="BH38" s="40">
        <f>SUM(BH30,BH31,BH32,BH33,BH34,BH35,BH36)</f>
        <v>12598.4</v>
      </c>
      <c r="BI38" s="51"/>
      <c r="BJ38" s="39"/>
      <c r="BK38" s="39"/>
      <c r="BL38" s="51"/>
      <c r="BM38" s="51"/>
    </row>
    <row r="39">
      <c r="A39" s="120"/>
      <c r="B39" s="121"/>
      <c r="C39" s="121"/>
      <c r="D39" s="122"/>
      <c r="E39" s="81"/>
      <c r="F39" s="123"/>
      <c r="G39" s="123"/>
      <c r="H39" s="123"/>
      <c r="I39" s="123"/>
      <c r="J39" s="124"/>
      <c r="K39" s="80" t="s">
        <v>23</v>
      </c>
      <c r="L39" s="81"/>
      <c r="M39" s="124"/>
      <c r="N39" s="124"/>
      <c r="O39" s="124"/>
      <c r="P39" s="124"/>
      <c r="Q39" s="124"/>
      <c r="R39" s="7"/>
      <c r="S39" s="124"/>
      <c r="T39" s="8"/>
      <c r="U39" s="8"/>
      <c r="V39" s="8"/>
      <c r="W39" s="8"/>
      <c r="X39" s="8"/>
      <c r="Y39" s="83"/>
      <c r="Z39" s="83"/>
      <c r="AA39" s="119"/>
      <c r="AB39" s="119"/>
      <c r="AC39" s="119"/>
      <c r="AD39" s="119"/>
      <c r="AE39" s="8"/>
      <c r="AF39" s="82" t="s">
        <v>23</v>
      </c>
      <c r="AG39" s="81"/>
      <c r="AH39" s="8"/>
      <c r="AI39" s="8"/>
      <c r="AJ39" s="8"/>
      <c r="AK39" s="8"/>
      <c r="AL39" s="8"/>
      <c r="AM39" s="125"/>
      <c r="AN39" s="81"/>
      <c r="AO39" s="8"/>
      <c r="AP39" s="8"/>
      <c r="AQ39" s="8"/>
      <c r="AR39" s="8"/>
      <c r="AS39" s="8"/>
      <c r="AT39" s="82" t="s">
        <v>23</v>
      </c>
      <c r="AU39" s="81"/>
      <c r="AV39" s="126"/>
      <c r="AW39" s="126"/>
      <c r="AX39" s="126"/>
      <c r="AY39" s="126"/>
      <c r="AZ39" s="126"/>
      <c r="BA39" s="126"/>
      <c r="BB39" s="126"/>
      <c r="BC39" s="126"/>
      <c r="BD39" s="8"/>
      <c r="BE39" s="8"/>
      <c r="BF39" s="82" t="s">
        <v>23</v>
      </c>
      <c r="BG39" s="81"/>
      <c r="BH39" s="8"/>
      <c r="BI39" s="8"/>
      <c r="BJ39" s="39"/>
      <c r="BK39" s="39"/>
      <c r="BL39" s="8"/>
      <c r="BM39" s="8"/>
    </row>
    <row r="40">
      <c r="A40" s="10"/>
      <c r="B40" s="11"/>
      <c r="C40" s="11"/>
      <c r="D40" s="12"/>
      <c r="E40" s="13">
        <v>45159.0</v>
      </c>
      <c r="F40" s="14"/>
      <c r="G40" s="14"/>
      <c r="H40" s="14"/>
      <c r="I40" s="15"/>
      <c r="J40" s="15"/>
      <c r="K40" s="16"/>
      <c r="L40" s="13">
        <v>45160.0</v>
      </c>
      <c r="M40" s="15"/>
      <c r="N40" s="15"/>
      <c r="O40" s="15"/>
      <c r="P40" s="15"/>
      <c r="Q40" s="11"/>
      <c r="R40" s="17"/>
      <c r="S40" s="13">
        <v>45161.0</v>
      </c>
      <c r="T40" s="11"/>
      <c r="U40" s="15"/>
      <c r="V40" s="15"/>
      <c r="W40" s="11"/>
      <c r="X40" s="18"/>
      <c r="Y40" s="14"/>
      <c r="Z40" s="13">
        <v>45162.0</v>
      </c>
      <c r="AA40" s="15"/>
      <c r="AB40" s="15"/>
      <c r="AC40" s="11"/>
      <c r="AD40" s="15"/>
      <c r="AE40" s="15"/>
      <c r="AF40" s="12"/>
      <c r="AG40" s="13">
        <v>45163.0</v>
      </c>
      <c r="AH40" s="15"/>
      <c r="AI40" s="11"/>
      <c r="AJ40" s="15"/>
      <c r="AK40" s="15"/>
      <c r="AL40" s="15"/>
      <c r="AM40" s="18"/>
      <c r="AN40" s="13">
        <v>45164.0</v>
      </c>
      <c r="AO40" s="11"/>
      <c r="AP40" s="19"/>
      <c r="AQ40" s="19"/>
      <c r="AR40" s="19"/>
      <c r="AS40" s="19"/>
      <c r="AT40" s="14"/>
      <c r="AU40" s="13">
        <v>45165.0</v>
      </c>
      <c r="AV40" s="19"/>
      <c r="AW40" s="19"/>
      <c r="AX40" s="19"/>
      <c r="AY40" s="20"/>
      <c r="AZ40" s="19"/>
      <c r="BA40" s="19"/>
      <c r="BB40" s="19"/>
      <c r="BC40" s="19"/>
      <c r="BD40" s="20"/>
      <c r="BE40" s="21"/>
      <c r="BF40" s="22"/>
      <c r="BG40" s="4"/>
      <c r="BH40" s="19"/>
      <c r="BI40" s="23"/>
      <c r="BJ40" s="16"/>
      <c r="BK40" s="16"/>
      <c r="BL40" s="20"/>
      <c r="BM40" s="20"/>
    </row>
    <row r="41">
      <c r="A41" s="107"/>
      <c r="B41" s="26"/>
      <c r="C41" s="26"/>
      <c r="D41" s="26" t="s">
        <v>2</v>
      </c>
      <c r="E41" s="26" t="s">
        <v>3</v>
      </c>
      <c r="F41" s="26" t="s">
        <v>4</v>
      </c>
      <c r="G41" s="26" t="s">
        <v>5</v>
      </c>
      <c r="H41" s="26" t="s">
        <v>6</v>
      </c>
      <c r="I41" s="26"/>
      <c r="J41" s="26"/>
      <c r="K41" s="26" t="s">
        <v>2</v>
      </c>
      <c r="L41" s="26" t="s">
        <v>7</v>
      </c>
      <c r="M41" s="26" t="s">
        <v>4</v>
      </c>
      <c r="N41" s="26" t="s">
        <v>5</v>
      </c>
      <c r="O41" s="26" t="s">
        <v>6</v>
      </c>
      <c r="P41" s="26"/>
      <c r="Q41" s="26"/>
      <c r="R41" s="26" t="s">
        <v>2</v>
      </c>
      <c r="S41" s="26" t="s">
        <v>8</v>
      </c>
      <c r="T41" s="26" t="s">
        <v>4</v>
      </c>
      <c r="U41" s="26" t="s">
        <v>5</v>
      </c>
      <c r="V41" s="26" t="s">
        <v>6</v>
      </c>
      <c r="W41" s="28"/>
      <c r="X41" s="29"/>
      <c r="Y41" s="29" t="s">
        <v>2</v>
      </c>
      <c r="Z41" s="29" t="s">
        <v>9</v>
      </c>
      <c r="AA41" s="26" t="s">
        <v>4</v>
      </c>
      <c r="AB41" s="26" t="s">
        <v>5</v>
      </c>
      <c r="AC41" s="26" t="s">
        <v>6</v>
      </c>
      <c r="AD41" s="29"/>
      <c r="AE41" s="29"/>
      <c r="AF41" s="29" t="s">
        <v>2</v>
      </c>
      <c r="AG41" s="29" t="s">
        <v>10</v>
      </c>
      <c r="AH41" s="26" t="s">
        <v>4</v>
      </c>
      <c r="AI41" s="26" t="s">
        <v>5</v>
      </c>
      <c r="AJ41" s="26" t="s">
        <v>6</v>
      </c>
      <c r="AK41" s="29"/>
      <c r="AL41" s="29"/>
      <c r="AM41" s="29" t="s">
        <v>2</v>
      </c>
      <c r="AN41" s="29" t="s">
        <v>11</v>
      </c>
      <c r="AO41" s="26" t="s">
        <v>4</v>
      </c>
      <c r="AP41" s="26" t="s">
        <v>5</v>
      </c>
      <c r="AQ41" s="26" t="s">
        <v>6</v>
      </c>
      <c r="AR41" s="29"/>
      <c r="AS41" s="29"/>
      <c r="AT41" s="29" t="s">
        <v>2</v>
      </c>
      <c r="AU41" s="29" t="s">
        <v>12</v>
      </c>
      <c r="AV41" s="26" t="s">
        <v>4</v>
      </c>
      <c r="AW41" s="26" t="s">
        <v>5</v>
      </c>
      <c r="AX41" s="26" t="s">
        <v>6</v>
      </c>
      <c r="AY41" s="30"/>
      <c r="AZ41" s="31" t="s">
        <v>4</v>
      </c>
      <c r="BA41" s="31" t="s">
        <v>13</v>
      </c>
      <c r="BB41" s="31" t="s">
        <v>6</v>
      </c>
      <c r="BC41" s="31" t="s">
        <v>14</v>
      </c>
      <c r="BD41" s="32"/>
      <c r="BE41" s="33" t="s">
        <v>4</v>
      </c>
      <c r="BF41" s="33" t="s">
        <v>13</v>
      </c>
      <c r="BG41" s="33" t="s">
        <v>6</v>
      </c>
      <c r="BH41" s="33" t="s">
        <v>15</v>
      </c>
      <c r="BI41" s="32"/>
      <c r="BL41" s="32"/>
      <c r="BM41" s="32"/>
    </row>
    <row r="42">
      <c r="A42" s="59" t="s">
        <v>50</v>
      </c>
      <c r="B42" s="275" t="s">
        <v>62</v>
      </c>
      <c r="C42" s="37">
        <v>45160.0</v>
      </c>
      <c r="D42" s="42" t="s">
        <v>308</v>
      </c>
      <c r="E42" s="53" t="s">
        <v>309</v>
      </c>
      <c r="F42" s="40">
        <v>2.5</v>
      </c>
      <c r="G42" s="40">
        <v>5.5</v>
      </c>
      <c r="H42" s="40">
        <v>2.5</v>
      </c>
      <c r="I42" s="42" t="s">
        <v>131</v>
      </c>
      <c r="J42" s="37">
        <v>45161.0</v>
      </c>
      <c r="K42" s="42" t="s">
        <v>286</v>
      </c>
      <c r="L42" s="53" t="s">
        <v>120</v>
      </c>
      <c r="M42" s="40">
        <v>0.0</v>
      </c>
      <c r="N42" s="40">
        <v>4.5</v>
      </c>
      <c r="O42" s="40">
        <v>0.0</v>
      </c>
      <c r="P42" s="39"/>
      <c r="Q42" s="45"/>
      <c r="R42" s="53"/>
      <c r="S42" s="53"/>
      <c r="T42" s="40">
        <v>0.0</v>
      </c>
      <c r="U42" s="40">
        <v>0.0</v>
      </c>
      <c r="V42" s="40">
        <v>0.0</v>
      </c>
      <c r="W42" s="42" t="s">
        <v>67</v>
      </c>
      <c r="X42" s="37">
        <v>45163.0</v>
      </c>
      <c r="Y42" s="42" t="s">
        <v>284</v>
      </c>
      <c r="Z42" s="53" t="s">
        <v>122</v>
      </c>
      <c r="AA42" s="40">
        <v>0.0</v>
      </c>
      <c r="AB42" s="40">
        <v>3.5</v>
      </c>
      <c r="AC42" s="40">
        <v>0.0</v>
      </c>
      <c r="AD42" s="42" t="s">
        <v>78</v>
      </c>
      <c r="AE42" s="37">
        <v>45164.0</v>
      </c>
      <c r="AF42" s="42" t="s">
        <v>284</v>
      </c>
      <c r="AG42" s="53" t="s">
        <v>122</v>
      </c>
      <c r="AH42" s="40">
        <v>0.0</v>
      </c>
      <c r="AI42" s="40">
        <v>3.5</v>
      </c>
      <c r="AJ42" s="40">
        <v>0.0</v>
      </c>
      <c r="AK42" s="42" t="s">
        <v>79</v>
      </c>
      <c r="AL42" s="37">
        <v>45165.0</v>
      </c>
      <c r="AM42" s="42" t="s">
        <v>284</v>
      </c>
      <c r="AN42" s="53" t="s">
        <v>122</v>
      </c>
      <c r="AO42" s="40">
        <v>0.0</v>
      </c>
      <c r="AP42" s="40">
        <v>3.5</v>
      </c>
      <c r="AQ42" s="40">
        <v>0.0</v>
      </c>
      <c r="AR42" s="53"/>
      <c r="AS42" s="45"/>
      <c r="AT42" s="53"/>
      <c r="AU42" s="53"/>
      <c r="AV42" s="40">
        <v>0.0</v>
      </c>
      <c r="AW42" s="40">
        <v>0.0</v>
      </c>
      <c r="AX42" s="40">
        <v>0.0</v>
      </c>
      <c r="AY42" s="48"/>
      <c r="AZ42" s="49">
        <f t="shared" ref="AZ42:BB42" si="49">SUM(F42,M42,T42,AA42,AH42,AO42,AV42)</f>
        <v>2.5</v>
      </c>
      <c r="BA42" s="39">
        <f t="shared" si="49"/>
        <v>20.5</v>
      </c>
      <c r="BB42" s="39">
        <f t="shared" si="49"/>
        <v>2.5</v>
      </c>
      <c r="BC42" s="50">
        <f t="shared" ref="BC42:BC45" si="51">SUM(AZ42,BA42,BB42)</f>
        <v>25.5</v>
      </c>
      <c r="BD42" s="51"/>
      <c r="BE42" s="39">
        <f t="shared" ref="BE42:BE45" si="52">AZ42*80</f>
        <v>200</v>
      </c>
      <c r="BF42" s="39">
        <f t="shared" ref="BF42:BF45" si="53">BA42*88</f>
        <v>1804</v>
      </c>
      <c r="BG42" s="39">
        <f t="shared" ref="BG42:BG45" si="54">BB42*80</f>
        <v>200</v>
      </c>
      <c r="BH42" s="39">
        <f t="shared" ref="BH42:BH45" si="55">sum(BE42,BF42,BG42)</f>
        <v>2204</v>
      </c>
      <c r="BI42" s="51"/>
      <c r="BL42" s="51"/>
      <c r="BM42" s="51"/>
    </row>
    <row r="43">
      <c r="A43" s="35" t="s">
        <v>123</v>
      </c>
      <c r="B43" s="41" t="s">
        <v>33</v>
      </c>
      <c r="C43" s="37">
        <v>45160.0</v>
      </c>
      <c r="D43" s="38" t="s">
        <v>25</v>
      </c>
      <c r="E43" s="39" t="s">
        <v>25</v>
      </c>
      <c r="F43" s="40">
        <v>0.0</v>
      </c>
      <c r="G43" s="40">
        <v>0.0</v>
      </c>
      <c r="H43" s="40">
        <v>0.0</v>
      </c>
      <c r="I43" s="42" t="s">
        <v>46</v>
      </c>
      <c r="J43" s="37">
        <v>45161.0</v>
      </c>
      <c r="K43" s="131" t="s">
        <v>247</v>
      </c>
      <c r="L43" s="111" t="s">
        <v>127</v>
      </c>
      <c r="M43" s="40">
        <v>5.0</v>
      </c>
      <c r="N43" s="40">
        <v>1.0</v>
      </c>
      <c r="O43" s="40">
        <v>0.0</v>
      </c>
      <c r="P43" s="38" t="s">
        <v>64</v>
      </c>
      <c r="Q43" s="37">
        <v>45162.0</v>
      </c>
      <c r="R43" s="42" t="s">
        <v>308</v>
      </c>
      <c r="S43" s="53" t="s">
        <v>309</v>
      </c>
      <c r="T43" s="40">
        <v>2.5</v>
      </c>
      <c r="U43" s="40">
        <v>5.5</v>
      </c>
      <c r="V43" s="40">
        <v>2.5</v>
      </c>
      <c r="W43" s="42" t="s">
        <v>37</v>
      </c>
      <c r="X43" s="37">
        <v>45163.0</v>
      </c>
      <c r="Y43" s="131" t="s">
        <v>285</v>
      </c>
      <c r="Z43" s="111" t="s">
        <v>129</v>
      </c>
      <c r="AA43" s="40">
        <v>5.0</v>
      </c>
      <c r="AB43" s="40">
        <v>2.0</v>
      </c>
      <c r="AC43" s="40">
        <v>0.0</v>
      </c>
      <c r="AD43" s="42" t="s">
        <v>40</v>
      </c>
      <c r="AE43" s="37">
        <v>45164.0</v>
      </c>
      <c r="AF43" s="131" t="s">
        <v>285</v>
      </c>
      <c r="AG43" s="111" t="s">
        <v>129</v>
      </c>
      <c r="AH43" s="40">
        <v>5.0</v>
      </c>
      <c r="AI43" s="40">
        <v>2.0</v>
      </c>
      <c r="AJ43" s="40">
        <v>0.0</v>
      </c>
      <c r="AK43" s="42" t="s">
        <v>43</v>
      </c>
      <c r="AL43" s="37">
        <v>45165.0</v>
      </c>
      <c r="AM43" s="131" t="s">
        <v>285</v>
      </c>
      <c r="AN43" s="111" t="s">
        <v>129</v>
      </c>
      <c r="AO43" s="40">
        <v>5.0</v>
      </c>
      <c r="AP43" s="40">
        <v>2.0</v>
      </c>
      <c r="AQ43" s="40">
        <v>0.0</v>
      </c>
      <c r="AR43" s="42" t="s">
        <v>44</v>
      </c>
      <c r="AS43" s="37">
        <v>45173.0</v>
      </c>
      <c r="AT43" s="42" t="s">
        <v>308</v>
      </c>
      <c r="AU43" s="53" t="s">
        <v>309</v>
      </c>
      <c r="AV43" s="40">
        <v>2.5</v>
      </c>
      <c r="AW43" s="40">
        <v>5.5</v>
      </c>
      <c r="AX43" s="40">
        <v>2.5</v>
      </c>
      <c r="AY43" s="48"/>
      <c r="AZ43" s="49">
        <f t="shared" ref="AZ43:BB43" si="50">SUM(F43,M43,T43,AA43,AH43,AO43,AV43)</f>
        <v>25</v>
      </c>
      <c r="BA43" s="39">
        <f t="shared" si="50"/>
        <v>18</v>
      </c>
      <c r="BB43" s="39">
        <f t="shared" si="50"/>
        <v>5</v>
      </c>
      <c r="BC43" s="50">
        <f t="shared" si="51"/>
        <v>48</v>
      </c>
      <c r="BD43" s="51"/>
      <c r="BE43" s="39">
        <f t="shared" si="52"/>
        <v>2000</v>
      </c>
      <c r="BF43" s="39">
        <f t="shared" si="53"/>
        <v>1584</v>
      </c>
      <c r="BG43" s="39">
        <f t="shared" si="54"/>
        <v>400</v>
      </c>
      <c r="BH43" s="39">
        <f t="shared" si="55"/>
        <v>3984</v>
      </c>
      <c r="BI43" s="51"/>
      <c r="BJ43" s="51"/>
      <c r="BK43" s="51"/>
      <c r="BL43" s="51"/>
      <c r="BM43" s="51"/>
    </row>
    <row r="44">
      <c r="A44" s="59" t="s">
        <v>52</v>
      </c>
      <c r="B44" s="134"/>
      <c r="C44" s="45"/>
      <c r="D44" s="53"/>
      <c r="E44" s="53"/>
      <c r="F44" s="40">
        <v>0.0</v>
      </c>
      <c r="G44" s="40">
        <v>0.0</v>
      </c>
      <c r="H44" s="40">
        <v>0.0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9"/>
      <c r="Q44" s="45"/>
      <c r="R44" s="53"/>
      <c r="S44" s="53"/>
      <c r="T44" s="40">
        <v>0.0</v>
      </c>
      <c r="U44" s="40">
        <v>0.0</v>
      </c>
      <c r="V44" s="40">
        <v>0.0</v>
      </c>
      <c r="W44" s="53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53"/>
      <c r="AL44" s="45"/>
      <c r="AM44" s="53"/>
      <c r="AN44" s="53"/>
      <c r="AO44" s="40">
        <v>0.0</v>
      </c>
      <c r="AP44" s="40">
        <v>0.0</v>
      </c>
      <c r="AQ44" s="40">
        <v>0.0</v>
      </c>
      <c r="AR44" s="53"/>
      <c r="AS44" s="45"/>
      <c r="AT44" s="53"/>
      <c r="AU44" s="53"/>
      <c r="AV44" s="40">
        <v>0.0</v>
      </c>
      <c r="AW44" s="40">
        <v>0.0</v>
      </c>
      <c r="AX44" s="40">
        <v>0.0</v>
      </c>
      <c r="AY44" s="48"/>
      <c r="AZ44" s="49">
        <f t="shared" ref="AZ44:BB44" si="56">SUM(F44,M44,T44,AA44,AH44,AO44,AV44)</f>
        <v>0</v>
      </c>
      <c r="BA44" s="39">
        <f t="shared" si="56"/>
        <v>0</v>
      </c>
      <c r="BB44" s="39">
        <f t="shared" si="56"/>
        <v>0</v>
      </c>
      <c r="BC44" s="50">
        <f t="shared" si="51"/>
        <v>0</v>
      </c>
      <c r="BD44" s="51"/>
      <c r="BE44" s="39">
        <f t="shared" si="52"/>
        <v>0</v>
      </c>
      <c r="BF44" s="39">
        <f t="shared" si="53"/>
        <v>0</v>
      </c>
      <c r="BG44" s="39">
        <f t="shared" si="54"/>
        <v>0</v>
      </c>
      <c r="BH44" s="39">
        <f t="shared" si="55"/>
        <v>0</v>
      </c>
      <c r="BI44" s="51"/>
      <c r="BJ44" s="132"/>
      <c r="BK44" s="133"/>
      <c r="BL44" s="51"/>
      <c r="BM44" s="51"/>
    </row>
    <row r="45">
      <c r="A45" s="59" t="s">
        <v>54</v>
      </c>
      <c r="B45" s="134"/>
      <c r="C45" s="45"/>
      <c r="D45" s="53"/>
      <c r="E45" s="53"/>
      <c r="F45" s="40">
        <v>0.0</v>
      </c>
      <c r="G45" s="40">
        <v>0.0</v>
      </c>
      <c r="H45" s="40">
        <v>0.0</v>
      </c>
      <c r="I45" s="53"/>
      <c r="J45" s="45"/>
      <c r="K45" s="53"/>
      <c r="L45" s="53"/>
      <c r="M45" s="40">
        <v>0.0</v>
      </c>
      <c r="N45" s="40">
        <v>0.0</v>
      </c>
      <c r="O45" s="40">
        <v>0.0</v>
      </c>
      <c r="P45" s="39"/>
      <c r="Q45" s="45"/>
      <c r="R45" s="39"/>
      <c r="S45" s="39"/>
      <c r="T45" s="40">
        <v>0.0</v>
      </c>
      <c r="U45" s="40">
        <v>0.0</v>
      </c>
      <c r="V45" s="40">
        <v>0.0</v>
      </c>
      <c r="W45" s="53"/>
      <c r="X45" s="45"/>
      <c r="Y45" s="53"/>
      <c r="Z45" s="53"/>
      <c r="AA45" s="40">
        <v>0.0</v>
      </c>
      <c r="AB45" s="40">
        <v>0.0</v>
      </c>
      <c r="AC45" s="40">
        <v>0.0</v>
      </c>
      <c r="AD45" s="53"/>
      <c r="AE45" s="45"/>
      <c r="AF45" s="53"/>
      <c r="AG45" s="53"/>
      <c r="AH45" s="40">
        <v>0.0</v>
      </c>
      <c r="AI45" s="40">
        <v>0.0</v>
      </c>
      <c r="AJ45" s="40">
        <v>0.0</v>
      </c>
      <c r="AK45" s="53"/>
      <c r="AL45" s="45"/>
      <c r="AM45" s="53"/>
      <c r="AN45" s="53"/>
      <c r="AO45" s="40">
        <v>0.0</v>
      </c>
      <c r="AP45" s="40">
        <v>0.0</v>
      </c>
      <c r="AQ45" s="40">
        <v>0.0</v>
      </c>
      <c r="AR45" s="53"/>
      <c r="AS45" s="45"/>
      <c r="AT45" s="53"/>
      <c r="AU45" s="53"/>
      <c r="AV45" s="40">
        <v>0.0</v>
      </c>
      <c r="AW45" s="40">
        <v>0.0</v>
      </c>
      <c r="AX45" s="40">
        <v>0.0</v>
      </c>
      <c r="AY45" s="48"/>
      <c r="AZ45" s="49">
        <f t="shared" ref="AZ45:BB45" si="57">SUM(F45,M45,T45,AA45,AH45,AO45,AV45)</f>
        <v>0</v>
      </c>
      <c r="BA45" s="39">
        <f t="shared" si="57"/>
        <v>0</v>
      </c>
      <c r="BB45" s="39">
        <f t="shared" si="57"/>
        <v>0</v>
      </c>
      <c r="BC45" s="50">
        <f t="shared" si="51"/>
        <v>0</v>
      </c>
      <c r="BD45" s="51"/>
      <c r="BE45" s="39">
        <f t="shared" si="52"/>
        <v>0</v>
      </c>
      <c r="BF45" s="39">
        <f t="shared" si="53"/>
        <v>0</v>
      </c>
      <c r="BG45" s="39">
        <f t="shared" si="54"/>
        <v>0</v>
      </c>
      <c r="BH45" s="39">
        <f t="shared" si="55"/>
        <v>0</v>
      </c>
      <c r="BI45" s="51"/>
      <c r="BJ45" s="39" t="s">
        <v>130</v>
      </c>
      <c r="BK45" s="92">
        <f>SUM(BH26,BH13,BH38,BH47,BH57,BH68,BH79)</f>
        <v>58727.08</v>
      </c>
      <c r="BL45" s="51"/>
      <c r="BM45" s="51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137"/>
      <c r="AG46" s="137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53"/>
      <c r="BF46" s="53"/>
      <c r="BG46" s="53"/>
      <c r="BH46" s="53"/>
      <c r="BI46" s="136"/>
      <c r="BJ46" s="39" t="s">
        <v>134</v>
      </c>
      <c r="BK46" s="39">
        <f>SUM(BK18,BK19,BK20,BK21,BK22,BK23,BK24,BK25,BK26,BK27,BK29,BK30,BK31,BK33,BK34,BK35,BK37)</f>
        <v>58727.08</v>
      </c>
      <c r="BL46" s="136"/>
      <c r="BM46" s="136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76" t="s">
        <v>14</v>
      </c>
      <c r="AZ47" s="77">
        <f t="shared" ref="AZ47:BC47" si="58">SUM(AZ42,AZ43,AZ44,AZ45)</f>
        <v>27.5</v>
      </c>
      <c r="BA47" s="78">
        <f t="shared" si="58"/>
        <v>38.5</v>
      </c>
      <c r="BB47" s="78">
        <f t="shared" si="58"/>
        <v>7.5</v>
      </c>
      <c r="BC47" s="79">
        <f t="shared" si="58"/>
        <v>73.5</v>
      </c>
      <c r="BD47" s="51"/>
      <c r="BE47" s="40">
        <f t="shared" ref="BE47:BF47" si="59">SUM(BE42:BE45)</f>
        <v>2200</v>
      </c>
      <c r="BF47" s="40">
        <f t="shared" si="59"/>
        <v>3388</v>
      </c>
      <c r="BG47" s="40">
        <f>BB47*80</f>
        <v>600</v>
      </c>
      <c r="BH47" s="40">
        <f>SUM(BH42:BH45)</f>
        <v>6188</v>
      </c>
      <c r="BI47" s="51"/>
      <c r="BJ47" s="51"/>
      <c r="BK47" s="51"/>
      <c r="BL47" s="51"/>
      <c r="BM47" s="51"/>
    </row>
    <row r="48">
      <c r="B48" s="135"/>
      <c r="C48" s="71"/>
      <c r="D48" s="136"/>
      <c r="E48" s="136"/>
      <c r="F48" s="117"/>
      <c r="G48" s="117"/>
      <c r="H48" s="117"/>
      <c r="I48" s="117"/>
      <c r="J48" s="118"/>
      <c r="K48" s="136"/>
      <c r="L48" s="136"/>
      <c r="M48" s="51"/>
      <c r="N48" s="51"/>
      <c r="O48" s="51"/>
      <c r="P48" s="51"/>
      <c r="Q48" s="71"/>
      <c r="R48" s="136"/>
      <c r="S48" s="136"/>
      <c r="T48" s="136"/>
      <c r="U48" s="136"/>
      <c r="V48" s="136"/>
      <c r="W48" s="136"/>
      <c r="X48" s="71"/>
      <c r="Y48" s="136"/>
      <c r="Z48" s="136"/>
      <c r="AF48" s="74"/>
      <c r="AG48" s="74"/>
      <c r="AO48" s="138"/>
      <c r="AP48" s="138"/>
      <c r="AQ48" s="138"/>
      <c r="AR48" s="138"/>
      <c r="AS48" s="118"/>
      <c r="AT48" s="136"/>
      <c r="AU48" s="136"/>
      <c r="AV48" s="136"/>
      <c r="AW48" s="136"/>
      <c r="AX48" s="136"/>
      <c r="AY48" s="136"/>
      <c r="AZ48" s="136"/>
      <c r="BA48" s="136"/>
      <c r="BB48" s="136"/>
      <c r="BC48" s="136"/>
      <c r="BD48" s="136"/>
      <c r="BE48" s="136"/>
      <c r="BF48" s="136"/>
      <c r="BG48" s="136"/>
      <c r="BH48" s="136"/>
      <c r="BI48" s="136"/>
      <c r="BJ48" s="136"/>
      <c r="BK48" s="136"/>
      <c r="BL48" s="136"/>
      <c r="BM48" s="136"/>
    </row>
    <row r="49">
      <c r="F49" s="73"/>
      <c r="G49" s="73"/>
      <c r="H49" s="73"/>
      <c r="I49" s="73"/>
      <c r="K49" s="80" t="s">
        <v>49</v>
      </c>
      <c r="L49" s="81"/>
      <c r="AF49" s="82" t="s">
        <v>49</v>
      </c>
      <c r="AG49" s="81"/>
      <c r="AT49" s="82" t="s">
        <v>49</v>
      </c>
      <c r="AU49" s="81"/>
      <c r="BF49" s="82" t="s">
        <v>49</v>
      </c>
      <c r="BG49" s="81"/>
    </row>
    <row r="50">
      <c r="F50" s="73"/>
      <c r="G50" s="73"/>
      <c r="H50" s="73"/>
      <c r="I50" s="73"/>
      <c r="K50" s="139"/>
      <c r="L50" s="140"/>
      <c r="AF50" s="141"/>
      <c r="AG50" s="142"/>
    </row>
    <row r="51">
      <c r="A51" s="10"/>
      <c r="B51" s="11"/>
      <c r="C51" s="11"/>
      <c r="D51" s="12"/>
      <c r="E51" s="13">
        <v>45159.0</v>
      </c>
      <c r="F51" s="14"/>
      <c r="G51" s="14"/>
      <c r="H51" s="14"/>
      <c r="I51" s="15"/>
      <c r="J51" s="15"/>
      <c r="K51" s="16"/>
      <c r="L51" s="13">
        <v>45160.0</v>
      </c>
      <c r="M51" s="15"/>
      <c r="N51" s="15"/>
      <c r="O51" s="15"/>
      <c r="P51" s="15"/>
      <c r="Q51" s="11"/>
      <c r="R51" s="17"/>
      <c r="S51" s="13">
        <v>45161.0</v>
      </c>
      <c r="T51" s="11"/>
      <c r="U51" s="15"/>
      <c r="V51" s="15"/>
      <c r="W51" s="11"/>
      <c r="X51" s="18"/>
      <c r="Y51" s="14"/>
      <c r="Z51" s="13">
        <v>45162.0</v>
      </c>
      <c r="AA51" s="15"/>
      <c r="AB51" s="15"/>
      <c r="AC51" s="11"/>
      <c r="AD51" s="15"/>
      <c r="AE51" s="15"/>
      <c r="AF51" s="12"/>
      <c r="AG51" s="13">
        <v>45163.0</v>
      </c>
      <c r="AH51" s="15"/>
      <c r="AI51" s="11"/>
      <c r="AJ51" s="15"/>
      <c r="AK51" s="15"/>
      <c r="AL51" s="15"/>
      <c r="AM51" s="18"/>
      <c r="AN51" s="13">
        <v>45164.0</v>
      </c>
      <c r="AO51" s="11"/>
      <c r="AP51" s="19"/>
      <c r="AQ51" s="19"/>
      <c r="AR51" s="19"/>
      <c r="AS51" s="19"/>
      <c r="AT51" s="14"/>
      <c r="AU51" s="13">
        <v>45165.0</v>
      </c>
      <c r="AV51" s="19"/>
      <c r="AW51" s="19"/>
      <c r="AX51" s="19"/>
      <c r="AY51" s="20"/>
      <c r="AZ51" s="19"/>
      <c r="BA51" s="19"/>
      <c r="BB51" s="19"/>
      <c r="BC51" s="19"/>
      <c r="BD51" s="20"/>
      <c r="BE51" s="21"/>
      <c r="BF51" s="22"/>
      <c r="BG51" s="4"/>
      <c r="BH51" s="19"/>
      <c r="BI51" s="23"/>
      <c r="BJ51" s="16"/>
      <c r="BK51" s="16"/>
      <c r="BL51" s="20"/>
      <c r="BM51" s="20"/>
    </row>
    <row r="52">
      <c r="A52" s="107"/>
      <c r="B52" s="26"/>
      <c r="C52" s="26"/>
      <c r="D52" s="26" t="s">
        <v>2</v>
      </c>
      <c r="E52" s="26" t="s">
        <v>3</v>
      </c>
      <c r="F52" s="26" t="s">
        <v>4</v>
      </c>
      <c r="G52" s="26" t="s">
        <v>5</v>
      </c>
      <c r="H52" s="26" t="s">
        <v>6</v>
      </c>
      <c r="I52" s="26"/>
      <c r="J52" s="26"/>
      <c r="K52" s="26" t="s">
        <v>2</v>
      </c>
      <c r="L52" s="26" t="s">
        <v>7</v>
      </c>
      <c r="M52" s="26" t="s">
        <v>4</v>
      </c>
      <c r="N52" s="26" t="s">
        <v>5</v>
      </c>
      <c r="O52" s="26" t="s">
        <v>6</v>
      </c>
      <c r="P52" s="26"/>
      <c r="Q52" s="26"/>
      <c r="R52" s="26" t="s">
        <v>2</v>
      </c>
      <c r="S52" s="26" t="s">
        <v>8</v>
      </c>
      <c r="T52" s="26" t="s">
        <v>4</v>
      </c>
      <c r="U52" s="26" t="s">
        <v>5</v>
      </c>
      <c r="V52" s="26" t="s">
        <v>6</v>
      </c>
      <c r="W52" s="28"/>
      <c r="X52" s="29"/>
      <c r="Y52" s="29" t="s">
        <v>2</v>
      </c>
      <c r="Z52" s="29" t="s">
        <v>9</v>
      </c>
      <c r="AA52" s="26" t="s">
        <v>4</v>
      </c>
      <c r="AB52" s="26" t="s">
        <v>5</v>
      </c>
      <c r="AC52" s="26" t="s">
        <v>6</v>
      </c>
      <c r="AD52" s="29"/>
      <c r="AE52" s="29"/>
      <c r="AF52" s="29" t="s">
        <v>2</v>
      </c>
      <c r="AG52" s="29" t="s">
        <v>10</v>
      </c>
      <c r="AH52" s="26" t="s">
        <v>4</v>
      </c>
      <c r="AI52" s="26" t="s">
        <v>5</v>
      </c>
      <c r="AJ52" s="26" t="s">
        <v>6</v>
      </c>
      <c r="AK52" s="29"/>
      <c r="AL52" s="29"/>
      <c r="AM52" s="29" t="s">
        <v>2</v>
      </c>
      <c r="AN52" s="29" t="s">
        <v>11</v>
      </c>
      <c r="AO52" s="26" t="s">
        <v>4</v>
      </c>
      <c r="AP52" s="26" t="s">
        <v>5</v>
      </c>
      <c r="AQ52" s="26" t="s">
        <v>6</v>
      </c>
      <c r="AR52" s="29"/>
      <c r="AS52" s="29"/>
      <c r="AT52" s="29" t="s">
        <v>2</v>
      </c>
      <c r="AU52" s="29" t="s">
        <v>12</v>
      </c>
      <c r="AV52" s="26" t="s">
        <v>4</v>
      </c>
      <c r="AW52" s="26" t="s">
        <v>5</v>
      </c>
      <c r="AX52" s="26" t="s">
        <v>6</v>
      </c>
      <c r="AY52" s="30"/>
      <c r="AZ52" s="31" t="s">
        <v>4</v>
      </c>
      <c r="BA52" s="31" t="s">
        <v>13</v>
      </c>
      <c r="BB52" s="31" t="s">
        <v>6</v>
      </c>
      <c r="BC52" s="31" t="s">
        <v>14</v>
      </c>
      <c r="BD52" s="32"/>
      <c r="BE52" s="33" t="s">
        <v>4</v>
      </c>
      <c r="BF52" s="33" t="s">
        <v>13</v>
      </c>
      <c r="BG52" s="33" t="s">
        <v>6</v>
      </c>
      <c r="BH52" s="33" t="s">
        <v>15</v>
      </c>
      <c r="BI52" s="32"/>
      <c r="BJ52" s="32"/>
      <c r="BK52" s="32"/>
      <c r="BL52" s="32"/>
      <c r="BM52" s="32"/>
    </row>
    <row r="53">
      <c r="A53" s="94" t="s">
        <v>52</v>
      </c>
      <c r="F53" s="40">
        <v>0.0</v>
      </c>
      <c r="G53" s="40">
        <v>0.0</v>
      </c>
      <c r="H53" s="40">
        <v>0.0</v>
      </c>
      <c r="I53" s="35"/>
      <c r="J53" s="143"/>
      <c r="K53" s="92"/>
      <c r="L53" s="92"/>
      <c r="M53" s="40">
        <v>0.0</v>
      </c>
      <c r="N53" s="40">
        <v>0.0</v>
      </c>
      <c r="O53" s="40">
        <v>0.0</v>
      </c>
      <c r="P53" s="144"/>
      <c r="Q53" s="144"/>
      <c r="R53" s="144"/>
      <c r="S53" s="144"/>
      <c r="T53" s="40">
        <v>0.0</v>
      </c>
      <c r="U53" s="40">
        <v>0.0</v>
      </c>
      <c r="V53" s="40">
        <v>0.0</v>
      </c>
      <c r="W53" s="53"/>
      <c r="X53" s="45"/>
      <c r="Y53" s="111"/>
      <c r="Z53" s="39"/>
      <c r="AA53" s="40">
        <v>0.0</v>
      </c>
      <c r="AB53" s="40">
        <v>0.0</v>
      </c>
      <c r="AC53" s="40">
        <v>0.0</v>
      </c>
      <c r="AD53" s="53"/>
      <c r="AE53" s="301"/>
      <c r="AF53" s="111"/>
      <c r="AG53" s="39"/>
      <c r="AH53" s="40">
        <v>0.0</v>
      </c>
      <c r="AI53" s="40">
        <v>0.0</v>
      </c>
      <c r="AJ53" s="40">
        <v>0.0</v>
      </c>
      <c r="AK53" s="92"/>
      <c r="AL53" s="301"/>
      <c r="AM53" s="92"/>
      <c r="AN53" s="92"/>
      <c r="AO53" s="40">
        <v>0.0</v>
      </c>
      <c r="AP53" s="40">
        <v>0.0</v>
      </c>
      <c r="AQ53" s="40">
        <v>0.0</v>
      </c>
      <c r="AR53" s="149"/>
      <c r="AS53" s="301"/>
      <c r="AT53" s="150"/>
      <c r="AU53" s="127"/>
      <c r="AV53" s="40">
        <v>0.0</v>
      </c>
      <c r="AW53" s="40">
        <v>0.0</v>
      </c>
      <c r="AX53" s="40">
        <v>0.0</v>
      </c>
      <c r="AY53" s="48"/>
      <c r="AZ53" s="49">
        <f t="shared" ref="AZ53:BB53" si="60">SUM(F53,M53,T53,AA53,AH53,AO53,AV53)</f>
        <v>0</v>
      </c>
      <c r="BA53" s="39">
        <f t="shared" si="60"/>
        <v>0</v>
      </c>
      <c r="BB53" s="39">
        <f t="shared" si="60"/>
        <v>0</v>
      </c>
      <c r="BC53" s="50">
        <f t="shared" ref="BC53:BC55" si="62">SUM(AZ53,BA53,BB53)</f>
        <v>0</v>
      </c>
      <c r="BD53" s="51"/>
      <c r="BE53" s="39">
        <f t="shared" ref="BE53:BE55" si="63">AZ53*80</f>
        <v>0</v>
      </c>
      <c r="BF53" s="39">
        <f t="shared" ref="BF53:BF55" si="64">BA53*88</f>
        <v>0</v>
      </c>
      <c r="BG53" s="39">
        <f t="shared" ref="BG53:BG55" si="65">BB53*80</f>
        <v>0</v>
      </c>
      <c r="BH53" s="39">
        <f t="shared" ref="BH53:BH55" si="66">sum(BE53,BF53,BG53)</f>
        <v>0</v>
      </c>
      <c r="BI53" s="51"/>
      <c r="BJ53" s="51"/>
      <c r="BK53" s="51"/>
      <c r="BL53" s="51"/>
      <c r="BM53" s="51"/>
    </row>
    <row r="54">
      <c r="A54" s="59" t="s">
        <v>50</v>
      </c>
      <c r="F54" s="40">
        <v>0.0</v>
      </c>
      <c r="G54" s="40">
        <v>0.0</v>
      </c>
      <c r="H54" s="40">
        <v>0.0</v>
      </c>
      <c r="I54" s="134"/>
      <c r="J54" s="45"/>
      <c r="K54" s="111"/>
      <c r="L54" s="39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53"/>
      <c r="X54" s="45"/>
      <c r="Y54" s="111"/>
      <c r="Z54" s="39"/>
      <c r="AA54" s="40">
        <v>0.0</v>
      </c>
      <c r="AB54" s="40">
        <v>0.0</v>
      </c>
      <c r="AC54" s="40">
        <v>0.0</v>
      </c>
      <c r="AD54" s="145" t="s">
        <v>40</v>
      </c>
      <c r="AE54" s="146">
        <v>45164.0</v>
      </c>
      <c r="AF54" s="147" t="s">
        <v>288</v>
      </c>
      <c r="AG54" s="40" t="s">
        <v>138</v>
      </c>
      <c r="AH54" s="40">
        <v>2.0</v>
      </c>
      <c r="AI54" s="40">
        <v>2.0</v>
      </c>
      <c r="AJ54" s="40">
        <v>0.0</v>
      </c>
      <c r="AK54" s="148" t="s">
        <v>43</v>
      </c>
      <c r="AL54" s="459">
        <v>45165.0</v>
      </c>
      <c r="AM54" s="148" t="s">
        <v>289</v>
      </c>
      <c r="AN54" s="148" t="s">
        <v>106</v>
      </c>
      <c r="AO54" s="40">
        <v>3.0</v>
      </c>
      <c r="AP54" s="40">
        <v>2.0</v>
      </c>
      <c r="AQ54" s="40">
        <v>0.0</v>
      </c>
      <c r="AR54" s="151" t="s">
        <v>44</v>
      </c>
      <c r="AS54" s="459">
        <v>45166.0</v>
      </c>
      <c r="AT54" s="289" t="s">
        <v>288</v>
      </c>
      <c r="AU54" s="129" t="s">
        <v>138</v>
      </c>
      <c r="AV54" s="40">
        <v>2.0</v>
      </c>
      <c r="AW54" s="40">
        <v>2.0</v>
      </c>
      <c r="AX54" s="40">
        <v>0.0</v>
      </c>
      <c r="AY54" s="48"/>
      <c r="AZ54" s="49">
        <f t="shared" ref="AZ54:BB54" si="61">SUM(F54,M54,T54,AA54,AH54,AO54,AV54)</f>
        <v>7</v>
      </c>
      <c r="BA54" s="39">
        <f t="shared" si="61"/>
        <v>6</v>
      </c>
      <c r="BB54" s="39">
        <f t="shared" si="61"/>
        <v>0</v>
      </c>
      <c r="BC54" s="50">
        <f t="shared" si="62"/>
        <v>13</v>
      </c>
      <c r="BD54" s="51"/>
      <c r="BE54" s="39">
        <f t="shared" si="63"/>
        <v>560</v>
      </c>
      <c r="BF54" s="39">
        <f t="shared" si="64"/>
        <v>528</v>
      </c>
      <c r="BG54" s="39">
        <f t="shared" si="65"/>
        <v>0</v>
      </c>
      <c r="BH54" s="39">
        <f t="shared" si="66"/>
        <v>1088</v>
      </c>
      <c r="BI54" s="51"/>
      <c r="BJ54" s="51"/>
      <c r="BK54" s="51"/>
      <c r="BL54" s="51"/>
      <c r="BM54" s="51"/>
    </row>
    <row r="55">
      <c r="A55" s="59" t="s">
        <v>54</v>
      </c>
      <c r="B55" s="134"/>
      <c r="C55" s="45"/>
      <c r="D55" s="111"/>
      <c r="E55" s="39"/>
      <c r="F55" s="40">
        <v>0.0</v>
      </c>
      <c r="G55" s="40">
        <v>0.0</v>
      </c>
      <c r="H55" s="40">
        <v>0.0</v>
      </c>
      <c r="I55" s="144"/>
      <c r="J55" s="144"/>
      <c r="K55" s="144"/>
      <c r="L55" s="144"/>
      <c r="M55" s="40">
        <v>0.0</v>
      </c>
      <c r="N55" s="40">
        <v>0.0</v>
      </c>
      <c r="O55" s="40">
        <v>0.0</v>
      </c>
      <c r="P55" s="39"/>
      <c r="Q55" s="45"/>
      <c r="R55" s="111"/>
      <c r="S55" s="39"/>
      <c r="T55" s="40">
        <v>0.0</v>
      </c>
      <c r="U55" s="40">
        <v>0.0</v>
      </c>
      <c r="V55" s="40">
        <v>0.0</v>
      </c>
      <c r="W55" s="53"/>
      <c r="X55" s="45"/>
      <c r="Y55" s="111"/>
      <c r="Z55" s="39"/>
      <c r="AA55" s="40">
        <v>0.0</v>
      </c>
      <c r="AB55" s="40">
        <v>0.0</v>
      </c>
      <c r="AC55" s="40">
        <v>0.0</v>
      </c>
      <c r="AD55" s="53"/>
      <c r="AE55" s="301"/>
      <c r="AF55" s="111"/>
      <c r="AG55" s="39"/>
      <c r="AH55" s="40">
        <v>0.0</v>
      </c>
      <c r="AI55" s="40">
        <v>0.0</v>
      </c>
      <c r="AJ55" s="40">
        <v>0.0</v>
      </c>
      <c r="AK55" s="92"/>
      <c r="AL55" s="301"/>
      <c r="AM55" s="92"/>
      <c r="AN55" s="92"/>
      <c r="AO55" s="40">
        <v>0.0</v>
      </c>
      <c r="AP55" s="40">
        <v>0.0</v>
      </c>
      <c r="AQ55" s="40">
        <v>0.0</v>
      </c>
      <c r="AR55" s="149"/>
      <c r="AS55" s="301"/>
      <c r="AT55" s="150"/>
      <c r="AU55" s="127"/>
      <c r="AV55" s="40">
        <v>0.0</v>
      </c>
      <c r="AW55" s="40">
        <v>0.0</v>
      </c>
      <c r="AX55" s="40">
        <v>0.0</v>
      </c>
      <c r="AY55" s="48"/>
      <c r="AZ55" s="49">
        <f t="shared" ref="AZ55:BB55" si="67">SUM(F55,M55,T55,AA55,AH55,AO55,AV55)</f>
        <v>0</v>
      </c>
      <c r="BA55" s="39">
        <f t="shared" si="67"/>
        <v>0</v>
      </c>
      <c r="BB55" s="39">
        <f t="shared" si="67"/>
        <v>0</v>
      </c>
      <c r="BC55" s="50">
        <f t="shared" si="62"/>
        <v>0</v>
      </c>
      <c r="BD55" s="51"/>
      <c r="BE55" s="39">
        <f t="shared" si="63"/>
        <v>0</v>
      </c>
      <c r="BF55" s="39">
        <f t="shared" si="64"/>
        <v>0</v>
      </c>
      <c r="BG55" s="39">
        <f t="shared" si="65"/>
        <v>0</v>
      </c>
      <c r="BH55" s="39">
        <f t="shared" si="66"/>
        <v>0</v>
      </c>
      <c r="BI55" s="51"/>
      <c r="BJ55" s="51"/>
      <c r="BK55" s="51"/>
      <c r="BL55" s="51"/>
      <c r="BM55" s="51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/>
      <c r="BB56" s="153"/>
      <c r="BC56" s="153"/>
      <c r="BD56" s="153"/>
      <c r="BE56" s="85"/>
      <c r="BF56" s="85"/>
      <c r="BG56" s="85"/>
      <c r="BH56" s="85"/>
      <c r="BI56" s="153"/>
      <c r="BJ56" s="153"/>
      <c r="BK56" s="153"/>
      <c r="BL56" s="153"/>
      <c r="BM56" s="153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76" t="s">
        <v>14</v>
      </c>
      <c r="AZ57" s="77">
        <f t="shared" ref="AZ57:BC57" si="68">SUM(AZ53,AZ54,AZ55)</f>
        <v>7</v>
      </c>
      <c r="BA57" s="78">
        <f t="shared" si="68"/>
        <v>6</v>
      </c>
      <c r="BB57" s="78">
        <f t="shared" si="68"/>
        <v>0</v>
      </c>
      <c r="BC57" s="79">
        <f t="shared" si="68"/>
        <v>13</v>
      </c>
      <c r="BD57" s="51"/>
      <c r="BE57" s="40">
        <f t="shared" ref="BE57:BG57" si="69">sum(BE53,BE54)</f>
        <v>560</v>
      </c>
      <c r="BF57" s="40">
        <f t="shared" si="69"/>
        <v>528</v>
      </c>
      <c r="BG57" s="40">
        <f t="shared" si="69"/>
        <v>0</v>
      </c>
      <c r="BH57" s="40">
        <f>SUM(BH53,BH54,BH55)</f>
        <v>1088</v>
      </c>
      <c r="BI57" s="51"/>
      <c r="BJ57" s="51"/>
      <c r="BK57" s="51"/>
      <c r="BL57" s="51"/>
      <c r="BM57" s="51"/>
    </row>
    <row r="58">
      <c r="A58" s="152"/>
      <c r="B58" s="153"/>
      <c r="C58" s="153"/>
      <c r="D58" s="67"/>
      <c r="E58" s="67"/>
      <c r="F58" s="153"/>
      <c r="G58" s="153"/>
      <c r="H58" s="153"/>
      <c r="I58" s="153"/>
      <c r="J58" s="153"/>
      <c r="K58" s="154"/>
      <c r="L58" s="15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154"/>
      <c r="AG58" s="15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153"/>
      <c r="AU58" s="153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</row>
    <row r="59">
      <c r="A59" s="155"/>
      <c r="B59" s="153"/>
      <c r="C59" s="153"/>
      <c r="D59" s="67"/>
      <c r="F59" s="153"/>
      <c r="G59" s="153"/>
      <c r="H59" s="153"/>
      <c r="I59" s="153"/>
      <c r="J59" s="153"/>
      <c r="K59" s="6" t="s">
        <v>53</v>
      </c>
      <c r="L59" s="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9" t="s">
        <v>53</v>
      </c>
      <c r="AG59" s="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9" t="s">
        <v>53</v>
      </c>
      <c r="AU59" s="4"/>
      <c r="AV59" s="153"/>
      <c r="AW59" s="153"/>
      <c r="AX59" s="153"/>
      <c r="AY59" s="153"/>
      <c r="AZ59" s="153"/>
      <c r="BA59" s="153"/>
      <c r="BB59" s="153"/>
      <c r="BC59" s="153"/>
      <c r="BD59" s="153"/>
      <c r="BE59" s="153"/>
      <c r="BF59" s="9" t="s">
        <v>53</v>
      </c>
      <c r="BG59" s="4"/>
      <c r="BH59" s="153"/>
      <c r="BI59" s="153"/>
      <c r="BJ59" s="153"/>
      <c r="BK59" s="153"/>
      <c r="BL59" s="153"/>
      <c r="BM59" s="153"/>
    </row>
    <row r="60">
      <c r="A60" s="10"/>
      <c r="B60" s="11"/>
      <c r="C60" s="11"/>
      <c r="D60" s="12"/>
      <c r="E60" s="13">
        <v>45159.0</v>
      </c>
      <c r="F60" s="14"/>
      <c r="G60" s="14"/>
      <c r="H60" s="14"/>
      <c r="I60" s="15"/>
      <c r="J60" s="15"/>
      <c r="K60" s="16"/>
      <c r="L60" s="13">
        <v>45160.0</v>
      </c>
      <c r="M60" s="15"/>
      <c r="N60" s="15"/>
      <c r="O60" s="15"/>
      <c r="P60" s="15"/>
      <c r="Q60" s="11"/>
      <c r="R60" s="17"/>
      <c r="S60" s="13">
        <v>45161.0</v>
      </c>
      <c r="T60" s="11"/>
      <c r="U60" s="15"/>
      <c r="V60" s="15"/>
      <c r="W60" s="11"/>
      <c r="X60" s="18"/>
      <c r="Y60" s="14"/>
      <c r="Z60" s="13">
        <v>45162.0</v>
      </c>
      <c r="AA60" s="15"/>
      <c r="AB60" s="15"/>
      <c r="AC60" s="11"/>
      <c r="AD60" s="15"/>
      <c r="AE60" s="15"/>
      <c r="AF60" s="12"/>
      <c r="AG60" s="13">
        <v>45163.0</v>
      </c>
      <c r="AH60" s="15"/>
      <c r="AI60" s="11"/>
      <c r="AJ60" s="15"/>
      <c r="AK60" s="15"/>
      <c r="AL60" s="15"/>
      <c r="AM60" s="18"/>
      <c r="AN60" s="13">
        <v>45164.0</v>
      </c>
      <c r="AO60" s="11"/>
      <c r="AP60" s="19"/>
      <c r="AQ60" s="19"/>
      <c r="AR60" s="19"/>
      <c r="AS60" s="19"/>
      <c r="AT60" s="14"/>
      <c r="AU60" s="13">
        <v>45165.0</v>
      </c>
      <c r="AV60" s="19"/>
      <c r="AW60" s="19"/>
      <c r="AX60" s="19"/>
      <c r="AY60" s="20"/>
      <c r="AZ60" s="19"/>
      <c r="BA60" s="19"/>
      <c r="BB60" s="19"/>
      <c r="BC60" s="19"/>
      <c r="BD60" s="20"/>
      <c r="BE60" s="21"/>
      <c r="BF60" s="22"/>
      <c r="BG60" s="4"/>
      <c r="BH60" s="19"/>
      <c r="BI60" s="23"/>
      <c r="BJ60" s="16"/>
      <c r="BK60" s="16"/>
      <c r="BL60" s="20"/>
      <c r="BM60" s="20"/>
    </row>
    <row r="61">
      <c r="A61" s="107"/>
      <c r="B61" s="26"/>
      <c r="C61" s="26"/>
      <c r="D61" s="26" t="s">
        <v>2</v>
      </c>
      <c r="E61" s="26" t="s">
        <v>3</v>
      </c>
      <c r="F61" s="26" t="s">
        <v>4</v>
      </c>
      <c r="G61" s="26" t="s">
        <v>5</v>
      </c>
      <c r="H61" s="26" t="s">
        <v>6</v>
      </c>
      <c r="I61" s="26"/>
      <c r="J61" s="26"/>
      <c r="K61" s="26" t="s">
        <v>2</v>
      </c>
      <c r="L61" s="26" t="s">
        <v>7</v>
      </c>
      <c r="M61" s="26" t="s">
        <v>4</v>
      </c>
      <c r="N61" s="26" t="s">
        <v>5</v>
      </c>
      <c r="O61" s="26" t="s">
        <v>6</v>
      </c>
      <c r="P61" s="26"/>
      <c r="Q61" s="26"/>
      <c r="R61" s="26" t="s">
        <v>2</v>
      </c>
      <c r="S61" s="26" t="s">
        <v>8</v>
      </c>
      <c r="T61" s="26" t="s">
        <v>4</v>
      </c>
      <c r="U61" s="26" t="s">
        <v>5</v>
      </c>
      <c r="V61" s="26" t="s">
        <v>6</v>
      </c>
      <c r="W61" s="28"/>
      <c r="X61" s="29"/>
      <c r="Y61" s="29" t="s">
        <v>2</v>
      </c>
      <c r="Z61" s="29" t="s">
        <v>9</v>
      </c>
      <c r="AA61" s="26" t="s">
        <v>4</v>
      </c>
      <c r="AB61" s="26" t="s">
        <v>5</v>
      </c>
      <c r="AC61" s="26" t="s">
        <v>6</v>
      </c>
      <c r="AD61" s="29"/>
      <c r="AE61" s="29"/>
      <c r="AF61" s="29" t="s">
        <v>2</v>
      </c>
      <c r="AG61" s="29" t="s">
        <v>10</v>
      </c>
      <c r="AH61" s="26" t="s">
        <v>4</v>
      </c>
      <c r="AI61" s="26" t="s">
        <v>5</v>
      </c>
      <c r="AJ61" s="26" t="s">
        <v>6</v>
      </c>
      <c r="AK61" s="29"/>
      <c r="AL61" s="29"/>
      <c r="AM61" s="29" t="s">
        <v>2</v>
      </c>
      <c r="AN61" s="29" t="s">
        <v>11</v>
      </c>
      <c r="AO61" s="26" t="s">
        <v>4</v>
      </c>
      <c r="AP61" s="26" t="s">
        <v>5</v>
      </c>
      <c r="AQ61" s="26" t="s">
        <v>6</v>
      </c>
      <c r="AR61" s="29"/>
      <c r="AS61" s="29"/>
      <c r="AT61" s="29" t="s">
        <v>2</v>
      </c>
      <c r="AU61" s="29" t="s">
        <v>12</v>
      </c>
      <c r="AV61" s="26" t="s">
        <v>4</v>
      </c>
      <c r="AW61" s="26" t="s">
        <v>5</v>
      </c>
      <c r="AX61" s="26" t="s">
        <v>6</v>
      </c>
      <c r="AY61" s="30"/>
      <c r="AZ61" s="31" t="s">
        <v>4</v>
      </c>
      <c r="BA61" s="31" t="s">
        <v>13</v>
      </c>
      <c r="BB61" s="31" t="s">
        <v>6</v>
      </c>
      <c r="BC61" s="31" t="s">
        <v>14</v>
      </c>
      <c r="BD61" s="32"/>
      <c r="BE61" s="33" t="s">
        <v>4</v>
      </c>
      <c r="BF61" s="33" t="s">
        <v>13</v>
      </c>
      <c r="BG61" s="33" t="s">
        <v>6</v>
      </c>
      <c r="BH61" s="33" t="s">
        <v>15</v>
      </c>
      <c r="BI61" s="32"/>
      <c r="BJ61" s="32"/>
      <c r="BK61" s="32"/>
      <c r="BL61" s="32"/>
      <c r="BM61" s="32"/>
    </row>
    <row r="62">
      <c r="A62" s="94" t="s">
        <v>139</v>
      </c>
      <c r="B62" s="36" t="s">
        <v>19</v>
      </c>
      <c r="C62" s="37">
        <v>45159.0</v>
      </c>
      <c r="D62" s="42" t="s">
        <v>211</v>
      </c>
      <c r="E62" s="58" t="s">
        <v>66</v>
      </c>
      <c r="F62" s="40">
        <v>0.0</v>
      </c>
      <c r="G62" s="40">
        <v>6.0</v>
      </c>
      <c r="H62" s="40">
        <v>0.0</v>
      </c>
      <c r="I62" s="36" t="s">
        <v>22</v>
      </c>
      <c r="J62" s="37">
        <v>45160.0</v>
      </c>
      <c r="K62" s="42" t="s">
        <v>211</v>
      </c>
      <c r="L62" s="58" t="s">
        <v>66</v>
      </c>
      <c r="M62" s="40">
        <v>0.0</v>
      </c>
      <c r="N62" s="40">
        <v>6.0</v>
      </c>
      <c r="O62" s="40">
        <v>0.0</v>
      </c>
      <c r="P62" s="36" t="s">
        <v>24</v>
      </c>
      <c r="Q62" s="37">
        <v>45161.0</v>
      </c>
      <c r="R62" s="42" t="s">
        <v>211</v>
      </c>
      <c r="S62" s="58" t="s">
        <v>66</v>
      </c>
      <c r="T62" s="40">
        <v>0.0</v>
      </c>
      <c r="U62" s="40">
        <v>6.0</v>
      </c>
      <c r="V62" s="40">
        <v>0.0</v>
      </c>
      <c r="W62" s="36" t="s">
        <v>26</v>
      </c>
      <c r="X62" s="37">
        <v>45162.0</v>
      </c>
      <c r="Y62" s="42" t="s">
        <v>211</v>
      </c>
      <c r="Z62" s="58" t="s">
        <v>66</v>
      </c>
      <c r="AA62" s="40">
        <v>0.0</v>
      </c>
      <c r="AB62" s="40">
        <v>6.0</v>
      </c>
      <c r="AC62" s="40">
        <v>0.0</v>
      </c>
      <c r="AD62" s="36" t="s">
        <v>56</v>
      </c>
      <c r="AE62" s="37">
        <v>45163.0</v>
      </c>
      <c r="AF62" s="42" t="s">
        <v>300</v>
      </c>
      <c r="AG62" s="58" t="s">
        <v>301</v>
      </c>
      <c r="AH62" s="40">
        <v>1.0</v>
      </c>
      <c r="AI62" s="40">
        <v>7.0</v>
      </c>
      <c r="AJ62" s="40">
        <v>2.0</v>
      </c>
      <c r="AK62" s="284" t="s">
        <v>57</v>
      </c>
      <c r="AL62" s="37">
        <v>45164.0</v>
      </c>
      <c r="AM62" s="42" t="s">
        <v>319</v>
      </c>
      <c r="AN62" s="58" t="s">
        <v>266</v>
      </c>
      <c r="AO62" s="40">
        <v>1.0</v>
      </c>
      <c r="AP62" s="40">
        <v>7.0</v>
      </c>
      <c r="AQ62" s="40">
        <v>4.0</v>
      </c>
      <c r="AR62" s="96" t="s">
        <v>149</v>
      </c>
      <c r="AS62" s="37">
        <v>45165.0</v>
      </c>
      <c r="AT62" s="42" t="s">
        <v>25</v>
      </c>
      <c r="AU62" s="58" t="s">
        <v>25</v>
      </c>
      <c r="AV62" s="40">
        <v>0.0</v>
      </c>
      <c r="AW62" s="40">
        <v>0.0</v>
      </c>
      <c r="AX62" s="40">
        <v>0.0</v>
      </c>
      <c r="AY62" s="48"/>
      <c r="AZ62" s="49">
        <f t="shared" ref="AZ62:BB62" si="70">SUM(F62,M62,T62,AA62,AH62,AO62,AV62)</f>
        <v>2</v>
      </c>
      <c r="BA62" s="39">
        <f t="shared" si="70"/>
        <v>38</v>
      </c>
      <c r="BB62" s="39">
        <f t="shared" si="70"/>
        <v>6</v>
      </c>
      <c r="BC62" s="50">
        <f t="shared" ref="BC62:BC66" si="72">SUM(AZ62,BA62,BB62)</f>
        <v>46</v>
      </c>
      <c r="BD62" s="51"/>
      <c r="BE62" s="39">
        <f t="shared" ref="BE62:BE66" si="73">AZ62*80</f>
        <v>160</v>
      </c>
      <c r="BF62" s="39">
        <f t="shared" ref="BF62:BF66" si="74">BA62*88</f>
        <v>3344</v>
      </c>
      <c r="BG62" s="39">
        <f t="shared" ref="BG62:BG66" si="75">BB62*80</f>
        <v>480</v>
      </c>
      <c r="BH62" s="39">
        <f t="shared" ref="BH62:BH66" si="76">sum(BE62,BF62,BG62)</f>
        <v>3984</v>
      </c>
      <c r="BI62" s="51"/>
      <c r="BJ62" s="51"/>
      <c r="BK62" s="51"/>
      <c r="BL62" s="51"/>
      <c r="BM62" s="51"/>
    </row>
    <row r="63" ht="16.5" customHeight="1">
      <c r="A63" s="94" t="s">
        <v>52</v>
      </c>
      <c r="B63" s="60"/>
      <c r="C63" s="45"/>
      <c r="D63" s="39"/>
      <c r="E63" s="39"/>
      <c r="F63" s="40">
        <v>0.0</v>
      </c>
      <c r="G63" s="40">
        <v>0.0</v>
      </c>
      <c r="H63" s="40">
        <v>0.0</v>
      </c>
      <c r="I63" s="53"/>
      <c r="J63" s="45"/>
      <c r="K63" s="39"/>
      <c r="L63" s="39"/>
      <c r="M63" s="40">
        <v>0.0</v>
      </c>
      <c r="N63" s="40">
        <v>0.0</v>
      </c>
      <c r="O63" s="40">
        <v>0.0</v>
      </c>
      <c r="P63" s="39"/>
      <c r="Q63" s="45"/>
      <c r="R63" s="39"/>
      <c r="S63" s="39"/>
      <c r="T63" s="40">
        <v>0.0</v>
      </c>
      <c r="U63" s="40">
        <v>0.0</v>
      </c>
      <c r="V63" s="40">
        <v>0.0</v>
      </c>
      <c r="W63" s="53"/>
      <c r="X63" s="45"/>
      <c r="Y63" s="39"/>
      <c r="Z63" s="39"/>
      <c r="AA63" s="40">
        <v>0.0</v>
      </c>
      <c r="AB63" s="40">
        <v>0.0</v>
      </c>
      <c r="AC63" s="40">
        <v>0.0</v>
      </c>
      <c r="AD63" s="44"/>
      <c r="AE63" s="45"/>
      <c r="AF63" s="39"/>
      <c r="AG63" s="39"/>
      <c r="AH63" s="40">
        <v>0.0</v>
      </c>
      <c r="AI63" s="40">
        <v>0.0</v>
      </c>
      <c r="AJ63" s="40">
        <v>0.0</v>
      </c>
      <c r="AK63" s="54"/>
      <c r="AL63" s="45"/>
      <c r="AM63" s="53"/>
      <c r="AN63" s="58"/>
      <c r="AO63" s="40">
        <v>0.0</v>
      </c>
      <c r="AP63" s="40">
        <v>0.0</v>
      </c>
      <c r="AQ63" s="40">
        <v>0.0</v>
      </c>
      <c r="AR63" s="92"/>
      <c r="AS63" s="45"/>
      <c r="AT63" s="39"/>
      <c r="AU63" s="39"/>
      <c r="AV63" s="40">
        <v>0.0</v>
      </c>
      <c r="AW63" s="40">
        <v>0.0</v>
      </c>
      <c r="AX63" s="40">
        <v>0.0</v>
      </c>
      <c r="AY63" s="48"/>
      <c r="AZ63" s="49">
        <f t="shared" ref="AZ63:BB63" si="71">SUM(F63,M63,T63,AA63,AH63,AO63,AV63)</f>
        <v>0</v>
      </c>
      <c r="BA63" s="39">
        <f t="shared" si="71"/>
        <v>0</v>
      </c>
      <c r="BB63" s="39">
        <f t="shared" si="71"/>
        <v>0</v>
      </c>
      <c r="BC63" s="50">
        <f t="shared" si="72"/>
        <v>0</v>
      </c>
      <c r="BD63" s="51"/>
      <c r="BE63" s="39">
        <f t="shared" si="73"/>
        <v>0</v>
      </c>
      <c r="BF63" s="39">
        <f t="shared" si="74"/>
        <v>0</v>
      </c>
      <c r="BG63" s="39">
        <f t="shared" si="75"/>
        <v>0</v>
      </c>
      <c r="BH63" s="39">
        <f t="shared" si="76"/>
        <v>0</v>
      </c>
      <c r="BI63" s="51"/>
      <c r="BJ63" s="51"/>
      <c r="BK63" s="51"/>
      <c r="BL63" s="51"/>
      <c r="BM63" s="51"/>
    </row>
    <row r="64">
      <c r="A64" s="35" t="s">
        <v>82</v>
      </c>
      <c r="B64" s="41" t="s">
        <v>33</v>
      </c>
      <c r="C64" s="37">
        <v>45160.0</v>
      </c>
      <c r="D64" s="38" t="s">
        <v>247</v>
      </c>
      <c r="E64" s="39" t="s">
        <v>127</v>
      </c>
      <c r="F64" s="40">
        <v>5.0</v>
      </c>
      <c r="G64" s="40">
        <v>1.0</v>
      </c>
      <c r="H64" s="40">
        <v>0.0</v>
      </c>
      <c r="I64" s="42" t="s">
        <v>46</v>
      </c>
      <c r="J64" s="37">
        <v>45161.0</v>
      </c>
      <c r="K64" s="38" t="s">
        <v>31</v>
      </c>
      <c r="L64" s="39" t="s">
        <v>31</v>
      </c>
      <c r="M64" s="40">
        <v>0.0</v>
      </c>
      <c r="N64" s="40">
        <v>0.0</v>
      </c>
      <c r="O64" s="40">
        <v>0.0</v>
      </c>
      <c r="P64" s="38" t="s">
        <v>36</v>
      </c>
      <c r="Q64" s="37">
        <v>45162.0</v>
      </c>
      <c r="R64" s="38" t="s">
        <v>247</v>
      </c>
      <c r="S64" s="39" t="s">
        <v>127</v>
      </c>
      <c r="T64" s="40">
        <v>5.0</v>
      </c>
      <c r="U64" s="40">
        <v>1.0</v>
      </c>
      <c r="V64" s="40">
        <v>0.0</v>
      </c>
      <c r="W64" s="42" t="s">
        <v>37</v>
      </c>
      <c r="X64" s="37">
        <v>45163.0</v>
      </c>
      <c r="Y64" s="38" t="s">
        <v>247</v>
      </c>
      <c r="Z64" s="39" t="s">
        <v>127</v>
      </c>
      <c r="AA64" s="40">
        <v>5.0</v>
      </c>
      <c r="AB64" s="40">
        <v>1.0</v>
      </c>
      <c r="AC64" s="40">
        <v>0.0</v>
      </c>
      <c r="AD64" s="56" t="s">
        <v>40</v>
      </c>
      <c r="AE64" s="37">
        <v>45164.0</v>
      </c>
      <c r="AF64" s="38" t="s">
        <v>285</v>
      </c>
      <c r="AG64" s="39" t="s">
        <v>129</v>
      </c>
      <c r="AH64" s="40">
        <v>5.0</v>
      </c>
      <c r="AI64" s="40">
        <v>2.0</v>
      </c>
      <c r="AJ64" s="40">
        <v>0.0</v>
      </c>
      <c r="AK64" s="284" t="s">
        <v>57</v>
      </c>
      <c r="AL64" s="37">
        <v>45164.0</v>
      </c>
      <c r="AM64" s="42" t="s">
        <v>25</v>
      </c>
      <c r="AN64" s="58" t="s">
        <v>25</v>
      </c>
      <c r="AO64" s="40">
        <v>0.0</v>
      </c>
      <c r="AP64" s="40">
        <v>0.0</v>
      </c>
      <c r="AQ64" s="40">
        <v>0.0</v>
      </c>
      <c r="AR64" s="96" t="s">
        <v>142</v>
      </c>
      <c r="AS64" s="37">
        <v>45166.0</v>
      </c>
      <c r="AT64" s="42" t="s">
        <v>319</v>
      </c>
      <c r="AU64" s="58" t="s">
        <v>266</v>
      </c>
      <c r="AV64" s="40">
        <v>1.0</v>
      </c>
      <c r="AW64" s="40">
        <v>7.0</v>
      </c>
      <c r="AX64" s="40">
        <v>4.0</v>
      </c>
      <c r="AY64" s="48"/>
      <c r="AZ64" s="49">
        <f t="shared" ref="AZ64:BB64" si="77">SUM(F64,M64,T64,AA64,AH64,AO64,AV64)</f>
        <v>21</v>
      </c>
      <c r="BA64" s="39">
        <f t="shared" si="77"/>
        <v>12</v>
      </c>
      <c r="BB64" s="39">
        <f t="shared" si="77"/>
        <v>4</v>
      </c>
      <c r="BC64" s="50">
        <f t="shared" si="72"/>
        <v>37</v>
      </c>
      <c r="BD64" s="51"/>
      <c r="BE64" s="39">
        <f t="shared" si="73"/>
        <v>1680</v>
      </c>
      <c r="BF64" s="39">
        <f t="shared" si="74"/>
        <v>1056</v>
      </c>
      <c r="BG64" s="39">
        <f t="shared" si="75"/>
        <v>320</v>
      </c>
      <c r="BH64" s="39">
        <f t="shared" si="76"/>
        <v>3056</v>
      </c>
      <c r="BI64" s="51"/>
      <c r="BJ64" s="51"/>
      <c r="BK64" s="51"/>
      <c r="BL64" s="51"/>
      <c r="BM64" s="51"/>
    </row>
    <row r="65" ht="16.5" customHeight="1">
      <c r="A65" s="94" t="s">
        <v>714</v>
      </c>
      <c r="B65" s="60"/>
      <c r="C65" s="45"/>
      <c r="D65" s="53"/>
      <c r="E65" s="58"/>
      <c r="F65" s="40">
        <v>0.0</v>
      </c>
      <c r="G65" s="40">
        <v>0.0</v>
      </c>
      <c r="H65" s="40">
        <v>0.0</v>
      </c>
      <c r="I65" s="53"/>
      <c r="J65" s="45"/>
      <c r="K65" s="53"/>
      <c r="L65" s="53"/>
      <c r="M65" s="40">
        <v>0.0</v>
      </c>
      <c r="N65" s="40">
        <v>0.0</v>
      </c>
      <c r="O65" s="40">
        <v>0.0</v>
      </c>
      <c r="P65" s="39"/>
      <c r="Q65" s="45"/>
      <c r="R65" s="39"/>
      <c r="S65" s="39"/>
      <c r="T65" s="40">
        <v>0.0</v>
      </c>
      <c r="U65" s="40">
        <v>0.0</v>
      </c>
      <c r="V65" s="40">
        <v>0.0</v>
      </c>
      <c r="W65" s="44"/>
      <c r="X65" s="45"/>
      <c r="Y65" s="39"/>
      <c r="Z65" s="39"/>
      <c r="AA65" s="40">
        <v>0.0</v>
      </c>
      <c r="AB65" s="40">
        <v>0.0</v>
      </c>
      <c r="AC65" s="40">
        <v>0.0</v>
      </c>
      <c r="AD65" s="44"/>
      <c r="AE65" s="45"/>
      <c r="AF65" s="39"/>
      <c r="AG65" s="39"/>
      <c r="AH65" s="40">
        <v>0.0</v>
      </c>
      <c r="AI65" s="40">
        <v>0.0</v>
      </c>
      <c r="AJ65" s="40">
        <v>0.0</v>
      </c>
      <c r="AK65" s="297"/>
      <c r="AL65" s="45"/>
      <c r="AM65" s="39"/>
      <c r="AN65" s="39"/>
      <c r="AO65" s="40">
        <v>0.0</v>
      </c>
      <c r="AP65" s="40">
        <v>0.0</v>
      </c>
      <c r="AQ65" s="40">
        <v>0.0</v>
      </c>
      <c r="AR65" s="54"/>
      <c r="AS65" s="45"/>
      <c r="AT65" s="39"/>
      <c r="AU65" s="39"/>
      <c r="AV65" s="40">
        <v>0.0</v>
      </c>
      <c r="AW65" s="40">
        <v>0.0</v>
      </c>
      <c r="AX65" s="40">
        <v>0.0</v>
      </c>
      <c r="AY65" s="48"/>
      <c r="AZ65" s="49">
        <f t="shared" ref="AZ65:BB65" si="78">SUM(F65,M65,T65,AA65,AH65,AO65,AV65)</f>
        <v>0</v>
      </c>
      <c r="BA65" s="39">
        <f t="shared" si="78"/>
        <v>0</v>
      </c>
      <c r="BB65" s="39">
        <f t="shared" si="78"/>
        <v>0</v>
      </c>
      <c r="BC65" s="50">
        <f t="shared" si="72"/>
        <v>0</v>
      </c>
      <c r="BD65" s="51"/>
      <c r="BE65" s="39">
        <f t="shared" si="73"/>
        <v>0</v>
      </c>
      <c r="BF65" s="39">
        <f t="shared" si="74"/>
        <v>0</v>
      </c>
      <c r="BG65" s="39">
        <f t="shared" si="75"/>
        <v>0</v>
      </c>
      <c r="BH65" s="39">
        <f t="shared" si="76"/>
        <v>0</v>
      </c>
      <c r="BI65" s="51"/>
      <c r="BJ65" s="51"/>
      <c r="BK65" s="51"/>
      <c r="BL65" s="51"/>
      <c r="BM65" s="51"/>
    </row>
    <row r="66" ht="16.5" customHeight="1">
      <c r="A66" s="94" t="s">
        <v>50</v>
      </c>
      <c r="B66" s="60"/>
      <c r="C66" s="45"/>
      <c r="D66" s="39"/>
      <c r="E66" s="39"/>
      <c r="F66" s="40">
        <v>0.0</v>
      </c>
      <c r="G66" s="40">
        <v>0.0</v>
      </c>
      <c r="H66" s="40">
        <v>0.0</v>
      </c>
      <c r="I66" s="42" t="s">
        <v>46</v>
      </c>
      <c r="J66" s="37">
        <v>45161.0</v>
      </c>
      <c r="K66" s="38" t="s">
        <v>247</v>
      </c>
      <c r="L66" s="39" t="s">
        <v>127</v>
      </c>
      <c r="M66" s="40">
        <v>5.0</v>
      </c>
      <c r="N66" s="40">
        <v>1.0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63"/>
      <c r="AE66" s="45"/>
      <c r="AF66" s="53"/>
      <c r="AG66" s="53"/>
      <c r="AH66" s="40">
        <v>0.0</v>
      </c>
      <c r="AI66" s="40">
        <v>0.0</v>
      </c>
      <c r="AJ66" s="40">
        <v>0.0</v>
      </c>
      <c r="AK66" s="54"/>
      <c r="AL66" s="45"/>
      <c r="AM66" s="53"/>
      <c r="AN66" s="58"/>
      <c r="AO66" s="40">
        <v>0.0</v>
      </c>
      <c r="AP66" s="40">
        <v>0.0</v>
      </c>
      <c r="AQ66" s="40">
        <v>0.0</v>
      </c>
      <c r="AR66" s="92"/>
      <c r="AS66" s="45"/>
      <c r="AT66" s="39"/>
      <c r="AU66" s="39"/>
      <c r="AV66" s="40">
        <v>0.0</v>
      </c>
      <c r="AW66" s="40">
        <v>0.0</v>
      </c>
      <c r="AX66" s="40">
        <v>0.0</v>
      </c>
      <c r="AY66" s="48"/>
      <c r="AZ66" s="49">
        <f t="shared" ref="AZ66:BB66" si="79">SUM(F66,M66,T66,AA66,AH66,AO66,AV66)</f>
        <v>5</v>
      </c>
      <c r="BA66" s="39">
        <f t="shared" si="79"/>
        <v>1</v>
      </c>
      <c r="BB66" s="39">
        <f t="shared" si="79"/>
        <v>0</v>
      </c>
      <c r="BC66" s="50">
        <f t="shared" si="72"/>
        <v>6</v>
      </c>
      <c r="BD66" s="51"/>
      <c r="BE66" s="39">
        <f t="shared" si="73"/>
        <v>400</v>
      </c>
      <c r="BF66" s="39">
        <f t="shared" si="74"/>
        <v>88</v>
      </c>
      <c r="BG66" s="39">
        <f t="shared" si="75"/>
        <v>0</v>
      </c>
      <c r="BH66" s="39">
        <f t="shared" si="76"/>
        <v>488</v>
      </c>
      <c r="BI66" s="51"/>
      <c r="BJ66" s="51"/>
      <c r="BK66" s="51"/>
      <c r="BL66" s="51"/>
      <c r="BM66" s="51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136"/>
      <c r="AZ67" s="136"/>
      <c r="BA67" s="136"/>
      <c r="BB67" s="136"/>
      <c r="BC67" s="136"/>
      <c r="BD67" s="136"/>
      <c r="BE67" s="53"/>
      <c r="BF67" s="53"/>
      <c r="BG67" s="53"/>
      <c r="BH67" s="53"/>
      <c r="BI67" s="136"/>
      <c r="BJ67" s="136"/>
      <c r="BK67" s="136"/>
      <c r="BL67" s="136"/>
      <c r="BM67" s="136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162"/>
      <c r="L68" s="162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136"/>
      <c r="AU68" s="136"/>
      <c r="AV68" s="136"/>
      <c r="AW68" s="136"/>
      <c r="AX68" s="136"/>
      <c r="AY68" s="76" t="s">
        <v>14</v>
      </c>
      <c r="AZ68" s="77">
        <f t="shared" ref="AZ68:BC68" si="80">sum(AZ62,AZ63,AZ64,AZ65,AZ66)</f>
        <v>28</v>
      </c>
      <c r="BA68" s="78">
        <f t="shared" si="80"/>
        <v>51</v>
      </c>
      <c r="BB68" s="78">
        <f t="shared" si="80"/>
        <v>10</v>
      </c>
      <c r="BC68" s="79">
        <f t="shared" si="80"/>
        <v>89</v>
      </c>
      <c r="BD68" s="51"/>
      <c r="BE68" s="40">
        <f>sum(BE63,BE62,BE64,BE65,BE66)</f>
        <v>2240</v>
      </c>
      <c r="BF68" s="40">
        <f t="shared" ref="BF68:BG68" si="81">sum(BF62,BF63,BF64,BF65,BF66)</f>
        <v>4488</v>
      </c>
      <c r="BG68" s="40">
        <f t="shared" si="81"/>
        <v>800</v>
      </c>
      <c r="BH68" s="40">
        <f>SUM(BH62,BH63,BH64,BH65,BH66)</f>
        <v>7528</v>
      </c>
      <c r="BI68" s="51"/>
      <c r="BJ68" s="51"/>
      <c r="BK68" s="51"/>
      <c r="BL68" s="51"/>
      <c r="BM68" s="51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6" t="s">
        <v>145</v>
      </c>
      <c r="L69" s="4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6" t="s">
        <v>145</v>
      </c>
      <c r="AG69" s="4"/>
      <c r="AH69" s="159"/>
      <c r="AI69" s="159"/>
      <c r="AJ69" s="159"/>
      <c r="AK69" s="159"/>
      <c r="AL69" s="159"/>
      <c r="AM69" s="159"/>
      <c r="AO69" s="138"/>
      <c r="AP69" s="138"/>
      <c r="AQ69" s="138"/>
      <c r="AR69" s="138"/>
      <c r="AS69" s="118"/>
      <c r="AT69" s="6" t="s">
        <v>145</v>
      </c>
      <c r="AU69" s="4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136"/>
      <c r="BG69" s="136"/>
      <c r="BH69" s="136"/>
      <c r="BI69" s="136"/>
      <c r="BJ69" s="136"/>
      <c r="BK69" s="136"/>
      <c r="BL69" s="136"/>
      <c r="BM69" s="136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136"/>
      <c r="BF70" s="6" t="s">
        <v>145</v>
      </c>
      <c r="BG70" s="4"/>
      <c r="BH70" s="136"/>
      <c r="BI70" s="136"/>
      <c r="BJ70" s="136"/>
      <c r="BK70" s="136"/>
      <c r="BL70" s="136"/>
      <c r="BM70" s="136"/>
    </row>
    <row r="71">
      <c r="A71" s="10"/>
      <c r="B71" s="11"/>
      <c r="C71" s="11"/>
      <c r="D71" s="12"/>
      <c r="E71" s="13">
        <v>45159.0</v>
      </c>
      <c r="F71" s="14"/>
      <c r="G71" s="14"/>
      <c r="H71" s="14"/>
      <c r="I71" s="15"/>
      <c r="J71" s="15"/>
      <c r="K71" s="16"/>
      <c r="L71" s="13">
        <v>45160.0</v>
      </c>
      <c r="M71" s="15"/>
      <c r="N71" s="15"/>
      <c r="O71" s="15"/>
      <c r="P71" s="15"/>
      <c r="Q71" s="11"/>
      <c r="R71" s="17"/>
      <c r="S71" s="13">
        <v>45161.0</v>
      </c>
      <c r="T71" s="11"/>
      <c r="U71" s="15"/>
      <c r="V71" s="15"/>
      <c r="W71" s="11"/>
      <c r="X71" s="18"/>
      <c r="Y71" s="14"/>
      <c r="Z71" s="13">
        <v>45162.0</v>
      </c>
      <c r="AA71" s="15"/>
      <c r="AB71" s="15"/>
      <c r="AC71" s="11"/>
      <c r="AD71" s="15"/>
      <c r="AE71" s="15"/>
      <c r="AF71" s="12"/>
      <c r="AG71" s="13">
        <v>45163.0</v>
      </c>
      <c r="AH71" s="15"/>
      <c r="AI71" s="11"/>
      <c r="AJ71" s="15"/>
      <c r="AK71" s="15"/>
      <c r="AL71" s="15"/>
      <c r="AM71" s="18"/>
      <c r="AN71" s="13">
        <v>45164.0</v>
      </c>
      <c r="AO71" s="11"/>
      <c r="AP71" s="19"/>
      <c r="AQ71" s="19"/>
      <c r="AR71" s="19"/>
      <c r="AS71" s="19"/>
      <c r="AT71" s="14"/>
      <c r="AU71" s="13">
        <v>45165.0</v>
      </c>
      <c r="AV71" s="19"/>
      <c r="AW71" s="19"/>
      <c r="AX71" s="19"/>
      <c r="AY71" s="20"/>
      <c r="AZ71" s="19"/>
      <c r="BA71" s="19"/>
      <c r="BB71" s="19"/>
      <c r="BC71" s="19"/>
      <c r="BD71" s="20"/>
      <c r="BE71" s="21"/>
      <c r="BF71" s="22"/>
      <c r="BG71" s="4"/>
      <c r="BH71" s="19"/>
      <c r="BI71" s="23"/>
      <c r="BJ71" s="16"/>
      <c r="BK71" s="16"/>
      <c r="BL71" s="20"/>
      <c r="BM71" s="20"/>
    </row>
    <row r="72">
      <c r="A72" s="107"/>
      <c r="B72" s="26"/>
      <c r="C72" s="26"/>
      <c r="D72" s="26" t="s">
        <v>2</v>
      </c>
      <c r="E72" s="26" t="s">
        <v>3</v>
      </c>
      <c r="F72" s="26" t="s">
        <v>4</v>
      </c>
      <c r="G72" s="26" t="s">
        <v>5</v>
      </c>
      <c r="H72" s="26" t="s">
        <v>6</v>
      </c>
      <c r="I72" s="26"/>
      <c r="J72" s="26"/>
      <c r="K72" s="26" t="s">
        <v>2</v>
      </c>
      <c r="L72" s="26" t="s">
        <v>7</v>
      </c>
      <c r="M72" s="26" t="s">
        <v>4</v>
      </c>
      <c r="N72" s="26" t="s">
        <v>5</v>
      </c>
      <c r="O72" s="26" t="s">
        <v>6</v>
      </c>
      <c r="P72" s="26"/>
      <c r="Q72" s="26"/>
      <c r="R72" s="26" t="s">
        <v>2</v>
      </c>
      <c r="S72" s="26" t="s">
        <v>8</v>
      </c>
      <c r="T72" s="26" t="s">
        <v>4</v>
      </c>
      <c r="U72" s="26" t="s">
        <v>5</v>
      </c>
      <c r="V72" s="26" t="s">
        <v>6</v>
      </c>
      <c r="W72" s="28"/>
      <c r="X72" s="29"/>
      <c r="Y72" s="29" t="s">
        <v>2</v>
      </c>
      <c r="Z72" s="29" t="s">
        <v>9</v>
      </c>
      <c r="AA72" s="26" t="s">
        <v>4</v>
      </c>
      <c r="AB72" s="26" t="s">
        <v>5</v>
      </c>
      <c r="AC72" s="26" t="s">
        <v>6</v>
      </c>
      <c r="AD72" s="29"/>
      <c r="AE72" s="29"/>
      <c r="AF72" s="29" t="s">
        <v>2</v>
      </c>
      <c r="AG72" s="29" t="s">
        <v>10</v>
      </c>
      <c r="AH72" s="26" t="s">
        <v>4</v>
      </c>
      <c r="AI72" s="26" t="s">
        <v>5</v>
      </c>
      <c r="AJ72" s="26" t="s">
        <v>6</v>
      </c>
      <c r="AK72" s="29"/>
      <c r="AL72" s="29"/>
      <c r="AM72" s="29" t="s">
        <v>2</v>
      </c>
      <c r="AN72" s="29" t="s">
        <v>11</v>
      </c>
      <c r="AO72" s="26" t="s">
        <v>4</v>
      </c>
      <c r="AP72" s="26" t="s">
        <v>5</v>
      </c>
      <c r="AQ72" s="26" t="s">
        <v>6</v>
      </c>
      <c r="AR72" s="29"/>
      <c r="AS72" s="29"/>
      <c r="AT72" s="29" t="s">
        <v>2</v>
      </c>
      <c r="AU72" s="29" t="s">
        <v>12</v>
      </c>
      <c r="AV72" s="26" t="s">
        <v>4</v>
      </c>
      <c r="AW72" s="26" t="s">
        <v>5</v>
      </c>
      <c r="AX72" s="26" t="s">
        <v>6</v>
      </c>
      <c r="AY72" s="30"/>
      <c r="AZ72" s="31" t="s">
        <v>4</v>
      </c>
      <c r="BA72" s="31" t="s">
        <v>13</v>
      </c>
      <c r="BB72" s="31" t="s">
        <v>6</v>
      </c>
      <c r="BC72" s="31" t="s">
        <v>14</v>
      </c>
      <c r="BD72" s="32"/>
      <c r="BE72" s="33" t="s">
        <v>4</v>
      </c>
      <c r="BF72" s="33" t="s">
        <v>13</v>
      </c>
      <c r="BG72" s="33" t="s">
        <v>6</v>
      </c>
      <c r="BH72" s="33" t="s">
        <v>15</v>
      </c>
      <c r="BI72" s="32"/>
      <c r="BJ72" s="32"/>
      <c r="BK72" s="32"/>
      <c r="BL72" s="32"/>
      <c r="BM72" s="32"/>
    </row>
    <row r="73">
      <c r="A73" s="94" t="s">
        <v>55</v>
      </c>
      <c r="B73" s="41" t="s">
        <v>33</v>
      </c>
      <c r="C73" s="37">
        <v>45160.0</v>
      </c>
      <c r="D73" s="38" t="s">
        <v>347</v>
      </c>
      <c r="E73" s="39" t="s">
        <v>348</v>
      </c>
      <c r="F73" s="40">
        <v>4.5</v>
      </c>
      <c r="G73" s="40">
        <v>2.0</v>
      </c>
      <c r="H73" s="40">
        <v>0.0</v>
      </c>
      <c r="I73" s="42" t="s">
        <v>46</v>
      </c>
      <c r="J73" s="37">
        <v>45161.0</v>
      </c>
      <c r="K73" s="38" t="s">
        <v>347</v>
      </c>
      <c r="L73" s="39" t="s">
        <v>348</v>
      </c>
      <c r="M73" s="40">
        <v>4.5</v>
      </c>
      <c r="N73" s="40">
        <v>2.0</v>
      </c>
      <c r="O73" s="40">
        <v>0.0</v>
      </c>
      <c r="P73" s="38" t="s">
        <v>36</v>
      </c>
      <c r="Q73" s="37">
        <v>45162.0</v>
      </c>
      <c r="R73" s="38" t="s">
        <v>347</v>
      </c>
      <c r="S73" s="39" t="s">
        <v>348</v>
      </c>
      <c r="T73" s="40">
        <v>4.5</v>
      </c>
      <c r="U73" s="40">
        <v>2.0</v>
      </c>
      <c r="V73" s="40">
        <v>0.0</v>
      </c>
      <c r="W73" s="42" t="s">
        <v>37</v>
      </c>
      <c r="X73" s="37">
        <v>45163.0</v>
      </c>
      <c r="Y73" s="38" t="s">
        <v>25</v>
      </c>
      <c r="Z73" s="39" t="s">
        <v>25</v>
      </c>
      <c r="AA73" s="40">
        <v>0.0</v>
      </c>
      <c r="AB73" s="40">
        <v>0.0</v>
      </c>
      <c r="AC73" s="40">
        <v>0.0</v>
      </c>
      <c r="AD73" s="56" t="s">
        <v>40</v>
      </c>
      <c r="AE73" s="37">
        <v>45164.0</v>
      </c>
      <c r="AF73" s="38" t="s">
        <v>285</v>
      </c>
      <c r="AG73" s="39" t="s">
        <v>129</v>
      </c>
      <c r="AH73" s="40">
        <v>5.0</v>
      </c>
      <c r="AI73" s="40">
        <v>2.0</v>
      </c>
      <c r="AJ73" s="40">
        <v>0.0</v>
      </c>
      <c r="AK73" s="42" t="s">
        <v>43</v>
      </c>
      <c r="AL73" s="37">
        <v>45165.0</v>
      </c>
      <c r="AM73" s="38" t="s">
        <v>285</v>
      </c>
      <c r="AN73" s="39" t="s">
        <v>129</v>
      </c>
      <c r="AO73" s="40">
        <v>5.0</v>
      </c>
      <c r="AP73" s="40">
        <v>2.0</v>
      </c>
      <c r="AQ73" s="40">
        <v>0.0</v>
      </c>
      <c r="AR73" s="96" t="s">
        <v>142</v>
      </c>
      <c r="AS73" s="37">
        <v>45166.0</v>
      </c>
      <c r="AT73" s="38" t="s">
        <v>347</v>
      </c>
      <c r="AU73" s="39" t="s">
        <v>348</v>
      </c>
      <c r="AV73" s="40">
        <v>4.5</v>
      </c>
      <c r="AW73" s="40">
        <v>2.0</v>
      </c>
      <c r="AX73" s="40">
        <v>0.0</v>
      </c>
      <c r="AY73" s="48"/>
      <c r="AZ73" s="49">
        <f t="shared" ref="AZ73:BB73" si="82">SUM(F73,M73,T73,AA73,AH73,AO73,AV73)</f>
        <v>28</v>
      </c>
      <c r="BA73" s="39">
        <f t="shared" si="82"/>
        <v>12</v>
      </c>
      <c r="BB73" s="39">
        <f t="shared" si="82"/>
        <v>0</v>
      </c>
      <c r="BC73" s="50">
        <f t="shared" ref="BC73:BC77" si="84">SUM(AZ73,BA73,BB73)</f>
        <v>40</v>
      </c>
      <c r="BD73" s="51"/>
      <c r="BE73" s="39">
        <f>AZ73*67.31</f>
        <v>1884.68</v>
      </c>
      <c r="BF73" s="39">
        <f>BA73*74</f>
        <v>888</v>
      </c>
      <c r="BG73" s="39">
        <f>BB73*84</f>
        <v>0</v>
      </c>
      <c r="BH73" s="39">
        <f>SUM(BE73,BF73,BG73)</f>
        <v>2772.68</v>
      </c>
      <c r="BI73" s="51"/>
      <c r="BJ73" s="51"/>
      <c r="BK73" s="51"/>
      <c r="BL73" s="51"/>
      <c r="BM73" s="51"/>
    </row>
    <row r="74">
      <c r="A74" s="94" t="s">
        <v>54</v>
      </c>
      <c r="B74" s="63"/>
      <c r="C74" s="45"/>
      <c r="D74" s="39"/>
      <c r="E74" s="39"/>
      <c r="F74" s="40">
        <v>0.0</v>
      </c>
      <c r="G74" s="40">
        <v>0.0</v>
      </c>
      <c r="H74" s="40">
        <v>0.0</v>
      </c>
      <c r="I74" s="53"/>
      <c r="J74" s="45"/>
      <c r="K74" s="39"/>
      <c r="L74" s="39"/>
      <c r="M74" s="40">
        <v>0.0</v>
      </c>
      <c r="N74" s="40">
        <v>0.0</v>
      </c>
      <c r="O74" s="40">
        <v>0.0</v>
      </c>
      <c r="P74" s="39"/>
      <c r="Q74" s="45"/>
      <c r="R74" s="53"/>
      <c r="S74" s="53"/>
      <c r="T74" s="40">
        <v>0.0</v>
      </c>
      <c r="U74" s="40">
        <v>0.0</v>
      </c>
      <c r="V74" s="40">
        <v>0.0</v>
      </c>
      <c r="W74" s="53"/>
      <c r="X74" s="45"/>
      <c r="Y74" s="39"/>
      <c r="Z74" s="39"/>
      <c r="AA74" s="40">
        <v>0.0</v>
      </c>
      <c r="AB74" s="40">
        <v>0.0</v>
      </c>
      <c r="AC74" s="40">
        <v>0.0</v>
      </c>
      <c r="AD74" s="44"/>
      <c r="AE74" s="45"/>
      <c r="AF74" s="39"/>
      <c r="AG74" s="39"/>
      <c r="AH74" s="40">
        <v>0.0</v>
      </c>
      <c r="AI74" s="40">
        <v>0.0</v>
      </c>
      <c r="AJ74" s="40">
        <v>0.0</v>
      </c>
      <c r="AK74" s="53"/>
      <c r="AL74" s="45"/>
      <c r="AM74" s="39"/>
      <c r="AN74" s="39"/>
      <c r="AO74" s="40">
        <v>0.0</v>
      </c>
      <c r="AP74" s="40">
        <v>0.0</v>
      </c>
      <c r="AQ74" s="40">
        <v>0.0</v>
      </c>
      <c r="AR74" s="92"/>
      <c r="AS74" s="45"/>
      <c r="AT74" s="39"/>
      <c r="AU74" s="39"/>
      <c r="AV74" s="40">
        <v>0.0</v>
      </c>
      <c r="AW74" s="40">
        <v>0.0</v>
      </c>
      <c r="AX74" s="40">
        <v>0.0</v>
      </c>
      <c r="AY74" s="48"/>
      <c r="AZ74" s="49">
        <f t="shared" ref="AZ74:BB74" si="83">SUM(F74,M74,T74,AA74,AH74,AO74,AV74)</f>
        <v>0</v>
      </c>
      <c r="BA74" s="39">
        <f t="shared" si="83"/>
        <v>0</v>
      </c>
      <c r="BB74" s="39">
        <f t="shared" si="83"/>
        <v>0</v>
      </c>
      <c r="BC74" s="50">
        <f t="shared" si="84"/>
        <v>0</v>
      </c>
      <c r="BD74" s="51"/>
      <c r="BE74" s="39">
        <f t="shared" ref="BE74:BE76" si="86">AZ74*80</f>
        <v>0</v>
      </c>
      <c r="BF74" s="39">
        <f t="shared" ref="BF74:BF76" si="87">BA74*88</f>
        <v>0</v>
      </c>
      <c r="BG74" s="39">
        <f t="shared" ref="BG74:BG76" si="88">BB74*80</f>
        <v>0</v>
      </c>
      <c r="BH74" s="39">
        <f t="shared" ref="BH74:BH76" si="89">sum(BE74,BF74,BG74)</f>
        <v>0</v>
      </c>
      <c r="BI74" s="51"/>
      <c r="BJ74" s="51"/>
      <c r="BK74" s="51"/>
      <c r="BL74" s="51"/>
      <c r="BM74" s="51"/>
    </row>
    <row r="75">
      <c r="A75" s="94" t="s">
        <v>50</v>
      </c>
      <c r="B75" s="60"/>
      <c r="C75" s="45"/>
      <c r="D75" s="53"/>
      <c r="E75" s="58"/>
      <c r="F75" s="145">
        <v>0.0</v>
      </c>
      <c r="G75" s="145">
        <v>0.0</v>
      </c>
      <c r="H75" s="163">
        <v>0.0</v>
      </c>
      <c r="I75" s="61"/>
      <c r="J75" s="45"/>
      <c r="K75" s="53"/>
      <c r="L75" s="53"/>
      <c r="M75" s="145">
        <v>0.0</v>
      </c>
      <c r="N75" s="145">
        <v>0.0</v>
      </c>
      <c r="O75" s="163">
        <v>0.0</v>
      </c>
      <c r="P75" s="39"/>
      <c r="Q75" s="45"/>
      <c r="R75" s="39"/>
      <c r="S75" s="39"/>
      <c r="T75" s="40">
        <v>0.0</v>
      </c>
      <c r="U75" s="40">
        <v>0.0</v>
      </c>
      <c r="V75" s="40">
        <v>0.0</v>
      </c>
      <c r="W75" s="42" t="s">
        <v>37</v>
      </c>
      <c r="X75" s="37">
        <v>45163.0</v>
      </c>
      <c r="Y75" s="38" t="s">
        <v>347</v>
      </c>
      <c r="Z75" s="39" t="s">
        <v>348</v>
      </c>
      <c r="AA75" s="40">
        <v>4.5</v>
      </c>
      <c r="AB75" s="40">
        <v>2.0</v>
      </c>
      <c r="AC75" s="40">
        <v>0.0</v>
      </c>
      <c r="AD75" s="61"/>
      <c r="AE75" s="164"/>
      <c r="AF75" s="53"/>
      <c r="AG75" s="53"/>
      <c r="AH75" s="145">
        <v>0.0</v>
      </c>
      <c r="AI75" s="145">
        <v>0.0</v>
      </c>
      <c r="AJ75" s="163">
        <v>0.0</v>
      </c>
      <c r="AK75" s="297"/>
      <c r="AL75" s="45"/>
      <c r="AM75" s="39"/>
      <c r="AN75" s="39"/>
      <c r="AO75" s="40">
        <v>0.0</v>
      </c>
      <c r="AP75" s="40">
        <v>0.0</v>
      </c>
      <c r="AQ75" s="40">
        <v>0.0</v>
      </c>
      <c r="AR75" s="54"/>
      <c r="AS75" s="45"/>
      <c r="AT75" s="53"/>
      <c r="AU75" s="53"/>
      <c r="AV75" s="145">
        <v>0.0</v>
      </c>
      <c r="AW75" s="145">
        <v>0.0</v>
      </c>
      <c r="AX75" s="163">
        <v>0.0</v>
      </c>
      <c r="AY75" s="165"/>
      <c r="AZ75" s="166">
        <f t="shared" ref="AZ75:BB75" si="85">SUM(F75,M75,T75,AA75,AH75,AO75,AV75)</f>
        <v>4.5</v>
      </c>
      <c r="BA75" s="46">
        <f t="shared" si="85"/>
        <v>2</v>
      </c>
      <c r="BB75" s="46">
        <f t="shared" si="85"/>
        <v>0</v>
      </c>
      <c r="BC75" s="167">
        <f t="shared" si="84"/>
        <v>6.5</v>
      </c>
      <c r="BD75" s="165"/>
      <c r="BE75" s="39">
        <f t="shared" si="86"/>
        <v>360</v>
      </c>
      <c r="BF75" s="39">
        <f t="shared" si="87"/>
        <v>176</v>
      </c>
      <c r="BG75" s="39">
        <f t="shared" si="88"/>
        <v>0</v>
      </c>
      <c r="BH75" s="39">
        <f t="shared" si="89"/>
        <v>536</v>
      </c>
      <c r="BI75" s="155"/>
      <c r="BJ75" s="155"/>
      <c r="BK75" s="155"/>
      <c r="BL75" s="155"/>
      <c r="BM75" s="155"/>
    </row>
    <row r="76">
      <c r="A76" s="94" t="s">
        <v>52</v>
      </c>
      <c r="B76" s="60"/>
      <c r="C76" s="45"/>
      <c r="D76" s="39"/>
      <c r="E76" s="39"/>
      <c r="F76" s="40">
        <v>0.0</v>
      </c>
      <c r="G76" s="40">
        <v>0.0</v>
      </c>
      <c r="H76" s="40">
        <v>0.0</v>
      </c>
      <c r="I76" s="63"/>
      <c r="J76" s="45"/>
      <c r="K76" s="53"/>
      <c r="L76" s="39"/>
      <c r="M76" s="168">
        <v>0.0</v>
      </c>
      <c r="N76" s="168">
        <v>0.0</v>
      </c>
      <c r="O76" s="168">
        <v>0.0</v>
      </c>
      <c r="P76" s="39"/>
      <c r="Q76" s="45"/>
      <c r="R76" s="39"/>
      <c r="S76" s="39"/>
      <c r="T76" s="40">
        <v>0.0</v>
      </c>
      <c r="U76" s="40">
        <v>0.0</v>
      </c>
      <c r="V76" s="40">
        <v>0.0</v>
      </c>
      <c r="W76" s="61"/>
      <c r="X76" s="164"/>
      <c r="Y76" s="53"/>
      <c r="Z76" s="39"/>
      <c r="AA76" s="168">
        <v>0.0</v>
      </c>
      <c r="AB76" s="168">
        <v>0.0</v>
      </c>
      <c r="AC76" s="168">
        <v>0.0</v>
      </c>
      <c r="AD76" s="61"/>
      <c r="AE76" s="164"/>
      <c r="AF76" s="53"/>
      <c r="AG76" s="39"/>
      <c r="AH76" s="168">
        <v>0.0</v>
      </c>
      <c r="AI76" s="168">
        <v>0.0</v>
      </c>
      <c r="AJ76" s="168">
        <v>0.0</v>
      </c>
      <c r="AK76" s="52"/>
      <c r="AL76" s="164"/>
      <c r="AM76" s="55"/>
      <c r="AN76" s="55"/>
      <c r="AO76" s="168">
        <v>0.0</v>
      </c>
      <c r="AP76" s="168">
        <v>0.0</v>
      </c>
      <c r="AQ76" s="168">
        <v>0.0</v>
      </c>
      <c r="AR76" s="92"/>
      <c r="AS76" s="45"/>
      <c r="AT76" s="53"/>
      <c r="AU76" s="39"/>
      <c r="AV76" s="168">
        <v>0.0</v>
      </c>
      <c r="AW76" s="168">
        <v>0.0</v>
      </c>
      <c r="AX76" s="168">
        <v>0.0</v>
      </c>
      <c r="AY76" s="155"/>
      <c r="AZ76" s="169">
        <f t="shared" ref="AZ76:BB76" si="90">SUM(F76,M76,T76,AA76,AH76,AO76,AV76)</f>
        <v>0</v>
      </c>
      <c r="BA76" s="149">
        <f t="shared" si="90"/>
        <v>0</v>
      </c>
      <c r="BB76" s="149">
        <f t="shared" si="90"/>
        <v>0</v>
      </c>
      <c r="BC76" s="170">
        <f t="shared" si="84"/>
        <v>0</v>
      </c>
      <c r="BD76" s="155"/>
      <c r="BE76" s="39">
        <f t="shared" si="86"/>
        <v>0</v>
      </c>
      <c r="BF76" s="39">
        <f t="shared" si="87"/>
        <v>0</v>
      </c>
      <c r="BG76" s="39">
        <f t="shared" si="88"/>
        <v>0</v>
      </c>
      <c r="BH76" s="39">
        <f t="shared" si="89"/>
        <v>0</v>
      </c>
      <c r="BI76" s="155"/>
      <c r="BJ76" s="155"/>
      <c r="BK76" s="155"/>
      <c r="BL76" s="155"/>
      <c r="BM76" s="155"/>
    </row>
    <row r="77">
      <c r="A77" s="94"/>
      <c r="B77" s="60"/>
      <c r="C77" s="45"/>
      <c r="D77" s="53"/>
      <c r="E77" s="53"/>
      <c r="F77" s="40">
        <v>0.0</v>
      </c>
      <c r="G77" s="40">
        <v>0.0</v>
      </c>
      <c r="H77" s="40">
        <v>0.0</v>
      </c>
      <c r="I77" s="53"/>
      <c r="J77" s="45"/>
      <c r="K77" s="53"/>
      <c r="L77" s="53"/>
      <c r="M77" s="40">
        <v>0.0</v>
      </c>
      <c r="N77" s="40">
        <v>0.0</v>
      </c>
      <c r="O77" s="40">
        <v>0.0</v>
      </c>
      <c r="P77" s="39"/>
      <c r="Q77" s="45"/>
      <c r="R77" s="53"/>
      <c r="S77" s="58"/>
      <c r="T77" s="40">
        <v>0.0</v>
      </c>
      <c r="U77" s="40">
        <v>0.0</v>
      </c>
      <c r="V77" s="40">
        <v>0.0</v>
      </c>
      <c r="W77" s="44"/>
      <c r="X77" s="45"/>
      <c r="Y77" s="53"/>
      <c r="Z77" s="58"/>
      <c r="AA77" s="40">
        <v>0.0</v>
      </c>
      <c r="AB77" s="40">
        <v>0.0</v>
      </c>
      <c r="AC77" s="40">
        <v>0.0</v>
      </c>
      <c r="AD77" s="44"/>
      <c r="AE77" s="45"/>
      <c r="AF77" s="53"/>
      <c r="AG77" s="53"/>
      <c r="AH77" s="40">
        <v>0.0</v>
      </c>
      <c r="AI77" s="40">
        <v>0.0</v>
      </c>
      <c r="AJ77" s="40">
        <v>0.0</v>
      </c>
      <c r="AK77" s="52"/>
      <c r="AL77" s="45"/>
      <c r="AM77" s="53"/>
      <c r="AN77" s="39"/>
      <c r="AO77" s="40">
        <v>0.0</v>
      </c>
      <c r="AP77" s="40">
        <v>0.0</v>
      </c>
      <c r="AQ77" s="40">
        <v>0.0</v>
      </c>
      <c r="AR77" s="92"/>
      <c r="AS77" s="45"/>
      <c r="AT77" s="53"/>
      <c r="AU77" s="53"/>
      <c r="AV77" s="40">
        <v>0.0</v>
      </c>
      <c r="AW77" s="40">
        <v>0.0</v>
      </c>
      <c r="AX77" s="40">
        <v>0.0</v>
      </c>
      <c r="AY77" s="155"/>
      <c r="AZ77" s="169">
        <f t="shared" ref="AZ77:BB77" si="91">SUM(F77,M77,T77,AA77,AH77,AO77,AV77)</f>
        <v>0</v>
      </c>
      <c r="BA77" s="149">
        <f t="shared" si="91"/>
        <v>0</v>
      </c>
      <c r="BB77" s="149">
        <f t="shared" si="91"/>
        <v>0</v>
      </c>
      <c r="BC77" s="170">
        <f t="shared" si="84"/>
        <v>0</v>
      </c>
      <c r="BD77" s="155"/>
      <c r="BE77" s="39">
        <f>AZ77*67.31</f>
        <v>0</v>
      </c>
      <c r="BF77" s="39">
        <f>BA77*74</f>
        <v>0</v>
      </c>
      <c r="BG77" s="39">
        <f>BB77*84</f>
        <v>0</v>
      </c>
      <c r="BH77" s="39">
        <f>SUM(BE77,BF77,BG77)</f>
        <v>0</v>
      </c>
      <c r="BI77" s="155"/>
      <c r="BJ77" s="155"/>
      <c r="BK77" s="155"/>
      <c r="BL77" s="155"/>
      <c r="BM77" s="155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76" t="s">
        <v>14</v>
      </c>
      <c r="AZ79" s="77">
        <f t="shared" ref="AZ79:BC79" si="92">SUM(AZ73,AZ74,AZ75,AZ76,AZ77)</f>
        <v>32.5</v>
      </c>
      <c r="BA79" s="78">
        <f t="shared" si="92"/>
        <v>14</v>
      </c>
      <c r="BB79" s="78">
        <f t="shared" si="92"/>
        <v>0</v>
      </c>
      <c r="BC79" s="79">
        <f t="shared" si="92"/>
        <v>46.5</v>
      </c>
      <c r="BD79" s="136"/>
      <c r="BE79" s="40">
        <f t="shared" ref="BE79:BG79" si="93">SUM(BE73,BE74,BE75,BE76)</f>
        <v>2244.68</v>
      </c>
      <c r="BF79" s="40">
        <f t="shared" si="93"/>
        <v>1064</v>
      </c>
      <c r="BG79" s="40">
        <f t="shared" si="93"/>
        <v>0</v>
      </c>
      <c r="BH79" s="40">
        <f>SUM(BH73,BH74,BH75,BH76,BH77)</f>
        <v>3308.68</v>
      </c>
      <c r="BI79" s="136"/>
      <c r="BJ79" s="136"/>
      <c r="BK79" s="136"/>
      <c r="BL79" s="136"/>
      <c r="BM79" s="136"/>
    </row>
    <row r="80">
      <c r="A80" s="116"/>
      <c r="B80" s="159"/>
      <c r="C80" s="159"/>
      <c r="D80" s="160"/>
      <c r="E80" s="159"/>
      <c r="F80" s="161"/>
      <c r="G80" s="161"/>
      <c r="H80" s="161"/>
      <c r="I80" s="161"/>
      <c r="J80" s="159"/>
      <c r="K80" s="162"/>
      <c r="L80" s="162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61"/>
      <c r="AB80" s="161"/>
      <c r="AC80" s="161"/>
      <c r="AD80" s="161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38"/>
      <c r="AP80" s="138"/>
      <c r="AQ80" s="138"/>
      <c r="AR80" s="138"/>
      <c r="AS80" s="118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</row>
    <row r="81">
      <c r="A81" s="155"/>
      <c r="B81" s="153"/>
      <c r="C81" s="153"/>
      <c r="D81" s="155"/>
      <c r="E81" s="153"/>
      <c r="F81" s="153"/>
      <c r="G81" s="153"/>
      <c r="H81" s="153"/>
      <c r="I81" s="153"/>
      <c r="J81" s="171"/>
      <c r="K81" s="172" t="s">
        <v>320</v>
      </c>
      <c r="L81" s="4"/>
      <c r="M81" s="153"/>
      <c r="N81" s="153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71"/>
      <c r="AF81" s="293" t="s">
        <v>320</v>
      </c>
      <c r="AG81" s="81"/>
      <c r="AH81" s="153"/>
      <c r="AI81" s="153"/>
      <c r="AJ81" s="153"/>
      <c r="AK81" s="153"/>
      <c r="AL81" s="153"/>
      <c r="AM81" s="153"/>
      <c r="AN81" s="153"/>
      <c r="AO81" s="155"/>
      <c r="AP81" s="155"/>
      <c r="AQ81" s="155"/>
      <c r="AR81" s="155"/>
      <c r="AS81" s="173"/>
      <c r="AT81" s="293" t="s">
        <v>320</v>
      </c>
      <c r="AU81" s="81"/>
      <c r="AV81" s="155"/>
      <c r="AW81" s="155"/>
      <c r="AX81" s="155"/>
      <c r="AY81" s="174"/>
      <c r="AZ81" s="174"/>
      <c r="BA81" s="174"/>
      <c r="BB81" s="174"/>
      <c r="BC81" s="174"/>
      <c r="BD81" s="155"/>
      <c r="BE81" s="174"/>
      <c r="BF81" s="175"/>
      <c r="BG81" s="175"/>
      <c r="BH81" s="174"/>
      <c r="BI81" s="155"/>
      <c r="BJ81" s="155"/>
      <c r="BK81" s="155"/>
      <c r="BL81" s="155"/>
      <c r="BM81" s="155"/>
    </row>
    <row r="82">
      <c r="A82" s="155"/>
      <c r="B82" s="153"/>
      <c r="C82" s="153"/>
      <c r="D82" s="155"/>
      <c r="E82" s="10"/>
      <c r="F82" s="10"/>
      <c r="G82" s="10"/>
      <c r="H82" s="10"/>
      <c r="I82" s="153"/>
      <c r="J82" s="153"/>
      <c r="K82" s="155"/>
      <c r="L82" s="11"/>
      <c r="M82" s="153"/>
      <c r="N82" s="153"/>
      <c r="O82" s="153"/>
      <c r="P82" s="153"/>
      <c r="Q82" s="153"/>
      <c r="R82" s="153"/>
      <c r="S82" s="10"/>
      <c r="T82" s="153"/>
      <c r="U82" s="153"/>
      <c r="V82" s="153"/>
      <c r="W82" s="153"/>
      <c r="X82" s="153"/>
      <c r="Y82" s="10"/>
      <c r="Z82" s="10"/>
      <c r="AA82" s="153"/>
      <c r="AB82" s="153"/>
      <c r="AC82" s="153"/>
      <c r="AD82" s="153"/>
      <c r="AE82" s="153"/>
      <c r="AF82" s="153"/>
      <c r="AG82" s="10"/>
      <c r="AH82" s="153"/>
      <c r="AI82" s="153"/>
      <c r="AJ82" s="153"/>
      <c r="AK82" s="153"/>
      <c r="AL82" s="153"/>
      <c r="AM82" s="153"/>
      <c r="AN82" s="10"/>
      <c r="AO82" s="155"/>
      <c r="AP82" s="155"/>
      <c r="AQ82" s="155"/>
      <c r="AR82" s="155"/>
      <c r="AS82" s="156"/>
      <c r="AT82" s="155"/>
      <c r="AU82" s="11"/>
      <c r="AV82" s="155"/>
      <c r="AW82" s="155"/>
      <c r="AX82" s="155"/>
      <c r="AY82" s="155"/>
      <c r="AZ82" s="155"/>
      <c r="BA82" s="155"/>
      <c r="BB82" s="155"/>
      <c r="BC82" s="155"/>
      <c r="BD82" s="155"/>
      <c r="BE82" s="165"/>
      <c r="BF82" s="293" t="s">
        <v>320</v>
      </c>
      <c r="BG82" s="81"/>
      <c r="BH82" s="155"/>
      <c r="BI82" s="155"/>
      <c r="BJ82" s="155"/>
      <c r="BK82" s="155"/>
      <c r="BL82" s="155"/>
      <c r="BM82" s="155"/>
    </row>
    <row r="83">
      <c r="A83" s="10"/>
      <c r="B83" s="11"/>
      <c r="C83" s="11"/>
      <c r="D83" s="12"/>
      <c r="E83" s="13">
        <v>45159.0</v>
      </c>
      <c r="F83" s="14"/>
      <c r="G83" s="14"/>
      <c r="H83" s="14"/>
      <c r="I83" s="15"/>
      <c r="J83" s="15"/>
      <c r="K83" s="16"/>
      <c r="L83" s="13">
        <v>45160.0</v>
      </c>
      <c r="M83" s="15"/>
      <c r="N83" s="15"/>
      <c r="O83" s="15"/>
      <c r="P83" s="15"/>
      <c r="Q83" s="11"/>
      <c r="R83" s="17"/>
      <c r="S83" s="13">
        <v>45161.0</v>
      </c>
      <c r="T83" s="11"/>
      <c r="U83" s="15"/>
      <c r="V83" s="15"/>
      <c r="W83" s="11"/>
      <c r="X83" s="18"/>
      <c r="Y83" s="14"/>
      <c r="Z83" s="13">
        <v>45162.0</v>
      </c>
      <c r="AA83" s="15"/>
      <c r="AB83" s="15"/>
      <c r="AC83" s="11"/>
      <c r="AD83" s="15"/>
      <c r="AE83" s="15"/>
      <c r="AF83" s="12"/>
      <c r="AG83" s="13">
        <v>45163.0</v>
      </c>
      <c r="AH83" s="15"/>
      <c r="AI83" s="11"/>
      <c r="AJ83" s="15"/>
      <c r="AK83" s="15"/>
      <c r="AL83" s="15"/>
      <c r="AM83" s="18"/>
      <c r="AN83" s="13">
        <v>45164.0</v>
      </c>
      <c r="AO83" s="11"/>
      <c r="AP83" s="19"/>
      <c r="AQ83" s="19"/>
      <c r="AR83" s="19"/>
      <c r="AS83" s="19"/>
      <c r="AT83" s="14"/>
      <c r="AU83" s="13">
        <v>45165.0</v>
      </c>
      <c r="AV83" s="19"/>
      <c r="AW83" s="19"/>
      <c r="AX83" s="19"/>
      <c r="AY83" s="20"/>
      <c r="AZ83" s="19"/>
      <c r="BA83" s="19"/>
      <c r="BB83" s="19"/>
      <c r="BC83" s="19"/>
      <c r="BD83" s="20"/>
      <c r="BE83" s="21"/>
      <c r="BF83" s="22"/>
      <c r="BG83" s="4"/>
      <c r="BH83" s="19"/>
      <c r="BI83" s="23"/>
      <c r="BJ83" s="16"/>
      <c r="BK83" s="16"/>
      <c r="BL83" s="20"/>
      <c r="BM83" s="20"/>
    </row>
    <row r="84">
      <c r="A84" s="176"/>
      <c r="B84" s="177"/>
      <c r="C84" s="177"/>
      <c r="D84" s="18" t="s">
        <v>2</v>
      </c>
      <c r="E84" s="177" t="s">
        <v>3</v>
      </c>
      <c r="F84" s="177" t="s">
        <v>4</v>
      </c>
      <c r="G84" s="177" t="s">
        <v>5</v>
      </c>
      <c r="H84" s="177" t="s">
        <v>6</v>
      </c>
      <c r="I84" s="177"/>
      <c r="J84" s="177"/>
      <c r="K84" s="18" t="s">
        <v>2</v>
      </c>
      <c r="L84" s="18" t="s">
        <v>7</v>
      </c>
      <c r="M84" s="177" t="s">
        <v>4</v>
      </c>
      <c r="N84" s="177" t="s">
        <v>5</v>
      </c>
      <c r="O84" s="177" t="s">
        <v>6</v>
      </c>
      <c r="P84" s="177"/>
      <c r="Q84" s="177"/>
      <c r="R84" s="177" t="s">
        <v>2</v>
      </c>
      <c r="S84" s="177" t="s">
        <v>8</v>
      </c>
      <c r="T84" s="177" t="s">
        <v>4</v>
      </c>
      <c r="U84" s="177" t="s">
        <v>5</v>
      </c>
      <c r="V84" s="177" t="s">
        <v>6</v>
      </c>
      <c r="W84" s="178"/>
      <c r="X84" s="177"/>
      <c r="Y84" s="177" t="s">
        <v>2</v>
      </c>
      <c r="Z84" s="177" t="s">
        <v>9</v>
      </c>
      <c r="AA84" s="177" t="s">
        <v>4</v>
      </c>
      <c r="AB84" s="177" t="s">
        <v>5</v>
      </c>
      <c r="AC84" s="177" t="s">
        <v>6</v>
      </c>
      <c r="AD84" s="177"/>
      <c r="AE84" s="177"/>
      <c r="AF84" s="177" t="s">
        <v>2</v>
      </c>
      <c r="AG84" s="177" t="s">
        <v>10</v>
      </c>
      <c r="AH84" s="177" t="s">
        <v>4</v>
      </c>
      <c r="AI84" s="177" t="s">
        <v>5</v>
      </c>
      <c r="AJ84" s="177" t="s">
        <v>6</v>
      </c>
      <c r="AK84" s="177"/>
      <c r="AL84" s="177"/>
      <c r="AM84" s="177" t="s">
        <v>2</v>
      </c>
      <c r="AN84" s="177" t="s">
        <v>11</v>
      </c>
      <c r="AO84" s="18" t="s">
        <v>4</v>
      </c>
      <c r="AP84" s="18" t="s">
        <v>5</v>
      </c>
      <c r="AQ84" s="18" t="s">
        <v>6</v>
      </c>
      <c r="AR84" s="18"/>
      <c r="AS84" s="179"/>
      <c r="AT84" s="18" t="s">
        <v>2</v>
      </c>
      <c r="AU84" s="18" t="s">
        <v>12</v>
      </c>
      <c r="AV84" s="18" t="s">
        <v>4</v>
      </c>
      <c r="AW84" s="18" t="s">
        <v>5</v>
      </c>
      <c r="AX84" s="18" t="s">
        <v>6</v>
      </c>
      <c r="AY84" s="180"/>
      <c r="AZ84" s="181" t="s">
        <v>4</v>
      </c>
      <c r="BA84" s="181" t="s">
        <v>13</v>
      </c>
      <c r="BB84" s="181" t="s">
        <v>6</v>
      </c>
      <c r="BC84" s="181" t="s">
        <v>14</v>
      </c>
      <c r="BD84" s="165"/>
      <c r="BE84" s="182" t="s">
        <v>4</v>
      </c>
      <c r="BF84" s="182" t="s">
        <v>13</v>
      </c>
      <c r="BG84" s="182" t="s">
        <v>6</v>
      </c>
      <c r="BH84" s="182" t="s">
        <v>15</v>
      </c>
      <c r="BI84" s="155"/>
      <c r="BJ84" s="155"/>
      <c r="BK84" s="155"/>
      <c r="BL84" s="155"/>
      <c r="BM84" s="155"/>
    </row>
    <row r="85">
      <c r="A85" s="94" t="s">
        <v>54</v>
      </c>
      <c r="B85" s="36" t="s">
        <v>19</v>
      </c>
      <c r="C85" s="37"/>
      <c r="D85" s="42"/>
      <c r="E85" s="39"/>
      <c r="F85" s="145">
        <v>0.0</v>
      </c>
      <c r="G85" s="145">
        <v>0.0</v>
      </c>
      <c r="H85" s="163">
        <v>0.0</v>
      </c>
      <c r="I85" s="36" t="s">
        <v>22</v>
      </c>
      <c r="J85" s="37"/>
      <c r="K85" s="42"/>
      <c r="L85" s="39"/>
      <c r="M85" s="145">
        <v>0.0</v>
      </c>
      <c r="N85" s="145">
        <v>0.0</v>
      </c>
      <c r="O85" s="163">
        <v>0.0</v>
      </c>
      <c r="P85" s="57" t="s">
        <v>24</v>
      </c>
      <c r="Q85" s="37"/>
      <c r="R85" s="42"/>
      <c r="S85" s="39"/>
      <c r="T85" s="145">
        <v>0.0</v>
      </c>
      <c r="U85" s="145">
        <v>0.0</v>
      </c>
      <c r="V85" s="163">
        <v>0.0</v>
      </c>
      <c r="W85" s="57" t="s">
        <v>26</v>
      </c>
      <c r="X85" s="37"/>
      <c r="Y85" s="42"/>
      <c r="Z85" s="39"/>
      <c r="AA85" s="145">
        <v>0.0</v>
      </c>
      <c r="AB85" s="145">
        <v>0.0</v>
      </c>
      <c r="AC85" s="163">
        <v>0.0</v>
      </c>
      <c r="AD85" s="57" t="s">
        <v>56</v>
      </c>
      <c r="AE85" s="37"/>
      <c r="AF85" s="42"/>
      <c r="AG85" s="39"/>
      <c r="AH85" s="145">
        <v>0.0</v>
      </c>
      <c r="AI85" s="145">
        <v>0.0</v>
      </c>
      <c r="AJ85" s="163">
        <v>0.0</v>
      </c>
      <c r="AK85" s="287" t="s">
        <v>57</v>
      </c>
      <c r="AL85" s="37"/>
      <c r="AM85" s="42"/>
      <c r="AN85" s="39"/>
      <c r="AO85" s="145">
        <v>0.0</v>
      </c>
      <c r="AP85" s="145">
        <v>0.0</v>
      </c>
      <c r="AQ85" s="163">
        <v>0.0</v>
      </c>
      <c r="AR85" s="36" t="s">
        <v>149</v>
      </c>
      <c r="AS85" s="37"/>
      <c r="AT85" s="42"/>
      <c r="AU85" s="39"/>
      <c r="AV85" s="145">
        <v>0.0</v>
      </c>
      <c r="AW85" s="145">
        <v>0.0</v>
      </c>
      <c r="AX85" s="163">
        <v>0.0</v>
      </c>
      <c r="AY85" s="165"/>
      <c r="AZ85" s="169">
        <f t="shared" ref="AZ85:BB85" si="94">SUM(F85,M85,T85,AA85,AH85,AO85,AV85)</f>
        <v>0</v>
      </c>
      <c r="BA85" s="86">
        <f t="shared" si="94"/>
        <v>0</v>
      </c>
      <c r="BB85" s="86">
        <f t="shared" si="94"/>
        <v>0</v>
      </c>
      <c r="BC85" s="170">
        <f t="shared" ref="BC85:BC87" si="96">SUM(AZ85,BA85,BB85)</f>
        <v>0</v>
      </c>
      <c r="BD85" s="165"/>
      <c r="BE85" s="86">
        <f t="shared" ref="BE85:BE87" si="97">AZ85*80</f>
        <v>0</v>
      </c>
      <c r="BF85" s="17">
        <f t="shared" ref="BF85:BF87" si="98">BA85*88</f>
        <v>0</v>
      </c>
      <c r="BG85" s="17">
        <f t="shared" ref="BG85:BG87" si="99">BB85*80</f>
        <v>0</v>
      </c>
      <c r="BH85" s="17">
        <f t="shared" ref="BH85:BH87" si="100">sum(BE85,BF85,BG85)</f>
        <v>0</v>
      </c>
      <c r="BI85" s="155"/>
      <c r="BJ85" s="155"/>
      <c r="BK85" s="155"/>
      <c r="BL85" s="155"/>
      <c r="BM85" s="155"/>
    </row>
    <row r="86">
      <c r="A86" s="94" t="s">
        <v>52</v>
      </c>
      <c r="B86" s="41"/>
      <c r="C86" s="37"/>
      <c r="D86" s="42"/>
      <c r="E86" s="58"/>
      <c r="F86" s="145">
        <v>0.0</v>
      </c>
      <c r="G86" s="145">
        <v>0.0</v>
      </c>
      <c r="H86" s="163">
        <v>0.0</v>
      </c>
      <c r="I86" s="36"/>
      <c r="J86" s="37"/>
      <c r="K86" s="42"/>
      <c r="L86" s="39"/>
      <c r="M86" s="145">
        <v>0.0</v>
      </c>
      <c r="N86" s="145">
        <v>0.0</v>
      </c>
      <c r="O86" s="163">
        <v>0.0</v>
      </c>
      <c r="P86" s="57"/>
      <c r="Q86" s="37"/>
      <c r="R86" s="42"/>
      <c r="S86" s="39"/>
      <c r="T86" s="145">
        <v>0.0</v>
      </c>
      <c r="U86" s="145">
        <v>0.0</v>
      </c>
      <c r="V86" s="163">
        <v>0.0</v>
      </c>
      <c r="W86" s="57"/>
      <c r="X86" s="37"/>
      <c r="Y86" s="42"/>
      <c r="Z86" s="39"/>
      <c r="AA86" s="145">
        <v>0.0</v>
      </c>
      <c r="AB86" s="145">
        <v>0.0</v>
      </c>
      <c r="AC86" s="163">
        <v>0.0</v>
      </c>
      <c r="AD86" s="57"/>
      <c r="AE86" s="37"/>
      <c r="AF86" s="42"/>
      <c r="AG86" s="39"/>
      <c r="AH86" s="145">
        <v>0.0</v>
      </c>
      <c r="AI86" s="145">
        <v>0.0</v>
      </c>
      <c r="AJ86" s="163">
        <v>0.0</v>
      </c>
      <c r="AK86" s="287"/>
      <c r="AL86" s="37"/>
      <c r="AM86" s="42"/>
      <c r="AN86" s="39"/>
      <c r="AO86" s="145">
        <v>0.0</v>
      </c>
      <c r="AP86" s="145">
        <v>0.0</v>
      </c>
      <c r="AQ86" s="163">
        <v>0.0</v>
      </c>
      <c r="AR86" s="36"/>
      <c r="AS86" s="37"/>
      <c r="AT86" s="42"/>
      <c r="AU86" s="39"/>
      <c r="AV86" s="145">
        <v>0.0</v>
      </c>
      <c r="AW86" s="145">
        <v>0.0</v>
      </c>
      <c r="AX86" s="163">
        <v>0.0</v>
      </c>
      <c r="AY86" s="165"/>
      <c r="AZ86" s="169">
        <f t="shared" ref="AZ86:BB86" si="95">SUM(F86,M86,T86,AA86,AH86,AO86,AV86)</f>
        <v>0</v>
      </c>
      <c r="BA86" s="86">
        <f t="shared" si="95"/>
        <v>0</v>
      </c>
      <c r="BB86" s="86">
        <f t="shared" si="95"/>
        <v>0</v>
      </c>
      <c r="BC86" s="170">
        <f t="shared" si="96"/>
        <v>0</v>
      </c>
      <c r="BD86" s="165"/>
      <c r="BE86" s="86">
        <f t="shared" si="97"/>
        <v>0</v>
      </c>
      <c r="BF86" s="17">
        <f t="shared" si="98"/>
        <v>0</v>
      </c>
      <c r="BG86" s="17">
        <f t="shared" si="99"/>
        <v>0</v>
      </c>
      <c r="BH86" s="17">
        <f t="shared" si="100"/>
        <v>0</v>
      </c>
      <c r="BI86" s="155"/>
      <c r="BJ86" s="155"/>
      <c r="BK86" s="155"/>
      <c r="BL86" s="155"/>
      <c r="BM86" s="155"/>
    </row>
    <row r="87">
      <c r="A87" s="94" t="s">
        <v>82</v>
      </c>
      <c r="B87" s="57"/>
      <c r="C87" s="37"/>
      <c r="D87" s="183"/>
      <c r="E87" s="85"/>
      <c r="F87" s="163">
        <v>0.0</v>
      </c>
      <c r="G87" s="163">
        <v>0.0</v>
      </c>
      <c r="H87" s="163">
        <v>0.0</v>
      </c>
      <c r="I87" s="57"/>
      <c r="J87" s="37"/>
      <c r="K87" s="42"/>
      <c r="L87" s="39"/>
      <c r="M87" s="163">
        <v>0.0</v>
      </c>
      <c r="N87" s="163">
        <v>0.0</v>
      </c>
      <c r="O87" s="163">
        <v>0.0</v>
      </c>
      <c r="P87" s="57"/>
      <c r="Q87" s="37"/>
      <c r="R87" s="42"/>
      <c r="S87" s="39"/>
      <c r="T87" s="163">
        <v>0.0</v>
      </c>
      <c r="U87" s="163">
        <v>0.0</v>
      </c>
      <c r="V87" s="163">
        <v>0.0</v>
      </c>
      <c r="W87" s="57"/>
      <c r="X87" s="37"/>
      <c r="Y87" s="42"/>
      <c r="Z87" s="39"/>
      <c r="AA87" s="163">
        <v>0.0</v>
      </c>
      <c r="AB87" s="163">
        <v>0.0</v>
      </c>
      <c r="AC87" s="163">
        <v>0.0</v>
      </c>
      <c r="AD87" s="57"/>
      <c r="AE87" s="37"/>
      <c r="AF87" s="42"/>
      <c r="AG87" s="39"/>
      <c r="AH87" s="163">
        <v>0.0</v>
      </c>
      <c r="AI87" s="163">
        <v>0.0</v>
      </c>
      <c r="AJ87" s="163">
        <v>0.0</v>
      </c>
      <c r="AK87" s="287"/>
      <c r="AL87" s="37"/>
      <c r="AM87" s="42"/>
      <c r="AN87" s="39"/>
      <c r="AO87" s="163">
        <v>0.0</v>
      </c>
      <c r="AP87" s="163">
        <v>0.0</v>
      </c>
      <c r="AQ87" s="163">
        <v>0.0</v>
      </c>
      <c r="AR87" s="36"/>
      <c r="AS87" s="37"/>
      <c r="AT87" s="42"/>
      <c r="AU87" s="39"/>
      <c r="AV87" s="163">
        <v>0.0</v>
      </c>
      <c r="AW87" s="163">
        <v>0.0</v>
      </c>
      <c r="AX87" s="163">
        <v>0.0</v>
      </c>
      <c r="AY87" s="155"/>
      <c r="AZ87" s="169">
        <f t="shared" ref="AZ87:BB87" si="101">SUM(F87,M87,T87,AA87,AH87,AO87,AV87)</f>
        <v>0</v>
      </c>
      <c r="BA87" s="86">
        <f t="shared" si="101"/>
        <v>0</v>
      </c>
      <c r="BB87" s="86">
        <f t="shared" si="101"/>
        <v>0</v>
      </c>
      <c r="BC87" s="170">
        <f t="shared" si="96"/>
        <v>0</v>
      </c>
      <c r="BD87" s="155"/>
      <c r="BE87" s="86">
        <f t="shared" si="97"/>
        <v>0</v>
      </c>
      <c r="BF87" s="17">
        <f t="shared" si="98"/>
        <v>0</v>
      </c>
      <c r="BG87" s="17">
        <f t="shared" si="99"/>
        <v>0</v>
      </c>
      <c r="BH87" s="17">
        <f t="shared" si="100"/>
        <v>0</v>
      </c>
      <c r="BI87" s="155"/>
      <c r="BJ87" s="155"/>
      <c r="BK87" s="155"/>
      <c r="BL87" s="155"/>
      <c r="BM87" s="155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162"/>
      <c r="L89" s="162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136"/>
      <c r="AU89" s="136"/>
      <c r="AV89" s="136"/>
      <c r="AW89" s="136"/>
      <c r="AX89" s="136"/>
      <c r="AY89" s="76" t="s">
        <v>14</v>
      </c>
      <c r="AZ89" s="77">
        <f t="shared" ref="AZ89:BC89" si="102">SUM(AZ85,AZ86,AZ87)</f>
        <v>0</v>
      </c>
      <c r="BA89" s="78">
        <f t="shared" si="102"/>
        <v>0</v>
      </c>
      <c r="BB89" s="78">
        <f t="shared" si="102"/>
        <v>0</v>
      </c>
      <c r="BC89" s="79">
        <f t="shared" si="102"/>
        <v>0</v>
      </c>
      <c r="BD89" s="136"/>
      <c r="BE89" s="40">
        <f>SUM(BE86,BE85)</f>
        <v>0</v>
      </c>
      <c r="BF89" s="40">
        <f t="shared" ref="BF89:BG89" si="103">SUM(BF85,BF86)</f>
        <v>0</v>
      </c>
      <c r="BG89" s="40">
        <f t="shared" si="103"/>
        <v>0</v>
      </c>
      <c r="BH89" s="40">
        <f>SUM(BH85,BH86,BH87)</f>
        <v>0</v>
      </c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6" t="s">
        <v>147</v>
      </c>
      <c r="L90" s="4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6" t="s">
        <v>147</v>
      </c>
      <c r="AG90" s="4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6" t="s">
        <v>147</v>
      </c>
      <c r="AU90" s="4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6" t="s">
        <v>145</v>
      </c>
      <c r="BG90" s="4"/>
      <c r="BH90" s="136"/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0"/>
      <c r="B92" s="11"/>
      <c r="C92" s="11"/>
      <c r="D92" s="12"/>
      <c r="E92" s="13">
        <v>45159.0</v>
      </c>
      <c r="F92" s="14"/>
      <c r="G92" s="14"/>
      <c r="H92" s="14"/>
      <c r="I92" s="15"/>
      <c r="J92" s="15"/>
      <c r="K92" s="16"/>
      <c r="L92" s="13">
        <v>45160.0</v>
      </c>
      <c r="M92" s="15"/>
      <c r="N92" s="15"/>
      <c r="O92" s="15"/>
      <c r="P92" s="15"/>
      <c r="Q92" s="11"/>
      <c r="R92" s="17"/>
      <c r="S92" s="13">
        <v>45161.0</v>
      </c>
      <c r="T92" s="11"/>
      <c r="U92" s="15"/>
      <c r="V92" s="15"/>
      <c r="W92" s="11"/>
      <c r="X92" s="18"/>
      <c r="Y92" s="14"/>
      <c r="Z92" s="13">
        <v>45162.0</v>
      </c>
      <c r="AA92" s="15"/>
      <c r="AB92" s="15"/>
      <c r="AC92" s="11"/>
      <c r="AD92" s="15"/>
      <c r="AE92" s="15"/>
      <c r="AF92" s="12"/>
      <c r="AG92" s="13">
        <v>45163.0</v>
      </c>
      <c r="AH92" s="15"/>
      <c r="AI92" s="11"/>
      <c r="AJ92" s="15"/>
      <c r="AK92" s="15"/>
      <c r="AL92" s="15"/>
      <c r="AM92" s="18"/>
      <c r="AN92" s="13">
        <v>45164.0</v>
      </c>
      <c r="AO92" s="11"/>
      <c r="AP92" s="19"/>
      <c r="AQ92" s="19"/>
      <c r="AR92" s="19"/>
      <c r="AS92" s="19"/>
      <c r="AT92" s="14"/>
      <c r="AU92" s="13">
        <v>45165.0</v>
      </c>
      <c r="AV92" s="19"/>
      <c r="AW92" s="19"/>
      <c r="AX92" s="19"/>
      <c r="AY92" s="20"/>
      <c r="AZ92" s="19"/>
      <c r="BA92" s="19"/>
      <c r="BB92" s="19"/>
      <c r="BC92" s="19"/>
      <c r="BD92" s="20"/>
      <c r="BE92" s="21"/>
      <c r="BF92" s="22"/>
      <c r="BG92" s="4"/>
      <c r="BH92" s="19"/>
      <c r="BI92" s="23"/>
      <c r="BJ92" s="16"/>
      <c r="BK92" s="16"/>
      <c r="BL92" s="20"/>
      <c r="BM92" s="20"/>
    </row>
    <row r="93">
      <c r="A93" s="107"/>
      <c r="B93" s="26"/>
      <c r="C93" s="26"/>
      <c r="D93" s="26" t="s">
        <v>2</v>
      </c>
      <c r="E93" s="26" t="s">
        <v>3</v>
      </c>
      <c r="F93" s="26" t="s">
        <v>4</v>
      </c>
      <c r="G93" s="26" t="s">
        <v>5</v>
      </c>
      <c r="H93" s="26" t="s">
        <v>6</v>
      </c>
      <c r="I93" s="26"/>
      <c r="J93" s="26"/>
      <c r="K93" s="26" t="s">
        <v>2</v>
      </c>
      <c r="L93" s="26" t="s">
        <v>7</v>
      </c>
      <c r="M93" s="26" t="s">
        <v>4</v>
      </c>
      <c r="N93" s="26" t="s">
        <v>5</v>
      </c>
      <c r="O93" s="26" t="s">
        <v>6</v>
      </c>
      <c r="P93" s="26"/>
      <c r="Q93" s="26"/>
      <c r="R93" s="26" t="s">
        <v>2</v>
      </c>
      <c r="S93" s="26" t="s">
        <v>8</v>
      </c>
      <c r="T93" s="26" t="s">
        <v>4</v>
      </c>
      <c r="U93" s="26" t="s">
        <v>5</v>
      </c>
      <c r="V93" s="26" t="s">
        <v>6</v>
      </c>
      <c r="W93" s="28"/>
      <c r="X93" s="29"/>
      <c r="Y93" s="29" t="s">
        <v>2</v>
      </c>
      <c r="Z93" s="29" t="s">
        <v>9</v>
      </c>
      <c r="AA93" s="26" t="s">
        <v>4</v>
      </c>
      <c r="AB93" s="26" t="s">
        <v>5</v>
      </c>
      <c r="AC93" s="26" t="s">
        <v>6</v>
      </c>
      <c r="AD93" s="29"/>
      <c r="AE93" s="29"/>
      <c r="AF93" s="29" t="s">
        <v>2</v>
      </c>
      <c r="AG93" s="29" t="s">
        <v>10</v>
      </c>
      <c r="AH93" s="26" t="s">
        <v>4</v>
      </c>
      <c r="AI93" s="26" t="s">
        <v>5</v>
      </c>
      <c r="AJ93" s="26" t="s">
        <v>6</v>
      </c>
      <c r="AK93" s="29"/>
      <c r="AL93" s="29"/>
      <c r="AM93" s="29" t="s">
        <v>2</v>
      </c>
      <c r="AN93" s="29" t="s">
        <v>11</v>
      </c>
      <c r="AO93" s="26" t="s">
        <v>4</v>
      </c>
      <c r="AP93" s="26" t="s">
        <v>5</v>
      </c>
      <c r="AQ93" s="26" t="s">
        <v>6</v>
      </c>
      <c r="AR93" s="29"/>
      <c r="AS93" s="29"/>
      <c r="AT93" s="29" t="s">
        <v>2</v>
      </c>
      <c r="AU93" s="29" t="s">
        <v>12</v>
      </c>
      <c r="AV93" s="26" t="s">
        <v>4</v>
      </c>
      <c r="AW93" s="26" t="s">
        <v>5</v>
      </c>
      <c r="AX93" s="26" t="s">
        <v>6</v>
      </c>
      <c r="AY93" s="30"/>
      <c r="AZ93" s="31" t="s">
        <v>4</v>
      </c>
      <c r="BA93" s="31" t="s">
        <v>13</v>
      </c>
      <c r="BB93" s="31" t="s">
        <v>6</v>
      </c>
      <c r="BC93" s="31" t="s">
        <v>14</v>
      </c>
      <c r="BD93" s="32"/>
      <c r="BE93" s="33" t="s">
        <v>4</v>
      </c>
      <c r="BF93" s="33" t="s">
        <v>13</v>
      </c>
      <c r="BG93" s="33" t="s">
        <v>6</v>
      </c>
      <c r="BH93" s="33" t="s">
        <v>15</v>
      </c>
      <c r="BI93" s="32"/>
      <c r="BJ93" s="32"/>
      <c r="BK93" s="32"/>
      <c r="BL93" s="32"/>
      <c r="BM93" s="32"/>
    </row>
    <row r="94">
      <c r="A94" s="184" t="s">
        <v>148</v>
      </c>
      <c r="B94" s="36" t="s">
        <v>19</v>
      </c>
      <c r="C94" s="37"/>
      <c r="D94" s="42"/>
      <c r="E94" s="58"/>
      <c r="F94" s="40">
        <v>0.0</v>
      </c>
      <c r="G94" s="40">
        <v>0.0</v>
      </c>
      <c r="H94" s="40">
        <v>0.0</v>
      </c>
      <c r="I94" s="36" t="s">
        <v>22</v>
      </c>
      <c r="J94" s="37"/>
      <c r="K94" s="42"/>
      <c r="L94" s="58"/>
      <c r="M94" s="40">
        <v>0.0</v>
      </c>
      <c r="N94" s="40">
        <v>0.0</v>
      </c>
      <c r="O94" s="40">
        <v>0.0</v>
      </c>
      <c r="P94" s="36" t="s">
        <v>24</v>
      </c>
      <c r="Q94" s="37"/>
      <c r="R94" s="42"/>
      <c r="S94" s="58"/>
      <c r="T94" s="40">
        <v>0.0</v>
      </c>
      <c r="U94" s="40">
        <v>0.0</v>
      </c>
      <c r="V94" s="40">
        <v>0.0</v>
      </c>
      <c r="W94" s="36" t="s">
        <v>26</v>
      </c>
      <c r="X94" s="37"/>
      <c r="Y94" s="53"/>
      <c r="Z94" s="58"/>
      <c r="AA94" s="40">
        <v>0.0</v>
      </c>
      <c r="AB94" s="40">
        <v>0.0</v>
      </c>
      <c r="AC94" s="40">
        <v>0.0</v>
      </c>
      <c r="AD94" s="36" t="s">
        <v>56</v>
      </c>
      <c r="AE94" s="37"/>
      <c r="AF94" s="42"/>
      <c r="AG94" s="58"/>
      <c r="AH94" s="40">
        <v>0.0</v>
      </c>
      <c r="AI94" s="40">
        <v>0.0</v>
      </c>
      <c r="AJ94" s="40">
        <v>0.0</v>
      </c>
      <c r="AK94" s="47" t="s">
        <v>57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149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4">SUM(F94,M94,T94,AA94,AH94,AO94,AV94)</f>
        <v>0</v>
      </c>
      <c r="BA94" s="39">
        <f t="shared" si="104"/>
        <v>0</v>
      </c>
      <c r="BB94" s="39">
        <f t="shared" si="104"/>
        <v>0</v>
      </c>
      <c r="BC94" s="50">
        <f t="shared" ref="BC94:BC95" si="106">SUM(AZ94,BA94,BB94)</f>
        <v>0</v>
      </c>
      <c r="BD94" s="51"/>
      <c r="BE94" s="39">
        <f>AZ94*67.31</f>
        <v>0</v>
      </c>
      <c r="BF94" s="39">
        <f>BA94*74</f>
        <v>0</v>
      </c>
      <c r="BG94" s="39">
        <f>BB94*84</f>
        <v>0</v>
      </c>
      <c r="BH94" s="39">
        <f t="shared" ref="BH94:BH95" si="107">sum(BE94,BF94,BG94)</f>
        <v>0</v>
      </c>
      <c r="BI94" s="51"/>
      <c r="BJ94" s="51"/>
      <c r="BK94" s="51"/>
      <c r="BL94" s="51"/>
      <c r="BM94" s="51"/>
    </row>
    <row r="95">
      <c r="A95" s="184" t="s">
        <v>150</v>
      </c>
      <c r="B95" s="41" t="s">
        <v>33</v>
      </c>
      <c r="C95" s="37"/>
      <c r="D95" s="53"/>
      <c r="E95" s="53"/>
      <c r="F95" s="40">
        <v>0.0</v>
      </c>
      <c r="G95" s="40">
        <v>0.0</v>
      </c>
      <c r="H95" s="40">
        <v>0.0</v>
      </c>
      <c r="I95" s="42" t="s">
        <v>46</v>
      </c>
      <c r="J95" s="37"/>
      <c r="K95" s="38"/>
      <c r="L95" s="39"/>
      <c r="M95" s="40">
        <v>0.0</v>
      </c>
      <c r="N95" s="40">
        <v>0.0</v>
      </c>
      <c r="O95" s="40">
        <v>0.0</v>
      </c>
      <c r="P95" s="38" t="s">
        <v>36</v>
      </c>
      <c r="Q95" s="37"/>
      <c r="R95" s="53"/>
      <c r="S95" s="53"/>
      <c r="T95" s="40">
        <v>0.0</v>
      </c>
      <c r="U95" s="40">
        <v>0.0</v>
      </c>
      <c r="V95" s="40">
        <v>0.0</v>
      </c>
      <c r="W95" s="56" t="s">
        <v>37</v>
      </c>
      <c r="X95" s="37"/>
      <c r="Y95" s="39"/>
      <c r="Z95" s="39"/>
      <c r="AA95" s="40">
        <v>0.0</v>
      </c>
      <c r="AB95" s="40">
        <v>0.0</v>
      </c>
      <c r="AC95" s="40">
        <v>0.0</v>
      </c>
      <c r="AD95" s="56" t="s">
        <v>40</v>
      </c>
      <c r="AE95" s="37"/>
      <c r="AF95" s="38"/>
      <c r="AG95" s="39"/>
      <c r="AH95" s="40">
        <v>0.0</v>
      </c>
      <c r="AI95" s="40">
        <v>0.0</v>
      </c>
      <c r="AJ95" s="40">
        <v>0.0</v>
      </c>
      <c r="AK95" s="185" t="s">
        <v>43</v>
      </c>
      <c r="AL95" s="37"/>
      <c r="AM95" s="42"/>
      <c r="AN95" s="58"/>
      <c r="AO95" s="40">
        <v>0.0</v>
      </c>
      <c r="AP95" s="40">
        <v>0.0</v>
      </c>
      <c r="AQ95" s="40">
        <v>0.0</v>
      </c>
      <c r="AR95" s="96" t="s">
        <v>142</v>
      </c>
      <c r="AS95" s="37"/>
      <c r="AT95" s="42"/>
      <c r="AU95" s="58"/>
      <c r="AV95" s="40">
        <v>0.0</v>
      </c>
      <c r="AW95" s="40">
        <v>0.0</v>
      </c>
      <c r="AX95" s="40">
        <v>0.0</v>
      </c>
      <c r="AY95" s="48"/>
      <c r="AZ95" s="49">
        <f t="shared" ref="AZ95:BB95" si="105">SUM(F95,M95,T95,AA95,AH95,AO95,AV95)</f>
        <v>0</v>
      </c>
      <c r="BA95" s="39">
        <f t="shared" si="105"/>
        <v>0</v>
      </c>
      <c r="BB95" s="39">
        <f t="shared" si="105"/>
        <v>0</v>
      </c>
      <c r="BC95" s="50">
        <f t="shared" si="106"/>
        <v>0</v>
      </c>
      <c r="BD95" s="51"/>
      <c r="BE95" s="39">
        <f>AZ95*80</f>
        <v>0</v>
      </c>
      <c r="BF95" s="39">
        <f>BA95*88</f>
        <v>0</v>
      </c>
      <c r="BG95" s="39">
        <f>BB95*80</f>
        <v>0</v>
      </c>
      <c r="BH95" s="39">
        <f t="shared" si="107"/>
        <v>0</v>
      </c>
      <c r="BI95" s="51"/>
      <c r="BJ95" s="51"/>
      <c r="BK95" s="51"/>
      <c r="BL95" s="51"/>
      <c r="BM95" s="51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76" t="s">
        <v>14</v>
      </c>
      <c r="AZ97" s="77"/>
      <c r="BA97" s="78"/>
      <c r="BB97" s="78"/>
      <c r="BC97" s="79"/>
      <c r="BD97" s="136"/>
      <c r="BE97" s="145">
        <f t="shared" ref="BE97:BH97" si="108">sum(BE94,BE95)</f>
        <v>0</v>
      </c>
      <c r="BF97" s="145">
        <f t="shared" si="108"/>
        <v>0</v>
      </c>
      <c r="BG97" s="145">
        <f t="shared" si="108"/>
        <v>0</v>
      </c>
      <c r="BH97" s="145">
        <f t="shared" si="108"/>
        <v>0</v>
      </c>
      <c r="BI97" s="136"/>
      <c r="BJ97" s="136"/>
      <c r="BK97" s="136"/>
      <c r="BL97" s="136"/>
      <c r="BM97" s="136"/>
    </row>
    <row r="98">
      <c r="A98" s="116"/>
      <c r="B98" s="159"/>
      <c r="C98" s="159"/>
      <c r="D98" s="160"/>
      <c r="E98" s="159"/>
      <c r="F98" s="161"/>
      <c r="G98" s="161"/>
      <c r="H98" s="161"/>
      <c r="I98" s="161"/>
      <c r="J98" s="159"/>
      <c r="K98" s="162"/>
      <c r="L98" s="162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AA98" s="161"/>
      <c r="AB98" s="161"/>
      <c r="AC98" s="161"/>
      <c r="AD98" s="161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38"/>
      <c r="AP98" s="138"/>
      <c r="AQ98" s="138"/>
      <c r="AR98" s="138"/>
      <c r="AS98" s="118"/>
      <c r="AT98" s="136"/>
      <c r="AU98" s="136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67"/>
      <c r="E99" s="68"/>
      <c r="G99" s="73"/>
      <c r="H99" s="73"/>
      <c r="I99" s="73"/>
      <c r="K99" s="6" t="s">
        <v>151</v>
      </c>
      <c r="L99" s="4"/>
      <c r="Q99" s="186"/>
      <c r="R99" s="186"/>
      <c r="Y99" s="73"/>
      <c r="Z99" s="73"/>
      <c r="AA99" s="73"/>
      <c r="AC99" s="28"/>
      <c r="AF99" s="6" t="s">
        <v>151</v>
      </c>
      <c r="AG99" s="4"/>
      <c r="AT99" s="6" t="s">
        <v>151</v>
      </c>
      <c r="AU99" s="4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</row>
    <row r="101">
      <c r="A101" s="10"/>
      <c r="B101" s="11"/>
      <c r="C101" s="11"/>
      <c r="D101" s="12"/>
      <c r="E101" s="13">
        <v>45159.0</v>
      </c>
      <c r="F101" s="14"/>
      <c r="G101" s="14"/>
      <c r="H101" s="14"/>
      <c r="I101" s="15"/>
      <c r="J101" s="15"/>
      <c r="K101" s="16"/>
      <c r="L101" s="13">
        <v>45160.0</v>
      </c>
      <c r="M101" s="15"/>
      <c r="N101" s="15"/>
      <c r="O101" s="15"/>
      <c r="P101" s="15"/>
      <c r="Q101" s="11"/>
      <c r="R101" s="17"/>
      <c r="S101" s="13">
        <v>45161.0</v>
      </c>
      <c r="T101" s="11"/>
      <c r="U101" s="15"/>
      <c r="V101" s="15"/>
      <c r="W101" s="11"/>
      <c r="X101" s="18"/>
      <c r="Y101" s="14"/>
      <c r="Z101" s="13">
        <v>45162.0</v>
      </c>
      <c r="AA101" s="15"/>
      <c r="AB101" s="15"/>
      <c r="AC101" s="11"/>
      <c r="AD101" s="15"/>
      <c r="AE101" s="15"/>
      <c r="AF101" s="12"/>
      <c r="AG101" s="13">
        <v>45163.0</v>
      </c>
      <c r="AH101" s="15"/>
      <c r="AI101" s="11"/>
      <c r="AJ101" s="15"/>
      <c r="AK101" s="15"/>
      <c r="AL101" s="15"/>
      <c r="AM101" s="18"/>
      <c r="AN101" s="13">
        <v>45164.0</v>
      </c>
      <c r="AO101" s="11"/>
      <c r="AP101" s="19"/>
      <c r="AQ101" s="19"/>
      <c r="AR101" s="19"/>
      <c r="AS101" s="19"/>
      <c r="AT101" s="14"/>
      <c r="AU101" s="13">
        <v>45165.0</v>
      </c>
      <c r="AV101" s="19"/>
      <c r="AW101" s="19"/>
      <c r="AX101" s="19"/>
      <c r="AY101" s="20"/>
      <c r="AZ101" s="19"/>
      <c r="BA101" s="19"/>
      <c r="BB101" s="19"/>
      <c r="BC101" s="19"/>
      <c r="BD101" s="20"/>
      <c r="BE101" s="21"/>
      <c r="BF101" s="22"/>
      <c r="BG101" s="4"/>
      <c r="BH101" s="19"/>
      <c r="BI101" s="23"/>
      <c r="BJ101" s="16"/>
      <c r="BK101" s="16"/>
      <c r="BL101" s="20"/>
      <c r="BM101" s="20"/>
    </row>
    <row r="102">
      <c r="A102" s="67"/>
      <c r="B102" s="25"/>
      <c r="C102" s="25"/>
      <c r="D102" s="187" t="s">
        <v>152</v>
      </c>
      <c r="E102" s="26" t="s">
        <v>3</v>
      </c>
      <c r="F102" s="26" t="s">
        <v>4</v>
      </c>
      <c r="G102" s="26" t="s">
        <v>5</v>
      </c>
      <c r="H102" s="26" t="s">
        <v>6</v>
      </c>
      <c r="I102" s="26"/>
      <c r="J102" s="26"/>
      <c r="K102" s="187" t="s">
        <v>159</v>
      </c>
      <c r="L102" s="26" t="s">
        <v>7</v>
      </c>
      <c r="M102" s="26" t="s">
        <v>4</v>
      </c>
      <c r="N102" s="26" t="s">
        <v>5</v>
      </c>
      <c r="O102" s="26" t="s">
        <v>6</v>
      </c>
      <c r="P102" s="26"/>
      <c r="Q102" s="26"/>
      <c r="R102" s="187" t="s">
        <v>159</v>
      </c>
      <c r="S102" s="26" t="s">
        <v>8</v>
      </c>
      <c r="T102" s="26" t="s">
        <v>4</v>
      </c>
      <c r="U102" s="26" t="s">
        <v>5</v>
      </c>
      <c r="V102" s="26" t="s">
        <v>6</v>
      </c>
      <c r="W102" s="28"/>
      <c r="X102" s="29"/>
      <c r="Y102" s="187" t="s">
        <v>159</v>
      </c>
      <c r="Z102" s="29" t="s">
        <v>9</v>
      </c>
      <c r="AA102" s="26" t="s">
        <v>4</v>
      </c>
      <c r="AB102" s="26" t="s">
        <v>5</v>
      </c>
      <c r="AC102" s="26" t="s">
        <v>6</v>
      </c>
      <c r="AD102" s="73"/>
      <c r="AF102" s="187" t="s">
        <v>157</v>
      </c>
      <c r="AG102" s="29" t="s">
        <v>10</v>
      </c>
      <c r="AH102" s="26" t="s">
        <v>4</v>
      </c>
      <c r="AI102" s="26" t="s">
        <v>5</v>
      </c>
      <c r="AJ102" s="26" t="s">
        <v>6</v>
      </c>
      <c r="AM102" s="187" t="s">
        <v>152</v>
      </c>
      <c r="AN102" s="29" t="s">
        <v>11</v>
      </c>
      <c r="AO102" s="26" t="s">
        <v>4</v>
      </c>
      <c r="AP102" s="26" t="s">
        <v>5</v>
      </c>
      <c r="AQ102" s="26" t="s">
        <v>6</v>
      </c>
      <c r="AT102" s="187" t="s">
        <v>157</v>
      </c>
      <c r="AU102" s="29" t="s">
        <v>12</v>
      </c>
      <c r="AV102" s="26" t="s">
        <v>4</v>
      </c>
      <c r="AW102" s="26" t="s">
        <v>5</v>
      </c>
      <c r="AX102" s="26" t="s">
        <v>6</v>
      </c>
      <c r="AY102" s="193"/>
      <c r="AZ102" s="31" t="s">
        <v>4</v>
      </c>
      <c r="BA102" s="31" t="s">
        <v>13</v>
      </c>
      <c r="BB102" s="31" t="s">
        <v>6</v>
      </c>
      <c r="BC102" s="31" t="s">
        <v>14</v>
      </c>
      <c r="BE102" s="33" t="s">
        <v>4</v>
      </c>
      <c r="BF102" s="33" t="s">
        <v>13</v>
      </c>
      <c r="BG102" s="33" t="s">
        <v>6</v>
      </c>
      <c r="BH102" s="33" t="s">
        <v>15</v>
      </c>
      <c r="BI102" s="193"/>
      <c r="BJ102" s="193"/>
      <c r="BK102" s="193"/>
      <c r="BL102" s="193"/>
      <c r="BM102" s="193"/>
    </row>
    <row r="103">
      <c r="A103" s="59" t="s">
        <v>52</v>
      </c>
      <c r="B103" s="36" t="s">
        <v>19</v>
      </c>
      <c r="C103" s="37">
        <v>45159.0</v>
      </c>
      <c r="D103" s="42" t="s">
        <v>426</v>
      </c>
      <c r="E103" s="58" t="s">
        <v>425</v>
      </c>
      <c r="F103" s="40">
        <v>1.0</v>
      </c>
      <c r="G103" s="40">
        <v>7.0</v>
      </c>
      <c r="H103" s="40">
        <v>5.0</v>
      </c>
      <c r="I103" s="57" t="s">
        <v>46</v>
      </c>
      <c r="J103" s="37">
        <v>45161.0</v>
      </c>
      <c r="K103" s="38" t="s">
        <v>273</v>
      </c>
      <c r="L103" s="39" t="s">
        <v>39</v>
      </c>
      <c r="M103" s="40">
        <v>5.5</v>
      </c>
      <c r="N103" s="40">
        <v>1.0</v>
      </c>
      <c r="O103" s="40">
        <v>0.0</v>
      </c>
      <c r="P103" s="42" t="s">
        <v>24</v>
      </c>
      <c r="Q103" s="37">
        <v>45161.0</v>
      </c>
      <c r="R103" s="38" t="s">
        <v>272</v>
      </c>
      <c r="S103" s="39" t="s">
        <v>21</v>
      </c>
      <c r="T103" s="40">
        <v>0.0</v>
      </c>
      <c r="U103" s="40">
        <v>6.5</v>
      </c>
      <c r="V103" s="40">
        <v>0.0</v>
      </c>
      <c r="W103" s="43" t="s">
        <v>26</v>
      </c>
      <c r="X103" s="37">
        <v>45162.0</v>
      </c>
      <c r="Y103" s="42" t="s">
        <v>25</v>
      </c>
      <c r="Z103" s="39" t="s">
        <v>25</v>
      </c>
      <c r="AA103" s="40">
        <v>0.0</v>
      </c>
      <c r="AB103" s="40">
        <v>0.0</v>
      </c>
      <c r="AC103" s="40">
        <v>0.0</v>
      </c>
      <c r="AD103" s="56" t="s">
        <v>56</v>
      </c>
      <c r="AE103" s="37">
        <v>45164.0</v>
      </c>
      <c r="AF103" s="42" t="s">
        <v>278</v>
      </c>
      <c r="AG103" s="39" t="s">
        <v>92</v>
      </c>
      <c r="AH103" s="40">
        <v>0.0</v>
      </c>
      <c r="AI103" s="40">
        <v>8.0</v>
      </c>
      <c r="AJ103" s="40">
        <v>0.0</v>
      </c>
      <c r="AK103" s="96" t="s">
        <v>43</v>
      </c>
      <c r="AL103" s="37">
        <v>45165.0</v>
      </c>
      <c r="AM103" s="42" t="s">
        <v>112</v>
      </c>
      <c r="AN103" s="58" t="s">
        <v>71</v>
      </c>
      <c r="AO103" s="40">
        <v>6.5</v>
      </c>
      <c r="AP103" s="40">
        <v>1.0</v>
      </c>
      <c r="AQ103" s="40">
        <v>0.0</v>
      </c>
      <c r="AR103" s="57" t="s">
        <v>44</v>
      </c>
      <c r="AS103" s="37">
        <v>45166.0</v>
      </c>
      <c r="AT103" s="95" t="s">
        <v>128</v>
      </c>
      <c r="AU103" s="98" t="s">
        <v>202</v>
      </c>
      <c r="AV103" s="40">
        <v>6.0</v>
      </c>
      <c r="AW103" s="40">
        <v>1.0</v>
      </c>
      <c r="AX103" s="40">
        <v>0.0</v>
      </c>
      <c r="AY103" s="194"/>
      <c r="AZ103" s="49">
        <f t="shared" ref="AZ103:BB103" si="109">SUM(F103,M103,T103,AA103,AH103,AO103,AV103)</f>
        <v>19</v>
      </c>
      <c r="BA103" s="39">
        <f t="shared" si="109"/>
        <v>24.5</v>
      </c>
      <c r="BB103" s="39">
        <f t="shared" si="109"/>
        <v>5</v>
      </c>
      <c r="BC103" s="50">
        <f>SUM(AZ103,BA103,BB103)</f>
        <v>48.5</v>
      </c>
      <c r="BE103" s="39">
        <f>AZ103*80</f>
        <v>1520</v>
      </c>
      <c r="BF103" s="39">
        <f>BA103*88</f>
        <v>2156</v>
      </c>
      <c r="BG103" s="39">
        <f>BB103*80</f>
        <v>400</v>
      </c>
      <c r="BH103" s="460">
        <f>SUM(BE103,BF103,BG103)</f>
        <v>4076</v>
      </c>
      <c r="BI103" s="194"/>
      <c r="BJ103" s="194"/>
      <c r="BK103" s="194"/>
      <c r="BL103" s="194"/>
      <c r="BM103" s="194"/>
    </row>
    <row r="104">
      <c r="A104" s="67"/>
      <c r="F104" s="73"/>
      <c r="G104" s="73"/>
      <c r="H104" s="73"/>
      <c r="Z104" s="27"/>
      <c r="AA104" s="73"/>
      <c r="AB104" s="73"/>
      <c r="AC104" s="73"/>
      <c r="AV104" s="193"/>
      <c r="AW104" s="193"/>
      <c r="AX104" s="193"/>
      <c r="AY104" s="193"/>
      <c r="AZ104" s="193"/>
      <c r="BA104" s="193"/>
      <c r="BB104" s="193"/>
      <c r="BC104" s="193"/>
      <c r="BF104" s="193"/>
      <c r="BI104" s="193"/>
      <c r="BJ104" s="193"/>
      <c r="BK104" s="193"/>
      <c r="BL104" s="193"/>
      <c r="BM104" s="193"/>
    </row>
    <row r="105">
      <c r="A105" s="67"/>
      <c r="D105" s="187" t="s">
        <v>156</v>
      </c>
      <c r="E105" s="26" t="s">
        <v>3</v>
      </c>
      <c r="F105" s="26" t="s">
        <v>4</v>
      </c>
      <c r="G105" s="26" t="s">
        <v>5</v>
      </c>
      <c r="H105" s="26" t="s">
        <v>6</v>
      </c>
      <c r="I105" s="73"/>
      <c r="K105" s="187" t="s">
        <v>157</v>
      </c>
      <c r="L105" s="26" t="s">
        <v>7</v>
      </c>
      <c r="M105" s="26" t="s">
        <v>4</v>
      </c>
      <c r="N105" s="26" t="s">
        <v>5</v>
      </c>
      <c r="O105" s="26" t="s">
        <v>6</v>
      </c>
      <c r="R105" s="187" t="s">
        <v>156</v>
      </c>
      <c r="S105" s="26" t="s">
        <v>8</v>
      </c>
      <c r="T105" s="26" t="s">
        <v>4</v>
      </c>
      <c r="U105" s="26" t="s">
        <v>5</v>
      </c>
      <c r="V105" s="26" t="s">
        <v>6</v>
      </c>
      <c r="Y105" s="187" t="s">
        <v>156</v>
      </c>
      <c r="Z105" s="26" t="s">
        <v>8</v>
      </c>
      <c r="AA105" s="26" t="s">
        <v>4</v>
      </c>
      <c r="AB105" s="26" t="s">
        <v>5</v>
      </c>
      <c r="AC105" s="26" t="s">
        <v>6</v>
      </c>
      <c r="AD105" s="73"/>
      <c r="AF105" s="187" t="s">
        <v>156</v>
      </c>
      <c r="AG105" s="29" t="s">
        <v>10</v>
      </c>
      <c r="AH105" s="26" t="s">
        <v>4</v>
      </c>
      <c r="AI105" s="26" t="s">
        <v>5</v>
      </c>
      <c r="AJ105" s="26" t="s">
        <v>6</v>
      </c>
      <c r="AM105" s="187" t="s">
        <v>156</v>
      </c>
      <c r="AN105" s="29" t="s">
        <v>11</v>
      </c>
      <c r="AO105" s="26" t="s">
        <v>4</v>
      </c>
      <c r="AP105" s="26" t="s">
        <v>5</v>
      </c>
      <c r="AQ105" s="26" t="s">
        <v>6</v>
      </c>
      <c r="AT105" s="187" t="s">
        <v>156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184" t="s">
        <v>82</v>
      </c>
      <c r="B106" s="41" t="s">
        <v>33</v>
      </c>
      <c r="C106" s="37">
        <v>45160.0</v>
      </c>
      <c r="D106" s="38" t="s">
        <v>247</v>
      </c>
      <c r="E106" s="39" t="s">
        <v>127</v>
      </c>
      <c r="F106" s="40">
        <v>5.0</v>
      </c>
      <c r="G106" s="40">
        <v>1.0</v>
      </c>
      <c r="H106" s="40">
        <v>0.0</v>
      </c>
      <c r="I106" s="57" t="s">
        <v>46</v>
      </c>
      <c r="J106" s="37">
        <v>45161.0</v>
      </c>
      <c r="K106" s="96" t="s">
        <v>112</v>
      </c>
      <c r="L106" s="110" t="s">
        <v>71</v>
      </c>
      <c r="M106" s="40">
        <v>6.5</v>
      </c>
      <c r="N106" s="40">
        <v>1.0</v>
      </c>
      <c r="O106" s="40">
        <v>0.0</v>
      </c>
      <c r="P106" s="38" t="s">
        <v>36</v>
      </c>
      <c r="Q106" s="37">
        <v>45162.0</v>
      </c>
      <c r="R106" s="38" t="s">
        <v>247</v>
      </c>
      <c r="S106" s="39" t="s">
        <v>127</v>
      </c>
      <c r="T106" s="40">
        <v>5.0</v>
      </c>
      <c r="U106" s="40">
        <v>1.0</v>
      </c>
      <c r="V106" s="40">
        <v>0.0</v>
      </c>
      <c r="W106" s="42" t="s">
        <v>37</v>
      </c>
      <c r="X106" s="37">
        <v>45163.0</v>
      </c>
      <c r="Y106" s="38" t="s">
        <v>247</v>
      </c>
      <c r="Z106" s="39" t="s">
        <v>127</v>
      </c>
      <c r="AA106" s="40">
        <v>5.0</v>
      </c>
      <c r="AB106" s="40">
        <v>1.0</v>
      </c>
      <c r="AC106" s="40">
        <v>0.0</v>
      </c>
      <c r="AD106" s="56" t="s">
        <v>40</v>
      </c>
      <c r="AE106" s="37">
        <v>45164.0</v>
      </c>
      <c r="AF106" s="38" t="s">
        <v>285</v>
      </c>
      <c r="AG106" s="39" t="s">
        <v>129</v>
      </c>
      <c r="AH106" s="40">
        <v>5.0</v>
      </c>
      <c r="AI106" s="40">
        <v>2.0</v>
      </c>
      <c r="AJ106" s="40">
        <v>0.0</v>
      </c>
      <c r="AK106" s="96" t="s">
        <v>43</v>
      </c>
      <c r="AL106" s="37">
        <v>45165.0</v>
      </c>
      <c r="AM106" s="42" t="s">
        <v>25</v>
      </c>
      <c r="AN106" s="58" t="s">
        <v>25</v>
      </c>
      <c r="AO106" s="40">
        <v>0.0</v>
      </c>
      <c r="AP106" s="40">
        <v>0.0</v>
      </c>
      <c r="AQ106" s="40">
        <v>0.0</v>
      </c>
      <c r="AR106" s="96" t="s">
        <v>149</v>
      </c>
      <c r="AS106" s="37">
        <v>45165.0</v>
      </c>
      <c r="AT106" s="42" t="s">
        <v>319</v>
      </c>
      <c r="AU106" s="58" t="s">
        <v>266</v>
      </c>
      <c r="AV106" s="40">
        <v>1.0</v>
      </c>
      <c r="AW106" s="40">
        <v>7.0</v>
      </c>
      <c r="AX106" s="40">
        <v>4.0</v>
      </c>
      <c r="AY106" s="194"/>
      <c r="AZ106" s="49">
        <f t="shared" ref="AZ106:BB106" si="110">SUM(F106,M106,T106,AA106,AH106,AO106,AV106)</f>
        <v>27.5</v>
      </c>
      <c r="BA106" s="39">
        <f t="shared" si="110"/>
        <v>13</v>
      </c>
      <c r="BB106" s="39">
        <f t="shared" si="110"/>
        <v>4</v>
      </c>
      <c r="BC106" s="50">
        <f>SUM(AZ106,BA106,BB106)</f>
        <v>44.5</v>
      </c>
      <c r="BE106" s="39">
        <f>AZ106*80</f>
        <v>2200</v>
      </c>
      <c r="BF106" s="39">
        <f>BA106*88</f>
        <v>1144</v>
      </c>
      <c r="BG106" s="39">
        <f>BB106*80</f>
        <v>320</v>
      </c>
      <c r="BH106" s="39">
        <f>SUM(BE106,BF106,BG106)</f>
        <v>3664</v>
      </c>
      <c r="BI106" s="194"/>
      <c r="BJ106" s="194"/>
      <c r="BK106" s="194"/>
      <c r="BL106" s="194"/>
      <c r="BM106" s="194"/>
    </row>
    <row r="107">
      <c r="A107" s="67"/>
      <c r="B107" s="68"/>
      <c r="C107" s="68"/>
    </row>
    <row r="108">
      <c r="A108" s="67"/>
      <c r="D108" s="187" t="s">
        <v>153</v>
      </c>
      <c r="E108" s="26" t="s">
        <v>3</v>
      </c>
      <c r="F108" s="26" t="s">
        <v>4</v>
      </c>
      <c r="G108" s="26" t="s">
        <v>5</v>
      </c>
      <c r="H108" s="26" t="s">
        <v>6</v>
      </c>
      <c r="I108" s="73"/>
      <c r="K108" s="187" t="s">
        <v>153</v>
      </c>
      <c r="L108" s="191" t="s">
        <v>156</v>
      </c>
      <c r="M108" s="26" t="s">
        <v>4</v>
      </c>
      <c r="N108" s="26" t="s">
        <v>5</v>
      </c>
      <c r="O108" s="26" t="s">
        <v>6</v>
      </c>
      <c r="P108" s="26"/>
      <c r="Q108" s="26"/>
      <c r="R108" s="187" t="s">
        <v>153</v>
      </c>
      <c r="S108" s="26" t="s">
        <v>8</v>
      </c>
      <c r="T108" s="26" t="s">
        <v>4</v>
      </c>
      <c r="U108" s="26" t="s">
        <v>5</v>
      </c>
      <c r="V108" s="26" t="s">
        <v>6</v>
      </c>
      <c r="W108" s="28"/>
      <c r="X108" s="29"/>
      <c r="Y108" s="187" t="s">
        <v>153</v>
      </c>
      <c r="Z108" s="191" t="s">
        <v>249</v>
      </c>
      <c r="AA108" s="26" t="s">
        <v>4</v>
      </c>
      <c r="AB108" s="26" t="s">
        <v>5</v>
      </c>
      <c r="AC108" s="26" t="s">
        <v>6</v>
      </c>
      <c r="AD108" s="73"/>
      <c r="AF108" s="187" t="s">
        <v>153</v>
      </c>
      <c r="AG108" s="190" t="s">
        <v>154</v>
      </c>
      <c r="AH108" s="26" t="s">
        <v>4</v>
      </c>
      <c r="AI108" s="26" t="s">
        <v>5</v>
      </c>
      <c r="AJ108" s="26" t="s">
        <v>6</v>
      </c>
      <c r="AM108" s="187" t="s">
        <v>153</v>
      </c>
      <c r="AN108" s="190" t="s">
        <v>154</v>
      </c>
      <c r="AO108" s="26" t="s">
        <v>4</v>
      </c>
      <c r="AP108" s="26" t="s">
        <v>5</v>
      </c>
      <c r="AQ108" s="26" t="s">
        <v>6</v>
      </c>
      <c r="AT108" s="187" t="s">
        <v>153</v>
      </c>
      <c r="AU108" s="190" t="s">
        <v>154</v>
      </c>
      <c r="AV108" s="26" t="s">
        <v>4</v>
      </c>
      <c r="AW108" s="26" t="s">
        <v>5</v>
      </c>
      <c r="AX108" s="26" t="s">
        <v>6</v>
      </c>
      <c r="AY108" s="196"/>
      <c r="AZ108" s="31" t="s">
        <v>4</v>
      </c>
      <c r="BA108" s="31" t="s">
        <v>13</v>
      </c>
      <c r="BB108" s="31" t="s">
        <v>6</v>
      </c>
      <c r="BC108" s="31" t="s">
        <v>14</v>
      </c>
      <c r="BD108" s="196"/>
      <c r="BE108" s="33" t="s">
        <v>4</v>
      </c>
      <c r="BF108" s="33" t="s">
        <v>13</v>
      </c>
      <c r="BG108" s="33" t="s">
        <v>6</v>
      </c>
      <c r="BH108" s="33" t="s">
        <v>15</v>
      </c>
      <c r="BI108" s="196"/>
      <c r="BJ108" s="196"/>
      <c r="BK108" s="196"/>
      <c r="BL108" s="196"/>
      <c r="BM108" s="196"/>
    </row>
    <row r="109">
      <c r="A109" s="35" t="s">
        <v>50</v>
      </c>
      <c r="B109" s="275" t="s">
        <v>62</v>
      </c>
      <c r="C109" s="37">
        <v>45160.0</v>
      </c>
      <c r="D109" s="42" t="s">
        <v>308</v>
      </c>
      <c r="E109" s="53" t="s">
        <v>309</v>
      </c>
      <c r="F109" s="40">
        <v>2.5</v>
      </c>
      <c r="G109" s="40">
        <v>5.5</v>
      </c>
      <c r="H109" s="40">
        <v>2.5</v>
      </c>
      <c r="I109" s="42" t="s">
        <v>131</v>
      </c>
      <c r="J109" s="37">
        <v>45161.0</v>
      </c>
      <c r="K109" s="42" t="s">
        <v>286</v>
      </c>
      <c r="L109" s="40" t="s">
        <v>247</v>
      </c>
      <c r="M109" s="40">
        <v>5.0</v>
      </c>
      <c r="N109" s="40">
        <v>5.5</v>
      </c>
      <c r="O109" s="40">
        <v>0.0</v>
      </c>
      <c r="P109" s="38" t="s">
        <v>64</v>
      </c>
      <c r="Q109" s="37">
        <v>45162.0</v>
      </c>
      <c r="R109" s="42" t="s">
        <v>25</v>
      </c>
      <c r="S109" s="39" t="s">
        <v>25</v>
      </c>
      <c r="T109" s="40">
        <v>0.0</v>
      </c>
      <c r="U109" s="40">
        <v>0.0</v>
      </c>
      <c r="V109" s="40">
        <v>0.0</v>
      </c>
      <c r="W109" s="42" t="s">
        <v>67</v>
      </c>
      <c r="X109" s="37">
        <v>45163.0</v>
      </c>
      <c r="Y109" s="42" t="s">
        <v>284</v>
      </c>
      <c r="Z109" s="40" t="s">
        <v>347</v>
      </c>
      <c r="AA109" s="40">
        <v>4.5</v>
      </c>
      <c r="AB109" s="40">
        <v>5.5</v>
      </c>
      <c r="AC109" s="40">
        <v>0.0</v>
      </c>
      <c r="AD109" s="42" t="s">
        <v>78</v>
      </c>
      <c r="AE109" s="37">
        <v>45164.0</v>
      </c>
      <c r="AF109" s="42" t="s">
        <v>284</v>
      </c>
      <c r="AG109" s="147" t="s">
        <v>288</v>
      </c>
      <c r="AH109" s="40">
        <v>2.0</v>
      </c>
      <c r="AI109" s="40">
        <v>5.5</v>
      </c>
      <c r="AJ109" s="40">
        <v>0.0</v>
      </c>
      <c r="AK109" s="42" t="s">
        <v>43</v>
      </c>
      <c r="AL109" s="37">
        <v>45165.0</v>
      </c>
      <c r="AM109" s="42" t="s">
        <v>284</v>
      </c>
      <c r="AN109" s="148" t="s">
        <v>289</v>
      </c>
      <c r="AO109" s="40">
        <v>3.0</v>
      </c>
      <c r="AP109" s="40">
        <v>5.5</v>
      </c>
      <c r="AQ109" s="40">
        <v>0.0</v>
      </c>
      <c r="AR109" s="57" t="s">
        <v>44</v>
      </c>
      <c r="AS109" s="37">
        <v>45166.0</v>
      </c>
      <c r="AT109" s="42" t="s">
        <v>284</v>
      </c>
      <c r="AU109" s="148" t="s">
        <v>288</v>
      </c>
      <c r="AV109" s="40">
        <v>2.0</v>
      </c>
      <c r="AW109" s="40">
        <v>5.5</v>
      </c>
      <c r="AX109" s="40">
        <v>0.0</v>
      </c>
      <c r="AY109" s="51"/>
      <c r="AZ109" s="49">
        <f t="shared" ref="AZ109:BB109" si="111">SUM(F109,M109,T109,AA109,AH109,AO109,AV109)</f>
        <v>19</v>
      </c>
      <c r="BA109" s="39">
        <f t="shared" si="111"/>
        <v>33</v>
      </c>
      <c r="BB109" s="39">
        <f t="shared" si="111"/>
        <v>2.5</v>
      </c>
      <c r="BC109" s="50">
        <f>SUM(AZ109,BA109,BB109)</f>
        <v>54.5</v>
      </c>
      <c r="BD109" s="51"/>
      <c r="BE109" s="39">
        <f>AZ109*80</f>
        <v>1520</v>
      </c>
      <c r="BF109" s="39">
        <f>BA109*88</f>
        <v>2904</v>
      </c>
      <c r="BG109" s="39">
        <f>BB109*80</f>
        <v>200</v>
      </c>
      <c r="BH109" s="39">
        <f>SUM(BE109,BF109,BG109)</f>
        <v>4624</v>
      </c>
      <c r="BI109" s="51"/>
      <c r="BJ109" s="51"/>
      <c r="BK109" s="51"/>
      <c r="BL109" s="51"/>
      <c r="BM109" s="51"/>
    </row>
    <row r="110">
      <c r="A110" s="67"/>
      <c r="B110" s="68"/>
      <c r="C110" s="68"/>
      <c r="L110" s="92"/>
      <c r="R110" s="98"/>
      <c r="S110" s="192"/>
      <c r="Z110" s="39"/>
      <c r="AA110" s="197"/>
      <c r="AB110" s="197"/>
      <c r="AC110" s="197"/>
      <c r="AD110" s="197"/>
      <c r="AN110" s="198"/>
    </row>
    <row r="111">
      <c r="A111" s="24"/>
      <c r="B111" s="25"/>
      <c r="C111" s="25"/>
      <c r="D111" s="187" t="s">
        <v>159</v>
      </c>
      <c r="E111" s="26" t="s">
        <v>3</v>
      </c>
      <c r="F111" s="26" t="s">
        <v>4</v>
      </c>
      <c r="G111" s="26" t="s">
        <v>5</v>
      </c>
      <c r="H111" s="26" t="s">
        <v>6</v>
      </c>
      <c r="I111" s="26"/>
      <c r="J111" s="26"/>
      <c r="K111" s="187" t="s">
        <v>159</v>
      </c>
      <c r="L111" s="26" t="s">
        <v>7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159</v>
      </c>
      <c r="S111" s="26" t="s">
        <v>8</v>
      </c>
      <c r="T111" s="26" t="s">
        <v>4</v>
      </c>
      <c r="U111" s="26" t="s">
        <v>5</v>
      </c>
      <c r="V111" s="26" t="s">
        <v>6</v>
      </c>
      <c r="W111" s="28"/>
      <c r="X111" s="29"/>
      <c r="Y111" s="187" t="s">
        <v>159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29"/>
      <c r="AE111" s="29"/>
      <c r="AF111" s="187" t="s">
        <v>159</v>
      </c>
      <c r="AG111" s="29" t="s">
        <v>10</v>
      </c>
      <c r="AH111" s="26" t="s">
        <v>4</v>
      </c>
      <c r="AI111" s="26" t="s">
        <v>5</v>
      </c>
      <c r="AJ111" s="26" t="s">
        <v>6</v>
      </c>
      <c r="AK111" s="29"/>
      <c r="AL111" s="29"/>
      <c r="AM111" s="187" t="s">
        <v>159</v>
      </c>
      <c r="AN111" s="29" t="s">
        <v>11</v>
      </c>
      <c r="AO111" s="26" t="s">
        <v>4</v>
      </c>
      <c r="AP111" s="26" t="s">
        <v>5</v>
      </c>
      <c r="AQ111" s="26" t="s">
        <v>6</v>
      </c>
      <c r="AR111" s="29"/>
      <c r="AS111" s="29"/>
      <c r="AT111" s="187" t="s">
        <v>159</v>
      </c>
      <c r="AU111" s="29" t="s">
        <v>12</v>
      </c>
      <c r="AV111" s="26" t="s">
        <v>4</v>
      </c>
      <c r="AW111" s="26" t="s">
        <v>5</v>
      </c>
      <c r="AX111" s="26" t="s">
        <v>6</v>
      </c>
      <c r="AY111" s="30"/>
      <c r="AZ111" s="31" t="s">
        <v>4</v>
      </c>
      <c r="BA111" s="31" t="s">
        <v>13</v>
      </c>
      <c r="BB111" s="31" t="s">
        <v>6</v>
      </c>
      <c r="BC111" s="31" t="s">
        <v>14</v>
      </c>
      <c r="BD111" s="32"/>
      <c r="BE111" s="33" t="s">
        <v>4</v>
      </c>
      <c r="BF111" s="33" t="s">
        <v>13</v>
      </c>
      <c r="BG111" s="33" t="s">
        <v>6</v>
      </c>
      <c r="BH111" s="33" t="s">
        <v>15</v>
      </c>
      <c r="BI111" s="32"/>
      <c r="BJ111" s="32"/>
      <c r="BK111" s="32"/>
      <c r="BL111" s="32"/>
      <c r="BM111" s="32"/>
    </row>
    <row r="112">
      <c r="A112" s="35" t="s">
        <v>18</v>
      </c>
      <c r="B112" s="36" t="s">
        <v>19</v>
      </c>
      <c r="C112" s="37">
        <v>45159.0</v>
      </c>
      <c r="D112" s="38" t="s">
        <v>412</v>
      </c>
      <c r="E112" s="39" t="s">
        <v>413</v>
      </c>
      <c r="F112" s="40">
        <v>0.5</v>
      </c>
      <c r="G112" s="40">
        <v>7.5</v>
      </c>
      <c r="H112" s="40">
        <v>5.0</v>
      </c>
      <c r="I112" s="41" t="s">
        <v>22</v>
      </c>
      <c r="J112" s="37">
        <v>45160.0</v>
      </c>
      <c r="K112" s="38" t="s">
        <v>272</v>
      </c>
      <c r="L112" s="39" t="s">
        <v>21</v>
      </c>
      <c r="M112" s="40">
        <v>0.0</v>
      </c>
      <c r="N112" s="40">
        <v>6.5</v>
      </c>
      <c r="O112" s="40">
        <v>0.0</v>
      </c>
      <c r="P112" s="42" t="s">
        <v>24</v>
      </c>
      <c r="Q112" s="37">
        <v>45161.0</v>
      </c>
      <c r="R112" s="38" t="s">
        <v>272</v>
      </c>
      <c r="S112" s="39" t="s">
        <v>21</v>
      </c>
      <c r="T112" s="40">
        <v>0.0</v>
      </c>
      <c r="U112" s="40">
        <v>6.5</v>
      </c>
      <c r="V112" s="40">
        <v>0.0</v>
      </c>
      <c r="W112" s="43" t="s">
        <v>26</v>
      </c>
      <c r="X112" s="37">
        <v>45162.0</v>
      </c>
      <c r="Y112" s="38" t="s">
        <v>272</v>
      </c>
      <c r="Z112" s="39" t="s">
        <v>21</v>
      </c>
      <c r="AA112" s="40">
        <v>0.0</v>
      </c>
      <c r="AB112" s="40">
        <v>6.5</v>
      </c>
      <c r="AC112" s="40">
        <v>0.0</v>
      </c>
      <c r="AD112" s="56" t="s">
        <v>56</v>
      </c>
      <c r="AE112" s="37">
        <v>45163.0</v>
      </c>
      <c r="AF112" s="38" t="s">
        <v>272</v>
      </c>
      <c r="AG112" s="39" t="s">
        <v>21</v>
      </c>
      <c r="AH112" s="40">
        <v>0.0</v>
      </c>
      <c r="AI112" s="40">
        <v>6.5</v>
      </c>
      <c r="AJ112" s="40">
        <v>0.0</v>
      </c>
      <c r="AK112" s="284" t="s">
        <v>57</v>
      </c>
      <c r="AL112" s="37">
        <v>45164.0</v>
      </c>
      <c r="AM112" s="38" t="s">
        <v>272</v>
      </c>
      <c r="AN112" s="39" t="s">
        <v>21</v>
      </c>
      <c r="AO112" s="40">
        <v>0.0</v>
      </c>
      <c r="AP112" s="40">
        <v>6.5</v>
      </c>
      <c r="AQ112" s="40">
        <v>0.0</v>
      </c>
      <c r="AR112" s="284" t="s">
        <v>27</v>
      </c>
      <c r="AS112" s="206">
        <v>45166.0</v>
      </c>
      <c r="AT112" s="207" t="s">
        <v>179</v>
      </c>
      <c r="AU112" s="127" t="s">
        <v>29</v>
      </c>
      <c r="AV112" s="129">
        <v>0.0</v>
      </c>
      <c r="AW112" s="129">
        <v>5.0</v>
      </c>
      <c r="AX112" s="129">
        <v>0.0</v>
      </c>
      <c r="AY112" s="48"/>
      <c r="AZ112" s="49">
        <f t="shared" ref="AZ112:BB112" si="112">SUM(F112,M112,T112,AA112,AH112,AO112,AV112)</f>
        <v>0.5</v>
      </c>
      <c r="BA112" s="39">
        <f t="shared" si="112"/>
        <v>45</v>
      </c>
      <c r="BB112" s="39">
        <f t="shared" si="112"/>
        <v>5</v>
      </c>
      <c r="BC112" s="50">
        <f>SUM(AZ112,BA112,BB112)</f>
        <v>50.5</v>
      </c>
      <c r="BD112" s="51"/>
      <c r="BE112" s="39">
        <f>AZ112*80</f>
        <v>40</v>
      </c>
      <c r="BF112" s="39">
        <f>BA112*88</f>
        <v>3960</v>
      </c>
      <c r="BG112" s="39">
        <f>BB112*80</f>
        <v>400</v>
      </c>
      <c r="BH112" s="39">
        <f>SUM(BE112,BF112,BG112)</f>
        <v>4400</v>
      </c>
      <c r="BI112" s="51"/>
      <c r="BJ112" s="51"/>
      <c r="BK112" s="51"/>
      <c r="BL112" s="51"/>
      <c r="BM112" s="51"/>
    </row>
    <row r="113">
      <c r="A113" s="35"/>
      <c r="B113" s="64"/>
      <c r="C113" s="45"/>
      <c r="D113" s="39"/>
      <c r="E113" s="39"/>
      <c r="F113" s="60"/>
      <c r="G113" s="60"/>
      <c r="H113" s="60"/>
      <c r="I113" s="60"/>
      <c r="J113" s="45"/>
      <c r="K113" s="39"/>
      <c r="L113" s="39"/>
      <c r="M113" s="98"/>
      <c r="N113" s="98"/>
      <c r="O113" s="98"/>
      <c r="P113" s="98"/>
      <c r="Q113" s="200"/>
      <c r="R113" s="39"/>
      <c r="S113" s="39"/>
      <c r="T113" s="64"/>
      <c r="U113" s="64"/>
      <c r="V113" s="64"/>
      <c r="W113" s="64"/>
      <c r="X113" s="45"/>
      <c r="Y113" s="39"/>
      <c r="Z113" s="39"/>
      <c r="AA113" s="44"/>
      <c r="AB113" s="44"/>
      <c r="AC113" s="44"/>
      <c r="AD113" s="201"/>
      <c r="AE113" s="45"/>
      <c r="AF113" s="39"/>
      <c r="AG113" s="39"/>
      <c r="AH113" s="46"/>
      <c r="AI113" s="46"/>
      <c r="AJ113" s="46"/>
      <c r="AK113" s="46"/>
      <c r="AL113" s="45"/>
      <c r="AM113" s="39"/>
      <c r="AN113" s="39"/>
      <c r="AO113" s="98"/>
      <c r="AP113" s="98"/>
      <c r="AQ113" s="98"/>
      <c r="AS113" s="202"/>
      <c r="AT113" s="39"/>
      <c r="AU113" s="39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</row>
    <row r="114">
      <c r="A114" s="24"/>
      <c r="D114" s="187" t="s">
        <v>159</v>
      </c>
      <c r="E114" s="26" t="s">
        <v>3</v>
      </c>
      <c r="F114" s="26" t="s">
        <v>4</v>
      </c>
      <c r="G114" s="26" t="s">
        <v>5</v>
      </c>
      <c r="H114" s="26" t="s">
        <v>6</v>
      </c>
      <c r="I114" s="26"/>
      <c r="J114" s="26"/>
      <c r="K114" s="187" t="s">
        <v>153</v>
      </c>
      <c r="L114" s="26" t="s">
        <v>7</v>
      </c>
      <c r="M114" s="26" t="s">
        <v>4</v>
      </c>
      <c r="N114" s="26" t="s">
        <v>5</v>
      </c>
      <c r="O114" s="26" t="s">
        <v>6</v>
      </c>
      <c r="P114" s="26"/>
      <c r="Q114" s="26"/>
      <c r="R114" s="187" t="s">
        <v>153</v>
      </c>
      <c r="S114" s="26" t="s">
        <v>8</v>
      </c>
      <c r="T114" s="26" t="s">
        <v>4</v>
      </c>
      <c r="U114" s="26" t="s">
        <v>5</v>
      </c>
      <c r="V114" s="26" t="s">
        <v>6</v>
      </c>
      <c r="W114" s="28"/>
      <c r="X114" s="29"/>
      <c r="Y114" s="187" t="s">
        <v>153</v>
      </c>
      <c r="Z114" s="29" t="s">
        <v>9</v>
      </c>
      <c r="AA114" s="26" t="s">
        <v>4</v>
      </c>
      <c r="AB114" s="26" t="s">
        <v>5</v>
      </c>
      <c r="AC114" s="26" t="s">
        <v>6</v>
      </c>
      <c r="AD114" s="73"/>
      <c r="AF114" s="187" t="s">
        <v>157</v>
      </c>
      <c r="AG114" s="29" t="s">
        <v>10</v>
      </c>
      <c r="AH114" s="26" t="s">
        <v>4</v>
      </c>
      <c r="AI114" s="26" t="s">
        <v>5</v>
      </c>
      <c r="AJ114" s="26" t="s">
        <v>6</v>
      </c>
      <c r="AK114" s="29"/>
      <c r="AL114" s="29"/>
      <c r="AM114" s="187" t="s">
        <v>152</v>
      </c>
      <c r="AN114" s="29" t="s">
        <v>11</v>
      </c>
      <c r="AO114" s="26" t="s">
        <v>4</v>
      </c>
      <c r="AP114" s="26" t="s">
        <v>5</v>
      </c>
      <c r="AQ114" s="26" t="s">
        <v>6</v>
      </c>
      <c r="AT114" s="187" t="s">
        <v>157</v>
      </c>
      <c r="AU114" s="29" t="s">
        <v>12</v>
      </c>
      <c r="AV114" s="26" t="s">
        <v>4</v>
      </c>
      <c r="AW114" s="26" t="s">
        <v>5</v>
      </c>
      <c r="AX114" s="26" t="s">
        <v>6</v>
      </c>
      <c r="AY114" s="30"/>
      <c r="AZ114" s="31" t="s">
        <v>4</v>
      </c>
      <c r="BA114" s="31" t="s">
        <v>13</v>
      </c>
      <c r="BB114" s="31" t="s">
        <v>6</v>
      </c>
      <c r="BC114" s="31" t="s">
        <v>14</v>
      </c>
      <c r="BD114" s="32"/>
      <c r="BE114" s="33" t="s">
        <v>4</v>
      </c>
      <c r="BF114" s="33" t="s">
        <v>13</v>
      </c>
      <c r="BG114" s="33" t="s">
        <v>6</v>
      </c>
      <c r="BH114" s="33" t="s">
        <v>15</v>
      </c>
      <c r="BI114" s="32"/>
      <c r="BJ114" s="32"/>
      <c r="BK114" s="32"/>
      <c r="BL114" s="32"/>
      <c r="BM114" s="32"/>
    </row>
    <row r="115">
      <c r="A115" s="94" t="s">
        <v>54</v>
      </c>
      <c r="B115" s="36" t="s">
        <v>19</v>
      </c>
      <c r="C115" s="37">
        <v>45159.0</v>
      </c>
      <c r="D115" s="38" t="s">
        <v>63</v>
      </c>
      <c r="E115" s="39" t="s">
        <v>63</v>
      </c>
      <c r="F115" s="40">
        <v>0.0</v>
      </c>
      <c r="G115" s="40">
        <v>0.0</v>
      </c>
      <c r="H115" s="40">
        <v>0.0</v>
      </c>
      <c r="I115" s="42" t="s">
        <v>131</v>
      </c>
      <c r="J115" s="37">
        <v>45161.0</v>
      </c>
      <c r="K115" s="42" t="s">
        <v>63</v>
      </c>
      <c r="L115" s="39" t="s">
        <v>63</v>
      </c>
      <c r="M115" s="40">
        <v>0.0</v>
      </c>
      <c r="N115" s="40">
        <v>0.0</v>
      </c>
      <c r="O115" s="40">
        <v>0.0</v>
      </c>
      <c r="P115" s="38" t="s">
        <v>36</v>
      </c>
      <c r="Q115" s="37">
        <v>45162.0</v>
      </c>
      <c r="R115" s="42" t="s">
        <v>63</v>
      </c>
      <c r="S115" s="58" t="s">
        <v>63</v>
      </c>
      <c r="T115" s="40">
        <v>0.0</v>
      </c>
      <c r="U115" s="40">
        <v>0.0</v>
      </c>
      <c r="V115" s="40">
        <v>0.0</v>
      </c>
      <c r="W115" s="42" t="s">
        <v>37</v>
      </c>
      <c r="X115" s="37">
        <v>45163.0</v>
      </c>
      <c r="Y115" s="42" t="s">
        <v>63</v>
      </c>
      <c r="Z115" s="111" t="s">
        <v>63</v>
      </c>
      <c r="AA115" s="40">
        <v>0.0</v>
      </c>
      <c r="AB115" s="40">
        <v>0.0</v>
      </c>
      <c r="AC115" s="40">
        <v>0.0</v>
      </c>
      <c r="AD115" s="56" t="s">
        <v>56</v>
      </c>
      <c r="AE115" s="37">
        <v>45163.0</v>
      </c>
      <c r="AF115" s="42" t="s">
        <v>63</v>
      </c>
      <c r="AG115" s="39" t="s">
        <v>63</v>
      </c>
      <c r="AH115" s="40">
        <v>0.0</v>
      </c>
      <c r="AI115" s="40">
        <v>0.0</v>
      </c>
      <c r="AJ115" s="40">
        <v>0.0</v>
      </c>
      <c r="AK115" s="42" t="s">
        <v>43</v>
      </c>
      <c r="AL115" s="37">
        <v>45165.0</v>
      </c>
      <c r="AM115" s="42" t="s">
        <v>63</v>
      </c>
      <c r="AN115" s="58" t="s">
        <v>63</v>
      </c>
      <c r="AO115" s="40">
        <v>0.0</v>
      </c>
      <c r="AP115" s="40">
        <v>0.0</v>
      </c>
      <c r="AQ115" s="40">
        <v>0.0</v>
      </c>
      <c r="AR115" s="47" t="s">
        <v>27</v>
      </c>
      <c r="AS115" s="37">
        <v>45166.0</v>
      </c>
      <c r="AT115" s="38" t="s">
        <v>63</v>
      </c>
      <c r="AU115" s="39" t="s">
        <v>63</v>
      </c>
      <c r="AV115" s="40">
        <v>0.0</v>
      </c>
      <c r="AW115" s="40">
        <v>0.0</v>
      </c>
      <c r="AX115" s="40">
        <v>0.0</v>
      </c>
      <c r="AY115" s="48"/>
      <c r="AZ115" s="49">
        <f t="shared" ref="AZ115:BB115" si="113">SUM(F115,M115,T115,AA115,AH115,AO115,AV115)</f>
        <v>0</v>
      </c>
      <c r="BA115" s="39">
        <f t="shared" si="113"/>
        <v>0</v>
      </c>
      <c r="BB115" s="39">
        <f t="shared" si="113"/>
        <v>0</v>
      </c>
      <c r="BC115" s="50">
        <f>SUM(AZ115,BA115,BB115)</f>
        <v>0</v>
      </c>
      <c r="BD115" s="51"/>
      <c r="BE115" s="39">
        <f>AZ115*80</f>
        <v>0</v>
      </c>
      <c r="BF115" s="39">
        <f>BA115*88</f>
        <v>0</v>
      </c>
      <c r="BG115" s="39">
        <f>BB115*80</f>
        <v>0</v>
      </c>
      <c r="BH115" s="39">
        <f>SUM(BE115,BF115,BG115)</f>
        <v>0</v>
      </c>
      <c r="BI115" s="51"/>
      <c r="BJ115" s="51"/>
      <c r="BK115" s="51"/>
      <c r="BL115" s="51"/>
      <c r="BM115" s="51"/>
    </row>
    <row r="116">
      <c r="A116" s="116"/>
      <c r="B116" s="203"/>
      <c r="C116" s="71"/>
      <c r="D116" s="136"/>
      <c r="E116" s="51"/>
      <c r="F116" s="51"/>
      <c r="G116" s="51"/>
      <c r="H116" s="51"/>
      <c r="I116" s="204"/>
      <c r="J116" s="71"/>
      <c r="K116" s="39"/>
      <c r="L116" s="39"/>
      <c r="M116" s="51"/>
      <c r="N116" s="51"/>
      <c r="O116" s="51"/>
      <c r="P116" s="203"/>
      <c r="Q116" s="71"/>
      <c r="R116" s="136"/>
      <c r="S116" s="51"/>
      <c r="T116" s="51"/>
      <c r="U116" s="51"/>
      <c r="V116" s="51"/>
      <c r="W116" s="136"/>
      <c r="X116" s="71"/>
      <c r="Y116" s="53"/>
      <c r="Z116" s="53"/>
      <c r="AA116" s="51"/>
      <c r="AB116" s="51"/>
      <c r="AC116" s="51"/>
      <c r="AD116" s="136"/>
      <c r="AE116" s="71"/>
      <c r="AF116" s="136"/>
      <c r="AG116" s="192"/>
      <c r="AH116" s="51"/>
      <c r="AI116" s="51"/>
      <c r="AJ116" s="51"/>
      <c r="AK116" s="205"/>
      <c r="AL116" s="71"/>
      <c r="AM116" s="39"/>
      <c r="AN116" s="39"/>
      <c r="AO116" s="51"/>
      <c r="AP116" s="51"/>
      <c r="AQ116" s="51"/>
      <c r="AR116" s="138"/>
      <c r="AS116" s="71"/>
      <c r="AT116" s="51"/>
      <c r="AU116" s="51"/>
      <c r="AV116" s="51"/>
      <c r="AW116" s="51"/>
      <c r="AX116" s="51"/>
      <c r="AY116" s="48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67"/>
      <c r="B117" s="68"/>
      <c r="C117" s="68"/>
      <c r="K117" s="6"/>
      <c r="L117" s="4"/>
      <c r="Y117" s="6" t="s">
        <v>334</v>
      </c>
      <c r="Z117" s="4"/>
      <c r="AG117" s="39"/>
      <c r="AM117" s="6" t="s">
        <v>334</v>
      </c>
      <c r="AN117" s="4"/>
      <c r="AT117" s="39"/>
      <c r="AU117" s="39"/>
    </row>
    <row r="118">
      <c r="A118" s="67"/>
      <c r="B118" s="68"/>
      <c r="C118" s="68"/>
      <c r="AT118" s="192"/>
      <c r="AU118" s="28"/>
    </row>
    <row r="119">
      <c r="A119" s="67"/>
      <c r="B119" s="68"/>
      <c r="C119" s="68"/>
      <c r="K119" s="6" t="s">
        <v>160</v>
      </c>
      <c r="L119" s="4"/>
      <c r="Y119" s="6" t="s">
        <v>161</v>
      </c>
      <c r="Z119" s="4"/>
      <c r="AM119" s="6" t="s">
        <v>161</v>
      </c>
      <c r="AN119" s="4"/>
      <c r="AT119" s="53"/>
      <c r="AU119" s="39"/>
    </row>
    <row r="120">
      <c r="A120" s="10"/>
      <c r="B120" s="11"/>
      <c r="C120" s="11"/>
      <c r="D120" s="12"/>
      <c r="E120" s="13">
        <v>45159.0</v>
      </c>
      <c r="F120" s="14"/>
      <c r="G120" s="14"/>
      <c r="H120" s="14"/>
      <c r="I120" s="15"/>
      <c r="J120" s="15"/>
      <c r="K120" s="16"/>
      <c r="L120" s="13">
        <v>45160.0</v>
      </c>
      <c r="M120" s="15"/>
      <c r="N120" s="15"/>
      <c r="O120" s="15"/>
      <c r="P120" s="15"/>
      <c r="Q120" s="11"/>
      <c r="R120" s="17"/>
      <c r="S120" s="13">
        <v>45161.0</v>
      </c>
      <c r="T120" s="11"/>
      <c r="U120" s="15"/>
      <c r="V120" s="15"/>
      <c r="W120" s="11"/>
      <c r="X120" s="18"/>
      <c r="Y120" s="14"/>
      <c r="Z120" s="13">
        <v>45162.0</v>
      </c>
      <c r="AA120" s="15"/>
      <c r="AB120" s="15"/>
      <c r="AC120" s="11"/>
      <c r="AD120" s="15"/>
      <c r="AE120" s="15"/>
      <c r="AF120" s="12"/>
      <c r="AG120" s="13">
        <v>45163.0</v>
      </c>
      <c r="AH120" s="15"/>
      <c r="AI120" s="11"/>
      <c r="AJ120" s="15"/>
      <c r="AK120" s="15"/>
      <c r="AL120" s="15"/>
      <c r="AM120" s="18"/>
      <c r="AN120" s="13">
        <v>45164.0</v>
      </c>
      <c r="AO120" s="11"/>
      <c r="AP120" s="19"/>
      <c r="AQ120" s="19"/>
      <c r="AR120" s="19"/>
      <c r="AS120" s="19"/>
      <c r="AT120" s="14"/>
      <c r="AU120" s="13">
        <v>45165.0</v>
      </c>
      <c r="AV120" s="19"/>
      <c r="AW120" s="19"/>
      <c r="AX120" s="19"/>
      <c r="AY120" s="20"/>
      <c r="AZ120" s="19"/>
      <c r="BA120" s="19"/>
      <c r="BB120" s="19"/>
      <c r="BC120" s="19"/>
      <c r="BD120" s="20"/>
      <c r="BE120" s="21"/>
      <c r="BF120" s="22"/>
      <c r="BG120" s="4"/>
      <c r="BH120" s="19"/>
      <c r="BI120" s="23"/>
      <c r="BJ120" s="16"/>
      <c r="BK120" s="16"/>
      <c r="BL120" s="20"/>
      <c r="BM120" s="20"/>
    </row>
    <row r="121">
      <c r="A121" s="67"/>
      <c r="B121" s="68"/>
      <c r="C121" s="68"/>
      <c r="F121" s="26" t="s">
        <v>4</v>
      </c>
      <c r="G121" s="26" t="s">
        <v>5</v>
      </c>
      <c r="H121" s="26" t="s">
        <v>6</v>
      </c>
      <c r="K121" s="99"/>
      <c r="L121" s="99"/>
      <c r="M121" s="26" t="s">
        <v>4</v>
      </c>
      <c r="N121" s="26" t="s">
        <v>5</v>
      </c>
      <c r="O121" s="26" t="s">
        <v>6</v>
      </c>
      <c r="T121" s="26" t="s">
        <v>4</v>
      </c>
      <c r="U121" s="26" t="s">
        <v>5</v>
      </c>
      <c r="V121" s="26" t="s">
        <v>6</v>
      </c>
      <c r="AA121" s="26" t="s">
        <v>4</v>
      </c>
      <c r="AB121" s="26" t="s">
        <v>5</v>
      </c>
      <c r="AC121" s="26" t="s">
        <v>6</v>
      </c>
      <c r="AH121" s="26" t="s">
        <v>4</v>
      </c>
      <c r="AI121" s="26" t="s">
        <v>5</v>
      </c>
      <c r="AJ121" s="26" t="s">
        <v>6</v>
      </c>
      <c r="AO121" s="26" t="s">
        <v>4</v>
      </c>
      <c r="AP121" s="26" t="s">
        <v>5</v>
      </c>
      <c r="AQ121" s="26" t="s">
        <v>6</v>
      </c>
      <c r="AV121" s="26" t="s">
        <v>4</v>
      </c>
      <c r="AW121" s="26" t="s">
        <v>5</v>
      </c>
      <c r="AX121" s="26" t="s">
        <v>6</v>
      </c>
      <c r="AZ121" s="31" t="s">
        <v>4</v>
      </c>
      <c r="BA121" s="31" t="s">
        <v>13</v>
      </c>
      <c r="BB121" s="31" t="s">
        <v>6</v>
      </c>
      <c r="BC121" s="31" t="s">
        <v>14</v>
      </c>
      <c r="BE121" s="33" t="s">
        <v>4</v>
      </c>
      <c r="BF121" s="33" t="s">
        <v>13</v>
      </c>
      <c r="BG121" s="33" t="s">
        <v>6</v>
      </c>
      <c r="BH121" s="33" t="s">
        <v>15</v>
      </c>
    </row>
    <row r="122">
      <c r="A122" s="35" t="s">
        <v>18</v>
      </c>
      <c r="B122" s="36"/>
      <c r="C122" s="37"/>
      <c r="D122" s="42"/>
      <c r="E122" s="39"/>
      <c r="F122" s="128">
        <v>0.0</v>
      </c>
      <c r="G122" s="129">
        <v>0.0</v>
      </c>
      <c r="H122" s="129">
        <v>0.0</v>
      </c>
      <c r="I122" s="41"/>
      <c r="J122" s="37"/>
      <c r="K122" s="42"/>
      <c r="L122" s="39"/>
      <c r="M122" s="128">
        <v>0.0</v>
      </c>
      <c r="N122" s="129">
        <v>0.0</v>
      </c>
      <c r="O122" s="129">
        <v>0.0</v>
      </c>
      <c r="P122" s="42"/>
      <c r="Q122" s="37"/>
      <c r="R122" s="42"/>
      <c r="S122" s="39"/>
      <c r="T122" s="128">
        <v>0.0</v>
      </c>
      <c r="U122" s="129">
        <v>0.0</v>
      </c>
      <c r="V122" s="129">
        <v>0.0</v>
      </c>
      <c r="W122" s="43"/>
      <c r="X122" s="37"/>
      <c r="Y122" s="42"/>
      <c r="Z122" s="39"/>
      <c r="AA122" s="128">
        <v>0.0</v>
      </c>
      <c r="AB122" s="129">
        <v>0.0</v>
      </c>
      <c r="AC122" s="129">
        <v>0.0</v>
      </c>
      <c r="AD122" s="56"/>
      <c r="AE122" s="37"/>
      <c r="AF122" s="42"/>
      <c r="AG122" s="39"/>
      <c r="AH122" s="128">
        <v>0.0</v>
      </c>
      <c r="AI122" s="129">
        <v>0.0</v>
      </c>
      <c r="AJ122" s="129">
        <v>0.0</v>
      </c>
      <c r="AK122" s="66"/>
      <c r="AL122" s="37"/>
      <c r="AM122" s="42"/>
      <c r="AN122" s="39"/>
      <c r="AO122" s="128">
        <v>0.0</v>
      </c>
      <c r="AP122" s="129">
        <v>0.0</v>
      </c>
      <c r="AQ122" s="129">
        <v>0.0</v>
      </c>
      <c r="AR122" s="47"/>
      <c r="AS122" s="37"/>
      <c r="AT122" s="42"/>
      <c r="AU122" s="39"/>
      <c r="AV122" s="128">
        <v>0.0</v>
      </c>
      <c r="AW122" s="129">
        <v>0.0</v>
      </c>
      <c r="AX122" s="129">
        <v>0.0</v>
      </c>
      <c r="AY122" s="48"/>
      <c r="AZ122" s="49">
        <f t="shared" ref="AZ122:BB122" si="114">SUM(F122,M122,T122,AA122,AH122,AO122,AV122)</f>
        <v>0</v>
      </c>
      <c r="BA122" s="39">
        <f t="shared" si="114"/>
        <v>0</v>
      </c>
      <c r="BB122" s="39">
        <f t="shared" si="114"/>
        <v>0</v>
      </c>
      <c r="BC122" s="50">
        <f t="shared" ref="BC122:BC123" si="116">SUM(AZ122,BA122,BB122)</f>
        <v>0</v>
      </c>
      <c r="BD122" s="51"/>
      <c r="BE122" s="39">
        <f>AZ122*80</f>
        <v>0</v>
      </c>
      <c r="BF122" s="39">
        <f>BA122*88</f>
        <v>0</v>
      </c>
      <c r="BG122" s="39">
        <f>BB122*80</f>
        <v>0</v>
      </c>
      <c r="BH122" s="39">
        <f>SUM(BE122,BF122,BG122)</f>
        <v>0</v>
      </c>
      <c r="BI122" s="51"/>
      <c r="BJ122" s="51"/>
      <c r="BK122" s="51"/>
      <c r="BL122" s="51"/>
      <c r="BM122" s="51"/>
    </row>
    <row r="123">
      <c r="A123" s="35" t="s">
        <v>150</v>
      </c>
      <c r="B123" s="36"/>
      <c r="C123" s="206"/>
      <c r="D123" s="42"/>
      <c r="E123" s="58"/>
      <c r="F123" s="128">
        <v>0.0</v>
      </c>
      <c r="G123" s="129">
        <v>0.0</v>
      </c>
      <c r="H123" s="129">
        <v>0.0</v>
      </c>
      <c r="I123" s="207"/>
      <c r="J123" s="206"/>
      <c r="K123" s="42"/>
      <c r="L123" s="58"/>
      <c r="M123" s="40">
        <v>0.0</v>
      </c>
      <c r="N123" s="129">
        <v>0.0</v>
      </c>
      <c r="O123" s="129">
        <v>0.0</v>
      </c>
      <c r="P123" s="208"/>
      <c r="Q123" s="206"/>
      <c r="R123" s="42"/>
      <c r="S123" s="58"/>
      <c r="T123" s="40">
        <v>0.0</v>
      </c>
      <c r="U123" s="129">
        <v>0.0</v>
      </c>
      <c r="V123" s="129">
        <v>0.0</v>
      </c>
      <c r="W123" s="207"/>
      <c r="X123" s="206"/>
      <c r="Y123" s="42"/>
      <c r="Z123" s="58"/>
      <c r="AA123" s="40">
        <v>0.0</v>
      </c>
      <c r="AB123" s="129">
        <v>0.0</v>
      </c>
      <c r="AC123" s="129">
        <v>0.0</v>
      </c>
      <c r="AD123" s="92"/>
      <c r="AE123" s="45"/>
      <c r="AF123" s="53"/>
      <c r="AG123" s="44"/>
      <c r="AH123" s="40">
        <v>0.0</v>
      </c>
      <c r="AI123" s="40">
        <v>0.0</v>
      </c>
      <c r="AJ123" s="40">
        <v>0.0</v>
      </c>
      <c r="AK123" s="92"/>
      <c r="AL123" s="45"/>
      <c r="AM123" s="53"/>
      <c r="AN123" s="44"/>
      <c r="AO123" s="40">
        <v>0.0</v>
      </c>
      <c r="AP123" s="40">
        <v>0.0</v>
      </c>
      <c r="AQ123" s="40">
        <v>0.0</v>
      </c>
      <c r="AR123" s="92"/>
      <c r="AS123" s="45"/>
      <c r="AT123" s="53"/>
      <c r="AU123" s="44"/>
      <c r="AV123" s="40">
        <v>0.0</v>
      </c>
      <c r="AW123" s="40">
        <v>0.0</v>
      </c>
      <c r="AX123" s="40">
        <v>0.0</v>
      </c>
      <c r="AY123" s="51"/>
      <c r="AZ123" s="49">
        <f t="shared" ref="AZ123:BB123" si="115">SUM(F123,M123,T123,AA123,AH123,AO123,AV123)</f>
        <v>0</v>
      </c>
      <c r="BA123" s="39">
        <f t="shared" si="115"/>
        <v>0</v>
      </c>
      <c r="BB123" s="39">
        <f t="shared" si="115"/>
        <v>0</v>
      </c>
      <c r="BC123" s="50">
        <f t="shared" si="116"/>
        <v>0</v>
      </c>
      <c r="BD123" s="51"/>
      <c r="BE123" s="39">
        <f>67.31*AZ123</f>
        <v>0</v>
      </c>
      <c r="BF123" s="39">
        <f>BA123*74</f>
        <v>0</v>
      </c>
      <c r="BG123" s="39">
        <f>BB123*84</f>
        <v>0</v>
      </c>
      <c r="BH123" s="39">
        <f>SUM(BF123,BE123,BG123)</f>
        <v>0</v>
      </c>
      <c r="BI123" s="51"/>
      <c r="BJ123" s="51"/>
      <c r="BK123" s="51"/>
      <c r="BL123" s="51"/>
      <c r="BM123" s="51"/>
    </row>
    <row r="124">
      <c r="A124" s="209"/>
      <c r="B124" s="203"/>
      <c r="C124" s="210"/>
      <c r="D124" s="136"/>
      <c r="E124" s="136"/>
      <c r="F124" s="136"/>
      <c r="G124" s="203"/>
      <c r="H124" s="203"/>
      <c r="I124" s="203"/>
      <c r="J124" s="210"/>
      <c r="K124" s="98"/>
      <c r="L124" s="211"/>
      <c r="M124" s="51"/>
      <c r="N124" s="203"/>
      <c r="O124" s="203"/>
      <c r="P124" s="155"/>
      <c r="Q124" s="210"/>
      <c r="R124" s="136"/>
      <c r="S124" s="136"/>
      <c r="T124" s="51"/>
      <c r="U124" s="203"/>
      <c r="V124" s="203"/>
      <c r="W124" s="203"/>
      <c r="X124" s="210"/>
      <c r="Y124" s="136"/>
      <c r="Z124" s="136"/>
      <c r="AA124" s="51"/>
      <c r="AB124" s="203"/>
      <c r="AC124" s="203"/>
      <c r="AD124" s="32"/>
      <c r="AE124" s="71"/>
      <c r="AF124" s="136"/>
      <c r="AG124" s="72"/>
      <c r="AH124" s="51"/>
      <c r="AI124" s="51"/>
      <c r="AJ124" s="51"/>
      <c r="AK124" s="32"/>
      <c r="AL124" s="71"/>
      <c r="AM124" s="136"/>
      <c r="AN124" s="72"/>
      <c r="AO124" s="51"/>
      <c r="AP124" s="51"/>
      <c r="AQ124" s="51"/>
      <c r="AR124" s="32"/>
      <c r="AS124" s="71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98"/>
      <c r="L125" s="211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136"/>
      <c r="Z125" s="136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136"/>
      <c r="AN125" s="72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39">
        <f t="shared" ref="AZ125:BC125" si="117">SUM(AZ122,AZ123)</f>
        <v>0</v>
      </c>
      <c r="BA125" s="39">
        <f t="shared" si="117"/>
        <v>0</v>
      </c>
      <c r="BB125" s="39">
        <f t="shared" si="117"/>
        <v>0</v>
      </c>
      <c r="BC125" s="39">
        <f t="shared" si="117"/>
        <v>0</v>
      </c>
      <c r="BD125" s="51"/>
      <c r="BE125" s="40">
        <f t="shared" ref="BE125:BH125" si="118">SUM(BE122,BE123)</f>
        <v>0</v>
      </c>
      <c r="BF125" s="40">
        <f t="shared" si="118"/>
        <v>0</v>
      </c>
      <c r="BG125" s="40">
        <f t="shared" si="118"/>
        <v>0</v>
      </c>
      <c r="BH125" s="40">
        <f t="shared" si="118"/>
        <v>0</v>
      </c>
      <c r="BI125" s="51"/>
      <c r="BJ125" s="51"/>
      <c r="BK125" s="51"/>
      <c r="BL125" s="51"/>
      <c r="BM125" s="51"/>
    </row>
    <row r="126">
      <c r="A126" s="209"/>
      <c r="B126" s="136"/>
      <c r="C126" s="71"/>
      <c r="D126" s="136"/>
      <c r="E126" s="136"/>
      <c r="F126" s="204"/>
      <c r="G126" s="204"/>
      <c r="H126" s="204"/>
      <c r="I126" s="136"/>
      <c r="J126" s="71"/>
      <c r="K126" s="6" t="s">
        <v>416</v>
      </c>
      <c r="L126" s="4"/>
      <c r="M126" s="51"/>
      <c r="N126" s="51"/>
      <c r="O126" s="51"/>
      <c r="P126" s="51"/>
      <c r="Q126" s="71"/>
      <c r="R126" s="136"/>
      <c r="S126" s="136"/>
      <c r="T126" s="203"/>
      <c r="U126" s="203"/>
      <c r="V126" s="203"/>
      <c r="W126" s="136"/>
      <c r="X126" s="71"/>
      <c r="Y126" s="6" t="s">
        <v>416</v>
      </c>
      <c r="Z126" s="4"/>
      <c r="AA126" s="136"/>
      <c r="AB126" s="136"/>
      <c r="AC126" s="136"/>
      <c r="AD126" s="117"/>
      <c r="AE126" s="71"/>
      <c r="AF126" s="72"/>
      <c r="AG126" s="32"/>
      <c r="AH126" s="212"/>
      <c r="AI126" s="212"/>
      <c r="AJ126" s="212"/>
      <c r="AK126" s="32"/>
      <c r="AL126" s="71"/>
      <c r="AM126" s="6" t="s">
        <v>416</v>
      </c>
      <c r="AN126" s="4"/>
      <c r="AO126" s="136"/>
      <c r="AP126" s="136"/>
      <c r="AQ126" s="136"/>
      <c r="AR126" s="117"/>
      <c r="AS126" s="118"/>
      <c r="AT126" s="136"/>
      <c r="AU126" s="72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</row>
    <row r="127" ht="15.0" customHeight="1">
      <c r="A127" s="209"/>
      <c r="B127" s="136"/>
      <c r="C127" s="71"/>
      <c r="D127" s="136"/>
      <c r="E127" s="136"/>
      <c r="F127" s="26" t="s">
        <v>4</v>
      </c>
      <c r="G127" s="26" t="s">
        <v>5</v>
      </c>
      <c r="H127" s="26" t="s">
        <v>6</v>
      </c>
      <c r="I127" s="136"/>
      <c r="J127" s="71"/>
      <c r="K127" s="98"/>
      <c r="L127" s="211"/>
      <c r="M127" s="26" t="s">
        <v>4</v>
      </c>
      <c r="N127" s="26" t="s">
        <v>5</v>
      </c>
      <c r="O127" s="26" t="s">
        <v>6</v>
      </c>
      <c r="P127" s="51"/>
      <c r="Q127" s="71"/>
      <c r="R127" s="136"/>
      <c r="S127" s="136"/>
      <c r="T127" s="26" t="s">
        <v>4</v>
      </c>
      <c r="U127" s="26" t="s">
        <v>5</v>
      </c>
      <c r="V127" s="26" t="s">
        <v>6</v>
      </c>
      <c r="W127" s="136"/>
      <c r="X127" s="71"/>
      <c r="Y127" s="136"/>
      <c r="Z127" s="136"/>
      <c r="AA127" s="26" t="s">
        <v>4</v>
      </c>
      <c r="AB127" s="26" t="s">
        <v>5</v>
      </c>
      <c r="AC127" s="26" t="s">
        <v>6</v>
      </c>
      <c r="AD127" s="117"/>
      <c r="AE127" s="71"/>
      <c r="AF127" s="72"/>
      <c r="AG127" s="32"/>
      <c r="AH127" s="26" t="s">
        <v>4</v>
      </c>
      <c r="AI127" s="26" t="s">
        <v>5</v>
      </c>
      <c r="AJ127" s="26" t="s">
        <v>6</v>
      </c>
      <c r="AK127" s="32"/>
      <c r="AL127" s="71"/>
      <c r="AM127" s="136"/>
      <c r="AN127" s="72"/>
      <c r="AO127" s="26" t="s">
        <v>4</v>
      </c>
      <c r="AP127" s="26" t="s">
        <v>5</v>
      </c>
      <c r="AQ127" s="26" t="s">
        <v>6</v>
      </c>
      <c r="AR127" s="117"/>
      <c r="AS127" s="118"/>
      <c r="AT127" s="136"/>
      <c r="AU127" s="72"/>
      <c r="AV127" s="26" t="s">
        <v>4</v>
      </c>
      <c r="AW127" s="26" t="s">
        <v>5</v>
      </c>
      <c r="AX127" s="26" t="s">
        <v>6</v>
      </c>
      <c r="AY127" s="51"/>
      <c r="AZ127" s="31" t="s">
        <v>4</v>
      </c>
      <c r="BA127" s="31" t="s">
        <v>13</v>
      </c>
      <c r="BB127" s="31" t="s">
        <v>6</v>
      </c>
      <c r="BC127" s="31" t="s">
        <v>14</v>
      </c>
      <c r="BD127" s="51"/>
      <c r="BE127" s="33" t="s">
        <v>4</v>
      </c>
      <c r="BF127" s="33" t="s">
        <v>13</v>
      </c>
      <c r="BG127" s="33" t="s">
        <v>6</v>
      </c>
      <c r="BH127" s="33" t="s">
        <v>15</v>
      </c>
      <c r="BI127" s="51"/>
      <c r="BJ127" s="51"/>
      <c r="BK127" s="51"/>
      <c r="BL127" s="51"/>
      <c r="BM127" s="51"/>
    </row>
    <row r="128">
      <c r="A128" s="35"/>
      <c r="B128" s="42"/>
      <c r="C128" s="37"/>
      <c r="D128" s="38"/>
      <c r="E128" s="39"/>
      <c r="F128" s="40">
        <v>0.0</v>
      </c>
      <c r="G128" s="40">
        <v>0.0</v>
      </c>
      <c r="H128" s="40">
        <v>0.0</v>
      </c>
      <c r="I128" s="42"/>
      <c r="J128" s="37"/>
      <c r="K128" s="38"/>
      <c r="L128" s="39"/>
      <c r="M128" s="40">
        <v>0.0</v>
      </c>
      <c r="N128" s="40">
        <v>0.0</v>
      </c>
      <c r="O128" s="40">
        <v>0.0</v>
      </c>
      <c r="P128" s="42"/>
      <c r="Q128" s="37"/>
      <c r="R128" s="38"/>
      <c r="S128" s="39"/>
      <c r="T128" s="40">
        <v>0.0</v>
      </c>
      <c r="U128" s="40">
        <v>0.0</v>
      </c>
      <c r="V128" s="40">
        <v>0.0</v>
      </c>
      <c r="W128" s="42"/>
      <c r="X128" s="37"/>
      <c r="Y128" s="38"/>
      <c r="Z128" s="39"/>
      <c r="AA128" s="40">
        <v>0.0</v>
      </c>
      <c r="AB128" s="40">
        <v>0.0</v>
      </c>
      <c r="AC128" s="40">
        <v>0.0</v>
      </c>
      <c r="AD128" s="92"/>
      <c r="AE128" s="45"/>
      <c r="AF128" s="53"/>
      <c r="AG128" s="44"/>
      <c r="AH128" s="40">
        <v>0.0</v>
      </c>
      <c r="AI128" s="40">
        <v>0.0</v>
      </c>
      <c r="AJ128" s="40">
        <v>0.0</v>
      </c>
      <c r="AK128" s="92"/>
      <c r="AL128" s="45"/>
      <c r="AM128" s="53"/>
      <c r="AN128" s="44"/>
      <c r="AO128" s="40">
        <v>0.0</v>
      </c>
      <c r="AP128" s="40">
        <v>0.0</v>
      </c>
      <c r="AQ128" s="40">
        <v>0.0</v>
      </c>
      <c r="AR128" s="92"/>
      <c r="AS128" s="45"/>
      <c r="AT128" s="53"/>
      <c r="AU128" s="44"/>
      <c r="AV128" s="40">
        <v>0.0</v>
      </c>
      <c r="AW128" s="40">
        <v>0.0</v>
      </c>
      <c r="AX128" s="40">
        <v>0.0</v>
      </c>
      <c r="AY128" s="51"/>
      <c r="AZ128" s="213">
        <f t="shared" ref="AZ128:BB128" si="119">SUM(F128,M128,T128,AA128,AH128,AO128,AV128)</f>
        <v>0</v>
      </c>
      <c r="BA128" s="214">
        <f t="shared" si="119"/>
        <v>0</v>
      </c>
      <c r="BB128" s="214">
        <f t="shared" si="119"/>
        <v>0</v>
      </c>
      <c r="BC128" s="215">
        <f>SUM(AZ128,BA128,BB128)</f>
        <v>0</v>
      </c>
      <c r="BD128" s="51"/>
      <c r="BE128" s="216">
        <f>AZ128*67.31</f>
        <v>0</v>
      </c>
      <c r="BF128" s="216"/>
      <c r="BG128" s="216"/>
      <c r="BH128" s="216">
        <f>SUM(BE128,BF128,BG128)</f>
        <v>0</v>
      </c>
      <c r="BI128" s="51"/>
      <c r="BJ128" s="51"/>
      <c r="BK128" s="51"/>
      <c r="BL128" s="51"/>
      <c r="BM128" s="51"/>
    </row>
    <row r="129">
      <c r="A129" s="217"/>
      <c r="B129" s="136"/>
      <c r="C129" s="71"/>
      <c r="D129" s="136"/>
      <c r="E129" s="136"/>
      <c r="F129" s="204"/>
      <c r="G129" s="204"/>
      <c r="H129" s="204"/>
      <c r="I129" s="136"/>
      <c r="J129" s="71"/>
      <c r="K129" s="136"/>
      <c r="L129" s="136"/>
      <c r="M129" s="218"/>
      <c r="N129" s="218"/>
      <c r="O129" s="218"/>
      <c r="P129" s="51"/>
      <c r="Q129" s="71"/>
      <c r="R129" s="136"/>
      <c r="S129" s="136"/>
      <c r="T129" s="203"/>
      <c r="U129" s="203"/>
      <c r="V129" s="203"/>
      <c r="W129" s="136"/>
      <c r="X129" s="71"/>
      <c r="Y129" s="136"/>
      <c r="Z129" s="136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136"/>
      <c r="AN129" s="72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116"/>
      <c r="B130" s="136"/>
      <c r="C130" s="71"/>
      <c r="D130" s="136"/>
      <c r="E130" s="136"/>
      <c r="F130" s="204"/>
      <c r="G130" s="204"/>
      <c r="H130" s="204"/>
      <c r="I130" s="136"/>
      <c r="J130" s="71"/>
      <c r="K130" s="319" t="s">
        <v>417</v>
      </c>
      <c r="L130" s="320"/>
      <c r="M130" s="51"/>
      <c r="N130" s="51"/>
      <c r="O130" s="51"/>
      <c r="P130" s="51"/>
      <c r="Q130" s="71"/>
      <c r="R130" s="136"/>
      <c r="S130" s="136"/>
      <c r="T130" s="203"/>
      <c r="U130" s="203"/>
      <c r="V130" s="203"/>
      <c r="W130" s="136"/>
      <c r="X130" s="71"/>
      <c r="Y130" s="319" t="s">
        <v>51</v>
      </c>
      <c r="Z130" s="320"/>
      <c r="AA130" s="136"/>
      <c r="AB130" s="136"/>
      <c r="AC130" s="136"/>
      <c r="AD130" s="117"/>
      <c r="AE130" s="71"/>
      <c r="AF130" s="72"/>
      <c r="AG130" s="32"/>
      <c r="AH130" s="212"/>
      <c r="AI130" s="212"/>
      <c r="AJ130" s="212"/>
      <c r="AK130" s="32"/>
      <c r="AL130" s="71"/>
      <c r="AM130" s="319" t="s">
        <v>51</v>
      </c>
      <c r="AN130" s="320"/>
      <c r="AO130" s="136"/>
      <c r="AP130" s="136"/>
      <c r="AQ130" s="136"/>
      <c r="AR130" s="117"/>
      <c r="AS130" s="118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219"/>
      <c r="B131" s="136"/>
      <c r="C131" s="71"/>
      <c r="D131" s="136"/>
      <c r="E131" s="136"/>
      <c r="F131" s="26" t="s">
        <v>4</v>
      </c>
      <c r="G131" s="26" t="s">
        <v>5</v>
      </c>
      <c r="H131" s="26" t="s">
        <v>6</v>
      </c>
      <c r="I131" s="136"/>
      <c r="J131" s="71"/>
      <c r="K131" s="98"/>
      <c r="L131" s="211"/>
      <c r="M131" s="26" t="s">
        <v>4</v>
      </c>
      <c r="N131" s="26" t="s">
        <v>5</v>
      </c>
      <c r="O131" s="26" t="s">
        <v>6</v>
      </c>
      <c r="P131" s="51"/>
      <c r="Q131" s="71"/>
      <c r="R131" s="136"/>
      <c r="S131" s="136"/>
      <c r="T131" s="26" t="s">
        <v>4</v>
      </c>
      <c r="U131" s="26" t="s">
        <v>5</v>
      </c>
      <c r="V131" s="26" t="s">
        <v>6</v>
      </c>
      <c r="W131" s="136"/>
      <c r="X131" s="71"/>
      <c r="Y131" s="136"/>
      <c r="Z131" s="136"/>
      <c r="AA131" s="26" t="s">
        <v>4</v>
      </c>
      <c r="AB131" s="26" t="s">
        <v>5</v>
      </c>
      <c r="AC131" s="26" t="s">
        <v>6</v>
      </c>
      <c r="AD131" s="117"/>
      <c r="AE131" s="71"/>
      <c r="AF131" s="72"/>
      <c r="AG131" s="32"/>
      <c r="AH131" s="26" t="s">
        <v>4</v>
      </c>
      <c r="AI131" s="26" t="s">
        <v>5</v>
      </c>
      <c r="AJ131" s="26" t="s">
        <v>6</v>
      </c>
      <c r="AK131" s="32"/>
      <c r="AL131" s="71"/>
      <c r="AM131" s="136"/>
      <c r="AN131" s="72"/>
      <c r="AO131" s="26" t="s">
        <v>4</v>
      </c>
      <c r="AP131" s="26" t="s">
        <v>5</v>
      </c>
      <c r="AQ131" s="26" t="s">
        <v>6</v>
      </c>
      <c r="AR131" s="117"/>
      <c r="AS131" s="118"/>
      <c r="AT131" s="136"/>
      <c r="AU131" s="72"/>
      <c r="AV131" s="26" t="s">
        <v>4</v>
      </c>
      <c r="AW131" s="26" t="s">
        <v>5</v>
      </c>
      <c r="AX131" s="26" t="s">
        <v>6</v>
      </c>
      <c r="AY131" s="51"/>
      <c r="AZ131" s="31" t="s">
        <v>4</v>
      </c>
      <c r="BA131" s="31" t="s">
        <v>13</v>
      </c>
      <c r="BB131" s="31" t="s">
        <v>6</v>
      </c>
      <c r="BC131" s="31" t="s">
        <v>14</v>
      </c>
      <c r="BD131" s="51"/>
      <c r="BE131" s="33" t="s">
        <v>4</v>
      </c>
      <c r="BF131" s="33" t="s">
        <v>13</v>
      </c>
      <c r="BG131" s="33" t="s">
        <v>6</v>
      </c>
      <c r="BH131" s="33" t="s">
        <v>15</v>
      </c>
      <c r="BI131" s="51"/>
      <c r="BJ131" s="51"/>
      <c r="BK131" s="51"/>
      <c r="BL131" s="51"/>
      <c r="BM131" s="51"/>
    </row>
    <row r="132">
      <c r="A132" s="220" t="s">
        <v>335</v>
      </c>
      <c r="B132" s="92"/>
      <c r="C132" s="45"/>
      <c r="D132" s="53"/>
      <c r="E132" s="44"/>
      <c r="F132" s="40">
        <v>0.0</v>
      </c>
      <c r="G132" s="40">
        <v>0.0</v>
      </c>
      <c r="H132" s="40">
        <v>0.0</v>
      </c>
      <c r="I132" s="92"/>
      <c r="J132" s="45"/>
      <c r="K132" s="53"/>
      <c r="L132" s="44"/>
      <c r="M132" s="40">
        <v>0.0</v>
      </c>
      <c r="N132" s="40">
        <v>0.0</v>
      </c>
      <c r="O132" s="40">
        <v>0.0</v>
      </c>
      <c r="P132" s="92"/>
      <c r="Q132" s="45"/>
      <c r="R132" s="53"/>
      <c r="S132" s="44"/>
      <c r="T132" s="40">
        <v>0.0</v>
      </c>
      <c r="U132" s="40">
        <v>0.0</v>
      </c>
      <c r="V132" s="40">
        <v>0.0</v>
      </c>
      <c r="W132" s="92"/>
      <c r="X132" s="45"/>
      <c r="Y132" s="53"/>
      <c r="Z132" s="44"/>
      <c r="AA132" s="40">
        <v>0.0</v>
      </c>
      <c r="AB132" s="40">
        <v>0.0</v>
      </c>
      <c r="AC132" s="40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20">SUM(F132,M132,T132,AA132,AH132,AO132,AV132)</f>
        <v>0</v>
      </c>
      <c r="BA132" s="39">
        <f t="shared" si="120"/>
        <v>0</v>
      </c>
      <c r="BB132" s="39">
        <f t="shared" si="120"/>
        <v>0</v>
      </c>
      <c r="BC132" s="50">
        <f>SUM(AZ132,BA132,BB132)</f>
        <v>0</v>
      </c>
      <c r="BD132" s="51"/>
      <c r="BE132" s="221">
        <f>AZ132*67.31</f>
        <v>0</v>
      </c>
      <c r="BF132" s="221"/>
      <c r="BG132" s="221"/>
      <c r="BH132" s="221">
        <f>SUM(BE132,BF132,BG132)</f>
        <v>0</v>
      </c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136"/>
      <c r="L133" s="136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136"/>
      <c r="Z133" s="136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136"/>
      <c r="AN133" s="72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04"/>
      <c r="G134" s="204"/>
      <c r="H134" s="204"/>
      <c r="I134" s="136"/>
      <c r="J134" s="71"/>
      <c r="K134" s="6" t="s">
        <v>165</v>
      </c>
      <c r="L134" s="4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6" t="s">
        <v>31</v>
      </c>
      <c r="Z134" s="4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6" t="s">
        <v>31</v>
      </c>
      <c r="AN134" s="4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116"/>
      <c r="B135" s="136"/>
      <c r="C135" s="71"/>
      <c r="D135" s="136"/>
      <c r="E135" s="136"/>
      <c r="F135" s="26" t="s">
        <v>4</v>
      </c>
      <c r="G135" s="26" t="s">
        <v>5</v>
      </c>
      <c r="H135" s="26" t="s">
        <v>6</v>
      </c>
      <c r="I135" s="136"/>
      <c r="J135" s="71"/>
      <c r="K135" s="98"/>
      <c r="L135" s="211"/>
      <c r="M135" s="26" t="s">
        <v>4</v>
      </c>
      <c r="N135" s="26" t="s">
        <v>5</v>
      </c>
      <c r="O135" s="26" t="s">
        <v>6</v>
      </c>
      <c r="P135" s="51"/>
      <c r="Q135" s="71"/>
      <c r="R135" s="136"/>
      <c r="S135" s="136"/>
      <c r="T135" s="26" t="s">
        <v>4</v>
      </c>
      <c r="U135" s="26" t="s">
        <v>5</v>
      </c>
      <c r="V135" s="26" t="s">
        <v>6</v>
      </c>
      <c r="W135" s="136"/>
      <c r="X135" s="71"/>
      <c r="Y135" s="136"/>
      <c r="Z135" s="136"/>
      <c r="AA135" s="26" t="s">
        <v>4</v>
      </c>
      <c r="AB135" s="26" t="s">
        <v>5</v>
      </c>
      <c r="AC135" s="26" t="s">
        <v>6</v>
      </c>
      <c r="AD135" s="117"/>
      <c r="AE135" s="71"/>
      <c r="AF135" s="72"/>
      <c r="AG135" s="32"/>
      <c r="AH135" s="26" t="s">
        <v>4</v>
      </c>
      <c r="AI135" s="26" t="s">
        <v>5</v>
      </c>
      <c r="AJ135" s="26" t="s">
        <v>6</v>
      </c>
      <c r="AK135" s="32"/>
      <c r="AL135" s="71"/>
      <c r="AM135" s="136"/>
      <c r="AN135" s="72"/>
      <c r="AO135" s="26" t="s">
        <v>4</v>
      </c>
      <c r="AP135" s="26" t="s">
        <v>5</v>
      </c>
      <c r="AQ135" s="26" t="s">
        <v>6</v>
      </c>
      <c r="AR135" s="117"/>
      <c r="AS135" s="118"/>
      <c r="AT135" s="136"/>
      <c r="AU135" s="72"/>
      <c r="AV135" s="26" t="s">
        <v>4</v>
      </c>
      <c r="AW135" s="26" t="s">
        <v>5</v>
      </c>
      <c r="AX135" s="26" t="s">
        <v>6</v>
      </c>
      <c r="AY135" s="51"/>
      <c r="AZ135" s="31" t="s">
        <v>4</v>
      </c>
      <c r="BA135" s="31" t="s">
        <v>13</v>
      </c>
      <c r="BB135" s="31" t="s">
        <v>6</v>
      </c>
      <c r="BC135" s="31" t="s">
        <v>14</v>
      </c>
      <c r="BD135" s="51"/>
      <c r="BE135" s="33" t="s">
        <v>4</v>
      </c>
      <c r="BF135" s="33" t="s">
        <v>13</v>
      </c>
      <c r="BG135" s="33" t="s">
        <v>6</v>
      </c>
      <c r="BH135" s="33" t="s">
        <v>15</v>
      </c>
      <c r="BI135" s="51"/>
      <c r="BJ135" s="51"/>
      <c r="BK135" s="51"/>
      <c r="BL135" s="51"/>
      <c r="BM135" s="51"/>
    </row>
    <row r="136">
      <c r="A136" s="35" t="s">
        <v>103</v>
      </c>
      <c r="B136" s="92"/>
      <c r="C136" s="45"/>
      <c r="D136" s="53"/>
      <c r="E136" s="44"/>
      <c r="F136" s="40">
        <v>0.0</v>
      </c>
      <c r="G136" s="40">
        <v>0.0</v>
      </c>
      <c r="H136" s="40">
        <v>0.0</v>
      </c>
      <c r="I136" s="92"/>
      <c r="J136" s="45"/>
      <c r="K136" s="53"/>
      <c r="L136" s="44"/>
      <c r="M136" s="40">
        <v>0.0</v>
      </c>
      <c r="N136" s="40">
        <v>0.0</v>
      </c>
      <c r="O136" s="40">
        <v>0.0</v>
      </c>
      <c r="P136" s="92"/>
      <c r="Q136" s="45"/>
      <c r="R136" s="53"/>
      <c r="S136" s="44"/>
      <c r="T136" s="40">
        <v>0.0</v>
      </c>
      <c r="U136" s="40">
        <v>0.0</v>
      </c>
      <c r="V136" s="40">
        <v>0.0</v>
      </c>
      <c r="W136" s="92"/>
      <c r="X136" s="45"/>
      <c r="Y136" s="53"/>
      <c r="Z136" s="44"/>
      <c r="AA136" s="40">
        <v>0.0</v>
      </c>
      <c r="AB136" s="40">
        <v>0.0</v>
      </c>
      <c r="AC136" s="40">
        <v>0.0</v>
      </c>
      <c r="AD136" s="92"/>
      <c r="AE136" s="45"/>
      <c r="AF136" s="53"/>
      <c r="AG136" s="44"/>
      <c r="AH136" s="40">
        <v>0.0</v>
      </c>
      <c r="AI136" s="40">
        <v>0.0</v>
      </c>
      <c r="AJ136" s="40">
        <v>0.0</v>
      </c>
      <c r="AK136" s="92"/>
      <c r="AL136" s="45"/>
      <c r="AM136" s="53"/>
      <c r="AN136" s="44"/>
      <c r="AO136" s="40">
        <v>0.0</v>
      </c>
      <c r="AP136" s="40">
        <v>0.0</v>
      </c>
      <c r="AQ136" s="40">
        <v>0.0</v>
      </c>
      <c r="AR136" s="92"/>
      <c r="AS136" s="45"/>
      <c r="AT136" s="53"/>
      <c r="AU136" s="44"/>
      <c r="AV136" s="40">
        <v>0.0</v>
      </c>
      <c r="AW136" s="40">
        <v>0.0</v>
      </c>
      <c r="AX136" s="40">
        <v>0.0</v>
      </c>
      <c r="AY136" s="51"/>
      <c r="AZ136" s="49">
        <f t="shared" ref="AZ136:BB136" si="121">SUM(F136,M136,T136,AA136,AH136,AO136,AV136)</f>
        <v>0</v>
      </c>
      <c r="BA136" s="39">
        <f t="shared" si="121"/>
        <v>0</v>
      </c>
      <c r="BB136" s="39">
        <f t="shared" si="121"/>
        <v>0</v>
      </c>
      <c r="BC136" s="50">
        <f>SUM(AZ136,BA136,BB136)</f>
        <v>0</v>
      </c>
      <c r="BD136" s="51"/>
      <c r="BE136" s="221">
        <f>AZ136*67.31</f>
        <v>0</v>
      </c>
      <c r="BF136" s="221"/>
      <c r="BG136" s="221"/>
      <c r="BH136" s="221">
        <f>SUM(BE136,BF136,BG136)</f>
        <v>0</v>
      </c>
      <c r="BI136" s="51"/>
      <c r="BJ136" s="51"/>
      <c r="BK136" s="51"/>
      <c r="BL136" s="51"/>
      <c r="BM136" s="51"/>
    </row>
    <row r="137">
      <c r="A137" s="67"/>
      <c r="B137" s="68"/>
      <c r="C137" s="68"/>
      <c r="F137" s="204"/>
      <c r="G137" s="204"/>
      <c r="H137" s="204"/>
      <c r="I137" s="204"/>
      <c r="J137" s="118"/>
      <c r="K137" s="136"/>
      <c r="L137" s="136"/>
    </row>
    <row r="138">
      <c r="A138" s="67"/>
      <c r="B138" s="68"/>
      <c r="C138" s="68"/>
      <c r="F138" s="204"/>
      <c r="G138" s="204"/>
      <c r="H138" s="204"/>
      <c r="I138" s="204"/>
      <c r="J138" s="118"/>
      <c r="K138" s="6" t="s">
        <v>165</v>
      </c>
      <c r="L138" s="4"/>
      <c r="Y138" s="6" t="s">
        <v>145</v>
      </c>
      <c r="Z138" s="4"/>
      <c r="AM138" s="6" t="s">
        <v>145</v>
      </c>
      <c r="AN138" s="4"/>
    </row>
    <row r="139">
      <c r="A139" s="67"/>
      <c r="B139" s="136"/>
      <c r="C139" s="71"/>
      <c r="D139" s="136"/>
      <c r="E139" s="136"/>
      <c r="F139" s="26" t="s">
        <v>4</v>
      </c>
      <c r="G139" s="26" t="s">
        <v>5</v>
      </c>
      <c r="H139" s="26" t="s">
        <v>6</v>
      </c>
      <c r="I139" s="136"/>
      <c r="J139" s="71"/>
      <c r="K139" s="98"/>
      <c r="L139" s="211"/>
      <c r="M139" s="26" t="s">
        <v>4</v>
      </c>
      <c r="N139" s="26" t="s">
        <v>5</v>
      </c>
      <c r="O139" s="26" t="s">
        <v>6</v>
      </c>
      <c r="P139" s="51"/>
      <c r="Q139" s="71"/>
      <c r="R139" s="136"/>
      <c r="S139" s="136"/>
      <c r="T139" s="26" t="s">
        <v>4</v>
      </c>
      <c r="U139" s="26" t="s">
        <v>5</v>
      </c>
      <c r="V139" s="26" t="s">
        <v>6</v>
      </c>
      <c r="W139" s="136"/>
      <c r="X139" s="71"/>
      <c r="Y139" s="136"/>
      <c r="Z139" s="136"/>
      <c r="AA139" s="26" t="s">
        <v>4</v>
      </c>
      <c r="AB139" s="26" t="s">
        <v>5</v>
      </c>
      <c r="AC139" s="26" t="s">
        <v>6</v>
      </c>
      <c r="AD139" s="117"/>
      <c r="AE139" s="71"/>
      <c r="AF139" s="72"/>
      <c r="AG139" s="32"/>
      <c r="AH139" s="26" t="s">
        <v>4</v>
      </c>
      <c r="AI139" s="26" t="s">
        <v>5</v>
      </c>
      <c r="AJ139" s="26" t="s">
        <v>6</v>
      </c>
      <c r="AK139" s="32"/>
      <c r="AL139" s="71"/>
      <c r="AM139" s="136"/>
      <c r="AN139" s="72"/>
      <c r="AO139" s="26" t="s">
        <v>4</v>
      </c>
      <c r="AP139" s="26" t="s">
        <v>5</v>
      </c>
      <c r="AQ139" s="26" t="s">
        <v>6</v>
      </c>
      <c r="AR139" s="117"/>
      <c r="AS139" s="118"/>
      <c r="AT139" s="136"/>
      <c r="AU139" s="72"/>
      <c r="AV139" s="26" t="s">
        <v>4</v>
      </c>
      <c r="AW139" s="26" t="s">
        <v>5</v>
      </c>
      <c r="AX139" s="26" t="s">
        <v>6</v>
      </c>
      <c r="AZ139" s="31" t="s">
        <v>4</v>
      </c>
      <c r="BA139" s="31" t="s">
        <v>13</v>
      </c>
      <c r="BB139" s="31" t="s">
        <v>6</v>
      </c>
      <c r="BC139" s="31" t="s">
        <v>14</v>
      </c>
      <c r="BE139" s="33" t="s">
        <v>4</v>
      </c>
      <c r="BF139" s="33" t="s">
        <v>13</v>
      </c>
      <c r="BG139" s="33" t="s">
        <v>6</v>
      </c>
      <c r="BH139" s="33" t="s">
        <v>15</v>
      </c>
    </row>
    <row r="140">
      <c r="A140" s="222" t="s">
        <v>418</v>
      </c>
      <c r="B140" s="92"/>
      <c r="C140" s="45"/>
      <c r="D140" s="53"/>
      <c r="E140" s="44"/>
      <c r="F140" s="40">
        <v>0.0</v>
      </c>
      <c r="G140" s="40">
        <v>0.0</v>
      </c>
      <c r="H140" s="40">
        <v>0.0</v>
      </c>
      <c r="I140" s="92"/>
      <c r="J140" s="45"/>
      <c r="K140" s="53"/>
      <c r="L140" s="44"/>
      <c r="M140" s="40">
        <v>0.0</v>
      </c>
      <c r="N140" s="40">
        <v>0.0</v>
      </c>
      <c r="O140" s="40">
        <v>0.0</v>
      </c>
      <c r="P140" s="92"/>
      <c r="Q140" s="45"/>
      <c r="R140" s="53"/>
      <c r="S140" s="44"/>
      <c r="T140" s="40">
        <v>0.0</v>
      </c>
      <c r="U140" s="40">
        <v>0.0</v>
      </c>
      <c r="V140" s="40">
        <v>0.0</v>
      </c>
      <c r="W140" s="92"/>
      <c r="X140" s="45"/>
      <c r="Y140" s="53"/>
      <c r="Z140" s="44"/>
      <c r="AA140" s="40">
        <v>0.0</v>
      </c>
      <c r="AB140" s="40">
        <v>0.0</v>
      </c>
      <c r="AC140" s="40">
        <v>0.0</v>
      </c>
      <c r="AD140" s="92"/>
      <c r="AE140" s="45"/>
      <c r="AF140" s="53"/>
      <c r="AG140" s="44"/>
      <c r="AH140" s="40">
        <v>0.0</v>
      </c>
      <c r="AI140" s="40">
        <v>0.0</v>
      </c>
      <c r="AJ140" s="40">
        <v>0.0</v>
      </c>
      <c r="AK140" s="92"/>
      <c r="AL140" s="45"/>
      <c r="AM140" s="53"/>
      <c r="AN140" s="44"/>
      <c r="AO140" s="40">
        <v>0.0</v>
      </c>
      <c r="AP140" s="40">
        <v>0.0</v>
      </c>
      <c r="AQ140" s="40">
        <v>0.0</v>
      </c>
      <c r="AR140" s="92"/>
      <c r="AS140" s="45"/>
      <c r="AT140" s="53"/>
      <c r="AU140" s="44"/>
      <c r="AV140" s="40">
        <v>0.0</v>
      </c>
      <c r="AW140" s="40">
        <v>0.0</v>
      </c>
      <c r="AX140" s="40">
        <v>0.0</v>
      </c>
      <c r="AY140" s="51"/>
      <c r="AZ140" s="49">
        <f t="shared" ref="AZ140:BB140" si="122">SUM(F140,M140,T140,AA140,AH140,AO140,AV140)</f>
        <v>0</v>
      </c>
      <c r="BA140" s="39">
        <f t="shared" si="122"/>
        <v>0</v>
      </c>
      <c r="BB140" s="39">
        <f t="shared" si="122"/>
        <v>0</v>
      </c>
      <c r="BC140" s="50">
        <f>SUM(AZ140,BA140,BB140)</f>
        <v>0</v>
      </c>
      <c r="BD140" s="51"/>
      <c r="BE140" s="39"/>
      <c r="BF140" s="39"/>
      <c r="BG140" s="39"/>
      <c r="BH140" s="39"/>
      <c r="BI140" s="51"/>
      <c r="BJ140" s="51"/>
      <c r="BK140" s="51"/>
      <c r="BL140" s="51"/>
      <c r="BM140" s="51"/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  <c r="BG141" s="68" t="s">
        <v>15</v>
      </c>
      <c r="BH141" s="223">
        <f>SUM(BH122,BH128,BH132,BH136)</f>
        <v>0</v>
      </c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>
      <c r="A143" s="67"/>
      <c r="B143" s="68"/>
      <c r="C143" s="68"/>
      <c r="F143" s="204"/>
      <c r="G143" s="204"/>
      <c r="H143" s="204"/>
      <c r="I143" s="204"/>
      <c r="J143" s="118"/>
      <c r="K143" s="136"/>
      <c r="L143" s="136"/>
    </row>
    <row r="144" ht="17.25" customHeight="1">
      <c r="A144" s="67"/>
      <c r="B144" s="68" t="s">
        <v>25</v>
      </c>
      <c r="D144" s="68" t="s">
        <v>166</v>
      </c>
      <c r="E144" s="68" t="s">
        <v>167</v>
      </c>
    </row>
    <row r="145">
      <c r="A145" s="224" t="s">
        <v>1</v>
      </c>
      <c r="B145" s="68"/>
    </row>
    <row r="146">
      <c r="A146" s="225" t="s">
        <v>45</v>
      </c>
      <c r="B146" s="68" t="s">
        <v>171</v>
      </c>
      <c r="C146" s="152"/>
      <c r="D146" s="152"/>
    </row>
    <row r="147">
      <c r="A147" s="225" t="s">
        <v>32</v>
      </c>
      <c r="B147" s="68" t="s">
        <v>175</v>
      </c>
      <c r="C147" s="67"/>
      <c r="D147" s="153"/>
      <c r="E147" s="136"/>
      <c r="F147" s="117"/>
      <c r="G147" s="117"/>
      <c r="H147" s="117"/>
      <c r="I147" s="117"/>
    </row>
    <row r="148">
      <c r="A148" s="67" t="s">
        <v>30</v>
      </c>
      <c r="B148" s="68" t="s">
        <v>171</v>
      </c>
      <c r="C148" s="152"/>
    </row>
    <row r="149">
      <c r="A149" s="67" t="s">
        <v>18</v>
      </c>
      <c r="B149" s="68" t="s">
        <v>169</v>
      </c>
      <c r="C149" s="67"/>
      <c r="D149" s="68" t="s">
        <v>717</v>
      </c>
    </row>
    <row r="150">
      <c r="A150" s="224" t="s">
        <v>51</v>
      </c>
    </row>
    <row r="151">
      <c r="A151" s="67" t="s">
        <v>335</v>
      </c>
      <c r="B151" s="68" t="s">
        <v>174</v>
      </c>
    </row>
    <row r="152">
      <c r="A152" s="225" t="s">
        <v>69</v>
      </c>
      <c r="B152" s="68" t="s">
        <v>175</v>
      </c>
      <c r="C152" s="152"/>
    </row>
    <row r="153">
      <c r="A153" s="225" t="s">
        <v>73</v>
      </c>
      <c r="B153" s="68" t="s">
        <v>172</v>
      </c>
      <c r="C153" s="152"/>
      <c r="D153" s="152"/>
      <c r="E153" s="152"/>
      <c r="AN153" s="226"/>
      <c r="AO153" s="226"/>
      <c r="AP153" s="226"/>
      <c r="AQ153" s="226"/>
      <c r="AR153" s="226"/>
    </row>
    <row r="154">
      <c r="A154" s="227" t="s">
        <v>173</v>
      </c>
      <c r="AN154" s="226"/>
      <c r="AO154" s="226"/>
      <c r="AP154" s="226"/>
      <c r="AQ154" s="226"/>
      <c r="AR154" s="226"/>
    </row>
    <row r="155">
      <c r="A155" s="67" t="s">
        <v>88</v>
      </c>
      <c r="B155" s="68" t="s">
        <v>168</v>
      </c>
      <c r="C155" s="67"/>
      <c r="AN155" s="228"/>
      <c r="AO155" s="228"/>
      <c r="AP155" s="228"/>
      <c r="AQ155" s="228"/>
      <c r="AR155" s="228"/>
    </row>
    <row r="156">
      <c r="A156" s="225" t="s">
        <v>97</v>
      </c>
      <c r="B156" s="68" t="s">
        <v>174</v>
      </c>
    </row>
    <row r="157">
      <c r="A157" s="225" t="s">
        <v>103</v>
      </c>
      <c r="B157" s="68" t="s">
        <v>171</v>
      </c>
      <c r="C157" s="152"/>
      <c r="D157" s="152"/>
      <c r="E157" s="152"/>
      <c r="F157" s="153"/>
      <c r="G157" s="153"/>
      <c r="H157" s="153"/>
      <c r="I157" s="153"/>
    </row>
    <row r="158">
      <c r="A158" s="229" t="s">
        <v>35</v>
      </c>
      <c r="C158" s="152"/>
      <c r="D158" s="152"/>
      <c r="E158" s="152"/>
      <c r="F158" s="153"/>
      <c r="G158" s="153"/>
      <c r="H158" s="153"/>
      <c r="I158" s="153"/>
    </row>
    <row r="159">
      <c r="A159" s="225" t="s">
        <v>139</v>
      </c>
      <c r="B159" s="68" t="s">
        <v>172</v>
      </c>
      <c r="C159" s="152"/>
      <c r="D159" s="152"/>
      <c r="E159" s="152"/>
      <c r="F159" s="153"/>
      <c r="G159" s="153"/>
      <c r="H159" s="153"/>
      <c r="I159" s="153"/>
    </row>
    <row r="160">
      <c r="A160" s="225" t="s">
        <v>82</v>
      </c>
      <c r="B160" s="68" t="s">
        <v>170</v>
      </c>
      <c r="C160" s="152"/>
      <c r="D160" s="152"/>
      <c r="E160" s="153"/>
      <c r="F160" s="153"/>
      <c r="G160" s="153"/>
      <c r="H160" s="153"/>
      <c r="I160" s="153"/>
    </row>
    <row r="161">
      <c r="A161" s="229" t="s">
        <v>23</v>
      </c>
      <c r="C161" s="152"/>
      <c r="D161" s="152"/>
      <c r="E161" s="153"/>
      <c r="F161" s="153"/>
      <c r="G161" s="153"/>
      <c r="H161" s="153"/>
      <c r="I161" s="153"/>
    </row>
    <row r="162">
      <c r="A162" s="225" t="s">
        <v>123</v>
      </c>
      <c r="B162" s="68" t="s">
        <v>175</v>
      </c>
      <c r="C162" s="152"/>
      <c r="D162" s="152"/>
      <c r="E162" s="153"/>
      <c r="F162" s="153"/>
      <c r="G162" s="153"/>
      <c r="H162" s="153"/>
      <c r="I162" s="153"/>
    </row>
    <row r="163">
      <c r="A163" s="229" t="s">
        <v>145</v>
      </c>
      <c r="B163" s="68"/>
      <c r="C163" s="152"/>
      <c r="D163" s="152"/>
      <c r="E163" s="153"/>
      <c r="F163" s="153"/>
      <c r="G163" s="153"/>
      <c r="H163" s="153"/>
      <c r="I163" s="153"/>
    </row>
    <row r="164">
      <c r="A164" s="225" t="s">
        <v>55</v>
      </c>
      <c r="B164" s="68" t="s">
        <v>168</v>
      </c>
      <c r="C164" s="152"/>
      <c r="D164" s="152"/>
      <c r="E164" s="153"/>
      <c r="F164" s="153"/>
      <c r="G164" s="153"/>
      <c r="H164" s="153"/>
      <c r="I164" s="153"/>
    </row>
    <row r="165">
      <c r="A165" s="227" t="s">
        <v>151</v>
      </c>
    </row>
    <row r="166">
      <c r="A166" s="67" t="s">
        <v>176</v>
      </c>
      <c r="B166" s="68" t="s">
        <v>169</v>
      </c>
      <c r="C166" s="67"/>
    </row>
    <row r="167">
      <c r="A167" s="152" t="s">
        <v>52</v>
      </c>
      <c r="B167" s="68" t="s">
        <v>169</v>
      </c>
      <c r="C167" s="67"/>
    </row>
    <row r="168">
      <c r="A168" s="152" t="s">
        <v>54</v>
      </c>
      <c r="B168" s="152" t="s">
        <v>169</v>
      </c>
      <c r="C168" s="153"/>
      <c r="D168" s="68" t="s">
        <v>166</v>
      </c>
    </row>
    <row r="169">
      <c r="A169" s="153"/>
      <c r="B169" s="153"/>
      <c r="C169" s="153"/>
    </row>
    <row r="170">
      <c r="A170" s="153"/>
      <c r="B170" s="153"/>
      <c r="C170" s="153"/>
    </row>
    <row r="174">
      <c r="F174" s="136"/>
      <c r="G174" s="136"/>
      <c r="H174" s="136"/>
      <c r="I174" s="136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8">
      <c r="F178" s="153"/>
      <c r="G178" s="153"/>
      <c r="H178" s="153"/>
      <c r="I178" s="153"/>
    </row>
    <row r="180">
      <c r="D180" s="75"/>
      <c r="E180" s="75"/>
    </row>
    <row r="181">
      <c r="D181" s="75"/>
      <c r="E181" s="75"/>
    </row>
    <row r="182">
      <c r="D182" s="106"/>
      <c r="E182" s="106"/>
    </row>
    <row r="183">
      <c r="E183" s="32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51"/>
    </row>
    <row r="193">
      <c r="E193" s="106"/>
    </row>
    <row r="194">
      <c r="E194" s="106"/>
    </row>
    <row r="195">
      <c r="E195" s="32"/>
    </row>
    <row r="196">
      <c r="E196" s="51"/>
    </row>
    <row r="197">
      <c r="E197" s="51"/>
    </row>
  </sheetData>
  <mergeCells count="74">
    <mergeCell ref="BF60:BG60"/>
    <mergeCell ref="BF70:BG70"/>
    <mergeCell ref="BF71:BG71"/>
    <mergeCell ref="D59:E59"/>
    <mergeCell ref="K59:L59"/>
    <mergeCell ref="AT59:AU59"/>
    <mergeCell ref="BF59:BG59"/>
    <mergeCell ref="K69:L69"/>
    <mergeCell ref="AF69:AG69"/>
    <mergeCell ref="AT69:AU69"/>
    <mergeCell ref="AT90:AU90"/>
    <mergeCell ref="BF90:BG90"/>
    <mergeCell ref="BF92:BG92"/>
    <mergeCell ref="BF83:BG83"/>
    <mergeCell ref="BF101:BG101"/>
    <mergeCell ref="BF120:BG120"/>
    <mergeCell ref="K81:L81"/>
    <mergeCell ref="AF81:AG81"/>
    <mergeCell ref="AT81:AU81"/>
    <mergeCell ref="BF82:BG82"/>
    <mergeCell ref="K90:L90"/>
    <mergeCell ref="K99:L99"/>
    <mergeCell ref="AT99:AU99"/>
    <mergeCell ref="Y126:Z126"/>
    <mergeCell ref="AM126:AN126"/>
    <mergeCell ref="K117:L117"/>
    <mergeCell ref="Y117:Z117"/>
    <mergeCell ref="AM117:AN117"/>
    <mergeCell ref="K119:L119"/>
    <mergeCell ref="Y119:Z119"/>
    <mergeCell ref="AM119:AN119"/>
    <mergeCell ref="K126:L126"/>
    <mergeCell ref="AM134:AN134"/>
    <mergeCell ref="AM138:AN138"/>
    <mergeCell ref="K130:L130"/>
    <mergeCell ref="Y130:Z130"/>
    <mergeCell ref="AM130:AN130"/>
    <mergeCell ref="K134:L134"/>
    <mergeCell ref="Y134:Z134"/>
    <mergeCell ref="K138:L138"/>
    <mergeCell ref="Y138:Z138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AF39:AG39"/>
    <mergeCell ref="AF49:AG49"/>
    <mergeCell ref="AF59:AG59"/>
    <mergeCell ref="AT49:AU49"/>
    <mergeCell ref="BF49:BG49"/>
    <mergeCell ref="BF51:BG51"/>
    <mergeCell ref="D39:E39"/>
    <mergeCell ref="K39:L39"/>
    <mergeCell ref="AM39:AN39"/>
    <mergeCell ref="AT39:AU39"/>
    <mergeCell ref="BF39:BG39"/>
    <mergeCell ref="BF40:BG40"/>
    <mergeCell ref="K49:L49"/>
    <mergeCell ref="AF90:AG90"/>
    <mergeCell ref="AF99:AG99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 t="s">
        <v>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45152.0</v>
      </c>
      <c r="F3" s="14"/>
      <c r="G3" s="14"/>
      <c r="H3" s="14"/>
      <c r="I3" s="15"/>
      <c r="J3" s="15"/>
      <c r="K3" s="16"/>
      <c r="L3" s="13">
        <v>45153.0</v>
      </c>
      <c r="M3" s="15"/>
      <c r="N3" s="15"/>
      <c r="O3" s="15"/>
      <c r="P3" s="15"/>
      <c r="Q3" s="11"/>
      <c r="R3" s="17"/>
      <c r="S3" s="13">
        <v>45154.0</v>
      </c>
      <c r="T3" s="11"/>
      <c r="U3" s="15"/>
      <c r="V3" s="15"/>
      <c r="W3" s="11"/>
      <c r="X3" s="18"/>
      <c r="Y3" s="14"/>
      <c r="Z3" s="13">
        <v>45155.0</v>
      </c>
      <c r="AA3" s="15"/>
      <c r="AB3" s="15"/>
      <c r="AC3" s="11"/>
      <c r="AD3" s="15"/>
      <c r="AE3" s="15"/>
      <c r="AF3" s="12"/>
      <c r="AG3" s="13">
        <v>45156.0</v>
      </c>
      <c r="AH3" s="15"/>
      <c r="AI3" s="11"/>
      <c r="AJ3" s="15"/>
      <c r="AK3" s="15"/>
      <c r="AL3" s="15"/>
      <c r="AM3" s="18"/>
      <c r="AN3" s="13">
        <v>45157.0</v>
      </c>
      <c r="AO3" s="11"/>
      <c r="AP3" s="19"/>
      <c r="AQ3" s="19"/>
      <c r="AR3" s="19"/>
      <c r="AS3" s="19"/>
      <c r="AT3" s="14"/>
      <c r="AU3" s="13">
        <v>45158.0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45152.0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45153.0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45154.0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45155.0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45156.0</v>
      </c>
      <c r="AF5" s="38" t="s">
        <v>352</v>
      </c>
      <c r="AG5" s="39" t="s">
        <v>208</v>
      </c>
      <c r="AH5" s="40">
        <v>0.0</v>
      </c>
      <c r="AI5" s="40">
        <v>5.5</v>
      </c>
      <c r="AJ5" s="40">
        <v>0.0</v>
      </c>
      <c r="AK5" s="66" t="s">
        <v>57</v>
      </c>
      <c r="AL5" s="37">
        <v>45157.0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45159.0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36.5</v>
      </c>
      <c r="BB5" s="39">
        <f t="shared" si="1"/>
        <v>0</v>
      </c>
      <c r="BC5" s="50">
        <f t="shared" ref="BC5:BC11" si="3">SUM(AZ5,BA5,BB5)</f>
        <v>36.5</v>
      </c>
      <c r="BD5" s="51"/>
      <c r="BE5" s="39">
        <f t="shared" ref="BE5:BE11" si="4">AZ5*80</f>
        <v>0</v>
      </c>
      <c r="BF5" s="39">
        <f t="shared" ref="BF5:BF11" si="5">BA5*88</f>
        <v>3212</v>
      </c>
      <c r="BG5" s="39">
        <f t="shared" ref="BG5:BG11" si="6">BB5*80</f>
        <v>0</v>
      </c>
      <c r="BH5" s="39">
        <f t="shared" ref="BH5:BH11" si="7">SUM(BE5,BF5,BG5)</f>
        <v>3212</v>
      </c>
      <c r="BI5" s="51"/>
      <c r="BJ5" s="52" t="s">
        <v>1</v>
      </c>
      <c r="BK5" s="53">
        <f>BC13</f>
        <v>193.5</v>
      </c>
      <c r="BL5" s="51"/>
      <c r="BM5" s="51"/>
    </row>
    <row r="6">
      <c r="A6" s="35" t="s">
        <v>32</v>
      </c>
      <c r="B6" s="36" t="s">
        <v>19</v>
      </c>
      <c r="C6" s="37">
        <v>45152.0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45153.0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45154.0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45155.0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45156.0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45157.0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45159.0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44</v>
      </c>
      <c r="BB6" s="39">
        <f t="shared" si="2"/>
        <v>0</v>
      </c>
      <c r="BC6" s="50">
        <f t="shared" si="3"/>
        <v>44</v>
      </c>
      <c r="BD6" s="51"/>
      <c r="BE6" s="39">
        <f t="shared" si="4"/>
        <v>0</v>
      </c>
      <c r="BF6" s="39">
        <f t="shared" si="5"/>
        <v>3872</v>
      </c>
      <c r="BG6" s="39">
        <f t="shared" si="6"/>
        <v>0</v>
      </c>
      <c r="BH6" s="39">
        <f t="shared" si="7"/>
        <v>3872</v>
      </c>
      <c r="BI6" s="51"/>
      <c r="BJ6" s="52" t="s">
        <v>31</v>
      </c>
      <c r="BK6" s="55">
        <f>BC37</f>
        <v>158.5</v>
      </c>
      <c r="BL6" s="51"/>
      <c r="BM6" s="51"/>
    </row>
    <row r="7">
      <c r="A7" s="35" t="s">
        <v>30</v>
      </c>
      <c r="B7" s="41" t="s">
        <v>33</v>
      </c>
      <c r="C7" s="37">
        <v>45153.0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45154.0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45155.0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45156.0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45157.0</v>
      </c>
      <c r="AF7" s="38" t="s">
        <v>353</v>
      </c>
      <c r="AG7" s="39" t="s">
        <v>354</v>
      </c>
      <c r="AH7" s="40">
        <v>6.0</v>
      </c>
      <c r="AI7" s="40">
        <v>2.0</v>
      </c>
      <c r="AJ7" s="40">
        <v>1.5</v>
      </c>
      <c r="AK7" s="47" t="s">
        <v>43</v>
      </c>
      <c r="AL7" s="37">
        <v>45158.0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45159.0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8">SUM(F7,M7,T7,AA7,AH7,AO7,AV7)</f>
        <v>40.5</v>
      </c>
      <c r="BA7" s="39">
        <f t="shared" si="8"/>
        <v>8</v>
      </c>
      <c r="BB7" s="39">
        <f t="shared" si="8"/>
        <v>2</v>
      </c>
      <c r="BC7" s="50">
        <f t="shared" si="3"/>
        <v>50.5</v>
      </c>
      <c r="BD7" s="51"/>
      <c r="BE7" s="39">
        <f t="shared" si="4"/>
        <v>3240</v>
      </c>
      <c r="BF7" s="39">
        <f t="shared" si="5"/>
        <v>704</v>
      </c>
      <c r="BG7" s="39">
        <f t="shared" si="6"/>
        <v>160</v>
      </c>
      <c r="BH7" s="39">
        <f t="shared" si="7"/>
        <v>4104</v>
      </c>
      <c r="BI7" s="51"/>
      <c r="BJ7" s="52" t="s">
        <v>23</v>
      </c>
      <c r="BK7" s="53">
        <f>BC46</f>
        <v>73.5</v>
      </c>
      <c r="BL7" s="51"/>
      <c r="BM7" s="51"/>
    </row>
    <row r="8">
      <c r="A8" s="35" t="s">
        <v>45</v>
      </c>
      <c r="B8" s="41" t="s">
        <v>33</v>
      </c>
      <c r="C8" s="37">
        <v>45153.0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45154.0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45155.0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45156.0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45157.0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45158.0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45159.0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BC56</f>
        <v>18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42" t="s">
        <v>24</v>
      </c>
      <c r="Q9" s="37">
        <v>45154.0</v>
      </c>
      <c r="R9" s="38" t="s">
        <v>272</v>
      </c>
      <c r="S9" s="39" t="s">
        <v>21</v>
      </c>
      <c r="T9" s="40">
        <v>0.0</v>
      </c>
      <c r="U9" s="40">
        <v>6.5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6.5</v>
      </c>
      <c r="BB9" s="39">
        <f t="shared" si="10"/>
        <v>0</v>
      </c>
      <c r="BC9" s="50">
        <f t="shared" si="3"/>
        <v>6.5</v>
      </c>
      <c r="BD9" s="51"/>
      <c r="BE9" s="39">
        <f t="shared" si="4"/>
        <v>0</v>
      </c>
      <c r="BF9" s="39">
        <f t="shared" si="5"/>
        <v>572</v>
      </c>
      <c r="BG9" s="39">
        <f t="shared" si="6"/>
        <v>0</v>
      </c>
      <c r="BH9" s="39">
        <f t="shared" si="7"/>
        <v>572</v>
      </c>
      <c r="BI9" s="51"/>
      <c r="BJ9" s="62" t="s">
        <v>51</v>
      </c>
      <c r="BK9" s="62">
        <f>BC26</f>
        <v>152.5</v>
      </c>
      <c r="BL9" s="51"/>
      <c r="BM9" s="51"/>
    </row>
    <row r="10">
      <c r="A10" s="59" t="s">
        <v>52</v>
      </c>
      <c r="B10" s="36" t="s">
        <v>19</v>
      </c>
      <c r="C10" s="37">
        <v>45152.0</v>
      </c>
      <c r="D10" s="38" t="s">
        <v>272</v>
      </c>
      <c r="E10" s="39" t="s">
        <v>21</v>
      </c>
      <c r="F10" s="40">
        <v>0.0</v>
      </c>
      <c r="G10" s="40">
        <v>6.5</v>
      </c>
      <c r="H10" s="40">
        <v>0.0</v>
      </c>
      <c r="I10" s="57" t="s">
        <v>46</v>
      </c>
      <c r="J10" s="37">
        <v>45154.0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5.5</v>
      </c>
      <c r="BA10" s="39">
        <f t="shared" si="11"/>
        <v>7.5</v>
      </c>
      <c r="BB10" s="39">
        <f t="shared" si="11"/>
        <v>0</v>
      </c>
      <c r="BC10" s="50">
        <f t="shared" si="3"/>
        <v>13</v>
      </c>
      <c r="BD10" s="51"/>
      <c r="BE10" s="39">
        <f t="shared" si="4"/>
        <v>440</v>
      </c>
      <c r="BF10" s="39">
        <f t="shared" si="5"/>
        <v>660</v>
      </c>
      <c r="BG10" s="39">
        <f t="shared" si="6"/>
        <v>0</v>
      </c>
      <c r="BH10" s="39">
        <f t="shared" si="7"/>
        <v>1100</v>
      </c>
      <c r="BI10" s="51"/>
      <c r="BJ10" s="62" t="s">
        <v>53</v>
      </c>
      <c r="BK10" s="62">
        <f>BC67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6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BC78</f>
        <v>43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3">SUM(AZ5,AZ6,AZ7,AZ8,AZ9,AZ10,AZ11)</f>
        <v>82</v>
      </c>
      <c r="BA13" s="78">
        <f t="shared" si="13"/>
        <v>108.5</v>
      </c>
      <c r="BB13" s="78">
        <f t="shared" si="13"/>
        <v>3</v>
      </c>
      <c r="BC13" s="79">
        <f t="shared" si="13"/>
        <v>193.5</v>
      </c>
      <c r="BD13" s="51"/>
      <c r="BE13" s="40">
        <f t="shared" ref="BE13:BG13" si="14">sum(BE5,BE6,BE7,BE8,BE9,BE10)</f>
        <v>6560</v>
      </c>
      <c r="BF13" s="40">
        <f t="shared" si="14"/>
        <v>9548</v>
      </c>
      <c r="BG13" s="40">
        <f t="shared" si="14"/>
        <v>240</v>
      </c>
      <c r="BH13" s="40">
        <f>sum(BH5,BH6,BH7,BH8,BH9,BH10,BH11)</f>
        <v>16348</v>
      </c>
      <c r="BI13" s="51"/>
      <c r="BJ13" s="62" t="s">
        <v>59</v>
      </c>
      <c r="BK13" s="62">
        <f>BC88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BC124</f>
        <v>0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45152.0</v>
      </c>
      <c r="F17" s="14"/>
      <c r="G17" s="14"/>
      <c r="H17" s="14"/>
      <c r="I17" s="15"/>
      <c r="J17" s="15"/>
      <c r="K17" s="16"/>
      <c r="L17" s="13">
        <v>45153.0</v>
      </c>
      <c r="M17" s="15"/>
      <c r="N17" s="15"/>
      <c r="O17" s="15"/>
      <c r="P17" s="15"/>
      <c r="Q17" s="11"/>
      <c r="R17" s="17"/>
      <c r="S17" s="13">
        <v>45154.0</v>
      </c>
      <c r="T17" s="11"/>
      <c r="U17" s="15"/>
      <c r="V17" s="15"/>
      <c r="W17" s="11"/>
      <c r="X17" s="18"/>
      <c r="Y17" s="14"/>
      <c r="Z17" s="13">
        <v>45155.0</v>
      </c>
      <c r="AA17" s="15"/>
      <c r="AB17" s="15"/>
      <c r="AC17" s="11"/>
      <c r="AD17" s="15"/>
      <c r="AE17" s="15"/>
      <c r="AF17" s="12"/>
      <c r="AG17" s="13">
        <v>45156.0</v>
      </c>
      <c r="AH17" s="15"/>
      <c r="AI17" s="11"/>
      <c r="AJ17" s="15"/>
      <c r="AK17" s="15"/>
      <c r="AL17" s="15"/>
      <c r="AM17" s="18"/>
      <c r="AN17" s="13">
        <v>45157.0</v>
      </c>
      <c r="AO17" s="11"/>
      <c r="AP17" s="19"/>
      <c r="AQ17" s="19"/>
      <c r="AR17" s="19"/>
      <c r="AS17" s="19"/>
      <c r="AT17" s="14"/>
      <c r="AU17" s="13">
        <v>45158.0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6"/>
      <c r="BK17" s="16"/>
      <c r="BL17" s="20"/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 t="shared" ref="BK18:BK21" si="16">BH5</f>
        <v>3212</v>
      </c>
      <c r="BL18" s="32"/>
      <c r="BM18" s="32"/>
    </row>
    <row r="19">
      <c r="A19" s="94" t="s">
        <v>335</v>
      </c>
      <c r="B19" s="36" t="s">
        <v>19</v>
      </c>
      <c r="C19" s="37">
        <v>45152.0</v>
      </c>
      <c r="D19" s="42" t="s">
        <v>211</v>
      </c>
      <c r="E19" s="58" t="s">
        <v>66</v>
      </c>
      <c r="F19" s="40">
        <v>0.0</v>
      </c>
      <c r="G19" s="40">
        <v>6.0</v>
      </c>
      <c r="H19" s="40">
        <v>0.0</v>
      </c>
      <c r="I19" s="41" t="s">
        <v>22</v>
      </c>
      <c r="J19" s="37">
        <v>45153.0</v>
      </c>
      <c r="K19" s="42" t="s">
        <v>63</v>
      </c>
      <c r="L19" s="58" t="s">
        <v>63</v>
      </c>
      <c r="M19" s="40">
        <v>0.0</v>
      </c>
      <c r="N19" s="40">
        <v>0.0</v>
      </c>
      <c r="O19" s="40">
        <v>0.0</v>
      </c>
      <c r="P19" s="36" t="s">
        <v>24</v>
      </c>
      <c r="Q19" s="37">
        <v>45154.0</v>
      </c>
      <c r="R19" s="42" t="s">
        <v>211</v>
      </c>
      <c r="S19" s="58" t="s">
        <v>66</v>
      </c>
      <c r="T19" s="40">
        <v>0.0</v>
      </c>
      <c r="U19" s="40">
        <v>6.0</v>
      </c>
      <c r="V19" s="40">
        <v>0.0</v>
      </c>
      <c r="W19" s="43" t="s">
        <v>26</v>
      </c>
      <c r="X19" s="37">
        <v>45155.0</v>
      </c>
      <c r="Y19" s="42" t="s">
        <v>211</v>
      </c>
      <c r="Z19" s="58" t="s">
        <v>66</v>
      </c>
      <c r="AA19" s="40">
        <v>0.0</v>
      </c>
      <c r="AB19" s="40">
        <v>6.0</v>
      </c>
      <c r="AC19" s="40">
        <v>0.0</v>
      </c>
      <c r="AD19" s="56" t="s">
        <v>56</v>
      </c>
      <c r="AE19" s="37">
        <v>45156.0</v>
      </c>
      <c r="AF19" s="42" t="s">
        <v>211</v>
      </c>
      <c r="AG19" s="58" t="s">
        <v>66</v>
      </c>
      <c r="AH19" s="40">
        <v>0.0</v>
      </c>
      <c r="AI19" s="40">
        <v>6.0</v>
      </c>
      <c r="AJ19" s="40">
        <v>0.0</v>
      </c>
      <c r="AK19" s="284" t="s">
        <v>57</v>
      </c>
      <c r="AL19" s="37">
        <v>45157.0</v>
      </c>
      <c r="AM19" s="42" t="s">
        <v>25</v>
      </c>
      <c r="AN19" s="58" t="s">
        <v>25</v>
      </c>
      <c r="AO19" s="40">
        <v>0.0</v>
      </c>
      <c r="AP19" s="40">
        <v>0.0</v>
      </c>
      <c r="AQ19" s="40">
        <v>0.0</v>
      </c>
      <c r="AR19" s="36" t="s">
        <v>93</v>
      </c>
      <c r="AS19" s="37">
        <v>45158.0</v>
      </c>
      <c r="AT19" s="42" t="s">
        <v>166</v>
      </c>
      <c r="AU19" s="58" t="s">
        <v>166</v>
      </c>
      <c r="AV19" s="40">
        <v>0.0</v>
      </c>
      <c r="AW19" s="40">
        <v>0.0</v>
      </c>
      <c r="AX19" s="40">
        <v>0.0</v>
      </c>
      <c r="AY19" s="48"/>
      <c r="AZ19" s="49">
        <f t="shared" ref="AZ19:BB19" si="15">SUM(F19,M19,T19,AA19,AH19,AO19,AV19)</f>
        <v>0</v>
      </c>
      <c r="BA19" s="39">
        <f t="shared" si="15"/>
        <v>24</v>
      </c>
      <c r="BB19" s="39">
        <f t="shared" si="15"/>
        <v>0</v>
      </c>
      <c r="BC19" s="50">
        <f t="shared" ref="BC19:BC24" si="18">SUM(AZ19,BA19,BB19)</f>
        <v>24</v>
      </c>
      <c r="BD19" s="51"/>
      <c r="BE19" s="39">
        <f>AZ19*67.31</f>
        <v>0</v>
      </c>
      <c r="BF19" s="39">
        <f>BA19*74</f>
        <v>1776</v>
      </c>
      <c r="BG19" s="39">
        <f>BB19*84</f>
        <v>0</v>
      </c>
      <c r="BH19" s="39">
        <f t="shared" ref="BH19:BH24" si="19">sum(BE19,BF19,BG19)</f>
        <v>1776</v>
      </c>
      <c r="BI19" s="51"/>
      <c r="BJ19" s="39" t="s">
        <v>68</v>
      </c>
      <c r="BK19" s="317">
        <f t="shared" si="16"/>
        <v>3872</v>
      </c>
      <c r="BL19" s="51"/>
      <c r="BM19" s="51"/>
    </row>
    <row r="20">
      <c r="A20" s="97" t="s">
        <v>69</v>
      </c>
      <c r="B20" s="41" t="s">
        <v>33</v>
      </c>
      <c r="C20" s="37">
        <v>45153.0</v>
      </c>
      <c r="D20" s="42" t="s">
        <v>274</v>
      </c>
      <c r="E20" s="58" t="s">
        <v>48</v>
      </c>
      <c r="F20" s="40">
        <v>6.0</v>
      </c>
      <c r="G20" s="40">
        <v>2.0</v>
      </c>
      <c r="H20" s="40">
        <v>0.0</v>
      </c>
      <c r="I20" s="41" t="s">
        <v>22</v>
      </c>
      <c r="J20" s="37">
        <v>45153.0</v>
      </c>
      <c r="K20" s="42" t="s">
        <v>425</v>
      </c>
      <c r="L20" s="58" t="s">
        <v>426</v>
      </c>
      <c r="M20" s="40">
        <v>1.0</v>
      </c>
      <c r="N20" s="40">
        <v>7.0</v>
      </c>
      <c r="O20" s="40">
        <v>5.0</v>
      </c>
      <c r="P20" s="38" t="s">
        <v>36</v>
      </c>
      <c r="Q20" s="37">
        <v>45155.0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6" t="s">
        <v>37</v>
      </c>
      <c r="X20" s="37">
        <v>45156.0</v>
      </c>
      <c r="Y20" s="42" t="s">
        <v>274</v>
      </c>
      <c r="Z20" s="58" t="s">
        <v>48</v>
      </c>
      <c r="AA20" s="40">
        <v>6.0</v>
      </c>
      <c r="AB20" s="40">
        <v>2.0</v>
      </c>
      <c r="AC20" s="40">
        <v>0.0</v>
      </c>
      <c r="AD20" s="56" t="s">
        <v>40</v>
      </c>
      <c r="AE20" s="37">
        <v>45157.0</v>
      </c>
      <c r="AF20" s="42" t="s">
        <v>316</v>
      </c>
      <c r="AG20" s="58" t="s">
        <v>317</v>
      </c>
      <c r="AH20" s="40">
        <v>5.0</v>
      </c>
      <c r="AI20" s="40">
        <v>3.0</v>
      </c>
      <c r="AJ20" s="40">
        <v>1.0</v>
      </c>
      <c r="AK20" s="96" t="s">
        <v>43</v>
      </c>
      <c r="AL20" s="37">
        <v>45158.0</v>
      </c>
      <c r="AM20" s="42" t="s">
        <v>316</v>
      </c>
      <c r="AN20" s="58" t="s">
        <v>317</v>
      </c>
      <c r="AO20" s="40">
        <v>5.0</v>
      </c>
      <c r="AP20" s="40">
        <v>3.0</v>
      </c>
      <c r="AQ20" s="40">
        <v>1.0</v>
      </c>
      <c r="AR20" s="57" t="s">
        <v>44</v>
      </c>
      <c r="AS20" s="37">
        <v>45159.0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7">SUM(F20,M20,T20,AA20,AH20,AO20,AV20)</f>
        <v>35</v>
      </c>
      <c r="BA20" s="39">
        <f t="shared" si="17"/>
        <v>21</v>
      </c>
      <c r="BB20" s="39">
        <f t="shared" si="17"/>
        <v>7</v>
      </c>
      <c r="BC20" s="50">
        <f t="shared" si="18"/>
        <v>63</v>
      </c>
      <c r="BD20" s="51"/>
      <c r="BE20" s="39">
        <f t="shared" ref="BE20:BE24" si="21">AZ20*80</f>
        <v>2800</v>
      </c>
      <c r="BF20" s="39">
        <f t="shared" ref="BF20:BF24" si="22">BA20*88</f>
        <v>1848</v>
      </c>
      <c r="BG20" s="39">
        <f t="shared" ref="BG20:BG24" si="23">BB20*80</f>
        <v>560</v>
      </c>
      <c r="BH20" s="39">
        <f t="shared" si="19"/>
        <v>5208</v>
      </c>
      <c r="BI20" s="51"/>
      <c r="BJ20" s="39" t="s">
        <v>72</v>
      </c>
      <c r="BK20" s="317">
        <f t="shared" si="16"/>
        <v>4104</v>
      </c>
      <c r="BL20" s="51"/>
      <c r="BM20" s="51"/>
    </row>
    <row r="21">
      <c r="A21" s="35" t="s">
        <v>73</v>
      </c>
      <c r="B21" s="41" t="s">
        <v>33</v>
      </c>
      <c r="C21" s="37">
        <v>45153.0</v>
      </c>
      <c r="D21" s="42" t="s">
        <v>112</v>
      </c>
      <c r="E21" s="58" t="s">
        <v>71</v>
      </c>
      <c r="F21" s="40">
        <v>6.5</v>
      </c>
      <c r="G21" s="40">
        <v>1.0</v>
      </c>
      <c r="H21" s="40">
        <v>0.0</v>
      </c>
      <c r="I21" s="57" t="s">
        <v>46</v>
      </c>
      <c r="J21" s="37">
        <v>45154.0</v>
      </c>
      <c r="K21" s="42" t="s">
        <v>112</v>
      </c>
      <c r="L21" s="58" t="s">
        <v>71</v>
      </c>
      <c r="M21" s="40">
        <v>6.5</v>
      </c>
      <c r="N21" s="40">
        <v>1.0</v>
      </c>
      <c r="O21" s="40">
        <v>0.0</v>
      </c>
      <c r="P21" s="38" t="s">
        <v>36</v>
      </c>
      <c r="Q21" s="37">
        <v>45155.0</v>
      </c>
      <c r="R21" s="42" t="s">
        <v>112</v>
      </c>
      <c r="S21" s="58" t="s">
        <v>71</v>
      </c>
      <c r="T21" s="40">
        <v>6.5</v>
      </c>
      <c r="U21" s="40">
        <v>1.0</v>
      </c>
      <c r="V21" s="40">
        <v>0.0</v>
      </c>
      <c r="W21" s="56" t="s">
        <v>37</v>
      </c>
      <c r="X21" s="37">
        <v>45156.0</v>
      </c>
      <c r="Y21" s="42" t="s">
        <v>112</v>
      </c>
      <c r="Z21" s="58" t="s">
        <v>71</v>
      </c>
      <c r="AA21" s="40">
        <v>6.5</v>
      </c>
      <c r="AB21" s="40">
        <v>1.0</v>
      </c>
      <c r="AC21" s="40">
        <v>0.0</v>
      </c>
      <c r="AD21" s="56" t="s">
        <v>40</v>
      </c>
      <c r="AE21" s="37">
        <v>45157.0</v>
      </c>
      <c r="AF21" s="42" t="s">
        <v>25</v>
      </c>
      <c r="AG21" s="58" t="s">
        <v>25</v>
      </c>
      <c r="AH21" s="40">
        <v>0.0</v>
      </c>
      <c r="AI21" s="40">
        <v>0.0</v>
      </c>
      <c r="AJ21" s="40">
        <v>0.0</v>
      </c>
      <c r="AK21" s="96" t="s">
        <v>43</v>
      </c>
      <c r="AL21" s="37">
        <v>45158.0</v>
      </c>
      <c r="AM21" s="42" t="s">
        <v>112</v>
      </c>
      <c r="AN21" s="58" t="s">
        <v>71</v>
      </c>
      <c r="AO21" s="40">
        <v>6.5</v>
      </c>
      <c r="AP21" s="40">
        <v>1.0</v>
      </c>
      <c r="AQ21" s="40">
        <v>0.0</v>
      </c>
      <c r="AR21" s="57" t="s">
        <v>44</v>
      </c>
      <c r="AS21" s="37">
        <v>45159.0</v>
      </c>
      <c r="AT21" s="42" t="s">
        <v>112</v>
      </c>
      <c r="AU21" s="58" t="s">
        <v>71</v>
      </c>
      <c r="AV21" s="40">
        <v>6.5</v>
      </c>
      <c r="AW21" s="40">
        <v>1.0</v>
      </c>
      <c r="AX21" s="40">
        <v>0.0</v>
      </c>
      <c r="AY21" s="48"/>
      <c r="AZ21" s="49">
        <f t="shared" ref="AZ21:BB21" si="20">SUM(F21,M21,T21,AA21,AH21,AO21,AV21)</f>
        <v>39</v>
      </c>
      <c r="BA21" s="39">
        <f t="shared" si="20"/>
        <v>6</v>
      </c>
      <c r="BB21" s="39">
        <f t="shared" si="20"/>
        <v>0</v>
      </c>
      <c r="BC21" s="50">
        <f t="shared" si="18"/>
        <v>45</v>
      </c>
      <c r="BD21" s="51"/>
      <c r="BE21" s="39">
        <f t="shared" si="21"/>
        <v>3120</v>
      </c>
      <c r="BF21" s="39">
        <f t="shared" si="22"/>
        <v>528</v>
      </c>
      <c r="BG21" s="39">
        <f t="shared" si="23"/>
        <v>0</v>
      </c>
      <c r="BH21" s="39">
        <f t="shared" si="19"/>
        <v>3648</v>
      </c>
      <c r="BI21" s="51"/>
      <c r="BJ21" s="39" t="s">
        <v>76</v>
      </c>
      <c r="BK21" s="93">
        <f t="shared" si="16"/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3"/>
      <c r="J22" s="45"/>
      <c r="K22" s="53"/>
      <c r="L22" s="53"/>
      <c r="M22" s="40">
        <v>0.0</v>
      </c>
      <c r="N22" s="40">
        <v>0.0</v>
      </c>
      <c r="O22" s="40">
        <v>0.0</v>
      </c>
      <c r="P22" s="39"/>
      <c r="Q22" s="45"/>
      <c r="R22" s="53"/>
      <c r="S22" s="53"/>
      <c r="T22" s="40">
        <v>0.0</v>
      </c>
      <c r="U22" s="40">
        <v>0.0</v>
      </c>
      <c r="V22" s="40">
        <v>0.0</v>
      </c>
      <c r="W22" s="64"/>
      <c r="X22" s="45"/>
      <c r="Y22" s="53"/>
      <c r="Z22" s="53"/>
      <c r="AA22" s="40">
        <v>0.0</v>
      </c>
      <c r="AB22" s="40">
        <v>0.0</v>
      </c>
      <c r="AC22" s="286"/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4">SUM(F22,M22,T22,AA22,AH22,AO22,AV22)</f>
        <v>0</v>
      </c>
      <c r="BA22" s="39">
        <f t="shared" si="24"/>
        <v>0</v>
      </c>
      <c r="BB22" s="39">
        <f t="shared" si="24"/>
        <v>0</v>
      </c>
      <c r="BC22" s="50">
        <f t="shared" si="18"/>
        <v>0</v>
      </c>
      <c r="BD22" s="51"/>
      <c r="BE22" s="39">
        <f t="shared" si="21"/>
        <v>0</v>
      </c>
      <c r="BF22" s="39">
        <f t="shared" si="22"/>
        <v>0</v>
      </c>
      <c r="BG22" s="39">
        <f t="shared" si="23"/>
        <v>0</v>
      </c>
      <c r="BH22" s="39">
        <f t="shared" si="19"/>
        <v>0</v>
      </c>
      <c r="BI22" s="51"/>
      <c r="BJ22" s="39" t="s">
        <v>340</v>
      </c>
      <c r="BK22" s="93">
        <f t="shared" ref="BK22:BK24" si="26">BH19</f>
        <v>1776</v>
      </c>
      <c r="BL22" s="51"/>
      <c r="BM22" s="51"/>
    </row>
    <row r="23">
      <c r="A23" s="35" t="s">
        <v>54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3"/>
      <c r="J23" s="45"/>
      <c r="K23" s="53"/>
      <c r="L23" s="53"/>
      <c r="M23" s="40">
        <v>0.0</v>
      </c>
      <c r="N23" s="40">
        <v>0.0</v>
      </c>
      <c r="O23" s="40">
        <v>0.0</v>
      </c>
      <c r="P23" s="63"/>
      <c r="Q23" s="45"/>
      <c r="R23" s="53"/>
      <c r="S23" s="58"/>
      <c r="T23" s="40">
        <v>0.0</v>
      </c>
      <c r="U23" s="40">
        <v>0.0</v>
      </c>
      <c r="V23" s="40">
        <v>0.0</v>
      </c>
      <c r="W23" s="61"/>
      <c r="X23" s="45"/>
      <c r="Y23" s="53"/>
      <c r="Z23" s="58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149"/>
      <c r="AL23" s="45"/>
      <c r="AM23" s="53"/>
      <c r="AN23" s="53"/>
      <c r="AO23" s="40">
        <v>0.0</v>
      </c>
      <c r="AP23" s="40">
        <v>0.0</v>
      </c>
      <c r="AQ23" s="40">
        <v>0.0</v>
      </c>
      <c r="AR23" s="36" t="s">
        <v>93</v>
      </c>
      <c r="AS23" s="37">
        <v>45158.0</v>
      </c>
      <c r="AT23" s="42" t="s">
        <v>211</v>
      </c>
      <c r="AU23" s="58" t="s">
        <v>66</v>
      </c>
      <c r="AV23" s="40">
        <v>0.0</v>
      </c>
      <c r="AW23" s="40">
        <v>6.0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6</v>
      </c>
      <c r="BB23" s="39">
        <f t="shared" si="25"/>
        <v>0</v>
      </c>
      <c r="BC23" s="50">
        <f t="shared" si="18"/>
        <v>6</v>
      </c>
      <c r="BD23" s="51"/>
      <c r="BE23" s="39">
        <f t="shared" si="21"/>
        <v>0</v>
      </c>
      <c r="BF23" s="39">
        <f t="shared" si="22"/>
        <v>528</v>
      </c>
      <c r="BG23" s="39">
        <f t="shared" si="23"/>
        <v>0</v>
      </c>
      <c r="BH23" s="39">
        <f t="shared" si="19"/>
        <v>528</v>
      </c>
      <c r="BI23" s="51"/>
      <c r="BJ23" s="39" t="s">
        <v>80</v>
      </c>
      <c r="BK23" s="93">
        <f t="shared" si="26"/>
        <v>5208</v>
      </c>
      <c r="BL23" s="51"/>
      <c r="BM23" s="51"/>
    </row>
    <row r="24">
      <c r="A24" s="59" t="s">
        <v>50</v>
      </c>
      <c r="B24" s="61"/>
      <c r="C24" s="45"/>
      <c r="D24" s="53"/>
      <c r="E24" s="58"/>
      <c r="F24" s="40">
        <v>0.0</v>
      </c>
      <c r="G24" s="40">
        <v>0.0</v>
      </c>
      <c r="H24" s="40">
        <v>0.0</v>
      </c>
      <c r="I24" s="57" t="s">
        <v>46</v>
      </c>
      <c r="J24" s="37">
        <v>45154.0</v>
      </c>
      <c r="K24" s="42" t="s">
        <v>310</v>
      </c>
      <c r="L24" s="58" t="s">
        <v>311</v>
      </c>
      <c r="M24" s="40">
        <v>0.0</v>
      </c>
      <c r="N24" s="40">
        <v>1.0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61"/>
      <c r="X24" s="45"/>
      <c r="Y24" s="53"/>
      <c r="Z24" s="58"/>
      <c r="AA24" s="40">
        <v>0.0</v>
      </c>
      <c r="AB24" s="40">
        <v>0.0</v>
      </c>
      <c r="AC24" s="40">
        <v>0.0</v>
      </c>
      <c r="AD24" s="56" t="s">
        <v>40</v>
      </c>
      <c r="AE24" s="37">
        <v>45157.0</v>
      </c>
      <c r="AF24" s="42" t="s">
        <v>112</v>
      </c>
      <c r="AG24" s="58" t="s">
        <v>71</v>
      </c>
      <c r="AH24" s="40">
        <v>6.5</v>
      </c>
      <c r="AI24" s="40">
        <v>1.0</v>
      </c>
      <c r="AJ24" s="40">
        <v>0.0</v>
      </c>
      <c r="AK24" s="284" t="s">
        <v>57</v>
      </c>
      <c r="AL24" s="37">
        <v>45157.0</v>
      </c>
      <c r="AM24" s="42" t="s">
        <v>211</v>
      </c>
      <c r="AN24" s="58" t="s">
        <v>66</v>
      </c>
      <c r="AO24" s="40">
        <v>0.0</v>
      </c>
      <c r="AP24" s="40">
        <v>6.0</v>
      </c>
      <c r="AQ24" s="40">
        <v>0.0</v>
      </c>
      <c r="AR24" s="63"/>
      <c r="AS24" s="45"/>
      <c r="AT24" s="53"/>
      <c r="AU24" s="58"/>
      <c r="AV24" s="40">
        <v>0.0</v>
      </c>
      <c r="AW24" s="40">
        <v>0.0</v>
      </c>
      <c r="AX24" s="40">
        <v>0.0</v>
      </c>
      <c r="AZ24" s="49">
        <f t="shared" ref="AZ24:BB24" si="27">SUM(F24,M24,T24,AA24,AH24,AO24,AV24)</f>
        <v>6.5</v>
      </c>
      <c r="BA24" s="39">
        <f t="shared" si="27"/>
        <v>8</v>
      </c>
      <c r="BB24" s="39">
        <f t="shared" si="27"/>
        <v>0</v>
      </c>
      <c r="BC24" s="50">
        <f t="shared" si="18"/>
        <v>14.5</v>
      </c>
      <c r="BD24" s="51"/>
      <c r="BE24" s="39">
        <f t="shared" si="21"/>
        <v>520</v>
      </c>
      <c r="BF24" s="39">
        <f t="shared" si="22"/>
        <v>704</v>
      </c>
      <c r="BG24" s="39">
        <f t="shared" si="23"/>
        <v>0</v>
      </c>
      <c r="BH24" s="39">
        <f t="shared" si="19"/>
        <v>1224</v>
      </c>
      <c r="BI24" s="51"/>
      <c r="BJ24" s="39" t="s">
        <v>81</v>
      </c>
      <c r="BK24" s="93">
        <f t="shared" si="26"/>
        <v>3648</v>
      </c>
      <c r="BL24" s="62"/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30">BH30</f>
        <v>4208</v>
      </c>
      <c r="BL25" s="51"/>
      <c r="BM25" s="51"/>
    </row>
    <row r="26">
      <c r="AY26" s="76" t="s">
        <v>14</v>
      </c>
      <c r="AZ26" s="77">
        <f t="shared" ref="AZ26:BB26" si="28">SUM(AZ19,AZ20,AZ21,AZ22,AZ23,AZ24)</f>
        <v>80.5</v>
      </c>
      <c r="BA26" s="78">
        <f t="shared" si="28"/>
        <v>65</v>
      </c>
      <c r="BB26" s="78">
        <f t="shared" si="28"/>
        <v>7</v>
      </c>
      <c r="BC26" s="79">
        <f>sum(BC19,BC20,BC21,BC22,BC23,BC24)</f>
        <v>152.5</v>
      </c>
      <c r="BD26" s="51"/>
      <c r="BE26" s="40">
        <f>sum(BE19,BE20,BE21,BE22,BE23,BE24)</f>
        <v>6440</v>
      </c>
      <c r="BF26" s="40">
        <f>sum(BF19,BF20,BF21,BF22,BF23,BF250)</f>
        <v>4680</v>
      </c>
      <c r="BG26" s="40">
        <f t="shared" ref="BG26:BH26" si="29">sum(BG19,BG20,BG21,BG22,BG23,BG24)</f>
        <v>560</v>
      </c>
      <c r="BH26" s="40">
        <f t="shared" si="29"/>
        <v>12384</v>
      </c>
      <c r="BI26" s="51"/>
      <c r="BJ26" s="39" t="s">
        <v>84</v>
      </c>
      <c r="BK26" s="93">
        <f t="shared" si="30"/>
        <v>3092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30"/>
        <v>3062.4</v>
      </c>
      <c r="BL27" s="106"/>
      <c r="BM27" s="106"/>
    </row>
    <row r="28">
      <c r="A28" s="10"/>
      <c r="B28" s="11"/>
      <c r="C28" s="11"/>
      <c r="D28" s="12"/>
      <c r="E28" s="13">
        <v>45152.0</v>
      </c>
      <c r="F28" s="14"/>
      <c r="G28" s="14"/>
      <c r="H28" s="14"/>
      <c r="I28" s="15"/>
      <c r="J28" s="15"/>
      <c r="K28" s="16"/>
      <c r="L28" s="13">
        <v>45153.0</v>
      </c>
      <c r="M28" s="15"/>
      <c r="N28" s="15"/>
      <c r="O28" s="15"/>
      <c r="P28" s="15"/>
      <c r="Q28" s="11"/>
      <c r="R28" s="17"/>
      <c r="S28" s="13">
        <v>45154.0</v>
      </c>
      <c r="T28" s="11"/>
      <c r="U28" s="15"/>
      <c r="V28" s="15"/>
      <c r="W28" s="11"/>
      <c r="X28" s="18"/>
      <c r="Y28" s="14"/>
      <c r="Z28" s="13">
        <v>45155.0</v>
      </c>
      <c r="AA28" s="15"/>
      <c r="AB28" s="15"/>
      <c r="AC28" s="11"/>
      <c r="AD28" s="15"/>
      <c r="AE28" s="15"/>
      <c r="AF28" s="12"/>
      <c r="AG28" s="13">
        <v>45156.0</v>
      </c>
      <c r="AH28" s="15"/>
      <c r="AI28" s="11"/>
      <c r="AJ28" s="15"/>
      <c r="AK28" s="15"/>
      <c r="AL28" s="15"/>
      <c r="AM28" s="18"/>
      <c r="AN28" s="13">
        <v>45157.0</v>
      </c>
      <c r="AO28" s="11"/>
      <c r="AP28" s="19"/>
      <c r="AQ28" s="19"/>
      <c r="AR28" s="19"/>
      <c r="AS28" s="19"/>
      <c r="AT28" s="14"/>
      <c r="AU28" s="13">
        <v>45158.0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6"/>
      <c r="BK28" s="16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>BH61</f>
        <v>3496</v>
      </c>
      <c r="BL29" s="32"/>
      <c r="BM29" s="32"/>
    </row>
    <row r="30">
      <c r="A30" s="35" t="s">
        <v>88</v>
      </c>
      <c r="B30" s="36" t="s">
        <v>19</v>
      </c>
      <c r="C30" s="37">
        <v>45152.0</v>
      </c>
      <c r="D30" s="42" t="s">
        <v>25</v>
      </c>
      <c r="E30" s="39" t="s">
        <v>25</v>
      </c>
      <c r="F30" s="40">
        <v>0.0</v>
      </c>
      <c r="G30" s="40">
        <v>0.0</v>
      </c>
      <c r="H30" s="40">
        <v>0.0</v>
      </c>
      <c r="I30" s="41" t="s">
        <v>22</v>
      </c>
      <c r="J30" s="37">
        <v>45153.0</v>
      </c>
      <c r="K30" s="42" t="s">
        <v>277</v>
      </c>
      <c r="L30" s="39" t="s">
        <v>90</v>
      </c>
      <c r="M30" s="40">
        <v>0.0</v>
      </c>
      <c r="N30" s="40">
        <v>7.5</v>
      </c>
      <c r="O30" s="40">
        <v>0.0</v>
      </c>
      <c r="P30" s="43" t="s">
        <v>24</v>
      </c>
      <c r="Q30" s="37">
        <v>45154.0</v>
      </c>
      <c r="R30" s="42" t="s">
        <v>277</v>
      </c>
      <c r="S30" s="39" t="s">
        <v>90</v>
      </c>
      <c r="T30" s="40">
        <v>0.0</v>
      </c>
      <c r="U30" s="40">
        <v>7.5</v>
      </c>
      <c r="V30" s="40">
        <v>0.0</v>
      </c>
      <c r="W30" s="43" t="s">
        <v>26</v>
      </c>
      <c r="X30" s="37">
        <v>45155.0</v>
      </c>
      <c r="Y30" s="42" t="s">
        <v>427</v>
      </c>
      <c r="Z30" s="39" t="s">
        <v>428</v>
      </c>
      <c r="AA30" s="40">
        <v>0.0</v>
      </c>
      <c r="AB30" s="40">
        <v>8.0</v>
      </c>
      <c r="AC30" s="40">
        <v>2.0</v>
      </c>
      <c r="AD30" s="56" t="s">
        <v>56</v>
      </c>
      <c r="AE30" s="37">
        <v>45156.0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45157.0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36" t="s">
        <v>93</v>
      </c>
      <c r="AS30" s="37">
        <v>45158.0</v>
      </c>
      <c r="AT30" s="42" t="s">
        <v>298</v>
      </c>
      <c r="AU30" s="39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1">SUM(F30,M30,T30,AA30,AH30,AO30,AV30)</f>
        <v>0</v>
      </c>
      <c r="BA30" s="39">
        <f t="shared" si="31"/>
        <v>46</v>
      </c>
      <c r="BB30" s="39">
        <f t="shared" si="31"/>
        <v>2</v>
      </c>
      <c r="BC30" s="50">
        <f t="shared" ref="BC30:BC35" si="33">SUM(AZ30,BA30,BB30)</f>
        <v>48</v>
      </c>
      <c r="BD30" s="51"/>
      <c r="BE30" s="39">
        <f t="shared" ref="BE30:BE31" si="34">AZ30*80</f>
        <v>0</v>
      </c>
      <c r="BF30" s="39">
        <f t="shared" ref="BF30:BF31" si="35">BA30*88</f>
        <v>4048</v>
      </c>
      <c r="BG30" s="39">
        <f t="shared" ref="BG30:BG31" si="36">BB30*80</f>
        <v>160</v>
      </c>
      <c r="BH30" s="39">
        <f t="shared" ref="BH30:BH34" si="37">sum(BE30,BF30,BG30)</f>
        <v>4208</v>
      </c>
      <c r="BI30" s="51"/>
      <c r="BJ30" s="39" t="s">
        <v>96</v>
      </c>
      <c r="BK30" s="93">
        <f>BH72</f>
        <v>2537.095</v>
      </c>
      <c r="BL30" s="51"/>
      <c r="BM30" s="51"/>
    </row>
    <row r="31">
      <c r="A31" s="109" t="s">
        <v>97</v>
      </c>
      <c r="B31" s="41" t="s">
        <v>33</v>
      </c>
      <c r="C31" s="37">
        <v>45153.0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57" t="s">
        <v>46</v>
      </c>
      <c r="J31" s="37">
        <v>45154.0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45155.0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56" t="s">
        <v>37</v>
      </c>
      <c r="X31" s="37">
        <v>45156.0</v>
      </c>
      <c r="Y31" s="96" t="s">
        <v>63</v>
      </c>
      <c r="Z31" s="110" t="s">
        <v>63</v>
      </c>
      <c r="AA31" s="40">
        <v>0.0</v>
      </c>
      <c r="AB31" s="40">
        <v>0.0</v>
      </c>
      <c r="AC31" s="40">
        <v>0.0</v>
      </c>
      <c r="AD31" s="56" t="s">
        <v>40</v>
      </c>
      <c r="AE31" s="37">
        <v>45157.0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45158.0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57" t="s">
        <v>44</v>
      </c>
      <c r="AS31" s="37">
        <v>45159.0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2">SUM(F31,M31,T31,AA31,AH31,AO31,AV31)</f>
        <v>37</v>
      </c>
      <c r="BA31" s="39">
        <f t="shared" si="32"/>
        <v>1.5</v>
      </c>
      <c r="BB31" s="39">
        <f t="shared" si="32"/>
        <v>0</v>
      </c>
      <c r="BC31" s="50">
        <f t="shared" si="33"/>
        <v>38.5</v>
      </c>
      <c r="BD31" s="51"/>
      <c r="BE31" s="39">
        <f t="shared" si="34"/>
        <v>2960</v>
      </c>
      <c r="BF31" s="39">
        <f t="shared" si="35"/>
        <v>132</v>
      </c>
      <c r="BG31" s="39">
        <f t="shared" si="36"/>
        <v>0</v>
      </c>
      <c r="BH31" s="39">
        <f t="shared" si="37"/>
        <v>3092</v>
      </c>
      <c r="BI31" s="51"/>
      <c r="BJ31" s="39" t="s">
        <v>102</v>
      </c>
      <c r="BK31" s="62">
        <f>SUM(BH23,BH33,BH44,BH54,BH73)</f>
        <v>1672</v>
      </c>
      <c r="BL31" s="51"/>
      <c r="BM31" s="51"/>
    </row>
    <row r="32">
      <c r="A32" s="35" t="s">
        <v>103</v>
      </c>
      <c r="B32" s="41" t="s">
        <v>33</v>
      </c>
      <c r="C32" s="37">
        <v>45153.0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57" t="s">
        <v>46</v>
      </c>
      <c r="J32" s="37">
        <v>45154.0</v>
      </c>
      <c r="K32" s="96" t="s">
        <v>25</v>
      </c>
      <c r="L32" s="110" t="s">
        <v>25</v>
      </c>
      <c r="M32" s="40">
        <v>0.0</v>
      </c>
      <c r="N32" s="40">
        <v>0.0</v>
      </c>
      <c r="O32" s="40">
        <v>0.0</v>
      </c>
      <c r="P32" s="38" t="s">
        <v>36</v>
      </c>
      <c r="Q32" s="37">
        <v>45155.0</v>
      </c>
      <c r="R32" s="96" t="s">
        <v>112</v>
      </c>
      <c r="S32" s="110" t="s">
        <v>71</v>
      </c>
      <c r="T32" s="40">
        <v>6.5</v>
      </c>
      <c r="U32" s="40">
        <v>1.0</v>
      </c>
      <c r="V32" s="40">
        <v>0.0</v>
      </c>
      <c r="W32" s="56" t="s">
        <v>37</v>
      </c>
      <c r="X32" s="37">
        <v>45156.0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56" t="s">
        <v>40</v>
      </c>
      <c r="AE32" s="37">
        <v>45157.0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45158.0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57" t="s">
        <v>44</v>
      </c>
      <c r="AS32" s="37">
        <v>45159.0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38">SUM(F32,M32,T32,AA32,AH32,AO32,AV32)</f>
        <v>40</v>
      </c>
      <c r="BA32" s="39">
        <f t="shared" si="38"/>
        <v>5</v>
      </c>
      <c r="BB32" s="39">
        <f t="shared" si="38"/>
        <v>0</v>
      </c>
      <c r="BC32" s="50">
        <f t="shared" si="33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7"/>
        <v>3062.4</v>
      </c>
      <c r="BI32" s="51"/>
      <c r="BJ32" s="39"/>
      <c r="BK32" s="93"/>
      <c r="BL32" s="51"/>
      <c r="BM32" s="51"/>
    </row>
    <row r="33">
      <c r="A33" s="35" t="s">
        <v>54</v>
      </c>
      <c r="B33" s="36" t="s">
        <v>19</v>
      </c>
      <c r="C33" s="37">
        <v>45152.0</v>
      </c>
      <c r="D33" s="42" t="s">
        <v>277</v>
      </c>
      <c r="E33" s="39" t="s">
        <v>90</v>
      </c>
      <c r="F33" s="40">
        <v>0.0</v>
      </c>
      <c r="G33" s="40">
        <v>7.5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64"/>
      <c r="X33" s="45"/>
      <c r="Y33" s="53"/>
      <c r="Z33" s="39"/>
      <c r="AA33" s="40">
        <v>0.0</v>
      </c>
      <c r="AB33" s="40">
        <v>0.0</v>
      </c>
      <c r="AC33" s="40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39">SUM(F33,M33,T33,AA33,AH33,AO33,AV33)</f>
        <v>0</v>
      </c>
      <c r="BA33" s="39">
        <f t="shared" si="39"/>
        <v>7.5</v>
      </c>
      <c r="BB33" s="39">
        <f t="shared" si="39"/>
        <v>0</v>
      </c>
      <c r="BC33" s="50">
        <f t="shared" si="33"/>
        <v>7.5</v>
      </c>
      <c r="BD33" s="51"/>
      <c r="BE33" s="39">
        <f t="shared" ref="BE33:BE35" si="41">AZ33*80</f>
        <v>0</v>
      </c>
      <c r="BF33" s="39">
        <f t="shared" ref="BF33:BF35" si="42">BA33*88</f>
        <v>660</v>
      </c>
      <c r="BG33" s="39">
        <f t="shared" ref="BG33:BG35" si="43">BB33*80</f>
        <v>0</v>
      </c>
      <c r="BH33" s="39">
        <f t="shared" si="37"/>
        <v>660</v>
      </c>
      <c r="BI33" s="51"/>
      <c r="BJ33" s="39" t="s">
        <v>107</v>
      </c>
      <c r="BK33" s="39">
        <f>SUM(BH35,BH63)</f>
        <v>3744</v>
      </c>
      <c r="BL33" s="51"/>
      <c r="BM33" s="51"/>
    </row>
    <row r="34">
      <c r="A34" s="35" t="s">
        <v>50</v>
      </c>
      <c r="B34" s="63"/>
      <c r="C34" s="45"/>
      <c r="D34" s="53"/>
      <c r="E34" s="39"/>
      <c r="F34" s="40">
        <v>0.0</v>
      </c>
      <c r="G34" s="40">
        <v>0.0</v>
      </c>
      <c r="H34" s="40">
        <v>0.0</v>
      </c>
      <c r="I34" s="60"/>
      <c r="J34" s="45"/>
      <c r="K34" s="53"/>
      <c r="L34" s="39"/>
      <c r="M34" s="40">
        <v>0.0</v>
      </c>
      <c r="N34" s="40">
        <v>0.0</v>
      </c>
      <c r="O34" s="40">
        <v>0.0</v>
      </c>
      <c r="P34" s="39"/>
      <c r="Q34" s="45"/>
      <c r="R34" s="92"/>
      <c r="S34" s="110"/>
      <c r="T34" s="40">
        <v>0.0</v>
      </c>
      <c r="U34" s="40">
        <v>0.0</v>
      </c>
      <c r="V34" s="40">
        <v>0.0</v>
      </c>
      <c r="W34" s="36" t="s">
        <v>37</v>
      </c>
      <c r="X34" s="206">
        <v>45156.0</v>
      </c>
      <c r="Y34" s="264" t="s">
        <v>718</v>
      </c>
      <c r="Z34" s="290" t="s">
        <v>659</v>
      </c>
      <c r="AA34" s="128">
        <v>5.0</v>
      </c>
      <c r="AB34" s="128">
        <v>0.0</v>
      </c>
      <c r="AC34" s="129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2"/>
      <c r="AL34" s="45"/>
      <c r="AM34" s="44"/>
      <c r="AN34" s="92"/>
      <c r="AO34" s="40">
        <v>0.0</v>
      </c>
      <c r="AP34" s="40">
        <v>0.0</v>
      </c>
      <c r="AQ34" s="40">
        <v>0.0</v>
      </c>
      <c r="AR34" s="61"/>
      <c r="AS34" s="45"/>
      <c r="AT34" s="98"/>
      <c r="AU34" s="98"/>
      <c r="AV34" s="40">
        <v>0.0</v>
      </c>
      <c r="AW34" s="40">
        <v>0.0</v>
      </c>
      <c r="AX34" s="40">
        <v>0.0</v>
      </c>
      <c r="AY34" s="65"/>
      <c r="AZ34" s="49">
        <f t="shared" ref="AZ34:BA34" si="40">SUM(F34,M34,T34,AA34,AH34,AO34,AV34)</f>
        <v>5</v>
      </c>
      <c r="BA34" s="39">
        <f t="shared" si="40"/>
        <v>0</v>
      </c>
      <c r="BB34" s="39">
        <f t="shared" ref="BB34:BB35" si="45">SUM(H34,O34,V34,AC34,AJ34,AQ35,AX34)</f>
        <v>0</v>
      </c>
      <c r="BC34" s="50">
        <f t="shared" si="33"/>
        <v>5</v>
      </c>
      <c r="BD34" s="51"/>
      <c r="BE34" s="39">
        <f t="shared" si="41"/>
        <v>400</v>
      </c>
      <c r="BF34" s="39">
        <f t="shared" si="42"/>
        <v>0</v>
      </c>
      <c r="BG34" s="39">
        <f t="shared" si="43"/>
        <v>0</v>
      </c>
      <c r="BH34" s="39">
        <f t="shared" si="37"/>
        <v>400</v>
      </c>
      <c r="BI34" s="51"/>
      <c r="BJ34" s="39" t="s">
        <v>52</v>
      </c>
      <c r="BK34" s="39">
        <f>SUM(BH10,BH22,BH43,BH52,BH62,BH75)</f>
        <v>4548</v>
      </c>
      <c r="BL34" s="51"/>
      <c r="BM34" s="51"/>
    </row>
    <row r="35">
      <c r="A35" s="35" t="s">
        <v>82</v>
      </c>
      <c r="B35" s="61"/>
      <c r="C35" s="45"/>
      <c r="D35" s="92"/>
      <c r="E35" s="110"/>
      <c r="F35" s="40">
        <v>0.0</v>
      </c>
      <c r="G35" s="40">
        <v>0.0</v>
      </c>
      <c r="H35" s="40">
        <v>0.0</v>
      </c>
      <c r="I35" s="57" t="s">
        <v>46</v>
      </c>
      <c r="J35" s="37">
        <v>45154.0</v>
      </c>
      <c r="K35" s="96" t="s">
        <v>112</v>
      </c>
      <c r="L35" s="110" t="s">
        <v>71</v>
      </c>
      <c r="M35" s="40">
        <v>6.5</v>
      </c>
      <c r="N35" s="40">
        <v>1.0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57" t="s">
        <v>44</v>
      </c>
      <c r="AS35" s="37">
        <v>45159.0</v>
      </c>
      <c r="AT35" s="95" t="s">
        <v>128</v>
      </c>
      <c r="AU35" s="98" t="s">
        <v>202</v>
      </c>
      <c r="AV35" s="40">
        <v>6.0</v>
      </c>
      <c r="AW35" s="40">
        <v>1.0</v>
      </c>
      <c r="AX35" s="40">
        <v>0.0</v>
      </c>
      <c r="AY35" s="48"/>
      <c r="AZ35" s="49">
        <f t="shared" ref="AZ35:BA35" si="44">SUM(F35,M35,T35,AA35,AH35,AO35,AV35)</f>
        <v>12.5</v>
      </c>
      <c r="BA35" s="39">
        <f t="shared" si="44"/>
        <v>2</v>
      </c>
      <c r="BB35" s="39">
        <f t="shared" si="45"/>
        <v>0</v>
      </c>
      <c r="BC35" s="50">
        <f t="shared" si="33"/>
        <v>14.5</v>
      </c>
      <c r="BD35" s="51"/>
      <c r="BE35" s="39">
        <f t="shared" si="41"/>
        <v>1000</v>
      </c>
      <c r="BF35" s="39">
        <f t="shared" si="42"/>
        <v>176</v>
      </c>
      <c r="BG35" s="39">
        <f t="shared" si="43"/>
        <v>0</v>
      </c>
      <c r="BH35" s="39">
        <f>SUM(BE35,BF35,BG35)</f>
        <v>1176</v>
      </c>
      <c r="BI35" s="51"/>
      <c r="BJ35" s="39" t="s">
        <v>108</v>
      </c>
      <c r="BK35" s="373">
        <f>BH42</f>
        <v>3588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39">
        <f>SUM(BH9,BH24,BH34,BH41,BH53,BH65,BH74)</f>
        <v>4392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C37" si="46">SUM(AZ30,AZ31,AZ32,AZ33,AZ34,AZ35)</f>
        <v>94.5</v>
      </c>
      <c r="BA37" s="78">
        <f t="shared" si="46"/>
        <v>62</v>
      </c>
      <c r="BB37" s="78">
        <f t="shared" si="46"/>
        <v>2</v>
      </c>
      <c r="BC37" s="79">
        <f t="shared" si="46"/>
        <v>158.5</v>
      </c>
      <c r="BD37" s="51"/>
      <c r="BE37" s="40">
        <f>sum(BE30,BE31,BE33,BE34,BE32)</f>
        <v>6052.4</v>
      </c>
      <c r="BF37" s="40">
        <f>SUM(BF30,BF31,BF32,BF33,BF34,BF35)</f>
        <v>5386</v>
      </c>
      <c r="BG37" s="40">
        <f>sum(BG30,BG31,BG32,BG33,BG34)</f>
        <v>160</v>
      </c>
      <c r="BH37" s="40">
        <f>sum(BH30,BH31,BH32,BH33,BH34,BH35)</f>
        <v>12598.4</v>
      </c>
      <c r="BI37" s="51"/>
      <c r="BJ37" s="39"/>
      <c r="BK37" s="39"/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13">
        <v>45152.0</v>
      </c>
      <c r="F39" s="14"/>
      <c r="G39" s="14"/>
      <c r="H39" s="14"/>
      <c r="I39" s="15"/>
      <c r="J39" s="15"/>
      <c r="K39" s="16"/>
      <c r="L39" s="13">
        <v>45153.0</v>
      </c>
      <c r="M39" s="15"/>
      <c r="N39" s="15"/>
      <c r="O39" s="15"/>
      <c r="P39" s="15"/>
      <c r="Q39" s="11"/>
      <c r="R39" s="17"/>
      <c r="S39" s="13">
        <v>45154.0</v>
      </c>
      <c r="T39" s="11"/>
      <c r="U39" s="15"/>
      <c r="V39" s="15"/>
      <c r="W39" s="11"/>
      <c r="X39" s="18"/>
      <c r="Y39" s="14"/>
      <c r="Z39" s="13">
        <v>45155.0</v>
      </c>
      <c r="AA39" s="15"/>
      <c r="AB39" s="15"/>
      <c r="AC39" s="11"/>
      <c r="AD39" s="15"/>
      <c r="AE39" s="15"/>
      <c r="AF39" s="12"/>
      <c r="AG39" s="13">
        <v>45156.0</v>
      </c>
      <c r="AH39" s="15"/>
      <c r="AI39" s="11"/>
      <c r="AJ39" s="15"/>
      <c r="AK39" s="15"/>
      <c r="AL39" s="15"/>
      <c r="AM39" s="18"/>
      <c r="AN39" s="13">
        <v>45157.0</v>
      </c>
      <c r="AO39" s="11"/>
      <c r="AP39" s="19"/>
      <c r="AQ39" s="19"/>
      <c r="AR39" s="19"/>
      <c r="AS39" s="19"/>
      <c r="AT39" s="14"/>
      <c r="AU39" s="13">
        <v>45158.0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6"/>
      <c r="BK39" s="16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 t="s">
        <v>62</v>
      </c>
      <c r="C41" s="37">
        <v>45153.0</v>
      </c>
      <c r="D41" s="42" t="s">
        <v>308</v>
      </c>
      <c r="E41" s="53" t="s">
        <v>309</v>
      </c>
      <c r="F41" s="40">
        <v>2.5</v>
      </c>
      <c r="G41" s="40">
        <v>5.5</v>
      </c>
      <c r="H41" s="40">
        <v>2.5</v>
      </c>
      <c r="I41" s="53"/>
      <c r="J41" s="45"/>
      <c r="K41" s="53"/>
      <c r="L41" s="53"/>
      <c r="M41" s="40">
        <v>0.0</v>
      </c>
      <c r="N41" s="40">
        <v>0.0</v>
      </c>
      <c r="O41" s="40">
        <v>0.0</v>
      </c>
      <c r="P41" s="39"/>
      <c r="Q41" s="45"/>
      <c r="R41" s="53"/>
      <c r="S41" s="53"/>
      <c r="T41" s="40">
        <v>0.0</v>
      </c>
      <c r="U41" s="40">
        <v>0.0</v>
      </c>
      <c r="V41" s="40">
        <v>0.0</v>
      </c>
      <c r="W41" s="53"/>
      <c r="X41" s="45"/>
      <c r="Y41" s="53"/>
      <c r="Z41" s="53"/>
      <c r="AA41" s="40">
        <v>0.0</v>
      </c>
      <c r="AB41" s="40">
        <v>0.0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53"/>
      <c r="AL41" s="45"/>
      <c r="AM41" s="53"/>
      <c r="AN41" s="53"/>
      <c r="AO41" s="40">
        <v>0.0</v>
      </c>
      <c r="AP41" s="40">
        <v>0.0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7">SUM(F41,M41,T41,AA41,AH41,AO41,AV41)</f>
        <v>2.5</v>
      </c>
      <c r="BA41" s="39">
        <f t="shared" si="47"/>
        <v>5.5</v>
      </c>
      <c r="BB41" s="39">
        <f t="shared" si="47"/>
        <v>2.5</v>
      </c>
      <c r="BC41" s="50">
        <f t="shared" ref="BC41:BC44" si="49">SUM(AZ41,BA41,BB41)</f>
        <v>10.5</v>
      </c>
      <c r="BD41" s="51"/>
      <c r="BE41" s="39">
        <f t="shared" ref="BE41:BE44" si="50">AZ41*80</f>
        <v>200</v>
      </c>
      <c r="BF41" s="39">
        <f t="shared" ref="BF41:BF44" si="51">BA41*88</f>
        <v>484</v>
      </c>
      <c r="BG41" s="39">
        <f t="shared" ref="BG41:BG44" si="52">BB41*80</f>
        <v>200</v>
      </c>
      <c r="BH41" s="39">
        <f t="shared" ref="BH41:BH44" si="53">sum(BE41,BF41,BG41)</f>
        <v>884</v>
      </c>
      <c r="BI41" s="51"/>
      <c r="BL41" s="51"/>
      <c r="BM41" s="51"/>
    </row>
    <row r="42">
      <c r="A42" s="35" t="s">
        <v>123</v>
      </c>
      <c r="B42" s="41" t="s">
        <v>33</v>
      </c>
      <c r="C42" s="37">
        <v>45153.0</v>
      </c>
      <c r="D42" s="38" t="s">
        <v>25</v>
      </c>
      <c r="E42" s="39" t="s">
        <v>25</v>
      </c>
      <c r="F42" s="40">
        <v>0.0</v>
      </c>
      <c r="G42" s="40">
        <v>0.0</v>
      </c>
      <c r="H42" s="40">
        <v>0.0</v>
      </c>
      <c r="I42" s="42" t="s">
        <v>46</v>
      </c>
      <c r="J42" s="37">
        <v>45154.0</v>
      </c>
      <c r="K42" s="131" t="s">
        <v>236</v>
      </c>
      <c r="L42" s="111" t="s">
        <v>125</v>
      </c>
      <c r="M42" s="40">
        <v>5.0</v>
      </c>
      <c r="N42" s="40">
        <v>0.0</v>
      </c>
      <c r="O42" s="40">
        <v>0.0</v>
      </c>
      <c r="P42" s="38" t="s">
        <v>64</v>
      </c>
      <c r="Q42" s="37">
        <v>45155.0</v>
      </c>
      <c r="R42" s="131" t="s">
        <v>285</v>
      </c>
      <c r="S42" s="111" t="s">
        <v>129</v>
      </c>
      <c r="T42" s="40">
        <v>5.0</v>
      </c>
      <c r="U42" s="40">
        <v>2.0</v>
      </c>
      <c r="V42" s="40">
        <v>0.0</v>
      </c>
      <c r="W42" s="42" t="s">
        <v>37</v>
      </c>
      <c r="X42" s="37">
        <v>45156.0</v>
      </c>
      <c r="Y42" s="131" t="s">
        <v>285</v>
      </c>
      <c r="Z42" s="111" t="s">
        <v>129</v>
      </c>
      <c r="AA42" s="40">
        <v>5.0</v>
      </c>
      <c r="AB42" s="40">
        <v>2.0</v>
      </c>
      <c r="AC42" s="40">
        <v>0.0</v>
      </c>
      <c r="AD42" s="42" t="s">
        <v>78</v>
      </c>
      <c r="AE42" s="37">
        <v>45157.0</v>
      </c>
      <c r="AF42" s="42" t="s">
        <v>308</v>
      </c>
      <c r="AG42" s="53" t="s">
        <v>309</v>
      </c>
      <c r="AH42" s="40">
        <v>2.5</v>
      </c>
      <c r="AI42" s="40">
        <v>5.5</v>
      </c>
      <c r="AJ42" s="40">
        <v>2.5</v>
      </c>
      <c r="AK42" s="42" t="s">
        <v>43</v>
      </c>
      <c r="AL42" s="37">
        <v>45158.0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45159.0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8">SUM(F42,M42,T42,AA42,AH42,AO42,AV42)</f>
        <v>27.5</v>
      </c>
      <c r="BA42" s="39">
        <f t="shared" si="48"/>
        <v>13.5</v>
      </c>
      <c r="BB42" s="39">
        <f t="shared" si="48"/>
        <v>2.5</v>
      </c>
      <c r="BC42" s="50">
        <f t="shared" si="49"/>
        <v>43.5</v>
      </c>
      <c r="BD42" s="51"/>
      <c r="BE42" s="39">
        <f t="shared" si="50"/>
        <v>2200</v>
      </c>
      <c r="BF42" s="39">
        <f t="shared" si="51"/>
        <v>1188</v>
      </c>
      <c r="BG42" s="39">
        <f t="shared" si="52"/>
        <v>200</v>
      </c>
      <c r="BH42" s="39">
        <f t="shared" si="53"/>
        <v>3588</v>
      </c>
      <c r="BI42" s="51"/>
      <c r="BJ42" s="51"/>
      <c r="BK42" s="51"/>
      <c r="BL42" s="51"/>
      <c r="BM42" s="51"/>
    </row>
    <row r="43">
      <c r="A43" s="59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53"/>
      <c r="J43" s="45"/>
      <c r="K43" s="53"/>
      <c r="L43" s="53"/>
      <c r="M43" s="40">
        <v>0.0</v>
      </c>
      <c r="N43" s="40">
        <v>0.0</v>
      </c>
      <c r="O43" s="40">
        <v>0.0</v>
      </c>
      <c r="P43" s="38" t="s">
        <v>36</v>
      </c>
      <c r="Q43" s="37">
        <v>45155.0</v>
      </c>
      <c r="R43" s="42" t="s">
        <v>284</v>
      </c>
      <c r="S43" s="53" t="s">
        <v>122</v>
      </c>
      <c r="T43" s="40">
        <v>0.0</v>
      </c>
      <c r="U43" s="40">
        <v>3.5</v>
      </c>
      <c r="V43" s="40">
        <v>0.0</v>
      </c>
      <c r="W43" s="42" t="s">
        <v>67</v>
      </c>
      <c r="X43" s="37">
        <v>45156.0</v>
      </c>
      <c r="Y43" s="42" t="s">
        <v>284</v>
      </c>
      <c r="Z43" s="53" t="s">
        <v>122</v>
      </c>
      <c r="AA43" s="40">
        <v>0.0</v>
      </c>
      <c r="AB43" s="40">
        <v>3.5</v>
      </c>
      <c r="AC43" s="40">
        <v>0.0</v>
      </c>
      <c r="AD43" s="53"/>
      <c r="AE43" s="45"/>
      <c r="AF43" s="53"/>
      <c r="AG43" s="53"/>
      <c r="AH43" s="40">
        <v>0.0</v>
      </c>
      <c r="AI43" s="40">
        <v>0.0</v>
      </c>
      <c r="AJ43" s="40">
        <v>0.0</v>
      </c>
      <c r="AK43" s="42" t="s">
        <v>79</v>
      </c>
      <c r="AL43" s="37">
        <v>45158.0</v>
      </c>
      <c r="AM43" s="42" t="s">
        <v>284</v>
      </c>
      <c r="AN43" s="53" t="s">
        <v>122</v>
      </c>
      <c r="AO43" s="40">
        <v>0.0</v>
      </c>
      <c r="AP43" s="40">
        <v>3.5</v>
      </c>
      <c r="AQ43" s="40">
        <v>0.0</v>
      </c>
      <c r="AR43" s="42" t="s">
        <v>27</v>
      </c>
      <c r="AS43" s="37">
        <v>45159.0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4">SUM(F43,M43,T43,AA43,AH43,AO43,AV43)</f>
        <v>0</v>
      </c>
      <c r="BA43" s="39">
        <f t="shared" si="54"/>
        <v>14</v>
      </c>
      <c r="BB43" s="39">
        <f t="shared" si="54"/>
        <v>0</v>
      </c>
      <c r="BC43" s="50">
        <f t="shared" si="49"/>
        <v>14</v>
      </c>
      <c r="BD43" s="51"/>
      <c r="BE43" s="39">
        <f t="shared" si="50"/>
        <v>0</v>
      </c>
      <c r="BF43" s="39">
        <f t="shared" si="51"/>
        <v>1232</v>
      </c>
      <c r="BG43" s="39">
        <f t="shared" si="52"/>
        <v>0</v>
      </c>
      <c r="BH43" s="39">
        <f t="shared" si="53"/>
        <v>1232</v>
      </c>
      <c r="BI43" s="51"/>
      <c r="BJ43" s="132"/>
      <c r="BK43" s="133"/>
      <c r="BL43" s="51"/>
      <c r="BM43" s="51"/>
    </row>
    <row r="44">
      <c r="A44" s="59" t="s">
        <v>54</v>
      </c>
      <c r="B44" s="134"/>
      <c r="C44" s="45"/>
      <c r="D44" s="53"/>
      <c r="E44" s="53"/>
      <c r="F44" s="40">
        <v>0.0</v>
      </c>
      <c r="G44" s="40">
        <v>0.0</v>
      </c>
      <c r="H44" s="40">
        <v>0.0</v>
      </c>
      <c r="I44" s="42" t="s">
        <v>131</v>
      </c>
      <c r="J44" s="37">
        <v>45154.0</v>
      </c>
      <c r="K44" s="42" t="s">
        <v>283</v>
      </c>
      <c r="L44" s="53" t="s">
        <v>118</v>
      </c>
      <c r="M44" s="40">
        <v>0.0</v>
      </c>
      <c r="N44" s="40">
        <v>5.5</v>
      </c>
      <c r="O44" s="40">
        <v>0.0</v>
      </c>
      <c r="P44" s="39"/>
      <c r="Q44" s="45"/>
      <c r="R44" s="53"/>
      <c r="S44" s="53"/>
      <c r="T44" s="40">
        <v>0.0</v>
      </c>
      <c r="U44" s="40">
        <v>0.0</v>
      </c>
      <c r="V44" s="40">
        <v>0.0</v>
      </c>
      <c r="W44" s="53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>
        <v>0.0</v>
      </c>
      <c r="AI44" s="40">
        <v>0.0</v>
      </c>
      <c r="AJ44" s="40">
        <v>0.0</v>
      </c>
      <c r="AK44" s="53"/>
      <c r="AL44" s="45"/>
      <c r="AM44" s="53"/>
      <c r="AN44" s="53"/>
      <c r="AO44" s="40">
        <v>0.0</v>
      </c>
      <c r="AP44" s="40">
        <v>0.0</v>
      </c>
      <c r="AQ44" s="40">
        <v>0.0</v>
      </c>
      <c r="AR44" s="54"/>
      <c r="AS44" s="45"/>
      <c r="AT44" s="39"/>
      <c r="AU44" s="39"/>
      <c r="AV44" s="40">
        <v>0.0</v>
      </c>
      <c r="AW44" s="40">
        <v>0.0</v>
      </c>
      <c r="AX44" s="40">
        <v>0.0</v>
      </c>
      <c r="AY44" s="48"/>
      <c r="AZ44" s="49">
        <f t="shared" ref="AZ44:BB44" si="55">SUM(F44,M44,T44,AA44,AH44,AO44,AV44)</f>
        <v>0</v>
      </c>
      <c r="BA44" s="39">
        <f t="shared" si="55"/>
        <v>5.5</v>
      </c>
      <c r="BB44" s="39">
        <f t="shared" si="55"/>
        <v>0</v>
      </c>
      <c r="BC44" s="50">
        <f t="shared" si="49"/>
        <v>5.5</v>
      </c>
      <c r="BD44" s="51"/>
      <c r="BE44" s="39">
        <f t="shared" si="50"/>
        <v>0</v>
      </c>
      <c r="BF44" s="39">
        <f t="shared" si="51"/>
        <v>484</v>
      </c>
      <c r="BG44" s="39">
        <f t="shared" si="52"/>
        <v>0</v>
      </c>
      <c r="BH44" s="39">
        <f t="shared" si="53"/>
        <v>484</v>
      </c>
      <c r="BI44" s="51"/>
      <c r="BJ44" s="39" t="s">
        <v>130</v>
      </c>
      <c r="BK44" s="92">
        <f>SUM(BH26,BH13,BH37,BH46,BH56,BH67,BH78)</f>
        <v>59647.495</v>
      </c>
      <c r="BL44" s="51"/>
      <c r="BM44" s="51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137"/>
      <c r="AG45" s="137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53"/>
      <c r="BF45" s="53"/>
      <c r="BG45" s="53"/>
      <c r="BH45" s="53"/>
      <c r="BI45" s="136"/>
      <c r="BJ45" s="39" t="s">
        <v>134</v>
      </c>
      <c r="BK45" s="39">
        <f>SUM(BK18,BK19,BK20,BK21,BK22,BK23,BK24,BK25,BK26,BK27,BK29,BK30,BK31,BK33,BK34,BK35,BK36)</f>
        <v>59647.495</v>
      </c>
      <c r="BL45" s="136"/>
      <c r="BM45" s="136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76" t="s">
        <v>14</v>
      </c>
      <c r="AZ46" s="77">
        <f t="shared" ref="AZ46:BC46" si="56">SUM(AZ41,AZ42,AZ43,AZ44)</f>
        <v>30</v>
      </c>
      <c r="BA46" s="78">
        <f t="shared" si="56"/>
        <v>38.5</v>
      </c>
      <c r="BB46" s="78">
        <f t="shared" si="56"/>
        <v>5</v>
      </c>
      <c r="BC46" s="79">
        <f t="shared" si="56"/>
        <v>73.5</v>
      </c>
      <c r="BD46" s="51"/>
      <c r="BE46" s="40">
        <f t="shared" ref="BE46:BF46" si="57">SUM(BE41:BE44)</f>
        <v>2400</v>
      </c>
      <c r="BF46" s="40">
        <f t="shared" si="57"/>
        <v>3388</v>
      </c>
      <c r="BG46" s="40">
        <f>BB46*80</f>
        <v>400</v>
      </c>
      <c r="BH46" s="40">
        <f>SUM(BH41:BH44)</f>
        <v>6188</v>
      </c>
      <c r="BI46" s="51"/>
      <c r="BJ46" s="51"/>
      <c r="BK46" s="51"/>
      <c r="BL46" s="51"/>
      <c r="BM46" s="51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6"/>
      <c r="BL47" s="136"/>
      <c r="BM47" s="136"/>
    </row>
    <row r="48">
      <c r="F48" s="73"/>
      <c r="G48" s="73"/>
      <c r="H48" s="73"/>
      <c r="I48" s="73"/>
      <c r="K48" s="80" t="s">
        <v>49</v>
      </c>
      <c r="L48" s="81"/>
      <c r="AF48" s="82" t="s">
        <v>49</v>
      </c>
      <c r="AG48" s="81"/>
      <c r="AT48" s="82" t="s">
        <v>49</v>
      </c>
      <c r="AU48" s="81"/>
      <c r="BF48" s="82" t="s">
        <v>49</v>
      </c>
      <c r="BG48" s="81"/>
    </row>
    <row r="49">
      <c r="F49" s="73"/>
      <c r="G49" s="73"/>
      <c r="H49" s="73"/>
      <c r="I49" s="73"/>
      <c r="K49" s="139"/>
      <c r="L49" s="140"/>
      <c r="AF49" s="141"/>
      <c r="AG49" s="142"/>
    </row>
    <row r="50">
      <c r="A50" s="10"/>
      <c r="B50" s="11"/>
      <c r="C50" s="11"/>
      <c r="D50" s="12"/>
      <c r="E50" s="13">
        <v>45152.0</v>
      </c>
      <c r="F50" s="14"/>
      <c r="G50" s="14"/>
      <c r="H50" s="14"/>
      <c r="I50" s="15"/>
      <c r="J50" s="15"/>
      <c r="K50" s="16"/>
      <c r="L50" s="13">
        <v>45153.0</v>
      </c>
      <c r="M50" s="15"/>
      <c r="N50" s="15"/>
      <c r="O50" s="15"/>
      <c r="P50" s="15"/>
      <c r="Q50" s="11"/>
      <c r="R50" s="17"/>
      <c r="S50" s="13">
        <v>45154.0</v>
      </c>
      <c r="T50" s="11"/>
      <c r="U50" s="15"/>
      <c r="V50" s="15"/>
      <c r="W50" s="11"/>
      <c r="X50" s="18"/>
      <c r="Y50" s="14"/>
      <c r="Z50" s="13">
        <v>45155.0</v>
      </c>
      <c r="AA50" s="15"/>
      <c r="AB50" s="15"/>
      <c r="AC50" s="11"/>
      <c r="AD50" s="15"/>
      <c r="AE50" s="15"/>
      <c r="AF50" s="12"/>
      <c r="AG50" s="13">
        <v>45156.0</v>
      </c>
      <c r="AH50" s="15"/>
      <c r="AI50" s="11"/>
      <c r="AJ50" s="15"/>
      <c r="AK50" s="15"/>
      <c r="AL50" s="15"/>
      <c r="AM50" s="18"/>
      <c r="AN50" s="13">
        <v>45157.0</v>
      </c>
      <c r="AO50" s="11"/>
      <c r="AP50" s="19"/>
      <c r="AQ50" s="19"/>
      <c r="AR50" s="19"/>
      <c r="AS50" s="19"/>
      <c r="AT50" s="14"/>
      <c r="AU50" s="13">
        <v>45158.0</v>
      </c>
      <c r="AV50" s="19"/>
      <c r="AW50" s="19"/>
      <c r="AX50" s="19"/>
      <c r="AY50" s="20"/>
      <c r="AZ50" s="19"/>
      <c r="BA50" s="19"/>
      <c r="BB50" s="19"/>
      <c r="BC50" s="19"/>
      <c r="BD50" s="20"/>
      <c r="BE50" s="21"/>
      <c r="BF50" s="22"/>
      <c r="BG50" s="4"/>
      <c r="BH50" s="19"/>
      <c r="BI50" s="23"/>
      <c r="BJ50" s="16"/>
      <c r="BK50" s="16"/>
      <c r="BL50" s="20"/>
      <c r="BM50" s="20"/>
    </row>
    <row r="51">
      <c r="A51" s="107"/>
      <c r="B51" s="26"/>
      <c r="C51" s="26"/>
      <c r="D51" s="26" t="s">
        <v>2</v>
      </c>
      <c r="E51" s="26" t="s">
        <v>3</v>
      </c>
      <c r="F51" s="26" t="s">
        <v>4</v>
      </c>
      <c r="G51" s="26" t="s">
        <v>5</v>
      </c>
      <c r="H51" s="26" t="s">
        <v>6</v>
      </c>
      <c r="I51" s="26"/>
      <c r="J51" s="26"/>
      <c r="K51" s="26" t="s">
        <v>2</v>
      </c>
      <c r="L51" s="26" t="s">
        <v>7</v>
      </c>
      <c r="M51" s="26" t="s">
        <v>4</v>
      </c>
      <c r="N51" s="26" t="s">
        <v>5</v>
      </c>
      <c r="O51" s="26" t="s">
        <v>6</v>
      </c>
      <c r="P51" s="26"/>
      <c r="Q51" s="26"/>
      <c r="R51" s="26" t="s">
        <v>2</v>
      </c>
      <c r="S51" s="26" t="s">
        <v>8</v>
      </c>
      <c r="T51" s="26" t="s">
        <v>4</v>
      </c>
      <c r="U51" s="26" t="s">
        <v>5</v>
      </c>
      <c r="V51" s="26" t="s">
        <v>6</v>
      </c>
      <c r="W51" s="28"/>
      <c r="X51" s="29"/>
      <c r="Y51" s="29" t="s">
        <v>2</v>
      </c>
      <c r="Z51" s="29" t="s">
        <v>9</v>
      </c>
      <c r="AA51" s="26" t="s">
        <v>4</v>
      </c>
      <c r="AB51" s="26" t="s">
        <v>5</v>
      </c>
      <c r="AC51" s="26" t="s">
        <v>6</v>
      </c>
      <c r="AD51" s="29"/>
      <c r="AE51" s="29"/>
      <c r="AF51" s="29" t="s">
        <v>2</v>
      </c>
      <c r="AG51" s="29" t="s">
        <v>10</v>
      </c>
      <c r="AH51" s="26" t="s">
        <v>4</v>
      </c>
      <c r="AI51" s="26" t="s">
        <v>5</v>
      </c>
      <c r="AJ51" s="26" t="s">
        <v>6</v>
      </c>
      <c r="AK51" s="29"/>
      <c r="AL51" s="29"/>
      <c r="AM51" s="29" t="s">
        <v>2</v>
      </c>
      <c r="AN51" s="29" t="s">
        <v>11</v>
      </c>
      <c r="AO51" s="26" t="s">
        <v>4</v>
      </c>
      <c r="AP51" s="26" t="s">
        <v>5</v>
      </c>
      <c r="AQ51" s="26" t="s">
        <v>6</v>
      </c>
      <c r="AR51" s="29"/>
      <c r="AS51" s="29"/>
      <c r="AT51" s="29" t="s">
        <v>2</v>
      </c>
      <c r="AU51" s="29" t="s">
        <v>12</v>
      </c>
      <c r="AV51" s="26" t="s">
        <v>4</v>
      </c>
      <c r="AW51" s="26" t="s">
        <v>5</v>
      </c>
      <c r="AX51" s="26" t="s">
        <v>6</v>
      </c>
      <c r="AY51" s="30"/>
      <c r="AZ51" s="31" t="s">
        <v>4</v>
      </c>
      <c r="BA51" s="31" t="s">
        <v>13</v>
      </c>
      <c r="BB51" s="31" t="s">
        <v>6</v>
      </c>
      <c r="BC51" s="31" t="s">
        <v>14</v>
      </c>
      <c r="BD51" s="32"/>
      <c r="BE51" s="33" t="s">
        <v>4</v>
      </c>
      <c r="BF51" s="33" t="s">
        <v>13</v>
      </c>
      <c r="BG51" s="33" t="s">
        <v>6</v>
      </c>
      <c r="BH51" s="33" t="s">
        <v>15</v>
      </c>
      <c r="BI51" s="32"/>
      <c r="BJ51" s="32"/>
      <c r="BK51" s="32"/>
      <c r="BL51" s="32"/>
      <c r="BM51" s="32"/>
    </row>
    <row r="52">
      <c r="A52" s="94" t="s">
        <v>52</v>
      </c>
      <c r="F52" s="40">
        <v>0.0</v>
      </c>
      <c r="G52" s="40">
        <v>0.0</v>
      </c>
      <c r="H52" s="40">
        <v>0.0</v>
      </c>
      <c r="I52" s="35"/>
      <c r="J52" s="143"/>
      <c r="K52" s="92"/>
      <c r="L52" s="92"/>
      <c r="M52" s="40">
        <v>0.0</v>
      </c>
      <c r="N52" s="40">
        <v>0.0</v>
      </c>
      <c r="O52" s="40">
        <v>0.0</v>
      </c>
      <c r="P52" s="144"/>
      <c r="Q52" s="144"/>
      <c r="R52" s="144"/>
      <c r="S52" s="144"/>
      <c r="T52" s="40">
        <v>0.0</v>
      </c>
      <c r="U52" s="40">
        <v>0.0</v>
      </c>
      <c r="V52" s="40">
        <v>0.0</v>
      </c>
      <c r="W52" s="39"/>
      <c r="X52" s="45"/>
      <c r="Y52" s="111"/>
      <c r="Z52" s="39"/>
      <c r="AA52" s="40">
        <v>0.0</v>
      </c>
      <c r="AB52" s="40">
        <v>0.0</v>
      </c>
      <c r="AC52" s="40">
        <v>0.0</v>
      </c>
      <c r="AD52" s="168" t="s">
        <v>56</v>
      </c>
      <c r="AE52" s="146">
        <v>45156.0</v>
      </c>
      <c r="AF52" s="147" t="s">
        <v>307</v>
      </c>
      <c r="AG52" s="40" t="s">
        <v>180</v>
      </c>
      <c r="AH52" s="40">
        <v>0.0</v>
      </c>
      <c r="AI52" s="40">
        <v>5.0</v>
      </c>
      <c r="AJ52" s="40">
        <v>0.0</v>
      </c>
      <c r="AK52" s="148" t="s">
        <v>43</v>
      </c>
      <c r="AL52" s="459">
        <v>45151.0</v>
      </c>
      <c r="AM52" s="148" t="s">
        <v>289</v>
      </c>
      <c r="AN52" s="148" t="s">
        <v>106</v>
      </c>
      <c r="AO52" s="40">
        <v>3.0</v>
      </c>
      <c r="AP52" s="40">
        <v>2.0</v>
      </c>
      <c r="AQ52" s="40">
        <v>0.0</v>
      </c>
      <c r="AR52" s="151" t="s">
        <v>44</v>
      </c>
      <c r="AS52" s="459">
        <v>45159.0</v>
      </c>
      <c r="AT52" s="289" t="s">
        <v>288</v>
      </c>
      <c r="AU52" s="129" t="s">
        <v>138</v>
      </c>
      <c r="AV52" s="40">
        <v>2.0</v>
      </c>
      <c r="AW52" s="40">
        <v>2.0</v>
      </c>
      <c r="AX52" s="40">
        <v>0.0</v>
      </c>
      <c r="AY52" s="48"/>
      <c r="AZ52" s="49">
        <f t="shared" ref="AZ52:BB52" si="58">SUM(F52,M52,T52,AA52,AH52,AO52,AV52)</f>
        <v>5</v>
      </c>
      <c r="BA52" s="39">
        <f t="shared" si="58"/>
        <v>9</v>
      </c>
      <c r="BB52" s="39">
        <f t="shared" si="58"/>
        <v>0</v>
      </c>
      <c r="BC52" s="50">
        <f t="shared" ref="BC52:BC54" si="60">SUM(AZ52,BA52,BB52)</f>
        <v>14</v>
      </c>
      <c r="BD52" s="51"/>
      <c r="BE52" s="39">
        <f t="shared" ref="BE52:BE54" si="61">AZ52*80</f>
        <v>400</v>
      </c>
      <c r="BF52" s="39">
        <f t="shared" ref="BF52:BF54" si="62">BA52*88</f>
        <v>792</v>
      </c>
      <c r="BG52" s="39">
        <f t="shared" ref="BG52:BG54" si="63">BB52*80</f>
        <v>0</v>
      </c>
      <c r="BH52" s="39">
        <f t="shared" ref="BH52:BH54" si="64">sum(BE52,BF52,BG52)</f>
        <v>1192</v>
      </c>
      <c r="BI52" s="51"/>
      <c r="BJ52" s="51"/>
      <c r="BK52" s="51"/>
      <c r="BL52" s="51"/>
      <c r="BM52" s="51"/>
    </row>
    <row r="53">
      <c r="A53" s="59" t="s">
        <v>50</v>
      </c>
      <c r="F53" s="40">
        <v>0.0</v>
      </c>
      <c r="G53" s="40">
        <v>0.0</v>
      </c>
      <c r="H53" s="40">
        <v>0.0</v>
      </c>
      <c r="I53" s="134"/>
      <c r="J53" s="45"/>
      <c r="K53" s="111"/>
      <c r="L53" s="39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145" t="s">
        <v>37</v>
      </c>
      <c r="X53" s="146">
        <v>45156.0</v>
      </c>
      <c r="Y53" s="147" t="s">
        <v>288</v>
      </c>
      <c r="Z53" s="40" t="s">
        <v>138</v>
      </c>
      <c r="AA53" s="40">
        <v>2.0</v>
      </c>
      <c r="AB53" s="40">
        <v>2.0</v>
      </c>
      <c r="AC53" s="40">
        <v>0.0</v>
      </c>
      <c r="AD53" s="53"/>
      <c r="AE53" s="45"/>
      <c r="AF53" s="111"/>
      <c r="AG53" s="39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149"/>
      <c r="AS53" s="461"/>
      <c r="AT53" s="150"/>
      <c r="AU53" s="127"/>
      <c r="AV53" s="40">
        <v>0.0</v>
      </c>
      <c r="AW53" s="40">
        <v>0.0</v>
      </c>
      <c r="AX53" s="40">
        <v>0.0</v>
      </c>
      <c r="AY53" s="48"/>
      <c r="AZ53" s="49">
        <f t="shared" ref="AZ53:BB53" si="59">SUM(F53,M53,T53,AA53,AH53,AO53,AV53)</f>
        <v>2</v>
      </c>
      <c r="BA53" s="39">
        <f t="shared" si="59"/>
        <v>2</v>
      </c>
      <c r="BB53" s="39">
        <f t="shared" si="59"/>
        <v>0</v>
      </c>
      <c r="BC53" s="50">
        <f t="shared" si="60"/>
        <v>4</v>
      </c>
      <c r="BD53" s="51"/>
      <c r="BE53" s="39">
        <f t="shared" si="61"/>
        <v>160</v>
      </c>
      <c r="BF53" s="39">
        <f t="shared" si="62"/>
        <v>176</v>
      </c>
      <c r="BG53" s="39">
        <f t="shared" si="63"/>
        <v>0</v>
      </c>
      <c r="BH53" s="39">
        <f t="shared" si="64"/>
        <v>336</v>
      </c>
      <c r="BI53" s="51"/>
      <c r="BJ53" s="51"/>
      <c r="BK53" s="51"/>
      <c r="BL53" s="51"/>
      <c r="BM53" s="51"/>
    </row>
    <row r="54">
      <c r="A54" s="59" t="s">
        <v>54</v>
      </c>
      <c r="B54" s="134"/>
      <c r="C54" s="45"/>
      <c r="D54" s="111"/>
      <c r="E54" s="39"/>
      <c r="F54" s="40">
        <v>0.0</v>
      </c>
      <c r="G54" s="40">
        <v>0.0</v>
      </c>
      <c r="H54" s="40">
        <v>0.0</v>
      </c>
      <c r="I54" s="144"/>
      <c r="J54" s="144"/>
      <c r="K54" s="144"/>
      <c r="L54" s="144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53"/>
      <c r="X54" s="45"/>
      <c r="Y54" s="111"/>
      <c r="Z54" s="39"/>
      <c r="AA54" s="40">
        <v>0.0</v>
      </c>
      <c r="AB54" s="40">
        <v>0.0</v>
      </c>
      <c r="AC54" s="40">
        <v>0.0</v>
      </c>
      <c r="AD54" s="63"/>
      <c r="AE54" s="45"/>
      <c r="AF54" s="111"/>
      <c r="AG54" s="39"/>
      <c r="AH54" s="39"/>
      <c r="AI54" s="39"/>
      <c r="AJ54" s="39"/>
      <c r="AK54" s="92"/>
      <c r="AL54" s="301"/>
      <c r="AM54" s="92"/>
      <c r="AN54" s="92"/>
      <c r="AO54" s="40">
        <v>0.0</v>
      </c>
      <c r="AP54" s="40">
        <v>0.0</v>
      </c>
      <c r="AQ54" s="40">
        <v>0.0</v>
      </c>
      <c r="AR54" s="54"/>
      <c r="AS54" s="143"/>
      <c r="AT54" s="111"/>
      <c r="AU54" s="39"/>
      <c r="AV54" s="40">
        <v>0.0</v>
      </c>
      <c r="AW54" s="40">
        <v>0.0</v>
      </c>
      <c r="AX54" s="40">
        <v>0.0</v>
      </c>
      <c r="AY54" s="48"/>
      <c r="AZ54" s="49">
        <f t="shared" ref="AZ54:BB54" si="65">SUM(F54,M54,T54,AA54,AH54,AO54,AV54)</f>
        <v>0</v>
      </c>
      <c r="BA54" s="39">
        <f t="shared" si="65"/>
        <v>0</v>
      </c>
      <c r="BB54" s="39">
        <f t="shared" si="65"/>
        <v>0</v>
      </c>
      <c r="BC54" s="50">
        <f t="shared" si="60"/>
        <v>0</v>
      </c>
      <c r="BD54" s="51"/>
      <c r="BE54" s="39">
        <f t="shared" si="61"/>
        <v>0</v>
      </c>
      <c r="BF54" s="39">
        <f t="shared" si="62"/>
        <v>0</v>
      </c>
      <c r="BG54" s="39">
        <f t="shared" si="63"/>
        <v>0</v>
      </c>
      <c r="BH54" s="39">
        <f t="shared" si="64"/>
        <v>0</v>
      </c>
      <c r="BI54" s="51"/>
      <c r="BJ54" s="51"/>
      <c r="BK54" s="51"/>
      <c r="BL54" s="51"/>
      <c r="BM54" s="51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85"/>
      <c r="BF55" s="85"/>
      <c r="BG55" s="85"/>
      <c r="BH55" s="85"/>
      <c r="BI55" s="153"/>
      <c r="BJ55" s="153"/>
      <c r="BK55" s="153"/>
      <c r="BL55" s="153"/>
      <c r="BM55" s="153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76" t="s">
        <v>14</v>
      </c>
      <c r="AZ56" s="77">
        <f t="shared" ref="AZ56:BC56" si="66">SUM(AZ52,AZ53,AZ54)</f>
        <v>7</v>
      </c>
      <c r="BA56" s="78">
        <f t="shared" si="66"/>
        <v>11</v>
      </c>
      <c r="BB56" s="78">
        <f t="shared" si="66"/>
        <v>0</v>
      </c>
      <c r="BC56" s="79">
        <f t="shared" si="66"/>
        <v>18</v>
      </c>
      <c r="BD56" s="51"/>
      <c r="BE56" s="40">
        <f t="shared" ref="BE56:BG56" si="67">sum(BE52,BE53)</f>
        <v>560</v>
      </c>
      <c r="BF56" s="40">
        <f t="shared" si="67"/>
        <v>968</v>
      </c>
      <c r="BG56" s="40">
        <f t="shared" si="67"/>
        <v>0</v>
      </c>
      <c r="BH56" s="40">
        <f>SUM(BH52,BH53,BH54)</f>
        <v>1528</v>
      </c>
      <c r="BI56" s="51"/>
      <c r="BJ56" s="51"/>
      <c r="BK56" s="51"/>
      <c r="BL56" s="51"/>
      <c r="BM56" s="51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153"/>
      <c r="BG57" s="153"/>
      <c r="BH57" s="153"/>
      <c r="BI57" s="153"/>
      <c r="BJ57" s="153"/>
      <c r="BK57" s="153"/>
      <c r="BL57" s="153"/>
      <c r="BM57" s="153"/>
    </row>
    <row r="58">
      <c r="A58" s="155"/>
      <c r="B58" s="153"/>
      <c r="C58" s="153"/>
      <c r="D58" s="67"/>
      <c r="F58" s="153"/>
      <c r="G58" s="153"/>
      <c r="H58" s="153"/>
      <c r="I58" s="153"/>
      <c r="J58" s="153"/>
      <c r="K58" s="6" t="s">
        <v>53</v>
      </c>
      <c r="L58" s="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9" t="s">
        <v>53</v>
      </c>
      <c r="AG58" s="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9" t="s">
        <v>53</v>
      </c>
      <c r="AU58" s="4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9" t="s">
        <v>53</v>
      </c>
      <c r="BG58" s="4"/>
      <c r="BH58" s="153"/>
      <c r="BI58" s="153"/>
      <c r="BJ58" s="153"/>
      <c r="BK58" s="153"/>
      <c r="BL58" s="153"/>
      <c r="BM58" s="153"/>
    </row>
    <row r="59">
      <c r="A59" s="10"/>
      <c r="B59" s="11"/>
      <c r="C59" s="11"/>
      <c r="D59" s="12"/>
      <c r="E59" s="13">
        <v>45152.0</v>
      </c>
      <c r="F59" s="14"/>
      <c r="G59" s="14"/>
      <c r="H59" s="14"/>
      <c r="I59" s="15"/>
      <c r="J59" s="15"/>
      <c r="K59" s="16"/>
      <c r="L59" s="13">
        <v>45153.0</v>
      </c>
      <c r="M59" s="15"/>
      <c r="N59" s="15"/>
      <c r="O59" s="15"/>
      <c r="P59" s="15"/>
      <c r="Q59" s="11"/>
      <c r="R59" s="17"/>
      <c r="S59" s="13">
        <v>45154.0</v>
      </c>
      <c r="T59" s="11"/>
      <c r="U59" s="15"/>
      <c r="V59" s="15"/>
      <c r="W59" s="11"/>
      <c r="X59" s="18"/>
      <c r="Y59" s="14"/>
      <c r="Z59" s="13">
        <v>45155.0</v>
      </c>
      <c r="AA59" s="15"/>
      <c r="AB59" s="15"/>
      <c r="AC59" s="11"/>
      <c r="AD59" s="15"/>
      <c r="AE59" s="15"/>
      <c r="AF59" s="12"/>
      <c r="AG59" s="13">
        <v>45156.0</v>
      </c>
      <c r="AH59" s="15"/>
      <c r="AI59" s="11"/>
      <c r="AJ59" s="15"/>
      <c r="AK59" s="15"/>
      <c r="AL59" s="15"/>
      <c r="AM59" s="18"/>
      <c r="AN59" s="13">
        <v>45157.0</v>
      </c>
      <c r="AO59" s="11"/>
      <c r="AP59" s="19"/>
      <c r="AQ59" s="19"/>
      <c r="AR59" s="19"/>
      <c r="AS59" s="19"/>
      <c r="AT59" s="14"/>
      <c r="AU59" s="13">
        <v>45158.0</v>
      </c>
      <c r="AV59" s="19"/>
      <c r="AW59" s="19"/>
      <c r="AX59" s="19"/>
      <c r="AY59" s="20"/>
      <c r="AZ59" s="19"/>
      <c r="BA59" s="19"/>
      <c r="BB59" s="19"/>
      <c r="BC59" s="19"/>
      <c r="BD59" s="20"/>
      <c r="BE59" s="21"/>
      <c r="BF59" s="22"/>
      <c r="BG59" s="4"/>
      <c r="BH59" s="19"/>
      <c r="BI59" s="23"/>
      <c r="BJ59" s="16"/>
      <c r="BK59" s="16"/>
      <c r="BL59" s="20"/>
      <c r="BM59" s="20"/>
    </row>
    <row r="60">
      <c r="A60" s="107"/>
      <c r="B60" s="26"/>
      <c r="C60" s="26"/>
      <c r="D60" s="26" t="s">
        <v>2</v>
      </c>
      <c r="E60" s="26" t="s">
        <v>3</v>
      </c>
      <c r="F60" s="26" t="s">
        <v>4</v>
      </c>
      <c r="G60" s="26" t="s">
        <v>5</v>
      </c>
      <c r="H60" s="26" t="s">
        <v>6</v>
      </c>
      <c r="I60" s="26"/>
      <c r="J60" s="26"/>
      <c r="K60" s="26" t="s">
        <v>2</v>
      </c>
      <c r="L60" s="26" t="s">
        <v>7</v>
      </c>
      <c r="M60" s="26" t="s">
        <v>4</v>
      </c>
      <c r="N60" s="26" t="s">
        <v>5</v>
      </c>
      <c r="O60" s="26" t="s">
        <v>6</v>
      </c>
      <c r="P60" s="26"/>
      <c r="Q60" s="26"/>
      <c r="R60" s="26" t="s">
        <v>2</v>
      </c>
      <c r="S60" s="26" t="s">
        <v>8</v>
      </c>
      <c r="T60" s="26" t="s">
        <v>4</v>
      </c>
      <c r="U60" s="26" t="s">
        <v>5</v>
      </c>
      <c r="V60" s="26" t="s">
        <v>6</v>
      </c>
      <c r="W60" s="28"/>
      <c r="X60" s="29"/>
      <c r="Y60" s="29" t="s">
        <v>2</v>
      </c>
      <c r="Z60" s="29" t="s">
        <v>9</v>
      </c>
      <c r="AA60" s="26" t="s">
        <v>4</v>
      </c>
      <c r="AB60" s="26" t="s">
        <v>5</v>
      </c>
      <c r="AC60" s="26" t="s">
        <v>6</v>
      </c>
      <c r="AD60" s="29"/>
      <c r="AE60" s="29"/>
      <c r="AF60" s="29" t="s">
        <v>2</v>
      </c>
      <c r="AG60" s="29" t="s">
        <v>10</v>
      </c>
      <c r="AH60" s="26" t="s">
        <v>4</v>
      </c>
      <c r="AI60" s="26" t="s">
        <v>5</v>
      </c>
      <c r="AJ60" s="26" t="s">
        <v>6</v>
      </c>
      <c r="AK60" s="29"/>
      <c r="AL60" s="29"/>
      <c r="AM60" s="29" t="s">
        <v>2</v>
      </c>
      <c r="AN60" s="29" t="s">
        <v>11</v>
      </c>
      <c r="AO60" s="26" t="s">
        <v>4</v>
      </c>
      <c r="AP60" s="26" t="s">
        <v>5</v>
      </c>
      <c r="AQ60" s="26" t="s">
        <v>6</v>
      </c>
      <c r="AR60" s="29"/>
      <c r="AS60" s="29"/>
      <c r="AT60" s="29" t="s">
        <v>2</v>
      </c>
      <c r="AU60" s="29" t="s">
        <v>12</v>
      </c>
      <c r="AV60" s="26" t="s">
        <v>4</v>
      </c>
      <c r="AW60" s="26" t="s">
        <v>5</v>
      </c>
      <c r="AX60" s="26" t="s">
        <v>6</v>
      </c>
      <c r="AY60" s="30"/>
      <c r="AZ60" s="31" t="s">
        <v>4</v>
      </c>
      <c r="BA60" s="31" t="s">
        <v>13</v>
      </c>
      <c r="BB60" s="31" t="s">
        <v>6</v>
      </c>
      <c r="BC60" s="31" t="s">
        <v>14</v>
      </c>
      <c r="BD60" s="32"/>
      <c r="BE60" s="33" t="s">
        <v>4</v>
      </c>
      <c r="BF60" s="33" t="s">
        <v>13</v>
      </c>
      <c r="BG60" s="33" t="s">
        <v>6</v>
      </c>
      <c r="BH60" s="33" t="s">
        <v>15</v>
      </c>
      <c r="BI60" s="32"/>
      <c r="BJ60" s="32"/>
      <c r="BK60" s="32"/>
      <c r="BL60" s="32"/>
      <c r="BM60" s="32"/>
    </row>
    <row r="61">
      <c r="A61" s="94" t="s">
        <v>139</v>
      </c>
      <c r="B61" s="36" t="s">
        <v>19</v>
      </c>
      <c r="C61" s="37">
        <v>45152.0</v>
      </c>
      <c r="D61" s="42" t="s">
        <v>211</v>
      </c>
      <c r="E61" s="58" t="s">
        <v>66</v>
      </c>
      <c r="F61" s="40">
        <v>0.0</v>
      </c>
      <c r="G61" s="40">
        <v>6.0</v>
      </c>
      <c r="H61" s="40">
        <v>0.0</v>
      </c>
      <c r="I61" s="36" t="s">
        <v>22</v>
      </c>
      <c r="J61" s="37">
        <v>45153.0</v>
      </c>
      <c r="K61" s="42" t="s">
        <v>211</v>
      </c>
      <c r="L61" s="58" t="s">
        <v>66</v>
      </c>
      <c r="M61" s="40">
        <v>0.0</v>
      </c>
      <c r="N61" s="40">
        <v>6.0</v>
      </c>
      <c r="O61" s="40">
        <v>0.0</v>
      </c>
      <c r="P61" s="36" t="s">
        <v>24</v>
      </c>
      <c r="Q61" s="37">
        <v>45154.0</v>
      </c>
      <c r="R61" s="42" t="s">
        <v>211</v>
      </c>
      <c r="S61" s="58" t="s">
        <v>66</v>
      </c>
      <c r="T61" s="40">
        <v>0.0</v>
      </c>
      <c r="U61" s="40">
        <v>6.0</v>
      </c>
      <c r="V61" s="40">
        <v>0.0</v>
      </c>
      <c r="W61" s="36" t="s">
        <v>26</v>
      </c>
      <c r="X61" s="37">
        <v>45155.0</v>
      </c>
      <c r="Y61" s="42" t="s">
        <v>211</v>
      </c>
      <c r="Z61" s="58" t="s">
        <v>66</v>
      </c>
      <c r="AA61" s="40">
        <v>0.0</v>
      </c>
      <c r="AB61" s="40">
        <v>6.0</v>
      </c>
      <c r="AC61" s="40">
        <v>0.0</v>
      </c>
      <c r="AD61" s="36" t="s">
        <v>56</v>
      </c>
      <c r="AE61" s="37">
        <v>45156.0</v>
      </c>
      <c r="AF61" s="42" t="s">
        <v>300</v>
      </c>
      <c r="AG61" s="58" t="s">
        <v>301</v>
      </c>
      <c r="AH61" s="40">
        <v>1.0</v>
      </c>
      <c r="AI61" s="40">
        <v>7.0</v>
      </c>
      <c r="AJ61" s="40">
        <v>2.0</v>
      </c>
      <c r="AK61" s="47" t="s">
        <v>57</v>
      </c>
      <c r="AL61" s="37">
        <v>45157.0</v>
      </c>
      <c r="AM61" s="42" t="s">
        <v>25</v>
      </c>
      <c r="AN61" s="58" t="s">
        <v>25</v>
      </c>
      <c r="AO61" s="40">
        <v>0.0</v>
      </c>
      <c r="AP61" s="40">
        <v>0.0</v>
      </c>
      <c r="AQ61" s="40">
        <v>0.0</v>
      </c>
      <c r="AR61" s="96" t="s">
        <v>149</v>
      </c>
      <c r="AS61" s="37">
        <v>45158.0</v>
      </c>
      <c r="AT61" s="42" t="s">
        <v>211</v>
      </c>
      <c r="AU61" s="58" t="s">
        <v>66</v>
      </c>
      <c r="AV61" s="40">
        <v>0.0</v>
      </c>
      <c r="AW61" s="40">
        <v>6.0</v>
      </c>
      <c r="AX61" s="40">
        <v>0.0</v>
      </c>
      <c r="AY61" s="48"/>
      <c r="AZ61" s="49">
        <f t="shared" ref="AZ61:BB61" si="68">SUM(F61,M61,T61,AA61,AH61,AO61,AV61)</f>
        <v>1</v>
      </c>
      <c r="BA61" s="39">
        <f t="shared" si="68"/>
        <v>37</v>
      </c>
      <c r="BB61" s="39">
        <f t="shared" si="68"/>
        <v>2</v>
      </c>
      <c r="BC61" s="50">
        <f t="shared" ref="BC61:BC65" si="70">SUM(AZ61,BA61,BB61)</f>
        <v>40</v>
      </c>
      <c r="BD61" s="51"/>
      <c r="BE61" s="39">
        <f t="shared" ref="BE61:BE65" si="71">AZ61*80</f>
        <v>80</v>
      </c>
      <c r="BF61" s="39">
        <f t="shared" ref="BF61:BF65" si="72">BA61*88</f>
        <v>3256</v>
      </c>
      <c r="BG61" s="39">
        <f t="shared" ref="BG61:BG65" si="73">BB61*80</f>
        <v>160</v>
      </c>
      <c r="BH61" s="39">
        <f t="shared" ref="BH61:BH65" si="74">sum(BE61,BF61,BG61)</f>
        <v>3496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60"/>
      <c r="C62" s="45"/>
      <c r="D62" s="39"/>
      <c r="E62" s="39"/>
      <c r="F62" s="40">
        <v>0.0</v>
      </c>
      <c r="G62" s="40">
        <v>0.0</v>
      </c>
      <c r="H62" s="40">
        <v>0.0</v>
      </c>
      <c r="I62" s="53"/>
      <c r="J62" s="45"/>
      <c r="K62" s="39"/>
      <c r="L62" s="39"/>
      <c r="M62" s="40">
        <v>0.0</v>
      </c>
      <c r="N62" s="40">
        <v>0.0</v>
      </c>
      <c r="O62" s="40">
        <v>0.0</v>
      </c>
      <c r="P62" s="39"/>
      <c r="Q62" s="45"/>
      <c r="R62" s="39"/>
      <c r="S62" s="39"/>
      <c r="T62" s="40">
        <v>0.0</v>
      </c>
      <c r="U62" s="40">
        <v>0.0</v>
      </c>
      <c r="V62" s="40">
        <v>0.0</v>
      </c>
      <c r="W62" s="42" t="s">
        <v>37</v>
      </c>
      <c r="X62" s="37">
        <v>45156.0</v>
      </c>
      <c r="Y62" s="38" t="s">
        <v>247</v>
      </c>
      <c r="Z62" s="39" t="s">
        <v>127</v>
      </c>
      <c r="AA62" s="40">
        <v>5.0</v>
      </c>
      <c r="AB62" s="40">
        <v>1.0</v>
      </c>
      <c r="AC62" s="40">
        <v>0.0</v>
      </c>
      <c r="AD62" s="44"/>
      <c r="AE62" s="45"/>
      <c r="AF62" s="39"/>
      <c r="AG62" s="39"/>
      <c r="AH62" s="40">
        <v>0.0</v>
      </c>
      <c r="AI62" s="40">
        <v>0.0</v>
      </c>
      <c r="AJ62" s="40">
        <v>0.0</v>
      </c>
      <c r="AK62" s="297"/>
      <c r="AL62" s="45"/>
      <c r="AM62" s="39"/>
      <c r="AN62" s="39"/>
      <c r="AO62" s="40">
        <v>0.0</v>
      </c>
      <c r="AP62" s="40">
        <v>0.0</v>
      </c>
      <c r="AQ62" s="40">
        <v>0.0</v>
      </c>
      <c r="AR62" s="92"/>
      <c r="AS62" s="45"/>
      <c r="AT62" s="39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69">SUM(F62,M62,T62,AA62,AH62,AO62,AV62)</f>
        <v>5</v>
      </c>
      <c r="BA62" s="39">
        <f t="shared" si="69"/>
        <v>1</v>
      </c>
      <c r="BB62" s="39">
        <f t="shared" si="69"/>
        <v>0</v>
      </c>
      <c r="BC62" s="50">
        <f t="shared" si="70"/>
        <v>6</v>
      </c>
      <c r="BD62" s="51"/>
      <c r="BE62" s="39">
        <f t="shared" si="71"/>
        <v>400</v>
      </c>
      <c r="BF62" s="39">
        <f t="shared" si="72"/>
        <v>88</v>
      </c>
      <c r="BG62" s="39">
        <f t="shared" si="73"/>
        <v>0</v>
      </c>
      <c r="BH62" s="39">
        <f t="shared" si="74"/>
        <v>488</v>
      </c>
      <c r="BI62" s="51"/>
      <c r="BJ62" s="51"/>
      <c r="BK62" s="51"/>
      <c r="BL62" s="51"/>
      <c r="BM62" s="51"/>
    </row>
    <row r="63">
      <c r="A63" s="35" t="s">
        <v>82</v>
      </c>
      <c r="B63" s="41" t="s">
        <v>33</v>
      </c>
      <c r="C63" s="37">
        <v>45153.0</v>
      </c>
      <c r="D63" s="38" t="s">
        <v>247</v>
      </c>
      <c r="E63" s="39" t="s">
        <v>127</v>
      </c>
      <c r="F63" s="40">
        <v>5.0</v>
      </c>
      <c r="G63" s="40">
        <v>1.0</v>
      </c>
      <c r="H63" s="40">
        <v>0.0</v>
      </c>
      <c r="I63" s="42" t="s">
        <v>46</v>
      </c>
      <c r="J63" s="37">
        <v>45154.0</v>
      </c>
      <c r="K63" s="38" t="s">
        <v>31</v>
      </c>
      <c r="L63" s="39" t="s">
        <v>31</v>
      </c>
      <c r="M63" s="40">
        <v>0.0</v>
      </c>
      <c r="N63" s="40">
        <v>0.0</v>
      </c>
      <c r="O63" s="40">
        <v>0.0</v>
      </c>
      <c r="P63" s="38" t="s">
        <v>36</v>
      </c>
      <c r="Q63" s="37">
        <v>45155.0</v>
      </c>
      <c r="R63" s="38" t="s">
        <v>247</v>
      </c>
      <c r="S63" s="39" t="s">
        <v>127</v>
      </c>
      <c r="T63" s="40">
        <v>5.0</v>
      </c>
      <c r="U63" s="40">
        <v>1.0</v>
      </c>
      <c r="V63" s="40">
        <v>0.0</v>
      </c>
      <c r="W63" s="42" t="s">
        <v>37</v>
      </c>
      <c r="X63" s="37">
        <v>45156.0</v>
      </c>
      <c r="Y63" s="38" t="s">
        <v>25</v>
      </c>
      <c r="Z63" s="39" t="s">
        <v>25</v>
      </c>
      <c r="AA63" s="40">
        <v>0.0</v>
      </c>
      <c r="AB63" s="40">
        <v>0.0</v>
      </c>
      <c r="AC63" s="40">
        <v>0.0</v>
      </c>
      <c r="AD63" s="56" t="s">
        <v>40</v>
      </c>
      <c r="AE63" s="37">
        <v>45157.0</v>
      </c>
      <c r="AF63" s="38" t="s">
        <v>285</v>
      </c>
      <c r="AG63" s="39" t="s">
        <v>129</v>
      </c>
      <c r="AH63" s="40">
        <v>5.0</v>
      </c>
      <c r="AI63" s="40">
        <v>2.0</v>
      </c>
      <c r="AJ63" s="40">
        <v>0.0</v>
      </c>
      <c r="AK63" s="47" t="s">
        <v>57</v>
      </c>
      <c r="AL63" s="37">
        <v>45157.0</v>
      </c>
      <c r="AM63" s="38" t="s">
        <v>719</v>
      </c>
      <c r="AN63" s="39" t="s">
        <v>267</v>
      </c>
      <c r="AO63" s="40">
        <v>1.0</v>
      </c>
      <c r="AP63" s="40">
        <v>7.0</v>
      </c>
      <c r="AQ63" s="40">
        <v>4.0</v>
      </c>
      <c r="AR63" s="96" t="s">
        <v>142</v>
      </c>
      <c r="AS63" s="37">
        <v>45159.0</v>
      </c>
      <c r="AT63" s="42" t="s">
        <v>31</v>
      </c>
      <c r="AU63" s="58" t="s">
        <v>31</v>
      </c>
      <c r="AV63" s="40">
        <v>0.0</v>
      </c>
      <c r="AW63" s="40">
        <v>0.0</v>
      </c>
      <c r="AX63" s="40">
        <v>0.0</v>
      </c>
      <c r="AY63" s="48"/>
      <c r="AZ63" s="49">
        <f t="shared" ref="AZ63:BB63" si="75">SUM(F63,M63,T63,AA63,AH63,AO63,AV63)</f>
        <v>16</v>
      </c>
      <c r="BA63" s="39">
        <f t="shared" si="75"/>
        <v>11</v>
      </c>
      <c r="BB63" s="39">
        <f t="shared" si="75"/>
        <v>4</v>
      </c>
      <c r="BC63" s="50">
        <f t="shared" si="70"/>
        <v>31</v>
      </c>
      <c r="BD63" s="51"/>
      <c r="BE63" s="39">
        <f t="shared" si="71"/>
        <v>1280</v>
      </c>
      <c r="BF63" s="39">
        <f t="shared" si="72"/>
        <v>968</v>
      </c>
      <c r="BG63" s="39">
        <f t="shared" si="73"/>
        <v>320</v>
      </c>
      <c r="BH63" s="39">
        <f t="shared" si="74"/>
        <v>2568</v>
      </c>
      <c r="BI63" s="51"/>
      <c r="BJ63" s="51"/>
      <c r="BK63" s="51"/>
      <c r="BL63" s="51"/>
      <c r="BM63" s="51"/>
    </row>
    <row r="64" ht="16.5" customHeight="1">
      <c r="A64" s="94" t="s">
        <v>714</v>
      </c>
      <c r="B64" s="60"/>
      <c r="C64" s="45"/>
      <c r="D64" s="53"/>
      <c r="E64" s="58"/>
      <c r="F64" s="40">
        <v>0.0</v>
      </c>
      <c r="G64" s="40">
        <v>0.0</v>
      </c>
      <c r="H64" s="40">
        <v>0.0</v>
      </c>
      <c r="I64" s="53"/>
      <c r="J64" s="45"/>
      <c r="K64" s="53"/>
      <c r="L64" s="53"/>
      <c r="M64" s="40">
        <v>0.0</v>
      </c>
      <c r="N64" s="40">
        <v>0.0</v>
      </c>
      <c r="O64" s="40">
        <v>0.0</v>
      </c>
      <c r="P64" s="39"/>
      <c r="Q64" s="45"/>
      <c r="R64" s="39"/>
      <c r="S64" s="39"/>
      <c r="T64" s="40">
        <v>0.0</v>
      </c>
      <c r="U64" s="40">
        <v>0.0</v>
      </c>
      <c r="V64" s="40">
        <v>0.0</v>
      </c>
      <c r="W64" s="44"/>
      <c r="X64" s="45"/>
      <c r="Y64" s="39"/>
      <c r="Z64" s="39"/>
      <c r="AA64" s="40">
        <v>0.0</v>
      </c>
      <c r="AB64" s="40">
        <v>0.0</v>
      </c>
      <c r="AC64" s="40">
        <v>0.0</v>
      </c>
      <c r="AD64" s="44"/>
      <c r="AE64" s="45"/>
      <c r="AF64" s="39"/>
      <c r="AG64" s="39"/>
      <c r="AH64" s="40">
        <v>0.0</v>
      </c>
      <c r="AI64" s="40">
        <v>0.0</v>
      </c>
      <c r="AJ64" s="40">
        <v>0.0</v>
      </c>
      <c r="AK64" s="297"/>
      <c r="AL64" s="45"/>
      <c r="AM64" s="39"/>
      <c r="AN64" s="39"/>
      <c r="AO64" s="40">
        <v>0.0</v>
      </c>
      <c r="AP64" s="40">
        <v>0.0</v>
      </c>
      <c r="AQ64" s="40">
        <v>0.0</v>
      </c>
      <c r="AR64" s="54"/>
      <c r="AS64" s="45"/>
      <c r="AT64" s="39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6">SUM(F64,M64,T64,AA64,AH64,AO64,AV64)</f>
        <v>0</v>
      </c>
      <c r="BA64" s="39">
        <f t="shared" si="76"/>
        <v>0</v>
      </c>
      <c r="BB64" s="39">
        <f t="shared" si="76"/>
        <v>0</v>
      </c>
      <c r="BC64" s="50">
        <f t="shared" si="70"/>
        <v>0</v>
      </c>
      <c r="BD64" s="51"/>
      <c r="BE64" s="39">
        <f t="shared" si="71"/>
        <v>0</v>
      </c>
      <c r="BF64" s="39">
        <f t="shared" si="72"/>
        <v>0</v>
      </c>
      <c r="BG64" s="39">
        <f t="shared" si="73"/>
        <v>0</v>
      </c>
      <c r="BH64" s="39">
        <f t="shared" si="74"/>
        <v>0</v>
      </c>
      <c r="BI64" s="51"/>
      <c r="BJ64" s="51"/>
      <c r="BK64" s="51"/>
      <c r="BL64" s="51"/>
      <c r="BM64" s="51"/>
    </row>
    <row r="65" ht="16.5" customHeight="1">
      <c r="A65" s="94" t="s">
        <v>50</v>
      </c>
      <c r="B65" s="60"/>
      <c r="C65" s="45"/>
      <c r="D65" s="39"/>
      <c r="E65" s="39"/>
      <c r="F65" s="40">
        <v>0.0</v>
      </c>
      <c r="G65" s="40">
        <v>0.0</v>
      </c>
      <c r="H65" s="40">
        <v>0.0</v>
      </c>
      <c r="I65" s="42" t="s">
        <v>46</v>
      </c>
      <c r="J65" s="37">
        <v>45154.0</v>
      </c>
      <c r="K65" s="38" t="s">
        <v>247</v>
      </c>
      <c r="L65" s="39" t="s">
        <v>127</v>
      </c>
      <c r="M65" s="40">
        <v>5.0</v>
      </c>
      <c r="N65" s="40">
        <v>1.0</v>
      </c>
      <c r="O65" s="40">
        <v>0.0</v>
      </c>
      <c r="P65" s="39"/>
      <c r="Q65" s="45"/>
      <c r="R65" s="39"/>
      <c r="S65" s="39"/>
      <c r="T65" s="40">
        <v>0.0</v>
      </c>
      <c r="U65" s="40">
        <v>0.0</v>
      </c>
      <c r="V65" s="40">
        <v>0.0</v>
      </c>
      <c r="W65" s="53"/>
      <c r="X65" s="45"/>
      <c r="Y65" s="39"/>
      <c r="Z65" s="39"/>
      <c r="AA65" s="40">
        <v>0.0</v>
      </c>
      <c r="AB65" s="40">
        <v>0.0</v>
      </c>
      <c r="AC65" s="40">
        <v>0.0</v>
      </c>
      <c r="AD65" s="63"/>
      <c r="AE65" s="45"/>
      <c r="AF65" s="53"/>
      <c r="AG65" s="53"/>
      <c r="AH65" s="40">
        <v>0.0</v>
      </c>
      <c r="AI65" s="40">
        <v>0.0</v>
      </c>
      <c r="AJ65" s="40">
        <v>0.0</v>
      </c>
      <c r="AK65" s="54"/>
      <c r="AL65" s="45"/>
      <c r="AM65" s="53"/>
      <c r="AN65" s="53"/>
      <c r="AO65" s="40">
        <v>0.0</v>
      </c>
      <c r="AP65" s="40">
        <v>0.0</v>
      </c>
      <c r="AQ65" s="40">
        <v>0.0</v>
      </c>
      <c r="AR65" s="96" t="s">
        <v>142</v>
      </c>
      <c r="AS65" s="37">
        <v>45159.0</v>
      </c>
      <c r="AT65" s="38" t="s">
        <v>247</v>
      </c>
      <c r="AU65" s="39" t="s">
        <v>127</v>
      </c>
      <c r="AV65" s="40">
        <v>5.0</v>
      </c>
      <c r="AW65" s="40">
        <v>1.0</v>
      </c>
      <c r="AX65" s="40">
        <v>0.0</v>
      </c>
      <c r="AY65" s="48"/>
      <c r="AZ65" s="49">
        <f t="shared" ref="AZ65:BB65" si="77">SUM(F65,M65,T65,AA65,AH65,AO65,AV65)</f>
        <v>10</v>
      </c>
      <c r="BA65" s="39">
        <f t="shared" si="77"/>
        <v>2</v>
      </c>
      <c r="BB65" s="39">
        <f t="shared" si="77"/>
        <v>0</v>
      </c>
      <c r="BC65" s="50">
        <f t="shared" si="70"/>
        <v>12</v>
      </c>
      <c r="BD65" s="51"/>
      <c r="BE65" s="39">
        <f t="shared" si="71"/>
        <v>800</v>
      </c>
      <c r="BF65" s="39">
        <f t="shared" si="72"/>
        <v>176</v>
      </c>
      <c r="BG65" s="39">
        <f t="shared" si="73"/>
        <v>0</v>
      </c>
      <c r="BH65" s="39">
        <f t="shared" si="74"/>
        <v>976</v>
      </c>
      <c r="BI65" s="51"/>
      <c r="BJ65" s="51"/>
      <c r="BK65" s="51"/>
      <c r="BL65" s="51"/>
      <c r="BM65" s="51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53"/>
      <c r="BF66" s="53"/>
      <c r="BG66" s="53"/>
      <c r="BH66" s="53"/>
      <c r="BI66" s="136"/>
      <c r="BJ66" s="136"/>
      <c r="BK66" s="136"/>
      <c r="BL66" s="136"/>
      <c r="BM66" s="136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76" t="s">
        <v>14</v>
      </c>
      <c r="AZ67" s="77">
        <f t="shared" ref="AZ67:BC67" si="78">sum(AZ61,AZ62,AZ63,AZ64,AZ65)</f>
        <v>32</v>
      </c>
      <c r="BA67" s="78">
        <f t="shared" si="78"/>
        <v>51</v>
      </c>
      <c r="BB67" s="78">
        <f t="shared" si="78"/>
        <v>6</v>
      </c>
      <c r="BC67" s="79">
        <f t="shared" si="78"/>
        <v>89</v>
      </c>
      <c r="BD67" s="51"/>
      <c r="BE67" s="40">
        <f>sum(BE62,BE61,BE63,BE64,BE65)</f>
        <v>2560</v>
      </c>
      <c r="BF67" s="40">
        <f t="shared" ref="BF67:BG67" si="79">sum(BF61,BF62,BF63,BF64,BF65)</f>
        <v>4488</v>
      </c>
      <c r="BG67" s="40">
        <f t="shared" si="79"/>
        <v>480</v>
      </c>
      <c r="BH67" s="40">
        <f>SUM(BH61,BH62,BH63,BH64,BH65)</f>
        <v>7528</v>
      </c>
      <c r="BI67" s="51"/>
      <c r="BJ67" s="51"/>
      <c r="BK67" s="51"/>
      <c r="BL67" s="51"/>
      <c r="BM67" s="51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6" t="s">
        <v>145</v>
      </c>
      <c r="L68" s="4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6" t="s">
        <v>145</v>
      </c>
      <c r="AG68" s="4"/>
      <c r="AH68" s="159"/>
      <c r="AI68" s="159"/>
      <c r="AJ68" s="159"/>
      <c r="AK68" s="159"/>
      <c r="AL68" s="159"/>
      <c r="AM68" s="159"/>
      <c r="AO68" s="138"/>
      <c r="AP68" s="138"/>
      <c r="AQ68" s="138"/>
      <c r="AR68" s="138"/>
      <c r="AS68" s="118"/>
      <c r="AT68" s="6" t="s">
        <v>145</v>
      </c>
      <c r="AU68" s="4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6"/>
      <c r="BK68" s="136"/>
      <c r="BL68" s="136"/>
      <c r="BM68" s="136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162"/>
      <c r="L69" s="162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38"/>
      <c r="AP69" s="138"/>
      <c r="AQ69" s="138"/>
      <c r="AR69" s="138"/>
      <c r="AS69" s="118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6" t="s">
        <v>145</v>
      </c>
      <c r="BG69" s="4"/>
      <c r="BH69" s="136"/>
      <c r="BI69" s="136"/>
      <c r="BJ69" s="136"/>
      <c r="BK69" s="136"/>
      <c r="BL69" s="136"/>
      <c r="BM69" s="136"/>
    </row>
    <row r="70">
      <c r="A70" s="10"/>
      <c r="B70" s="11"/>
      <c r="C70" s="11"/>
      <c r="D70" s="12"/>
      <c r="E70" s="13">
        <v>45152.0</v>
      </c>
      <c r="F70" s="14"/>
      <c r="G70" s="14"/>
      <c r="H70" s="14"/>
      <c r="I70" s="15"/>
      <c r="J70" s="15"/>
      <c r="K70" s="16"/>
      <c r="L70" s="13">
        <v>45153.0</v>
      </c>
      <c r="M70" s="15"/>
      <c r="N70" s="15"/>
      <c r="O70" s="15"/>
      <c r="P70" s="15"/>
      <c r="Q70" s="11"/>
      <c r="R70" s="17"/>
      <c r="S70" s="13">
        <v>45154.0</v>
      </c>
      <c r="T70" s="11"/>
      <c r="U70" s="15"/>
      <c r="V70" s="15"/>
      <c r="W70" s="11"/>
      <c r="X70" s="18"/>
      <c r="Y70" s="14"/>
      <c r="Z70" s="13">
        <v>45155.0</v>
      </c>
      <c r="AA70" s="15"/>
      <c r="AB70" s="15"/>
      <c r="AC70" s="11"/>
      <c r="AD70" s="15"/>
      <c r="AE70" s="15"/>
      <c r="AF70" s="12"/>
      <c r="AG70" s="13">
        <v>45156.0</v>
      </c>
      <c r="AH70" s="15"/>
      <c r="AI70" s="11"/>
      <c r="AJ70" s="15"/>
      <c r="AK70" s="15"/>
      <c r="AL70" s="15"/>
      <c r="AM70" s="18"/>
      <c r="AN70" s="13">
        <v>45157.0</v>
      </c>
      <c r="AO70" s="11"/>
      <c r="AP70" s="19"/>
      <c r="AQ70" s="19"/>
      <c r="AR70" s="19"/>
      <c r="AS70" s="19"/>
      <c r="AT70" s="14"/>
      <c r="AU70" s="13">
        <v>45158.0</v>
      </c>
      <c r="AV70" s="19"/>
      <c r="AW70" s="19"/>
      <c r="AX70" s="19"/>
      <c r="AY70" s="20"/>
      <c r="AZ70" s="19"/>
      <c r="BA70" s="19"/>
      <c r="BB70" s="19"/>
      <c r="BC70" s="19"/>
      <c r="BD70" s="20"/>
      <c r="BE70" s="21"/>
      <c r="BF70" s="22"/>
      <c r="BG70" s="4"/>
      <c r="BH70" s="19"/>
      <c r="BI70" s="23"/>
      <c r="BJ70" s="16"/>
      <c r="BK70" s="16"/>
      <c r="BL70" s="20"/>
      <c r="BM70" s="20"/>
    </row>
    <row r="71">
      <c r="A71" s="107"/>
      <c r="B71" s="26"/>
      <c r="C71" s="26"/>
      <c r="D71" s="26" t="s">
        <v>2</v>
      </c>
      <c r="E71" s="26" t="s">
        <v>3</v>
      </c>
      <c r="F71" s="26" t="s">
        <v>4</v>
      </c>
      <c r="G71" s="26" t="s">
        <v>5</v>
      </c>
      <c r="H71" s="26" t="s">
        <v>6</v>
      </c>
      <c r="I71" s="26"/>
      <c r="J71" s="26"/>
      <c r="K71" s="26" t="s">
        <v>2</v>
      </c>
      <c r="L71" s="26" t="s">
        <v>7</v>
      </c>
      <c r="M71" s="26" t="s">
        <v>4</v>
      </c>
      <c r="N71" s="26" t="s">
        <v>5</v>
      </c>
      <c r="O71" s="26" t="s">
        <v>6</v>
      </c>
      <c r="P71" s="26"/>
      <c r="Q71" s="26"/>
      <c r="R71" s="26" t="s">
        <v>2</v>
      </c>
      <c r="S71" s="26" t="s">
        <v>8</v>
      </c>
      <c r="T71" s="26" t="s">
        <v>4</v>
      </c>
      <c r="U71" s="26" t="s">
        <v>5</v>
      </c>
      <c r="V71" s="26" t="s">
        <v>6</v>
      </c>
      <c r="W71" s="28"/>
      <c r="X71" s="29"/>
      <c r="Y71" s="29" t="s">
        <v>2</v>
      </c>
      <c r="Z71" s="29" t="s">
        <v>9</v>
      </c>
      <c r="AA71" s="26" t="s">
        <v>4</v>
      </c>
      <c r="AB71" s="26" t="s">
        <v>5</v>
      </c>
      <c r="AC71" s="26" t="s">
        <v>6</v>
      </c>
      <c r="AD71" s="29"/>
      <c r="AE71" s="29"/>
      <c r="AF71" s="29" t="s">
        <v>2</v>
      </c>
      <c r="AG71" s="29" t="s">
        <v>10</v>
      </c>
      <c r="AH71" s="26" t="s">
        <v>4</v>
      </c>
      <c r="AI71" s="26" t="s">
        <v>5</v>
      </c>
      <c r="AJ71" s="26" t="s">
        <v>6</v>
      </c>
      <c r="AK71" s="29"/>
      <c r="AL71" s="29"/>
      <c r="AM71" s="29" t="s">
        <v>2</v>
      </c>
      <c r="AN71" s="29" t="s">
        <v>11</v>
      </c>
      <c r="AO71" s="26" t="s">
        <v>4</v>
      </c>
      <c r="AP71" s="26" t="s">
        <v>5</v>
      </c>
      <c r="AQ71" s="26" t="s">
        <v>6</v>
      </c>
      <c r="AR71" s="29"/>
      <c r="AS71" s="29"/>
      <c r="AT71" s="29" t="s">
        <v>2</v>
      </c>
      <c r="AU71" s="29" t="s">
        <v>12</v>
      </c>
      <c r="AV71" s="26" t="s">
        <v>4</v>
      </c>
      <c r="AW71" s="26" t="s">
        <v>5</v>
      </c>
      <c r="AX71" s="26" t="s">
        <v>6</v>
      </c>
      <c r="AY71" s="30"/>
      <c r="AZ71" s="31" t="s">
        <v>4</v>
      </c>
      <c r="BA71" s="31" t="s">
        <v>13</v>
      </c>
      <c r="BB71" s="31" t="s">
        <v>6</v>
      </c>
      <c r="BC71" s="31" t="s">
        <v>14</v>
      </c>
      <c r="BD71" s="32"/>
      <c r="BE71" s="33" t="s">
        <v>4</v>
      </c>
      <c r="BF71" s="33" t="s">
        <v>13</v>
      </c>
      <c r="BG71" s="33" t="s">
        <v>6</v>
      </c>
      <c r="BH71" s="33" t="s">
        <v>15</v>
      </c>
      <c r="BI71" s="32"/>
      <c r="BJ71" s="32"/>
      <c r="BK71" s="32"/>
      <c r="BL71" s="32"/>
      <c r="BM71" s="32"/>
    </row>
    <row r="72">
      <c r="A72" s="94" t="s">
        <v>55</v>
      </c>
      <c r="B72" s="41" t="s">
        <v>33</v>
      </c>
      <c r="C72" s="37">
        <v>45153.0</v>
      </c>
      <c r="D72" s="38" t="s">
        <v>596</v>
      </c>
      <c r="E72" s="39" t="s">
        <v>720</v>
      </c>
      <c r="F72" s="40">
        <v>1.0</v>
      </c>
      <c r="G72" s="40">
        <v>2.0</v>
      </c>
      <c r="H72" s="40">
        <v>0.0</v>
      </c>
      <c r="I72" s="42" t="s">
        <v>46</v>
      </c>
      <c r="J72" s="37">
        <v>45154.0</v>
      </c>
      <c r="K72" s="38" t="s">
        <v>347</v>
      </c>
      <c r="L72" s="39" t="s">
        <v>348</v>
      </c>
      <c r="M72" s="40">
        <v>4.5</v>
      </c>
      <c r="N72" s="40">
        <v>2.0</v>
      </c>
      <c r="O72" s="40">
        <v>0.0</v>
      </c>
      <c r="P72" s="38" t="s">
        <v>36</v>
      </c>
      <c r="Q72" s="37">
        <v>45155.0</v>
      </c>
      <c r="R72" s="42" t="s">
        <v>25</v>
      </c>
      <c r="S72" s="58" t="s">
        <v>25</v>
      </c>
      <c r="T72" s="40">
        <v>0.0</v>
      </c>
      <c r="U72" s="40">
        <v>0.0</v>
      </c>
      <c r="V72" s="40">
        <v>0.0</v>
      </c>
      <c r="W72" s="42" t="s">
        <v>37</v>
      </c>
      <c r="X72" s="37">
        <v>45156.0</v>
      </c>
      <c r="Y72" s="38" t="s">
        <v>347</v>
      </c>
      <c r="Z72" s="39" t="s">
        <v>348</v>
      </c>
      <c r="AA72" s="40">
        <v>4.5</v>
      </c>
      <c r="AB72" s="40">
        <v>2.0</v>
      </c>
      <c r="AC72" s="40">
        <v>0.0</v>
      </c>
      <c r="AD72" s="56" t="s">
        <v>40</v>
      </c>
      <c r="AE72" s="37">
        <v>45157.0</v>
      </c>
      <c r="AF72" s="38" t="s">
        <v>285</v>
      </c>
      <c r="AG72" s="39" t="s">
        <v>129</v>
      </c>
      <c r="AH72" s="40">
        <v>5.0</v>
      </c>
      <c r="AI72" s="40">
        <v>2.0</v>
      </c>
      <c r="AJ72" s="40">
        <v>0.0</v>
      </c>
      <c r="AK72" s="42" t="s">
        <v>43</v>
      </c>
      <c r="AL72" s="37">
        <v>45158.0</v>
      </c>
      <c r="AM72" s="38" t="s">
        <v>285</v>
      </c>
      <c r="AN72" s="39" t="s">
        <v>129</v>
      </c>
      <c r="AO72" s="40">
        <v>5.0</v>
      </c>
      <c r="AP72" s="40">
        <v>2.0</v>
      </c>
      <c r="AQ72" s="40">
        <v>0.0</v>
      </c>
      <c r="AR72" s="96" t="s">
        <v>142</v>
      </c>
      <c r="AS72" s="37">
        <v>45159.0</v>
      </c>
      <c r="AT72" s="38" t="s">
        <v>347</v>
      </c>
      <c r="AU72" s="39" t="s">
        <v>348</v>
      </c>
      <c r="AV72" s="40">
        <v>4.5</v>
      </c>
      <c r="AW72" s="40">
        <v>2.0</v>
      </c>
      <c r="AX72" s="40">
        <v>0.0</v>
      </c>
      <c r="AY72" s="48"/>
      <c r="AZ72" s="49">
        <f t="shared" ref="AZ72:BB72" si="80">SUM(F72,M72,T72,AA72,AH72,AO72,AV72)</f>
        <v>24.5</v>
      </c>
      <c r="BA72" s="39">
        <f t="shared" si="80"/>
        <v>12</v>
      </c>
      <c r="BB72" s="39">
        <f t="shared" si="80"/>
        <v>0</v>
      </c>
      <c r="BC72" s="50">
        <f t="shared" ref="BC72:BC76" si="82">SUM(AZ72,BA72,BB72)</f>
        <v>36.5</v>
      </c>
      <c r="BD72" s="51"/>
      <c r="BE72" s="39">
        <f>AZ72*67.31</f>
        <v>1649.095</v>
      </c>
      <c r="BF72" s="39">
        <f>BA72*74</f>
        <v>888</v>
      </c>
      <c r="BG72" s="39">
        <f>BB72*84</f>
        <v>0</v>
      </c>
      <c r="BH72" s="39">
        <f>SUM(BE72,BF72,BG72)</f>
        <v>2537.095</v>
      </c>
      <c r="BI72" s="51"/>
      <c r="BJ72" s="51"/>
      <c r="BK72" s="51"/>
      <c r="BL72" s="51"/>
      <c r="BM72" s="51"/>
    </row>
    <row r="73">
      <c r="A73" s="94" t="s">
        <v>54</v>
      </c>
      <c r="B73" s="63"/>
      <c r="C73" s="45"/>
      <c r="D73" s="39"/>
      <c r="E73" s="39"/>
      <c r="F73" s="40">
        <v>0.0</v>
      </c>
      <c r="G73" s="40">
        <v>0.0</v>
      </c>
      <c r="H73" s="40">
        <v>0.0</v>
      </c>
      <c r="I73" s="53"/>
      <c r="J73" s="45"/>
      <c r="K73" s="39"/>
      <c r="L73" s="39"/>
      <c r="M73" s="40">
        <v>0.0</v>
      </c>
      <c r="N73" s="40">
        <v>0.0</v>
      </c>
      <c r="O73" s="40">
        <v>0.0</v>
      </c>
      <c r="P73" s="39"/>
      <c r="Q73" s="45"/>
      <c r="R73" s="53"/>
      <c r="S73" s="53"/>
      <c r="T73" s="40">
        <v>0.0</v>
      </c>
      <c r="U73" s="40">
        <v>0.0</v>
      </c>
      <c r="V73" s="40">
        <v>0.0</v>
      </c>
      <c r="W73" s="53"/>
      <c r="X73" s="45"/>
      <c r="Y73" s="39"/>
      <c r="Z73" s="39"/>
      <c r="AA73" s="40">
        <v>0.0</v>
      </c>
      <c r="AB73" s="40">
        <v>0.0</v>
      </c>
      <c r="AC73" s="40">
        <v>0.0</v>
      </c>
      <c r="AD73" s="44"/>
      <c r="AE73" s="45"/>
      <c r="AF73" s="39"/>
      <c r="AG73" s="39"/>
      <c r="AH73" s="40">
        <v>0.0</v>
      </c>
      <c r="AI73" s="40">
        <v>0.0</v>
      </c>
      <c r="AJ73" s="40">
        <v>0.0</v>
      </c>
      <c r="AK73" s="53"/>
      <c r="AL73" s="45"/>
      <c r="AM73" s="39"/>
      <c r="AN73" s="39"/>
      <c r="AO73" s="40">
        <v>0.0</v>
      </c>
      <c r="AP73" s="40">
        <v>0.0</v>
      </c>
      <c r="AQ73" s="40">
        <v>0.0</v>
      </c>
      <c r="AR73" s="92"/>
      <c r="AS73" s="45"/>
      <c r="AT73" s="39"/>
      <c r="AU73" s="39"/>
      <c r="AV73" s="40">
        <v>0.0</v>
      </c>
      <c r="AW73" s="40">
        <v>0.0</v>
      </c>
      <c r="AX73" s="40">
        <v>0.0</v>
      </c>
      <c r="AY73" s="48"/>
      <c r="AZ73" s="49">
        <f t="shared" ref="AZ73:BB73" si="81">SUM(F73,M73,T73,AA73,AH73,AO73,AV73)</f>
        <v>0</v>
      </c>
      <c r="BA73" s="39">
        <f t="shared" si="81"/>
        <v>0</v>
      </c>
      <c r="BB73" s="39">
        <f t="shared" si="81"/>
        <v>0</v>
      </c>
      <c r="BC73" s="50">
        <f t="shared" si="82"/>
        <v>0</v>
      </c>
      <c r="BD73" s="51"/>
      <c r="BE73" s="39">
        <f t="shared" ref="BE73:BE75" si="84">AZ73*80</f>
        <v>0</v>
      </c>
      <c r="BF73" s="39">
        <f t="shared" ref="BF73:BF75" si="85">BA73*88</f>
        <v>0</v>
      </c>
      <c r="BG73" s="39">
        <f t="shared" ref="BG73:BG75" si="86">BB73*80</f>
        <v>0</v>
      </c>
      <c r="BH73" s="39">
        <f t="shared" ref="BH73:BH75" si="87">sum(BE73,BF73,BG73)</f>
        <v>0</v>
      </c>
      <c r="BI73" s="51"/>
      <c r="BJ73" s="51"/>
      <c r="BK73" s="51"/>
      <c r="BL73" s="51"/>
      <c r="BM73" s="51"/>
    </row>
    <row r="74">
      <c r="A74" s="94" t="s">
        <v>50</v>
      </c>
      <c r="B74" s="60"/>
      <c r="C74" s="45"/>
      <c r="D74" s="53"/>
      <c r="E74" s="58"/>
      <c r="F74" s="145">
        <v>0.0</v>
      </c>
      <c r="G74" s="145">
        <v>0.0</v>
      </c>
      <c r="H74" s="163">
        <v>0.0</v>
      </c>
      <c r="I74" s="61"/>
      <c r="J74" s="45"/>
      <c r="K74" s="53"/>
      <c r="L74" s="53"/>
      <c r="M74" s="145">
        <v>0.0</v>
      </c>
      <c r="N74" s="145">
        <v>0.0</v>
      </c>
      <c r="O74" s="163">
        <v>0.0</v>
      </c>
      <c r="P74" s="39"/>
      <c r="Q74" s="45"/>
      <c r="R74" s="53"/>
      <c r="S74" s="58"/>
      <c r="T74" s="145">
        <v>0.0</v>
      </c>
      <c r="U74" s="145">
        <v>0.0</v>
      </c>
      <c r="V74" s="163">
        <v>0.0</v>
      </c>
      <c r="W74" s="63"/>
      <c r="X74" s="45"/>
      <c r="Y74" s="39"/>
      <c r="Z74" s="39"/>
      <c r="AA74" s="40">
        <v>0.0</v>
      </c>
      <c r="AB74" s="40">
        <v>0.0</v>
      </c>
      <c r="AC74" s="40">
        <v>0.0</v>
      </c>
      <c r="AD74" s="61"/>
      <c r="AE74" s="164"/>
      <c r="AF74" s="53"/>
      <c r="AG74" s="53"/>
      <c r="AH74" s="145">
        <v>0.0</v>
      </c>
      <c r="AI74" s="145">
        <v>0.0</v>
      </c>
      <c r="AJ74" s="163">
        <v>0.0</v>
      </c>
      <c r="AK74" s="297"/>
      <c r="AL74" s="45"/>
      <c r="AM74" s="39"/>
      <c r="AN74" s="39"/>
      <c r="AO74" s="40">
        <v>0.0</v>
      </c>
      <c r="AP74" s="40">
        <v>0.0</v>
      </c>
      <c r="AQ74" s="40">
        <v>0.0</v>
      </c>
      <c r="AR74" s="54"/>
      <c r="AS74" s="45"/>
      <c r="AT74" s="53"/>
      <c r="AU74" s="53"/>
      <c r="AV74" s="145">
        <v>0.0</v>
      </c>
      <c r="AW74" s="145">
        <v>0.0</v>
      </c>
      <c r="AX74" s="163">
        <v>0.0</v>
      </c>
      <c r="AY74" s="165"/>
      <c r="AZ74" s="166">
        <f t="shared" ref="AZ74:BB74" si="83">SUM(F74,M74,T74,AA74,AH74,AO74,AV74)</f>
        <v>0</v>
      </c>
      <c r="BA74" s="46">
        <f t="shared" si="83"/>
        <v>0</v>
      </c>
      <c r="BB74" s="46">
        <f t="shared" si="83"/>
        <v>0</v>
      </c>
      <c r="BC74" s="167">
        <f t="shared" si="82"/>
        <v>0</v>
      </c>
      <c r="BD74" s="165"/>
      <c r="BE74" s="39">
        <f t="shared" si="84"/>
        <v>0</v>
      </c>
      <c r="BF74" s="39">
        <f t="shared" si="85"/>
        <v>0</v>
      </c>
      <c r="BG74" s="39">
        <f t="shared" si="86"/>
        <v>0</v>
      </c>
      <c r="BH74" s="39">
        <f t="shared" si="87"/>
        <v>0</v>
      </c>
      <c r="BI74" s="155"/>
      <c r="BJ74" s="155"/>
      <c r="BK74" s="155"/>
      <c r="BL74" s="155"/>
      <c r="BM74" s="155"/>
    </row>
    <row r="75">
      <c r="A75" s="94" t="s">
        <v>52</v>
      </c>
      <c r="B75" s="60"/>
      <c r="C75" s="45"/>
      <c r="D75" s="39"/>
      <c r="E75" s="39"/>
      <c r="F75" s="40">
        <v>0.0</v>
      </c>
      <c r="G75" s="40">
        <v>0.0</v>
      </c>
      <c r="H75" s="40">
        <v>0.0</v>
      </c>
      <c r="I75" s="63"/>
      <c r="J75" s="45"/>
      <c r="K75" s="53"/>
      <c r="L75" s="39"/>
      <c r="M75" s="168">
        <v>0.0</v>
      </c>
      <c r="N75" s="168">
        <v>0.0</v>
      </c>
      <c r="O75" s="168">
        <v>0.0</v>
      </c>
      <c r="P75" s="38" t="s">
        <v>36</v>
      </c>
      <c r="Q75" s="37">
        <v>45155.0</v>
      </c>
      <c r="R75" s="38" t="s">
        <v>347</v>
      </c>
      <c r="S75" s="39" t="s">
        <v>348</v>
      </c>
      <c r="T75" s="40">
        <v>4.5</v>
      </c>
      <c r="U75" s="40">
        <v>2.0</v>
      </c>
      <c r="V75" s="40">
        <v>0.0</v>
      </c>
      <c r="W75" s="61"/>
      <c r="X75" s="164"/>
      <c r="Y75" s="53"/>
      <c r="Z75" s="39"/>
      <c r="AA75" s="168">
        <v>0.0</v>
      </c>
      <c r="AB75" s="168">
        <v>0.0</v>
      </c>
      <c r="AC75" s="168">
        <v>0.0</v>
      </c>
      <c r="AD75" s="61"/>
      <c r="AE75" s="164"/>
      <c r="AF75" s="53"/>
      <c r="AG75" s="39"/>
      <c r="AH75" s="168">
        <v>0.0</v>
      </c>
      <c r="AI75" s="168">
        <v>0.0</v>
      </c>
      <c r="AJ75" s="168">
        <v>0.0</v>
      </c>
      <c r="AK75" s="52"/>
      <c r="AL75" s="164"/>
      <c r="AM75" s="55"/>
      <c r="AN75" s="55"/>
      <c r="AO75" s="168">
        <v>0.0</v>
      </c>
      <c r="AP75" s="168">
        <v>0.0</v>
      </c>
      <c r="AQ75" s="168">
        <v>0.0</v>
      </c>
      <c r="AR75" s="92"/>
      <c r="AS75" s="45"/>
      <c r="AT75" s="53"/>
      <c r="AU75" s="39"/>
      <c r="AV75" s="168">
        <v>0.0</v>
      </c>
      <c r="AW75" s="168">
        <v>0.0</v>
      </c>
      <c r="AX75" s="168">
        <v>0.0</v>
      </c>
      <c r="AY75" s="155"/>
      <c r="AZ75" s="169">
        <f t="shared" ref="AZ75:BB75" si="88">SUM(F75,M75,T75,AA75,AH75,AO75,AV75)</f>
        <v>4.5</v>
      </c>
      <c r="BA75" s="149">
        <f t="shared" si="88"/>
        <v>2</v>
      </c>
      <c r="BB75" s="149">
        <f t="shared" si="88"/>
        <v>0</v>
      </c>
      <c r="BC75" s="170">
        <f t="shared" si="82"/>
        <v>6.5</v>
      </c>
      <c r="BD75" s="155"/>
      <c r="BE75" s="39">
        <f t="shared" si="84"/>
        <v>360</v>
      </c>
      <c r="BF75" s="39">
        <f t="shared" si="85"/>
        <v>176</v>
      </c>
      <c r="BG75" s="39">
        <f t="shared" si="86"/>
        <v>0</v>
      </c>
      <c r="BH75" s="39">
        <f t="shared" si="87"/>
        <v>536</v>
      </c>
      <c r="BI75" s="155"/>
      <c r="BJ75" s="155"/>
      <c r="BK75" s="155"/>
      <c r="BL75" s="155"/>
      <c r="BM75" s="155"/>
    </row>
    <row r="76">
      <c r="A76" s="94"/>
      <c r="B76" s="60"/>
      <c r="C76" s="45"/>
      <c r="D76" s="53"/>
      <c r="E76" s="53"/>
      <c r="F76" s="40">
        <v>0.0</v>
      </c>
      <c r="G76" s="40">
        <v>0.0</v>
      </c>
      <c r="H76" s="40">
        <v>0.0</v>
      </c>
      <c r="I76" s="53"/>
      <c r="J76" s="45"/>
      <c r="K76" s="53"/>
      <c r="L76" s="53"/>
      <c r="M76" s="40">
        <v>0.0</v>
      </c>
      <c r="N76" s="40">
        <v>0.0</v>
      </c>
      <c r="O76" s="40">
        <v>0.0</v>
      </c>
      <c r="P76" s="39"/>
      <c r="Q76" s="45"/>
      <c r="R76" s="53"/>
      <c r="S76" s="58"/>
      <c r="T76" s="40">
        <v>0.0</v>
      </c>
      <c r="U76" s="40">
        <v>0.0</v>
      </c>
      <c r="V76" s="40">
        <v>0.0</v>
      </c>
      <c r="W76" s="44"/>
      <c r="X76" s="45"/>
      <c r="Y76" s="53"/>
      <c r="Z76" s="58"/>
      <c r="AA76" s="40">
        <v>0.0</v>
      </c>
      <c r="AB76" s="40">
        <v>0.0</v>
      </c>
      <c r="AC76" s="40">
        <v>0.0</v>
      </c>
      <c r="AD76" s="44"/>
      <c r="AE76" s="45"/>
      <c r="AF76" s="53"/>
      <c r="AG76" s="53"/>
      <c r="AH76" s="40">
        <v>0.0</v>
      </c>
      <c r="AI76" s="40">
        <v>0.0</v>
      </c>
      <c r="AJ76" s="40">
        <v>0.0</v>
      </c>
      <c r="AK76" s="52"/>
      <c r="AL76" s="45"/>
      <c r="AM76" s="53"/>
      <c r="AN76" s="39"/>
      <c r="AO76" s="40">
        <v>0.0</v>
      </c>
      <c r="AP76" s="40">
        <v>0.0</v>
      </c>
      <c r="AQ76" s="40">
        <v>0.0</v>
      </c>
      <c r="AR76" s="92"/>
      <c r="AS76" s="45"/>
      <c r="AT76" s="53"/>
      <c r="AU76" s="53"/>
      <c r="AV76" s="40">
        <v>0.0</v>
      </c>
      <c r="AW76" s="40">
        <v>0.0</v>
      </c>
      <c r="AX76" s="40">
        <v>0.0</v>
      </c>
      <c r="AY76" s="155"/>
      <c r="AZ76" s="169">
        <f t="shared" ref="AZ76:BB76" si="89">SUM(F76,M76,T76,AA76,AH76,AO76,AV76)</f>
        <v>0</v>
      </c>
      <c r="BA76" s="149">
        <f t="shared" si="89"/>
        <v>0</v>
      </c>
      <c r="BB76" s="149">
        <f t="shared" si="89"/>
        <v>0</v>
      </c>
      <c r="BC76" s="170">
        <f t="shared" si="82"/>
        <v>0</v>
      </c>
      <c r="BD76" s="155"/>
      <c r="BE76" s="39">
        <f>AZ76*67.31</f>
        <v>0</v>
      </c>
      <c r="BF76" s="39">
        <f>BA76*74</f>
        <v>0</v>
      </c>
      <c r="BG76" s="39">
        <f>BB76*84</f>
        <v>0</v>
      </c>
      <c r="BH76" s="39">
        <f>SUM(BE76,BF76,BG76)</f>
        <v>0</v>
      </c>
      <c r="BI76" s="155"/>
      <c r="BJ76" s="155"/>
      <c r="BK76" s="155"/>
      <c r="BL76" s="155"/>
      <c r="BM76" s="155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76" t="s">
        <v>14</v>
      </c>
      <c r="AZ78" s="77">
        <f t="shared" ref="AZ78:BC78" si="90">SUM(AZ72,AZ73,AZ74,AZ75,AZ76)</f>
        <v>29</v>
      </c>
      <c r="BA78" s="78">
        <f t="shared" si="90"/>
        <v>14</v>
      </c>
      <c r="BB78" s="78">
        <f t="shared" si="90"/>
        <v>0</v>
      </c>
      <c r="BC78" s="79">
        <f t="shared" si="90"/>
        <v>43</v>
      </c>
      <c r="BD78" s="136"/>
      <c r="BE78" s="40">
        <f t="shared" ref="BE78:BG78" si="91">SUM(BE72,BE73,BE74,BE75)</f>
        <v>2009.095</v>
      </c>
      <c r="BF78" s="40">
        <f t="shared" si="91"/>
        <v>1064</v>
      </c>
      <c r="BG78" s="40">
        <f t="shared" si="91"/>
        <v>0</v>
      </c>
      <c r="BH78" s="40">
        <f>SUM(BH72,BH73,BH74,BH75,BH76)</f>
        <v>3073.095</v>
      </c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</row>
    <row r="80">
      <c r="A80" s="155"/>
      <c r="B80" s="153"/>
      <c r="C80" s="153"/>
      <c r="D80" s="155"/>
      <c r="E80" s="153"/>
      <c r="F80" s="153"/>
      <c r="G80" s="153"/>
      <c r="H80" s="153"/>
      <c r="I80" s="153"/>
      <c r="J80" s="171"/>
      <c r="K80" s="172" t="s">
        <v>320</v>
      </c>
      <c r="L80" s="4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71"/>
      <c r="AF80" s="293" t="s">
        <v>320</v>
      </c>
      <c r="AG80" s="81"/>
      <c r="AH80" s="153"/>
      <c r="AI80" s="153"/>
      <c r="AJ80" s="153"/>
      <c r="AK80" s="153"/>
      <c r="AL80" s="153"/>
      <c r="AM80" s="153"/>
      <c r="AN80" s="153"/>
      <c r="AO80" s="155"/>
      <c r="AP80" s="155"/>
      <c r="AQ80" s="155"/>
      <c r="AR80" s="155"/>
      <c r="AS80" s="173"/>
      <c r="AT80" s="293" t="s">
        <v>320</v>
      </c>
      <c r="AU80" s="81"/>
      <c r="AV80" s="155"/>
      <c r="AW80" s="155"/>
      <c r="AX80" s="155"/>
      <c r="AY80" s="174"/>
      <c r="AZ80" s="174"/>
      <c r="BA80" s="174"/>
      <c r="BB80" s="174"/>
      <c r="BC80" s="174"/>
      <c r="BD80" s="155"/>
      <c r="BE80" s="174"/>
      <c r="BF80" s="175"/>
      <c r="BG80" s="175"/>
      <c r="BH80" s="174"/>
      <c r="BI80" s="155"/>
      <c r="BJ80" s="155"/>
      <c r="BK80" s="155"/>
      <c r="BL80" s="155"/>
      <c r="BM80" s="155"/>
    </row>
    <row r="81">
      <c r="A81" s="155"/>
      <c r="B81" s="153"/>
      <c r="C81" s="153"/>
      <c r="D81" s="155"/>
      <c r="E81" s="10"/>
      <c r="F81" s="10"/>
      <c r="G81" s="10"/>
      <c r="H81" s="10"/>
      <c r="I81" s="153"/>
      <c r="J81" s="153"/>
      <c r="K81" s="155"/>
      <c r="L81" s="11"/>
      <c r="M81" s="153"/>
      <c r="N81" s="153"/>
      <c r="O81" s="153"/>
      <c r="P81" s="153"/>
      <c r="Q81" s="153"/>
      <c r="R81" s="153"/>
      <c r="S81" s="10"/>
      <c r="T81" s="153"/>
      <c r="U81" s="153"/>
      <c r="V81" s="153"/>
      <c r="W81" s="153"/>
      <c r="X81" s="153"/>
      <c r="Y81" s="10"/>
      <c r="Z81" s="10"/>
      <c r="AA81" s="153"/>
      <c r="AB81" s="153"/>
      <c r="AC81" s="153"/>
      <c r="AD81" s="153"/>
      <c r="AE81" s="153"/>
      <c r="AF81" s="153"/>
      <c r="AG81" s="10"/>
      <c r="AH81" s="153"/>
      <c r="AI81" s="153"/>
      <c r="AJ81" s="153"/>
      <c r="AK81" s="153"/>
      <c r="AL81" s="153"/>
      <c r="AM81" s="153"/>
      <c r="AN81" s="10"/>
      <c r="AO81" s="155"/>
      <c r="AP81" s="155"/>
      <c r="AQ81" s="155"/>
      <c r="AR81" s="155"/>
      <c r="AS81" s="156"/>
      <c r="AT81" s="155"/>
      <c r="AU81" s="11"/>
      <c r="AV81" s="155"/>
      <c r="AW81" s="155"/>
      <c r="AX81" s="155"/>
      <c r="AY81" s="155"/>
      <c r="AZ81" s="155"/>
      <c r="BA81" s="155"/>
      <c r="BB81" s="155"/>
      <c r="BC81" s="155"/>
      <c r="BD81" s="155"/>
      <c r="BE81" s="165"/>
      <c r="BF81" s="293" t="s">
        <v>320</v>
      </c>
      <c r="BG81" s="81"/>
      <c r="BH81" s="155"/>
      <c r="BI81" s="155"/>
      <c r="BJ81" s="155"/>
      <c r="BK81" s="155"/>
      <c r="BL81" s="155"/>
      <c r="BM81" s="155"/>
    </row>
    <row r="82">
      <c r="A82" s="10"/>
      <c r="B82" s="11"/>
      <c r="C82" s="11"/>
      <c r="D82" s="12"/>
      <c r="E82" s="13">
        <v>45152.0</v>
      </c>
      <c r="F82" s="14"/>
      <c r="G82" s="14"/>
      <c r="H82" s="14"/>
      <c r="I82" s="15"/>
      <c r="J82" s="15"/>
      <c r="K82" s="16"/>
      <c r="L82" s="13">
        <v>45153.0</v>
      </c>
      <c r="M82" s="15"/>
      <c r="N82" s="15"/>
      <c r="O82" s="15"/>
      <c r="P82" s="15"/>
      <c r="Q82" s="11"/>
      <c r="R82" s="17"/>
      <c r="S82" s="13">
        <v>45154.0</v>
      </c>
      <c r="T82" s="11"/>
      <c r="U82" s="15"/>
      <c r="V82" s="15"/>
      <c r="W82" s="11"/>
      <c r="X82" s="18"/>
      <c r="Y82" s="14"/>
      <c r="Z82" s="13">
        <v>45155.0</v>
      </c>
      <c r="AA82" s="15"/>
      <c r="AB82" s="15"/>
      <c r="AC82" s="11"/>
      <c r="AD82" s="15"/>
      <c r="AE82" s="15"/>
      <c r="AF82" s="12"/>
      <c r="AG82" s="13">
        <v>45156.0</v>
      </c>
      <c r="AH82" s="15"/>
      <c r="AI82" s="11"/>
      <c r="AJ82" s="15"/>
      <c r="AK82" s="15"/>
      <c r="AL82" s="15"/>
      <c r="AM82" s="18"/>
      <c r="AN82" s="13">
        <v>45157.0</v>
      </c>
      <c r="AO82" s="11"/>
      <c r="AP82" s="19"/>
      <c r="AQ82" s="19"/>
      <c r="AR82" s="19"/>
      <c r="AS82" s="19"/>
      <c r="AT82" s="14"/>
      <c r="AU82" s="13">
        <v>45158.0</v>
      </c>
      <c r="AV82" s="19"/>
      <c r="AW82" s="19"/>
      <c r="AX82" s="19"/>
      <c r="AY82" s="20"/>
      <c r="AZ82" s="19"/>
      <c r="BA82" s="19"/>
      <c r="BB82" s="19"/>
      <c r="BC82" s="19"/>
      <c r="BD82" s="20"/>
      <c r="BE82" s="21"/>
      <c r="BF82" s="22"/>
      <c r="BG82" s="4"/>
      <c r="BH82" s="19"/>
      <c r="BI82" s="23"/>
      <c r="BJ82" s="16"/>
      <c r="BK82" s="16"/>
      <c r="BL82" s="20"/>
      <c r="BM82" s="20"/>
    </row>
    <row r="83">
      <c r="A83" s="176"/>
      <c r="B83" s="177"/>
      <c r="C83" s="177"/>
      <c r="D83" s="18" t="s">
        <v>2</v>
      </c>
      <c r="E83" s="177" t="s">
        <v>3</v>
      </c>
      <c r="F83" s="177" t="s">
        <v>4</v>
      </c>
      <c r="G83" s="177" t="s">
        <v>5</v>
      </c>
      <c r="H83" s="177" t="s">
        <v>6</v>
      </c>
      <c r="I83" s="177"/>
      <c r="J83" s="177"/>
      <c r="K83" s="18" t="s">
        <v>2</v>
      </c>
      <c r="L83" s="18" t="s">
        <v>7</v>
      </c>
      <c r="M83" s="177" t="s">
        <v>4</v>
      </c>
      <c r="N83" s="177" t="s">
        <v>5</v>
      </c>
      <c r="O83" s="177" t="s">
        <v>6</v>
      </c>
      <c r="P83" s="177"/>
      <c r="Q83" s="177"/>
      <c r="R83" s="177" t="s">
        <v>2</v>
      </c>
      <c r="S83" s="177" t="s">
        <v>8</v>
      </c>
      <c r="T83" s="177" t="s">
        <v>4</v>
      </c>
      <c r="U83" s="177" t="s">
        <v>5</v>
      </c>
      <c r="V83" s="177" t="s">
        <v>6</v>
      </c>
      <c r="W83" s="178"/>
      <c r="X83" s="177"/>
      <c r="Y83" s="177" t="s">
        <v>2</v>
      </c>
      <c r="Z83" s="177" t="s">
        <v>9</v>
      </c>
      <c r="AA83" s="177" t="s">
        <v>4</v>
      </c>
      <c r="AB83" s="177" t="s">
        <v>5</v>
      </c>
      <c r="AC83" s="177" t="s">
        <v>6</v>
      </c>
      <c r="AD83" s="177"/>
      <c r="AE83" s="177"/>
      <c r="AF83" s="177" t="s">
        <v>2</v>
      </c>
      <c r="AG83" s="177" t="s">
        <v>10</v>
      </c>
      <c r="AH83" s="177" t="s">
        <v>4</v>
      </c>
      <c r="AI83" s="177" t="s">
        <v>5</v>
      </c>
      <c r="AJ83" s="177" t="s">
        <v>6</v>
      </c>
      <c r="AK83" s="177"/>
      <c r="AL83" s="177"/>
      <c r="AM83" s="177" t="s">
        <v>2</v>
      </c>
      <c r="AN83" s="177" t="s">
        <v>11</v>
      </c>
      <c r="AO83" s="18" t="s">
        <v>4</v>
      </c>
      <c r="AP83" s="18" t="s">
        <v>5</v>
      </c>
      <c r="AQ83" s="18" t="s">
        <v>6</v>
      </c>
      <c r="AR83" s="18"/>
      <c r="AS83" s="179"/>
      <c r="AT83" s="18" t="s">
        <v>2</v>
      </c>
      <c r="AU83" s="18" t="s">
        <v>12</v>
      </c>
      <c r="AV83" s="18" t="s">
        <v>4</v>
      </c>
      <c r="AW83" s="18" t="s">
        <v>5</v>
      </c>
      <c r="AX83" s="18" t="s">
        <v>6</v>
      </c>
      <c r="AY83" s="180"/>
      <c r="AZ83" s="181" t="s">
        <v>4</v>
      </c>
      <c r="BA83" s="181" t="s">
        <v>13</v>
      </c>
      <c r="BB83" s="181" t="s">
        <v>6</v>
      </c>
      <c r="BC83" s="181" t="s">
        <v>14</v>
      </c>
      <c r="BD83" s="165"/>
      <c r="BE83" s="182" t="s">
        <v>4</v>
      </c>
      <c r="BF83" s="182" t="s">
        <v>13</v>
      </c>
      <c r="BG83" s="182" t="s">
        <v>6</v>
      </c>
      <c r="BH83" s="182" t="s">
        <v>15</v>
      </c>
      <c r="BI83" s="155"/>
      <c r="BJ83" s="155"/>
      <c r="BK83" s="155"/>
      <c r="BL83" s="155"/>
      <c r="BM83" s="155"/>
    </row>
    <row r="84">
      <c r="A84" s="94" t="s">
        <v>54</v>
      </c>
      <c r="B84" s="36" t="s">
        <v>19</v>
      </c>
      <c r="C84" s="37"/>
      <c r="D84" s="42"/>
      <c r="E84" s="39"/>
      <c r="F84" s="145">
        <v>0.0</v>
      </c>
      <c r="G84" s="145">
        <v>0.0</v>
      </c>
      <c r="H84" s="163">
        <v>0.0</v>
      </c>
      <c r="I84" s="36" t="s">
        <v>22</v>
      </c>
      <c r="J84" s="37"/>
      <c r="K84" s="42"/>
      <c r="L84" s="39"/>
      <c r="M84" s="145">
        <v>0.0</v>
      </c>
      <c r="N84" s="145">
        <v>0.0</v>
      </c>
      <c r="O84" s="163">
        <v>0.0</v>
      </c>
      <c r="P84" s="57" t="s">
        <v>24</v>
      </c>
      <c r="Q84" s="37"/>
      <c r="R84" s="42"/>
      <c r="S84" s="39"/>
      <c r="T84" s="145">
        <v>0.0</v>
      </c>
      <c r="U84" s="145">
        <v>0.0</v>
      </c>
      <c r="V84" s="163">
        <v>0.0</v>
      </c>
      <c r="W84" s="57" t="s">
        <v>26</v>
      </c>
      <c r="X84" s="37"/>
      <c r="Y84" s="42"/>
      <c r="Z84" s="39"/>
      <c r="AA84" s="145">
        <v>0.0</v>
      </c>
      <c r="AB84" s="145">
        <v>0.0</v>
      </c>
      <c r="AC84" s="163">
        <v>0.0</v>
      </c>
      <c r="AD84" s="57" t="s">
        <v>56</v>
      </c>
      <c r="AE84" s="37"/>
      <c r="AF84" s="42"/>
      <c r="AG84" s="39"/>
      <c r="AH84" s="145">
        <v>0.0</v>
      </c>
      <c r="AI84" s="145">
        <v>0.0</v>
      </c>
      <c r="AJ84" s="163">
        <v>0.0</v>
      </c>
      <c r="AK84" s="287" t="s">
        <v>57</v>
      </c>
      <c r="AL84" s="37"/>
      <c r="AM84" s="42"/>
      <c r="AN84" s="39"/>
      <c r="AO84" s="145">
        <v>0.0</v>
      </c>
      <c r="AP84" s="145">
        <v>0.0</v>
      </c>
      <c r="AQ84" s="163">
        <v>0.0</v>
      </c>
      <c r="AR84" s="36" t="s">
        <v>149</v>
      </c>
      <c r="AS84" s="37"/>
      <c r="AT84" s="42"/>
      <c r="AU84" s="39"/>
      <c r="AV84" s="145">
        <v>0.0</v>
      </c>
      <c r="AW84" s="145">
        <v>0.0</v>
      </c>
      <c r="AX84" s="163">
        <v>0.0</v>
      </c>
      <c r="AY84" s="165"/>
      <c r="AZ84" s="169">
        <f t="shared" ref="AZ84:BB84" si="92">SUM(F84,M84,T84,AA84,AH84,AO84,AV84)</f>
        <v>0</v>
      </c>
      <c r="BA84" s="86">
        <f t="shared" si="92"/>
        <v>0</v>
      </c>
      <c r="BB84" s="86">
        <f t="shared" si="92"/>
        <v>0</v>
      </c>
      <c r="BC84" s="170">
        <f t="shared" ref="BC84:BC86" si="94">SUM(AZ84,BA84,BB84)</f>
        <v>0</v>
      </c>
      <c r="BD84" s="165"/>
      <c r="BE84" s="86">
        <f t="shared" ref="BE84:BE86" si="95">AZ84*80</f>
        <v>0</v>
      </c>
      <c r="BF84" s="17">
        <f t="shared" ref="BF84:BF86" si="96">BA84*88</f>
        <v>0</v>
      </c>
      <c r="BG84" s="17">
        <f t="shared" ref="BG84:BG86" si="97">BB84*80</f>
        <v>0</v>
      </c>
      <c r="BH84" s="17">
        <f t="shared" ref="BH84:BH86" si="98">sum(BE84,BF84,BG84)</f>
        <v>0</v>
      </c>
      <c r="BI84" s="155"/>
      <c r="BJ84" s="155"/>
      <c r="BK84" s="155"/>
      <c r="BL84" s="155"/>
      <c r="BM84" s="155"/>
    </row>
    <row r="85">
      <c r="A85" s="94" t="s">
        <v>52</v>
      </c>
      <c r="B85" s="41"/>
      <c r="C85" s="37"/>
      <c r="D85" s="42"/>
      <c r="E85" s="58"/>
      <c r="F85" s="145">
        <v>0.0</v>
      </c>
      <c r="G85" s="145">
        <v>0.0</v>
      </c>
      <c r="H85" s="163">
        <v>0.0</v>
      </c>
      <c r="I85" s="36"/>
      <c r="J85" s="37"/>
      <c r="K85" s="42"/>
      <c r="L85" s="39"/>
      <c r="M85" s="145">
        <v>0.0</v>
      </c>
      <c r="N85" s="145">
        <v>0.0</v>
      </c>
      <c r="O85" s="163">
        <v>0.0</v>
      </c>
      <c r="P85" s="57"/>
      <c r="Q85" s="37"/>
      <c r="R85" s="42"/>
      <c r="S85" s="39"/>
      <c r="T85" s="145">
        <v>0.0</v>
      </c>
      <c r="U85" s="145">
        <v>0.0</v>
      </c>
      <c r="V85" s="163">
        <v>0.0</v>
      </c>
      <c r="W85" s="57"/>
      <c r="X85" s="37"/>
      <c r="Y85" s="42"/>
      <c r="Z85" s="39"/>
      <c r="AA85" s="145">
        <v>0.0</v>
      </c>
      <c r="AB85" s="145">
        <v>0.0</v>
      </c>
      <c r="AC85" s="163">
        <v>0.0</v>
      </c>
      <c r="AD85" s="57"/>
      <c r="AE85" s="37"/>
      <c r="AF85" s="42"/>
      <c r="AG85" s="39"/>
      <c r="AH85" s="145">
        <v>0.0</v>
      </c>
      <c r="AI85" s="145">
        <v>0.0</v>
      </c>
      <c r="AJ85" s="163">
        <v>0.0</v>
      </c>
      <c r="AK85" s="287"/>
      <c r="AL85" s="37"/>
      <c r="AM85" s="42"/>
      <c r="AN85" s="39"/>
      <c r="AO85" s="145">
        <v>0.0</v>
      </c>
      <c r="AP85" s="145">
        <v>0.0</v>
      </c>
      <c r="AQ85" s="163">
        <v>0.0</v>
      </c>
      <c r="AR85" s="36"/>
      <c r="AS85" s="37"/>
      <c r="AT85" s="42"/>
      <c r="AU85" s="39"/>
      <c r="AV85" s="145">
        <v>0.0</v>
      </c>
      <c r="AW85" s="145">
        <v>0.0</v>
      </c>
      <c r="AX85" s="163">
        <v>0.0</v>
      </c>
      <c r="AY85" s="165"/>
      <c r="AZ85" s="169">
        <f t="shared" ref="AZ85:BB85" si="93">SUM(F85,M85,T85,AA85,AH85,AO85,AV85)</f>
        <v>0</v>
      </c>
      <c r="BA85" s="86">
        <f t="shared" si="93"/>
        <v>0</v>
      </c>
      <c r="BB85" s="86">
        <f t="shared" si="93"/>
        <v>0</v>
      </c>
      <c r="BC85" s="170">
        <f t="shared" si="94"/>
        <v>0</v>
      </c>
      <c r="BD85" s="165"/>
      <c r="BE85" s="86">
        <f t="shared" si="95"/>
        <v>0</v>
      </c>
      <c r="BF85" s="17">
        <f t="shared" si="96"/>
        <v>0</v>
      </c>
      <c r="BG85" s="17">
        <f t="shared" si="97"/>
        <v>0</v>
      </c>
      <c r="BH85" s="17">
        <f t="shared" si="98"/>
        <v>0</v>
      </c>
      <c r="BI85" s="155"/>
      <c r="BJ85" s="155"/>
      <c r="BK85" s="155"/>
      <c r="BL85" s="155"/>
      <c r="BM85" s="155"/>
    </row>
    <row r="86">
      <c r="A86" s="94" t="s">
        <v>82</v>
      </c>
      <c r="B86" s="57"/>
      <c r="C86" s="37"/>
      <c r="D86" s="183"/>
      <c r="E86" s="85"/>
      <c r="F86" s="163">
        <v>0.0</v>
      </c>
      <c r="G86" s="163">
        <v>0.0</v>
      </c>
      <c r="H86" s="163">
        <v>0.0</v>
      </c>
      <c r="I86" s="57"/>
      <c r="J86" s="37"/>
      <c r="K86" s="42"/>
      <c r="L86" s="39"/>
      <c r="M86" s="163">
        <v>0.0</v>
      </c>
      <c r="N86" s="163">
        <v>0.0</v>
      </c>
      <c r="O86" s="163">
        <v>0.0</v>
      </c>
      <c r="P86" s="57"/>
      <c r="Q86" s="37"/>
      <c r="R86" s="42"/>
      <c r="S86" s="39"/>
      <c r="T86" s="163">
        <v>0.0</v>
      </c>
      <c r="U86" s="163">
        <v>0.0</v>
      </c>
      <c r="V86" s="163">
        <v>0.0</v>
      </c>
      <c r="W86" s="57"/>
      <c r="X86" s="37"/>
      <c r="Y86" s="42"/>
      <c r="Z86" s="39"/>
      <c r="AA86" s="163">
        <v>0.0</v>
      </c>
      <c r="AB86" s="163">
        <v>0.0</v>
      </c>
      <c r="AC86" s="163">
        <v>0.0</v>
      </c>
      <c r="AD86" s="57"/>
      <c r="AE86" s="37"/>
      <c r="AF86" s="42"/>
      <c r="AG86" s="39"/>
      <c r="AH86" s="163">
        <v>0.0</v>
      </c>
      <c r="AI86" s="163">
        <v>0.0</v>
      </c>
      <c r="AJ86" s="163">
        <v>0.0</v>
      </c>
      <c r="AK86" s="287"/>
      <c r="AL86" s="37"/>
      <c r="AM86" s="42"/>
      <c r="AN86" s="39"/>
      <c r="AO86" s="163">
        <v>0.0</v>
      </c>
      <c r="AP86" s="163">
        <v>0.0</v>
      </c>
      <c r="AQ86" s="163">
        <v>0.0</v>
      </c>
      <c r="AR86" s="36"/>
      <c r="AS86" s="37"/>
      <c r="AT86" s="42"/>
      <c r="AU86" s="39"/>
      <c r="AV86" s="163">
        <v>0.0</v>
      </c>
      <c r="AW86" s="163">
        <v>0.0</v>
      </c>
      <c r="AX86" s="163">
        <v>0.0</v>
      </c>
      <c r="AY86" s="155"/>
      <c r="AZ86" s="169">
        <f t="shared" ref="AZ86:BB86" si="99">SUM(F86,M86,T86,AA86,AH86,AO86,AV86)</f>
        <v>0</v>
      </c>
      <c r="BA86" s="86">
        <f t="shared" si="99"/>
        <v>0</v>
      </c>
      <c r="BB86" s="86">
        <f t="shared" si="99"/>
        <v>0</v>
      </c>
      <c r="BC86" s="170">
        <f t="shared" si="94"/>
        <v>0</v>
      </c>
      <c r="BD86" s="155"/>
      <c r="BE86" s="86">
        <f t="shared" si="95"/>
        <v>0</v>
      </c>
      <c r="BF86" s="17">
        <f t="shared" si="96"/>
        <v>0</v>
      </c>
      <c r="BG86" s="17">
        <f t="shared" si="97"/>
        <v>0</v>
      </c>
      <c r="BH86" s="17">
        <f t="shared" si="98"/>
        <v>0</v>
      </c>
      <c r="BI86" s="155"/>
      <c r="BJ86" s="155"/>
      <c r="BK86" s="155"/>
      <c r="BL86" s="155"/>
      <c r="BM86" s="155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76" t="s">
        <v>14</v>
      </c>
      <c r="AZ88" s="77">
        <f t="shared" ref="AZ88:BC88" si="100">SUM(AZ84,AZ85,AZ86)</f>
        <v>0</v>
      </c>
      <c r="BA88" s="78">
        <f t="shared" si="100"/>
        <v>0</v>
      </c>
      <c r="BB88" s="78">
        <f t="shared" si="100"/>
        <v>0</v>
      </c>
      <c r="BC88" s="79">
        <f t="shared" si="100"/>
        <v>0</v>
      </c>
      <c r="BD88" s="136"/>
      <c r="BE88" s="40">
        <f>SUM(BE85,BE84)</f>
        <v>0</v>
      </c>
      <c r="BF88" s="40">
        <f t="shared" ref="BF88:BG88" si="101">SUM(BF84,BF85)</f>
        <v>0</v>
      </c>
      <c r="BG88" s="40">
        <f t="shared" si="101"/>
        <v>0</v>
      </c>
      <c r="BH88" s="40">
        <f>SUM(BH84,BH85,BH86)</f>
        <v>0</v>
      </c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6" t="s">
        <v>147</v>
      </c>
      <c r="L89" s="4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6" t="s">
        <v>147</v>
      </c>
      <c r="AG89" s="4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6" t="s">
        <v>147</v>
      </c>
      <c r="AU89" s="4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6" t="s">
        <v>145</v>
      </c>
      <c r="BG89" s="4"/>
      <c r="BH89" s="136"/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36"/>
      <c r="BJ90" s="136"/>
      <c r="BK90" s="136"/>
      <c r="BL90" s="136"/>
      <c r="BM90" s="136"/>
    </row>
    <row r="91">
      <c r="A91" s="10"/>
      <c r="B91" s="11"/>
      <c r="C91" s="11"/>
      <c r="D91" s="12"/>
      <c r="E91" s="13">
        <v>45152.0</v>
      </c>
      <c r="F91" s="14"/>
      <c r="G91" s="14"/>
      <c r="H91" s="14"/>
      <c r="I91" s="15"/>
      <c r="J91" s="15"/>
      <c r="K91" s="16"/>
      <c r="L91" s="13">
        <v>45153.0</v>
      </c>
      <c r="M91" s="15"/>
      <c r="N91" s="15"/>
      <c r="O91" s="15"/>
      <c r="P91" s="15"/>
      <c r="Q91" s="11"/>
      <c r="R91" s="17"/>
      <c r="S91" s="13">
        <v>45154.0</v>
      </c>
      <c r="T91" s="11"/>
      <c r="U91" s="15"/>
      <c r="V91" s="15"/>
      <c r="W91" s="11"/>
      <c r="X91" s="18"/>
      <c r="Y91" s="14"/>
      <c r="Z91" s="13">
        <v>45155.0</v>
      </c>
      <c r="AA91" s="15"/>
      <c r="AB91" s="15"/>
      <c r="AC91" s="11"/>
      <c r="AD91" s="15"/>
      <c r="AE91" s="15"/>
      <c r="AF91" s="12"/>
      <c r="AG91" s="13">
        <v>45156.0</v>
      </c>
      <c r="AH91" s="15"/>
      <c r="AI91" s="11"/>
      <c r="AJ91" s="15"/>
      <c r="AK91" s="15"/>
      <c r="AL91" s="15"/>
      <c r="AM91" s="18"/>
      <c r="AN91" s="13">
        <v>45157.0</v>
      </c>
      <c r="AO91" s="11"/>
      <c r="AP91" s="19"/>
      <c r="AQ91" s="19"/>
      <c r="AR91" s="19"/>
      <c r="AS91" s="19"/>
      <c r="AT91" s="14"/>
      <c r="AU91" s="13">
        <v>45158.0</v>
      </c>
      <c r="AV91" s="19"/>
      <c r="AW91" s="19"/>
      <c r="AX91" s="19"/>
      <c r="AY91" s="20"/>
      <c r="AZ91" s="19"/>
      <c r="BA91" s="19"/>
      <c r="BB91" s="19"/>
      <c r="BC91" s="19"/>
      <c r="BD91" s="20"/>
      <c r="BE91" s="21"/>
      <c r="BF91" s="22"/>
      <c r="BG91" s="4"/>
      <c r="BH91" s="19"/>
      <c r="BI91" s="23"/>
      <c r="BJ91" s="16"/>
      <c r="BK91" s="16"/>
      <c r="BL91" s="20"/>
      <c r="BM91" s="20"/>
    </row>
    <row r="92">
      <c r="A92" s="107"/>
      <c r="B92" s="26"/>
      <c r="C92" s="26"/>
      <c r="D92" s="26" t="s">
        <v>2</v>
      </c>
      <c r="E92" s="26" t="s">
        <v>3</v>
      </c>
      <c r="F92" s="26" t="s">
        <v>4</v>
      </c>
      <c r="G92" s="26" t="s">
        <v>5</v>
      </c>
      <c r="H92" s="26" t="s">
        <v>6</v>
      </c>
      <c r="I92" s="26"/>
      <c r="J92" s="26"/>
      <c r="K92" s="26" t="s">
        <v>2</v>
      </c>
      <c r="L92" s="26" t="s">
        <v>7</v>
      </c>
      <c r="M92" s="26" t="s">
        <v>4</v>
      </c>
      <c r="N92" s="26" t="s">
        <v>5</v>
      </c>
      <c r="O92" s="26" t="s">
        <v>6</v>
      </c>
      <c r="P92" s="26"/>
      <c r="Q92" s="26"/>
      <c r="R92" s="26" t="s">
        <v>2</v>
      </c>
      <c r="S92" s="26" t="s">
        <v>8</v>
      </c>
      <c r="T92" s="26" t="s">
        <v>4</v>
      </c>
      <c r="U92" s="26" t="s">
        <v>5</v>
      </c>
      <c r="V92" s="26" t="s">
        <v>6</v>
      </c>
      <c r="W92" s="28"/>
      <c r="X92" s="29"/>
      <c r="Y92" s="29" t="s">
        <v>2</v>
      </c>
      <c r="Z92" s="29" t="s">
        <v>9</v>
      </c>
      <c r="AA92" s="26" t="s">
        <v>4</v>
      </c>
      <c r="AB92" s="26" t="s">
        <v>5</v>
      </c>
      <c r="AC92" s="26" t="s">
        <v>6</v>
      </c>
      <c r="AD92" s="29"/>
      <c r="AE92" s="29"/>
      <c r="AF92" s="29" t="s">
        <v>2</v>
      </c>
      <c r="AG92" s="29" t="s">
        <v>10</v>
      </c>
      <c r="AH92" s="26" t="s">
        <v>4</v>
      </c>
      <c r="AI92" s="26" t="s">
        <v>5</v>
      </c>
      <c r="AJ92" s="26" t="s">
        <v>6</v>
      </c>
      <c r="AK92" s="29"/>
      <c r="AL92" s="29"/>
      <c r="AM92" s="29" t="s">
        <v>2</v>
      </c>
      <c r="AN92" s="29" t="s">
        <v>11</v>
      </c>
      <c r="AO92" s="26" t="s">
        <v>4</v>
      </c>
      <c r="AP92" s="26" t="s">
        <v>5</v>
      </c>
      <c r="AQ92" s="26" t="s">
        <v>6</v>
      </c>
      <c r="AR92" s="29"/>
      <c r="AS92" s="29"/>
      <c r="AT92" s="29" t="s">
        <v>2</v>
      </c>
      <c r="AU92" s="29" t="s">
        <v>12</v>
      </c>
      <c r="AV92" s="26" t="s">
        <v>4</v>
      </c>
      <c r="AW92" s="26" t="s">
        <v>5</v>
      </c>
      <c r="AX92" s="26" t="s">
        <v>6</v>
      </c>
      <c r="AY92" s="30"/>
      <c r="AZ92" s="31" t="s">
        <v>4</v>
      </c>
      <c r="BA92" s="31" t="s">
        <v>13</v>
      </c>
      <c r="BB92" s="31" t="s">
        <v>6</v>
      </c>
      <c r="BC92" s="31" t="s">
        <v>14</v>
      </c>
      <c r="BD92" s="32"/>
      <c r="BE92" s="33" t="s">
        <v>4</v>
      </c>
      <c r="BF92" s="33" t="s">
        <v>13</v>
      </c>
      <c r="BG92" s="33" t="s">
        <v>6</v>
      </c>
      <c r="BH92" s="33" t="s">
        <v>15</v>
      </c>
      <c r="BI92" s="32"/>
      <c r="BJ92" s="32"/>
      <c r="BK92" s="32"/>
      <c r="BL92" s="32"/>
      <c r="BM92" s="32"/>
    </row>
    <row r="93">
      <c r="A93" s="184" t="s">
        <v>148</v>
      </c>
      <c r="B93" s="36" t="s">
        <v>19</v>
      </c>
      <c r="C93" s="37"/>
      <c r="D93" s="42"/>
      <c r="E93" s="58"/>
      <c r="F93" s="40">
        <v>0.0</v>
      </c>
      <c r="G93" s="40">
        <v>0.0</v>
      </c>
      <c r="H93" s="40">
        <v>0.0</v>
      </c>
      <c r="I93" s="36" t="s">
        <v>22</v>
      </c>
      <c r="J93" s="37"/>
      <c r="K93" s="42"/>
      <c r="L93" s="58"/>
      <c r="M93" s="40">
        <v>0.0</v>
      </c>
      <c r="N93" s="40">
        <v>0.0</v>
      </c>
      <c r="O93" s="40">
        <v>0.0</v>
      </c>
      <c r="P93" s="36" t="s">
        <v>24</v>
      </c>
      <c r="Q93" s="37"/>
      <c r="R93" s="42"/>
      <c r="S93" s="58"/>
      <c r="T93" s="40">
        <v>0.0</v>
      </c>
      <c r="U93" s="40">
        <v>0.0</v>
      </c>
      <c r="V93" s="40">
        <v>0.0</v>
      </c>
      <c r="W93" s="36" t="s">
        <v>26</v>
      </c>
      <c r="X93" s="37"/>
      <c r="Y93" s="53"/>
      <c r="Z93" s="58"/>
      <c r="AA93" s="40">
        <v>0.0</v>
      </c>
      <c r="AB93" s="40">
        <v>0.0</v>
      </c>
      <c r="AC93" s="40">
        <v>0.0</v>
      </c>
      <c r="AD93" s="36" t="s">
        <v>56</v>
      </c>
      <c r="AE93" s="37"/>
      <c r="AF93" s="42"/>
      <c r="AG93" s="58"/>
      <c r="AH93" s="40">
        <v>0.0</v>
      </c>
      <c r="AI93" s="40">
        <v>0.0</v>
      </c>
      <c r="AJ93" s="40">
        <v>0.0</v>
      </c>
      <c r="AK93" s="47" t="s">
        <v>57</v>
      </c>
      <c r="AL93" s="37"/>
      <c r="AM93" s="42"/>
      <c r="AN93" s="58"/>
      <c r="AO93" s="40">
        <v>0.0</v>
      </c>
      <c r="AP93" s="40">
        <v>0.0</v>
      </c>
      <c r="AQ93" s="40">
        <v>0.0</v>
      </c>
      <c r="AR93" s="96" t="s">
        <v>149</v>
      </c>
      <c r="AS93" s="37"/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2">SUM(F93,M93,T93,AA93,AH93,AO93,AV93)</f>
        <v>0</v>
      </c>
      <c r="BA93" s="39">
        <f t="shared" si="102"/>
        <v>0</v>
      </c>
      <c r="BB93" s="39">
        <f t="shared" si="102"/>
        <v>0</v>
      </c>
      <c r="BC93" s="50">
        <f t="shared" ref="BC93:BC94" si="104">SUM(AZ93,BA93,BB93)</f>
        <v>0</v>
      </c>
      <c r="BD93" s="51"/>
      <c r="BE93" s="39">
        <f>AZ93*67.31</f>
        <v>0</v>
      </c>
      <c r="BF93" s="39">
        <f>BA93*74</f>
        <v>0</v>
      </c>
      <c r="BG93" s="39">
        <f>BB93*84</f>
        <v>0</v>
      </c>
      <c r="BH93" s="39">
        <f t="shared" ref="BH93:BH94" si="105">sum(BE93,BF93,BG93)</f>
        <v>0</v>
      </c>
      <c r="BI93" s="51"/>
      <c r="BJ93" s="51"/>
      <c r="BK93" s="51"/>
      <c r="BL93" s="51"/>
      <c r="BM93" s="51"/>
    </row>
    <row r="94">
      <c r="A94" s="184" t="s">
        <v>150</v>
      </c>
      <c r="B94" s="41" t="s">
        <v>33</v>
      </c>
      <c r="C94" s="37"/>
      <c r="D94" s="53"/>
      <c r="E94" s="53"/>
      <c r="F94" s="40">
        <v>0.0</v>
      </c>
      <c r="G94" s="40">
        <v>0.0</v>
      </c>
      <c r="H94" s="40">
        <v>0.0</v>
      </c>
      <c r="I94" s="42" t="s">
        <v>46</v>
      </c>
      <c r="J94" s="37"/>
      <c r="K94" s="38"/>
      <c r="L94" s="39"/>
      <c r="M94" s="40">
        <v>0.0</v>
      </c>
      <c r="N94" s="40">
        <v>0.0</v>
      </c>
      <c r="O94" s="40">
        <v>0.0</v>
      </c>
      <c r="P94" s="38" t="s">
        <v>36</v>
      </c>
      <c r="Q94" s="37"/>
      <c r="R94" s="53"/>
      <c r="S94" s="53"/>
      <c r="T94" s="40">
        <v>0.0</v>
      </c>
      <c r="U94" s="40">
        <v>0.0</v>
      </c>
      <c r="V94" s="40">
        <v>0.0</v>
      </c>
      <c r="W94" s="56" t="s">
        <v>37</v>
      </c>
      <c r="X94" s="37"/>
      <c r="Y94" s="39"/>
      <c r="Z94" s="39"/>
      <c r="AA94" s="40">
        <v>0.0</v>
      </c>
      <c r="AB94" s="40">
        <v>0.0</v>
      </c>
      <c r="AC94" s="40">
        <v>0.0</v>
      </c>
      <c r="AD94" s="56" t="s">
        <v>40</v>
      </c>
      <c r="AE94" s="37"/>
      <c r="AF94" s="38"/>
      <c r="AG94" s="39"/>
      <c r="AH94" s="40">
        <v>0.0</v>
      </c>
      <c r="AI94" s="40">
        <v>0.0</v>
      </c>
      <c r="AJ94" s="40">
        <v>0.0</v>
      </c>
      <c r="AK94" s="185" t="s">
        <v>43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142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3">SUM(F94,M94,T94,AA94,AH94,AO94,AV94)</f>
        <v>0</v>
      </c>
      <c r="BA94" s="39">
        <f t="shared" si="103"/>
        <v>0</v>
      </c>
      <c r="BB94" s="39">
        <f t="shared" si="103"/>
        <v>0</v>
      </c>
      <c r="BC94" s="50">
        <f t="shared" si="104"/>
        <v>0</v>
      </c>
      <c r="BD94" s="51"/>
      <c r="BE94" s="39">
        <f>AZ94*80</f>
        <v>0</v>
      </c>
      <c r="BF94" s="39">
        <f>BA94*88</f>
        <v>0</v>
      </c>
      <c r="BG94" s="39">
        <f>BB94*80</f>
        <v>0</v>
      </c>
      <c r="BH94" s="39">
        <f t="shared" si="105"/>
        <v>0</v>
      </c>
      <c r="BI94" s="51"/>
      <c r="BJ94" s="51"/>
      <c r="BK94" s="51"/>
      <c r="BL94" s="51"/>
      <c r="BM94" s="51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76" t="s">
        <v>14</v>
      </c>
      <c r="AZ96" s="77"/>
      <c r="BA96" s="78"/>
      <c r="BB96" s="78"/>
      <c r="BC96" s="79"/>
      <c r="BD96" s="136"/>
      <c r="BE96" s="145">
        <f t="shared" ref="BE96:BH96" si="106">sum(BE93,BE94)</f>
        <v>0</v>
      </c>
      <c r="BF96" s="145">
        <f t="shared" si="106"/>
        <v>0</v>
      </c>
      <c r="BG96" s="145">
        <f t="shared" si="106"/>
        <v>0</v>
      </c>
      <c r="BH96" s="145">
        <f t="shared" si="106"/>
        <v>0</v>
      </c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67"/>
      <c r="E98" s="68"/>
      <c r="G98" s="73"/>
      <c r="H98" s="73"/>
      <c r="I98" s="73"/>
      <c r="K98" s="6" t="s">
        <v>151</v>
      </c>
      <c r="L98" s="4"/>
      <c r="Q98" s="186"/>
      <c r="R98" s="186"/>
      <c r="Y98" s="73"/>
      <c r="Z98" s="73"/>
      <c r="AA98" s="73"/>
      <c r="AC98" s="28"/>
      <c r="AF98" s="6" t="s">
        <v>151</v>
      </c>
      <c r="AG98" s="4"/>
      <c r="AT98" s="6" t="s">
        <v>151</v>
      </c>
      <c r="AU98" s="4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0"/>
      <c r="B100" s="11"/>
      <c r="C100" s="11"/>
      <c r="D100" s="12"/>
      <c r="E100" s="13">
        <v>45152.0</v>
      </c>
      <c r="F100" s="14"/>
      <c r="G100" s="14"/>
      <c r="H100" s="14"/>
      <c r="I100" s="15"/>
      <c r="J100" s="15"/>
      <c r="K100" s="16"/>
      <c r="L100" s="13">
        <v>45153.0</v>
      </c>
      <c r="M100" s="15"/>
      <c r="N100" s="15"/>
      <c r="O100" s="15"/>
      <c r="P100" s="15"/>
      <c r="Q100" s="11"/>
      <c r="R100" s="17"/>
      <c r="S100" s="13">
        <v>45154.0</v>
      </c>
      <c r="T100" s="11"/>
      <c r="U100" s="15"/>
      <c r="V100" s="15"/>
      <c r="W100" s="11"/>
      <c r="X100" s="18"/>
      <c r="Y100" s="14"/>
      <c r="Z100" s="13">
        <v>45155.0</v>
      </c>
      <c r="AA100" s="15"/>
      <c r="AB100" s="15"/>
      <c r="AC100" s="11"/>
      <c r="AD100" s="15"/>
      <c r="AE100" s="15"/>
      <c r="AF100" s="12"/>
      <c r="AG100" s="13">
        <v>45156.0</v>
      </c>
      <c r="AH100" s="15"/>
      <c r="AI100" s="11"/>
      <c r="AJ100" s="15"/>
      <c r="AK100" s="15"/>
      <c r="AL100" s="15"/>
      <c r="AM100" s="18"/>
      <c r="AN100" s="13">
        <v>45157.0</v>
      </c>
      <c r="AO100" s="11"/>
      <c r="AP100" s="19"/>
      <c r="AQ100" s="19"/>
      <c r="AR100" s="19"/>
      <c r="AS100" s="19"/>
      <c r="AT100" s="14"/>
      <c r="AU100" s="13">
        <v>45158.0</v>
      </c>
      <c r="AV100" s="19"/>
      <c r="AW100" s="19"/>
      <c r="AX100" s="19"/>
      <c r="AY100" s="20"/>
      <c r="AZ100" s="19"/>
      <c r="BA100" s="19"/>
      <c r="BB100" s="19"/>
      <c r="BC100" s="19"/>
      <c r="BD100" s="20"/>
      <c r="BE100" s="21"/>
      <c r="BF100" s="22"/>
      <c r="BG100" s="4"/>
      <c r="BH100" s="19"/>
      <c r="BI100" s="23"/>
      <c r="BJ100" s="16"/>
      <c r="BK100" s="16"/>
      <c r="BL100" s="20"/>
      <c r="BM100" s="20"/>
    </row>
    <row r="101">
      <c r="A101" s="67"/>
      <c r="B101" s="25"/>
      <c r="C101" s="25"/>
      <c r="D101" s="187" t="s">
        <v>159</v>
      </c>
      <c r="E101" s="26" t="s">
        <v>3</v>
      </c>
      <c r="F101" s="26" t="s">
        <v>4</v>
      </c>
      <c r="G101" s="26" t="s">
        <v>5</v>
      </c>
      <c r="H101" s="26" t="s">
        <v>6</v>
      </c>
      <c r="I101" s="26"/>
      <c r="J101" s="26"/>
      <c r="K101" s="187" t="s">
        <v>159</v>
      </c>
      <c r="L101" s="26" t="s">
        <v>7</v>
      </c>
      <c r="M101" s="26" t="s">
        <v>4</v>
      </c>
      <c r="N101" s="26" t="s">
        <v>5</v>
      </c>
      <c r="O101" s="26" t="s">
        <v>6</v>
      </c>
      <c r="P101" s="26"/>
      <c r="Q101" s="26"/>
      <c r="R101" s="191" t="s">
        <v>153</v>
      </c>
      <c r="S101" s="187" t="s">
        <v>249</v>
      </c>
      <c r="T101" s="26" t="s">
        <v>4</v>
      </c>
      <c r="U101" s="26" t="s">
        <v>5</v>
      </c>
      <c r="V101" s="26" t="s">
        <v>6</v>
      </c>
      <c r="Y101" s="191" t="s">
        <v>153</v>
      </c>
      <c r="Z101" s="187" t="s">
        <v>156</v>
      </c>
      <c r="AA101" s="26" t="s">
        <v>4</v>
      </c>
      <c r="AB101" s="26" t="s">
        <v>5</v>
      </c>
      <c r="AC101" s="26" t="s">
        <v>6</v>
      </c>
      <c r="AD101" s="462"/>
      <c r="AE101" s="463"/>
      <c r="AF101" s="288" t="s">
        <v>154</v>
      </c>
      <c r="AG101" s="29" t="s">
        <v>10</v>
      </c>
      <c r="AH101" s="26" t="s">
        <v>4</v>
      </c>
      <c r="AI101" s="26" t="s">
        <v>5</v>
      </c>
      <c r="AJ101" s="26" t="s">
        <v>6</v>
      </c>
      <c r="AM101" s="187" t="s">
        <v>153</v>
      </c>
      <c r="AN101" s="190" t="s">
        <v>154</v>
      </c>
      <c r="AO101" s="26" t="s">
        <v>4</v>
      </c>
      <c r="AP101" s="26" t="s">
        <v>5</v>
      </c>
      <c r="AQ101" s="26" t="s">
        <v>6</v>
      </c>
      <c r="AT101" s="187" t="s">
        <v>153</v>
      </c>
      <c r="AU101" s="190" t="s">
        <v>154</v>
      </c>
      <c r="AV101" s="26" t="s">
        <v>4</v>
      </c>
      <c r="AW101" s="26" t="s">
        <v>5</v>
      </c>
      <c r="AX101" s="26" t="s">
        <v>6</v>
      </c>
      <c r="AY101" s="193"/>
      <c r="AZ101" s="31" t="s">
        <v>4</v>
      </c>
      <c r="BA101" s="31" t="s">
        <v>13</v>
      </c>
      <c r="BB101" s="31" t="s">
        <v>6</v>
      </c>
      <c r="BC101" s="31" t="s">
        <v>14</v>
      </c>
      <c r="BE101" s="33" t="s">
        <v>4</v>
      </c>
      <c r="BF101" s="33" t="s">
        <v>13</v>
      </c>
      <c r="BG101" s="33" t="s">
        <v>6</v>
      </c>
      <c r="BH101" s="33" t="s">
        <v>15</v>
      </c>
      <c r="BI101" s="193"/>
      <c r="BJ101" s="193"/>
      <c r="BK101" s="193"/>
      <c r="BL101" s="193"/>
      <c r="BM101" s="193"/>
    </row>
    <row r="102">
      <c r="A102" s="59" t="s">
        <v>52</v>
      </c>
      <c r="B102" s="36" t="s">
        <v>19</v>
      </c>
      <c r="C102" s="37">
        <v>45152.0</v>
      </c>
      <c r="D102" s="38" t="s">
        <v>272</v>
      </c>
      <c r="E102" s="39" t="s">
        <v>21</v>
      </c>
      <c r="F102" s="40">
        <v>0.0</v>
      </c>
      <c r="G102" s="40">
        <v>6.5</v>
      </c>
      <c r="H102" s="40">
        <v>0.0</v>
      </c>
      <c r="I102" s="57" t="s">
        <v>46</v>
      </c>
      <c r="J102" s="37">
        <v>45154.0</v>
      </c>
      <c r="K102" s="38" t="s">
        <v>273</v>
      </c>
      <c r="L102" s="39" t="s">
        <v>39</v>
      </c>
      <c r="M102" s="40">
        <v>5.5</v>
      </c>
      <c r="N102" s="40">
        <v>1.0</v>
      </c>
      <c r="O102" s="40">
        <v>0.0</v>
      </c>
      <c r="P102" s="38" t="s">
        <v>36</v>
      </c>
      <c r="Q102" s="37">
        <v>45155.0</v>
      </c>
      <c r="R102" s="145" t="s">
        <v>284</v>
      </c>
      <c r="S102" s="38" t="s">
        <v>347</v>
      </c>
      <c r="T102" s="40">
        <v>4.5</v>
      </c>
      <c r="U102" s="40">
        <v>5.5</v>
      </c>
      <c r="V102" s="40">
        <v>0.0</v>
      </c>
      <c r="W102" s="42" t="s">
        <v>37</v>
      </c>
      <c r="X102" s="37">
        <v>45156.0</v>
      </c>
      <c r="Y102" s="145" t="s">
        <v>284</v>
      </c>
      <c r="Z102" s="38" t="s">
        <v>247</v>
      </c>
      <c r="AA102" s="40">
        <v>4.0</v>
      </c>
      <c r="AB102" s="40">
        <v>5.5</v>
      </c>
      <c r="AC102" s="40">
        <v>0.0</v>
      </c>
      <c r="AD102" s="36" t="s">
        <v>56</v>
      </c>
      <c r="AE102" s="37">
        <v>45156.0</v>
      </c>
      <c r="AF102" s="131" t="s">
        <v>307</v>
      </c>
      <c r="AG102" s="39" t="s">
        <v>180</v>
      </c>
      <c r="AH102" s="40">
        <v>0.0</v>
      </c>
      <c r="AI102" s="40">
        <v>5.0</v>
      </c>
      <c r="AJ102" s="40">
        <v>0.0</v>
      </c>
      <c r="AK102" s="42" t="s">
        <v>43</v>
      </c>
      <c r="AL102" s="37">
        <v>45158.0</v>
      </c>
      <c r="AM102" s="42" t="s">
        <v>284</v>
      </c>
      <c r="AN102" s="148" t="s">
        <v>289</v>
      </c>
      <c r="AO102" s="40">
        <v>3.0</v>
      </c>
      <c r="AP102" s="40">
        <v>5.5</v>
      </c>
      <c r="AQ102" s="40">
        <v>0.0</v>
      </c>
      <c r="AR102" s="57" t="s">
        <v>44</v>
      </c>
      <c r="AS102" s="37">
        <v>45159.0</v>
      </c>
      <c r="AT102" s="42" t="s">
        <v>284</v>
      </c>
      <c r="AU102" s="148" t="s">
        <v>288</v>
      </c>
      <c r="AV102" s="40">
        <v>2.0</v>
      </c>
      <c r="AW102" s="40">
        <v>5.5</v>
      </c>
      <c r="AX102" s="40">
        <v>0.0</v>
      </c>
      <c r="AY102" s="194"/>
      <c r="AZ102" s="49">
        <f t="shared" ref="AZ102:BB102" si="107">SUM(F102,M102,T102,AA102,AH102,AO102,AV102)</f>
        <v>19</v>
      </c>
      <c r="BA102" s="39">
        <f t="shared" si="107"/>
        <v>34.5</v>
      </c>
      <c r="BB102" s="39">
        <f t="shared" si="107"/>
        <v>0</v>
      </c>
      <c r="BC102" s="50">
        <f>SUM(AZ102,BA102,BB102)</f>
        <v>53.5</v>
      </c>
      <c r="BE102" s="39">
        <f>AZ102*80</f>
        <v>1520</v>
      </c>
      <c r="BF102" s="39">
        <f>BA102*88</f>
        <v>3036</v>
      </c>
      <c r="BG102" s="39">
        <f>BB102*80</f>
        <v>0</v>
      </c>
      <c r="BH102" s="39">
        <f>SUM(BE102,BF102,BG102)</f>
        <v>4556</v>
      </c>
      <c r="BI102" s="194"/>
      <c r="BJ102" s="194"/>
      <c r="BK102" s="194"/>
      <c r="BL102" s="194"/>
      <c r="BM102" s="194"/>
    </row>
    <row r="103">
      <c r="A103" s="67"/>
      <c r="F103" s="73"/>
      <c r="G103" s="73"/>
      <c r="H103" s="73"/>
      <c r="Z103" s="27"/>
      <c r="AA103" s="73"/>
      <c r="AB103" s="73"/>
      <c r="AC103" s="73"/>
      <c r="AV103" s="193"/>
      <c r="AW103" s="193"/>
      <c r="AX103" s="193"/>
      <c r="AY103" s="193"/>
      <c r="AZ103" s="193"/>
      <c r="BA103" s="193"/>
      <c r="BB103" s="193"/>
      <c r="BC103" s="193"/>
      <c r="BF103" s="193"/>
      <c r="BI103" s="193"/>
      <c r="BJ103" s="193"/>
      <c r="BK103" s="193"/>
      <c r="BL103" s="193"/>
      <c r="BM103" s="193"/>
    </row>
    <row r="104">
      <c r="A104" s="67"/>
      <c r="D104" s="187" t="s">
        <v>156</v>
      </c>
      <c r="E104" s="26" t="s">
        <v>3</v>
      </c>
      <c r="F104" s="26" t="s">
        <v>4</v>
      </c>
      <c r="G104" s="26" t="s">
        <v>5</v>
      </c>
      <c r="H104" s="26" t="s">
        <v>6</v>
      </c>
      <c r="I104" s="73"/>
      <c r="K104" s="187" t="s">
        <v>157</v>
      </c>
      <c r="L104" s="26" t="s">
        <v>7</v>
      </c>
      <c r="M104" s="26" t="s">
        <v>4</v>
      </c>
      <c r="N104" s="26" t="s">
        <v>5</v>
      </c>
      <c r="O104" s="26" t="s">
        <v>6</v>
      </c>
      <c r="R104" s="187" t="s">
        <v>156</v>
      </c>
      <c r="S104" s="26" t="s">
        <v>8</v>
      </c>
      <c r="T104" s="26" t="s">
        <v>4</v>
      </c>
      <c r="U104" s="26" t="s">
        <v>5</v>
      </c>
      <c r="V104" s="26" t="s">
        <v>6</v>
      </c>
      <c r="Y104" s="187" t="s">
        <v>156</v>
      </c>
      <c r="Z104" s="29" t="s">
        <v>9</v>
      </c>
      <c r="AA104" s="26" t="s">
        <v>4</v>
      </c>
      <c r="AB104" s="26" t="s">
        <v>5</v>
      </c>
      <c r="AC104" s="26" t="s">
        <v>6</v>
      </c>
      <c r="AD104" s="73"/>
      <c r="AF104" s="187" t="s">
        <v>156</v>
      </c>
      <c r="AG104" s="29" t="s">
        <v>10</v>
      </c>
      <c r="AH104" s="26" t="s">
        <v>4</v>
      </c>
      <c r="AI104" s="26" t="s">
        <v>5</v>
      </c>
      <c r="AJ104" s="26" t="s">
        <v>6</v>
      </c>
      <c r="AM104" s="187" t="s">
        <v>156</v>
      </c>
      <c r="AN104" s="29" t="s">
        <v>11</v>
      </c>
      <c r="AO104" s="26" t="s">
        <v>4</v>
      </c>
      <c r="AP104" s="26" t="s">
        <v>5</v>
      </c>
      <c r="AQ104" s="26" t="s">
        <v>6</v>
      </c>
      <c r="AT104" s="187" t="s">
        <v>157</v>
      </c>
      <c r="AU104" s="29" t="s">
        <v>11</v>
      </c>
      <c r="AV104" s="26" t="s">
        <v>4</v>
      </c>
      <c r="AW104" s="26" t="s">
        <v>5</v>
      </c>
      <c r="AX104" s="26" t="s">
        <v>6</v>
      </c>
      <c r="AY104" s="193"/>
      <c r="AZ104" s="31" t="s">
        <v>4</v>
      </c>
      <c r="BA104" s="31" t="s">
        <v>13</v>
      </c>
      <c r="BB104" s="31" t="s">
        <v>6</v>
      </c>
      <c r="BC104" s="31" t="s">
        <v>14</v>
      </c>
      <c r="BE104" s="33" t="s">
        <v>4</v>
      </c>
      <c r="BF104" s="33" t="s">
        <v>13</v>
      </c>
      <c r="BG104" s="33" t="s">
        <v>6</v>
      </c>
      <c r="BH104" s="33" t="s">
        <v>15</v>
      </c>
      <c r="BI104" s="193"/>
      <c r="BJ104" s="193"/>
      <c r="BK104" s="193"/>
      <c r="BL104" s="193"/>
      <c r="BM104" s="193"/>
    </row>
    <row r="105">
      <c r="A105" s="184" t="s">
        <v>82</v>
      </c>
      <c r="B105" s="41" t="s">
        <v>33</v>
      </c>
      <c r="C105" s="37">
        <v>45146.0</v>
      </c>
      <c r="D105" s="38" t="s">
        <v>247</v>
      </c>
      <c r="E105" s="39" t="s">
        <v>127</v>
      </c>
      <c r="F105" s="40">
        <v>5.0</v>
      </c>
      <c r="G105" s="40">
        <v>1.0</v>
      </c>
      <c r="H105" s="40">
        <v>0.0</v>
      </c>
      <c r="I105" s="57" t="s">
        <v>46</v>
      </c>
      <c r="J105" s="37">
        <v>45154.0</v>
      </c>
      <c r="K105" s="96" t="s">
        <v>112</v>
      </c>
      <c r="L105" s="110" t="s">
        <v>71</v>
      </c>
      <c r="M105" s="40">
        <v>6.5</v>
      </c>
      <c r="N105" s="40">
        <v>1.0</v>
      </c>
      <c r="O105" s="40">
        <v>0.0</v>
      </c>
      <c r="P105" s="38" t="s">
        <v>36</v>
      </c>
      <c r="Q105" s="37">
        <v>45155.0</v>
      </c>
      <c r="R105" s="38" t="s">
        <v>247</v>
      </c>
      <c r="S105" s="39" t="s">
        <v>127</v>
      </c>
      <c r="T105" s="40">
        <v>5.0</v>
      </c>
      <c r="U105" s="40">
        <v>1.0</v>
      </c>
      <c r="V105" s="40">
        <v>0.0</v>
      </c>
      <c r="W105" s="42" t="s">
        <v>37</v>
      </c>
      <c r="X105" s="37">
        <v>45156.0</v>
      </c>
      <c r="Y105" s="38" t="s">
        <v>25</v>
      </c>
      <c r="Z105" s="39" t="s">
        <v>25</v>
      </c>
      <c r="AA105" s="40">
        <v>0.0</v>
      </c>
      <c r="AB105" s="40">
        <v>0.0</v>
      </c>
      <c r="AC105" s="40">
        <v>0.0</v>
      </c>
      <c r="AD105" s="56" t="s">
        <v>40</v>
      </c>
      <c r="AE105" s="37">
        <v>45157.0</v>
      </c>
      <c r="AF105" s="38" t="s">
        <v>285</v>
      </c>
      <c r="AG105" s="39" t="s">
        <v>129</v>
      </c>
      <c r="AH105" s="40">
        <v>5.0</v>
      </c>
      <c r="AI105" s="40">
        <v>2.0</v>
      </c>
      <c r="AJ105" s="40">
        <v>0.0</v>
      </c>
      <c r="AK105" s="47" t="s">
        <v>57</v>
      </c>
      <c r="AL105" s="37">
        <v>45157.0</v>
      </c>
      <c r="AM105" s="38" t="s">
        <v>719</v>
      </c>
      <c r="AN105" s="39" t="s">
        <v>267</v>
      </c>
      <c r="AO105" s="40">
        <v>1.0</v>
      </c>
      <c r="AP105" s="40">
        <v>7.0</v>
      </c>
      <c r="AQ105" s="40">
        <v>4.0</v>
      </c>
      <c r="AR105" s="57" t="s">
        <v>44</v>
      </c>
      <c r="AS105" s="37">
        <v>45159.0</v>
      </c>
      <c r="AT105" s="95" t="s">
        <v>128</v>
      </c>
      <c r="AU105" s="98" t="s">
        <v>202</v>
      </c>
      <c r="AV105" s="40">
        <v>6.0</v>
      </c>
      <c r="AW105" s="40">
        <v>1.0</v>
      </c>
      <c r="AX105" s="40">
        <v>0.0</v>
      </c>
      <c r="AY105" s="194"/>
      <c r="AZ105" s="49">
        <f t="shared" ref="AZ105:BB105" si="108">SUM(F105,M105,T105,AA105,AH105,AO105,AV105)</f>
        <v>28.5</v>
      </c>
      <c r="BA105" s="39">
        <f t="shared" si="108"/>
        <v>13</v>
      </c>
      <c r="BB105" s="39">
        <f t="shared" si="108"/>
        <v>4</v>
      </c>
      <c r="BC105" s="50">
        <f>SUM(AZ105,BA105,BB105)</f>
        <v>45.5</v>
      </c>
      <c r="BE105" s="39">
        <f>AZ105*80</f>
        <v>2280</v>
      </c>
      <c r="BF105" s="39">
        <f>BA105*88</f>
        <v>1144</v>
      </c>
      <c r="BG105" s="39">
        <f>BB105*80</f>
        <v>320</v>
      </c>
      <c r="BH105" s="39">
        <f>SUM(BE105,BF105,BG105)</f>
        <v>3744</v>
      </c>
      <c r="BI105" s="194"/>
      <c r="BJ105" s="194"/>
      <c r="BK105" s="194"/>
      <c r="BL105" s="194"/>
      <c r="BM105" s="194"/>
    </row>
    <row r="106">
      <c r="A106" s="67"/>
      <c r="B106" s="68"/>
      <c r="C106" s="68"/>
    </row>
    <row r="107">
      <c r="A107" s="67"/>
      <c r="D107" s="187" t="s">
        <v>153</v>
      </c>
      <c r="E107" s="26" t="s">
        <v>3</v>
      </c>
      <c r="F107" s="26" t="s">
        <v>4</v>
      </c>
      <c r="G107" s="26" t="s">
        <v>5</v>
      </c>
      <c r="H107" s="26" t="s">
        <v>6</v>
      </c>
      <c r="I107" s="73"/>
      <c r="K107" s="187" t="s">
        <v>152</v>
      </c>
      <c r="L107" s="191" t="s">
        <v>156</v>
      </c>
      <c r="M107" s="26" t="s">
        <v>4</v>
      </c>
      <c r="N107" s="26" t="s">
        <v>5</v>
      </c>
      <c r="O107" s="26" t="s">
        <v>6</v>
      </c>
      <c r="R107" s="187" t="s">
        <v>159</v>
      </c>
      <c r="S107" s="26" t="s">
        <v>8</v>
      </c>
      <c r="T107" s="26" t="s">
        <v>4</v>
      </c>
      <c r="U107" s="26" t="s">
        <v>5</v>
      </c>
      <c r="V107" s="26" t="s">
        <v>6</v>
      </c>
      <c r="W107" s="28"/>
      <c r="X107" s="29"/>
      <c r="Y107" s="190" t="s">
        <v>154</v>
      </c>
      <c r="Z107" s="187" t="s">
        <v>157</v>
      </c>
      <c r="AA107" s="26" t="s">
        <v>4</v>
      </c>
      <c r="AB107" s="26" t="s">
        <v>5</v>
      </c>
      <c r="AC107" s="26" t="s">
        <v>6</v>
      </c>
      <c r="AD107" s="29"/>
      <c r="AE107" s="29"/>
      <c r="AF107" s="187" t="s">
        <v>152</v>
      </c>
      <c r="AG107" s="29" t="s">
        <v>10</v>
      </c>
      <c r="AH107" s="26" t="s">
        <v>4</v>
      </c>
      <c r="AI107" s="26" t="s">
        <v>5</v>
      </c>
      <c r="AJ107" s="26" t="s">
        <v>6</v>
      </c>
      <c r="AM107" s="187" t="s">
        <v>152</v>
      </c>
      <c r="AN107" s="29" t="s">
        <v>11</v>
      </c>
      <c r="AO107" s="26" t="s">
        <v>4</v>
      </c>
      <c r="AP107" s="26" t="s">
        <v>5</v>
      </c>
      <c r="AQ107" s="26" t="s">
        <v>6</v>
      </c>
      <c r="AT107" s="187" t="s">
        <v>152</v>
      </c>
      <c r="AU107" s="191" t="s">
        <v>156</v>
      </c>
      <c r="AV107" s="26" t="s">
        <v>4</v>
      </c>
      <c r="AW107" s="26" t="s">
        <v>5</v>
      </c>
      <c r="AX107" s="26" t="s">
        <v>6</v>
      </c>
      <c r="AY107" s="196"/>
      <c r="AZ107" s="31" t="s">
        <v>4</v>
      </c>
      <c r="BA107" s="31" t="s">
        <v>13</v>
      </c>
      <c r="BB107" s="31" t="s">
        <v>6</v>
      </c>
      <c r="BC107" s="31" t="s">
        <v>14</v>
      </c>
      <c r="BD107" s="196"/>
      <c r="BE107" s="33" t="s">
        <v>4</v>
      </c>
      <c r="BF107" s="33" t="s">
        <v>13</v>
      </c>
      <c r="BG107" s="33" t="s">
        <v>6</v>
      </c>
      <c r="BH107" s="33" t="s">
        <v>15</v>
      </c>
      <c r="BI107" s="196"/>
      <c r="BJ107" s="196"/>
      <c r="BK107" s="196"/>
      <c r="BL107" s="196"/>
      <c r="BM107" s="196"/>
    </row>
    <row r="108">
      <c r="A108" s="35" t="s">
        <v>50</v>
      </c>
      <c r="B108" s="275" t="s">
        <v>62</v>
      </c>
      <c r="C108" s="37">
        <v>45153.0</v>
      </c>
      <c r="D108" s="42" t="s">
        <v>308</v>
      </c>
      <c r="E108" s="53" t="s">
        <v>309</v>
      </c>
      <c r="F108" s="40">
        <v>2.5</v>
      </c>
      <c r="G108" s="40">
        <v>5.5</v>
      </c>
      <c r="H108" s="40">
        <v>2.5</v>
      </c>
      <c r="I108" s="42" t="s">
        <v>46</v>
      </c>
      <c r="J108" s="37">
        <v>45154.0</v>
      </c>
      <c r="K108" s="42" t="s">
        <v>310</v>
      </c>
      <c r="L108" s="40" t="s">
        <v>247</v>
      </c>
      <c r="M108" s="40">
        <v>5.0</v>
      </c>
      <c r="N108" s="40">
        <v>2.0</v>
      </c>
      <c r="O108" s="40">
        <v>0.0</v>
      </c>
      <c r="P108" s="42" t="s">
        <v>24</v>
      </c>
      <c r="Q108" s="37">
        <v>45154.0</v>
      </c>
      <c r="R108" s="38" t="s">
        <v>272</v>
      </c>
      <c r="S108" s="39" t="s">
        <v>21</v>
      </c>
      <c r="T108" s="40">
        <v>0.0</v>
      </c>
      <c r="U108" s="40">
        <v>6.5</v>
      </c>
      <c r="V108" s="40">
        <v>0.0</v>
      </c>
      <c r="W108" s="42" t="s">
        <v>37</v>
      </c>
      <c r="X108" s="37">
        <v>45156.0</v>
      </c>
      <c r="Y108" s="147" t="s">
        <v>288</v>
      </c>
      <c r="Z108" s="264" t="s">
        <v>718</v>
      </c>
      <c r="AA108" s="40">
        <v>0.0</v>
      </c>
      <c r="AB108" s="40">
        <v>0.0</v>
      </c>
      <c r="AC108" s="40">
        <v>0.0</v>
      </c>
      <c r="AD108" s="56" t="s">
        <v>40</v>
      </c>
      <c r="AE108" s="37">
        <v>45157.0</v>
      </c>
      <c r="AF108" s="42" t="s">
        <v>112</v>
      </c>
      <c r="AG108" s="58" t="s">
        <v>71</v>
      </c>
      <c r="AH108" s="40">
        <v>6.5</v>
      </c>
      <c r="AI108" s="40">
        <v>1.0</v>
      </c>
      <c r="AJ108" s="40">
        <v>0.0</v>
      </c>
      <c r="AK108" s="284" t="s">
        <v>57</v>
      </c>
      <c r="AL108" s="37">
        <v>45157.0</v>
      </c>
      <c r="AM108" s="42" t="s">
        <v>211</v>
      </c>
      <c r="AN108" s="58" t="s">
        <v>66</v>
      </c>
      <c r="AO108" s="40">
        <v>0.0</v>
      </c>
      <c r="AP108" s="40">
        <v>6.0</v>
      </c>
      <c r="AQ108" s="40">
        <v>0.0</v>
      </c>
      <c r="AR108" s="96" t="s">
        <v>142</v>
      </c>
      <c r="AS108" s="37">
        <v>45159.0</v>
      </c>
      <c r="AT108" s="42" t="s">
        <v>211</v>
      </c>
      <c r="AU108" s="40" t="s">
        <v>247</v>
      </c>
      <c r="AV108" s="40">
        <v>1.0</v>
      </c>
      <c r="AW108" s="40">
        <v>7.0</v>
      </c>
      <c r="AX108" s="40">
        <v>4.0</v>
      </c>
      <c r="AY108" s="51"/>
      <c r="AZ108" s="49">
        <f t="shared" ref="AZ108:BB108" si="109">SUM(F108,M108,T108,AA108,AH108,AO108,AV108)</f>
        <v>15</v>
      </c>
      <c r="BA108" s="39">
        <f t="shared" si="109"/>
        <v>28</v>
      </c>
      <c r="BB108" s="39">
        <f t="shared" si="109"/>
        <v>6.5</v>
      </c>
      <c r="BC108" s="50">
        <f>SUM(AZ108,BA108,BB108)</f>
        <v>49.5</v>
      </c>
      <c r="BD108" s="51"/>
      <c r="BE108" s="39">
        <f>AZ108*80</f>
        <v>1200</v>
      </c>
      <c r="BF108" s="39">
        <f>BA108*88</f>
        <v>2464</v>
      </c>
      <c r="BG108" s="39">
        <f>BB108*80</f>
        <v>520</v>
      </c>
      <c r="BH108" s="39">
        <f>SUM(BE108,BF108,BG108)</f>
        <v>4184</v>
      </c>
      <c r="BI108" s="51"/>
      <c r="BJ108" s="51"/>
      <c r="BK108" s="51"/>
      <c r="BL108" s="51"/>
      <c r="BM108" s="51"/>
    </row>
    <row r="109">
      <c r="A109" s="67"/>
      <c r="B109" s="68"/>
      <c r="C109" s="68"/>
      <c r="L109" s="92"/>
      <c r="R109" s="98"/>
      <c r="S109" s="192"/>
      <c r="Z109" s="39"/>
      <c r="AA109" s="197"/>
      <c r="AB109" s="197"/>
      <c r="AC109" s="197"/>
      <c r="AD109" s="197"/>
      <c r="AN109" s="198"/>
    </row>
    <row r="110">
      <c r="A110" s="24"/>
      <c r="B110" s="25"/>
      <c r="C110" s="25"/>
      <c r="D110" s="187" t="s">
        <v>159</v>
      </c>
      <c r="E110" s="26" t="s">
        <v>3</v>
      </c>
      <c r="F110" s="26" t="s">
        <v>4</v>
      </c>
      <c r="G110" s="26" t="s">
        <v>5</v>
      </c>
      <c r="H110" s="26" t="s">
        <v>6</v>
      </c>
      <c r="I110" s="26"/>
      <c r="J110" s="26"/>
      <c r="K110" s="187" t="s">
        <v>159</v>
      </c>
      <c r="L110" s="26" t="s">
        <v>7</v>
      </c>
      <c r="M110" s="26" t="s">
        <v>4</v>
      </c>
      <c r="N110" s="26" t="s">
        <v>5</v>
      </c>
      <c r="O110" s="26" t="s">
        <v>6</v>
      </c>
      <c r="P110" s="26"/>
      <c r="Q110" s="26"/>
      <c r="R110" s="187" t="s">
        <v>159</v>
      </c>
      <c r="S110" s="26" t="s">
        <v>8</v>
      </c>
      <c r="T110" s="26" t="s">
        <v>4</v>
      </c>
      <c r="U110" s="26" t="s">
        <v>5</v>
      </c>
      <c r="V110" s="26" t="s">
        <v>6</v>
      </c>
      <c r="W110" s="28"/>
      <c r="X110" s="29"/>
      <c r="Y110" s="187" t="s">
        <v>159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29"/>
      <c r="AE110" s="29"/>
      <c r="AF110" s="187" t="s">
        <v>159</v>
      </c>
      <c r="AG110" s="29" t="s">
        <v>10</v>
      </c>
      <c r="AH110" s="26" t="s">
        <v>4</v>
      </c>
      <c r="AI110" s="26" t="s">
        <v>5</v>
      </c>
      <c r="AJ110" s="26" t="s">
        <v>6</v>
      </c>
      <c r="AK110" s="29"/>
      <c r="AL110" s="29"/>
      <c r="AM110" s="187" t="s">
        <v>159</v>
      </c>
      <c r="AN110" s="29" t="s">
        <v>11</v>
      </c>
      <c r="AO110" s="26" t="s">
        <v>4</v>
      </c>
      <c r="AP110" s="26" t="s">
        <v>5</v>
      </c>
      <c r="AQ110" s="26" t="s">
        <v>6</v>
      </c>
      <c r="AR110" s="29"/>
      <c r="AS110" s="29"/>
      <c r="AT110" s="187" t="s">
        <v>159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30"/>
      <c r="AZ110" s="31" t="s">
        <v>4</v>
      </c>
      <c r="BA110" s="31" t="s">
        <v>13</v>
      </c>
      <c r="BB110" s="31" t="s">
        <v>6</v>
      </c>
      <c r="BC110" s="31" t="s">
        <v>14</v>
      </c>
      <c r="BD110" s="32"/>
      <c r="BE110" s="33" t="s">
        <v>4</v>
      </c>
      <c r="BF110" s="33" t="s">
        <v>13</v>
      </c>
      <c r="BG110" s="33" t="s">
        <v>6</v>
      </c>
      <c r="BH110" s="33" t="s">
        <v>15</v>
      </c>
      <c r="BI110" s="32"/>
      <c r="BJ110" s="32"/>
      <c r="BK110" s="32"/>
      <c r="BL110" s="32"/>
      <c r="BM110" s="32"/>
    </row>
    <row r="111">
      <c r="A111" s="35" t="s">
        <v>18</v>
      </c>
      <c r="B111" s="36" t="s">
        <v>19</v>
      </c>
      <c r="C111" s="37">
        <v>45145.0</v>
      </c>
      <c r="D111" s="38" t="s">
        <v>272</v>
      </c>
      <c r="E111" s="39" t="s">
        <v>21</v>
      </c>
      <c r="F111" s="40">
        <v>0.0</v>
      </c>
      <c r="G111" s="40">
        <v>6.5</v>
      </c>
      <c r="H111" s="40">
        <v>0.0</v>
      </c>
      <c r="I111" s="41" t="s">
        <v>22</v>
      </c>
      <c r="J111" s="37">
        <v>45153.0</v>
      </c>
      <c r="K111" s="38" t="s">
        <v>272</v>
      </c>
      <c r="L111" s="39" t="s">
        <v>21</v>
      </c>
      <c r="M111" s="40">
        <v>0.0</v>
      </c>
      <c r="N111" s="40">
        <v>6.5</v>
      </c>
      <c r="O111" s="40">
        <v>0.0</v>
      </c>
      <c r="P111" s="42" t="s">
        <v>24</v>
      </c>
      <c r="Q111" s="37">
        <v>45154.0</v>
      </c>
      <c r="R111" s="38" t="s">
        <v>25</v>
      </c>
      <c r="S111" s="39" t="s">
        <v>25</v>
      </c>
      <c r="T111" s="40">
        <v>0.0</v>
      </c>
      <c r="U111" s="40">
        <v>0.0</v>
      </c>
      <c r="V111" s="40">
        <v>0.0</v>
      </c>
      <c r="W111" s="43" t="s">
        <v>26</v>
      </c>
      <c r="X111" s="37">
        <v>45155.0</v>
      </c>
      <c r="Y111" s="38" t="s">
        <v>272</v>
      </c>
      <c r="Z111" s="39" t="s">
        <v>21</v>
      </c>
      <c r="AA111" s="40">
        <v>0.0</v>
      </c>
      <c r="AB111" s="40">
        <v>6.5</v>
      </c>
      <c r="AC111" s="40">
        <v>0.0</v>
      </c>
      <c r="AD111" s="56" t="s">
        <v>56</v>
      </c>
      <c r="AE111" s="37">
        <v>45156.0</v>
      </c>
      <c r="AF111" s="38" t="s">
        <v>272</v>
      </c>
      <c r="AG111" s="39" t="s">
        <v>21</v>
      </c>
      <c r="AH111" s="40">
        <v>0.0</v>
      </c>
      <c r="AI111" s="40">
        <v>6.5</v>
      </c>
      <c r="AJ111" s="40">
        <v>0.0</v>
      </c>
      <c r="AK111" s="284" t="s">
        <v>57</v>
      </c>
      <c r="AL111" s="37">
        <v>45157.0</v>
      </c>
      <c r="AM111" s="38" t="s">
        <v>272</v>
      </c>
      <c r="AN111" s="39" t="s">
        <v>21</v>
      </c>
      <c r="AO111" s="40">
        <v>0.0</v>
      </c>
      <c r="AP111" s="40">
        <v>6.5</v>
      </c>
      <c r="AQ111" s="40">
        <v>0.0</v>
      </c>
      <c r="AR111" s="47" t="s">
        <v>27</v>
      </c>
      <c r="AS111" s="37">
        <v>45159.0</v>
      </c>
      <c r="AT111" s="38" t="s">
        <v>179</v>
      </c>
      <c r="AU111" s="39" t="s">
        <v>29</v>
      </c>
      <c r="AV111" s="40">
        <v>0.0</v>
      </c>
      <c r="AW111" s="40">
        <v>5.0</v>
      </c>
      <c r="AX111" s="40">
        <v>0.0</v>
      </c>
      <c r="AY111" s="48"/>
      <c r="AZ111" s="49">
        <f t="shared" ref="AZ111:BB111" si="110">SUM(F111,M111,T111,AA111,AH111,AO111,AV111)</f>
        <v>0</v>
      </c>
      <c r="BA111" s="39">
        <f t="shared" si="110"/>
        <v>37.5</v>
      </c>
      <c r="BB111" s="39">
        <f t="shared" si="110"/>
        <v>0</v>
      </c>
      <c r="BC111" s="50">
        <f>SUM(AZ111,BA111,BB111)</f>
        <v>37.5</v>
      </c>
      <c r="BD111" s="51"/>
      <c r="BE111" s="39">
        <f>AZ111*80</f>
        <v>0</v>
      </c>
      <c r="BF111" s="39">
        <f>BA111*88</f>
        <v>3300</v>
      </c>
      <c r="BG111" s="39">
        <f>BB111*80</f>
        <v>0</v>
      </c>
      <c r="BH111" s="39">
        <f>SUM(BE111,BF111,BG111)</f>
        <v>3300</v>
      </c>
      <c r="BI111" s="51"/>
      <c r="BJ111" s="51"/>
      <c r="BK111" s="51"/>
      <c r="BL111" s="51"/>
      <c r="BM111" s="51"/>
    </row>
    <row r="112">
      <c r="A112" s="35"/>
      <c r="B112" s="64"/>
      <c r="C112" s="45"/>
      <c r="D112" s="39"/>
      <c r="E112" s="39"/>
      <c r="F112" s="60"/>
      <c r="G112" s="60"/>
      <c r="H112" s="60"/>
      <c r="I112" s="60"/>
      <c r="J112" s="45"/>
      <c r="K112" s="39"/>
      <c r="L112" s="39"/>
      <c r="M112" s="98"/>
      <c r="N112" s="98"/>
      <c r="O112" s="98"/>
      <c r="P112" s="98"/>
      <c r="Q112" s="200"/>
      <c r="R112" s="39"/>
      <c r="S112" s="39"/>
      <c r="T112" s="64"/>
      <c r="U112" s="64"/>
      <c r="V112" s="64"/>
      <c r="W112" s="64"/>
      <c r="X112" s="45"/>
      <c r="Y112" s="39"/>
      <c r="Z112" s="39"/>
      <c r="AA112" s="44"/>
      <c r="AB112" s="44"/>
      <c r="AC112" s="44"/>
      <c r="AD112" s="201"/>
      <c r="AE112" s="45"/>
      <c r="AF112" s="39"/>
      <c r="AG112" s="39"/>
      <c r="AH112" s="46"/>
      <c r="AI112" s="46"/>
      <c r="AJ112" s="46"/>
      <c r="AK112" s="46"/>
      <c r="AL112" s="45"/>
      <c r="AM112" s="39"/>
      <c r="AN112" s="39"/>
      <c r="AO112" s="98"/>
      <c r="AP112" s="98"/>
      <c r="AQ112" s="98"/>
      <c r="AS112" s="202"/>
      <c r="AT112" s="39"/>
      <c r="AU112" s="39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4"/>
      <c r="D113" s="187" t="s">
        <v>157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153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9"/>
      <c r="Y113" s="187" t="s">
        <v>153</v>
      </c>
      <c r="Z113" s="190" t="s">
        <v>154</v>
      </c>
      <c r="AA113" s="26" t="s">
        <v>4</v>
      </c>
      <c r="AB113" s="26" t="s">
        <v>5</v>
      </c>
      <c r="AC113" s="26" t="s">
        <v>6</v>
      </c>
      <c r="AD113" s="462"/>
      <c r="AE113" s="463"/>
      <c r="AF113" s="288" t="s">
        <v>154</v>
      </c>
      <c r="AG113" s="29" t="s">
        <v>10</v>
      </c>
      <c r="AH113" s="26" t="s">
        <v>4</v>
      </c>
      <c r="AI113" s="26" t="s">
        <v>5</v>
      </c>
      <c r="AJ113" s="26" t="s">
        <v>6</v>
      </c>
      <c r="AK113" s="29"/>
      <c r="AL113" s="29"/>
      <c r="AM113" s="187" t="s">
        <v>152</v>
      </c>
      <c r="AN113" s="29" t="s">
        <v>11</v>
      </c>
      <c r="AO113" s="26" t="s">
        <v>4</v>
      </c>
      <c r="AP113" s="26" t="s">
        <v>5</v>
      </c>
      <c r="AQ113" s="26" t="s">
        <v>6</v>
      </c>
      <c r="AT113" s="187" t="s">
        <v>152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30"/>
      <c r="AZ113" s="31" t="s">
        <v>4</v>
      </c>
      <c r="BA113" s="31" t="s">
        <v>13</v>
      </c>
      <c r="BB113" s="31" t="s">
        <v>6</v>
      </c>
      <c r="BC113" s="31" t="s">
        <v>14</v>
      </c>
      <c r="BD113" s="32"/>
      <c r="BE113" s="33" t="s">
        <v>4</v>
      </c>
      <c r="BF113" s="33" t="s">
        <v>13</v>
      </c>
      <c r="BG113" s="33" t="s">
        <v>6</v>
      </c>
      <c r="BH113" s="33" t="s">
        <v>15</v>
      </c>
      <c r="BI113" s="32"/>
      <c r="BJ113" s="32"/>
      <c r="BK113" s="32"/>
      <c r="BL113" s="32"/>
      <c r="BM113" s="32"/>
    </row>
    <row r="114">
      <c r="A114" s="94" t="s">
        <v>54</v>
      </c>
      <c r="B114" s="36" t="s">
        <v>19</v>
      </c>
      <c r="C114" s="37">
        <v>45152.0</v>
      </c>
      <c r="D114" s="42" t="s">
        <v>277</v>
      </c>
      <c r="E114" s="39" t="s">
        <v>90</v>
      </c>
      <c r="F114" s="40">
        <v>0.0</v>
      </c>
      <c r="G114" s="40">
        <v>7.5</v>
      </c>
      <c r="H114" s="40">
        <v>0.0</v>
      </c>
      <c r="I114" s="42" t="s">
        <v>131</v>
      </c>
      <c r="J114" s="37">
        <v>45154.0</v>
      </c>
      <c r="K114" s="42" t="s">
        <v>283</v>
      </c>
      <c r="L114" s="53" t="s">
        <v>118</v>
      </c>
      <c r="M114" s="40">
        <v>0.0</v>
      </c>
      <c r="N114" s="40">
        <v>5.5</v>
      </c>
      <c r="O114" s="40">
        <v>0.0</v>
      </c>
      <c r="P114" s="38" t="s">
        <v>36</v>
      </c>
      <c r="Q114" s="37">
        <v>45155.0</v>
      </c>
      <c r="R114" s="42" t="s">
        <v>25</v>
      </c>
      <c r="S114" s="58" t="s">
        <v>25</v>
      </c>
      <c r="T114" s="40">
        <v>0.0</v>
      </c>
      <c r="U114" s="40">
        <v>0.0</v>
      </c>
      <c r="V114" s="40">
        <v>0.0</v>
      </c>
      <c r="W114" s="42" t="s">
        <v>67</v>
      </c>
      <c r="X114" s="37">
        <v>45156.0</v>
      </c>
      <c r="Y114" s="42" t="s">
        <v>63</v>
      </c>
      <c r="Z114" s="148" t="s">
        <v>63</v>
      </c>
      <c r="AA114" s="40">
        <v>0.0</v>
      </c>
      <c r="AB114" s="40">
        <v>0.0</v>
      </c>
      <c r="AC114" s="40">
        <v>0.0</v>
      </c>
      <c r="AD114" s="36" t="s">
        <v>56</v>
      </c>
      <c r="AE114" s="37">
        <v>45156.0</v>
      </c>
      <c r="AF114" s="131" t="s">
        <v>63</v>
      </c>
      <c r="AG114" s="39" t="s">
        <v>63</v>
      </c>
      <c r="AH114" s="40">
        <v>0.0</v>
      </c>
      <c r="AI114" s="40">
        <v>0.0</v>
      </c>
      <c r="AJ114" s="40">
        <v>0.0</v>
      </c>
      <c r="AK114" s="284" t="s">
        <v>57</v>
      </c>
      <c r="AL114" s="37">
        <v>45157.0</v>
      </c>
      <c r="AM114" s="42" t="s">
        <v>63</v>
      </c>
      <c r="AN114" s="58" t="s">
        <v>63</v>
      </c>
      <c r="AO114" s="40">
        <v>0.0</v>
      </c>
      <c r="AP114" s="40">
        <v>0.0</v>
      </c>
      <c r="AQ114" s="40">
        <v>0.0</v>
      </c>
      <c r="AR114" s="36" t="s">
        <v>93</v>
      </c>
      <c r="AS114" s="37">
        <v>45158.0</v>
      </c>
      <c r="AT114" s="42" t="s">
        <v>63</v>
      </c>
      <c r="AU114" s="58" t="s">
        <v>63</v>
      </c>
      <c r="AV114" s="40">
        <v>0.0</v>
      </c>
      <c r="AW114" s="40">
        <v>0.0</v>
      </c>
      <c r="AX114" s="40">
        <v>0.0</v>
      </c>
      <c r="AY114" s="48"/>
      <c r="AZ114" s="49">
        <f t="shared" ref="AZ114:BB114" si="111">SUM(F114,M114,T114,AA114,AH114,AO114,AV114)</f>
        <v>0</v>
      </c>
      <c r="BA114" s="39">
        <f t="shared" si="111"/>
        <v>13</v>
      </c>
      <c r="BB114" s="39">
        <f t="shared" si="111"/>
        <v>0</v>
      </c>
      <c r="BC114" s="50">
        <f>SUM(AZ114,BA114,BB114)</f>
        <v>13</v>
      </c>
      <c r="BD114" s="51"/>
      <c r="BE114" s="39">
        <f>AZ114*80</f>
        <v>0</v>
      </c>
      <c r="BF114" s="39">
        <f>BA114*88</f>
        <v>1144</v>
      </c>
      <c r="BG114" s="39">
        <f>BB114*80</f>
        <v>0</v>
      </c>
      <c r="BH114" s="39">
        <f>SUM(BE114,BF114,BG114)</f>
        <v>1144</v>
      </c>
      <c r="BI114" s="51"/>
      <c r="BJ114" s="51"/>
      <c r="BK114" s="51"/>
      <c r="BL114" s="51"/>
      <c r="BM114" s="51"/>
    </row>
    <row r="115">
      <c r="A115" s="116"/>
      <c r="B115" s="203"/>
      <c r="C115" s="71"/>
      <c r="D115" s="136"/>
      <c r="E115" s="51"/>
      <c r="F115" s="51"/>
      <c r="G115" s="51"/>
      <c r="H115" s="51"/>
      <c r="I115" s="204"/>
      <c r="J115" s="71"/>
      <c r="K115" s="39"/>
      <c r="L115" s="39"/>
      <c r="M115" s="51"/>
      <c r="N115" s="51"/>
      <c r="O115" s="51"/>
      <c r="P115" s="203"/>
      <c r="Q115" s="71"/>
      <c r="R115" s="136"/>
      <c r="S115" s="51"/>
      <c r="T115" s="51"/>
      <c r="U115" s="51"/>
      <c r="V115" s="51"/>
      <c r="W115" s="136"/>
      <c r="X115" s="71"/>
      <c r="Y115" s="53"/>
      <c r="Z115" s="53"/>
      <c r="AA115" s="51"/>
      <c r="AB115" s="51"/>
      <c r="AC115" s="51"/>
      <c r="AD115" s="136"/>
      <c r="AE115" s="71"/>
      <c r="AF115" s="136"/>
      <c r="AG115" s="192"/>
      <c r="AH115" s="51"/>
      <c r="AI115" s="51"/>
      <c r="AJ115" s="51"/>
      <c r="AK115" s="205"/>
      <c r="AL115" s="71"/>
      <c r="AM115" s="39"/>
      <c r="AN115" s="39"/>
      <c r="AO115" s="51"/>
      <c r="AP115" s="51"/>
      <c r="AQ115" s="51"/>
      <c r="AR115" s="138"/>
      <c r="AS115" s="71"/>
      <c r="AT115" s="51"/>
      <c r="AU115" s="51"/>
      <c r="AV115" s="51"/>
      <c r="AW115" s="51"/>
      <c r="AX115" s="51"/>
      <c r="AY115" s="48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</row>
    <row r="116">
      <c r="A116" s="67"/>
      <c r="B116" s="68"/>
      <c r="C116" s="68"/>
      <c r="K116" s="6"/>
      <c r="L116" s="4"/>
      <c r="Y116" s="6" t="s">
        <v>334</v>
      </c>
      <c r="Z116" s="4"/>
      <c r="AG116" s="39"/>
      <c r="AM116" s="6" t="s">
        <v>334</v>
      </c>
      <c r="AN116" s="4"/>
      <c r="AT116" s="39"/>
      <c r="AU116" s="39"/>
    </row>
    <row r="117">
      <c r="A117" s="67"/>
      <c r="B117" s="68"/>
      <c r="C117" s="68"/>
      <c r="AT117" s="192"/>
      <c r="AU117" s="28"/>
    </row>
    <row r="118">
      <c r="A118" s="67"/>
      <c r="B118" s="68"/>
      <c r="C118" s="68"/>
      <c r="K118" s="6" t="s">
        <v>160</v>
      </c>
      <c r="L118" s="4"/>
      <c r="Y118" s="6" t="s">
        <v>161</v>
      </c>
      <c r="Z118" s="4"/>
      <c r="AM118" s="6" t="s">
        <v>161</v>
      </c>
      <c r="AN118" s="4"/>
      <c r="AT118" s="53"/>
      <c r="AU118" s="39"/>
    </row>
    <row r="119">
      <c r="A119" s="10"/>
      <c r="B119" s="11"/>
      <c r="C119" s="11"/>
      <c r="D119" s="12"/>
      <c r="E119" s="13">
        <v>45152.0</v>
      </c>
      <c r="F119" s="14"/>
      <c r="G119" s="14"/>
      <c r="H119" s="14"/>
      <c r="I119" s="15"/>
      <c r="J119" s="15"/>
      <c r="K119" s="16"/>
      <c r="L119" s="13">
        <v>45153.0</v>
      </c>
      <c r="M119" s="15"/>
      <c r="N119" s="15"/>
      <c r="O119" s="15"/>
      <c r="P119" s="15"/>
      <c r="Q119" s="11"/>
      <c r="R119" s="17"/>
      <c r="S119" s="13">
        <v>45154.0</v>
      </c>
      <c r="T119" s="11"/>
      <c r="U119" s="15"/>
      <c r="V119" s="15"/>
      <c r="W119" s="11"/>
      <c r="X119" s="18"/>
      <c r="Y119" s="14"/>
      <c r="Z119" s="13">
        <v>45155.0</v>
      </c>
      <c r="AA119" s="15"/>
      <c r="AB119" s="15"/>
      <c r="AC119" s="11"/>
      <c r="AD119" s="15"/>
      <c r="AE119" s="15"/>
      <c r="AF119" s="12"/>
      <c r="AG119" s="13">
        <v>45156.0</v>
      </c>
      <c r="AH119" s="15"/>
      <c r="AI119" s="11"/>
      <c r="AJ119" s="15"/>
      <c r="AK119" s="15"/>
      <c r="AL119" s="15"/>
      <c r="AM119" s="18"/>
      <c r="AN119" s="13">
        <v>45157.0</v>
      </c>
      <c r="AO119" s="11"/>
      <c r="AP119" s="19"/>
      <c r="AQ119" s="19"/>
      <c r="AR119" s="19"/>
      <c r="AS119" s="19"/>
      <c r="AT119" s="14"/>
      <c r="AU119" s="13">
        <v>45158.0</v>
      </c>
      <c r="AV119" s="19"/>
      <c r="AW119" s="19"/>
      <c r="AX119" s="19"/>
      <c r="AY119" s="20"/>
      <c r="AZ119" s="19"/>
      <c r="BA119" s="19"/>
      <c r="BB119" s="19"/>
      <c r="BC119" s="19"/>
      <c r="BD119" s="20"/>
      <c r="BE119" s="21"/>
      <c r="BF119" s="22"/>
      <c r="BG119" s="4"/>
      <c r="BH119" s="19"/>
      <c r="BI119" s="23"/>
      <c r="BJ119" s="16"/>
      <c r="BK119" s="16"/>
      <c r="BL119" s="20"/>
      <c r="BM119" s="20"/>
    </row>
    <row r="120">
      <c r="A120" s="67"/>
      <c r="B120" s="68"/>
      <c r="C120" s="68"/>
      <c r="F120" s="26" t="s">
        <v>4</v>
      </c>
      <c r="G120" s="26" t="s">
        <v>5</v>
      </c>
      <c r="H120" s="26" t="s">
        <v>6</v>
      </c>
      <c r="K120" s="99"/>
      <c r="L120" s="99"/>
      <c r="M120" s="26" t="s">
        <v>4</v>
      </c>
      <c r="N120" s="26" t="s">
        <v>5</v>
      </c>
      <c r="O120" s="26" t="s">
        <v>6</v>
      </c>
      <c r="T120" s="26" t="s">
        <v>4</v>
      </c>
      <c r="U120" s="26" t="s">
        <v>5</v>
      </c>
      <c r="V120" s="26" t="s">
        <v>6</v>
      </c>
      <c r="AA120" s="26" t="s">
        <v>4</v>
      </c>
      <c r="AB120" s="26" t="s">
        <v>5</v>
      </c>
      <c r="AC120" s="26" t="s">
        <v>6</v>
      </c>
      <c r="AH120" s="26" t="s">
        <v>4</v>
      </c>
      <c r="AI120" s="26" t="s">
        <v>5</v>
      </c>
      <c r="AJ120" s="26" t="s">
        <v>6</v>
      </c>
      <c r="AO120" s="26" t="s">
        <v>4</v>
      </c>
      <c r="AP120" s="26" t="s">
        <v>5</v>
      </c>
      <c r="AQ120" s="26" t="s">
        <v>6</v>
      </c>
      <c r="AV120" s="26" t="s">
        <v>4</v>
      </c>
      <c r="AW120" s="26" t="s">
        <v>5</v>
      </c>
      <c r="AX120" s="26" t="s">
        <v>6</v>
      </c>
      <c r="AZ120" s="31" t="s">
        <v>4</v>
      </c>
      <c r="BA120" s="31" t="s">
        <v>13</v>
      </c>
      <c r="BB120" s="31" t="s">
        <v>6</v>
      </c>
      <c r="BC120" s="31" t="s">
        <v>14</v>
      </c>
      <c r="BE120" s="33" t="s">
        <v>4</v>
      </c>
      <c r="BF120" s="33" t="s">
        <v>13</v>
      </c>
      <c r="BG120" s="33" t="s">
        <v>6</v>
      </c>
      <c r="BH120" s="33" t="s">
        <v>15</v>
      </c>
    </row>
    <row r="121">
      <c r="A121" s="35" t="s">
        <v>18</v>
      </c>
      <c r="B121" s="36"/>
      <c r="C121" s="37"/>
      <c r="D121" s="42"/>
      <c r="E121" s="39"/>
      <c r="F121" s="128">
        <v>0.0</v>
      </c>
      <c r="G121" s="129">
        <v>0.0</v>
      </c>
      <c r="H121" s="129">
        <v>0.0</v>
      </c>
      <c r="I121" s="41"/>
      <c r="J121" s="37"/>
      <c r="K121" s="42"/>
      <c r="L121" s="39"/>
      <c r="M121" s="128">
        <v>0.0</v>
      </c>
      <c r="N121" s="129">
        <v>0.0</v>
      </c>
      <c r="O121" s="129">
        <v>0.0</v>
      </c>
      <c r="P121" s="42"/>
      <c r="Q121" s="37"/>
      <c r="R121" s="42"/>
      <c r="S121" s="39"/>
      <c r="T121" s="128">
        <v>0.0</v>
      </c>
      <c r="U121" s="129">
        <v>0.0</v>
      </c>
      <c r="V121" s="129">
        <v>0.0</v>
      </c>
      <c r="W121" s="43"/>
      <c r="X121" s="37"/>
      <c r="Y121" s="42"/>
      <c r="Z121" s="39"/>
      <c r="AA121" s="128">
        <v>0.0</v>
      </c>
      <c r="AB121" s="129">
        <v>0.0</v>
      </c>
      <c r="AC121" s="129">
        <v>0.0</v>
      </c>
      <c r="AD121" s="56"/>
      <c r="AE121" s="37"/>
      <c r="AF121" s="42"/>
      <c r="AG121" s="39"/>
      <c r="AH121" s="128">
        <v>0.0</v>
      </c>
      <c r="AI121" s="129">
        <v>0.0</v>
      </c>
      <c r="AJ121" s="129">
        <v>0.0</v>
      </c>
      <c r="AK121" s="66"/>
      <c r="AL121" s="37"/>
      <c r="AM121" s="42"/>
      <c r="AN121" s="39"/>
      <c r="AO121" s="128">
        <v>0.0</v>
      </c>
      <c r="AP121" s="129">
        <v>0.0</v>
      </c>
      <c r="AQ121" s="129">
        <v>0.0</v>
      </c>
      <c r="AR121" s="47"/>
      <c r="AS121" s="37"/>
      <c r="AT121" s="42"/>
      <c r="AU121" s="39"/>
      <c r="AV121" s="128">
        <v>0.0</v>
      </c>
      <c r="AW121" s="129">
        <v>0.0</v>
      </c>
      <c r="AX121" s="129">
        <v>0.0</v>
      </c>
      <c r="AY121" s="48"/>
      <c r="AZ121" s="49">
        <f t="shared" ref="AZ121:BB121" si="112">SUM(F121,M121,T121,AA121,AH121,AO121,AV121)</f>
        <v>0</v>
      </c>
      <c r="BA121" s="39">
        <f t="shared" si="112"/>
        <v>0</v>
      </c>
      <c r="BB121" s="39">
        <f t="shared" si="112"/>
        <v>0</v>
      </c>
      <c r="BC121" s="50">
        <f t="shared" ref="BC121:BC122" si="114">SUM(AZ121,BA121,BB121)</f>
        <v>0</v>
      </c>
      <c r="BD121" s="51"/>
      <c r="BE121" s="39">
        <f>AZ121*80</f>
        <v>0</v>
      </c>
      <c r="BF121" s="39">
        <f>BA121*88</f>
        <v>0</v>
      </c>
      <c r="BG121" s="39">
        <f>BB121*80</f>
        <v>0</v>
      </c>
      <c r="BH121" s="39">
        <f>SUM(BE121,BF121,BG121)</f>
        <v>0</v>
      </c>
      <c r="BI121" s="51"/>
      <c r="BJ121" s="51"/>
      <c r="BK121" s="51"/>
      <c r="BL121" s="51"/>
      <c r="BM121" s="51"/>
    </row>
    <row r="122">
      <c r="A122" s="35" t="s">
        <v>150</v>
      </c>
      <c r="B122" s="36"/>
      <c r="C122" s="206"/>
      <c r="D122" s="42"/>
      <c r="E122" s="58"/>
      <c r="F122" s="128">
        <v>0.0</v>
      </c>
      <c r="G122" s="129">
        <v>0.0</v>
      </c>
      <c r="H122" s="129">
        <v>0.0</v>
      </c>
      <c r="I122" s="207"/>
      <c r="J122" s="206"/>
      <c r="K122" s="42"/>
      <c r="L122" s="58"/>
      <c r="M122" s="40">
        <v>0.0</v>
      </c>
      <c r="N122" s="129">
        <v>0.0</v>
      </c>
      <c r="O122" s="129">
        <v>0.0</v>
      </c>
      <c r="P122" s="208"/>
      <c r="Q122" s="206"/>
      <c r="R122" s="42"/>
      <c r="S122" s="58"/>
      <c r="T122" s="40">
        <v>0.0</v>
      </c>
      <c r="U122" s="129">
        <v>0.0</v>
      </c>
      <c r="V122" s="129">
        <v>0.0</v>
      </c>
      <c r="W122" s="207"/>
      <c r="X122" s="206"/>
      <c r="Y122" s="42"/>
      <c r="Z122" s="58"/>
      <c r="AA122" s="40">
        <v>0.0</v>
      </c>
      <c r="AB122" s="129">
        <v>0.0</v>
      </c>
      <c r="AC122" s="129">
        <v>0.0</v>
      </c>
      <c r="AD122" s="92"/>
      <c r="AE122" s="45"/>
      <c r="AF122" s="53"/>
      <c r="AG122" s="44"/>
      <c r="AH122" s="40">
        <v>0.0</v>
      </c>
      <c r="AI122" s="40">
        <v>0.0</v>
      </c>
      <c r="AJ122" s="40">
        <v>0.0</v>
      </c>
      <c r="AK122" s="92"/>
      <c r="AL122" s="45"/>
      <c r="AM122" s="53"/>
      <c r="AN122" s="44"/>
      <c r="AO122" s="40">
        <v>0.0</v>
      </c>
      <c r="AP122" s="40">
        <v>0.0</v>
      </c>
      <c r="AQ122" s="40">
        <v>0.0</v>
      </c>
      <c r="AR122" s="92"/>
      <c r="AS122" s="45"/>
      <c r="AT122" s="53"/>
      <c r="AU122" s="44"/>
      <c r="AV122" s="40">
        <v>0.0</v>
      </c>
      <c r="AW122" s="40">
        <v>0.0</v>
      </c>
      <c r="AX122" s="40">
        <v>0.0</v>
      </c>
      <c r="AY122" s="51"/>
      <c r="AZ122" s="49">
        <f t="shared" ref="AZ122:BB122" si="113">SUM(F122,M122,T122,AA122,AH122,AO122,AV122)</f>
        <v>0</v>
      </c>
      <c r="BA122" s="39">
        <f t="shared" si="113"/>
        <v>0</v>
      </c>
      <c r="BB122" s="39">
        <f t="shared" si="113"/>
        <v>0</v>
      </c>
      <c r="BC122" s="50">
        <f t="shared" si="114"/>
        <v>0</v>
      </c>
      <c r="BD122" s="51"/>
      <c r="BE122" s="39">
        <f>67.31*AZ122</f>
        <v>0</v>
      </c>
      <c r="BF122" s="39">
        <f>BA122*74</f>
        <v>0</v>
      </c>
      <c r="BG122" s="39">
        <f>BB122*84</f>
        <v>0</v>
      </c>
      <c r="BH122" s="39">
        <f>SUM(BF122,BE122,BG122)</f>
        <v>0</v>
      </c>
      <c r="BI122" s="51"/>
      <c r="BJ122" s="51"/>
      <c r="BK122" s="51"/>
      <c r="BL122" s="51"/>
      <c r="BM122" s="51"/>
    </row>
    <row r="123">
      <c r="A123" s="209"/>
      <c r="B123" s="203"/>
      <c r="C123" s="210"/>
      <c r="D123" s="136"/>
      <c r="E123" s="136"/>
      <c r="F123" s="136"/>
      <c r="G123" s="203"/>
      <c r="H123" s="203"/>
      <c r="I123" s="203"/>
      <c r="J123" s="210"/>
      <c r="K123" s="98"/>
      <c r="L123" s="211"/>
      <c r="M123" s="51"/>
      <c r="N123" s="203"/>
      <c r="O123" s="203"/>
      <c r="P123" s="155"/>
      <c r="Q123" s="210"/>
      <c r="R123" s="136"/>
      <c r="S123" s="136"/>
      <c r="T123" s="51"/>
      <c r="U123" s="203"/>
      <c r="V123" s="203"/>
      <c r="W123" s="203"/>
      <c r="X123" s="210"/>
      <c r="Y123" s="136"/>
      <c r="Z123" s="136"/>
      <c r="AA123" s="51"/>
      <c r="AB123" s="203"/>
      <c r="AC123" s="203"/>
      <c r="AD123" s="32"/>
      <c r="AE123" s="71"/>
      <c r="AF123" s="136"/>
      <c r="AG123" s="72"/>
      <c r="AH123" s="51"/>
      <c r="AI123" s="51"/>
      <c r="AJ123" s="51"/>
      <c r="AK123" s="32"/>
      <c r="AL123" s="71"/>
      <c r="AM123" s="136"/>
      <c r="AN123" s="72"/>
      <c r="AO123" s="51"/>
      <c r="AP123" s="51"/>
      <c r="AQ123" s="51"/>
      <c r="AR123" s="32"/>
      <c r="AS123" s="71"/>
      <c r="AT123" s="136"/>
      <c r="AU123" s="72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</row>
    <row r="124">
      <c r="A124" s="209"/>
      <c r="B124" s="136"/>
      <c r="C124" s="71"/>
      <c r="D124" s="136"/>
      <c r="E124" s="136"/>
      <c r="F124" s="204"/>
      <c r="G124" s="204"/>
      <c r="H124" s="204"/>
      <c r="I124" s="136"/>
      <c r="J124" s="71"/>
      <c r="K124" s="98"/>
      <c r="L124" s="211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39">
        <f t="shared" ref="AZ124:BC124" si="115">SUM(AZ121,AZ122)</f>
        <v>0</v>
      </c>
      <c r="BA124" s="39">
        <f t="shared" si="115"/>
        <v>0</v>
      </c>
      <c r="BB124" s="39">
        <f t="shared" si="115"/>
        <v>0</v>
      </c>
      <c r="BC124" s="39">
        <f t="shared" si="115"/>
        <v>0</v>
      </c>
      <c r="BD124" s="51"/>
      <c r="BE124" s="40">
        <f t="shared" ref="BE124:BH124" si="116">SUM(BE121,BE122)</f>
        <v>0</v>
      </c>
      <c r="BF124" s="40">
        <f t="shared" si="116"/>
        <v>0</v>
      </c>
      <c r="BG124" s="40">
        <f t="shared" si="116"/>
        <v>0</v>
      </c>
      <c r="BH124" s="40">
        <f t="shared" si="116"/>
        <v>0</v>
      </c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416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416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416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 ht="15.0" customHeight="1">
      <c r="A126" s="209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/>
      <c r="B127" s="42"/>
      <c r="C127" s="37"/>
      <c r="D127" s="38"/>
      <c r="E127" s="39"/>
      <c r="F127" s="40">
        <v>0.0</v>
      </c>
      <c r="G127" s="40">
        <v>0.0</v>
      </c>
      <c r="H127" s="40">
        <v>0.0</v>
      </c>
      <c r="I127" s="42"/>
      <c r="J127" s="37"/>
      <c r="K127" s="38"/>
      <c r="L127" s="39"/>
      <c r="M127" s="40">
        <v>0.0</v>
      </c>
      <c r="N127" s="40">
        <v>0.0</v>
      </c>
      <c r="O127" s="40">
        <v>0.0</v>
      </c>
      <c r="P127" s="42"/>
      <c r="Q127" s="37"/>
      <c r="R127" s="38"/>
      <c r="S127" s="39"/>
      <c r="T127" s="40">
        <v>0.0</v>
      </c>
      <c r="U127" s="40">
        <v>0.0</v>
      </c>
      <c r="V127" s="40">
        <v>0.0</v>
      </c>
      <c r="W127" s="42"/>
      <c r="X127" s="37"/>
      <c r="Y127" s="38"/>
      <c r="Z127" s="39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213">
        <f t="shared" ref="AZ127:BB127" si="117">SUM(F127,M127,T127,AA127,AH127,AO127,AV127)</f>
        <v>0</v>
      </c>
      <c r="BA127" s="214">
        <f t="shared" si="117"/>
        <v>0</v>
      </c>
      <c r="BB127" s="214">
        <f t="shared" si="117"/>
        <v>0</v>
      </c>
      <c r="BC127" s="215">
        <f>SUM(AZ127,BA127,BB127)</f>
        <v>0</v>
      </c>
      <c r="BD127" s="51"/>
      <c r="BE127" s="216">
        <f>AZ127*67.31</f>
        <v>0</v>
      </c>
      <c r="BF127" s="216"/>
      <c r="BG127" s="216"/>
      <c r="BH127" s="216">
        <f>SUM(BE127,BF127,BG127)</f>
        <v>0</v>
      </c>
      <c r="BI127" s="51"/>
      <c r="BJ127" s="51"/>
      <c r="BK127" s="51"/>
      <c r="BL127" s="51"/>
      <c r="BM127" s="51"/>
    </row>
    <row r="128">
      <c r="A128" s="217"/>
      <c r="B128" s="136"/>
      <c r="C128" s="71"/>
      <c r="D128" s="136"/>
      <c r="E128" s="136"/>
      <c r="F128" s="204"/>
      <c r="G128" s="204"/>
      <c r="H128" s="204"/>
      <c r="I128" s="136"/>
      <c r="J128" s="71"/>
      <c r="K128" s="136"/>
      <c r="L128" s="136"/>
      <c r="M128" s="218"/>
      <c r="N128" s="218"/>
      <c r="O128" s="218"/>
      <c r="P128" s="51"/>
      <c r="Q128" s="71"/>
      <c r="R128" s="136"/>
      <c r="S128" s="136"/>
      <c r="T128" s="203"/>
      <c r="U128" s="203"/>
      <c r="V128" s="203"/>
      <c r="W128" s="136"/>
      <c r="X128" s="71"/>
      <c r="Y128" s="136"/>
      <c r="Z128" s="136"/>
      <c r="AA128" s="136"/>
      <c r="AB128" s="136"/>
      <c r="AC128" s="136"/>
      <c r="AD128" s="117"/>
      <c r="AE128" s="71"/>
      <c r="AF128" s="72"/>
      <c r="AG128" s="32"/>
      <c r="AH128" s="212"/>
      <c r="AI128" s="212"/>
      <c r="AJ128" s="212"/>
      <c r="AK128" s="32"/>
      <c r="AL128" s="71"/>
      <c r="AM128" s="136"/>
      <c r="AN128" s="72"/>
      <c r="AO128" s="136"/>
      <c r="AP128" s="136"/>
      <c r="AQ128" s="136"/>
      <c r="AR128" s="117"/>
      <c r="AS128" s="118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116"/>
      <c r="B129" s="136"/>
      <c r="C129" s="71"/>
      <c r="D129" s="136"/>
      <c r="E129" s="136"/>
      <c r="F129" s="204"/>
      <c r="G129" s="204"/>
      <c r="H129" s="204"/>
      <c r="I129" s="136"/>
      <c r="J129" s="71"/>
      <c r="K129" s="319" t="s">
        <v>417</v>
      </c>
      <c r="L129" s="320"/>
      <c r="M129" s="51"/>
      <c r="N129" s="51"/>
      <c r="O129" s="51"/>
      <c r="P129" s="51"/>
      <c r="Q129" s="71"/>
      <c r="R129" s="136"/>
      <c r="S129" s="136"/>
      <c r="T129" s="203"/>
      <c r="U129" s="203"/>
      <c r="V129" s="203"/>
      <c r="W129" s="136"/>
      <c r="X129" s="71"/>
      <c r="Y129" s="319" t="s">
        <v>51</v>
      </c>
      <c r="Z129" s="320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319" t="s">
        <v>51</v>
      </c>
      <c r="AN129" s="320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219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Y130" s="51"/>
      <c r="AZ130" s="31" t="s">
        <v>4</v>
      </c>
      <c r="BA130" s="31" t="s">
        <v>13</v>
      </c>
      <c r="BB130" s="31" t="s">
        <v>6</v>
      </c>
      <c r="BC130" s="31" t="s">
        <v>14</v>
      </c>
      <c r="BD130" s="51"/>
      <c r="BE130" s="33" t="s">
        <v>4</v>
      </c>
      <c r="BF130" s="33" t="s">
        <v>13</v>
      </c>
      <c r="BG130" s="33" t="s">
        <v>6</v>
      </c>
      <c r="BH130" s="33" t="s">
        <v>15</v>
      </c>
      <c r="BI130" s="51"/>
      <c r="BJ130" s="51"/>
      <c r="BK130" s="51"/>
      <c r="BL130" s="51"/>
      <c r="BM130" s="51"/>
    </row>
    <row r="131">
      <c r="A131" s="220" t="s">
        <v>335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8">SUM(F131,M131,T131,AA131,AH131,AO131,AV131)</f>
        <v>0</v>
      </c>
      <c r="BA131" s="39">
        <f t="shared" si="118"/>
        <v>0</v>
      </c>
      <c r="BB131" s="39">
        <f t="shared" si="118"/>
        <v>0</v>
      </c>
      <c r="BC131" s="50">
        <f>SUM(AZ131,BA131,BB131)</f>
        <v>0</v>
      </c>
      <c r="BD131" s="51"/>
      <c r="BE131" s="221">
        <f>AZ131*67.31</f>
        <v>0</v>
      </c>
      <c r="BF131" s="221"/>
      <c r="BG131" s="221"/>
      <c r="BH131" s="221">
        <f>SUM(BE131,BF131,BG131)</f>
        <v>0</v>
      </c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04"/>
      <c r="G132" s="204"/>
      <c r="H132" s="204"/>
      <c r="I132" s="136"/>
      <c r="J132" s="71"/>
      <c r="K132" s="136"/>
      <c r="L132" s="136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136"/>
      <c r="Z132" s="136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136"/>
      <c r="AN132" s="72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6" t="s">
        <v>165</v>
      </c>
      <c r="L133" s="4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6" t="s">
        <v>31</v>
      </c>
      <c r="Z133" s="4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6" t="s">
        <v>31</v>
      </c>
      <c r="AN133" s="4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6" t="s">
        <v>4</v>
      </c>
      <c r="G134" s="26" t="s">
        <v>5</v>
      </c>
      <c r="H134" s="26" t="s">
        <v>6</v>
      </c>
      <c r="I134" s="136"/>
      <c r="J134" s="71"/>
      <c r="K134" s="98"/>
      <c r="L134" s="211"/>
      <c r="M134" s="26" t="s">
        <v>4</v>
      </c>
      <c r="N134" s="26" t="s">
        <v>5</v>
      </c>
      <c r="O134" s="26" t="s">
        <v>6</v>
      </c>
      <c r="P134" s="51"/>
      <c r="Q134" s="71"/>
      <c r="R134" s="136"/>
      <c r="S134" s="136"/>
      <c r="T134" s="26" t="s">
        <v>4</v>
      </c>
      <c r="U134" s="26" t="s">
        <v>5</v>
      </c>
      <c r="V134" s="26" t="s">
        <v>6</v>
      </c>
      <c r="W134" s="136"/>
      <c r="X134" s="71"/>
      <c r="Y134" s="136"/>
      <c r="Z134" s="136"/>
      <c r="AA134" s="26" t="s">
        <v>4</v>
      </c>
      <c r="AB134" s="26" t="s">
        <v>5</v>
      </c>
      <c r="AC134" s="26" t="s">
        <v>6</v>
      </c>
      <c r="AD134" s="117"/>
      <c r="AE134" s="71"/>
      <c r="AF134" s="72"/>
      <c r="AG134" s="32"/>
      <c r="AH134" s="26" t="s">
        <v>4</v>
      </c>
      <c r="AI134" s="26" t="s">
        <v>5</v>
      </c>
      <c r="AJ134" s="26" t="s">
        <v>6</v>
      </c>
      <c r="AK134" s="32"/>
      <c r="AL134" s="71"/>
      <c r="AM134" s="136"/>
      <c r="AN134" s="72"/>
      <c r="AO134" s="26" t="s">
        <v>4</v>
      </c>
      <c r="AP134" s="26" t="s">
        <v>5</v>
      </c>
      <c r="AQ134" s="26" t="s">
        <v>6</v>
      </c>
      <c r="AR134" s="117"/>
      <c r="AS134" s="118"/>
      <c r="AT134" s="136"/>
      <c r="AU134" s="72"/>
      <c r="AV134" s="26" t="s">
        <v>4</v>
      </c>
      <c r="AW134" s="26" t="s">
        <v>5</v>
      </c>
      <c r="AX134" s="26" t="s">
        <v>6</v>
      </c>
      <c r="AY134" s="51"/>
      <c r="AZ134" s="31" t="s">
        <v>4</v>
      </c>
      <c r="BA134" s="31" t="s">
        <v>13</v>
      </c>
      <c r="BB134" s="31" t="s">
        <v>6</v>
      </c>
      <c r="BC134" s="31" t="s">
        <v>14</v>
      </c>
      <c r="BD134" s="51"/>
      <c r="BE134" s="33" t="s">
        <v>4</v>
      </c>
      <c r="BF134" s="33" t="s">
        <v>13</v>
      </c>
      <c r="BG134" s="33" t="s">
        <v>6</v>
      </c>
      <c r="BH134" s="33" t="s">
        <v>15</v>
      </c>
      <c r="BI134" s="51"/>
      <c r="BJ134" s="51"/>
      <c r="BK134" s="51"/>
      <c r="BL134" s="51"/>
      <c r="BM134" s="51"/>
    </row>
    <row r="135">
      <c r="A135" s="35" t="s">
        <v>103</v>
      </c>
      <c r="B135" s="92"/>
      <c r="C135" s="45"/>
      <c r="D135" s="53"/>
      <c r="E135" s="44"/>
      <c r="F135" s="40">
        <v>0.0</v>
      </c>
      <c r="G135" s="40">
        <v>0.0</v>
      </c>
      <c r="H135" s="40">
        <v>0.0</v>
      </c>
      <c r="I135" s="92"/>
      <c r="J135" s="45"/>
      <c r="K135" s="53"/>
      <c r="L135" s="44"/>
      <c r="M135" s="40">
        <v>0.0</v>
      </c>
      <c r="N135" s="40">
        <v>0.0</v>
      </c>
      <c r="O135" s="40">
        <v>0.0</v>
      </c>
      <c r="P135" s="92"/>
      <c r="Q135" s="45"/>
      <c r="R135" s="53"/>
      <c r="S135" s="44"/>
      <c r="T135" s="40">
        <v>0.0</v>
      </c>
      <c r="U135" s="40">
        <v>0.0</v>
      </c>
      <c r="V135" s="40">
        <v>0.0</v>
      </c>
      <c r="W135" s="92"/>
      <c r="X135" s="45"/>
      <c r="Y135" s="53"/>
      <c r="Z135" s="44"/>
      <c r="AA135" s="40">
        <v>0.0</v>
      </c>
      <c r="AB135" s="40">
        <v>0.0</v>
      </c>
      <c r="AC135" s="40">
        <v>0.0</v>
      </c>
      <c r="AD135" s="92"/>
      <c r="AE135" s="45"/>
      <c r="AF135" s="53"/>
      <c r="AG135" s="44"/>
      <c r="AH135" s="40">
        <v>0.0</v>
      </c>
      <c r="AI135" s="40">
        <v>0.0</v>
      </c>
      <c r="AJ135" s="40">
        <v>0.0</v>
      </c>
      <c r="AK135" s="92"/>
      <c r="AL135" s="45"/>
      <c r="AM135" s="53"/>
      <c r="AN135" s="44"/>
      <c r="AO135" s="40">
        <v>0.0</v>
      </c>
      <c r="AP135" s="40">
        <v>0.0</v>
      </c>
      <c r="AQ135" s="40">
        <v>0.0</v>
      </c>
      <c r="AR135" s="92"/>
      <c r="AS135" s="45"/>
      <c r="AT135" s="53"/>
      <c r="AU135" s="44"/>
      <c r="AV135" s="40">
        <v>0.0</v>
      </c>
      <c r="AW135" s="40">
        <v>0.0</v>
      </c>
      <c r="AX135" s="40">
        <v>0.0</v>
      </c>
      <c r="AY135" s="51"/>
      <c r="AZ135" s="49">
        <f t="shared" ref="AZ135:BB135" si="119">SUM(F135,M135,T135,AA135,AH135,AO135,AV135)</f>
        <v>0</v>
      </c>
      <c r="BA135" s="39">
        <f t="shared" si="119"/>
        <v>0</v>
      </c>
      <c r="BB135" s="39">
        <f t="shared" si="119"/>
        <v>0</v>
      </c>
      <c r="BC135" s="50">
        <f>SUM(AZ135,BA135,BB135)</f>
        <v>0</v>
      </c>
      <c r="BD135" s="51"/>
      <c r="BE135" s="221">
        <f>AZ135*67.31</f>
        <v>0</v>
      </c>
      <c r="BF135" s="221"/>
      <c r="BG135" s="221"/>
      <c r="BH135" s="221">
        <f>SUM(BE135,BF135,BG135)</f>
        <v>0</v>
      </c>
      <c r="BI135" s="51"/>
      <c r="BJ135" s="51"/>
      <c r="BK135" s="51"/>
      <c r="BL135" s="51"/>
      <c r="BM135" s="51"/>
    </row>
    <row r="136">
      <c r="A136" s="67"/>
      <c r="B136" s="68"/>
      <c r="C136" s="68"/>
      <c r="F136" s="204"/>
      <c r="G136" s="204"/>
      <c r="H136" s="204"/>
      <c r="I136" s="204"/>
      <c r="J136" s="118"/>
      <c r="K136" s="136"/>
      <c r="L136" s="136"/>
    </row>
    <row r="137">
      <c r="A137" s="67"/>
      <c r="B137" s="68"/>
      <c r="C137" s="68"/>
      <c r="F137" s="204"/>
      <c r="G137" s="204"/>
      <c r="H137" s="204"/>
      <c r="I137" s="204"/>
      <c r="J137" s="118"/>
      <c r="K137" s="6" t="s">
        <v>165</v>
      </c>
      <c r="L137" s="4"/>
      <c r="Y137" s="6" t="s">
        <v>145</v>
      </c>
      <c r="Z137" s="4"/>
      <c r="AM137" s="6" t="s">
        <v>145</v>
      </c>
      <c r="AN137" s="4"/>
    </row>
    <row r="138">
      <c r="A138" s="67"/>
      <c r="B138" s="136"/>
      <c r="C138" s="71"/>
      <c r="D138" s="136"/>
      <c r="E138" s="136"/>
      <c r="F138" s="26" t="s">
        <v>4</v>
      </c>
      <c r="G138" s="26" t="s">
        <v>5</v>
      </c>
      <c r="H138" s="26" t="s">
        <v>6</v>
      </c>
      <c r="I138" s="136"/>
      <c r="J138" s="71"/>
      <c r="K138" s="98"/>
      <c r="L138" s="211"/>
      <c r="M138" s="26" t="s">
        <v>4</v>
      </c>
      <c r="N138" s="26" t="s">
        <v>5</v>
      </c>
      <c r="O138" s="26" t="s">
        <v>6</v>
      </c>
      <c r="P138" s="51"/>
      <c r="Q138" s="71"/>
      <c r="R138" s="136"/>
      <c r="S138" s="136"/>
      <c r="T138" s="26" t="s">
        <v>4</v>
      </c>
      <c r="U138" s="26" t="s">
        <v>5</v>
      </c>
      <c r="V138" s="26" t="s">
        <v>6</v>
      </c>
      <c r="W138" s="136"/>
      <c r="X138" s="71"/>
      <c r="Y138" s="136"/>
      <c r="Z138" s="136"/>
      <c r="AA138" s="26" t="s">
        <v>4</v>
      </c>
      <c r="AB138" s="26" t="s">
        <v>5</v>
      </c>
      <c r="AC138" s="26" t="s">
        <v>6</v>
      </c>
      <c r="AD138" s="117"/>
      <c r="AE138" s="71"/>
      <c r="AF138" s="72"/>
      <c r="AG138" s="32"/>
      <c r="AH138" s="26" t="s">
        <v>4</v>
      </c>
      <c r="AI138" s="26" t="s">
        <v>5</v>
      </c>
      <c r="AJ138" s="26" t="s">
        <v>6</v>
      </c>
      <c r="AK138" s="32"/>
      <c r="AL138" s="71"/>
      <c r="AM138" s="136"/>
      <c r="AN138" s="72"/>
      <c r="AO138" s="26" t="s">
        <v>4</v>
      </c>
      <c r="AP138" s="26" t="s">
        <v>5</v>
      </c>
      <c r="AQ138" s="26" t="s">
        <v>6</v>
      </c>
      <c r="AR138" s="117"/>
      <c r="AS138" s="118"/>
      <c r="AT138" s="136"/>
      <c r="AU138" s="72"/>
      <c r="AV138" s="26" t="s">
        <v>4</v>
      </c>
      <c r="AW138" s="26" t="s">
        <v>5</v>
      </c>
      <c r="AX138" s="26" t="s">
        <v>6</v>
      </c>
      <c r="AZ138" s="31" t="s">
        <v>4</v>
      </c>
      <c r="BA138" s="31" t="s">
        <v>13</v>
      </c>
      <c r="BB138" s="31" t="s">
        <v>6</v>
      </c>
      <c r="BC138" s="31" t="s">
        <v>14</v>
      </c>
      <c r="BE138" s="33" t="s">
        <v>4</v>
      </c>
      <c r="BF138" s="33" t="s">
        <v>13</v>
      </c>
      <c r="BG138" s="33" t="s">
        <v>6</v>
      </c>
      <c r="BH138" s="33" t="s">
        <v>15</v>
      </c>
    </row>
    <row r="139">
      <c r="A139" s="222" t="s">
        <v>418</v>
      </c>
      <c r="B139" s="92"/>
      <c r="C139" s="45"/>
      <c r="D139" s="53"/>
      <c r="E139" s="44"/>
      <c r="F139" s="40">
        <v>0.0</v>
      </c>
      <c r="G139" s="40">
        <v>0.0</v>
      </c>
      <c r="H139" s="40">
        <v>0.0</v>
      </c>
      <c r="I139" s="92"/>
      <c r="J139" s="45"/>
      <c r="K139" s="53"/>
      <c r="L139" s="44"/>
      <c r="M139" s="40">
        <v>0.0</v>
      </c>
      <c r="N139" s="40">
        <v>0.0</v>
      </c>
      <c r="O139" s="40">
        <v>0.0</v>
      </c>
      <c r="P139" s="92"/>
      <c r="Q139" s="45"/>
      <c r="R139" s="53"/>
      <c r="S139" s="44"/>
      <c r="T139" s="40">
        <v>0.0</v>
      </c>
      <c r="U139" s="40">
        <v>0.0</v>
      </c>
      <c r="V139" s="40">
        <v>0.0</v>
      </c>
      <c r="W139" s="92"/>
      <c r="X139" s="45"/>
      <c r="Y139" s="53"/>
      <c r="Z139" s="44"/>
      <c r="AA139" s="40">
        <v>0.0</v>
      </c>
      <c r="AB139" s="40">
        <v>0.0</v>
      </c>
      <c r="AC139" s="40">
        <v>0.0</v>
      </c>
      <c r="AD139" s="92"/>
      <c r="AE139" s="45"/>
      <c r="AF139" s="53"/>
      <c r="AG139" s="44"/>
      <c r="AH139" s="40">
        <v>0.0</v>
      </c>
      <c r="AI139" s="40">
        <v>0.0</v>
      </c>
      <c r="AJ139" s="40">
        <v>0.0</v>
      </c>
      <c r="AK139" s="92"/>
      <c r="AL139" s="45"/>
      <c r="AM139" s="53"/>
      <c r="AN139" s="44"/>
      <c r="AO139" s="40">
        <v>0.0</v>
      </c>
      <c r="AP139" s="40">
        <v>0.0</v>
      </c>
      <c r="AQ139" s="40">
        <v>0.0</v>
      </c>
      <c r="AR139" s="92"/>
      <c r="AS139" s="45"/>
      <c r="AT139" s="53"/>
      <c r="AU139" s="44"/>
      <c r="AV139" s="40">
        <v>0.0</v>
      </c>
      <c r="AW139" s="40">
        <v>0.0</v>
      </c>
      <c r="AX139" s="40">
        <v>0.0</v>
      </c>
      <c r="AY139" s="51"/>
      <c r="AZ139" s="49">
        <f t="shared" ref="AZ139:BB139" si="120">SUM(F139,M139,T139,AA139,AH139,AO139,AV139)</f>
        <v>0</v>
      </c>
      <c r="BA139" s="39">
        <f t="shared" si="120"/>
        <v>0</v>
      </c>
      <c r="BB139" s="39">
        <f t="shared" si="120"/>
        <v>0</v>
      </c>
      <c r="BC139" s="50">
        <f>SUM(AZ139,BA139,BB139)</f>
        <v>0</v>
      </c>
      <c r="BD139" s="51"/>
      <c r="BE139" s="39"/>
      <c r="BF139" s="39"/>
      <c r="BG139" s="39"/>
      <c r="BH139" s="39"/>
      <c r="BI139" s="51"/>
      <c r="BJ139" s="51"/>
      <c r="BK139" s="51"/>
      <c r="BL139" s="51"/>
      <c r="BM139" s="51"/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  <c r="BG140" s="68" t="s">
        <v>15</v>
      </c>
      <c r="BH140" s="223">
        <f>SUM(BH121,BH127,BH131,BH135)</f>
        <v>0</v>
      </c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 ht="17.25" customHeight="1">
      <c r="A143" s="67"/>
      <c r="B143" s="68" t="s">
        <v>25</v>
      </c>
      <c r="D143" s="68" t="s">
        <v>166</v>
      </c>
      <c r="E143" s="68" t="s">
        <v>167</v>
      </c>
    </row>
    <row r="144">
      <c r="A144" s="224" t="s">
        <v>1</v>
      </c>
      <c r="B144" s="68"/>
    </row>
    <row r="145">
      <c r="A145" s="225" t="s">
        <v>45</v>
      </c>
      <c r="B145" s="68" t="s">
        <v>171</v>
      </c>
      <c r="C145" s="152"/>
      <c r="D145" s="152"/>
    </row>
    <row r="146">
      <c r="A146" s="225" t="s">
        <v>32</v>
      </c>
      <c r="B146" s="68" t="s">
        <v>174</v>
      </c>
      <c r="C146" s="67"/>
      <c r="D146" s="153"/>
      <c r="E146" s="136"/>
      <c r="F146" s="117"/>
      <c r="G146" s="117"/>
      <c r="H146" s="117"/>
      <c r="I146" s="117"/>
    </row>
    <row r="147">
      <c r="A147" s="67" t="s">
        <v>30</v>
      </c>
      <c r="B147" s="68" t="s">
        <v>717</v>
      </c>
      <c r="C147" s="152"/>
    </row>
    <row r="148">
      <c r="A148" s="67" t="s">
        <v>18</v>
      </c>
      <c r="B148" s="68" t="s">
        <v>171</v>
      </c>
      <c r="C148" s="67"/>
    </row>
    <row r="149">
      <c r="A149" s="224" t="s">
        <v>51</v>
      </c>
    </row>
    <row r="150">
      <c r="A150" s="67" t="s">
        <v>335</v>
      </c>
      <c r="B150" s="68" t="s">
        <v>170</v>
      </c>
      <c r="D150" s="68" t="s">
        <v>172</v>
      </c>
    </row>
    <row r="151">
      <c r="A151" s="225" t="s">
        <v>69</v>
      </c>
      <c r="B151" s="68" t="s">
        <v>717</v>
      </c>
      <c r="C151" s="152"/>
    </row>
    <row r="152">
      <c r="A152" s="225" t="s">
        <v>73</v>
      </c>
      <c r="B152" s="68" t="s">
        <v>171</v>
      </c>
      <c r="C152" s="152"/>
      <c r="D152" s="152"/>
      <c r="E152" s="152"/>
      <c r="AN152" s="226"/>
      <c r="AO152" s="226"/>
      <c r="AP152" s="226"/>
      <c r="AQ152" s="226"/>
      <c r="AR152" s="226"/>
    </row>
    <row r="153">
      <c r="A153" s="227" t="s">
        <v>173</v>
      </c>
      <c r="AN153" s="226"/>
      <c r="AO153" s="226"/>
      <c r="AP153" s="226"/>
      <c r="AQ153" s="226"/>
      <c r="AR153" s="226"/>
    </row>
    <row r="154">
      <c r="A154" s="67" t="s">
        <v>88</v>
      </c>
      <c r="B154" s="68" t="s">
        <v>174</v>
      </c>
      <c r="C154" s="67"/>
      <c r="AN154" s="228"/>
      <c r="AO154" s="228"/>
      <c r="AP154" s="228"/>
      <c r="AQ154" s="228"/>
      <c r="AR154" s="228"/>
    </row>
    <row r="155">
      <c r="A155" s="225" t="s">
        <v>97</v>
      </c>
      <c r="B155" s="68" t="s">
        <v>174</v>
      </c>
    </row>
    <row r="156">
      <c r="A156" s="225" t="s">
        <v>103</v>
      </c>
      <c r="B156" s="68" t="s">
        <v>171</v>
      </c>
      <c r="C156" s="152"/>
      <c r="D156" s="152"/>
      <c r="E156" s="152"/>
      <c r="F156" s="153"/>
      <c r="G156" s="153"/>
      <c r="H156" s="153"/>
      <c r="I156" s="153"/>
    </row>
    <row r="157">
      <c r="A157" s="229" t="s">
        <v>35</v>
      </c>
      <c r="C157" s="152"/>
      <c r="D157" s="152"/>
      <c r="E157" s="152"/>
      <c r="F157" s="153"/>
      <c r="G157" s="153"/>
      <c r="H157" s="153"/>
      <c r="I157" s="153"/>
    </row>
    <row r="158">
      <c r="A158" s="225" t="s">
        <v>139</v>
      </c>
      <c r="B158" s="68" t="s">
        <v>170</v>
      </c>
      <c r="C158" s="152"/>
      <c r="D158" s="152"/>
      <c r="E158" s="152"/>
      <c r="F158" s="153"/>
      <c r="G158" s="153"/>
      <c r="H158" s="153"/>
      <c r="I158" s="153"/>
    </row>
    <row r="159">
      <c r="A159" s="225" t="s">
        <v>82</v>
      </c>
      <c r="B159" s="68" t="s">
        <v>168</v>
      </c>
      <c r="C159" s="152"/>
      <c r="D159" s="152"/>
      <c r="E159" s="153"/>
      <c r="F159" s="153"/>
      <c r="G159" s="153"/>
      <c r="H159" s="153"/>
      <c r="I159" s="153"/>
    </row>
    <row r="160">
      <c r="A160" s="229" t="s">
        <v>23</v>
      </c>
      <c r="C160" s="152"/>
      <c r="D160" s="152"/>
      <c r="E160" s="153"/>
      <c r="F160" s="153"/>
      <c r="G160" s="153"/>
      <c r="H160" s="153"/>
      <c r="I160" s="153"/>
    </row>
    <row r="161">
      <c r="A161" s="225" t="s">
        <v>123</v>
      </c>
      <c r="B161" s="68" t="s">
        <v>175</v>
      </c>
      <c r="C161" s="152"/>
      <c r="D161" s="152"/>
      <c r="E161" s="153"/>
      <c r="F161" s="153"/>
      <c r="G161" s="153"/>
      <c r="H161" s="153"/>
      <c r="I161" s="153"/>
    </row>
    <row r="162">
      <c r="A162" s="229" t="s">
        <v>145</v>
      </c>
      <c r="B162" s="68"/>
      <c r="C162" s="152"/>
      <c r="D162" s="152"/>
      <c r="E162" s="153"/>
      <c r="F162" s="153"/>
      <c r="G162" s="153"/>
      <c r="H162" s="153"/>
      <c r="I162" s="153"/>
    </row>
    <row r="163">
      <c r="A163" s="225" t="s">
        <v>55</v>
      </c>
      <c r="B163" s="68" t="s">
        <v>171</v>
      </c>
      <c r="C163" s="152"/>
      <c r="D163" s="152"/>
      <c r="E163" s="153"/>
      <c r="F163" s="153"/>
      <c r="G163" s="153"/>
      <c r="H163" s="153"/>
      <c r="I163" s="153"/>
    </row>
    <row r="164">
      <c r="A164" s="227" t="s">
        <v>151</v>
      </c>
    </row>
    <row r="165">
      <c r="A165" s="67" t="s">
        <v>176</v>
      </c>
      <c r="B165" s="68" t="s">
        <v>169</v>
      </c>
      <c r="C165" s="67"/>
    </row>
    <row r="166">
      <c r="A166" s="152" t="s">
        <v>52</v>
      </c>
      <c r="B166" s="68" t="s">
        <v>170</v>
      </c>
      <c r="C166" s="67"/>
    </row>
    <row r="167">
      <c r="A167" s="152" t="s">
        <v>54</v>
      </c>
      <c r="B167" s="152" t="s">
        <v>171</v>
      </c>
      <c r="C167" s="153"/>
    </row>
    <row r="168">
      <c r="A168" s="153"/>
      <c r="B168" s="153"/>
      <c r="C168" s="153"/>
    </row>
    <row r="169">
      <c r="A169" s="153"/>
      <c r="B169" s="153"/>
      <c r="C169" s="153"/>
    </row>
    <row r="173">
      <c r="F173" s="136"/>
      <c r="G173" s="136"/>
      <c r="H173" s="136"/>
      <c r="I173" s="136"/>
    </row>
    <row r="174">
      <c r="F174" s="153"/>
      <c r="G174" s="153"/>
      <c r="H174" s="153"/>
      <c r="I174" s="153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9">
      <c r="D179" s="75"/>
      <c r="E179" s="75"/>
    </row>
    <row r="180">
      <c r="D180" s="75"/>
      <c r="E180" s="75"/>
    </row>
    <row r="181">
      <c r="D181" s="106"/>
      <c r="E181" s="106"/>
    </row>
    <row r="182">
      <c r="E182" s="32"/>
    </row>
    <row r="183">
      <c r="E183" s="51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106"/>
    </row>
    <row r="193">
      <c r="E193" s="106"/>
    </row>
    <row r="194">
      <c r="E194" s="32"/>
    </row>
    <row r="195">
      <c r="E195" s="51"/>
    </row>
    <row r="196">
      <c r="E196" s="51"/>
    </row>
  </sheetData>
  <mergeCells count="74">
    <mergeCell ref="BF59:BG59"/>
    <mergeCell ref="BF69:BG69"/>
    <mergeCell ref="BF70:BG70"/>
    <mergeCell ref="D58:E58"/>
    <mergeCell ref="K58:L58"/>
    <mergeCell ref="AT58:AU58"/>
    <mergeCell ref="BF58:BG58"/>
    <mergeCell ref="K68:L68"/>
    <mergeCell ref="AF68:AG68"/>
    <mergeCell ref="AT68:AU68"/>
    <mergeCell ref="AT89:AU89"/>
    <mergeCell ref="BF89:BG89"/>
    <mergeCell ref="BF91:BG91"/>
    <mergeCell ref="BF82:BG82"/>
    <mergeCell ref="BF100:BG100"/>
    <mergeCell ref="BF119:BG119"/>
    <mergeCell ref="K80:L80"/>
    <mergeCell ref="AF80:AG80"/>
    <mergeCell ref="AT80:AU80"/>
    <mergeCell ref="BF81:BG81"/>
    <mergeCell ref="K89:L89"/>
    <mergeCell ref="K98:L98"/>
    <mergeCell ref="AT98:AU98"/>
    <mergeCell ref="Y125:Z125"/>
    <mergeCell ref="AM125:AN125"/>
    <mergeCell ref="K116:L116"/>
    <mergeCell ref="Y116:Z116"/>
    <mergeCell ref="AM116:AN116"/>
    <mergeCell ref="K118:L118"/>
    <mergeCell ref="Y118:Z118"/>
    <mergeCell ref="AM118:AN118"/>
    <mergeCell ref="K125:L125"/>
    <mergeCell ref="AM133:AN133"/>
    <mergeCell ref="AM137:AN137"/>
    <mergeCell ref="K129:L129"/>
    <mergeCell ref="Y129:Z129"/>
    <mergeCell ref="AM129:AN129"/>
    <mergeCell ref="K133:L133"/>
    <mergeCell ref="Y133:Z133"/>
    <mergeCell ref="K137:L137"/>
    <mergeCell ref="Y137:Z137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AF38:AG38"/>
    <mergeCell ref="AF48:AG48"/>
    <mergeCell ref="AF58:AG58"/>
    <mergeCell ref="AT48:AU48"/>
    <mergeCell ref="BF48:BG48"/>
    <mergeCell ref="BF50:BG50"/>
    <mergeCell ref="D38:E38"/>
    <mergeCell ref="K38:L38"/>
    <mergeCell ref="AM38:AN38"/>
    <mergeCell ref="AT38:AU38"/>
    <mergeCell ref="BF38:BG38"/>
    <mergeCell ref="BF39:BG39"/>
    <mergeCell ref="K48:L48"/>
    <mergeCell ref="AF89:AG89"/>
    <mergeCell ref="AF98:AG98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45145.0</v>
      </c>
      <c r="F3" s="14"/>
      <c r="G3" s="14"/>
      <c r="H3" s="14"/>
      <c r="I3" s="15"/>
      <c r="J3" s="15"/>
      <c r="K3" s="16"/>
      <c r="L3" s="13">
        <v>45146.0</v>
      </c>
      <c r="M3" s="15"/>
      <c r="N3" s="15"/>
      <c r="O3" s="15"/>
      <c r="P3" s="15"/>
      <c r="Q3" s="11"/>
      <c r="R3" s="17"/>
      <c r="S3" s="13">
        <v>45147.0</v>
      </c>
      <c r="T3" s="11"/>
      <c r="U3" s="15"/>
      <c r="V3" s="15"/>
      <c r="W3" s="11"/>
      <c r="X3" s="18"/>
      <c r="Y3" s="14"/>
      <c r="Z3" s="13">
        <v>45148.0</v>
      </c>
      <c r="AA3" s="15"/>
      <c r="AB3" s="15"/>
      <c r="AC3" s="11"/>
      <c r="AD3" s="15"/>
      <c r="AE3" s="15"/>
      <c r="AF3" s="12"/>
      <c r="AG3" s="13">
        <v>45149.0</v>
      </c>
      <c r="AH3" s="15"/>
      <c r="AI3" s="11"/>
      <c r="AJ3" s="15"/>
      <c r="AK3" s="15"/>
      <c r="AL3" s="15"/>
      <c r="AM3" s="18"/>
      <c r="AN3" s="13">
        <v>45150.0</v>
      </c>
      <c r="AO3" s="11"/>
      <c r="AP3" s="19"/>
      <c r="AQ3" s="19"/>
      <c r="AR3" s="19"/>
      <c r="AS3" s="19"/>
      <c r="AT3" s="14"/>
      <c r="AU3" s="13">
        <v>45151.0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45145.0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45146.0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45147.0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45148.0</v>
      </c>
      <c r="Y5" s="38" t="s">
        <v>166</v>
      </c>
      <c r="Z5" s="39" t="s">
        <v>166</v>
      </c>
      <c r="AA5" s="40">
        <v>0.0</v>
      </c>
      <c r="AB5" s="40">
        <v>0.0</v>
      </c>
      <c r="AC5" s="40">
        <v>0.0</v>
      </c>
      <c r="AD5" s="56" t="s">
        <v>56</v>
      </c>
      <c r="AE5" s="37">
        <v>45149.0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45150.0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45152.0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31</v>
      </c>
      <c r="BB5" s="39">
        <f t="shared" si="1"/>
        <v>0</v>
      </c>
      <c r="BC5" s="50">
        <f t="shared" ref="BC5:BC11" si="3">SUM(AZ5,BA5,BB5)</f>
        <v>31</v>
      </c>
      <c r="BD5" s="51"/>
      <c r="BE5" s="39">
        <f t="shared" ref="BE5:BE11" si="4">AZ5*80</f>
        <v>0</v>
      </c>
      <c r="BF5" s="39">
        <f t="shared" ref="BF5:BF11" si="5">BA5*88</f>
        <v>2728</v>
      </c>
      <c r="BG5" s="39">
        <f t="shared" ref="BG5:BG11" si="6">BB5*80</f>
        <v>0</v>
      </c>
      <c r="BH5" s="39">
        <f t="shared" ref="BH5:BH11" si="7">SUM(BE5,BF5,BG5)</f>
        <v>2728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30</v>
      </c>
      <c r="B6" s="36" t="s">
        <v>19</v>
      </c>
      <c r="C6" s="37">
        <v>45145.0</v>
      </c>
      <c r="D6" s="38" t="s">
        <v>25</v>
      </c>
      <c r="E6" s="39" t="s">
        <v>25</v>
      </c>
      <c r="F6" s="40">
        <v>0.0</v>
      </c>
      <c r="G6" s="40">
        <v>0.0</v>
      </c>
      <c r="H6" s="40">
        <v>0.0</v>
      </c>
      <c r="I6" s="41" t="s">
        <v>22</v>
      </c>
      <c r="J6" s="37">
        <v>45146.0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45147.0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45148.0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45149.0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45150.0</v>
      </c>
      <c r="AM6" s="38" t="s">
        <v>166</v>
      </c>
      <c r="AN6" s="39" t="s">
        <v>166</v>
      </c>
      <c r="AO6" s="40">
        <v>0.0</v>
      </c>
      <c r="AP6" s="40">
        <v>0.0</v>
      </c>
      <c r="AQ6" s="40">
        <v>0.0</v>
      </c>
      <c r="AR6" s="47" t="s">
        <v>27</v>
      </c>
      <c r="AS6" s="37">
        <v>45152.0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31</v>
      </c>
      <c r="BB6" s="39">
        <f t="shared" si="2"/>
        <v>0</v>
      </c>
      <c r="BC6" s="50">
        <f t="shared" si="3"/>
        <v>31</v>
      </c>
      <c r="BD6" s="51"/>
      <c r="BE6" s="39">
        <f t="shared" si="4"/>
        <v>0</v>
      </c>
      <c r="BF6" s="39">
        <f t="shared" si="5"/>
        <v>2728</v>
      </c>
      <c r="BG6" s="39">
        <f t="shared" si="6"/>
        <v>0</v>
      </c>
      <c r="BH6" s="39">
        <f t="shared" si="7"/>
        <v>2728</v>
      </c>
      <c r="BI6" s="51"/>
      <c r="BJ6" s="52" t="s">
        <v>31</v>
      </c>
      <c r="BK6" s="55">
        <f>BC37</f>
        <v>158</v>
      </c>
      <c r="BL6" s="51"/>
      <c r="BM6" s="51"/>
    </row>
    <row r="7">
      <c r="A7" s="35" t="s">
        <v>32</v>
      </c>
      <c r="B7" s="41" t="s">
        <v>33</v>
      </c>
      <c r="C7" s="37">
        <v>45146.0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45147.0</v>
      </c>
      <c r="K7" s="38" t="s">
        <v>25</v>
      </c>
      <c r="L7" s="39" t="s">
        <v>25</v>
      </c>
      <c r="M7" s="40">
        <v>0.0</v>
      </c>
      <c r="N7" s="40">
        <v>0.0</v>
      </c>
      <c r="O7" s="40">
        <v>0.0</v>
      </c>
      <c r="P7" s="38" t="s">
        <v>36</v>
      </c>
      <c r="Q7" s="37">
        <v>45148.0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45149.0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45150.0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45151.0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45152.0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8">SUM(F7,M7,T7,AA7,AH7,AO7,AV7)</f>
        <v>36</v>
      </c>
      <c r="BA7" s="39">
        <f t="shared" si="8"/>
        <v>6</v>
      </c>
      <c r="BB7" s="39">
        <f t="shared" si="8"/>
        <v>1</v>
      </c>
      <c r="BC7" s="50">
        <f t="shared" si="3"/>
        <v>43</v>
      </c>
      <c r="BD7" s="51"/>
      <c r="BE7" s="39">
        <f t="shared" si="4"/>
        <v>2880</v>
      </c>
      <c r="BF7" s="39">
        <f t="shared" si="5"/>
        <v>528</v>
      </c>
      <c r="BG7" s="39">
        <f t="shared" si="6"/>
        <v>80</v>
      </c>
      <c r="BH7" s="39">
        <f t="shared" si="7"/>
        <v>3488</v>
      </c>
      <c r="BI7" s="51"/>
      <c r="BJ7" s="52" t="s">
        <v>23</v>
      </c>
      <c r="BK7" s="53">
        <f>BC46</f>
        <v>73.5</v>
      </c>
      <c r="BL7" s="51"/>
      <c r="BM7" s="51"/>
    </row>
    <row r="8">
      <c r="A8" s="35" t="s">
        <v>45</v>
      </c>
      <c r="B8" s="41" t="s">
        <v>33</v>
      </c>
      <c r="C8" s="37">
        <v>45146.0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45147.0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45148.0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45149.0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45150.0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45144.0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45152.0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BC56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57" t="s">
        <v>46</v>
      </c>
      <c r="J9" s="37">
        <v>45147.0</v>
      </c>
      <c r="K9" s="38" t="s">
        <v>273</v>
      </c>
      <c r="L9" s="39" t="s">
        <v>39</v>
      </c>
      <c r="M9" s="40">
        <v>5.5</v>
      </c>
      <c r="N9" s="40">
        <v>1.0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66" t="s">
        <v>57</v>
      </c>
      <c r="AL9" s="37">
        <v>45150.0</v>
      </c>
      <c r="AM9" s="38" t="s">
        <v>272</v>
      </c>
      <c r="AN9" s="39" t="s">
        <v>21</v>
      </c>
      <c r="AO9" s="40">
        <v>0.0</v>
      </c>
      <c r="AP9" s="40">
        <v>6.5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5.5</v>
      </c>
      <c r="BA9" s="39">
        <f t="shared" si="10"/>
        <v>7.5</v>
      </c>
      <c r="BB9" s="39">
        <f t="shared" si="10"/>
        <v>0</v>
      </c>
      <c r="BC9" s="50">
        <f t="shared" si="3"/>
        <v>13</v>
      </c>
      <c r="BD9" s="51"/>
      <c r="BE9" s="39">
        <f t="shared" si="4"/>
        <v>440</v>
      </c>
      <c r="BF9" s="39">
        <f t="shared" si="5"/>
        <v>660</v>
      </c>
      <c r="BG9" s="39">
        <f t="shared" si="6"/>
        <v>0</v>
      </c>
      <c r="BH9" s="39">
        <f t="shared" si="7"/>
        <v>1100</v>
      </c>
      <c r="BI9" s="51"/>
      <c r="BJ9" s="62" t="s">
        <v>51</v>
      </c>
      <c r="BK9" s="62">
        <f>BC26</f>
        <v>148</v>
      </c>
      <c r="BL9" s="51"/>
      <c r="BM9" s="51"/>
    </row>
    <row r="10">
      <c r="A10" s="59" t="s">
        <v>52</v>
      </c>
      <c r="B10" s="36" t="s">
        <v>19</v>
      </c>
      <c r="C10" s="37">
        <v>45145.0</v>
      </c>
      <c r="D10" s="38" t="s">
        <v>272</v>
      </c>
      <c r="E10" s="39" t="s">
        <v>21</v>
      </c>
      <c r="F10" s="40">
        <v>0.0</v>
      </c>
      <c r="G10" s="40">
        <v>6.5</v>
      </c>
      <c r="H10" s="40">
        <v>0.0</v>
      </c>
      <c r="I10" s="57" t="s">
        <v>46</v>
      </c>
      <c r="J10" s="37">
        <v>45147.0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42" t="s">
        <v>24</v>
      </c>
      <c r="Q10" s="37">
        <v>45147.0</v>
      </c>
      <c r="R10" s="38" t="s">
        <v>272</v>
      </c>
      <c r="S10" s="39" t="s">
        <v>21</v>
      </c>
      <c r="T10" s="40">
        <v>0.0</v>
      </c>
      <c r="U10" s="40">
        <v>6.5</v>
      </c>
      <c r="V10" s="40">
        <v>0.0</v>
      </c>
      <c r="W10" s="6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5.5</v>
      </c>
      <c r="BA10" s="39">
        <f t="shared" si="11"/>
        <v>14</v>
      </c>
      <c r="BB10" s="39">
        <f t="shared" si="11"/>
        <v>0</v>
      </c>
      <c r="BC10" s="50">
        <f t="shared" si="3"/>
        <v>19.5</v>
      </c>
      <c r="BD10" s="51"/>
      <c r="BE10" s="39">
        <f t="shared" si="4"/>
        <v>440</v>
      </c>
      <c r="BF10" s="39">
        <f t="shared" si="5"/>
        <v>1232</v>
      </c>
      <c r="BG10" s="39">
        <f t="shared" si="6"/>
        <v>0</v>
      </c>
      <c r="BH10" s="39">
        <f t="shared" si="7"/>
        <v>1672</v>
      </c>
      <c r="BI10" s="51"/>
      <c r="BJ10" s="62" t="s">
        <v>53</v>
      </c>
      <c r="BK10" s="62">
        <f>BC67</f>
        <v>88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3" t="s">
        <v>26</v>
      </c>
      <c r="X11" s="37">
        <v>45148.0</v>
      </c>
      <c r="Y11" s="38" t="s">
        <v>272</v>
      </c>
      <c r="Z11" s="39" t="s">
        <v>21</v>
      </c>
      <c r="AA11" s="40">
        <v>0.0</v>
      </c>
      <c r="AB11" s="40">
        <v>6.5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6.5</v>
      </c>
      <c r="BB11" s="39">
        <f t="shared" si="12"/>
        <v>0</v>
      </c>
      <c r="BC11" s="50">
        <f t="shared" si="3"/>
        <v>6.5</v>
      </c>
      <c r="BD11" s="51"/>
      <c r="BE11" s="39">
        <f t="shared" si="4"/>
        <v>0</v>
      </c>
      <c r="BF11" s="39">
        <f t="shared" si="5"/>
        <v>572</v>
      </c>
      <c r="BG11" s="39">
        <f t="shared" si="6"/>
        <v>0</v>
      </c>
      <c r="BH11" s="39">
        <f t="shared" si="7"/>
        <v>572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BC78</f>
        <v>74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3">SUM(AZ5,AZ6,AZ7,AZ8,AZ9,AZ10,AZ11)</f>
        <v>83</v>
      </c>
      <c r="BA13" s="78">
        <f t="shared" si="13"/>
        <v>102</v>
      </c>
      <c r="BB13" s="78">
        <f t="shared" si="13"/>
        <v>2</v>
      </c>
      <c r="BC13" s="79">
        <f t="shared" si="13"/>
        <v>187</v>
      </c>
      <c r="BD13" s="51"/>
      <c r="BE13" s="40">
        <f t="shared" ref="BE13:BG13" si="14">sum(BE5,BE6,BE7,BE8,BE9,BE10)</f>
        <v>6640</v>
      </c>
      <c r="BF13" s="40">
        <f t="shared" si="14"/>
        <v>8404</v>
      </c>
      <c r="BG13" s="40">
        <f t="shared" si="14"/>
        <v>160</v>
      </c>
      <c r="BH13" s="40">
        <f>sum(BH5,BH6,BH7,BH8,BH9,BH10,BH11)</f>
        <v>15776</v>
      </c>
      <c r="BI13" s="51"/>
      <c r="BJ13" s="62" t="s">
        <v>59</v>
      </c>
      <c r="BK13" s="62">
        <f>BC88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BC124</f>
        <v>0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45145.0</v>
      </c>
      <c r="F17" s="14"/>
      <c r="G17" s="14"/>
      <c r="H17" s="14"/>
      <c r="I17" s="15"/>
      <c r="J17" s="15"/>
      <c r="K17" s="16"/>
      <c r="L17" s="13">
        <v>45146.0</v>
      </c>
      <c r="M17" s="15"/>
      <c r="N17" s="15"/>
      <c r="O17" s="15"/>
      <c r="P17" s="15"/>
      <c r="Q17" s="11"/>
      <c r="R17" s="17"/>
      <c r="S17" s="13">
        <v>45147.0</v>
      </c>
      <c r="T17" s="11"/>
      <c r="U17" s="15"/>
      <c r="V17" s="15"/>
      <c r="W17" s="11"/>
      <c r="X17" s="18"/>
      <c r="Y17" s="14"/>
      <c r="Z17" s="13">
        <v>45148.0</v>
      </c>
      <c r="AA17" s="15"/>
      <c r="AB17" s="15"/>
      <c r="AC17" s="11"/>
      <c r="AD17" s="15"/>
      <c r="AE17" s="15"/>
      <c r="AF17" s="12"/>
      <c r="AG17" s="13">
        <v>45149.0</v>
      </c>
      <c r="AH17" s="15"/>
      <c r="AI17" s="11"/>
      <c r="AJ17" s="15"/>
      <c r="AK17" s="15"/>
      <c r="AL17" s="15"/>
      <c r="AM17" s="18"/>
      <c r="AN17" s="13">
        <v>45150.0</v>
      </c>
      <c r="AO17" s="11"/>
      <c r="AP17" s="19"/>
      <c r="AQ17" s="19"/>
      <c r="AR17" s="19"/>
      <c r="AS17" s="19"/>
      <c r="AT17" s="14"/>
      <c r="AU17" s="13">
        <v>45151.0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6"/>
      <c r="BK17" s="16"/>
      <c r="BL17" s="20"/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 t="shared" ref="BK18:BK21" si="16">BH5</f>
        <v>2728</v>
      </c>
      <c r="BL18" s="32"/>
      <c r="BM18" s="32"/>
    </row>
    <row r="19">
      <c r="A19" s="94" t="s">
        <v>335</v>
      </c>
      <c r="B19" s="36" t="s">
        <v>19</v>
      </c>
      <c r="C19" s="37">
        <v>45145.0</v>
      </c>
      <c r="D19" s="42" t="s">
        <v>211</v>
      </c>
      <c r="E19" s="58" t="s">
        <v>66</v>
      </c>
      <c r="F19" s="40">
        <v>0.0</v>
      </c>
      <c r="G19" s="40">
        <v>6.0</v>
      </c>
      <c r="H19" s="40">
        <v>0.0</v>
      </c>
      <c r="I19" s="41" t="s">
        <v>22</v>
      </c>
      <c r="J19" s="37">
        <v>45146.0</v>
      </c>
      <c r="K19" s="42" t="s">
        <v>211</v>
      </c>
      <c r="L19" s="58" t="s">
        <v>66</v>
      </c>
      <c r="M19" s="40">
        <v>0.0</v>
      </c>
      <c r="N19" s="40">
        <v>6.0</v>
      </c>
      <c r="O19" s="40">
        <v>0.0</v>
      </c>
      <c r="P19" s="36" t="s">
        <v>24</v>
      </c>
      <c r="Q19" s="37">
        <v>45147.0</v>
      </c>
      <c r="R19" s="42" t="s">
        <v>211</v>
      </c>
      <c r="S19" s="58" t="s">
        <v>66</v>
      </c>
      <c r="T19" s="40">
        <v>0.0</v>
      </c>
      <c r="U19" s="40">
        <v>6.0</v>
      </c>
      <c r="V19" s="40">
        <v>0.0</v>
      </c>
      <c r="W19" s="43" t="s">
        <v>26</v>
      </c>
      <c r="X19" s="37">
        <v>45148.0</v>
      </c>
      <c r="Y19" s="42" t="s">
        <v>25</v>
      </c>
      <c r="Z19" s="58" t="s">
        <v>25</v>
      </c>
      <c r="AA19" s="40">
        <v>0.0</v>
      </c>
      <c r="AB19" s="40">
        <v>0.0</v>
      </c>
      <c r="AC19" s="40">
        <v>0.0</v>
      </c>
      <c r="AD19" s="56" t="s">
        <v>56</v>
      </c>
      <c r="AE19" s="37">
        <v>45149.0</v>
      </c>
      <c r="AF19" s="42" t="s">
        <v>425</v>
      </c>
      <c r="AG19" s="58" t="s">
        <v>426</v>
      </c>
      <c r="AH19" s="40">
        <v>1.0</v>
      </c>
      <c r="AI19" s="40">
        <v>7.0</v>
      </c>
      <c r="AJ19" s="40">
        <v>5.0</v>
      </c>
      <c r="AK19" s="284" t="s">
        <v>57</v>
      </c>
      <c r="AL19" s="37">
        <v>45150.0</v>
      </c>
      <c r="AM19" s="42" t="s">
        <v>211</v>
      </c>
      <c r="AN19" s="58" t="s">
        <v>66</v>
      </c>
      <c r="AO19" s="40">
        <v>0.0</v>
      </c>
      <c r="AP19" s="40">
        <v>6.0</v>
      </c>
      <c r="AQ19" s="40">
        <v>0.0</v>
      </c>
      <c r="AR19" s="36" t="s">
        <v>93</v>
      </c>
      <c r="AS19" s="37">
        <v>45151.0</v>
      </c>
      <c r="AT19" s="42" t="s">
        <v>425</v>
      </c>
      <c r="AU19" s="58" t="s">
        <v>426</v>
      </c>
      <c r="AV19" s="40">
        <v>1.0</v>
      </c>
      <c r="AW19" s="40">
        <v>7.0</v>
      </c>
      <c r="AX19" s="40">
        <v>5.0</v>
      </c>
      <c r="AY19" s="48"/>
      <c r="AZ19" s="49">
        <f t="shared" ref="AZ19:BB19" si="15">SUM(F19,M19,T19,AA19,AH19,AO19,AV19)</f>
        <v>2</v>
      </c>
      <c r="BA19" s="39">
        <f t="shared" si="15"/>
        <v>38</v>
      </c>
      <c r="BB19" s="39">
        <f t="shared" si="15"/>
        <v>10</v>
      </c>
      <c r="BC19" s="50">
        <f t="shared" ref="BC19:BC24" si="18">SUM(AZ19,BA19,BB19)</f>
        <v>50</v>
      </c>
      <c r="BD19" s="51"/>
      <c r="BE19" s="39">
        <f>AZ19*67.31</f>
        <v>134.62</v>
      </c>
      <c r="BF19" s="39">
        <f>BA19*74</f>
        <v>2812</v>
      </c>
      <c r="BG19" s="39">
        <f>BB19*84</f>
        <v>840</v>
      </c>
      <c r="BH19" s="39">
        <f t="shared" ref="BH19:BH24" si="19">sum(BE19,BF19,BG19)</f>
        <v>3786.62</v>
      </c>
      <c r="BI19" s="51"/>
      <c r="BJ19" s="39" t="s">
        <v>68</v>
      </c>
      <c r="BK19" s="93">
        <f t="shared" si="16"/>
        <v>2728</v>
      </c>
      <c r="BL19" s="51"/>
      <c r="BM19" s="51"/>
    </row>
    <row r="20">
      <c r="A20" s="97" t="s">
        <v>69</v>
      </c>
      <c r="B20" s="41" t="s">
        <v>33</v>
      </c>
      <c r="C20" s="37">
        <v>45146.0</v>
      </c>
      <c r="D20" s="42" t="s">
        <v>274</v>
      </c>
      <c r="E20" s="58" t="s">
        <v>48</v>
      </c>
      <c r="F20" s="40">
        <v>6.0</v>
      </c>
      <c r="G20" s="40">
        <v>2.0</v>
      </c>
      <c r="H20" s="40">
        <v>0.0</v>
      </c>
      <c r="I20" s="57" t="s">
        <v>46</v>
      </c>
      <c r="J20" s="37">
        <v>45147.0</v>
      </c>
      <c r="K20" s="42" t="s">
        <v>274</v>
      </c>
      <c r="L20" s="58" t="s">
        <v>48</v>
      </c>
      <c r="M20" s="40">
        <v>6.0</v>
      </c>
      <c r="N20" s="40">
        <v>2.0</v>
      </c>
      <c r="O20" s="40">
        <v>0.0</v>
      </c>
      <c r="P20" s="38" t="s">
        <v>36</v>
      </c>
      <c r="Q20" s="37">
        <v>45148.0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6" t="s">
        <v>37</v>
      </c>
      <c r="X20" s="37">
        <v>45149.0</v>
      </c>
      <c r="Y20" s="42" t="s">
        <v>315</v>
      </c>
      <c r="Z20" s="58" t="s">
        <v>200</v>
      </c>
      <c r="AA20" s="40">
        <v>6.0</v>
      </c>
      <c r="AB20" s="40">
        <v>2.0</v>
      </c>
      <c r="AC20" s="40">
        <v>0.5</v>
      </c>
      <c r="AD20" s="56" t="s">
        <v>40</v>
      </c>
      <c r="AE20" s="37">
        <v>45150.0</v>
      </c>
      <c r="AF20" s="42"/>
      <c r="AG20" s="58"/>
      <c r="AH20" s="40">
        <v>0.0</v>
      </c>
      <c r="AI20" s="40">
        <v>0.0</v>
      </c>
      <c r="AJ20" s="40">
        <v>0.0</v>
      </c>
      <c r="AK20" s="96" t="s">
        <v>43</v>
      </c>
      <c r="AL20" s="37">
        <v>45151.0</v>
      </c>
      <c r="AM20" s="42"/>
      <c r="AN20" s="58"/>
      <c r="AO20" s="40">
        <v>0.0</v>
      </c>
      <c r="AP20" s="40">
        <v>0.0</v>
      </c>
      <c r="AQ20" s="40">
        <v>0.0</v>
      </c>
      <c r="AR20" s="57" t="s">
        <v>44</v>
      </c>
      <c r="AS20" s="37">
        <v>45152.0</v>
      </c>
      <c r="AT20" s="42" t="s">
        <v>25</v>
      </c>
      <c r="AU20" s="58" t="s">
        <v>25</v>
      </c>
      <c r="AV20" s="40">
        <v>0.0</v>
      </c>
      <c r="AW20" s="40">
        <v>0.0</v>
      </c>
      <c r="AX20" s="40">
        <v>0.0</v>
      </c>
      <c r="AY20" s="48"/>
      <c r="AZ20" s="49">
        <f t="shared" ref="AZ20:BB20" si="17">SUM(F20,M20,T20,AA20,AH20,AO20,AV20)</f>
        <v>24</v>
      </c>
      <c r="BA20" s="39">
        <f t="shared" si="17"/>
        <v>8</v>
      </c>
      <c r="BB20" s="39">
        <f t="shared" si="17"/>
        <v>0.5</v>
      </c>
      <c r="BC20" s="50">
        <f t="shared" si="18"/>
        <v>32.5</v>
      </c>
      <c r="BD20" s="51"/>
      <c r="BE20" s="39">
        <f t="shared" ref="BE20:BE24" si="20">AZ20*80</f>
        <v>1920</v>
      </c>
      <c r="BF20" s="39">
        <f t="shared" ref="BF20:BF24" si="21">BA20*88</f>
        <v>704</v>
      </c>
      <c r="BG20" s="39">
        <f t="shared" ref="BG20:BG24" si="22">BB20*80</f>
        <v>40</v>
      </c>
      <c r="BH20" s="39">
        <f t="shared" si="19"/>
        <v>2664</v>
      </c>
      <c r="BI20" s="51"/>
      <c r="BJ20" s="39" t="s">
        <v>72</v>
      </c>
      <c r="BK20" s="93">
        <f t="shared" si="16"/>
        <v>3488</v>
      </c>
      <c r="BL20" s="51"/>
      <c r="BM20" s="51"/>
    </row>
    <row r="21">
      <c r="A21" s="35" t="s">
        <v>73</v>
      </c>
      <c r="B21" s="41" t="s">
        <v>33</v>
      </c>
      <c r="C21" s="37">
        <v>45146.0</v>
      </c>
      <c r="D21" s="42" t="s">
        <v>112</v>
      </c>
      <c r="E21" s="58" t="s">
        <v>71</v>
      </c>
      <c r="F21" s="40">
        <v>6.5</v>
      </c>
      <c r="G21" s="40">
        <v>1.0</v>
      </c>
      <c r="H21" s="40">
        <v>0.0</v>
      </c>
      <c r="I21" s="57" t="s">
        <v>46</v>
      </c>
      <c r="J21" s="37">
        <v>45147.0</v>
      </c>
      <c r="K21" s="42" t="s">
        <v>47</v>
      </c>
      <c r="L21" s="58" t="s">
        <v>318</v>
      </c>
      <c r="M21" s="40">
        <v>7.0</v>
      </c>
      <c r="N21" s="40">
        <v>1.0</v>
      </c>
      <c r="O21" s="40">
        <v>0.0</v>
      </c>
      <c r="P21" s="38" t="s">
        <v>36</v>
      </c>
      <c r="Q21" s="37">
        <v>45148.0</v>
      </c>
      <c r="R21" s="42" t="s">
        <v>112</v>
      </c>
      <c r="S21" s="58" t="s">
        <v>71</v>
      </c>
      <c r="T21" s="40">
        <v>6.5</v>
      </c>
      <c r="U21" s="40">
        <v>1.0</v>
      </c>
      <c r="V21" s="40">
        <v>0.0</v>
      </c>
      <c r="W21" s="56" t="s">
        <v>37</v>
      </c>
      <c r="X21" s="37">
        <v>45149.0</v>
      </c>
      <c r="Y21" s="42" t="s">
        <v>25</v>
      </c>
      <c r="Z21" s="58" t="s">
        <v>25</v>
      </c>
      <c r="AA21" s="286"/>
      <c r="AB21" s="286"/>
      <c r="AC21" s="40">
        <v>0.0</v>
      </c>
      <c r="AD21" s="56" t="s">
        <v>40</v>
      </c>
      <c r="AE21" s="37">
        <v>45150.0</v>
      </c>
      <c r="AF21" s="42" t="s">
        <v>112</v>
      </c>
      <c r="AG21" s="58" t="s">
        <v>71</v>
      </c>
      <c r="AH21" s="40">
        <v>6.5</v>
      </c>
      <c r="AI21" s="40">
        <v>1.0</v>
      </c>
      <c r="AJ21" s="40">
        <v>0.0</v>
      </c>
      <c r="AK21" s="96" t="s">
        <v>43</v>
      </c>
      <c r="AL21" s="37">
        <v>45151.0</v>
      </c>
      <c r="AM21" s="42" t="s">
        <v>112</v>
      </c>
      <c r="AN21" s="58" t="s">
        <v>71</v>
      </c>
      <c r="AO21" s="40">
        <v>6.5</v>
      </c>
      <c r="AP21" s="40">
        <v>1.0</v>
      </c>
      <c r="AQ21" s="40">
        <v>0.0</v>
      </c>
      <c r="AR21" s="57" t="s">
        <v>44</v>
      </c>
      <c r="AS21" s="37">
        <v>45152.0</v>
      </c>
      <c r="AT21" s="42" t="s">
        <v>112</v>
      </c>
      <c r="AU21" s="58" t="s">
        <v>71</v>
      </c>
      <c r="AV21" s="40">
        <v>6.5</v>
      </c>
      <c r="AW21" s="40">
        <v>1.0</v>
      </c>
      <c r="AX21" s="40">
        <v>0.0</v>
      </c>
      <c r="AY21" s="48"/>
      <c r="AZ21" s="286">
        <v>39.5</v>
      </c>
      <c r="BA21" s="286">
        <v>6.0</v>
      </c>
      <c r="BB21" s="39">
        <f>SUM(H21,O21,V21,AC21,AJ21,AQ21,AX21)</f>
        <v>0</v>
      </c>
      <c r="BC21" s="50">
        <f t="shared" si="18"/>
        <v>45.5</v>
      </c>
      <c r="BD21" s="51"/>
      <c r="BE21" s="39">
        <f t="shared" si="20"/>
        <v>3160</v>
      </c>
      <c r="BF21" s="39">
        <f t="shared" si="21"/>
        <v>528</v>
      </c>
      <c r="BG21" s="39">
        <f t="shared" si="22"/>
        <v>0</v>
      </c>
      <c r="BH21" s="39">
        <f t="shared" si="19"/>
        <v>3688</v>
      </c>
      <c r="BI21" s="51"/>
      <c r="BJ21" s="39" t="s">
        <v>76</v>
      </c>
      <c r="BK21" s="93">
        <f t="shared" si="16"/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3"/>
      <c r="J22" s="45"/>
      <c r="K22" s="53"/>
      <c r="L22" s="53"/>
      <c r="M22" s="40">
        <v>0.0</v>
      </c>
      <c r="N22" s="40">
        <v>0.0</v>
      </c>
      <c r="O22" s="40">
        <v>0.0</v>
      </c>
      <c r="P22" s="39"/>
      <c r="Q22" s="45"/>
      <c r="R22" s="53"/>
      <c r="S22" s="53"/>
      <c r="T22" s="40">
        <v>0.0</v>
      </c>
      <c r="U22" s="40">
        <v>0.0</v>
      </c>
      <c r="V22" s="40">
        <v>0.0</v>
      </c>
      <c r="W22" s="43" t="s">
        <v>26</v>
      </c>
      <c r="X22" s="37">
        <v>45148.0</v>
      </c>
      <c r="Y22" s="42" t="s">
        <v>425</v>
      </c>
      <c r="Z22" s="58" t="s">
        <v>426</v>
      </c>
      <c r="AA22" s="40">
        <v>1.0</v>
      </c>
      <c r="AB22" s="40">
        <v>7.0</v>
      </c>
      <c r="AC22" s="40">
        <v>5.0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3">SUM(F22,M22,T22,AA22,AH22,AO22,AV22)</f>
        <v>1</v>
      </c>
      <c r="BA22" s="39">
        <f t="shared" si="23"/>
        <v>7</v>
      </c>
      <c r="BB22" s="39">
        <f t="shared" si="23"/>
        <v>5</v>
      </c>
      <c r="BC22" s="50">
        <f t="shared" si="18"/>
        <v>13</v>
      </c>
      <c r="BD22" s="51"/>
      <c r="BE22" s="39">
        <f t="shared" si="20"/>
        <v>80</v>
      </c>
      <c r="BF22" s="39">
        <f t="shared" si="21"/>
        <v>616</v>
      </c>
      <c r="BG22" s="39">
        <f t="shared" si="22"/>
        <v>400</v>
      </c>
      <c r="BH22" s="39">
        <f t="shared" si="19"/>
        <v>1096</v>
      </c>
      <c r="BI22" s="51"/>
      <c r="BJ22" s="39" t="s">
        <v>340</v>
      </c>
      <c r="BK22" s="93">
        <f t="shared" ref="BK22:BK24" si="25">BH19</f>
        <v>3786.62</v>
      </c>
      <c r="BL22" s="51"/>
      <c r="BM22" s="51"/>
    </row>
    <row r="23">
      <c r="A23" s="35" t="s">
        <v>54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3"/>
      <c r="J23" s="45"/>
      <c r="K23" s="53"/>
      <c r="L23" s="53"/>
      <c r="M23" s="40">
        <v>0.0</v>
      </c>
      <c r="N23" s="40">
        <v>0.0</v>
      </c>
      <c r="O23" s="40">
        <v>0.0</v>
      </c>
      <c r="P23" s="63"/>
      <c r="Q23" s="45"/>
      <c r="R23" s="53"/>
      <c r="S23" s="58"/>
      <c r="T23" s="40">
        <v>0.0</v>
      </c>
      <c r="U23" s="40">
        <v>0.0</v>
      </c>
      <c r="V23" s="40">
        <v>0.0</v>
      </c>
      <c r="W23" s="61"/>
      <c r="X23" s="45"/>
      <c r="Y23" s="53"/>
      <c r="Z23" s="58"/>
      <c r="AA23" s="40">
        <v>0.0</v>
      </c>
      <c r="AB23" s="40">
        <v>0.0</v>
      </c>
      <c r="AC23" s="40">
        <v>0.0</v>
      </c>
      <c r="AD23" s="61"/>
      <c r="AE23" s="45"/>
      <c r="AF23" s="58"/>
      <c r="AG23" s="53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61"/>
      <c r="AS23" s="143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0</v>
      </c>
      <c r="BB23" s="39">
        <f t="shared" si="24"/>
        <v>0</v>
      </c>
      <c r="BC23" s="50">
        <f t="shared" si="18"/>
        <v>0</v>
      </c>
      <c r="BD23" s="51"/>
      <c r="BE23" s="39">
        <f t="shared" si="20"/>
        <v>0</v>
      </c>
      <c r="BF23" s="39">
        <f t="shared" si="21"/>
        <v>0</v>
      </c>
      <c r="BG23" s="39">
        <f t="shared" si="22"/>
        <v>0</v>
      </c>
      <c r="BH23" s="39">
        <f t="shared" si="19"/>
        <v>0</v>
      </c>
      <c r="BI23" s="51"/>
      <c r="BJ23" s="39" t="s">
        <v>80</v>
      </c>
      <c r="BK23" s="93">
        <f t="shared" si="25"/>
        <v>2664</v>
      </c>
      <c r="BL23" s="51"/>
      <c r="BM23" s="51"/>
    </row>
    <row r="24">
      <c r="A24" s="59" t="s">
        <v>50</v>
      </c>
      <c r="B24" s="61"/>
      <c r="C24" s="45"/>
      <c r="D24" s="53"/>
      <c r="E24" s="58"/>
      <c r="F24" s="40">
        <v>0.0</v>
      </c>
      <c r="G24" s="40">
        <v>0.0</v>
      </c>
      <c r="H24" s="40">
        <v>0.0</v>
      </c>
      <c r="I24" s="144"/>
      <c r="J24" s="144"/>
      <c r="K24" s="144"/>
      <c r="L24" s="144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61"/>
      <c r="X24" s="45"/>
      <c r="Y24" s="53"/>
      <c r="Z24" s="58"/>
      <c r="AA24" s="40">
        <v>0.0</v>
      </c>
      <c r="AB24" s="40">
        <v>0.0</v>
      </c>
      <c r="AC24" s="40">
        <v>0.0</v>
      </c>
      <c r="AD24" s="44"/>
      <c r="AE24" s="45"/>
      <c r="AF24" s="53"/>
      <c r="AG24" s="58"/>
      <c r="AH24" s="40">
        <v>0.0</v>
      </c>
      <c r="AI24" s="40">
        <v>0.0</v>
      </c>
      <c r="AJ24" s="40">
        <v>0.0</v>
      </c>
      <c r="AK24" s="96" t="s">
        <v>43</v>
      </c>
      <c r="AL24" s="37">
        <v>45151.0</v>
      </c>
      <c r="AM24" s="95" t="s">
        <v>128</v>
      </c>
      <c r="AN24" s="98" t="s">
        <v>202</v>
      </c>
      <c r="AO24" s="40">
        <v>6.0</v>
      </c>
      <c r="AP24" s="40">
        <v>1.0</v>
      </c>
      <c r="AQ24" s="40">
        <v>0.0</v>
      </c>
      <c r="AR24" s="144"/>
      <c r="AS24" s="144"/>
      <c r="AT24" s="144"/>
      <c r="AU24" s="144"/>
      <c r="AV24" s="40">
        <v>0.0</v>
      </c>
      <c r="AW24" s="40">
        <v>0.0</v>
      </c>
      <c r="AX24" s="40">
        <v>0.0</v>
      </c>
      <c r="AZ24" s="49">
        <f t="shared" ref="AZ24:BB24" si="26">SUM(F24,M24,T24,AA24,AH24,AO24,AV24)</f>
        <v>6</v>
      </c>
      <c r="BA24" s="39">
        <f t="shared" si="26"/>
        <v>1</v>
      </c>
      <c r="BB24" s="39">
        <f t="shared" si="26"/>
        <v>0</v>
      </c>
      <c r="BC24" s="50">
        <f t="shared" si="18"/>
        <v>7</v>
      </c>
      <c r="BD24" s="51"/>
      <c r="BE24" s="39">
        <f t="shared" si="20"/>
        <v>480</v>
      </c>
      <c r="BF24" s="39">
        <f t="shared" si="21"/>
        <v>88</v>
      </c>
      <c r="BG24" s="39">
        <f t="shared" si="22"/>
        <v>0</v>
      </c>
      <c r="BH24" s="39">
        <f t="shared" si="19"/>
        <v>568</v>
      </c>
      <c r="BI24" s="51"/>
      <c r="BJ24" s="39" t="s">
        <v>81</v>
      </c>
      <c r="BK24" s="93">
        <f t="shared" si="25"/>
        <v>3688</v>
      </c>
      <c r="BL24" s="62"/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29">BH30</f>
        <v>3344</v>
      </c>
      <c r="BL25" s="51"/>
      <c r="BM25" s="51"/>
    </row>
    <row r="26">
      <c r="AY26" s="76" t="s">
        <v>14</v>
      </c>
      <c r="AZ26" s="77">
        <f t="shared" ref="AZ26:BB26" si="27">SUM(AZ19,AZ20,AZ21,AZ22,AZ23,AZ24)</f>
        <v>72.5</v>
      </c>
      <c r="BA26" s="78">
        <f t="shared" si="27"/>
        <v>60</v>
      </c>
      <c r="BB26" s="78">
        <f t="shared" si="27"/>
        <v>15.5</v>
      </c>
      <c r="BC26" s="79">
        <f>sum(BC19,BC20,BC21,BC22,BC23,BC24)</f>
        <v>148</v>
      </c>
      <c r="BD26" s="51"/>
      <c r="BE26" s="40">
        <f>sum(BE19,BE20,BE21,BE22,BE23,BE24)</f>
        <v>5774.62</v>
      </c>
      <c r="BF26" s="40">
        <f>sum(BF19,BF20,BF21,BF22,BF23,BF250)</f>
        <v>4660</v>
      </c>
      <c r="BG26" s="40">
        <f t="shared" ref="BG26:BH26" si="28">sum(BG19,BG20,BG21,BG22,BG23,BG24)</f>
        <v>1280</v>
      </c>
      <c r="BH26" s="40">
        <f t="shared" si="28"/>
        <v>11802.62</v>
      </c>
      <c r="BI26" s="51"/>
      <c r="BJ26" s="39" t="s">
        <v>84</v>
      </c>
      <c r="BK26" s="93">
        <f t="shared" si="29"/>
        <v>3696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29"/>
        <v>3062.4</v>
      </c>
      <c r="BL27" s="106"/>
      <c r="BM27" s="106"/>
    </row>
    <row r="28">
      <c r="A28" s="10"/>
      <c r="B28" s="11"/>
      <c r="C28" s="11"/>
      <c r="D28" s="12"/>
      <c r="E28" s="13">
        <v>45145.0</v>
      </c>
      <c r="F28" s="14"/>
      <c r="G28" s="14"/>
      <c r="H28" s="14"/>
      <c r="I28" s="15"/>
      <c r="J28" s="15"/>
      <c r="K28" s="16"/>
      <c r="L28" s="13">
        <v>45146.0</v>
      </c>
      <c r="M28" s="15"/>
      <c r="N28" s="15"/>
      <c r="O28" s="15"/>
      <c r="P28" s="15"/>
      <c r="Q28" s="11"/>
      <c r="R28" s="17"/>
      <c r="S28" s="13">
        <v>45147.0</v>
      </c>
      <c r="T28" s="11"/>
      <c r="U28" s="15"/>
      <c r="V28" s="15"/>
      <c r="W28" s="11"/>
      <c r="X28" s="18"/>
      <c r="Y28" s="14"/>
      <c r="Z28" s="13">
        <v>45148.0</v>
      </c>
      <c r="AA28" s="15"/>
      <c r="AB28" s="15"/>
      <c r="AC28" s="11"/>
      <c r="AD28" s="15"/>
      <c r="AE28" s="15"/>
      <c r="AF28" s="12"/>
      <c r="AG28" s="13">
        <v>45149.0</v>
      </c>
      <c r="AH28" s="15"/>
      <c r="AI28" s="11"/>
      <c r="AJ28" s="15"/>
      <c r="AK28" s="15"/>
      <c r="AL28" s="15"/>
      <c r="AM28" s="18"/>
      <c r="AN28" s="13">
        <v>45150.0</v>
      </c>
      <c r="AO28" s="11"/>
      <c r="AP28" s="19"/>
      <c r="AQ28" s="19"/>
      <c r="AR28" s="19"/>
      <c r="AS28" s="19"/>
      <c r="AT28" s="14"/>
      <c r="AU28" s="13">
        <v>45151.0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6"/>
      <c r="BK28" s="16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>BH61</f>
        <v>2968</v>
      </c>
      <c r="BL29" s="32"/>
      <c r="BM29" s="32"/>
    </row>
    <row r="30">
      <c r="A30" s="35" t="s">
        <v>88</v>
      </c>
      <c r="B30" s="36" t="s">
        <v>19</v>
      </c>
      <c r="C30" s="37">
        <v>45145.0</v>
      </c>
      <c r="D30" s="42" t="s">
        <v>25</v>
      </c>
      <c r="E30" s="39" t="s">
        <v>25</v>
      </c>
      <c r="F30" s="40">
        <v>0.0</v>
      </c>
      <c r="G30" s="40">
        <v>0.0</v>
      </c>
      <c r="H30" s="40">
        <v>0.0</v>
      </c>
      <c r="I30" s="41" t="s">
        <v>22</v>
      </c>
      <c r="J30" s="37">
        <v>45146.0</v>
      </c>
      <c r="K30" s="42" t="s">
        <v>166</v>
      </c>
      <c r="L30" s="39" t="s">
        <v>166</v>
      </c>
      <c r="M30" s="40">
        <v>0.0</v>
      </c>
      <c r="N30" s="40">
        <v>0.0</v>
      </c>
      <c r="O30" s="40">
        <v>0.0</v>
      </c>
      <c r="P30" s="43" t="s">
        <v>24</v>
      </c>
      <c r="Q30" s="37">
        <v>45147.0</v>
      </c>
      <c r="R30" s="42" t="s">
        <v>277</v>
      </c>
      <c r="S30" s="39" t="s">
        <v>90</v>
      </c>
      <c r="T30" s="40">
        <v>0.0</v>
      </c>
      <c r="U30" s="40">
        <v>7.5</v>
      </c>
      <c r="V30" s="40">
        <v>0.0</v>
      </c>
      <c r="W30" s="43" t="s">
        <v>26</v>
      </c>
      <c r="X30" s="37">
        <v>45148.0</v>
      </c>
      <c r="Y30" s="42" t="s">
        <v>277</v>
      </c>
      <c r="Z30" s="39" t="s">
        <v>90</v>
      </c>
      <c r="AA30" s="40">
        <v>0.0</v>
      </c>
      <c r="AB30" s="40">
        <v>7.5</v>
      </c>
      <c r="AC30" s="40">
        <v>0.0</v>
      </c>
      <c r="AD30" s="56" t="s">
        <v>56</v>
      </c>
      <c r="AE30" s="37">
        <v>45149.0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45150.0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36" t="s">
        <v>93</v>
      </c>
      <c r="AS30" s="37">
        <v>45151.0</v>
      </c>
      <c r="AT30" s="42" t="s">
        <v>298</v>
      </c>
      <c r="AU30" s="39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0">SUM(F30,M30,T30,AA30,AH30,AO30,AV30)</f>
        <v>0</v>
      </c>
      <c r="BA30" s="39">
        <f t="shared" si="30"/>
        <v>38</v>
      </c>
      <c r="BB30" s="39">
        <f t="shared" si="30"/>
        <v>0</v>
      </c>
      <c r="BC30" s="50">
        <f t="shared" ref="BC30:BC35" si="32">SUM(AZ30,BA30,BB30)</f>
        <v>38</v>
      </c>
      <c r="BD30" s="51"/>
      <c r="BE30" s="39">
        <f t="shared" ref="BE30:BE31" si="33">AZ30*80</f>
        <v>0</v>
      </c>
      <c r="BF30" s="39">
        <f t="shared" ref="BF30:BF31" si="34">BA30*88</f>
        <v>3344</v>
      </c>
      <c r="BG30" s="39">
        <f t="shared" ref="BG30:BG31" si="35">BB30*80</f>
        <v>0</v>
      </c>
      <c r="BH30" s="39">
        <f t="shared" ref="BH30:BH34" si="36">sum(BE30,BF30,BG30)</f>
        <v>3344</v>
      </c>
      <c r="BI30" s="51"/>
      <c r="BJ30" s="39" t="s">
        <v>96</v>
      </c>
      <c r="BK30" s="93">
        <f>BH72</f>
        <v>3817.24</v>
      </c>
      <c r="BL30" s="51"/>
      <c r="BM30" s="51"/>
    </row>
    <row r="31">
      <c r="A31" s="109" t="s">
        <v>97</v>
      </c>
      <c r="B31" s="41" t="s">
        <v>33</v>
      </c>
      <c r="C31" s="37">
        <v>45146.0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57" t="s">
        <v>46</v>
      </c>
      <c r="J31" s="37">
        <v>45147.0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45148.0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56" t="s">
        <v>37</v>
      </c>
      <c r="X31" s="37">
        <v>45149.0</v>
      </c>
      <c r="Y31" s="96" t="s">
        <v>74</v>
      </c>
      <c r="Z31" s="110" t="s">
        <v>99</v>
      </c>
      <c r="AA31" s="40">
        <v>7.0</v>
      </c>
      <c r="AB31" s="40">
        <v>0.5</v>
      </c>
      <c r="AC31" s="40">
        <v>0.0</v>
      </c>
      <c r="AD31" s="56" t="s">
        <v>40</v>
      </c>
      <c r="AE31" s="37">
        <v>45150.0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45151.0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57" t="s">
        <v>44</v>
      </c>
      <c r="AS31" s="37">
        <v>45152.0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1">SUM(F31,M31,T31,AA31,AH31,AO31,AV31)</f>
        <v>44</v>
      </c>
      <c r="BA31" s="39">
        <f t="shared" si="31"/>
        <v>2</v>
      </c>
      <c r="BB31" s="39">
        <f t="shared" si="31"/>
        <v>0</v>
      </c>
      <c r="BC31" s="50">
        <f t="shared" si="32"/>
        <v>46</v>
      </c>
      <c r="BD31" s="51"/>
      <c r="BE31" s="39">
        <f t="shared" si="33"/>
        <v>3520</v>
      </c>
      <c r="BF31" s="39">
        <f t="shared" si="34"/>
        <v>176</v>
      </c>
      <c r="BG31" s="39">
        <f t="shared" si="35"/>
        <v>0</v>
      </c>
      <c r="BH31" s="39">
        <f t="shared" si="36"/>
        <v>3696</v>
      </c>
      <c r="BI31" s="51"/>
      <c r="BJ31" s="39" t="s">
        <v>102</v>
      </c>
      <c r="BK31" s="62">
        <f>SUM(BH11,BH44,BH54,BH73)</f>
        <v>4016</v>
      </c>
      <c r="BL31" s="51"/>
      <c r="BM31" s="51"/>
    </row>
    <row r="32">
      <c r="A32" s="35" t="s">
        <v>103</v>
      </c>
      <c r="B32" s="41" t="s">
        <v>33</v>
      </c>
      <c r="C32" s="37">
        <v>45146.0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57" t="s">
        <v>46</v>
      </c>
      <c r="J32" s="37">
        <v>45147.0</v>
      </c>
      <c r="K32" s="96" t="s">
        <v>112</v>
      </c>
      <c r="L32" s="110" t="s">
        <v>71</v>
      </c>
      <c r="M32" s="40">
        <v>6.5</v>
      </c>
      <c r="N32" s="40">
        <v>1.0</v>
      </c>
      <c r="O32" s="40">
        <v>0.0</v>
      </c>
      <c r="P32" s="38" t="s">
        <v>36</v>
      </c>
      <c r="Q32" s="37">
        <v>45148.0</v>
      </c>
      <c r="R32" s="96" t="s">
        <v>25</v>
      </c>
      <c r="S32" s="110" t="s">
        <v>25</v>
      </c>
      <c r="T32" s="40">
        <v>0.0</v>
      </c>
      <c r="U32" s="40">
        <v>0.0</v>
      </c>
      <c r="V32" s="40">
        <v>0.0</v>
      </c>
      <c r="W32" s="56" t="s">
        <v>37</v>
      </c>
      <c r="X32" s="37">
        <v>45149.0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56" t="s">
        <v>40</v>
      </c>
      <c r="AE32" s="37">
        <v>45150.0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45151.0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57" t="s">
        <v>44</v>
      </c>
      <c r="AS32" s="37">
        <v>45152.0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37">SUM(F32,M32,T32,AA32,AH32,AO32,AV32)</f>
        <v>40</v>
      </c>
      <c r="BA32" s="39">
        <f t="shared" si="37"/>
        <v>5</v>
      </c>
      <c r="BB32" s="39">
        <f t="shared" si="37"/>
        <v>0</v>
      </c>
      <c r="BC32" s="50">
        <f t="shared" si="32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6"/>
        <v>3062.4</v>
      </c>
      <c r="BI32" s="51"/>
      <c r="BJ32" s="39"/>
      <c r="BK32" s="93"/>
      <c r="BL32" s="51"/>
      <c r="BM32" s="51"/>
    </row>
    <row r="33">
      <c r="A33" s="35" t="s">
        <v>54</v>
      </c>
      <c r="B33" s="36"/>
      <c r="C33" s="37"/>
      <c r="D33" s="42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64"/>
      <c r="X33" s="45"/>
      <c r="Y33" s="53"/>
      <c r="Z33" s="39"/>
      <c r="AA33" s="40">
        <v>0.0</v>
      </c>
      <c r="AB33" s="40">
        <v>0.0</v>
      </c>
      <c r="AC33" s="40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38">SUM(F33,M33,T33,AA33,AH33,AO33,AV33)</f>
        <v>0</v>
      </c>
      <c r="BA33" s="39">
        <f t="shared" si="38"/>
        <v>0</v>
      </c>
      <c r="BB33" s="39">
        <f t="shared" si="38"/>
        <v>0</v>
      </c>
      <c r="BC33" s="50">
        <f t="shared" si="32"/>
        <v>0</v>
      </c>
      <c r="BD33" s="51"/>
      <c r="BE33" s="39">
        <f t="shared" ref="BE33:BE35" si="40">AZ33*80</f>
        <v>0</v>
      </c>
      <c r="BF33" s="39">
        <f t="shared" ref="BF33:BF35" si="41">BA33*88</f>
        <v>0</v>
      </c>
      <c r="BG33" s="39">
        <f t="shared" ref="BG33:BG35" si="42">BB33*80</f>
        <v>0</v>
      </c>
      <c r="BH33" s="39">
        <f t="shared" si="36"/>
        <v>0</v>
      </c>
      <c r="BI33" s="51"/>
      <c r="BJ33" s="39" t="s">
        <v>107</v>
      </c>
      <c r="BK33" s="39">
        <f>SUM(BH35,BH63)</f>
        <v>3464</v>
      </c>
      <c r="BL33" s="51"/>
      <c r="BM33" s="51"/>
    </row>
    <row r="34">
      <c r="A34" s="35" t="s">
        <v>50</v>
      </c>
      <c r="B34" s="36" t="s">
        <v>19</v>
      </c>
      <c r="C34" s="37">
        <v>45145.0</v>
      </c>
      <c r="D34" s="42" t="s">
        <v>277</v>
      </c>
      <c r="E34" s="39" t="s">
        <v>90</v>
      </c>
      <c r="F34" s="40">
        <v>0.0</v>
      </c>
      <c r="G34" s="40">
        <v>7.5</v>
      </c>
      <c r="H34" s="40">
        <v>0.0</v>
      </c>
      <c r="I34" s="41" t="s">
        <v>22</v>
      </c>
      <c r="J34" s="37">
        <v>45146.0</v>
      </c>
      <c r="K34" s="42" t="s">
        <v>298</v>
      </c>
      <c r="L34" s="39" t="s">
        <v>280</v>
      </c>
      <c r="M34" s="40">
        <v>0.0</v>
      </c>
      <c r="N34" s="40">
        <v>7.0</v>
      </c>
      <c r="O34" s="40">
        <v>0.0</v>
      </c>
      <c r="P34" s="38" t="s">
        <v>36</v>
      </c>
      <c r="Q34" s="37">
        <v>45141.0</v>
      </c>
      <c r="R34" s="96" t="s">
        <v>112</v>
      </c>
      <c r="S34" s="110" t="s">
        <v>71</v>
      </c>
      <c r="T34" s="40">
        <v>6.5</v>
      </c>
      <c r="U34" s="40">
        <v>1.0</v>
      </c>
      <c r="V34" s="40">
        <v>0.0</v>
      </c>
      <c r="W34" s="64"/>
      <c r="X34" s="45"/>
      <c r="Y34" s="53"/>
      <c r="Z34" s="39"/>
      <c r="AA34" s="40">
        <v>0.0</v>
      </c>
      <c r="AB34" s="40">
        <v>0.0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2"/>
      <c r="AL34" s="45"/>
      <c r="AM34" s="44"/>
      <c r="AN34" s="92"/>
      <c r="AO34" s="40">
        <v>0.0</v>
      </c>
      <c r="AP34" s="40">
        <v>0.0</v>
      </c>
      <c r="AQ34" s="40">
        <v>0.0</v>
      </c>
      <c r="AR34" s="57" t="s">
        <v>44</v>
      </c>
      <c r="AS34" s="37">
        <v>45152.0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65"/>
      <c r="AZ34" s="49">
        <f t="shared" ref="AZ34:BA34" si="39">SUM(F34,M34,T34,AA34,AH34,AO34,AV34)</f>
        <v>12.5</v>
      </c>
      <c r="BA34" s="39">
        <f t="shared" si="39"/>
        <v>16.5</v>
      </c>
      <c r="BB34" s="39">
        <f t="shared" ref="BB34:BB35" si="44">SUM(H34,O34,V34,AC34,AJ34,AQ35,AX34)</f>
        <v>0</v>
      </c>
      <c r="BC34" s="50">
        <f t="shared" si="32"/>
        <v>29</v>
      </c>
      <c r="BD34" s="51"/>
      <c r="BE34" s="39">
        <f t="shared" si="40"/>
        <v>1000</v>
      </c>
      <c r="BF34" s="39">
        <f t="shared" si="41"/>
        <v>1452</v>
      </c>
      <c r="BG34" s="39">
        <f t="shared" si="42"/>
        <v>0</v>
      </c>
      <c r="BH34" s="39">
        <f t="shared" si="36"/>
        <v>2452</v>
      </c>
      <c r="BI34" s="51"/>
      <c r="BJ34" s="39" t="s">
        <v>52</v>
      </c>
      <c r="BK34" s="39">
        <f>SUM(BH10,BH22,BH43,BH52)</f>
        <v>4136</v>
      </c>
      <c r="BL34" s="51"/>
      <c r="BM34" s="51"/>
    </row>
    <row r="35">
      <c r="A35" s="35" t="s">
        <v>82</v>
      </c>
      <c r="B35" s="61"/>
      <c r="C35" s="45"/>
      <c r="D35" s="92"/>
      <c r="E35" s="110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A35" si="43">SUM(F35,M35,T35,AA35,AH35,AO35,AV35)</f>
        <v>0</v>
      </c>
      <c r="BA35" s="39">
        <f t="shared" si="43"/>
        <v>0</v>
      </c>
      <c r="BB35" s="39">
        <f t="shared" si="44"/>
        <v>0</v>
      </c>
      <c r="BC35" s="50">
        <f t="shared" si="32"/>
        <v>0</v>
      </c>
      <c r="BD35" s="51"/>
      <c r="BE35" s="39">
        <f t="shared" si="40"/>
        <v>0</v>
      </c>
      <c r="BF35" s="39">
        <f t="shared" si="41"/>
        <v>0</v>
      </c>
      <c r="BG35" s="39">
        <f t="shared" si="42"/>
        <v>0</v>
      </c>
      <c r="BH35" s="39">
        <f>SUM(BE35,BF35,BG35)</f>
        <v>0</v>
      </c>
      <c r="BI35" s="51"/>
      <c r="BJ35" s="39" t="s">
        <v>108</v>
      </c>
      <c r="BK35" s="39">
        <f>BH42</f>
        <v>3572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286">
        <f>SUM(BH34,BH41,BH65,BH74)</f>
        <v>4272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C37" si="45">SUM(AZ30,AZ31,AZ32,AZ33,AZ34,AZ35)</f>
        <v>96.5</v>
      </c>
      <c r="BA37" s="78">
        <f t="shared" si="45"/>
        <v>61.5</v>
      </c>
      <c r="BB37" s="78">
        <f t="shared" si="45"/>
        <v>0</v>
      </c>
      <c r="BC37" s="79">
        <f t="shared" si="45"/>
        <v>158</v>
      </c>
      <c r="BD37" s="51"/>
      <c r="BE37" s="40">
        <f>sum(BE30,BE31,BE33,BE34,BE32)</f>
        <v>7212.4</v>
      </c>
      <c r="BF37" s="40">
        <f>SUM(BF30,BF31,BF32,BF33,BF34,BF35)</f>
        <v>5342</v>
      </c>
      <c r="BG37" s="40">
        <f>sum(BG30,BG31,BG32,BG33,BG34)</f>
        <v>0</v>
      </c>
      <c r="BH37" s="40">
        <f>sum(BH30,BH31,BH32,BH33,BH34,BH35)</f>
        <v>12554.4</v>
      </c>
      <c r="BI37" s="51"/>
      <c r="BJ37" s="39"/>
      <c r="BK37" s="39"/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13">
        <v>45145.0</v>
      </c>
      <c r="F39" s="14"/>
      <c r="G39" s="14"/>
      <c r="H39" s="14"/>
      <c r="I39" s="15"/>
      <c r="J39" s="15"/>
      <c r="K39" s="16"/>
      <c r="L39" s="13">
        <v>45146.0</v>
      </c>
      <c r="M39" s="15"/>
      <c r="N39" s="15"/>
      <c r="O39" s="15"/>
      <c r="P39" s="15"/>
      <c r="Q39" s="11"/>
      <c r="R39" s="17"/>
      <c r="S39" s="13">
        <v>45147.0</v>
      </c>
      <c r="T39" s="11"/>
      <c r="U39" s="15"/>
      <c r="V39" s="15"/>
      <c r="W39" s="11"/>
      <c r="X39" s="18"/>
      <c r="Y39" s="14"/>
      <c r="Z39" s="13">
        <v>45148.0</v>
      </c>
      <c r="AA39" s="15"/>
      <c r="AB39" s="15"/>
      <c r="AC39" s="11"/>
      <c r="AD39" s="15"/>
      <c r="AE39" s="15"/>
      <c r="AF39" s="12"/>
      <c r="AG39" s="13">
        <v>45149.0</v>
      </c>
      <c r="AH39" s="15"/>
      <c r="AI39" s="11"/>
      <c r="AJ39" s="15"/>
      <c r="AK39" s="15"/>
      <c r="AL39" s="15"/>
      <c r="AM39" s="18"/>
      <c r="AN39" s="13">
        <v>45150.0</v>
      </c>
      <c r="AO39" s="11"/>
      <c r="AP39" s="19"/>
      <c r="AQ39" s="19"/>
      <c r="AR39" s="19"/>
      <c r="AS39" s="19"/>
      <c r="AT39" s="14"/>
      <c r="AU39" s="13">
        <v>45151.0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6"/>
      <c r="BK39" s="16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/>
      <c r="C41" s="37"/>
      <c r="D41" s="42"/>
      <c r="E41" s="53"/>
      <c r="F41" s="40">
        <v>0.0</v>
      </c>
      <c r="G41" s="40">
        <v>0.0</v>
      </c>
      <c r="H41" s="40">
        <v>0.0</v>
      </c>
      <c r="I41" s="39"/>
      <c r="J41" s="45"/>
      <c r="K41" s="111"/>
      <c r="L41" s="111"/>
      <c r="M41" s="40">
        <v>0.0</v>
      </c>
      <c r="N41" s="40">
        <v>0.0</v>
      </c>
      <c r="O41" s="40">
        <v>0.0</v>
      </c>
      <c r="P41" s="39"/>
      <c r="Q41" s="45"/>
      <c r="R41" s="53"/>
      <c r="S41" s="53"/>
      <c r="T41" s="40">
        <v>0.0</v>
      </c>
      <c r="U41" s="40">
        <v>0.0</v>
      </c>
      <c r="V41" s="40">
        <v>0.0</v>
      </c>
      <c r="W41" s="42" t="s">
        <v>67</v>
      </c>
      <c r="X41" s="37">
        <v>45149.0</v>
      </c>
      <c r="Y41" s="42" t="s">
        <v>286</v>
      </c>
      <c r="Z41" s="53" t="s">
        <v>120</v>
      </c>
      <c r="AA41" s="40">
        <v>0.0</v>
      </c>
      <c r="AB41" s="40">
        <v>4.5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53"/>
      <c r="AL41" s="45"/>
      <c r="AM41" s="53"/>
      <c r="AN41" s="53"/>
      <c r="AO41" s="40">
        <v>0.0</v>
      </c>
      <c r="AP41" s="40">
        <v>0.0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6">SUM(F41,M41,T41,AA41,AH41,AO41,AV41)</f>
        <v>0</v>
      </c>
      <c r="BA41" s="39">
        <f t="shared" si="46"/>
        <v>4.5</v>
      </c>
      <c r="BB41" s="39">
        <f t="shared" si="46"/>
        <v>0</v>
      </c>
      <c r="BC41" s="50">
        <f t="shared" ref="BC41:BC44" si="48">SUM(AZ41,BA41,BB41)</f>
        <v>4.5</v>
      </c>
      <c r="BD41" s="51"/>
      <c r="BE41" s="39">
        <f t="shared" ref="BE41:BE44" si="49">AZ41*80</f>
        <v>0</v>
      </c>
      <c r="BF41" s="39">
        <f t="shared" ref="BF41:BF44" si="50">BA41*88</f>
        <v>396</v>
      </c>
      <c r="BG41" s="39">
        <f t="shared" ref="BG41:BG44" si="51">BB41*80</f>
        <v>0</v>
      </c>
      <c r="BH41" s="39">
        <f t="shared" ref="BH41:BH44" si="52">sum(BE41,BF41,BG41)</f>
        <v>396</v>
      </c>
      <c r="BI41" s="51"/>
      <c r="BL41" s="51"/>
      <c r="BM41" s="51"/>
    </row>
    <row r="42">
      <c r="A42" s="35" t="s">
        <v>123</v>
      </c>
      <c r="B42" s="41" t="s">
        <v>33</v>
      </c>
      <c r="C42" s="37">
        <v>45146.0</v>
      </c>
      <c r="D42" s="38" t="s">
        <v>25</v>
      </c>
      <c r="E42" s="39" t="s">
        <v>25</v>
      </c>
      <c r="F42" s="40">
        <v>0.0</v>
      </c>
      <c r="G42" s="40">
        <v>0.0</v>
      </c>
      <c r="H42" s="40">
        <v>0.0</v>
      </c>
      <c r="I42" s="42" t="s">
        <v>46</v>
      </c>
      <c r="J42" s="37">
        <v>45147.0</v>
      </c>
      <c r="K42" s="131" t="s">
        <v>247</v>
      </c>
      <c r="L42" s="111" t="s">
        <v>127</v>
      </c>
      <c r="M42" s="40">
        <v>6.0</v>
      </c>
      <c r="N42" s="40">
        <v>0.0</v>
      </c>
      <c r="O42" s="40">
        <v>0.0</v>
      </c>
      <c r="P42" s="38" t="s">
        <v>64</v>
      </c>
      <c r="Q42" s="37">
        <v>45148.0</v>
      </c>
      <c r="R42" s="42" t="s">
        <v>308</v>
      </c>
      <c r="S42" s="53" t="s">
        <v>309</v>
      </c>
      <c r="T42" s="40">
        <v>2.5</v>
      </c>
      <c r="U42" s="40">
        <v>5.5</v>
      </c>
      <c r="V42" s="40">
        <v>2.5</v>
      </c>
      <c r="W42" s="42" t="s">
        <v>37</v>
      </c>
      <c r="X42" s="37">
        <v>45149.0</v>
      </c>
      <c r="Y42" s="131" t="s">
        <v>247</v>
      </c>
      <c r="Z42" s="111" t="s">
        <v>127</v>
      </c>
      <c r="AA42" s="40">
        <v>6.0</v>
      </c>
      <c r="AB42" s="40">
        <v>0.0</v>
      </c>
      <c r="AC42" s="40">
        <v>0.0</v>
      </c>
      <c r="AD42" s="42" t="s">
        <v>40</v>
      </c>
      <c r="AE42" s="37">
        <v>45150.0</v>
      </c>
      <c r="AF42" s="131" t="s">
        <v>285</v>
      </c>
      <c r="AG42" s="111" t="s">
        <v>129</v>
      </c>
      <c r="AH42" s="40">
        <v>5.0</v>
      </c>
      <c r="AI42" s="40">
        <v>2.0</v>
      </c>
      <c r="AJ42" s="40">
        <v>0.0</v>
      </c>
      <c r="AK42" s="42" t="s">
        <v>43</v>
      </c>
      <c r="AL42" s="37">
        <v>45151.0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45152.0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7">SUM(F42,M42,T42,AA42,AH42,AO42,AV42)</f>
        <v>29.5</v>
      </c>
      <c r="BA42" s="39">
        <f t="shared" si="47"/>
        <v>11.5</v>
      </c>
      <c r="BB42" s="39">
        <f t="shared" si="47"/>
        <v>2.5</v>
      </c>
      <c r="BC42" s="50">
        <f t="shared" si="48"/>
        <v>43.5</v>
      </c>
      <c r="BD42" s="51"/>
      <c r="BE42" s="39">
        <f t="shared" si="49"/>
        <v>2360</v>
      </c>
      <c r="BF42" s="39">
        <f t="shared" si="50"/>
        <v>1012</v>
      </c>
      <c r="BG42" s="39">
        <f t="shared" si="51"/>
        <v>200</v>
      </c>
      <c r="BH42" s="39">
        <f t="shared" si="52"/>
        <v>3572</v>
      </c>
      <c r="BI42" s="51"/>
      <c r="BJ42" s="51"/>
      <c r="BK42" s="51"/>
      <c r="BL42" s="51"/>
      <c r="BM42" s="51"/>
    </row>
    <row r="43">
      <c r="A43" s="59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53"/>
      <c r="J43" s="45"/>
      <c r="K43" s="53"/>
      <c r="L43" s="53"/>
      <c r="M43" s="40">
        <v>0.0</v>
      </c>
      <c r="N43" s="40">
        <v>0.0</v>
      </c>
      <c r="O43" s="40">
        <v>0.0</v>
      </c>
      <c r="P43" s="39"/>
      <c r="Q43" s="45"/>
      <c r="R43" s="53"/>
      <c r="S43" s="53"/>
      <c r="T43" s="40">
        <v>0.0</v>
      </c>
      <c r="U43" s="40">
        <v>0.0</v>
      </c>
      <c r="V43" s="40">
        <v>0.0</v>
      </c>
      <c r="W43" s="53"/>
      <c r="X43" s="45"/>
      <c r="Y43" s="53"/>
      <c r="Z43" s="53"/>
      <c r="AA43" s="40">
        <v>0.0</v>
      </c>
      <c r="AB43" s="40">
        <v>0.0</v>
      </c>
      <c r="AC43" s="40">
        <v>0.0</v>
      </c>
      <c r="AD43" s="53"/>
      <c r="AE43" s="45"/>
      <c r="AF43" s="53"/>
      <c r="AG43" s="53"/>
      <c r="AH43" s="40">
        <v>0.0</v>
      </c>
      <c r="AI43" s="40">
        <v>0.0</v>
      </c>
      <c r="AJ43" s="40">
        <v>0.0</v>
      </c>
      <c r="AK43" s="42" t="s">
        <v>79</v>
      </c>
      <c r="AL43" s="37">
        <v>45151.0</v>
      </c>
      <c r="AM43" s="42" t="s">
        <v>284</v>
      </c>
      <c r="AN43" s="53" t="s">
        <v>122</v>
      </c>
      <c r="AO43" s="40">
        <v>0.0</v>
      </c>
      <c r="AP43" s="40">
        <v>3.5</v>
      </c>
      <c r="AQ43" s="40">
        <v>0.0</v>
      </c>
      <c r="AR43" s="42" t="s">
        <v>27</v>
      </c>
      <c r="AS43" s="37">
        <v>45152.0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3">SUM(F43,M43,T43,AA43,AH43,AO43,AV43)</f>
        <v>0</v>
      </c>
      <c r="BA43" s="39">
        <f t="shared" si="53"/>
        <v>7</v>
      </c>
      <c r="BB43" s="39">
        <f t="shared" si="53"/>
        <v>0</v>
      </c>
      <c r="BC43" s="50">
        <f t="shared" si="48"/>
        <v>7</v>
      </c>
      <c r="BD43" s="51"/>
      <c r="BE43" s="39">
        <f t="shared" si="49"/>
        <v>0</v>
      </c>
      <c r="BF43" s="39">
        <f t="shared" si="50"/>
        <v>616</v>
      </c>
      <c r="BG43" s="39">
        <f t="shared" si="51"/>
        <v>0</v>
      </c>
      <c r="BH43" s="39">
        <f t="shared" si="52"/>
        <v>616</v>
      </c>
      <c r="BI43" s="51"/>
      <c r="BJ43" s="132"/>
      <c r="BK43" s="133"/>
      <c r="BL43" s="51"/>
      <c r="BM43" s="51"/>
    </row>
    <row r="44">
      <c r="A44" s="59" t="s">
        <v>54</v>
      </c>
      <c r="B44" s="275" t="s">
        <v>62</v>
      </c>
      <c r="C44" s="37">
        <v>45146.0</v>
      </c>
      <c r="D44" s="42" t="s">
        <v>308</v>
      </c>
      <c r="E44" s="53" t="s">
        <v>309</v>
      </c>
      <c r="F44" s="40">
        <v>2.5</v>
      </c>
      <c r="G44" s="40">
        <v>5.5</v>
      </c>
      <c r="H44" s="40">
        <v>2.5</v>
      </c>
      <c r="I44" s="42" t="s">
        <v>131</v>
      </c>
      <c r="J44" s="37">
        <v>45147.0</v>
      </c>
      <c r="K44" s="42" t="s">
        <v>286</v>
      </c>
      <c r="L44" s="53" t="s">
        <v>120</v>
      </c>
      <c r="M44" s="40">
        <v>0.0</v>
      </c>
      <c r="N44" s="40">
        <v>4.5</v>
      </c>
      <c r="O44" s="40">
        <v>0.0</v>
      </c>
      <c r="P44" s="39"/>
      <c r="Q44" s="45"/>
      <c r="R44" s="39"/>
      <c r="S44" s="39"/>
      <c r="T44" s="40">
        <v>0.0</v>
      </c>
      <c r="U44" s="40">
        <v>0.0</v>
      </c>
      <c r="V44" s="40">
        <v>0.0</v>
      </c>
      <c r="W44" s="53"/>
      <c r="X44" s="45"/>
      <c r="Y44" s="53"/>
      <c r="Z44" s="53"/>
      <c r="AA44" s="40">
        <v>0.0</v>
      </c>
      <c r="AB44" s="40">
        <v>0.0</v>
      </c>
      <c r="AC44" s="40">
        <v>0.0</v>
      </c>
      <c r="AD44" s="42" t="s">
        <v>78</v>
      </c>
      <c r="AE44" s="37">
        <v>45150.0</v>
      </c>
      <c r="AF44" s="42" t="s">
        <v>284</v>
      </c>
      <c r="AG44" s="53" t="s">
        <v>122</v>
      </c>
      <c r="AH44" s="40">
        <v>0.0</v>
      </c>
      <c r="AI44" s="40">
        <v>3.5</v>
      </c>
      <c r="AJ44" s="40">
        <v>0.0</v>
      </c>
      <c r="AK44" s="53"/>
      <c r="AL44" s="45"/>
      <c r="AM44" s="53"/>
      <c r="AN44" s="53"/>
      <c r="AO44" s="40">
        <v>0.0</v>
      </c>
      <c r="AP44" s="40">
        <v>0.0</v>
      </c>
      <c r="AQ44" s="40">
        <v>0.0</v>
      </c>
      <c r="AR44" s="54"/>
      <c r="AS44" s="45"/>
      <c r="AT44" s="39"/>
      <c r="AU44" s="39"/>
      <c r="AV44" s="40">
        <v>0.0</v>
      </c>
      <c r="AW44" s="40">
        <v>0.0</v>
      </c>
      <c r="AX44" s="40">
        <v>0.0</v>
      </c>
      <c r="AY44" s="48"/>
      <c r="AZ44" s="49">
        <f t="shared" ref="AZ44:BB44" si="54">SUM(F44,M44,T44,AA44,AH44,AO44,AV44)</f>
        <v>2.5</v>
      </c>
      <c r="BA44" s="39">
        <f t="shared" si="54"/>
        <v>13.5</v>
      </c>
      <c r="BB44" s="39">
        <f t="shared" si="54"/>
        <v>2.5</v>
      </c>
      <c r="BC44" s="50">
        <f t="shared" si="48"/>
        <v>18.5</v>
      </c>
      <c r="BD44" s="51"/>
      <c r="BE44" s="39">
        <f t="shared" si="49"/>
        <v>200</v>
      </c>
      <c r="BF44" s="39">
        <f t="shared" si="50"/>
        <v>1188</v>
      </c>
      <c r="BG44" s="39">
        <f t="shared" si="51"/>
        <v>200</v>
      </c>
      <c r="BH44" s="39">
        <f t="shared" si="52"/>
        <v>1588</v>
      </c>
      <c r="BI44" s="51"/>
      <c r="BJ44" s="39" t="s">
        <v>130</v>
      </c>
      <c r="BK44" s="92">
        <f>SUM(BH26,BH13,BH37,BH46,BH56,BH67,BH78)</f>
        <v>60586.26</v>
      </c>
      <c r="BL44" s="51"/>
      <c r="BM44" s="51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137"/>
      <c r="AG45" s="137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53"/>
      <c r="BF45" s="53"/>
      <c r="BG45" s="53"/>
      <c r="BH45" s="53"/>
      <c r="BI45" s="136"/>
      <c r="BJ45" s="39" t="s">
        <v>134</v>
      </c>
      <c r="BK45" s="39">
        <f>SUM(BK18,BK19,BK20,BK21,BK22,BK23,BK24,BK25,BK26,BK27,BK29,BK30,BK31,BK33,BK34,BK35,BK36)</f>
        <v>58918.26</v>
      </c>
      <c r="BL45" s="136"/>
      <c r="BM45" s="136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76" t="s">
        <v>14</v>
      </c>
      <c r="AZ46" s="77">
        <f t="shared" ref="AZ46:BC46" si="55">SUM(AZ41,AZ42,AZ43,AZ44)</f>
        <v>32</v>
      </c>
      <c r="BA46" s="78">
        <f t="shared" si="55"/>
        <v>36.5</v>
      </c>
      <c r="BB46" s="78">
        <f t="shared" si="55"/>
        <v>5</v>
      </c>
      <c r="BC46" s="79">
        <f t="shared" si="55"/>
        <v>73.5</v>
      </c>
      <c r="BD46" s="51"/>
      <c r="BE46" s="40">
        <f t="shared" ref="BE46:BF46" si="56">SUM(BE41:BE44)</f>
        <v>2560</v>
      </c>
      <c r="BF46" s="40">
        <f t="shared" si="56"/>
        <v>3212</v>
      </c>
      <c r="BG46" s="40">
        <f>BB46*80</f>
        <v>400</v>
      </c>
      <c r="BH46" s="40">
        <f>SUM(BH41:BH44)</f>
        <v>6172</v>
      </c>
      <c r="BI46" s="51"/>
      <c r="BJ46" s="51"/>
      <c r="BK46" s="51"/>
      <c r="BL46" s="51"/>
      <c r="BM46" s="51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6"/>
      <c r="BL47" s="136"/>
      <c r="BM47" s="136"/>
    </row>
    <row r="48">
      <c r="F48" s="73"/>
      <c r="G48" s="73"/>
      <c r="H48" s="73"/>
      <c r="I48" s="73"/>
      <c r="K48" s="80" t="s">
        <v>49</v>
      </c>
      <c r="L48" s="81"/>
      <c r="AF48" s="82" t="s">
        <v>49</v>
      </c>
      <c r="AG48" s="81"/>
      <c r="AT48" s="82" t="s">
        <v>49</v>
      </c>
      <c r="AU48" s="81"/>
      <c r="BF48" s="82" t="s">
        <v>49</v>
      </c>
      <c r="BG48" s="81"/>
    </row>
    <row r="49">
      <c r="F49" s="73"/>
      <c r="G49" s="73"/>
      <c r="H49" s="73"/>
      <c r="I49" s="73"/>
      <c r="K49" s="139"/>
      <c r="L49" s="140"/>
      <c r="AF49" s="141"/>
      <c r="AG49" s="142"/>
    </row>
    <row r="50">
      <c r="A50" s="10"/>
      <c r="B50" s="11"/>
      <c r="C50" s="11"/>
      <c r="D50" s="12"/>
      <c r="E50" s="13">
        <v>45145.0</v>
      </c>
      <c r="F50" s="14"/>
      <c r="G50" s="14"/>
      <c r="H50" s="14"/>
      <c r="I50" s="15"/>
      <c r="J50" s="15"/>
      <c r="K50" s="16"/>
      <c r="L50" s="13">
        <v>45146.0</v>
      </c>
      <c r="M50" s="15"/>
      <c r="N50" s="15"/>
      <c r="O50" s="15"/>
      <c r="P50" s="15"/>
      <c r="Q50" s="11"/>
      <c r="R50" s="17"/>
      <c r="S50" s="13">
        <v>45147.0</v>
      </c>
      <c r="T50" s="11"/>
      <c r="U50" s="15"/>
      <c r="V50" s="15"/>
      <c r="W50" s="11"/>
      <c r="X50" s="18"/>
      <c r="Y50" s="14"/>
      <c r="Z50" s="13">
        <v>45148.0</v>
      </c>
      <c r="AA50" s="15"/>
      <c r="AB50" s="15"/>
      <c r="AC50" s="11"/>
      <c r="AD50" s="15"/>
      <c r="AE50" s="15"/>
      <c r="AF50" s="12"/>
      <c r="AG50" s="13">
        <v>45149.0</v>
      </c>
      <c r="AH50" s="15"/>
      <c r="AI50" s="11"/>
      <c r="AJ50" s="15"/>
      <c r="AK50" s="15"/>
      <c r="AL50" s="15"/>
      <c r="AM50" s="18"/>
      <c r="AN50" s="13">
        <v>45150.0</v>
      </c>
      <c r="AO50" s="11"/>
      <c r="AP50" s="19"/>
      <c r="AQ50" s="19"/>
      <c r="AR50" s="19"/>
      <c r="AS50" s="19"/>
      <c r="AT50" s="14"/>
      <c r="AU50" s="13">
        <v>45151.0</v>
      </c>
      <c r="AV50" s="19"/>
      <c r="AW50" s="19"/>
      <c r="AX50" s="19"/>
      <c r="AY50" s="20"/>
      <c r="AZ50" s="19"/>
      <c r="BA50" s="19"/>
      <c r="BB50" s="19"/>
      <c r="BC50" s="19"/>
      <c r="BD50" s="20"/>
      <c r="BE50" s="21"/>
      <c r="BF50" s="22"/>
      <c r="BG50" s="4"/>
      <c r="BH50" s="19"/>
      <c r="BI50" s="23"/>
      <c r="BJ50" s="16"/>
      <c r="BK50" s="16"/>
      <c r="BL50" s="20"/>
      <c r="BM50" s="20"/>
    </row>
    <row r="51">
      <c r="A51" s="107"/>
      <c r="B51" s="26"/>
      <c r="C51" s="26"/>
      <c r="D51" s="26" t="s">
        <v>2</v>
      </c>
      <c r="E51" s="26" t="s">
        <v>3</v>
      </c>
      <c r="F51" s="26" t="s">
        <v>4</v>
      </c>
      <c r="G51" s="26" t="s">
        <v>5</v>
      </c>
      <c r="H51" s="26" t="s">
        <v>6</v>
      </c>
      <c r="I51" s="26"/>
      <c r="J51" s="26"/>
      <c r="K51" s="26" t="s">
        <v>2</v>
      </c>
      <c r="L51" s="26" t="s">
        <v>7</v>
      </c>
      <c r="M51" s="26" t="s">
        <v>4</v>
      </c>
      <c r="N51" s="26" t="s">
        <v>5</v>
      </c>
      <c r="O51" s="26" t="s">
        <v>6</v>
      </c>
      <c r="P51" s="26"/>
      <c r="Q51" s="26"/>
      <c r="R51" s="26" t="s">
        <v>2</v>
      </c>
      <c r="S51" s="26" t="s">
        <v>8</v>
      </c>
      <c r="T51" s="26" t="s">
        <v>4</v>
      </c>
      <c r="U51" s="26" t="s">
        <v>5</v>
      </c>
      <c r="V51" s="26" t="s">
        <v>6</v>
      </c>
      <c r="W51" s="28"/>
      <c r="X51" s="29"/>
      <c r="Y51" s="29" t="s">
        <v>2</v>
      </c>
      <c r="Z51" s="29" t="s">
        <v>9</v>
      </c>
      <c r="AA51" s="26" t="s">
        <v>4</v>
      </c>
      <c r="AB51" s="26" t="s">
        <v>5</v>
      </c>
      <c r="AC51" s="26" t="s">
        <v>6</v>
      </c>
      <c r="AD51" s="29"/>
      <c r="AE51" s="29"/>
      <c r="AF51" s="29" t="s">
        <v>2</v>
      </c>
      <c r="AG51" s="29" t="s">
        <v>10</v>
      </c>
      <c r="AH51" s="26" t="s">
        <v>4</v>
      </c>
      <c r="AI51" s="26" t="s">
        <v>5</v>
      </c>
      <c r="AJ51" s="26" t="s">
        <v>6</v>
      </c>
      <c r="AK51" s="29"/>
      <c r="AL51" s="29"/>
      <c r="AM51" s="29" t="s">
        <v>2</v>
      </c>
      <c r="AN51" s="29" t="s">
        <v>11</v>
      </c>
      <c r="AO51" s="26" t="s">
        <v>4</v>
      </c>
      <c r="AP51" s="26" t="s">
        <v>5</v>
      </c>
      <c r="AQ51" s="26" t="s">
        <v>6</v>
      </c>
      <c r="AR51" s="29"/>
      <c r="AS51" s="29"/>
      <c r="AT51" s="29" t="s">
        <v>2</v>
      </c>
      <c r="AU51" s="29" t="s">
        <v>12</v>
      </c>
      <c r="AV51" s="26" t="s">
        <v>4</v>
      </c>
      <c r="AW51" s="26" t="s">
        <v>5</v>
      </c>
      <c r="AX51" s="26" t="s">
        <v>6</v>
      </c>
      <c r="AY51" s="30"/>
      <c r="AZ51" s="31" t="s">
        <v>4</v>
      </c>
      <c r="BA51" s="31" t="s">
        <v>13</v>
      </c>
      <c r="BB51" s="31" t="s">
        <v>6</v>
      </c>
      <c r="BC51" s="31" t="s">
        <v>14</v>
      </c>
      <c r="BD51" s="32"/>
      <c r="BE51" s="33" t="s">
        <v>4</v>
      </c>
      <c r="BF51" s="33" t="s">
        <v>13</v>
      </c>
      <c r="BG51" s="33" t="s">
        <v>6</v>
      </c>
      <c r="BH51" s="33" t="s">
        <v>15</v>
      </c>
      <c r="BI51" s="32"/>
      <c r="BJ51" s="32"/>
      <c r="BK51" s="32"/>
      <c r="BL51" s="32"/>
      <c r="BM51" s="32"/>
    </row>
    <row r="52">
      <c r="A52" s="94" t="s">
        <v>52</v>
      </c>
      <c r="F52" s="40">
        <v>0.0</v>
      </c>
      <c r="G52" s="40">
        <v>0.0</v>
      </c>
      <c r="H52" s="40">
        <v>0.0</v>
      </c>
      <c r="I52" s="35"/>
      <c r="J52" s="143"/>
      <c r="K52" s="92"/>
      <c r="L52" s="92"/>
      <c r="M52" s="40">
        <v>0.0</v>
      </c>
      <c r="N52" s="40">
        <v>0.0</v>
      </c>
      <c r="O52" s="40">
        <v>0.0</v>
      </c>
      <c r="P52" s="144"/>
      <c r="Q52" s="144"/>
      <c r="R52" s="144"/>
      <c r="S52" s="144"/>
      <c r="T52" s="40">
        <v>0.0</v>
      </c>
      <c r="U52" s="40">
        <v>0.0</v>
      </c>
      <c r="V52" s="40">
        <v>0.0</v>
      </c>
      <c r="W52" s="39"/>
      <c r="X52" s="45"/>
      <c r="Y52" s="111"/>
      <c r="Z52" s="39"/>
      <c r="AA52" s="40">
        <v>0.0</v>
      </c>
      <c r="AB52" s="40">
        <v>0.0</v>
      </c>
      <c r="AC52" s="40">
        <v>0.0</v>
      </c>
      <c r="AD52" s="53"/>
      <c r="AE52" s="301"/>
      <c r="AF52" s="111"/>
      <c r="AG52" s="39"/>
      <c r="AH52" s="40">
        <v>0.0</v>
      </c>
      <c r="AI52" s="40">
        <v>0.0</v>
      </c>
      <c r="AJ52" s="40">
        <v>0.0</v>
      </c>
      <c r="AK52" s="148" t="s">
        <v>43</v>
      </c>
      <c r="AL52" s="459">
        <v>45151.0</v>
      </c>
      <c r="AM52" s="148" t="s">
        <v>289</v>
      </c>
      <c r="AN52" s="148" t="s">
        <v>106</v>
      </c>
      <c r="AO52" s="40">
        <v>3.0</v>
      </c>
      <c r="AP52" s="40">
        <v>2.0</v>
      </c>
      <c r="AQ52" s="40">
        <v>0.0</v>
      </c>
      <c r="AR52" s="151" t="s">
        <v>44</v>
      </c>
      <c r="AS52" s="459">
        <v>45152.0</v>
      </c>
      <c r="AT52" s="289" t="s">
        <v>288</v>
      </c>
      <c r="AU52" s="129" t="s">
        <v>138</v>
      </c>
      <c r="AV52" s="40">
        <v>2.0</v>
      </c>
      <c r="AW52" s="40">
        <v>2.0</v>
      </c>
      <c r="AX52" s="40">
        <v>0.0</v>
      </c>
      <c r="AY52" s="48"/>
      <c r="AZ52" s="49">
        <f t="shared" ref="AZ52:BB52" si="57">SUM(F52,M52,T52,AA52,AH52,AO52,AV52)</f>
        <v>5</v>
      </c>
      <c r="BA52" s="39">
        <f t="shared" si="57"/>
        <v>4</v>
      </c>
      <c r="BB52" s="39">
        <f t="shared" si="57"/>
        <v>0</v>
      </c>
      <c r="BC52" s="50">
        <f t="shared" ref="BC52:BC54" si="59">SUM(AZ52,BA52,BB52)</f>
        <v>9</v>
      </c>
      <c r="BD52" s="51"/>
      <c r="BE52" s="39">
        <f t="shared" ref="BE52:BE54" si="60">AZ52*80</f>
        <v>400</v>
      </c>
      <c r="BF52" s="39">
        <f t="shared" ref="BF52:BF54" si="61">BA52*88</f>
        <v>352</v>
      </c>
      <c r="BG52" s="39">
        <f t="shared" ref="BG52:BG54" si="62">BB52*80</f>
        <v>0</v>
      </c>
      <c r="BH52" s="39">
        <f t="shared" ref="BH52:BH54" si="63">sum(BE52,BF52,BG52)</f>
        <v>752</v>
      </c>
      <c r="BI52" s="51"/>
      <c r="BJ52" s="51"/>
      <c r="BK52" s="51"/>
      <c r="BL52" s="51"/>
      <c r="BM52" s="51"/>
    </row>
    <row r="53">
      <c r="A53" s="59" t="s">
        <v>50</v>
      </c>
      <c r="F53" s="40">
        <v>0.0</v>
      </c>
      <c r="G53" s="40">
        <v>0.0</v>
      </c>
      <c r="H53" s="40">
        <v>0.0</v>
      </c>
      <c r="I53" s="134"/>
      <c r="J53" s="45"/>
      <c r="K53" s="111"/>
      <c r="L53" s="39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53"/>
      <c r="X53" s="45"/>
      <c r="Y53" s="111"/>
      <c r="Z53" s="39"/>
      <c r="AA53" s="40">
        <v>0.0</v>
      </c>
      <c r="AB53" s="40">
        <v>0.0</v>
      </c>
      <c r="AC53" s="40">
        <v>0.0</v>
      </c>
      <c r="AD53" s="53"/>
      <c r="AE53" s="45"/>
      <c r="AF53" s="111"/>
      <c r="AG53" s="39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149"/>
      <c r="AS53" s="461"/>
      <c r="AT53" s="150"/>
      <c r="AU53" s="127"/>
      <c r="AV53" s="40">
        <v>0.0</v>
      </c>
      <c r="AW53" s="40">
        <v>0.0</v>
      </c>
      <c r="AX53" s="40">
        <v>0.0</v>
      </c>
      <c r="AY53" s="48"/>
      <c r="AZ53" s="49">
        <f t="shared" ref="AZ53:BB53" si="58">SUM(F53,M53,T53,AA53,AH53,AO53,AV53)</f>
        <v>0</v>
      </c>
      <c r="BA53" s="39">
        <f t="shared" si="58"/>
        <v>0</v>
      </c>
      <c r="BB53" s="39">
        <f t="shared" si="58"/>
        <v>0</v>
      </c>
      <c r="BC53" s="50">
        <f t="shared" si="59"/>
        <v>0</v>
      </c>
      <c r="BD53" s="51"/>
      <c r="BE53" s="39">
        <f t="shared" si="60"/>
        <v>0</v>
      </c>
      <c r="BF53" s="39">
        <f t="shared" si="61"/>
        <v>0</v>
      </c>
      <c r="BG53" s="39">
        <f t="shared" si="62"/>
        <v>0</v>
      </c>
      <c r="BH53" s="39">
        <f t="shared" si="63"/>
        <v>0</v>
      </c>
      <c r="BI53" s="51"/>
      <c r="BJ53" s="51"/>
      <c r="BK53" s="51"/>
      <c r="BL53" s="51"/>
      <c r="BM53" s="51"/>
    </row>
    <row r="54">
      <c r="A54" s="59" t="s">
        <v>54</v>
      </c>
      <c r="B54" s="134"/>
      <c r="C54" s="45"/>
      <c r="D54" s="111"/>
      <c r="E54" s="39"/>
      <c r="F54" s="40">
        <v>0.0</v>
      </c>
      <c r="G54" s="40">
        <v>0.0</v>
      </c>
      <c r="H54" s="40">
        <v>0.0</v>
      </c>
      <c r="I54" s="144"/>
      <c r="J54" s="144"/>
      <c r="K54" s="144"/>
      <c r="L54" s="144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39"/>
      <c r="X54" s="45"/>
      <c r="Y54" s="111"/>
      <c r="Z54" s="39"/>
      <c r="AA54" s="40">
        <v>0.0</v>
      </c>
      <c r="AB54" s="40">
        <v>0.0</v>
      </c>
      <c r="AC54" s="40">
        <v>0.0</v>
      </c>
      <c r="AD54" s="145" t="s">
        <v>40</v>
      </c>
      <c r="AE54" s="459">
        <v>45150.0</v>
      </c>
      <c r="AF54" s="147" t="s">
        <v>288</v>
      </c>
      <c r="AG54" s="40" t="s">
        <v>138</v>
      </c>
      <c r="AH54" s="40">
        <v>2.0</v>
      </c>
      <c r="AI54" s="40">
        <v>2.0</v>
      </c>
      <c r="AJ54" s="40">
        <v>0.0</v>
      </c>
      <c r="AK54" s="92"/>
      <c r="AL54" s="301"/>
      <c r="AM54" s="92"/>
      <c r="AN54" s="92"/>
      <c r="AO54" s="40">
        <v>0.0</v>
      </c>
      <c r="AP54" s="40">
        <v>0.0</v>
      </c>
      <c r="AQ54" s="40">
        <v>0.0</v>
      </c>
      <c r="AR54" s="54"/>
      <c r="AS54" s="143"/>
      <c r="AT54" s="111"/>
      <c r="AU54" s="39"/>
      <c r="AV54" s="40">
        <v>0.0</v>
      </c>
      <c r="AW54" s="40">
        <v>0.0</v>
      </c>
      <c r="AX54" s="40">
        <v>0.0</v>
      </c>
      <c r="AY54" s="48"/>
      <c r="AZ54" s="49">
        <f t="shared" ref="AZ54:BB54" si="64">SUM(F54,M54,T54,AA54,AH54,AO54,AV54)</f>
        <v>2</v>
      </c>
      <c r="BA54" s="39">
        <f t="shared" si="64"/>
        <v>2</v>
      </c>
      <c r="BB54" s="39">
        <f t="shared" si="64"/>
        <v>0</v>
      </c>
      <c r="BC54" s="50">
        <f t="shared" si="59"/>
        <v>4</v>
      </c>
      <c r="BD54" s="51"/>
      <c r="BE54" s="39">
        <f t="shared" si="60"/>
        <v>160</v>
      </c>
      <c r="BF54" s="39">
        <f t="shared" si="61"/>
        <v>176</v>
      </c>
      <c r="BG54" s="39">
        <f t="shared" si="62"/>
        <v>0</v>
      </c>
      <c r="BH54" s="39">
        <f t="shared" si="63"/>
        <v>336</v>
      </c>
      <c r="BI54" s="51"/>
      <c r="BJ54" s="51"/>
      <c r="BK54" s="51"/>
      <c r="BL54" s="51"/>
      <c r="BM54" s="51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85"/>
      <c r="BF55" s="85"/>
      <c r="BG55" s="85"/>
      <c r="BH55" s="85"/>
      <c r="BI55" s="153"/>
      <c r="BJ55" s="153"/>
      <c r="BK55" s="153"/>
      <c r="BL55" s="153"/>
      <c r="BM55" s="153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76" t="s">
        <v>14</v>
      </c>
      <c r="AZ56" s="77">
        <f t="shared" ref="AZ56:BC56" si="65">SUM(AZ52,AZ53,AZ54)</f>
        <v>7</v>
      </c>
      <c r="BA56" s="78">
        <f t="shared" si="65"/>
        <v>6</v>
      </c>
      <c r="BB56" s="78">
        <f t="shared" si="65"/>
        <v>0</v>
      </c>
      <c r="BC56" s="79">
        <f t="shared" si="65"/>
        <v>13</v>
      </c>
      <c r="BD56" s="51"/>
      <c r="BE56" s="40">
        <f t="shared" ref="BE56:BG56" si="66">sum(BE52,BE53)</f>
        <v>400</v>
      </c>
      <c r="BF56" s="40">
        <f t="shared" si="66"/>
        <v>352</v>
      </c>
      <c r="BG56" s="40">
        <f t="shared" si="66"/>
        <v>0</v>
      </c>
      <c r="BH56" s="40">
        <f>SUM(BH52,BH53,BH54)</f>
        <v>1088</v>
      </c>
      <c r="BI56" s="51"/>
      <c r="BJ56" s="51"/>
      <c r="BK56" s="51"/>
      <c r="BL56" s="51"/>
      <c r="BM56" s="51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153"/>
      <c r="BG57" s="153"/>
      <c r="BH57" s="153"/>
      <c r="BI57" s="153"/>
      <c r="BJ57" s="153"/>
      <c r="BK57" s="153"/>
      <c r="BL57" s="153"/>
      <c r="BM57" s="153"/>
    </row>
    <row r="58">
      <c r="A58" s="155"/>
      <c r="B58" s="153"/>
      <c r="C58" s="153"/>
      <c r="D58" s="67"/>
      <c r="F58" s="153"/>
      <c r="G58" s="153"/>
      <c r="H58" s="153"/>
      <c r="I58" s="153"/>
      <c r="J58" s="153"/>
      <c r="K58" s="6" t="s">
        <v>53</v>
      </c>
      <c r="L58" s="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9" t="s">
        <v>53</v>
      </c>
      <c r="AG58" s="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9" t="s">
        <v>53</v>
      </c>
      <c r="AU58" s="4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9" t="s">
        <v>53</v>
      </c>
      <c r="BG58" s="4"/>
      <c r="BH58" s="153"/>
      <c r="BI58" s="153"/>
      <c r="BJ58" s="153"/>
      <c r="BK58" s="153"/>
      <c r="BL58" s="153"/>
      <c r="BM58" s="153"/>
    </row>
    <row r="59">
      <c r="A59" s="10"/>
      <c r="B59" s="11"/>
      <c r="C59" s="11"/>
      <c r="D59" s="12"/>
      <c r="E59" s="13">
        <v>45145.0</v>
      </c>
      <c r="F59" s="14"/>
      <c r="G59" s="14"/>
      <c r="H59" s="14"/>
      <c r="I59" s="15"/>
      <c r="J59" s="15"/>
      <c r="K59" s="16"/>
      <c r="L59" s="13">
        <v>45146.0</v>
      </c>
      <c r="M59" s="15"/>
      <c r="N59" s="15"/>
      <c r="O59" s="15"/>
      <c r="P59" s="15"/>
      <c r="Q59" s="11"/>
      <c r="R59" s="17"/>
      <c r="S59" s="13">
        <v>45147.0</v>
      </c>
      <c r="T59" s="11"/>
      <c r="U59" s="15"/>
      <c r="V59" s="15"/>
      <c r="W59" s="11"/>
      <c r="X59" s="18"/>
      <c r="Y59" s="14"/>
      <c r="Z59" s="13">
        <v>45148.0</v>
      </c>
      <c r="AA59" s="15"/>
      <c r="AB59" s="15"/>
      <c r="AC59" s="11"/>
      <c r="AD59" s="15"/>
      <c r="AE59" s="15"/>
      <c r="AF59" s="12"/>
      <c r="AG59" s="13">
        <v>45149.0</v>
      </c>
      <c r="AH59" s="15"/>
      <c r="AI59" s="11"/>
      <c r="AJ59" s="15"/>
      <c r="AK59" s="15"/>
      <c r="AL59" s="15"/>
      <c r="AM59" s="18"/>
      <c r="AN59" s="13">
        <v>45150.0</v>
      </c>
      <c r="AO59" s="11"/>
      <c r="AP59" s="19"/>
      <c r="AQ59" s="19"/>
      <c r="AR59" s="19"/>
      <c r="AS59" s="19"/>
      <c r="AT59" s="14"/>
      <c r="AU59" s="13">
        <v>45151.0</v>
      </c>
      <c r="AV59" s="19"/>
      <c r="AW59" s="19"/>
      <c r="AX59" s="19"/>
      <c r="AY59" s="20"/>
      <c r="AZ59" s="19"/>
      <c r="BA59" s="19"/>
      <c r="BB59" s="19"/>
      <c r="BC59" s="19"/>
      <c r="BD59" s="20"/>
      <c r="BE59" s="21"/>
      <c r="BF59" s="22"/>
      <c r="BG59" s="4"/>
      <c r="BH59" s="19"/>
      <c r="BI59" s="23"/>
      <c r="BJ59" s="16"/>
      <c r="BK59" s="16"/>
      <c r="BL59" s="20"/>
      <c r="BM59" s="20"/>
    </row>
    <row r="60">
      <c r="A60" s="107"/>
      <c r="B60" s="26"/>
      <c r="C60" s="26"/>
      <c r="D60" s="26" t="s">
        <v>2</v>
      </c>
      <c r="E60" s="26" t="s">
        <v>3</v>
      </c>
      <c r="F60" s="26" t="s">
        <v>4</v>
      </c>
      <c r="G60" s="26" t="s">
        <v>5</v>
      </c>
      <c r="H60" s="26" t="s">
        <v>6</v>
      </c>
      <c r="I60" s="26"/>
      <c r="J60" s="26"/>
      <c r="K60" s="26" t="s">
        <v>2</v>
      </c>
      <c r="L60" s="26" t="s">
        <v>7</v>
      </c>
      <c r="M60" s="26" t="s">
        <v>4</v>
      </c>
      <c r="N60" s="26" t="s">
        <v>5</v>
      </c>
      <c r="O60" s="26" t="s">
        <v>6</v>
      </c>
      <c r="P60" s="26"/>
      <c r="Q60" s="26"/>
      <c r="R60" s="26" t="s">
        <v>2</v>
      </c>
      <c r="S60" s="26" t="s">
        <v>8</v>
      </c>
      <c r="T60" s="26" t="s">
        <v>4</v>
      </c>
      <c r="U60" s="26" t="s">
        <v>5</v>
      </c>
      <c r="V60" s="26" t="s">
        <v>6</v>
      </c>
      <c r="W60" s="28"/>
      <c r="X60" s="29"/>
      <c r="Y60" s="29" t="s">
        <v>2</v>
      </c>
      <c r="Z60" s="29" t="s">
        <v>9</v>
      </c>
      <c r="AA60" s="26" t="s">
        <v>4</v>
      </c>
      <c r="AB60" s="26" t="s">
        <v>5</v>
      </c>
      <c r="AC60" s="26" t="s">
        <v>6</v>
      </c>
      <c r="AD60" s="29"/>
      <c r="AE60" s="29"/>
      <c r="AF60" s="29" t="s">
        <v>2</v>
      </c>
      <c r="AG60" s="29" t="s">
        <v>10</v>
      </c>
      <c r="AH60" s="26" t="s">
        <v>4</v>
      </c>
      <c r="AI60" s="26" t="s">
        <v>5</v>
      </c>
      <c r="AJ60" s="26" t="s">
        <v>6</v>
      </c>
      <c r="AK60" s="29"/>
      <c r="AL60" s="29"/>
      <c r="AM60" s="29" t="s">
        <v>2</v>
      </c>
      <c r="AN60" s="29" t="s">
        <v>11</v>
      </c>
      <c r="AO60" s="26" t="s">
        <v>4</v>
      </c>
      <c r="AP60" s="26" t="s">
        <v>5</v>
      </c>
      <c r="AQ60" s="26" t="s">
        <v>6</v>
      </c>
      <c r="AR60" s="29"/>
      <c r="AS60" s="29"/>
      <c r="AT60" s="29" t="s">
        <v>2</v>
      </c>
      <c r="AU60" s="29" t="s">
        <v>12</v>
      </c>
      <c r="AV60" s="26" t="s">
        <v>4</v>
      </c>
      <c r="AW60" s="26" t="s">
        <v>5</v>
      </c>
      <c r="AX60" s="26" t="s">
        <v>6</v>
      </c>
      <c r="AY60" s="30"/>
      <c r="AZ60" s="31" t="s">
        <v>4</v>
      </c>
      <c r="BA60" s="31" t="s">
        <v>13</v>
      </c>
      <c r="BB60" s="31" t="s">
        <v>6</v>
      </c>
      <c r="BC60" s="31" t="s">
        <v>14</v>
      </c>
      <c r="BD60" s="32"/>
      <c r="BE60" s="33" t="s">
        <v>4</v>
      </c>
      <c r="BF60" s="33" t="s">
        <v>13</v>
      </c>
      <c r="BG60" s="33" t="s">
        <v>6</v>
      </c>
      <c r="BH60" s="33" t="s">
        <v>15</v>
      </c>
      <c r="BI60" s="32"/>
      <c r="BJ60" s="32"/>
      <c r="BK60" s="32"/>
      <c r="BL60" s="32"/>
      <c r="BM60" s="32"/>
    </row>
    <row r="61">
      <c r="A61" s="94" t="s">
        <v>139</v>
      </c>
      <c r="B61" s="36" t="s">
        <v>19</v>
      </c>
      <c r="C61" s="37">
        <v>45145.0</v>
      </c>
      <c r="D61" s="42" t="s">
        <v>211</v>
      </c>
      <c r="E61" s="58" t="s">
        <v>66</v>
      </c>
      <c r="F61" s="40">
        <v>0.0</v>
      </c>
      <c r="G61" s="40">
        <v>6.0</v>
      </c>
      <c r="H61" s="40">
        <v>0.0</v>
      </c>
      <c r="I61" s="36" t="s">
        <v>22</v>
      </c>
      <c r="J61" s="37">
        <v>45146.0</v>
      </c>
      <c r="K61" s="42" t="s">
        <v>211</v>
      </c>
      <c r="L61" s="58" t="s">
        <v>66</v>
      </c>
      <c r="M61" s="40">
        <v>0.0</v>
      </c>
      <c r="N61" s="40">
        <v>6.0</v>
      </c>
      <c r="O61" s="40">
        <v>0.0</v>
      </c>
      <c r="P61" s="36" t="s">
        <v>24</v>
      </c>
      <c r="Q61" s="37">
        <v>45147.0</v>
      </c>
      <c r="R61" s="42" t="s">
        <v>211</v>
      </c>
      <c r="S61" s="58" t="s">
        <v>66</v>
      </c>
      <c r="T61" s="40">
        <v>0.0</v>
      </c>
      <c r="U61" s="40">
        <v>6.0</v>
      </c>
      <c r="V61" s="40">
        <v>0.0</v>
      </c>
      <c r="W61" s="36" t="s">
        <v>26</v>
      </c>
      <c r="X61" s="37">
        <v>45148.0</v>
      </c>
      <c r="Y61" s="42" t="s">
        <v>211</v>
      </c>
      <c r="Z61" s="58" t="s">
        <v>66</v>
      </c>
      <c r="AA61" s="40">
        <v>0.0</v>
      </c>
      <c r="AB61" s="40">
        <v>6.0</v>
      </c>
      <c r="AC61" s="40">
        <v>0.0</v>
      </c>
      <c r="AD61" s="36" t="s">
        <v>56</v>
      </c>
      <c r="AE61" s="37">
        <v>45149.0</v>
      </c>
      <c r="AF61" s="42" t="s">
        <v>300</v>
      </c>
      <c r="AG61" s="58" t="s">
        <v>301</v>
      </c>
      <c r="AH61" s="40">
        <v>1.0</v>
      </c>
      <c r="AI61" s="40">
        <v>7.0</v>
      </c>
      <c r="AJ61" s="40">
        <v>2.0</v>
      </c>
      <c r="AK61" s="47" t="s">
        <v>57</v>
      </c>
      <c r="AL61" s="37">
        <v>45150.0</v>
      </c>
      <c r="AM61" s="42" t="s">
        <v>166</v>
      </c>
      <c r="AN61" s="58" t="s">
        <v>166</v>
      </c>
      <c r="AO61" s="40">
        <v>0.0</v>
      </c>
      <c r="AP61" s="40">
        <v>0.0</v>
      </c>
      <c r="AQ61" s="40">
        <v>0.0</v>
      </c>
      <c r="AR61" s="96" t="s">
        <v>149</v>
      </c>
      <c r="AS61" s="37">
        <v>45151.0</v>
      </c>
      <c r="AT61" s="42" t="s">
        <v>25</v>
      </c>
      <c r="AU61" s="58" t="s">
        <v>25</v>
      </c>
      <c r="AV61" s="40">
        <v>0.0</v>
      </c>
      <c r="AW61" s="40">
        <v>0.0</v>
      </c>
      <c r="AX61" s="40">
        <v>0.0</v>
      </c>
      <c r="AY61" s="48"/>
      <c r="AZ61" s="49">
        <f t="shared" ref="AZ61:BB61" si="67">SUM(F61,M61,T61,AA61,AH61,AO61,AV61)</f>
        <v>1</v>
      </c>
      <c r="BA61" s="39">
        <f t="shared" si="67"/>
        <v>31</v>
      </c>
      <c r="BB61" s="39">
        <f t="shared" si="67"/>
        <v>2</v>
      </c>
      <c r="BC61" s="50">
        <f t="shared" ref="BC61:BC65" si="69">SUM(AZ61,BA61,BB61)</f>
        <v>34</v>
      </c>
      <c r="BD61" s="51"/>
      <c r="BE61" s="39">
        <f t="shared" ref="BE61:BE65" si="70">AZ61*80</f>
        <v>80</v>
      </c>
      <c r="BF61" s="39">
        <f t="shared" ref="BF61:BF65" si="71">BA61*88</f>
        <v>2728</v>
      </c>
      <c r="BG61" s="39">
        <f t="shared" ref="BG61:BG65" si="72">BB61*80</f>
        <v>160</v>
      </c>
      <c r="BH61" s="39">
        <f t="shared" ref="BH61:BH65" si="73">sum(BE61,BF61,BG61)</f>
        <v>2968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60"/>
      <c r="C62" s="45"/>
      <c r="D62" s="39"/>
      <c r="E62" s="39"/>
      <c r="F62" s="40">
        <v>0.0</v>
      </c>
      <c r="G62" s="40">
        <v>0.0</v>
      </c>
      <c r="H62" s="40">
        <v>0.0</v>
      </c>
      <c r="I62" s="53"/>
      <c r="J62" s="45"/>
      <c r="K62" s="39"/>
      <c r="L62" s="39"/>
      <c r="M62" s="40">
        <v>0.0</v>
      </c>
      <c r="N62" s="40">
        <v>0.0</v>
      </c>
      <c r="O62" s="40">
        <v>0.0</v>
      </c>
      <c r="P62" s="39"/>
      <c r="Q62" s="45"/>
      <c r="R62" s="39"/>
      <c r="S62" s="39"/>
      <c r="T62" s="40">
        <v>0.0</v>
      </c>
      <c r="U62" s="40">
        <v>0.0</v>
      </c>
      <c r="V62" s="40">
        <v>0.0</v>
      </c>
      <c r="W62" s="63"/>
      <c r="X62" s="45"/>
      <c r="Y62" s="53"/>
      <c r="Z62" s="58"/>
      <c r="AA62" s="40">
        <v>0.0</v>
      </c>
      <c r="AB62" s="40">
        <v>0.0</v>
      </c>
      <c r="AC62" s="40">
        <v>0.0</v>
      </c>
      <c r="AD62" s="44"/>
      <c r="AE62" s="45"/>
      <c r="AF62" s="39"/>
      <c r="AG62" s="39"/>
      <c r="AH62" s="40">
        <v>0.0</v>
      </c>
      <c r="AI62" s="40">
        <v>0.0</v>
      </c>
      <c r="AJ62" s="40">
        <v>0.0</v>
      </c>
      <c r="AK62" s="297"/>
      <c r="AL62" s="45"/>
      <c r="AM62" s="39"/>
      <c r="AN62" s="39"/>
      <c r="AO62" s="40">
        <v>0.0</v>
      </c>
      <c r="AP62" s="40">
        <v>0.0</v>
      </c>
      <c r="AQ62" s="40">
        <v>0.0</v>
      </c>
      <c r="AR62" s="92"/>
      <c r="AS62" s="45"/>
      <c r="AT62" s="39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68">SUM(F62,M62,T62,AA62,AH62,AO62,AV62)</f>
        <v>0</v>
      </c>
      <c r="BA62" s="39">
        <f t="shared" si="68"/>
        <v>0</v>
      </c>
      <c r="BB62" s="39">
        <f t="shared" si="68"/>
        <v>0</v>
      </c>
      <c r="BC62" s="50">
        <f t="shared" si="69"/>
        <v>0</v>
      </c>
      <c r="BD62" s="51"/>
      <c r="BE62" s="39">
        <f t="shared" si="70"/>
        <v>0</v>
      </c>
      <c r="BF62" s="39">
        <f t="shared" si="71"/>
        <v>0</v>
      </c>
      <c r="BG62" s="39">
        <f t="shared" si="72"/>
        <v>0</v>
      </c>
      <c r="BH62" s="39">
        <f t="shared" si="73"/>
        <v>0</v>
      </c>
      <c r="BI62" s="51"/>
      <c r="BJ62" s="51"/>
      <c r="BK62" s="51"/>
      <c r="BL62" s="51"/>
      <c r="BM62" s="51"/>
    </row>
    <row r="63">
      <c r="A63" s="35" t="s">
        <v>82</v>
      </c>
      <c r="B63" s="41" t="s">
        <v>33</v>
      </c>
      <c r="C63" s="37">
        <v>45146.0</v>
      </c>
      <c r="D63" s="38" t="s">
        <v>247</v>
      </c>
      <c r="E63" s="39" t="s">
        <v>127</v>
      </c>
      <c r="F63" s="40">
        <v>5.0</v>
      </c>
      <c r="G63" s="40">
        <v>1.0</v>
      </c>
      <c r="H63" s="40">
        <v>0.0</v>
      </c>
      <c r="I63" s="42" t="s">
        <v>46</v>
      </c>
      <c r="J63" s="37">
        <v>45147.0</v>
      </c>
      <c r="K63" s="38" t="s">
        <v>247</v>
      </c>
      <c r="L63" s="39" t="s">
        <v>127</v>
      </c>
      <c r="M63" s="40">
        <v>5.0</v>
      </c>
      <c r="N63" s="40">
        <v>1.0</v>
      </c>
      <c r="O63" s="40">
        <v>0.0</v>
      </c>
      <c r="P63" s="38" t="s">
        <v>36</v>
      </c>
      <c r="Q63" s="37">
        <v>45148.0</v>
      </c>
      <c r="R63" s="38" t="s">
        <v>105</v>
      </c>
      <c r="S63" s="39" t="s">
        <v>230</v>
      </c>
      <c r="T63" s="40">
        <v>4.0</v>
      </c>
      <c r="U63" s="40">
        <v>1.0</v>
      </c>
      <c r="V63" s="40">
        <v>0.0</v>
      </c>
      <c r="W63" s="42" t="s">
        <v>37</v>
      </c>
      <c r="X63" s="37">
        <v>45149.0</v>
      </c>
      <c r="Y63" s="38" t="s">
        <v>247</v>
      </c>
      <c r="Z63" s="39" t="s">
        <v>127</v>
      </c>
      <c r="AA63" s="40">
        <v>5.0</v>
      </c>
      <c r="AB63" s="40">
        <v>1.0</v>
      </c>
      <c r="AC63" s="40">
        <v>0.0</v>
      </c>
      <c r="AD63" s="56" t="s">
        <v>40</v>
      </c>
      <c r="AE63" s="37">
        <v>45150.0</v>
      </c>
      <c r="AF63" s="38" t="s">
        <v>285</v>
      </c>
      <c r="AG63" s="39" t="s">
        <v>129</v>
      </c>
      <c r="AH63" s="40">
        <v>5.0</v>
      </c>
      <c r="AI63" s="40">
        <v>2.0</v>
      </c>
      <c r="AJ63" s="40">
        <v>0.0</v>
      </c>
      <c r="AK63" s="47" t="s">
        <v>57</v>
      </c>
      <c r="AL63" s="37">
        <v>45150.0</v>
      </c>
      <c r="AM63" s="42" t="s">
        <v>319</v>
      </c>
      <c r="AN63" s="58" t="s">
        <v>266</v>
      </c>
      <c r="AO63" s="40">
        <v>1.0</v>
      </c>
      <c r="AP63" s="40">
        <v>7.0</v>
      </c>
      <c r="AQ63" s="40">
        <v>4.0</v>
      </c>
      <c r="AR63" s="96" t="s">
        <v>149</v>
      </c>
      <c r="AS63" s="37">
        <v>45151.0</v>
      </c>
      <c r="AT63" s="42" t="s">
        <v>25</v>
      </c>
      <c r="AU63" s="58" t="s">
        <v>25</v>
      </c>
      <c r="AV63" s="40">
        <v>0.0</v>
      </c>
      <c r="AW63" s="40">
        <v>0.0</v>
      </c>
      <c r="AX63" s="40">
        <v>0.0</v>
      </c>
      <c r="AY63" s="48"/>
      <c r="AZ63" s="49">
        <f t="shared" ref="AZ63:BB63" si="74">SUM(F63,M63,T63,AA63,AH63,AO63,AV63)</f>
        <v>25</v>
      </c>
      <c r="BA63" s="39">
        <f t="shared" si="74"/>
        <v>13</v>
      </c>
      <c r="BB63" s="39">
        <f t="shared" si="74"/>
        <v>4</v>
      </c>
      <c r="BC63" s="50">
        <f t="shared" si="69"/>
        <v>42</v>
      </c>
      <c r="BD63" s="51"/>
      <c r="BE63" s="39">
        <f t="shared" si="70"/>
        <v>2000</v>
      </c>
      <c r="BF63" s="39">
        <f t="shared" si="71"/>
        <v>1144</v>
      </c>
      <c r="BG63" s="39">
        <f t="shared" si="72"/>
        <v>320</v>
      </c>
      <c r="BH63" s="39">
        <f t="shared" si="73"/>
        <v>3464</v>
      </c>
      <c r="BI63" s="51"/>
      <c r="BJ63" s="51"/>
      <c r="BK63" s="51"/>
      <c r="BL63" s="51"/>
      <c r="BM63" s="51"/>
    </row>
    <row r="64" ht="16.5" customHeight="1">
      <c r="A64" s="94" t="s">
        <v>714</v>
      </c>
      <c r="B64" s="60"/>
      <c r="C64" s="45"/>
      <c r="D64" s="53"/>
      <c r="E64" s="58"/>
      <c r="F64" s="40">
        <v>0.0</v>
      </c>
      <c r="G64" s="40">
        <v>0.0</v>
      </c>
      <c r="H64" s="40">
        <v>0.0</v>
      </c>
      <c r="I64" s="53"/>
      <c r="J64" s="45"/>
      <c r="K64" s="53"/>
      <c r="L64" s="53"/>
      <c r="M64" s="40">
        <v>0.0</v>
      </c>
      <c r="N64" s="40">
        <v>0.0</v>
      </c>
      <c r="O64" s="40">
        <v>0.0</v>
      </c>
      <c r="P64" s="39"/>
      <c r="Q64" s="45"/>
      <c r="R64" s="39"/>
      <c r="S64" s="39"/>
      <c r="T64" s="40">
        <v>0.0</v>
      </c>
      <c r="U64" s="40">
        <v>0.0</v>
      </c>
      <c r="V64" s="40">
        <v>0.0</v>
      </c>
      <c r="W64" s="44"/>
      <c r="X64" s="45"/>
      <c r="Y64" s="39"/>
      <c r="Z64" s="39"/>
      <c r="AA64" s="40">
        <v>0.0</v>
      </c>
      <c r="AB64" s="40">
        <v>0.0</v>
      </c>
      <c r="AC64" s="40">
        <v>0.0</v>
      </c>
      <c r="AD64" s="44"/>
      <c r="AE64" s="45"/>
      <c r="AF64" s="39"/>
      <c r="AG64" s="39"/>
      <c r="AH64" s="40">
        <v>0.0</v>
      </c>
      <c r="AI64" s="40">
        <v>0.0</v>
      </c>
      <c r="AJ64" s="40">
        <v>0.0</v>
      </c>
      <c r="AK64" s="297"/>
      <c r="AL64" s="45"/>
      <c r="AM64" s="39"/>
      <c r="AN64" s="39"/>
      <c r="AO64" s="40">
        <v>0.0</v>
      </c>
      <c r="AP64" s="40">
        <v>0.0</v>
      </c>
      <c r="AQ64" s="40">
        <v>0.0</v>
      </c>
      <c r="AR64" s="54"/>
      <c r="AS64" s="45"/>
      <c r="AT64" s="39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5">SUM(F64,M64,T64,AA64,AH64,AO64,AV64)</f>
        <v>0</v>
      </c>
      <c r="BA64" s="39">
        <f t="shared" si="75"/>
        <v>0</v>
      </c>
      <c r="BB64" s="39">
        <f t="shared" si="75"/>
        <v>0</v>
      </c>
      <c r="BC64" s="50">
        <f t="shared" si="69"/>
        <v>0</v>
      </c>
      <c r="BD64" s="51"/>
      <c r="BE64" s="39">
        <f t="shared" si="70"/>
        <v>0</v>
      </c>
      <c r="BF64" s="39">
        <f t="shared" si="71"/>
        <v>0</v>
      </c>
      <c r="BG64" s="39">
        <f t="shared" si="72"/>
        <v>0</v>
      </c>
      <c r="BH64" s="39">
        <f t="shared" si="73"/>
        <v>0</v>
      </c>
      <c r="BI64" s="51"/>
      <c r="BJ64" s="51"/>
      <c r="BK64" s="51"/>
      <c r="BL64" s="51"/>
      <c r="BM64" s="51"/>
    </row>
    <row r="65" ht="16.5" customHeight="1">
      <c r="A65" s="94" t="s">
        <v>50</v>
      </c>
      <c r="B65" s="60"/>
      <c r="C65" s="45"/>
      <c r="D65" s="39"/>
      <c r="E65" s="39"/>
      <c r="F65" s="40">
        <v>0.0</v>
      </c>
      <c r="G65" s="40">
        <v>0.0</v>
      </c>
      <c r="H65" s="40">
        <v>0.0</v>
      </c>
      <c r="I65" s="53"/>
      <c r="J65" s="45"/>
      <c r="K65" s="39"/>
      <c r="L65" s="39"/>
      <c r="M65" s="40">
        <v>0.0</v>
      </c>
      <c r="N65" s="40">
        <v>0.0</v>
      </c>
      <c r="O65" s="40">
        <v>0.0</v>
      </c>
      <c r="P65" s="39"/>
      <c r="Q65" s="45"/>
      <c r="R65" s="39"/>
      <c r="S65" s="39"/>
      <c r="T65" s="40">
        <v>0.0</v>
      </c>
      <c r="U65" s="40">
        <v>0.0</v>
      </c>
      <c r="V65" s="40">
        <v>0.0</v>
      </c>
      <c r="W65" s="53"/>
      <c r="X65" s="45"/>
      <c r="Y65" s="39"/>
      <c r="Z65" s="39"/>
      <c r="AA65" s="40">
        <v>0.0</v>
      </c>
      <c r="AB65" s="40">
        <v>0.0</v>
      </c>
      <c r="AC65" s="40">
        <v>0.0</v>
      </c>
      <c r="AD65" s="63"/>
      <c r="AE65" s="45"/>
      <c r="AF65" s="53"/>
      <c r="AG65" s="53"/>
      <c r="AH65" s="40">
        <v>0.0</v>
      </c>
      <c r="AI65" s="40">
        <v>0.0</v>
      </c>
      <c r="AJ65" s="40">
        <v>0.0</v>
      </c>
      <c r="AK65" s="47"/>
      <c r="AL65" s="37"/>
      <c r="AM65" s="42"/>
      <c r="AN65" s="58"/>
      <c r="AO65" s="40">
        <v>0.0</v>
      </c>
      <c r="AP65" s="40">
        <v>0.0</v>
      </c>
      <c r="AQ65" s="40">
        <v>0.0</v>
      </c>
      <c r="AR65" s="96" t="s">
        <v>149</v>
      </c>
      <c r="AS65" s="37">
        <v>45150.0</v>
      </c>
      <c r="AT65" s="42" t="s">
        <v>319</v>
      </c>
      <c r="AU65" s="58" t="s">
        <v>266</v>
      </c>
      <c r="AV65" s="40">
        <v>1.0</v>
      </c>
      <c r="AW65" s="40">
        <v>7.0</v>
      </c>
      <c r="AX65" s="40">
        <v>4.0</v>
      </c>
      <c r="AY65" s="48"/>
      <c r="AZ65" s="49">
        <f t="shared" ref="AZ65:BB65" si="76">SUM(F65,M65,T65,AA65,AH65,AO65,AV65)</f>
        <v>1</v>
      </c>
      <c r="BA65" s="39">
        <f t="shared" si="76"/>
        <v>7</v>
      </c>
      <c r="BB65" s="39">
        <f t="shared" si="76"/>
        <v>4</v>
      </c>
      <c r="BC65" s="50">
        <f t="shared" si="69"/>
        <v>12</v>
      </c>
      <c r="BD65" s="51"/>
      <c r="BE65" s="39">
        <f t="shared" si="70"/>
        <v>80</v>
      </c>
      <c r="BF65" s="39">
        <f t="shared" si="71"/>
        <v>616</v>
      </c>
      <c r="BG65" s="39">
        <f t="shared" si="72"/>
        <v>320</v>
      </c>
      <c r="BH65" s="39">
        <f t="shared" si="73"/>
        <v>1016</v>
      </c>
      <c r="BI65" s="51"/>
      <c r="BJ65" s="51"/>
      <c r="BK65" s="51"/>
      <c r="BL65" s="51"/>
      <c r="BM65" s="51"/>
    </row>
    <row r="66">
      <c r="A66" s="116"/>
      <c r="B66" s="159"/>
      <c r="C66" s="159"/>
      <c r="D66" s="160"/>
      <c r="E66" s="159"/>
      <c r="F66" s="161"/>
      <c r="G66" s="464">
        <v>12.0</v>
      </c>
      <c r="H66" s="161"/>
      <c r="I66" s="161"/>
      <c r="J66" s="159"/>
      <c r="K66" s="162"/>
      <c r="L66" s="162"/>
      <c r="M66" s="159"/>
      <c r="N66" s="160">
        <v>12.0</v>
      </c>
      <c r="O66" s="159"/>
      <c r="P66" s="159"/>
      <c r="Q66" s="159"/>
      <c r="R66" s="159"/>
      <c r="S66" s="159"/>
      <c r="T66" s="159"/>
      <c r="U66" s="160">
        <v>11.0</v>
      </c>
      <c r="V66" s="159"/>
      <c r="W66" s="159"/>
      <c r="X66" s="159"/>
      <c r="Y66" s="159"/>
      <c r="Z66" s="159"/>
      <c r="AA66" s="161"/>
      <c r="AB66" s="464">
        <v>12.0</v>
      </c>
      <c r="AC66" s="161"/>
      <c r="AD66" s="161"/>
      <c r="AE66" s="159"/>
      <c r="AF66" s="159"/>
      <c r="AG66" s="159"/>
      <c r="AH66" s="159"/>
      <c r="AI66" s="160">
        <v>17.0</v>
      </c>
      <c r="AJ66" s="159"/>
      <c r="AK66" s="159"/>
      <c r="AL66" s="159"/>
      <c r="AM66" s="159"/>
      <c r="AN66" s="159"/>
      <c r="AO66" s="138"/>
      <c r="AP66" s="138">
        <v>12.0</v>
      </c>
      <c r="AQ66" s="138"/>
      <c r="AR66" s="138"/>
      <c r="AS66" s="118"/>
      <c r="AT66" s="136"/>
      <c r="AU66" s="136"/>
      <c r="AV66" s="136"/>
      <c r="AW66" s="136">
        <v>12.0</v>
      </c>
      <c r="AX66" s="136"/>
      <c r="AY66" s="136"/>
      <c r="AZ66" s="136"/>
      <c r="BA66" s="136"/>
      <c r="BB66" s="136"/>
      <c r="BC66" s="136"/>
      <c r="BD66" s="136"/>
      <c r="BE66" s="53"/>
      <c r="BF66" s="53"/>
      <c r="BG66" s="53"/>
      <c r="BH66" s="53"/>
      <c r="BI66" s="136"/>
      <c r="BJ66" s="136"/>
      <c r="BK66" s="136"/>
      <c r="BL66" s="136"/>
      <c r="BM66" s="136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76" t="s">
        <v>14</v>
      </c>
      <c r="AZ67" s="77">
        <f t="shared" ref="AZ67:BC67" si="77">sum(AZ61,AZ62,AZ63,AZ64,AZ65)</f>
        <v>27</v>
      </c>
      <c r="BA67" s="78">
        <f t="shared" si="77"/>
        <v>51</v>
      </c>
      <c r="BB67" s="78">
        <f t="shared" si="77"/>
        <v>10</v>
      </c>
      <c r="BC67" s="79">
        <f t="shared" si="77"/>
        <v>88</v>
      </c>
      <c r="BD67" s="51"/>
      <c r="BE67" s="40">
        <f>sum(BE62,BE61,BE63,BE64,BE65)</f>
        <v>2160</v>
      </c>
      <c r="BF67" s="40">
        <f t="shared" ref="BF67:BG67" si="78">sum(BF61,BF62,BF63,BF64,BF65)</f>
        <v>4488</v>
      </c>
      <c r="BG67" s="40">
        <f t="shared" si="78"/>
        <v>800</v>
      </c>
      <c r="BH67" s="40">
        <f>SUM(BH61,BH62,BH63,BH64,BH65)</f>
        <v>7448</v>
      </c>
      <c r="BI67" s="51"/>
      <c r="BJ67" s="51"/>
      <c r="BK67" s="51"/>
      <c r="BL67" s="51"/>
      <c r="BM67" s="51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6" t="s">
        <v>145</v>
      </c>
      <c r="L68" s="4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6" t="s">
        <v>145</v>
      </c>
      <c r="AG68" s="4"/>
      <c r="AH68" s="159"/>
      <c r="AI68" s="159"/>
      <c r="AJ68" s="159"/>
      <c r="AK68" s="159"/>
      <c r="AL68" s="159"/>
      <c r="AM68" s="159"/>
      <c r="AO68" s="138"/>
      <c r="AP68" s="138"/>
      <c r="AQ68" s="138"/>
      <c r="AR68" s="138"/>
      <c r="AS68" s="118"/>
      <c r="AT68" s="6" t="s">
        <v>145</v>
      </c>
      <c r="AU68" s="4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6"/>
      <c r="BK68" s="136"/>
      <c r="BL68" s="136"/>
      <c r="BM68" s="136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162"/>
      <c r="L69" s="162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38"/>
      <c r="AP69" s="138"/>
      <c r="AQ69" s="138"/>
      <c r="AR69" s="138"/>
      <c r="AS69" s="118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6" t="s">
        <v>145</v>
      </c>
      <c r="BG69" s="4"/>
      <c r="BH69" s="136"/>
      <c r="BI69" s="136"/>
      <c r="BJ69" s="136"/>
      <c r="BK69" s="136"/>
      <c r="BL69" s="136"/>
      <c r="BM69" s="136"/>
    </row>
    <row r="70">
      <c r="A70" s="10"/>
      <c r="B70" s="11"/>
      <c r="C70" s="11"/>
      <c r="D70" s="12"/>
      <c r="E70" s="13">
        <v>45145.0</v>
      </c>
      <c r="F70" s="14"/>
      <c r="G70" s="14"/>
      <c r="H70" s="14"/>
      <c r="I70" s="15"/>
      <c r="J70" s="15"/>
      <c r="K70" s="16"/>
      <c r="L70" s="13">
        <v>45146.0</v>
      </c>
      <c r="M70" s="15"/>
      <c r="N70" s="15"/>
      <c r="O70" s="15"/>
      <c r="P70" s="15"/>
      <c r="Q70" s="11"/>
      <c r="R70" s="17"/>
      <c r="S70" s="13">
        <v>45147.0</v>
      </c>
      <c r="T70" s="11"/>
      <c r="U70" s="15"/>
      <c r="V70" s="15"/>
      <c r="W70" s="11"/>
      <c r="X70" s="18"/>
      <c r="Y70" s="14"/>
      <c r="Z70" s="13">
        <v>45148.0</v>
      </c>
      <c r="AA70" s="15"/>
      <c r="AB70" s="15"/>
      <c r="AC70" s="11"/>
      <c r="AD70" s="15"/>
      <c r="AE70" s="15"/>
      <c r="AF70" s="12"/>
      <c r="AG70" s="13">
        <v>45149.0</v>
      </c>
      <c r="AH70" s="15"/>
      <c r="AI70" s="11"/>
      <c r="AJ70" s="15"/>
      <c r="AK70" s="15"/>
      <c r="AL70" s="15"/>
      <c r="AM70" s="18"/>
      <c r="AN70" s="13">
        <v>45150.0</v>
      </c>
      <c r="AO70" s="11"/>
      <c r="AP70" s="19"/>
      <c r="AQ70" s="19"/>
      <c r="AR70" s="19"/>
      <c r="AS70" s="19"/>
      <c r="AT70" s="14"/>
      <c r="AU70" s="13">
        <v>45151.0</v>
      </c>
      <c r="AV70" s="19"/>
      <c r="AW70" s="19"/>
      <c r="AX70" s="19"/>
      <c r="AY70" s="20"/>
      <c r="AZ70" s="19"/>
      <c r="BA70" s="19"/>
      <c r="BB70" s="19"/>
      <c r="BC70" s="19"/>
      <c r="BD70" s="20"/>
      <c r="BE70" s="21"/>
      <c r="BF70" s="22"/>
      <c r="BG70" s="4"/>
      <c r="BH70" s="19"/>
      <c r="BI70" s="23"/>
      <c r="BJ70" s="16"/>
      <c r="BK70" s="16"/>
      <c r="BL70" s="20"/>
      <c r="BM70" s="20"/>
    </row>
    <row r="71">
      <c r="A71" s="107"/>
      <c r="B71" s="26"/>
      <c r="C71" s="26"/>
      <c r="D71" s="26" t="s">
        <v>2</v>
      </c>
      <c r="E71" s="26" t="s">
        <v>3</v>
      </c>
      <c r="F71" s="26" t="s">
        <v>4</v>
      </c>
      <c r="G71" s="26" t="s">
        <v>5</v>
      </c>
      <c r="H71" s="26" t="s">
        <v>6</v>
      </c>
      <c r="I71" s="26"/>
      <c r="J71" s="26"/>
      <c r="K71" s="26" t="s">
        <v>2</v>
      </c>
      <c r="L71" s="26" t="s">
        <v>7</v>
      </c>
      <c r="M71" s="26" t="s">
        <v>4</v>
      </c>
      <c r="N71" s="26" t="s">
        <v>5</v>
      </c>
      <c r="O71" s="26" t="s">
        <v>6</v>
      </c>
      <c r="P71" s="26"/>
      <c r="Q71" s="26"/>
      <c r="R71" s="26" t="s">
        <v>2</v>
      </c>
      <c r="S71" s="26" t="s">
        <v>8</v>
      </c>
      <c r="T71" s="26" t="s">
        <v>4</v>
      </c>
      <c r="U71" s="26" t="s">
        <v>5</v>
      </c>
      <c r="V71" s="26" t="s">
        <v>6</v>
      </c>
      <c r="W71" s="28"/>
      <c r="X71" s="29"/>
      <c r="Y71" s="29" t="s">
        <v>2</v>
      </c>
      <c r="Z71" s="29" t="s">
        <v>9</v>
      </c>
      <c r="AA71" s="26" t="s">
        <v>4</v>
      </c>
      <c r="AB71" s="26" t="s">
        <v>5</v>
      </c>
      <c r="AC71" s="26" t="s">
        <v>6</v>
      </c>
      <c r="AD71" s="29"/>
      <c r="AE71" s="29"/>
      <c r="AF71" s="29" t="s">
        <v>2</v>
      </c>
      <c r="AG71" s="29" t="s">
        <v>10</v>
      </c>
      <c r="AH71" s="26" t="s">
        <v>4</v>
      </c>
      <c r="AI71" s="26" t="s">
        <v>5</v>
      </c>
      <c r="AJ71" s="26" t="s">
        <v>6</v>
      </c>
      <c r="AK71" s="29"/>
      <c r="AL71" s="29"/>
      <c r="AM71" s="29" t="s">
        <v>2</v>
      </c>
      <c r="AN71" s="29" t="s">
        <v>11</v>
      </c>
      <c r="AO71" s="26" t="s">
        <v>4</v>
      </c>
      <c r="AP71" s="26" t="s">
        <v>5</v>
      </c>
      <c r="AQ71" s="26" t="s">
        <v>6</v>
      </c>
      <c r="AR71" s="29"/>
      <c r="AS71" s="29"/>
      <c r="AT71" s="29" t="s">
        <v>2</v>
      </c>
      <c r="AU71" s="29" t="s">
        <v>12</v>
      </c>
      <c r="AV71" s="26" t="s">
        <v>4</v>
      </c>
      <c r="AW71" s="26" t="s">
        <v>5</v>
      </c>
      <c r="AX71" s="26" t="s">
        <v>6</v>
      </c>
      <c r="AY71" s="30"/>
      <c r="AZ71" s="31" t="s">
        <v>4</v>
      </c>
      <c r="BA71" s="31" t="s">
        <v>13</v>
      </c>
      <c r="BB71" s="31" t="s">
        <v>6</v>
      </c>
      <c r="BC71" s="31" t="s">
        <v>14</v>
      </c>
      <c r="BD71" s="32"/>
      <c r="BE71" s="33" t="s">
        <v>4</v>
      </c>
      <c r="BF71" s="33" t="s">
        <v>13</v>
      </c>
      <c r="BG71" s="33" t="s">
        <v>6</v>
      </c>
      <c r="BH71" s="33" t="s">
        <v>15</v>
      </c>
      <c r="BI71" s="32"/>
      <c r="BJ71" s="32"/>
      <c r="BK71" s="32"/>
      <c r="BL71" s="32"/>
      <c r="BM71" s="32"/>
    </row>
    <row r="72">
      <c r="A72" s="94" t="s">
        <v>55</v>
      </c>
      <c r="B72" s="36" t="s">
        <v>19</v>
      </c>
      <c r="C72" s="37">
        <v>45145.0</v>
      </c>
      <c r="D72" s="42" t="s">
        <v>91</v>
      </c>
      <c r="E72" s="58" t="s">
        <v>553</v>
      </c>
      <c r="F72" s="40">
        <v>1.0</v>
      </c>
      <c r="G72" s="40">
        <v>7.0</v>
      </c>
      <c r="H72" s="40">
        <v>0.0</v>
      </c>
      <c r="I72" s="36" t="s">
        <v>22</v>
      </c>
      <c r="J72" s="37">
        <v>45146.0</v>
      </c>
      <c r="K72" s="42" t="s">
        <v>211</v>
      </c>
      <c r="L72" s="58" t="s">
        <v>66</v>
      </c>
      <c r="M72" s="40">
        <v>0.0</v>
      </c>
      <c r="N72" s="40">
        <v>6.0</v>
      </c>
      <c r="O72" s="40">
        <v>0.0</v>
      </c>
      <c r="P72" s="36" t="s">
        <v>24</v>
      </c>
      <c r="Q72" s="37">
        <v>45147.0</v>
      </c>
      <c r="R72" s="42" t="s">
        <v>529</v>
      </c>
      <c r="S72" s="58" t="s">
        <v>530</v>
      </c>
      <c r="T72" s="40">
        <v>1.0</v>
      </c>
      <c r="U72" s="40">
        <v>7.0</v>
      </c>
      <c r="V72" s="40">
        <v>3.0</v>
      </c>
      <c r="W72" s="36" t="s">
        <v>26</v>
      </c>
      <c r="X72" s="37">
        <v>45148.0</v>
      </c>
      <c r="Y72" s="42" t="s">
        <v>211</v>
      </c>
      <c r="Z72" s="58" t="s">
        <v>66</v>
      </c>
      <c r="AA72" s="40">
        <v>0.0</v>
      </c>
      <c r="AB72" s="40">
        <v>6.0</v>
      </c>
      <c r="AC72" s="40">
        <v>0.0</v>
      </c>
      <c r="AD72" s="36" t="s">
        <v>56</v>
      </c>
      <c r="AE72" s="37">
        <v>45149.0</v>
      </c>
      <c r="AF72" s="42" t="s">
        <v>287</v>
      </c>
      <c r="AG72" s="58" t="s">
        <v>136</v>
      </c>
      <c r="AH72" s="40">
        <v>1.0</v>
      </c>
      <c r="AI72" s="40">
        <v>7.0</v>
      </c>
      <c r="AJ72" s="40">
        <v>1.0</v>
      </c>
      <c r="AK72" s="47" t="s">
        <v>57</v>
      </c>
      <c r="AL72" s="37">
        <v>45150.0</v>
      </c>
      <c r="AM72" s="42" t="s">
        <v>25</v>
      </c>
      <c r="AN72" s="58" t="s">
        <v>25</v>
      </c>
      <c r="AO72" s="40">
        <v>0.0</v>
      </c>
      <c r="AP72" s="40">
        <v>0.0</v>
      </c>
      <c r="AQ72" s="40">
        <v>0.0</v>
      </c>
      <c r="AR72" s="96" t="s">
        <v>149</v>
      </c>
      <c r="AS72" s="37">
        <v>45151.0</v>
      </c>
      <c r="AT72" s="42" t="s">
        <v>529</v>
      </c>
      <c r="AU72" s="58" t="s">
        <v>530</v>
      </c>
      <c r="AV72" s="40">
        <v>1.0</v>
      </c>
      <c r="AW72" s="40">
        <v>7.0</v>
      </c>
      <c r="AX72" s="40">
        <v>3.0</v>
      </c>
      <c r="AY72" s="48"/>
      <c r="AZ72" s="49">
        <f t="shared" ref="AZ72:BB72" si="79">SUM(F72,M72,T72,AA72,AH72,AO72,AV72)</f>
        <v>4</v>
      </c>
      <c r="BA72" s="39">
        <f t="shared" si="79"/>
        <v>40</v>
      </c>
      <c r="BB72" s="39">
        <f t="shared" si="79"/>
        <v>7</v>
      </c>
      <c r="BC72" s="50">
        <f t="shared" ref="BC72:BC76" si="81">SUM(AZ72,BA72,BB72)</f>
        <v>51</v>
      </c>
      <c r="BD72" s="51"/>
      <c r="BE72" s="39">
        <f>AZ72*67.31</f>
        <v>269.24</v>
      </c>
      <c r="BF72" s="39">
        <f>BA72*74</f>
        <v>2960</v>
      </c>
      <c r="BG72" s="39">
        <f>BB72*84</f>
        <v>588</v>
      </c>
      <c r="BH72" s="39">
        <f>SUM(BE72,BF72,BG72)</f>
        <v>3817.24</v>
      </c>
      <c r="BI72" s="51"/>
      <c r="BJ72" s="51"/>
      <c r="BK72" s="51"/>
      <c r="BL72" s="51"/>
      <c r="BM72" s="51"/>
    </row>
    <row r="73">
      <c r="A73" s="94" t="s">
        <v>54</v>
      </c>
      <c r="B73" s="36" t="s">
        <v>19</v>
      </c>
      <c r="C73" s="37">
        <v>45146.0</v>
      </c>
      <c r="D73" s="38"/>
      <c r="E73" s="39"/>
      <c r="F73" s="40">
        <v>0.0</v>
      </c>
      <c r="G73" s="40">
        <v>0.0</v>
      </c>
      <c r="H73" s="40">
        <v>0.0</v>
      </c>
      <c r="I73" s="42" t="s">
        <v>46</v>
      </c>
      <c r="J73" s="37">
        <v>45147.0</v>
      </c>
      <c r="K73" s="38" t="s">
        <v>105</v>
      </c>
      <c r="L73" s="39" t="s">
        <v>230</v>
      </c>
      <c r="M73" s="40">
        <v>4.0</v>
      </c>
      <c r="N73" s="40">
        <v>1.0</v>
      </c>
      <c r="O73" s="40">
        <v>0.0</v>
      </c>
      <c r="P73" s="38" t="s">
        <v>36</v>
      </c>
      <c r="Q73" s="37">
        <v>45148.0</v>
      </c>
      <c r="R73" s="42" t="s">
        <v>25</v>
      </c>
      <c r="S73" s="58" t="s">
        <v>25</v>
      </c>
      <c r="T73" s="40">
        <v>0.0</v>
      </c>
      <c r="U73" s="40">
        <v>0.0</v>
      </c>
      <c r="V73" s="40">
        <v>0.0</v>
      </c>
      <c r="W73" s="36"/>
      <c r="X73" s="37"/>
      <c r="Y73" s="38"/>
      <c r="Z73" s="39"/>
      <c r="AA73" s="40">
        <v>0.0</v>
      </c>
      <c r="AB73" s="40">
        <v>0.0</v>
      </c>
      <c r="AC73" s="40">
        <v>0.0</v>
      </c>
      <c r="AD73" s="56" t="s">
        <v>40</v>
      </c>
      <c r="AE73" s="37">
        <v>45150.0</v>
      </c>
      <c r="AF73" s="38" t="s">
        <v>721</v>
      </c>
      <c r="AG73" s="39" t="s">
        <v>722</v>
      </c>
      <c r="AH73" s="40">
        <v>0.0</v>
      </c>
      <c r="AI73" s="40">
        <v>2.0</v>
      </c>
      <c r="AJ73" s="40">
        <v>0.0</v>
      </c>
      <c r="AK73" s="47" t="s">
        <v>57</v>
      </c>
      <c r="AL73" s="37">
        <v>45150.0</v>
      </c>
      <c r="AM73" s="42" t="s">
        <v>529</v>
      </c>
      <c r="AN73" s="58" t="s">
        <v>530</v>
      </c>
      <c r="AO73" s="40">
        <v>1.0</v>
      </c>
      <c r="AP73" s="40">
        <v>7.0</v>
      </c>
      <c r="AQ73" s="40">
        <v>3.0</v>
      </c>
      <c r="AR73" s="96" t="s">
        <v>142</v>
      </c>
      <c r="AS73" s="37">
        <v>45152.0</v>
      </c>
      <c r="AT73" s="38"/>
      <c r="AU73" s="39"/>
      <c r="AV73" s="40">
        <v>0.0</v>
      </c>
      <c r="AW73" s="40">
        <v>0.0</v>
      </c>
      <c r="AX73" s="40">
        <v>0.0</v>
      </c>
      <c r="AY73" s="48"/>
      <c r="AZ73" s="49">
        <f t="shared" ref="AZ73:BB73" si="80">SUM(F73,M73,T73,AA73,AH73,AO73,AV73)</f>
        <v>5</v>
      </c>
      <c r="BA73" s="39">
        <f t="shared" si="80"/>
        <v>10</v>
      </c>
      <c r="BB73" s="39">
        <f t="shared" si="80"/>
        <v>3</v>
      </c>
      <c r="BC73" s="50">
        <f t="shared" si="81"/>
        <v>18</v>
      </c>
      <c r="BD73" s="51"/>
      <c r="BE73" s="39">
        <f t="shared" ref="BE73:BE75" si="83">AZ73*80</f>
        <v>400</v>
      </c>
      <c r="BF73" s="39">
        <f t="shared" ref="BF73:BF75" si="84">BA73*88</f>
        <v>880</v>
      </c>
      <c r="BG73" s="39">
        <f t="shared" ref="BG73:BG75" si="85">BB73*80</f>
        <v>240</v>
      </c>
      <c r="BH73" s="39">
        <f t="shared" ref="BH73:BH75" si="86">sum(BE73,BF73,BG73)</f>
        <v>1520</v>
      </c>
      <c r="BI73" s="51"/>
      <c r="BJ73" s="51"/>
      <c r="BK73" s="51"/>
      <c r="BL73" s="51"/>
      <c r="BM73" s="51"/>
    </row>
    <row r="74">
      <c r="A74" s="94" t="s">
        <v>50</v>
      </c>
      <c r="B74" s="41"/>
      <c r="C74" s="37"/>
      <c r="D74" s="42"/>
      <c r="E74" s="58"/>
      <c r="F74" s="145">
        <v>0.0</v>
      </c>
      <c r="G74" s="145">
        <v>0.0</v>
      </c>
      <c r="H74" s="163">
        <v>0.0</v>
      </c>
      <c r="I74" s="57"/>
      <c r="J74" s="37"/>
      <c r="K74" s="42"/>
      <c r="L74" s="58"/>
      <c r="M74" s="145">
        <v>0.0</v>
      </c>
      <c r="N74" s="145">
        <v>0.0</v>
      </c>
      <c r="O74" s="163">
        <v>0.0</v>
      </c>
      <c r="P74" s="38"/>
      <c r="Q74" s="37"/>
      <c r="R74" s="42"/>
      <c r="S74" s="58"/>
      <c r="T74" s="145">
        <v>0.0</v>
      </c>
      <c r="U74" s="145">
        <v>0.0</v>
      </c>
      <c r="V74" s="163">
        <v>0.0</v>
      </c>
      <c r="W74" s="36" t="s">
        <v>26</v>
      </c>
      <c r="X74" s="37">
        <v>45149.0</v>
      </c>
      <c r="Y74" s="38" t="s">
        <v>105</v>
      </c>
      <c r="Z74" s="39" t="s">
        <v>230</v>
      </c>
      <c r="AA74" s="40">
        <v>4.0</v>
      </c>
      <c r="AB74" s="40">
        <v>1.0</v>
      </c>
      <c r="AC74" s="40">
        <v>0.0</v>
      </c>
      <c r="AD74" s="57"/>
      <c r="AE74" s="230"/>
      <c r="AF74" s="42"/>
      <c r="AG74" s="58"/>
      <c r="AH74" s="145">
        <v>0.0</v>
      </c>
      <c r="AI74" s="145">
        <v>0.0</v>
      </c>
      <c r="AJ74" s="163">
        <v>0.0</v>
      </c>
      <c r="AK74" s="434"/>
      <c r="AL74" s="37"/>
      <c r="AM74" s="38"/>
      <c r="AN74" s="39"/>
      <c r="AO74" s="40">
        <v>0.0</v>
      </c>
      <c r="AP74" s="40">
        <v>0.0</v>
      </c>
      <c r="AQ74" s="40">
        <v>0.0</v>
      </c>
      <c r="AR74" s="47"/>
      <c r="AS74" s="37"/>
      <c r="AT74" s="42"/>
      <c r="AU74" s="58"/>
      <c r="AV74" s="145">
        <v>0.0</v>
      </c>
      <c r="AW74" s="145">
        <v>0.0</v>
      </c>
      <c r="AX74" s="163">
        <v>0.0</v>
      </c>
      <c r="AY74" s="165"/>
      <c r="AZ74" s="166">
        <f t="shared" ref="AZ74:BB74" si="82">SUM(F74,M74,T74,AA74,AH74,AO74,AV74)</f>
        <v>4</v>
      </c>
      <c r="BA74" s="46">
        <f t="shared" si="82"/>
        <v>1</v>
      </c>
      <c r="BB74" s="46">
        <f t="shared" si="82"/>
        <v>0</v>
      </c>
      <c r="BC74" s="167">
        <f t="shared" si="81"/>
        <v>5</v>
      </c>
      <c r="BD74" s="165"/>
      <c r="BE74" s="39">
        <f t="shared" si="83"/>
        <v>320</v>
      </c>
      <c r="BF74" s="39">
        <f t="shared" si="84"/>
        <v>88</v>
      </c>
      <c r="BG74" s="39">
        <f t="shared" si="85"/>
        <v>0</v>
      </c>
      <c r="BH74" s="39">
        <f t="shared" si="86"/>
        <v>408</v>
      </c>
      <c r="BI74" s="155"/>
      <c r="BJ74" s="155"/>
      <c r="BK74" s="155"/>
      <c r="BL74" s="155"/>
      <c r="BM74" s="155"/>
    </row>
    <row r="75">
      <c r="A75" s="94" t="s">
        <v>52</v>
      </c>
      <c r="B75" s="57"/>
      <c r="C75" s="230"/>
      <c r="D75" s="42"/>
      <c r="E75" s="39"/>
      <c r="F75" s="168">
        <v>0.0</v>
      </c>
      <c r="G75" s="168">
        <v>0.0</v>
      </c>
      <c r="H75" s="168">
        <v>0.0</v>
      </c>
      <c r="I75" s="36"/>
      <c r="J75" s="37"/>
      <c r="K75" s="42"/>
      <c r="L75" s="39"/>
      <c r="M75" s="168">
        <v>0.0</v>
      </c>
      <c r="N75" s="168">
        <v>0.0</v>
      </c>
      <c r="O75" s="168">
        <v>0.0</v>
      </c>
      <c r="P75" s="36"/>
      <c r="Q75" s="37"/>
      <c r="R75" s="42"/>
      <c r="S75" s="58"/>
      <c r="T75" s="40">
        <v>0.0</v>
      </c>
      <c r="U75" s="40">
        <v>0.0</v>
      </c>
      <c r="V75" s="40">
        <v>0.0</v>
      </c>
      <c r="W75" s="57"/>
      <c r="X75" s="230"/>
      <c r="Y75" s="42"/>
      <c r="Z75" s="39"/>
      <c r="AA75" s="168">
        <v>0.0</v>
      </c>
      <c r="AB75" s="168">
        <v>0.0</v>
      </c>
      <c r="AC75" s="168">
        <v>0.0</v>
      </c>
      <c r="AD75" s="57"/>
      <c r="AE75" s="230"/>
      <c r="AF75" s="42"/>
      <c r="AG75" s="39"/>
      <c r="AH75" s="168">
        <v>0.0</v>
      </c>
      <c r="AI75" s="168">
        <v>0.0</v>
      </c>
      <c r="AJ75" s="168">
        <v>0.0</v>
      </c>
      <c r="AK75" s="287"/>
      <c r="AL75" s="230"/>
      <c r="AM75" s="158"/>
      <c r="AN75" s="55"/>
      <c r="AO75" s="168">
        <v>0.0</v>
      </c>
      <c r="AP75" s="168">
        <v>0.0</v>
      </c>
      <c r="AQ75" s="168">
        <v>0.0</v>
      </c>
      <c r="AR75" s="96"/>
      <c r="AS75" s="37"/>
      <c r="AT75" s="42"/>
      <c r="AU75" s="39"/>
      <c r="AV75" s="168">
        <v>0.0</v>
      </c>
      <c r="AW75" s="168">
        <v>0.0</v>
      </c>
      <c r="AX75" s="168">
        <v>0.0</v>
      </c>
      <c r="AY75" s="155"/>
      <c r="AZ75" s="169">
        <f t="shared" ref="AZ75:BB75" si="87">SUM(F75,M75,T75,AA75,AH75,AO75,AV75)</f>
        <v>0</v>
      </c>
      <c r="BA75" s="149">
        <f t="shared" si="87"/>
        <v>0</v>
      </c>
      <c r="BB75" s="149">
        <f t="shared" si="87"/>
        <v>0</v>
      </c>
      <c r="BC75" s="170">
        <f t="shared" si="81"/>
        <v>0</v>
      </c>
      <c r="BD75" s="155"/>
      <c r="BE75" s="39">
        <f t="shared" si="83"/>
        <v>0</v>
      </c>
      <c r="BF75" s="39">
        <f t="shared" si="84"/>
        <v>0</v>
      </c>
      <c r="BG75" s="39">
        <f t="shared" si="85"/>
        <v>0</v>
      </c>
      <c r="BH75" s="39">
        <f t="shared" si="86"/>
        <v>0</v>
      </c>
      <c r="BI75" s="155"/>
      <c r="BJ75" s="155"/>
      <c r="BK75" s="155"/>
      <c r="BL75" s="155"/>
      <c r="BM75" s="155"/>
    </row>
    <row r="76">
      <c r="A76" s="94"/>
      <c r="B76" s="41"/>
      <c r="C76" s="37"/>
      <c r="D76" s="42"/>
      <c r="E76" s="58"/>
      <c r="F76" s="40">
        <v>0.0</v>
      </c>
      <c r="G76" s="40">
        <v>0.0</v>
      </c>
      <c r="H76" s="40">
        <v>0.0</v>
      </c>
      <c r="I76" s="42"/>
      <c r="J76" s="37"/>
      <c r="K76" s="42"/>
      <c r="L76" s="58"/>
      <c r="M76" s="40">
        <v>0.0</v>
      </c>
      <c r="N76" s="40">
        <v>0.0</v>
      </c>
      <c r="O76" s="40">
        <v>0.0</v>
      </c>
      <c r="P76" s="38"/>
      <c r="Q76" s="37"/>
      <c r="R76" s="42"/>
      <c r="S76" s="58"/>
      <c r="T76" s="40">
        <v>0.0</v>
      </c>
      <c r="U76" s="40">
        <v>0.0</v>
      </c>
      <c r="V76" s="40">
        <v>0.0</v>
      </c>
      <c r="W76" s="56"/>
      <c r="X76" s="37"/>
      <c r="Y76" s="42"/>
      <c r="Z76" s="58"/>
      <c r="AA76" s="40">
        <v>0.0</v>
      </c>
      <c r="AB76" s="40">
        <v>0.0</v>
      </c>
      <c r="AC76" s="40">
        <v>0.0</v>
      </c>
      <c r="AD76" s="56"/>
      <c r="AE76" s="37"/>
      <c r="AF76" s="42"/>
      <c r="AG76" s="58"/>
      <c r="AH76" s="40">
        <v>0.0</v>
      </c>
      <c r="AI76" s="40">
        <v>0.0</v>
      </c>
      <c r="AJ76" s="40">
        <v>0.0</v>
      </c>
      <c r="AK76" s="287"/>
      <c r="AL76" s="37"/>
      <c r="AM76" s="42"/>
      <c r="AN76" s="39"/>
      <c r="AO76" s="40">
        <v>0.0</v>
      </c>
      <c r="AP76" s="40">
        <v>0.0</v>
      </c>
      <c r="AQ76" s="40">
        <v>0.0</v>
      </c>
      <c r="AR76" s="96"/>
      <c r="AS76" s="37"/>
      <c r="AT76" s="42"/>
      <c r="AU76" s="58"/>
      <c r="AV76" s="40">
        <v>0.0</v>
      </c>
      <c r="AW76" s="40">
        <v>0.0</v>
      </c>
      <c r="AX76" s="40">
        <v>0.0</v>
      </c>
      <c r="AY76" s="155"/>
      <c r="AZ76" s="169">
        <f t="shared" ref="AZ76:BB76" si="88">SUM(F76,M76,T76,AA76,AH76,AO76,AV76)</f>
        <v>0</v>
      </c>
      <c r="BA76" s="149">
        <f t="shared" si="88"/>
        <v>0</v>
      </c>
      <c r="BB76" s="149">
        <f t="shared" si="88"/>
        <v>0</v>
      </c>
      <c r="BC76" s="170">
        <f t="shared" si="81"/>
        <v>0</v>
      </c>
      <c r="BD76" s="155"/>
      <c r="BE76" s="39">
        <f>AZ76*67.31</f>
        <v>0</v>
      </c>
      <c r="BF76" s="39">
        <f>BA76*74</f>
        <v>0</v>
      </c>
      <c r="BG76" s="39">
        <f>BB76*84</f>
        <v>0</v>
      </c>
      <c r="BH76" s="39">
        <f>SUM(BE76,BF76,BG76)</f>
        <v>0</v>
      </c>
      <c r="BI76" s="155"/>
      <c r="BJ76" s="155"/>
      <c r="BK76" s="155"/>
      <c r="BL76" s="155"/>
      <c r="BM76" s="155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76" t="s">
        <v>14</v>
      </c>
      <c r="AZ78" s="77">
        <f t="shared" ref="AZ78:BC78" si="89">SUM(AZ72,AZ73,AZ74,AZ75,AZ76)</f>
        <v>13</v>
      </c>
      <c r="BA78" s="78">
        <f t="shared" si="89"/>
        <v>51</v>
      </c>
      <c r="BB78" s="78">
        <f t="shared" si="89"/>
        <v>10</v>
      </c>
      <c r="BC78" s="79">
        <f t="shared" si="89"/>
        <v>74</v>
      </c>
      <c r="BD78" s="136"/>
      <c r="BE78" s="40">
        <f t="shared" ref="BE78:BG78" si="90">SUM(BE72,BE73,BE74,BE75)</f>
        <v>989.24</v>
      </c>
      <c r="BF78" s="40">
        <f t="shared" si="90"/>
        <v>3928</v>
      </c>
      <c r="BG78" s="40">
        <f t="shared" si="90"/>
        <v>828</v>
      </c>
      <c r="BH78" s="40">
        <f>SUM(BH72,BH73,BH74,BH75,BH76)</f>
        <v>5745.24</v>
      </c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</row>
    <row r="80">
      <c r="A80" s="155"/>
      <c r="B80" s="153"/>
      <c r="C80" s="153"/>
      <c r="D80" s="155"/>
      <c r="E80" s="153"/>
      <c r="F80" s="153"/>
      <c r="G80" s="153"/>
      <c r="H80" s="153"/>
      <c r="I80" s="153"/>
      <c r="J80" s="171"/>
      <c r="K80" s="172" t="s">
        <v>320</v>
      </c>
      <c r="L80" s="4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71"/>
      <c r="AF80" s="293" t="s">
        <v>320</v>
      </c>
      <c r="AG80" s="81"/>
      <c r="AH80" s="153"/>
      <c r="AI80" s="153"/>
      <c r="AJ80" s="153"/>
      <c r="AK80" s="153"/>
      <c r="AL80" s="153"/>
      <c r="AM80" s="153"/>
      <c r="AN80" s="153"/>
      <c r="AO80" s="155"/>
      <c r="AP80" s="155"/>
      <c r="AQ80" s="155"/>
      <c r="AR80" s="155"/>
      <c r="AS80" s="173"/>
      <c r="AT80" s="293" t="s">
        <v>320</v>
      </c>
      <c r="AU80" s="81"/>
      <c r="AV80" s="155"/>
      <c r="AW80" s="155"/>
      <c r="AX80" s="155"/>
      <c r="AY80" s="174"/>
      <c r="AZ80" s="174"/>
      <c r="BA80" s="174"/>
      <c r="BB80" s="174"/>
      <c r="BC80" s="174"/>
      <c r="BD80" s="155"/>
      <c r="BE80" s="174"/>
      <c r="BF80" s="175"/>
      <c r="BG80" s="175"/>
      <c r="BH80" s="174"/>
      <c r="BI80" s="155"/>
      <c r="BJ80" s="155"/>
      <c r="BK80" s="155"/>
      <c r="BL80" s="155"/>
      <c r="BM80" s="155"/>
    </row>
    <row r="81">
      <c r="A81" s="155"/>
      <c r="B81" s="153"/>
      <c r="C81" s="153"/>
      <c r="D81" s="155"/>
      <c r="E81" s="10"/>
      <c r="F81" s="10"/>
      <c r="G81" s="10"/>
      <c r="H81" s="10"/>
      <c r="I81" s="153"/>
      <c r="J81" s="153"/>
      <c r="K81" s="155"/>
      <c r="L81" s="11"/>
      <c r="M81" s="153"/>
      <c r="N81" s="153"/>
      <c r="O81" s="153"/>
      <c r="P81" s="153"/>
      <c r="Q81" s="153"/>
      <c r="R81" s="153"/>
      <c r="S81" s="10"/>
      <c r="T81" s="153"/>
      <c r="U81" s="153"/>
      <c r="V81" s="153"/>
      <c r="W81" s="153"/>
      <c r="X81" s="153"/>
      <c r="Y81" s="10"/>
      <c r="Z81" s="10"/>
      <c r="AA81" s="153"/>
      <c r="AB81" s="153"/>
      <c r="AC81" s="153"/>
      <c r="AD81" s="153"/>
      <c r="AE81" s="153"/>
      <c r="AF81" s="153"/>
      <c r="AG81" s="10"/>
      <c r="AH81" s="153"/>
      <c r="AI81" s="153"/>
      <c r="AJ81" s="153"/>
      <c r="AK81" s="153"/>
      <c r="AL81" s="153"/>
      <c r="AM81" s="153"/>
      <c r="AN81" s="10"/>
      <c r="AO81" s="155"/>
      <c r="AP81" s="155"/>
      <c r="AQ81" s="155"/>
      <c r="AR81" s="155"/>
      <c r="AS81" s="156"/>
      <c r="AT81" s="155"/>
      <c r="AU81" s="11"/>
      <c r="AV81" s="155"/>
      <c r="AW81" s="155"/>
      <c r="AX81" s="155"/>
      <c r="AY81" s="155"/>
      <c r="AZ81" s="155"/>
      <c r="BA81" s="155"/>
      <c r="BB81" s="155"/>
      <c r="BC81" s="155"/>
      <c r="BD81" s="155"/>
      <c r="BE81" s="165"/>
      <c r="BF81" s="293" t="s">
        <v>320</v>
      </c>
      <c r="BG81" s="81"/>
      <c r="BH81" s="155"/>
      <c r="BI81" s="155"/>
      <c r="BJ81" s="155"/>
      <c r="BK81" s="155"/>
      <c r="BL81" s="155"/>
      <c r="BM81" s="155"/>
    </row>
    <row r="82">
      <c r="A82" s="10"/>
      <c r="B82" s="11"/>
      <c r="C82" s="11"/>
      <c r="D82" s="12"/>
      <c r="E82" s="13">
        <v>45145.0</v>
      </c>
      <c r="F82" s="14"/>
      <c r="G82" s="14"/>
      <c r="H82" s="14"/>
      <c r="I82" s="15"/>
      <c r="J82" s="15"/>
      <c r="K82" s="16"/>
      <c r="L82" s="13">
        <v>45146.0</v>
      </c>
      <c r="M82" s="15"/>
      <c r="N82" s="15"/>
      <c r="O82" s="15"/>
      <c r="P82" s="15"/>
      <c r="Q82" s="11"/>
      <c r="R82" s="17"/>
      <c r="S82" s="13">
        <v>45147.0</v>
      </c>
      <c r="T82" s="11"/>
      <c r="U82" s="15"/>
      <c r="V82" s="15"/>
      <c r="W82" s="11"/>
      <c r="X82" s="18"/>
      <c r="Y82" s="14"/>
      <c r="Z82" s="13">
        <v>45148.0</v>
      </c>
      <c r="AA82" s="15"/>
      <c r="AB82" s="15"/>
      <c r="AC82" s="11"/>
      <c r="AD82" s="15"/>
      <c r="AE82" s="15"/>
      <c r="AF82" s="12"/>
      <c r="AG82" s="13">
        <v>45149.0</v>
      </c>
      <c r="AH82" s="15"/>
      <c r="AI82" s="11"/>
      <c r="AJ82" s="15"/>
      <c r="AK82" s="15"/>
      <c r="AL82" s="15"/>
      <c r="AM82" s="18"/>
      <c r="AN82" s="13">
        <v>45150.0</v>
      </c>
      <c r="AO82" s="11"/>
      <c r="AP82" s="19"/>
      <c r="AQ82" s="19"/>
      <c r="AR82" s="19"/>
      <c r="AS82" s="19"/>
      <c r="AT82" s="14"/>
      <c r="AU82" s="13">
        <v>45151.0</v>
      </c>
      <c r="AV82" s="19"/>
      <c r="AW82" s="19"/>
      <c r="AX82" s="19"/>
      <c r="AY82" s="20"/>
      <c r="AZ82" s="19"/>
      <c r="BA82" s="19"/>
      <c r="BB82" s="19"/>
      <c r="BC82" s="19"/>
      <c r="BD82" s="20"/>
      <c r="BE82" s="21"/>
      <c r="BF82" s="22"/>
      <c r="BG82" s="4"/>
      <c r="BH82" s="19"/>
      <c r="BI82" s="23"/>
      <c r="BJ82" s="16"/>
      <c r="BK82" s="16"/>
      <c r="BL82" s="20"/>
      <c r="BM82" s="20"/>
    </row>
    <row r="83">
      <c r="A83" s="176"/>
      <c r="B83" s="177"/>
      <c r="C83" s="177"/>
      <c r="D83" s="18" t="s">
        <v>2</v>
      </c>
      <c r="E83" s="177" t="s">
        <v>3</v>
      </c>
      <c r="F83" s="177" t="s">
        <v>4</v>
      </c>
      <c r="G83" s="177" t="s">
        <v>5</v>
      </c>
      <c r="H83" s="177" t="s">
        <v>6</v>
      </c>
      <c r="I83" s="177"/>
      <c r="J83" s="177"/>
      <c r="K83" s="18" t="s">
        <v>2</v>
      </c>
      <c r="L83" s="18" t="s">
        <v>7</v>
      </c>
      <c r="M83" s="177" t="s">
        <v>4</v>
      </c>
      <c r="N83" s="177" t="s">
        <v>5</v>
      </c>
      <c r="O83" s="177" t="s">
        <v>6</v>
      </c>
      <c r="P83" s="177"/>
      <c r="Q83" s="177"/>
      <c r="R83" s="177" t="s">
        <v>2</v>
      </c>
      <c r="S83" s="177" t="s">
        <v>8</v>
      </c>
      <c r="T83" s="177" t="s">
        <v>4</v>
      </c>
      <c r="U83" s="177" t="s">
        <v>5</v>
      </c>
      <c r="V83" s="177" t="s">
        <v>6</v>
      </c>
      <c r="W83" s="178"/>
      <c r="X83" s="177"/>
      <c r="Y83" s="177" t="s">
        <v>2</v>
      </c>
      <c r="Z83" s="177" t="s">
        <v>9</v>
      </c>
      <c r="AA83" s="177" t="s">
        <v>4</v>
      </c>
      <c r="AB83" s="177" t="s">
        <v>5</v>
      </c>
      <c r="AC83" s="177" t="s">
        <v>6</v>
      </c>
      <c r="AD83" s="177"/>
      <c r="AE83" s="177"/>
      <c r="AF83" s="177" t="s">
        <v>2</v>
      </c>
      <c r="AG83" s="177" t="s">
        <v>10</v>
      </c>
      <c r="AH83" s="177" t="s">
        <v>4</v>
      </c>
      <c r="AI83" s="177" t="s">
        <v>5</v>
      </c>
      <c r="AJ83" s="177" t="s">
        <v>6</v>
      </c>
      <c r="AK83" s="177"/>
      <c r="AL83" s="177"/>
      <c r="AM83" s="177" t="s">
        <v>2</v>
      </c>
      <c r="AN83" s="177" t="s">
        <v>11</v>
      </c>
      <c r="AO83" s="18" t="s">
        <v>4</v>
      </c>
      <c r="AP83" s="18" t="s">
        <v>5</v>
      </c>
      <c r="AQ83" s="18" t="s">
        <v>6</v>
      </c>
      <c r="AR83" s="18"/>
      <c r="AS83" s="179"/>
      <c r="AT83" s="18" t="s">
        <v>2</v>
      </c>
      <c r="AU83" s="18" t="s">
        <v>12</v>
      </c>
      <c r="AV83" s="18" t="s">
        <v>4</v>
      </c>
      <c r="AW83" s="18" t="s">
        <v>5</v>
      </c>
      <c r="AX83" s="18" t="s">
        <v>6</v>
      </c>
      <c r="AY83" s="180"/>
      <c r="AZ83" s="181" t="s">
        <v>4</v>
      </c>
      <c r="BA83" s="181" t="s">
        <v>13</v>
      </c>
      <c r="BB83" s="181" t="s">
        <v>6</v>
      </c>
      <c r="BC83" s="181" t="s">
        <v>14</v>
      </c>
      <c r="BD83" s="165"/>
      <c r="BE83" s="182" t="s">
        <v>4</v>
      </c>
      <c r="BF83" s="182" t="s">
        <v>13</v>
      </c>
      <c r="BG83" s="182" t="s">
        <v>6</v>
      </c>
      <c r="BH83" s="182" t="s">
        <v>15</v>
      </c>
      <c r="BI83" s="155"/>
      <c r="BJ83" s="155"/>
      <c r="BK83" s="155"/>
      <c r="BL83" s="155"/>
      <c r="BM83" s="155"/>
    </row>
    <row r="84">
      <c r="A84" s="94" t="s">
        <v>54</v>
      </c>
      <c r="B84" s="36" t="s">
        <v>19</v>
      </c>
      <c r="C84" s="37"/>
      <c r="D84" s="42"/>
      <c r="E84" s="39"/>
      <c r="F84" s="145">
        <v>0.0</v>
      </c>
      <c r="G84" s="145">
        <v>0.0</v>
      </c>
      <c r="H84" s="163">
        <v>0.0</v>
      </c>
      <c r="I84" s="36" t="s">
        <v>22</v>
      </c>
      <c r="J84" s="37"/>
      <c r="K84" s="42"/>
      <c r="L84" s="39"/>
      <c r="M84" s="145">
        <v>0.0</v>
      </c>
      <c r="N84" s="145">
        <v>0.0</v>
      </c>
      <c r="O84" s="163">
        <v>0.0</v>
      </c>
      <c r="P84" s="57" t="s">
        <v>24</v>
      </c>
      <c r="Q84" s="37"/>
      <c r="R84" s="42"/>
      <c r="S84" s="39"/>
      <c r="T84" s="145">
        <v>0.0</v>
      </c>
      <c r="U84" s="145">
        <v>0.0</v>
      </c>
      <c r="V84" s="163">
        <v>0.0</v>
      </c>
      <c r="W84" s="57" t="s">
        <v>26</v>
      </c>
      <c r="X84" s="37"/>
      <c r="Y84" s="42"/>
      <c r="Z84" s="39"/>
      <c r="AA84" s="145">
        <v>0.0</v>
      </c>
      <c r="AB84" s="145">
        <v>0.0</v>
      </c>
      <c r="AC84" s="163">
        <v>0.0</v>
      </c>
      <c r="AD84" s="57" t="s">
        <v>56</v>
      </c>
      <c r="AE84" s="37"/>
      <c r="AF84" s="42"/>
      <c r="AG84" s="39"/>
      <c r="AH84" s="145">
        <v>0.0</v>
      </c>
      <c r="AI84" s="145">
        <v>0.0</v>
      </c>
      <c r="AJ84" s="163">
        <v>0.0</v>
      </c>
      <c r="AK84" s="287" t="s">
        <v>57</v>
      </c>
      <c r="AL84" s="37"/>
      <c r="AM84" s="42"/>
      <c r="AN84" s="39"/>
      <c r="AO84" s="145">
        <v>0.0</v>
      </c>
      <c r="AP84" s="145">
        <v>0.0</v>
      </c>
      <c r="AQ84" s="163">
        <v>0.0</v>
      </c>
      <c r="AR84" s="36" t="s">
        <v>149</v>
      </c>
      <c r="AS84" s="37"/>
      <c r="AT84" s="42"/>
      <c r="AU84" s="39"/>
      <c r="AV84" s="145">
        <v>0.0</v>
      </c>
      <c r="AW84" s="145">
        <v>0.0</v>
      </c>
      <c r="AX84" s="163">
        <v>0.0</v>
      </c>
      <c r="AY84" s="165"/>
      <c r="AZ84" s="169">
        <f t="shared" ref="AZ84:BB84" si="91">SUM(F84,M84,T84,AA84,AH84,AO84,AV84)</f>
        <v>0</v>
      </c>
      <c r="BA84" s="86">
        <f t="shared" si="91"/>
        <v>0</v>
      </c>
      <c r="BB84" s="86">
        <f t="shared" si="91"/>
        <v>0</v>
      </c>
      <c r="BC84" s="170">
        <f t="shared" ref="BC84:BC86" si="93">SUM(AZ84,BA84,BB84)</f>
        <v>0</v>
      </c>
      <c r="BD84" s="165"/>
      <c r="BE84" s="86">
        <f t="shared" ref="BE84:BE86" si="94">AZ84*80</f>
        <v>0</v>
      </c>
      <c r="BF84" s="17">
        <f t="shared" ref="BF84:BF86" si="95">BA84*88</f>
        <v>0</v>
      </c>
      <c r="BG84" s="17">
        <f t="shared" ref="BG84:BG86" si="96">BB84*80</f>
        <v>0</v>
      </c>
      <c r="BH84" s="17">
        <f t="shared" ref="BH84:BH86" si="97">sum(BE84,BF84,BG84)</f>
        <v>0</v>
      </c>
      <c r="BI84" s="155"/>
      <c r="BJ84" s="155"/>
      <c r="BK84" s="155"/>
      <c r="BL84" s="155"/>
      <c r="BM84" s="155"/>
    </row>
    <row r="85">
      <c r="A85" s="94" t="s">
        <v>52</v>
      </c>
      <c r="B85" s="41"/>
      <c r="C85" s="37"/>
      <c r="D85" s="42"/>
      <c r="E85" s="58"/>
      <c r="F85" s="145">
        <v>0.0</v>
      </c>
      <c r="G85" s="145">
        <v>0.0</v>
      </c>
      <c r="H85" s="163">
        <v>0.0</v>
      </c>
      <c r="I85" s="36"/>
      <c r="J85" s="37"/>
      <c r="K85" s="42"/>
      <c r="L85" s="39"/>
      <c r="M85" s="145">
        <v>0.0</v>
      </c>
      <c r="N85" s="145">
        <v>0.0</v>
      </c>
      <c r="O85" s="163">
        <v>0.0</v>
      </c>
      <c r="P85" s="57"/>
      <c r="Q85" s="37"/>
      <c r="R85" s="42"/>
      <c r="S85" s="39"/>
      <c r="T85" s="145">
        <v>0.0</v>
      </c>
      <c r="U85" s="145">
        <v>0.0</v>
      </c>
      <c r="V85" s="163">
        <v>0.0</v>
      </c>
      <c r="W85" s="57"/>
      <c r="X85" s="37"/>
      <c r="Y85" s="42"/>
      <c r="Z85" s="39"/>
      <c r="AA85" s="145">
        <v>0.0</v>
      </c>
      <c r="AB85" s="145">
        <v>0.0</v>
      </c>
      <c r="AC85" s="163">
        <v>0.0</v>
      </c>
      <c r="AD85" s="57"/>
      <c r="AE85" s="37"/>
      <c r="AF85" s="42"/>
      <c r="AG85" s="39"/>
      <c r="AH85" s="145">
        <v>0.0</v>
      </c>
      <c r="AI85" s="145">
        <v>0.0</v>
      </c>
      <c r="AJ85" s="163">
        <v>0.0</v>
      </c>
      <c r="AK85" s="287"/>
      <c r="AL85" s="37"/>
      <c r="AM85" s="42"/>
      <c r="AN85" s="39"/>
      <c r="AO85" s="145">
        <v>0.0</v>
      </c>
      <c r="AP85" s="145">
        <v>0.0</v>
      </c>
      <c r="AQ85" s="163">
        <v>0.0</v>
      </c>
      <c r="AR85" s="36"/>
      <c r="AS85" s="37"/>
      <c r="AT85" s="42"/>
      <c r="AU85" s="39"/>
      <c r="AV85" s="145">
        <v>0.0</v>
      </c>
      <c r="AW85" s="145">
        <v>0.0</v>
      </c>
      <c r="AX85" s="163">
        <v>0.0</v>
      </c>
      <c r="AY85" s="165"/>
      <c r="AZ85" s="169">
        <f t="shared" ref="AZ85:BB85" si="92">SUM(F85,M85,T85,AA85,AH85,AO85,AV85)</f>
        <v>0</v>
      </c>
      <c r="BA85" s="86">
        <f t="shared" si="92"/>
        <v>0</v>
      </c>
      <c r="BB85" s="86">
        <f t="shared" si="92"/>
        <v>0</v>
      </c>
      <c r="BC85" s="170">
        <f t="shared" si="93"/>
        <v>0</v>
      </c>
      <c r="BD85" s="165"/>
      <c r="BE85" s="86">
        <f t="shared" si="94"/>
        <v>0</v>
      </c>
      <c r="BF85" s="17">
        <f t="shared" si="95"/>
        <v>0</v>
      </c>
      <c r="BG85" s="17">
        <f t="shared" si="96"/>
        <v>0</v>
      </c>
      <c r="BH85" s="17">
        <f t="shared" si="97"/>
        <v>0</v>
      </c>
      <c r="BI85" s="155"/>
      <c r="BJ85" s="155"/>
      <c r="BK85" s="155"/>
      <c r="BL85" s="155"/>
      <c r="BM85" s="155"/>
    </row>
    <row r="86">
      <c r="A86" s="94" t="s">
        <v>82</v>
      </c>
      <c r="B86" s="57"/>
      <c r="C86" s="37"/>
      <c r="D86" s="183"/>
      <c r="E86" s="85"/>
      <c r="F86" s="163">
        <v>0.0</v>
      </c>
      <c r="G86" s="163">
        <v>0.0</v>
      </c>
      <c r="H86" s="163">
        <v>0.0</v>
      </c>
      <c r="I86" s="57"/>
      <c r="J86" s="37"/>
      <c r="K86" s="42"/>
      <c r="L86" s="39"/>
      <c r="M86" s="163">
        <v>0.0</v>
      </c>
      <c r="N86" s="163">
        <v>0.0</v>
      </c>
      <c r="O86" s="163">
        <v>0.0</v>
      </c>
      <c r="P86" s="57"/>
      <c r="Q86" s="37"/>
      <c r="R86" s="42"/>
      <c r="S86" s="39"/>
      <c r="T86" s="163">
        <v>0.0</v>
      </c>
      <c r="U86" s="163">
        <v>0.0</v>
      </c>
      <c r="V86" s="163">
        <v>0.0</v>
      </c>
      <c r="W86" s="57"/>
      <c r="X86" s="37"/>
      <c r="Y86" s="42"/>
      <c r="Z86" s="39"/>
      <c r="AA86" s="163">
        <v>0.0</v>
      </c>
      <c r="AB86" s="163">
        <v>0.0</v>
      </c>
      <c r="AC86" s="163">
        <v>0.0</v>
      </c>
      <c r="AD86" s="57"/>
      <c r="AE86" s="37"/>
      <c r="AF86" s="42"/>
      <c r="AG86" s="39"/>
      <c r="AH86" s="163">
        <v>0.0</v>
      </c>
      <c r="AI86" s="163">
        <v>0.0</v>
      </c>
      <c r="AJ86" s="163">
        <v>0.0</v>
      </c>
      <c r="AK86" s="287"/>
      <c r="AL86" s="37"/>
      <c r="AM86" s="42"/>
      <c r="AN86" s="39"/>
      <c r="AO86" s="163">
        <v>0.0</v>
      </c>
      <c r="AP86" s="163">
        <v>0.0</v>
      </c>
      <c r="AQ86" s="163">
        <v>0.0</v>
      </c>
      <c r="AR86" s="36"/>
      <c r="AS86" s="37"/>
      <c r="AT86" s="42"/>
      <c r="AU86" s="39"/>
      <c r="AV86" s="163">
        <v>0.0</v>
      </c>
      <c r="AW86" s="163">
        <v>0.0</v>
      </c>
      <c r="AX86" s="163">
        <v>0.0</v>
      </c>
      <c r="AY86" s="155"/>
      <c r="AZ86" s="169">
        <f t="shared" ref="AZ86:BB86" si="98">SUM(F86,M86,T86,AA86,AH86,AO86,AV86)</f>
        <v>0</v>
      </c>
      <c r="BA86" s="86">
        <f t="shared" si="98"/>
        <v>0</v>
      </c>
      <c r="BB86" s="86">
        <f t="shared" si="98"/>
        <v>0</v>
      </c>
      <c r="BC86" s="170">
        <f t="shared" si="93"/>
        <v>0</v>
      </c>
      <c r="BD86" s="155"/>
      <c r="BE86" s="86">
        <f t="shared" si="94"/>
        <v>0</v>
      </c>
      <c r="BF86" s="17">
        <f t="shared" si="95"/>
        <v>0</v>
      </c>
      <c r="BG86" s="17">
        <f t="shared" si="96"/>
        <v>0</v>
      </c>
      <c r="BH86" s="17">
        <f t="shared" si="97"/>
        <v>0</v>
      </c>
      <c r="BI86" s="155"/>
      <c r="BJ86" s="155"/>
      <c r="BK86" s="155"/>
      <c r="BL86" s="155"/>
      <c r="BM86" s="155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76" t="s">
        <v>14</v>
      </c>
      <c r="AZ88" s="77">
        <f t="shared" ref="AZ88:BC88" si="99">SUM(AZ84,AZ85,AZ86)</f>
        <v>0</v>
      </c>
      <c r="BA88" s="78">
        <f t="shared" si="99"/>
        <v>0</v>
      </c>
      <c r="BB88" s="78">
        <f t="shared" si="99"/>
        <v>0</v>
      </c>
      <c r="BC88" s="79">
        <f t="shared" si="99"/>
        <v>0</v>
      </c>
      <c r="BD88" s="136"/>
      <c r="BE88" s="40">
        <f>SUM(BE85,BE84)</f>
        <v>0</v>
      </c>
      <c r="BF88" s="40">
        <f t="shared" ref="BF88:BG88" si="100">SUM(BF84,BF85)</f>
        <v>0</v>
      </c>
      <c r="BG88" s="40">
        <f t="shared" si="100"/>
        <v>0</v>
      </c>
      <c r="BH88" s="40">
        <f>SUM(BH84,BH85,BH86)</f>
        <v>0</v>
      </c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6" t="s">
        <v>147</v>
      </c>
      <c r="L89" s="4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6" t="s">
        <v>147</v>
      </c>
      <c r="AG89" s="4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6" t="s">
        <v>147</v>
      </c>
      <c r="AU89" s="4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6" t="s">
        <v>145</v>
      </c>
      <c r="BG89" s="4"/>
      <c r="BH89" s="136"/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36"/>
      <c r="BJ90" s="136"/>
      <c r="BK90" s="136"/>
      <c r="BL90" s="136"/>
      <c r="BM90" s="136"/>
    </row>
    <row r="91">
      <c r="A91" s="10"/>
      <c r="B91" s="11"/>
      <c r="C91" s="11"/>
      <c r="D91" s="12"/>
      <c r="E91" s="13">
        <v>45145.0</v>
      </c>
      <c r="F91" s="14"/>
      <c r="G91" s="14"/>
      <c r="H91" s="14"/>
      <c r="I91" s="15"/>
      <c r="J91" s="15"/>
      <c r="K91" s="16"/>
      <c r="L91" s="13">
        <v>45146.0</v>
      </c>
      <c r="M91" s="15"/>
      <c r="N91" s="15"/>
      <c r="O91" s="15"/>
      <c r="P91" s="15"/>
      <c r="Q91" s="11"/>
      <c r="R91" s="17"/>
      <c r="S91" s="13">
        <v>45147.0</v>
      </c>
      <c r="T91" s="11"/>
      <c r="U91" s="15"/>
      <c r="V91" s="15"/>
      <c r="W91" s="11"/>
      <c r="X91" s="18"/>
      <c r="Y91" s="14"/>
      <c r="Z91" s="13">
        <v>45148.0</v>
      </c>
      <c r="AA91" s="15"/>
      <c r="AB91" s="15"/>
      <c r="AC91" s="11"/>
      <c r="AD91" s="15"/>
      <c r="AE91" s="15"/>
      <c r="AF91" s="12"/>
      <c r="AG91" s="13">
        <v>45149.0</v>
      </c>
      <c r="AH91" s="15"/>
      <c r="AI91" s="11"/>
      <c r="AJ91" s="15"/>
      <c r="AK91" s="15"/>
      <c r="AL91" s="15"/>
      <c r="AM91" s="18"/>
      <c r="AN91" s="13">
        <v>45150.0</v>
      </c>
      <c r="AO91" s="11"/>
      <c r="AP91" s="19"/>
      <c r="AQ91" s="19"/>
      <c r="AR91" s="19"/>
      <c r="AS91" s="19"/>
      <c r="AT91" s="14"/>
      <c r="AU91" s="13">
        <v>45151.0</v>
      </c>
      <c r="AV91" s="19"/>
      <c r="AW91" s="19"/>
      <c r="AX91" s="19"/>
      <c r="AY91" s="20"/>
      <c r="AZ91" s="19"/>
      <c r="BA91" s="19"/>
      <c r="BB91" s="19"/>
      <c r="BC91" s="19"/>
      <c r="BD91" s="20"/>
      <c r="BE91" s="21"/>
      <c r="BF91" s="22"/>
      <c r="BG91" s="4"/>
      <c r="BH91" s="19"/>
      <c r="BI91" s="23"/>
      <c r="BJ91" s="16"/>
      <c r="BK91" s="16"/>
      <c r="BL91" s="20"/>
      <c r="BM91" s="20"/>
    </row>
    <row r="92">
      <c r="A92" s="107"/>
      <c r="B92" s="26"/>
      <c r="C92" s="26"/>
      <c r="D92" s="26" t="s">
        <v>2</v>
      </c>
      <c r="E92" s="26" t="s">
        <v>3</v>
      </c>
      <c r="F92" s="26" t="s">
        <v>4</v>
      </c>
      <c r="G92" s="26" t="s">
        <v>5</v>
      </c>
      <c r="H92" s="26" t="s">
        <v>6</v>
      </c>
      <c r="I92" s="26"/>
      <c r="J92" s="26"/>
      <c r="K92" s="26" t="s">
        <v>2</v>
      </c>
      <c r="L92" s="26" t="s">
        <v>7</v>
      </c>
      <c r="M92" s="26" t="s">
        <v>4</v>
      </c>
      <c r="N92" s="26" t="s">
        <v>5</v>
      </c>
      <c r="O92" s="26" t="s">
        <v>6</v>
      </c>
      <c r="P92" s="26"/>
      <c r="Q92" s="26"/>
      <c r="R92" s="26" t="s">
        <v>2</v>
      </c>
      <c r="S92" s="26" t="s">
        <v>8</v>
      </c>
      <c r="T92" s="26" t="s">
        <v>4</v>
      </c>
      <c r="U92" s="26" t="s">
        <v>5</v>
      </c>
      <c r="V92" s="26" t="s">
        <v>6</v>
      </c>
      <c r="W92" s="28"/>
      <c r="X92" s="29"/>
      <c r="Y92" s="29" t="s">
        <v>2</v>
      </c>
      <c r="Z92" s="29" t="s">
        <v>9</v>
      </c>
      <c r="AA92" s="26" t="s">
        <v>4</v>
      </c>
      <c r="AB92" s="26" t="s">
        <v>5</v>
      </c>
      <c r="AC92" s="26" t="s">
        <v>6</v>
      </c>
      <c r="AD92" s="29"/>
      <c r="AE92" s="29"/>
      <c r="AF92" s="29" t="s">
        <v>2</v>
      </c>
      <c r="AG92" s="29" t="s">
        <v>10</v>
      </c>
      <c r="AH92" s="26" t="s">
        <v>4</v>
      </c>
      <c r="AI92" s="26" t="s">
        <v>5</v>
      </c>
      <c r="AJ92" s="26" t="s">
        <v>6</v>
      </c>
      <c r="AK92" s="29"/>
      <c r="AL92" s="29"/>
      <c r="AM92" s="29" t="s">
        <v>2</v>
      </c>
      <c r="AN92" s="29" t="s">
        <v>11</v>
      </c>
      <c r="AO92" s="26" t="s">
        <v>4</v>
      </c>
      <c r="AP92" s="26" t="s">
        <v>5</v>
      </c>
      <c r="AQ92" s="26" t="s">
        <v>6</v>
      </c>
      <c r="AR92" s="29"/>
      <c r="AS92" s="29"/>
      <c r="AT92" s="29" t="s">
        <v>2</v>
      </c>
      <c r="AU92" s="29" t="s">
        <v>12</v>
      </c>
      <c r="AV92" s="26" t="s">
        <v>4</v>
      </c>
      <c r="AW92" s="26" t="s">
        <v>5</v>
      </c>
      <c r="AX92" s="26" t="s">
        <v>6</v>
      </c>
      <c r="AY92" s="30"/>
      <c r="AZ92" s="31" t="s">
        <v>4</v>
      </c>
      <c r="BA92" s="31" t="s">
        <v>13</v>
      </c>
      <c r="BB92" s="31" t="s">
        <v>6</v>
      </c>
      <c r="BC92" s="31" t="s">
        <v>14</v>
      </c>
      <c r="BD92" s="32"/>
      <c r="BE92" s="33" t="s">
        <v>4</v>
      </c>
      <c r="BF92" s="33" t="s">
        <v>13</v>
      </c>
      <c r="BG92" s="33" t="s">
        <v>6</v>
      </c>
      <c r="BH92" s="33" t="s">
        <v>15</v>
      </c>
      <c r="BI92" s="32"/>
      <c r="BJ92" s="32"/>
      <c r="BK92" s="32"/>
      <c r="BL92" s="32"/>
      <c r="BM92" s="32"/>
    </row>
    <row r="93">
      <c r="A93" s="184" t="s">
        <v>148</v>
      </c>
      <c r="B93" s="36" t="s">
        <v>19</v>
      </c>
      <c r="C93" s="37"/>
      <c r="D93" s="42"/>
      <c r="E93" s="58"/>
      <c r="F93" s="40">
        <v>0.0</v>
      </c>
      <c r="G93" s="40">
        <v>0.0</v>
      </c>
      <c r="H93" s="40">
        <v>0.0</v>
      </c>
      <c r="I93" s="36" t="s">
        <v>22</v>
      </c>
      <c r="J93" s="37"/>
      <c r="K93" s="42"/>
      <c r="L93" s="58"/>
      <c r="M93" s="40">
        <v>0.0</v>
      </c>
      <c r="N93" s="40">
        <v>0.0</v>
      </c>
      <c r="O93" s="40">
        <v>0.0</v>
      </c>
      <c r="P93" s="36" t="s">
        <v>24</v>
      </c>
      <c r="Q93" s="37"/>
      <c r="R93" s="42"/>
      <c r="S93" s="58"/>
      <c r="T93" s="40">
        <v>0.0</v>
      </c>
      <c r="U93" s="40">
        <v>0.0</v>
      </c>
      <c r="V93" s="40">
        <v>0.0</v>
      </c>
      <c r="W93" s="36" t="s">
        <v>26</v>
      </c>
      <c r="X93" s="37"/>
      <c r="Y93" s="53"/>
      <c r="Z93" s="58"/>
      <c r="AA93" s="40">
        <v>0.0</v>
      </c>
      <c r="AB93" s="40">
        <v>0.0</v>
      </c>
      <c r="AC93" s="40">
        <v>0.0</v>
      </c>
      <c r="AD93" s="36" t="s">
        <v>56</v>
      </c>
      <c r="AE93" s="37"/>
      <c r="AF93" s="42"/>
      <c r="AG93" s="58"/>
      <c r="AH93" s="40">
        <v>0.0</v>
      </c>
      <c r="AI93" s="40">
        <v>0.0</v>
      </c>
      <c r="AJ93" s="40">
        <v>0.0</v>
      </c>
      <c r="AK93" s="47" t="s">
        <v>57</v>
      </c>
      <c r="AL93" s="37"/>
      <c r="AM93" s="42"/>
      <c r="AN93" s="58"/>
      <c r="AO93" s="40">
        <v>0.0</v>
      </c>
      <c r="AP93" s="40">
        <v>0.0</v>
      </c>
      <c r="AQ93" s="40">
        <v>0.0</v>
      </c>
      <c r="AR93" s="96" t="s">
        <v>149</v>
      </c>
      <c r="AS93" s="37"/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1">SUM(F93,M93,T93,AA93,AH93,AO93,AV93)</f>
        <v>0</v>
      </c>
      <c r="BA93" s="39">
        <f t="shared" si="101"/>
        <v>0</v>
      </c>
      <c r="BB93" s="39">
        <f t="shared" si="101"/>
        <v>0</v>
      </c>
      <c r="BC93" s="50">
        <f t="shared" ref="BC93:BC94" si="103">SUM(AZ93,BA93,BB93)</f>
        <v>0</v>
      </c>
      <c r="BD93" s="51"/>
      <c r="BE93" s="39">
        <f>AZ93*67.31</f>
        <v>0</v>
      </c>
      <c r="BF93" s="39">
        <f>BA93*74</f>
        <v>0</v>
      </c>
      <c r="BG93" s="39">
        <f>BB93*84</f>
        <v>0</v>
      </c>
      <c r="BH93" s="39">
        <f t="shared" ref="BH93:BH94" si="104">sum(BE93,BF93,BG93)</f>
        <v>0</v>
      </c>
      <c r="BI93" s="51"/>
      <c r="BJ93" s="51"/>
      <c r="BK93" s="51"/>
      <c r="BL93" s="51"/>
      <c r="BM93" s="51"/>
    </row>
    <row r="94">
      <c r="A94" s="184" t="s">
        <v>150</v>
      </c>
      <c r="B94" s="41" t="s">
        <v>33</v>
      </c>
      <c r="C94" s="37"/>
      <c r="D94" s="53"/>
      <c r="E94" s="53"/>
      <c r="F94" s="40">
        <v>0.0</v>
      </c>
      <c r="G94" s="40">
        <v>0.0</v>
      </c>
      <c r="H94" s="40">
        <v>0.0</v>
      </c>
      <c r="I94" s="42" t="s">
        <v>46</v>
      </c>
      <c r="J94" s="37"/>
      <c r="K94" s="38"/>
      <c r="L94" s="39"/>
      <c r="M94" s="40">
        <v>0.0</v>
      </c>
      <c r="N94" s="40">
        <v>0.0</v>
      </c>
      <c r="O94" s="40">
        <v>0.0</v>
      </c>
      <c r="P94" s="38" t="s">
        <v>36</v>
      </c>
      <c r="Q94" s="37"/>
      <c r="R94" s="53"/>
      <c r="S94" s="53"/>
      <c r="T94" s="40">
        <v>0.0</v>
      </c>
      <c r="U94" s="40">
        <v>0.0</v>
      </c>
      <c r="V94" s="40">
        <v>0.0</v>
      </c>
      <c r="W94" s="56" t="s">
        <v>37</v>
      </c>
      <c r="X94" s="37"/>
      <c r="Y94" s="39"/>
      <c r="Z94" s="39"/>
      <c r="AA94" s="40">
        <v>0.0</v>
      </c>
      <c r="AB94" s="40">
        <v>0.0</v>
      </c>
      <c r="AC94" s="40">
        <v>0.0</v>
      </c>
      <c r="AD94" s="56" t="s">
        <v>40</v>
      </c>
      <c r="AE94" s="37"/>
      <c r="AF94" s="38"/>
      <c r="AG94" s="39"/>
      <c r="AH94" s="40">
        <v>0.0</v>
      </c>
      <c r="AI94" s="40">
        <v>0.0</v>
      </c>
      <c r="AJ94" s="40">
        <v>0.0</v>
      </c>
      <c r="AK94" s="185" t="s">
        <v>43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142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2">SUM(F94,M94,T94,AA94,AH94,AO94,AV94)</f>
        <v>0</v>
      </c>
      <c r="BA94" s="39">
        <f t="shared" si="102"/>
        <v>0</v>
      </c>
      <c r="BB94" s="39">
        <f t="shared" si="102"/>
        <v>0</v>
      </c>
      <c r="BC94" s="50">
        <f t="shared" si="103"/>
        <v>0</v>
      </c>
      <c r="BD94" s="51"/>
      <c r="BE94" s="39">
        <f>AZ94*80</f>
        <v>0</v>
      </c>
      <c r="BF94" s="39">
        <f>BA94*88</f>
        <v>0</v>
      </c>
      <c r="BG94" s="39">
        <f>BB94*80</f>
        <v>0</v>
      </c>
      <c r="BH94" s="39">
        <f t="shared" si="104"/>
        <v>0</v>
      </c>
      <c r="BI94" s="51"/>
      <c r="BJ94" s="51"/>
      <c r="BK94" s="51"/>
      <c r="BL94" s="51"/>
      <c r="BM94" s="51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76" t="s">
        <v>14</v>
      </c>
      <c r="AZ96" s="77"/>
      <c r="BA96" s="78"/>
      <c r="BB96" s="78"/>
      <c r="BC96" s="79"/>
      <c r="BD96" s="136"/>
      <c r="BE96" s="145">
        <f t="shared" ref="BE96:BH96" si="105">sum(BE93,BE94)</f>
        <v>0</v>
      </c>
      <c r="BF96" s="145">
        <f t="shared" si="105"/>
        <v>0</v>
      </c>
      <c r="BG96" s="145">
        <f t="shared" si="105"/>
        <v>0</v>
      </c>
      <c r="BH96" s="145">
        <f t="shared" si="105"/>
        <v>0</v>
      </c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67"/>
      <c r="E98" s="68"/>
      <c r="G98" s="73"/>
      <c r="H98" s="73"/>
      <c r="I98" s="73"/>
      <c r="K98" s="6" t="s">
        <v>151</v>
      </c>
      <c r="L98" s="4"/>
      <c r="Q98" s="186"/>
      <c r="R98" s="186"/>
      <c r="Y98" s="73"/>
      <c r="Z98" s="73"/>
      <c r="AA98" s="73"/>
      <c r="AC98" s="28"/>
      <c r="AF98" s="6" t="s">
        <v>151</v>
      </c>
      <c r="AG98" s="4"/>
      <c r="AT98" s="6" t="s">
        <v>151</v>
      </c>
      <c r="AU98" s="4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0"/>
      <c r="B100" s="11"/>
      <c r="C100" s="11"/>
      <c r="D100" s="12"/>
      <c r="E100" s="13">
        <v>45145.0</v>
      </c>
      <c r="F100" s="14"/>
      <c r="G100" s="14"/>
      <c r="H100" s="14"/>
      <c r="I100" s="15"/>
      <c r="J100" s="15"/>
      <c r="K100" s="16"/>
      <c r="L100" s="13">
        <v>45146.0</v>
      </c>
      <c r="M100" s="15"/>
      <c r="N100" s="15"/>
      <c r="O100" s="15"/>
      <c r="P100" s="15"/>
      <c r="Q100" s="11"/>
      <c r="R100" s="17"/>
      <c r="S100" s="13">
        <v>45147.0</v>
      </c>
      <c r="T100" s="11"/>
      <c r="U100" s="15"/>
      <c r="V100" s="15"/>
      <c r="W100" s="11"/>
      <c r="X100" s="18"/>
      <c r="Y100" s="14"/>
      <c r="Z100" s="13">
        <v>45148.0</v>
      </c>
      <c r="AA100" s="15"/>
      <c r="AB100" s="15"/>
      <c r="AC100" s="11"/>
      <c r="AD100" s="15"/>
      <c r="AE100" s="15"/>
      <c r="AF100" s="12"/>
      <c r="AG100" s="13">
        <v>45149.0</v>
      </c>
      <c r="AH100" s="15"/>
      <c r="AI100" s="11"/>
      <c r="AJ100" s="15"/>
      <c r="AK100" s="15"/>
      <c r="AL100" s="15"/>
      <c r="AM100" s="18"/>
      <c r="AN100" s="13">
        <v>45150.0</v>
      </c>
      <c r="AO100" s="11"/>
      <c r="AP100" s="19"/>
      <c r="AQ100" s="19"/>
      <c r="AR100" s="19"/>
      <c r="AS100" s="19"/>
      <c r="AT100" s="14"/>
      <c r="AU100" s="13">
        <v>45151.0</v>
      </c>
      <c r="AV100" s="19"/>
      <c r="AW100" s="19"/>
      <c r="AX100" s="19"/>
      <c r="AY100" s="20"/>
      <c r="AZ100" s="19"/>
      <c r="BA100" s="19"/>
      <c r="BB100" s="19"/>
      <c r="BC100" s="19"/>
      <c r="BD100" s="20"/>
      <c r="BE100" s="21"/>
      <c r="BF100" s="22"/>
      <c r="BG100" s="4"/>
      <c r="BH100" s="19"/>
      <c r="BI100" s="23"/>
      <c r="BJ100" s="16"/>
      <c r="BK100" s="16"/>
      <c r="BL100" s="20"/>
      <c r="BM100" s="20"/>
    </row>
    <row r="101">
      <c r="A101" s="67"/>
      <c r="B101" s="25"/>
      <c r="C101" s="25"/>
      <c r="D101" s="187" t="s">
        <v>159</v>
      </c>
      <c r="E101" s="26" t="s">
        <v>3</v>
      </c>
      <c r="F101" s="26" t="s">
        <v>4</v>
      </c>
      <c r="G101" s="26" t="s">
        <v>5</v>
      </c>
      <c r="H101" s="26" t="s">
        <v>6</v>
      </c>
      <c r="I101" s="26"/>
      <c r="J101" s="26"/>
      <c r="K101" s="187" t="s">
        <v>159</v>
      </c>
      <c r="L101" s="26" t="s">
        <v>7</v>
      </c>
      <c r="M101" s="26" t="s">
        <v>4</v>
      </c>
      <c r="N101" s="26" t="s">
        <v>5</v>
      </c>
      <c r="O101" s="26" t="s">
        <v>6</v>
      </c>
      <c r="P101" s="26"/>
      <c r="Q101" s="26"/>
      <c r="R101" s="187" t="s">
        <v>159</v>
      </c>
      <c r="S101" s="26" t="s">
        <v>8</v>
      </c>
      <c r="T101" s="26" t="s">
        <v>4</v>
      </c>
      <c r="U101" s="26" t="s">
        <v>5</v>
      </c>
      <c r="V101" s="26" t="s">
        <v>6</v>
      </c>
      <c r="W101" s="26"/>
      <c r="X101" s="26"/>
      <c r="Y101" s="187" t="s">
        <v>152</v>
      </c>
      <c r="Z101" s="29" t="s">
        <v>9</v>
      </c>
      <c r="AA101" s="26" t="s">
        <v>4</v>
      </c>
      <c r="AB101" s="26" t="s">
        <v>5</v>
      </c>
      <c r="AC101" s="26" t="s">
        <v>6</v>
      </c>
      <c r="AD101" s="73"/>
      <c r="AF101" s="187" t="s">
        <v>153</v>
      </c>
      <c r="AG101" s="28" t="s">
        <v>154</v>
      </c>
      <c r="AH101" s="26" t="s">
        <v>4</v>
      </c>
      <c r="AI101" s="26" t="s">
        <v>5</v>
      </c>
      <c r="AJ101" s="26" t="s">
        <v>6</v>
      </c>
      <c r="AM101" s="187" t="s">
        <v>153</v>
      </c>
      <c r="AN101" s="190" t="s">
        <v>154</v>
      </c>
      <c r="AO101" s="26" t="s">
        <v>4</v>
      </c>
      <c r="AP101" s="26" t="s">
        <v>5</v>
      </c>
      <c r="AQ101" s="26" t="s">
        <v>6</v>
      </c>
      <c r="AT101" s="187" t="s">
        <v>153</v>
      </c>
      <c r="AU101" s="190" t="s">
        <v>154</v>
      </c>
      <c r="AV101" s="26" t="s">
        <v>4</v>
      </c>
      <c r="AW101" s="26" t="s">
        <v>5</v>
      </c>
      <c r="AX101" s="26" t="s">
        <v>6</v>
      </c>
      <c r="AY101" s="193"/>
      <c r="AZ101" s="31" t="s">
        <v>4</v>
      </c>
      <c r="BA101" s="31" t="s">
        <v>13</v>
      </c>
      <c r="BB101" s="31" t="s">
        <v>6</v>
      </c>
      <c r="BC101" s="31" t="s">
        <v>14</v>
      </c>
      <c r="BE101" s="33" t="s">
        <v>4</v>
      </c>
      <c r="BF101" s="33" t="s">
        <v>13</v>
      </c>
      <c r="BG101" s="33" t="s">
        <v>6</v>
      </c>
      <c r="BH101" s="33" t="s">
        <v>15</v>
      </c>
      <c r="BI101" s="193"/>
      <c r="BJ101" s="193"/>
      <c r="BK101" s="193"/>
      <c r="BL101" s="193"/>
      <c r="BM101" s="193"/>
    </row>
    <row r="102">
      <c r="A102" s="59" t="s">
        <v>52</v>
      </c>
      <c r="B102" s="36" t="s">
        <v>19</v>
      </c>
      <c r="C102" s="37">
        <v>45145.0</v>
      </c>
      <c r="D102" s="38" t="s">
        <v>272</v>
      </c>
      <c r="E102" s="39" t="s">
        <v>21</v>
      </c>
      <c r="F102" s="40">
        <v>0.0</v>
      </c>
      <c r="G102" s="40">
        <v>6.5</v>
      </c>
      <c r="H102" s="40">
        <v>0.0</v>
      </c>
      <c r="I102" s="57" t="s">
        <v>46</v>
      </c>
      <c r="J102" s="37">
        <v>45147.0</v>
      </c>
      <c r="K102" s="38" t="s">
        <v>273</v>
      </c>
      <c r="L102" s="39" t="s">
        <v>39</v>
      </c>
      <c r="M102" s="40">
        <v>5.5</v>
      </c>
      <c r="N102" s="40">
        <v>1.0</v>
      </c>
      <c r="O102" s="40">
        <v>0.0</v>
      </c>
      <c r="P102" s="42" t="s">
        <v>24</v>
      </c>
      <c r="Q102" s="37">
        <v>45147.0</v>
      </c>
      <c r="R102" s="38" t="s">
        <v>272</v>
      </c>
      <c r="S102" s="39" t="s">
        <v>21</v>
      </c>
      <c r="T102" s="40">
        <v>0.0</v>
      </c>
      <c r="U102" s="40">
        <v>6.5</v>
      </c>
      <c r="V102" s="40">
        <v>0.0</v>
      </c>
      <c r="W102" s="43" t="s">
        <v>26</v>
      </c>
      <c r="X102" s="37">
        <v>45148.0</v>
      </c>
      <c r="Y102" s="42" t="s">
        <v>425</v>
      </c>
      <c r="Z102" s="58" t="s">
        <v>426</v>
      </c>
      <c r="AA102" s="40">
        <v>1.0</v>
      </c>
      <c r="AB102" s="40">
        <v>7.0</v>
      </c>
      <c r="AC102" s="40">
        <v>5.0</v>
      </c>
      <c r="AD102" s="56" t="s">
        <v>56</v>
      </c>
      <c r="AE102" s="37">
        <v>45149.0</v>
      </c>
      <c r="AF102" s="42" t="s">
        <v>25</v>
      </c>
      <c r="AG102" s="92" t="s">
        <v>25</v>
      </c>
      <c r="AH102" s="40">
        <v>0.0</v>
      </c>
      <c r="AI102" s="40">
        <v>0.0</v>
      </c>
      <c r="AJ102" s="40">
        <v>0.0</v>
      </c>
      <c r="AK102" s="42" t="s">
        <v>79</v>
      </c>
      <c r="AL102" s="37">
        <v>45151.0</v>
      </c>
      <c r="AM102" s="42" t="s">
        <v>284</v>
      </c>
      <c r="AN102" s="148" t="s">
        <v>289</v>
      </c>
      <c r="AO102" s="40">
        <v>3.0</v>
      </c>
      <c r="AP102" s="40">
        <v>5.5</v>
      </c>
      <c r="AQ102" s="40">
        <v>0.0</v>
      </c>
      <c r="AR102" s="95" t="s">
        <v>27</v>
      </c>
      <c r="AS102" s="37">
        <v>45152.0</v>
      </c>
      <c r="AT102" s="42" t="s">
        <v>284</v>
      </c>
      <c r="AU102" s="148" t="s">
        <v>288</v>
      </c>
      <c r="AV102" s="40">
        <v>2.0</v>
      </c>
      <c r="AW102" s="40">
        <v>5.5</v>
      </c>
      <c r="AX102" s="40">
        <v>0.0</v>
      </c>
      <c r="AY102" s="194"/>
      <c r="AZ102" s="49">
        <f t="shared" ref="AZ102:BB102" si="106">SUM(F102,M102,T102,AA102,AH102,AO102,AV102)</f>
        <v>11.5</v>
      </c>
      <c r="BA102" s="39">
        <f t="shared" si="106"/>
        <v>32</v>
      </c>
      <c r="BB102" s="39">
        <f t="shared" si="106"/>
        <v>5</v>
      </c>
      <c r="BC102" s="50">
        <f>SUM(AZ102,BA102,BB102)</f>
        <v>48.5</v>
      </c>
      <c r="BE102" s="39">
        <f>AZ102*80</f>
        <v>920</v>
      </c>
      <c r="BF102" s="39">
        <f>BA102*88</f>
        <v>2816</v>
      </c>
      <c r="BG102" s="39">
        <f>BB102*80</f>
        <v>400</v>
      </c>
      <c r="BH102" s="39">
        <f>SUM(BE102,BF102,BG102)</f>
        <v>4136</v>
      </c>
      <c r="BI102" s="194"/>
      <c r="BJ102" s="194"/>
      <c r="BK102" s="194"/>
      <c r="BL102" s="194"/>
      <c r="BM102" s="194"/>
    </row>
    <row r="103">
      <c r="A103" s="67"/>
      <c r="F103" s="73"/>
      <c r="G103" s="73"/>
      <c r="H103" s="73"/>
      <c r="Z103" s="27"/>
      <c r="AA103" s="73"/>
      <c r="AB103" s="73"/>
      <c r="AC103" s="73"/>
      <c r="AV103" s="193"/>
      <c r="AW103" s="193"/>
      <c r="AX103" s="193"/>
      <c r="AY103" s="193"/>
      <c r="AZ103" s="193"/>
      <c r="BA103" s="193"/>
      <c r="BB103" s="193"/>
      <c r="BC103" s="193"/>
      <c r="BF103" s="193"/>
      <c r="BI103" s="193"/>
      <c r="BJ103" s="193"/>
      <c r="BK103" s="193"/>
      <c r="BL103" s="193"/>
      <c r="BM103" s="193"/>
    </row>
    <row r="104">
      <c r="A104" s="67"/>
      <c r="D104" s="187" t="s">
        <v>156</v>
      </c>
      <c r="E104" s="26" t="s">
        <v>3</v>
      </c>
      <c r="F104" s="26" t="s">
        <v>4</v>
      </c>
      <c r="G104" s="26" t="s">
        <v>5</v>
      </c>
      <c r="H104" s="26" t="s">
        <v>6</v>
      </c>
      <c r="I104" s="73"/>
      <c r="K104" s="187" t="s">
        <v>156</v>
      </c>
      <c r="L104" s="26" t="s">
        <v>7</v>
      </c>
      <c r="M104" s="26" t="s">
        <v>4</v>
      </c>
      <c r="N104" s="26" t="s">
        <v>5</v>
      </c>
      <c r="O104" s="26" t="s">
        <v>6</v>
      </c>
      <c r="R104" s="187" t="s">
        <v>156</v>
      </c>
      <c r="S104" s="26" t="s">
        <v>8</v>
      </c>
      <c r="T104" s="26" t="s">
        <v>4</v>
      </c>
      <c r="U104" s="26" t="s">
        <v>5</v>
      </c>
      <c r="V104" s="26" t="s">
        <v>6</v>
      </c>
      <c r="Y104" s="187" t="s">
        <v>156</v>
      </c>
      <c r="Z104" s="29" t="s">
        <v>9</v>
      </c>
      <c r="AA104" s="26" t="s">
        <v>4</v>
      </c>
      <c r="AB104" s="26" t="s">
        <v>5</v>
      </c>
      <c r="AC104" s="26" t="s">
        <v>6</v>
      </c>
      <c r="AD104" s="73"/>
      <c r="AF104" s="187" t="s">
        <v>156</v>
      </c>
      <c r="AG104" s="29" t="s">
        <v>10</v>
      </c>
      <c r="AH104" s="26" t="s">
        <v>4</v>
      </c>
      <c r="AI104" s="26" t="s">
        <v>5</v>
      </c>
      <c r="AJ104" s="26" t="s">
        <v>6</v>
      </c>
      <c r="AM104" s="187" t="s">
        <v>156</v>
      </c>
      <c r="AN104" s="29" t="s">
        <v>11</v>
      </c>
      <c r="AO104" s="26" t="s">
        <v>4</v>
      </c>
      <c r="AP104" s="26" t="s">
        <v>5</v>
      </c>
      <c r="AQ104" s="26" t="s">
        <v>6</v>
      </c>
      <c r="AT104" s="187" t="s">
        <v>156</v>
      </c>
      <c r="AU104" s="29" t="s">
        <v>11</v>
      </c>
      <c r="AV104" s="26" t="s">
        <v>4</v>
      </c>
      <c r="AW104" s="26" t="s">
        <v>5</v>
      </c>
      <c r="AX104" s="26" t="s">
        <v>6</v>
      </c>
      <c r="AY104" s="193"/>
      <c r="AZ104" s="31" t="s">
        <v>4</v>
      </c>
      <c r="BA104" s="31" t="s">
        <v>13</v>
      </c>
      <c r="BB104" s="31" t="s">
        <v>6</v>
      </c>
      <c r="BC104" s="31" t="s">
        <v>14</v>
      </c>
      <c r="BE104" s="33" t="s">
        <v>4</v>
      </c>
      <c r="BF104" s="33" t="s">
        <v>13</v>
      </c>
      <c r="BG104" s="33" t="s">
        <v>6</v>
      </c>
      <c r="BH104" s="33" t="s">
        <v>15</v>
      </c>
      <c r="BI104" s="193"/>
      <c r="BJ104" s="193"/>
      <c r="BK104" s="193"/>
      <c r="BL104" s="193"/>
      <c r="BM104" s="193"/>
    </row>
    <row r="105">
      <c r="A105" s="184" t="s">
        <v>82</v>
      </c>
      <c r="B105" s="41" t="s">
        <v>33</v>
      </c>
      <c r="C105" s="37">
        <v>45146.0</v>
      </c>
      <c r="D105" s="38" t="s">
        <v>247</v>
      </c>
      <c r="E105" s="39" t="s">
        <v>127</v>
      </c>
      <c r="F105" s="40">
        <v>5.0</v>
      </c>
      <c r="G105" s="40">
        <v>1.0</v>
      </c>
      <c r="H105" s="40">
        <v>0.0</v>
      </c>
      <c r="I105" s="57" t="s">
        <v>46</v>
      </c>
      <c r="J105" s="37">
        <v>45147.0</v>
      </c>
      <c r="K105" s="207" t="s">
        <v>247</v>
      </c>
      <c r="L105" s="127" t="s">
        <v>127</v>
      </c>
      <c r="M105" s="129">
        <v>5.0</v>
      </c>
      <c r="N105" s="129">
        <v>1.0</v>
      </c>
      <c r="O105" s="129">
        <v>0.0</v>
      </c>
      <c r="P105" s="38" t="s">
        <v>36</v>
      </c>
      <c r="Q105" s="37">
        <v>45148.0</v>
      </c>
      <c r="R105" s="38" t="s">
        <v>247</v>
      </c>
      <c r="S105" s="39" t="s">
        <v>127</v>
      </c>
      <c r="T105" s="40">
        <v>5.0</v>
      </c>
      <c r="U105" s="40">
        <v>1.0</v>
      </c>
      <c r="V105" s="40">
        <v>0.0</v>
      </c>
      <c r="W105" s="42" t="s">
        <v>37</v>
      </c>
      <c r="X105" s="37">
        <v>45149.0</v>
      </c>
      <c r="Y105" s="38" t="s">
        <v>247</v>
      </c>
      <c r="Z105" s="39" t="s">
        <v>127</v>
      </c>
      <c r="AA105" s="40">
        <v>5.0</v>
      </c>
      <c r="AB105" s="40">
        <v>1.0</v>
      </c>
      <c r="AC105" s="40">
        <v>0.0</v>
      </c>
      <c r="AD105" s="56" t="s">
        <v>40</v>
      </c>
      <c r="AE105" s="37">
        <v>45150.0</v>
      </c>
      <c r="AF105" s="38" t="s">
        <v>285</v>
      </c>
      <c r="AG105" s="39" t="s">
        <v>129</v>
      </c>
      <c r="AH105" s="40">
        <v>5.0</v>
      </c>
      <c r="AI105" s="40">
        <v>2.0</v>
      </c>
      <c r="AJ105" s="40">
        <v>0.0</v>
      </c>
      <c r="AK105" s="47" t="s">
        <v>57</v>
      </c>
      <c r="AL105" s="37">
        <v>45150.0</v>
      </c>
      <c r="AM105" s="42" t="s">
        <v>319</v>
      </c>
      <c r="AN105" s="58" t="s">
        <v>266</v>
      </c>
      <c r="AO105" s="40">
        <v>1.0</v>
      </c>
      <c r="AP105" s="40">
        <v>7.0</v>
      </c>
      <c r="AQ105" s="40">
        <v>4.0</v>
      </c>
      <c r="AR105" s="57" t="s">
        <v>44</v>
      </c>
      <c r="AS105" s="37">
        <v>45152.0</v>
      </c>
      <c r="AT105" s="38" t="s">
        <v>25</v>
      </c>
      <c r="AU105" s="39" t="s">
        <v>25</v>
      </c>
      <c r="AV105" s="40">
        <v>0.0</v>
      </c>
      <c r="AW105" s="40">
        <v>0.0</v>
      </c>
      <c r="AX105" s="40">
        <v>0.0</v>
      </c>
      <c r="AY105" s="194"/>
      <c r="AZ105" s="49">
        <f t="shared" ref="AZ105:BB105" si="107">SUM(F105,M105,T105,AA105,AH105,AO105,AV105)</f>
        <v>26</v>
      </c>
      <c r="BA105" s="39">
        <f t="shared" si="107"/>
        <v>13</v>
      </c>
      <c r="BB105" s="39">
        <f t="shared" si="107"/>
        <v>4</v>
      </c>
      <c r="BC105" s="50">
        <f>SUM(AZ105,BA105,BB105)</f>
        <v>43</v>
      </c>
      <c r="BE105" s="39">
        <f>AZ105*80</f>
        <v>2080</v>
      </c>
      <c r="BF105" s="39">
        <f>BA105*88</f>
        <v>1144</v>
      </c>
      <c r="BG105" s="39">
        <f>BB105*80</f>
        <v>320</v>
      </c>
      <c r="BH105" s="39">
        <f>SUM(BE105,BF105,BG105)</f>
        <v>3544</v>
      </c>
      <c r="BI105" s="194"/>
      <c r="BJ105" s="194"/>
      <c r="BK105" s="194"/>
      <c r="BL105" s="194"/>
      <c r="BM105" s="194"/>
    </row>
    <row r="106">
      <c r="A106" s="67"/>
      <c r="B106" s="68"/>
      <c r="C106" s="68"/>
    </row>
    <row r="107">
      <c r="A107" s="67"/>
      <c r="D107" s="187" t="s">
        <v>157</v>
      </c>
      <c r="E107" s="26" t="s">
        <v>3</v>
      </c>
      <c r="F107" s="26" t="s">
        <v>4</v>
      </c>
      <c r="G107" s="26" t="s">
        <v>5</v>
      </c>
      <c r="H107" s="26" t="s">
        <v>6</v>
      </c>
      <c r="I107" s="73"/>
      <c r="K107" s="187" t="s">
        <v>157</v>
      </c>
      <c r="L107" s="191" t="s">
        <v>159</v>
      </c>
      <c r="M107" s="26" t="s">
        <v>4</v>
      </c>
      <c r="N107" s="26" t="s">
        <v>5</v>
      </c>
      <c r="O107" s="26" t="s">
        <v>6</v>
      </c>
      <c r="R107" s="187" t="s">
        <v>157</v>
      </c>
      <c r="S107" s="26" t="s">
        <v>8</v>
      </c>
      <c r="T107" s="26" t="s">
        <v>4</v>
      </c>
      <c r="U107" s="26" t="s">
        <v>5</v>
      </c>
      <c r="V107" s="26" t="s">
        <v>6</v>
      </c>
      <c r="W107" s="28"/>
      <c r="X107" s="29"/>
      <c r="Y107" s="187" t="s">
        <v>153</v>
      </c>
      <c r="Z107" s="191" t="s">
        <v>249</v>
      </c>
      <c r="AA107" s="26" t="s">
        <v>4</v>
      </c>
      <c r="AB107" s="26" t="s">
        <v>5</v>
      </c>
      <c r="AC107" s="26" t="s">
        <v>6</v>
      </c>
      <c r="AD107" s="29"/>
      <c r="AE107" s="29"/>
      <c r="AF107" s="187" t="s">
        <v>152</v>
      </c>
      <c r="AG107" s="29" t="s">
        <v>10</v>
      </c>
      <c r="AH107" s="26" t="s">
        <v>4</v>
      </c>
      <c r="AI107" s="26" t="s">
        <v>5</v>
      </c>
      <c r="AJ107" s="26" t="s">
        <v>6</v>
      </c>
      <c r="AM107" s="187" t="s">
        <v>159</v>
      </c>
      <c r="AN107" s="191" t="s">
        <v>152</v>
      </c>
      <c r="AO107" s="26" t="s">
        <v>4</v>
      </c>
      <c r="AP107" s="26" t="s">
        <v>5</v>
      </c>
      <c r="AQ107" s="26" t="s">
        <v>6</v>
      </c>
      <c r="AT107" s="187" t="s">
        <v>156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6"/>
      <c r="AZ107" s="31" t="s">
        <v>4</v>
      </c>
      <c r="BA107" s="31" t="s">
        <v>13</v>
      </c>
      <c r="BB107" s="31" t="s">
        <v>6</v>
      </c>
      <c r="BC107" s="31" t="s">
        <v>14</v>
      </c>
      <c r="BD107" s="196"/>
      <c r="BE107" s="33" t="s">
        <v>4</v>
      </c>
      <c r="BF107" s="33" t="s">
        <v>13</v>
      </c>
      <c r="BG107" s="33" t="s">
        <v>6</v>
      </c>
      <c r="BH107" s="33" t="s">
        <v>15</v>
      </c>
      <c r="BI107" s="196"/>
      <c r="BJ107" s="196"/>
      <c r="BK107" s="196"/>
      <c r="BL107" s="196"/>
      <c r="BM107" s="196"/>
    </row>
    <row r="108">
      <c r="A108" s="35" t="s">
        <v>50</v>
      </c>
      <c r="B108" s="36" t="s">
        <v>19</v>
      </c>
      <c r="C108" s="37">
        <v>45145.0</v>
      </c>
      <c r="D108" s="42" t="s">
        <v>277</v>
      </c>
      <c r="E108" s="39" t="s">
        <v>90</v>
      </c>
      <c r="F108" s="40">
        <v>0.0</v>
      </c>
      <c r="G108" s="40">
        <v>7.5</v>
      </c>
      <c r="H108" s="40">
        <v>0.0</v>
      </c>
      <c r="I108" s="41" t="s">
        <v>22</v>
      </c>
      <c r="J108" s="37">
        <v>45146.0</v>
      </c>
      <c r="K108" s="42" t="s">
        <v>298</v>
      </c>
      <c r="L108" s="40" t="s">
        <v>273</v>
      </c>
      <c r="M108" s="40">
        <v>5.5</v>
      </c>
      <c r="N108" s="40">
        <v>8.0</v>
      </c>
      <c r="O108" s="40">
        <v>0.0</v>
      </c>
      <c r="P108" s="38" t="s">
        <v>36</v>
      </c>
      <c r="Q108" s="37">
        <v>45148.0</v>
      </c>
      <c r="R108" s="96" t="s">
        <v>112</v>
      </c>
      <c r="S108" s="110" t="s">
        <v>71</v>
      </c>
      <c r="T108" s="40">
        <v>6.5</v>
      </c>
      <c r="U108" s="40">
        <v>1.0</v>
      </c>
      <c r="V108" s="40">
        <v>0.0</v>
      </c>
      <c r="W108" s="42" t="s">
        <v>67</v>
      </c>
      <c r="X108" s="37">
        <v>45149.0</v>
      </c>
      <c r="Y108" s="42" t="s">
        <v>286</v>
      </c>
      <c r="Z108" s="40" t="s">
        <v>105</v>
      </c>
      <c r="AA108" s="40">
        <v>4.0</v>
      </c>
      <c r="AB108" s="40">
        <v>5.5</v>
      </c>
      <c r="AC108" s="40">
        <v>0.0</v>
      </c>
      <c r="AD108" s="56" t="s">
        <v>56</v>
      </c>
      <c r="AE108" s="37">
        <v>45149.0</v>
      </c>
      <c r="AF108" s="42" t="s">
        <v>25</v>
      </c>
      <c r="AG108" s="92" t="s">
        <v>25</v>
      </c>
      <c r="AH108" s="40">
        <v>0.0</v>
      </c>
      <c r="AI108" s="40">
        <v>0.0</v>
      </c>
      <c r="AJ108" s="40">
        <v>0.0</v>
      </c>
      <c r="AK108" s="47" t="s">
        <v>57</v>
      </c>
      <c r="AL108" s="37">
        <v>45150.0</v>
      </c>
      <c r="AM108" s="38" t="s">
        <v>272</v>
      </c>
      <c r="AN108" s="300" t="s">
        <v>128</v>
      </c>
      <c r="AO108" s="40">
        <v>6.0</v>
      </c>
      <c r="AP108" s="40">
        <v>7.5</v>
      </c>
      <c r="AQ108" s="40">
        <v>0.0</v>
      </c>
      <c r="AR108" s="96" t="s">
        <v>149</v>
      </c>
      <c r="AS108" s="37">
        <v>45150.0</v>
      </c>
      <c r="AT108" s="42" t="s">
        <v>319</v>
      </c>
      <c r="AU108" s="58" t="s">
        <v>266</v>
      </c>
      <c r="AV108" s="40">
        <v>1.0</v>
      </c>
      <c r="AW108" s="40">
        <v>7.0</v>
      </c>
      <c r="AX108" s="40">
        <v>4.0</v>
      </c>
      <c r="AY108" s="51"/>
      <c r="AZ108" s="49">
        <f t="shared" ref="AZ108:BB108" si="108">SUM(F108,M108,T108,AA108,AH108,AO108,AV108)</f>
        <v>23</v>
      </c>
      <c r="BA108" s="39">
        <f t="shared" si="108"/>
        <v>36.5</v>
      </c>
      <c r="BB108" s="39">
        <f t="shared" si="108"/>
        <v>4</v>
      </c>
      <c r="BC108" s="50">
        <f>SUM(AZ108,BA108,BB108)</f>
        <v>63.5</v>
      </c>
      <c r="BD108" s="51"/>
      <c r="BE108" s="39">
        <f>AZ108*80</f>
        <v>1840</v>
      </c>
      <c r="BF108" s="39">
        <f>BA108*88</f>
        <v>3212</v>
      </c>
      <c r="BG108" s="39">
        <f>BB108*80</f>
        <v>320</v>
      </c>
      <c r="BH108" s="39">
        <f>SUM(BE108,BF108,BG108)</f>
        <v>5372</v>
      </c>
      <c r="BI108" s="51"/>
      <c r="BJ108" s="51"/>
      <c r="BK108" s="51"/>
      <c r="BL108" s="51"/>
      <c r="BM108" s="51"/>
    </row>
    <row r="109">
      <c r="A109" s="67"/>
      <c r="B109" s="68"/>
      <c r="C109" s="68"/>
      <c r="L109" s="92"/>
      <c r="R109" s="98"/>
      <c r="S109" s="192"/>
      <c r="Z109" s="39"/>
      <c r="AA109" s="197"/>
      <c r="AB109" s="197"/>
      <c r="AC109" s="197"/>
      <c r="AD109" s="197"/>
      <c r="AN109" s="198"/>
    </row>
    <row r="110">
      <c r="A110" s="24"/>
      <c r="B110" s="25"/>
      <c r="C110" s="25"/>
      <c r="D110" s="187" t="s">
        <v>159</v>
      </c>
      <c r="E110" s="26" t="s">
        <v>3</v>
      </c>
      <c r="F110" s="26" t="s">
        <v>4</v>
      </c>
      <c r="G110" s="26" t="s">
        <v>5</v>
      </c>
      <c r="H110" s="26" t="s">
        <v>6</v>
      </c>
      <c r="I110" s="26"/>
      <c r="J110" s="26"/>
      <c r="K110" s="187" t="s">
        <v>159</v>
      </c>
      <c r="L110" s="26" t="s">
        <v>7</v>
      </c>
      <c r="M110" s="26" t="s">
        <v>4</v>
      </c>
      <c r="N110" s="26" t="s">
        <v>5</v>
      </c>
      <c r="O110" s="26" t="s">
        <v>6</v>
      </c>
      <c r="P110" s="26"/>
      <c r="Q110" s="26"/>
      <c r="R110" s="187" t="s">
        <v>159</v>
      </c>
      <c r="S110" s="26" t="s">
        <v>8</v>
      </c>
      <c r="T110" s="26" t="s">
        <v>4</v>
      </c>
      <c r="U110" s="26" t="s">
        <v>5</v>
      </c>
      <c r="V110" s="26" t="s">
        <v>6</v>
      </c>
      <c r="W110" s="28"/>
      <c r="X110" s="29"/>
      <c r="Y110" s="187" t="s">
        <v>159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29"/>
      <c r="AE110" s="29"/>
      <c r="AF110" s="187" t="s">
        <v>159</v>
      </c>
      <c r="AG110" s="29" t="s">
        <v>10</v>
      </c>
      <c r="AH110" s="26" t="s">
        <v>4</v>
      </c>
      <c r="AI110" s="26" t="s">
        <v>5</v>
      </c>
      <c r="AJ110" s="26" t="s">
        <v>6</v>
      </c>
      <c r="AK110" s="29"/>
      <c r="AL110" s="29"/>
      <c r="AM110" s="187" t="s">
        <v>159</v>
      </c>
      <c r="AN110" s="29" t="s">
        <v>11</v>
      </c>
      <c r="AO110" s="26" t="s">
        <v>4</v>
      </c>
      <c r="AP110" s="26" t="s">
        <v>5</v>
      </c>
      <c r="AQ110" s="26" t="s">
        <v>6</v>
      </c>
      <c r="AR110" s="29"/>
      <c r="AS110" s="29"/>
      <c r="AT110" s="187" t="s">
        <v>159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30"/>
      <c r="AZ110" s="31" t="s">
        <v>4</v>
      </c>
      <c r="BA110" s="31" t="s">
        <v>13</v>
      </c>
      <c r="BB110" s="31" t="s">
        <v>6</v>
      </c>
      <c r="BC110" s="31" t="s">
        <v>14</v>
      </c>
      <c r="BD110" s="32"/>
      <c r="BE110" s="33" t="s">
        <v>4</v>
      </c>
      <c r="BF110" s="33" t="s">
        <v>13</v>
      </c>
      <c r="BG110" s="33" t="s">
        <v>6</v>
      </c>
      <c r="BH110" s="33" t="s">
        <v>15</v>
      </c>
      <c r="BI110" s="32"/>
      <c r="BJ110" s="32"/>
      <c r="BK110" s="32"/>
      <c r="BL110" s="32"/>
      <c r="BM110" s="32"/>
    </row>
    <row r="111">
      <c r="A111" s="35" t="s">
        <v>18</v>
      </c>
      <c r="B111" s="36" t="s">
        <v>19</v>
      </c>
      <c r="C111" s="37">
        <v>45145.0</v>
      </c>
      <c r="D111" s="38" t="s">
        <v>272</v>
      </c>
      <c r="E111" s="39" t="s">
        <v>21</v>
      </c>
      <c r="F111" s="40">
        <v>0.0</v>
      </c>
      <c r="G111" s="40">
        <v>6.5</v>
      </c>
      <c r="H111" s="40">
        <v>0.0</v>
      </c>
      <c r="I111" s="41" t="s">
        <v>22</v>
      </c>
      <c r="J111" s="37">
        <v>45147.0</v>
      </c>
      <c r="K111" s="38" t="s">
        <v>272</v>
      </c>
      <c r="L111" s="39" t="s">
        <v>21</v>
      </c>
      <c r="M111" s="40">
        <v>0.0</v>
      </c>
      <c r="N111" s="40">
        <v>6.5</v>
      </c>
      <c r="O111" s="40">
        <v>0.0</v>
      </c>
      <c r="P111" s="42" t="s">
        <v>24</v>
      </c>
      <c r="Q111" s="37">
        <v>45147.0</v>
      </c>
      <c r="R111" s="38" t="s">
        <v>25</v>
      </c>
      <c r="S111" s="39" t="s">
        <v>25</v>
      </c>
      <c r="T111" s="40">
        <v>0.0</v>
      </c>
      <c r="U111" s="40">
        <v>0.0</v>
      </c>
      <c r="V111" s="40">
        <v>0.0</v>
      </c>
      <c r="W111" s="43" t="s">
        <v>26</v>
      </c>
      <c r="X111" s="37">
        <v>45148.0</v>
      </c>
      <c r="Y111" s="38" t="s">
        <v>25</v>
      </c>
      <c r="Z111" s="39" t="s">
        <v>25</v>
      </c>
      <c r="AA111" s="40">
        <v>0.0</v>
      </c>
      <c r="AB111" s="40">
        <v>0.0</v>
      </c>
      <c r="AC111" s="40">
        <v>0.0</v>
      </c>
      <c r="AD111" s="56" t="s">
        <v>56</v>
      </c>
      <c r="AE111" s="37">
        <v>45149.0</v>
      </c>
      <c r="AF111" s="38" t="s">
        <v>272</v>
      </c>
      <c r="AG111" s="39" t="s">
        <v>21</v>
      </c>
      <c r="AH111" s="40">
        <v>0.0</v>
      </c>
      <c r="AI111" s="40">
        <v>6.5</v>
      </c>
      <c r="AJ111" s="40">
        <v>0.0</v>
      </c>
      <c r="AK111" s="47" t="s">
        <v>57</v>
      </c>
      <c r="AL111" s="37">
        <v>45150.0</v>
      </c>
      <c r="AM111" s="38" t="s">
        <v>272</v>
      </c>
      <c r="AN111" s="39" t="s">
        <v>21</v>
      </c>
      <c r="AO111" s="40">
        <v>0.0</v>
      </c>
      <c r="AP111" s="40">
        <v>6.5</v>
      </c>
      <c r="AQ111" s="40">
        <v>0.0</v>
      </c>
      <c r="AR111" s="95" t="s">
        <v>27</v>
      </c>
      <c r="AS111" s="37">
        <v>45152.0</v>
      </c>
      <c r="AT111" s="38" t="s">
        <v>179</v>
      </c>
      <c r="AU111" s="39" t="s">
        <v>29</v>
      </c>
      <c r="AV111" s="40">
        <v>0.0</v>
      </c>
      <c r="AW111" s="40">
        <v>5.0</v>
      </c>
      <c r="AX111" s="40">
        <v>0.0</v>
      </c>
      <c r="AY111" s="48"/>
      <c r="AZ111" s="49">
        <f t="shared" ref="AZ111:BB111" si="109">SUM(F111,M111,T111,AA111,AH111,AO111,AV111)</f>
        <v>0</v>
      </c>
      <c r="BA111" s="39">
        <f t="shared" si="109"/>
        <v>31</v>
      </c>
      <c r="BB111" s="39">
        <f t="shared" si="109"/>
        <v>0</v>
      </c>
      <c r="BC111" s="50">
        <f>SUM(AZ111,BA111,BB111)</f>
        <v>31</v>
      </c>
      <c r="BD111" s="51"/>
      <c r="BE111" s="39">
        <f>AZ111*80</f>
        <v>0</v>
      </c>
      <c r="BF111" s="39">
        <f>BA111*88</f>
        <v>2728</v>
      </c>
      <c r="BG111" s="39">
        <f>BB111*80</f>
        <v>0</v>
      </c>
      <c r="BH111" s="39">
        <f>SUM(BE111,BF111,BG111)</f>
        <v>2728</v>
      </c>
      <c r="BI111" s="51"/>
      <c r="BJ111" s="51"/>
      <c r="BK111" s="51"/>
      <c r="BL111" s="51"/>
      <c r="BM111" s="51"/>
    </row>
    <row r="112">
      <c r="A112" s="35"/>
      <c r="B112" s="64"/>
      <c r="C112" s="45"/>
      <c r="D112" s="39"/>
      <c r="E112" s="39"/>
      <c r="F112" s="60"/>
      <c r="G112" s="60"/>
      <c r="H112" s="60"/>
      <c r="I112" s="60"/>
      <c r="J112" s="45"/>
      <c r="K112" s="39"/>
      <c r="L112" s="39"/>
      <c r="M112" s="98"/>
      <c r="N112" s="98"/>
      <c r="O112" s="98"/>
      <c r="P112" s="98"/>
      <c r="Q112" s="200"/>
      <c r="R112" s="39"/>
      <c r="S112" s="39"/>
      <c r="T112" s="64"/>
      <c r="U112" s="64"/>
      <c r="V112" s="64"/>
      <c r="W112" s="64"/>
      <c r="X112" s="45"/>
      <c r="Y112" s="39"/>
      <c r="Z112" s="39"/>
      <c r="AA112" s="44"/>
      <c r="AB112" s="44"/>
      <c r="AC112" s="44"/>
      <c r="AD112" s="201"/>
      <c r="AE112" s="45"/>
      <c r="AF112" s="39"/>
      <c r="AG112" s="39"/>
      <c r="AH112" s="46"/>
      <c r="AI112" s="46"/>
      <c r="AJ112" s="46"/>
      <c r="AK112" s="46"/>
      <c r="AL112" s="45"/>
      <c r="AM112" s="39"/>
      <c r="AN112" s="39"/>
      <c r="AO112" s="98"/>
      <c r="AP112" s="98"/>
      <c r="AQ112" s="98"/>
      <c r="AS112" s="202"/>
      <c r="AT112" s="39"/>
      <c r="AU112" s="39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4"/>
      <c r="D113" s="187" t="s">
        <v>153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191" t="s">
        <v>249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249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9"/>
      <c r="Y113" s="187" t="s">
        <v>159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87" t="s">
        <v>153</v>
      </c>
      <c r="AG113" s="190" t="s">
        <v>154</v>
      </c>
      <c r="AH113" s="26" t="s">
        <v>4</v>
      </c>
      <c r="AI113" s="26" t="s">
        <v>5</v>
      </c>
      <c r="AJ113" s="26" t="s">
        <v>6</v>
      </c>
      <c r="AK113" s="29"/>
      <c r="AL113" s="29"/>
      <c r="AM113" s="187" t="s">
        <v>249</v>
      </c>
      <c r="AN113" s="29" t="s">
        <v>11</v>
      </c>
      <c r="AO113" s="26" t="s">
        <v>4</v>
      </c>
      <c r="AP113" s="26" t="s">
        <v>5</v>
      </c>
      <c r="AQ113" s="26" t="s">
        <v>6</v>
      </c>
      <c r="AT113" s="187" t="s">
        <v>723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30"/>
      <c r="AZ113" s="31" t="s">
        <v>4</v>
      </c>
      <c r="BA113" s="31" t="s">
        <v>13</v>
      </c>
      <c r="BB113" s="31" t="s">
        <v>6</v>
      </c>
      <c r="BC113" s="31" t="s">
        <v>14</v>
      </c>
      <c r="BD113" s="32"/>
      <c r="BE113" s="33" t="s">
        <v>4</v>
      </c>
      <c r="BF113" s="33" t="s">
        <v>13</v>
      </c>
      <c r="BG113" s="33" t="s">
        <v>6</v>
      </c>
      <c r="BH113" s="33" t="s">
        <v>15</v>
      </c>
      <c r="BI113" s="32"/>
      <c r="BJ113" s="32"/>
      <c r="BK113" s="32"/>
      <c r="BL113" s="32"/>
      <c r="BM113" s="32"/>
    </row>
    <row r="114">
      <c r="A114" s="94" t="s">
        <v>54</v>
      </c>
      <c r="B114" s="275" t="s">
        <v>62</v>
      </c>
      <c r="C114" s="37">
        <v>45146.0</v>
      </c>
      <c r="D114" s="42" t="s">
        <v>308</v>
      </c>
      <c r="E114" s="53" t="s">
        <v>309</v>
      </c>
      <c r="F114" s="40">
        <v>2.5</v>
      </c>
      <c r="G114" s="40">
        <v>5.5</v>
      </c>
      <c r="H114" s="40">
        <v>2.5</v>
      </c>
      <c r="I114" s="42" t="s">
        <v>131</v>
      </c>
      <c r="J114" s="37">
        <v>45147.0</v>
      </c>
      <c r="K114" s="42" t="s">
        <v>286</v>
      </c>
      <c r="L114" s="40" t="s">
        <v>105</v>
      </c>
      <c r="M114" s="40">
        <v>4.0</v>
      </c>
      <c r="N114" s="40">
        <v>5.5</v>
      </c>
      <c r="O114" s="40">
        <v>0.0</v>
      </c>
      <c r="P114" s="36" t="s">
        <v>24</v>
      </c>
      <c r="Q114" s="37">
        <v>45147.0</v>
      </c>
      <c r="R114" s="42" t="s">
        <v>25</v>
      </c>
      <c r="S114" s="58" t="s">
        <v>25</v>
      </c>
      <c r="T114" s="40">
        <v>0.0</v>
      </c>
      <c r="U114" s="40">
        <v>0.0</v>
      </c>
      <c r="V114" s="40">
        <v>0.0</v>
      </c>
      <c r="W114" s="43" t="s">
        <v>26</v>
      </c>
      <c r="X114" s="37">
        <v>45148.0</v>
      </c>
      <c r="Y114" s="38" t="s">
        <v>272</v>
      </c>
      <c r="Z114" s="39" t="s">
        <v>21</v>
      </c>
      <c r="AA114" s="40">
        <v>0.0</v>
      </c>
      <c r="AB114" s="40">
        <v>6.5</v>
      </c>
      <c r="AC114" s="40">
        <v>0.0</v>
      </c>
      <c r="AD114" s="42" t="s">
        <v>78</v>
      </c>
      <c r="AE114" s="37">
        <v>45150.0</v>
      </c>
      <c r="AF114" s="42" t="s">
        <v>284</v>
      </c>
      <c r="AG114" s="148" t="s">
        <v>288</v>
      </c>
      <c r="AH114" s="40">
        <v>2.0</v>
      </c>
      <c r="AI114" s="40">
        <v>5.5</v>
      </c>
      <c r="AJ114" s="40">
        <v>0.0</v>
      </c>
      <c r="AK114" s="47" t="s">
        <v>57</v>
      </c>
      <c r="AL114" s="37">
        <v>45150.0</v>
      </c>
      <c r="AM114" s="42" t="s">
        <v>529</v>
      </c>
      <c r="AN114" s="58" t="s">
        <v>530</v>
      </c>
      <c r="AO114" s="40">
        <v>1.0</v>
      </c>
      <c r="AP114" s="40">
        <v>7.0</v>
      </c>
      <c r="AQ114" s="40">
        <v>3.0</v>
      </c>
      <c r="AR114" s="57" t="s">
        <v>44</v>
      </c>
      <c r="AS114" s="37">
        <v>45152.0</v>
      </c>
      <c r="AT114" s="95" t="s">
        <v>128</v>
      </c>
      <c r="AU114" s="98" t="s">
        <v>202</v>
      </c>
      <c r="AV114" s="40">
        <v>6.0</v>
      </c>
      <c r="AW114" s="40">
        <v>1.0</v>
      </c>
      <c r="AX114" s="40">
        <v>0.0</v>
      </c>
      <c r="AY114" s="48"/>
      <c r="AZ114" s="49">
        <f t="shared" ref="AZ114:BB114" si="110">SUM(F114,M114,T114,AA114,AH114,AO114,AV114)</f>
        <v>15.5</v>
      </c>
      <c r="BA114" s="39">
        <f t="shared" si="110"/>
        <v>31</v>
      </c>
      <c r="BB114" s="39">
        <f t="shared" si="110"/>
        <v>5.5</v>
      </c>
      <c r="BC114" s="50">
        <f>SUM(AZ114,BA114,BB114)</f>
        <v>52</v>
      </c>
      <c r="BD114" s="51"/>
      <c r="BE114" s="39">
        <f>AZ114*80</f>
        <v>1240</v>
      </c>
      <c r="BF114" s="39">
        <f>BA114*88</f>
        <v>2728</v>
      </c>
      <c r="BG114" s="39">
        <f>BB114*80</f>
        <v>440</v>
      </c>
      <c r="BH114" s="39">
        <f>SUM(BE114,BF114,BG114)</f>
        <v>4408</v>
      </c>
      <c r="BI114" s="51"/>
      <c r="BJ114" s="51"/>
      <c r="BK114" s="51"/>
      <c r="BL114" s="51"/>
      <c r="BM114" s="51"/>
    </row>
    <row r="115">
      <c r="A115" s="116"/>
      <c r="B115" s="203"/>
      <c r="C115" s="71"/>
      <c r="D115" s="136"/>
      <c r="E115" s="51"/>
      <c r="F115" s="51"/>
      <c r="G115" s="51"/>
      <c r="H115" s="51"/>
      <c r="I115" s="204"/>
      <c r="J115" s="71"/>
      <c r="K115" s="39"/>
      <c r="L115" s="39"/>
      <c r="M115" s="51"/>
      <c r="N115" s="51"/>
      <c r="O115" s="51"/>
      <c r="P115" s="203"/>
      <c r="Q115" s="71"/>
      <c r="R115" s="136"/>
      <c r="S115" s="51"/>
      <c r="T115" s="51"/>
      <c r="U115" s="51"/>
      <c r="V115" s="51"/>
      <c r="W115" s="136"/>
      <c r="X115" s="71"/>
      <c r="Y115" s="53"/>
      <c r="Z115" s="53"/>
      <c r="AA115" s="51"/>
      <c r="AB115" s="51"/>
      <c r="AC115" s="51"/>
      <c r="AD115" s="136"/>
      <c r="AE115" s="71"/>
      <c r="AF115" s="136"/>
      <c r="AG115" s="191" t="s">
        <v>249</v>
      </c>
      <c r="AH115" s="51"/>
      <c r="AI115" s="51"/>
      <c r="AJ115" s="51"/>
      <c r="AK115" s="205"/>
      <c r="AL115" s="71"/>
      <c r="AM115" s="39"/>
      <c r="AN115" s="39"/>
      <c r="AO115" s="51"/>
      <c r="AP115" s="51"/>
      <c r="AQ115" s="51"/>
      <c r="AR115" s="138"/>
      <c r="AS115" s="71"/>
      <c r="AT115" s="51"/>
      <c r="AU115" s="51"/>
      <c r="AV115" s="51"/>
      <c r="AW115" s="51"/>
      <c r="AX115" s="51"/>
      <c r="AY115" s="48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</row>
    <row r="116">
      <c r="A116" s="67"/>
      <c r="B116" s="68"/>
      <c r="C116" s="68"/>
      <c r="K116" s="6"/>
      <c r="L116" s="4"/>
      <c r="Y116" s="6" t="s">
        <v>334</v>
      </c>
      <c r="Z116" s="4"/>
      <c r="AG116" s="40" t="s">
        <v>721</v>
      </c>
      <c r="AM116" s="6" t="s">
        <v>334</v>
      </c>
      <c r="AN116" s="4"/>
      <c r="AT116" s="39"/>
      <c r="AU116" s="39"/>
    </row>
    <row r="117">
      <c r="A117" s="67"/>
      <c r="B117" s="68"/>
      <c r="C117" s="68"/>
      <c r="AT117" s="192"/>
      <c r="AU117" s="28"/>
    </row>
    <row r="118">
      <c r="A118" s="67"/>
      <c r="B118" s="68"/>
      <c r="C118" s="68"/>
      <c r="K118" s="6" t="s">
        <v>160</v>
      </c>
      <c r="L118" s="4"/>
      <c r="Y118" s="6" t="s">
        <v>161</v>
      </c>
      <c r="Z118" s="4"/>
      <c r="AM118" s="6" t="s">
        <v>161</v>
      </c>
      <c r="AN118" s="4"/>
      <c r="AT118" s="53"/>
      <c r="AU118" s="39"/>
    </row>
    <row r="119">
      <c r="A119" s="10"/>
      <c r="B119" s="11"/>
      <c r="C119" s="11"/>
      <c r="D119" s="12"/>
      <c r="E119" s="13">
        <v>45145.0</v>
      </c>
      <c r="F119" s="14"/>
      <c r="G119" s="14"/>
      <c r="H119" s="14"/>
      <c r="I119" s="15"/>
      <c r="J119" s="15"/>
      <c r="K119" s="16"/>
      <c r="L119" s="13">
        <v>45146.0</v>
      </c>
      <c r="M119" s="15"/>
      <c r="N119" s="15"/>
      <c r="O119" s="15"/>
      <c r="P119" s="15"/>
      <c r="Q119" s="11"/>
      <c r="R119" s="17"/>
      <c r="S119" s="13">
        <v>45147.0</v>
      </c>
      <c r="T119" s="11"/>
      <c r="U119" s="15"/>
      <c r="V119" s="15"/>
      <c r="W119" s="11"/>
      <c r="X119" s="18"/>
      <c r="Y119" s="14"/>
      <c r="Z119" s="13">
        <v>45148.0</v>
      </c>
      <c r="AA119" s="15"/>
      <c r="AB119" s="15"/>
      <c r="AC119" s="11"/>
      <c r="AD119" s="15"/>
      <c r="AE119" s="15"/>
      <c r="AF119" s="12"/>
      <c r="AG119" s="13">
        <v>45149.0</v>
      </c>
      <c r="AH119" s="15"/>
      <c r="AI119" s="11"/>
      <c r="AJ119" s="15"/>
      <c r="AK119" s="15"/>
      <c r="AL119" s="15"/>
      <c r="AM119" s="18"/>
      <c r="AN119" s="13">
        <v>45150.0</v>
      </c>
      <c r="AO119" s="11"/>
      <c r="AP119" s="19"/>
      <c r="AQ119" s="19"/>
      <c r="AR119" s="19"/>
      <c r="AS119" s="19"/>
      <c r="AT119" s="14"/>
      <c r="AU119" s="13">
        <v>45151.0</v>
      </c>
      <c r="AV119" s="19"/>
      <c r="AW119" s="19"/>
      <c r="AX119" s="19"/>
      <c r="AY119" s="20"/>
      <c r="AZ119" s="19"/>
      <c r="BA119" s="19"/>
      <c r="BB119" s="19"/>
      <c r="BC119" s="19"/>
      <c r="BD119" s="20"/>
      <c r="BE119" s="21"/>
      <c r="BF119" s="22"/>
      <c r="BG119" s="4"/>
      <c r="BH119" s="19"/>
      <c r="BI119" s="23"/>
      <c r="BJ119" s="16"/>
      <c r="BK119" s="16"/>
      <c r="BL119" s="20"/>
      <c r="BM119" s="20"/>
    </row>
    <row r="120">
      <c r="A120" s="67"/>
      <c r="B120" s="68"/>
      <c r="C120" s="68"/>
      <c r="F120" s="26" t="s">
        <v>4</v>
      </c>
      <c r="G120" s="26" t="s">
        <v>5</v>
      </c>
      <c r="H120" s="26" t="s">
        <v>6</v>
      </c>
      <c r="K120" s="99"/>
      <c r="L120" s="99"/>
      <c r="M120" s="26" t="s">
        <v>4</v>
      </c>
      <c r="N120" s="26" t="s">
        <v>5</v>
      </c>
      <c r="O120" s="26" t="s">
        <v>6</v>
      </c>
      <c r="T120" s="26" t="s">
        <v>4</v>
      </c>
      <c r="U120" s="26" t="s">
        <v>5</v>
      </c>
      <c r="V120" s="26" t="s">
        <v>6</v>
      </c>
      <c r="AA120" s="26" t="s">
        <v>4</v>
      </c>
      <c r="AB120" s="26" t="s">
        <v>5</v>
      </c>
      <c r="AC120" s="26" t="s">
        <v>6</v>
      </c>
      <c r="AH120" s="26" t="s">
        <v>4</v>
      </c>
      <c r="AI120" s="26" t="s">
        <v>5</v>
      </c>
      <c r="AJ120" s="26" t="s">
        <v>6</v>
      </c>
      <c r="AO120" s="26" t="s">
        <v>4</v>
      </c>
      <c r="AP120" s="26" t="s">
        <v>5</v>
      </c>
      <c r="AQ120" s="26" t="s">
        <v>6</v>
      </c>
      <c r="AV120" s="26" t="s">
        <v>4</v>
      </c>
      <c r="AW120" s="26" t="s">
        <v>5</v>
      </c>
      <c r="AX120" s="26" t="s">
        <v>6</v>
      </c>
      <c r="AZ120" s="31" t="s">
        <v>4</v>
      </c>
      <c r="BA120" s="31" t="s">
        <v>13</v>
      </c>
      <c r="BB120" s="31" t="s">
        <v>6</v>
      </c>
      <c r="BC120" s="31" t="s">
        <v>14</v>
      </c>
      <c r="BE120" s="33" t="s">
        <v>4</v>
      </c>
      <c r="BF120" s="33" t="s">
        <v>13</v>
      </c>
      <c r="BG120" s="33" t="s">
        <v>6</v>
      </c>
      <c r="BH120" s="33" t="s">
        <v>15</v>
      </c>
    </row>
    <row r="121">
      <c r="A121" s="35" t="s">
        <v>18</v>
      </c>
      <c r="B121" s="36"/>
      <c r="C121" s="37"/>
      <c r="D121" s="42"/>
      <c r="E121" s="39"/>
      <c r="F121" s="128">
        <v>0.0</v>
      </c>
      <c r="G121" s="129">
        <v>0.0</v>
      </c>
      <c r="H121" s="129">
        <v>0.0</v>
      </c>
      <c r="I121" s="41"/>
      <c r="J121" s="37"/>
      <c r="K121" s="42"/>
      <c r="L121" s="39"/>
      <c r="M121" s="128">
        <v>0.0</v>
      </c>
      <c r="N121" s="129">
        <v>0.0</v>
      </c>
      <c r="O121" s="129">
        <v>0.0</v>
      </c>
      <c r="P121" s="42"/>
      <c r="Q121" s="37"/>
      <c r="R121" s="42"/>
      <c r="S121" s="39"/>
      <c r="T121" s="128">
        <v>0.0</v>
      </c>
      <c r="U121" s="129">
        <v>0.0</v>
      </c>
      <c r="V121" s="129">
        <v>0.0</v>
      </c>
      <c r="W121" s="43"/>
      <c r="X121" s="37"/>
      <c r="Y121" s="42"/>
      <c r="Z121" s="39"/>
      <c r="AA121" s="128">
        <v>0.0</v>
      </c>
      <c r="AB121" s="129">
        <v>0.0</v>
      </c>
      <c r="AC121" s="129">
        <v>0.0</v>
      </c>
      <c r="AD121" s="56"/>
      <c r="AE121" s="37"/>
      <c r="AF121" s="42"/>
      <c r="AG121" s="39"/>
      <c r="AH121" s="128">
        <v>0.0</v>
      </c>
      <c r="AI121" s="129">
        <v>0.0</v>
      </c>
      <c r="AJ121" s="129">
        <v>0.0</v>
      </c>
      <c r="AK121" s="66"/>
      <c r="AL121" s="37"/>
      <c r="AM121" s="42"/>
      <c r="AN121" s="39"/>
      <c r="AO121" s="128">
        <v>0.0</v>
      </c>
      <c r="AP121" s="129">
        <v>0.0</v>
      </c>
      <c r="AQ121" s="129">
        <v>0.0</v>
      </c>
      <c r="AR121" s="47"/>
      <c r="AS121" s="37"/>
      <c r="AT121" s="42"/>
      <c r="AU121" s="39"/>
      <c r="AV121" s="128">
        <v>0.0</v>
      </c>
      <c r="AW121" s="129">
        <v>0.0</v>
      </c>
      <c r="AX121" s="129">
        <v>0.0</v>
      </c>
      <c r="AY121" s="48"/>
      <c r="AZ121" s="49">
        <f t="shared" ref="AZ121:BB121" si="111">SUM(F121,M121,T121,AA121,AH121,AO121,AV121)</f>
        <v>0</v>
      </c>
      <c r="BA121" s="39">
        <f t="shared" si="111"/>
        <v>0</v>
      </c>
      <c r="BB121" s="39">
        <f t="shared" si="111"/>
        <v>0</v>
      </c>
      <c r="BC121" s="50">
        <f t="shared" ref="BC121:BC122" si="113">SUM(AZ121,BA121,BB121)</f>
        <v>0</v>
      </c>
      <c r="BD121" s="51"/>
      <c r="BE121" s="39">
        <f>AZ121*80</f>
        <v>0</v>
      </c>
      <c r="BF121" s="39">
        <f>BA121*88</f>
        <v>0</v>
      </c>
      <c r="BG121" s="39">
        <f>BB121*80</f>
        <v>0</v>
      </c>
      <c r="BH121" s="39">
        <f>SUM(BE121,BF121,BG121)</f>
        <v>0</v>
      </c>
      <c r="BI121" s="51"/>
      <c r="BJ121" s="51"/>
      <c r="BK121" s="51"/>
      <c r="BL121" s="51"/>
      <c r="BM121" s="51"/>
    </row>
    <row r="122">
      <c r="A122" s="35" t="s">
        <v>150</v>
      </c>
      <c r="B122" s="36"/>
      <c r="C122" s="206"/>
      <c r="D122" s="42"/>
      <c r="E122" s="58"/>
      <c r="F122" s="128">
        <v>0.0</v>
      </c>
      <c r="G122" s="129">
        <v>0.0</v>
      </c>
      <c r="H122" s="129">
        <v>0.0</v>
      </c>
      <c r="I122" s="207"/>
      <c r="J122" s="206"/>
      <c r="K122" s="42"/>
      <c r="L122" s="58"/>
      <c r="M122" s="40">
        <v>0.0</v>
      </c>
      <c r="N122" s="129">
        <v>0.0</v>
      </c>
      <c r="O122" s="129">
        <v>0.0</v>
      </c>
      <c r="P122" s="208"/>
      <c r="Q122" s="206"/>
      <c r="R122" s="42"/>
      <c r="S122" s="58"/>
      <c r="T122" s="40">
        <v>0.0</v>
      </c>
      <c r="U122" s="129">
        <v>0.0</v>
      </c>
      <c r="V122" s="129">
        <v>0.0</v>
      </c>
      <c r="W122" s="207"/>
      <c r="X122" s="206"/>
      <c r="Y122" s="42"/>
      <c r="Z122" s="58"/>
      <c r="AA122" s="40">
        <v>0.0</v>
      </c>
      <c r="AB122" s="129">
        <v>0.0</v>
      </c>
      <c r="AC122" s="129">
        <v>0.0</v>
      </c>
      <c r="AD122" s="92"/>
      <c r="AE122" s="45"/>
      <c r="AF122" s="53"/>
      <c r="AG122" s="44"/>
      <c r="AH122" s="40">
        <v>0.0</v>
      </c>
      <c r="AI122" s="40">
        <v>0.0</v>
      </c>
      <c r="AJ122" s="40">
        <v>0.0</v>
      </c>
      <c r="AK122" s="92"/>
      <c r="AL122" s="45"/>
      <c r="AM122" s="53"/>
      <c r="AN122" s="44"/>
      <c r="AO122" s="40">
        <v>0.0</v>
      </c>
      <c r="AP122" s="40">
        <v>0.0</v>
      </c>
      <c r="AQ122" s="40">
        <v>0.0</v>
      </c>
      <c r="AR122" s="92"/>
      <c r="AS122" s="45"/>
      <c r="AT122" s="53"/>
      <c r="AU122" s="44"/>
      <c r="AV122" s="40">
        <v>0.0</v>
      </c>
      <c r="AW122" s="40">
        <v>0.0</v>
      </c>
      <c r="AX122" s="40">
        <v>0.0</v>
      </c>
      <c r="AY122" s="51"/>
      <c r="AZ122" s="49">
        <f t="shared" ref="AZ122:BB122" si="112">SUM(F122,M122,T122,AA122,AH122,AO122,AV122)</f>
        <v>0</v>
      </c>
      <c r="BA122" s="39">
        <f t="shared" si="112"/>
        <v>0</v>
      </c>
      <c r="BB122" s="39">
        <f t="shared" si="112"/>
        <v>0</v>
      </c>
      <c r="BC122" s="50">
        <f t="shared" si="113"/>
        <v>0</v>
      </c>
      <c r="BD122" s="51"/>
      <c r="BE122" s="39">
        <f>67.31*AZ122</f>
        <v>0</v>
      </c>
      <c r="BF122" s="39">
        <f>BA122*74</f>
        <v>0</v>
      </c>
      <c r="BG122" s="39">
        <f>BB122*84</f>
        <v>0</v>
      </c>
      <c r="BH122" s="39">
        <f>SUM(BF122,BE122,BG122)</f>
        <v>0</v>
      </c>
      <c r="BI122" s="51"/>
      <c r="BJ122" s="51"/>
      <c r="BK122" s="51"/>
      <c r="BL122" s="51"/>
      <c r="BM122" s="51"/>
    </row>
    <row r="123">
      <c r="A123" s="209"/>
      <c r="B123" s="203"/>
      <c r="C123" s="210"/>
      <c r="D123" s="136"/>
      <c r="E123" s="136"/>
      <c r="F123" s="136"/>
      <c r="G123" s="203"/>
      <c r="H123" s="203"/>
      <c r="I123" s="203"/>
      <c r="J123" s="210"/>
      <c r="K123" s="98"/>
      <c r="L123" s="211"/>
      <c r="M123" s="51"/>
      <c r="N123" s="203"/>
      <c r="O123" s="203"/>
      <c r="P123" s="155"/>
      <c r="Q123" s="210"/>
      <c r="R123" s="136"/>
      <c r="S123" s="136"/>
      <c r="T123" s="51"/>
      <c r="U123" s="203"/>
      <c r="V123" s="203"/>
      <c r="W123" s="203"/>
      <c r="X123" s="210"/>
      <c r="Y123" s="136"/>
      <c r="Z123" s="136"/>
      <c r="AA123" s="51"/>
      <c r="AB123" s="203"/>
      <c r="AC123" s="203"/>
      <c r="AD123" s="32"/>
      <c r="AE123" s="71"/>
      <c r="AF123" s="136"/>
      <c r="AG123" s="72"/>
      <c r="AH123" s="51"/>
      <c r="AI123" s="51"/>
      <c r="AJ123" s="51"/>
      <c r="AK123" s="32"/>
      <c r="AL123" s="71"/>
      <c r="AM123" s="136"/>
      <c r="AN123" s="72"/>
      <c r="AO123" s="51"/>
      <c r="AP123" s="51"/>
      <c r="AQ123" s="51"/>
      <c r="AR123" s="32"/>
      <c r="AS123" s="71"/>
      <c r="AT123" s="136"/>
      <c r="AU123" s="72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</row>
    <row r="124">
      <c r="A124" s="209"/>
      <c r="B124" s="136"/>
      <c r="C124" s="71"/>
      <c r="D124" s="136"/>
      <c r="E124" s="136"/>
      <c r="F124" s="204"/>
      <c r="G124" s="204"/>
      <c r="H124" s="204"/>
      <c r="I124" s="136"/>
      <c r="J124" s="71"/>
      <c r="K124" s="98"/>
      <c r="L124" s="211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39">
        <f t="shared" ref="AZ124:BC124" si="114">SUM(AZ121,AZ122)</f>
        <v>0</v>
      </c>
      <c r="BA124" s="39">
        <f t="shared" si="114"/>
        <v>0</v>
      </c>
      <c r="BB124" s="39">
        <f t="shared" si="114"/>
        <v>0</v>
      </c>
      <c r="BC124" s="39">
        <f t="shared" si="114"/>
        <v>0</v>
      </c>
      <c r="BD124" s="51"/>
      <c r="BE124" s="40">
        <f t="shared" ref="BE124:BH124" si="115">SUM(BE121,BE122)</f>
        <v>0</v>
      </c>
      <c r="BF124" s="40">
        <f t="shared" si="115"/>
        <v>0</v>
      </c>
      <c r="BG124" s="40">
        <f t="shared" si="115"/>
        <v>0</v>
      </c>
      <c r="BH124" s="40">
        <f t="shared" si="115"/>
        <v>0</v>
      </c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416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416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416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 ht="15.0" customHeight="1">
      <c r="A126" s="209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/>
      <c r="B127" s="42"/>
      <c r="C127" s="37"/>
      <c r="D127" s="38"/>
      <c r="E127" s="39"/>
      <c r="F127" s="40">
        <v>0.0</v>
      </c>
      <c r="G127" s="40">
        <v>0.0</v>
      </c>
      <c r="H127" s="40">
        <v>0.0</v>
      </c>
      <c r="I127" s="42"/>
      <c r="J127" s="37"/>
      <c r="K127" s="38"/>
      <c r="L127" s="39"/>
      <c r="M127" s="40">
        <v>0.0</v>
      </c>
      <c r="N127" s="40">
        <v>0.0</v>
      </c>
      <c r="O127" s="40">
        <v>0.0</v>
      </c>
      <c r="P127" s="42"/>
      <c r="Q127" s="37"/>
      <c r="R127" s="38"/>
      <c r="S127" s="39"/>
      <c r="T127" s="40">
        <v>0.0</v>
      </c>
      <c r="U127" s="40">
        <v>0.0</v>
      </c>
      <c r="V127" s="40">
        <v>0.0</v>
      </c>
      <c r="W127" s="42"/>
      <c r="X127" s="37"/>
      <c r="Y127" s="38"/>
      <c r="Z127" s="39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213">
        <f t="shared" ref="AZ127:BB127" si="116">SUM(F127,M127,T127,AA127,AH127,AO127,AV127)</f>
        <v>0</v>
      </c>
      <c r="BA127" s="214">
        <f t="shared" si="116"/>
        <v>0</v>
      </c>
      <c r="BB127" s="214">
        <f t="shared" si="116"/>
        <v>0</v>
      </c>
      <c r="BC127" s="215">
        <f>SUM(AZ127,BA127,BB127)</f>
        <v>0</v>
      </c>
      <c r="BD127" s="51"/>
      <c r="BE127" s="216">
        <f>AZ127*67.31</f>
        <v>0</v>
      </c>
      <c r="BF127" s="216"/>
      <c r="BG127" s="216"/>
      <c r="BH127" s="216">
        <f>SUM(BE127,BF127,BG127)</f>
        <v>0</v>
      </c>
      <c r="BI127" s="51"/>
      <c r="BJ127" s="51"/>
      <c r="BK127" s="51"/>
      <c r="BL127" s="51"/>
      <c r="BM127" s="51"/>
    </row>
    <row r="128">
      <c r="A128" s="217"/>
      <c r="B128" s="136"/>
      <c r="C128" s="71"/>
      <c r="D128" s="136"/>
      <c r="E128" s="136"/>
      <c r="F128" s="204"/>
      <c r="G128" s="204"/>
      <c r="H128" s="204"/>
      <c r="I128" s="136"/>
      <c r="J128" s="71"/>
      <c r="K128" s="136"/>
      <c r="L128" s="136"/>
      <c r="M128" s="218"/>
      <c r="N128" s="218"/>
      <c r="O128" s="218"/>
      <c r="P128" s="51"/>
      <c r="Q128" s="71"/>
      <c r="R128" s="136"/>
      <c r="S128" s="136"/>
      <c r="T128" s="203"/>
      <c r="U128" s="203"/>
      <c r="V128" s="203"/>
      <c r="W128" s="136"/>
      <c r="X128" s="71"/>
      <c r="Y128" s="136"/>
      <c r="Z128" s="136"/>
      <c r="AA128" s="136"/>
      <c r="AB128" s="136"/>
      <c r="AC128" s="136"/>
      <c r="AD128" s="117"/>
      <c r="AE128" s="71"/>
      <c r="AF128" s="72"/>
      <c r="AG128" s="32"/>
      <c r="AH128" s="212"/>
      <c r="AI128" s="212"/>
      <c r="AJ128" s="212"/>
      <c r="AK128" s="32"/>
      <c r="AL128" s="71"/>
      <c r="AM128" s="136"/>
      <c r="AN128" s="72"/>
      <c r="AO128" s="136"/>
      <c r="AP128" s="136"/>
      <c r="AQ128" s="136"/>
      <c r="AR128" s="117"/>
      <c r="AS128" s="118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116"/>
      <c r="B129" s="136"/>
      <c r="C129" s="71"/>
      <c r="D129" s="136"/>
      <c r="E129" s="136"/>
      <c r="F129" s="204"/>
      <c r="G129" s="204"/>
      <c r="H129" s="204"/>
      <c r="I129" s="136"/>
      <c r="J129" s="71"/>
      <c r="K129" s="319" t="s">
        <v>417</v>
      </c>
      <c r="L129" s="320"/>
      <c r="M129" s="51"/>
      <c r="N129" s="51"/>
      <c r="O129" s="51"/>
      <c r="P129" s="51"/>
      <c r="Q129" s="71"/>
      <c r="R129" s="136"/>
      <c r="S129" s="136"/>
      <c r="T129" s="203"/>
      <c r="U129" s="203"/>
      <c r="V129" s="203"/>
      <c r="W129" s="136"/>
      <c r="X129" s="71"/>
      <c r="Y129" s="319" t="s">
        <v>51</v>
      </c>
      <c r="Z129" s="320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319" t="s">
        <v>51</v>
      </c>
      <c r="AN129" s="320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219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Y130" s="51"/>
      <c r="AZ130" s="31" t="s">
        <v>4</v>
      </c>
      <c r="BA130" s="31" t="s">
        <v>13</v>
      </c>
      <c r="BB130" s="31" t="s">
        <v>6</v>
      </c>
      <c r="BC130" s="31" t="s">
        <v>14</v>
      </c>
      <c r="BD130" s="51"/>
      <c r="BE130" s="33" t="s">
        <v>4</v>
      </c>
      <c r="BF130" s="33" t="s">
        <v>13</v>
      </c>
      <c r="BG130" s="33" t="s">
        <v>6</v>
      </c>
      <c r="BH130" s="33" t="s">
        <v>15</v>
      </c>
      <c r="BI130" s="51"/>
      <c r="BJ130" s="51"/>
      <c r="BK130" s="51"/>
      <c r="BL130" s="51"/>
      <c r="BM130" s="51"/>
    </row>
    <row r="131">
      <c r="A131" s="220" t="s">
        <v>335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>SUM(AZ131,BA131,BB131)</f>
        <v>0</v>
      </c>
      <c r="BD131" s="51"/>
      <c r="BE131" s="221">
        <f>AZ131*67.31</f>
        <v>0</v>
      </c>
      <c r="BF131" s="221"/>
      <c r="BG131" s="221"/>
      <c r="BH131" s="221">
        <f>SUM(BE131,BF131,BG131)</f>
        <v>0</v>
      </c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04"/>
      <c r="G132" s="204"/>
      <c r="H132" s="204"/>
      <c r="I132" s="136"/>
      <c r="J132" s="71"/>
      <c r="K132" s="136"/>
      <c r="L132" s="136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136"/>
      <c r="Z132" s="136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136"/>
      <c r="AN132" s="72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6" t="s">
        <v>165</v>
      </c>
      <c r="L133" s="4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6" t="s">
        <v>31</v>
      </c>
      <c r="Z133" s="4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6" t="s">
        <v>31</v>
      </c>
      <c r="AN133" s="4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6" t="s">
        <v>4</v>
      </c>
      <c r="G134" s="26" t="s">
        <v>5</v>
      </c>
      <c r="H134" s="26" t="s">
        <v>6</v>
      </c>
      <c r="I134" s="136"/>
      <c r="J134" s="71"/>
      <c r="K134" s="98"/>
      <c r="L134" s="211"/>
      <c r="M134" s="26" t="s">
        <v>4</v>
      </c>
      <c r="N134" s="26" t="s">
        <v>5</v>
      </c>
      <c r="O134" s="26" t="s">
        <v>6</v>
      </c>
      <c r="P134" s="51"/>
      <c r="Q134" s="71"/>
      <c r="R134" s="136"/>
      <c r="S134" s="136"/>
      <c r="T134" s="26" t="s">
        <v>4</v>
      </c>
      <c r="U134" s="26" t="s">
        <v>5</v>
      </c>
      <c r="V134" s="26" t="s">
        <v>6</v>
      </c>
      <c r="W134" s="136"/>
      <c r="X134" s="71"/>
      <c r="Y134" s="136"/>
      <c r="Z134" s="136"/>
      <c r="AA134" s="26" t="s">
        <v>4</v>
      </c>
      <c r="AB134" s="26" t="s">
        <v>5</v>
      </c>
      <c r="AC134" s="26" t="s">
        <v>6</v>
      </c>
      <c r="AD134" s="117"/>
      <c r="AE134" s="71"/>
      <c r="AF134" s="72"/>
      <c r="AG134" s="32"/>
      <c r="AH134" s="26" t="s">
        <v>4</v>
      </c>
      <c r="AI134" s="26" t="s">
        <v>5</v>
      </c>
      <c r="AJ134" s="26" t="s">
        <v>6</v>
      </c>
      <c r="AK134" s="32"/>
      <c r="AL134" s="71"/>
      <c r="AM134" s="136"/>
      <c r="AN134" s="72"/>
      <c r="AO134" s="26" t="s">
        <v>4</v>
      </c>
      <c r="AP134" s="26" t="s">
        <v>5</v>
      </c>
      <c r="AQ134" s="26" t="s">
        <v>6</v>
      </c>
      <c r="AR134" s="117"/>
      <c r="AS134" s="118"/>
      <c r="AT134" s="136"/>
      <c r="AU134" s="72"/>
      <c r="AV134" s="26" t="s">
        <v>4</v>
      </c>
      <c r="AW134" s="26" t="s">
        <v>5</v>
      </c>
      <c r="AX134" s="26" t="s">
        <v>6</v>
      </c>
      <c r="AY134" s="51"/>
      <c r="AZ134" s="31" t="s">
        <v>4</v>
      </c>
      <c r="BA134" s="31" t="s">
        <v>13</v>
      </c>
      <c r="BB134" s="31" t="s">
        <v>6</v>
      </c>
      <c r="BC134" s="31" t="s">
        <v>14</v>
      </c>
      <c r="BD134" s="51"/>
      <c r="BE134" s="33" t="s">
        <v>4</v>
      </c>
      <c r="BF134" s="33" t="s">
        <v>13</v>
      </c>
      <c r="BG134" s="33" t="s">
        <v>6</v>
      </c>
      <c r="BH134" s="33" t="s">
        <v>15</v>
      </c>
      <c r="BI134" s="51"/>
      <c r="BJ134" s="51"/>
      <c r="BK134" s="51"/>
      <c r="BL134" s="51"/>
      <c r="BM134" s="51"/>
    </row>
    <row r="135">
      <c r="A135" s="35" t="s">
        <v>103</v>
      </c>
      <c r="B135" s="92"/>
      <c r="C135" s="45"/>
      <c r="D135" s="53"/>
      <c r="E135" s="44"/>
      <c r="F135" s="40">
        <v>0.0</v>
      </c>
      <c r="G135" s="40">
        <v>0.0</v>
      </c>
      <c r="H135" s="40">
        <v>0.0</v>
      </c>
      <c r="I135" s="92"/>
      <c r="J135" s="45"/>
      <c r="K135" s="53"/>
      <c r="L135" s="44"/>
      <c r="M135" s="40">
        <v>0.0</v>
      </c>
      <c r="N135" s="40">
        <v>0.0</v>
      </c>
      <c r="O135" s="40">
        <v>0.0</v>
      </c>
      <c r="P135" s="92"/>
      <c r="Q135" s="45"/>
      <c r="R135" s="53"/>
      <c r="S135" s="44"/>
      <c r="T135" s="40">
        <v>0.0</v>
      </c>
      <c r="U135" s="40">
        <v>0.0</v>
      </c>
      <c r="V135" s="40">
        <v>0.0</v>
      </c>
      <c r="W135" s="92"/>
      <c r="X135" s="45"/>
      <c r="Y135" s="53"/>
      <c r="Z135" s="44"/>
      <c r="AA135" s="40">
        <v>0.0</v>
      </c>
      <c r="AB135" s="40">
        <v>0.0</v>
      </c>
      <c r="AC135" s="40">
        <v>0.0</v>
      </c>
      <c r="AD135" s="92"/>
      <c r="AE135" s="45"/>
      <c r="AF135" s="53"/>
      <c r="AG135" s="44"/>
      <c r="AH135" s="40">
        <v>0.0</v>
      </c>
      <c r="AI135" s="40">
        <v>0.0</v>
      </c>
      <c r="AJ135" s="40">
        <v>0.0</v>
      </c>
      <c r="AK135" s="92"/>
      <c r="AL135" s="45"/>
      <c r="AM135" s="53"/>
      <c r="AN135" s="44"/>
      <c r="AO135" s="40">
        <v>0.0</v>
      </c>
      <c r="AP135" s="40">
        <v>0.0</v>
      </c>
      <c r="AQ135" s="40">
        <v>0.0</v>
      </c>
      <c r="AR135" s="92"/>
      <c r="AS135" s="45"/>
      <c r="AT135" s="53"/>
      <c r="AU135" s="44"/>
      <c r="AV135" s="40">
        <v>0.0</v>
      </c>
      <c r="AW135" s="40">
        <v>0.0</v>
      </c>
      <c r="AX135" s="40">
        <v>0.0</v>
      </c>
      <c r="AY135" s="51"/>
      <c r="AZ135" s="49">
        <f t="shared" ref="AZ135:BB135" si="118">SUM(F135,M135,T135,AA135,AH135,AO135,AV135)</f>
        <v>0</v>
      </c>
      <c r="BA135" s="39">
        <f t="shared" si="118"/>
        <v>0</v>
      </c>
      <c r="BB135" s="39">
        <f t="shared" si="118"/>
        <v>0</v>
      </c>
      <c r="BC135" s="50">
        <f>SUM(AZ135,BA135,BB135)</f>
        <v>0</v>
      </c>
      <c r="BD135" s="51"/>
      <c r="BE135" s="221">
        <f>AZ135*67.31</f>
        <v>0</v>
      </c>
      <c r="BF135" s="221"/>
      <c r="BG135" s="221"/>
      <c r="BH135" s="221">
        <f>SUM(BE135,BF135,BG135)</f>
        <v>0</v>
      </c>
      <c r="BI135" s="51"/>
      <c r="BJ135" s="51"/>
      <c r="BK135" s="51"/>
      <c r="BL135" s="51"/>
      <c r="BM135" s="51"/>
    </row>
    <row r="136">
      <c r="A136" s="67"/>
      <c r="B136" s="68"/>
      <c r="C136" s="68"/>
      <c r="F136" s="204"/>
      <c r="G136" s="204"/>
      <c r="H136" s="204"/>
      <c r="I136" s="204"/>
      <c r="J136" s="118"/>
      <c r="K136" s="136"/>
      <c r="L136" s="136"/>
    </row>
    <row r="137">
      <c r="A137" s="67"/>
      <c r="B137" s="68"/>
      <c r="C137" s="68"/>
      <c r="F137" s="204"/>
      <c r="G137" s="204"/>
      <c r="H137" s="204"/>
      <c r="I137" s="204"/>
      <c r="J137" s="118"/>
      <c r="K137" s="6" t="s">
        <v>165</v>
      </c>
      <c r="L137" s="4"/>
      <c r="Y137" s="6" t="s">
        <v>145</v>
      </c>
      <c r="Z137" s="4"/>
      <c r="AM137" s="6" t="s">
        <v>145</v>
      </c>
      <c r="AN137" s="4"/>
    </row>
    <row r="138">
      <c r="A138" s="67"/>
      <c r="B138" s="136"/>
      <c r="C138" s="71"/>
      <c r="D138" s="136"/>
      <c r="E138" s="136"/>
      <c r="F138" s="26" t="s">
        <v>4</v>
      </c>
      <c r="G138" s="26" t="s">
        <v>5</v>
      </c>
      <c r="H138" s="26" t="s">
        <v>6</v>
      </c>
      <c r="I138" s="136"/>
      <c r="J138" s="71"/>
      <c r="K138" s="98"/>
      <c r="L138" s="211"/>
      <c r="M138" s="26" t="s">
        <v>4</v>
      </c>
      <c r="N138" s="26" t="s">
        <v>5</v>
      </c>
      <c r="O138" s="26" t="s">
        <v>6</v>
      </c>
      <c r="P138" s="51"/>
      <c r="Q138" s="71"/>
      <c r="R138" s="136"/>
      <c r="S138" s="136"/>
      <c r="T138" s="26" t="s">
        <v>4</v>
      </c>
      <c r="U138" s="26" t="s">
        <v>5</v>
      </c>
      <c r="V138" s="26" t="s">
        <v>6</v>
      </c>
      <c r="W138" s="136"/>
      <c r="X138" s="71"/>
      <c r="Y138" s="136"/>
      <c r="Z138" s="136"/>
      <c r="AA138" s="26" t="s">
        <v>4</v>
      </c>
      <c r="AB138" s="26" t="s">
        <v>5</v>
      </c>
      <c r="AC138" s="26" t="s">
        <v>6</v>
      </c>
      <c r="AD138" s="117"/>
      <c r="AE138" s="71"/>
      <c r="AF138" s="72"/>
      <c r="AG138" s="32"/>
      <c r="AH138" s="26" t="s">
        <v>4</v>
      </c>
      <c r="AI138" s="26" t="s">
        <v>5</v>
      </c>
      <c r="AJ138" s="26" t="s">
        <v>6</v>
      </c>
      <c r="AK138" s="32"/>
      <c r="AL138" s="71"/>
      <c r="AM138" s="136"/>
      <c r="AN138" s="72"/>
      <c r="AO138" s="26" t="s">
        <v>4</v>
      </c>
      <c r="AP138" s="26" t="s">
        <v>5</v>
      </c>
      <c r="AQ138" s="26" t="s">
        <v>6</v>
      </c>
      <c r="AR138" s="117"/>
      <c r="AS138" s="118"/>
      <c r="AT138" s="136"/>
      <c r="AU138" s="72"/>
      <c r="AV138" s="26" t="s">
        <v>4</v>
      </c>
      <c r="AW138" s="26" t="s">
        <v>5</v>
      </c>
      <c r="AX138" s="26" t="s">
        <v>6</v>
      </c>
      <c r="AZ138" s="31" t="s">
        <v>4</v>
      </c>
      <c r="BA138" s="31" t="s">
        <v>13</v>
      </c>
      <c r="BB138" s="31" t="s">
        <v>6</v>
      </c>
      <c r="BC138" s="31" t="s">
        <v>14</v>
      </c>
      <c r="BE138" s="33" t="s">
        <v>4</v>
      </c>
      <c r="BF138" s="33" t="s">
        <v>13</v>
      </c>
      <c r="BG138" s="33" t="s">
        <v>6</v>
      </c>
      <c r="BH138" s="33" t="s">
        <v>15</v>
      </c>
    </row>
    <row r="139">
      <c r="A139" s="222" t="s">
        <v>418</v>
      </c>
      <c r="B139" s="92"/>
      <c r="C139" s="45"/>
      <c r="D139" s="53"/>
      <c r="E139" s="44"/>
      <c r="F139" s="40">
        <v>0.0</v>
      </c>
      <c r="G139" s="40">
        <v>0.0</v>
      </c>
      <c r="H139" s="40">
        <v>0.0</v>
      </c>
      <c r="I139" s="92"/>
      <c r="J139" s="45"/>
      <c r="K139" s="53"/>
      <c r="L139" s="44"/>
      <c r="M139" s="40">
        <v>0.0</v>
      </c>
      <c r="N139" s="40">
        <v>0.0</v>
      </c>
      <c r="O139" s="40">
        <v>0.0</v>
      </c>
      <c r="P139" s="92"/>
      <c r="Q139" s="45"/>
      <c r="R139" s="53"/>
      <c r="S139" s="44"/>
      <c r="T139" s="40">
        <v>0.0</v>
      </c>
      <c r="U139" s="40">
        <v>0.0</v>
      </c>
      <c r="V139" s="40">
        <v>0.0</v>
      </c>
      <c r="W139" s="92"/>
      <c r="X139" s="45"/>
      <c r="Y139" s="53"/>
      <c r="Z139" s="44"/>
      <c r="AA139" s="40">
        <v>0.0</v>
      </c>
      <c r="AB139" s="40">
        <v>0.0</v>
      </c>
      <c r="AC139" s="40">
        <v>0.0</v>
      </c>
      <c r="AD139" s="92"/>
      <c r="AE139" s="45"/>
      <c r="AF139" s="53"/>
      <c r="AG139" s="44"/>
      <c r="AH139" s="40">
        <v>0.0</v>
      </c>
      <c r="AI139" s="40">
        <v>0.0</v>
      </c>
      <c r="AJ139" s="40">
        <v>0.0</v>
      </c>
      <c r="AK139" s="92"/>
      <c r="AL139" s="45"/>
      <c r="AM139" s="53"/>
      <c r="AN139" s="44"/>
      <c r="AO139" s="40">
        <v>0.0</v>
      </c>
      <c r="AP139" s="40">
        <v>0.0</v>
      </c>
      <c r="AQ139" s="40">
        <v>0.0</v>
      </c>
      <c r="AR139" s="92"/>
      <c r="AS139" s="45"/>
      <c r="AT139" s="53"/>
      <c r="AU139" s="44"/>
      <c r="AV139" s="40">
        <v>0.0</v>
      </c>
      <c r="AW139" s="40">
        <v>0.0</v>
      </c>
      <c r="AX139" s="40">
        <v>0.0</v>
      </c>
      <c r="AY139" s="51"/>
      <c r="AZ139" s="49">
        <f t="shared" ref="AZ139:BB139" si="119">SUM(F139,M139,T139,AA139,AH139,AO139,AV139)</f>
        <v>0</v>
      </c>
      <c r="BA139" s="39">
        <f t="shared" si="119"/>
        <v>0</v>
      </c>
      <c r="BB139" s="39">
        <f t="shared" si="119"/>
        <v>0</v>
      </c>
      <c r="BC139" s="50">
        <f>SUM(AZ139,BA139,BB139)</f>
        <v>0</v>
      </c>
      <c r="BD139" s="51"/>
      <c r="BE139" s="39"/>
      <c r="BF139" s="39"/>
      <c r="BG139" s="39"/>
      <c r="BH139" s="39"/>
      <c r="BI139" s="51"/>
      <c r="BJ139" s="51"/>
      <c r="BK139" s="51"/>
      <c r="BL139" s="51"/>
      <c r="BM139" s="51"/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  <c r="BG140" s="68" t="s">
        <v>15</v>
      </c>
      <c r="BH140" s="223">
        <f>SUM(BH121,BH127,BH131,BH135)</f>
        <v>0</v>
      </c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 ht="17.25" customHeight="1">
      <c r="A143" s="67"/>
      <c r="B143" s="68" t="s">
        <v>25</v>
      </c>
      <c r="D143" s="68" t="s">
        <v>166</v>
      </c>
      <c r="E143" s="68" t="s">
        <v>167</v>
      </c>
    </row>
    <row r="144">
      <c r="A144" s="224" t="s">
        <v>1</v>
      </c>
      <c r="B144" s="68"/>
    </row>
    <row r="145">
      <c r="A145" s="225" t="s">
        <v>45</v>
      </c>
      <c r="B145" s="68" t="s">
        <v>171</v>
      </c>
      <c r="C145" s="152"/>
      <c r="D145" s="152"/>
    </row>
    <row r="146">
      <c r="A146" s="225" t="s">
        <v>32</v>
      </c>
      <c r="B146" s="68" t="s">
        <v>174</v>
      </c>
      <c r="C146" s="67"/>
      <c r="D146" s="153"/>
      <c r="E146" s="136"/>
      <c r="F146" s="117"/>
      <c r="G146" s="117"/>
      <c r="H146" s="117"/>
      <c r="I146" s="117"/>
    </row>
    <row r="147">
      <c r="A147" s="67" t="s">
        <v>30</v>
      </c>
      <c r="B147" s="68" t="s">
        <v>171</v>
      </c>
      <c r="C147" s="152"/>
    </row>
    <row r="148">
      <c r="A148" s="67" t="s">
        <v>18</v>
      </c>
      <c r="B148" s="68" t="s">
        <v>171</v>
      </c>
      <c r="C148" s="67"/>
      <c r="D148" s="68" t="s">
        <v>169</v>
      </c>
    </row>
    <row r="149">
      <c r="A149" s="224" t="s">
        <v>51</v>
      </c>
    </row>
    <row r="150">
      <c r="A150" s="67" t="s">
        <v>335</v>
      </c>
      <c r="B150" s="68" t="s">
        <v>169</v>
      </c>
    </row>
    <row r="151">
      <c r="A151" s="225" t="s">
        <v>69</v>
      </c>
      <c r="B151" s="68" t="s">
        <v>169</v>
      </c>
      <c r="C151" s="152"/>
    </row>
    <row r="152">
      <c r="A152" s="225" t="s">
        <v>73</v>
      </c>
      <c r="B152" s="68" t="s">
        <v>168</v>
      </c>
      <c r="C152" s="152"/>
      <c r="D152" s="152"/>
      <c r="E152" s="152"/>
      <c r="AN152" s="226"/>
      <c r="AO152" s="226"/>
      <c r="AP152" s="226"/>
      <c r="AQ152" s="226"/>
      <c r="AR152" s="226"/>
    </row>
    <row r="153">
      <c r="A153" s="227" t="s">
        <v>173</v>
      </c>
      <c r="AN153" s="226"/>
      <c r="AO153" s="226"/>
      <c r="AP153" s="226"/>
      <c r="AQ153" s="226"/>
      <c r="AR153" s="226"/>
    </row>
    <row r="154">
      <c r="A154" s="67" t="s">
        <v>88</v>
      </c>
      <c r="B154" s="68" t="s">
        <v>174</v>
      </c>
      <c r="C154" s="67"/>
      <c r="D154" s="68" t="s">
        <v>175</v>
      </c>
      <c r="AN154" s="228"/>
      <c r="AO154" s="228"/>
      <c r="AP154" s="228"/>
      <c r="AQ154" s="228"/>
      <c r="AR154" s="228"/>
    </row>
    <row r="155">
      <c r="A155" s="225" t="s">
        <v>97</v>
      </c>
      <c r="B155" s="68" t="s">
        <v>174</v>
      </c>
    </row>
    <row r="156">
      <c r="A156" s="225" t="s">
        <v>103</v>
      </c>
      <c r="B156" s="68" t="s">
        <v>169</v>
      </c>
      <c r="C156" s="152"/>
      <c r="D156" s="152"/>
      <c r="E156" s="152"/>
      <c r="F156" s="153"/>
      <c r="G156" s="153"/>
      <c r="H156" s="153"/>
      <c r="I156" s="153"/>
    </row>
    <row r="157">
      <c r="A157" s="229" t="s">
        <v>35</v>
      </c>
      <c r="C157" s="152"/>
      <c r="D157" s="152"/>
      <c r="E157" s="152"/>
      <c r="F157" s="153"/>
      <c r="G157" s="153"/>
      <c r="H157" s="153"/>
      <c r="I157" s="153"/>
    </row>
    <row r="158">
      <c r="A158" s="225" t="s">
        <v>139</v>
      </c>
      <c r="B158" s="68" t="s">
        <v>170</v>
      </c>
      <c r="C158" s="152"/>
      <c r="D158" s="152" t="s">
        <v>172</v>
      </c>
      <c r="E158" s="152"/>
      <c r="F158" s="153"/>
      <c r="G158" s="153"/>
      <c r="H158" s="153"/>
      <c r="I158" s="153"/>
    </row>
    <row r="159">
      <c r="A159" s="225" t="s">
        <v>82</v>
      </c>
      <c r="B159" s="68" t="s">
        <v>172</v>
      </c>
      <c r="C159" s="152"/>
      <c r="D159" s="152"/>
      <c r="E159" s="153"/>
      <c r="F159" s="153"/>
      <c r="G159" s="153"/>
      <c r="H159" s="153"/>
      <c r="I159" s="153"/>
    </row>
    <row r="160">
      <c r="A160" s="229" t="s">
        <v>23</v>
      </c>
      <c r="C160" s="152"/>
      <c r="D160" s="152"/>
      <c r="E160" s="153"/>
      <c r="F160" s="153"/>
      <c r="G160" s="153"/>
      <c r="H160" s="153"/>
      <c r="I160" s="153"/>
    </row>
    <row r="161">
      <c r="A161" s="225" t="s">
        <v>123</v>
      </c>
      <c r="B161" s="68" t="s">
        <v>175</v>
      </c>
      <c r="C161" s="152"/>
      <c r="D161" s="152"/>
      <c r="E161" s="153"/>
      <c r="F161" s="153"/>
      <c r="G161" s="153"/>
      <c r="H161" s="153"/>
      <c r="I161" s="153"/>
    </row>
    <row r="162">
      <c r="A162" s="229" t="s">
        <v>145</v>
      </c>
      <c r="B162" s="68"/>
      <c r="C162" s="152"/>
      <c r="D162" s="152"/>
      <c r="E162" s="153"/>
      <c r="F162" s="153"/>
      <c r="G162" s="153"/>
      <c r="H162" s="153"/>
      <c r="I162" s="153"/>
    </row>
    <row r="163">
      <c r="A163" s="225" t="s">
        <v>55</v>
      </c>
      <c r="B163" s="68" t="s">
        <v>170</v>
      </c>
      <c r="C163" s="152"/>
      <c r="D163" s="152"/>
      <c r="E163" s="153"/>
      <c r="F163" s="153"/>
      <c r="G163" s="153"/>
      <c r="H163" s="153"/>
      <c r="I163" s="153"/>
    </row>
    <row r="164">
      <c r="A164" s="227" t="s">
        <v>151</v>
      </c>
    </row>
    <row r="165">
      <c r="A165" s="67" t="s">
        <v>176</v>
      </c>
      <c r="B165" s="68" t="s">
        <v>168</v>
      </c>
      <c r="C165" s="67"/>
    </row>
    <row r="166">
      <c r="A166" s="152" t="s">
        <v>52</v>
      </c>
      <c r="B166" s="68" t="s">
        <v>168</v>
      </c>
      <c r="C166" s="67"/>
    </row>
    <row r="167">
      <c r="A167" s="152" t="s">
        <v>54</v>
      </c>
      <c r="B167" s="152" t="s">
        <v>171</v>
      </c>
      <c r="C167" s="153"/>
    </row>
    <row r="168">
      <c r="A168" s="153"/>
      <c r="B168" s="153"/>
      <c r="C168" s="153"/>
    </row>
    <row r="169">
      <c r="A169" s="153"/>
      <c r="B169" s="153"/>
      <c r="C169" s="153"/>
    </row>
    <row r="173">
      <c r="F173" s="136"/>
      <c r="G173" s="136"/>
      <c r="H173" s="136"/>
      <c r="I173" s="136"/>
    </row>
    <row r="174">
      <c r="F174" s="153"/>
      <c r="G174" s="153"/>
      <c r="H174" s="153"/>
      <c r="I174" s="153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9">
      <c r="D179" s="75"/>
      <c r="E179" s="75"/>
    </row>
    <row r="180">
      <c r="D180" s="75"/>
      <c r="E180" s="75"/>
    </row>
    <row r="181">
      <c r="D181" s="106"/>
      <c r="E181" s="106"/>
    </row>
    <row r="182">
      <c r="E182" s="32"/>
    </row>
    <row r="183">
      <c r="E183" s="51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106"/>
    </row>
    <row r="193">
      <c r="E193" s="106"/>
    </row>
    <row r="194">
      <c r="E194" s="32"/>
    </row>
    <row r="195">
      <c r="E195" s="51"/>
    </row>
    <row r="196">
      <c r="E196" s="51"/>
    </row>
  </sheetData>
  <mergeCells count="74">
    <mergeCell ref="BF59:BG59"/>
    <mergeCell ref="BF69:BG69"/>
    <mergeCell ref="BF70:BG70"/>
    <mergeCell ref="D58:E58"/>
    <mergeCell ref="K58:L58"/>
    <mergeCell ref="AT58:AU58"/>
    <mergeCell ref="BF58:BG58"/>
    <mergeCell ref="K68:L68"/>
    <mergeCell ref="AF68:AG68"/>
    <mergeCell ref="AT68:AU68"/>
    <mergeCell ref="AT89:AU89"/>
    <mergeCell ref="BF89:BG89"/>
    <mergeCell ref="BF91:BG91"/>
    <mergeCell ref="BF82:BG82"/>
    <mergeCell ref="BF100:BG100"/>
    <mergeCell ref="BF119:BG119"/>
    <mergeCell ref="K80:L80"/>
    <mergeCell ref="AF80:AG80"/>
    <mergeCell ref="AT80:AU80"/>
    <mergeCell ref="BF81:BG81"/>
    <mergeCell ref="K89:L89"/>
    <mergeCell ref="K98:L98"/>
    <mergeCell ref="AT98:AU98"/>
    <mergeCell ref="Y125:Z125"/>
    <mergeCell ref="AM125:AN125"/>
    <mergeCell ref="K116:L116"/>
    <mergeCell ref="Y116:Z116"/>
    <mergeCell ref="AM116:AN116"/>
    <mergeCell ref="K118:L118"/>
    <mergeCell ref="Y118:Z118"/>
    <mergeCell ref="AM118:AN118"/>
    <mergeCell ref="K125:L125"/>
    <mergeCell ref="AM133:AN133"/>
    <mergeCell ref="AM137:AN137"/>
    <mergeCell ref="K129:L129"/>
    <mergeCell ref="Y129:Z129"/>
    <mergeCell ref="AM129:AN129"/>
    <mergeCell ref="K133:L133"/>
    <mergeCell ref="Y133:Z133"/>
    <mergeCell ref="K137:L137"/>
    <mergeCell ref="Y137:Z137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AF38:AG38"/>
    <mergeCell ref="AF48:AG48"/>
    <mergeCell ref="AF58:AG58"/>
    <mergeCell ref="AT48:AU48"/>
    <mergeCell ref="BF48:BG48"/>
    <mergeCell ref="BF50:BG50"/>
    <mergeCell ref="D38:E38"/>
    <mergeCell ref="K38:L38"/>
    <mergeCell ref="AM38:AN38"/>
    <mergeCell ref="AT38:AU38"/>
    <mergeCell ref="BF38:BG38"/>
    <mergeCell ref="BF39:BG39"/>
    <mergeCell ref="K48:L48"/>
    <mergeCell ref="AF89:AG89"/>
    <mergeCell ref="AF98:AG98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45138.0</v>
      </c>
      <c r="F3" s="14"/>
      <c r="G3" s="14"/>
      <c r="H3" s="14"/>
      <c r="I3" s="15"/>
      <c r="J3" s="15"/>
      <c r="K3" s="16"/>
      <c r="L3" s="13">
        <v>45139.0</v>
      </c>
      <c r="M3" s="15"/>
      <c r="N3" s="15"/>
      <c r="O3" s="15"/>
      <c r="P3" s="15"/>
      <c r="Q3" s="11"/>
      <c r="R3" s="17"/>
      <c r="S3" s="13">
        <v>45140.0</v>
      </c>
      <c r="T3" s="11"/>
      <c r="U3" s="15"/>
      <c r="V3" s="15"/>
      <c r="W3" s="11"/>
      <c r="X3" s="18"/>
      <c r="Y3" s="14"/>
      <c r="Z3" s="13">
        <v>45141.0</v>
      </c>
      <c r="AA3" s="15"/>
      <c r="AB3" s="15"/>
      <c r="AC3" s="11"/>
      <c r="AD3" s="15"/>
      <c r="AE3" s="15"/>
      <c r="AF3" s="12"/>
      <c r="AG3" s="13">
        <v>45142.0</v>
      </c>
      <c r="AH3" s="15"/>
      <c r="AI3" s="11"/>
      <c r="AJ3" s="15"/>
      <c r="AK3" s="15"/>
      <c r="AL3" s="15"/>
      <c r="AM3" s="18"/>
      <c r="AN3" s="13">
        <v>45143.0</v>
      </c>
      <c r="AO3" s="11"/>
      <c r="AP3" s="19"/>
      <c r="AQ3" s="19"/>
      <c r="AR3" s="19"/>
      <c r="AS3" s="19"/>
      <c r="AT3" s="14"/>
      <c r="AU3" s="13">
        <v>45144.0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45138.0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45139.0</v>
      </c>
      <c r="K5" s="38" t="s">
        <v>412</v>
      </c>
      <c r="L5" s="39" t="s">
        <v>413</v>
      </c>
      <c r="M5" s="40">
        <v>0.5</v>
      </c>
      <c r="N5" s="40">
        <v>7.5</v>
      </c>
      <c r="O5" s="40">
        <v>5.0</v>
      </c>
      <c r="P5" s="42" t="s">
        <v>24</v>
      </c>
      <c r="Q5" s="37">
        <v>45140.0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45141.0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45142.0</v>
      </c>
      <c r="AF5" s="38" t="s">
        <v>352</v>
      </c>
      <c r="AG5" s="39" t="s">
        <v>208</v>
      </c>
      <c r="AH5" s="40">
        <v>0.0</v>
      </c>
      <c r="AI5" s="40">
        <v>5.5</v>
      </c>
      <c r="AJ5" s="40">
        <v>0.0</v>
      </c>
      <c r="AK5" s="66" t="s">
        <v>57</v>
      </c>
      <c r="AL5" s="37">
        <v>45143.0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45145.0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0.5</v>
      </c>
      <c r="BA5" s="39">
        <f t="shared" si="1"/>
        <v>39</v>
      </c>
      <c r="BB5" s="39">
        <f t="shared" si="1"/>
        <v>5</v>
      </c>
      <c r="BC5" s="50">
        <f t="shared" ref="BC5:BC11" si="3">SUM(AZ5,BA5,BB5)</f>
        <v>44.5</v>
      </c>
      <c r="BD5" s="51"/>
      <c r="BE5" s="39">
        <f t="shared" ref="BE5:BE11" si="4">AZ5*80</f>
        <v>40</v>
      </c>
      <c r="BF5" s="39">
        <f t="shared" ref="BF5:BF11" si="5">BA5*88</f>
        <v>3432</v>
      </c>
      <c r="BG5" s="39">
        <f t="shared" ref="BG5:BG11" si="6">BB5*80</f>
        <v>400</v>
      </c>
      <c r="BH5" s="39">
        <f t="shared" ref="BH5:BH11" si="7">SUM(BE5,BF5,BG5)</f>
        <v>3872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32</v>
      </c>
      <c r="B6" s="36" t="s">
        <v>19</v>
      </c>
      <c r="C6" s="37">
        <v>45138.0</v>
      </c>
      <c r="D6" s="38" t="s">
        <v>25</v>
      </c>
      <c r="E6" s="39" t="s">
        <v>25</v>
      </c>
      <c r="F6" s="40">
        <v>0.0</v>
      </c>
      <c r="G6" s="40">
        <v>0.0</v>
      </c>
      <c r="H6" s="40">
        <v>0.0</v>
      </c>
      <c r="I6" s="41" t="s">
        <v>22</v>
      </c>
      <c r="J6" s="37">
        <v>45139.0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45140.0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45141.0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45142.0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45143.0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45145.0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37.5</v>
      </c>
      <c r="BB6" s="39">
        <f t="shared" si="2"/>
        <v>0</v>
      </c>
      <c r="BC6" s="50">
        <f t="shared" si="3"/>
        <v>37.5</v>
      </c>
      <c r="BD6" s="51"/>
      <c r="BE6" s="39">
        <f t="shared" si="4"/>
        <v>0</v>
      </c>
      <c r="BF6" s="39">
        <f t="shared" si="5"/>
        <v>3300</v>
      </c>
      <c r="BG6" s="39">
        <f t="shared" si="6"/>
        <v>0</v>
      </c>
      <c r="BH6" s="39">
        <f t="shared" si="7"/>
        <v>3300</v>
      </c>
      <c r="BI6" s="51"/>
      <c r="BJ6" s="52" t="s">
        <v>31</v>
      </c>
      <c r="BK6" s="55">
        <f>BC37</f>
        <v>158.5</v>
      </c>
      <c r="BL6" s="51"/>
      <c r="BM6" s="51"/>
    </row>
    <row r="7">
      <c r="A7" s="35" t="s">
        <v>30</v>
      </c>
      <c r="B7" s="41" t="s">
        <v>33</v>
      </c>
      <c r="C7" s="37">
        <v>45139.0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45140.0</v>
      </c>
      <c r="K7" s="38" t="s">
        <v>25</v>
      </c>
      <c r="L7" s="39" t="s">
        <v>25</v>
      </c>
      <c r="M7" s="40">
        <v>0.0</v>
      </c>
      <c r="N7" s="40">
        <v>0.0</v>
      </c>
      <c r="O7" s="40">
        <v>0.0</v>
      </c>
      <c r="P7" s="38" t="s">
        <v>36</v>
      </c>
      <c r="Q7" s="37">
        <v>45141.0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45142.0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45143.0</v>
      </c>
      <c r="AF7" s="38" t="s">
        <v>353</v>
      </c>
      <c r="AG7" s="39" t="s">
        <v>354</v>
      </c>
      <c r="AH7" s="40">
        <v>6.0</v>
      </c>
      <c r="AI7" s="40">
        <v>2.0</v>
      </c>
      <c r="AJ7" s="40">
        <v>1.5</v>
      </c>
      <c r="AK7" s="47" t="s">
        <v>43</v>
      </c>
      <c r="AL7" s="37">
        <v>45144.0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45145.0</v>
      </c>
      <c r="AT7" s="38" t="s">
        <v>337</v>
      </c>
      <c r="AU7" s="39" t="s">
        <v>195</v>
      </c>
      <c r="AV7" s="40">
        <v>5.5</v>
      </c>
      <c r="AW7" s="40">
        <v>2.0</v>
      </c>
      <c r="AX7" s="40">
        <v>0.0</v>
      </c>
      <c r="AY7" s="48"/>
      <c r="AZ7" s="49">
        <f t="shared" ref="AZ7:BB7" si="8">SUM(F7,M7,T7,AA7,AH7,AO7,AV7)</f>
        <v>35</v>
      </c>
      <c r="BA7" s="39">
        <f t="shared" si="8"/>
        <v>8</v>
      </c>
      <c r="BB7" s="39">
        <f t="shared" si="8"/>
        <v>2</v>
      </c>
      <c r="BC7" s="50">
        <f t="shared" si="3"/>
        <v>45</v>
      </c>
      <c r="BD7" s="51"/>
      <c r="BE7" s="39">
        <f t="shared" si="4"/>
        <v>2800</v>
      </c>
      <c r="BF7" s="39">
        <f t="shared" si="5"/>
        <v>704</v>
      </c>
      <c r="BG7" s="39">
        <f t="shared" si="6"/>
        <v>160</v>
      </c>
      <c r="BH7" s="39">
        <f t="shared" si="7"/>
        <v>3664</v>
      </c>
      <c r="BI7" s="51"/>
      <c r="BJ7" s="52" t="s">
        <v>23</v>
      </c>
      <c r="BK7" s="53">
        <f>BC46</f>
        <v>73.5</v>
      </c>
      <c r="BL7" s="51"/>
      <c r="BM7" s="51"/>
    </row>
    <row r="8">
      <c r="A8" s="35" t="s">
        <v>45</v>
      </c>
      <c r="B8" s="41" t="s">
        <v>33</v>
      </c>
      <c r="C8" s="37">
        <v>45139.0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45140.0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45141.0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45142.0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45143.0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45144.0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45145.0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BC56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0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47" t="s">
        <v>27</v>
      </c>
      <c r="AS9" s="37">
        <v>45145.0</v>
      </c>
      <c r="AT9" s="38" t="s">
        <v>297</v>
      </c>
      <c r="AU9" s="39" t="s">
        <v>197</v>
      </c>
      <c r="AV9" s="40">
        <v>0.0</v>
      </c>
      <c r="AW9" s="40">
        <v>4.0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4</v>
      </c>
      <c r="BB9" s="39">
        <f t="shared" si="10"/>
        <v>0</v>
      </c>
      <c r="BC9" s="50">
        <f t="shared" si="3"/>
        <v>4</v>
      </c>
      <c r="BD9" s="51"/>
      <c r="BE9" s="39">
        <f t="shared" si="4"/>
        <v>0</v>
      </c>
      <c r="BF9" s="39">
        <f t="shared" si="5"/>
        <v>352</v>
      </c>
      <c r="BG9" s="39">
        <f t="shared" si="6"/>
        <v>0</v>
      </c>
      <c r="BH9" s="39">
        <f t="shared" si="7"/>
        <v>352</v>
      </c>
      <c r="BI9" s="51"/>
      <c r="BJ9" s="62" t="s">
        <v>51</v>
      </c>
      <c r="BK9" s="62">
        <f>BC26</f>
        <v>152.5</v>
      </c>
      <c r="BL9" s="51"/>
      <c r="BM9" s="51"/>
    </row>
    <row r="10">
      <c r="A10" s="59" t="s">
        <v>52</v>
      </c>
      <c r="B10" s="36" t="s">
        <v>19</v>
      </c>
      <c r="C10" s="37">
        <v>45138.0</v>
      </c>
      <c r="D10" s="38" t="s">
        <v>272</v>
      </c>
      <c r="E10" s="39" t="s">
        <v>21</v>
      </c>
      <c r="F10" s="40">
        <v>0.0</v>
      </c>
      <c r="G10" s="40">
        <v>6.5</v>
      </c>
      <c r="H10" s="40">
        <v>0.0</v>
      </c>
      <c r="I10" s="57" t="s">
        <v>46</v>
      </c>
      <c r="J10" s="37">
        <v>45140.0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39"/>
      <c r="Q10" s="45"/>
      <c r="R10" s="39"/>
      <c r="S10" s="39"/>
      <c r="T10" s="40">
        <v>0.0</v>
      </c>
      <c r="U10" s="40">
        <v>0.0</v>
      </c>
      <c r="V10" s="40">
        <v>0.0</v>
      </c>
      <c r="W10" s="4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5.5</v>
      </c>
      <c r="BA10" s="39">
        <f t="shared" si="11"/>
        <v>7.5</v>
      </c>
      <c r="BB10" s="39">
        <f t="shared" si="11"/>
        <v>0</v>
      </c>
      <c r="BC10" s="50">
        <f t="shared" si="3"/>
        <v>13</v>
      </c>
      <c r="BD10" s="51"/>
      <c r="BE10" s="39">
        <f t="shared" si="4"/>
        <v>440</v>
      </c>
      <c r="BF10" s="39">
        <f t="shared" si="5"/>
        <v>660</v>
      </c>
      <c r="BG10" s="39">
        <f t="shared" si="6"/>
        <v>0</v>
      </c>
      <c r="BH10" s="39">
        <f t="shared" si="7"/>
        <v>1100</v>
      </c>
      <c r="BI10" s="51"/>
      <c r="BJ10" s="62" t="s">
        <v>53</v>
      </c>
      <c r="BK10" s="62">
        <f>BC67</f>
        <v>89</v>
      </c>
      <c r="BL10" s="51"/>
      <c r="BM10" s="51"/>
    </row>
    <row r="11">
      <c r="A11" s="59" t="s">
        <v>54</v>
      </c>
      <c r="B11" s="63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0</v>
      </c>
      <c r="BB11" s="39">
        <f t="shared" si="12"/>
        <v>0</v>
      </c>
      <c r="BC11" s="50">
        <f t="shared" si="3"/>
        <v>0</v>
      </c>
      <c r="BD11" s="51"/>
      <c r="BE11" s="39">
        <f t="shared" si="4"/>
        <v>0</v>
      </c>
      <c r="BF11" s="39">
        <f t="shared" si="5"/>
        <v>0</v>
      </c>
      <c r="BG11" s="39">
        <f t="shared" si="6"/>
        <v>0</v>
      </c>
      <c r="BH11" s="39">
        <f t="shared" si="7"/>
        <v>0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BC78</f>
        <v>77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3">SUM(AZ5,AZ6,AZ7,AZ8,AZ9,AZ10,AZ11)</f>
        <v>77</v>
      </c>
      <c r="BA13" s="78">
        <f t="shared" si="13"/>
        <v>102</v>
      </c>
      <c r="BB13" s="78">
        <f t="shared" si="13"/>
        <v>8</v>
      </c>
      <c r="BC13" s="79">
        <f t="shared" si="13"/>
        <v>187</v>
      </c>
      <c r="BD13" s="51"/>
      <c r="BE13" s="40">
        <f t="shared" ref="BE13:BG13" si="14">sum(BE5,BE6,BE7,BE8,BE9,BE10)</f>
        <v>6160</v>
      </c>
      <c r="BF13" s="40">
        <f t="shared" si="14"/>
        <v>8976</v>
      </c>
      <c r="BG13" s="40">
        <f t="shared" si="14"/>
        <v>640</v>
      </c>
      <c r="BH13" s="40">
        <f>sum(BH5,BH6,BH7,BH8,BH9,BH10,BH11)</f>
        <v>15776</v>
      </c>
      <c r="BI13" s="51"/>
      <c r="BJ13" s="62" t="s">
        <v>59</v>
      </c>
      <c r="BK13" s="62">
        <f>BC88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BC124</f>
        <v>0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45138.0</v>
      </c>
      <c r="F17" s="14"/>
      <c r="G17" s="14"/>
      <c r="H17" s="14"/>
      <c r="I17" s="15"/>
      <c r="J17" s="15"/>
      <c r="K17" s="16"/>
      <c r="L17" s="13">
        <v>45139.0</v>
      </c>
      <c r="M17" s="15"/>
      <c r="N17" s="15"/>
      <c r="O17" s="15"/>
      <c r="P17" s="15"/>
      <c r="Q17" s="11"/>
      <c r="R17" s="17"/>
      <c r="S17" s="13">
        <v>45140.0</v>
      </c>
      <c r="T17" s="11"/>
      <c r="U17" s="15"/>
      <c r="V17" s="15"/>
      <c r="W17" s="11"/>
      <c r="X17" s="18"/>
      <c r="Y17" s="14"/>
      <c r="Z17" s="13">
        <v>45141.0</v>
      </c>
      <c r="AA17" s="15"/>
      <c r="AB17" s="15"/>
      <c r="AC17" s="11"/>
      <c r="AD17" s="15"/>
      <c r="AE17" s="15"/>
      <c r="AF17" s="12"/>
      <c r="AG17" s="13">
        <v>45142.0</v>
      </c>
      <c r="AH17" s="15"/>
      <c r="AI17" s="11"/>
      <c r="AJ17" s="15"/>
      <c r="AK17" s="15"/>
      <c r="AL17" s="15"/>
      <c r="AM17" s="18"/>
      <c r="AN17" s="13">
        <v>45143.0</v>
      </c>
      <c r="AO17" s="11"/>
      <c r="AP17" s="19"/>
      <c r="AQ17" s="19"/>
      <c r="AR17" s="19"/>
      <c r="AS17" s="19"/>
      <c r="AT17" s="14"/>
      <c r="AU17" s="13">
        <v>45144.0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6"/>
      <c r="BK17" s="16"/>
      <c r="BL17" s="20"/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>BH5</f>
        <v>3872</v>
      </c>
      <c r="BL18" s="32"/>
      <c r="BM18" s="32"/>
    </row>
    <row r="19">
      <c r="A19" s="94" t="s">
        <v>335</v>
      </c>
      <c r="B19" s="36" t="s">
        <v>19</v>
      </c>
      <c r="C19" s="37">
        <v>45138.0</v>
      </c>
      <c r="D19" s="42" t="s">
        <v>211</v>
      </c>
      <c r="E19" s="58" t="s">
        <v>66</v>
      </c>
      <c r="F19" s="40">
        <v>0.0</v>
      </c>
      <c r="G19" s="40">
        <v>6.0</v>
      </c>
      <c r="H19" s="40">
        <v>0.0</v>
      </c>
      <c r="I19" s="41" t="s">
        <v>22</v>
      </c>
      <c r="J19" s="37">
        <v>45139.0</v>
      </c>
      <c r="K19" s="42" t="s">
        <v>425</v>
      </c>
      <c r="L19" s="58" t="s">
        <v>426</v>
      </c>
      <c r="M19" s="40">
        <v>1.0</v>
      </c>
      <c r="N19" s="40">
        <v>7.0</v>
      </c>
      <c r="O19" s="40">
        <v>5.0</v>
      </c>
      <c r="P19" s="36" t="s">
        <v>24</v>
      </c>
      <c r="Q19" s="37">
        <v>45140.0</v>
      </c>
      <c r="R19" s="42" t="s">
        <v>211</v>
      </c>
      <c r="S19" s="58" t="s">
        <v>66</v>
      </c>
      <c r="T19" s="40">
        <v>0.0</v>
      </c>
      <c r="U19" s="40">
        <v>6.0</v>
      </c>
      <c r="V19" s="40">
        <v>0.0</v>
      </c>
      <c r="W19" s="43" t="s">
        <v>26</v>
      </c>
      <c r="X19" s="37">
        <v>45141.0</v>
      </c>
      <c r="Y19" s="42" t="s">
        <v>25</v>
      </c>
      <c r="Z19" s="58" t="s">
        <v>25</v>
      </c>
      <c r="AA19" s="40">
        <v>0.0</v>
      </c>
      <c r="AB19" s="40">
        <v>0.0</v>
      </c>
      <c r="AC19" s="40">
        <v>0.0</v>
      </c>
      <c r="AD19" s="56" t="s">
        <v>56</v>
      </c>
      <c r="AE19" s="37">
        <v>45142.0</v>
      </c>
      <c r="AF19" s="42" t="s">
        <v>211</v>
      </c>
      <c r="AG19" s="58" t="s">
        <v>66</v>
      </c>
      <c r="AH19" s="40">
        <v>0.0</v>
      </c>
      <c r="AI19" s="40">
        <v>6.0</v>
      </c>
      <c r="AJ19" s="40">
        <v>0.0</v>
      </c>
      <c r="AK19" s="284" t="s">
        <v>57</v>
      </c>
      <c r="AL19" s="37">
        <v>45143.0</v>
      </c>
      <c r="AM19" s="42" t="s">
        <v>211</v>
      </c>
      <c r="AN19" s="58" t="s">
        <v>66</v>
      </c>
      <c r="AO19" s="40">
        <v>0.0</v>
      </c>
      <c r="AP19" s="40">
        <v>6.0</v>
      </c>
      <c r="AQ19" s="40">
        <v>0.0</v>
      </c>
      <c r="AR19" s="36" t="s">
        <v>93</v>
      </c>
      <c r="AS19" s="37">
        <v>45144.0</v>
      </c>
      <c r="AT19" s="42" t="s">
        <v>211</v>
      </c>
      <c r="AU19" s="58" t="s">
        <v>66</v>
      </c>
      <c r="AV19" s="40">
        <v>0.0</v>
      </c>
      <c r="AW19" s="40">
        <v>6.0</v>
      </c>
      <c r="AX19" s="40">
        <v>0.0</v>
      </c>
      <c r="AY19" s="48"/>
      <c r="AZ19" s="49">
        <f t="shared" ref="AZ19:BB19" si="15">SUM(F19,M19,T19,AA19,AH19,AO19,AV19)</f>
        <v>1</v>
      </c>
      <c r="BA19" s="39">
        <f t="shared" si="15"/>
        <v>37</v>
      </c>
      <c r="BB19" s="39">
        <f t="shared" si="15"/>
        <v>5</v>
      </c>
      <c r="BC19" s="50">
        <f t="shared" ref="BC19:BC24" si="17">SUM(AZ19,BA19,BB19)</f>
        <v>43</v>
      </c>
      <c r="BD19" s="51"/>
      <c r="BE19" s="39">
        <f>AZ19*67.31</f>
        <v>67.31</v>
      </c>
      <c r="BF19" s="39">
        <f>BA19*74</f>
        <v>2738</v>
      </c>
      <c r="BG19" s="39">
        <f>BB19*84</f>
        <v>420</v>
      </c>
      <c r="BH19" s="39">
        <f t="shared" ref="BH19:BH24" si="18">sum(BE19,BF19,BG19)</f>
        <v>3225.31</v>
      </c>
      <c r="BI19" s="51"/>
      <c r="BJ19" s="39" t="s">
        <v>68</v>
      </c>
      <c r="BK19" s="93">
        <f>BH7</f>
        <v>3664</v>
      </c>
      <c r="BL19" s="51"/>
      <c r="BM19" s="51"/>
    </row>
    <row r="20">
      <c r="A20" s="97" t="s">
        <v>69</v>
      </c>
      <c r="B20" s="41" t="s">
        <v>33</v>
      </c>
      <c r="C20" s="37">
        <v>45139.0</v>
      </c>
      <c r="D20" s="42" t="s">
        <v>274</v>
      </c>
      <c r="E20" s="58" t="s">
        <v>48</v>
      </c>
      <c r="F20" s="40">
        <v>6.0</v>
      </c>
      <c r="G20" s="40">
        <v>2.0</v>
      </c>
      <c r="H20" s="40">
        <v>0.0</v>
      </c>
      <c r="I20" s="57" t="s">
        <v>46</v>
      </c>
      <c r="J20" s="37">
        <v>45140.0</v>
      </c>
      <c r="K20" s="42" t="s">
        <v>25</v>
      </c>
      <c r="L20" s="58" t="s">
        <v>25</v>
      </c>
      <c r="M20" s="40">
        <v>0.0</v>
      </c>
      <c r="N20" s="40">
        <v>0.0</v>
      </c>
      <c r="O20" s="40">
        <v>0.0</v>
      </c>
      <c r="P20" s="38" t="s">
        <v>36</v>
      </c>
      <c r="Q20" s="37">
        <v>45141.0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6" t="s">
        <v>37</v>
      </c>
      <c r="X20" s="37">
        <v>45142.0</v>
      </c>
      <c r="Y20" s="42" t="s">
        <v>724</v>
      </c>
      <c r="Z20" s="58" t="s">
        <v>725</v>
      </c>
      <c r="AA20" s="40">
        <v>6.0</v>
      </c>
      <c r="AB20" s="40">
        <v>2.0</v>
      </c>
      <c r="AC20" s="40">
        <v>1.0</v>
      </c>
      <c r="AD20" s="56" t="s">
        <v>40</v>
      </c>
      <c r="AE20" s="37">
        <v>45143.0</v>
      </c>
      <c r="AF20" s="42" t="s">
        <v>316</v>
      </c>
      <c r="AG20" s="58" t="s">
        <v>317</v>
      </c>
      <c r="AH20" s="40">
        <v>5.0</v>
      </c>
      <c r="AI20" s="40">
        <v>3.0</v>
      </c>
      <c r="AJ20" s="40">
        <v>1.0</v>
      </c>
      <c r="AK20" s="96" t="s">
        <v>43</v>
      </c>
      <c r="AL20" s="37">
        <v>45144.0</v>
      </c>
      <c r="AM20" s="42" t="s">
        <v>316</v>
      </c>
      <c r="AN20" s="58" t="s">
        <v>317</v>
      </c>
      <c r="AO20" s="40">
        <v>5.0</v>
      </c>
      <c r="AP20" s="40">
        <v>3.0</v>
      </c>
      <c r="AQ20" s="40">
        <v>1.0</v>
      </c>
      <c r="AR20" s="57" t="s">
        <v>44</v>
      </c>
      <c r="AS20" s="37">
        <v>45145.0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6">SUM(F20,M20,T20,AA20,AH20,AO20,AV20)</f>
        <v>34</v>
      </c>
      <c r="BA20" s="39">
        <f t="shared" si="16"/>
        <v>14</v>
      </c>
      <c r="BB20" s="39">
        <f t="shared" si="16"/>
        <v>3</v>
      </c>
      <c r="BC20" s="50">
        <f t="shared" si="17"/>
        <v>51</v>
      </c>
      <c r="BD20" s="51"/>
      <c r="BE20" s="39">
        <f t="shared" ref="BE20:BE24" si="20">AZ20*80</f>
        <v>2720</v>
      </c>
      <c r="BF20" s="39">
        <f t="shared" ref="BF20:BF24" si="21">BA20*88</f>
        <v>1232</v>
      </c>
      <c r="BG20" s="39">
        <f t="shared" ref="BG20:BG24" si="22">BB20*80</f>
        <v>240</v>
      </c>
      <c r="BH20" s="39">
        <f t="shared" si="18"/>
        <v>4192</v>
      </c>
      <c r="BI20" s="51"/>
      <c r="BJ20" s="39" t="s">
        <v>72</v>
      </c>
      <c r="BK20" s="93">
        <f>BH6</f>
        <v>3300</v>
      </c>
      <c r="BL20" s="51"/>
      <c r="BM20" s="51"/>
    </row>
    <row r="21">
      <c r="A21" s="35" t="s">
        <v>73</v>
      </c>
      <c r="B21" s="41" t="s">
        <v>33</v>
      </c>
      <c r="C21" s="37">
        <v>45139.0</v>
      </c>
      <c r="D21" s="42" t="s">
        <v>112</v>
      </c>
      <c r="E21" s="58" t="s">
        <v>71</v>
      </c>
      <c r="F21" s="40">
        <v>6.5</v>
      </c>
      <c r="G21" s="40">
        <v>1.0</v>
      </c>
      <c r="H21" s="40">
        <v>0.0</v>
      </c>
      <c r="I21" s="57" t="s">
        <v>46</v>
      </c>
      <c r="J21" s="37">
        <v>45140.0</v>
      </c>
      <c r="K21" s="42" t="s">
        <v>112</v>
      </c>
      <c r="L21" s="58" t="s">
        <v>71</v>
      </c>
      <c r="M21" s="40">
        <v>6.5</v>
      </c>
      <c r="N21" s="40">
        <v>1.0</v>
      </c>
      <c r="O21" s="40">
        <v>0.0</v>
      </c>
      <c r="P21" s="38" t="s">
        <v>36</v>
      </c>
      <c r="Q21" s="37">
        <v>45141.0</v>
      </c>
      <c r="R21" s="42" t="s">
        <v>112</v>
      </c>
      <c r="S21" s="58" t="s">
        <v>71</v>
      </c>
      <c r="T21" s="40">
        <v>6.5</v>
      </c>
      <c r="U21" s="40">
        <v>1.0</v>
      </c>
      <c r="V21" s="40">
        <v>0.0</v>
      </c>
      <c r="W21" s="43" t="s">
        <v>26</v>
      </c>
      <c r="X21" s="37">
        <v>45141.0</v>
      </c>
      <c r="Y21" s="42" t="s">
        <v>425</v>
      </c>
      <c r="Z21" s="58" t="s">
        <v>426</v>
      </c>
      <c r="AA21" s="40">
        <v>1.0</v>
      </c>
      <c r="AB21" s="40">
        <v>7.0</v>
      </c>
      <c r="AC21" s="40">
        <v>5.0</v>
      </c>
      <c r="AD21" s="56" t="s">
        <v>40</v>
      </c>
      <c r="AE21" s="37">
        <v>45143.0</v>
      </c>
      <c r="AF21" s="42" t="s">
        <v>25</v>
      </c>
      <c r="AG21" s="58" t="s">
        <v>25</v>
      </c>
      <c r="AH21" s="40">
        <v>0.0</v>
      </c>
      <c r="AI21" s="40">
        <v>0.0</v>
      </c>
      <c r="AJ21" s="40">
        <v>0.0</v>
      </c>
      <c r="AK21" s="96" t="s">
        <v>43</v>
      </c>
      <c r="AL21" s="37">
        <v>45144.0</v>
      </c>
      <c r="AM21" s="42" t="s">
        <v>112</v>
      </c>
      <c r="AN21" s="58" t="s">
        <v>71</v>
      </c>
      <c r="AO21" s="40">
        <v>6.5</v>
      </c>
      <c r="AP21" s="40">
        <v>1.0</v>
      </c>
      <c r="AQ21" s="40">
        <v>0.0</v>
      </c>
      <c r="AR21" s="57" t="s">
        <v>44</v>
      </c>
      <c r="AS21" s="37">
        <v>45145.0</v>
      </c>
      <c r="AT21" s="42" t="s">
        <v>47</v>
      </c>
      <c r="AU21" s="58" t="s">
        <v>318</v>
      </c>
      <c r="AV21" s="40">
        <v>7.0</v>
      </c>
      <c r="AW21" s="40">
        <v>1.0</v>
      </c>
      <c r="AX21" s="40">
        <v>0.0</v>
      </c>
      <c r="AY21" s="48"/>
      <c r="AZ21" s="49">
        <f t="shared" ref="AZ21:BB21" si="19">SUM(F21,M21,T21,AA21,AH21,AO21,AV21)</f>
        <v>34</v>
      </c>
      <c r="BA21" s="39">
        <f t="shared" si="19"/>
        <v>12</v>
      </c>
      <c r="BB21" s="39">
        <f t="shared" si="19"/>
        <v>5</v>
      </c>
      <c r="BC21" s="50">
        <f t="shared" si="17"/>
        <v>51</v>
      </c>
      <c r="BD21" s="51"/>
      <c r="BE21" s="39">
        <f t="shared" si="20"/>
        <v>2720</v>
      </c>
      <c r="BF21" s="39">
        <f t="shared" si="21"/>
        <v>1056</v>
      </c>
      <c r="BG21" s="39">
        <f t="shared" si="22"/>
        <v>400</v>
      </c>
      <c r="BH21" s="39">
        <f t="shared" si="18"/>
        <v>4176</v>
      </c>
      <c r="BI21" s="51"/>
      <c r="BJ21" s="39" t="s">
        <v>76</v>
      </c>
      <c r="BK21" s="93">
        <f>BH8</f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3"/>
      <c r="J22" s="45"/>
      <c r="K22" s="53"/>
      <c r="L22" s="53"/>
      <c r="M22" s="40">
        <v>0.0</v>
      </c>
      <c r="N22" s="40">
        <v>0.0</v>
      </c>
      <c r="O22" s="40">
        <v>0.0</v>
      </c>
      <c r="P22" s="39"/>
      <c r="Q22" s="45"/>
      <c r="R22" s="53"/>
      <c r="S22" s="53"/>
      <c r="T22" s="40">
        <v>0.0</v>
      </c>
      <c r="U22" s="40">
        <v>0.0</v>
      </c>
      <c r="V22" s="40">
        <v>0.0</v>
      </c>
      <c r="W22" s="63"/>
      <c r="X22" s="45"/>
      <c r="Y22" s="53"/>
      <c r="Z22" s="58"/>
      <c r="AA22" s="40">
        <v>0.0</v>
      </c>
      <c r="AB22" s="40">
        <v>0.0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3">SUM(F22,M22,T22,AA22,AH22,AO22,AV22)</f>
        <v>0</v>
      </c>
      <c r="BA22" s="39">
        <f t="shared" si="23"/>
        <v>0</v>
      </c>
      <c r="BB22" s="39">
        <f t="shared" si="23"/>
        <v>0</v>
      </c>
      <c r="BC22" s="50">
        <f t="shared" si="17"/>
        <v>0</v>
      </c>
      <c r="BD22" s="51"/>
      <c r="BE22" s="39">
        <f t="shared" si="20"/>
        <v>0</v>
      </c>
      <c r="BF22" s="39">
        <f t="shared" si="21"/>
        <v>0</v>
      </c>
      <c r="BG22" s="39">
        <f t="shared" si="22"/>
        <v>0</v>
      </c>
      <c r="BH22" s="39">
        <f t="shared" si="18"/>
        <v>0</v>
      </c>
      <c r="BI22" s="51"/>
      <c r="BJ22" s="39" t="s">
        <v>340</v>
      </c>
      <c r="BK22" s="93">
        <f t="shared" ref="BK22:BK24" si="25">BH19</f>
        <v>3225.31</v>
      </c>
      <c r="BL22" s="51"/>
      <c r="BM22" s="51"/>
    </row>
    <row r="23">
      <c r="A23" s="35" t="s">
        <v>54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3"/>
      <c r="J23" s="45"/>
      <c r="K23" s="53"/>
      <c r="L23" s="53"/>
      <c r="M23" s="40">
        <v>0.0</v>
      </c>
      <c r="N23" s="40">
        <v>0.0</v>
      </c>
      <c r="O23" s="40">
        <v>0.0</v>
      </c>
      <c r="P23" s="63"/>
      <c r="Q23" s="45"/>
      <c r="R23" s="53"/>
      <c r="S23" s="58"/>
      <c r="T23" s="40">
        <v>0.0</v>
      </c>
      <c r="U23" s="40">
        <v>0.0</v>
      </c>
      <c r="V23" s="40">
        <v>0.0</v>
      </c>
      <c r="W23" s="61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61"/>
      <c r="AS23" s="143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0</v>
      </c>
      <c r="BB23" s="39">
        <f t="shared" si="24"/>
        <v>0</v>
      </c>
      <c r="BC23" s="50">
        <f t="shared" si="17"/>
        <v>0</v>
      </c>
      <c r="BD23" s="51"/>
      <c r="BE23" s="39">
        <f t="shared" si="20"/>
        <v>0</v>
      </c>
      <c r="BF23" s="39">
        <f t="shared" si="21"/>
        <v>0</v>
      </c>
      <c r="BG23" s="39">
        <f t="shared" si="22"/>
        <v>0</v>
      </c>
      <c r="BH23" s="39">
        <f t="shared" si="18"/>
        <v>0</v>
      </c>
      <c r="BI23" s="51"/>
      <c r="BJ23" s="39" t="s">
        <v>80</v>
      </c>
      <c r="BK23" s="93">
        <f t="shared" si="25"/>
        <v>4192</v>
      </c>
      <c r="BL23" s="51"/>
      <c r="BM23" s="51"/>
    </row>
    <row r="24">
      <c r="A24" s="59" t="s">
        <v>50</v>
      </c>
      <c r="B24" s="61"/>
      <c r="C24" s="45"/>
      <c r="D24" s="53"/>
      <c r="E24" s="58"/>
      <c r="F24" s="40">
        <v>0.0</v>
      </c>
      <c r="G24" s="40">
        <v>0.0</v>
      </c>
      <c r="H24" s="40">
        <v>0.0</v>
      </c>
      <c r="I24" s="144"/>
      <c r="J24" s="144"/>
      <c r="K24" s="144"/>
      <c r="L24" s="144"/>
      <c r="M24" s="40">
        <v>0.0</v>
      </c>
      <c r="N24" s="40">
        <v>0.0</v>
      </c>
      <c r="O24" s="40">
        <v>0.0</v>
      </c>
      <c r="P24" s="39"/>
      <c r="Q24" s="45"/>
      <c r="R24" s="53"/>
      <c r="S24" s="58"/>
      <c r="T24" s="40">
        <v>0.0</v>
      </c>
      <c r="U24" s="40">
        <v>0.0</v>
      </c>
      <c r="V24" s="40">
        <v>0.0</v>
      </c>
      <c r="W24" s="64"/>
      <c r="X24" s="45"/>
      <c r="Y24" s="53"/>
      <c r="Z24" s="58"/>
      <c r="AA24" s="40">
        <v>0.0</v>
      </c>
      <c r="AB24" s="40">
        <v>0.0</v>
      </c>
      <c r="AC24" s="40">
        <v>0.0</v>
      </c>
      <c r="AD24" s="56" t="s">
        <v>40</v>
      </c>
      <c r="AE24" s="37">
        <v>45143.0</v>
      </c>
      <c r="AF24" s="42" t="s">
        <v>112</v>
      </c>
      <c r="AG24" s="58" t="s">
        <v>71</v>
      </c>
      <c r="AH24" s="40">
        <v>6.5</v>
      </c>
      <c r="AI24" s="40">
        <v>1.0</v>
      </c>
      <c r="AJ24" s="40">
        <v>0.0</v>
      </c>
      <c r="AK24" s="149"/>
      <c r="AL24" s="45"/>
      <c r="AM24" s="53"/>
      <c r="AN24" s="58"/>
      <c r="AO24" s="40">
        <v>0.0</v>
      </c>
      <c r="AP24" s="40">
        <v>0.0</v>
      </c>
      <c r="AQ24" s="40">
        <v>0.0</v>
      </c>
      <c r="AR24" s="144"/>
      <c r="AS24" s="144"/>
      <c r="AT24" s="144"/>
      <c r="AU24" s="144"/>
      <c r="AV24" s="40">
        <v>0.0</v>
      </c>
      <c r="AW24" s="40">
        <v>0.0</v>
      </c>
      <c r="AX24" s="40">
        <v>0.0</v>
      </c>
      <c r="AZ24" s="49">
        <f t="shared" ref="AZ24:BB24" si="26">SUM(F24,M24,T24,AA24,AH24,AO24,AV24)</f>
        <v>6.5</v>
      </c>
      <c r="BA24" s="39">
        <f t="shared" si="26"/>
        <v>1</v>
      </c>
      <c r="BB24" s="39">
        <f t="shared" si="26"/>
        <v>0</v>
      </c>
      <c r="BC24" s="50">
        <f t="shared" si="17"/>
        <v>7.5</v>
      </c>
      <c r="BD24" s="51"/>
      <c r="BE24" s="39">
        <f t="shared" si="20"/>
        <v>520</v>
      </c>
      <c r="BF24" s="39">
        <f t="shared" si="21"/>
        <v>88</v>
      </c>
      <c r="BG24" s="39">
        <f t="shared" si="22"/>
        <v>0</v>
      </c>
      <c r="BH24" s="39">
        <f t="shared" si="18"/>
        <v>608</v>
      </c>
      <c r="BI24" s="51"/>
      <c r="BJ24" s="39" t="s">
        <v>81</v>
      </c>
      <c r="BK24" s="93">
        <f t="shared" si="25"/>
        <v>4176</v>
      </c>
      <c r="BL24" s="62"/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29">BH30</f>
        <v>3916</v>
      </c>
      <c r="BL25" s="51"/>
      <c r="BM25" s="51"/>
    </row>
    <row r="26">
      <c r="AY26" s="76" t="s">
        <v>14</v>
      </c>
      <c r="AZ26" s="77">
        <f t="shared" ref="AZ26:BB26" si="27">SUM(AZ19,AZ20,AZ21,AZ22,AZ23,AZ24)</f>
        <v>75.5</v>
      </c>
      <c r="BA26" s="78">
        <f t="shared" si="27"/>
        <v>64</v>
      </c>
      <c r="BB26" s="78">
        <f t="shared" si="27"/>
        <v>13</v>
      </c>
      <c r="BC26" s="79">
        <f>sum(BC19,BC20,BC21,BC22,BC23,BC24)</f>
        <v>152.5</v>
      </c>
      <c r="BD26" s="51"/>
      <c r="BE26" s="40">
        <f>sum(BE19,BE20,BE21,BE22,BE23,BE24)</f>
        <v>6027.31</v>
      </c>
      <c r="BF26" s="40">
        <f>sum(BF19,BF20,BF21,BF22,BF23,BF250)</f>
        <v>5026</v>
      </c>
      <c r="BG26" s="40">
        <f t="shared" ref="BG26:BH26" si="28">sum(BG19,BG20,BG21,BG22,BG23,BG24)</f>
        <v>1060</v>
      </c>
      <c r="BH26" s="40">
        <f t="shared" si="28"/>
        <v>12201.31</v>
      </c>
      <c r="BI26" s="51"/>
      <c r="BJ26" s="39" t="s">
        <v>84</v>
      </c>
      <c r="BK26" s="93">
        <f t="shared" si="29"/>
        <v>3696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29"/>
        <v>3062.4</v>
      </c>
      <c r="BL27" s="106"/>
      <c r="BM27" s="106"/>
    </row>
    <row r="28">
      <c r="A28" s="10"/>
      <c r="B28" s="11"/>
      <c r="C28" s="11"/>
      <c r="D28" s="12"/>
      <c r="E28" s="13">
        <v>45138.0</v>
      </c>
      <c r="F28" s="14"/>
      <c r="G28" s="14"/>
      <c r="H28" s="14"/>
      <c r="I28" s="15"/>
      <c r="J28" s="15"/>
      <c r="K28" s="16"/>
      <c r="L28" s="13">
        <v>45139.0</v>
      </c>
      <c r="M28" s="15"/>
      <c r="N28" s="15"/>
      <c r="O28" s="15"/>
      <c r="P28" s="15"/>
      <c r="Q28" s="11"/>
      <c r="R28" s="17"/>
      <c r="S28" s="13">
        <v>45140.0</v>
      </c>
      <c r="T28" s="11"/>
      <c r="U28" s="15"/>
      <c r="V28" s="15"/>
      <c r="W28" s="11"/>
      <c r="X28" s="18"/>
      <c r="Y28" s="14"/>
      <c r="Z28" s="13">
        <v>45141.0</v>
      </c>
      <c r="AA28" s="15"/>
      <c r="AB28" s="15"/>
      <c r="AC28" s="11"/>
      <c r="AD28" s="15"/>
      <c r="AE28" s="15"/>
      <c r="AF28" s="12"/>
      <c r="AG28" s="13">
        <v>45142.0</v>
      </c>
      <c r="AH28" s="15"/>
      <c r="AI28" s="11"/>
      <c r="AJ28" s="15"/>
      <c r="AK28" s="15"/>
      <c r="AL28" s="15"/>
      <c r="AM28" s="18"/>
      <c r="AN28" s="13">
        <v>45143.0</v>
      </c>
      <c r="AO28" s="11"/>
      <c r="AP28" s="19"/>
      <c r="AQ28" s="19"/>
      <c r="AR28" s="19"/>
      <c r="AS28" s="19"/>
      <c r="AT28" s="14"/>
      <c r="AU28" s="13">
        <v>45144.0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285" t="s">
        <v>55</v>
      </c>
      <c r="BK28" s="289">
        <f>sum(BH72,BH127)</f>
        <v>2408.96</v>
      </c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>BH61</f>
        <v>3984</v>
      </c>
      <c r="BL29" s="32"/>
      <c r="BM29" s="32"/>
    </row>
    <row r="30">
      <c r="A30" s="35" t="s">
        <v>88</v>
      </c>
      <c r="B30" s="36" t="s">
        <v>19</v>
      </c>
      <c r="C30" s="37">
        <v>45138.0</v>
      </c>
      <c r="D30" s="42" t="s">
        <v>277</v>
      </c>
      <c r="E30" s="39" t="s">
        <v>90</v>
      </c>
      <c r="F30" s="40">
        <v>0.0</v>
      </c>
      <c r="G30" s="40">
        <v>7.5</v>
      </c>
      <c r="H30" s="40">
        <v>0.0</v>
      </c>
      <c r="I30" s="41" t="s">
        <v>22</v>
      </c>
      <c r="J30" s="37">
        <v>45139.0</v>
      </c>
      <c r="K30" s="42" t="s">
        <v>277</v>
      </c>
      <c r="L30" s="39" t="s">
        <v>90</v>
      </c>
      <c r="M30" s="40">
        <v>0.0</v>
      </c>
      <c r="N30" s="40">
        <v>7.5</v>
      </c>
      <c r="O30" s="40">
        <v>0.0</v>
      </c>
      <c r="P30" s="43" t="s">
        <v>24</v>
      </c>
      <c r="Q30" s="37">
        <v>45140.0</v>
      </c>
      <c r="R30" s="42" t="s">
        <v>277</v>
      </c>
      <c r="S30" s="39" t="s">
        <v>90</v>
      </c>
      <c r="T30" s="40">
        <v>0.0</v>
      </c>
      <c r="U30" s="40">
        <v>7.5</v>
      </c>
      <c r="V30" s="40">
        <v>0.0</v>
      </c>
      <c r="W30" s="43" t="s">
        <v>26</v>
      </c>
      <c r="X30" s="37">
        <v>45141.0</v>
      </c>
      <c r="Y30" s="42" t="s">
        <v>25</v>
      </c>
      <c r="Z30" s="39" t="s">
        <v>25</v>
      </c>
      <c r="AA30" s="40">
        <v>0.0</v>
      </c>
      <c r="AB30" s="40">
        <v>0.0</v>
      </c>
      <c r="AC30" s="40">
        <v>0.0</v>
      </c>
      <c r="AD30" s="56" t="s">
        <v>56</v>
      </c>
      <c r="AE30" s="37">
        <v>45142.0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45143.0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36" t="s">
        <v>93</v>
      </c>
      <c r="AS30" s="37">
        <v>45144.0</v>
      </c>
      <c r="AT30" s="42" t="s">
        <v>726</v>
      </c>
      <c r="AU30" s="39" t="s">
        <v>212</v>
      </c>
      <c r="AV30" s="40">
        <v>0.0</v>
      </c>
      <c r="AW30" s="40">
        <v>6.0</v>
      </c>
      <c r="AX30" s="40">
        <v>0.0</v>
      </c>
      <c r="AY30" s="48"/>
      <c r="AZ30" s="49">
        <f t="shared" ref="AZ30:BB30" si="30">SUM(F30,M30,T30,AA30,AH30,AO30,AV30)</f>
        <v>0</v>
      </c>
      <c r="BA30" s="39">
        <f t="shared" si="30"/>
        <v>44.5</v>
      </c>
      <c r="BB30" s="39">
        <f t="shared" si="30"/>
        <v>0</v>
      </c>
      <c r="BC30" s="50">
        <f t="shared" ref="BC30:BC35" si="32">SUM(AZ30,BA30,BB30)</f>
        <v>44.5</v>
      </c>
      <c r="BD30" s="51"/>
      <c r="BE30" s="39">
        <f t="shared" ref="BE30:BE31" si="33">AZ30*80</f>
        <v>0</v>
      </c>
      <c r="BF30" s="39">
        <f t="shared" ref="BF30:BF31" si="34">BA30*88</f>
        <v>3916</v>
      </c>
      <c r="BG30" s="39">
        <f t="shared" ref="BG30:BG31" si="35">BB30*80</f>
        <v>0</v>
      </c>
      <c r="BH30" s="39">
        <f t="shared" ref="BH30:BH34" si="36">sum(BE30,BF30,BG30)</f>
        <v>3916</v>
      </c>
      <c r="BI30" s="51"/>
      <c r="BJ30" s="39"/>
      <c r="BK30" s="93"/>
      <c r="BL30" s="51"/>
      <c r="BM30" s="51"/>
    </row>
    <row r="31">
      <c r="A31" s="109" t="s">
        <v>97</v>
      </c>
      <c r="B31" s="41" t="s">
        <v>33</v>
      </c>
      <c r="C31" s="37">
        <v>45139.0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57" t="s">
        <v>46</v>
      </c>
      <c r="J31" s="37">
        <v>45140.0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45141.0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56" t="s">
        <v>37</v>
      </c>
      <c r="X31" s="37">
        <v>45142.0</v>
      </c>
      <c r="Y31" s="96" t="s">
        <v>74</v>
      </c>
      <c r="Z31" s="110" t="s">
        <v>99</v>
      </c>
      <c r="AA31" s="40">
        <v>7.0</v>
      </c>
      <c r="AB31" s="40">
        <v>0.5</v>
      </c>
      <c r="AC31" s="40">
        <v>0.0</v>
      </c>
      <c r="AD31" s="56" t="s">
        <v>40</v>
      </c>
      <c r="AE31" s="37">
        <v>45143.0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45144.0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57" t="s">
        <v>44</v>
      </c>
      <c r="AS31" s="37">
        <v>45145.0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1">SUM(F31,M31,T31,AA31,AH31,AO31,AV31)</f>
        <v>44</v>
      </c>
      <c r="BA31" s="39">
        <f t="shared" si="31"/>
        <v>2</v>
      </c>
      <c r="BB31" s="39">
        <f t="shared" si="31"/>
        <v>0</v>
      </c>
      <c r="BC31" s="50">
        <f t="shared" si="32"/>
        <v>46</v>
      </c>
      <c r="BD31" s="51"/>
      <c r="BE31" s="39">
        <f t="shared" si="33"/>
        <v>3520</v>
      </c>
      <c r="BF31" s="39">
        <f t="shared" si="34"/>
        <v>176</v>
      </c>
      <c r="BG31" s="39">
        <f t="shared" si="35"/>
        <v>0</v>
      </c>
      <c r="BH31" s="39">
        <f t="shared" si="36"/>
        <v>3696</v>
      </c>
      <c r="BI31" s="51"/>
      <c r="BJ31" s="39" t="s">
        <v>102</v>
      </c>
      <c r="BK31" s="62">
        <f>SUM(BH11,BH23,BH33,BH44,BH54,BH73)</f>
        <v>4396</v>
      </c>
      <c r="BL31" s="51"/>
      <c r="BM31" s="51"/>
    </row>
    <row r="32">
      <c r="A32" s="35" t="s">
        <v>103</v>
      </c>
      <c r="B32" s="41" t="s">
        <v>33</v>
      </c>
      <c r="C32" s="37">
        <v>45139.0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57" t="s">
        <v>46</v>
      </c>
      <c r="J32" s="37">
        <v>45140.0</v>
      </c>
      <c r="K32" s="96" t="s">
        <v>112</v>
      </c>
      <c r="L32" s="110" t="s">
        <v>71</v>
      </c>
      <c r="M32" s="40">
        <v>6.5</v>
      </c>
      <c r="N32" s="40">
        <v>1.0</v>
      </c>
      <c r="O32" s="40">
        <v>0.0</v>
      </c>
      <c r="P32" s="38" t="s">
        <v>36</v>
      </c>
      <c r="Q32" s="37">
        <v>45141.0</v>
      </c>
      <c r="R32" s="96" t="s">
        <v>25</v>
      </c>
      <c r="S32" s="110" t="s">
        <v>25</v>
      </c>
      <c r="T32" s="40">
        <v>0.0</v>
      </c>
      <c r="U32" s="40">
        <v>0.0</v>
      </c>
      <c r="V32" s="40">
        <v>0.0</v>
      </c>
      <c r="W32" s="56" t="s">
        <v>37</v>
      </c>
      <c r="X32" s="37">
        <v>45142.0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56" t="s">
        <v>40</v>
      </c>
      <c r="AE32" s="37">
        <v>45143.0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45144.0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57" t="s">
        <v>44</v>
      </c>
      <c r="AS32" s="37">
        <v>45145.0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37">SUM(F32,M32,T32,AA32,AH32,AO32,AV32)</f>
        <v>40</v>
      </c>
      <c r="BA32" s="39">
        <f t="shared" si="37"/>
        <v>5</v>
      </c>
      <c r="BB32" s="39">
        <f t="shared" si="37"/>
        <v>0</v>
      </c>
      <c r="BC32" s="50">
        <f t="shared" si="32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6"/>
        <v>3062.4</v>
      </c>
      <c r="BI32" s="51"/>
      <c r="BJ32" s="39"/>
      <c r="BK32" s="93"/>
      <c r="BL32" s="51"/>
      <c r="BM32" s="51"/>
    </row>
    <row r="33">
      <c r="A33" s="35" t="s">
        <v>54</v>
      </c>
      <c r="B33" s="64"/>
      <c r="C33" s="45"/>
      <c r="D33" s="53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64"/>
      <c r="X33" s="45"/>
      <c r="Y33" s="53"/>
      <c r="Z33" s="39"/>
      <c r="AA33" s="40">
        <v>0.0</v>
      </c>
      <c r="AB33" s="40">
        <v>0.0</v>
      </c>
      <c r="AC33" s="40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38">SUM(F33,M33,T33,AA33,AH33,AO33,AV33)</f>
        <v>0</v>
      </c>
      <c r="BA33" s="39">
        <f t="shared" si="38"/>
        <v>0</v>
      </c>
      <c r="BB33" s="39">
        <f t="shared" si="38"/>
        <v>0</v>
      </c>
      <c r="BC33" s="50">
        <f t="shared" si="32"/>
        <v>0</v>
      </c>
      <c r="BD33" s="51"/>
      <c r="BE33" s="39">
        <f t="shared" ref="BE33:BE35" si="40">AZ33*80</f>
        <v>0</v>
      </c>
      <c r="BF33" s="39">
        <f t="shared" ref="BF33:BF35" si="41">BA33*88</f>
        <v>0</v>
      </c>
      <c r="BG33" s="39">
        <f t="shared" ref="BG33:BG35" si="42">BB33*80</f>
        <v>0</v>
      </c>
      <c r="BH33" s="39">
        <f t="shared" si="36"/>
        <v>0</v>
      </c>
      <c r="BI33" s="51"/>
      <c r="BJ33" s="39" t="s">
        <v>107</v>
      </c>
      <c r="BK33" s="39">
        <f>SUM(BH35,BH63)</f>
        <v>3544</v>
      </c>
      <c r="BL33" s="51"/>
      <c r="BM33" s="51"/>
    </row>
    <row r="34">
      <c r="A34" s="35" t="s">
        <v>50</v>
      </c>
      <c r="B34" s="292"/>
      <c r="C34" s="45"/>
      <c r="D34" s="92"/>
      <c r="E34" s="92"/>
      <c r="F34" s="40">
        <v>0.0</v>
      </c>
      <c r="G34" s="40">
        <v>0.0</v>
      </c>
      <c r="H34" s="40">
        <v>0.0</v>
      </c>
      <c r="I34" s="63"/>
      <c r="J34" s="45"/>
      <c r="K34" s="53"/>
      <c r="L34" s="39"/>
      <c r="M34" s="40">
        <v>0.0</v>
      </c>
      <c r="N34" s="40">
        <v>0.0</v>
      </c>
      <c r="O34" s="40">
        <v>0.0</v>
      </c>
      <c r="P34" s="38" t="s">
        <v>36</v>
      </c>
      <c r="Q34" s="37">
        <v>45141.0</v>
      </c>
      <c r="R34" s="96" t="s">
        <v>112</v>
      </c>
      <c r="S34" s="110" t="s">
        <v>71</v>
      </c>
      <c r="T34" s="40">
        <v>6.5</v>
      </c>
      <c r="U34" s="40">
        <v>1.0</v>
      </c>
      <c r="V34" s="40">
        <v>0.0</v>
      </c>
      <c r="W34" s="43" t="s">
        <v>26</v>
      </c>
      <c r="X34" s="37">
        <v>45141.0</v>
      </c>
      <c r="Y34" s="42" t="s">
        <v>277</v>
      </c>
      <c r="Z34" s="39" t="s">
        <v>90</v>
      </c>
      <c r="AA34" s="40">
        <v>0.0</v>
      </c>
      <c r="AB34" s="40">
        <v>7.5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2"/>
      <c r="AL34" s="45"/>
      <c r="AM34" s="44"/>
      <c r="AN34" s="92"/>
      <c r="AO34" s="40">
        <v>0.0</v>
      </c>
      <c r="AP34" s="40">
        <v>0.0</v>
      </c>
      <c r="AQ34" s="40">
        <v>0.0</v>
      </c>
      <c r="AR34" s="57" t="s">
        <v>44</v>
      </c>
      <c r="AS34" s="37">
        <v>45145.0</v>
      </c>
      <c r="AT34" s="95" t="s">
        <v>274</v>
      </c>
      <c r="AU34" s="98" t="s">
        <v>48</v>
      </c>
      <c r="AV34" s="40">
        <v>6.0</v>
      </c>
      <c r="AW34" s="40">
        <v>2.0</v>
      </c>
      <c r="AX34" s="40">
        <v>0.0</v>
      </c>
      <c r="AY34" s="65"/>
      <c r="AZ34" s="49">
        <f t="shared" ref="AZ34:BA34" si="39">SUM(F34,M34,T34,AA34,AH34,AO34,AV34)</f>
        <v>12.5</v>
      </c>
      <c r="BA34" s="39">
        <f t="shared" si="39"/>
        <v>10.5</v>
      </c>
      <c r="BB34" s="39">
        <f t="shared" ref="BB34:BB35" si="44">SUM(H34,O34,V34,AC34,AJ34,AQ35,AX34)</f>
        <v>0</v>
      </c>
      <c r="BC34" s="50">
        <f t="shared" si="32"/>
        <v>23</v>
      </c>
      <c r="BD34" s="51"/>
      <c r="BE34" s="39">
        <f t="shared" si="40"/>
        <v>1000</v>
      </c>
      <c r="BF34" s="39">
        <f t="shared" si="41"/>
        <v>924</v>
      </c>
      <c r="BG34" s="39">
        <f t="shared" si="42"/>
        <v>0</v>
      </c>
      <c r="BH34" s="39">
        <f t="shared" si="36"/>
        <v>1924</v>
      </c>
      <c r="BI34" s="51"/>
      <c r="BJ34" s="39" t="s">
        <v>52</v>
      </c>
      <c r="BK34" s="39">
        <f>SUM(BH22,BH10,BH43,BH52,BH62,BH75)</f>
        <v>4204</v>
      </c>
      <c r="BL34" s="51"/>
      <c r="BM34" s="51"/>
    </row>
    <row r="35">
      <c r="A35" s="35" t="s">
        <v>82</v>
      </c>
      <c r="B35" s="61"/>
      <c r="C35" s="45"/>
      <c r="D35" s="92"/>
      <c r="E35" s="110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61"/>
      <c r="AS35" s="45"/>
      <c r="AT35" s="98"/>
      <c r="AU35" s="98"/>
      <c r="AV35" s="40">
        <v>0.0</v>
      </c>
      <c r="AW35" s="40">
        <v>0.0</v>
      </c>
      <c r="AX35" s="40">
        <v>0.0</v>
      </c>
      <c r="AY35" s="48"/>
      <c r="AZ35" s="49">
        <f t="shared" ref="AZ35:BA35" si="43">SUM(F35,M35,T35,AA35,AH35,AO35,AV35)</f>
        <v>0</v>
      </c>
      <c r="BA35" s="39">
        <f t="shared" si="43"/>
        <v>0</v>
      </c>
      <c r="BB35" s="39">
        <f t="shared" si="44"/>
        <v>0</v>
      </c>
      <c r="BC35" s="50">
        <f t="shared" si="32"/>
        <v>0</v>
      </c>
      <c r="BD35" s="51"/>
      <c r="BE35" s="39">
        <f t="shared" si="40"/>
        <v>0</v>
      </c>
      <c r="BF35" s="39">
        <f t="shared" si="41"/>
        <v>0</v>
      </c>
      <c r="BG35" s="39">
        <f t="shared" si="42"/>
        <v>0</v>
      </c>
      <c r="BH35" s="39">
        <f>SUM(BE35,BF35,BG35)</f>
        <v>0</v>
      </c>
      <c r="BI35" s="51"/>
      <c r="BJ35" s="39" t="s">
        <v>108</v>
      </c>
      <c r="BK35" s="39">
        <f>BH42</f>
        <v>3492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39">
        <f>SUM(BH9,BH24,BH34,BH41,BH53,BH65,BH74)</f>
        <v>4200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C37" si="45">SUM(AZ30,AZ31,AZ32,AZ33,AZ34,AZ35)</f>
        <v>96.5</v>
      </c>
      <c r="BA37" s="78">
        <f t="shared" si="45"/>
        <v>62</v>
      </c>
      <c r="BB37" s="78">
        <f t="shared" si="45"/>
        <v>0</v>
      </c>
      <c r="BC37" s="79">
        <f t="shared" si="45"/>
        <v>158.5</v>
      </c>
      <c r="BD37" s="51"/>
      <c r="BE37" s="40">
        <f>sum(BE30,BE31,BE33,BE34,BE32)</f>
        <v>7212.4</v>
      </c>
      <c r="BF37" s="40">
        <f>SUM(BF30,BF31,BF32,BF33,BF34,BF35)</f>
        <v>5386</v>
      </c>
      <c r="BG37" s="40">
        <f>sum(BG30,BG31,BG32,BG33,BG34)</f>
        <v>0</v>
      </c>
      <c r="BH37" s="40">
        <f>sum(BH30,BH31,BH32,BH33,BH34,BH35)</f>
        <v>12598.4</v>
      </c>
      <c r="BI37" s="51"/>
      <c r="BJ37" s="39"/>
      <c r="BK37" s="39"/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13">
        <v>45138.0</v>
      </c>
      <c r="F39" s="14"/>
      <c r="G39" s="14"/>
      <c r="H39" s="14"/>
      <c r="I39" s="15"/>
      <c r="J39" s="15"/>
      <c r="K39" s="16"/>
      <c r="L39" s="13">
        <v>45139.0</v>
      </c>
      <c r="M39" s="15"/>
      <c r="N39" s="15"/>
      <c r="O39" s="15"/>
      <c r="P39" s="15"/>
      <c r="Q39" s="11"/>
      <c r="R39" s="17"/>
      <c r="S39" s="13">
        <v>45140.0</v>
      </c>
      <c r="T39" s="11"/>
      <c r="U39" s="15"/>
      <c r="V39" s="15"/>
      <c r="W39" s="11"/>
      <c r="X39" s="18"/>
      <c r="Y39" s="14"/>
      <c r="Z39" s="13">
        <v>45141.0</v>
      </c>
      <c r="AA39" s="15"/>
      <c r="AB39" s="15"/>
      <c r="AC39" s="11"/>
      <c r="AD39" s="15"/>
      <c r="AE39" s="15"/>
      <c r="AF39" s="12"/>
      <c r="AG39" s="13">
        <v>45142.0</v>
      </c>
      <c r="AH39" s="15"/>
      <c r="AI39" s="11"/>
      <c r="AJ39" s="15"/>
      <c r="AK39" s="15"/>
      <c r="AL39" s="15"/>
      <c r="AM39" s="18"/>
      <c r="AN39" s="13">
        <v>45143.0</v>
      </c>
      <c r="AO39" s="11"/>
      <c r="AP39" s="19"/>
      <c r="AQ39" s="19"/>
      <c r="AR39" s="19"/>
      <c r="AS39" s="19"/>
      <c r="AT39" s="14"/>
      <c r="AU39" s="13">
        <v>45144.0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6"/>
      <c r="BK39" s="16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 t="s">
        <v>62</v>
      </c>
      <c r="C41" s="37">
        <v>45139.0</v>
      </c>
      <c r="D41" s="42" t="s">
        <v>308</v>
      </c>
      <c r="E41" s="53" t="s">
        <v>309</v>
      </c>
      <c r="F41" s="40">
        <v>2.5</v>
      </c>
      <c r="G41" s="40">
        <v>5.5</v>
      </c>
      <c r="H41" s="40">
        <v>2.5</v>
      </c>
      <c r="I41" s="39"/>
      <c r="J41" s="45"/>
      <c r="K41" s="111"/>
      <c r="L41" s="111"/>
      <c r="M41" s="40">
        <v>0.0</v>
      </c>
      <c r="N41" s="40">
        <v>0.0</v>
      </c>
      <c r="O41" s="40">
        <v>0.0</v>
      </c>
      <c r="P41" s="39"/>
      <c r="Q41" s="45"/>
      <c r="R41" s="53"/>
      <c r="S41" s="53"/>
      <c r="T41" s="40">
        <v>0.0</v>
      </c>
      <c r="U41" s="40">
        <v>0.0</v>
      </c>
      <c r="V41" s="40">
        <v>0.0</v>
      </c>
      <c r="W41" s="53"/>
      <c r="X41" s="45"/>
      <c r="Y41" s="53"/>
      <c r="Z41" s="53"/>
      <c r="AA41" s="40">
        <v>0.0</v>
      </c>
      <c r="AB41" s="40">
        <v>0.0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53"/>
      <c r="AL41" s="45"/>
      <c r="AM41" s="53"/>
      <c r="AN41" s="53"/>
      <c r="AO41" s="40">
        <v>0.0</v>
      </c>
      <c r="AP41" s="40">
        <v>0.0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6">SUM(F41,M41,T41,AA41,AH41,AO41,AV41)</f>
        <v>2.5</v>
      </c>
      <c r="BA41" s="39">
        <f t="shared" si="46"/>
        <v>5.5</v>
      </c>
      <c r="BB41" s="39">
        <f t="shared" si="46"/>
        <v>2.5</v>
      </c>
      <c r="BC41" s="50">
        <f t="shared" ref="BC41:BC44" si="48">SUM(AZ41,BA41,BB41)</f>
        <v>10.5</v>
      </c>
      <c r="BD41" s="51"/>
      <c r="BE41" s="39">
        <f t="shared" ref="BE41:BE44" si="49">AZ41*80</f>
        <v>200</v>
      </c>
      <c r="BF41" s="39">
        <f t="shared" ref="BF41:BF44" si="50">BA41*88</f>
        <v>484</v>
      </c>
      <c r="BG41" s="39">
        <f t="shared" ref="BG41:BG44" si="51">BB41*80</f>
        <v>200</v>
      </c>
      <c r="BH41" s="39">
        <f t="shared" ref="BH41:BH44" si="52">sum(BE41,BF41,BG41)</f>
        <v>884</v>
      </c>
      <c r="BI41" s="51"/>
      <c r="BL41" s="51"/>
      <c r="BM41" s="51"/>
    </row>
    <row r="42">
      <c r="A42" s="35" t="s">
        <v>123</v>
      </c>
      <c r="B42" s="41" t="s">
        <v>33</v>
      </c>
      <c r="C42" s="37">
        <v>45139.0</v>
      </c>
      <c r="D42" s="38" t="s">
        <v>25</v>
      </c>
      <c r="E42" s="39" t="s">
        <v>25</v>
      </c>
      <c r="F42" s="40">
        <v>0.0</v>
      </c>
      <c r="G42" s="40">
        <v>0.0</v>
      </c>
      <c r="H42" s="40">
        <v>0.0</v>
      </c>
      <c r="I42" s="42" t="s">
        <v>46</v>
      </c>
      <c r="J42" s="37">
        <v>45140.0</v>
      </c>
      <c r="K42" s="131" t="s">
        <v>247</v>
      </c>
      <c r="L42" s="111" t="s">
        <v>127</v>
      </c>
      <c r="M42" s="40">
        <v>6.0</v>
      </c>
      <c r="N42" s="40">
        <v>0.0</v>
      </c>
      <c r="O42" s="40">
        <v>0.0</v>
      </c>
      <c r="P42" s="38" t="s">
        <v>64</v>
      </c>
      <c r="Q42" s="37">
        <v>45141.0</v>
      </c>
      <c r="R42" s="42" t="s">
        <v>308</v>
      </c>
      <c r="S42" s="53" t="s">
        <v>309</v>
      </c>
      <c r="T42" s="40">
        <v>2.5</v>
      </c>
      <c r="U42" s="40">
        <v>5.5</v>
      </c>
      <c r="V42" s="40">
        <v>2.5</v>
      </c>
      <c r="W42" s="42" t="s">
        <v>37</v>
      </c>
      <c r="X42" s="37">
        <v>45142.0</v>
      </c>
      <c r="Y42" s="131" t="s">
        <v>236</v>
      </c>
      <c r="Z42" s="111" t="s">
        <v>125</v>
      </c>
      <c r="AA42" s="40">
        <v>5.0</v>
      </c>
      <c r="AB42" s="40">
        <v>0.0</v>
      </c>
      <c r="AC42" s="40">
        <v>0.0</v>
      </c>
      <c r="AD42" s="42" t="s">
        <v>40</v>
      </c>
      <c r="AE42" s="37">
        <v>45143.0</v>
      </c>
      <c r="AF42" s="131" t="s">
        <v>285</v>
      </c>
      <c r="AG42" s="111" t="s">
        <v>129</v>
      </c>
      <c r="AH42" s="40">
        <v>5.0</v>
      </c>
      <c r="AI42" s="40">
        <v>2.0</v>
      </c>
      <c r="AJ42" s="40">
        <v>0.0</v>
      </c>
      <c r="AK42" s="42" t="s">
        <v>43</v>
      </c>
      <c r="AL42" s="37">
        <v>45144.0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45145.0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7">SUM(F42,M42,T42,AA42,AH42,AO42,AV42)</f>
        <v>28.5</v>
      </c>
      <c r="BA42" s="39">
        <f t="shared" si="47"/>
        <v>11.5</v>
      </c>
      <c r="BB42" s="39">
        <f t="shared" si="47"/>
        <v>2.5</v>
      </c>
      <c r="BC42" s="50">
        <f t="shared" si="48"/>
        <v>42.5</v>
      </c>
      <c r="BD42" s="51"/>
      <c r="BE42" s="39">
        <f t="shared" si="49"/>
        <v>2280</v>
      </c>
      <c r="BF42" s="39">
        <f t="shared" si="50"/>
        <v>1012</v>
      </c>
      <c r="BG42" s="39">
        <f t="shared" si="51"/>
        <v>200</v>
      </c>
      <c r="BH42" s="39">
        <f t="shared" si="52"/>
        <v>3492</v>
      </c>
      <c r="BI42" s="51"/>
      <c r="BJ42" s="51"/>
      <c r="BK42" s="51"/>
      <c r="BL42" s="51"/>
      <c r="BM42" s="51"/>
    </row>
    <row r="43">
      <c r="A43" s="59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42" t="s">
        <v>131</v>
      </c>
      <c r="J43" s="37">
        <v>45140.0</v>
      </c>
      <c r="K43" s="42" t="s">
        <v>286</v>
      </c>
      <c r="L43" s="53" t="s">
        <v>120</v>
      </c>
      <c r="M43" s="40">
        <v>0.0</v>
      </c>
      <c r="N43" s="40">
        <v>4.5</v>
      </c>
      <c r="O43" s="40">
        <v>0.0</v>
      </c>
      <c r="P43" s="39"/>
      <c r="Q43" s="45"/>
      <c r="R43" s="53"/>
      <c r="S43" s="53"/>
      <c r="T43" s="40">
        <v>0.0</v>
      </c>
      <c r="U43" s="40">
        <v>0.0</v>
      </c>
      <c r="V43" s="40">
        <v>0.0</v>
      </c>
      <c r="W43" s="42" t="s">
        <v>67</v>
      </c>
      <c r="X43" s="37">
        <v>45142.0</v>
      </c>
      <c r="Y43" s="42" t="s">
        <v>283</v>
      </c>
      <c r="Z43" s="53" t="s">
        <v>118</v>
      </c>
      <c r="AA43" s="40">
        <v>0.0</v>
      </c>
      <c r="AB43" s="40">
        <v>5.5</v>
      </c>
      <c r="AC43" s="40">
        <v>0.0</v>
      </c>
      <c r="AD43" s="42" t="s">
        <v>78</v>
      </c>
      <c r="AE43" s="37">
        <v>45143.0</v>
      </c>
      <c r="AF43" s="42" t="s">
        <v>284</v>
      </c>
      <c r="AG43" s="53" t="s">
        <v>122</v>
      </c>
      <c r="AH43" s="40">
        <v>0.0</v>
      </c>
      <c r="AI43" s="40">
        <v>3.5</v>
      </c>
      <c r="AJ43" s="40">
        <v>0.0</v>
      </c>
      <c r="AK43" s="42" t="s">
        <v>79</v>
      </c>
      <c r="AL43" s="37">
        <v>45144.0</v>
      </c>
      <c r="AM43" s="42" t="s">
        <v>25</v>
      </c>
      <c r="AN43" s="53" t="s">
        <v>25</v>
      </c>
      <c r="AO43" s="40">
        <v>0.0</v>
      </c>
      <c r="AP43" s="40">
        <v>0.0</v>
      </c>
      <c r="AQ43" s="40">
        <v>0.0</v>
      </c>
      <c r="AR43" s="42" t="s">
        <v>27</v>
      </c>
      <c r="AS43" s="37">
        <v>45145.0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3">SUM(F43,M43,T43,AA43,AH43,AO43,AV43)</f>
        <v>0</v>
      </c>
      <c r="BA43" s="39">
        <f t="shared" si="53"/>
        <v>17</v>
      </c>
      <c r="BB43" s="39">
        <f t="shared" si="53"/>
        <v>0</v>
      </c>
      <c r="BC43" s="50">
        <f t="shared" si="48"/>
        <v>17</v>
      </c>
      <c r="BD43" s="51"/>
      <c r="BE43" s="39">
        <f t="shared" si="49"/>
        <v>0</v>
      </c>
      <c r="BF43" s="39">
        <f t="shared" si="50"/>
        <v>1496</v>
      </c>
      <c r="BG43" s="39">
        <f t="shared" si="51"/>
        <v>0</v>
      </c>
      <c r="BH43" s="39">
        <f t="shared" si="52"/>
        <v>1496</v>
      </c>
      <c r="BI43" s="51"/>
      <c r="BJ43" s="132"/>
      <c r="BK43" s="133"/>
      <c r="BL43" s="51"/>
      <c r="BM43" s="51"/>
    </row>
    <row r="44">
      <c r="A44" s="59" t="s">
        <v>54</v>
      </c>
      <c r="B44" s="134"/>
      <c r="C44" s="45"/>
      <c r="D44" s="53"/>
      <c r="E44" s="53"/>
      <c r="F44" s="40">
        <v>0.0</v>
      </c>
      <c r="G44" s="40">
        <v>0.0</v>
      </c>
      <c r="H44" s="40">
        <v>0.0</v>
      </c>
      <c r="I44" s="53"/>
      <c r="J44" s="45"/>
      <c r="K44" s="53"/>
      <c r="L44" s="53"/>
      <c r="M44" s="40">
        <v>0.0</v>
      </c>
      <c r="N44" s="40">
        <v>0.0</v>
      </c>
      <c r="O44" s="40">
        <v>0.0</v>
      </c>
      <c r="P44" s="39"/>
      <c r="Q44" s="45"/>
      <c r="R44" s="39"/>
      <c r="S44" s="39"/>
      <c r="T44" s="40">
        <v>0.0</v>
      </c>
      <c r="U44" s="40">
        <v>0.0</v>
      </c>
      <c r="V44" s="40">
        <v>0.0</v>
      </c>
      <c r="W44" s="53"/>
      <c r="X44" s="45"/>
      <c r="Y44" s="53"/>
      <c r="Z44" s="53"/>
      <c r="AA44" s="40">
        <v>0.0</v>
      </c>
      <c r="AB44" s="40">
        <v>0.0</v>
      </c>
      <c r="AC44" s="40">
        <v>0.0</v>
      </c>
      <c r="AD44" s="297"/>
      <c r="AE44" s="45"/>
      <c r="AF44" s="39"/>
      <c r="AG44" s="39"/>
      <c r="AH44" s="40">
        <v>0.0</v>
      </c>
      <c r="AI44" s="40">
        <v>0.0</v>
      </c>
      <c r="AJ44" s="40">
        <v>0.0</v>
      </c>
      <c r="AK44" s="42" t="s">
        <v>79</v>
      </c>
      <c r="AL44" s="37">
        <v>45144.0</v>
      </c>
      <c r="AM44" s="42" t="s">
        <v>284</v>
      </c>
      <c r="AN44" s="53" t="s">
        <v>122</v>
      </c>
      <c r="AO44" s="40">
        <v>0.0</v>
      </c>
      <c r="AP44" s="40">
        <v>3.5</v>
      </c>
      <c r="AQ44" s="40">
        <v>0.0</v>
      </c>
      <c r="AR44" s="54"/>
      <c r="AS44" s="45"/>
      <c r="AT44" s="39"/>
      <c r="AU44" s="39"/>
      <c r="AV44" s="40">
        <v>0.0</v>
      </c>
      <c r="AW44" s="40">
        <v>0.0</v>
      </c>
      <c r="AX44" s="40">
        <v>0.0</v>
      </c>
      <c r="AY44" s="48"/>
      <c r="AZ44" s="49">
        <f t="shared" ref="AZ44:BB44" si="54">SUM(F44,M44,T44,AA44,AH44,AO44,AV44)</f>
        <v>0</v>
      </c>
      <c r="BA44" s="39">
        <f t="shared" si="54"/>
        <v>3.5</v>
      </c>
      <c r="BB44" s="39">
        <f t="shared" si="54"/>
        <v>0</v>
      </c>
      <c r="BC44" s="50">
        <f t="shared" si="48"/>
        <v>3.5</v>
      </c>
      <c r="BD44" s="51"/>
      <c r="BE44" s="39">
        <f t="shared" si="49"/>
        <v>0</v>
      </c>
      <c r="BF44" s="39">
        <f t="shared" si="50"/>
        <v>308</v>
      </c>
      <c r="BG44" s="39">
        <f t="shared" si="51"/>
        <v>0</v>
      </c>
      <c r="BH44" s="39">
        <f t="shared" si="52"/>
        <v>308</v>
      </c>
      <c r="BI44" s="51"/>
      <c r="BJ44" s="39" t="s">
        <v>130</v>
      </c>
      <c r="BK44" s="92">
        <f>SUM(BH13,BH26,BH37,BH46,BH56,BH67,BH78,BH127)</f>
        <v>62820.67</v>
      </c>
      <c r="BL44" s="51"/>
      <c r="BM44" s="51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137"/>
      <c r="AG45" s="137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53"/>
      <c r="BF45" s="53"/>
      <c r="BG45" s="53"/>
      <c r="BH45" s="53"/>
      <c r="BI45" s="136"/>
      <c r="BJ45" s="39" t="s">
        <v>134</v>
      </c>
      <c r="BK45" s="39">
        <f>sum(BK18,BK19,BK20,BK21,BK22,BK23,BK24,BK25,BK26,BK27,BK28,BK29,BK31,BK33,BK34,BK35,BK36)</f>
        <v>62820.67</v>
      </c>
      <c r="BL45" s="136"/>
      <c r="BM45" s="136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76" t="s">
        <v>14</v>
      </c>
      <c r="AZ46" s="77">
        <f t="shared" ref="AZ46:BC46" si="55">SUM(AZ41,AZ42,AZ43,AZ44)</f>
        <v>31</v>
      </c>
      <c r="BA46" s="78">
        <f t="shared" si="55"/>
        <v>37.5</v>
      </c>
      <c r="BB46" s="78">
        <f t="shared" si="55"/>
        <v>5</v>
      </c>
      <c r="BC46" s="79">
        <f t="shared" si="55"/>
        <v>73.5</v>
      </c>
      <c r="BD46" s="51"/>
      <c r="BE46" s="40">
        <f t="shared" ref="BE46:BF46" si="56">SUM(BE41:BE44)</f>
        <v>2480</v>
      </c>
      <c r="BF46" s="40">
        <f t="shared" si="56"/>
        <v>3300</v>
      </c>
      <c r="BG46" s="40">
        <f>BB46*80</f>
        <v>400</v>
      </c>
      <c r="BH46" s="40">
        <f>SUM(BH41:BH44)</f>
        <v>6180</v>
      </c>
      <c r="BI46" s="51"/>
      <c r="BJ46" s="51"/>
      <c r="BK46" s="51"/>
      <c r="BL46" s="51"/>
      <c r="BM46" s="51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6"/>
      <c r="BL47" s="136"/>
      <c r="BM47" s="136"/>
    </row>
    <row r="48">
      <c r="F48" s="73"/>
      <c r="G48" s="73"/>
      <c r="H48" s="73"/>
      <c r="I48" s="73"/>
      <c r="K48" s="80" t="s">
        <v>49</v>
      </c>
      <c r="L48" s="81"/>
      <c r="AF48" s="82" t="s">
        <v>49</v>
      </c>
      <c r="AG48" s="81"/>
      <c r="AT48" s="82" t="s">
        <v>49</v>
      </c>
      <c r="AU48" s="81"/>
      <c r="BF48" s="82" t="s">
        <v>49</v>
      </c>
      <c r="BG48" s="81"/>
    </row>
    <row r="49">
      <c r="F49" s="73"/>
      <c r="G49" s="73"/>
      <c r="H49" s="73"/>
      <c r="I49" s="73"/>
      <c r="K49" s="139"/>
      <c r="L49" s="140"/>
      <c r="AF49" s="141"/>
      <c r="AG49" s="142"/>
    </row>
    <row r="50">
      <c r="A50" s="10"/>
      <c r="B50" s="11"/>
      <c r="C50" s="11"/>
      <c r="D50" s="12"/>
      <c r="E50" s="13">
        <v>45138.0</v>
      </c>
      <c r="F50" s="14"/>
      <c r="G50" s="14"/>
      <c r="H50" s="14"/>
      <c r="I50" s="15"/>
      <c r="J50" s="15"/>
      <c r="K50" s="16"/>
      <c r="L50" s="13">
        <v>45139.0</v>
      </c>
      <c r="M50" s="15"/>
      <c r="N50" s="15"/>
      <c r="O50" s="15"/>
      <c r="P50" s="15"/>
      <c r="Q50" s="11"/>
      <c r="R50" s="17"/>
      <c r="S50" s="13">
        <v>45140.0</v>
      </c>
      <c r="T50" s="11"/>
      <c r="U50" s="15"/>
      <c r="V50" s="15"/>
      <c r="W50" s="11"/>
      <c r="X50" s="18"/>
      <c r="Y50" s="14"/>
      <c r="Z50" s="13">
        <v>45141.0</v>
      </c>
      <c r="AA50" s="15"/>
      <c r="AB50" s="15"/>
      <c r="AC50" s="11"/>
      <c r="AD50" s="15"/>
      <c r="AE50" s="15"/>
      <c r="AF50" s="12"/>
      <c r="AG50" s="13">
        <v>45142.0</v>
      </c>
      <c r="AH50" s="15"/>
      <c r="AI50" s="11"/>
      <c r="AJ50" s="15"/>
      <c r="AK50" s="15"/>
      <c r="AL50" s="15"/>
      <c r="AM50" s="18"/>
      <c r="AN50" s="13">
        <v>45143.0</v>
      </c>
      <c r="AO50" s="11"/>
      <c r="AP50" s="19"/>
      <c r="AQ50" s="19"/>
      <c r="AR50" s="19"/>
      <c r="AS50" s="19"/>
      <c r="AT50" s="14"/>
      <c r="AU50" s="13">
        <v>45144.0</v>
      </c>
      <c r="AV50" s="19"/>
      <c r="AW50" s="19"/>
      <c r="AX50" s="19"/>
      <c r="AY50" s="20"/>
      <c r="AZ50" s="19"/>
      <c r="BA50" s="19"/>
      <c r="BB50" s="19"/>
      <c r="BC50" s="19"/>
      <c r="BD50" s="20"/>
      <c r="BE50" s="21"/>
      <c r="BF50" s="22"/>
      <c r="BG50" s="4"/>
      <c r="BH50" s="19"/>
      <c r="BI50" s="23"/>
      <c r="BJ50" s="16"/>
      <c r="BK50" s="16"/>
      <c r="BL50" s="20"/>
      <c r="BM50" s="20"/>
    </row>
    <row r="51">
      <c r="A51" s="107"/>
      <c r="B51" s="26"/>
      <c r="C51" s="26"/>
      <c r="D51" s="26" t="s">
        <v>2</v>
      </c>
      <c r="E51" s="26" t="s">
        <v>3</v>
      </c>
      <c r="F51" s="26" t="s">
        <v>4</v>
      </c>
      <c r="G51" s="26" t="s">
        <v>5</v>
      </c>
      <c r="H51" s="26" t="s">
        <v>6</v>
      </c>
      <c r="I51" s="26"/>
      <c r="J51" s="26"/>
      <c r="K51" s="26" t="s">
        <v>2</v>
      </c>
      <c r="L51" s="26" t="s">
        <v>7</v>
      </c>
      <c r="M51" s="26" t="s">
        <v>4</v>
      </c>
      <c r="N51" s="26" t="s">
        <v>5</v>
      </c>
      <c r="O51" s="26" t="s">
        <v>6</v>
      </c>
      <c r="P51" s="26"/>
      <c r="Q51" s="26"/>
      <c r="R51" s="26" t="s">
        <v>2</v>
      </c>
      <c r="S51" s="26" t="s">
        <v>8</v>
      </c>
      <c r="T51" s="26" t="s">
        <v>4</v>
      </c>
      <c r="U51" s="26" t="s">
        <v>5</v>
      </c>
      <c r="V51" s="26" t="s">
        <v>6</v>
      </c>
      <c r="W51" s="28"/>
      <c r="X51" s="29"/>
      <c r="Y51" s="29" t="s">
        <v>2</v>
      </c>
      <c r="Z51" s="29" t="s">
        <v>9</v>
      </c>
      <c r="AA51" s="26" t="s">
        <v>4</v>
      </c>
      <c r="AB51" s="26" t="s">
        <v>5</v>
      </c>
      <c r="AC51" s="26" t="s">
        <v>6</v>
      </c>
      <c r="AD51" s="29"/>
      <c r="AE51" s="29"/>
      <c r="AF51" s="29" t="s">
        <v>2</v>
      </c>
      <c r="AG51" s="29" t="s">
        <v>10</v>
      </c>
      <c r="AH51" s="26" t="s">
        <v>4</v>
      </c>
      <c r="AI51" s="26" t="s">
        <v>5</v>
      </c>
      <c r="AJ51" s="26" t="s">
        <v>6</v>
      </c>
      <c r="AK51" s="29"/>
      <c r="AL51" s="29"/>
      <c r="AM51" s="29" t="s">
        <v>2</v>
      </c>
      <c r="AN51" s="29" t="s">
        <v>11</v>
      </c>
      <c r="AO51" s="26" t="s">
        <v>4</v>
      </c>
      <c r="AP51" s="26" t="s">
        <v>5</v>
      </c>
      <c r="AQ51" s="26" t="s">
        <v>6</v>
      </c>
      <c r="AR51" s="29"/>
      <c r="AS51" s="29"/>
      <c r="AT51" s="29" t="s">
        <v>2</v>
      </c>
      <c r="AU51" s="29" t="s">
        <v>12</v>
      </c>
      <c r="AV51" s="26" t="s">
        <v>4</v>
      </c>
      <c r="AW51" s="26" t="s">
        <v>5</v>
      </c>
      <c r="AX51" s="26" t="s">
        <v>6</v>
      </c>
      <c r="AY51" s="30"/>
      <c r="AZ51" s="31" t="s">
        <v>4</v>
      </c>
      <c r="BA51" s="31" t="s">
        <v>13</v>
      </c>
      <c r="BB51" s="31" t="s">
        <v>6</v>
      </c>
      <c r="BC51" s="31" t="s">
        <v>14</v>
      </c>
      <c r="BD51" s="32"/>
      <c r="BE51" s="33" t="s">
        <v>4</v>
      </c>
      <c r="BF51" s="33" t="s">
        <v>13</v>
      </c>
      <c r="BG51" s="33" t="s">
        <v>6</v>
      </c>
      <c r="BH51" s="33" t="s">
        <v>15</v>
      </c>
      <c r="BI51" s="32"/>
      <c r="BJ51" s="32"/>
      <c r="BK51" s="32"/>
      <c r="BL51" s="32"/>
      <c r="BM51" s="32"/>
    </row>
    <row r="52">
      <c r="A52" s="94" t="s">
        <v>52</v>
      </c>
      <c r="F52" s="40">
        <v>0.0</v>
      </c>
      <c r="G52" s="40">
        <v>0.0</v>
      </c>
      <c r="H52" s="40">
        <v>0.0</v>
      </c>
      <c r="I52" s="35"/>
      <c r="J52" s="143"/>
      <c r="K52" s="92"/>
      <c r="L52" s="92"/>
      <c r="M52" s="40">
        <v>0.0</v>
      </c>
      <c r="N52" s="40">
        <v>0.0</v>
      </c>
      <c r="O52" s="40">
        <v>0.0</v>
      </c>
      <c r="P52" s="144"/>
      <c r="Q52" s="144"/>
      <c r="R52" s="144"/>
      <c r="S52" s="144"/>
      <c r="T52" s="40">
        <v>0.0</v>
      </c>
      <c r="U52" s="40">
        <v>0.0</v>
      </c>
      <c r="V52" s="40">
        <v>0.0</v>
      </c>
      <c r="W52" s="39"/>
      <c r="X52" s="45"/>
      <c r="Y52" s="111"/>
      <c r="Z52" s="39"/>
      <c r="AA52" s="40">
        <v>0.0</v>
      </c>
      <c r="AB52" s="40">
        <v>0.0</v>
      </c>
      <c r="AC52" s="40">
        <v>0.0</v>
      </c>
      <c r="AD52" s="145" t="s">
        <v>40</v>
      </c>
      <c r="AE52" s="459">
        <v>45143.0</v>
      </c>
      <c r="AF52" s="147" t="s">
        <v>288</v>
      </c>
      <c r="AG52" s="40" t="s">
        <v>138</v>
      </c>
      <c r="AH52" s="40">
        <v>2.0</v>
      </c>
      <c r="AI52" s="40">
        <v>2.0</v>
      </c>
      <c r="AJ52" s="40">
        <v>0.0</v>
      </c>
      <c r="AK52" s="92"/>
      <c r="AL52" s="301"/>
      <c r="AM52" s="92"/>
      <c r="AN52" s="92"/>
      <c r="AO52" s="40">
        <v>0.0</v>
      </c>
      <c r="AP52" s="40">
        <v>0.0</v>
      </c>
      <c r="AQ52" s="40">
        <v>0.0</v>
      </c>
      <c r="AR52" s="151" t="s">
        <v>44</v>
      </c>
      <c r="AS52" s="459">
        <v>45145.0</v>
      </c>
      <c r="AT52" s="289" t="s">
        <v>288</v>
      </c>
      <c r="AU52" s="129" t="s">
        <v>138</v>
      </c>
      <c r="AV52" s="40">
        <v>2.0</v>
      </c>
      <c r="AW52" s="40">
        <v>2.0</v>
      </c>
      <c r="AX52" s="40">
        <v>0.0</v>
      </c>
      <c r="AY52" s="48"/>
      <c r="AZ52" s="49">
        <f t="shared" ref="AZ52:BB52" si="57">SUM(F52,M52,T52,AA52,AH52,AO52,AV52)</f>
        <v>4</v>
      </c>
      <c r="BA52" s="39">
        <f t="shared" si="57"/>
        <v>4</v>
      </c>
      <c r="BB52" s="39">
        <f t="shared" si="57"/>
        <v>0</v>
      </c>
      <c r="BC52" s="50">
        <f t="shared" ref="BC52:BC54" si="59">SUM(AZ52,BA52,BB52)</f>
        <v>8</v>
      </c>
      <c r="BD52" s="51"/>
      <c r="BE52" s="39">
        <f t="shared" ref="BE52:BE54" si="60">AZ52*80</f>
        <v>320</v>
      </c>
      <c r="BF52" s="39">
        <f t="shared" ref="BF52:BF54" si="61">BA52*88</f>
        <v>352</v>
      </c>
      <c r="BG52" s="39">
        <f t="shared" ref="BG52:BG54" si="62">BB52*80</f>
        <v>0</v>
      </c>
      <c r="BH52" s="39">
        <f t="shared" ref="BH52:BH54" si="63">sum(BE52,BF52,BG52)</f>
        <v>672</v>
      </c>
      <c r="BI52" s="51"/>
      <c r="BJ52" s="51"/>
      <c r="BK52" s="51"/>
      <c r="BL52" s="51"/>
      <c r="BM52" s="51"/>
    </row>
    <row r="53">
      <c r="A53" s="59" t="s">
        <v>50</v>
      </c>
      <c r="F53" s="40">
        <v>0.0</v>
      </c>
      <c r="G53" s="40">
        <v>0.0</v>
      </c>
      <c r="H53" s="40">
        <v>0.0</v>
      </c>
      <c r="I53" s="134"/>
      <c r="J53" s="45"/>
      <c r="K53" s="111"/>
      <c r="L53" s="39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53"/>
      <c r="X53" s="45"/>
      <c r="Y53" s="111"/>
      <c r="Z53" s="39"/>
      <c r="AA53" s="40">
        <v>0.0</v>
      </c>
      <c r="AB53" s="40">
        <v>0.0</v>
      </c>
      <c r="AC53" s="40">
        <v>0.0</v>
      </c>
      <c r="AD53" s="53"/>
      <c r="AE53" s="45"/>
      <c r="AF53" s="111"/>
      <c r="AG53" s="39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149"/>
      <c r="AS53" s="461"/>
      <c r="AT53" s="150"/>
      <c r="AU53" s="127"/>
      <c r="AV53" s="40">
        <v>0.0</v>
      </c>
      <c r="AW53" s="40">
        <v>0.0</v>
      </c>
      <c r="AX53" s="40">
        <v>0.0</v>
      </c>
      <c r="AY53" s="48"/>
      <c r="AZ53" s="49">
        <f t="shared" ref="AZ53:BB53" si="58">SUM(F53,M53,T53,AA53,AH53,AO53,AV53)</f>
        <v>0</v>
      </c>
      <c r="BA53" s="39">
        <f t="shared" si="58"/>
        <v>0</v>
      </c>
      <c r="BB53" s="39">
        <f t="shared" si="58"/>
        <v>0</v>
      </c>
      <c r="BC53" s="50">
        <f t="shared" si="59"/>
        <v>0</v>
      </c>
      <c r="BD53" s="51"/>
      <c r="BE53" s="39">
        <f t="shared" si="60"/>
        <v>0</v>
      </c>
      <c r="BF53" s="39">
        <f t="shared" si="61"/>
        <v>0</v>
      </c>
      <c r="BG53" s="39">
        <f t="shared" si="62"/>
        <v>0</v>
      </c>
      <c r="BH53" s="39">
        <f t="shared" si="63"/>
        <v>0</v>
      </c>
      <c r="BI53" s="51"/>
      <c r="BJ53" s="51"/>
      <c r="BK53" s="51"/>
      <c r="BL53" s="51"/>
      <c r="BM53" s="51"/>
    </row>
    <row r="54">
      <c r="A54" s="59" t="s">
        <v>54</v>
      </c>
      <c r="B54" s="134"/>
      <c r="C54" s="45"/>
      <c r="D54" s="111"/>
      <c r="E54" s="39"/>
      <c r="F54" s="40">
        <v>0.0</v>
      </c>
      <c r="G54" s="40">
        <v>0.0</v>
      </c>
      <c r="H54" s="40">
        <v>0.0</v>
      </c>
      <c r="I54" s="144"/>
      <c r="J54" s="144"/>
      <c r="K54" s="144"/>
      <c r="L54" s="144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39"/>
      <c r="X54" s="45"/>
      <c r="Y54" s="111"/>
      <c r="Z54" s="39"/>
      <c r="AA54" s="40">
        <v>0.0</v>
      </c>
      <c r="AB54" s="40">
        <v>0.0</v>
      </c>
      <c r="AC54" s="40">
        <v>0.0</v>
      </c>
      <c r="AD54" s="53"/>
      <c r="AE54" s="45"/>
      <c r="AF54" s="111"/>
      <c r="AG54" s="39"/>
      <c r="AH54" s="40">
        <v>0.0</v>
      </c>
      <c r="AI54" s="40">
        <v>0.0</v>
      </c>
      <c r="AJ54" s="40">
        <v>0.0</v>
      </c>
      <c r="AK54" s="148" t="s">
        <v>43</v>
      </c>
      <c r="AL54" s="459">
        <v>45144.0</v>
      </c>
      <c r="AM54" s="148" t="s">
        <v>289</v>
      </c>
      <c r="AN54" s="148" t="s">
        <v>106</v>
      </c>
      <c r="AO54" s="40">
        <v>3.0</v>
      </c>
      <c r="AP54" s="40">
        <v>2.0</v>
      </c>
      <c r="AQ54" s="40">
        <v>0.0</v>
      </c>
      <c r="AR54" s="54"/>
      <c r="AS54" s="143"/>
      <c r="AT54" s="111"/>
      <c r="AU54" s="39"/>
      <c r="AV54" s="40">
        <v>0.0</v>
      </c>
      <c r="AW54" s="40">
        <v>0.0</v>
      </c>
      <c r="AX54" s="40">
        <v>0.0</v>
      </c>
      <c r="AY54" s="48"/>
      <c r="AZ54" s="49">
        <f t="shared" ref="AZ54:BB54" si="64">SUM(F54,M54,T54,AA54,AH54,AO54,AV54)</f>
        <v>3</v>
      </c>
      <c r="BA54" s="39">
        <f t="shared" si="64"/>
        <v>2</v>
      </c>
      <c r="BB54" s="39">
        <f t="shared" si="64"/>
        <v>0</v>
      </c>
      <c r="BC54" s="50">
        <f t="shared" si="59"/>
        <v>5</v>
      </c>
      <c r="BD54" s="51"/>
      <c r="BE54" s="39">
        <f t="shared" si="60"/>
        <v>240</v>
      </c>
      <c r="BF54" s="39">
        <f t="shared" si="61"/>
        <v>176</v>
      </c>
      <c r="BG54" s="39">
        <f t="shared" si="62"/>
        <v>0</v>
      </c>
      <c r="BH54" s="39">
        <f t="shared" si="63"/>
        <v>416</v>
      </c>
      <c r="BI54" s="51"/>
      <c r="BJ54" s="51"/>
      <c r="BK54" s="51"/>
      <c r="BL54" s="51"/>
      <c r="BM54" s="51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85"/>
      <c r="BF55" s="85"/>
      <c r="BG55" s="85"/>
      <c r="BH55" s="85"/>
      <c r="BI55" s="153"/>
      <c r="BJ55" s="153"/>
      <c r="BK55" s="153"/>
      <c r="BL55" s="153"/>
      <c r="BM55" s="153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76" t="s">
        <v>14</v>
      </c>
      <c r="AZ56" s="77">
        <f t="shared" ref="AZ56:BC56" si="65">SUM(AZ52,AZ53,AZ54)</f>
        <v>7</v>
      </c>
      <c r="BA56" s="78">
        <f t="shared" si="65"/>
        <v>6</v>
      </c>
      <c r="BB56" s="78">
        <f t="shared" si="65"/>
        <v>0</v>
      </c>
      <c r="BC56" s="79">
        <f t="shared" si="65"/>
        <v>13</v>
      </c>
      <c r="BD56" s="51"/>
      <c r="BE56" s="40">
        <f t="shared" ref="BE56:BG56" si="66">sum(BE52,BE53)</f>
        <v>320</v>
      </c>
      <c r="BF56" s="40">
        <f t="shared" si="66"/>
        <v>352</v>
      </c>
      <c r="BG56" s="40">
        <f t="shared" si="66"/>
        <v>0</v>
      </c>
      <c r="BH56" s="40">
        <f>SUM(BH52,BH53,BH54)</f>
        <v>1088</v>
      </c>
      <c r="BI56" s="51"/>
      <c r="BJ56" s="51"/>
      <c r="BK56" s="51"/>
      <c r="BL56" s="51"/>
      <c r="BM56" s="51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153"/>
      <c r="BG57" s="153"/>
      <c r="BH57" s="153"/>
      <c r="BI57" s="153"/>
      <c r="BJ57" s="153"/>
      <c r="BK57" s="153"/>
      <c r="BL57" s="153"/>
      <c r="BM57" s="153"/>
    </row>
    <row r="58">
      <c r="A58" s="155"/>
      <c r="B58" s="153"/>
      <c r="C58" s="153"/>
      <c r="D58" s="67"/>
      <c r="F58" s="153"/>
      <c r="G58" s="153"/>
      <c r="H58" s="153"/>
      <c r="I58" s="153"/>
      <c r="J58" s="153"/>
      <c r="K58" s="6" t="s">
        <v>53</v>
      </c>
      <c r="L58" s="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9" t="s">
        <v>53</v>
      </c>
      <c r="AG58" s="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9" t="s">
        <v>53</v>
      </c>
      <c r="AU58" s="4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9" t="s">
        <v>53</v>
      </c>
      <c r="BG58" s="4"/>
      <c r="BH58" s="153"/>
      <c r="BI58" s="153"/>
      <c r="BJ58" s="153"/>
      <c r="BK58" s="153"/>
      <c r="BL58" s="153"/>
      <c r="BM58" s="153"/>
    </row>
    <row r="59">
      <c r="A59" s="10"/>
      <c r="B59" s="11"/>
      <c r="C59" s="11"/>
      <c r="D59" s="12"/>
      <c r="E59" s="13">
        <v>45138.0</v>
      </c>
      <c r="F59" s="14"/>
      <c r="G59" s="14"/>
      <c r="H59" s="14"/>
      <c r="I59" s="15"/>
      <c r="J59" s="15"/>
      <c r="K59" s="16"/>
      <c r="L59" s="13">
        <v>45139.0</v>
      </c>
      <c r="M59" s="15"/>
      <c r="N59" s="15"/>
      <c r="O59" s="15"/>
      <c r="P59" s="15"/>
      <c r="Q59" s="11"/>
      <c r="R59" s="17"/>
      <c r="S59" s="13">
        <v>45140.0</v>
      </c>
      <c r="T59" s="11"/>
      <c r="U59" s="15"/>
      <c r="V59" s="15"/>
      <c r="W59" s="11"/>
      <c r="X59" s="18"/>
      <c r="Y59" s="14"/>
      <c r="Z59" s="13">
        <v>45141.0</v>
      </c>
      <c r="AA59" s="15"/>
      <c r="AB59" s="15"/>
      <c r="AC59" s="11"/>
      <c r="AD59" s="15"/>
      <c r="AE59" s="15"/>
      <c r="AF59" s="12"/>
      <c r="AG59" s="13">
        <v>45142.0</v>
      </c>
      <c r="AH59" s="15"/>
      <c r="AI59" s="11"/>
      <c r="AJ59" s="15"/>
      <c r="AK59" s="15"/>
      <c r="AL59" s="15"/>
      <c r="AM59" s="18"/>
      <c r="AN59" s="13">
        <v>45143.0</v>
      </c>
      <c r="AO59" s="11"/>
      <c r="AP59" s="19"/>
      <c r="AQ59" s="19"/>
      <c r="AR59" s="19"/>
      <c r="AS59" s="19"/>
      <c r="AT59" s="14"/>
      <c r="AU59" s="13">
        <v>45144.0</v>
      </c>
      <c r="AV59" s="19"/>
      <c r="AW59" s="19"/>
      <c r="AX59" s="19"/>
      <c r="AY59" s="20"/>
      <c r="AZ59" s="19"/>
      <c r="BA59" s="19"/>
      <c r="BB59" s="19"/>
      <c r="BC59" s="19"/>
      <c r="BD59" s="20"/>
      <c r="BE59" s="21"/>
      <c r="BF59" s="22"/>
      <c r="BG59" s="4"/>
      <c r="BH59" s="19"/>
      <c r="BI59" s="23"/>
      <c r="BJ59" s="16"/>
      <c r="BK59" s="16"/>
      <c r="BL59" s="20"/>
      <c r="BM59" s="20"/>
    </row>
    <row r="60">
      <c r="A60" s="107"/>
      <c r="B60" s="26"/>
      <c r="C60" s="26"/>
      <c r="D60" s="26" t="s">
        <v>2</v>
      </c>
      <c r="E60" s="26" t="s">
        <v>3</v>
      </c>
      <c r="F60" s="26" t="s">
        <v>4</v>
      </c>
      <c r="G60" s="26" t="s">
        <v>5</v>
      </c>
      <c r="H60" s="26" t="s">
        <v>6</v>
      </c>
      <c r="I60" s="26"/>
      <c r="J60" s="26"/>
      <c r="K60" s="26" t="s">
        <v>2</v>
      </c>
      <c r="L60" s="26" t="s">
        <v>7</v>
      </c>
      <c r="M60" s="26" t="s">
        <v>4</v>
      </c>
      <c r="N60" s="26" t="s">
        <v>5</v>
      </c>
      <c r="O60" s="26" t="s">
        <v>6</v>
      </c>
      <c r="P60" s="26"/>
      <c r="Q60" s="26"/>
      <c r="R60" s="26" t="s">
        <v>2</v>
      </c>
      <c r="S60" s="26" t="s">
        <v>8</v>
      </c>
      <c r="T60" s="26" t="s">
        <v>4</v>
      </c>
      <c r="U60" s="26" t="s">
        <v>5</v>
      </c>
      <c r="V60" s="26" t="s">
        <v>6</v>
      </c>
      <c r="W60" s="28"/>
      <c r="X60" s="29"/>
      <c r="Y60" s="29" t="s">
        <v>2</v>
      </c>
      <c r="Z60" s="29" t="s">
        <v>9</v>
      </c>
      <c r="AA60" s="26" t="s">
        <v>4</v>
      </c>
      <c r="AB60" s="26" t="s">
        <v>5</v>
      </c>
      <c r="AC60" s="26" t="s">
        <v>6</v>
      </c>
      <c r="AD60" s="29"/>
      <c r="AE60" s="29"/>
      <c r="AF60" s="29" t="s">
        <v>2</v>
      </c>
      <c r="AG60" s="29" t="s">
        <v>10</v>
      </c>
      <c r="AH60" s="26" t="s">
        <v>4</v>
      </c>
      <c r="AI60" s="26" t="s">
        <v>5</v>
      </c>
      <c r="AJ60" s="26" t="s">
        <v>6</v>
      </c>
      <c r="AK60" s="29"/>
      <c r="AL60" s="29"/>
      <c r="AM60" s="29" t="s">
        <v>2</v>
      </c>
      <c r="AN60" s="29" t="s">
        <v>11</v>
      </c>
      <c r="AO60" s="26" t="s">
        <v>4</v>
      </c>
      <c r="AP60" s="26" t="s">
        <v>5</v>
      </c>
      <c r="AQ60" s="26" t="s">
        <v>6</v>
      </c>
      <c r="AR60" s="29"/>
      <c r="AS60" s="29"/>
      <c r="AT60" s="29" t="s">
        <v>2</v>
      </c>
      <c r="AU60" s="29" t="s">
        <v>12</v>
      </c>
      <c r="AV60" s="26" t="s">
        <v>4</v>
      </c>
      <c r="AW60" s="26" t="s">
        <v>5</v>
      </c>
      <c r="AX60" s="26" t="s">
        <v>6</v>
      </c>
      <c r="AY60" s="30"/>
      <c r="AZ60" s="31" t="s">
        <v>4</v>
      </c>
      <c r="BA60" s="31" t="s">
        <v>13</v>
      </c>
      <c r="BB60" s="31" t="s">
        <v>6</v>
      </c>
      <c r="BC60" s="31" t="s">
        <v>14</v>
      </c>
      <c r="BD60" s="32"/>
      <c r="BE60" s="33" t="s">
        <v>4</v>
      </c>
      <c r="BF60" s="33" t="s">
        <v>13</v>
      </c>
      <c r="BG60" s="33" t="s">
        <v>6</v>
      </c>
      <c r="BH60" s="33" t="s">
        <v>15</v>
      </c>
      <c r="BI60" s="32"/>
      <c r="BJ60" s="32"/>
      <c r="BK60" s="32"/>
      <c r="BL60" s="32"/>
      <c r="BM60" s="32"/>
    </row>
    <row r="61">
      <c r="A61" s="94" t="s">
        <v>139</v>
      </c>
      <c r="B61" s="36" t="s">
        <v>19</v>
      </c>
      <c r="C61" s="37">
        <v>45138.0</v>
      </c>
      <c r="D61" s="42" t="s">
        <v>211</v>
      </c>
      <c r="E61" s="58" t="s">
        <v>66</v>
      </c>
      <c r="F61" s="40">
        <v>0.0</v>
      </c>
      <c r="G61" s="40">
        <v>6.0</v>
      </c>
      <c r="H61" s="40">
        <v>0.0</v>
      </c>
      <c r="I61" s="36" t="s">
        <v>22</v>
      </c>
      <c r="J61" s="37">
        <v>45139.0</v>
      </c>
      <c r="K61" s="42" t="s">
        <v>211</v>
      </c>
      <c r="L61" s="58" t="s">
        <v>66</v>
      </c>
      <c r="M61" s="40">
        <v>0.0</v>
      </c>
      <c r="N61" s="40">
        <v>6.0</v>
      </c>
      <c r="O61" s="40">
        <v>0.0</v>
      </c>
      <c r="P61" s="36" t="s">
        <v>24</v>
      </c>
      <c r="Q61" s="37">
        <v>45140.0</v>
      </c>
      <c r="R61" s="42" t="s">
        <v>211</v>
      </c>
      <c r="S61" s="58" t="s">
        <v>66</v>
      </c>
      <c r="T61" s="40">
        <v>0.0</v>
      </c>
      <c r="U61" s="40">
        <v>6.0</v>
      </c>
      <c r="V61" s="40">
        <v>0.0</v>
      </c>
      <c r="W61" s="36" t="s">
        <v>26</v>
      </c>
      <c r="X61" s="37">
        <v>45141.0</v>
      </c>
      <c r="Y61" s="42" t="s">
        <v>211</v>
      </c>
      <c r="Z61" s="58" t="s">
        <v>66</v>
      </c>
      <c r="AA61" s="40">
        <v>0.0</v>
      </c>
      <c r="AB61" s="40">
        <v>6.0</v>
      </c>
      <c r="AC61" s="40">
        <v>0.0</v>
      </c>
      <c r="AD61" s="36" t="s">
        <v>56</v>
      </c>
      <c r="AE61" s="37">
        <v>45142.0</v>
      </c>
      <c r="AF61" s="42" t="s">
        <v>300</v>
      </c>
      <c r="AG61" s="58" t="s">
        <v>301</v>
      </c>
      <c r="AH61" s="40">
        <v>1.0</v>
      </c>
      <c r="AI61" s="40">
        <v>7.0</v>
      </c>
      <c r="AJ61" s="40">
        <v>2.0</v>
      </c>
      <c r="AK61" s="47" t="s">
        <v>57</v>
      </c>
      <c r="AL61" s="37">
        <v>45143.0</v>
      </c>
      <c r="AM61" s="42" t="s">
        <v>319</v>
      </c>
      <c r="AN61" s="58" t="s">
        <v>266</v>
      </c>
      <c r="AO61" s="40">
        <v>1.0</v>
      </c>
      <c r="AP61" s="40">
        <v>7.0</v>
      </c>
      <c r="AQ61" s="40">
        <v>4.0</v>
      </c>
      <c r="AR61" s="96" t="s">
        <v>149</v>
      </c>
      <c r="AS61" s="37">
        <v>45144.0</v>
      </c>
      <c r="AT61" s="42" t="s">
        <v>25</v>
      </c>
      <c r="AU61" s="58" t="s">
        <v>25</v>
      </c>
      <c r="AV61" s="40">
        <v>0.0</v>
      </c>
      <c r="AW61" s="40">
        <v>0.0</v>
      </c>
      <c r="AX61" s="40">
        <v>0.0</v>
      </c>
      <c r="AY61" s="48"/>
      <c r="AZ61" s="49">
        <f t="shared" ref="AZ61:BB61" si="67">SUM(F61,M61,T61,AA61,AH61,AO61,AV61)</f>
        <v>2</v>
      </c>
      <c r="BA61" s="39">
        <f t="shared" si="67"/>
        <v>38</v>
      </c>
      <c r="BB61" s="39">
        <f t="shared" si="67"/>
        <v>6</v>
      </c>
      <c r="BC61" s="50">
        <f t="shared" ref="BC61:BC65" si="69">SUM(AZ61,BA61,BB61)</f>
        <v>46</v>
      </c>
      <c r="BD61" s="51"/>
      <c r="BE61" s="39">
        <f t="shared" ref="BE61:BE65" si="70">AZ61*80</f>
        <v>160</v>
      </c>
      <c r="BF61" s="39">
        <f t="shared" ref="BF61:BF65" si="71">BA61*88</f>
        <v>3344</v>
      </c>
      <c r="BG61" s="39">
        <f t="shared" ref="BG61:BG65" si="72">BB61*80</f>
        <v>480</v>
      </c>
      <c r="BH61" s="39">
        <f t="shared" ref="BH61:BH65" si="73">sum(BE61,BF61,BG61)</f>
        <v>3984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60"/>
      <c r="C62" s="45"/>
      <c r="D62" s="39"/>
      <c r="E62" s="39"/>
      <c r="F62" s="40">
        <v>0.0</v>
      </c>
      <c r="G62" s="40">
        <v>0.0</v>
      </c>
      <c r="H62" s="40">
        <v>0.0</v>
      </c>
      <c r="I62" s="53"/>
      <c r="J62" s="45"/>
      <c r="K62" s="39"/>
      <c r="L62" s="39"/>
      <c r="M62" s="40">
        <v>0.0</v>
      </c>
      <c r="N62" s="40">
        <v>0.0</v>
      </c>
      <c r="O62" s="40">
        <v>0.0</v>
      </c>
      <c r="P62" s="39"/>
      <c r="Q62" s="45"/>
      <c r="R62" s="39"/>
      <c r="S62" s="39"/>
      <c r="T62" s="40">
        <v>0.0</v>
      </c>
      <c r="U62" s="40">
        <v>0.0</v>
      </c>
      <c r="V62" s="40">
        <v>0.0</v>
      </c>
      <c r="W62" s="63"/>
      <c r="X62" s="45"/>
      <c r="Y62" s="53"/>
      <c r="Z62" s="58"/>
      <c r="AA62" s="40">
        <v>0.0</v>
      </c>
      <c r="AB62" s="40">
        <v>0.0</v>
      </c>
      <c r="AC62" s="40">
        <v>0.0</v>
      </c>
      <c r="AD62" s="44"/>
      <c r="AE62" s="45"/>
      <c r="AF62" s="39"/>
      <c r="AG62" s="39"/>
      <c r="AH62" s="40">
        <v>0.0</v>
      </c>
      <c r="AI62" s="40">
        <v>0.0</v>
      </c>
      <c r="AJ62" s="40">
        <v>0.0</v>
      </c>
      <c r="AK62" s="297"/>
      <c r="AL62" s="45"/>
      <c r="AM62" s="39"/>
      <c r="AN62" s="39"/>
      <c r="AO62" s="40">
        <v>0.0</v>
      </c>
      <c r="AP62" s="40">
        <v>0.0</v>
      </c>
      <c r="AQ62" s="40">
        <v>0.0</v>
      </c>
      <c r="AR62" s="92"/>
      <c r="AS62" s="45"/>
      <c r="AT62" s="39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68">SUM(F62,M62,T62,AA62,AH62,AO62,AV62)</f>
        <v>0</v>
      </c>
      <c r="BA62" s="39">
        <f t="shared" si="68"/>
        <v>0</v>
      </c>
      <c r="BB62" s="39">
        <f t="shared" si="68"/>
        <v>0</v>
      </c>
      <c r="BC62" s="50">
        <f t="shared" si="69"/>
        <v>0</v>
      </c>
      <c r="BD62" s="51"/>
      <c r="BE62" s="39">
        <f t="shared" si="70"/>
        <v>0</v>
      </c>
      <c r="BF62" s="39">
        <f t="shared" si="71"/>
        <v>0</v>
      </c>
      <c r="BG62" s="39">
        <f t="shared" si="72"/>
        <v>0</v>
      </c>
      <c r="BH62" s="39">
        <f t="shared" si="73"/>
        <v>0</v>
      </c>
      <c r="BI62" s="51"/>
      <c r="BJ62" s="51"/>
      <c r="BK62" s="51"/>
      <c r="BL62" s="51"/>
      <c r="BM62" s="51"/>
    </row>
    <row r="63">
      <c r="A63" s="35" t="s">
        <v>82</v>
      </c>
      <c r="B63" s="41" t="s">
        <v>33</v>
      </c>
      <c r="C63" s="37">
        <v>45139.0</v>
      </c>
      <c r="D63" s="38" t="s">
        <v>247</v>
      </c>
      <c r="E63" s="39" t="s">
        <v>127</v>
      </c>
      <c r="F63" s="40">
        <v>5.0</v>
      </c>
      <c r="G63" s="40">
        <v>1.0</v>
      </c>
      <c r="H63" s="40">
        <v>0.0</v>
      </c>
      <c r="I63" s="42" t="s">
        <v>46</v>
      </c>
      <c r="J63" s="37">
        <v>45140.0</v>
      </c>
      <c r="K63" s="38" t="s">
        <v>247</v>
      </c>
      <c r="L63" s="39" t="s">
        <v>127</v>
      </c>
      <c r="M63" s="40">
        <v>5.0</v>
      </c>
      <c r="N63" s="40">
        <v>1.0</v>
      </c>
      <c r="O63" s="40">
        <v>0.0</v>
      </c>
      <c r="P63" s="38" t="s">
        <v>36</v>
      </c>
      <c r="Q63" s="37">
        <v>45141.0</v>
      </c>
      <c r="R63" s="38" t="s">
        <v>247</v>
      </c>
      <c r="S63" s="39" t="s">
        <v>127</v>
      </c>
      <c r="T63" s="40">
        <v>5.0</v>
      </c>
      <c r="U63" s="40">
        <v>1.0</v>
      </c>
      <c r="V63" s="40">
        <v>0.0</v>
      </c>
      <c r="W63" s="42" t="s">
        <v>37</v>
      </c>
      <c r="X63" s="37">
        <v>45142.0</v>
      </c>
      <c r="Y63" s="38" t="s">
        <v>247</v>
      </c>
      <c r="Z63" s="39" t="s">
        <v>127</v>
      </c>
      <c r="AA63" s="40">
        <v>5.0</v>
      </c>
      <c r="AB63" s="40">
        <v>1.0</v>
      </c>
      <c r="AC63" s="40">
        <v>0.0</v>
      </c>
      <c r="AD63" s="56" t="s">
        <v>40</v>
      </c>
      <c r="AE63" s="37">
        <v>45143.0</v>
      </c>
      <c r="AF63" s="38" t="s">
        <v>285</v>
      </c>
      <c r="AG63" s="39" t="s">
        <v>129</v>
      </c>
      <c r="AH63" s="40">
        <v>5.0</v>
      </c>
      <c r="AI63" s="40">
        <v>2.0</v>
      </c>
      <c r="AJ63" s="40">
        <v>0.0</v>
      </c>
      <c r="AK63" s="434" t="s">
        <v>43</v>
      </c>
      <c r="AL63" s="37">
        <v>45144.0</v>
      </c>
      <c r="AM63" s="38" t="s">
        <v>25</v>
      </c>
      <c r="AN63" s="39" t="s">
        <v>25</v>
      </c>
      <c r="AO63" s="40">
        <v>0.0</v>
      </c>
      <c r="AP63" s="40">
        <v>0.0</v>
      </c>
      <c r="AQ63" s="40">
        <v>0.0</v>
      </c>
      <c r="AR63" s="96" t="s">
        <v>149</v>
      </c>
      <c r="AS63" s="37">
        <v>45144.0</v>
      </c>
      <c r="AT63" s="42" t="s">
        <v>319</v>
      </c>
      <c r="AU63" s="58" t="s">
        <v>266</v>
      </c>
      <c r="AV63" s="40">
        <v>1.0</v>
      </c>
      <c r="AW63" s="40">
        <v>7.0</v>
      </c>
      <c r="AX63" s="40">
        <v>4.0</v>
      </c>
      <c r="AY63" s="48"/>
      <c r="AZ63" s="49">
        <f t="shared" ref="AZ63:BB63" si="74">SUM(F63,M63,T63,AA63,AH63,AO63,AV63)</f>
        <v>26</v>
      </c>
      <c r="BA63" s="39">
        <f t="shared" si="74"/>
        <v>13</v>
      </c>
      <c r="BB63" s="39">
        <f t="shared" si="74"/>
        <v>4</v>
      </c>
      <c r="BC63" s="50">
        <f t="shared" si="69"/>
        <v>43</v>
      </c>
      <c r="BD63" s="51"/>
      <c r="BE63" s="39">
        <f t="shared" si="70"/>
        <v>2080</v>
      </c>
      <c r="BF63" s="39">
        <f t="shared" si="71"/>
        <v>1144</v>
      </c>
      <c r="BG63" s="39">
        <f t="shared" si="72"/>
        <v>320</v>
      </c>
      <c r="BH63" s="39">
        <f t="shared" si="73"/>
        <v>3544</v>
      </c>
      <c r="BI63" s="51"/>
      <c r="BJ63" s="51"/>
      <c r="BK63" s="51"/>
      <c r="BL63" s="51"/>
      <c r="BM63" s="51"/>
    </row>
    <row r="64" ht="16.5" customHeight="1">
      <c r="A64" s="94" t="s">
        <v>714</v>
      </c>
      <c r="B64" s="60"/>
      <c r="C64" s="45"/>
      <c r="D64" s="53"/>
      <c r="E64" s="58"/>
      <c r="F64" s="40">
        <v>0.0</v>
      </c>
      <c r="G64" s="40">
        <v>0.0</v>
      </c>
      <c r="H64" s="40">
        <v>0.0</v>
      </c>
      <c r="I64" s="53"/>
      <c r="J64" s="45"/>
      <c r="K64" s="53"/>
      <c r="L64" s="53"/>
      <c r="M64" s="40">
        <v>0.0</v>
      </c>
      <c r="N64" s="40">
        <v>0.0</v>
      </c>
      <c r="O64" s="40">
        <v>0.0</v>
      </c>
      <c r="P64" s="39"/>
      <c r="Q64" s="45"/>
      <c r="R64" s="39"/>
      <c r="S64" s="39"/>
      <c r="T64" s="40">
        <v>0.0</v>
      </c>
      <c r="U64" s="40">
        <v>0.0</v>
      </c>
      <c r="V64" s="40">
        <v>0.0</v>
      </c>
      <c r="W64" s="44"/>
      <c r="X64" s="45"/>
      <c r="Y64" s="39"/>
      <c r="Z64" s="39"/>
      <c r="AA64" s="40">
        <v>0.0</v>
      </c>
      <c r="AB64" s="40">
        <v>0.0</v>
      </c>
      <c r="AC64" s="40">
        <v>0.0</v>
      </c>
      <c r="AD64" s="44"/>
      <c r="AE64" s="45"/>
      <c r="AF64" s="39"/>
      <c r="AG64" s="39"/>
      <c r="AH64" s="40">
        <v>0.0</v>
      </c>
      <c r="AI64" s="40">
        <v>0.0</v>
      </c>
      <c r="AJ64" s="40">
        <v>0.0</v>
      </c>
      <c r="AK64" s="297"/>
      <c r="AL64" s="45"/>
      <c r="AM64" s="39"/>
      <c r="AN64" s="39"/>
      <c r="AO64" s="40">
        <v>0.0</v>
      </c>
      <c r="AP64" s="40">
        <v>0.0</v>
      </c>
      <c r="AQ64" s="40">
        <v>0.0</v>
      </c>
      <c r="AR64" s="54"/>
      <c r="AS64" s="45"/>
      <c r="AT64" s="39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5">SUM(F64,M64,T64,AA64,AH64,AO64,AV64)</f>
        <v>0</v>
      </c>
      <c r="BA64" s="39">
        <f t="shared" si="75"/>
        <v>0</v>
      </c>
      <c r="BB64" s="39">
        <f t="shared" si="75"/>
        <v>0</v>
      </c>
      <c r="BC64" s="50">
        <f t="shared" si="69"/>
        <v>0</v>
      </c>
      <c r="BD64" s="51"/>
      <c r="BE64" s="39">
        <f t="shared" si="70"/>
        <v>0</v>
      </c>
      <c r="BF64" s="39">
        <f t="shared" si="71"/>
        <v>0</v>
      </c>
      <c r="BG64" s="39">
        <f t="shared" si="72"/>
        <v>0</v>
      </c>
      <c r="BH64" s="39">
        <f t="shared" si="73"/>
        <v>0</v>
      </c>
      <c r="BI64" s="51"/>
      <c r="BJ64" s="51"/>
      <c r="BK64" s="51"/>
      <c r="BL64" s="51"/>
      <c r="BM64" s="51"/>
    </row>
    <row r="65" ht="16.5" customHeight="1">
      <c r="A65" s="94" t="s">
        <v>50</v>
      </c>
      <c r="B65" s="60"/>
      <c r="C65" s="45"/>
      <c r="D65" s="39"/>
      <c r="E65" s="39"/>
      <c r="F65" s="40">
        <v>0.0</v>
      </c>
      <c r="G65" s="40">
        <v>0.0</v>
      </c>
      <c r="H65" s="40">
        <v>0.0</v>
      </c>
      <c r="I65" s="53"/>
      <c r="J65" s="45"/>
      <c r="K65" s="39"/>
      <c r="L65" s="39"/>
      <c r="M65" s="40">
        <v>0.0</v>
      </c>
      <c r="N65" s="40">
        <v>0.0</v>
      </c>
      <c r="O65" s="40">
        <v>0.0</v>
      </c>
      <c r="P65" s="39"/>
      <c r="Q65" s="45"/>
      <c r="R65" s="39"/>
      <c r="S65" s="39"/>
      <c r="T65" s="40">
        <v>0.0</v>
      </c>
      <c r="U65" s="40">
        <v>0.0</v>
      </c>
      <c r="V65" s="40">
        <v>0.0</v>
      </c>
      <c r="W65" s="53"/>
      <c r="X65" s="45"/>
      <c r="Y65" s="39"/>
      <c r="Z65" s="39"/>
      <c r="AA65" s="40">
        <v>0.0</v>
      </c>
      <c r="AB65" s="40">
        <v>0.0</v>
      </c>
      <c r="AC65" s="40">
        <v>0.0</v>
      </c>
      <c r="AD65" s="63"/>
      <c r="AE65" s="45"/>
      <c r="AF65" s="53"/>
      <c r="AG65" s="53"/>
      <c r="AH65" s="40">
        <v>0.0</v>
      </c>
      <c r="AI65" s="40">
        <v>0.0</v>
      </c>
      <c r="AJ65" s="40">
        <v>0.0</v>
      </c>
      <c r="AK65" s="54"/>
      <c r="AL65" s="45"/>
      <c r="AM65" s="53"/>
      <c r="AN65" s="53"/>
      <c r="AO65" s="40">
        <v>0.0</v>
      </c>
      <c r="AP65" s="40">
        <v>0.0</v>
      </c>
      <c r="AQ65" s="40">
        <v>0.0</v>
      </c>
      <c r="AR65" s="92"/>
      <c r="AS65" s="45"/>
      <c r="AT65" s="53"/>
      <c r="AU65" s="58"/>
      <c r="AV65" s="40">
        <v>0.0</v>
      </c>
      <c r="AW65" s="40">
        <v>0.0</v>
      </c>
      <c r="AX65" s="40">
        <v>0.0</v>
      </c>
      <c r="AY65" s="48"/>
      <c r="AZ65" s="49">
        <f t="shared" ref="AZ65:BB65" si="76">SUM(F65,M65,T65,AA65,AH65,AO65,AV65)</f>
        <v>0</v>
      </c>
      <c r="BA65" s="39">
        <f t="shared" si="76"/>
        <v>0</v>
      </c>
      <c r="BB65" s="39">
        <f t="shared" si="76"/>
        <v>0</v>
      </c>
      <c r="BC65" s="50">
        <f t="shared" si="69"/>
        <v>0</v>
      </c>
      <c r="BD65" s="51"/>
      <c r="BE65" s="39">
        <f t="shared" si="70"/>
        <v>0</v>
      </c>
      <c r="BF65" s="39">
        <f t="shared" si="71"/>
        <v>0</v>
      </c>
      <c r="BG65" s="39">
        <f t="shared" si="72"/>
        <v>0</v>
      </c>
      <c r="BH65" s="39">
        <f t="shared" si="73"/>
        <v>0</v>
      </c>
      <c r="BI65" s="51"/>
      <c r="BJ65" s="51"/>
      <c r="BK65" s="51"/>
      <c r="BL65" s="51"/>
      <c r="BM65" s="51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53"/>
      <c r="BF66" s="53"/>
      <c r="BG66" s="53"/>
      <c r="BH66" s="53"/>
      <c r="BI66" s="136"/>
      <c r="BJ66" s="136"/>
      <c r="BK66" s="136"/>
      <c r="BL66" s="136"/>
      <c r="BM66" s="136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76" t="s">
        <v>14</v>
      </c>
      <c r="AZ67" s="77">
        <f t="shared" ref="AZ67:BC67" si="77">sum(AZ61,AZ62,AZ63,AZ64,AZ65)</f>
        <v>28</v>
      </c>
      <c r="BA67" s="78">
        <f t="shared" si="77"/>
        <v>51</v>
      </c>
      <c r="BB67" s="78">
        <f t="shared" si="77"/>
        <v>10</v>
      </c>
      <c r="BC67" s="79">
        <f t="shared" si="77"/>
        <v>89</v>
      </c>
      <c r="BD67" s="51"/>
      <c r="BE67" s="40">
        <f>sum(BE62,BE61,BE63,BE64,BE65)</f>
        <v>2240</v>
      </c>
      <c r="BF67" s="40">
        <f t="shared" ref="BF67:BG67" si="78">sum(BF61,BF62,BF63,BF64,BF65)</f>
        <v>4488</v>
      </c>
      <c r="BG67" s="40">
        <f t="shared" si="78"/>
        <v>800</v>
      </c>
      <c r="BH67" s="40">
        <f>SUM(BH61,BH62,BH63,BH64,BH65)</f>
        <v>7528</v>
      </c>
      <c r="BI67" s="51"/>
      <c r="BJ67" s="51"/>
      <c r="BK67" s="51"/>
      <c r="BL67" s="51"/>
      <c r="BM67" s="51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6" t="s">
        <v>145</v>
      </c>
      <c r="L68" s="4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6" t="s">
        <v>145</v>
      </c>
      <c r="AG68" s="4"/>
      <c r="AH68" s="159"/>
      <c r="AI68" s="159"/>
      <c r="AJ68" s="159"/>
      <c r="AK68" s="159"/>
      <c r="AL68" s="159"/>
      <c r="AM68" s="159"/>
      <c r="AO68" s="138"/>
      <c r="AP68" s="138"/>
      <c r="AQ68" s="138"/>
      <c r="AR68" s="138"/>
      <c r="AS68" s="118"/>
      <c r="AT68" s="6" t="s">
        <v>145</v>
      </c>
      <c r="AU68" s="4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6"/>
      <c r="BK68" s="136"/>
      <c r="BL68" s="136"/>
      <c r="BM68" s="136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162"/>
      <c r="L69" s="162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38"/>
      <c r="AP69" s="138"/>
      <c r="AQ69" s="138"/>
      <c r="AR69" s="138"/>
      <c r="AS69" s="118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6" t="s">
        <v>145</v>
      </c>
      <c r="BG69" s="4"/>
      <c r="BH69" s="136"/>
      <c r="BI69" s="136"/>
      <c r="BJ69" s="136"/>
      <c r="BK69" s="136"/>
      <c r="BL69" s="136"/>
      <c r="BM69" s="136"/>
    </row>
    <row r="70">
      <c r="A70" s="10"/>
      <c r="B70" s="11"/>
      <c r="C70" s="11"/>
      <c r="D70" s="12"/>
      <c r="E70" s="13">
        <v>45138.0</v>
      </c>
      <c r="F70" s="14"/>
      <c r="G70" s="14"/>
      <c r="H70" s="14"/>
      <c r="I70" s="15"/>
      <c r="J70" s="15"/>
      <c r="K70" s="16"/>
      <c r="L70" s="13">
        <v>45139.0</v>
      </c>
      <c r="M70" s="15"/>
      <c r="N70" s="15"/>
      <c r="O70" s="15"/>
      <c r="P70" s="15"/>
      <c r="Q70" s="11"/>
      <c r="R70" s="17"/>
      <c r="S70" s="13">
        <v>45140.0</v>
      </c>
      <c r="T70" s="11"/>
      <c r="U70" s="15"/>
      <c r="V70" s="15"/>
      <c r="W70" s="11"/>
      <c r="X70" s="18"/>
      <c r="Y70" s="14"/>
      <c r="Z70" s="13">
        <v>45141.0</v>
      </c>
      <c r="AA70" s="15"/>
      <c r="AB70" s="15"/>
      <c r="AC70" s="11"/>
      <c r="AD70" s="15"/>
      <c r="AE70" s="15"/>
      <c r="AF70" s="12"/>
      <c r="AG70" s="13">
        <v>45142.0</v>
      </c>
      <c r="AH70" s="15"/>
      <c r="AI70" s="11"/>
      <c r="AJ70" s="15"/>
      <c r="AK70" s="15"/>
      <c r="AL70" s="15"/>
      <c r="AM70" s="18"/>
      <c r="AN70" s="13">
        <v>45143.0</v>
      </c>
      <c r="AO70" s="11"/>
      <c r="AP70" s="19"/>
      <c r="AQ70" s="19"/>
      <c r="AR70" s="19"/>
      <c r="AS70" s="19"/>
      <c r="AT70" s="14"/>
      <c r="AU70" s="13">
        <v>45144.0</v>
      </c>
      <c r="AV70" s="19"/>
      <c r="AW70" s="19"/>
      <c r="AX70" s="19"/>
      <c r="AY70" s="20"/>
      <c r="AZ70" s="19"/>
      <c r="BA70" s="19"/>
      <c r="BB70" s="19"/>
      <c r="BC70" s="19"/>
      <c r="BD70" s="20"/>
      <c r="BE70" s="21"/>
      <c r="BF70" s="22"/>
      <c r="BG70" s="4"/>
      <c r="BH70" s="19"/>
      <c r="BI70" s="23"/>
      <c r="BJ70" s="16"/>
      <c r="BK70" s="16"/>
      <c r="BL70" s="20"/>
      <c r="BM70" s="20"/>
    </row>
    <row r="71">
      <c r="A71" s="107"/>
      <c r="B71" s="26"/>
      <c r="C71" s="26"/>
      <c r="D71" s="26" t="s">
        <v>2</v>
      </c>
      <c r="E71" s="26" t="s">
        <v>3</v>
      </c>
      <c r="F71" s="26" t="s">
        <v>4</v>
      </c>
      <c r="G71" s="26" t="s">
        <v>5</v>
      </c>
      <c r="H71" s="26" t="s">
        <v>6</v>
      </c>
      <c r="I71" s="26"/>
      <c r="J71" s="26"/>
      <c r="K71" s="26" t="s">
        <v>2</v>
      </c>
      <c r="L71" s="26" t="s">
        <v>7</v>
      </c>
      <c r="M71" s="26" t="s">
        <v>4</v>
      </c>
      <c r="N71" s="26" t="s">
        <v>5</v>
      </c>
      <c r="O71" s="26" t="s">
        <v>6</v>
      </c>
      <c r="P71" s="26"/>
      <c r="Q71" s="26"/>
      <c r="R71" s="26" t="s">
        <v>2</v>
      </c>
      <c r="S71" s="26" t="s">
        <v>8</v>
      </c>
      <c r="T71" s="26" t="s">
        <v>4</v>
      </c>
      <c r="U71" s="26" t="s">
        <v>5</v>
      </c>
      <c r="V71" s="26" t="s">
        <v>6</v>
      </c>
      <c r="W71" s="28"/>
      <c r="X71" s="29"/>
      <c r="Y71" s="29" t="s">
        <v>2</v>
      </c>
      <c r="Z71" s="29" t="s">
        <v>9</v>
      </c>
      <c r="AA71" s="26" t="s">
        <v>4</v>
      </c>
      <c r="AB71" s="26" t="s">
        <v>5</v>
      </c>
      <c r="AC71" s="26" t="s">
        <v>6</v>
      </c>
      <c r="AD71" s="29"/>
      <c r="AE71" s="29"/>
      <c r="AF71" s="29" t="s">
        <v>2</v>
      </c>
      <c r="AG71" s="29" t="s">
        <v>10</v>
      </c>
      <c r="AH71" s="26" t="s">
        <v>4</v>
      </c>
      <c r="AI71" s="26" t="s">
        <v>5</v>
      </c>
      <c r="AJ71" s="26" t="s">
        <v>6</v>
      </c>
      <c r="AK71" s="29"/>
      <c r="AL71" s="29"/>
      <c r="AM71" s="29" t="s">
        <v>2</v>
      </c>
      <c r="AN71" s="29" t="s">
        <v>11</v>
      </c>
      <c r="AO71" s="26" t="s">
        <v>4</v>
      </c>
      <c r="AP71" s="26" t="s">
        <v>5</v>
      </c>
      <c r="AQ71" s="26" t="s">
        <v>6</v>
      </c>
      <c r="AR71" s="29"/>
      <c r="AS71" s="29"/>
      <c r="AT71" s="29" t="s">
        <v>2</v>
      </c>
      <c r="AU71" s="29" t="s">
        <v>12</v>
      </c>
      <c r="AV71" s="26" t="s">
        <v>4</v>
      </c>
      <c r="AW71" s="26" t="s">
        <v>5</v>
      </c>
      <c r="AX71" s="26" t="s">
        <v>6</v>
      </c>
      <c r="AY71" s="30"/>
      <c r="AZ71" s="31" t="s">
        <v>4</v>
      </c>
      <c r="BA71" s="31" t="s">
        <v>13</v>
      </c>
      <c r="BB71" s="31" t="s">
        <v>6</v>
      </c>
      <c r="BC71" s="31" t="s">
        <v>14</v>
      </c>
      <c r="BD71" s="32"/>
      <c r="BE71" s="33" t="s">
        <v>4</v>
      </c>
      <c r="BF71" s="33" t="s">
        <v>13</v>
      </c>
      <c r="BG71" s="33" t="s">
        <v>6</v>
      </c>
      <c r="BH71" s="33" t="s">
        <v>15</v>
      </c>
      <c r="BI71" s="32"/>
      <c r="BJ71" s="32"/>
      <c r="BK71" s="32"/>
      <c r="BL71" s="32"/>
      <c r="BM71" s="32"/>
    </row>
    <row r="72">
      <c r="A72" s="94" t="s">
        <v>55</v>
      </c>
      <c r="B72" s="36" t="s">
        <v>19</v>
      </c>
      <c r="C72" s="37">
        <v>45138.0</v>
      </c>
      <c r="D72" s="42"/>
      <c r="E72" s="58"/>
      <c r="F72" s="40">
        <v>0.0</v>
      </c>
      <c r="G72" s="40">
        <v>0.0</v>
      </c>
      <c r="H72" s="40">
        <v>0.0</v>
      </c>
      <c r="I72" s="36" t="s">
        <v>22</v>
      </c>
      <c r="J72" s="37">
        <v>45139.0</v>
      </c>
      <c r="K72" s="42"/>
      <c r="L72" s="58"/>
      <c r="M72" s="40">
        <v>0.0</v>
      </c>
      <c r="N72" s="40">
        <v>0.0</v>
      </c>
      <c r="O72" s="40">
        <v>0.0</v>
      </c>
      <c r="P72" s="36" t="s">
        <v>24</v>
      </c>
      <c r="Q72" s="37">
        <v>45140.0</v>
      </c>
      <c r="R72" s="42"/>
      <c r="S72" s="58"/>
      <c r="T72" s="40">
        <v>0.0</v>
      </c>
      <c r="U72" s="40">
        <v>0.0</v>
      </c>
      <c r="V72" s="40">
        <v>0.0</v>
      </c>
      <c r="W72" s="36" t="s">
        <v>26</v>
      </c>
      <c r="X72" s="37">
        <v>45141.0</v>
      </c>
      <c r="Y72" s="42"/>
      <c r="Z72" s="58"/>
      <c r="AA72" s="40">
        <v>0.0</v>
      </c>
      <c r="AB72" s="40">
        <v>0.0</v>
      </c>
      <c r="AC72" s="40">
        <v>0.0</v>
      </c>
      <c r="AD72" s="56" t="s">
        <v>56</v>
      </c>
      <c r="AE72" s="37">
        <v>45142.0</v>
      </c>
      <c r="AF72" s="42" t="s">
        <v>211</v>
      </c>
      <c r="AG72" s="58" t="s">
        <v>66</v>
      </c>
      <c r="AH72" s="40">
        <v>0.0</v>
      </c>
      <c r="AI72" s="40">
        <v>6.0</v>
      </c>
      <c r="AJ72" s="40">
        <v>0.0</v>
      </c>
      <c r="AK72" s="284" t="s">
        <v>57</v>
      </c>
      <c r="AL72" s="37">
        <v>45143.0</v>
      </c>
      <c r="AM72" s="42" t="s">
        <v>211</v>
      </c>
      <c r="AN72" s="58" t="s">
        <v>66</v>
      </c>
      <c r="AO72" s="40">
        <v>0.0</v>
      </c>
      <c r="AP72" s="40">
        <v>6.0</v>
      </c>
      <c r="AQ72" s="40">
        <v>0.0</v>
      </c>
      <c r="AR72" s="36" t="s">
        <v>93</v>
      </c>
      <c r="AS72" s="37">
        <v>45144.0</v>
      </c>
      <c r="AT72" s="42" t="s">
        <v>211</v>
      </c>
      <c r="AU72" s="58" t="s">
        <v>66</v>
      </c>
      <c r="AV72" s="40">
        <v>0.0</v>
      </c>
      <c r="AW72" s="40">
        <v>6.0</v>
      </c>
      <c r="AX72" s="40">
        <v>0.0</v>
      </c>
      <c r="AY72" s="48"/>
      <c r="AZ72" s="49">
        <f t="shared" ref="AZ72:BB72" si="79">SUM(F72,M72,T72,AA72,AH72,AO72,AV72)</f>
        <v>0</v>
      </c>
      <c r="BA72" s="39">
        <f t="shared" si="79"/>
        <v>18</v>
      </c>
      <c r="BB72" s="39">
        <f t="shared" si="79"/>
        <v>0</v>
      </c>
      <c r="BC72" s="50">
        <f t="shared" ref="BC72:BC76" si="81">SUM(AZ72,BA72,BB72)</f>
        <v>18</v>
      </c>
      <c r="BD72" s="51"/>
      <c r="BE72" s="39">
        <f>AZ72*67.31</f>
        <v>0</v>
      </c>
      <c r="BF72" s="39">
        <f>BA72*74</f>
        <v>1332</v>
      </c>
      <c r="BG72" s="39">
        <f>BB72*84</f>
        <v>0</v>
      </c>
      <c r="BH72" s="39">
        <f>SUM(BE72,BF72,BG72)</f>
        <v>1332</v>
      </c>
      <c r="BI72" s="51"/>
      <c r="BJ72" s="51"/>
      <c r="BK72" s="51"/>
      <c r="BL72" s="51"/>
      <c r="BM72" s="51"/>
    </row>
    <row r="73">
      <c r="A73" s="94" t="s">
        <v>54</v>
      </c>
      <c r="B73" s="36" t="s">
        <v>19</v>
      </c>
      <c r="C73" s="37">
        <v>45138.0</v>
      </c>
      <c r="D73" s="42" t="s">
        <v>529</v>
      </c>
      <c r="E73" s="58" t="s">
        <v>530</v>
      </c>
      <c r="F73" s="40">
        <v>1.0</v>
      </c>
      <c r="G73" s="40">
        <v>7.0</v>
      </c>
      <c r="H73" s="40">
        <v>3.0</v>
      </c>
      <c r="I73" s="36" t="s">
        <v>22</v>
      </c>
      <c r="J73" s="37">
        <v>45139.0</v>
      </c>
      <c r="K73" s="42" t="s">
        <v>529</v>
      </c>
      <c r="L73" s="58" t="s">
        <v>530</v>
      </c>
      <c r="M73" s="40">
        <v>1.0</v>
      </c>
      <c r="N73" s="40">
        <v>7.0</v>
      </c>
      <c r="O73" s="40">
        <v>3.0</v>
      </c>
      <c r="P73" s="36" t="s">
        <v>24</v>
      </c>
      <c r="Q73" s="37">
        <v>45140.0</v>
      </c>
      <c r="R73" s="42" t="s">
        <v>25</v>
      </c>
      <c r="S73" s="58" t="s">
        <v>25</v>
      </c>
      <c r="T73" s="40">
        <v>0.0</v>
      </c>
      <c r="U73" s="40">
        <v>0.0</v>
      </c>
      <c r="V73" s="40">
        <v>0.0</v>
      </c>
      <c r="W73" s="36" t="s">
        <v>26</v>
      </c>
      <c r="X73" s="37">
        <v>45141.0</v>
      </c>
      <c r="Y73" s="42" t="s">
        <v>529</v>
      </c>
      <c r="Z73" s="58" t="s">
        <v>530</v>
      </c>
      <c r="AA73" s="40">
        <v>1.0</v>
      </c>
      <c r="AB73" s="40">
        <v>7.0</v>
      </c>
      <c r="AC73" s="40">
        <v>3.0</v>
      </c>
      <c r="AD73" s="56" t="s">
        <v>40</v>
      </c>
      <c r="AE73" s="37">
        <v>45143.0</v>
      </c>
      <c r="AF73" s="38" t="s">
        <v>105</v>
      </c>
      <c r="AG73" s="39" t="s">
        <v>230</v>
      </c>
      <c r="AH73" s="40">
        <v>1.0</v>
      </c>
      <c r="AI73" s="40">
        <v>4.0</v>
      </c>
      <c r="AJ73" s="40">
        <v>0.0</v>
      </c>
      <c r="AK73" s="434" t="s">
        <v>43</v>
      </c>
      <c r="AL73" s="37">
        <v>45144.0</v>
      </c>
      <c r="AM73" s="38" t="s">
        <v>25</v>
      </c>
      <c r="AN73" s="39" t="s">
        <v>25</v>
      </c>
      <c r="AO73" s="40">
        <v>0.0</v>
      </c>
      <c r="AP73" s="40">
        <v>0.0</v>
      </c>
      <c r="AQ73" s="40">
        <v>0.0</v>
      </c>
      <c r="AR73" s="42" t="s">
        <v>44</v>
      </c>
      <c r="AS73" s="37">
        <v>45145.0</v>
      </c>
      <c r="AT73" s="38" t="s">
        <v>105</v>
      </c>
      <c r="AU73" s="39" t="s">
        <v>230</v>
      </c>
      <c r="AV73" s="40">
        <v>1.0</v>
      </c>
      <c r="AW73" s="40">
        <v>4.0</v>
      </c>
      <c r="AX73" s="40">
        <v>0.0</v>
      </c>
      <c r="AY73" s="48"/>
      <c r="AZ73" s="49">
        <f t="shared" ref="AZ73:BB73" si="80">SUM(F73,M73,T73,AA73,AH73,AO73,AV73)</f>
        <v>5</v>
      </c>
      <c r="BA73" s="39">
        <f t="shared" si="80"/>
        <v>29</v>
      </c>
      <c r="BB73" s="39">
        <f t="shared" si="80"/>
        <v>9</v>
      </c>
      <c r="BC73" s="50">
        <f t="shared" si="81"/>
        <v>43</v>
      </c>
      <c r="BD73" s="51"/>
      <c r="BE73" s="39">
        <f t="shared" ref="BE73:BE75" si="83">AZ73*80</f>
        <v>400</v>
      </c>
      <c r="BF73" s="39">
        <f t="shared" ref="BF73:BF75" si="84">BA73*88</f>
        <v>2552</v>
      </c>
      <c r="BG73" s="39">
        <f t="shared" ref="BG73:BG75" si="85">BB73*80</f>
        <v>720</v>
      </c>
      <c r="BH73" s="39">
        <f t="shared" ref="BH73:BH75" si="86">sum(BE73,BF73,BG73)</f>
        <v>3672</v>
      </c>
      <c r="BI73" s="51"/>
      <c r="BJ73" s="51"/>
      <c r="BK73" s="51"/>
      <c r="BL73" s="51"/>
      <c r="BM73" s="51"/>
    </row>
    <row r="74">
      <c r="A74" s="94" t="s">
        <v>50</v>
      </c>
      <c r="B74" s="41"/>
      <c r="C74" s="37"/>
      <c r="D74" s="42"/>
      <c r="E74" s="58"/>
      <c r="F74" s="145">
        <v>0.0</v>
      </c>
      <c r="G74" s="145">
        <v>0.0</v>
      </c>
      <c r="H74" s="163">
        <v>0.0</v>
      </c>
      <c r="I74" s="57"/>
      <c r="J74" s="37"/>
      <c r="K74" s="42"/>
      <c r="L74" s="58"/>
      <c r="M74" s="145">
        <v>0.0</v>
      </c>
      <c r="N74" s="145">
        <v>0.0</v>
      </c>
      <c r="O74" s="163">
        <v>0.0</v>
      </c>
      <c r="P74" s="38"/>
      <c r="Q74" s="37"/>
      <c r="R74" s="42"/>
      <c r="S74" s="58"/>
      <c r="T74" s="145">
        <v>0.0</v>
      </c>
      <c r="U74" s="145">
        <v>0.0</v>
      </c>
      <c r="V74" s="163">
        <v>0.0</v>
      </c>
      <c r="W74" s="57"/>
      <c r="X74" s="230"/>
      <c r="Y74" s="42"/>
      <c r="Z74" s="58"/>
      <c r="AA74" s="145">
        <v>0.0</v>
      </c>
      <c r="AB74" s="145">
        <v>0.0</v>
      </c>
      <c r="AC74" s="163">
        <v>0.0</v>
      </c>
      <c r="AD74" s="57"/>
      <c r="AE74" s="230"/>
      <c r="AF74" s="42"/>
      <c r="AG74" s="58"/>
      <c r="AH74" s="145">
        <v>0.0</v>
      </c>
      <c r="AI74" s="145">
        <v>0.0</v>
      </c>
      <c r="AJ74" s="163">
        <v>0.0</v>
      </c>
      <c r="AK74" s="434" t="s">
        <v>43</v>
      </c>
      <c r="AL74" s="37">
        <v>45144.0</v>
      </c>
      <c r="AM74" s="38" t="s">
        <v>105</v>
      </c>
      <c r="AN74" s="39" t="s">
        <v>230</v>
      </c>
      <c r="AO74" s="40">
        <v>1.0</v>
      </c>
      <c r="AP74" s="40">
        <v>4.0</v>
      </c>
      <c r="AQ74" s="40">
        <v>0.0</v>
      </c>
      <c r="AR74" s="47"/>
      <c r="AS74" s="37"/>
      <c r="AT74" s="42"/>
      <c r="AU74" s="58"/>
      <c r="AV74" s="145">
        <v>0.0</v>
      </c>
      <c r="AW74" s="145">
        <v>0.0</v>
      </c>
      <c r="AX74" s="163">
        <v>0.0</v>
      </c>
      <c r="AY74" s="165"/>
      <c r="AZ74" s="166">
        <f t="shared" ref="AZ74:BB74" si="82">SUM(F74,M74,T74,AA74,AH74,AO74,AV74)</f>
        <v>1</v>
      </c>
      <c r="BA74" s="46">
        <f t="shared" si="82"/>
        <v>4</v>
      </c>
      <c r="BB74" s="46">
        <f t="shared" si="82"/>
        <v>0</v>
      </c>
      <c r="BC74" s="167">
        <f t="shared" si="81"/>
        <v>5</v>
      </c>
      <c r="BD74" s="165"/>
      <c r="BE74" s="39">
        <f t="shared" si="83"/>
        <v>80</v>
      </c>
      <c r="BF74" s="39">
        <f t="shared" si="84"/>
        <v>352</v>
      </c>
      <c r="BG74" s="39">
        <f t="shared" si="85"/>
        <v>0</v>
      </c>
      <c r="BH74" s="39">
        <f t="shared" si="86"/>
        <v>432</v>
      </c>
      <c r="BI74" s="155"/>
      <c r="BJ74" s="155"/>
      <c r="BK74" s="155"/>
      <c r="BL74" s="155"/>
      <c r="BM74" s="155"/>
    </row>
    <row r="75">
      <c r="A75" s="94" t="s">
        <v>52</v>
      </c>
      <c r="B75" s="57"/>
      <c r="C75" s="230"/>
      <c r="D75" s="42"/>
      <c r="E75" s="39"/>
      <c r="F75" s="168">
        <v>0.0</v>
      </c>
      <c r="G75" s="168">
        <v>0.0</v>
      </c>
      <c r="H75" s="168">
        <v>0.0</v>
      </c>
      <c r="I75" s="36"/>
      <c r="J75" s="37"/>
      <c r="K75" s="42"/>
      <c r="L75" s="39"/>
      <c r="M75" s="168">
        <v>0.0</v>
      </c>
      <c r="N75" s="168">
        <v>0.0</v>
      </c>
      <c r="O75" s="168">
        <v>0.0</v>
      </c>
      <c r="P75" s="36" t="s">
        <v>24</v>
      </c>
      <c r="Q75" s="37">
        <v>45140.0</v>
      </c>
      <c r="R75" s="42" t="s">
        <v>529</v>
      </c>
      <c r="S75" s="58" t="s">
        <v>530</v>
      </c>
      <c r="T75" s="40">
        <v>1.0</v>
      </c>
      <c r="U75" s="40">
        <v>7.0</v>
      </c>
      <c r="V75" s="40">
        <v>3.0</v>
      </c>
      <c r="W75" s="57"/>
      <c r="X75" s="230"/>
      <c r="Y75" s="42"/>
      <c r="Z75" s="39"/>
      <c r="AA75" s="168">
        <v>0.0</v>
      </c>
      <c r="AB75" s="168">
        <v>0.0</v>
      </c>
      <c r="AC75" s="168">
        <v>0.0</v>
      </c>
      <c r="AD75" s="57"/>
      <c r="AE75" s="230"/>
      <c r="AF75" s="42"/>
      <c r="AG75" s="39"/>
      <c r="AH75" s="168">
        <v>0.0</v>
      </c>
      <c r="AI75" s="168">
        <v>0.0</v>
      </c>
      <c r="AJ75" s="168">
        <v>0.0</v>
      </c>
      <c r="AK75" s="287"/>
      <c r="AL75" s="230"/>
      <c r="AM75" s="158"/>
      <c r="AN75" s="55"/>
      <c r="AO75" s="168">
        <v>0.0</v>
      </c>
      <c r="AP75" s="168">
        <v>0.0</v>
      </c>
      <c r="AQ75" s="168">
        <v>0.0</v>
      </c>
      <c r="AR75" s="96"/>
      <c r="AS75" s="37"/>
      <c r="AT75" s="42"/>
      <c r="AU75" s="39"/>
      <c r="AV75" s="168">
        <v>0.0</v>
      </c>
      <c r="AW75" s="168">
        <v>0.0</v>
      </c>
      <c r="AX75" s="168">
        <v>0.0</v>
      </c>
      <c r="AY75" s="155"/>
      <c r="AZ75" s="169">
        <f t="shared" ref="AZ75:BB75" si="87">SUM(F75,M75,T75,AA75,AH75,AO75,AV75)</f>
        <v>1</v>
      </c>
      <c r="BA75" s="149">
        <f t="shared" si="87"/>
        <v>7</v>
      </c>
      <c r="BB75" s="149">
        <f t="shared" si="87"/>
        <v>3</v>
      </c>
      <c r="BC75" s="170">
        <f t="shared" si="81"/>
        <v>11</v>
      </c>
      <c r="BD75" s="155"/>
      <c r="BE75" s="39">
        <f t="shared" si="83"/>
        <v>80</v>
      </c>
      <c r="BF75" s="39">
        <f t="shared" si="84"/>
        <v>616</v>
      </c>
      <c r="BG75" s="39">
        <f t="shared" si="85"/>
        <v>240</v>
      </c>
      <c r="BH75" s="39">
        <f t="shared" si="86"/>
        <v>936</v>
      </c>
      <c r="BI75" s="155"/>
      <c r="BJ75" s="155"/>
      <c r="BK75" s="155"/>
      <c r="BL75" s="155"/>
      <c r="BM75" s="155"/>
    </row>
    <row r="76">
      <c r="A76" s="94"/>
      <c r="B76" s="41"/>
      <c r="C76" s="37"/>
      <c r="D76" s="42"/>
      <c r="E76" s="58"/>
      <c r="F76" s="40">
        <v>0.0</v>
      </c>
      <c r="G76" s="40">
        <v>0.0</v>
      </c>
      <c r="H76" s="40">
        <v>0.0</v>
      </c>
      <c r="I76" s="42"/>
      <c r="J76" s="37"/>
      <c r="K76" s="42"/>
      <c r="L76" s="58"/>
      <c r="M76" s="40">
        <v>0.0</v>
      </c>
      <c r="N76" s="40">
        <v>0.0</v>
      </c>
      <c r="O76" s="40">
        <v>0.0</v>
      </c>
      <c r="P76" s="38"/>
      <c r="Q76" s="37"/>
      <c r="R76" s="42"/>
      <c r="S76" s="58"/>
      <c r="T76" s="40">
        <v>0.0</v>
      </c>
      <c r="U76" s="40">
        <v>0.0</v>
      </c>
      <c r="V76" s="40">
        <v>0.0</v>
      </c>
      <c r="W76" s="56"/>
      <c r="X76" s="37"/>
      <c r="Y76" s="42"/>
      <c r="Z76" s="58"/>
      <c r="AA76" s="40">
        <v>0.0</v>
      </c>
      <c r="AB76" s="40">
        <v>0.0</v>
      </c>
      <c r="AC76" s="40">
        <v>0.0</v>
      </c>
      <c r="AD76" s="56"/>
      <c r="AE76" s="37"/>
      <c r="AF76" s="42"/>
      <c r="AG76" s="58"/>
      <c r="AH76" s="40">
        <v>0.0</v>
      </c>
      <c r="AI76" s="40">
        <v>0.0</v>
      </c>
      <c r="AJ76" s="40">
        <v>0.0</v>
      </c>
      <c r="AK76" s="287"/>
      <c r="AL76" s="37"/>
      <c r="AM76" s="42"/>
      <c r="AN76" s="39"/>
      <c r="AO76" s="40">
        <v>0.0</v>
      </c>
      <c r="AP76" s="40">
        <v>0.0</v>
      </c>
      <c r="AQ76" s="40">
        <v>0.0</v>
      </c>
      <c r="AR76" s="96"/>
      <c r="AS76" s="37"/>
      <c r="AT76" s="42"/>
      <c r="AU76" s="58"/>
      <c r="AV76" s="40">
        <v>0.0</v>
      </c>
      <c r="AW76" s="40">
        <v>0.0</v>
      </c>
      <c r="AX76" s="40">
        <v>0.0</v>
      </c>
      <c r="AY76" s="155"/>
      <c r="AZ76" s="169">
        <f t="shared" ref="AZ76:BB76" si="88">SUM(F76,M76,T76,AA76,AH76,AO76,AV76)</f>
        <v>0</v>
      </c>
      <c r="BA76" s="149">
        <f t="shared" si="88"/>
        <v>0</v>
      </c>
      <c r="BB76" s="149">
        <f t="shared" si="88"/>
        <v>0</v>
      </c>
      <c r="BC76" s="170">
        <f t="shared" si="81"/>
        <v>0</v>
      </c>
      <c r="BD76" s="155"/>
      <c r="BE76" s="39">
        <f>AZ76*67.31</f>
        <v>0</v>
      </c>
      <c r="BF76" s="39">
        <f>BA76*74</f>
        <v>0</v>
      </c>
      <c r="BG76" s="39">
        <f>BB76*84</f>
        <v>0</v>
      </c>
      <c r="BH76" s="39">
        <f>SUM(BE76,BF76,BG76)</f>
        <v>0</v>
      </c>
      <c r="BI76" s="155"/>
      <c r="BJ76" s="155"/>
      <c r="BK76" s="155"/>
      <c r="BL76" s="155"/>
      <c r="BM76" s="155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76" t="s">
        <v>14</v>
      </c>
      <c r="AZ78" s="77">
        <f t="shared" ref="AZ78:BC78" si="89">SUM(AZ72,AZ73,AZ74,AZ75,AZ76)</f>
        <v>7</v>
      </c>
      <c r="BA78" s="78">
        <f t="shared" si="89"/>
        <v>58</v>
      </c>
      <c r="BB78" s="78">
        <f t="shared" si="89"/>
        <v>12</v>
      </c>
      <c r="BC78" s="79">
        <f t="shared" si="89"/>
        <v>77</v>
      </c>
      <c r="BD78" s="136"/>
      <c r="BE78" s="40">
        <f t="shared" ref="BE78:BG78" si="90">SUM(BE72,BE73,BE74,BE75)</f>
        <v>560</v>
      </c>
      <c r="BF78" s="40">
        <f t="shared" si="90"/>
        <v>4852</v>
      </c>
      <c r="BG78" s="40">
        <f t="shared" si="90"/>
        <v>960</v>
      </c>
      <c r="BH78" s="40">
        <f>SUM(BH72,BH73,BH74,BH75,BH76)</f>
        <v>6372</v>
      </c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</row>
    <row r="80">
      <c r="A80" s="155"/>
      <c r="B80" s="153"/>
      <c r="C80" s="153"/>
      <c r="D80" s="155"/>
      <c r="E80" s="153"/>
      <c r="F80" s="153"/>
      <c r="G80" s="153"/>
      <c r="H80" s="153"/>
      <c r="I80" s="153"/>
      <c r="J80" s="171"/>
      <c r="K80" s="172" t="s">
        <v>320</v>
      </c>
      <c r="L80" s="4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71"/>
      <c r="AF80" s="293" t="s">
        <v>320</v>
      </c>
      <c r="AG80" s="81"/>
      <c r="AH80" s="153"/>
      <c r="AI80" s="153"/>
      <c r="AJ80" s="153"/>
      <c r="AK80" s="153"/>
      <c r="AL80" s="153"/>
      <c r="AM80" s="153"/>
      <c r="AN80" s="153"/>
      <c r="AO80" s="155"/>
      <c r="AP80" s="155"/>
      <c r="AQ80" s="155"/>
      <c r="AR80" s="155"/>
      <c r="AS80" s="173"/>
      <c r="AT80" s="293" t="s">
        <v>320</v>
      </c>
      <c r="AU80" s="81"/>
      <c r="AV80" s="155"/>
      <c r="AW80" s="155"/>
      <c r="AX80" s="155"/>
      <c r="AY80" s="174"/>
      <c r="AZ80" s="174"/>
      <c r="BA80" s="174"/>
      <c r="BB80" s="174"/>
      <c r="BC80" s="174"/>
      <c r="BD80" s="155"/>
      <c r="BE80" s="174"/>
      <c r="BF80" s="175"/>
      <c r="BG80" s="175"/>
      <c r="BH80" s="174"/>
      <c r="BI80" s="155"/>
      <c r="BJ80" s="155"/>
      <c r="BK80" s="155"/>
      <c r="BL80" s="155"/>
      <c r="BM80" s="155"/>
    </row>
    <row r="81">
      <c r="A81" s="155"/>
      <c r="B81" s="153"/>
      <c r="C81" s="153"/>
      <c r="D81" s="155"/>
      <c r="E81" s="10"/>
      <c r="F81" s="10"/>
      <c r="G81" s="10"/>
      <c r="H81" s="10"/>
      <c r="I81" s="153"/>
      <c r="J81" s="153"/>
      <c r="K81" s="155"/>
      <c r="L81" s="11"/>
      <c r="M81" s="153"/>
      <c r="N81" s="153"/>
      <c r="O81" s="153"/>
      <c r="P81" s="153"/>
      <c r="Q81" s="153"/>
      <c r="R81" s="153"/>
      <c r="S81" s="10"/>
      <c r="T81" s="153"/>
      <c r="U81" s="153"/>
      <c r="V81" s="153"/>
      <c r="W81" s="153"/>
      <c r="X81" s="153"/>
      <c r="Y81" s="10"/>
      <c r="Z81" s="10"/>
      <c r="AA81" s="153"/>
      <c r="AB81" s="153"/>
      <c r="AC81" s="153"/>
      <c r="AD81" s="153"/>
      <c r="AE81" s="153"/>
      <c r="AF81" s="153"/>
      <c r="AG81" s="10"/>
      <c r="AH81" s="153"/>
      <c r="AI81" s="153"/>
      <c r="AJ81" s="153"/>
      <c r="AK81" s="153"/>
      <c r="AL81" s="153"/>
      <c r="AM81" s="153"/>
      <c r="AN81" s="10"/>
      <c r="AO81" s="155"/>
      <c r="AP81" s="155"/>
      <c r="AQ81" s="155"/>
      <c r="AR81" s="155"/>
      <c r="AS81" s="156"/>
      <c r="AT81" s="155"/>
      <c r="AU81" s="11"/>
      <c r="AV81" s="155"/>
      <c r="AW81" s="155"/>
      <c r="AX81" s="155"/>
      <c r="AY81" s="155"/>
      <c r="AZ81" s="155"/>
      <c r="BA81" s="155"/>
      <c r="BB81" s="155"/>
      <c r="BC81" s="155"/>
      <c r="BD81" s="155"/>
      <c r="BE81" s="165"/>
      <c r="BF81" s="293" t="s">
        <v>320</v>
      </c>
      <c r="BG81" s="81"/>
      <c r="BH81" s="155"/>
      <c r="BI81" s="155"/>
      <c r="BJ81" s="155"/>
      <c r="BK81" s="155"/>
      <c r="BL81" s="155"/>
      <c r="BM81" s="155"/>
    </row>
    <row r="82">
      <c r="A82" s="10"/>
      <c r="B82" s="11"/>
      <c r="C82" s="11"/>
      <c r="D82" s="12"/>
      <c r="E82" s="13">
        <v>45138.0</v>
      </c>
      <c r="F82" s="14"/>
      <c r="G82" s="14"/>
      <c r="H82" s="14"/>
      <c r="I82" s="15"/>
      <c r="J82" s="15"/>
      <c r="K82" s="16"/>
      <c r="L82" s="13">
        <v>45139.0</v>
      </c>
      <c r="M82" s="15"/>
      <c r="N82" s="15"/>
      <c r="O82" s="15"/>
      <c r="P82" s="15"/>
      <c r="Q82" s="11"/>
      <c r="R82" s="17"/>
      <c r="S82" s="13">
        <v>45140.0</v>
      </c>
      <c r="T82" s="11"/>
      <c r="U82" s="15"/>
      <c r="V82" s="15"/>
      <c r="W82" s="11"/>
      <c r="X82" s="18"/>
      <c r="Y82" s="14"/>
      <c r="Z82" s="13">
        <v>45141.0</v>
      </c>
      <c r="AA82" s="15"/>
      <c r="AB82" s="15"/>
      <c r="AC82" s="11"/>
      <c r="AD82" s="15"/>
      <c r="AE82" s="15"/>
      <c r="AF82" s="12"/>
      <c r="AG82" s="13">
        <v>45142.0</v>
      </c>
      <c r="AH82" s="15"/>
      <c r="AI82" s="11"/>
      <c r="AJ82" s="15"/>
      <c r="AK82" s="15"/>
      <c r="AL82" s="15"/>
      <c r="AM82" s="18"/>
      <c r="AN82" s="13">
        <v>45143.0</v>
      </c>
      <c r="AO82" s="11"/>
      <c r="AP82" s="19"/>
      <c r="AQ82" s="19"/>
      <c r="AR82" s="19"/>
      <c r="AS82" s="19"/>
      <c r="AT82" s="14"/>
      <c r="AU82" s="13">
        <v>45144.0</v>
      </c>
      <c r="AV82" s="19"/>
      <c r="AW82" s="19"/>
      <c r="AX82" s="19"/>
      <c r="AY82" s="20"/>
      <c r="AZ82" s="19"/>
      <c r="BA82" s="19"/>
      <c r="BB82" s="19"/>
      <c r="BC82" s="19"/>
      <c r="BD82" s="20"/>
      <c r="BE82" s="21"/>
      <c r="BF82" s="22"/>
      <c r="BG82" s="4"/>
      <c r="BH82" s="19"/>
      <c r="BI82" s="23"/>
      <c r="BJ82" s="16"/>
      <c r="BK82" s="16"/>
      <c r="BL82" s="20"/>
      <c r="BM82" s="20"/>
    </row>
    <row r="83">
      <c r="A83" s="176"/>
      <c r="B83" s="177"/>
      <c r="C83" s="177"/>
      <c r="D83" s="18" t="s">
        <v>2</v>
      </c>
      <c r="E83" s="177" t="s">
        <v>3</v>
      </c>
      <c r="F83" s="177" t="s">
        <v>4</v>
      </c>
      <c r="G83" s="177" t="s">
        <v>5</v>
      </c>
      <c r="H83" s="177" t="s">
        <v>6</v>
      </c>
      <c r="I83" s="177"/>
      <c r="J83" s="177"/>
      <c r="K83" s="18" t="s">
        <v>2</v>
      </c>
      <c r="L83" s="18" t="s">
        <v>7</v>
      </c>
      <c r="M83" s="177" t="s">
        <v>4</v>
      </c>
      <c r="N83" s="177" t="s">
        <v>5</v>
      </c>
      <c r="O83" s="177" t="s">
        <v>6</v>
      </c>
      <c r="P83" s="177"/>
      <c r="Q83" s="177"/>
      <c r="R83" s="177" t="s">
        <v>2</v>
      </c>
      <c r="S83" s="177" t="s">
        <v>8</v>
      </c>
      <c r="T83" s="177" t="s">
        <v>4</v>
      </c>
      <c r="U83" s="177" t="s">
        <v>5</v>
      </c>
      <c r="V83" s="177" t="s">
        <v>6</v>
      </c>
      <c r="W83" s="178"/>
      <c r="X83" s="177"/>
      <c r="Y83" s="177" t="s">
        <v>2</v>
      </c>
      <c r="Z83" s="177" t="s">
        <v>9</v>
      </c>
      <c r="AA83" s="177" t="s">
        <v>4</v>
      </c>
      <c r="AB83" s="177" t="s">
        <v>5</v>
      </c>
      <c r="AC83" s="177" t="s">
        <v>6</v>
      </c>
      <c r="AD83" s="177"/>
      <c r="AE83" s="177"/>
      <c r="AF83" s="177" t="s">
        <v>2</v>
      </c>
      <c r="AG83" s="177" t="s">
        <v>10</v>
      </c>
      <c r="AH83" s="177" t="s">
        <v>4</v>
      </c>
      <c r="AI83" s="177" t="s">
        <v>5</v>
      </c>
      <c r="AJ83" s="177" t="s">
        <v>6</v>
      </c>
      <c r="AK83" s="177"/>
      <c r="AL83" s="177"/>
      <c r="AM83" s="177" t="s">
        <v>2</v>
      </c>
      <c r="AN83" s="177" t="s">
        <v>11</v>
      </c>
      <c r="AO83" s="18" t="s">
        <v>4</v>
      </c>
      <c r="AP83" s="18" t="s">
        <v>5</v>
      </c>
      <c r="AQ83" s="18" t="s">
        <v>6</v>
      </c>
      <c r="AR83" s="18"/>
      <c r="AS83" s="179"/>
      <c r="AT83" s="18" t="s">
        <v>2</v>
      </c>
      <c r="AU83" s="18" t="s">
        <v>12</v>
      </c>
      <c r="AV83" s="18" t="s">
        <v>4</v>
      </c>
      <c r="AW83" s="18" t="s">
        <v>5</v>
      </c>
      <c r="AX83" s="18" t="s">
        <v>6</v>
      </c>
      <c r="AY83" s="180"/>
      <c r="AZ83" s="181" t="s">
        <v>4</v>
      </c>
      <c r="BA83" s="181" t="s">
        <v>13</v>
      </c>
      <c r="BB83" s="181" t="s">
        <v>6</v>
      </c>
      <c r="BC83" s="181" t="s">
        <v>14</v>
      </c>
      <c r="BD83" s="165"/>
      <c r="BE83" s="182" t="s">
        <v>4</v>
      </c>
      <c r="BF83" s="182" t="s">
        <v>13</v>
      </c>
      <c r="BG83" s="182" t="s">
        <v>6</v>
      </c>
      <c r="BH83" s="182" t="s">
        <v>15</v>
      </c>
      <c r="BI83" s="155"/>
      <c r="BJ83" s="155"/>
      <c r="BK83" s="155"/>
      <c r="BL83" s="155"/>
      <c r="BM83" s="155"/>
    </row>
    <row r="84">
      <c r="A84" s="94" t="s">
        <v>54</v>
      </c>
      <c r="B84" s="36" t="s">
        <v>19</v>
      </c>
      <c r="C84" s="37"/>
      <c r="D84" s="42"/>
      <c r="E84" s="39"/>
      <c r="F84" s="145">
        <v>0.0</v>
      </c>
      <c r="G84" s="145">
        <v>0.0</v>
      </c>
      <c r="H84" s="163">
        <v>0.0</v>
      </c>
      <c r="I84" s="36" t="s">
        <v>22</v>
      </c>
      <c r="J84" s="37"/>
      <c r="K84" s="42"/>
      <c r="L84" s="39"/>
      <c r="M84" s="145">
        <v>0.0</v>
      </c>
      <c r="N84" s="145">
        <v>0.0</v>
      </c>
      <c r="O84" s="163">
        <v>0.0</v>
      </c>
      <c r="P84" s="57" t="s">
        <v>24</v>
      </c>
      <c r="Q84" s="37"/>
      <c r="R84" s="42"/>
      <c r="S84" s="39"/>
      <c r="T84" s="145">
        <v>0.0</v>
      </c>
      <c r="U84" s="145">
        <v>0.0</v>
      </c>
      <c r="V84" s="163">
        <v>0.0</v>
      </c>
      <c r="W84" s="57" t="s">
        <v>26</v>
      </c>
      <c r="X84" s="37"/>
      <c r="Y84" s="42"/>
      <c r="Z84" s="39"/>
      <c r="AA84" s="145">
        <v>0.0</v>
      </c>
      <c r="AB84" s="145">
        <v>0.0</v>
      </c>
      <c r="AC84" s="163">
        <v>0.0</v>
      </c>
      <c r="AD84" s="57" t="s">
        <v>56</v>
      </c>
      <c r="AE84" s="37"/>
      <c r="AF84" s="42"/>
      <c r="AG84" s="39"/>
      <c r="AH84" s="145">
        <v>0.0</v>
      </c>
      <c r="AI84" s="145">
        <v>0.0</v>
      </c>
      <c r="AJ84" s="163">
        <v>0.0</v>
      </c>
      <c r="AK84" s="287" t="s">
        <v>57</v>
      </c>
      <c r="AL84" s="37"/>
      <c r="AM84" s="42"/>
      <c r="AN84" s="39"/>
      <c r="AO84" s="145">
        <v>0.0</v>
      </c>
      <c r="AP84" s="145">
        <v>0.0</v>
      </c>
      <c r="AQ84" s="163">
        <v>0.0</v>
      </c>
      <c r="AR84" s="36" t="s">
        <v>149</v>
      </c>
      <c r="AS84" s="37"/>
      <c r="AT84" s="42"/>
      <c r="AU84" s="39"/>
      <c r="AV84" s="145">
        <v>0.0</v>
      </c>
      <c r="AW84" s="145">
        <v>0.0</v>
      </c>
      <c r="AX84" s="163">
        <v>0.0</v>
      </c>
      <c r="AY84" s="165"/>
      <c r="AZ84" s="169">
        <f t="shared" ref="AZ84:BB84" si="91">SUM(F84,M84,T84,AA84,AH84,AO84,AV84)</f>
        <v>0</v>
      </c>
      <c r="BA84" s="86">
        <f t="shared" si="91"/>
        <v>0</v>
      </c>
      <c r="BB84" s="86">
        <f t="shared" si="91"/>
        <v>0</v>
      </c>
      <c r="BC84" s="170">
        <f t="shared" ref="BC84:BC86" si="93">SUM(AZ84,BA84,BB84)</f>
        <v>0</v>
      </c>
      <c r="BD84" s="165"/>
      <c r="BE84" s="86">
        <f t="shared" ref="BE84:BE86" si="94">AZ84*80</f>
        <v>0</v>
      </c>
      <c r="BF84" s="17">
        <f t="shared" ref="BF84:BF86" si="95">BA84*88</f>
        <v>0</v>
      </c>
      <c r="BG84" s="17">
        <f t="shared" ref="BG84:BG86" si="96">BB84*80</f>
        <v>0</v>
      </c>
      <c r="BH84" s="17">
        <f t="shared" ref="BH84:BH86" si="97">sum(BE84,BF84,BG84)</f>
        <v>0</v>
      </c>
      <c r="BI84" s="155"/>
      <c r="BJ84" s="155"/>
      <c r="BK84" s="155"/>
      <c r="BL84" s="155"/>
      <c r="BM84" s="155"/>
    </row>
    <row r="85">
      <c r="A85" s="94" t="s">
        <v>52</v>
      </c>
      <c r="B85" s="41"/>
      <c r="C85" s="37"/>
      <c r="D85" s="42"/>
      <c r="E85" s="58"/>
      <c r="F85" s="145">
        <v>0.0</v>
      </c>
      <c r="G85" s="145">
        <v>0.0</v>
      </c>
      <c r="H85" s="163">
        <v>0.0</v>
      </c>
      <c r="I85" s="36"/>
      <c r="J85" s="37"/>
      <c r="K85" s="42"/>
      <c r="L85" s="39"/>
      <c r="M85" s="145">
        <v>0.0</v>
      </c>
      <c r="N85" s="145">
        <v>0.0</v>
      </c>
      <c r="O85" s="163">
        <v>0.0</v>
      </c>
      <c r="P85" s="57"/>
      <c r="Q85" s="37"/>
      <c r="R85" s="42"/>
      <c r="S85" s="39"/>
      <c r="T85" s="145">
        <v>0.0</v>
      </c>
      <c r="U85" s="145">
        <v>0.0</v>
      </c>
      <c r="V85" s="163">
        <v>0.0</v>
      </c>
      <c r="W85" s="57"/>
      <c r="X85" s="37"/>
      <c r="Y85" s="42"/>
      <c r="Z85" s="39"/>
      <c r="AA85" s="145">
        <v>0.0</v>
      </c>
      <c r="AB85" s="145">
        <v>0.0</v>
      </c>
      <c r="AC85" s="163">
        <v>0.0</v>
      </c>
      <c r="AD85" s="57"/>
      <c r="AE85" s="37"/>
      <c r="AF85" s="42"/>
      <c r="AG85" s="39"/>
      <c r="AH85" s="145">
        <v>0.0</v>
      </c>
      <c r="AI85" s="145">
        <v>0.0</v>
      </c>
      <c r="AJ85" s="163">
        <v>0.0</v>
      </c>
      <c r="AK85" s="287"/>
      <c r="AL85" s="37"/>
      <c r="AM85" s="42"/>
      <c r="AN85" s="39"/>
      <c r="AO85" s="145">
        <v>0.0</v>
      </c>
      <c r="AP85" s="145">
        <v>0.0</v>
      </c>
      <c r="AQ85" s="163">
        <v>0.0</v>
      </c>
      <c r="AR85" s="36"/>
      <c r="AS85" s="37"/>
      <c r="AT85" s="42"/>
      <c r="AU85" s="39"/>
      <c r="AV85" s="145">
        <v>0.0</v>
      </c>
      <c r="AW85" s="145">
        <v>0.0</v>
      </c>
      <c r="AX85" s="163">
        <v>0.0</v>
      </c>
      <c r="AY85" s="165"/>
      <c r="AZ85" s="169">
        <f t="shared" ref="AZ85:BB85" si="92">SUM(F85,M85,T85,AA85,AH85,AO85,AV85)</f>
        <v>0</v>
      </c>
      <c r="BA85" s="86">
        <f t="shared" si="92"/>
        <v>0</v>
      </c>
      <c r="BB85" s="86">
        <f t="shared" si="92"/>
        <v>0</v>
      </c>
      <c r="BC85" s="170">
        <f t="shared" si="93"/>
        <v>0</v>
      </c>
      <c r="BD85" s="165"/>
      <c r="BE85" s="86">
        <f t="shared" si="94"/>
        <v>0</v>
      </c>
      <c r="BF85" s="17">
        <f t="shared" si="95"/>
        <v>0</v>
      </c>
      <c r="BG85" s="17">
        <f t="shared" si="96"/>
        <v>0</v>
      </c>
      <c r="BH85" s="17">
        <f t="shared" si="97"/>
        <v>0</v>
      </c>
      <c r="BI85" s="155"/>
      <c r="BJ85" s="155"/>
      <c r="BK85" s="155"/>
      <c r="BL85" s="155"/>
      <c r="BM85" s="155"/>
    </row>
    <row r="86">
      <c r="A86" s="94" t="s">
        <v>82</v>
      </c>
      <c r="B86" s="57"/>
      <c r="C86" s="37"/>
      <c r="D86" s="183"/>
      <c r="E86" s="85"/>
      <c r="F86" s="163">
        <v>0.0</v>
      </c>
      <c r="G86" s="163">
        <v>0.0</v>
      </c>
      <c r="H86" s="163">
        <v>0.0</v>
      </c>
      <c r="I86" s="57"/>
      <c r="J86" s="37"/>
      <c r="K86" s="42"/>
      <c r="L86" s="39"/>
      <c r="M86" s="163">
        <v>0.0</v>
      </c>
      <c r="N86" s="163">
        <v>0.0</v>
      </c>
      <c r="O86" s="163">
        <v>0.0</v>
      </c>
      <c r="P86" s="57"/>
      <c r="Q86" s="37"/>
      <c r="R86" s="42"/>
      <c r="S86" s="39"/>
      <c r="T86" s="163">
        <v>0.0</v>
      </c>
      <c r="U86" s="163">
        <v>0.0</v>
      </c>
      <c r="V86" s="163">
        <v>0.0</v>
      </c>
      <c r="W86" s="57"/>
      <c r="X86" s="37"/>
      <c r="Y86" s="42"/>
      <c r="Z86" s="39"/>
      <c r="AA86" s="163">
        <v>0.0</v>
      </c>
      <c r="AB86" s="163">
        <v>0.0</v>
      </c>
      <c r="AC86" s="163">
        <v>0.0</v>
      </c>
      <c r="AD86" s="57"/>
      <c r="AE86" s="37"/>
      <c r="AF86" s="42"/>
      <c r="AG86" s="39"/>
      <c r="AH86" s="163">
        <v>0.0</v>
      </c>
      <c r="AI86" s="163">
        <v>0.0</v>
      </c>
      <c r="AJ86" s="163">
        <v>0.0</v>
      </c>
      <c r="AK86" s="287"/>
      <c r="AL86" s="37"/>
      <c r="AM86" s="42"/>
      <c r="AN86" s="39"/>
      <c r="AO86" s="163">
        <v>0.0</v>
      </c>
      <c r="AP86" s="163">
        <v>0.0</v>
      </c>
      <c r="AQ86" s="163">
        <v>0.0</v>
      </c>
      <c r="AR86" s="36"/>
      <c r="AS86" s="37"/>
      <c r="AT86" s="42"/>
      <c r="AU86" s="39"/>
      <c r="AV86" s="163">
        <v>0.0</v>
      </c>
      <c r="AW86" s="163">
        <v>0.0</v>
      </c>
      <c r="AX86" s="163">
        <v>0.0</v>
      </c>
      <c r="AY86" s="155"/>
      <c r="AZ86" s="169">
        <f t="shared" ref="AZ86:BB86" si="98">SUM(F86,M86,T86,AA86,AH86,AO86,AV86)</f>
        <v>0</v>
      </c>
      <c r="BA86" s="86">
        <f t="shared" si="98"/>
        <v>0</v>
      </c>
      <c r="BB86" s="86">
        <f t="shared" si="98"/>
        <v>0</v>
      </c>
      <c r="BC86" s="170">
        <f t="shared" si="93"/>
        <v>0</v>
      </c>
      <c r="BD86" s="155"/>
      <c r="BE86" s="86">
        <f t="shared" si="94"/>
        <v>0</v>
      </c>
      <c r="BF86" s="17">
        <f t="shared" si="95"/>
        <v>0</v>
      </c>
      <c r="BG86" s="17">
        <f t="shared" si="96"/>
        <v>0</v>
      </c>
      <c r="BH86" s="17">
        <f t="shared" si="97"/>
        <v>0</v>
      </c>
      <c r="BI86" s="155"/>
      <c r="BJ86" s="155"/>
      <c r="BK86" s="155"/>
      <c r="BL86" s="155"/>
      <c r="BM86" s="155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76" t="s">
        <v>14</v>
      </c>
      <c r="AZ88" s="77">
        <f t="shared" ref="AZ88:BC88" si="99">SUM(AZ84,AZ85,AZ86)</f>
        <v>0</v>
      </c>
      <c r="BA88" s="78">
        <f t="shared" si="99"/>
        <v>0</v>
      </c>
      <c r="BB88" s="78">
        <f t="shared" si="99"/>
        <v>0</v>
      </c>
      <c r="BC88" s="79">
        <f t="shared" si="99"/>
        <v>0</v>
      </c>
      <c r="BD88" s="136"/>
      <c r="BE88" s="40">
        <f>SUM(BE85,BE84)</f>
        <v>0</v>
      </c>
      <c r="BF88" s="40">
        <f t="shared" ref="BF88:BG88" si="100">SUM(BF84,BF85)</f>
        <v>0</v>
      </c>
      <c r="BG88" s="40">
        <f t="shared" si="100"/>
        <v>0</v>
      </c>
      <c r="BH88" s="40">
        <f>SUM(BH84,BH85,BH86)</f>
        <v>0</v>
      </c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6" t="s">
        <v>147</v>
      </c>
      <c r="L89" s="4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6" t="s">
        <v>147</v>
      </c>
      <c r="AG89" s="4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6" t="s">
        <v>147</v>
      </c>
      <c r="AU89" s="4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6" t="s">
        <v>145</v>
      </c>
      <c r="BG89" s="4"/>
      <c r="BH89" s="136"/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36"/>
      <c r="BJ90" s="136"/>
      <c r="BK90" s="136"/>
      <c r="BL90" s="136"/>
      <c r="BM90" s="136"/>
    </row>
    <row r="91">
      <c r="A91" s="10"/>
      <c r="B91" s="11"/>
      <c r="C91" s="11"/>
      <c r="D91" s="12"/>
      <c r="E91" s="13">
        <v>45138.0</v>
      </c>
      <c r="F91" s="14"/>
      <c r="G91" s="14"/>
      <c r="H91" s="14"/>
      <c r="I91" s="15"/>
      <c r="J91" s="15"/>
      <c r="K91" s="16"/>
      <c r="L91" s="13">
        <v>45139.0</v>
      </c>
      <c r="M91" s="15"/>
      <c r="N91" s="15"/>
      <c r="O91" s="15"/>
      <c r="P91" s="15"/>
      <c r="Q91" s="11"/>
      <c r="R91" s="17"/>
      <c r="S91" s="13">
        <v>45140.0</v>
      </c>
      <c r="T91" s="11"/>
      <c r="U91" s="15"/>
      <c r="V91" s="15"/>
      <c r="W91" s="11"/>
      <c r="X91" s="18"/>
      <c r="Y91" s="14"/>
      <c r="Z91" s="13">
        <v>45141.0</v>
      </c>
      <c r="AA91" s="15"/>
      <c r="AB91" s="15"/>
      <c r="AC91" s="11"/>
      <c r="AD91" s="15"/>
      <c r="AE91" s="15"/>
      <c r="AF91" s="12"/>
      <c r="AG91" s="13">
        <v>45142.0</v>
      </c>
      <c r="AH91" s="15"/>
      <c r="AI91" s="11"/>
      <c r="AJ91" s="15"/>
      <c r="AK91" s="15"/>
      <c r="AL91" s="15"/>
      <c r="AM91" s="18"/>
      <c r="AN91" s="13">
        <v>45143.0</v>
      </c>
      <c r="AO91" s="11"/>
      <c r="AP91" s="19"/>
      <c r="AQ91" s="19"/>
      <c r="AR91" s="19"/>
      <c r="AS91" s="19"/>
      <c r="AT91" s="14"/>
      <c r="AU91" s="13">
        <v>45144.0</v>
      </c>
      <c r="AV91" s="19"/>
      <c r="AW91" s="19"/>
      <c r="AX91" s="19"/>
      <c r="AY91" s="20"/>
      <c r="AZ91" s="19"/>
      <c r="BA91" s="19"/>
      <c r="BB91" s="19"/>
      <c r="BC91" s="19"/>
      <c r="BD91" s="20"/>
      <c r="BE91" s="21"/>
      <c r="BF91" s="22"/>
      <c r="BG91" s="4"/>
      <c r="BH91" s="19"/>
      <c r="BI91" s="23"/>
      <c r="BJ91" s="16"/>
      <c r="BK91" s="16"/>
      <c r="BL91" s="20"/>
      <c r="BM91" s="20"/>
    </row>
    <row r="92">
      <c r="A92" s="107"/>
      <c r="B92" s="26"/>
      <c r="C92" s="26"/>
      <c r="D92" s="26" t="s">
        <v>2</v>
      </c>
      <c r="E92" s="26" t="s">
        <v>3</v>
      </c>
      <c r="F92" s="26" t="s">
        <v>4</v>
      </c>
      <c r="G92" s="26" t="s">
        <v>5</v>
      </c>
      <c r="H92" s="26" t="s">
        <v>6</v>
      </c>
      <c r="I92" s="26"/>
      <c r="J92" s="26"/>
      <c r="K92" s="26" t="s">
        <v>2</v>
      </c>
      <c r="L92" s="26" t="s">
        <v>7</v>
      </c>
      <c r="M92" s="26" t="s">
        <v>4</v>
      </c>
      <c r="N92" s="26" t="s">
        <v>5</v>
      </c>
      <c r="O92" s="26" t="s">
        <v>6</v>
      </c>
      <c r="P92" s="26"/>
      <c r="Q92" s="26"/>
      <c r="R92" s="26" t="s">
        <v>2</v>
      </c>
      <c r="S92" s="26" t="s">
        <v>8</v>
      </c>
      <c r="T92" s="26" t="s">
        <v>4</v>
      </c>
      <c r="U92" s="26" t="s">
        <v>5</v>
      </c>
      <c r="V92" s="26" t="s">
        <v>6</v>
      </c>
      <c r="W92" s="28"/>
      <c r="X92" s="29"/>
      <c r="Y92" s="29" t="s">
        <v>2</v>
      </c>
      <c r="Z92" s="29" t="s">
        <v>9</v>
      </c>
      <c r="AA92" s="26" t="s">
        <v>4</v>
      </c>
      <c r="AB92" s="26" t="s">
        <v>5</v>
      </c>
      <c r="AC92" s="26" t="s">
        <v>6</v>
      </c>
      <c r="AD92" s="29"/>
      <c r="AE92" s="29"/>
      <c r="AF92" s="29" t="s">
        <v>2</v>
      </c>
      <c r="AG92" s="29" t="s">
        <v>10</v>
      </c>
      <c r="AH92" s="26" t="s">
        <v>4</v>
      </c>
      <c r="AI92" s="26" t="s">
        <v>5</v>
      </c>
      <c r="AJ92" s="26" t="s">
        <v>6</v>
      </c>
      <c r="AK92" s="29"/>
      <c r="AL92" s="29"/>
      <c r="AM92" s="29" t="s">
        <v>2</v>
      </c>
      <c r="AN92" s="29" t="s">
        <v>11</v>
      </c>
      <c r="AO92" s="26" t="s">
        <v>4</v>
      </c>
      <c r="AP92" s="26" t="s">
        <v>5</v>
      </c>
      <c r="AQ92" s="26" t="s">
        <v>6</v>
      </c>
      <c r="AR92" s="29"/>
      <c r="AS92" s="29"/>
      <c r="AT92" s="29" t="s">
        <v>2</v>
      </c>
      <c r="AU92" s="29" t="s">
        <v>12</v>
      </c>
      <c r="AV92" s="26" t="s">
        <v>4</v>
      </c>
      <c r="AW92" s="26" t="s">
        <v>5</v>
      </c>
      <c r="AX92" s="26" t="s">
        <v>6</v>
      </c>
      <c r="AY92" s="30"/>
      <c r="AZ92" s="31" t="s">
        <v>4</v>
      </c>
      <c r="BA92" s="31" t="s">
        <v>13</v>
      </c>
      <c r="BB92" s="31" t="s">
        <v>6</v>
      </c>
      <c r="BC92" s="31" t="s">
        <v>14</v>
      </c>
      <c r="BD92" s="32"/>
      <c r="BE92" s="33" t="s">
        <v>4</v>
      </c>
      <c r="BF92" s="33" t="s">
        <v>13</v>
      </c>
      <c r="BG92" s="33" t="s">
        <v>6</v>
      </c>
      <c r="BH92" s="33" t="s">
        <v>15</v>
      </c>
      <c r="BI92" s="32"/>
      <c r="BJ92" s="32"/>
      <c r="BK92" s="32"/>
      <c r="BL92" s="32"/>
      <c r="BM92" s="32"/>
    </row>
    <row r="93">
      <c r="A93" s="184" t="s">
        <v>148</v>
      </c>
      <c r="B93" s="36" t="s">
        <v>19</v>
      </c>
      <c r="C93" s="37"/>
      <c r="D93" s="42"/>
      <c r="E93" s="58"/>
      <c r="F93" s="40">
        <v>0.0</v>
      </c>
      <c r="G93" s="40">
        <v>0.0</v>
      </c>
      <c r="H93" s="40">
        <v>0.0</v>
      </c>
      <c r="I93" s="36" t="s">
        <v>22</v>
      </c>
      <c r="J93" s="37"/>
      <c r="K93" s="42"/>
      <c r="L93" s="58"/>
      <c r="M93" s="40">
        <v>0.0</v>
      </c>
      <c r="N93" s="40">
        <v>0.0</v>
      </c>
      <c r="O93" s="40">
        <v>0.0</v>
      </c>
      <c r="P93" s="36" t="s">
        <v>24</v>
      </c>
      <c r="Q93" s="37"/>
      <c r="R93" s="42"/>
      <c r="S93" s="58"/>
      <c r="T93" s="40">
        <v>0.0</v>
      </c>
      <c r="U93" s="40">
        <v>0.0</v>
      </c>
      <c r="V93" s="40">
        <v>0.0</v>
      </c>
      <c r="W93" s="36" t="s">
        <v>26</v>
      </c>
      <c r="X93" s="37"/>
      <c r="Y93" s="53"/>
      <c r="Z93" s="58"/>
      <c r="AA93" s="40">
        <v>0.0</v>
      </c>
      <c r="AB93" s="40">
        <v>0.0</v>
      </c>
      <c r="AC93" s="40">
        <v>0.0</v>
      </c>
      <c r="AD93" s="36" t="s">
        <v>56</v>
      </c>
      <c r="AE93" s="37"/>
      <c r="AF93" s="42"/>
      <c r="AG93" s="58"/>
      <c r="AH93" s="40">
        <v>0.0</v>
      </c>
      <c r="AI93" s="40">
        <v>0.0</v>
      </c>
      <c r="AJ93" s="40">
        <v>0.0</v>
      </c>
      <c r="AK93" s="47" t="s">
        <v>57</v>
      </c>
      <c r="AL93" s="37"/>
      <c r="AM93" s="42"/>
      <c r="AN93" s="58"/>
      <c r="AO93" s="40">
        <v>0.0</v>
      </c>
      <c r="AP93" s="40">
        <v>0.0</v>
      </c>
      <c r="AQ93" s="40">
        <v>0.0</v>
      </c>
      <c r="AR93" s="96" t="s">
        <v>149</v>
      </c>
      <c r="AS93" s="37"/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1">SUM(F93,M93,T93,AA93,AH93,AO93,AV93)</f>
        <v>0</v>
      </c>
      <c r="BA93" s="39">
        <f t="shared" si="101"/>
        <v>0</v>
      </c>
      <c r="BB93" s="39">
        <f t="shared" si="101"/>
        <v>0</v>
      </c>
      <c r="BC93" s="50">
        <f t="shared" ref="BC93:BC94" si="103">SUM(AZ93,BA93,BB93)</f>
        <v>0</v>
      </c>
      <c r="BD93" s="51"/>
      <c r="BE93" s="39">
        <f>AZ93*67.31</f>
        <v>0</v>
      </c>
      <c r="BF93" s="39">
        <f>BA93*74</f>
        <v>0</v>
      </c>
      <c r="BG93" s="39">
        <f>BB93*84</f>
        <v>0</v>
      </c>
      <c r="BH93" s="39">
        <f t="shared" ref="BH93:BH94" si="104">sum(BE93,BF93,BG93)</f>
        <v>0</v>
      </c>
      <c r="BI93" s="51"/>
      <c r="BJ93" s="51"/>
      <c r="BK93" s="51"/>
      <c r="BL93" s="51"/>
      <c r="BM93" s="51"/>
    </row>
    <row r="94">
      <c r="A94" s="184" t="s">
        <v>150</v>
      </c>
      <c r="B94" s="41" t="s">
        <v>33</v>
      </c>
      <c r="C94" s="37"/>
      <c r="D94" s="53"/>
      <c r="E94" s="53"/>
      <c r="F94" s="40">
        <v>0.0</v>
      </c>
      <c r="G94" s="40">
        <v>0.0</v>
      </c>
      <c r="H94" s="40">
        <v>0.0</v>
      </c>
      <c r="I94" s="42" t="s">
        <v>46</v>
      </c>
      <c r="J94" s="37"/>
      <c r="K94" s="38"/>
      <c r="L94" s="39"/>
      <c r="M94" s="40">
        <v>0.0</v>
      </c>
      <c r="N94" s="40">
        <v>0.0</v>
      </c>
      <c r="O94" s="40">
        <v>0.0</v>
      </c>
      <c r="P94" s="38" t="s">
        <v>36</v>
      </c>
      <c r="Q94" s="37"/>
      <c r="R94" s="53"/>
      <c r="S94" s="53"/>
      <c r="T94" s="40">
        <v>0.0</v>
      </c>
      <c r="U94" s="40">
        <v>0.0</v>
      </c>
      <c r="V94" s="40">
        <v>0.0</v>
      </c>
      <c r="W94" s="56" t="s">
        <v>37</v>
      </c>
      <c r="X94" s="37"/>
      <c r="Y94" s="39"/>
      <c r="Z94" s="39"/>
      <c r="AA94" s="40">
        <v>0.0</v>
      </c>
      <c r="AB94" s="40">
        <v>0.0</v>
      </c>
      <c r="AC94" s="40">
        <v>0.0</v>
      </c>
      <c r="AD94" s="56" t="s">
        <v>40</v>
      </c>
      <c r="AE94" s="37"/>
      <c r="AF94" s="38"/>
      <c r="AG94" s="39"/>
      <c r="AH94" s="40">
        <v>0.0</v>
      </c>
      <c r="AI94" s="40">
        <v>0.0</v>
      </c>
      <c r="AJ94" s="40">
        <v>0.0</v>
      </c>
      <c r="AK94" s="185" t="s">
        <v>43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142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2">SUM(F94,M94,T94,AA94,AH94,AO94,AV94)</f>
        <v>0</v>
      </c>
      <c r="BA94" s="39">
        <f t="shared" si="102"/>
        <v>0</v>
      </c>
      <c r="BB94" s="39">
        <f t="shared" si="102"/>
        <v>0</v>
      </c>
      <c r="BC94" s="50">
        <f t="shared" si="103"/>
        <v>0</v>
      </c>
      <c r="BD94" s="51"/>
      <c r="BE94" s="39">
        <f>AZ94*80</f>
        <v>0</v>
      </c>
      <c r="BF94" s="39">
        <f>BA94*88</f>
        <v>0</v>
      </c>
      <c r="BG94" s="39">
        <f>BB94*80</f>
        <v>0</v>
      </c>
      <c r="BH94" s="39">
        <f t="shared" si="104"/>
        <v>0</v>
      </c>
      <c r="BI94" s="51"/>
      <c r="BJ94" s="51"/>
      <c r="BK94" s="51"/>
      <c r="BL94" s="51"/>
      <c r="BM94" s="51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76" t="s">
        <v>14</v>
      </c>
      <c r="AZ96" s="77"/>
      <c r="BA96" s="78"/>
      <c r="BB96" s="78"/>
      <c r="BC96" s="79"/>
      <c r="BD96" s="136"/>
      <c r="BE96" s="145">
        <f t="shared" ref="BE96:BH96" si="105">sum(BE93,BE94)</f>
        <v>0</v>
      </c>
      <c r="BF96" s="145">
        <f t="shared" si="105"/>
        <v>0</v>
      </c>
      <c r="BG96" s="145">
        <f t="shared" si="105"/>
        <v>0</v>
      </c>
      <c r="BH96" s="145">
        <f t="shared" si="105"/>
        <v>0</v>
      </c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67"/>
      <c r="E98" s="68"/>
      <c r="G98" s="73"/>
      <c r="H98" s="73"/>
      <c r="I98" s="73"/>
      <c r="K98" s="6" t="s">
        <v>151</v>
      </c>
      <c r="L98" s="4"/>
      <c r="Q98" s="186"/>
      <c r="R98" s="186"/>
      <c r="Y98" s="73"/>
      <c r="Z98" s="73"/>
      <c r="AA98" s="73"/>
      <c r="AC98" s="28"/>
      <c r="AF98" s="6" t="s">
        <v>151</v>
      </c>
      <c r="AG98" s="4"/>
      <c r="AT98" s="6" t="s">
        <v>151</v>
      </c>
      <c r="AU98" s="4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0"/>
      <c r="B100" s="11"/>
      <c r="C100" s="11"/>
      <c r="D100" s="12"/>
      <c r="E100" s="13">
        <v>45138.0</v>
      </c>
      <c r="F100" s="14"/>
      <c r="G100" s="14"/>
      <c r="H100" s="14"/>
      <c r="I100" s="15"/>
      <c r="J100" s="15"/>
      <c r="K100" s="16"/>
      <c r="L100" s="13">
        <v>45139.0</v>
      </c>
      <c r="M100" s="15"/>
      <c r="N100" s="15"/>
      <c r="O100" s="15"/>
      <c r="P100" s="15"/>
      <c r="Q100" s="11"/>
      <c r="R100" s="17"/>
      <c r="S100" s="13">
        <v>45140.0</v>
      </c>
      <c r="T100" s="11"/>
      <c r="U100" s="15"/>
      <c r="V100" s="15"/>
      <c r="W100" s="11"/>
      <c r="X100" s="18"/>
      <c r="Y100" s="14"/>
      <c r="Z100" s="13">
        <v>45141.0</v>
      </c>
      <c r="AA100" s="15"/>
      <c r="AB100" s="15"/>
      <c r="AC100" s="11"/>
      <c r="AD100" s="15"/>
      <c r="AE100" s="15"/>
      <c r="AF100" s="12"/>
      <c r="AG100" s="13">
        <v>45142.0</v>
      </c>
      <c r="AH100" s="15"/>
      <c r="AI100" s="11"/>
      <c r="AJ100" s="15"/>
      <c r="AK100" s="15"/>
      <c r="AL100" s="15"/>
      <c r="AM100" s="18"/>
      <c r="AN100" s="13">
        <v>45143.0</v>
      </c>
      <c r="AO100" s="11"/>
      <c r="AP100" s="19"/>
      <c r="AQ100" s="19"/>
      <c r="AR100" s="19"/>
      <c r="AS100" s="19"/>
      <c r="AT100" s="14"/>
      <c r="AU100" s="13">
        <v>45144.0</v>
      </c>
      <c r="AV100" s="19"/>
      <c r="AW100" s="19"/>
      <c r="AX100" s="19"/>
      <c r="AY100" s="20"/>
      <c r="AZ100" s="19"/>
      <c r="BA100" s="19"/>
      <c r="BB100" s="19"/>
      <c r="BC100" s="19"/>
      <c r="BD100" s="20"/>
      <c r="BE100" s="21"/>
      <c r="BF100" s="22"/>
      <c r="BG100" s="4"/>
      <c r="BH100" s="19"/>
      <c r="BI100" s="23"/>
      <c r="BJ100" s="16"/>
      <c r="BK100" s="16"/>
      <c r="BL100" s="20"/>
      <c r="BM100" s="20"/>
    </row>
    <row r="101">
      <c r="A101" s="67"/>
      <c r="B101" s="25"/>
      <c r="C101" s="25"/>
      <c r="D101" s="187" t="s">
        <v>159</v>
      </c>
      <c r="E101" s="26" t="s">
        <v>3</v>
      </c>
      <c r="F101" s="26" t="s">
        <v>4</v>
      </c>
      <c r="G101" s="26" t="s">
        <v>5</v>
      </c>
      <c r="H101" s="26" t="s">
        <v>6</v>
      </c>
      <c r="I101" s="26"/>
      <c r="J101" s="26"/>
      <c r="K101" s="187" t="s">
        <v>153</v>
      </c>
      <c r="L101" s="191" t="s">
        <v>159</v>
      </c>
      <c r="M101" s="26" t="s">
        <v>4</v>
      </c>
      <c r="N101" s="26" t="s">
        <v>5</v>
      </c>
      <c r="O101" s="26" t="s">
        <v>6</v>
      </c>
      <c r="P101" s="26"/>
      <c r="Q101" s="26"/>
      <c r="R101" s="187" t="s">
        <v>249</v>
      </c>
      <c r="S101" s="26" t="s">
        <v>8</v>
      </c>
      <c r="T101" s="26" t="s">
        <v>4</v>
      </c>
      <c r="U101" s="26" t="s">
        <v>5</v>
      </c>
      <c r="V101" s="26" t="s">
        <v>6</v>
      </c>
      <c r="Y101" s="187" t="s">
        <v>153</v>
      </c>
      <c r="Z101" s="29" t="s">
        <v>9</v>
      </c>
      <c r="AA101" s="26" t="s">
        <v>4</v>
      </c>
      <c r="AB101" s="26" t="s">
        <v>5</v>
      </c>
      <c r="AC101" s="26" t="s">
        <v>6</v>
      </c>
      <c r="AD101" s="73"/>
      <c r="AF101" s="187" t="s">
        <v>153</v>
      </c>
      <c r="AG101" s="190" t="s">
        <v>154</v>
      </c>
      <c r="AH101" s="26" t="s">
        <v>4</v>
      </c>
      <c r="AI101" s="26" t="s">
        <v>5</v>
      </c>
      <c r="AJ101" s="26" t="s">
        <v>6</v>
      </c>
      <c r="AM101" s="187" t="s">
        <v>153</v>
      </c>
      <c r="AN101" s="28" t="s">
        <v>154</v>
      </c>
      <c r="AO101" s="26" t="s">
        <v>4</v>
      </c>
      <c r="AP101" s="26" t="s">
        <v>5</v>
      </c>
      <c r="AQ101" s="26" t="s">
        <v>6</v>
      </c>
      <c r="AT101" s="187" t="s">
        <v>153</v>
      </c>
      <c r="AU101" s="190" t="s">
        <v>154</v>
      </c>
      <c r="AV101" s="26" t="s">
        <v>4</v>
      </c>
      <c r="AW101" s="26" t="s">
        <v>5</v>
      </c>
      <c r="AX101" s="26" t="s">
        <v>6</v>
      </c>
      <c r="AY101" s="193"/>
      <c r="AZ101" s="31" t="s">
        <v>4</v>
      </c>
      <c r="BA101" s="31" t="s">
        <v>13</v>
      </c>
      <c r="BB101" s="31" t="s">
        <v>6</v>
      </c>
      <c r="BC101" s="31" t="s">
        <v>14</v>
      </c>
      <c r="BE101" s="33" t="s">
        <v>4</v>
      </c>
      <c r="BF101" s="33" t="s">
        <v>13</v>
      </c>
      <c r="BG101" s="33" t="s">
        <v>6</v>
      </c>
      <c r="BH101" s="33" t="s">
        <v>15</v>
      </c>
      <c r="BI101" s="193"/>
      <c r="BJ101" s="193"/>
      <c r="BK101" s="193"/>
      <c r="BL101" s="193"/>
      <c r="BM101" s="193"/>
    </row>
    <row r="102">
      <c r="A102" s="184" t="s">
        <v>52</v>
      </c>
      <c r="B102" s="36" t="s">
        <v>19</v>
      </c>
      <c r="C102" s="37">
        <v>45138.0</v>
      </c>
      <c r="D102" s="38" t="s">
        <v>272</v>
      </c>
      <c r="E102" s="39" t="s">
        <v>21</v>
      </c>
      <c r="F102" s="40">
        <v>0.0</v>
      </c>
      <c r="G102" s="40">
        <v>6.5</v>
      </c>
      <c r="H102" s="40">
        <v>0.0</v>
      </c>
      <c r="I102" s="42" t="s">
        <v>131</v>
      </c>
      <c r="J102" s="37">
        <v>45140.0</v>
      </c>
      <c r="K102" s="42" t="s">
        <v>286</v>
      </c>
      <c r="L102" s="40" t="s">
        <v>273</v>
      </c>
      <c r="M102" s="40">
        <v>5.5</v>
      </c>
      <c r="N102" s="40">
        <v>5.5</v>
      </c>
      <c r="O102" s="40">
        <v>0.0</v>
      </c>
      <c r="P102" s="36" t="s">
        <v>24</v>
      </c>
      <c r="Q102" s="37">
        <v>45140.0</v>
      </c>
      <c r="R102" s="42" t="s">
        <v>529</v>
      </c>
      <c r="S102" s="58" t="s">
        <v>530</v>
      </c>
      <c r="T102" s="40">
        <v>1.0</v>
      </c>
      <c r="U102" s="40">
        <v>7.0</v>
      </c>
      <c r="V102" s="40">
        <v>3.0</v>
      </c>
      <c r="W102" s="42" t="s">
        <v>67</v>
      </c>
      <c r="X102" s="37">
        <v>45142.0</v>
      </c>
      <c r="Y102" s="42" t="s">
        <v>283</v>
      </c>
      <c r="Z102" s="53" t="s">
        <v>118</v>
      </c>
      <c r="AA102" s="40">
        <v>0.0</v>
      </c>
      <c r="AB102" s="40">
        <v>5.5</v>
      </c>
      <c r="AC102" s="40">
        <v>0.0</v>
      </c>
      <c r="AD102" s="42" t="s">
        <v>78</v>
      </c>
      <c r="AE102" s="37">
        <v>45143.0</v>
      </c>
      <c r="AF102" s="42" t="s">
        <v>284</v>
      </c>
      <c r="AG102" s="148" t="s">
        <v>288</v>
      </c>
      <c r="AH102" s="40">
        <v>2.0</v>
      </c>
      <c r="AI102" s="40">
        <v>5.5</v>
      </c>
      <c r="AJ102" s="40">
        <v>0.0</v>
      </c>
      <c r="AK102" s="42" t="s">
        <v>79</v>
      </c>
      <c r="AL102" s="37">
        <v>45144.0</v>
      </c>
      <c r="AM102" s="42" t="s">
        <v>25</v>
      </c>
      <c r="AN102" s="92" t="s">
        <v>25</v>
      </c>
      <c r="AO102" s="40">
        <v>0.0</v>
      </c>
      <c r="AP102" s="40">
        <v>0.0</v>
      </c>
      <c r="AQ102" s="40">
        <v>0.0</v>
      </c>
      <c r="AR102" s="95" t="s">
        <v>27</v>
      </c>
      <c r="AS102" s="37">
        <v>45145.0</v>
      </c>
      <c r="AT102" s="42" t="s">
        <v>284</v>
      </c>
      <c r="AU102" s="148" t="s">
        <v>288</v>
      </c>
      <c r="AV102" s="40">
        <v>2.0</v>
      </c>
      <c r="AW102" s="40">
        <v>5.5</v>
      </c>
      <c r="AX102" s="40">
        <v>0.0</v>
      </c>
      <c r="AY102" s="194"/>
      <c r="AZ102" s="49">
        <f t="shared" ref="AZ102:BB102" si="106">SUM(F102,M102,T102,AA102,AH102,AO102,AV102)</f>
        <v>10.5</v>
      </c>
      <c r="BA102" s="39">
        <f t="shared" si="106"/>
        <v>35.5</v>
      </c>
      <c r="BB102" s="39">
        <f t="shared" si="106"/>
        <v>3</v>
      </c>
      <c r="BC102" s="50">
        <f>SUM(AZ102,BA102,BB102)</f>
        <v>49</v>
      </c>
      <c r="BE102" s="39">
        <f>AZ102*80</f>
        <v>840</v>
      </c>
      <c r="BF102" s="39">
        <f>BA102*88</f>
        <v>3124</v>
      </c>
      <c r="BG102" s="39">
        <f>BB102*80</f>
        <v>240</v>
      </c>
      <c r="BH102" s="39">
        <f>SUM(BE102,BF102,BG102)</f>
        <v>4204</v>
      </c>
      <c r="BI102" s="194"/>
      <c r="BJ102" s="194"/>
      <c r="BK102" s="194"/>
      <c r="BL102" s="194"/>
      <c r="BM102" s="194"/>
    </row>
    <row r="103">
      <c r="A103" s="67"/>
      <c r="F103" s="73"/>
      <c r="G103" s="73"/>
      <c r="H103" s="73"/>
      <c r="Z103" s="27"/>
      <c r="AA103" s="73"/>
      <c r="AB103" s="73"/>
      <c r="AC103" s="73"/>
      <c r="AV103" s="193"/>
      <c r="AW103" s="193"/>
      <c r="AX103" s="193"/>
      <c r="AY103" s="193"/>
      <c r="AZ103" s="193"/>
      <c r="BA103" s="193"/>
      <c r="BB103" s="193"/>
      <c r="BC103" s="193"/>
      <c r="BF103" s="193"/>
      <c r="BI103" s="193"/>
      <c r="BJ103" s="193"/>
      <c r="BK103" s="193"/>
      <c r="BL103" s="193"/>
      <c r="BM103" s="193"/>
    </row>
    <row r="104">
      <c r="A104" s="67"/>
      <c r="D104" s="187" t="s">
        <v>156</v>
      </c>
      <c r="E104" s="26" t="s">
        <v>3</v>
      </c>
      <c r="F104" s="26" t="s">
        <v>4</v>
      </c>
      <c r="G104" s="26" t="s">
        <v>5</v>
      </c>
      <c r="H104" s="26" t="s">
        <v>6</v>
      </c>
      <c r="I104" s="73"/>
      <c r="K104" s="187" t="s">
        <v>156</v>
      </c>
      <c r="L104" s="26" t="s">
        <v>7</v>
      </c>
      <c r="M104" s="26" t="s">
        <v>4</v>
      </c>
      <c r="N104" s="26" t="s">
        <v>5</v>
      </c>
      <c r="O104" s="26" t="s">
        <v>6</v>
      </c>
      <c r="R104" s="187" t="s">
        <v>156</v>
      </c>
      <c r="S104" s="26" t="s">
        <v>8</v>
      </c>
      <c r="T104" s="26" t="s">
        <v>4</v>
      </c>
      <c r="U104" s="26" t="s">
        <v>5</v>
      </c>
      <c r="V104" s="26" t="s">
        <v>6</v>
      </c>
      <c r="Y104" s="187" t="s">
        <v>156</v>
      </c>
      <c r="Z104" s="29" t="s">
        <v>9</v>
      </c>
      <c r="AA104" s="26" t="s">
        <v>4</v>
      </c>
      <c r="AB104" s="26" t="s">
        <v>5</v>
      </c>
      <c r="AC104" s="26" t="s">
        <v>6</v>
      </c>
      <c r="AD104" s="73"/>
      <c r="AF104" s="187" t="s">
        <v>156</v>
      </c>
      <c r="AG104" s="29" t="s">
        <v>10</v>
      </c>
      <c r="AH104" s="26" t="s">
        <v>4</v>
      </c>
      <c r="AI104" s="26" t="s">
        <v>5</v>
      </c>
      <c r="AJ104" s="26" t="s">
        <v>6</v>
      </c>
      <c r="AM104" s="187" t="s">
        <v>156</v>
      </c>
      <c r="AN104" s="29" t="s">
        <v>11</v>
      </c>
      <c r="AO104" s="26" t="s">
        <v>4</v>
      </c>
      <c r="AP104" s="26" t="s">
        <v>5</v>
      </c>
      <c r="AQ104" s="26" t="s">
        <v>6</v>
      </c>
      <c r="AT104" s="187" t="s">
        <v>156</v>
      </c>
      <c r="AU104" s="29" t="s">
        <v>12</v>
      </c>
      <c r="AV104" s="26" t="s">
        <v>4</v>
      </c>
      <c r="AW104" s="26" t="s">
        <v>5</v>
      </c>
      <c r="AX104" s="26" t="s">
        <v>6</v>
      </c>
      <c r="AY104" s="193"/>
      <c r="AZ104" s="31" t="s">
        <v>4</v>
      </c>
      <c r="BA104" s="31" t="s">
        <v>13</v>
      </c>
      <c r="BB104" s="31" t="s">
        <v>6</v>
      </c>
      <c r="BC104" s="31" t="s">
        <v>14</v>
      </c>
      <c r="BE104" s="33" t="s">
        <v>4</v>
      </c>
      <c r="BF104" s="33" t="s">
        <v>13</v>
      </c>
      <c r="BG104" s="33" t="s">
        <v>6</v>
      </c>
      <c r="BH104" s="33" t="s">
        <v>15</v>
      </c>
      <c r="BI104" s="193"/>
      <c r="BJ104" s="193"/>
      <c r="BK104" s="193"/>
      <c r="BL104" s="193"/>
      <c r="BM104" s="193"/>
    </row>
    <row r="105">
      <c r="A105" s="184" t="s">
        <v>82</v>
      </c>
      <c r="B105" s="41" t="s">
        <v>33</v>
      </c>
      <c r="C105" s="37">
        <v>45139.0</v>
      </c>
      <c r="D105" s="38" t="s">
        <v>247</v>
      </c>
      <c r="E105" s="39" t="s">
        <v>127</v>
      </c>
      <c r="F105" s="40">
        <v>5.0</v>
      </c>
      <c r="G105" s="40">
        <v>1.0</v>
      </c>
      <c r="H105" s="40">
        <v>0.0</v>
      </c>
      <c r="I105" s="57" t="s">
        <v>46</v>
      </c>
      <c r="J105" s="37">
        <v>45140.0</v>
      </c>
      <c r="K105" s="207" t="s">
        <v>247</v>
      </c>
      <c r="L105" s="127" t="s">
        <v>127</v>
      </c>
      <c r="M105" s="129">
        <v>5.0</v>
      </c>
      <c r="N105" s="129">
        <v>1.0</v>
      </c>
      <c r="O105" s="129">
        <v>0.0</v>
      </c>
      <c r="P105" s="38" t="s">
        <v>36</v>
      </c>
      <c r="Q105" s="37">
        <v>45141.0</v>
      </c>
      <c r="R105" s="38" t="s">
        <v>247</v>
      </c>
      <c r="S105" s="39" t="s">
        <v>127</v>
      </c>
      <c r="T105" s="40">
        <v>5.0</v>
      </c>
      <c r="U105" s="40">
        <v>1.0</v>
      </c>
      <c r="V105" s="40">
        <v>0.0</v>
      </c>
      <c r="W105" s="42" t="s">
        <v>37</v>
      </c>
      <c r="X105" s="37">
        <v>45142.0</v>
      </c>
      <c r="Y105" s="38" t="s">
        <v>247</v>
      </c>
      <c r="Z105" s="39" t="s">
        <v>127</v>
      </c>
      <c r="AA105" s="40">
        <v>5.0</v>
      </c>
      <c r="AB105" s="40">
        <v>1.0</v>
      </c>
      <c r="AC105" s="40">
        <v>0.0</v>
      </c>
      <c r="AD105" s="56" t="s">
        <v>40</v>
      </c>
      <c r="AE105" s="37">
        <v>45143.0</v>
      </c>
      <c r="AF105" s="38" t="s">
        <v>285</v>
      </c>
      <c r="AG105" s="39" t="s">
        <v>129</v>
      </c>
      <c r="AH105" s="40">
        <v>5.0</v>
      </c>
      <c r="AI105" s="40">
        <v>2.0</v>
      </c>
      <c r="AJ105" s="40">
        <v>0.0</v>
      </c>
      <c r="AK105" s="185" t="s">
        <v>43</v>
      </c>
      <c r="AL105" s="37">
        <v>45144.0</v>
      </c>
      <c r="AM105" s="38" t="s">
        <v>25</v>
      </c>
      <c r="AN105" s="39" t="s">
        <v>25</v>
      </c>
      <c r="AO105" s="40">
        <v>0.0</v>
      </c>
      <c r="AP105" s="40">
        <v>0.0</v>
      </c>
      <c r="AQ105" s="40">
        <v>0.0</v>
      </c>
      <c r="AR105" s="96" t="s">
        <v>149</v>
      </c>
      <c r="AS105" s="37">
        <v>45144.0</v>
      </c>
      <c r="AT105" s="42" t="s">
        <v>319</v>
      </c>
      <c r="AU105" s="58" t="s">
        <v>266</v>
      </c>
      <c r="AV105" s="40">
        <v>1.0</v>
      </c>
      <c r="AW105" s="40">
        <v>7.0</v>
      </c>
      <c r="AX105" s="40">
        <v>4.0</v>
      </c>
      <c r="AY105" s="194"/>
      <c r="AZ105" s="49">
        <f t="shared" ref="AZ105:BB105" si="107">SUM(F105,M105,T105,AA105,AH105,AO105,AV105)</f>
        <v>26</v>
      </c>
      <c r="BA105" s="39">
        <f t="shared" si="107"/>
        <v>13</v>
      </c>
      <c r="BB105" s="39">
        <f t="shared" si="107"/>
        <v>4</v>
      </c>
      <c r="BC105" s="50">
        <f>SUM(AZ105,BA105,BB105)</f>
        <v>43</v>
      </c>
      <c r="BE105" s="39">
        <f>AZ105*80</f>
        <v>2080</v>
      </c>
      <c r="BF105" s="39">
        <f>BA105*88</f>
        <v>1144</v>
      </c>
      <c r="BG105" s="39">
        <f>BB105*80</f>
        <v>320</v>
      </c>
      <c r="BH105" s="39">
        <f>SUM(BE105,BF105,BG105)</f>
        <v>3544</v>
      </c>
      <c r="BI105" s="194"/>
      <c r="BJ105" s="194"/>
      <c r="BK105" s="194"/>
      <c r="BL105" s="194"/>
      <c r="BM105" s="194"/>
    </row>
    <row r="106">
      <c r="A106" s="67"/>
      <c r="B106" s="68"/>
      <c r="C106" s="68"/>
    </row>
    <row r="107">
      <c r="A107" s="67"/>
      <c r="D107" s="187" t="s">
        <v>153</v>
      </c>
      <c r="E107" s="26" t="s">
        <v>3</v>
      </c>
      <c r="F107" s="26" t="s">
        <v>4</v>
      </c>
      <c r="G107" s="26" t="s">
        <v>5</v>
      </c>
      <c r="H107" s="26" t="s">
        <v>6</v>
      </c>
      <c r="I107" s="73"/>
      <c r="K107" s="187" t="s">
        <v>156</v>
      </c>
      <c r="L107" s="26" t="s">
        <v>7</v>
      </c>
      <c r="M107" s="26" t="s">
        <v>4</v>
      </c>
      <c r="N107" s="26" t="s">
        <v>5</v>
      </c>
      <c r="O107" s="26" t="s">
        <v>6</v>
      </c>
      <c r="R107" s="187" t="s">
        <v>157</v>
      </c>
      <c r="S107" s="26" t="s">
        <v>8</v>
      </c>
      <c r="T107" s="26" t="s">
        <v>4</v>
      </c>
      <c r="U107" s="26" t="s">
        <v>5</v>
      </c>
      <c r="V107" s="26" t="s">
        <v>6</v>
      </c>
      <c r="W107" s="28"/>
      <c r="X107" s="29"/>
      <c r="Y107" s="187" t="s">
        <v>723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29"/>
      <c r="AE107" s="29"/>
      <c r="AF107" s="187" t="s">
        <v>152</v>
      </c>
      <c r="AG107" s="29" t="s">
        <v>10</v>
      </c>
      <c r="AH107" s="26" t="s">
        <v>4</v>
      </c>
      <c r="AI107" s="26" t="s">
        <v>5</v>
      </c>
      <c r="AJ107" s="26" t="s">
        <v>6</v>
      </c>
      <c r="AM107" s="187" t="s">
        <v>249</v>
      </c>
      <c r="AN107" s="29" t="s">
        <v>11</v>
      </c>
      <c r="AO107" s="26" t="s">
        <v>4</v>
      </c>
      <c r="AP107" s="26" t="s">
        <v>5</v>
      </c>
      <c r="AQ107" s="26" t="s">
        <v>6</v>
      </c>
      <c r="AT107" s="187" t="s">
        <v>159</v>
      </c>
      <c r="AU107" s="191" t="s">
        <v>723</v>
      </c>
      <c r="AV107" s="26" t="s">
        <v>4</v>
      </c>
      <c r="AW107" s="26" t="s">
        <v>5</v>
      </c>
      <c r="AX107" s="26" t="s">
        <v>6</v>
      </c>
      <c r="AY107" s="196"/>
      <c r="AZ107" s="31" t="s">
        <v>4</v>
      </c>
      <c r="BA107" s="31" t="s">
        <v>13</v>
      </c>
      <c r="BB107" s="31" t="s">
        <v>6</v>
      </c>
      <c r="BC107" s="31" t="s">
        <v>14</v>
      </c>
      <c r="BD107" s="196"/>
      <c r="BE107" s="33" t="s">
        <v>4</v>
      </c>
      <c r="BF107" s="33" t="s">
        <v>13</v>
      </c>
      <c r="BG107" s="33" t="s">
        <v>6</v>
      </c>
      <c r="BH107" s="33" t="s">
        <v>15</v>
      </c>
      <c r="BI107" s="196"/>
      <c r="BJ107" s="196"/>
      <c r="BK107" s="196"/>
      <c r="BL107" s="196"/>
      <c r="BM107" s="196"/>
    </row>
    <row r="108">
      <c r="A108" s="35" t="s">
        <v>50</v>
      </c>
      <c r="B108" s="275" t="s">
        <v>62</v>
      </c>
      <c r="C108" s="37">
        <v>45139.0</v>
      </c>
      <c r="D108" s="42" t="s">
        <v>308</v>
      </c>
      <c r="E108" s="53" t="s">
        <v>309</v>
      </c>
      <c r="F108" s="40">
        <v>2.5</v>
      </c>
      <c r="G108" s="40">
        <v>5.5</v>
      </c>
      <c r="H108" s="40">
        <v>2.5</v>
      </c>
      <c r="I108" s="57" t="s">
        <v>46</v>
      </c>
      <c r="J108" s="37">
        <v>45140.0</v>
      </c>
      <c r="K108" s="38" t="s">
        <v>25</v>
      </c>
      <c r="L108" s="39" t="s">
        <v>25</v>
      </c>
      <c r="M108" s="40">
        <v>0.0</v>
      </c>
      <c r="N108" s="40">
        <v>0.0</v>
      </c>
      <c r="O108" s="40">
        <v>0.0</v>
      </c>
      <c r="P108" s="38" t="s">
        <v>36</v>
      </c>
      <c r="Q108" s="37">
        <v>45141.0</v>
      </c>
      <c r="R108" s="96" t="s">
        <v>112</v>
      </c>
      <c r="S108" s="110" t="s">
        <v>71</v>
      </c>
      <c r="T108" s="40">
        <v>6.5</v>
      </c>
      <c r="U108" s="40">
        <v>1.0</v>
      </c>
      <c r="V108" s="40">
        <v>0.0</v>
      </c>
      <c r="W108" s="43" t="s">
        <v>26</v>
      </c>
      <c r="X108" s="37">
        <v>45141.0</v>
      </c>
      <c r="Y108" s="42" t="s">
        <v>277</v>
      </c>
      <c r="Z108" s="39" t="s">
        <v>90</v>
      </c>
      <c r="AA108" s="40">
        <v>0.0</v>
      </c>
      <c r="AB108" s="40">
        <v>7.5</v>
      </c>
      <c r="AC108" s="40">
        <v>0.0</v>
      </c>
      <c r="AD108" s="57" t="s">
        <v>40</v>
      </c>
      <c r="AE108" s="37">
        <v>45143.0</v>
      </c>
      <c r="AF108" s="42" t="s">
        <v>112</v>
      </c>
      <c r="AG108" s="58" t="s">
        <v>71</v>
      </c>
      <c r="AH108" s="40">
        <v>6.5</v>
      </c>
      <c r="AI108" s="40">
        <v>1.0</v>
      </c>
      <c r="AJ108" s="40">
        <v>0.0</v>
      </c>
      <c r="AK108" s="434" t="s">
        <v>43</v>
      </c>
      <c r="AL108" s="37">
        <v>45144.0</v>
      </c>
      <c r="AM108" s="38" t="s">
        <v>105</v>
      </c>
      <c r="AN108" s="39" t="s">
        <v>230</v>
      </c>
      <c r="AO108" s="40">
        <v>4.0</v>
      </c>
      <c r="AP108" s="40">
        <v>1.0</v>
      </c>
      <c r="AQ108" s="40">
        <v>0.0</v>
      </c>
      <c r="AR108" s="47" t="s">
        <v>27</v>
      </c>
      <c r="AS108" s="37">
        <v>45145.0</v>
      </c>
      <c r="AT108" s="38" t="s">
        <v>297</v>
      </c>
      <c r="AU108" s="300" t="s">
        <v>274</v>
      </c>
      <c r="AV108" s="40">
        <v>6.0</v>
      </c>
      <c r="AW108" s="40">
        <v>6.0</v>
      </c>
      <c r="AX108" s="40">
        <v>0.0</v>
      </c>
      <c r="AY108" s="51"/>
      <c r="AZ108" s="49">
        <f t="shared" ref="AZ108:BB108" si="108">SUM(F108,M108,T108,AA108,AH108,AO108,AV108)</f>
        <v>25.5</v>
      </c>
      <c r="BA108" s="39">
        <f t="shared" si="108"/>
        <v>22</v>
      </c>
      <c r="BB108" s="39">
        <f t="shared" si="108"/>
        <v>2.5</v>
      </c>
      <c r="BC108" s="50">
        <f>SUM(AZ108,BA108,BB108)</f>
        <v>50</v>
      </c>
      <c r="BD108" s="51"/>
      <c r="BE108" s="39">
        <f>AZ108*80</f>
        <v>2040</v>
      </c>
      <c r="BF108" s="39">
        <f>BA108*88</f>
        <v>1936</v>
      </c>
      <c r="BG108" s="39">
        <f>BB108*80</f>
        <v>200</v>
      </c>
      <c r="BH108" s="39">
        <f>SUM(BE108,BF108,BG108)</f>
        <v>4176</v>
      </c>
      <c r="BI108" s="51"/>
      <c r="BJ108" s="51"/>
      <c r="BK108" s="51"/>
      <c r="BL108" s="51"/>
      <c r="BM108" s="51"/>
    </row>
    <row r="109">
      <c r="A109" s="67"/>
      <c r="B109" s="68"/>
      <c r="C109" s="68"/>
      <c r="L109" s="92"/>
      <c r="R109" s="98"/>
      <c r="S109" s="192"/>
      <c r="Z109" s="39"/>
      <c r="AA109" s="197"/>
      <c r="AB109" s="197"/>
      <c r="AC109" s="197"/>
      <c r="AD109" s="197"/>
      <c r="AN109" s="198"/>
    </row>
    <row r="110">
      <c r="A110" s="24"/>
      <c r="B110" s="25"/>
      <c r="C110" s="25"/>
      <c r="D110" s="187" t="s">
        <v>159</v>
      </c>
      <c r="E110" s="26" t="s">
        <v>3</v>
      </c>
      <c r="F110" s="26" t="s">
        <v>4</v>
      </c>
      <c r="G110" s="26" t="s">
        <v>5</v>
      </c>
      <c r="H110" s="26" t="s">
        <v>6</v>
      </c>
      <c r="I110" s="26"/>
      <c r="J110" s="26"/>
      <c r="K110" s="187" t="s">
        <v>159</v>
      </c>
      <c r="L110" s="26" t="s">
        <v>7</v>
      </c>
      <c r="M110" s="26" t="s">
        <v>4</v>
      </c>
      <c r="N110" s="26" t="s">
        <v>5</v>
      </c>
      <c r="O110" s="26" t="s">
        <v>6</v>
      </c>
      <c r="P110" s="26"/>
      <c r="Q110" s="26"/>
      <c r="R110" s="187" t="s">
        <v>159</v>
      </c>
      <c r="S110" s="26" t="s">
        <v>8</v>
      </c>
      <c r="T110" s="26" t="s">
        <v>4</v>
      </c>
      <c r="U110" s="26" t="s">
        <v>5</v>
      </c>
      <c r="V110" s="26" t="s">
        <v>6</v>
      </c>
      <c r="W110" s="28"/>
      <c r="X110" s="29"/>
      <c r="Y110" s="187" t="s">
        <v>159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29"/>
      <c r="AE110" s="29"/>
      <c r="AF110" s="187" t="s">
        <v>159</v>
      </c>
      <c r="AG110" s="29" t="s">
        <v>10</v>
      </c>
      <c r="AH110" s="26" t="s">
        <v>4</v>
      </c>
      <c r="AI110" s="26" t="s">
        <v>5</v>
      </c>
      <c r="AJ110" s="26" t="s">
        <v>6</v>
      </c>
      <c r="AK110" s="29"/>
      <c r="AL110" s="29"/>
      <c r="AM110" s="187" t="s">
        <v>159</v>
      </c>
      <c r="AN110" s="29" t="s">
        <v>11</v>
      </c>
      <c r="AO110" s="26" t="s">
        <v>4</v>
      </c>
      <c r="AP110" s="26" t="s">
        <v>5</v>
      </c>
      <c r="AQ110" s="26" t="s">
        <v>6</v>
      </c>
      <c r="AR110" s="29"/>
      <c r="AS110" s="29"/>
      <c r="AT110" s="187" t="s">
        <v>159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30"/>
      <c r="AZ110" s="31" t="s">
        <v>4</v>
      </c>
      <c r="BA110" s="31" t="s">
        <v>13</v>
      </c>
      <c r="BB110" s="31" t="s">
        <v>6</v>
      </c>
      <c r="BC110" s="31" t="s">
        <v>14</v>
      </c>
      <c r="BD110" s="32"/>
      <c r="BE110" s="33" t="s">
        <v>4</v>
      </c>
      <c r="BF110" s="33" t="s">
        <v>13</v>
      </c>
      <c r="BG110" s="33" t="s">
        <v>6</v>
      </c>
      <c r="BH110" s="33" t="s">
        <v>15</v>
      </c>
      <c r="BI110" s="32"/>
      <c r="BJ110" s="32"/>
      <c r="BK110" s="32"/>
      <c r="BL110" s="32"/>
      <c r="BM110" s="32"/>
    </row>
    <row r="111">
      <c r="A111" s="35" t="s">
        <v>18</v>
      </c>
      <c r="B111" s="36" t="s">
        <v>19</v>
      </c>
      <c r="C111" s="37">
        <v>45138.0</v>
      </c>
      <c r="D111" s="38" t="s">
        <v>272</v>
      </c>
      <c r="E111" s="39" t="s">
        <v>21</v>
      </c>
      <c r="F111" s="40">
        <v>0.0</v>
      </c>
      <c r="G111" s="40">
        <v>6.5</v>
      </c>
      <c r="H111" s="40">
        <v>0.0</v>
      </c>
      <c r="I111" s="41" t="s">
        <v>22</v>
      </c>
      <c r="J111" s="37">
        <v>45139.0</v>
      </c>
      <c r="K111" s="38" t="s">
        <v>412</v>
      </c>
      <c r="L111" s="39" t="s">
        <v>413</v>
      </c>
      <c r="M111" s="40">
        <v>0.5</v>
      </c>
      <c r="N111" s="40">
        <v>7.5</v>
      </c>
      <c r="O111" s="40">
        <v>5.0</v>
      </c>
      <c r="P111" s="42" t="s">
        <v>24</v>
      </c>
      <c r="Q111" s="37">
        <v>45140.0</v>
      </c>
      <c r="R111" s="38" t="s">
        <v>272</v>
      </c>
      <c r="S111" s="39" t="s">
        <v>21</v>
      </c>
      <c r="T111" s="40">
        <v>0.0</v>
      </c>
      <c r="U111" s="40">
        <v>6.5</v>
      </c>
      <c r="V111" s="40">
        <v>0.0</v>
      </c>
      <c r="W111" s="43" t="s">
        <v>26</v>
      </c>
      <c r="X111" s="37">
        <v>45141.0</v>
      </c>
      <c r="Y111" s="38" t="s">
        <v>272</v>
      </c>
      <c r="Z111" s="39" t="s">
        <v>21</v>
      </c>
      <c r="AA111" s="40">
        <v>0.0</v>
      </c>
      <c r="AB111" s="40">
        <v>6.5</v>
      </c>
      <c r="AC111" s="40">
        <v>0.0</v>
      </c>
      <c r="AD111" s="56" t="s">
        <v>56</v>
      </c>
      <c r="AE111" s="37">
        <v>45142.0</v>
      </c>
      <c r="AF111" s="38" t="s">
        <v>272</v>
      </c>
      <c r="AG111" s="39" t="s">
        <v>21</v>
      </c>
      <c r="AH111" s="40">
        <v>0.0</v>
      </c>
      <c r="AI111" s="40">
        <v>6.5</v>
      </c>
      <c r="AJ111" s="40">
        <v>0.0</v>
      </c>
      <c r="AK111" s="66" t="s">
        <v>57</v>
      </c>
      <c r="AL111" s="37">
        <v>45143.0</v>
      </c>
      <c r="AM111" s="38" t="s">
        <v>272</v>
      </c>
      <c r="AN111" s="39" t="s">
        <v>21</v>
      </c>
      <c r="AO111" s="40">
        <v>0.0</v>
      </c>
      <c r="AP111" s="40">
        <v>6.5</v>
      </c>
      <c r="AQ111" s="40">
        <v>0.0</v>
      </c>
      <c r="AR111" s="47" t="s">
        <v>27</v>
      </c>
      <c r="AS111" s="37">
        <v>45145.0</v>
      </c>
      <c r="AT111" s="38" t="s">
        <v>25</v>
      </c>
      <c r="AU111" s="39" t="s">
        <v>25</v>
      </c>
      <c r="AV111" s="40">
        <v>0.0</v>
      </c>
      <c r="AW111" s="40">
        <v>0.0</v>
      </c>
      <c r="AX111" s="40">
        <v>0.0</v>
      </c>
      <c r="AY111" s="48"/>
      <c r="AZ111" s="49">
        <f t="shared" ref="AZ111:BB111" si="109">SUM(F111,M111,T111,AA111,AH111,AO111,AV111)</f>
        <v>0.5</v>
      </c>
      <c r="BA111" s="39">
        <f t="shared" si="109"/>
        <v>40</v>
      </c>
      <c r="BB111" s="39">
        <f t="shared" si="109"/>
        <v>5</v>
      </c>
      <c r="BC111" s="50">
        <f>SUM(AZ111,BA111,BB111)</f>
        <v>45.5</v>
      </c>
      <c r="BD111" s="51"/>
      <c r="BE111" s="39">
        <f>AZ111*80</f>
        <v>40</v>
      </c>
      <c r="BF111" s="39">
        <f>BA111*88</f>
        <v>3520</v>
      </c>
      <c r="BG111" s="39">
        <f>BB111*80</f>
        <v>400</v>
      </c>
      <c r="BH111" s="39">
        <f>SUM(BE111,BF111,BG111)</f>
        <v>3960</v>
      </c>
      <c r="BI111" s="51"/>
      <c r="BJ111" s="51"/>
      <c r="BK111" s="51"/>
      <c r="BL111" s="51"/>
      <c r="BM111" s="51"/>
    </row>
    <row r="112">
      <c r="A112" s="35"/>
      <c r="B112" s="64"/>
      <c r="C112" s="45"/>
      <c r="D112" s="39"/>
      <c r="E112" s="39"/>
      <c r="F112" s="60"/>
      <c r="G112" s="60"/>
      <c r="H112" s="60"/>
      <c r="I112" s="60"/>
      <c r="J112" s="45"/>
      <c r="K112" s="39"/>
      <c r="L112" s="39"/>
      <c r="M112" s="98"/>
      <c r="N112" s="98"/>
      <c r="O112" s="98"/>
      <c r="P112" s="98"/>
      <c r="Q112" s="200"/>
      <c r="R112" s="39"/>
      <c r="S112" s="39"/>
      <c r="T112" s="64"/>
      <c r="U112" s="64"/>
      <c r="V112" s="64"/>
      <c r="W112" s="64"/>
      <c r="X112" s="45"/>
      <c r="Y112" s="39"/>
      <c r="Z112" s="39"/>
      <c r="AA112" s="44"/>
      <c r="AB112" s="44"/>
      <c r="AC112" s="44"/>
      <c r="AD112" s="201"/>
      <c r="AE112" s="45"/>
      <c r="AF112" s="39"/>
      <c r="AG112" s="39"/>
      <c r="AH112" s="46"/>
      <c r="AI112" s="46"/>
      <c r="AJ112" s="46"/>
      <c r="AK112" s="46"/>
      <c r="AL112" s="45"/>
      <c r="AM112" s="39"/>
      <c r="AN112" s="39"/>
      <c r="AO112" s="98"/>
      <c r="AP112" s="98"/>
      <c r="AQ112" s="98"/>
      <c r="AS112" s="202"/>
      <c r="AT112" s="39"/>
      <c r="AU112" s="39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4"/>
      <c r="B113" s="25"/>
      <c r="C113" s="25"/>
      <c r="D113" s="187" t="s">
        <v>249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249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249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9"/>
      <c r="Y113" s="187" t="s">
        <v>249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29"/>
      <c r="AE113" s="29"/>
      <c r="AF113" s="187" t="s">
        <v>249</v>
      </c>
      <c r="AG113" s="29" t="s">
        <v>10</v>
      </c>
      <c r="AH113" s="26" t="s">
        <v>4</v>
      </c>
      <c r="AI113" s="26" t="s">
        <v>5</v>
      </c>
      <c r="AJ113" s="26" t="s">
        <v>6</v>
      </c>
      <c r="AM113" s="187" t="s">
        <v>153</v>
      </c>
      <c r="AN113" s="190" t="s">
        <v>154</v>
      </c>
      <c r="AO113" s="26" t="s">
        <v>4</v>
      </c>
      <c r="AP113" s="26" t="s">
        <v>5</v>
      </c>
      <c r="AQ113" s="26" t="s">
        <v>6</v>
      </c>
      <c r="AR113" s="29"/>
      <c r="AS113" s="29"/>
      <c r="AT113" s="187" t="s">
        <v>249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30"/>
      <c r="AZ113" s="31" t="s">
        <v>4</v>
      </c>
      <c r="BA113" s="31" t="s">
        <v>13</v>
      </c>
      <c r="BB113" s="31" t="s">
        <v>6</v>
      </c>
      <c r="BC113" s="31" t="s">
        <v>14</v>
      </c>
      <c r="BD113" s="32"/>
      <c r="BE113" s="33" t="s">
        <v>4</v>
      </c>
      <c r="BF113" s="33" t="s">
        <v>13</v>
      </c>
      <c r="BG113" s="33" t="s">
        <v>6</v>
      </c>
      <c r="BH113" s="33" t="s">
        <v>15</v>
      </c>
      <c r="BI113" s="32"/>
      <c r="BJ113" s="32"/>
      <c r="BK113" s="32"/>
      <c r="BL113" s="32"/>
      <c r="BM113" s="32"/>
    </row>
    <row r="114">
      <c r="A114" s="94" t="s">
        <v>54</v>
      </c>
      <c r="B114" s="36" t="s">
        <v>19</v>
      </c>
      <c r="C114" s="37">
        <v>45138.0</v>
      </c>
      <c r="D114" s="42" t="s">
        <v>529</v>
      </c>
      <c r="E114" s="58" t="s">
        <v>530</v>
      </c>
      <c r="F114" s="40">
        <v>1.0</v>
      </c>
      <c r="G114" s="40">
        <v>7.0</v>
      </c>
      <c r="H114" s="40">
        <v>3.0</v>
      </c>
      <c r="I114" s="36" t="s">
        <v>22</v>
      </c>
      <c r="J114" s="37">
        <v>45139.0</v>
      </c>
      <c r="K114" s="42" t="s">
        <v>529</v>
      </c>
      <c r="L114" s="58" t="s">
        <v>530</v>
      </c>
      <c r="M114" s="40">
        <v>1.0</v>
      </c>
      <c r="N114" s="40">
        <v>7.0</v>
      </c>
      <c r="O114" s="40">
        <v>3.0</v>
      </c>
      <c r="P114" s="36" t="s">
        <v>24</v>
      </c>
      <c r="Q114" s="37">
        <v>45140.0</v>
      </c>
      <c r="R114" s="42" t="s">
        <v>25</v>
      </c>
      <c r="S114" s="58" t="s">
        <v>25</v>
      </c>
      <c r="T114" s="40">
        <v>0.0</v>
      </c>
      <c r="U114" s="40">
        <v>0.0</v>
      </c>
      <c r="V114" s="40">
        <v>0.0</v>
      </c>
      <c r="W114" s="36" t="s">
        <v>26</v>
      </c>
      <c r="X114" s="37">
        <v>45141.0</v>
      </c>
      <c r="Y114" s="42" t="s">
        <v>529</v>
      </c>
      <c r="Z114" s="58" t="s">
        <v>530</v>
      </c>
      <c r="AA114" s="40">
        <v>1.0</v>
      </c>
      <c r="AB114" s="40">
        <v>7.0</v>
      </c>
      <c r="AC114" s="40">
        <v>3.0</v>
      </c>
      <c r="AD114" s="56" t="s">
        <v>40</v>
      </c>
      <c r="AE114" s="37">
        <v>45143.0</v>
      </c>
      <c r="AF114" s="38" t="s">
        <v>105</v>
      </c>
      <c r="AG114" s="39" t="s">
        <v>230</v>
      </c>
      <c r="AH114" s="40">
        <v>1.0</v>
      </c>
      <c r="AI114" s="40">
        <v>4.0</v>
      </c>
      <c r="AJ114" s="40">
        <v>0.0</v>
      </c>
      <c r="AK114" s="42" t="s">
        <v>79</v>
      </c>
      <c r="AL114" s="37">
        <v>45144.0</v>
      </c>
      <c r="AM114" s="42" t="s">
        <v>284</v>
      </c>
      <c r="AN114" s="148" t="s">
        <v>289</v>
      </c>
      <c r="AO114" s="40">
        <v>3.0</v>
      </c>
      <c r="AP114" s="40">
        <v>5.5</v>
      </c>
      <c r="AQ114" s="40">
        <v>0.0</v>
      </c>
      <c r="AR114" s="42" t="s">
        <v>44</v>
      </c>
      <c r="AS114" s="37">
        <v>45145.0</v>
      </c>
      <c r="AT114" s="38" t="s">
        <v>105</v>
      </c>
      <c r="AU114" s="39" t="s">
        <v>230</v>
      </c>
      <c r="AV114" s="40">
        <v>1.0</v>
      </c>
      <c r="AW114" s="40">
        <v>4.0</v>
      </c>
      <c r="AX114" s="40">
        <v>0.0</v>
      </c>
      <c r="AY114" s="48"/>
      <c r="AZ114" s="49">
        <f t="shared" ref="AZ114:BB114" si="110">SUM(F114,M114,T114,AA114,AH114,AO114,AV114)</f>
        <v>8</v>
      </c>
      <c r="BA114" s="39">
        <f t="shared" si="110"/>
        <v>34.5</v>
      </c>
      <c r="BB114" s="39">
        <f t="shared" si="110"/>
        <v>9</v>
      </c>
      <c r="BC114" s="50">
        <f>SUM(AZ114,BA114,BB114)</f>
        <v>51.5</v>
      </c>
      <c r="BD114" s="51"/>
      <c r="BE114" s="39">
        <f>AZ114*80</f>
        <v>640</v>
      </c>
      <c r="BF114" s="39">
        <f>BA114*88</f>
        <v>3036</v>
      </c>
      <c r="BG114" s="39">
        <f>BB114*80</f>
        <v>720</v>
      </c>
      <c r="BH114" s="39">
        <f>SUM(BE114,BF114,BG114)</f>
        <v>4396</v>
      </c>
      <c r="BI114" s="51"/>
      <c r="BJ114" s="51"/>
      <c r="BK114" s="51"/>
      <c r="BL114" s="51"/>
      <c r="BM114" s="51"/>
    </row>
    <row r="115">
      <c r="A115" s="116"/>
      <c r="B115" s="203"/>
      <c r="C115" s="71"/>
      <c r="D115" s="136"/>
      <c r="E115" s="51"/>
      <c r="F115" s="51"/>
      <c r="G115" s="51"/>
      <c r="H115" s="51"/>
      <c r="I115" s="204"/>
      <c r="J115" s="71"/>
      <c r="K115" s="39"/>
      <c r="L115" s="39"/>
      <c r="M115" s="51"/>
      <c r="N115" s="51"/>
      <c r="O115" s="51"/>
      <c r="P115" s="203"/>
      <c r="Q115" s="71"/>
      <c r="R115" s="136"/>
      <c r="S115" s="51"/>
      <c r="T115" s="51"/>
      <c r="U115" s="51"/>
      <c r="V115" s="51"/>
      <c r="W115" s="136"/>
      <c r="X115" s="71"/>
      <c r="Y115" s="53"/>
      <c r="Z115" s="53"/>
      <c r="AA115" s="51"/>
      <c r="AB115" s="51"/>
      <c r="AC115" s="51"/>
      <c r="AD115" s="136"/>
      <c r="AE115" s="71"/>
      <c r="AF115" s="136"/>
      <c r="AG115" s="136"/>
      <c r="AH115" s="51"/>
      <c r="AI115" s="51"/>
      <c r="AJ115" s="51"/>
      <c r="AK115" s="205"/>
      <c r="AL115" s="71"/>
      <c r="AM115" s="39"/>
      <c r="AN115" s="39"/>
      <c r="AO115" s="51"/>
      <c r="AP115" s="51"/>
      <c r="AQ115" s="51"/>
      <c r="AR115" s="138"/>
      <c r="AS115" s="71"/>
      <c r="AT115" s="51"/>
      <c r="AU115" s="51"/>
      <c r="AV115" s="51"/>
      <c r="AW115" s="51"/>
      <c r="AX115" s="51"/>
      <c r="AY115" s="48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</row>
    <row r="116">
      <c r="A116" s="67"/>
      <c r="B116" s="68"/>
      <c r="C116" s="68"/>
      <c r="K116" s="6"/>
      <c r="L116" s="4"/>
      <c r="Y116" s="6" t="s">
        <v>334</v>
      </c>
      <c r="Z116" s="4"/>
      <c r="AM116" s="6" t="s">
        <v>334</v>
      </c>
      <c r="AN116" s="4"/>
      <c r="AT116" s="39"/>
      <c r="AU116" s="39"/>
    </row>
    <row r="117">
      <c r="A117" s="67"/>
      <c r="B117" s="68"/>
      <c r="C117" s="68"/>
      <c r="AT117" s="192"/>
      <c r="AU117" s="28"/>
    </row>
    <row r="118">
      <c r="A118" s="67"/>
      <c r="B118" s="68"/>
      <c r="C118" s="68"/>
      <c r="K118" s="6" t="s">
        <v>160</v>
      </c>
      <c r="L118" s="4"/>
      <c r="Y118" s="6" t="s">
        <v>161</v>
      </c>
      <c r="Z118" s="4"/>
      <c r="AM118" s="6" t="s">
        <v>161</v>
      </c>
      <c r="AN118" s="4"/>
      <c r="AT118" s="53"/>
      <c r="AU118" s="39"/>
    </row>
    <row r="119">
      <c r="A119" s="10"/>
      <c r="B119" s="11"/>
      <c r="C119" s="11"/>
      <c r="D119" s="12"/>
      <c r="E119" s="13">
        <v>45138.0</v>
      </c>
      <c r="F119" s="14"/>
      <c r="G119" s="14"/>
      <c r="H119" s="14"/>
      <c r="I119" s="15"/>
      <c r="J119" s="15"/>
      <c r="K119" s="16"/>
      <c r="L119" s="13">
        <v>45139.0</v>
      </c>
      <c r="M119" s="15"/>
      <c r="N119" s="15"/>
      <c r="O119" s="15"/>
      <c r="P119" s="15"/>
      <c r="Q119" s="11"/>
      <c r="R119" s="17"/>
      <c r="S119" s="13">
        <v>45140.0</v>
      </c>
      <c r="T119" s="11"/>
      <c r="U119" s="15"/>
      <c r="V119" s="15"/>
      <c r="W119" s="11"/>
      <c r="X119" s="18"/>
      <c r="Y119" s="14"/>
      <c r="Z119" s="13">
        <v>45141.0</v>
      </c>
      <c r="AA119" s="15"/>
      <c r="AB119" s="15"/>
      <c r="AC119" s="11"/>
      <c r="AD119" s="15"/>
      <c r="AE119" s="15"/>
      <c r="AF119" s="12"/>
      <c r="AG119" s="13">
        <v>45142.0</v>
      </c>
      <c r="AH119" s="15"/>
      <c r="AI119" s="11"/>
      <c r="AJ119" s="15"/>
      <c r="AK119" s="15"/>
      <c r="AL119" s="15"/>
      <c r="AM119" s="18"/>
      <c r="AN119" s="13">
        <v>45143.0</v>
      </c>
      <c r="AO119" s="11"/>
      <c r="AP119" s="19"/>
      <c r="AQ119" s="19"/>
      <c r="AR119" s="19"/>
      <c r="AS119" s="19"/>
      <c r="AT119" s="14"/>
      <c r="AU119" s="13">
        <v>45144.0</v>
      </c>
      <c r="AV119" s="19"/>
      <c r="AW119" s="19"/>
      <c r="AX119" s="19"/>
      <c r="AY119" s="20"/>
      <c r="AZ119" s="19"/>
      <c r="BA119" s="19"/>
      <c r="BB119" s="19"/>
      <c r="BC119" s="19"/>
      <c r="BD119" s="20"/>
      <c r="BE119" s="21"/>
      <c r="BF119" s="22"/>
      <c r="BG119" s="4"/>
      <c r="BH119" s="19"/>
      <c r="BI119" s="23"/>
      <c r="BJ119" s="16"/>
      <c r="BK119" s="16"/>
      <c r="BL119" s="20"/>
      <c r="BM119" s="20"/>
    </row>
    <row r="120">
      <c r="A120" s="67"/>
      <c r="B120" s="68"/>
      <c r="C120" s="68"/>
      <c r="F120" s="26" t="s">
        <v>4</v>
      </c>
      <c r="G120" s="26" t="s">
        <v>5</v>
      </c>
      <c r="H120" s="26" t="s">
        <v>6</v>
      </c>
      <c r="K120" s="99"/>
      <c r="L120" s="99"/>
      <c r="M120" s="26" t="s">
        <v>4</v>
      </c>
      <c r="N120" s="26" t="s">
        <v>5</v>
      </c>
      <c r="O120" s="26" t="s">
        <v>6</v>
      </c>
      <c r="T120" s="26" t="s">
        <v>4</v>
      </c>
      <c r="U120" s="26" t="s">
        <v>5</v>
      </c>
      <c r="V120" s="26" t="s">
        <v>6</v>
      </c>
      <c r="AA120" s="26" t="s">
        <v>4</v>
      </c>
      <c r="AB120" s="26" t="s">
        <v>5</v>
      </c>
      <c r="AC120" s="26" t="s">
        <v>6</v>
      </c>
      <c r="AH120" s="26" t="s">
        <v>4</v>
      </c>
      <c r="AI120" s="26" t="s">
        <v>5</v>
      </c>
      <c r="AJ120" s="26" t="s">
        <v>6</v>
      </c>
      <c r="AO120" s="26" t="s">
        <v>4</v>
      </c>
      <c r="AP120" s="26" t="s">
        <v>5</v>
      </c>
      <c r="AQ120" s="26" t="s">
        <v>6</v>
      </c>
      <c r="AV120" s="26" t="s">
        <v>4</v>
      </c>
      <c r="AW120" s="26" t="s">
        <v>5</v>
      </c>
      <c r="AX120" s="26" t="s">
        <v>6</v>
      </c>
      <c r="AZ120" s="31" t="s">
        <v>4</v>
      </c>
      <c r="BA120" s="31" t="s">
        <v>13</v>
      </c>
      <c r="BB120" s="31" t="s">
        <v>6</v>
      </c>
      <c r="BC120" s="31" t="s">
        <v>14</v>
      </c>
      <c r="BE120" s="33" t="s">
        <v>4</v>
      </c>
      <c r="BF120" s="33" t="s">
        <v>13</v>
      </c>
      <c r="BG120" s="33" t="s">
        <v>6</v>
      </c>
      <c r="BH120" s="33" t="s">
        <v>15</v>
      </c>
    </row>
    <row r="121">
      <c r="A121" s="35" t="s">
        <v>18</v>
      </c>
      <c r="B121" s="36"/>
      <c r="C121" s="37"/>
      <c r="D121" s="42"/>
      <c r="E121" s="39"/>
      <c r="F121" s="128">
        <v>0.0</v>
      </c>
      <c r="G121" s="129">
        <v>0.0</v>
      </c>
      <c r="H121" s="129">
        <v>0.0</v>
      </c>
      <c r="I121" s="41"/>
      <c r="J121" s="37"/>
      <c r="K121" s="42"/>
      <c r="L121" s="39"/>
      <c r="M121" s="128">
        <v>0.0</v>
      </c>
      <c r="N121" s="129">
        <v>0.0</v>
      </c>
      <c r="O121" s="129">
        <v>0.0</v>
      </c>
      <c r="P121" s="42"/>
      <c r="Q121" s="37"/>
      <c r="R121" s="42"/>
      <c r="S121" s="39"/>
      <c r="T121" s="128">
        <v>0.0</v>
      </c>
      <c r="U121" s="129">
        <v>0.0</v>
      </c>
      <c r="V121" s="129">
        <v>0.0</v>
      </c>
      <c r="W121" s="43"/>
      <c r="X121" s="37"/>
      <c r="Y121" s="42"/>
      <c r="Z121" s="39"/>
      <c r="AA121" s="128">
        <v>0.0</v>
      </c>
      <c r="AB121" s="129">
        <v>0.0</v>
      </c>
      <c r="AC121" s="129">
        <v>0.0</v>
      </c>
      <c r="AD121" s="56"/>
      <c r="AE121" s="37"/>
      <c r="AF121" s="42"/>
      <c r="AG121" s="39"/>
      <c r="AH121" s="128">
        <v>0.0</v>
      </c>
      <c r="AI121" s="129">
        <v>0.0</v>
      </c>
      <c r="AJ121" s="129">
        <v>0.0</v>
      </c>
      <c r="AK121" s="66"/>
      <c r="AL121" s="37"/>
      <c r="AM121" s="42"/>
      <c r="AN121" s="39"/>
      <c r="AO121" s="128">
        <v>0.0</v>
      </c>
      <c r="AP121" s="129">
        <v>0.0</v>
      </c>
      <c r="AQ121" s="129">
        <v>0.0</v>
      </c>
      <c r="AR121" s="47"/>
      <c r="AS121" s="37"/>
      <c r="AT121" s="42"/>
      <c r="AU121" s="39"/>
      <c r="AV121" s="128">
        <v>0.0</v>
      </c>
      <c r="AW121" s="129">
        <v>0.0</v>
      </c>
      <c r="AX121" s="129">
        <v>0.0</v>
      </c>
      <c r="AY121" s="48"/>
      <c r="AZ121" s="49">
        <f t="shared" ref="AZ121:BB121" si="111">SUM(F121,M121,T121,AA121,AH121,AO121,AV121)</f>
        <v>0</v>
      </c>
      <c r="BA121" s="39">
        <f t="shared" si="111"/>
        <v>0</v>
      </c>
      <c r="BB121" s="39">
        <f t="shared" si="111"/>
        <v>0</v>
      </c>
      <c r="BC121" s="50">
        <f t="shared" ref="BC121:BC122" si="113">SUM(AZ121,BA121,BB121)</f>
        <v>0</v>
      </c>
      <c r="BD121" s="51"/>
      <c r="BE121" s="39">
        <f>AZ121*80</f>
        <v>0</v>
      </c>
      <c r="BF121" s="39">
        <f>BA121*88</f>
        <v>0</v>
      </c>
      <c r="BG121" s="39">
        <f>BB121*80</f>
        <v>0</v>
      </c>
      <c r="BH121" s="39">
        <f>SUM(BE121,BF121,BG121)</f>
        <v>0</v>
      </c>
      <c r="BI121" s="51"/>
      <c r="BJ121" s="51"/>
      <c r="BK121" s="51"/>
      <c r="BL121" s="51"/>
      <c r="BM121" s="51"/>
    </row>
    <row r="122">
      <c r="A122" s="35" t="s">
        <v>150</v>
      </c>
      <c r="B122" s="36"/>
      <c r="C122" s="206"/>
      <c r="D122" s="42"/>
      <c r="E122" s="58"/>
      <c r="F122" s="128">
        <v>0.0</v>
      </c>
      <c r="G122" s="129">
        <v>0.0</v>
      </c>
      <c r="H122" s="129">
        <v>0.0</v>
      </c>
      <c r="I122" s="207"/>
      <c r="J122" s="206"/>
      <c r="K122" s="42"/>
      <c r="L122" s="58"/>
      <c r="M122" s="40">
        <v>0.0</v>
      </c>
      <c r="N122" s="129">
        <v>0.0</v>
      </c>
      <c r="O122" s="129">
        <v>0.0</v>
      </c>
      <c r="P122" s="208"/>
      <c r="Q122" s="206"/>
      <c r="R122" s="42"/>
      <c r="S122" s="58"/>
      <c r="T122" s="40">
        <v>0.0</v>
      </c>
      <c r="U122" s="129">
        <v>0.0</v>
      </c>
      <c r="V122" s="129">
        <v>0.0</v>
      </c>
      <c r="W122" s="207"/>
      <c r="X122" s="206"/>
      <c r="Y122" s="42"/>
      <c r="Z122" s="58"/>
      <c r="AA122" s="40">
        <v>0.0</v>
      </c>
      <c r="AB122" s="129">
        <v>0.0</v>
      </c>
      <c r="AC122" s="129">
        <v>0.0</v>
      </c>
      <c r="AD122" s="92"/>
      <c r="AE122" s="45"/>
      <c r="AF122" s="53"/>
      <c r="AG122" s="44"/>
      <c r="AH122" s="40">
        <v>0.0</v>
      </c>
      <c r="AI122" s="40">
        <v>0.0</v>
      </c>
      <c r="AJ122" s="40">
        <v>0.0</v>
      </c>
      <c r="AK122" s="92"/>
      <c r="AL122" s="45"/>
      <c r="AM122" s="53"/>
      <c r="AN122" s="44"/>
      <c r="AO122" s="40">
        <v>0.0</v>
      </c>
      <c r="AP122" s="40">
        <v>0.0</v>
      </c>
      <c r="AQ122" s="40">
        <v>0.0</v>
      </c>
      <c r="AR122" s="92"/>
      <c r="AS122" s="45"/>
      <c r="AT122" s="53"/>
      <c r="AU122" s="44"/>
      <c r="AV122" s="40">
        <v>0.0</v>
      </c>
      <c r="AW122" s="40">
        <v>0.0</v>
      </c>
      <c r="AX122" s="40">
        <v>0.0</v>
      </c>
      <c r="AY122" s="51"/>
      <c r="AZ122" s="49">
        <f t="shared" ref="AZ122:BB122" si="112">SUM(F122,M122,T122,AA122,AH122,AO122,AV122)</f>
        <v>0</v>
      </c>
      <c r="BA122" s="39">
        <f t="shared" si="112"/>
        <v>0</v>
      </c>
      <c r="BB122" s="39">
        <f t="shared" si="112"/>
        <v>0</v>
      </c>
      <c r="BC122" s="50">
        <f t="shared" si="113"/>
        <v>0</v>
      </c>
      <c r="BD122" s="51"/>
      <c r="BE122" s="39">
        <f>67.31*AZ122</f>
        <v>0</v>
      </c>
      <c r="BF122" s="39">
        <f>BA122*74</f>
        <v>0</v>
      </c>
      <c r="BG122" s="39">
        <f>BB122*84</f>
        <v>0</v>
      </c>
      <c r="BH122" s="39">
        <f>SUM(BF122,BE122,BG122)</f>
        <v>0</v>
      </c>
      <c r="BI122" s="51"/>
      <c r="BJ122" s="51"/>
      <c r="BK122" s="51"/>
      <c r="BL122" s="51"/>
      <c r="BM122" s="51"/>
    </row>
    <row r="123">
      <c r="A123" s="209"/>
      <c r="B123" s="203"/>
      <c r="C123" s="210"/>
      <c r="D123" s="136"/>
      <c r="E123" s="136"/>
      <c r="F123" s="136"/>
      <c r="G123" s="203"/>
      <c r="H123" s="203"/>
      <c r="I123" s="203"/>
      <c r="J123" s="210"/>
      <c r="K123" s="98"/>
      <c r="L123" s="211"/>
      <c r="M123" s="51"/>
      <c r="N123" s="203"/>
      <c r="O123" s="203"/>
      <c r="P123" s="155"/>
      <c r="Q123" s="210"/>
      <c r="R123" s="136"/>
      <c r="S123" s="136"/>
      <c r="T123" s="51"/>
      <c r="U123" s="203"/>
      <c r="V123" s="203"/>
      <c r="W123" s="203"/>
      <c r="X123" s="210"/>
      <c r="Y123" s="136"/>
      <c r="Z123" s="136"/>
      <c r="AA123" s="51"/>
      <c r="AB123" s="203"/>
      <c r="AC123" s="203"/>
      <c r="AD123" s="32"/>
      <c r="AE123" s="71"/>
      <c r="AF123" s="136"/>
      <c r="AG123" s="72"/>
      <c r="AH123" s="51"/>
      <c r="AI123" s="51"/>
      <c r="AJ123" s="51"/>
      <c r="AK123" s="32"/>
      <c r="AL123" s="71"/>
      <c r="AM123" s="136"/>
      <c r="AN123" s="72"/>
      <c r="AO123" s="51"/>
      <c r="AP123" s="51"/>
      <c r="AQ123" s="51"/>
      <c r="AR123" s="32"/>
      <c r="AS123" s="71"/>
      <c r="AT123" s="136"/>
      <c r="AU123" s="72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</row>
    <row r="124">
      <c r="A124" s="209"/>
      <c r="B124" s="136"/>
      <c r="C124" s="71"/>
      <c r="D124" s="136"/>
      <c r="E124" s="136"/>
      <c r="F124" s="204"/>
      <c r="G124" s="204"/>
      <c r="H124" s="204"/>
      <c r="I124" s="136"/>
      <c r="J124" s="71"/>
      <c r="K124" s="98"/>
      <c r="L124" s="211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39">
        <f t="shared" ref="AZ124:BC124" si="114">SUM(AZ121,AZ122)</f>
        <v>0</v>
      </c>
      <c r="BA124" s="39">
        <f t="shared" si="114"/>
        <v>0</v>
      </c>
      <c r="BB124" s="39">
        <f t="shared" si="114"/>
        <v>0</v>
      </c>
      <c r="BC124" s="39">
        <f t="shared" si="114"/>
        <v>0</v>
      </c>
      <c r="BD124" s="51"/>
      <c r="BE124" s="40">
        <f t="shared" ref="BE124:BH124" si="115">SUM(BE121,BE122)</f>
        <v>0</v>
      </c>
      <c r="BF124" s="40">
        <f t="shared" si="115"/>
        <v>0</v>
      </c>
      <c r="BG124" s="40">
        <f t="shared" si="115"/>
        <v>0</v>
      </c>
      <c r="BH124" s="40">
        <f t="shared" si="115"/>
        <v>0</v>
      </c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416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416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416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 ht="15.0" customHeight="1">
      <c r="A126" s="209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 t="s">
        <v>55</v>
      </c>
      <c r="B127" s="42" t="s">
        <v>44</v>
      </c>
      <c r="C127" s="37">
        <v>45138.0</v>
      </c>
      <c r="D127" s="38" t="s">
        <v>594</v>
      </c>
      <c r="E127" s="39" t="s">
        <v>608</v>
      </c>
      <c r="F127" s="40">
        <v>4.0</v>
      </c>
      <c r="G127" s="40">
        <v>0.0</v>
      </c>
      <c r="H127" s="40">
        <v>0.0</v>
      </c>
      <c r="I127" s="41" t="s">
        <v>33</v>
      </c>
      <c r="J127" s="37">
        <v>45139.0</v>
      </c>
      <c r="K127" s="38" t="s">
        <v>594</v>
      </c>
      <c r="L127" s="39" t="s">
        <v>608</v>
      </c>
      <c r="M127" s="40">
        <v>4.0</v>
      </c>
      <c r="N127" s="40">
        <v>0.0</v>
      </c>
      <c r="O127" s="40">
        <v>0.0</v>
      </c>
      <c r="P127" s="42" t="s">
        <v>46</v>
      </c>
      <c r="Q127" s="37">
        <v>45140.0</v>
      </c>
      <c r="R127" s="38" t="s">
        <v>594</v>
      </c>
      <c r="S127" s="39" t="s">
        <v>608</v>
      </c>
      <c r="T127" s="40">
        <v>4.0</v>
      </c>
      <c r="U127" s="40">
        <v>0.0</v>
      </c>
      <c r="V127" s="40">
        <v>0.0</v>
      </c>
      <c r="W127" s="38" t="s">
        <v>36</v>
      </c>
      <c r="X127" s="37">
        <v>45141.0</v>
      </c>
      <c r="Y127" s="38" t="s">
        <v>594</v>
      </c>
      <c r="Z127" s="39" t="s">
        <v>608</v>
      </c>
      <c r="AA127" s="40">
        <v>4.0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213">
        <f t="shared" ref="AZ127:BB127" si="116">SUM(F127,M127,T127,AA127,AH127,AO127,AV127)</f>
        <v>16</v>
      </c>
      <c r="BA127" s="214">
        <f t="shared" si="116"/>
        <v>0</v>
      </c>
      <c r="BB127" s="214">
        <f t="shared" si="116"/>
        <v>0</v>
      </c>
      <c r="BC127" s="215">
        <f>SUM(AZ127,BA127,BB127)</f>
        <v>16</v>
      </c>
      <c r="BD127" s="51"/>
      <c r="BE127" s="216">
        <f>AZ127*67.31</f>
        <v>1076.96</v>
      </c>
      <c r="BF127" s="216"/>
      <c r="BG127" s="216"/>
      <c r="BH127" s="216">
        <f>SUM(BE127,BF127,BG127)</f>
        <v>1076.96</v>
      </c>
      <c r="BI127" s="51"/>
      <c r="BJ127" s="51"/>
      <c r="BK127" s="51"/>
      <c r="BL127" s="51"/>
      <c r="BM127" s="51"/>
    </row>
    <row r="128">
      <c r="A128" s="217"/>
      <c r="B128" s="136"/>
      <c r="C128" s="71"/>
      <c r="D128" s="136"/>
      <c r="E128" s="136"/>
      <c r="F128" s="204"/>
      <c r="G128" s="204"/>
      <c r="H128" s="204"/>
      <c r="I128" s="136"/>
      <c r="J128" s="71"/>
      <c r="K128" s="136"/>
      <c r="L128" s="136"/>
      <c r="M128" s="218"/>
      <c r="N128" s="218"/>
      <c r="O128" s="218"/>
      <c r="P128" s="51"/>
      <c r="Q128" s="71"/>
      <c r="R128" s="136"/>
      <c r="S128" s="136"/>
      <c r="T128" s="203"/>
      <c r="U128" s="203"/>
      <c r="V128" s="203"/>
      <c r="W128" s="136"/>
      <c r="X128" s="71"/>
      <c r="Y128" s="136"/>
      <c r="Z128" s="136"/>
      <c r="AA128" s="136"/>
      <c r="AB128" s="136"/>
      <c r="AC128" s="136"/>
      <c r="AD128" s="117"/>
      <c r="AE128" s="71"/>
      <c r="AF128" s="72"/>
      <c r="AG128" s="32"/>
      <c r="AH128" s="212"/>
      <c r="AI128" s="212"/>
      <c r="AJ128" s="212"/>
      <c r="AK128" s="32"/>
      <c r="AL128" s="71"/>
      <c r="AM128" s="136"/>
      <c r="AN128" s="72"/>
      <c r="AO128" s="136"/>
      <c r="AP128" s="136"/>
      <c r="AQ128" s="136"/>
      <c r="AR128" s="117"/>
      <c r="AS128" s="118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116"/>
      <c r="B129" s="136"/>
      <c r="C129" s="71"/>
      <c r="D129" s="136"/>
      <c r="E129" s="136"/>
      <c r="F129" s="204"/>
      <c r="G129" s="204"/>
      <c r="H129" s="204"/>
      <c r="I129" s="136"/>
      <c r="J129" s="71"/>
      <c r="K129" s="319" t="s">
        <v>417</v>
      </c>
      <c r="L129" s="320"/>
      <c r="M129" s="51"/>
      <c r="N129" s="51"/>
      <c r="O129" s="51"/>
      <c r="P129" s="51"/>
      <c r="Q129" s="71"/>
      <c r="R129" s="136"/>
      <c r="S129" s="136"/>
      <c r="T129" s="203"/>
      <c r="U129" s="203"/>
      <c r="V129" s="203"/>
      <c r="W129" s="136"/>
      <c r="X129" s="71"/>
      <c r="Y129" s="319" t="s">
        <v>51</v>
      </c>
      <c r="Z129" s="320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319" t="s">
        <v>51</v>
      </c>
      <c r="AN129" s="320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219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Y130" s="51"/>
      <c r="AZ130" s="31" t="s">
        <v>4</v>
      </c>
      <c r="BA130" s="31" t="s">
        <v>13</v>
      </c>
      <c r="BB130" s="31" t="s">
        <v>6</v>
      </c>
      <c r="BC130" s="31" t="s">
        <v>14</v>
      </c>
      <c r="BD130" s="51"/>
      <c r="BE130" s="33" t="s">
        <v>4</v>
      </c>
      <c r="BF130" s="33" t="s">
        <v>13</v>
      </c>
      <c r="BG130" s="33" t="s">
        <v>6</v>
      </c>
      <c r="BH130" s="33" t="s">
        <v>15</v>
      </c>
      <c r="BI130" s="51"/>
      <c r="BJ130" s="51"/>
      <c r="BK130" s="51"/>
      <c r="BL130" s="51"/>
      <c r="BM130" s="51"/>
    </row>
    <row r="131">
      <c r="A131" s="220" t="s">
        <v>335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>SUM(AZ131,BA131,BB131)</f>
        <v>0</v>
      </c>
      <c r="BD131" s="51"/>
      <c r="BE131" s="221">
        <f>AZ131*67.31</f>
        <v>0</v>
      </c>
      <c r="BF131" s="221"/>
      <c r="BG131" s="221"/>
      <c r="BH131" s="221">
        <f>SUM(BE131,BF131,BG131)</f>
        <v>0</v>
      </c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04"/>
      <c r="G132" s="204"/>
      <c r="H132" s="204"/>
      <c r="I132" s="136"/>
      <c r="J132" s="71"/>
      <c r="K132" s="136"/>
      <c r="L132" s="136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136"/>
      <c r="Z132" s="136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136"/>
      <c r="AN132" s="72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6" t="s">
        <v>165</v>
      </c>
      <c r="L133" s="4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6" t="s">
        <v>31</v>
      </c>
      <c r="Z133" s="4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6" t="s">
        <v>31</v>
      </c>
      <c r="AN133" s="4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6" t="s">
        <v>4</v>
      </c>
      <c r="G134" s="26" t="s">
        <v>5</v>
      </c>
      <c r="H134" s="26" t="s">
        <v>6</v>
      </c>
      <c r="I134" s="136"/>
      <c r="J134" s="71"/>
      <c r="K134" s="98"/>
      <c r="L134" s="211"/>
      <c r="M134" s="26" t="s">
        <v>4</v>
      </c>
      <c r="N134" s="26" t="s">
        <v>5</v>
      </c>
      <c r="O134" s="26" t="s">
        <v>6</v>
      </c>
      <c r="P134" s="51"/>
      <c r="Q134" s="71"/>
      <c r="R134" s="136"/>
      <c r="S134" s="136"/>
      <c r="T134" s="26" t="s">
        <v>4</v>
      </c>
      <c r="U134" s="26" t="s">
        <v>5</v>
      </c>
      <c r="V134" s="26" t="s">
        <v>6</v>
      </c>
      <c r="W134" s="136"/>
      <c r="X134" s="71"/>
      <c r="Y134" s="136"/>
      <c r="Z134" s="136"/>
      <c r="AA134" s="26" t="s">
        <v>4</v>
      </c>
      <c r="AB134" s="26" t="s">
        <v>5</v>
      </c>
      <c r="AC134" s="26" t="s">
        <v>6</v>
      </c>
      <c r="AD134" s="117"/>
      <c r="AE134" s="71"/>
      <c r="AF134" s="72"/>
      <c r="AG134" s="32"/>
      <c r="AH134" s="26" t="s">
        <v>4</v>
      </c>
      <c r="AI134" s="26" t="s">
        <v>5</v>
      </c>
      <c r="AJ134" s="26" t="s">
        <v>6</v>
      </c>
      <c r="AK134" s="32"/>
      <c r="AL134" s="71"/>
      <c r="AM134" s="136"/>
      <c r="AN134" s="72"/>
      <c r="AO134" s="26" t="s">
        <v>4</v>
      </c>
      <c r="AP134" s="26" t="s">
        <v>5</v>
      </c>
      <c r="AQ134" s="26" t="s">
        <v>6</v>
      </c>
      <c r="AR134" s="117"/>
      <c r="AS134" s="118"/>
      <c r="AT134" s="136"/>
      <c r="AU134" s="72"/>
      <c r="AV134" s="26" t="s">
        <v>4</v>
      </c>
      <c r="AW134" s="26" t="s">
        <v>5</v>
      </c>
      <c r="AX134" s="26" t="s">
        <v>6</v>
      </c>
      <c r="AY134" s="51"/>
      <c r="AZ134" s="31" t="s">
        <v>4</v>
      </c>
      <c r="BA134" s="31" t="s">
        <v>13</v>
      </c>
      <c r="BB134" s="31" t="s">
        <v>6</v>
      </c>
      <c r="BC134" s="31" t="s">
        <v>14</v>
      </c>
      <c r="BD134" s="51"/>
      <c r="BE134" s="33" t="s">
        <v>4</v>
      </c>
      <c r="BF134" s="33" t="s">
        <v>13</v>
      </c>
      <c r="BG134" s="33" t="s">
        <v>6</v>
      </c>
      <c r="BH134" s="33" t="s">
        <v>15</v>
      </c>
      <c r="BI134" s="51"/>
      <c r="BJ134" s="51"/>
      <c r="BK134" s="51"/>
      <c r="BL134" s="51"/>
      <c r="BM134" s="51"/>
    </row>
    <row r="135">
      <c r="A135" s="35" t="s">
        <v>103</v>
      </c>
      <c r="B135" s="92"/>
      <c r="C135" s="45"/>
      <c r="D135" s="53"/>
      <c r="E135" s="44"/>
      <c r="F135" s="40">
        <v>0.0</v>
      </c>
      <c r="G135" s="40">
        <v>0.0</v>
      </c>
      <c r="H135" s="40">
        <v>0.0</v>
      </c>
      <c r="I135" s="92"/>
      <c r="J135" s="45"/>
      <c r="K135" s="53"/>
      <c r="L135" s="44"/>
      <c r="M135" s="40">
        <v>0.0</v>
      </c>
      <c r="N135" s="40">
        <v>0.0</v>
      </c>
      <c r="O135" s="40">
        <v>0.0</v>
      </c>
      <c r="P135" s="92"/>
      <c r="Q135" s="45"/>
      <c r="R135" s="53"/>
      <c r="S135" s="44"/>
      <c r="T135" s="40">
        <v>0.0</v>
      </c>
      <c r="U135" s="40">
        <v>0.0</v>
      </c>
      <c r="V135" s="40">
        <v>0.0</v>
      </c>
      <c r="W135" s="92"/>
      <c r="X135" s="45"/>
      <c r="Y135" s="53"/>
      <c r="Z135" s="44"/>
      <c r="AA135" s="40">
        <v>0.0</v>
      </c>
      <c r="AB135" s="40">
        <v>0.0</v>
      </c>
      <c r="AC135" s="40">
        <v>0.0</v>
      </c>
      <c r="AD135" s="92"/>
      <c r="AE135" s="45"/>
      <c r="AF135" s="53"/>
      <c r="AG135" s="44"/>
      <c r="AH135" s="40">
        <v>0.0</v>
      </c>
      <c r="AI135" s="40">
        <v>0.0</v>
      </c>
      <c r="AJ135" s="40">
        <v>0.0</v>
      </c>
      <c r="AK135" s="92"/>
      <c r="AL135" s="45"/>
      <c r="AM135" s="53"/>
      <c r="AN135" s="44"/>
      <c r="AO135" s="40">
        <v>0.0</v>
      </c>
      <c r="AP135" s="40">
        <v>0.0</v>
      </c>
      <c r="AQ135" s="40">
        <v>0.0</v>
      </c>
      <c r="AR135" s="92"/>
      <c r="AS135" s="45"/>
      <c r="AT135" s="53"/>
      <c r="AU135" s="44"/>
      <c r="AV135" s="40">
        <v>0.0</v>
      </c>
      <c r="AW135" s="40">
        <v>0.0</v>
      </c>
      <c r="AX135" s="40">
        <v>0.0</v>
      </c>
      <c r="AY135" s="51"/>
      <c r="AZ135" s="49">
        <f t="shared" ref="AZ135:BB135" si="118">SUM(F135,M135,T135,AA135,AH135,AO135,AV135)</f>
        <v>0</v>
      </c>
      <c r="BA135" s="39">
        <f t="shared" si="118"/>
        <v>0</v>
      </c>
      <c r="BB135" s="39">
        <f t="shared" si="118"/>
        <v>0</v>
      </c>
      <c r="BC135" s="50">
        <f>SUM(AZ135,BA135,BB135)</f>
        <v>0</v>
      </c>
      <c r="BD135" s="51"/>
      <c r="BE135" s="221">
        <f>AZ135*67.31</f>
        <v>0</v>
      </c>
      <c r="BF135" s="221"/>
      <c r="BG135" s="221"/>
      <c r="BH135" s="221">
        <f>SUM(BE135,BF135,BG135)</f>
        <v>0</v>
      </c>
      <c r="BI135" s="51"/>
      <c r="BJ135" s="51"/>
      <c r="BK135" s="51"/>
      <c r="BL135" s="51"/>
      <c r="BM135" s="51"/>
    </row>
    <row r="136">
      <c r="A136" s="67"/>
      <c r="B136" s="68"/>
      <c r="C136" s="68"/>
      <c r="F136" s="204"/>
      <c r="G136" s="204"/>
      <c r="H136" s="204"/>
      <c r="I136" s="204"/>
      <c r="J136" s="118"/>
      <c r="K136" s="136"/>
      <c r="L136" s="136"/>
    </row>
    <row r="137">
      <c r="A137" s="67"/>
      <c r="B137" s="68"/>
      <c r="C137" s="68"/>
      <c r="F137" s="204"/>
      <c r="G137" s="204"/>
      <c r="H137" s="204"/>
      <c r="I137" s="204"/>
      <c r="J137" s="118"/>
      <c r="K137" s="6" t="s">
        <v>165</v>
      </c>
      <c r="L137" s="4"/>
      <c r="Y137" s="6" t="s">
        <v>145</v>
      </c>
      <c r="Z137" s="4"/>
      <c r="AM137" s="6" t="s">
        <v>145</v>
      </c>
      <c r="AN137" s="4"/>
    </row>
    <row r="138">
      <c r="A138" s="67"/>
      <c r="B138" s="136"/>
      <c r="C138" s="71"/>
      <c r="D138" s="136"/>
      <c r="E138" s="136"/>
      <c r="F138" s="26" t="s">
        <v>4</v>
      </c>
      <c r="G138" s="26" t="s">
        <v>5</v>
      </c>
      <c r="H138" s="26" t="s">
        <v>6</v>
      </c>
      <c r="I138" s="136"/>
      <c r="J138" s="71"/>
      <c r="K138" s="98"/>
      <c r="L138" s="211"/>
      <c r="M138" s="26" t="s">
        <v>4</v>
      </c>
      <c r="N138" s="26" t="s">
        <v>5</v>
      </c>
      <c r="O138" s="26" t="s">
        <v>6</v>
      </c>
      <c r="P138" s="51"/>
      <c r="Q138" s="71"/>
      <c r="R138" s="136"/>
      <c r="S138" s="136"/>
      <c r="T138" s="26" t="s">
        <v>4</v>
      </c>
      <c r="U138" s="26" t="s">
        <v>5</v>
      </c>
      <c r="V138" s="26" t="s">
        <v>6</v>
      </c>
      <c r="W138" s="136"/>
      <c r="X138" s="71"/>
      <c r="Y138" s="136"/>
      <c r="Z138" s="136"/>
      <c r="AA138" s="26" t="s">
        <v>4</v>
      </c>
      <c r="AB138" s="26" t="s">
        <v>5</v>
      </c>
      <c r="AC138" s="26" t="s">
        <v>6</v>
      </c>
      <c r="AD138" s="117"/>
      <c r="AE138" s="71"/>
      <c r="AF138" s="72"/>
      <c r="AG138" s="32"/>
      <c r="AH138" s="26" t="s">
        <v>4</v>
      </c>
      <c r="AI138" s="26" t="s">
        <v>5</v>
      </c>
      <c r="AJ138" s="26" t="s">
        <v>6</v>
      </c>
      <c r="AK138" s="32"/>
      <c r="AL138" s="71"/>
      <c r="AM138" s="136"/>
      <c r="AN138" s="72"/>
      <c r="AO138" s="26" t="s">
        <v>4</v>
      </c>
      <c r="AP138" s="26" t="s">
        <v>5</v>
      </c>
      <c r="AQ138" s="26" t="s">
        <v>6</v>
      </c>
      <c r="AR138" s="117"/>
      <c r="AS138" s="118"/>
      <c r="AT138" s="136"/>
      <c r="AU138" s="72"/>
      <c r="AV138" s="26" t="s">
        <v>4</v>
      </c>
      <c r="AW138" s="26" t="s">
        <v>5</v>
      </c>
      <c r="AX138" s="26" t="s">
        <v>6</v>
      </c>
      <c r="AZ138" s="31" t="s">
        <v>4</v>
      </c>
      <c r="BA138" s="31" t="s">
        <v>13</v>
      </c>
      <c r="BB138" s="31" t="s">
        <v>6</v>
      </c>
      <c r="BC138" s="31" t="s">
        <v>14</v>
      </c>
      <c r="BE138" s="33" t="s">
        <v>4</v>
      </c>
      <c r="BF138" s="33" t="s">
        <v>13</v>
      </c>
      <c r="BG138" s="33" t="s">
        <v>6</v>
      </c>
      <c r="BH138" s="33" t="s">
        <v>15</v>
      </c>
    </row>
    <row r="139">
      <c r="A139" s="222" t="s">
        <v>418</v>
      </c>
      <c r="B139" s="92"/>
      <c r="C139" s="45"/>
      <c r="D139" s="53"/>
      <c r="E139" s="44"/>
      <c r="F139" s="40">
        <v>0.0</v>
      </c>
      <c r="G139" s="40">
        <v>0.0</v>
      </c>
      <c r="H139" s="40">
        <v>0.0</v>
      </c>
      <c r="I139" s="92"/>
      <c r="J139" s="45"/>
      <c r="K139" s="53"/>
      <c r="L139" s="44"/>
      <c r="M139" s="40">
        <v>0.0</v>
      </c>
      <c r="N139" s="40">
        <v>0.0</v>
      </c>
      <c r="O139" s="40">
        <v>0.0</v>
      </c>
      <c r="P139" s="92"/>
      <c r="Q139" s="45"/>
      <c r="R139" s="53"/>
      <c r="S139" s="44"/>
      <c r="T139" s="40">
        <v>0.0</v>
      </c>
      <c r="U139" s="40">
        <v>0.0</v>
      </c>
      <c r="V139" s="40">
        <v>0.0</v>
      </c>
      <c r="W139" s="92"/>
      <c r="X139" s="45"/>
      <c r="Y139" s="53"/>
      <c r="Z139" s="44"/>
      <c r="AA139" s="40">
        <v>0.0</v>
      </c>
      <c r="AB139" s="40">
        <v>0.0</v>
      </c>
      <c r="AC139" s="40">
        <v>0.0</v>
      </c>
      <c r="AD139" s="92"/>
      <c r="AE139" s="45"/>
      <c r="AF139" s="53"/>
      <c r="AG139" s="44"/>
      <c r="AH139" s="40">
        <v>0.0</v>
      </c>
      <c r="AI139" s="40">
        <v>0.0</v>
      </c>
      <c r="AJ139" s="40">
        <v>0.0</v>
      </c>
      <c r="AK139" s="92"/>
      <c r="AL139" s="45"/>
      <c r="AM139" s="53"/>
      <c r="AN139" s="44"/>
      <c r="AO139" s="40">
        <v>0.0</v>
      </c>
      <c r="AP139" s="40">
        <v>0.0</v>
      </c>
      <c r="AQ139" s="40">
        <v>0.0</v>
      </c>
      <c r="AR139" s="92"/>
      <c r="AS139" s="45"/>
      <c r="AT139" s="53"/>
      <c r="AU139" s="44"/>
      <c r="AV139" s="40">
        <v>0.0</v>
      </c>
      <c r="AW139" s="40">
        <v>0.0</v>
      </c>
      <c r="AX139" s="40">
        <v>0.0</v>
      </c>
      <c r="AY139" s="51"/>
      <c r="AZ139" s="49">
        <f t="shared" ref="AZ139:BB139" si="119">SUM(F139,M139,T139,AA139,AH139,AO139,AV139)</f>
        <v>0</v>
      </c>
      <c r="BA139" s="39">
        <f t="shared" si="119"/>
        <v>0</v>
      </c>
      <c r="BB139" s="39">
        <f t="shared" si="119"/>
        <v>0</v>
      </c>
      <c r="BC139" s="50">
        <f>SUM(AZ139,BA139,BB139)</f>
        <v>0</v>
      </c>
      <c r="BD139" s="51"/>
      <c r="BE139" s="39"/>
      <c r="BF139" s="39"/>
      <c r="BG139" s="39"/>
      <c r="BH139" s="39"/>
      <c r="BI139" s="51"/>
      <c r="BJ139" s="51"/>
      <c r="BK139" s="51"/>
      <c r="BL139" s="51"/>
      <c r="BM139" s="51"/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  <c r="BG140" s="68" t="s">
        <v>15</v>
      </c>
      <c r="BH140" s="223">
        <f>SUM(BH121,BH127,BH131,BH135)</f>
        <v>1076.96</v>
      </c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 ht="17.25" customHeight="1">
      <c r="A143" s="67"/>
      <c r="B143" s="68" t="s">
        <v>25</v>
      </c>
      <c r="D143" s="68" t="s">
        <v>166</v>
      </c>
      <c r="E143" s="68" t="s">
        <v>167</v>
      </c>
    </row>
    <row r="144">
      <c r="A144" s="224" t="s">
        <v>1</v>
      </c>
      <c r="B144" s="68"/>
    </row>
    <row r="145">
      <c r="A145" s="225" t="s">
        <v>45</v>
      </c>
      <c r="B145" s="68" t="s">
        <v>171</v>
      </c>
      <c r="C145" s="152"/>
      <c r="D145" s="152"/>
    </row>
    <row r="146">
      <c r="A146" s="225" t="s">
        <v>32</v>
      </c>
      <c r="B146" s="68" t="s">
        <v>174</v>
      </c>
      <c r="C146" s="67"/>
      <c r="D146" s="153"/>
      <c r="E146" s="136"/>
      <c r="F146" s="117"/>
      <c r="G146" s="117"/>
      <c r="H146" s="117"/>
      <c r="I146" s="117"/>
    </row>
    <row r="147">
      <c r="A147" s="67" t="s">
        <v>30</v>
      </c>
      <c r="B147" s="68" t="s">
        <v>171</v>
      </c>
      <c r="C147" s="152"/>
    </row>
    <row r="148">
      <c r="A148" s="67" t="s">
        <v>18</v>
      </c>
      <c r="B148" s="68" t="s">
        <v>172</v>
      </c>
      <c r="C148" s="67"/>
    </row>
    <row r="149">
      <c r="A149" s="224" t="s">
        <v>51</v>
      </c>
    </row>
    <row r="150">
      <c r="A150" s="67" t="s">
        <v>335</v>
      </c>
      <c r="B150" s="68" t="s">
        <v>169</v>
      </c>
    </row>
    <row r="151">
      <c r="A151" s="225" t="s">
        <v>69</v>
      </c>
      <c r="B151" s="68" t="s">
        <v>171</v>
      </c>
      <c r="C151" s="152"/>
    </row>
    <row r="152">
      <c r="A152" s="225" t="s">
        <v>73</v>
      </c>
      <c r="B152" s="68" t="s">
        <v>170</v>
      </c>
      <c r="C152" s="152"/>
      <c r="D152" s="152"/>
      <c r="E152" s="152"/>
      <c r="AN152" s="226"/>
      <c r="AO152" s="226"/>
      <c r="AP152" s="226"/>
      <c r="AQ152" s="226"/>
      <c r="AR152" s="226"/>
    </row>
    <row r="153">
      <c r="A153" s="227" t="s">
        <v>173</v>
      </c>
      <c r="AN153" s="226"/>
      <c r="AO153" s="226"/>
      <c r="AP153" s="226"/>
      <c r="AQ153" s="226"/>
      <c r="AR153" s="226"/>
    </row>
    <row r="154">
      <c r="A154" s="67" t="s">
        <v>88</v>
      </c>
      <c r="B154" s="68" t="s">
        <v>169</v>
      </c>
      <c r="C154" s="67"/>
      <c r="AN154" s="228"/>
      <c r="AO154" s="228"/>
      <c r="AP154" s="228"/>
      <c r="AQ154" s="228"/>
      <c r="AR154" s="228"/>
    </row>
    <row r="155">
      <c r="A155" s="225" t="s">
        <v>97</v>
      </c>
      <c r="B155" s="68" t="s">
        <v>174</v>
      </c>
    </row>
    <row r="156">
      <c r="A156" s="225" t="s">
        <v>103</v>
      </c>
      <c r="B156" s="68" t="s">
        <v>169</v>
      </c>
      <c r="C156" s="152"/>
      <c r="D156" s="152"/>
      <c r="E156" s="152"/>
      <c r="F156" s="153"/>
      <c r="G156" s="153"/>
      <c r="H156" s="153"/>
      <c r="I156" s="153"/>
    </row>
    <row r="157">
      <c r="A157" s="229" t="s">
        <v>35</v>
      </c>
      <c r="C157" s="152"/>
      <c r="D157" s="152"/>
      <c r="E157" s="152"/>
      <c r="F157" s="153"/>
      <c r="G157" s="153"/>
      <c r="H157" s="153"/>
      <c r="I157" s="153"/>
    </row>
    <row r="158">
      <c r="A158" s="225" t="s">
        <v>139</v>
      </c>
      <c r="B158" s="68" t="s">
        <v>172</v>
      </c>
      <c r="C158" s="152"/>
      <c r="D158" s="152"/>
      <c r="E158" s="152"/>
      <c r="F158" s="153"/>
      <c r="G158" s="153"/>
      <c r="H158" s="153"/>
      <c r="I158" s="153"/>
    </row>
    <row r="159">
      <c r="A159" s="225" t="s">
        <v>82</v>
      </c>
      <c r="B159" s="68" t="s">
        <v>172</v>
      </c>
      <c r="C159" s="152"/>
      <c r="D159" s="152"/>
      <c r="E159" s="153"/>
      <c r="F159" s="153"/>
      <c r="G159" s="153"/>
      <c r="H159" s="153"/>
      <c r="I159" s="153"/>
    </row>
    <row r="160">
      <c r="A160" s="229" t="s">
        <v>23</v>
      </c>
      <c r="C160" s="152"/>
      <c r="D160" s="152"/>
      <c r="E160" s="153"/>
      <c r="F160" s="153"/>
      <c r="G160" s="153"/>
      <c r="H160" s="153"/>
      <c r="I160" s="153"/>
    </row>
    <row r="161">
      <c r="A161" s="225" t="s">
        <v>123</v>
      </c>
      <c r="B161" s="68" t="s">
        <v>175</v>
      </c>
      <c r="C161" s="152"/>
      <c r="D161" s="152"/>
      <c r="E161" s="153"/>
      <c r="F161" s="153"/>
      <c r="G161" s="153"/>
      <c r="H161" s="153"/>
      <c r="I161" s="153"/>
    </row>
    <row r="162">
      <c r="A162" s="229" t="s">
        <v>161</v>
      </c>
      <c r="B162" s="68"/>
      <c r="C162" s="152"/>
      <c r="D162" s="152"/>
      <c r="E162" s="153"/>
      <c r="F162" s="153"/>
      <c r="G162" s="153"/>
      <c r="H162" s="153"/>
      <c r="I162" s="153"/>
    </row>
    <row r="163">
      <c r="A163" s="225"/>
      <c r="C163" s="152"/>
      <c r="D163" s="152"/>
      <c r="E163" s="153"/>
      <c r="F163" s="153"/>
      <c r="G163" s="153"/>
      <c r="H163" s="153"/>
      <c r="I163" s="153"/>
    </row>
    <row r="164">
      <c r="A164" s="227" t="s">
        <v>151</v>
      </c>
    </row>
    <row r="165">
      <c r="A165" s="67" t="s">
        <v>176</v>
      </c>
      <c r="B165" s="68" t="s">
        <v>171</v>
      </c>
      <c r="C165" s="67"/>
    </row>
    <row r="166">
      <c r="A166" s="152" t="s">
        <v>52</v>
      </c>
      <c r="B166" s="68" t="s">
        <v>172</v>
      </c>
      <c r="C166" s="67"/>
    </row>
    <row r="167">
      <c r="A167" s="152" t="s">
        <v>54</v>
      </c>
      <c r="B167" s="152" t="s">
        <v>171</v>
      </c>
      <c r="C167" s="153"/>
    </row>
    <row r="168">
      <c r="A168" s="153"/>
      <c r="B168" s="153"/>
      <c r="C168" s="153"/>
    </row>
    <row r="169">
      <c r="A169" s="153"/>
      <c r="B169" s="153"/>
      <c r="C169" s="153"/>
    </row>
    <row r="173">
      <c r="F173" s="136"/>
      <c r="G173" s="136"/>
      <c r="H173" s="136"/>
      <c r="I173" s="136"/>
    </row>
    <row r="174">
      <c r="F174" s="153"/>
      <c r="G174" s="153"/>
      <c r="H174" s="153"/>
      <c r="I174" s="153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9">
      <c r="D179" s="75"/>
      <c r="E179" s="75"/>
    </row>
    <row r="180">
      <c r="D180" s="75"/>
      <c r="E180" s="75"/>
    </row>
    <row r="181">
      <c r="D181" s="106"/>
      <c r="E181" s="106"/>
    </row>
    <row r="182">
      <c r="E182" s="32"/>
    </row>
    <row r="183">
      <c r="E183" s="51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106"/>
    </row>
    <row r="193">
      <c r="E193" s="106"/>
    </row>
    <row r="194">
      <c r="E194" s="32"/>
    </row>
    <row r="195">
      <c r="E195" s="51"/>
    </row>
    <row r="196">
      <c r="E196" s="51"/>
    </row>
  </sheetData>
  <mergeCells count="74">
    <mergeCell ref="BF59:BG59"/>
    <mergeCell ref="BF69:BG69"/>
    <mergeCell ref="BF70:BG70"/>
    <mergeCell ref="D58:E58"/>
    <mergeCell ref="K58:L58"/>
    <mergeCell ref="AT58:AU58"/>
    <mergeCell ref="BF58:BG58"/>
    <mergeCell ref="K68:L68"/>
    <mergeCell ref="AF68:AG68"/>
    <mergeCell ref="AT68:AU68"/>
    <mergeCell ref="AT89:AU89"/>
    <mergeCell ref="BF89:BG89"/>
    <mergeCell ref="BF91:BG91"/>
    <mergeCell ref="BF82:BG82"/>
    <mergeCell ref="BF100:BG100"/>
    <mergeCell ref="BF119:BG119"/>
    <mergeCell ref="K80:L80"/>
    <mergeCell ref="AF80:AG80"/>
    <mergeCell ref="AT80:AU80"/>
    <mergeCell ref="BF81:BG81"/>
    <mergeCell ref="K89:L89"/>
    <mergeCell ref="K98:L98"/>
    <mergeCell ref="AT98:AU98"/>
    <mergeCell ref="Y125:Z125"/>
    <mergeCell ref="AM125:AN125"/>
    <mergeCell ref="K116:L116"/>
    <mergeCell ref="Y116:Z116"/>
    <mergeCell ref="AM116:AN116"/>
    <mergeCell ref="K118:L118"/>
    <mergeCell ref="Y118:Z118"/>
    <mergeCell ref="AM118:AN118"/>
    <mergeCell ref="K125:L125"/>
    <mergeCell ref="AM133:AN133"/>
    <mergeCell ref="AM137:AN137"/>
    <mergeCell ref="K129:L129"/>
    <mergeCell ref="Y129:Z129"/>
    <mergeCell ref="AM129:AN129"/>
    <mergeCell ref="K133:L133"/>
    <mergeCell ref="Y133:Z133"/>
    <mergeCell ref="K137:L137"/>
    <mergeCell ref="Y137:Z137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AF38:AG38"/>
    <mergeCell ref="AF48:AG48"/>
    <mergeCell ref="AF58:AG58"/>
    <mergeCell ref="AT48:AU48"/>
    <mergeCell ref="BF48:BG48"/>
    <mergeCell ref="BF50:BG50"/>
    <mergeCell ref="D38:E38"/>
    <mergeCell ref="K38:L38"/>
    <mergeCell ref="AM38:AN38"/>
    <mergeCell ref="AT38:AU38"/>
    <mergeCell ref="BF38:BG38"/>
    <mergeCell ref="BF39:BG39"/>
    <mergeCell ref="K48:L48"/>
    <mergeCell ref="AF89:AG89"/>
    <mergeCell ref="AF98:AG98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32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65">
        <v>45130.0</v>
      </c>
      <c r="B2" s="266" t="s">
        <v>30</v>
      </c>
      <c r="C2" s="272" t="s">
        <v>1</v>
      </c>
      <c r="D2" s="267" t="s">
        <v>174</v>
      </c>
      <c r="E2" s="265">
        <v>45131.0</v>
      </c>
      <c r="F2" s="268">
        <v>0.0</v>
      </c>
      <c r="G2" s="274">
        <v>0.20833333333333334</v>
      </c>
      <c r="H2" s="271">
        <v>5.0</v>
      </c>
      <c r="I2" s="271">
        <v>0.0</v>
      </c>
      <c r="J2" s="271">
        <v>0.0</v>
      </c>
      <c r="K2" s="271">
        <v>5.0</v>
      </c>
      <c r="L2" s="271"/>
    </row>
    <row r="3">
      <c r="A3" s="265">
        <v>45130.0</v>
      </c>
      <c r="B3" s="266" t="s">
        <v>18</v>
      </c>
      <c r="C3" s="272" t="s">
        <v>1</v>
      </c>
      <c r="D3" s="267" t="s">
        <v>174</v>
      </c>
      <c r="E3" s="265">
        <v>45131.0</v>
      </c>
      <c r="F3" s="268">
        <v>0.0</v>
      </c>
      <c r="G3" s="274">
        <v>0.20833333333333334</v>
      </c>
      <c r="H3" s="271">
        <v>5.0</v>
      </c>
      <c r="I3" s="271">
        <v>0.0</v>
      </c>
      <c r="J3" s="271">
        <v>0.0</v>
      </c>
      <c r="K3" s="271">
        <v>5.0</v>
      </c>
      <c r="L3" s="271"/>
    </row>
    <row r="4">
      <c r="A4" s="265">
        <v>45130.0</v>
      </c>
      <c r="B4" s="266" t="s">
        <v>54</v>
      </c>
      <c r="C4" s="272" t="s">
        <v>1</v>
      </c>
      <c r="D4" s="267" t="s">
        <v>174</v>
      </c>
      <c r="E4" s="265">
        <v>45131.0</v>
      </c>
      <c r="F4" s="269">
        <v>0.0</v>
      </c>
      <c r="G4" s="269">
        <v>0.0</v>
      </c>
      <c r="H4" s="271">
        <v>0.0</v>
      </c>
      <c r="I4" s="271">
        <v>0.0</v>
      </c>
      <c r="J4" s="271">
        <v>0.0</v>
      </c>
      <c r="K4" s="271">
        <v>0.0</v>
      </c>
      <c r="L4" s="271"/>
    </row>
    <row r="5">
      <c r="A5" s="265">
        <v>45130.0</v>
      </c>
      <c r="B5" s="266" t="s">
        <v>52</v>
      </c>
      <c r="C5" s="272" t="s">
        <v>23</v>
      </c>
      <c r="D5" s="267" t="s">
        <v>174</v>
      </c>
      <c r="E5" s="265">
        <v>45131.0</v>
      </c>
      <c r="F5" s="274">
        <v>0.020833333333333332</v>
      </c>
      <c r="G5" s="268">
        <v>0.16666666666666666</v>
      </c>
      <c r="H5" s="271">
        <v>3.5</v>
      </c>
      <c r="I5" s="271">
        <v>0.0</v>
      </c>
      <c r="J5" s="271">
        <v>0.0</v>
      </c>
      <c r="K5" s="271">
        <v>3.5</v>
      </c>
      <c r="L5" s="271"/>
    </row>
    <row r="6">
      <c r="A6" s="265">
        <v>45130.0</v>
      </c>
      <c r="B6" s="266" t="s">
        <v>52</v>
      </c>
      <c r="C6" s="266" t="s">
        <v>49</v>
      </c>
      <c r="D6" s="267" t="s">
        <v>174</v>
      </c>
      <c r="E6" s="265">
        <v>45131.0</v>
      </c>
      <c r="F6" s="274">
        <v>0.16666666666666666</v>
      </c>
      <c r="G6" s="268">
        <v>0.3333333333333333</v>
      </c>
      <c r="H6" s="269">
        <v>4.0</v>
      </c>
      <c r="I6" s="270">
        <v>0.0</v>
      </c>
      <c r="J6" s="269">
        <v>2.0</v>
      </c>
      <c r="K6" s="269">
        <v>2.0</v>
      </c>
      <c r="L6" s="271"/>
    </row>
    <row r="7">
      <c r="A7" s="265">
        <v>45130.0</v>
      </c>
      <c r="B7" s="266" t="s">
        <v>123</v>
      </c>
      <c r="C7" s="266" t="s">
        <v>23</v>
      </c>
      <c r="D7" s="267" t="s">
        <v>174</v>
      </c>
      <c r="E7" s="265">
        <v>45131.0</v>
      </c>
      <c r="F7" s="268">
        <v>0.16666666666666666</v>
      </c>
      <c r="G7" s="274">
        <v>0.4583333333333333</v>
      </c>
      <c r="H7" s="269">
        <v>7.0</v>
      </c>
      <c r="I7" s="270">
        <v>0.0</v>
      </c>
      <c r="J7" s="270">
        <v>5.0</v>
      </c>
      <c r="K7" s="269">
        <v>2.0</v>
      </c>
      <c r="L7" s="271"/>
    </row>
    <row r="8">
      <c r="A8" s="265">
        <v>45130.0</v>
      </c>
      <c r="B8" s="272" t="s">
        <v>45</v>
      </c>
      <c r="C8" s="272" t="s">
        <v>1</v>
      </c>
      <c r="D8" s="267" t="s">
        <v>174</v>
      </c>
      <c r="E8" s="265">
        <v>45131.0</v>
      </c>
      <c r="F8" s="274">
        <v>0.20833333333333334</v>
      </c>
      <c r="G8" s="274">
        <v>0.4791666666666667</v>
      </c>
      <c r="H8" s="270">
        <v>6.5</v>
      </c>
      <c r="I8" s="270">
        <v>0.0</v>
      </c>
      <c r="J8" s="270">
        <v>5.5</v>
      </c>
      <c r="K8" s="270">
        <v>1.0</v>
      </c>
      <c r="L8" s="271"/>
    </row>
    <row r="9">
      <c r="A9" s="265">
        <v>45130.0</v>
      </c>
      <c r="B9" s="266" t="s">
        <v>32</v>
      </c>
      <c r="C9" s="272" t="s">
        <v>1</v>
      </c>
      <c r="D9" s="267" t="s">
        <v>174</v>
      </c>
      <c r="E9" s="265">
        <v>45131.0</v>
      </c>
      <c r="F9" s="274">
        <v>0.20833333333333334</v>
      </c>
      <c r="G9" s="274">
        <v>0.4791666666666667</v>
      </c>
      <c r="H9" s="270">
        <v>6.5</v>
      </c>
      <c r="I9" s="270">
        <v>0.0</v>
      </c>
      <c r="J9" s="270">
        <v>5.5</v>
      </c>
      <c r="K9" s="270">
        <v>1.0</v>
      </c>
      <c r="L9" s="271"/>
    </row>
    <row r="10">
      <c r="A10" s="265">
        <v>45130.0</v>
      </c>
      <c r="B10" s="272" t="s">
        <v>69</v>
      </c>
      <c r="C10" s="272" t="s">
        <v>51</v>
      </c>
      <c r="D10" s="267" t="s">
        <v>174</v>
      </c>
      <c r="E10" s="265">
        <v>45131.0</v>
      </c>
      <c r="F10" s="274">
        <v>0.16666666666666666</v>
      </c>
      <c r="G10" s="274">
        <v>0.5</v>
      </c>
      <c r="H10" s="270">
        <v>8.0</v>
      </c>
      <c r="I10" s="270">
        <v>0.0</v>
      </c>
      <c r="J10" s="270">
        <v>6.0</v>
      </c>
      <c r="K10" s="270">
        <v>2.0</v>
      </c>
      <c r="L10" s="271"/>
    </row>
    <row r="11">
      <c r="A11" s="265">
        <v>45130.0</v>
      </c>
      <c r="B11" s="273" t="s">
        <v>190</v>
      </c>
      <c r="C11" s="272" t="s">
        <v>51</v>
      </c>
      <c r="D11" s="267" t="s">
        <v>174</v>
      </c>
      <c r="E11" s="265">
        <v>45131.0</v>
      </c>
      <c r="F11" s="274">
        <v>0.20833333333333334</v>
      </c>
      <c r="G11" s="274">
        <v>0.5208333333333334</v>
      </c>
      <c r="H11" s="270">
        <v>7.5</v>
      </c>
      <c r="I11" s="270">
        <v>0.0</v>
      </c>
      <c r="J11" s="270">
        <v>6.5</v>
      </c>
      <c r="K11" s="270">
        <v>1.0</v>
      </c>
      <c r="L11" s="271"/>
    </row>
    <row r="12">
      <c r="A12" s="265">
        <v>45130.0</v>
      </c>
      <c r="B12" s="273" t="s">
        <v>82</v>
      </c>
      <c r="C12" s="266" t="s">
        <v>31</v>
      </c>
      <c r="D12" s="267" t="s">
        <v>174</v>
      </c>
      <c r="E12" s="265">
        <v>45131.0</v>
      </c>
      <c r="F12" s="268">
        <v>0.20833333333333334</v>
      </c>
      <c r="G12" s="274">
        <v>0.5</v>
      </c>
      <c r="H12" s="271">
        <v>7.0</v>
      </c>
      <c r="I12" s="271">
        <v>0.0</v>
      </c>
      <c r="J12" s="271">
        <v>6.0</v>
      </c>
      <c r="K12" s="271">
        <v>1.0</v>
      </c>
      <c r="L12" s="271"/>
    </row>
    <row r="13">
      <c r="A13" s="265">
        <v>45130.0</v>
      </c>
      <c r="B13" s="272" t="s">
        <v>103</v>
      </c>
      <c r="C13" s="272" t="s">
        <v>31</v>
      </c>
      <c r="D13" s="267" t="s">
        <v>174</v>
      </c>
      <c r="E13" s="265">
        <v>45131.0</v>
      </c>
      <c r="F13" s="268">
        <v>0.20833333333333334</v>
      </c>
      <c r="G13" s="268">
        <v>0.9791666666666666</v>
      </c>
      <c r="H13" s="271">
        <v>6.5</v>
      </c>
      <c r="I13" s="271">
        <v>0.0</v>
      </c>
      <c r="J13" s="271">
        <v>5.5</v>
      </c>
      <c r="K13" s="271">
        <v>1.0</v>
      </c>
      <c r="L13" s="271"/>
    </row>
    <row r="14">
      <c r="A14" s="265">
        <v>45130.0</v>
      </c>
      <c r="B14" s="272" t="s">
        <v>97</v>
      </c>
      <c r="C14" s="272" t="s">
        <v>31</v>
      </c>
      <c r="D14" s="267" t="s">
        <v>174</v>
      </c>
      <c r="E14" s="265">
        <v>45131.0</v>
      </c>
      <c r="F14" s="269">
        <v>0.0</v>
      </c>
      <c r="G14" s="269">
        <v>0.0</v>
      </c>
      <c r="H14" s="270">
        <v>0.0</v>
      </c>
      <c r="I14" s="270">
        <v>0.0</v>
      </c>
      <c r="J14" s="270">
        <v>0.0</v>
      </c>
      <c r="K14" s="270">
        <v>0.0</v>
      </c>
      <c r="L14" s="271"/>
    </row>
    <row r="15">
      <c r="A15" s="233">
        <v>45131.0</v>
      </c>
      <c r="B15" s="153" t="s">
        <v>88</v>
      </c>
      <c r="C15" s="153" t="s">
        <v>31</v>
      </c>
      <c r="D15" s="234" t="s">
        <v>174</v>
      </c>
      <c r="E15" s="233">
        <v>45131.0</v>
      </c>
      <c r="F15" s="238">
        <v>0.9166666666666666</v>
      </c>
      <c r="G15" s="237">
        <v>0.22916666666666666</v>
      </c>
      <c r="H15" s="235">
        <v>7.5</v>
      </c>
      <c r="I15" s="236">
        <v>0.0</v>
      </c>
      <c r="J15" s="236">
        <v>0.0</v>
      </c>
      <c r="K15" s="235">
        <v>7.5</v>
      </c>
      <c r="L15" s="153"/>
    </row>
    <row r="16">
      <c r="A16" s="233">
        <v>45131.0</v>
      </c>
      <c r="B16" s="152" t="s">
        <v>54</v>
      </c>
      <c r="C16" s="152" t="s">
        <v>51</v>
      </c>
      <c r="D16" s="234" t="s">
        <v>174</v>
      </c>
      <c r="E16" s="233">
        <v>45131.0</v>
      </c>
      <c r="F16" s="235">
        <v>0.0</v>
      </c>
      <c r="G16" s="235">
        <v>0.0</v>
      </c>
      <c r="H16" s="235">
        <v>0.0</v>
      </c>
      <c r="I16" s="235">
        <v>0.0</v>
      </c>
      <c r="J16" s="235">
        <v>0.0</v>
      </c>
      <c r="K16" s="235">
        <v>0.0</v>
      </c>
      <c r="L16" s="152" t="s">
        <v>166</v>
      </c>
    </row>
    <row r="17">
      <c r="A17" s="233">
        <v>45131.0</v>
      </c>
      <c r="B17" s="153" t="s">
        <v>335</v>
      </c>
      <c r="C17" s="153" t="s">
        <v>51</v>
      </c>
      <c r="D17" s="234" t="s">
        <v>174</v>
      </c>
      <c r="E17" s="233">
        <v>45131.0</v>
      </c>
      <c r="F17" s="238">
        <v>0.9583333333333334</v>
      </c>
      <c r="G17" s="237">
        <v>0.0</v>
      </c>
      <c r="H17" s="235">
        <v>13.0</v>
      </c>
      <c r="I17" s="235">
        <v>5.0</v>
      </c>
      <c r="J17" s="235">
        <v>1.0</v>
      </c>
      <c r="K17" s="235">
        <v>7.0</v>
      </c>
      <c r="L17" s="152" t="s">
        <v>407</v>
      </c>
    </row>
    <row r="18">
      <c r="A18" s="233">
        <v>45131.0</v>
      </c>
      <c r="B18" s="153" t="s">
        <v>139</v>
      </c>
      <c r="C18" s="153" t="s">
        <v>35</v>
      </c>
      <c r="D18" s="234" t="s">
        <v>174</v>
      </c>
      <c r="E18" s="233">
        <v>45131.0</v>
      </c>
      <c r="F18" s="238">
        <v>0.9583333333333334</v>
      </c>
      <c r="G18" s="237">
        <v>0.20833333333333334</v>
      </c>
      <c r="H18" s="235">
        <v>6.0</v>
      </c>
      <c r="I18" s="236">
        <v>0.0</v>
      </c>
      <c r="J18" s="236">
        <v>0.0</v>
      </c>
      <c r="K18" s="235">
        <v>6.0</v>
      </c>
      <c r="L18" s="155"/>
    </row>
    <row r="19">
      <c r="A19" s="233">
        <v>45131.0</v>
      </c>
      <c r="B19" s="152" t="s">
        <v>52</v>
      </c>
      <c r="C19" s="153" t="s">
        <v>1</v>
      </c>
      <c r="D19" s="234" t="s">
        <v>174</v>
      </c>
      <c r="E19" s="233">
        <v>45131.0</v>
      </c>
      <c r="F19" s="237">
        <v>0.9375</v>
      </c>
      <c r="G19" s="237">
        <v>0.20833333333333334</v>
      </c>
      <c r="H19" s="235">
        <v>6.5</v>
      </c>
      <c r="I19" s="236">
        <v>0.0</v>
      </c>
      <c r="J19" s="236">
        <v>0.0</v>
      </c>
      <c r="K19" s="235">
        <v>6.5</v>
      </c>
      <c r="L19" s="155"/>
    </row>
    <row r="20">
      <c r="A20" s="233">
        <v>45131.0</v>
      </c>
      <c r="B20" s="152" t="s">
        <v>32</v>
      </c>
      <c r="C20" s="153" t="s">
        <v>1</v>
      </c>
      <c r="D20" s="234" t="s">
        <v>174</v>
      </c>
      <c r="E20" s="233">
        <v>45131.0</v>
      </c>
      <c r="F20" s="235">
        <v>0.0</v>
      </c>
      <c r="G20" s="235">
        <v>0.0</v>
      </c>
      <c r="H20" s="235">
        <v>0.0</v>
      </c>
      <c r="I20" s="235">
        <v>0.0</v>
      </c>
      <c r="J20" s="235">
        <v>0.0</v>
      </c>
      <c r="K20" s="235">
        <v>0.0</v>
      </c>
      <c r="L20" s="152" t="s">
        <v>25</v>
      </c>
    </row>
    <row r="21">
      <c r="A21" s="233">
        <v>45131.0</v>
      </c>
      <c r="B21" s="152" t="s">
        <v>18</v>
      </c>
      <c r="C21" s="153" t="s">
        <v>1</v>
      </c>
      <c r="D21" s="234" t="s">
        <v>174</v>
      </c>
      <c r="E21" s="233">
        <v>45131.0</v>
      </c>
      <c r="F21" s="237">
        <v>0.9375</v>
      </c>
      <c r="G21" s="237">
        <v>0.20833333333333334</v>
      </c>
      <c r="H21" s="235">
        <v>6.5</v>
      </c>
      <c r="I21" s="236">
        <v>0.0</v>
      </c>
      <c r="J21" s="236">
        <v>0.0</v>
      </c>
      <c r="K21" s="235">
        <v>6.5</v>
      </c>
      <c r="L21" s="152"/>
    </row>
    <row r="22">
      <c r="A22" s="233">
        <v>45131.0</v>
      </c>
      <c r="B22" s="152" t="s">
        <v>50</v>
      </c>
      <c r="C22" s="153" t="s">
        <v>23</v>
      </c>
      <c r="D22" s="234" t="s">
        <v>175</v>
      </c>
      <c r="E22" s="233">
        <v>45132.0</v>
      </c>
      <c r="F22" s="238">
        <v>0.020833333333333332</v>
      </c>
      <c r="G22" s="238">
        <v>0.4583333333333333</v>
      </c>
      <c r="H22" s="68">
        <v>10.5</v>
      </c>
      <c r="I22" s="68">
        <v>2.5</v>
      </c>
      <c r="J22" s="68">
        <v>2.5</v>
      </c>
      <c r="K22" s="68">
        <v>5.5</v>
      </c>
      <c r="L22" s="152" t="s">
        <v>304</v>
      </c>
    </row>
    <row r="23">
      <c r="A23" s="233">
        <v>45131.0</v>
      </c>
      <c r="B23" s="153" t="s">
        <v>123</v>
      </c>
      <c r="C23" s="153" t="s">
        <v>23</v>
      </c>
      <c r="D23" s="234" t="s">
        <v>175</v>
      </c>
      <c r="E23" s="233">
        <v>45132.0</v>
      </c>
      <c r="F23" s="235">
        <v>0.0</v>
      </c>
      <c r="G23" s="235">
        <v>0.0</v>
      </c>
      <c r="H23" s="235">
        <v>0.0</v>
      </c>
      <c r="I23" s="235">
        <v>0.0</v>
      </c>
      <c r="J23" s="235">
        <v>0.0</v>
      </c>
      <c r="K23" s="235">
        <v>0.0</v>
      </c>
      <c r="L23" s="152" t="s">
        <v>25</v>
      </c>
    </row>
    <row r="24">
      <c r="A24" s="233">
        <v>45131.0</v>
      </c>
      <c r="B24" s="153" t="s">
        <v>45</v>
      </c>
      <c r="C24" s="153" t="s">
        <v>1</v>
      </c>
      <c r="D24" s="234" t="s">
        <v>175</v>
      </c>
      <c r="E24" s="233">
        <v>45132.0</v>
      </c>
      <c r="F24" s="238">
        <v>0.20833333333333334</v>
      </c>
      <c r="G24" s="238">
        <v>0.4791666666666667</v>
      </c>
      <c r="H24" s="236">
        <v>6.5</v>
      </c>
      <c r="I24" s="236">
        <v>0.0</v>
      </c>
      <c r="J24" s="236">
        <v>5.5</v>
      </c>
      <c r="K24" s="236">
        <v>1.0</v>
      </c>
      <c r="L24" s="152"/>
    </row>
    <row r="25">
      <c r="A25" s="233">
        <v>45131.0</v>
      </c>
      <c r="B25" s="152" t="s">
        <v>30</v>
      </c>
      <c r="C25" s="153" t="s">
        <v>1</v>
      </c>
      <c r="D25" s="234" t="s">
        <v>175</v>
      </c>
      <c r="E25" s="233">
        <v>45132.0</v>
      </c>
      <c r="F25" s="238">
        <v>0.20833333333333334</v>
      </c>
      <c r="G25" s="238">
        <v>0.4791666666666667</v>
      </c>
      <c r="H25" s="236">
        <v>6.5</v>
      </c>
      <c r="I25" s="236">
        <v>0.0</v>
      </c>
      <c r="J25" s="236">
        <v>5.5</v>
      </c>
      <c r="K25" s="236">
        <v>1.0</v>
      </c>
      <c r="L25" s="152"/>
    </row>
    <row r="26">
      <c r="A26" s="233">
        <v>45131.0</v>
      </c>
      <c r="B26" s="153" t="s">
        <v>69</v>
      </c>
      <c r="C26" s="153" t="s">
        <v>51</v>
      </c>
      <c r="D26" s="234" t="s">
        <v>175</v>
      </c>
      <c r="E26" s="233">
        <v>45132.0</v>
      </c>
      <c r="F26" s="238">
        <v>0.16666666666666666</v>
      </c>
      <c r="G26" s="237">
        <v>0.5208333333333334</v>
      </c>
      <c r="H26" s="235">
        <v>8.5</v>
      </c>
      <c r="I26" s="235">
        <v>0.5</v>
      </c>
      <c r="J26" s="236">
        <v>6.0</v>
      </c>
      <c r="K26" s="236">
        <v>2.0</v>
      </c>
      <c r="L26" s="152" t="s">
        <v>192</v>
      </c>
    </row>
    <row r="27">
      <c r="A27" s="233">
        <v>45131.0</v>
      </c>
      <c r="B27" s="155" t="s">
        <v>190</v>
      </c>
      <c r="C27" s="153" t="s">
        <v>51</v>
      </c>
      <c r="D27" s="234" t="s">
        <v>175</v>
      </c>
      <c r="E27" s="233">
        <v>45132.0</v>
      </c>
      <c r="F27" s="235">
        <v>0.0</v>
      </c>
      <c r="G27" s="235">
        <v>0.0</v>
      </c>
      <c r="H27" s="235">
        <v>0.0</v>
      </c>
      <c r="I27" s="236">
        <v>0.0</v>
      </c>
      <c r="J27" s="235">
        <v>0.0</v>
      </c>
      <c r="K27" s="235">
        <v>0.0</v>
      </c>
      <c r="L27" s="152" t="s">
        <v>63</v>
      </c>
    </row>
    <row r="28">
      <c r="A28" s="233">
        <v>45131.0</v>
      </c>
      <c r="B28" s="155" t="s">
        <v>82</v>
      </c>
      <c r="C28" s="152" t="s">
        <v>35</v>
      </c>
      <c r="D28" s="234" t="s">
        <v>175</v>
      </c>
      <c r="E28" s="233">
        <v>45132.0</v>
      </c>
      <c r="F28" s="238">
        <v>0.20833333333333334</v>
      </c>
      <c r="G28" s="238">
        <v>0.4583333333333333</v>
      </c>
      <c r="H28" s="236">
        <v>6.0</v>
      </c>
      <c r="I28" s="236">
        <v>0.0</v>
      </c>
      <c r="J28" s="236">
        <v>5.0</v>
      </c>
      <c r="K28" s="236">
        <v>1.0</v>
      </c>
      <c r="L28" s="152"/>
    </row>
    <row r="29">
      <c r="A29" s="233">
        <v>45131.0</v>
      </c>
      <c r="B29" s="153" t="s">
        <v>103</v>
      </c>
      <c r="C29" s="153" t="s">
        <v>31</v>
      </c>
      <c r="D29" s="234" t="s">
        <v>175</v>
      </c>
      <c r="E29" s="233">
        <v>45132.0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45131.0</v>
      </c>
      <c r="B30" s="153" t="s">
        <v>97</v>
      </c>
      <c r="C30" s="153" t="s">
        <v>31</v>
      </c>
      <c r="D30" s="234" t="s">
        <v>175</v>
      </c>
      <c r="E30" s="233">
        <v>45132.0</v>
      </c>
      <c r="F30" s="237">
        <v>0.22916666666666666</v>
      </c>
      <c r="G30" s="237">
        <v>0.5416666666666666</v>
      </c>
      <c r="H30" s="235">
        <v>7.5</v>
      </c>
      <c r="I30" s="235">
        <v>0.0</v>
      </c>
      <c r="J30" s="235">
        <v>7.0</v>
      </c>
      <c r="K30" s="235">
        <v>0.5</v>
      </c>
      <c r="L30" s="153"/>
    </row>
    <row r="31">
      <c r="A31" s="233">
        <v>45132.0</v>
      </c>
      <c r="B31" s="152" t="s">
        <v>50</v>
      </c>
      <c r="C31" s="153" t="s">
        <v>31</v>
      </c>
      <c r="D31" s="234" t="s">
        <v>175</v>
      </c>
      <c r="E31" s="233">
        <v>45132.0</v>
      </c>
      <c r="F31" s="237">
        <v>0.9791666666666666</v>
      </c>
      <c r="G31" s="237">
        <v>0.22916666666666666</v>
      </c>
      <c r="H31" s="235">
        <v>6.0</v>
      </c>
      <c r="I31" s="235">
        <v>0.0</v>
      </c>
      <c r="J31" s="235">
        <v>0.0</v>
      </c>
      <c r="K31" s="235">
        <v>6.0</v>
      </c>
      <c r="L31" s="152"/>
    </row>
    <row r="32">
      <c r="A32" s="233">
        <v>45132.0</v>
      </c>
      <c r="B32" s="153" t="s">
        <v>88</v>
      </c>
      <c r="C32" s="153" t="s">
        <v>31</v>
      </c>
      <c r="D32" s="234" t="s">
        <v>175</v>
      </c>
      <c r="E32" s="233">
        <v>45132.0</v>
      </c>
      <c r="F32" s="235">
        <v>0.0</v>
      </c>
      <c r="G32" s="235">
        <v>0.0</v>
      </c>
      <c r="H32" s="235">
        <v>0.0</v>
      </c>
      <c r="I32" s="235">
        <v>0.0</v>
      </c>
      <c r="J32" s="235">
        <v>0.0</v>
      </c>
      <c r="K32" s="235">
        <v>0.0</v>
      </c>
      <c r="L32" s="152" t="s">
        <v>727</v>
      </c>
    </row>
    <row r="33">
      <c r="A33" s="233">
        <v>45132.0</v>
      </c>
      <c r="B33" s="152" t="s">
        <v>54</v>
      </c>
      <c r="C33" s="153" t="s">
        <v>51</v>
      </c>
      <c r="D33" s="234" t="s">
        <v>175</v>
      </c>
      <c r="E33" s="233">
        <v>45132.0</v>
      </c>
      <c r="F33" s="235">
        <v>0.0</v>
      </c>
      <c r="G33" s="235">
        <v>0.0</v>
      </c>
      <c r="H33" s="235">
        <v>0.0</v>
      </c>
      <c r="I33" s="235">
        <v>0.0</v>
      </c>
      <c r="J33" s="235">
        <v>0.0</v>
      </c>
      <c r="K33" s="235">
        <v>0.0</v>
      </c>
      <c r="L33" s="152" t="s">
        <v>166</v>
      </c>
    </row>
    <row r="34">
      <c r="A34" s="233">
        <v>45132.0</v>
      </c>
      <c r="B34" s="153" t="s">
        <v>335</v>
      </c>
      <c r="C34" s="153" t="s">
        <v>51</v>
      </c>
      <c r="D34" s="234" t="s">
        <v>175</v>
      </c>
      <c r="E34" s="233">
        <v>45132.0</v>
      </c>
      <c r="F34" s="238">
        <v>0.9583333333333334</v>
      </c>
      <c r="G34" s="237">
        <v>0.20833333333333334</v>
      </c>
      <c r="H34" s="235">
        <v>6.0</v>
      </c>
      <c r="I34" s="236">
        <v>0.0</v>
      </c>
      <c r="J34" s="236">
        <v>0.0</v>
      </c>
      <c r="K34" s="235">
        <v>6.0</v>
      </c>
      <c r="L34" s="152"/>
    </row>
    <row r="35">
      <c r="A35" s="233">
        <v>45132.0</v>
      </c>
      <c r="B35" s="153" t="s">
        <v>139</v>
      </c>
      <c r="C35" s="153" t="s">
        <v>35</v>
      </c>
      <c r="D35" s="234" t="s">
        <v>175</v>
      </c>
      <c r="E35" s="233">
        <v>45132.0</v>
      </c>
      <c r="F35" s="238">
        <v>0.9583333333333334</v>
      </c>
      <c r="G35" s="237">
        <v>0.20833333333333334</v>
      </c>
      <c r="H35" s="235">
        <v>6.0</v>
      </c>
      <c r="I35" s="236">
        <v>0.0</v>
      </c>
      <c r="J35" s="236">
        <v>0.0</v>
      </c>
      <c r="K35" s="235">
        <v>6.0</v>
      </c>
      <c r="L35" s="155"/>
    </row>
    <row r="36">
      <c r="A36" s="233">
        <v>45132.0</v>
      </c>
      <c r="B36" s="152" t="s">
        <v>32</v>
      </c>
      <c r="C36" s="153" t="s">
        <v>1</v>
      </c>
      <c r="D36" s="234" t="s">
        <v>175</v>
      </c>
      <c r="E36" s="233">
        <v>45132.0</v>
      </c>
      <c r="F36" s="237">
        <v>0.9375</v>
      </c>
      <c r="G36" s="237">
        <v>0.20833333333333334</v>
      </c>
      <c r="H36" s="235">
        <v>6.5</v>
      </c>
      <c r="I36" s="236">
        <v>0.0</v>
      </c>
      <c r="J36" s="236">
        <v>0.0</v>
      </c>
      <c r="K36" s="235">
        <v>6.5</v>
      </c>
      <c r="L36" s="155"/>
    </row>
    <row r="37">
      <c r="A37" s="233">
        <v>45132.0</v>
      </c>
      <c r="B37" s="152" t="s">
        <v>18</v>
      </c>
      <c r="C37" s="153" t="s">
        <v>1</v>
      </c>
      <c r="D37" s="234" t="s">
        <v>175</v>
      </c>
      <c r="E37" s="233">
        <v>45132.0</v>
      </c>
      <c r="F37" s="237">
        <v>0.9375</v>
      </c>
      <c r="G37" s="237">
        <v>0.20833333333333334</v>
      </c>
      <c r="H37" s="235">
        <v>6.5</v>
      </c>
      <c r="I37" s="236">
        <v>0.0</v>
      </c>
      <c r="J37" s="236">
        <v>0.0</v>
      </c>
      <c r="K37" s="235">
        <v>6.5</v>
      </c>
      <c r="L37" s="152"/>
    </row>
    <row r="38">
      <c r="A38" s="233">
        <v>45132.0</v>
      </c>
      <c r="B38" s="152" t="s">
        <v>52</v>
      </c>
      <c r="C38" s="153" t="s">
        <v>23</v>
      </c>
      <c r="D38" s="234" t="s">
        <v>171</v>
      </c>
      <c r="E38" s="233">
        <v>45133.0</v>
      </c>
      <c r="F38" s="238">
        <v>0.020833333333333332</v>
      </c>
      <c r="G38" s="237">
        <v>0.20833333333333334</v>
      </c>
      <c r="H38" s="68">
        <v>4.5</v>
      </c>
      <c r="I38" s="68">
        <v>0.0</v>
      </c>
      <c r="J38" s="68">
        <v>0.0</v>
      </c>
      <c r="K38" s="68">
        <v>4.5</v>
      </c>
      <c r="L38" s="152"/>
    </row>
    <row r="39">
      <c r="A39" s="233">
        <v>45132.0</v>
      </c>
      <c r="B39" s="152" t="s">
        <v>52</v>
      </c>
      <c r="C39" s="153" t="s">
        <v>1</v>
      </c>
      <c r="D39" s="234" t="s">
        <v>171</v>
      </c>
      <c r="E39" s="233">
        <v>45133.0</v>
      </c>
      <c r="F39" s="238">
        <v>0.20833333333333334</v>
      </c>
      <c r="G39" s="238">
        <v>0.4791666666666667</v>
      </c>
      <c r="H39" s="236">
        <v>6.5</v>
      </c>
      <c r="I39" s="236">
        <v>0.0</v>
      </c>
      <c r="J39" s="236">
        <v>5.5</v>
      </c>
      <c r="K39" s="236">
        <v>1.0</v>
      </c>
    </row>
    <row r="40">
      <c r="A40" s="233">
        <v>45132.0</v>
      </c>
      <c r="B40" s="152" t="s">
        <v>123</v>
      </c>
      <c r="C40" s="152" t="s">
        <v>23</v>
      </c>
      <c r="D40" s="234" t="s">
        <v>171</v>
      </c>
      <c r="E40" s="233">
        <v>45133.0</v>
      </c>
      <c r="F40" s="238">
        <v>0.20833333333333334</v>
      </c>
      <c r="G40" s="238">
        <v>0.4583333333333333</v>
      </c>
      <c r="H40" s="236">
        <v>6.0</v>
      </c>
      <c r="I40" s="236">
        <v>0.0</v>
      </c>
      <c r="J40" s="236">
        <v>5.0</v>
      </c>
      <c r="K40" s="236">
        <v>1.0</v>
      </c>
      <c r="L40" s="152"/>
    </row>
    <row r="41">
      <c r="A41" s="233">
        <v>45132.0</v>
      </c>
      <c r="B41" s="153" t="s">
        <v>45</v>
      </c>
      <c r="C41" s="153" t="s">
        <v>1</v>
      </c>
      <c r="D41" s="234" t="s">
        <v>171</v>
      </c>
      <c r="E41" s="233">
        <v>45133.0</v>
      </c>
      <c r="F41" s="235">
        <v>0.0</v>
      </c>
      <c r="G41" s="235">
        <v>0.0</v>
      </c>
      <c r="H41" s="235">
        <v>0.0</v>
      </c>
      <c r="I41" s="235">
        <v>0.0</v>
      </c>
      <c r="J41" s="235">
        <v>0.0</v>
      </c>
      <c r="K41" s="235">
        <v>0.0</v>
      </c>
      <c r="L41" s="152" t="s">
        <v>727</v>
      </c>
    </row>
    <row r="42">
      <c r="A42" s="233">
        <v>45132.0</v>
      </c>
      <c r="B42" s="152" t="s">
        <v>30</v>
      </c>
      <c r="C42" s="153" t="s">
        <v>1</v>
      </c>
      <c r="D42" s="234" t="s">
        <v>171</v>
      </c>
      <c r="E42" s="233">
        <v>45133.0</v>
      </c>
      <c r="F42" s="238">
        <v>0.20833333333333334</v>
      </c>
      <c r="G42" s="238">
        <v>0.4791666666666667</v>
      </c>
      <c r="H42" s="236">
        <v>6.5</v>
      </c>
      <c r="I42" s="236">
        <v>0.0</v>
      </c>
      <c r="J42" s="236">
        <v>5.5</v>
      </c>
      <c r="K42" s="236">
        <v>1.0</v>
      </c>
      <c r="L42" s="153"/>
    </row>
    <row r="43">
      <c r="A43" s="233">
        <v>45132.0</v>
      </c>
      <c r="B43" s="153" t="s">
        <v>69</v>
      </c>
      <c r="C43" s="153" t="s">
        <v>51</v>
      </c>
      <c r="D43" s="234" t="s">
        <v>171</v>
      </c>
      <c r="E43" s="233">
        <v>45133.0</v>
      </c>
      <c r="F43" s="238">
        <v>0.16666666666666666</v>
      </c>
      <c r="G43" s="238">
        <v>0.5</v>
      </c>
      <c r="H43" s="236">
        <v>8.0</v>
      </c>
      <c r="I43" s="236">
        <v>0.0</v>
      </c>
      <c r="J43" s="236">
        <v>6.0</v>
      </c>
      <c r="K43" s="236">
        <v>2.0</v>
      </c>
      <c r="L43" s="153"/>
    </row>
    <row r="44">
      <c r="A44" s="233">
        <v>45132.0</v>
      </c>
      <c r="B44" s="155" t="s">
        <v>190</v>
      </c>
      <c r="C44" s="153" t="s">
        <v>51</v>
      </c>
      <c r="D44" s="234" t="s">
        <v>171</v>
      </c>
      <c r="E44" s="233">
        <v>45133.0</v>
      </c>
      <c r="F44" s="238">
        <v>0.20833333333333334</v>
      </c>
      <c r="G44" s="238">
        <v>0.5208333333333334</v>
      </c>
      <c r="H44" s="236">
        <v>7.5</v>
      </c>
      <c r="I44" s="236">
        <v>0.0</v>
      </c>
      <c r="J44" s="236">
        <v>6.5</v>
      </c>
      <c r="K44" s="236">
        <v>1.0</v>
      </c>
      <c r="L44" s="153"/>
    </row>
    <row r="45">
      <c r="A45" s="233">
        <v>45132.0</v>
      </c>
      <c r="B45" s="155" t="s">
        <v>82</v>
      </c>
      <c r="C45" s="152" t="s">
        <v>35</v>
      </c>
      <c r="D45" s="234" t="s">
        <v>171</v>
      </c>
      <c r="E45" s="233">
        <v>45133.0</v>
      </c>
      <c r="F45" s="238">
        <v>0.20833333333333334</v>
      </c>
      <c r="G45" s="238">
        <v>0.4583333333333333</v>
      </c>
      <c r="H45" s="236">
        <v>6.0</v>
      </c>
      <c r="I45" s="236">
        <v>0.0</v>
      </c>
      <c r="J45" s="236">
        <v>5.0</v>
      </c>
      <c r="K45" s="236">
        <v>1.0</v>
      </c>
      <c r="L45" s="152"/>
    </row>
    <row r="46">
      <c r="A46" s="233">
        <v>45132.0</v>
      </c>
      <c r="B46" s="153" t="s">
        <v>103</v>
      </c>
      <c r="C46" s="153" t="s">
        <v>31</v>
      </c>
      <c r="D46" s="234" t="s">
        <v>171</v>
      </c>
      <c r="E46" s="233">
        <v>45133.0</v>
      </c>
      <c r="F46" s="238">
        <v>0.20833333333333334</v>
      </c>
      <c r="G46" s="238">
        <v>0.5208333333333334</v>
      </c>
      <c r="H46" s="236">
        <v>7.5</v>
      </c>
      <c r="I46" s="236">
        <v>0.0</v>
      </c>
      <c r="J46" s="236">
        <v>6.5</v>
      </c>
      <c r="K46" s="236">
        <v>1.0</v>
      </c>
      <c r="L46" s="152"/>
    </row>
    <row r="47">
      <c r="A47" s="233">
        <v>45132.0</v>
      </c>
      <c r="B47" s="153" t="s">
        <v>97</v>
      </c>
      <c r="C47" s="153" t="s">
        <v>31</v>
      </c>
      <c r="D47" s="234" t="s">
        <v>171</v>
      </c>
      <c r="E47" s="233">
        <v>45133.0</v>
      </c>
      <c r="F47" s="235">
        <v>0.0</v>
      </c>
      <c r="G47" s="235">
        <v>0.0</v>
      </c>
      <c r="H47" s="235">
        <v>0.0</v>
      </c>
      <c r="I47" s="235">
        <v>0.0</v>
      </c>
      <c r="J47" s="235">
        <v>0.0</v>
      </c>
      <c r="K47" s="235">
        <v>0.0</v>
      </c>
      <c r="L47" s="152" t="s">
        <v>727</v>
      </c>
    </row>
    <row r="48">
      <c r="A48" s="233">
        <v>45133.0</v>
      </c>
      <c r="B48" s="153" t="s">
        <v>88</v>
      </c>
      <c r="C48" s="153" t="s">
        <v>31</v>
      </c>
      <c r="D48" s="234" t="s">
        <v>171</v>
      </c>
      <c r="E48" s="233">
        <v>45133.0</v>
      </c>
      <c r="F48" s="238">
        <v>0.9166666666666666</v>
      </c>
      <c r="G48" s="237">
        <v>0.22916666666666666</v>
      </c>
      <c r="H48" s="235">
        <v>7.5</v>
      </c>
      <c r="I48" s="236">
        <v>0.0</v>
      </c>
      <c r="J48" s="236">
        <v>0.0</v>
      </c>
      <c r="K48" s="235">
        <v>7.5</v>
      </c>
      <c r="L48" s="152"/>
    </row>
    <row r="49">
      <c r="A49" s="233">
        <v>45133.0</v>
      </c>
      <c r="B49" s="152" t="s">
        <v>54</v>
      </c>
      <c r="C49" s="153" t="s">
        <v>51</v>
      </c>
      <c r="D49" s="234" t="s">
        <v>171</v>
      </c>
      <c r="E49" s="233">
        <v>45133.0</v>
      </c>
      <c r="F49" s="235">
        <v>0.0</v>
      </c>
      <c r="G49" s="235">
        <v>0.0</v>
      </c>
      <c r="H49" s="235">
        <v>0.0</v>
      </c>
      <c r="I49" s="235">
        <v>0.0</v>
      </c>
      <c r="J49" s="235">
        <v>0.0</v>
      </c>
      <c r="K49" s="235">
        <v>0.0</v>
      </c>
      <c r="L49" s="152" t="s">
        <v>166</v>
      </c>
    </row>
    <row r="50">
      <c r="A50" s="233">
        <v>45133.0</v>
      </c>
      <c r="B50" s="153" t="s">
        <v>335</v>
      </c>
      <c r="C50" s="153" t="s">
        <v>51</v>
      </c>
      <c r="D50" s="234" t="s">
        <v>171</v>
      </c>
      <c r="E50" s="233">
        <v>45133.0</v>
      </c>
      <c r="F50" s="238">
        <v>0.9583333333333334</v>
      </c>
      <c r="G50" s="237">
        <v>0.20833333333333334</v>
      </c>
      <c r="H50" s="235">
        <v>6.0</v>
      </c>
      <c r="I50" s="236">
        <v>0.0</v>
      </c>
      <c r="J50" s="236">
        <v>0.0</v>
      </c>
      <c r="K50" s="235">
        <v>6.0</v>
      </c>
      <c r="L50" s="152"/>
    </row>
    <row r="51">
      <c r="A51" s="233">
        <v>45133.0</v>
      </c>
      <c r="B51" s="153" t="s">
        <v>139</v>
      </c>
      <c r="C51" s="153" t="s">
        <v>35</v>
      </c>
      <c r="D51" s="234" t="s">
        <v>171</v>
      </c>
      <c r="E51" s="233">
        <v>45133.0</v>
      </c>
      <c r="F51" s="238">
        <v>0.9583333333333334</v>
      </c>
      <c r="G51" s="237">
        <v>0.20833333333333334</v>
      </c>
      <c r="H51" s="235">
        <v>6.0</v>
      </c>
      <c r="I51" s="236">
        <v>0.0</v>
      </c>
      <c r="J51" s="236">
        <v>0.0</v>
      </c>
      <c r="K51" s="235">
        <v>6.0</v>
      </c>
      <c r="L51" s="155"/>
    </row>
    <row r="52">
      <c r="A52" s="233">
        <v>45133.0</v>
      </c>
      <c r="B52" s="152" t="s">
        <v>32</v>
      </c>
      <c r="C52" s="153" t="s">
        <v>1</v>
      </c>
      <c r="D52" s="234" t="s">
        <v>171</v>
      </c>
      <c r="E52" s="233">
        <v>45133.0</v>
      </c>
      <c r="F52" s="237">
        <v>0.9375</v>
      </c>
      <c r="G52" s="237">
        <v>0.20833333333333334</v>
      </c>
      <c r="H52" s="235">
        <v>6.5</v>
      </c>
      <c r="I52" s="236">
        <v>0.0</v>
      </c>
      <c r="J52" s="236">
        <v>0.0</v>
      </c>
      <c r="K52" s="235">
        <v>6.5</v>
      </c>
      <c r="L52" s="155"/>
    </row>
    <row r="53">
      <c r="A53" s="233">
        <v>45133.0</v>
      </c>
      <c r="B53" s="152" t="s">
        <v>18</v>
      </c>
      <c r="C53" s="153" t="s">
        <v>1</v>
      </c>
      <c r="D53" s="234" t="s">
        <v>171</v>
      </c>
      <c r="E53" s="233">
        <v>45133.0</v>
      </c>
      <c r="F53" s="237">
        <v>0.9375</v>
      </c>
      <c r="G53" s="237">
        <v>0.20833333333333334</v>
      </c>
      <c r="H53" s="235">
        <v>6.5</v>
      </c>
      <c r="I53" s="236">
        <v>0.0</v>
      </c>
      <c r="J53" s="236">
        <v>0.0</v>
      </c>
      <c r="K53" s="235">
        <v>6.5</v>
      </c>
      <c r="L53" s="152"/>
    </row>
    <row r="54">
      <c r="A54" s="233">
        <v>45133.0</v>
      </c>
      <c r="B54" s="153" t="s">
        <v>123</v>
      </c>
      <c r="C54" s="153" t="s">
        <v>23</v>
      </c>
      <c r="D54" s="234" t="s">
        <v>169</v>
      </c>
      <c r="E54" s="233">
        <v>45134.0</v>
      </c>
      <c r="F54" s="238">
        <v>0.020833333333333332</v>
      </c>
      <c r="G54" s="238">
        <v>0.4583333333333333</v>
      </c>
      <c r="H54" s="68">
        <v>10.5</v>
      </c>
      <c r="I54" s="68">
        <v>2.5</v>
      </c>
      <c r="J54" s="68">
        <v>2.5</v>
      </c>
      <c r="K54" s="68">
        <v>5.5</v>
      </c>
      <c r="L54" s="152" t="s">
        <v>304</v>
      </c>
    </row>
    <row r="55">
      <c r="A55" s="233">
        <v>45133.0</v>
      </c>
      <c r="B55" s="152" t="s">
        <v>52</v>
      </c>
      <c r="C55" s="153" t="s">
        <v>1</v>
      </c>
      <c r="D55" s="234" t="s">
        <v>169</v>
      </c>
      <c r="E55" s="233">
        <v>45134.0</v>
      </c>
      <c r="F55" s="235">
        <v>0.0</v>
      </c>
      <c r="G55" s="235">
        <v>0.0</v>
      </c>
      <c r="H55" s="235">
        <v>0.0</v>
      </c>
      <c r="I55" s="235">
        <v>0.0</v>
      </c>
      <c r="J55" s="235">
        <v>0.0</v>
      </c>
      <c r="K55" s="235">
        <v>0.0</v>
      </c>
      <c r="L55" s="152" t="s">
        <v>25</v>
      </c>
    </row>
    <row r="56">
      <c r="A56" s="233">
        <v>45133.0</v>
      </c>
      <c r="B56" s="153" t="s">
        <v>45</v>
      </c>
      <c r="C56" s="153" t="s">
        <v>1</v>
      </c>
      <c r="D56" s="234" t="s">
        <v>169</v>
      </c>
      <c r="E56" s="233">
        <v>45134.0</v>
      </c>
      <c r="F56" s="238">
        <v>0.20833333333333334</v>
      </c>
      <c r="G56" s="238">
        <v>0.4791666666666667</v>
      </c>
      <c r="H56" s="236">
        <v>6.5</v>
      </c>
      <c r="I56" s="236">
        <v>0.0</v>
      </c>
      <c r="J56" s="236">
        <v>5.5</v>
      </c>
      <c r="K56" s="236">
        <v>1.0</v>
      </c>
    </row>
    <row r="57">
      <c r="A57" s="233">
        <v>45133.0</v>
      </c>
      <c r="B57" s="152" t="s">
        <v>30</v>
      </c>
      <c r="C57" s="153" t="s">
        <v>1</v>
      </c>
      <c r="D57" s="234" t="s">
        <v>169</v>
      </c>
      <c r="E57" s="233">
        <v>45134.0</v>
      </c>
      <c r="F57" s="238">
        <v>0.20833333333333334</v>
      </c>
      <c r="G57" s="238">
        <v>0.4791666666666667</v>
      </c>
      <c r="H57" s="236">
        <v>6.5</v>
      </c>
      <c r="I57" s="236">
        <v>0.0</v>
      </c>
      <c r="J57" s="236">
        <v>5.5</v>
      </c>
      <c r="K57" s="236">
        <v>1.0</v>
      </c>
      <c r="L57" s="153"/>
    </row>
    <row r="58">
      <c r="A58" s="233">
        <v>45133.0</v>
      </c>
      <c r="B58" s="153" t="s">
        <v>69</v>
      </c>
      <c r="C58" s="153" t="s">
        <v>51</v>
      </c>
      <c r="D58" s="234" t="s">
        <v>169</v>
      </c>
      <c r="E58" s="233">
        <v>45134.0</v>
      </c>
      <c r="F58" s="235">
        <v>0.0</v>
      </c>
      <c r="G58" s="235">
        <v>0.0</v>
      </c>
      <c r="H58" s="235">
        <v>0.0</v>
      </c>
      <c r="I58" s="236">
        <v>0.0</v>
      </c>
      <c r="J58" s="235">
        <v>0.0</v>
      </c>
      <c r="K58" s="235">
        <v>0.0</v>
      </c>
      <c r="L58" s="68" t="s">
        <v>25</v>
      </c>
    </row>
    <row r="59">
      <c r="A59" s="233">
        <v>45133.0</v>
      </c>
      <c r="B59" s="155" t="s">
        <v>190</v>
      </c>
      <c r="C59" s="153" t="s">
        <v>51</v>
      </c>
      <c r="D59" s="234" t="s">
        <v>169</v>
      </c>
      <c r="E59" s="233">
        <v>45134.0</v>
      </c>
      <c r="F59" s="238">
        <v>0.20833333333333334</v>
      </c>
      <c r="G59" s="238">
        <v>0.5208333333333334</v>
      </c>
      <c r="H59" s="236">
        <v>7.5</v>
      </c>
      <c r="I59" s="236">
        <v>0.0</v>
      </c>
      <c r="J59" s="236">
        <v>6.5</v>
      </c>
      <c r="K59" s="236">
        <v>1.0</v>
      </c>
      <c r="L59" s="152"/>
    </row>
    <row r="60">
      <c r="A60" s="233">
        <v>45133.0</v>
      </c>
      <c r="B60" s="155" t="s">
        <v>82</v>
      </c>
      <c r="C60" s="152" t="s">
        <v>35</v>
      </c>
      <c r="D60" s="234" t="s">
        <v>169</v>
      </c>
      <c r="E60" s="233">
        <v>45134.0</v>
      </c>
      <c r="F60" s="238">
        <v>0.20833333333333334</v>
      </c>
      <c r="G60" s="238">
        <v>0.4583333333333333</v>
      </c>
      <c r="H60" s="236">
        <v>6.0</v>
      </c>
      <c r="I60" s="236">
        <v>0.0</v>
      </c>
      <c r="J60" s="236">
        <v>5.0</v>
      </c>
      <c r="K60" s="236">
        <v>1.0</v>
      </c>
      <c r="L60" s="152"/>
    </row>
    <row r="61">
      <c r="A61" s="233">
        <v>45133.0</v>
      </c>
      <c r="B61" s="152" t="s">
        <v>50</v>
      </c>
      <c r="C61" s="152" t="s">
        <v>51</v>
      </c>
      <c r="D61" s="234" t="s">
        <v>169</v>
      </c>
      <c r="E61" s="233">
        <v>45134.0</v>
      </c>
      <c r="F61" s="238">
        <v>0.16666666666666666</v>
      </c>
      <c r="G61" s="238">
        <v>0.5</v>
      </c>
      <c r="H61" s="236">
        <v>8.0</v>
      </c>
      <c r="I61" s="236">
        <v>0.0</v>
      </c>
      <c r="J61" s="236">
        <v>6.0</v>
      </c>
      <c r="K61" s="236">
        <v>2.0</v>
      </c>
      <c r="L61" s="152"/>
    </row>
    <row r="62">
      <c r="A62" s="233">
        <v>45133.0</v>
      </c>
      <c r="B62" s="153" t="s">
        <v>103</v>
      </c>
      <c r="C62" s="153" t="s">
        <v>31</v>
      </c>
      <c r="D62" s="234" t="s">
        <v>169</v>
      </c>
      <c r="E62" s="233">
        <v>45134.0</v>
      </c>
      <c r="F62" s="238">
        <v>0.20833333333333334</v>
      </c>
      <c r="G62" s="238">
        <v>0.5208333333333334</v>
      </c>
      <c r="H62" s="236">
        <v>7.5</v>
      </c>
      <c r="I62" s="236">
        <v>0.0</v>
      </c>
      <c r="J62" s="236">
        <v>6.5</v>
      </c>
      <c r="K62" s="236">
        <v>1.0</v>
      </c>
      <c r="L62" s="152"/>
    </row>
    <row r="63">
      <c r="A63" s="233">
        <v>45133.0</v>
      </c>
      <c r="B63" s="153" t="s">
        <v>97</v>
      </c>
      <c r="C63" s="153" t="s">
        <v>31</v>
      </c>
      <c r="D63" s="234" t="s">
        <v>169</v>
      </c>
      <c r="E63" s="233">
        <v>45134.0</v>
      </c>
      <c r="F63" s="237">
        <v>0.22916666666666666</v>
      </c>
      <c r="G63" s="237">
        <v>0.5416666666666666</v>
      </c>
      <c r="H63" s="235">
        <v>7.5</v>
      </c>
      <c r="I63" s="235">
        <v>0.0</v>
      </c>
      <c r="J63" s="235">
        <v>7.0</v>
      </c>
      <c r="K63" s="235">
        <v>0.5</v>
      </c>
    </row>
    <row r="64">
      <c r="A64" s="233">
        <v>45134.0</v>
      </c>
      <c r="B64" s="153" t="s">
        <v>88</v>
      </c>
      <c r="C64" s="153" t="s">
        <v>31</v>
      </c>
      <c r="D64" s="234" t="s">
        <v>169</v>
      </c>
      <c r="E64" s="233">
        <v>45134.0</v>
      </c>
      <c r="F64" s="238">
        <v>0.9166666666666666</v>
      </c>
      <c r="G64" s="237">
        <v>0.22916666666666666</v>
      </c>
      <c r="H64" s="235">
        <v>7.5</v>
      </c>
      <c r="I64" s="236">
        <v>0.0</v>
      </c>
      <c r="J64" s="236">
        <v>0.0</v>
      </c>
      <c r="K64" s="235">
        <v>7.5</v>
      </c>
      <c r="L64" s="152"/>
    </row>
    <row r="65">
      <c r="A65" s="233">
        <v>45134.0</v>
      </c>
      <c r="B65" s="152" t="s">
        <v>54</v>
      </c>
      <c r="C65" s="153" t="s">
        <v>51</v>
      </c>
      <c r="D65" s="234" t="s">
        <v>169</v>
      </c>
      <c r="E65" s="233">
        <v>45134.0</v>
      </c>
      <c r="F65" s="235">
        <v>0.0</v>
      </c>
      <c r="G65" s="235">
        <v>0.0</v>
      </c>
      <c r="H65" s="235">
        <v>0.0</v>
      </c>
      <c r="I65" s="235">
        <v>0.0</v>
      </c>
      <c r="J65" s="235">
        <v>0.0</v>
      </c>
      <c r="K65" s="235">
        <v>0.0</v>
      </c>
      <c r="L65" s="152" t="s">
        <v>166</v>
      </c>
    </row>
    <row r="66">
      <c r="A66" s="233">
        <v>45134.0</v>
      </c>
      <c r="B66" s="153" t="s">
        <v>335</v>
      </c>
      <c r="C66" s="153" t="s">
        <v>51</v>
      </c>
      <c r="D66" s="234" t="s">
        <v>169</v>
      </c>
      <c r="E66" s="233">
        <v>45134.0</v>
      </c>
      <c r="F66" s="235">
        <v>0.0</v>
      </c>
      <c r="G66" s="235">
        <v>0.0</v>
      </c>
      <c r="H66" s="235">
        <v>0.0</v>
      </c>
      <c r="I66" s="236">
        <v>0.0</v>
      </c>
      <c r="J66" s="235">
        <v>0.0</v>
      </c>
      <c r="K66" s="235">
        <v>0.0</v>
      </c>
      <c r="L66" s="152" t="s">
        <v>25</v>
      </c>
    </row>
    <row r="67">
      <c r="A67" s="233">
        <v>45134.0</v>
      </c>
      <c r="B67" s="152" t="s">
        <v>52</v>
      </c>
      <c r="C67" s="152" t="s">
        <v>51</v>
      </c>
      <c r="D67" s="234" t="s">
        <v>169</v>
      </c>
      <c r="E67" s="233">
        <v>45134.0</v>
      </c>
      <c r="F67" s="238">
        <v>0.9583333333333334</v>
      </c>
      <c r="G67" s="237">
        <v>0.20833333333333334</v>
      </c>
      <c r="H67" s="235">
        <v>6.0</v>
      </c>
      <c r="I67" s="236">
        <v>0.0</v>
      </c>
      <c r="J67" s="236">
        <v>0.0</v>
      </c>
      <c r="K67" s="235">
        <v>6.0</v>
      </c>
      <c r="L67" s="155"/>
    </row>
    <row r="68">
      <c r="A68" s="233">
        <v>45134.0</v>
      </c>
      <c r="B68" s="153" t="s">
        <v>139</v>
      </c>
      <c r="C68" s="153" t="s">
        <v>35</v>
      </c>
      <c r="D68" s="234" t="s">
        <v>169</v>
      </c>
      <c r="E68" s="233">
        <v>45134.0</v>
      </c>
      <c r="F68" s="238">
        <v>0.9583333333333334</v>
      </c>
      <c r="G68" s="237">
        <v>0.20833333333333334</v>
      </c>
      <c r="H68" s="235">
        <v>6.0</v>
      </c>
      <c r="I68" s="236">
        <v>0.0</v>
      </c>
      <c r="J68" s="236">
        <v>0.0</v>
      </c>
      <c r="K68" s="235">
        <v>6.0</v>
      </c>
      <c r="L68" s="155"/>
    </row>
    <row r="69">
      <c r="A69" s="233">
        <v>45134.0</v>
      </c>
      <c r="B69" s="152" t="s">
        <v>32</v>
      </c>
      <c r="C69" s="153" t="s">
        <v>1</v>
      </c>
      <c r="D69" s="234" t="s">
        <v>169</v>
      </c>
      <c r="E69" s="233">
        <v>45134.0</v>
      </c>
      <c r="F69" s="237">
        <v>0.9375</v>
      </c>
      <c r="G69" s="237">
        <v>0.20833333333333334</v>
      </c>
      <c r="H69" s="235">
        <v>6.5</v>
      </c>
      <c r="I69" s="236">
        <v>0.0</v>
      </c>
      <c r="J69" s="236">
        <v>0.0</v>
      </c>
      <c r="K69" s="235">
        <v>6.5</v>
      </c>
      <c r="L69" s="155"/>
    </row>
    <row r="70">
      <c r="A70" s="233">
        <v>45134.0</v>
      </c>
      <c r="B70" s="152" t="s">
        <v>18</v>
      </c>
      <c r="C70" s="153" t="s">
        <v>1</v>
      </c>
      <c r="D70" s="234" t="s">
        <v>169</v>
      </c>
      <c r="E70" s="233">
        <v>45134.0</v>
      </c>
      <c r="F70" s="237">
        <v>0.9375</v>
      </c>
      <c r="G70" s="237">
        <v>0.20833333333333334</v>
      </c>
      <c r="H70" s="235">
        <v>6.5</v>
      </c>
      <c r="I70" s="236">
        <v>0.0</v>
      </c>
      <c r="J70" s="236">
        <v>0.0</v>
      </c>
      <c r="K70" s="235">
        <v>6.5</v>
      </c>
      <c r="L70" s="152"/>
    </row>
    <row r="71">
      <c r="A71" s="233">
        <v>45134.0</v>
      </c>
      <c r="B71" s="152" t="s">
        <v>50</v>
      </c>
      <c r="C71" s="153" t="s">
        <v>23</v>
      </c>
      <c r="D71" s="234" t="s">
        <v>168</v>
      </c>
      <c r="E71" s="233">
        <v>45135.0</v>
      </c>
      <c r="F71" s="238">
        <v>0.020833333333333332</v>
      </c>
      <c r="G71" s="237">
        <v>0.20833333333333334</v>
      </c>
      <c r="H71" s="68">
        <v>4.5</v>
      </c>
      <c r="I71" s="68">
        <v>0.0</v>
      </c>
      <c r="J71" s="68">
        <v>0.0</v>
      </c>
      <c r="K71" s="68">
        <v>4.5</v>
      </c>
      <c r="L71" s="152"/>
    </row>
    <row r="72">
      <c r="A72" s="233">
        <v>45134.0</v>
      </c>
      <c r="B72" s="152" t="s">
        <v>50</v>
      </c>
      <c r="C72" s="152" t="s">
        <v>1</v>
      </c>
      <c r="D72" s="234" t="s">
        <v>168</v>
      </c>
      <c r="E72" s="233">
        <v>45135.0</v>
      </c>
      <c r="F72" s="238">
        <v>0.20833333333333334</v>
      </c>
      <c r="G72" s="238">
        <v>0.4791666666666667</v>
      </c>
      <c r="H72" s="236">
        <v>6.5</v>
      </c>
      <c r="I72" s="236">
        <v>0.0</v>
      </c>
      <c r="J72" s="236">
        <v>5.5</v>
      </c>
      <c r="K72" s="236">
        <v>1.0</v>
      </c>
    </row>
    <row r="73">
      <c r="A73" s="233">
        <v>45134.0</v>
      </c>
      <c r="B73" s="152" t="s">
        <v>123</v>
      </c>
      <c r="C73" s="152" t="s">
        <v>23</v>
      </c>
      <c r="D73" s="234" t="s">
        <v>168</v>
      </c>
      <c r="E73" s="233">
        <v>45135.0</v>
      </c>
      <c r="F73" s="237">
        <v>0.25</v>
      </c>
      <c r="G73" s="238">
        <v>0.4583333333333333</v>
      </c>
      <c r="H73" s="235">
        <v>5.0</v>
      </c>
      <c r="I73" s="235">
        <v>0.0</v>
      </c>
      <c r="J73" s="235">
        <v>5.0</v>
      </c>
      <c r="K73" s="235">
        <v>0.0</v>
      </c>
    </row>
    <row r="74">
      <c r="A74" s="233">
        <v>45134.0</v>
      </c>
      <c r="B74" s="153" t="s">
        <v>45</v>
      </c>
      <c r="C74" s="153" t="s">
        <v>1</v>
      </c>
      <c r="D74" s="234" t="s">
        <v>168</v>
      </c>
      <c r="E74" s="233">
        <v>45135.0</v>
      </c>
      <c r="F74" s="238">
        <v>0.20833333333333334</v>
      </c>
      <c r="G74" s="238">
        <v>0.4791666666666667</v>
      </c>
      <c r="H74" s="236">
        <v>6.5</v>
      </c>
      <c r="I74" s="236">
        <v>0.0</v>
      </c>
      <c r="J74" s="236">
        <v>5.5</v>
      </c>
      <c r="K74" s="236">
        <v>1.0</v>
      </c>
    </row>
    <row r="75">
      <c r="A75" s="233">
        <v>45134.0</v>
      </c>
      <c r="B75" s="152" t="s">
        <v>30</v>
      </c>
      <c r="C75" s="153" t="s">
        <v>1</v>
      </c>
      <c r="D75" s="234" t="s">
        <v>168</v>
      </c>
      <c r="E75" s="233">
        <v>45135.0</v>
      </c>
      <c r="F75" s="235">
        <v>0.0</v>
      </c>
      <c r="G75" s="235">
        <v>0.0</v>
      </c>
      <c r="H75" s="235">
        <v>0.0</v>
      </c>
      <c r="I75" s="236">
        <v>0.0</v>
      </c>
      <c r="J75" s="235">
        <v>0.0</v>
      </c>
      <c r="K75" s="235">
        <v>0.0</v>
      </c>
      <c r="L75" s="152" t="s">
        <v>25</v>
      </c>
    </row>
    <row r="76">
      <c r="A76" s="233">
        <v>45134.0</v>
      </c>
      <c r="B76" s="153" t="s">
        <v>69</v>
      </c>
      <c r="C76" s="153" t="s">
        <v>51</v>
      </c>
      <c r="D76" s="234" t="s">
        <v>168</v>
      </c>
      <c r="E76" s="233">
        <v>45135.0</v>
      </c>
      <c r="F76" s="238">
        <v>0.16666666666666666</v>
      </c>
      <c r="G76" s="238">
        <v>0.5</v>
      </c>
      <c r="H76" s="236">
        <v>8.0</v>
      </c>
      <c r="I76" s="236">
        <v>0.0</v>
      </c>
      <c r="J76" s="236">
        <v>6.0</v>
      </c>
      <c r="K76" s="236">
        <v>2.0</v>
      </c>
      <c r="L76" s="152"/>
    </row>
    <row r="77">
      <c r="A77" s="233">
        <v>45134.0</v>
      </c>
      <c r="B77" s="155" t="s">
        <v>190</v>
      </c>
      <c r="C77" s="153" t="s">
        <v>51</v>
      </c>
      <c r="D77" s="234" t="s">
        <v>168</v>
      </c>
      <c r="E77" s="233">
        <v>45135.0</v>
      </c>
      <c r="F77" s="238">
        <v>0.20833333333333334</v>
      </c>
      <c r="G77" s="238">
        <v>0.5208333333333334</v>
      </c>
      <c r="H77" s="236">
        <v>7.5</v>
      </c>
      <c r="I77" s="236">
        <v>0.0</v>
      </c>
      <c r="J77" s="236">
        <v>6.5</v>
      </c>
      <c r="K77" s="236">
        <v>1.0</v>
      </c>
    </row>
    <row r="78">
      <c r="A78" s="233">
        <v>45134.0</v>
      </c>
      <c r="B78" s="155" t="s">
        <v>82</v>
      </c>
      <c r="C78" s="152" t="s">
        <v>35</v>
      </c>
      <c r="D78" s="234" t="s">
        <v>168</v>
      </c>
      <c r="E78" s="233">
        <v>45135.0</v>
      </c>
      <c r="F78" s="238">
        <v>0.20833333333333334</v>
      </c>
      <c r="G78" s="238">
        <v>0.4583333333333333</v>
      </c>
      <c r="H78" s="236">
        <v>6.0</v>
      </c>
      <c r="I78" s="236">
        <v>0.0</v>
      </c>
      <c r="J78" s="236">
        <v>5.0</v>
      </c>
      <c r="K78" s="236">
        <v>1.0</v>
      </c>
    </row>
    <row r="79">
      <c r="A79" s="233">
        <v>45134.0</v>
      </c>
      <c r="B79" s="153" t="s">
        <v>103</v>
      </c>
      <c r="C79" s="153" t="s">
        <v>31</v>
      </c>
      <c r="D79" s="234" t="s">
        <v>168</v>
      </c>
      <c r="E79" s="233">
        <v>45135.0</v>
      </c>
      <c r="F79" s="238">
        <v>0.20833333333333334</v>
      </c>
      <c r="G79" s="238">
        <v>0.5208333333333334</v>
      </c>
      <c r="H79" s="236">
        <v>7.5</v>
      </c>
      <c r="I79" s="236">
        <v>0.0</v>
      </c>
      <c r="J79" s="236">
        <v>6.5</v>
      </c>
      <c r="K79" s="236">
        <v>1.0</v>
      </c>
      <c r="L79" s="152"/>
    </row>
    <row r="80">
      <c r="A80" s="233">
        <v>45134.0</v>
      </c>
      <c r="B80" s="153" t="s">
        <v>97</v>
      </c>
      <c r="C80" s="153" t="s">
        <v>31</v>
      </c>
      <c r="D80" s="234" t="s">
        <v>168</v>
      </c>
      <c r="E80" s="233">
        <v>45135.0</v>
      </c>
      <c r="F80" s="237">
        <v>0.22916666666666666</v>
      </c>
      <c r="G80" s="237">
        <v>0.5416666666666666</v>
      </c>
      <c r="H80" s="235">
        <v>7.5</v>
      </c>
      <c r="I80" s="235">
        <v>0.0</v>
      </c>
      <c r="J80" s="235">
        <v>7.0</v>
      </c>
      <c r="K80" s="235">
        <v>0.5</v>
      </c>
    </row>
    <row r="81">
      <c r="A81" s="233">
        <v>45135.0</v>
      </c>
      <c r="B81" s="153" t="s">
        <v>88</v>
      </c>
      <c r="C81" s="153" t="s">
        <v>31</v>
      </c>
      <c r="D81" s="234" t="s">
        <v>168</v>
      </c>
      <c r="E81" s="233">
        <v>45135.0</v>
      </c>
      <c r="F81" s="238">
        <v>0.9166666666666666</v>
      </c>
      <c r="G81" s="237">
        <v>0.25</v>
      </c>
      <c r="H81" s="235">
        <v>8.0</v>
      </c>
      <c r="I81" s="236">
        <v>0.0</v>
      </c>
      <c r="J81" s="236">
        <v>0.0</v>
      </c>
      <c r="K81" s="235">
        <v>8.0</v>
      </c>
      <c r="L81" s="153"/>
    </row>
    <row r="82">
      <c r="A82" s="233">
        <v>45135.0</v>
      </c>
      <c r="B82" s="152" t="s">
        <v>54</v>
      </c>
      <c r="C82" s="152" t="s">
        <v>51</v>
      </c>
      <c r="D82" s="234" t="s">
        <v>168</v>
      </c>
      <c r="E82" s="233">
        <v>45135.0</v>
      </c>
      <c r="F82" s="235">
        <v>0.0</v>
      </c>
      <c r="G82" s="235">
        <v>0.0</v>
      </c>
      <c r="H82" s="235">
        <v>0.0</v>
      </c>
      <c r="I82" s="235">
        <v>0.0</v>
      </c>
      <c r="J82" s="235">
        <v>0.0</v>
      </c>
      <c r="K82" s="235">
        <v>0.0</v>
      </c>
      <c r="L82" s="152" t="s">
        <v>166</v>
      </c>
    </row>
    <row r="83">
      <c r="A83" s="233">
        <v>45135.0</v>
      </c>
      <c r="B83" s="153" t="s">
        <v>335</v>
      </c>
      <c r="C83" s="153" t="s">
        <v>51</v>
      </c>
      <c r="D83" s="234" t="s">
        <v>168</v>
      </c>
      <c r="E83" s="233">
        <v>45135.0</v>
      </c>
      <c r="F83" s="238">
        <v>0.9583333333333334</v>
      </c>
      <c r="G83" s="237">
        <v>0.20833333333333334</v>
      </c>
      <c r="H83" s="235">
        <v>6.0</v>
      </c>
      <c r="I83" s="236">
        <v>0.0</v>
      </c>
      <c r="J83" s="236">
        <v>0.0</v>
      </c>
      <c r="K83" s="235">
        <v>6.0</v>
      </c>
      <c r="L83" s="153"/>
    </row>
    <row r="84">
      <c r="A84" s="233">
        <v>45135.0</v>
      </c>
      <c r="B84" s="153" t="s">
        <v>139</v>
      </c>
      <c r="C84" s="153" t="s">
        <v>35</v>
      </c>
      <c r="D84" s="234" t="s">
        <v>168</v>
      </c>
      <c r="E84" s="233">
        <v>45135.0</v>
      </c>
      <c r="F84" s="238">
        <v>0.9583333333333334</v>
      </c>
      <c r="G84" s="237">
        <v>0.375</v>
      </c>
      <c r="H84" s="235">
        <v>10.0</v>
      </c>
      <c r="I84" s="235">
        <v>2.0</v>
      </c>
      <c r="J84" s="235">
        <v>1.0</v>
      </c>
      <c r="K84" s="235">
        <v>7.0</v>
      </c>
      <c r="L84" s="152" t="s">
        <v>411</v>
      </c>
    </row>
    <row r="85">
      <c r="A85" s="233">
        <v>45135.0</v>
      </c>
      <c r="B85" s="152" t="s">
        <v>32</v>
      </c>
      <c r="C85" s="153" t="s">
        <v>1</v>
      </c>
      <c r="D85" s="234" t="s">
        <v>168</v>
      </c>
      <c r="E85" s="233">
        <v>45135.0</v>
      </c>
      <c r="F85" s="237">
        <v>0.9375</v>
      </c>
      <c r="G85" s="237">
        <v>0.20833333333333334</v>
      </c>
      <c r="H85" s="235">
        <v>6.5</v>
      </c>
      <c r="I85" s="236">
        <v>0.0</v>
      </c>
      <c r="J85" s="236">
        <v>0.0</v>
      </c>
      <c r="K85" s="235">
        <v>6.5</v>
      </c>
      <c r="L85" s="152"/>
    </row>
    <row r="86">
      <c r="A86" s="233">
        <v>45135.0</v>
      </c>
      <c r="B86" s="152" t="s">
        <v>18</v>
      </c>
      <c r="C86" s="153" t="s">
        <v>1</v>
      </c>
      <c r="D86" s="234" t="s">
        <v>168</v>
      </c>
      <c r="E86" s="233">
        <v>45135.0</v>
      </c>
      <c r="F86" s="237">
        <v>0.9375</v>
      </c>
      <c r="G86" s="237">
        <v>0.20833333333333334</v>
      </c>
      <c r="H86" s="235">
        <v>6.5</v>
      </c>
      <c r="I86" s="236">
        <v>0.0</v>
      </c>
      <c r="J86" s="236">
        <v>0.0</v>
      </c>
      <c r="K86" s="235">
        <v>6.5</v>
      </c>
      <c r="L86" s="152"/>
    </row>
    <row r="87">
      <c r="A87" s="233">
        <v>45135.0</v>
      </c>
      <c r="B87" s="152" t="s">
        <v>52</v>
      </c>
      <c r="C87" s="152" t="s">
        <v>23</v>
      </c>
      <c r="D87" s="234" t="s">
        <v>170</v>
      </c>
      <c r="E87" s="233">
        <v>45136.0</v>
      </c>
      <c r="F87" s="238">
        <v>0.020833333333333332</v>
      </c>
      <c r="G87" s="237">
        <v>0.16666666666666666</v>
      </c>
      <c r="H87" s="68">
        <v>3.5</v>
      </c>
      <c r="I87" s="68">
        <v>0.0</v>
      </c>
      <c r="J87" s="68">
        <v>0.0</v>
      </c>
      <c r="K87" s="68">
        <v>3.5</v>
      </c>
      <c r="L87" s="152" t="s">
        <v>25</v>
      </c>
    </row>
    <row r="88">
      <c r="A88" s="233">
        <v>45135.0</v>
      </c>
      <c r="B88" s="152" t="s">
        <v>52</v>
      </c>
      <c r="C88" s="152" t="s">
        <v>49</v>
      </c>
      <c r="D88" s="234" t="s">
        <v>170</v>
      </c>
      <c r="E88" s="233">
        <v>45136.0</v>
      </c>
      <c r="F88" s="238">
        <v>0.16666666666666666</v>
      </c>
      <c r="G88" s="237">
        <v>0.3333333333333333</v>
      </c>
      <c r="H88" s="235">
        <v>4.0</v>
      </c>
      <c r="I88" s="236">
        <v>0.0</v>
      </c>
      <c r="J88" s="235">
        <v>2.0</v>
      </c>
      <c r="K88" s="235">
        <v>2.0</v>
      </c>
      <c r="L88" s="152"/>
    </row>
    <row r="89">
      <c r="A89" s="233">
        <v>45135.0</v>
      </c>
      <c r="B89" s="153" t="s">
        <v>123</v>
      </c>
      <c r="C89" s="153" t="s">
        <v>23</v>
      </c>
      <c r="D89" s="234" t="s">
        <v>170</v>
      </c>
      <c r="E89" s="233">
        <v>45136.0</v>
      </c>
      <c r="F89" s="237">
        <v>0.16666666666666666</v>
      </c>
      <c r="G89" s="238">
        <v>0.4583333333333333</v>
      </c>
      <c r="H89" s="235">
        <v>7.0</v>
      </c>
      <c r="I89" s="236">
        <v>0.0</v>
      </c>
      <c r="J89" s="236">
        <v>5.0</v>
      </c>
      <c r="K89" s="235">
        <v>2.0</v>
      </c>
    </row>
    <row r="90">
      <c r="A90" s="233">
        <v>45135.0</v>
      </c>
      <c r="B90" s="153" t="s">
        <v>45</v>
      </c>
      <c r="C90" s="153" t="s">
        <v>1</v>
      </c>
      <c r="D90" s="234" t="s">
        <v>170</v>
      </c>
      <c r="E90" s="233">
        <v>45136.0</v>
      </c>
      <c r="F90" s="238">
        <v>0.20833333333333334</v>
      </c>
      <c r="G90" s="237">
        <v>0.5625</v>
      </c>
      <c r="H90" s="235">
        <v>8.5</v>
      </c>
      <c r="I90" s="235">
        <v>0.5</v>
      </c>
      <c r="J90" s="235">
        <v>7.0</v>
      </c>
      <c r="K90" s="236">
        <v>1.0</v>
      </c>
      <c r="L90" s="68" t="s">
        <v>192</v>
      </c>
    </row>
    <row r="91">
      <c r="A91" s="233">
        <v>45135.0</v>
      </c>
      <c r="B91" s="152" t="s">
        <v>30</v>
      </c>
      <c r="C91" s="153" t="s">
        <v>1</v>
      </c>
      <c r="D91" s="234" t="s">
        <v>170</v>
      </c>
      <c r="E91" s="233">
        <v>45136.0</v>
      </c>
      <c r="F91" s="238">
        <v>0.20833333333333334</v>
      </c>
      <c r="G91" s="237">
        <v>0.5625</v>
      </c>
      <c r="H91" s="235">
        <v>8.5</v>
      </c>
      <c r="I91" s="235">
        <v>0.5</v>
      </c>
      <c r="J91" s="235">
        <v>7.0</v>
      </c>
      <c r="K91" s="236">
        <v>1.0</v>
      </c>
      <c r="L91" s="68" t="s">
        <v>192</v>
      </c>
    </row>
    <row r="92">
      <c r="A92" s="233">
        <v>45135.0</v>
      </c>
      <c r="B92" s="153" t="s">
        <v>69</v>
      </c>
      <c r="C92" s="153" t="s">
        <v>51</v>
      </c>
      <c r="D92" s="234" t="s">
        <v>170</v>
      </c>
      <c r="E92" s="233">
        <v>45136.0</v>
      </c>
      <c r="F92" s="237">
        <v>0.125</v>
      </c>
      <c r="G92" s="238">
        <v>0.5</v>
      </c>
      <c r="H92" s="235">
        <v>9.0</v>
      </c>
      <c r="I92" s="235">
        <v>1.0</v>
      </c>
      <c r="J92" s="235">
        <v>5.0</v>
      </c>
      <c r="K92" s="235">
        <v>3.0</v>
      </c>
      <c r="L92" s="68" t="s">
        <v>191</v>
      </c>
    </row>
    <row r="93">
      <c r="A93" s="233">
        <v>45135.0</v>
      </c>
      <c r="B93" s="155" t="s">
        <v>190</v>
      </c>
      <c r="C93" s="153" t="s">
        <v>51</v>
      </c>
      <c r="D93" s="234" t="s">
        <v>170</v>
      </c>
      <c r="E93" s="233">
        <v>45136.0</v>
      </c>
      <c r="F93" s="238">
        <v>0.20833333333333334</v>
      </c>
      <c r="G93" s="238">
        <v>0.5208333333333334</v>
      </c>
      <c r="H93" s="236">
        <v>7.5</v>
      </c>
      <c r="I93" s="236">
        <v>0.0</v>
      </c>
      <c r="J93" s="236">
        <v>6.5</v>
      </c>
      <c r="K93" s="236">
        <v>1.0</v>
      </c>
    </row>
    <row r="94">
      <c r="A94" s="233">
        <v>45135.0</v>
      </c>
      <c r="B94" s="155" t="s">
        <v>82</v>
      </c>
      <c r="C94" s="152" t="s">
        <v>35</v>
      </c>
      <c r="D94" s="234" t="s">
        <v>170</v>
      </c>
      <c r="E94" s="233">
        <v>45136.0</v>
      </c>
      <c r="F94" s="237">
        <v>0.16666666666666666</v>
      </c>
      <c r="G94" s="238">
        <v>0.4583333333333333</v>
      </c>
      <c r="H94" s="235">
        <v>7.0</v>
      </c>
      <c r="I94" s="236">
        <v>0.0</v>
      </c>
      <c r="J94" s="236">
        <v>5.0</v>
      </c>
      <c r="K94" s="235">
        <v>2.0</v>
      </c>
      <c r="L94" s="68" t="s">
        <v>191</v>
      </c>
    </row>
    <row r="95">
      <c r="A95" s="233">
        <v>45135.0</v>
      </c>
      <c r="B95" s="153" t="s">
        <v>103</v>
      </c>
      <c r="C95" s="153" t="s">
        <v>31</v>
      </c>
      <c r="D95" s="234" t="s">
        <v>170</v>
      </c>
      <c r="E95" s="233">
        <v>45136.0</v>
      </c>
      <c r="F95" s="237">
        <v>0.22916666666666666</v>
      </c>
      <c r="G95" s="237">
        <v>0.5625</v>
      </c>
      <c r="H95" s="235">
        <v>8.0</v>
      </c>
      <c r="I95" s="235">
        <v>0.0</v>
      </c>
      <c r="J95" s="235">
        <v>7.5</v>
      </c>
      <c r="K95" s="235">
        <v>0.5</v>
      </c>
    </row>
    <row r="96">
      <c r="A96" s="233">
        <v>45135.0</v>
      </c>
      <c r="B96" s="153" t="s">
        <v>97</v>
      </c>
      <c r="C96" s="153" t="s">
        <v>31</v>
      </c>
      <c r="D96" s="234" t="s">
        <v>170</v>
      </c>
      <c r="E96" s="233">
        <v>45136.0</v>
      </c>
      <c r="F96" s="237">
        <v>0.25</v>
      </c>
      <c r="G96" s="237">
        <v>0.5833333333333334</v>
      </c>
      <c r="H96" s="235">
        <v>8.0</v>
      </c>
      <c r="I96" s="235">
        <v>0.0</v>
      </c>
      <c r="J96" s="235">
        <v>8.0</v>
      </c>
      <c r="K96" s="235">
        <v>0.0</v>
      </c>
    </row>
    <row r="97">
      <c r="A97" s="233">
        <v>45136.0</v>
      </c>
      <c r="B97" s="153" t="s">
        <v>88</v>
      </c>
      <c r="C97" s="153" t="s">
        <v>31</v>
      </c>
      <c r="D97" s="234" t="s">
        <v>170</v>
      </c>
      <c r="E97" s="233">
        <v>45136.0</v>
      </c>
      <c r="F97" s="238">
        <v>0.9166666666666666</v>
      </c>
      <c r="G97" s="237">
        <v>0.25</v>
      </c>
      <c r="H97" s="235">
        <v>8.0</v>
      </c>
      <c r="I97" s="236">
        <v>0.0</v>
      </c>
      <c r="J97" s="236">
        <v>0.0</v>
      </c>
      <c r="K97" s="235">
        <v>8.0</v>
      </c>
    </row>
    <row r="98">
      <c r="A98" s="233">
        <v>45136.0</v>
      </c>
      <c r="B98" s="152" t="s">
        <v>54</v>
      </c>
      <c r="C98" s="152" t="s">
        <v>51</v>
      </c>
      <c r="D98" s="234" t="s">
        <v>170</v>
      </c>
      <c r="E98" s="233">
        <v>45136.0</v>
      </c>
      <c r="F98" s="235">
        <v>0.0</v>
      </c>
      <c r="G98" s="235">
        <v>0.0</v>
      </c>
      <c r="H98" s="235">
        <v>0.0</v>
      </c>
      <c r="I98" s="236">
        <v>0.0</v>
      </c>
      <c r="J98" s="235">
        <v>0.0</v>
      </c>
      <c r="K98" s="235">
        <v>0.0</v>
      </c>
      <c r="L98" s="152" t="s">
        <v>166</v>
      </c>
    </row>
    <row r="99">
      <c r="A99" s="233">
        <v>45136.0</v>
      </c>
      <c r="B99" s="153" t="s">
        <v>335</v>
      </c>
      <c r="C99" s="153" t="s">
        <v>51</v>
      </c>
      <c r="D99" s="234" t="s">
        <v>170</v>
      </c>
      <c r="E99" s="233">
        <v>45136.0</v>
      </c>
      <c r="F99" s="238">
        <v>0.9583333333333334</v>
      </c>
      <c r="G99" s="237">
        <v>0.20833333333333334</v>
      </c>
      <c r="H99" s="235">
        <v>6.0</v>
      </c>
      <c r="I99" s="236">
        <v>0.0</v>
      </c>
      <c r="J99" s="236">
        <v>0.0</v>
      </c>
      <c r="K99" s="235">
        <v>6.0</v>
      </c>
      <c r="L99" s="153"/>
    </row>
    <row r="100">
      <c r="A100" s="233">
        <v>45136.0</v>
      </c>
      <c r="B100" s="153" t="s">
        <v>139</v>
      </c>
      <c r="C100" s="153" t="s">
        <v>35</v>
      </c>
      <c r="D100" s="234" t="s">
        <v>170</v>
      </c>
      <c r="E100" s="233">
        <v>45136.0</v>
      </c>
      <c r="F100" s="238">
        <v>0.9583333333333334</v>
      </c>
      <c r="G100" s="237">
        <v>0.20833333333333334</v>
      </c>
      <c r="H100" s="235">
        <v>6.0</v>
      </c>
      <c r="I100" s="236">
        <v>0.0</v>
      </c>
      <c r="J100" s="236">
        <v>0.0</v>
      </c>
      <c r="K100" s="235">
        <v>6.0</v>
      </c>
      <c r="L100" s="152"/>
    </row>
    <row r="101">
      <c r="A101" s="233">
        <v>45136.0</v>
      </c>
      <c r="B101" s="152" t="s">
        <v>18</v>
      </c>
      <c r="C101" s="153" t="s">
        <v>1</v>
      </c>
      <c r="D101" s="234" t="s">
        <v>170</v>
      </c>
      <c r="E101" s="233">
        <v>45136.0</v>
      </c>
      <c r="F101" s="237">
        <v>0.9375</v>
      </c>
      <c r="G101" s="237">
        <v>0.20833333333333334</v>
      </c>
      <c r="H101" s="235">
        <v>6.5</v>
      </c>
      <c r="I101" s="236">
        <v>0.0</v>
      </c>
      <c r="J101" s="236">
        <v>0.0</v>
      </c>
      <c r="K101" s="235">
        <v>6.5</v>
      </c>
      <c r="L101" s="153"/>
    </row>
    <row r="102">
      <c r="A102" s="233">
        <v>45136.0</v>
      </c>
      <c r="B102" s="152" t="s">
        <v>32</v>
      </c>
      <c r="C102" s="152" t="s">
        <v>1</v>
      </c>
      <c r="D102" s="234" t="s">
        <v>170</v>
      </c>
      <c r="E102" s="233">
        <v>45136.0</v>
      </c>
      <c r="F102" s="237">
        <v>0.9375</v>
      </c>
      <c r="G102" s="237">
        <v>0.20833333333333334</v>
      </c>
      <c r="H102" s="235">
        <v>6.5</v>
      </c>
      <c r="I102" s="236">
        <v>0.0</v>
      </c>
      <c r="J102" s="236">
        <v>0.0</v>
      </c>
      <c r="K102" s="235">
        <v>6.5</v>
      </c>
    </row>
    <row r="103">
      <c r="A103" s="233">
        <v>45136.0</v>
      </c>
      <c r="B103" s="152" t="s">
        <v>52</v>
      </c>
      <c r="C103" s="152" t="s">
        <v>23</v>
      </c>
      <c r="D103" s="234" t="s">
        <v>172</v>
      </c>
      <c r="E103" s="233">
        <v>45137.0</v>
      </c>
      <c r="F103" s="238">
        <v>0.020833333333333332</v>
      </c>
      <c r="G103" s="237">
        <v>0.16666666666666666</v>
      </c>
      <c r="H103" s="68">
        <v>3.5</v>
      </c>
      <c r="I103" s="68">
        <v>0.0</v>
      </c>
      <c r="J103" s="68">
        <v>0.0</v>
      </c>
      <c r="K103" s="68">
        <v>3.5</v>
      </c>
      <c r="L103" s="152" t="s">
        <v>25</v>
      </c>
    </row>
    <row r="104">
      <c r="A104" s="233">
        <v>45136.0</v>
      </c>
      <c r="B104" s="152" t="s">
        <v>52</v>
      </c>
      <c r="C104" s="152" t="s">
        <v>49</v>
      </c>
      <c r="D104" s="234" t="s">
        <v>172</v>
      </c>
      <c r="E104" s="233">
        <v>45137.0</v>
      </c>
      <c r="F104" s="238">
        <v>0.16666666666666666</v>
      </c>
      <c r="G104" s="237">
        <v>0.375</v>
      </c>
      <c r="H104" s="235">
        <v>5.0</v>
      </c>
      <c r="I104" s="236">
        <v>0.0</v>
      </c>
      <c r="J104" s="235">
        <v>3.0</v>
      </c>
      <c r="K104" s="235">
        <v>2.0</v>
      </c>
      <c r="L104" s="152"/>
    </row>
    <row r="105">
      <c r="A105" s="233">
        <v>45136.0</v>
      </c>
      <c r="B105" s="153" t="s">
        <v>123</v>
      </c>
      <c r="C105" s="153" t="s">
        <v>23</v>
      </c>
      <c r="D105" s="234" t="s">
        <v>172</v>
      </c>
      <c r="E105" s="233">
        <v>45137.0</v>
      </c>
      <c r="F105" s="237">
        <v>0.16666666666666666</v>
      </c>
      <c r="G105" s="238">
        <v>0.4583333333333333</v>
      </c>
      <c r="H105" s="235">
        <v>7.0</v>
      </c>
      <c r="I105" s="236">
        <v>0.0</v>
      </c>
      <c r="J105" s="236">
        <v>5.0</v>
      </c>
      <c r="K105" s="235">
        <v>2.0</v>
      </c>
    </row>
    <row r="106">
      <c r="A106" s="233">
        <v>45136.0</v>
      </c>
      <c r="B106" s="153" t="s">
        <v>45</v>
      </c>
      <c r="C106" s="153" t="s">
        <v>1</v>
      </c>
      <c r="D106" s="234" t="s">
        <v>172</v>
      </c>
      <c r="E106" s="233">
        <v>45137.0</v>
      </c>
      <c r="F106" s="238">
        <v>0.20833333333333334</v>
      </c>
      <c r="G106" s="237">
        <v>0.5625</v>
      </c>
      <c r="H106" s="235">
        <v>8.5</v>
      </c>
      <c r="I106" s="235">
        <v>0.5</v>
      </c>
      <c r="J106" s="235">
        <v>7.0</v>
      </c>
      <c r="K106" s="236">
        <v>1.0</v>
      </c>
      <c r="L106" s="68" t="s">
        <v>192</v>
      </c>
    </row>
    <row r="107">
      <c r="A107" s="233">
        <v>45136.0</v>
      </c>
      <c r="B107" s="152" t="s">
        <v>30</v>
      </c>
      <c r="C107" s="153" t="s">
        <v>1</v>
      </c>
      <c r="D107" s="234" t="s">
        <v>172</v>
      </c>
      <c r="E107" s="233">
        <v>45137.0</v>
      </c>
      <c r="F107" s="238">
        <v>0.20833333333333334</v>
      </c>
      <c r="G107" s="237">
        <v>0.5625</v>
      </c>
      <c r="H107" s="235">
        <v>8.5</v>
      </c>
      <c r="I107" s="235">
        <v>0.5</v>
      </c>
      <c r="J107" s="235">
        <v>7.0</v>
      </c>
      <c r="K107" s="236">
        <v>1.0</v>
      </c>
      <c r="L107" s="68" t="s">
        <v>192</v>
      </c>
    </row>
    <row r="108">
      <c r="A108" s="233">
        <v>45136.0</v>
      </c>
      <c r="B108" s="153" t="s">
        <v>69</v>
      </c>
      <c r="C108" s="153" t="s">
        <v>51</v>
      </c>
      <c r="D108" s="234" t="s">
        <v>172</v>
      </c>
      <c r="E108" s="233">
        <v>45137.0</v>
      </c>
      <c r="F108" s="237">
        <v>0.125</v>
      </c>
      <c r="G108" s="238">
        <v>0.5</v>
      </c>
      <c r="H108" s="235">
        <v>9.0</v>
      </c>
      <c r="I108" s="235">
        <v>1.0</v>
      </c>
      <c r="J108" s="235">
        <v>5.0</v>
      </c>
      <c r="K108" s="235">
        <v>3.0</v>
      </c>
      <c r="L108" s="68" t="s">
        <v>191</v>
      </c>
    </row>
    <row r="109">
      <c r="A109" s="233">
        <v>45136.0</v>
      </c>
      <c r="B109" s="155" t="s">
        <v>190</v>
      </c>
      <c r="C109" s="153" t="s">
        <v>51</v>
      </c>
      <c r="D109" s="234" t="s">
        <v>172</v>
      </c>
      <c r="E109" s="233">
        <v>45137.0</v>
      </c>
      <c r="F109" s="238">
        <v>0.20833333333333334</v>
      </c>
      <c r="G109" s="238">
        <v>0.5208333333333334</v>
      </c>
      <c r="H109" s="236">
        <v>7.5</v>
      </c>
      <c r="I109" s="236">
        <v>0.0</v>
      </c>
      <c r="J109" s="236">
        <v>6.5</v>
      </c>
      <c r="K109" s="236">
        <v>1.0</v>
      </c>
    </row>
    <row r="110">
      <c r="A110" s="233">
        <v>45136.0</v>
      </c>
      <c r="B110" s="152" t="s">
        <v>50</v>
      </c>
      <c r="C110" s="152" t="s">
        <v>35</v>
      </c>
      <c r="D110" s="234" t="s">
        <v>172</v>
      </c>
      <c r="E110" s="233">
        <v>45137.0</v>
      </c>
      <c r="F110" s="238">
        <v>0.20833333333333334</v>
      </c>
      <c r="G110" s="238">
        <v>0.4583333333333333</v>
      </c>
      <c r="H110" s="236">
        <v>6.0</v>
      </c>
      <c r="I110" s="236">
        <v>0.0</v>
      </c>
      <c r="J110" s="236">
        <v>5.0</v>
      </c>
      <c r="K110" s="236">
        <v>1.0</v>
      </c>
      <c r="L110" s="152"/>
    </row>
    <row r="111">
      <c r="A111" s="233">
        <v>45136.0</v>
      </c>
      <c r="B111" s="152" t="s">
        <v>50</v>
      </c>
      <c r="C111" s="152" t="s">
        <v>31</v>
      </c>
      <c r="D111" s="234" t="s">
        <v>172</v>
      </c>
      <c r="E111" s="233">
        <v>45137.0</v>
      </c>
      <c r="F111" s="238">
        <v>0.4583333333333333</v>
      </c>
      <c r="G111" s="237">
        <v>0.5833333333333334</v>
      </c>
      <c r="H111" s="235">
        <v>3.0</v>
      </c>
      <c r="I111" s="235">
        <v>0.0</v>
      </c>
      <c r="J111" s="235">
        <v>3.0</v>
      </c>
      <c r="K111" s="235">
        <v>0.0</v>
      </c>
      <c r="L111" s="152"/>
    </row>
    <row r="112">
      <c r="A112" s="233">
        <v>45136.0</v>
      </c>
      <c r="B112" s="155" t="s">
        <v>82</v>
      </c>
      <c r="C112" s="152" t="s">
        <v>35</v>
      </c>
      <c r="D112" s="234" t="s">
        <v>172</v>
      </c>
      <c r="E112" s="233">
        <v>45137.0</v>
      </c>
      <c r="F112" s="235">
        <v>0.0</v>
      </c>
      <c r="G112" s="235">
        <v>0.0</v>
      </c>
      <c r="H112" s="235">
        <v>0.0</v>
      </c>
      <c r="I112" s="236">
        <v>0.0</v>
      </c>
      <c r="J112" s="235">
        <v>0.0</v>
      </c>
      <c r="K112" s="235">
        <v>0.0</v>
      </c>
      <c r="L112" s="152" t="s">
        <v>25</v>
      </c>
    </row>
    <row r="113">
      <c r="A113" s="233">
        <v>45136.0</v>
      </c>
      <c r="B113" s="153" t="s">
        <v>103</v>
      </c>
      <c r="C113" s="153" t="s">
        <v>31</v>
      </c>
      <c r="D113" s="234" t="s">
        <v>172</v>
      </c>
      <c r="E113" s="233">
        <v>45137.0</v>
      </c>
      <c r="F113" s="237">
        <v>0.22916666666666666</v>
      </c>
      <c r="G113" s="237">
        <v>0.5625</v>
      </c>
      <c r="H113" s="235">
        <v>8.0</v>
      </c>
      <c r="I113" s="235">
        <v>0.0</v>
      </c>
      <c r="J113" s="235">
        <v>7.5</v>
      </c>
      <c r="K113" s="235">
        <v>0.5</v>
      </c>
    </row>
    <row r="114">
      <c r="A114" s="233">
        <v>45136.0</v>
      </c>
      <c r="B114" s="153" t="s">
        <v>97</v>
      </c>
      <c r="C114" s="153" t="s">
        <v>31</v>
      </c>
      <c r="D114" s="234" t="s">
        <v>172</v>
      </c>
      <c r="E114" s="233">
        <v>45137.0</v>
      </c>
      <c r="F114" s="237">
        <v>0.25</v>
      </c>
      <c r="G114" s="237">
        <v>0.4583333333333333</v>
      </c>
      <c r="H114" s="235">
        <v>5.0</v>
      </c>
      <c r="I114" s="235">
        <v>0.0</v>
      </c>
      <c r="J114" s="235">
        <v>5.0</v>
      </c>
      <c r="K114" s="235">
        <v>0.0</v>
      </c>
      <c r="L114" s="152"/>
    </row>
    <row r="115">
      <c r="A115" s="233">
        <v>45137.0</v>
      </c>
      <c r="B115" s="153" t="s">
        <v>88</v>
      </c>
      <c r="C115" s="153" t="s">
        <v>31</v>
      </c>
      <c r="D115" s="234" t="s">
        <v>172</v>
      </c>
      <c r="E115" s="233">
        <v>45137.0</v>
      </c>
      <c r="F115" s="238">
        <v>0.9166666666666666</v>
      </c>
      <c r="G115" s="237">
        <v>0.20833333333333334</v>
      </c>
      <c r="H115" s="235">
        <v>7.0</v>
      </c>
      <c r="I115" s="235">
        <v>0.0</v>
      </c>
      <c r="J115" s="235">
        <v>0.0</v>
      </c>
      <c r="K115" s="235">
        <v>7.0</v>
      </c>
    </row>
    <row r="116">
      <c r="A116" s="233">
        <v>45137.0</v>
      </c>
      <c r="B116" s="153" t="s">
        <v>335</v>
      </c>
      <c r="C116" s="153" t="s">
        <v>51</v>
      </c>
      <c r="D116" s="234" t="s">
        <v>172</v>
      </c>
      <c r="E116" s="233">
        <v>45137.0</v>
      </c>
      <c r="F116" s="238">
        <v>0.9583333333333334</v>
      </c>
      <c r="G116" s="237">
        <v>0.20833333333333334</v>
      </c>
      <c r="H116" s="235">
        <v>6.0</v>
      </c>
      <c r="I116" s="236">
        <v>0.0</v>
      </c>
      <c r="J116" s="236">
        <v>0.0</v>
      </c>
      <c r="K116" s="235">
        <v>6.0</v>
      </c>
    </row>
    <row r="117">
      <c r="A117" s="233">
        <v>45137.0</v>
      </c>
      <c r="B117" s="153" t="s">
        <v>139</v>
      </c>
      <c r="C117" s="153" t="s">
        <v>35</v>
      </c>
      <c r="D117" s="234" t="s">
        <v>172</v>
      </c>
      <c r="E117" s="233">
        <v>45137.0</v>
      </c>
      <c r="F117" s="235">
        <v>0.0</v>
      </c>
      <c r="G117" s="235">
        <v>0.0</v>
      </c>
      <c r="H117" s="235">
        <v>0.0</v>
      </c>
      <c r="I117" s="236">
        <v>0.0</v>
      </c>
      <c r="J117" s="236">
        <v>0.0</v>
      </c>
      <c r="K117" s="235">
        <v>0.0</v>
      </c>
      <c r="L117" s="68" t="s">
        <v>25</v>
      </c>
    </row>
    <row r="118">
      <c r="A118" s="233">
        <v>45137.0</v>
      </c>
      <c r="B118" s="152" t="s">
        <v>50</v>
      </c>
      <c r="C118" s="152" t="s">
        <v>35</v>
      </c>
      <c r="D118" s="234" t="s">
        <v>172</v>
      </c>
      <c r="E118" s="233">
        <v>45137.0</v>
      </c>
      <c r="F118" s="238">
        <v>0.9583333333333334</v>
      </c>
      <c r="G118" s="237">
        <v>0.4583333333333333</v>
      </c>
      <c r="H118" s="235">
        <v>12.0</v>
      </c>
      <c r="I118" s="235">
        <v>4.0</v>
      </c>
      <c r="J118" s="235">
        <v>1.0</v>
      </c>
      <c r="K118" s="235">
        <v>7.0</v>
      </c>
      <c r="L118" s="152" t="s">
        <v>261</v>
      </c>
    </row>
    <row r="119">
      <c r="A119" s="233">
        <v>45137.0</v>
      </c>
      <c r="B119" s="152" t="s">
        <v>18</v>
      </c>
      <c r="C119" s="152" t="s">
        <v>1</v>
      </c>
      <c r="D119" s="234" t="s">
        <v>172</v>
      </c>
      <c r="E119" s="233">
        <v>45137.0</v>
      </c>
      <c r="F119" s="235">
        <v>0.0</v>
      </c>
      <c r="G119" s="235">
        <v>0.0</v>
      </c>
      <c r="H119" s="235">
        <v>0.0</v>
      </c>
      <c r="I119" s="236">
        <v>0.0</v>
      </c>
      <c r="J119" s="236">
        <v>0.0</v>
      </c>
      <c r="K119" s="235">
        <v>0.0</v>
      </c>
      <c r="L119" s="68" t="s">
        <v>25</v>
      </c>
    </row>
    <row r="120">
      <c r="A120" s="233">
        <v>45137.0</v>
      </c>
      <c r="B120" s="152" t="s">
        <v>54</v>
      </c>
      <c r="C120" s="153" t="s">
        <v>1</v>
      </c>
      <c r="D120" s="234" t="s">
        <v>174</v>
      </c>
      <c r="E120" s="233">
        <v>45138.0</v>
      </c>
      <c r="F120" s="237">
        <v>0.0</v>
      </c>
      <c r="G120" s="238">
        <v>0.20833333333333334</v>
      </c>
      <c r="H120" s="68">
        <v>5.0</v>
      </c>
      <c r="I120" s="68">
        <v>0.0</v>
      </c>
      <c r="J120" s="68">
        <v>0.0</v>
      </c>
      <c r="K120" s="68">
        <v>5.0</v>
      </c>
    </row>
    <row r="121">
      <c r="A121" s="233">
        <v>45137.0</v>
      </c>
      <c r="B121" s="152" t="s">
        <v>32</v>
      </c>
      <c r="C121" s="153" t="s">
        <v>1</v>
      </c>
      <c r="D121" s="234" t="s">
        <v>174</v>
      </c>
      <c r="E121" s="233">
        <v>45138.0</v>
      </c>
      <c r="F121" s="237">
        <v>0.0</v>
      </c>
      <c r="G121" s="238">
        <v>0.20833333333333334</v>
      </c>
      <c r="H121" s="68">
        <v>5.0</v>
      </c>
      <c r="I121" s="68">
        <v>0.0</v>
      </c>
      <c r="J121" s="68">
        <v>0.0</v>
      </c>
      <c r="K121" s="68">
        <v>5.0</v>
      </c>
    </row>
    <row r="122">
      <c r="A122" s="233">
        <v>45137.0</v>
      </c>
      <c r="B122" s="152" t="s">
        <v>52</v>
      </c>
      <c r="C122" s="152" t="s">
        <v>23</v>
      </c>
      <c r="D122" s="234" t="s">
        <v>174</v>
      </c>
      <c r="E122" s="233">
        <v>45138.0</v>
      </c>
      <c r="F122" s="238">
        <v>0.020833333333333332</v>
      </c>
      <c r="G122" s="237">
        <v>0.16666666666666666</v>
      </c>
      <c r="H122" s="68">
        <v>3.5</v>
      </c>
      <c r="I122" s="68">
        <v>0.0</v>
      </c>
      <c r="J122" s="68">
        <v>0.0</v>
      </c>
      <c r="K122" s="68">
        <v>3.5</v>
      </c>
      <c r="L122" s="153"/>
    </row>
    <row r="123">
      <c r="A123" s="233">
        <v>45137.0</v>
      </c>
      <c r="B123" s="152" t="s">
        <v>52</v>
      </c>
      <c r="C123" s="152" t="s">
        <v>49</v>
      </c>
      <c r="D123" s="234" t="s">
        <v>174</v>
      </c>
      <c r="E123" s="233">
        <v>45138.0</v>
      </c>
      <c r="F123" s="238">
        <v>0.16666666666666666</v>
      </c>
      <c r="G123" s="237">
        <v>0.3333333333333333</v>
      </c>
      <c r="H123" s="235">
        <v>4.0</v>
      </c>
      <c r="I123" s="236">
        <v>0.0</v>
      </c>
      <c r="J123" s="235">
        <v>2.0</v>
      </c>
      <c r="K123" s="235">
        <v>2.0</v>
      </c>
    </row>
    <row r="124">
      <c r="A124" s="233">
        <v>45137.0</v>
      </c>
      <c r="B124" s="153" t="s">
        <v>123</v>
      </c>
      <c r="C124" s="153" t="s">
        <v>23</v>
      </c>
      <c r="D124" s="234" t="s">
        <v>174</v>
      </c>
      <c r="E124" s="233">
        <v>45138.0</v>
      </c>
      <c r="F124" s="237">
        <v>0.16666666666666666</v>
      </c>
      <c r="G124" s="238">
        <v>0.4583333333333333</v>
      </c>
      <c r="H124" s="235">
        <v>7.0</v>
      </c>
      <c r="I124" s="236">
        <v>0.0</v>
      </c>
      <c r="J124" s="236">
        <v>5.0</v>
      </c>
      <c r="K124" s="235">
        <v>2.0</v>
      </c>
    </row>
    <row r="125">
      <c r="A125" s="233">
        <v>45137.0</v>
      </c>
      <c r="B125" s="153" t="s">
        <v>45</v>
      </c>
      <c r="C125" s="153" t="s">
        <v>1</v>
      </c>
      <c r="D125" s="234" t="s">
        <v>174</v>
      </c>
      <c r="E125" s="233">
        <v>45138.0</v>
      </c>
      <c r="F125" s="238">
        <v>0.20833333333333334</v>
      </c>
      <c r="G125" s="238">
        <v>0.4791666666666667</v>
      </c>
      <c r="H125" s="236">
        <v>6.5</v>
      </c>
      <c r="I125" s="236">
        <v>0.0</v>
      </c>
      <c r="J125" s="236">
        <v>5.5</v>
      </c>
      <c r="K125" s="236">
        <v>1.0</v>
      </c>
      <c r="L125" s="153"/>
    </row>
    <row r="126">
      <c r="A126" s="233">
        <v>45137.0</v>
      </c>
      <c r="B126" s="152" t="s">
        <v>30</v>
      </c>
      <c r="C126" s="153" t="s">
        <v>1</v>
      </c>
      <c r="D126" s="234" t="s">
        <v>174</v>
      </c>
      <c r="E126" s="233">
        <v>45138.0</v>
      </c>
      <c r="F126" s="238">
        <v>0.20833333333333334</v>
      </c>
      <c r="G126" s="238">
        <v>0.4791666666666667</v>
      </c>
      <c r="H126" s="236">
        <v>6.5</v>
      </c>
      <c r="I126" s="236">
        <v>0.0</v>
      </c>
      <c r="J126" s="236">
        <v>5.5</v>
      </c>
      <c r="K126" s="236">
        <v>1.0</v>
      </c>
      <c r="L126" s="152"/>
    </row>
    <row r="127">
      <c r="A127" s="233">
        <v>45137.0</v>
      </c>
      <c r="B127" s="153" t="s">
        <v>69</v>
      </c>
      <c r="C127" s="153" t="s">
        <v>51</v>
      </c>
      <c r="D127" s="234" t="s">
        <v>174</v>
      </c>
      <c r="E127" s="233">
        <v>45138.0</v>
      </c>
      <c r="F127" s="238">
        <v>0.16666666666666666</v>
      </c>
      <c r="G127" s="238">
        <v>0.5</v>
      </c>
      <c r="H127" s="236">
        <v>8.0</v>
      </c>
      <c r="I127" s="236">
        <v>0.0</v>
      </c>
      <c r="J127" s="236">
        <v>6.0</v>
      </c>
      <c r="K127" s="236">
        <v>2.0</v>
      </c>
      <c r="L127" s="152"/>
    </row>
    <row r="128" ht="16.5" customHeight="1">
      <c r="A128" s="233">
        <v>45137.0</v>
      </c>
      <c r="B128" s="155" t="s">
        <v>190</v>
      </c>
      <c r="C128" s="153" t="s">
        <v>51</v>
      </c>
      <c r="D128" s="234" t="s">
        <v>174</v>
      </c>
      <c r="E128" s="233">
        <v>45138.0</v>
      </c>
      <c r="F128" s="238">
        <v>0.20833333333333334</v>
      </c>
      <c r="G128" s="238">
        <v>0.5208333333333334</v>
      </c>
      <c r="H128" s="236">
        <v>7.5</v>
      </c>
      <c r="I128" s="236">
        <v>0.0</v>
      </c>
      <c r="J128" s="236">
        <v>6.5</v>
      </c>
      <c r="K128" s="236">
        <v>1.0</v>
      </c>
    </row>
    <row r="129" ht="16.5" customHeight="1">
      <c r="A129" s="233">
        <v>45137.0</v>
      </c>
      <c r="B129" s="155" t="s">
        <v>82</v>
      </c>
      <c r="C129" s="152" t="s">
        <v>31</v>
      </c>
      <c r="D129" s="234" t="s">
        <v>174</v>
      </c>
      <c r="E129" s="233">
        <v>45138.0</v>
      </c>
      <c r="F129" s="237">
        <v>0.20833333333333334</v>
      </c>
      <c r="G129" s="238">
        <v>0.5</v>
      </c>
      <c r="H129" s="68">
        <v>7.0</v>
      </c>
      <c r="I129" s="68">
        <v>0.0</v>
      </c>
      <c r="J129" s="68">
        <v>6.0</v>
      </c>
      <c r="K129" s="68">
        <v>1.0</v>
      </c>
    </row>
    <row r="130">
      <c r="A130" s="233">
        <v>45137.0</v>
      </c>
      <c r="B130" s="153" t="s">
        <v>103</v>
      </c>
      <c r="C130" s="153" t="s">
        <v>31</v>
      </c>
      <c r="D130" s="234" t="s">
        <v>174</v>
      </c>
      <c r="E130" s="233">
        <v>45138.0</v>
      </c>
      <c r="F130" s="237">
        <v>0.20833333333333334</v>
      </c>
      <c r="G130" s="237">
        <v>0.9791666666666666</v>
      </c>
      <c r="H130" s="68">
        <v>6.5</v>
      </c>
      <c r="I130" s="68">
        <v>0.0</v>
      </c>
      <c r="J130" s="68">
        <v>5.5</v>
      </c>
      <c r="K130" s="68">
        <v>1.0</v>
      </c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</row>
    <row r="131">
      <c r="A131" s="233">
        <v>45137.0</v>
      </c>
      <c r="B131" s="153" t="s">
        <v>97</v>
      </c>
      <c r="C131" s="153" t="s">
        <v>31</v>
      </c>
      <c r="D131" s="234" t="s">
        <v>174</v>
      </c>
      <c r="E131" s="233">
        <v>45138.0</v>
      </c>
      <c r="F131" s="235">
        <v>0.0</v>
      </c>
      <c r="G131" s="235">
        <v>0.0</v>
      </c>
      <c r="H131" s="236">
        <v>0.0</v>
      </c>
      <c r="I131" s="236">
        <v>0.0</v>
      </c>
      <c r="J131" s="236">
        <v>0.0</v>
      </c>
      <c r="K131" s="236">
        <v>0.0</v>
      </c>
      <c r="L131" s="153"/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</row>
    <row r="132">
      <c r="A132" s="233">
        <v>45137.0</v>
      </c>
      <c r="B132" s="152" t="s">
        <v>55</v>
      </c>
      <c r="C132" s="152" t="s">
        <v>728</v>
      </c>
      <c r="D132" s="234" t="s">
        <v>174</v>
      </c>
      <c r="E132" s="233">
        <v>45138.0</v>
      </c>
      <c r="F132" s="237">
        <v>0.25</v>
      </c>
      <c r="G132" s="237">
        <v>0.4166666666666667</v>
      </c>
      <c r="H132" s="235">
        <v>4.0</v>
      </c>
      <c r="I132" s="235">
        <v>0.0</v>
      </c>
      <c r="J132" s="235">
        <v>4.0</v>
      </c>
      <c r="K132" s="235">
        <v>0.0</v>
      </c>
      <c r="L132" s="152" t="s">
        <v>60</v>
      </c>
    </row>
    <row r="133">
      <c r="A133" s="233">
        <v>45138.0</v>
      </c>
      <c r="B133" s="153" t="s">
        <v>88</v>
      </c>
      <c r="C133" s="153" t="s">
        <v>31</v>
      </c>
      <c r="D133" s="234" t="s">
        <v>174</v>
      </c>
      <c r="E133" s="233">
        <v>45138.0</v>
      </c>
      <c r="F133" s="238">
        <v>0.9166666666666666</v>
      </c>
      <c r="G133" s="237">
        <v>0.22916666666666666</v>
      </c>
      <c r="H133" s="235">
        <v>7.5</v>
      </c>
      <c r="I133" s="236">
        <v>0.0</v>
      </c>
      <c r="J133" s="236">
        <v>0.0</v>
      </c>
      <c r="K133" s="235">
        <v>7.5</v>
      </c>
      <c r="L133" s="153"/>
    </row>
    <row r="134">
      <c r="A134" s="233">
        <v>45138.0</v>
      </c>
      <c r="B134" s="152" t="s">
        <v>54</v>
      </c>
      <c r="C134" s="152" t="s">
        <v>145</v>
      </c>
      <c r="D134" s="234" t="s">
        <v>174</v>
      </c>
      <c r="E134" s="233">
        <v>45138.0</v>
      </c>
      <c r="F134" s="238">
        <v>0.9583333333333334</v>
      </c>
      <c r="G134" s="237">
        <v>0.4166666666666667</v>
      </c>
      <c r="H134" s="235">
        <v>11.0</v>
      </c>
      <c r="I134" s="235">
        <v>3.0</v>
      </c>
      <c r="J134" s="235">
        <v>1.0</v>
      </c>
      <c r="K134" s="235">
        <v>7.0</v>
      </c>
      <c r="L134" s="152" t="s">
        <v>259</v>
      </c>
    </row>
    <row r="135">
      <c r="A135" s="233">
        <v>45138.0</v>
      </c>
      <c r="B135" s="153" t="s">
        <v>335</v>
      </c>
      <c r="C135" s="153" t="s">
        <v>51</v>
      </c>
      <c r="D135" s="234" t="s">
        <v>174</v>
      </c>
      <c r="E135" s="233">
        <v>45138.0</v>
      </c>
      <c r="F135" s="238">
        <v>0.9583333333333334</v>
      </c>
      <c r="G135" s="237">
        <v>0.20833333333333334</v>
      </c>
      <c r="H135" s="235">
        <v>6.0</v>
      </c>
      <c r="I135" s="235">
        <v>0.0</v>
      </c>
      <c r="J135" s="235">
        <v>0.0</v>
      </c>
      <c r="K135" s="235">
        <v>6.0</v>
      </c>
      <c r="L135" s="152"/>
    </row>
    <row r="136">
      <c r="A136" s="233">
        <v>45138.0</v>
      </c>
      <c r="B136" s="153" t="s">
        <v>139</v>
      </c>
      <c r="C136" s="153" t="s">
        <v>35</v>
      </c>
      <c r="D136" s="234" t="s">
        <v>174</v>
      </c>
      <c r="E136" s="233">
        <v>45138.0</v>
      </c>
      <c r="F136" s="238">
        <v>0.9583333333333334</v>
      </c>
      <c r="G136" s="237">
        <v>0.20833333333333334</v>
      </c>
      <c r="H136" s="235">
        <v>6.0</v>
      </c>
      <c r="I136" s="236">
        <v>0.0</v>
      </c>
      <c r="J136" s="236">
        <v>0.0</v>
      </c>
      <c r="K136" s="235">
        <v>6.0</v>
      </c>
      <c r="L136" s="155"/>
    </row>
    <row r="137">
      <c r="A137" s="233">
        <v>45138.0</v>
      </c>
      <c r="B137" s="152" t="s">
        <v>52</v>
      </c>
      <c r="C137" s="153" t="s">
        <v>1</v>
      </c>
      <c r="D137" s="234" t="s">
        <v>174</v>
      </c>
      <c r="E137" s="233">
        <v>45138.0</v>
      </c>
      <c r="F137" s="237">
        <v>0.9375</v>
      </c>
      <c r="G137" s="237">
        <v>0.20833333333333334</v>
      </c>
      <c r="H137" s="235">
        <v>6.5</v>
      </c>
      <c r="I137" s="236">
        <v>0.0</v>
      </c>
      <c r="J137" s="236">
        <v>0.0</v>
      </c>
      <c r="K137" s="235">
        <v>6.5</v>
      </c>
      <c r="L137" s="155"/>
    </row>
    <row r="138">
      <c r="A138" s="233">
        <v>45138.0</v>
      </c>
      <c r="B138" s="152" t="s">
        <v>32</v>
      </c>
      <c r="C138" s="153" t="s">
        <v>1</v>
      </c>
      <c r="D138" s="234" t="s">
        <v>174</v>
      </c>
      <c r="E138" s="233">
        <v>45138.0</v>
      </c>
      <c r="F138" s="235">
        <v>0.0</v>
      </c>
      <c r="G138" s="235">
        <v>0.0</v>
      </c>
      <c r="H138" s="235">
        <v>0.0</v>
      </c>
      <c r="I138" s="235">
        <v>0.0</v>
      </c>
      <c r="J138" s="235">
        <v>0.0</v>
      </c>
      <c r="K138" s="235">
        <v>0.0</v>
      </c>
      <c r="L138" s="152" t="s">
        <v>25</v>
      </c>
    </row>
    <row r="139">
      <c r="A139" s="233">
        <v>45138.0</v>
      </c>
      <c r="B139" s="152" t="s">
        <v>18</v>
      </c>
      <c r="C139" s="153" t="s">
        <v>1</v>
      </c>
      <c r="D139" s="234" t="s">
        <v>174</v>
      </c>
      <c r="E139" s="233">
        <v>45138.0</v>
      </c>
      <c r="F139" s="237">
        <v>0.9375</v>
      </c>
      <c r="G139" s="237">
        <v>0.20833333333333334</v>
      </c>
      <c r="H139" s="235">
        <v>6.5</v>
      </c>
      <c r="I139" s="236">
        <v>0.0</v>
      </c>
      <c r="J139" s="236">
        <v>0.0</v>
      </c>
      <c r="K139" s="235">
        <v>6.5</v>
      </c>
      <c r="L139" s="152"/>
    </row>
    <row r="140">
      <c r="A140" s="233">
        <v>45138.0</v>
      </c>
      <c r="B140" s="152" t="s">
        <v>50</v>
      </c>
      <c r="C140" s="153" t="s">
        <v>23</v>
      </c>
      <c r="D140" s="234" t="s">
        <v>175</v>
      </c>
      <c r="E140" s="233">
        <v>45139.0</v>
      </c>
      <c r="F140" s="238">
        <v>0.020833333333333332</v>
      </c>
      <c r="G140" s="238">
        <v>0.4583333333333333</v>
      </c>
      <c r="H140" s="68">
        <v>10.5</v>
      </c>
      <c r="I140" s="68">
        <v>2.5</v>
      </c>
      <c r="J140" s="68">
        <v>2.5</v>
      </c>
      <c r="K140" s="68">
        <v>5.5</v>
      </c>
      <c r="L140" s="152" t="s">
        <v>304</v>
      </c>
    </row>
    <row r="141">
      <c r="A141" s="233">
        <v>45138.0</v>
      </c>
      <c r="B141" s="153" t="s">
        <v>123</v>
      </c>
      <c r="C141" s="153" t="s">
        <v>23</v>
      </c>
      <c r="D141" s="234" t="s">
        <v>175</v>
      </c>
      <c r="E141" s="233">
        <v>45139.0</v>
      </c>
      <c r="F141" s="235">
        <v>0.0</v>
      </c>
      <c r="G141" s="235">
        <v>0.0</v>
      </c>
      <c r="H141" s="235">
        <v>0.0</v>
      </c>
      <c r="I141" s="235">
        <v>0.0</v>
      </c>
      <c r="J141" s="235">
        <v>0.0</v>
      </c>
      <c r="K141" s="235">
        <v>0.0</v>
      </c>
      <c r="L141" s="152" t="s">
        <v>25</v>
      </c>
    </row>
    <row r="142">
      <c r="A142" s="233">
        <v>45138.0</v>
      </c>
      <c r="B142" s="153" t="s">
        <v>45</v>
      </c>
      <c r="C142" s="153" t="s">
        <v>1</v>
      </c>
      <c r="D142" s="234" t="s">
        <v>175</v>
      </c>
      <c r="E142" s="233">
        <v>45139.0</v>
      </c>
      <c r="F142" s="238">
        <v>0.20833333333333334</v>
      </c>
      <c r="G142" s="238">
        <v>0.4791666666666667</v>
      </c>
      <c r="H142" s="236">
        <v>6.5</v>
      </c>
      <c r="I142" s="236">
        <v>0.0</v>
      </c>
      <c r="J142" s="236">
        <v>5.5</v>
      </c>
      <c r="K142" s="236">
        <v>1.0</v>
      </c>
      <c r="L142" s="152"/>
    </row>
    <row r="143">
      <c r="A143" s="233">
        <v>45138.0</v>
      </c>
      <c r="B143" s="152" t="s">
        <v>30</v>
      </c>
      <c r="C143" s="153" t="s">
        <v>1</v>
      </c>
      <c r="D143" s="234" t="s">
        <v>175</v>
      </c>
      <c r="E143" s="233">
        <v>45139.0</v>
      </c>
      <c r="F143" s="238">
        <v>0.20833333333333334</v>
      </c>
      <c r="G143" s="238">
        <v>0.4791666666666667</v>
      </c>
      <c r="H143" s="236">
        <v>6.5</v>
      </c>
      <c r="I143" s="236">
        <v>0.0</v>
      </c>
      <c r="J143" s="236">
        <v>5.5</v>
      </c>
      <c r="K143" s="236">
        <v>1.0</v>
      </c>
      <c r="L143" s="152"/>
    </row>
    <row r="144">
      <c r="A144" s="233">
        <v>45138.0</v>
      </c>
      <c r="B144" s="153" t="s">
        <v>69</v>
      </c>
      <c r="C144" s="153" t="s">
        <v>51</v>
      </c>
      <c r="D144" s="234" t="s">
        <v>175</v>
      </c>
      <c r="E144" s="233">
        <v>45139.0</v>
      </c>
      <c r="F144" s="238">
        <v>0.16666666666666666</v>
      </c>
      <c r="G144" s="237">
        <v>0.5</v>
      </c>
      <c r="H144" s="235">
        <v>8.0</v>
      </c>
      <c r="I144" s="235">
        <v>0.0</v>
      </c>
      <c r="J144" s="236">
        <v>6.0</v>
      </c>
      <c r="K144" s="236">
        <v>2.0</v>
      </c>
      <c r="L144" s="152"/>
    </row>
    <row r="145">
      <c r="A145" s="233">
        <v>45138.0</v>
      </c>
      <c r="B145" s="155" t="s">
        <v>190</v>
      </c>
      <c r="C145" s="153" t="s">
        <v>51</v>
      </c>
      <c r="D145" s="234" t="s">
        <v>175</v>
      </c>
      <c r="E145" s="233">
        <v>45139.0</v>
      </c>
      <c r="F145" s="238">
        <v>0.20833333333333334</v>
      </c>
      <c r="G145" s="238">
        <v>0.5208333333333334</v>
      </c>
      <c r="H145" s="236">
        <v>7.5</v>
      </c>
      <c r="I145" s="236">
        <v>0.0</v>
      </c>
      <c r="J145" s="236">
        <v>6.5</v>
      </c>
      <c r="K145" s="236">
        <v>1.0</v>
      </c>
      <c r="L145" s="152"/>
    </row>
    <row r="146">
      <c r="A146" s="233">
        <v>45138.0</v>
      </c>
      <c r="B146" s="155" t="s">
        <v>82</v>
      </c>
      <c r="C146" s="152" t="s">
        <v>35</v>
      </c>
      <c r="D146" s="234" t="s">
        <v>175</v>
      </c>
      <c r="E146" s="233">
        <v>45139.0</v>
      </c>
      <c r="F146" s="238">
        <v>0.20833333333333334</v>
      </c>
      <c r="G146" s="238">
        <v>0.4583333333333333</v>
      </c>
      <c r="H146" s="236">
        <v>6.0</v>
      </c>
      <c r="I146" s="236">
        <v>0.0</v>
      </c>
      <c r="J146" s="236">
        <v>5.0</v>
      </c>
      <c r="K146" s="236">
        <v>1.0</v>
      </c>
      <c r="L146" s="152"/>
    </row>
    <row r="147">
      <c r="A147" s="233">
        <v>45138.0</v>
      </c>
      <c r="B147" s="153" t="s">
        <v>103</v>
      </c>
      <c r="C147" s="153" t="s">
        <v>31</v>
      </c>
      <c r="D147" s="234" t="s">
        <v>175</v>
      </c>
      <c r="E147" s="233">
        <v>45139.0</v>
      </c>
      <c r="F147" s="238">
        <v>0.20833333333333334</v>
      </c>
      <c r="G147" s="238">
        <v>0.5208333333333334</v>
      </c>
      <c r="H147" s="236">
        <v>7.5</v>
      </c>
      <c r="I147" s="236">
        <v>0.0</v>
      </c>
      <c r="J147" s="236">
        <v>6.5</v>
      </c>
      <c r="K147" s="236">
        <v>1.0</v>
      </c>
      <c r="L147" s="152"/>
    </row>
    <row r="148">
      <c r="A148" s="233">
        <v>45138.0</v>
      </c>
      <c r="B148" s="153" t="s">
        <v>97</v>
      </c>
      <c r="C148" s="153" t="s">
        <v>31</v>
      </c>
      <c r="D148" s="234" t="s">
        <v>175</v>
      </c>
      <c r="E148" s="233">
        <v>45139.0</v>
      </c>
      <c r="F148" s="237">
        <v>0.22916666666666666</v>
      </c>
      <c r="G148" s="237">
        <v>0.5416666666666666</v>
      </c>
      <c r="H148" s="235">
        <v>7.5</v>
      </c>
      <c r="I148" s="235">
        <v>0.0</v>
      </c>
      <c r="J148" s="235">
        <v>7.0</v>
      </c>
      <c r="K148" s="235">
        <v>0.5</v>
      </c>
      <c r="L148" s="153"/>
    </row>
    <row r="149">
      <c r="A149" s="233">
        <v>45138.0</v>
      </c>
      <c r="B149" s="152" t="s">
        <v>55</v>
      </c>
      <c r="C149" s="152" t="s">
        <v>728</v>
      </c>
      <c r="D149" s="234" t="s">
        <v>175</v>
      </c>
      <c r="E149" s="233">
        <v>45139.0</v>
      </c>
      <c r="F149" s="237">
        <v>0.25</v>
      </c>
      <c r="G149" s="237">
        <v>0.4166666666666667</v>
      </c>
      <c r="H149" s="235">
        <v>4.0</v>
      </c>
      <c r="I149" s="235">
        <v>0.0</v>
      </c>
      <c r="J149" s="235">
        <v>4.0</v>
      </c>
      <c r="K149" s="235">
        <v>0.0</v>
      </c>
      <c r="L149" s="152" t="s">
        <v>60</v>
      </c>
    </row>
    <row r="150">
      <c r="A150" s="233">
        <v>45139.0</v>
      </c>
      <c r="B150" s="153" t="s">
        <v>88</v>
      </c>
      <c r="C150" s="153" t="s">
        <v>31</v>
      </c>
      <c r="D150" s="234" t="s">
        <v>175</v>
      </c>
      <c r="E150" s="233">
        <v>45139.0</v>
      </c>
      <c r="F150" s="238">
        <v>0.9166666666666666</v>
      </c>
      <c r="G150" s="237">
        <v>0.22916666666666666</v>
      </c>
      <c r="H150" s="235">
        <v>7.5</v>
      </c>
      <c r="I150" s="236">
        <v>0.0</v>
      </c>
      <c r="J150" s="236">
        <v>0.0</v>
      </c>
      <c r="K150" s="235">
        <v>7.5</v>
      </c>
      <c r="L150" s="153"/>
    </row>
    <row r="151">
      <c r="A151" s="233">
        <v>45139.0</v>
      </c>
      <c r="B151" s="152" t="s">
        <v>54</v>
      </c>
      <c r="C151" s="152" t="s">
        <v>145</v>
      </c>
      <c r="D151" s="234" t="s">
        <v>175</v>
      </c>
      <c r="E151" s="233">
        <v>45139.0</v>
      </c>
      <c r="F151" s="238">
        <v>0.9583333333333334</v>
      </c>
      <c r="G151" s="237">
        <v>0.4166666666666667</v>
      </c>
      <c r="H151" s="235">
        <v>11.0</v>
      </c>
      <c r="I151" s="235">
        <v>3.0</v>
      </c>
      <c r="J151" s="235">
        <v>1.0</v>
      </c>
      <c r="K151" s="235">
        <v>7.0</v>
      </c>
      <c r="L151" s="152" t="s">
        <v>259</v>
      </c>
    </row>
    <row r="152">
      <c r="A152" s="233">
        <v>45139.0</v>
      </c>
      <c r="B152" s="153" t="s">
        <v>335</v>
      </c>
      <c r="C152" s="153" t="s">
        <v>51</v>
      </c>
      <c r="D152" s="234" t="s">
        <v>175</v>
      </c>
      <c r="E152" s="233">
        <v>45139.0</v>
      </c>
      <c r="F152" s="238">
        <v>0.9583333333333334</v>
      </c>
      <c r="G152" s="237">
        <v>0.0</v>
      </c>
      <c r="H152" s="235">
        <v>13.0</v>
      </c>
      <c r="I152" s="235">
        <v>5.0</v>
      </c>
      <c r="J152" s="235">
        <v>1.0</v>
      </c>
      <c r="K152" s="235">
        <v>7.0</v>
      </c>
      <c r="L152" s="152" t="s">
        <v>407</v>
      </c>
    </row>
    <row r="153">
      <c r="A153" s="233">
        <v>45139.0</v>
      </c>
      <c r="B153" s="153" t="s">
        <v>139</v>
      </c>
      <c r="C153" s="153" t="s">
        <v>35</v>
      </c>
      <c r="D153" s="234" t="s">
        <v>175</v>
      </c>
      <c r="E153" s="233">
        <v>45139.0</v>
      </c>
      <c r="F153" s="238">
        <v>0.9583333333333334</v>
      </c>
      <c r="G153" s="237">
        <v>0.20833333333333334</v>
      </c>
      <c r="H153" s="235">
        <v>6.0</v>
      </c>
      <c r="I153" s="236">
        <v>0.0</v>
      </c>
      <c r="J153" s="236">
        <v>0.0</v>
      </c>
      <c r="K153" s="235">
        <v>6.0</v>
      </c>
      <c r="L153" s="155"/>
    </row>
    <row r="154">
      <c r="A154" s="233">
        <v>45139.0</v>
      </c>
      <c r="B154" s="152" t="s">
        <v>32</v>
      </c>
      <c r="C154" s="153" t="s">
        <v>1</v>
      </c>
      <c r="D154" s="234" t="s">
        <v>175</v>
      </c>
      <c r="E154" s="233">
        <v>45139.0</v>
      </c>
      <c r="F154" s="237">
        <v>0.9375</v>
      </c>
      <c r="G154" s="237">
        <v>0.20833333333333334</v>
      </c>
      <c r="H154" s="235">
        <v>6.5</v>
      </c>
      <c r="I154" s="236">
        <v>0.0</v>
      </c>
      <c r="J154" s="236">
        <v>0.0</v>
      </c>
      <c r="K154" s="235">
        <v>6.5</v>
      </c>
      <c r="L154" s="155"/>
    </row>
    <row r="155">
      <c r="A155" s="233">
        <v>45139.0</v>
      </c>
      <c r="B155" s="152" t="s">
        <v>18</v>
      </c>
      <c r="C155" s="153" t="s">
        <v>1</v>
      </c>
      <c r="D155" s="234" t="s">
        <v>175</v>
      </c>
      <c r="E155" s="233">
        <v>45139.0</v>
      </c>
      <c r="F155" s="237">
        <v>0.9375</v>
      </c>
      <c r="G155" s="237">
        <v>0.4791666666666667</v>
      </c>
      <c r="H155" s="235">
        <v>13.0</v>
      </c>
      <c r="I155" s="235">
        <v>5.0</v>
      </c>
      <c r="J155" s="235">
        <v>0.5</v>
      </c>
      <c r="K155" s="235">
        <v>7.5</v>
      </c>
      <c r="L155" s="152" t="s">
        <v>407</v>
      </c>
    </row>
    <row r="156">
      <c r="A156" s="233">
        <v>45139.0</v>
      </c>
      <c r="B156" s="152" t="s">
        <v>50</v>
      </c>
      <c r="C156" s="152" t="s">
        <v>23</v>
      </c>
      <c r="D156" s="234" t="s">
        <v>171</v>
      </c>
      <c r="E156" s="233">
        <v>45139.0</v>
      </c>
      <c r="F156" s="235">
        <v>0.0</v>
      </c>
      <c r="G156" s="235">
        <v>0.0</v>
      </c>
      <c r="H156" s="235">
        <v>0.0</v>
      </c>
      <c r="I156" s="235">
        <v>0.0</v>
      </c>
      <c r="J156" s="235">
        <v>0.0</v>
      </c>
      <c r="K156" s="235">
        <v>0.0</v>
      </c>
      <c r="L156" s="152" t="s">
        <v>25</v>
      </c>
    </row>
    <row r="157">
      <c r="A157" s="233">
        <v>45139.0</v>
      </c>
      <c r="B157" s="152" t="s">
        <v>52</v>
      </c>
      <c r="C157" s="153" t="s">
        <v>23</v>
      </c>
      <c r="D157" s="234" t="s">
        <v>171</v>
      </c>
      <c r="E157" s="233">
        <v>45140.0</v>
      </c>
      <c r="F157" s="238">
        <v>0.020833333333333332</v>
      </c>
      <c r="G157" s="237">
        <v>0.20833333333333334</v>
      </c>
      <c r="H157" s="68">
        <v>4.5</v>
      </c>
      <c r="I157" s="68">
        <v>0.0</v>
      </c>
      <c r="J157" s="68">
        <v>0.0</v>
      </c>
      <c r="K157" s="68">
        <v>4.5</v>
      </c>
      <c r="L157" s="152"/>
    </row>
    <row r="158">
      <c r="A158" s="233">
        <v>45139.0</v>
      </c>
      <c r="B158" s="152" t="s">
        <v>52</v>
      </c>
      <c r="C158" s="153" t="s">
        <v>1</v>
      </c>
      <c r="D158" s="234" t="s">
        <v>171</v>
      </c>
      <c r="E158" s="233">
        <v>45140.0</v>
      </c>
      <c r="F158" s="238">
        <v>0.20833333333333334</v>
      </c>
      <c r="G158" s="238">
        <v>0.4791666666666667</v>
      </c>
      <c r="H158" s="236">
        <v>6.5</v>
      </c>
      <c r="I158" s="236">
        <v>0.0</v>
      </c>
      <c r="J158" s="236">
        <v>5.5</v>
      </c>
      <c r="K158" s="236">
        <v>1.0</v>
      </c>
    </row>
    <row r="159">
      <c r="A159" s="233">
        <v>45139.0</v>
      </c>
      <c r="B159" s="152" t="s">
        <v>123</v>
      </c>
      <c r="C159" s="152" t="s">
        <v>23</v>
      </c>
      <c r="D159" s="234" t="s">
        <v>171</v>
      </c>
      <c r="E159" s="233">
        <v>45140.0</v>
      </c>
      <c r="F159" s="238">
        <v>0.20833333333333334</v>
      </c>
      <c r="G159" s="238">
        <v>0.4583333333333333</v>
      </c>
      <c r="H159" s="236">
        <v>6.0</v>
      </c>
      <c r="I159" s="236">
        <v>0.0</v>
      </c>
      <c r="J159" s="236">
        <v>5.0</v>
      </c>
      <c r="K159" s="236">
        <v>1.0</v>
      </c>
      <c r="L159" s="152"/>
    </row>
    <row r="160">
      <c r="A160" s="233">
        <v>45139.0</v>
      </c>
      <c r="B160" s="153" t="s">
        <v>45</v>
      </c>
      <c r="C160" s="153" t="s">
        <v>1</v>
      </c>
      <c r="D160" s="234" t="s">
        <v>171</v>
      </c>
      <c r="E160" s="233">
        <v>45140.0</v>
      </c>
      <c r="F160" s="235">
        <v>0.0</v>
      </c>
      <c r="G160" s="235">
        <v>0.0</v>
      </c>
      <c r="H160" s="235">
        <v>0.0</v>
      </c>
      <c r="I160" s="235">
        <v>0.0</v>
      </c>
      <c r="J160" s="235">
        <v>0.0</v>
      </c>
      <c r="K160" s="235">
        <v>0.0</v>
      </c>
      <c r="L160" s="152" t="s">
        <v>25</v>
      </c>
    </row>
    <row r="161">
      <c r="A161" s="233">
        <v>45139.0</v>
      </c>
      <c r="B161" s="152" t="s">
        <v>30</v>
      </c>
      <c r="C161" s="153" t="s">
        <v>1</v>
      </c>
      <c r="D161" s="234" t="s">
        <v>171</v>
      </c>
      <c r="E161" s="233">
        <v>45140.0</v>
      </c>
      <c r="F161" s="235">
        <v>0.0</v>
      </c>
      <c r="G161" s="235">
        <v>0.0</v>
      </c>
      <c r="H161" s="235">
        <v>0.0</v>
      </c>
      <c r="I161" s="235">
        <v>0.0</v>
      </c>
      <c r="J161" s="235">
        <v>0.0</v>
      </c>
      <c r="K161" s="235">
        <v>0.0</v>
      </c>
      <c r="L161" s="152" t="s">
        <v>25</v>
      </c>
    </row>
    <row r="162">
      <c r="A162" s="233">
        <v>45139.0</v>
      </c>
      <c r="B162" s="153" t="s">
        <v>69</v>
      </c>
      <c r="C162" s="153" t="s">
        <v>51</v>
      </c>
      <c r="D162" s="234" t="s">
        <v>171</v>
      </c>
      <c r="E162" s="233">
        <v>45140.0</v>
      </c>
      <c r="F162" s="235">
        <v>0.0</v>
      </c>
      <c r="G162" s="235">
        <v>0.0</v>
      </c>
      <c r="H162" s="235">
        <v>0.0</v>
      </c>
      <c r="I162" s="235">
        <v>0.0</v>
      </c>
      <c r="J162" s="235">
        <v>0.0</v>
      </c>
      <c r="K162" s="235">
        <v>0.0</v>
      </c>
      <c r="L162" s="152" t="s">
        <v>25</v>
      </c>
    </row>
    <row r="163">
      <c r="A163" s="233">
        <v>45139.0</v>
      </c>
      <c r="B163" s="155" t="s">
        <v>190</v>
      </c>
      <c r="C163" s="153" t="s">
        <v>51</v>
      </c>
      <c r="D163" s="234" t="s">
        <v>171</v>
      </c>
      <c r="E163" s="233">
        <v>45140.0</v>
      </c>
      <c r="F163" s="238">
        <v>0.20833333333333334</v>
      </c>
      <c r="G163" s="238">
        <v>0.5208333333333334</v>
      </c>
      <c r="H163" s="236">
        <v>7.5</v>
      </c>
      <c r="I163" s="236">
        <v>0.0</v>
      </c>
      <c r="J163" s="236">
        <v>6.5</v>
      </c>
      <c r="K163" s="236">
        <v>1.0</v>
      </c>
      <c r="L163" s="153"/>
    </row>
    <row r="164">
      <c r="A164" s="233">
        <v>45139.0</v>
      </c>
      <c r="B164" s="155" t="s">
        <v>82</v>
      </c>
      <c r="C164" s="152" t="s">
        <v>35</v>
      </c>
      <c r="D164" s="234" t="s">
        <v>171</v>
      </c>
      <c r="E164" s="233">
        <v>45140.0</v>
      </c>
      <c r="F164" s="238">
        <v>0.20833333333333334</v>
      </c>
      <c r="G164" s="238">
        <v>0.4583333333333333</v>
      </c>
      <c r="H164" s="236">
        <v>6.0</v>
      </c>
      <c r="I164" s="236">
        <v>0.0</v>
      </c>
      <c r="J164" s="236">
        <v>5.0</v>
      </c>
      <c r="K164" s="236">
        <v>1.0</v>
      </c>
      <c r="L164" s="152"/>
    </row>
    <row r="165">
      <c r="A165" s="233">
        <v>45139.0</v>
      </c>
      <c r="B165" s="153" t="s">
        <v>103</v>
      </c>
      <c r="C165" s="153" t="s">
        <v>31</v>
      </c>
      <c r="D165" s="234" t="s">
        <v>171</v>
      </c>
      <c r="E165" s="233">
        <v>45140.0</v>
      </c>
      <c r="F165" s="238">
        <v>0.20833333333333334</v>
      </c>
      <c r="G165" s="238">
        <v>0.5208333333333334</v>
      </c>
      <c r="H165" s="236">
        <v>7.5</v>
      </c>
      <c r="I165" s="236">
        <v>0.0</v>
      </c>
      <c r="J165" s="236">
        <v>6.5</v>
      </c>
      <c r="K165" s="236">
        <v>1.0</v>
      </c>
      <c r="L165" s="152"/>
    </row>
    <row r="166">
      <c r="A166" s="233">
        <v>45139.0</v>
      </c>
      <c r="B166" s="153" t="s">
        <v>97</v>
      </c>
      <c r="C166" s="153" t="s">
        <v>31</v>
      </c>
      <c r="D166" s="234" t="s">
        <v>171</v>
      </c>
      <c r="E166" s="233">
        <v>45140.0</v>
      </c>
      <c r="F166" s="237">
        <v>0.22916666666666666</v>
      </c>
      <c r="G166" s="237">
        <v>0.5416666666666666</v>
      </c>
      <c r="H166" s="235">
        <v>7.5</v>
      </c>
      <c r="I166" s="235">
        <v>0.0</v>
      </c>
      <c r="J166" s="235">
        <v>7.0</v>
      </c>
      <c r="K166" s="235">
        <v>0.5</v>
      </c>
      <c r="L166" s="152"/>
    </row>
    <row r="167">
      <c r="A167" s="233">
        <v>45139.0</v>
      </c>
      <c r="B167" s="152" t="s">
        <v>55</v>
      </c>
      <c r="C167" s="152" t="s">
        <v>728</v>
      </c>
      <c r="D167" s="234" t="s">
        <v>171</v>
      </c>
      <c r="E167" s="233">
        <v>45140.0</v>
      </c>
      <c r="F167" s="237">
        <v>0.25</v>
      </c>
      <c r="G167" s="237">
        <v>0.4166666666666667</v>
      </c>
      <c r="H167" s="235">
        <v>4.0</v>
      </c>
      <c r="I167" s="235">
        <v>0.0</v>
      </c>
      <c r="J167" s="235">
        <v>4.0</v>
      </c>
      <c r="K167" s="235">
        <v>0.0</v>
      </c>
      <c r="L167" s="152" t="s">
        <v>60</v>
      </c>
    </row>
    <row r="168">
      <c r="A168" s="233">
        <v>45140.0</v>
      </c>
      <c r="B168" s="153" t="s">
        <v>88</v>
      </c>
      <c r="C168" s="153" t="s">
        <v>31</v>
      </c>
      <c r="D168" s="234" t="s">
        <v>171</v>
      </c>
      <c r="E168" s="233">
        <v>45140.0</v>
      </c>
      <c r="F168" s="238">
        <v>0.9166666666666666</v>
      </c>
      <c r="G168" s="237">
        <v>0.22916666666666666</v>
      </c>
      <c r="H168" s="235">
        <v>7.5</v>
      </c>
      <c r="I168" s="236">
        <v>0.0</v>
      </c>
      <c r="J168" s="236">
        <v>0.0</v>
      </c>
      <c r="K168" s="235">
        <v>7.5</v>
      </c>
      <c r="L168" s="152"/>
    </row>
    <row r="169">
      <c r="A169" s="233">
        <v>45140.0</v>
      </c>
      <c r="B169" s="152" t="s">
        <v>52</v>
      </c>
      <c r="C169" s="152" t="s">
        <v>145</v>
      </c>
      <c r="D169" s="234" t="s">
        <v>171</v>
      </c>
      <c r="E169" s="233">
        <v>45140.0</v>
      </c>
      <c r="F169" s="238">
        <v>0.9583333333333334</v>
      </c>
      <c r="G169" s="237">
        <v>0.4166666666666667</v>
      </c>
      <c r="H169" s="235">
        <v>11.0</v>
      </c>
      <c r="I169" s="235">
        <v>3.0</v>
      </c>
      <c r="J169" s="235">
        <v>1.0</v>
      </c>
      <c r="K169" s="235">
        <v>7.0</v>
      </c>
      <c r="L169" s="152" t="s">
        <v>259</v>
      </c>
    </row>
    <row r="170">
      <c r="A170" s="233">
        <v>45140.0</v>
      </c>
      <c r="B170" s="152" t="s">
        <v>54</v>
      </c>
      <c r="C170" s="152" t="s">
        <v>145</v>
      </c>
      <c r="D170" s="234" t="s">
        <v>171</v>
      </c>
      <c r="E170" s="233">
        <v>45140.0</v>
      </c>
      <c r="F170" s="235">
        <v>0.0</v>
      </c>
      <c r="G170" s="235">
        <v>0.0</v>
      </c>
      <c r="H170" s="235">
        <v>0.0</v>
      </c>
      <c r="I170" s="235">
        <v>0.0</v>
      </c>
      <c r="J170" s="235">
        <v>0.0</v>
      </c>
      <c r="K170" s="235">
        <v>0.0</v>
      </c>
      <c r="L170" s="152" t="s">
        <v>25</v>
      </c>
    </row>
    <row r="171">
      <c r="A171" s="233">
        <v>45140.0</v>
      </c>
      <c r="B171" s="153" t="s">
        <v>335</v>
      </c>
      <c r="C171" s="153" t="s">
        <v>51</v>
      </c>
      <c r="D171" s="234" t="s">
        <v>171</v>
      </c>
      <c r="E171" s="233">
        <v>45140.0</v>
      </c>
      <c r="F171" s="238">
        <v>0.9583333333333334</v>
      </c>
      <c r="G171" s="237">
        <v>0.20833333333333334</v>
      </c>
      <c r="H171" s="235">
        <v>6.0</v>
      </c>
      <c r="I171" s="236">
        <v>0.0</v>
      </c>
      <c r="J171" s="236">
        <v>0.0</v>
      </c>
      <c r="K171" s="235">
        <v>6.0</v>
      </c>
      <c r="L171" s="152"/>
    </row>
    <row r="172">
      <c r="A172" s="233">
        <v>45140.0</v>
      </c>
      <c r="B172" s="153" t="s">
        <v>139</v>
      </c>
      <c r="C172" s="153" t="s">
        <v>35</v>
      </c>
      <c r="D172" s="234" t="s">
        <v>171</v>
      </c>
      <c r="E172" s="233">
        <v>45140.0</v>
      </c>
      <c r="F172" s="238">
        <v>0.9583333333333334</v>
      </c>
      <c r="G172" s="237">
        <v>0.20833333333333334</v>
      </c>
      <c r="H172" s="235">
        <v>6.0</v>
      </c>
      <c r="I172" s="236">
        <v>0.0</v>
      </c>
      <c r="J172" s="236">
        <v>0.0</v>
      </c>
      <c r="K172" s="235">
        <v>6.0</v>
      </c>
      <c r="L172" s="155"/>
    </row>
    <row r="173">
      <c r="A173" s="233">
        <v>45140.0</v>
      </c>
      <c r="B173" s="152" t="s">
        <v>32</v>
      </c>
      <c r="C173" s="153" t="s">
        <v>1</v>
      </c>
      <c r="D173" s="234" t="s">
        <v>171</v>
      </c>
      <c r="E173" s="233">
        <v>45140.0</v>
      </c>
      <c r="F173" s="237">
        <v>0.9375</v>
      </c>
      <c r="G173" s="237">
        <v>0.20833333333333334</v>
      </c>
      <c r="H173" s="235">
        <v>6.5</v>
      </c>
      <c r="I173" s="236">
        <v>0.0</v>
      </c>
      <c r="J173" s="236">
        <v>0.0</v>
      </c>
      <c r="K173" s="235">
        <v>6.5</v>
      </c>
      <c r="L173" s="155"/>
    </row>
    <row r="174">
      <c r="A174" s="233">
        <v>45140.0</v>
      </c>
      <c r="B174" s="152" t="s">
        <v>18</v>
      </c>
      <c r="C174" s="153" t="s">
        <v>1</v>
      </c>
      <c r="D174" s="234" t="s">
        <v>171</v>
      </c>
      <c r="E174" s="233">
        <v>45140.0</v>
      </c>
      <c r="F174" s="237">
        <v>0.9375</v>
      </c>
      <c r="G174" s="237">
        <v>0.20833333333333334</v>
      </c>
      <c r="H174" s="235">
        <v>6.5</v>
      </c>
      <c r="I174" s="236">
        <v>0.0</v>
      </c>
      <c r="J174" s="236">
        <v>0.0</v>
      </c>
      <c r="K174" s="235">
        <v>6.5</v>
      </c>
      <c r="L174" s="152"/>
    </row>
    <row r="175">
      <c r="A175" s="233">
        <v>45140.0</v>
      </c>
      <c r="B175" s="153" t="s">
        <v>123</v>
      </c>
      <c r="C175" s="153" t="s">
        <v>23</v>
      </c>
      <c r="D175" s="234" t="s">
        <v>169</v>
      </c>
      <c r="E175" s="233">
        <v>45141.0</v>
      </c>
      <c r="F175" s="238">
        <v>0.020833333333333332</v>
      </c>
      <c r="G175" s="238">
        <v>0.4583333333333333</v>
      </c>
      <c r="H175" s="68">
        <v>10.5</v>
      </c>
      <c r="I175" s="68">
        <v>2.5</v>
      </c>
      <c r="J175" s="68">
        <v>2.5</v>
      </c>
      <c r="K175" s="68">
        <v>5.5</v>
      </c>
      <c r="L175" s="152" t="s">
        <v>304</v>
      </c>
    </row>
    <row r="176">
      <c r="A176" s="233">
        <v>45140.0</v>
      </c>
      <c r="B176" s="153" t="s">
        <v>45</v>
      </c>
      <c r="C176" s="153" t="s">
        <v>1</v>
      </c>
      <c r="D176" s="234" t="s">
        <v>169</v>
      </c>
      <c r="E176" s="233">
        <v>45141.0</v>
      </c>
      <c r="F176" s="238">
        <v>0.20833333333333334</v>
      </c>
      <c r="G176" s="238">
        <v>0.4791666666666667</v>
      </c>
      <c r="H176" s="236">
        <v>6.5</v>
      </c>
      <c r="I176" s="236">
        <v>0.0</v>
      </c>
      <c r="J176" s="236">
        <v>5.5</v>
      </c>
      <c r="K176" s="236">
        <v>1.0</v>
      </c>
    </row>
    <row r="177">
      <c r="A177" s="233">
        <v>45140.0</v>
      </c>
      <c r="B177" s="152" t="s">
        <v>30</v>
      </c>
      <c r="C177" s="153" t="s">
        <v>1</v>
      </c>
      <c r="D177" s="234" t="s">
        <v>169</v>
      </c>
      <c r="E177" s="233">
        <v>45141.0</v>
      </c>
      <c r="F177" s="238">
        <v>0.20833333333333334</v>
      </c>
      <c r="G177" s="238">
        <v>0.4791666666666667</v>
      </c>
      <c r="H177" s="236">
        <v>6.5</v>
      </c>
      <c r="I177" s="236">
        <v>0.0</v>
      </c>
      <c r="J177" s="236">
        <v>5.5</v>
      </c>
      <c r="K177" s="236">
        <v>1.0</v>
      </c>
      <c r="L177" s="153"/>
    </row>
    <row r="178">
      <c r="A178" s="233">
        <v>45140.0</v>
      </c>
      <c r="B178" s="153" t="s">
        <v>69</v>
      </c>
      <c r="C178" s="153" t="s">
        <v>51</v>
      </c>
      <c r="D178" s="234" t="s">
        <v>169</v>
      </c>
      <c r="E178" s="233">
        <v>45141.0</v>
      </c>
      <c r="F178" s="238">
        <v>0.16666666666666666</v>
      </c>
      <c r="G178" s="237">
        <v>0.5</v>
      </c>
      <c r="H178" s="235">
        <v>8.0</v>
      </c>
      <c r="I178" s="235">
        <v>0.0</v>
      </c>
      <c r="J178" s="236">
        <v>6.0</v>
      </c>
      <c r="K178" s="236">
        <v>2.0</v>
      </c>
    </row>
    <row r="179">
      <c r="A179" s="233">
        <v>45140.0</v>
      </c>
      <c r="B179" s="155" t="s">
        <v>190</v>
      </c>
      <c r="C179" s="153" t="s">
        <v>51</v>
      </c>
      <c r="D179" s="234" t="s">
        <v>169</v>
      </c>
      <c r="E179" s="233">
        <v>45141.0</v>
      </c>
      <c r="F179" s="238">
        <v>0.20833333333333334</v>
      </c>
      <c r="G179" s="238">
        <v>0.5208333333333334</v>
      </c>
      <c r="H179" s="236">
        <v>7.5</v>
      </c>
      <c r="I179" s="236">
        <v>0.0</v>
      </c>
      <c r="J179" s="236">
        <v>6.5</v>
      </c>
      <c r="K179" s="236">
        <v>1.0</v>
      </c>
      <c r="L179" s="152"/>
    </row>
    <row r="180">
      <c r="A180" s="233">
        <v>45140.0</v>
      </c>
      <c r="B180" s="155" t="s">
        <v>82</v>
      </c>
      <c r="C180" s="152" t="s">
        <v>35</v>
      </c>
      <c r="D180" s="234" t="s">
        <v>169</v>
      </c>
      <c r="E180" s="233">
        <v>45141.0</v>
      </c>
      <c r="F180" s="238">
        <v>0.20833333333333334</v>
      </c>
      <c r="G180" s="238">
        <v>0.4583333333333333</v>
      </c>
      <c r="H180" s="236">
        <v>6.0</v>
      </c>
      <c r="I180" s="236">
        <v>0.0</v>
      </c>
      <c r="J180" s="236">
        <v>5.0</v>
      </c>
      <c r="K180" s="236">
        <v>1.0</v>
      </c>
      <c r="L180" s="152"/>
    </row>
    <row r="181">
      <c r="A181" s="233">
        <v>45140.0</v>
      </c>
      <c r="B181" s="152" t="s">
        <v>50</v>
      </c>
      <c r="C181" s="152" t="s">
        <v>31</v>
      </c>
      <c r="D181" s="234" t="s">
        <v>169</v>
      </c>
      <c r="E181" s="233">
        <v>45141.0</v>
      </c>
      <c r="F181" s="238">
        <v>0.20833333333333334</v>
      </c>
      <c r="G181" s="238">
        <v>0.5208333333333334</v>
      </c>
      <c r="H181" s="236">
        <v>7.5</v>
      </c>
      <c r="I181" s="236">
        <v>0.0</v>
      </c>
      <c r="J181" s="236">
        <v>6.5</v>
      </c>
      <c r="K181" s="236">
        <v>1.0</v>
      </c>
      <c r="L181" s="152"/>
    </row>
    <row r="182">
      <c r="A182" s="233">
        <v>45140.0</v>
      </c>
      <c r="B182" s="153" t="s">
        <v>103</v>
      </c>
      <c r="C182" s="153" t="s">
        <v>31</v>
      </c>
      <c r="D182" s="234" t="s">
        <v>169</v>
      </c>
      <c r="E182" s="233">
        <v>45141.0</v>
      </c>
      <c r="F182" s="235">
        <v>0.0</v>
      </c>
      <c r="G182" s="235">
        <v>0.0</v>
      </c>
      <c r="H182" s="235">
        <v>0.0</v>
      </c>
      <c r="I182" s="236">
        <v>0.0</v>
      </c>
      <c r="J182" s="235">
        <v>0.0</v>
      </c>
      <c r="K182" s="235">
        <v>0.0</v>
      </c>
      <c r="L182" s="152" t="s">
        <v>25</v>
      </c>
    </row>
    <row r="183">
      <c r="A183" s="233">
        <v>45140.0</v>
      </c>
      <c r="B183" s="153" t="s">
        <v>97</v>
      </c>
      <c r="C183" s="153" t="s">
        <v>31</v>
      </c>
      <c r="D183" s="234" t="s">
        <v>169</v>
      </c>
      <c r="E183" s="233">
        <v>45141.0</v>
      </c>
      <c r="F183" s="237">
        <v>0.22916666666666666</v>
      </c>
      <c r="G183" s="237">
        <v>0.5416666666666666</v>
      </c>
      <c r="H183" s="235">
        <v>7.5</v>
      </c>
      <c r="I183" s="235">
        <v>0.0</v>
      </c>
      <c r="J183" s="235">
        <v>7.0</v>
      </c>
      <c r="K183" s="235">
        <v>0.5</v>
      </c>
    </row>
    <row r="184">
      <c r="A184" s="233">
        <v>45140.0</v>
      </c>
      <c r="B184" s="152" t="s">
        <v>55</v>
      </c>
      <c r="C184" s="152" t="s">
        <v>728</v>
      </c>
      <c r="D184" s="234" t="s">
        <v>169</v>
      </c>
      <c r="E184" s="233">
        <v>45141.0</v>
      </c>
      <c r="F184" s="237">
        <v>0.25</v>
      </c>
      <c r="G184" s="237">
        <v>0.4166666666666667</v>
      </c>
      <c r="H184" s="235">
        <v>4.0</v>
      </c>
      <c r="I184" s="235">
        <v>0.0</v>
      </c>
      <c r="J184" s="235">
        <v>4.0</v>
      </c>
      <c r="K184" s="235">
        <v>0.0</v>
      </c>
      <c r="L184" s="152" t="s">
        <v>60</v>
      </c>
    </row>
    <row r="185">
      <c r="A185" s="233">
        <v>45141.0</v>
      </c>
      <c r="B185" s="152" t="s">
        <v>50</v>
      </c>
      <c r="C185" s="153" t="s">
        <v>31</v>
      </c>
      <c r="D185" s="234" t="s">
        <v>169</v>
      </c>
      <c r="E185" s="233">
        <v>45141.0</v>
      </c>
      <c r="F185" s="238">
        <v>0.9166666666666666</v>
      </c>
      <c r="G185" s="237">
        <v>0.22916666666666666</v>
      </c>
      <c r="H185" s="235">
        <v>7.5</v>
      </c>
      <c r="I185" s="236">
        <v>0.0</v>
      </c>
      <c r="J185" s="236">
        <v>0.0</v>
      </c>
      <c r="K185" s="235">
        <v>7.5</v>
      </c>
    </row>
    <row r="186">
      <c r="A186" s="233">
        <v>45141.0</v>
      </c>
      <c r="B186" s="153" t="s">
        <v>88</v>
      </c>
      <c r="C186" s="153" t="s">
        <v>31</v>
      </c>
      <c r="D186" s="234" t="s">
        <v>169</v>
      </c>
      <c r="E186" s="233">
        <v>45141.0</v>
      </c>
      <c r="F186" s="235">
        <v>0.0</v>
      </c>
      <c r="G186" s="235">
        <v>0.0</v>
      </c>
      <c r="H186" s="235">
        <v>0.0</v>
      </c>
      <c r="I186" s="235">
        <v>0.0</v>
      </c>
      <c r="J186" s="235">
        <v>0.0</v>
      </c>
      <c r="K186" s="235">
        <v>0.0</v>
      </c>
      <c r="L186" s="152" t="s">
        <v>25</v>
      </c>
    </row>
    <row r="187">
      <c r="A187" s="233">
        <v>45141.0</v>
      </c>
      <c r="B187" s="152" t="s">
        <v>54</v>
      </c>
      <c r="C187" s="152" t="s">
        <v>145</v>
      </c>
      <c r="D187" s="234" t="s">
        <v>169</v>
      </c>
      <c r="E187" s="233">
        <v>45141.0</v>
      </c>
      <c r="F187" s="238">
        <v>0.9583333333333334</v>
      </c>
      <c r="G187" s="237">
        <v>0.4166666666666667</v>
      </c>
      <c r="H187" s="235">
        <v>11.0</v>
      </c>
      <c r="I187" s="235">
        <v>3.0</v>
      </c>
      <c r="J187" s="235">
        <v>1.0</v>
      </c>
      <c r="K187" s="235">
        <v>7.0</v>
      </c>
      <c r="L187" s="152" t="s">
        <v>259</v>
      </c>
    </row>
    <row r="188">
      <c r="A188" s="233">
        <v>45141.0</v>
      </c>
      <c r="B188" s="153" t="s">
        <v>335</v>
      </c>
      <c r="C188" s="153" t="s">
        <v>51</v>
      </c>
      <c r="D188" s="234" t="s">
        <v>169</v>
      </c>
      <c r="E188" s="233">
        <v>45141.0</v>
      </c>
      <c r="F188" s="235">
        <v>0.0</v>
      </c>
      <c r="G188" s="235">
        <v>0.0</v>
      </c>
      <c r="H188" s="235">
        <v>0.0</v>
      </c>
      <c r="I188" s="236">
        <v>0.0</v>
      </c>
      <c r="J188" s="236">
        <v>0.0</v>
      </c>
      <c r="K188" s="235">
        <v>0.0</v>
      </c>
      <c r="L188" s="152"/>
    </row>
    <row r="189">
      <c r="A189" s="233">
        <v>45141.0</v>
      </c>
      <c r="B189" s="155" t="s">
        <v>190</v>
      </c>
      <c r="C189" s="153" t="s">
        <v>51</v>
      </c>
      <c r="D189" s="234" t="s">
        <v>169</v>
      </c>
      <c r="E189" s="233">
        <v>45141.0</v>
      </c>
      <c r="F189" s="238">
        <v>0.9583333333333334</v>
      </c>
      <c r="G189" s="237">
        <v>0.0</v>
      </c>
      <c r="H189" s="235">
        <v>13.0</v>
      </c>
      <c r="I189" s="235">
        <v>5.0</v>
      </c>
      <c r="J189" s="235">
        <v>1.0</v>
      </c>
      <c r="K189" s="235">
        <v>7.0</v>
      </c>
      <c r="L189" s="152" t="s">
        <v>407</v>
      </c>
    </row>
    <row r="190">
      <c r="A190" s="233">
        <v>45141.0</v>
      </c>
      <c r="B190" s="153" t="s">
        <v>139</v>
      </c>
      <c r="C190" s="153" t="s">
        <v>35</v>
      </c>
      <c r="D190" s="234" t="s">
        <v>169</v>
      </c>
      <c r="E190" s="233">
        <v>45141.0</v>
      </c>
      <c r="F190" s="238">
        <v>0.9583333333333334</v>
      </c>
      <c r="G190" s="237">
        <v>0.20833333333333334</v>
      </c>
      <c r="H190" s="235">
        <v>6.0</v>
      </c>
      <c r="I190" s="236">
        <v>0.0</v>
      </c>
      <c r="J190" s="236">
        <v>0.0</v>
      </c>
      <c r="K190" s="235">
        <v>6.0</v>
      </c>
    </row>
    <row r="191">
      <c r="A191" s="233">
        <v>45141.0</v>
      </c>
      <c r="B191" s="152" t="s">
        <v>32</v>
      </c>
      <c r="C191" s="153" t="s">
        <v>1</v>
      </c>
      <c r="D191" s="234" t="s">
        <v>169</v>
      </c>
      <c r="E191" s="233">
        <v>45141.0</v>
      </c>
      <c r="F191" s="237">
        <v>0.9375</v>
      </c>
      <c r="G191" s="237">
        <v>0.20833333333333334</v>
      </c>
      <c r="H191" s="235">
        <v>6.5</v>
      </c>
      <c r="I191" s="236">
        <v>0.0</v>
      </c>
      <c r="J191" s="236">
        <v>0.0</v>
      </c>
      <c r="K191" s="235">
        <v>6.5</v>
      </c>
    </row>
    <row r="192">
      <c r="A192" s="233">
        <v>45141.0</v>
      </c>
      <c r="B192" s="152" t="s">
        <v>18</v>
      </c>
      <c r="C192" s="153" t="s">
        <v>1</v>
      </c>
      <c r="D192" s="234" t="s">
        <v>169</v>
      </c>
      <c r="E192" s="233">
        <v>45141.0</v>
      </c>
      <c r="F192" s="237">
        <v>0.9375</v>
      </c>
      <c r="G192" s="237">
        <v>0.20833333333333334</v>
      </c>
      <c r="H192" s="235">
        <v>6.5</v>
      </c>
      <c r="I192" s="236">
        <v>0.0</v>
      </c>
      <c r="J192" s="236">
        <v>0.0</v>
      </c>
      <c r="K192" s="235">
        <v>6.5</v>
      </c>
      <c r="L192" s="155"/>
    </row>
    <row r="193">
      <c r="A193" s="233">
        <v>45141.0</v>
      </c>
      <c r="B193" s="152" t="s">
        <v>52</v>
      </c>
      <c r="C193" s="153" t="s">
        <v>23</v>
      </c>
      <c r="D193" s="234" t="s">
        <v>168</v>
      </c>
      <c r="E193" s="233">
        <v>45142.0</v>
      </c>
      <c r="F193" s="238">
        <v>0.020833333333333332</v>
      </c>
      <c r="G193" s="237">
        <v>0.25</v>
      </c>
      <c r="H193" s="235">
        <v>5.5</v>
      </c>
      <c r="I193" s="235">
        <v>0.0</v>
      </c>
      <c r="J193" s="235">
        <v>0.0</v>
      </c>
      <c r="K193" s="235">
        <v>5.5</v>
      </c>
      <c r="L193" s="152"/>
    </row>
    <row r="194">
      <c r="A194" s="233">
        <v>45141.0</v>
      </c>
      <c r="B194" s="153" t="s">
        <v>123</v>
      </c>
      <c r="C194" s="152" t="s">
        <v>23</v>
      </c>
      <c r="D194" s="234" t="s">
        <v>168</v>
      </c>
      <c r="E194" s="233">
        <v>45142.0</v>
      </c>
      <c r="F194" s="237">
        <v>0.25</v>
      </c>
      <c r="G194" s="238">
        <v>0.4583333333333333</v>
      </c>
      <c r="H194" s="235">
        <v>5.0</v>
      </c>
      <c r="I194" s="235">
        <v>0.0</v>
      </c>
      <c r="J194" s="235">
        <v>5.0</v>
      </c>
      <c r="K194" s="235">
        <v>0.0</v>
      </c>
      <c r="L194" s="152"/>
    </row>
    <row r="195">
      <c r="A195" s="233">
        <v>45141.0</v>
      </c>
      <c r="B195" s="153" t="s">
        <v>45</v>
      </c>
      <c r="C195" s="153" t="s">
        <v>1</v>
      </c>
      <c r="D195" s="234" t="s">
        <v>168</v>
      </c>
      <c r="E195" s="233">
        <v>45142.0</v>
      </c>
      <c r="F195" s="238">
        <v>0.20833333333333334</v>
      </c>
      <c r="G195" s="238">
        <v>0.4791666666666667</v>
      </c>
      <c r="H195" s="236">
        <v>6.5</v>
      </c>
      <c r="I195" s="236">
        <v>0.0</v>
      </c>
      <c r="J195" s="236">
        <v>5.5</v>
      </c>
      <c r="K195" s="236">
        <v>1.0</v>
      </c>
    </row>
    <row r="196">
      <c r="A196" s="233">
        <v>45141.0</v>
      </c>
      <c r="B196" s="152" t="s">
        <v>30</v>
      </c>
      <c r="C196" s="153" t="s">
        <v>1</v>
      </c>
      <c r="D196" s="234" t="s">
        <v>168</v>
      </c>
      <c r="E196" s="233">
        <v>45142.0</v>
      </c>
      <c r="F196" s="238">
        <v>0.20833333333333334</v>
      </c>
      <c r="G196" s="238">
        <v>0.4791666666666667</v>
      </c>
      <c r="H196" s="236">
        <v>6.5</v>
      </c>
      <c r="I196" s="236">
        <v>0.0</v>
      </c>
      <c r="J196" s="236">
        <v>5.5</v>
      </c>
      <c r="K196" s="236">
        <v>1.0</v>
      </c>
      <c r="L196" s="153"/>
    </row>
    <row r="197">
      <c r="A197" s="233">
        <v>45141.0</v>
      </c>
      <c r="B197" s="153" t="s">
        <v>69</v>
      </c>
      <c r="C197" s="153" t="s">
        <v>51</v>
      </c>
      <c r="D197" s="234" t="s">
        <v>168</v>
      </c>
      <c r="E197" s="233">
        <v>45142.0</v>
      </c>
      <c r="F197" s="238">
        <v>0.16666666666666666</v>
      </c>
      <c r="G197" s="237">
        <v>0.5416666666666666</v>
      </c>
      <c r="H197" s="235">
        <v>9.0</v>
      </c>
      <c r="I197" s="235">
        <v>1.0</v>
      </c>
      <c r="J197" s="236">
        <v>6.0</v>
      </c>
      <c r="K197" s="236">
        <v>2.0</v>
      </c>
      <c r="L197" s="152" t="s">
        <v>191</v>
      </c>
    </row>
    <row r="198">
      <c r="A198" s="233">
        <v>45141.0</v>
      </c>
      <c r="B198" s="155" t="s">
        <v>82</v>
      </c>
      <c r="C198" s="152" t="s">
        <v>35</v>
      </c>
      <c r="D198" s="234" t="s">
        <v>168</v>
      </c>
      <c r="E198" s="233">
        <v>45142.0</v>
      </c>
      <c r="F198" s="238">
        <v>0.20833333333333334</v>
      </c>
      <c r="G198" s="238">
        <v>0.4583333333333333</v>
      </c>
      <c r="H198" s="236">
        <v>6.0</v>
      </c>
      <c r="I198" s="236">
        <v>0.0</v>
      </c>
      <c r="J198" s="236">
        <v>5.0</v>
      </c>
      <c r="K198" s="236">
        <v>1.0</v>
      </c>
      <c r="L198" s="152"/>
    </row>
    <row r="199">
      <c r="A199" s="233">
        <v>45141.0</v>
      </c>
      <c r="B199" s="153" t="s">
        <v>103</v>
      </c>
      <c r="C199" s="153" t="s">
        <v>31</v>
      </c>
      <c r="D199" s="234" t="s">
        <v>168</v>
      </c>
      <c r="E199" s="233">
        <v>45142.0</v>
      </c>
      <c r="F199" s="238">
        <v>0.20833333333333334</v>
      </c>
      <c r="G199" s="238">
        <v>0.5208333333333334</v>
      </c>
      <c r="H199" s="236">
        <v>7.5</v>
      </c>
      <c r="I199" s="236">
        <v>0.0</v>
      </c>
      <c r="J199" s="236">
        <v>6.5</v>
      </c>
      <c r="K199" s="236">
        <v>1.0</v>
      </c>
      <c r="L199" s="152"/>
    </row>
    <row r="200">
      <c r="A200" s="233">
        <v>45141.0</v>
      </c>
      <c r="B200" s="153" t="s">
        <v>97</v>
      </c>
      <c r="C200" s="153" t="s">
        <v>31</v>
      </c>
      <c r="D200" s="234" t="s">
        <v>168</v>
      </c>
      <c r="E200" s="233">
        <v>45142.0</v>
      </c>
      <c r="F200" s="237">
        <v>0.22916666666666666</v>
      </c>
      <c r="G200" s="237">
        <v>0.5416666666666666</v>
      </c>
      <c r="H200" s="235">
        <v>7.5</v>
      </c>
      <c r="I200" s="235">
        <v>0.0</v>
      </c>
      <c r="J200" s="235">
        <v>7.0</v>
      </c>
      <c r="K200" s="235">
        <v>0.5</v>
      </c>
      <c r="L200" s="152"/>
    </row>
    <row r="201">
      <c r="A201" s="233">
        <v>45142.0</v>
      </c>
      <c r="B201" s="153" t="s">
        <v>88</v>
      </c>
      <c r="C201" s="153" t="s">
        <v>31</v>
      </c>
      <c r="D201" s="234" t="s">
        <v>168</v>
      </c>
      <c r="E201" s="233">
        <v>45142.0</v>
      </c>
      <c r="F201" s="238">
        <v>0.9166666666666666</v>
      </c>
      <c r="G201" s="237">
        <v>0.25</v>
      </c>
      <c r="H201" s="235">
        <v>8.0</v>
      </c>
      <c r="I201" s="236">
        <v>0.0</v>
      </c>
      <c r="J201" s="236">
        <v>0.0</v>
      </c>
      <c r="K201" s="235">
        <v>8.0</v>
      </c>
      <c r="L201" s="153"/>
    </row>
    <row r="202">
      <c r="A202" s="233">
        <v>45142.0</v>
      </c>
      <c r="B202" s="152" t="s">
        <v>55</v>
      </c>
      <c r="C202" s="152" t="s">
        <v>145</v>
      </c>
      <c r="D202" s="234" t="s">
        <v>168</v>
      </c>
      <c r="E202" s="233">
        <v>45142.0</v>
      </c>
      <c r="F202" s="238">
        <v>0.9583333333333334</v>
      </c>
      <c r="G202" s="237">
        <v>0.20833333333333334</v>
      </c>
      <c r="H202" s="235">
        <v>6.0</v>
      </c>
      <c r="I202" s="236">
        <v>0.0</v>
      </c>
      <c r="J202" s="236">
        <v>0.0</v>
      </c>
      <c r="K202" s="235">
        <v>6.0</v>
      </c>
      <c r="L202" s="152"/>
    </row>
    <row r="203">
      <c r="A203" s="233">
        <v>45142.0</v>
      </c>
      <c r="B203" s="153" t="s">
        <v>335</v>
      </c>
      <c r="C203" s="153" t="s">
        <v>51</v>
      </c>
      <c r="D203" s="234" t="s">
        <v>168</v>
      </c>
      <c r="E203" s="233">
        <v>45142.0</v>
      </c>
      <c r="F203" s="238">
        <v>0.9583333333333334</v>
      </c>
      <c r="G203" s="237">
        <v>0.20833333333333334</v>
      </c>
      <c r="H203" s="235">
        <v>6.0</v>
      </c>
      <c r="I203" s="236">
        <v>0.0</v>
      </c>
      <c r="J203" s="236">
        <v>0.0</v>
      </c>
      <c r="K203" s="235">
        <v>6.0</v>
      </c>
      <c r="L203" s="153"/>
    </row>
    <row r="204">
      <c r="A204" s="233">
        <v>45142.0</v>
      </c>
      <c r="B204" s="153" t="s">
        <v>139</v>
      </c>
      <c r="C204" s="153" t="s">
        <v>35</v>
      </c>
      <c r="D204" s="234" t="s">
        <v>168</v>
      </c>
      <c r="E204" s="233">
        <v>45142.0</v>
      </c>
      <c r="F204" s="238">
        <v>0.9583333333333334</v>
      </c>
      <c r="G204" s="237">
        <v>0.375</v>
      </c>
      <c r="H204" s="235">
        <v>10.0</v>
      </c>
      <c r="I204" s="235">
        <v>2.0</v>
      </c>
      <c r="J204" s="235">
        <v>1.0</v>
      </c>
      <c r="K204" s="235">
        <v>7.0</v>
      </c>
      <c r="L204" s="152" t="s">
        <v>411</v>
      </c>
    </row>
    <row r="205">
      <c r="A205" s="233">
        <v>45142.0</v>
      </c>
      <c r="B205" s="152" t="s">
        <v>32</v>
      </c>
      <c r="C205" s="153" t="s">
        <v>1</v>
      </c>
      <c r="D205" s="234" t="s">
        <v>168</v>
      </c>
      <c r="E205" s="233">
        <v>45142.0</v>
      </c>
      <c r="F205" s="237">
        <v>0.9375</v>
      </c>
      <c r="G205" s="237">
        <v>0.20833333333333334</v>
      </c>
      <c r="H205" s="235">
        <v>6.5</v>
      </c>
      <c r="I205" s="236">
        <v>0.0</v>
      </c>
      <c r="J205" s="236">
        <v>0.0</v>
      </c>
      <c r="K205" s="235">
        <v>6.5</v>
      </c>
      <c r="L205" s="152"/>
    </row>
    <row r="206">
      <c r="A206" s="233">
        <v>45142.0</v>
      </c>
      <c r="B206" s="152" t="s">
        <v>18</v>
      </c>
      <c r="C206" s="153" t="s">
        <v>1</v>
      </c>
      <c r="D206" s="234" t="s">
        <v>168</v>
      </c>
      <c r="E206" s="233">
        <v>45142.0</v>
      </c>
      <c r="F206" s="237">
        <v>0.9375</v>
      </c>
      <c r="G206" s="237">
        <v>0.16666666666666666</v>
      </c>
      <c r="H206" s="235">
        <v>5.5</v>
      </c>
      <c r="I206" s="236">
        <v>0.0</v>
      </c>
      <c r="J206" s="236">
        <v>0.0</v>
      </c>
      <c r="K206" s="235">
        <v>5.5</v>
      </c>
      <c r="L206" s="152"/>
    </row>
    <row r="207">
      <c r="A207" s="233">
        <v>45142.0</v>
      </c>
      <c r="B207" s="152" t="s">
        <v>52</v>
      </c>
      <c r="C207" s="152" t="s">
        <v>23</v>
      </c>
      <c r="D207" s="234" t="s">
        <v>170</v>
      </c>
      <c r="E207" s="233">
        <v>45143.0</v>
      </c>
      <c r="F207" s="238">
        <v>0.020833333333333332</v>
      </c>
      <c r="G207" s="237">
        <v>0.16666666666666666</v>
      </c>
      <c r="H207" s="68">
        <v>3.5</v>
      </c>
      <c r="I207" s="68">
        <v>0.0</v>
      </c>
      <c r="J207" s="68">
        <v>0.0</v>
      </c>
      <c r="K207" s="68">
        <v>3.5</v>
      </c>
      <c r="L207" s="152" t="s">
        <v>25</v>
      </c>
    </row>
    <row r="208">
      <c r="A208" s="233">
        <v>45142.0</v>
      </c>
      <c r="B208" s="152" t="s">
        <v>52</v>
      </c>
      <c r="C208" s="152" t="s">
        <v>49</v>
      </c>
      <c r="D208" s="234" t="s">
        <v>170</v>
      </c>
      <c r="E208" s="233">
        <v>45143.0</v>
      </c>
      <c r="F208" s="238">
        <v>0.16666666666666666</v>
      </c>
      <c r="G208" s="237">
        <v>0.3333333333333333</v>
      </c>
      <c r="H208" s="235">
        <v>4.0</v>
      </c>
      <c r="I208" s="236">
        <v>0.0</v>
      </c>
      <c r="J208" s="235">
        <v>2.0</v>
      </c>
      <c r="K208" s="235">
        <v>2.0</v>
      </c>
      <c r="L208" s="152"/>
    </row>
    <row r="209" ht="18.0" customHeight="1">
      <c r="A209" s="233">
        <v>45142.0</v>
      </c>
      <c r="B209" s="153" t="s">
        <v>123</v>
      </c>
      <c r="C209" s="153" t="s">
        <v>23</v>
      </c>
      <c r="D209" s="234" t="s">
        <v>170</v>
      </c>
      <c r="E209" s="233">
        <v>45143.0</v>
      </c>
      <c r="F209" s="237">
        <v>0.16666666666666666</v>
      </c>
      <c r="G209" s="238">
        <v>0.4583333333333333</v>
      </c>
      <c r="H209" s="235">
        <v>7.0</v>
      </c>
      <c r="I209" s="236">
        <v>0.0</v>
      </c>
      <c r="J209" s="236">
        <v>5.0</v>
      </c>
      <c r="K209" s="235">
        <v>2.0</v>
      </c>
    </row>
    <row r="210">
      <c r="A210" s="233">
        <v>45142.0</v>
      </c>
      <c r="B210" s="153" t="s">
        <v>45</v>
      </c>
      <c r="C210" s="153" t="s">
        <v>1</v>
      </c>
      <c r="D210" s="234" t="s">
        <v>170</v>
      </c>
      <c r="E210" s="233">
        <v>45143.0</v>
      </c>
      <c r="F210" s="238">
        <v>0.20833333333333334</v>
      </c>
      <c r="G210" s="237">
        <v>0.5625</v>
      </c>
      <c r="H210" s="235">
        <v>8.5</v>
      </c>
      <c r="I210" s="235">
        <v>0.5</v>
      </c>
      <c r="J210" s="235">
        <v>7.0</v>
      </c>
      <c r="K210" s="236">
        <v>1.0</v>
      </c>
      <c r="L210" s="68" t="s">
        <v>192</v>
      </c>
    </row>
    <row r="211">
      <c r="A211" s="233">
        <v>45142.0</v>
      </c>
      <c r="B211" s="152" t="s">
        <v>30</v>
      </c>
      <c r="C211" s="153" t="s">
        <v>1</v>
      </c>
      <c r="D211" s="234" t="s">
        <v>170</v>
      </c>
      <c r="E211" s="233">
        <v>45143.0</v>
      </c>
      <c r="F211" s="237">
        <v>0.16666666666666666</v>
      </c>
      <c r="G211" s="237">
        <v>0.5625</v>
      </c>
      <c r="H211" s="235">
        <v>9.5</v>
      </c>
      <c r="I211" s="235">
        <v>1.5</v>
      </c>
      <c r="J211" s="235">
        <v>6.0</v>
      </c>
      <c r="K211" s="235">
        <v>2.0</v>
      </c>
      <c r="L211" s="68" t="s">
        <v>336</v>
      </c>
    </row>
    <row r="212">
      <c r="A212" s="233">
        <v>45142.0</v>
      </c>
      <c r="B212" s="152" t="s">
        <v>54</v>
      </c>
      <c r="C212" s="152" t="s">
        <v>145</v>
      </c>
      <c r="D212" s="234" t="s">
        <v>170</v>
      </c>
      <c r="E212" s="233">
        <v>45143.0</v>
      </c>
      <c r="F212" s="238">
        <v>0.20833333333333334</v>
      </c>
      <c r="G212" s="237">
        <v>0.4166666666666667</v>
      </c>
      <c r="H212" s="235">
        <v>5.0</v>
      </c>
      <c r="I212" s="235">
        <v>0.0</v>
      </c>
      <c r="J212" s="235">
        <v>4.0</v>
      </c>
      <c r="K212" s="235">
        <v>1.0</v>
      </c>
      <c r="L212" s="68"/>
    </row>
    <row r="213">
      <c r="A213" s="233">
        <v>45142.0</v>
      </c>
      <c r="B213" s="152" t="s">
        <v>82</v>
      </c>
      <c r="C213" s="152" t="s">
        <v>35</v>
      </c>
      <c r="D213" s="234" t="s">
        <v>170</v>
      </c>
      <c r="E213" s="233">
        <v>45143.0</v>
      </c>
      <c r="F213" s="237">
        <v>0.16666666666666666</v>
      </c>
      <c r="G213" s="238">
        <v>0.4583333333333333</v>
      </c>
      <c r="H213" s="235">
        <v>7.0</v>
      </c>
      <c r="I213" s="236">
        <v>0.0</v>
      </c>
      <c r="J213" s="236">
        <v>5.0</v>
      </c>
      <c r="K213" s="235">
        <v>2.0</v>
      </c>
      <c r="L213" s="68"/>
    </row>
    <row r="214">
      <c r="A214" s="233">
        <v>45142.0</v>
      </c>
      <c r="B214" s="153" t="s">
        <v>69</v>
      </c>
      <c r="C214" s="153" t="s">
        <v>51</v>
      </c>
      <c r="D214" s="234" t="s">
        <v>170</v>
      </c>
      <c r="E214" s="233">
        <v>45143.0</v>
      </c>
      <c r="F214" s="237">
        <v>0.125</v>
      </c>
      <c r="G214" s="238">
        <v>0.5</v>
      </c>
      <c r="H214" s="235">
        <v>9.0</v>
      </c>
      <c r="I214" s="235">
        <v>1.0</v>
      </c>
      <c r="J214" s="235">
        <v>5.0</v>
      </c>
      <c r="K214" s="235">
        <v>3.0</v>
      </c>
      <c r="L214" s="68" t="s">
        <v>191</v>
      </c>
    </row>
    <row r="215">
      <c r="A215" s="233">
        <v>45142.0</v>
      </c>
      <c r="B215" s="155" t="s">
        <v>190</v>
      </c>
      <c r="C215" s="153" t="s">
        <v>51</v>
      </c>
      <c r="D215" s="234" t="s">
        <v>170</v>
      </c>
      <c r="E215" s="233">
        <v>45143.0</v>
      </c>
      <c r="F215" s="235">
        <v>0.0</v>
      </c>
      <c r="G215" s="235">
        <v>0.0</v>
      </c>
      <c r="H215" s="235">
        <v>0.0</v>
      </c>
      <c r="I215" s="235">
        <v>0.0</v>
      </c>
      <c r="J215" s="235">
        <v>0.0</v>
      </c>
      <c r="K215" s="235">
        <v>0.0</v>
      </c>
      <c r="L215" s="68" t="s">
        <v>25</v>
      </c>
    </row>
    <row r="216">
      <c r="A216" s="233">
        <v>45142.0</v>
      </c>
      <c r="B216" s="152" t="s">
        <v>50</v>
      </c>
      <c r="C216" s="153" t="s">
        <v>51</v>
      </c>
      <c r="D216" s="234" t="s">
        <v>170</v>
      </c>
      <c r="E216" s="233">
        <v>45143.0</v>
      </c>
      <c r="F216" s="238">
        <v>0.20833333333333334</v>
      </c>
      <c r="G216" s="238">
        <v>0.5208333333333334</v>
      </c>
      <c r="H216" s="236">
        <v>7.5</v>
      </c>
      <c r="I216" s="236">
        <v>0.0</v>
      </c>
      <c r="J216" s="236">
        <v>6.5</v>
      </c>
      <c r="K216" s="236">
        <v>1.0</v>
      </c>
    </row>
    <row r="217">
      <c r="A217" s="233">
        <v>45142.0</v>
      </c>
      <c r="B217" s="153" t="s">
        <v>103</v>
      </c>
      <c r="C217" s="153" t="s">
        <v>31</v>
      </c>
      <c r="D217" s="234" t="s">
        <v>170</v>
      </c>
      <c r="E217" s="233">
        <v>45143.0</v>
      </c>
      <c r="F217" s="237">
        <v>0.22916666666666666</v>
      </c>
      <c r="G217" s="237">
        <v>0.5625</v>
      </c>
      <c r="H217" s="235">
        <v>8.0</v>
      </c>
      <c r="I217" s="235">
        <v>0.0</v>
      </c>
      <c r="J217" s="235">
        <v>7.5</v>
      </c>
      <c r="K217" s="235">
        <v>0.5</v>
      </c>
    </row>
    <row r="218">
      <c r="A218" s="233">
        <v>45142.0</v>
      </c>
      <c r="B218" s="153" t="s">
        <v>97</v>
      </c>
      <c r="C218" s="153" t="s">
        <v>31</v>
      </c>
      <c r="D218" s="234" t="s">
        <v>170</v>
      </c>
      <c r="E218" s="233">
        <v>45143.0</v>
      </c>
      <c r="F218" s="237">
        <v>0.25</v>
      </c>
      <c r="G218" s="237">
        <v>0.5833333333333334</v>
      </c>
      <c r="H218" s="235">
        <v>8.0</v>
      </c>
      <c r="I218" s="235">
        <v>0.0</v>
      </c>
      <c r="J218" s="235">
        <v>8.0</v>
      </c>
      <c r="K218" s="235">
        <v>0.0</v>
      </c>
    </row>
    <row r="219">
      <c r="A219" s="233">
        <v>45143.0</v>
      </c>
      <c r="B219" s="153" t="s">
        <v>88</v>
      </c>
      <c r="C219" s="153" t="s">
        <v>31</v>
      </c>
      <c r="D219" s="234" t="s">
        <v>170</v>
      </c>
      <c r="E219" s="233">
        <v>45143.0</v>
      </c>
      <c r="F219" s="238">
        <v>0.9166666666666666</v>
      </c>
      <c r="G219" s="237">
        <v>0.25</v>
      </c>
      <c r="H219" s="235">
        <v>8.0</v>
      </c>
      <c r="I219" s="236">
        <v>0.0</v>
      </c>
      <c r="J219" s="236">
        <v>0.0</v>
      </c>
      <c r="K219" s="235">
        <v>8.0</v>
      </c>
      <c r="L219" s="153"/>
    </row>
    <row r="220">
      <c r="A220" s="233">
        <v>45143.0</v>
      </c>
      <c r="B220" s="152" t="s">
        <v>55</v>
      </c>
      <c r="C220" s="152" t="s">
        <v>145</v>
      </c>
      <c r="D220" s="234" t="s">
        <v>170</v>
      </c>
      <c r="E220" s="233">
        <v>45143.0</v>
      </c>
      <c r="F220" s="238">
        <v>0.9583333333333334</v>
      </c>
      <c r="G220" s="237">
        <v>0.20833333333333334</v>
      </c>
      <c r="H220" s="235">
        <v>6.0</v>
      </c>
      <c r="I220" s="236">
        <v>0.0</v>
      </c>
      <c r="J220" s="236">
        <v>0.0</v>
      </c>
      <c r="K220" s="235">
        <v>6.0</v>
      </c>
      <c r="L220" s="152"/>
    </row>
    <row r="221">
      <c r="A221" s="233">
        <v>45143.0</v>
      </c>
      <c r="B221" s="153" t="s">
        <v>335</v>
      </c>
      <c r="C221" s="153" t="s">
        <v>51</v>
      </c>
      <c r="D221" s="234" t="s">
        <v>170</v>
      </c>
      <c r="E221" s="233">
        <v>45143.0</v>
      </c>
      <c r="F221" s="238">
        <v>0.9583333333333334</v>
      </c>
      <c r="G221" s="237">
        <v>0.20833333333333334</v>
      </c>
      <c r="H221" s="235">
        <v>6.0</v>
      </c>
      <c r="I221" s="236">
        <v>0.0</v>
      </c>
      <c r="J221" s="236">
        <v>0.0</v>
      </c>
      <c r="K221" s="235">
        <v>6.0</v>
      </c>
      <c r="L221" s="153"/>
    </row>
    <row r="222">
      <c r="A222" s="233">
        <v>45143.0</v>
      </c>
      <c r="B222" s="153" t="s">
        <v>139</v>
      </c>
      <c r="C222" s="153" t="s">
        <v>35</v>
      </c>
      <c r="D222" s="234" t="s">
        <v>170</v>
      </c>
      <c r="E222" s="233">
        <v>45143.0</v>
      </c>
      <c r="F222" s="238">
        <v>0.9583333333333334</v>
      </c>
      <c r="G222" s="238">
        <v>0.4583333333333333</v>
      </c>
      <c r="H222" s="235">
        <v>12.0</v>
      </c>
      <c r="I222" s="235">
        <v>4.0</v>
      </c>
      <c r="J222" s="235">
        <v>1.0</v>
      </c>
      <c r="K222" s="235">
        <v>7.0</v>
      </c>
      <c r="L222" s="152" t="s">
        <v>261</v>
      </c>
    </row>
    <row r="223">
      <c r="A223" s="233">
        <v>45143.0</v>
      </c>
      <c r="B223" s="152" t="s">
        <v>32</v>
      </c>
      <c r="C223" s="153" t="s">
        <v>1</v>
      </c>
      <c r="D223" s="234" t="s">
        <v>170</v>
      </c>
      <c r="E223" s="233">
        <v>45143.0</v>
      </c>
      <c r="F223" s="237">
        <v>0.9375</v>
      </c>
      <c r="G223" s="237">
        <v>0.20833333333333334</v>
      </c>
      <c r="H223" s="235">
        <v>6.5</v>
      </c>
      <c r="I223" s="236">
        <v>0.0</v>
      </c>
      <c r="J223" s="236">
        <v>0.0</v>
      </c>
      <c r="K223" s="235">
        <v>6.5</v>
      </c>
      <c r="L223" s="152"/>
    </row>
    <row r="224">
      <c r="A224" s="233">
        <v>45143.0</v>
      </c>
      <c r="B224" s="152" t="s">
        <v>18</v>
      </c>
      <c r="C224" s="153" t="s">
        <v>1</v>
      </c>
      <c r="D224" s="234" t="s">
        <v>170</v>
      </c>
      <c r="E224" s="233">
        <v>45143.0</v>
      </c>
      <c r="F224" s="237">
        <v>0.9375</v>
      </c>
      <c r="G224" s="237">
        <v>0.20833333333333334</v>
      </c>
      <c r="H224" s="235">
        <v>6.5</v>
      </c>
      <c r="I224" s="236">
        <v>0.0</v>
      </c>
      <c r="J224" s="236">
        <v>0.0</v>
      </c>
      <c r="K224" s="235">
        <v>6.5</v>
      </c>
      <c r="L224" s="152"/>
    </row>
    <row r="225">
      <c r="A225" s="233">
        <v>45143.0</v>
      </c>
      <c r="B225" s="152" t="s">
        <v>54</v>
      </c>
      <c r="C225" s="152" t="s">
        <v>23</v>
      </c>
      <c r="D225" s="234" t="s">
        <v>172</v>
      </c>
      <c r="E225" s="233">
        <v>45144.0</v>
      </c>
      <c r="F225" s="238">
        <v>0.020833333333333332</v>
      </c>
      <c r="G225" s="237">
        <v>0.16666666666666666</v>
      </c>
      <c r="H225" s="68">
        <v>3.5</v>
      </c>
      <c r="I225" s="68">
        <v>0.0</v>
      </c>
      <c r="J225" s="68">
        <v>0.0</v>
      </c>
      <c r="K225" s="68">
        <v>3.5</v>
      </c>
      <c r="L225" s="152"/>
    </row>
    <row r="226">
      <c r="A226" s="233">
        <v>45143.0</v>
      </c>
      <c r="B226" s="152" t="s">
        <v>54</v>
      </c>
      <c r="C226" s="152" t="s">
        <v>49</v>
      </c>
      <c r="D226" s="234" t="s">
        <v>172</v>
      </c>
      <c r="E226" s="233">
        <v>45144.0</v>
      </c>
      <c r="F226" s="238">
        <v>0.16666666666666666</v>
      </c>
      <c r="G226" s="237">
        <v>0.375</v>
      </c>
      <c r="H226" s="235">
        <v>5.0</v>
      </c>
      <c r="I226" s="236">
        <v>0.0</v>
      </c>
      <c r="J226" s="235">
        <v>3.0</v>
      </c>
      <c r="K226" s="235">
        <v>2.0</v>
      </c>
      <c r="L226" s="68" t="s">
        <v>192</v>
      </c>
    </row>
    <row r="227">
      <c r="A227" s="233">
        <v>45143.0</v>
      </c>
      <c r="B227" s="153" t="s">
        <v>123</v>
      </c>
      <c r="C227" s="153" t="s">
        <v>23</v>
      </c>
      <c r="D227" s="234" t="s">
        <v>172</v>
      </c>
      <c r="E227" s="233">
        <v>45144.0</v>
      </c>
      <c r="F227" s="237">
        <v>0.16666666666666666</v>
      </c>
      <c r="G227" s="238">
        <v>0.4583333333333333</v>
      </c>
      <c r="H227" s="235">
        <v>7.0</v>
      </c>
      <c r="I227" s="236">
        <v>0.0</v>
      </c>
      <c r="J227" s="236">
        <v>5.0</v>
      </c>
      <c r="K227" s="235">
        <v>2.0</v>
      </c>
    </row>
    <row r="228">
      <c r="A228" s="233">
        <v>45143.0</v>
      </c>
      <c r="B228" s="153" t="s">
        <v>45</v>
      </c>
      <c r="C228" s="153" t="s">
        <v>1</v>
      </c>
      <c r="D228" s="234" t="s">
        <v>172</v>
      </c>
      <c r="E228" s="233">
        <v>45144.0</v>
      </c>
      <c r="F228" s="238">
        <v>0.20833333333333334</v>
      </c>
      <c r="G228" s="237">
        <v>0.5625</v>
      </c>
      <c r="H228" s="235">
        <v>8.5</v>
      </c>
      <c r="I228" s="235">
        <v>0.5</v>
      </c>
      <c r="J228" s="235">
        <v>7.0</v>
      </c>
      <c r="K228" s="236">
        <v>1.0</v>
      </c>
      <c r="L228" s="68" t="s">
        <v>192</v>
      </c>
    </row>
    <row r="229">
      <c r="A229" s="233">
        <v>45143.0</v>
      </c>
      <c r="B229" s="152" t="s">
        <v>30</v>
      </c>
      <c r="C229" s="153" t="s">
        <v>1</v>
      </c>
      <c r="D229" s="234" t="s">
        <v>172</v>
      </c>
      <c r="E229" s="233">
        <v>45144.0</v>
      </c>
      <c r="F229" s="238">
        <v>0.20833333333333334</v>
      </c>
      <c r="G229" s="237">
        <v>0.5625</v>
      </c>
      <c r="H229" s="235">
        <v>8.5</v>
      </c>
      <c r="I229" s="235">
        <v>0.5</v>
      </c>
      <c r="J229" s="235">
        <v>7.0</v>
      </c>
      <c r="K229" s="236">
        <v>1.0</v>
      </c>
      <c r="L229" s="68" t="s">
        <v>192</v>
      </c>
    </row>
    <row r="230">
      <c r="A230" s="233">
        <v>45143.0</v>
      </c>
      <c r="B230" s="152" t="s">
        <v>50</v>
      </c>
      <c r="C230" s="152" t="s">
        <v>145</v>
      </c>
      <c r="D230" s="234" t="s">
        <v>172</v>
      </c>
      <c r="E230" s="233">
        <v>45144.0</v>
      </c>
      <c r="F230" s="238">
        <v>0.20833333333333334</v>
      </c>
      <c r="G230" s="237">
        <v>0.4166666666666667</v>
      </c>
      <c r="H230" s="235">
        <v>5.0</v>
      </c>
      <c r="I230" s="235">
        <v>0.0</v>
      </c>
      <c r="J230" s="235">
        <v>4.0</v>
      </c>
      <c r="K230" s="235">
        <v>1.0</v>
      </c>
      <c r="L230" s="68"/>
    </row>
    <row r="231">
      <c r="A231" s="233">
        <v>45143.0</v>
      </c>
      <c r="B231" s="152" t="s">
        <v>52</v>
      </c>
      <c r="C231" s="152" t="s">
        <v>145</v>
      </c>
      <c r="D231" s="234" t="s">
        <v>172</v>
      </c>
      <c r="E231" s="233">
        <v>45144.0</v>
      </c>
      <c r="F231" s="235">
        <v>0.0</v>
      </c>
      <c r="G231" s="235">
        <v>0.0</v>
      </c>
      <c r="H231" s="235">
        <v>0.0</v>
      </c>
      <c r="I231" s="235">
        <v>0.0</v>
      </c>
      <c r="J231" s="235"/>
      <c r="K231" s="235">
        <v>0.0</v>
      </c>
      <c r="L231" s="68" t="s">
        <v>25</v>
      </c>
    </row>
    <row r="232">
      <c r="A232" s="233">
        <v>45143.0</v>
      </c>
      <c r="B232" s="153" t="s">
        <v>69</v>
      </c>
      <c r="C232" s="153" t="s">
        <v>51</v>
      </c>
      <c r="D232" s="234" t="s">
        <v>172</v>
      </c>
      <c r="E232" s="233">
        <v>45144.0</v>
      </c>
      <c r="F232" s="237">
        <v>0.125</v>
      </c>
      <c r="G232" s="238">
        <v>0.5</v>
      </c>
      <c r="H232" s="235">
        <v>9.0</v>
      </c>
      <c r="I232" s="235">
        <v>1.0</v>
      </c>
      <c r="J232" s="235">
        <v>5.0</v>
      </c>
      <c r="K232" s="235">
        <v>3.0</v>
      </c>
      <c r="L232" s="68" t="s">
        <v>191</v>
      </c>
    </row>
    <row r="233">
      <c r="A233" s="233">
        <v>45143.0</v>
      </c>
      <c r="B233" s="155" t="s">
        <v>190</v>
      </c>
      <c r="C233" s="153" t="s">
        <v>51</v>
      </c>
      <c r="D233" s="234" t="s">
        <v>172</v>
      </c>
      <c r="E233" s="233">
        <v>45144.0</v>
      </c>
      <c r="F233" s="238">
        <v>0.20833333333333334</v>
      </c>
      <c r="G233" s="238">
        <v>0.5208333333333334</v>
      </c>
      <c r="H233" s="236">
        <v>7.5</v>
      </c>
      <c r="I233" s="236">
        <v>0.0</v>
      </c>
      <c r="J233" s="236">
        <v>6.5</v>
      </c>
      <c r="K233" s="236">
        <v>1.0</v>
      </c>
    </row>
    <row r="234">
      <c r="A234" s="233">
        <v>45143.0</v>
      </c>
      <c r="B234" s="155" t="s">
        <v>82</v>
      </c>
      <c r="C234" s="152" t="s">
        <v>35</v>
      </c>
      <c r="D234" s="234" t="s">
        <v>172</v>
      </c>
      <c r="E234" s="233">
        <v>45144.0</v>
      </c>
      <c r="F234" s="235">
        <v>0.0</v>
      </c>
      <c r="G234" s="235">
        <v>0.0</v>
      </c>
      <c r="H234" s="235">
        <v>0.0</v>
      </c>
      <c r="I234" s="236">
        <v>0.0</v>
      </c>
      <c r="J234" s="235">
        <v>0.0</v>
      </c>
      <c r="K234" s="235">
        <v>0.0</v>
      </c>
      <c r="L234" s="68" t="s">
        <v>25</v>
      </c>
    </row>
    <row r="235">
      <c r="A235" s="233">
        <v>45143.0</v>
      </c>
      <c r="B235" s="153" t="s">
        <v>103</v>
      </c>
      <c r="C235" s="153" t="s">
        <v>31</v>
      </c>
      <c r="D235" s="234" t="s">
        <v>172</v>
      </c>
      <c r="E235" s="233">
        <v>45144.0</v>
      </c>
      <c r="F235" s="237">
        <v>0.22916666666666666</v>
      </c>
      <c r="G235" s="237">
        <v>0.5625</v>
      </c>
      <c r="H235" s="235">
        <v>8.0</v>
      </c>
      <c r="I235" s="235">
        <v>0.0</v>
      </c>
      <c r="J235" s="235">
        <v>7.5</v>
      </c>
      <c r="K235" s="235">
        <v>0.5</v>
      </c>
    </row>
    <row r="236">
      <c r="A236" s="233">
        <v>45143.0</v>
      </c>
      <c r="B236" s="153" t="s">
        <v>97</v>
      </c>
      <c r="C236" s="153" t="s">
        <v>31</v>
      </c>
      <c r="D236" s="234" t="s">
        <v>172</v>
      </c>
      <c r="E236" s="233">
        <v>45144.0</v>
      </c>
      <c r="F236" s="237">
        <v>0.25</v>
      </c>
      <c r="G236" s="237">
        <v>0.5833333333333334</v>
      </c>
      <c r="H236" s="235">
        <v>8.0</v>
      </c>
      <c r="I236" s="235">
        <v>0.0</v>
      </c>
      <c r="J236" s="235">
        <v>8.0</v>
      </c>
      <c r="K236" s="235">
        <v>0.0</v>
      </c>
    </row>
    <row r="237" ht="15.0" customHeight="1">
      <c r="A237" s="233">
        <v>45144.0</v>
      </c>
      <c r="B237" s="153" t="s">
        <v>88</v>
      </c>
      <c r="C237" s="153" t="s">
        <v>31</v>
      </c>
      <c r="D237" s="234" t="s">
        <v>172</v>
      </c>
      <c r="E237" s="233">
        <v>45144.0</v>
      </c>
      <c r="F237" s="238">
        <v>0.9166666666666666</v>
      </c>
      <c r="G237" s="237">
        <v>0.16666666666666666</v>
      </c>
      <c r="H237" s="235">
        <v>6.0</v>
      </c>
      <c r="I237" s="235">
        <v>0.0</v>
      </c>
      <c r="J237" s="235">
        <v>0.0</v>
      </c>
      <c r="K237" s="235">
        <v>6.0</v>
      </c>
    </row>
    <row r="238">
      <c r="A238" s="233">
        <v>45144.0</v>
      </c>
      <c r="B238" s="153" t="s">
        <v>335</v>
      </c>
      <c r="C238" s="153" t="s">
        <v>51</v>
      </c>
      <c r="D238" s="234" t="s">
        <v>172</v>
      </c>
      <c r="E238" s="233">
        <v>45144.0</v>
      </c>
      <c r="F238" s="238">
        <v>0.9583333333333334</v>
      </c>
      <c r="G238" s="237">
        <v>0.20833333333333334</v>
      </c>
      <c r="H238" s="235">
        <v>6.0</v>
      </c>
      <c r="I238" s="236">
        <v>0.0</v>
      </c>
      <c r="J238" s="236">
        <v>0.0</v>
      </c>
      <c r="K238" s="235">
        <v>6.0</v>
      </c>
    </row>
    <row r="239">
      <c r="A239" s="233">
        <v>45144.0</v>
      </c>
      <c r="B239" s="152" t="s">
        <v>55</v>
      </c>
      <c r="C239" s="152" t="s">
        <v>145</v>
      </c>
      <c r="D239" s="234" t="s">
        <v>172</v>
      </c>
      <c r="E239" s="233">
        <v>45144.0</v>
      </c>
      <c r="F239" s="238">
        <v>0.9583333333333334</v>
      </c>
      <c r="G239" s="237">
        <v>0.20833333333333334</v>
      </c>
      <c r="H239" s="235">
        <v>6.0</v>
      </c>
      <c r="I239" s="236">
        <v>0.0</v>
      </c>
      <c r="J239" s="236">
        <v>0.0</v>
      </c>
      <c r="K239" s="235">
        <v>6.0</v>
      </c>
    </row>
    <row r="240">
      <c r="A240" s="233">
        <v>45144.0</v>
      </c>
      <c r="B240" s="153" t="s">
        <v>139</v>
      </c>
      <c r="C240" s="153" t="s">
        <v>35</v>
      </c>
      <c r="D240" s="234" t="s">
        <v>172</v>
      </c>
      <c r="E240" s="233">
        <v>45144.0</v>
      </c>
      <c r="F240" s="235">
        <v>0.0</v>
      </c>
      <c r="G240" s="235">
        <v>0.0</v>
      </c>
      <c r="H240" s="235">
        <v>0.0</v>
      </c>
      <c r="I240" s="236">
        <v>0.0</v>
      </c>
      <c r="J240" s="236">
        <v>0.0</v>
      </c>
      <c r="K240" s="235">
        <v>0.0</v>
      </c>
      <c r="L240" s="68" t="s">
        <v>25</v>
      </c>
    </row>
    <row r="241">
      <c r="A241" s="233">
        <v>45144.0</v>
      </c>
      <c r="B241" s="152" t="s">
        <v>82</v>
      </c>
      <c r="C241" s="153" t="s">
        <v>35</v>
      </c>
      <c r="D241" s="234" t="s">
        <v>172</v>
      </c>
      <c r="E241" s="233">
        <v>45144.0</v>
      </c>
      <c r="F241" s="238">
        <v>0.9583333333333334</v>
      </c>
      <c r="G241" s="237">
        <v>0.4583333333333333</v>
      </c>
      <c r="H241" s="235">
        <v>12.0</v>
      </c>
      <c r="I241" s="235">
        <v>4.0</v>
      </c>
      <c r="J241" s="235">
        <v>1.0</v>
      </c>
      <c r="K241" s="235">
        <v>7.0</v>
      </c>
      <c r="L241" s="152" t="s">
        <v>261</v>
      </c>
    </row>
    <row r="242">
      <c r="A242" s="233">
        <v>45144.0</v>
      </c>
      <c r="B242" s="152" t="s">
        <v>50</v>
      </c>
      <c r="C242" s="152" t="s">
        <v>1</v>
      </c>
      <c r="D242" s="234" t="s">
        <v>172</v>
      </c>
      <c r="E242" s="233">
        <v>45144.0</v>
      </c>
      <c r="F242" s="237">
        <v>0.0</v>
      </c>
      <c r="G242" s="238">
        <v>0.5</v>
      </c>
      <c r="H242" s="68">
        <v>12.0</v>
      </c>
      <c r="I242" s="68">
        <v>4.0</v>
      </c>
      <c r="J242" s="68">
        <v>2.0</v>
      </c>
      <c r="K242" s="68">
        <v>6.0</v>
      </c>
      <c r="L242" s="152" t="s">
        <v>729</v>
      </c>
    </row>
    <row r="243">
      <c r="A243" s="233"/>
      <c r="B243" s="152"/>
      <c r="C243" s="153"/>
      <c r="D243" s="234"/>
      <c r="E243" s="233"/>
      <c r="F243" s="237"/>
      <c r="G243" s="238"/>
      <c r="H243" s="68"/>
      <c r="I243" s="68"/>
      <c r="J243" s="68"/>
      <c r="K243" s="68"/>
      <c r="L243" s="68"/>
    </row>
    <row r="244">
      <c r="A244" s="233"/>
      <c r="B244" s="152"/>
      <c r="C244" s="152"/>
      <c r="D244" s="234"/>
      <c r="E244" s="233"/>
      <c r="F244" s="235"/>
      <c r="G244" s="235"/>
      <c r="H244" s="235"/>
      <c r="I244" s="236"/>
      <c r="J244" s="236"/>
      <c r="K244" s="235"/>
      <c r="L244" s="68"/>
    </row>
    <row r="245">
      <c r="A245" s="233"/>
      <c r="B245" s="152"/>
      <c r="C245" s="152"/>
      <c r="D245" s="234"/>
      <c r="E245" s="233"/>
      <c r="F245" s="238"/>
      <c r="G245" s="237"/>
      <c r="H245" s="235"/>
      <c r="I245" s="235"/>
      <c r="J245" s="235"/>
      <c r="K245" s="235"/>
      <c r="L245" s="68"/>
    </row>
    <row r="246">
      <c r="A246" s="233"/>
      <c r="B246" s="152"/>
      <c r="C246" s="152"/>
      <c r="D246" s="234"/>
      <c r="E246" s="233"/>
      <c r="F246" s="238"/>
      <c r="G246" s="237"/>
      <c r="H246" s="68"/>
      <c r="I246" s="68"/>
      <c r="J246" s="68"/>
      <c r="K246" s="68"/>
      <c r="L246" s="68"/>
    </row>
    <row r="247">
      <c r="A247" s="233"/>
      <c r="B247" s="152"/>
      <c r="C247" s="152"/>
      <c r="D247" s="234"/>
      <c r="E247" s="233"/>
      <c r="F247" s="238"/>
      <c r="G247" s="237"/>
      <c r="H247" s="235"/>
      <c r="I247" s="236"/>
      <c r="J247" s="235"/>
      <c r="K247" s="235"/>
      <c r="L247" s="68"/>
    </row>
    <row r="248">
      <c r="A248" s="233"/>
      <c r="B248" s="153"/>
      <c r="C248" s="153"/>
      <c r="D248" s="234"/>
      <c r="E248" s="233"/>
      <c r="F248" s="237"/>
      <c r="G248" s="238"/>
      <c r="H248" s="235"/>
      <c r="I248" s="236"/>
      <c r="J248" s="236"/>
      <c r="K248" s="235"/>
      <c r="L248" s="68"/>
    </row>
    <row r="249">
      <c r="A249" s="233"/>
      <c r="B249" s="153"/>
      <c r="C249" s="153"/>
      <c r="D249" s="234"/>
      <c r="E249" s="233"/>
      <c r="F249" s="238"/>
      <c r="G249" s="238"/>
      <c r="H249" s="236"/>
      <c r="I249" s="236"/>
      <c r="J249" s="236"/>
      <c r="K249" s="236"/>
      <c r="L249" s="68"/>
    </row>
    <row r="250">
      <c r="A250" s="233"/>
      <c r="B250" s="152"/>
      <c r="C250" s="153"/>
      <c r="D250" s="234"/>
      <c r="E250" s="233"/>
      <c r="F250" s="237"/>
      <c r="G250" s="238"/>
      <c r="H250" s="235"/>
      <c r="I250" s="236"/>
      <c r="J250" s="236"/>
      <c r="K250" s="235"/>
      <c r="L250" s="68"/>
    </row>
    <row r="251">
      <c r="A251" s="233"/>
      <c r="B251" s="153"/>
      <c r="C251" s="153"/>
      <c r="D251" s="234"/>
      <c r="E251" s="233"/>
      <c r="F251" s="238"/>
      <c r="G251" s="238"/>
      <c r="H251" s="236"/>
      <c r="I251" s="236"/>
      <c r="J251" s="236"/>
      <c r="K251" s="236"/>
      <c r="L251" s="68"/>
    </row>
    <row r="252">
      <c r="A252" s="233"/>
      <c r="B252" s="155"/>
      <c r="C252" s="153"/>
      <c r="D252" s="234"/>
      <c r="E252" s="233"/>
      <c r="F252" s="238"/>
      <c r="G252" s="237"/>
      <c r="H252" s="235"/>
      <c r="I252" s="236"/>
      <c r="J252" s="235"/>
      <c r="K252" s="236"/>
      <c r="L252" s="68"/>
    </row>
    <row r="253">
      <c r="A253" s="233"/>
      <c r="B253" s="153"/>
      <c r="C253" s="153"/>
      <c r="D253" s="234"/>
      <c r="E253" s="233"/>
      <c r="F253" s="237"/>
      <c r="G253" s="237"/>
      <c r="H253" s="68"/>
      <c r="I253" s="68"/>
      <c r="J253" s="68"/>
      <c r="K253" s="68"/>
      <c r="L253" s="68"/>
    </row>
    <row r="254">
      <c r="A254" s="233"/>
      <c r="B254" s="153"/>
      <c r="C254" s="153"/>
      <c r="D254" s="234"/>
      <c r="E254" s="233"/>
      <c r="F254" s="235"/>
      <c r="G254" s="235"/>
      <c r="H254" s="236"/>
      <c r="I254" s="236"/>
      <c r="J254" s="236"/>
      <c r="K254" s="236"/>
      <c r="L254" s="68"/>
    </row>
    <row r="255">
      <c r="A255" s="233"/>
      <c r="B255" s="153"/>
      <c r="C255" s="153"/>
      <c r="D255" s="234"/>
      <c r="E255" s="233"/>
      <c r="L255" s="68"/>
    </row>
    <row r="256">
      <c r="A256" s="233"/>
      <c r="B256" s="153"/>
      <c r="C256" s="153"/>
      <c r="D256" s="234"/>
      <c r="E256" s="233"/>
      <c r="F256" s="235"/>
      <c r="G256" s="235"/>
      <c r="H256" s="236"/>
      <c r="I256" s="236"/>
      <c r="J256" s="236"/>
      <c r="K256" s="236"/>
      <c r="L256" s="68"/>
    </row>
    <row r="257">
      <c r="A257" s="233"/>
      <c r="B257" s="153"/>
      <c r="C257" s="153"/>
      <c r="D257" s="259"/>
      <c r="E257" s="233"/>
      <c r="F257" s="237"/>
      <c r="G257" s="238"/>
    </row>
    <row r="258">
      <c r="A258" s="233"/>
      <c r="B258" s="153"/>
      <c r="C258" s="68"/>
      <c r="D258" s="259"/>
      <c r="E258" s="233"/>
      <c r="F258" s="238"/>
      <c r="G258" s="237"/>
      <c r="H258" s="235"/>
      <c r="I258" s="235"/>
      <c r="J258" s="235"/>
      <c r="K258" s="235"/>
      <c r="L258" s="68"/>
    </row>
    <row r="259">
      <c r="A259" s="233"/>
      <c r="B259" s="153"/>
      <c r="C259" s="153"/>
      <c r="D259" s="259"/>
      <c r="E259" s="233"/>
      <c r="F259" s="238"/>
      <c r="G259" s="237"/>
      <c r="H259" s="236"/>
      <c r="I259" s="236"/>
      <c r="J259" s="236"/>
      <c r="K259" s="236"/>
    </row>
    <row r="260">
      <c r="A260" s="233"/>
      <c r="B260" s="152"/>
      <c r="C260" s="153"/>
      <c r="D260" s="259"/>
      <c r="E260" s="233"/>
      <c r="F260" s="237"/>
      <c r="G260" s="237"/>
      <c r="H260" s="235"/>
      <c r="I260" s="236"/>
      <c r="J260" s="236"/>
      <c r="K260" s="235"/>
      <c r="L260" s="153"/>
    </row>
    <row r="261">
      <c r="A261" s="233"/>
      <c r="B261" s="153"/>
      <c r="C261" s="68"/>
      <c r="D261" s="259"/>
      <c r="E261" s="233"/>
      <c r="F261" s="238"/>
      <c r="G261" s="238"/>
      <c r="H261" s="236"/>
      <c r="I261" s="236"/>
      <c r="J261" s="236"/>
      <c r="K261" s="236"/>
    </row>
    <row r="262">
      <c r="A262" s="233"/>
      <c r="B262" s="152"/>
      <c r="C262" s="68"/>
      <c r="D262" s="259"/>
      <c r="E262" s="233"/>
      <c r="F262" s="235"/>
      <c r="G262" s="235"/>
      <c r="H262" s="236"/>
      <c r="I262" s="236"/>
      <c r="J262" s="236"/>
      <c r="K262" s="236"/>
      <c r="L262" s="68"/>
    </row>
    <row r="276">
      <c r="A276" s="233"/>
      <c r="B276" s="152"/>
      <c r="D276" s="234"/>
      <c r="E276" s="233"/>
      <c r="F276" s="237"/>
      <c r="G276" s="237"/>
      <c r="H276" s="235"/>
      <c r="I276" s="235"/>
      <c r="J276" s="235"/>
      <c r="K276" s="235"/>
    </row>
    <row r="277">
      <c r="A277" s="233"/>
      <c r="B277" s="152"/>
      <c r="D277" s="234"/>
      <c r="E277" s="233"/>
    </row>
    <row r="278">
      <c r="A278" s="233"/>
      <c r="D278" s="234"/>
      <c r="E278" s="233"/>
      <c r="F278" s="237"/>
      <c r="G278" s="237"/>
    </row>
    <row r="279">
      <c r="A279" s="233"/>
      <c r="D279" s="234"/>
      <c r="E279" s="233"/>
    </row>
    <row r="280">
      <c r="A280" s="233"/>
      <c r="D280" s="234"/>
      <c r="E280" s="233"/>
      <c r="F280" s="237"/>
      <c r="G280" s="237"/>
    </row>
    <row r="281">
      <c r="A281" s="233"/>
      <c r="D281" s="234"/>
      <c r="E281" s="233"/>
      <c r="F281" s="237"/>
      <c r="G281" s="237"/>
    </row>
    <row r="282">
      <c r="A282" s="233"/>
      <c r="D282" s="234"/>
      <c r="E282" s="233"/>
      <c r="F282" s="237"/>
      <c r="G282" s="237"/>
    </row>
    <row r="283">
      <c r="A283" s="233"/>
      <c r="D283" s="234"/>
      <c r="E283" s="233"/>
      <c r="F283" s="237"/>
      <c r="G283" s="237"/>
    </row>
    <row r="284">
      <c r="A284" s="233"/>
      <c r="D284" s="234"/>
      <c r="E284" s="233"/>
      <c r="F284" s="237"/>
      <c r="G284" s="237"/>
      <c r="L284" s="152"/>
    </row>
    <row r="461">
      <c r="A461" s="233"/>
      <c r="D461" s="234"/>
      <c r="E461" s="233"/>
      <c r="F461" s="237"/>
      <c r="G461" s="237"/>
      <c r="H461" s="235"/>
      <c r="I461" s="236"/>
      <c r="J461" s="236"/>
      <c r="K461" s="235"/>
    </row>
    <row r="462">
      <c r="A462" s="233"/>
      <c r="D462" s="234"/>
      <c r="E462" s="233"/>
      <c r="F462" s="237"/>
      <c r="G462" s="237"/>
      <c r="H462" s="235"/>
      <c r="I462" s="236"/>
      <c r="J462" s="236"/>
      <c r="K462" s="235"/>
    </row>
    <row r="463">
      <c r="A463" s="233"/>
      <c r="D463" s="234"/>
      <c r="E463" s="233"/>
      <c r="F463" s="237"/>
      <c r="G463" s="237"/>
      <c r="H463" s="235"/>
      <c r="I463" s="236"/>
      <c r="J463" s="236"/>
      <c r="K463" s="235"/>
      <c r="L463" s="152"/>
    </row>
  </sheetData>
  <autoFilter ref="$A$1:$AC$296"/>
  <customSheetViews>
    <customSheetView guid="{6F7B0752-2D34-424D-B3B4-CA21D0151CF6}" filter="1" showAutoFilter="1">
      <autoFilter ref="$A$1:$L$462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NEO"/>
            <filter val="JC"/>
          </filters>
        </filterColumn>
      </autoFilter>
    </customSheetView>
    <customSheetView guid="{482CA3F1-235E-4CBB-838F-2B51A4768B5C}" filter="1" showAutoFilter="1">
      <autoFilter ref="$A$1:$AC$261"/>
    </customSheetView>
    <customSheetView guid="{E03E75B9-18D3-4F9C-8E98-9CFDBAC1C039}" filter="1" showAutoFilter="1">
      <autoFilter ref="$A$1:$AC$261"/>
    </customSheetView>
    <customSheetView guid="{15494CB8-74BA-41CD-979C-0A1F98FA7AD5}" filter="1" showAutoFilter="1">
      <autoFilter ref="$A$1:$L$462">
        <filterColumn colId="1">
          <filters blank="1">
            <filter val="ROBI"/>
            <filter val="CARLA"/>
            <filter val="LIZA"/>
            <filter val="JHOAN"/>
            <filter val="MINA"/>
            <filter val="FLADY"/>
            <filter val="REI"/>
            <filter val="NEO"/>
            <filter val="JC"/>
          </filters>
        </filterColumn>
      </autoFilter>
    </customSheetView>
    <customSheetView guid="{6AFCB687-A5B1-4A43-94F3-0C0C9622126F}" filter="1" showAutoFilter="1">
      <autoFilter ref="$A$1:$L$462">
        <filterColumn colId="1">
          <filters blank="1">
            <filter val="ROBI"/>
            <filter val="CARLA"/>
            <filter val="LIZA"/>
            <filter val="JHOAN"/>
            <filter val="MINA"/>
            <filter val="REI"/>
            <filter val="RJ"/>
            <filter val="NEO"/>
            <filter val="JC"/>
          </filters>
        </filterColumn>
      </autoFilter>
    </customSheetView>
  </customSheetViews>
  <conditionalFormatting sqref="F2:K275 L87:L91 L98 L110:L112 L207:L213 L225:L230">
    <cfRule type="expression" dxfId="0" priority="1">
      <formula>MOD</formula>
    </cfRule>
  </conditionalFormatting>
  <conditionalFormatting sqref="F2:G273 H2:K91 L87:L91 H93:K129 L98 L110:L112 H132:K273 L207:L213 L225:L230">
    <cfRule type="expression" dxfId="0" priority="2">
      <formula>MOD</formula>
    </cfRule>
  </conditionalFormatting>
  <conditionalFormatting sqref="F2:K14 F64:K262 L87:L91 L98 L110:L112 L207:L213 L225:L230 F276:K276 F278:K278 F280:K288 F290:K293 F295:K296 F383:K463">
    <cfRule type="expression" dxfId="0" priority="3">
      <formula>MOD</formula>
    </cfRule>
  </conditionalFormatting>
  <conditionalFormatting sqref="F2:K14 F64:K262 L87:L91 L98 L110:L112 L207:L213 L225:L230 F276:K276 F278:K278 F280:K288 F290:K293 F295:K296 F383:F386 G383:G463 H383:K386 F388 H388:K388 F390:F463 H390:K463">
    <cfRule type="expression" dxfId="0" priority="4">
      <formula>MOD</formula>
    </cfRule>
  </conditionalFormatting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465">
        <v>45131.0</v>
      </c>
      <c r="F3" s="14"/>
      <c r="G3" s="14"/>
      <c r="H3" s="14"/>
      <c r="I3" s="15"/>
      <c r="J3" s="15"/>
      <c r="K3" s="16"/>
      <c r="L3" s="465">
        <v>45132.0</v>
      </c>
      <c r="M3" s="15"/>
      <c r="N3" s="15"/>
      <c r="O3" s="15"/>
      <c r="P3" s="15"/>
      <c r="Q3" s="11"/>
      <c r="R3" s="17"/>
      <c r="S3" s="465">
        <v>45133.0</v>
      </c>
      <c r="T3" s="11"/>
      <c r="U3" s="15"/>
      <c r="V3" s="15"/>
      <c r="W3" s="11"/>
      <c r="X3" s="18"/>
      <c r="Y3" s="14"/>
      <c r="Z3" s="465">
        <v>45134.0</v>
      </c>
      <c r="AA3" s="15"/>
      <c r="AB3" s="15"/>
      <c r="AC3" s="11"/>
      <c r="AD3" s="15"/>
      <c r="AE3" s="15"/>
      <c r="AF3" s="12"/>
      <c r="AG3" s="465">
        <v>45135.0</v>
      </c>
      <c r="AH3" s="15"/>
      <c r="AI3" s="11"/>
      <c r="AJ3" s="15"/>
      <c r="AK3" s="15"/>
      <c r="AL3" s="15"/>
      <c r="AM3" s="18"/>
      <c r="AN3" s="465">
        <v>45136.0</v>
      </c>
      <c r="AO3" s="11"/>
      <c r="AP3" s="19"/>
      <c r="AQ3" s="19"/>
      <c r="AR3" s="19"/>
      <c r="AS3" s="19"/>
      <c r="AT3" s="14"/>
      <c r="AU3" s="465">
        <v>45137.0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6"/>
      <c r="BK3" s="16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45131.0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45132.0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45133.0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45134.0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45135.0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45136.0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45138.0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39</v>
      </c>
      <c r="BB5" s="39">
        <f t="shared" si="1"/>
        <v>0</v>
      </c>
      <c r="BC5" s="50">
        <f t="shared" ref="BC5:BC11" si="3">SUM(AZ5,BA5,BB5)</f>
        <v>39</v>
      </c>
      <c r="BD5" s="51"/>
      <c r="BE5" s="39">
        <f t="shared" ref="BE5:BE11" si="4">AZ5*80</f>
        <v>0</v>
      </c>
      <c r="BF5" s="39">
        <f t="shared" ref="BF5:BF11" si="5">BA5*88</f>
        <v>3432</v>
      </c>
      <c r="BG5" s="39">
        <f t="shared" ref="BG5:BG11" si="6">BB5*80</f>
        <v>0</v>
      </c>
      <c r="BH5" s="39">
        <f t="shared" ref="BH5:BH11" si="7">SUM(BE5,BF5,BG5)</f>
        <v>3432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32</v>
      </c>
      <c r="B6" s="36" t="s">
        <v>19</v>
      </c>
      <c r="C6" s="37">
        <v>45131.0</v>
      </c>
      <c r="D6" s="38" t="s">
        <v>25</v>
      </c>
      <c r="E6" s="39" t="s">
        <v>25</v>
      </c>
      <c r="F6" s="40">
        <v>0.0</v>
      </c>
      <c r="G6" s="40">
        <v>0.0</v>
      </c>
      <c r="H6" s="40">
        <v>0.0</v>
      </c>
      <c r="I6" s="41" t="s">
        <v>22</v>
      </c>
      <c r="J6" s="37">
        <v>45132.0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45133.0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45134.0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45135.0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45136.0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45138.0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37.5</v>
      </c>
      <c r="BB6" s="39">
        <f t="shared" si="2"/>
        <v>0</v>
      </c>
      <c r="BC6" s="50">
        <f t="shared" si="3"/>
        <v>37.5</v>
      </c>
      <c r="BD6" s="51"/>
      <c r="BE6" s="39">
        <f t="shared" si="4"/>
        <v>0</v>
      </c>
      <c r="BF6" s="39">
        <f t="shared" si="5"/>
        <v>3300</v>
      </c>
      <c r="BG6" s="39">
        <f t="shared" si="6"/>
        <v>0</v>
      </c>
      <c r="BH6" s="39">
        <f t="shared" si="7"/>
        <v>3300</v>
      </c>
      <c r="BI6" s="51"/>
      <c r="BJ6" s="52" t="s">
        <v>31</v>
      </c>
      <c r="BK6" s="55">
        <f>BC37</f>
        <v>142</v>
      </c>
      <c r="BL6" s="51"/>
      <c r="BM6" s="51"/>
    </row>
    <row r="7">
      <c r="A7" s="35" t="s">
        <v>30</v>
      </c>
      <c r="B7" s="41" t="s">
        <v>33</v>
      </c>
      <c r="C7" s="37">
        <v>45132.0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45133.0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45134.0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45135.0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45136.0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45137.0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45138.0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8">SUM(F7,M7,T7,AA7,AH7,AO7,AV7)</f>
        <v>36</v>
      </c>
      <c r="BA7" s="39">
        <f t="shared" si="8"/>
        <v>6</v>
      </c>
      <c r="BB7" s="39">
        <f t="shared" si="8"/>
        <v>1</v>
      </c>
      <c r="BC7" s="50">
        <f t="shared" si="3"/>
        <v>43</v>
      </c>
      <c r="BD7" s="51"/>
      <c r="BE7" s="39">
        <f t="shared" si="4"/>
        <v>2880</v>
      </c>
      <c r="BF7" s="39">
        <f t="shared" si="5"/>
        <v>528</v>
      </c>
      <c r="BG7" s="39">
        <f t="shared" si="6"/>
        <v>80</v>
      </c>
      <c r="BH7" s="39">
        <f t="shared" si="7"/>
        <v>3488</v>
      </c>
      <c r="BI7" s="51"/>
      <c r="BJ7" s="52" t="s">
        <v>23</v>
      </c>
      <c r="BK7" s="53">
        <f>BC46</f>
        <v>73.5</v>
      </c>
      <c r="BL7" s="51"/>
      <c r="BM7" s="51"/>
    </row>
    <row r="8">
      <c r="A8" s="35" t="s">
        <v>45</v>
      </c>
      <c r="B8" s="41" t="s">
        <v>33</v>
      </c>
      <c r="C8" s="37">
        <v>45132.0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45133.0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45134.0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45135.0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45136.0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45137.0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45138.0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BC56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0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56" t="s">
        <v>37</v>
      </c>
      <c r="X9" s="37">
        <v>45135.0</v>
      </c>
      <c r="Y9" s="38" t="s">
        <v>273</v>
      </c>
      <c r="Z9" s="39" t="s">
        <v>39</v>
      </c>
      <c r="AA9" s="40">
        <v>5.5</v>
      </c>
      <c r="AB9" s="40">
        <v>1.0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5.5</v>
      </c>
      <c r="BA9" s="39">
        <f t="shared" si="10"/>
        <v>1</v>
      </c>
      <c r="BB9" s="39">
        <f t="shared" si="10"/>
        <v>0</v>
      </c>
      <c r="BC9" s="50">
        <f t="shared" si="3"/>
        <v>6.5</v>
      </c>
      <c r="BD9" s="51"/>
      <c r="BE9" s="39">
        <f t="shared" si="4"/>
        <v>440</v>
      </c>
      <c r="BF9" s="39">
        <f t="shared" si="5"/>
        <v>88</v>
      </c>
      <c r="BG9" s="39">
        <f t="shared" si="6"/>
        <v>0</v>
      </c>
      <c r="BH9" s="39">
        <f t="shared" si="7"/>
        <v>528</v>
      </c>
      <c r="BI9" s="51"/>
      <c r="BJ9" s="62" t="s">
        <v>51</v>
      </c>
      <c r="BK9" s="62">
        <f>BC26</f>
        <v>152.5</v>
      </c>
      <c r="BL9" s="51"/>
      <c r="BM9" s="51"/>
    </row>
    <row r="10">
      <c r="A10" s="59" t="s">
        <v>52</v>
      </c>
      <c r="B10" s="36" t="s">
        <v>19</v>
      </c>
      <c r="C10" s="37">
        <v>45131.0</v>
      </c>
      <c r="D10" s="38" t="s">
        <v>272</v>
      </c>
      <c r="E10" s="39" t="s">
        <v>21</v>
      </c>
      <c r="F10" s="40">
        <v>0.0</v>
      </c>
      <c r="G10" s="40">
        <v>6.5</v>
      </c>
      <c r="H10" s="40">
        <v>0.0</v>
      </c>
      <c r="I10" s="57" t="s">
        <v>46</v>
      </c>
      <c r="J10" s="37">
        <v>45133.0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39"/>
      <c r="Q10" s="45"/>
      <c r="R10" s="39"/>
      <c r="S10" s="39"/>
      <c r="T10" s="40">
        <v>0.0</v>
      </c>
      <c r="U10" s="40">
        <v>0.0</v>
      </c>
      <c r="V10" s="40">
        <v>0.0</v>
      </c>
      <c r="W10" s="4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5.5</v>
      </c>
      <c r="BA10" s="39">
        <f t="shared" si="11"/>
        <v>7.5</v>
      </c>
      <c r="BB10" s="39">
        <f t="shared" si="11"/>
        <v>0</v>
      </c>
      <c r="BC10" s="50">
        <f t="shared" si="3"/>
        <v>13</v>
      </c>
      <c r="BD10" s="51"/>
      <c r="BE10" s="39">
        <f t="shared" si="4"/>
        <v>440</v>
      </c>
      <c r="BF10" s="39">
        <f t="shared" si="5"/>
        <v>660</v>
      </c>
      <c r="BG10" s="39">
        <f t="shared" si="6"/>
        <v>0</v>
      </c>
      <c r="BH10" s="39">
        <f t="shared" si="7"/>
        <v>1100</v>
      </c>
      <c r="BI10" s="51"/>
      <c r="BJ10" s="62" t="s">
        <v>53</v>
      </c>
      <c r="BK10" s="62">
        <f>BC67</f>
        <v>89</v>
      </c>
      <c r="BL10" s="51"/>
      <c r="BM10" s="51"/>
    </row>
    <row r="11">
      <c r="A11" s="59" t="s">
        <v>54</v>
      </c>
      <c r="B11" s="60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47" t="s">
        <v>27</v>
      </c>
      <c r="AS11" s="37">
        <v>45138.0</v>
      </c>
      <c r="AT11" s="38" t="s">
        <v>179</v>
      </c>
      <c r="AU11" s="39" t="s">
        <v>29</v>
      </c>
      <c r="AV11" s="40">
        <v>0.0</v>
      </c>
      <c r="AW11" s="40">
        <v>5.0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5</v>
      </c>
      <c r="BB11" s="39">
        <f t="shared" si="12"/>
        <v>0</v>
      </c>
      <c r="BC11" s="50">
        <f t="shared" si="3"/>
        <v>5</v>
      </c>
      <c r="BD11" s="51"/>
      <c r="BE11" s="39">
        <f t="shared" si="4"/>
        <v>0</v>
      </c>
      <c r="BF11" s="39">
        <f t="shared" si="5"/>
        <v>440</v>
      </c>
      <c r="BG11" s="39">
        <f t="shared" si="6"/>
        <v>0</v>
      </c>
      <c r="BH11" s="39">
        <f t="shared" si="7"/>
        <v>440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BC78</f>
        <v>0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3">SUM(AZ5,AZ6,AZ7,AZ8,AZ9,AZ10,AZ11)</f>
        <v>83</v>
      </c>
      <c r="BA13" s="78">
        <f t="shared" si="13"/>
        <v>102</v>
      </c>
      <c r="BB13" s="78">
        <f t="shared" si="13"/>
        <v>2</v>
      </c>
      <c r="BC13" s="79">
        <f t="shared" si="13"/>
        <v>187</v>
      </c>
      <c r="BD13" s="51"/>
      <c r="BE13" s="40">
        <f t="shared" ref="BE13:BG13" si="14">sum(BE5,BE6,BE7,BE8,BE9,BE10)</f>
        <v>6640</v>
      </c>
      <c r="BF13" s="40">
        <f t="shared" si="14"/>
        <v>8536</v>
      </c>
      <c r="BG13" s="40">
        <f t="shared" si="14"/>
        <v>160</v>
      </c>
      <c r="BH13" s="40">
        <f>SUM(BH5,BH6,BH7,BH8,BH9,BH10,BH11)</f>
        <v>15776</v>
      </c>
      <c r="BI13" s="51"/>
      <c r="BJ13" s="62" t="s">
        <v>59</v>
      </c>
      <c r="BK13" s="62">
        <f>BC88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BC124</f>
        <v>0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465">
        <v>45131.0</v>
      </c>
      <c r="F17" s="14"/>
      <c r="G17" s="14"/>
      <c r="H17" s="14"/>
      <c r="I17" s="15"/>
      <c r="J17" s="15"/>
      <c r="K17" s="16"/>
      <c r="L17" s="465">
        <v>45132.0</v>
      </c>
      <c r="M17" s="15"/>
      <c r="N17" s="15"/>
      <c r="O17" s="15"/>
      <c r="P17" s="15"/>
      <c r="Q17" s="11"/>
      <c r="R17" s="17"/>
      <c r="S17" s="465">
        <v>45133.0</v>
      </c>
      <c r="T17" s="11"/>
      <c r="U17" s="15"/>
      <c r="V17" s="15"/>
      <c r="W17" s="11"/>
      <c r="X17" s="18"/>
      <c r="Y17" s="14"/>
      <c r="Z17" s="465">
        <v>45134.0</v>
      </c>
      <c r="AA17" s="15"/>
      <c r="AB17" s="15"/>
      <c r="AC17" s="11"/>
      <c r="AD17" s="15"/>
      <c r="AE17" s="15"/>
      <c r="AF17" s="12"/>
      <c r="AG17" s="465">
        <v>45135.0</v>
      </c>
      <c r="AH17" s="15"/>
      <c r="AI17" s="11"/>
      <c r="AJ17" s="15"/>
      <c r="AK17" s="15"/>
      <c r="AL17" s="15"/>
      <c r="AM17" s="18"/>
      <c r="AN17" s="465">
        <v>45136.0</v>
      </c>
      <c r="AO17" s="11"/>
      <c r="AP17" s="19"/>
      <c r="AQ17" s="19"/>
      <c r="AR17" s="19"/>
      <c r="AS17" s="19"/>
      <c r="AT17" s="14"/>
      <c r="AU17" s="465">
        <v>45137.0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6"/>
      <c r="BK17" s="16"/>
      <c r="BL17" s="20"/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 t="shared" ref="BK18:BK19" si="16">BH5</f>
        <v>3432</v>
      </c>
      <c r="BL18" s="32"/>
      <c r="BM18" s="32"/>
    </row>
    <row r="19">
      <c r="A19" s="94" t="s">
        <v>335</v>
      </c>
      <c r="B19" s="36" t="s">
        <v>19</v>
      </c>
      <c r="C19" s="37">
        <v>45131.0</v>
      </c>
      <c r="D19" s="42" t="s">
        <v>562</v>
      </c>
      <c r="E19" s="58" t="s">
        <v>730</v>
      </c>
      <c r="F19" s="40">
        <v>1.0</v>
      </c>
      <c r="G19" s="40">
        <v>7.0</v>
      </c>
      <c r="H19" s="40">
        <v>5.0</v>
      </c>
      <c r="I19" s="36" t="s">
        <v>22</v>
      </c>
      <c r="J19" s="37">
        <v>45132.0</v>
      </c>
      <c r="K19" s="42" t="s">
        <v>211</v>
      </c>
      <c r="L19" s="58" t="s">
        <v>66</v>
      </c>
      <c r="M19" s="40">
        <v>0.0</v>
      </c>
      <c r="N19" s="40">
        <v>6.0</v>
      </c>
      <c r="O19" s="40">
        <v>0.0</v>
      </c>
      <c r="P19" s="36" t="s">
        <v>24</v>
      </c>
      <c r="Q19" s="37">
        <v>45133.0</v>
      </c>
      <c r="R19" s="42" t="s">
        <v>211</v>
      </c>
      <c r="S19" s="58" t="s">
        <v>66</v>
      </c>
      <c r="T19" s="40">
        <v>0.0</v>
      </c>
      <c r="U19" s="40">
        <v>6.0</v>
      </c>
      <c r="V19" s="40">
        <v>0.0</v>
      </c>
      <c r="W19" s="36" t="s">
        <v>26</v>
      </c>
      <c r="X19" s="37">
        <v>45134.0</v>
      </c>
      <c r="Y19" s="42" t="s">
        <v>25</v>
      </c>
      <c r="Z19" s="58" t="s">
        <v>25</v>
      </c>
      <c r="AA19" s="40">
        <v>0.0</v>
      </c>
      <c r="AB19" s="40">
        <v>0.0</v>
      </c>
      <c r="AC19" s="40">
        <v>0.0</v>
      </c>
      <c r="AD19" s="36" t="s">
        <v>56</v>
      </c>
      <c r="AE19" s="37">
        <v>45135.0</v>
      </c>
      <c r="AF19" s="42" t="s">
        <v>211</v>
      </c>
      <c r="AG19" s="58" t="s">
        <v>66</v>
      </c>
      <c r="AH19" s="40">
        <v>0.0</v>
      </c>
      <c r="AI19" s="40">
        <v>6.0</v>
      </c>
      <c r="AJ19" s="40">
        <v>0.0</v>
      </c>
      <c r="AK19" s="284" t="s">
        <v>57</v>
      </c>
      <c r="AL19" s="37">
        <v>45136.0</v>
      </c>
      <c r="AM19" s="42" t="s">
        <v>211</v>
      </c>
      <c r="AN19" s="58" t="s">
        <v>66</v>
      </c>
      <c r="AO19" s="40">
        <v>0.0</v>
      </c>
      <c r="AP19" s="40">
        <v>6.0</v>
      </c>
      <c r="AQ19" s="40">
        <v>0.0</v>
      </c>
      <c r="AR19" s="36" t="s">
        <v>93</v>
      </c>
      <c r="AS19" s="37">
        <v>45137.0</v>
      </c>
      <c r="AT19" s="42" t="s">
        <v>211</v>
      </c>
      <c r="AU19" s="58" t="s">
        <v>66</v>
      </c>
      <c r="AV19" s="40">
        <v>0.0</v>
      </c>
      <c r="AW19" s="40">
        <v>6.0</v>
      </c>
      <c r="AX19" s="40">
        <v>0.0</v>
      </c>
      <c r="AY19" s="48"/>
      <c r="AZ19" s="49">
        <f t="shared" ref="AZ19:BB19" si="15">SUM(F19,M19,T19,AA19,AH19,AO19,AV19)</f>
        <v>1</v>
      </c>
      <c r="BA19" s="39">
        <f t="shared" si="15"/>
        <v>37</v>
      </c>
      <c r="BB19" s="39">
        <f t="shared" si="15"/>
        <v>5</v>
      </c>
      <c r="BC19" s="50">
        <f t="shared" ref="BC19:BC24" si="18">SUM(AZ19,BA19,BB19)</f>
        <v>43</v>
      </c>
      <c r="BD19" s="51"/>
      <c r="BE19" s="39">
        <f>AZ19*67.31</f>
        <v>67.31</v>
      </c>
      <c r="BF19" s="39">
        <f>BA19*74</f>
        <v>2738</v>
      </c>
      <c r="BG19" s="39">
        <f>BB19*84</f>
        <v>420</v>
      </c>
      <c r="BH19" s="39">
        <f t="shared" ref="BH19:BH24" si="19">sum(BE19,BF19,BG19)</f>
        <v>3225.31</v>
      </c>
      <c r="BI19" s="51"/>
      <c r="BJ19" s="39" t="s">
        <v>68</v>
      </c>
      <c r="BK19" s="93">
        <f t="shared" si="16"/>
        <v>3300</v>
      </c>
      <c r="BL19" s="51"/>
      <c r="BM19" s="51"/>
    </row>
    <row r="20">
      <c r="A20" s="97" t="s">
        <v>69</v>
      </c>
      <c r="B20" s="57" t="s">
        <v>33</v>
      </c>
      <c r="C20" s="37">
        <v>45132.0</v>
      </c>
      <c r="D20" s="42" t="s">
        <v>315</v>
      </c>
      <c r="E20" s="58" t="s">
        <v>200</v>
      </c>
      <c r="F20" s="40">
        <v>6.0</v>
      </c>
      <c r="G20" s="40">
        <v>2.0</v>
      </c>
      <c r="H20" s="40">
        <v>0.5</v>
      </c>
      <c r="I20" s="57" t="s">
        <v>46</v>
      </c>
      <c r="J20" s="37">
        <v>45133.0</v>
      </c>
      <c r="K20" s="42" t="s">
        <v>274</v>
      </c>
      <c r="L20" s="58" t="s">
        <v>48</v>
      </c>
      <c r="M20" s="40">
        <v>6.0</v>
      </c>
      <c r="N20" s="40">
        <v>2.0</v>
      </c>
      <c r="O20" s="40">
        <v>0.0</v>
      </c>
      <c r="P20" s="38" t="s">
        <v>36</v>
      </c>
      <c r="Q20" s="37">
        <v>45134.0</v>
      </c>
      <c r="R20" s="42" t="s">
        <v>25</v>
      </c>
      <c r="S20" s="58" t="s">
        <v>25</v>
      </c>
      <c r="T20" s="40">
        <v>0.0</v>
      </c>
      <c r="U20" s="40">
        <v>0.0</v>
      </c>
      <c r="V20" s="40">
        <v>0.0</v>
      </c>
      <c r="W20" s="57" t="s">
        <v>37</v>
      </c>
      <c r="X20" s="37">
        <v>45135.0</v>
      </c>
      <c r="Y20" s="42" t="s">
        <v>274</v>
      </c>
      <c r="Z20" s="58" t="s">
        <v>48</v>
      </c>
      <c r="AA20" s="40">
        <v>6.0</v>
      </c>
      <c r="AB20" s="40">
        <v>2.0</v>
      </c>
      <c r="AC20" s="40">
        <v>0.0</v>
      </c>
      <c r="AD20" s="57" t="s">
        <v>40</v>
      </c>
      <c r="AE20" s="37">
        <v>45136.0</v>
      </c>
      <c r="AF20" s="42" t="s">
        <v>316</v>
      </c>
      <c r="AG20" s="58" t="s">
        <v>317</v>
      </c>
      <c r="AH20" s="40">
        <v>5.0</v>
      </c>
      <c r="AI20" s="40">
        <v>3.0</v>
      </c>
      <c r="AJ20" s="40">
        <v>1.0</v>
      </c>
      <c r="AK20" s="96" t="s">
        <v>43</v>
      </c>
      <c r="AL20" s="37">
        <v>45137.0</v>
      </c>
      <c r="AM20" s="42" t="s">
        <v>316</v>
      </c>
      <c r="AN20" s="58" t="s">
        <v>317</v>
      </c>
      <c r="AO20" s="40">
        <v>5.0</v>
      </c>
      <c r="AP20" s="40">
        <v>3.0</v>
      </c>
      <c r="AQ20" s="40">
        <v>1.0</v>
      </c>
      <c r="AR20" s="57" t="s">
        <v>44</v>
      </c>
      <c r="AS20" s="37">
        <v>45138.0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7">SUM(F20,M20,T20,AA20,AH20,AO20,AV20)</f>
        <v>34</v>
      </c>
      <c r="BA20" s="39">
        <f t="shared" si="17"/>
        <v>14</v>
      </c>
      <c r="BB20" s="39">
        <f t="shared" si="17"/>
        <v>2.5</v>
      </c>
      <c r="BC20" s="50">
        <f t="shared" si="18"/>
        <v>50.5</v>
      </c>
      <c r="BD20" s="51"/>
      <c r="BE20" s="39">
        <f t="shared" ref="BE20:BE24" si="21">AZ20*80</f>
        <v>2720</v>
      </c>
      <c r="BF20" s="39">
        <f t="shared" ref="BF20:BF24" si="22">BA20*88</f>
        <v>1232</v>
      </c>
      <c r="BG20" s="39">
        <f t="shared" ref="BG20:BG24" si="23">BB20*80</f>
        <v>200</v>
      </c>
      <c r="BH20" s="39">
        <f t="shared" si="19"/>
        <v>4152</v>
      </c>
      <c r="BI20" s="51"/>
      <c r="BJ20" s="39" t="s">
        <v>72</v>
      </c>
      <c r="BK20" s="93">
        <f>BH6</f>
        <v>3300</v>
      </c>
      <c r="BL20" s="51"/>
      <c r="BM20" s="51"/>
    </row>
    <row r="21">
      <c r="A21" s="35" t="s">
        <v>73</v>
      </c>
      <c r="B21" s="57" t="s">
        <v>33</v>
      </c>
      <c r="C21" s="37">
        <v>45132.0</v>
      </c>
      <c r="D21" s="42" t="s">
        <v>63</v>
      </c>
      <c r="E21" s="58" t="s">
        <v>63</v>
      </c>
      <c r="F21" s="40">
        <v>0.0</v>
      </c>
      <c r="G21" s="40">
        <v>0.0</v>
      </c>
      <c r="H21" s="40">
        <v>0.0</v>
      </c>
      <c r="I21" s="57" t="s">
        <v>46</v>
      </c>
      <c r="J21" s="37">
        <v>45133.0</v>
      </c>
      <c r="K21" s="42" t="s">
        <v>112</v>
      </c>
      <c r="L21" s="58" t="s">
        <v>71</v>
      </c>
      <c r="M21" s="40">
        <v>6.5</v>
      </c>
      <c r="N21" s="40">
        <v>1.0</v>
      </c>
      <c r="O21" s="40">
        <v>0.0</v>
      </c>
      <c r="P21" s="38" t="s">
        <v>36</v>
      </c>
      <c r="Q21" s="37">
        <v>45134.0</v>
      </c>
      <c r="R21" s="42" t="s">
        <v>112</v>
      </c>
      <c r="S21" s="58" t="s">
        <v>71</v>
      </c>
      <c r="T21" s="40">
        <v>6.5</v>
      </c>
      <c r="U21" s="40">
        <v>1.0</v>
      </c>
      <c r="V21" s="40">
        <v>0.0</v>
      </c>
      <c r="W21" s="57" t="s">
        <v>37</v>
      </c>
      <c r="X21" s="37">
        <v>45135.0</v>
      </c>
      <c r="Y21" s="42" t="s">
        <v>112</v>
      </c>
      <c r="Z21" s="58" t="s">
        <v>71</v>
      </c>
      <c r="AA21" s="40">
        <v>6.5</v>
      </c>
      <c r="AB21" s="40">
        <v>1.0</v>
      </c>
      <c r="AC21" s="40">
        <v>0.0</v>
      </c>
      <c r="AD21" s="57" t="s">
        <v>40</v>
      </c>
      <c r="AE21" s="37">
        <v>45136.0</v>
      </c>
      <c r="AF21" s="42" t="s">
        <v>112</v>
      </c>
      <c r="AG21" s="58" t="s">
        <v>71</v>
      </c>
      <c r="AH21" s="40">
        <v>6.5</v>
      </c>
      <c r="AI21" s="40">
        <v>1.0</v>
      </c>
      <c r="AJ21" s="40">
        <v>0.0</v>
      </c>
      <c r="AK21" s="96" t="s">
        <v>43</v>
      </c>
      <c r="AL21" s="37">
        <v>45137.0</v>
      </c>
      <c r="AM21" s="42" t="s">
        <v>112</v>
      </c>
      <c r="AN21" s="58" t="s">
        <v>71</v>
      </c>
      <c r="AO21" s="40">
        <v>6.5</v>
      </c>
      <c r="AP21" s="40">
        <v>1.0</v>
      </c>
      <c r="AQ21" s="40">
        <v>0.0</v>
      </c>
      <c r="AR21" s="57" t="s">
        <v>44</v>
      </c>
      <c r="AS21" s="37">
        <v>45138.0</v>
      </c>
      <c r="AT21" s="42" t="s">
        <v>112</v>
      </c>
      <c r="AU21" s="58" t="s">
        <v>71</v>
      </c>
      <c r="AV21" s="40">
        <v>6.5</v>
      </c>
      <c r="AW21" s="40">
        <v>1.0</v>
      </c>
      <c r="AX21" s="40">
        <v>0.0</v>
      </c>
      <c r="AY21" s="48"/>
      <c r="AZ21" s="49">
        <f t="shared" ref="AZ21:BB21" si="20">SUM(F21,M21,T21,AA21,AH21,AO21,AV21)</f>
        <v>39</v>
      </c>
      <c r="BA21" s="39">
        <f t="shared" si="20"/>
        <v>6</v>
      </c>
      <c r="BB21" s="39">
        <f t="shared" si="20"/>
        <v>0</v>
      </c>
      <c r="BC21" s="50">
        <f t="shared" si="18"/>
        <v>45</v>
      </c>
      <c r="BD21" s="51"/>
      <c r="BE21" s="39">
        <f t="shared" si="21"/>
        <v>3120</v>
      </c>
      <c r="BF21" s="39">
        <f t="shared" si="22"/>
        <v>528</v>
      </c>
      <c r="BG21" s="39">
        <f t="shared" si="23"/>
        <v>0</v>
      </c>
      <c r="BH21" s="39">
        <f t="shared" si="19"/>
        <v>3648</v>
      </c>
      <c r="BI21" s="51"/>
      <c r="BJ21" s="39" t="s">
        <v>76</v>
      </c>
      <c r="BK21" s="93">
        <f>BH8</f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3"/>
      <c r="J22" s="45"/>
      <c r="K22" s="53"/>
      <c r="L22" s="53"/>
      <c r="M22" s="40">
        <v>0.0</v>
      </c>
      <c r="N22" s="40">
        <v>0.0</v>
      </c>
      <c r="O22" s="40">
        <v>0.0</v>
      </c>
      <c r="P22" s="39"/>
      <c r="Q22" s="45"/>
      <c r="R22" s="53"/>
      <c r="S22" s="53"/>
      <c r="T22" s="40">
        <v>0.0</v>
      </c>
      <c r="U22" s="40">
        <v>0.0</v>
      </c>
      <c r="V22" s="40">
        <v>0.0</v>
      </c>
      <c r="W22" s="36" t="s">
        <v>26</v>
      </c>
      <c r="X22" s="37">
        <v>45134.0</v>
      </c>
      <c r="Y22" s="42" t="s">
        <v>211</v>
      </c>
      <c r="Z22" s="58" t="s">
        <v>66</v>
      </c>
      <c r="AA22" s="40">
        <v>0.0</v>
      </c>
      <c r="AB22" s="40">
        <v>6.0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4">SUM(F22,M22,T22,AA22,AH22,AO22,AV22)</f>
        <v>0</v>
      </c>
      <c r="BA22" s="39">
        <f t="shared" si="24"/>
        <v>6</v>
      </c>
      <c r="BB22" s="39">
        <f t="shared" si="24"/>
        <v>0</v>
      </c>
      <c r="BC22" s="50">
        <f t="shared" si="18"/>
        <v>6</v>
      </c>
      <c r="BD22" s="51"/>
      <c r="BE22" s="39">
        <f t="shared" si="21"/>
        <v>0</v>
      </c>
      <c r="BF22" s="39">
        <f t="shared" si="22"/>
        <v>528</v>
      </c>
      <c r="BG22" s="39">
        <f t="shared" si="23"/>
        <v>0</v>
      </c>
      <c r="BH22" s="39">
        <f t="shared" si="19"/>
        <v>528</v>
      </c>
      <c r="BI22" s="51"/>
      <c r="BJ22" s="39" t="s">
        <v>340</v>
      </c>
      <c r="BK22" s="93">
        <f t="shared" ref="BK22:BK24" si="26">BH19</f>
        <v>3225.31</v>
      </c>
      <c r="BL22" s="51"/>
      <c r="BM22" s="51"/>
    </row>
    <row r="23">
      <c r="A23" s="35" t="s">
        <v>54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3"/>
      <c r="J23" s="45"/>
      <c r="K23" s="53"/>
      <c r="L23" s="53"/>
      <c r="M23" s="40">
        <v>0.0</v>
      </c>
      <c r="N23" s="40">
        <v>0.0</v>
      </c>
      <c r="O23" s="40">
        <v>0.0</v>
      </c>
      <c r="P23" s="39"/>
      <c r="Q23" s="45"/>
      <c r="R23" s="53"/>
      <c r="S23" s="58"/>
      <c r="T23" s="40">
        <v>0.0</v>
      </c>
      <c r="U23" s="40">
        <v>0.0</v>
      </c>
      <c r="V23" s="40">
        <v>0.0</v>
      </c>
      <c r="W23" s="61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61"/>
      <c r="AS23" s="143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0</v>
      </c>
      <c r="BB23" s="39">
        <f t="shared" si="25"/>
        <v>0</v>
      </c>
      <c r="BC23" s="50">
        <f t="shared" si="18"/>
        <v>0</v>
      </c>
      <c r="BD23" s="51"/>
      <c r="BE23" s="39">
        <f t="shared" si="21"/>
        <v>0</v>
      </c>
      <c r="BF23" s="39">
        <f t="shared" si="22"/>
        <v>0</v>
      </c>
      <c r="BG23" s="39">
        <f t="shared" si="23"/>
        <v>0</v>
      </c>
      <c r="BH23" s="39">
        <f t="shared" si="19"/>
        <v>0</v>
      </c>
      <c r="BI23" s="51"/>
      <c r="BJ23" s="39" t="s">
        <v>80</v>
      </c>
      <c r="BK23" s="93">
        <f t="shared" si="26"/>
        <v>4152</v>
      </c>
      <c r="BL23" s="51"/>
      <c r="BM23" s="51"/>
    </row>
    <row r="24">
      <c r="A24" s="59" t="s">
        <v>50</v>
      </c>
      <c r="B24" s="61"/>
      <c r="C24" s="45"/>
      <c r="D24" s="53"/>
      <c r="E24" s="58"/>
      <c r="F24" s="40">
        <v>0.0</v>
      </c>
      <c r="G24" s="40">
        <v>0.0</v>
      </c>
      <c r="H24" s="40">
        <v>0.0</v>
      </c>
      <c r="I24" s="144"/>
      <c r="J24" s="144"/>
      <c r="K24" s="144"/>
      <c r="L24" s="144"/>
      <c r="M24" s="40">
        <v>0.0</v>
      </c>
      <c r="N24" s="40">
        <v>0.0</v>
      </c>
      <c r="O24" s="40">
        <v>0.0</v>
      </c>
      <c r="P24" s="38" t="s">
        <v>36</v>
      </c>
      <c r="Q24" s="37">
        <v>45134.0</v>
      </c>
      <c r="R24" s="42" t="s">
        <v>274</v>
      </c>
      <c r="S24" s="58" t="s">
        <v>48</v>
      </c>
      <c r="T24" s="40">
        <v>6.0</v>
      </c>
      <c r="U24" s="40">
        <v>2.0</v>
      </c>
      <c r="V24" s="40">
        <v>0.0</v>
      </c>
      <c r="W24" s="63"/>
      <c r="X24" s="45"/>
      <c r="Y24" s="53"/>
      <c r="Z24" s="58"/>
      <c r="AA24" s="40">
        <v>0.0</v>
      </c>
      <c r="AB24" s="40">
        <v>0.0</v>
      </c>
      <c r="AC24" s="40">
        <v>0.0</v>
      </c>
      <c r="AD24" s="61"/>
      <c r="AE24" s="45"/>
      <c r="AF24" s="53"/>
      <c r="AG24" s="58"/>
      <c r="AH24" s="40">
        <v>0.0</v>
      </c>
      <c r="AI24" s="40">
        <v>0.0</v>
      </c>
      <c r="AJ24" s="40">
        <v>0.0</v>
      </c>
      <c r="AK24" s="149"/>
      <c r="AL24" s="45"/>
      <c r="AM24" s="53"/>
      <c r="AN24" s="58"/>
      <c r="AO24" s="40">
        <v>0.0</v>
      </c>
      <c r="AP24" s="40">
        <v>0.0</v>
      </c>
      <c r="AQ24" s="40">
        <v>0.0</v>
      </c>
      <c r="AR24" s="144"/>
      <c r="AS24" s="144"/>
      <c r="AT24" s="144"/>
      <c r="AU24" s="144"/>
      <c r="AV24" s="40">
        <v>0.0</v>
      </c>
      <c r="AW24" s="40">
        <v>0.0</v>
      </c>
      <c r="AX24" s="40">
        <v>0.0</v>
      </c>
      <c r="AZ24" s="49">
        <f t="shared" ref="AZ24:BB24" si="27">SUM(F24,M24,T24,AA24,AH24,AO24,AV24)</f>
        <v>6</v>
      </c>
      <c r="BA24" s="39">
        <f t="shared" si="27"/>
        <v>2</v>
      </c>
      <c r="BB24" s="39">
        <f t="shared" si="27"/>
        <v>0</v>
      </c>
      <c r="BC24" s="50">
        <f t="shared" si="18"/>
        <v>8</v>
      </c>
      <c r="BD24" s="51"/>
      <c r="BE24" s="39">
        <f t="shared" si="21"/>
        <v>480</v>
      </c>
      <c r="BF24" s="39">
        <f t="shared" si="22"/>
        <v>176</v>
      </c>
      <c r="BG24" s="39">
        <f t="shared" si="23"/>
        <v>0</v>
      </c>
      <c r="BH24" s="39">
        <f t="shared" si="19"/>
        <v>656</v>
      </c>
      <c r="BI24" s="51"/>
      <c r="BJ24" s="39" t="s">
        <v>81</v>
      </c>
      <c r="BK24" s="93">
        <f t="shared" si="26"/>
        <v>3648</v>
      </c>
      <c r="BL24" s="62">
        <v>3736.0</v>
      </c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29">BH30</f>
        <v>4004</v>
      </c>
      <c r="BL25" s="51"/>
      <c r="BM25" s="51"/>
    </row>
    <row r="26">
      <c r="AY26" s="76" t="s">
        <v>14</v>
      </c>
      <c r="AZ26" s="77">
        <f t="shared" ref="AZ26:BC26" si="28">SUM(AZ19,AZ20,AZ21,AZ22,AZ23,AZ24)</f>
        <v>80</v>
      </c>
      <c r="BA26" s="78">
        <f t="shared" si="28"/>
        <v>65</v>
      </c>
      <c r="BB26" s="78">
        <f t="shared" si="28"/>
        <v>7.5</v>
      </c>
      <c r="BC26" s="79">
        <f t="shared" si="28"/>
        <v>152.5</v>
      </c>
      <c r="BD26" s="51"/>
      <c r="BE26" s="40">
        <f>sum(BE19,BE20,BE21,BE22,BE23,BE24)</f>
        <v>6387.31</v>
      </c>
      <c r="BF26" s="40">
        <f>sum(BF19,BF20,BF21,BF22,BF23,BF250)</f>
        <v>5026</v>
      </c>
      <c r="BG26" s="40">
        <f>sum(BG19,BG20,BG21,BG22,BG23,BG24)</f>
        <v>620</v>
      </c>
      <c r="BH26" s="40">
        <f>SUM(BH19,BH20,BH21,BH22,BH23,BH24)</f>
        <v>12209.31</v>
      </c>
      <c r="BI26" s="51"/>
      <c r="BJ26" s="39" t="s">
        <v>84</v>
      </c>
      <c r="BK26" s="93">
        <f t="shared" si="29"/>
        <v>2852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29"/>
        <v>3062.4</v>
      </c>
      <c r="BL27" s="106"/>
      <c r="BM27" s="106"/>
    </row>
    <row r="28">
      <c r="A28" s="10"/>
      <c r="B28" s="11"/>
      <c r="C28" s="11"/>
      <c r="D28" s="12"/>
      <c r="E28" s="465">
        <v>45131.0</v>
      </c>
      <c r="F28" s="14"/>
      <c r="G28" s="14"/>
      <c r="H28" s="14"/>
      <c r="I28" s="15"/>
      <c r="J28" s="15"/>
      <c r="K28" s="16"/>
      <c r="L28" s="465">
        <v>45132.0</v>
      </c>
      <c r="M28" s="15"/>
      <c r="N28" s="15"/>
      <c r="O28" s="15"/>
      <c r="P28" s="15"/>
      <c r="Q28" s="11"/>
      <c r="R28" s="17"/>
      <c r="S28" s="465">
        <v>45133.0</v>
      </c>
      <c r="T28" s="11"/>
      <c r="U28" s="15"/>
      <c r="V28" s="15"/>
      <c r="W28" s="11"/>
      <c r="X28" s="18"/>
      <c r="Y28" s="14"/>
      <c r="Z28" s="465">
        <v>45134.0</v>
      </c>
      <c r="AA28" s="15"/>
      <c r="AB28" s="15"/>
      <c r="AC28" s="11"/>
      <c r="AD28" s="15"/>
      <c r="AE28" s="15"/>
      <c r="AF28" s="12"/>
      <c r="AG28" s="465">
        <v>45135.0</v>
      </c>
      <c r="AH28" s="15"/>
      <c r="AI28" s="11"/>
      <c r="AJ28" s="15"/>
      <c r="AK28" s="15"/>
      <c r="AL28" s="15"/>
      <c r="AM28" s="18"/>
      <c r="AN28" s="465">
        <v>45136.0</v>
      </c>
      <c r="AO28" s="11"/>
      <c r="AP28" s="19"/>
      <c r="AQ28" s="19"/>
      <c r="AR28" s="19"/>
      <c r="AS28" s="19"/>
      <c r="AT28" s="14"/>
      <c r="AU28" s="465">
        <v>45137.0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6"/>
      <c r="BK28" s="16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>BH61</f>
        <v>3496</v>
      </c>
      <c r="BL29" s="32"/>
      <c r="BM29" s="32"/>
    </row>
    <row r="30">
      <c r="A30" s="35" t="s">
        <v>88</v>
      </c>
      <c r="B30" s="36" t="s">
        <v>19</v>
      </c>
      <c r="C30" s="37">
        <v>45131.0</v>
      </c>
      <c r="D30" s="42" t="s">
        <v>277</v>
      </c>
      <c r="E30" s="39" t="s">
        <v>90</v>
      </c>
      <c r="F30" s="40">
        <v>0.0</v>
      </c>
      <c r="G30" s="40">
        <v>7.5</v>
      </c>
      <c r="H30" s="40">
        <v>0.0</v>
      </c>
      <c r="I30" s="36" t="s">
        <v>22</v>
      </c>
      <c r="J30" s="37">
        <v>45132.0</v>
      </c>
      <c r="K30" s="42" t="s">
        <v>25</v>
      </c>
      <c r="L30" s="39" t="s">
        <v>25</v>
      </c>
      <c r="M30" s="40">
        <v>0.0</v>
      </c>
      <c r="N30" s="40">
        <v>0.0</v>
      </c>
      <c r="O30" s="40">
        <v>0.0</v>
      </c>
      <c r="P30" s="43" t="s">
        <v>24</v>
      </c>
      <c r="Q30" s="37">
        <v>45133.0</v>
      </c>
      <c r="R30" s="42" t="s">
        <v>277</v>
      </c>
      <c r="S30" s="39" t="s">
        <v>90</v>
      </c>
      <c r="T30" s="40">
        <v>0.0</v>
      </c>
      <c r="U30" s="40">
        <v>7.5</v>
      </c>
      <c r="V30" s="40">
        <v>0.0</v>
      </c>
      <c r="W30" s="36" t="s">
        <v>26</v>
      </c>
      <c r="X30" s="37">
        <v>45134.0</v>
      </c>
      <c r="Y30" s="42" t="s">
        <v>277</v>
      </c>
      <c r="Z30" s="39" t="s">
        <v>90</v>
      </c>
      <c r="AA30" s="40">
        <v>0.0</v>
      </c>
      <c r="AB30" s="40">
        <v>7.5</v>
      </c>
      <c r="AC30" s="40">
        <v>0.0</v>
      </c>
      <c r="AD30" s="43" t="s">
        <v>56</v>
      </c>
      <c r="AE30" s="37">
        <v>45135.0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45136.0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43" t="s">
        <v>93</v>
      </c>
      <c r="AS30" s="37">
        <v>45137.0</v>
      </c>
      <c r="AT30" s="42" t="s">
        <v>298</v>
      </c>
      <c r="AU30" s="39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0">SUM(F30,M30,T30,AA30,AH30,AO30,AV30)</f>
        <v>0</v>
      </c>
      <c r="BA30" s="39">
        <f t="shared" si="30"/>
        <v>45.5</v>
      </c>
      <c r="BB30" s="39">
        <f t="shared" si="30"/>
        <v>0</v>
      </c>
      <c r="BC30" s="50">
        <f t="shared" ref="BC30:BC35" si="32">SUM(AZ30,BA30,BB30)</f>
        <v>45.5</v>
      </c>
      <c r="BD30" s="51"/>
      <c r="BE30" s="39">
        <f t="shared" ref="BE30:BE31" si="33">AZ30*80</f>
        <v>0</v>
      </c>
      <c r="BF30" s="39">
        <f t="shared" ref="BF30:BF31" si="34">BA30*88</f>
        <v>4004</v>
      </c>
      <c r="BG30" s="39">
        <f t="shared" ref="BG30:BG31" si="35">BB30*80</f>
        <v>0</v>
      </c>
      <c r="BH30" s="39">
        <f t="shared" ref="BH30:BH34" si="36">sum(BE30,BF30,BG30)</f>
        <v>4004</v>
      </c>
      <c r="BI30" s="51"/>
      <c r="BJ30" s="39"/>
      <c r="BK30" s="93"/>
      <c r="BL30" s="51"/>
      <c r="BM30" s="51"/>
    </row>
    <row r="31">
      <c r="A31" s="109" t="s">
        <v>97</v>
      </c>
      <c r="B31" s="57" t="s">
        <v>33</v>
      </c>
      <c r="C31" s="37">
        <v>45132.0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420" t="s">
        <v>46</v>
      </c>
      <c r="J31" s="37">
        <v>45133.0</v>
      </c>
      <c r="K31" s="96" t="s">
        <v>25</v>
      </c>
      <c r="L31" s="110" t="s">
        <v>25</v>
      </c>
      <c r="M31" s="40">
        <v>0.0</v>
      </c>
      <c r="N31" s="40">
        <v>0.0</v>
      </c>
      <c r="O31" s="40">
        <v>0.0</v>
      </c>
      <c r="P31" s="38" t="s">
        <v>36</v>
      </c>
      <c r="Q31" s="37">
        <v>45134.0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420" t="s">
        <v>37</v>
      </c>
      <c r="X31" s="37">
        <v>45135.0</v>
      </c>
      <c r="Y31" s="96" t="s">
        <v>74</v>
      </c>
      <c r="Z31" s="110" t="s">
        <v>99</v>
      </c>
      <c r="AA31" s="40">
        <v>7.0</v>
      </c>
      <c r="AB31" s="40">
        <v>0.5</v>
      </c>
      <c r="AC31" s="40">
        <v>0.0</v>
      </c>
      <c r="AD31" s="420" t="s">
        <v>40</v>
      </c>
      <c r="AE31" s="37">
        <v>45136.0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45137.0</v>
      </c>
      <c r="AM31" s="56" t="s">
        <v>236</v>
      </c>
      <c r="AN31" s="110" t="s">
        <v>125</v>
      </c>
      <c r="AO31" s="40">
        <v>5.0</v>
      </c>
      <c r="AP31" s="40">
        <v>0.0</v>
      </c>
      <c r="AQ31" s="40">
        <v>0.0</v>
      </c>
      <c r="AR31" s="420" t="s">
        <v>44</v>
      </c>
      <c r="AS31" s="37">
        <v>45138.0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1">SUM(F31,M31,T31,AA31,AH31,AO31,AV31)</f>
        <v>34</v>
      </c>
      <c r="BA31" s="39">
        <f t="shared" si="31"/>
        <v>1.5</v>
      </c>
      <c r="BB31" s="39">
        <f t="shared" si="31"/>
        <v>0</v>
      </c>
      <c r="BC31" s="50">
        <f t="shared" si="32"/>
        <v>35.5</v>
      </c>
      <c r="BD31" s="51"/>
      <c r="BE31" s="39">
        <f t="shared" si="33"/>
        <v>2720</v>
      </c>
      <c r="BF31" s="39">
        <f t="shared" si="34"/>
        <v>132</v>
      </c>
      <c r="BG31" s="39">
        <f t="shared" si="35"/>
        <v>0</v>
      </c>
      <c r="BH31" s="39">
        <f t="shared" si="36"/>
        <v>2852</v>
      </c>
      <c r="BI31" s="51"/>
      <c r="BJ31" s="39" t="s">
        <v>102</v>
      </c>
      <c r="BK31" s="62">
        <f>SUM(BH11,BH23,BH44)</f>
        <v>440</v>
      </c>
      <c r="BL31" s="51"/>
      <c r="BM31" s="51"/>
    </row>
    <row r="32">
      <c r="A32" s="35" t="s">
        <v>103</v>
      </c>
      <c r="B32" s="57" t="s">
        <v>33</v>
      </c>
      <c r="C32" s="37">
        <v>45132.0</v>
      </c>
      <c r="D32" s="96" t="s">
        <v>25</v>
      </c>
      <c r="E32" s="110" t="s">
        <v>25</v>
      </c>
      <c r="F32" s="40">
        <v>0.0</v>
      </c>
      <c r="G32" s="40">
        <v>0.0</v>
      </c>
      <c r="H32" s="40">
        <v>0.0</v>
      </c>
      <c r="I32" s="420" t="s">
        <v>46</v>
      </c>
      <c r="J32" s="37">
        <v>45133.0</v>
      </c>
      <c r="K32" s="96" t="s">
        <v>112</v>
      </c>
      <c r="L32" s="110" t="s">
        <v>71</v>
      </c>
      <c r="M32" s="40">
        <v>6.5</v>
      </c>
      <c r="N32" s="40">
        <v>1.0</v>
      </c>
      <c r="O32" s="40">
        <v>0.0</v>
      </c>
      <c r="P32" s="38" t="s">
        <v>36</v>
      </c>
      <c r="Q32" s="37">
        <v>45134.0</v>
      </c>
      <c r="R32" s="96" t="s">
        <v>112</v>
      </c>
      <c r="S32" s="110" t="s">
        <v>71</v>
      </c>
      <c r="T32" s="40">
        <v>6.5</v>
      </c>
      <c r="U32" s="40">
        <v>1.0</v>
      </c>
      <c r="V32" s="40">
        <v>0.0</v>
      </c>
      <c r="W32" s="420" t="s">
        <v>37</v>
      </c>
      <c r="X32" s="37">
        <v>45135.0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420" t="s">
        <v>40</v>
      </c>
      <c r="AE32" s="37">
        <v>45136.0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45137.0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420" t="s">
        <v>44</v>
      </c>
      <c r="AS32" s="37">
        <v>45138.0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37">SUM(F32,M32,T32,AA32,AH32,AO32,AV32)</f>
        <v>40</v>
      </c>
      <c r="BA32" s="39">
        <f t="shared" si="37"/>
        <v>5</v>
      </c>
      <c r="BB32" s="39">
        <f t="shared" si="37"/>
        <v>0</v>
      </c>
      <c r="BC32" s="50">
        <f t="shared" si="32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6"/>
        <v>3062.4</v>
      </c>
      <c r="BI32" s="51"/>
      <c r="BJ32" s="39"/>
      <c r="BK32" s="93"/>
      <c r="BL32" s="51"/>
      <c r="BM32" s="51"/>
    </row>
    <row r="33">
      <c r="A33" s="35" t="s">
        <v>54</v>
      </c>
      <c r="B33" s="64"/>
      <c r="C33" s="45"/>
      <c r="D33" s="53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63"/>
      <c r="X33" s="461"/>
      <c r="Y33" s="127"/>
      <c r="Z33" s="127"/>
      <c r="AA33" s="129">
        <v>0.0</v>
      </c>
      <c r="AB33" s="128">
        <v>0.0</v>
      </c>
      <c r="AC33" s="129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38">SUM(F33,M33,T33,AA33,AH33,AO33,AV33)</f>
        <v>0</v>
      </c>
      <c r="BA33" s="39">
        <f t="shared" si="38"/>
        <v>0</v>
      </c>
      <c r="BB33" s="39">
        <f t="shared" si="38"/>
        <v>0</v>
      </c>
      <c r="BC33" s="50">
        <f t="shared" si="32"/>
        <v>0</v>
      </c>
      <c r="BD33" s="51"/>
      <c r="BE33" s="39">
        <f t="shared" ref="BE33:BE35" si="40">AZ33*80</f>
        <v>0</v>
      </c>
      <c r="BF33" s="39">
        <f t="shared" ref="BF33:BF35" si="41">BA33*88</f>
        <v>0</v>
      </c>
      <c r="BG33" s="39">
        <f t="shared" ref="BG33:BG35" si="42">BB33*80</f>
        <v>0</v>
      </c>
      <c r="BH33" s="39">
        <f t="shared" si="36"/>
        <v>0</v>
      </c>
      <c r="BI33" s="51"/>
      <c r="BJ33" s="39" t="s">
        <v>107</v>
      </c>
      <c r="BK33" s="39">
        <f>SUM(BH35,BH63)</f>
        <v>3096</v>
      </c>
      <c r="BL33" s="51"/>
      <c r="BM33" s="51"/>
    </row>
    <row r="34">
      <c r="A34" s="35" t="s">
        <v>50</v>
      </c>
      <c r="B34" s="292"/>
      <c r="C34" s="45"/>
      <c r="D34" s="92"/>
      <c r="E34" s="92"/>
      <c r="F34" s="40">
        <v>0.0</v>
      </c>
      <c r="G34" s="40">
        <v>0.0</v>
      </c>
      <c r="H34" s="40">
        <v>0.0</v>
      </c>
      <c r="I34" s="36" t="s">
        <v>22</v>
      </c>
      <c r="J34" s="37">
        <v>45132.0</v>
      </c>
      <c r="K34" s="42" t="s">
        <v>731</v>
      </c>
      <c r="L34" s="39" t="s">
        <v>732</v>
      </c>
      <c r="M34" s="40">
        <v>0.0</v>
      </c>
      <c r="N34" s="40">
        <v>6.0</v>
      </c>
      <c r="O34" s="40">
        <v>0.0</v>
      </c>
      <c r="P34" s="39"/>
      <c r="Q34" s="45"/>
      <c r="R34" s="92"/>
      <c r="S34" s="110"/>
      <c r="T34" s="40">
        <v>0.0</v>
      </c>
      <c r="U34" s="40">
        <v>0.0</v>
      </c>
      <c r="V34" s="40">
        <v>0.0</v>
      </c>
      <c r="W34" s="63"/>
      <c r="X34" s="45"/>
      <c r="Y34" s="53"/>
      <c r="Z34" s="39"/>
      <c r="AA34" s="40">
        <v>0.0</v>
      </c>
      <c r="AB34" s="40">
        <v>0.0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6" t="s">
        <v>43</v>
      </c>
      <c r="AL34" s="37">
        <v>45137.0</v>
      </c>
      <c r="AM34" s="56" t="s">
        <v>733</v>
      </c>
      <c r="AN34" s="110" t="s">
        <v>734</v>
      </c>
      <c r="AO34" s="40">
        <v>3.0</v>
      </c>
      <c r="AP34" s="40">
        <v>0.0</v>
      </c>
      <c r="AQ34" s="40">
        <v>0.0</v>
      </c>
      <c r="AR34" s="292"/>
      <c r="AS34" s="45"/>
      <c r="AT34" s="98"/>
      <c r="AU34" s="98"/>
      <c r="AV34" s="40">
        <v>0.0</v>
      </c>
      <c r="AW34" s="40">
        <v>0.0</v>
      </c>
      <c r="AX34" s="40">
        <v>0.0</v>
      </c>
      <c r="AY34" s="65"/>
      <c r="AZ34" s="49">
        <f t="shared" ref="AZ34:BA34" si="39">SUM(F34,M34,T34,AA34,AH34,AO34,AV34)</f>
        <v>3</v>
      </c>
      <c r="BA34" s="39">
        <f t="shared" si="39"/>
        <v>6</v>
      </c>
      <c r="BB34" s="39">
        <f t="shared" ref="BB34:BB35" si="44">SUM(H34,O34,V34,AC34,AJ34,AQ35,AX34)</f>
        <v>0</v>
      </c>
      <c r="BC34" s="50">
        <f t="shared" si="32"/>
        <v>9</v>
      </c>
      <c r="BD34" s="51"/>
      <c r="BE34" s="39">
        <f t="shared" si="40"/>
        <v>240</v>
      </c>
      <c r="BF34" s="39">
        <f t="shared" si="41"/>
        <v>528</v>
      </c>
      <c r="BG34" s="39">
        <f t="shared" si="42"/>
        <v>0</v>
      </c>
      <c r="BH34" s="39">
        <f t="shared" si="36"/>
        <v>768</v>
      </c>
      <c r="BI34" s="51"/>
      <c r="BJ34" s="39" t="s">
        <v>52</v>
      </c>
      <c r="BK34" s="39">
        <f>SUM(BH10,BH22,BH43,BH52,BH62)</f>
        <v>4036</v>
      </c>
      <c r="BL34" s="51"/>
      <c r="BM34" s="51"/>
    </row>
    <row r="35">
      <c r="A35" s="35" t="s">
        <v>82</v>
      </c>
      <c r="B35" s="61"/>
      <c r="C35" s="45"/>
      <c r="D35" s="92"/>
      <c r="E35" s="110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420" t="s">
        <v>44</v>
      </c>
      <c r="AS35" s="37">
        <v>45138.0</v>
      </c>
      <c r="AT35" s="95" t="s">
        <v>128</v>
      </c>
      <c r="AU35" s="98" t="s">
        <v>202</v>
      </c>
      <c r="AV35" s="40">
        <v>6.0</v>
      </c>
      <c r="AW35" s="40">
        <v>1.0</v>
      </c>
      <c r="AX35" s="40">
        <v>0.0</v>
      </c>
      <c r="AY35" s="48"/>
      <c r="AZ35" s="49">
        <f t="shared" ref="AZ35:BA35" si="43">SUM(F35,M35,T35,AA35,AH35,AO35,AV35)</f>
        <v>6</v>
      </c>
      <c r="BA35" s="39">
        <f t="shared" si="43"/>
        <v>1</v>
      </c>
      <c r="BB35" s="39">
        <f t="shared" si="44"/>
        <v>0</v>
      </c>
      <c r="BC35" s="50">
        <f t="shared" si="32"/>
        <v>7</v>
      </c>
      <c r="BD35" s="51"/>
      <c r="BE35" s="39">
        <f t="shared" si="40"/>
        <v>480</v>
      </c>
      <c r="BF35" s="39">
        <f t="shared" si="41"/>
        <v>88</v>
      </c>
      <c r="BG35" s="39">
        <f t="shared" si="42"/>
        <v>0</v>
      </c>
      <c r="BH35" s="39">
        <f>SUM(BE35,BF35,BG35)</f>
        <v>568</v>
      </c>
      <c r="BI35" s="51"/>
      <c r="BJ35" s="39" t="s">
        <v>108</v>
      </c>
      <c r="BK35" s="39">
        <f>BH42</f>
        <v>3588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39">
        <f>SUM(BH9,BH24,BH34,BH41,BH65)</f>
        <v>4736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C37" si="45">SUM(AZ30,AZ31,AZ32,AZ33,AZ34,AZ35)</f>
        <v>83</v>
      </c>
      <c r="BA37" s="78">
        <f t="shared" si="45"/>
        <v>59</v>
      </c>
      <c r="BB37" s="78">
        <f t="shared" si="45"/>
        <v>0</v>
      </c>
      <c r="BC37" s="79">
        <f t="shared" si="45"/>
        <v>142</v>
      </c>
      <c r="BD37" s="51"/>
      <c r="BE37" s="40">
        <f>sum(BE30,BE31,BE33,BE34,BE32)</f>
        <v>5652.4</v>
      </c>
      <c r="BF37" s="40">
        <f>SUM(BF30,BF31,BF32,BF33,BF34,BF35)</f>
        <v>5122</v>
      </c>
      <c r="BG37" s="40">
        <f>sum(BG30,BG31,BG32,BG33,BG34)</f>
        <v>0</v>
      </c>
      <c r="BH37" s="40">
        <f>SUM(BH30,BH31,BH32,BH33,BH34,BH35)</f>
        <v>11254.4</v>
      </c>
      <c r="BI37" s="51"/>
      <c r="BJ37" s="39"/>
      <c r="BK37" s="39"/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465">
        <v>45131.0</v>
      </c>
      <c r="F39" s="14"/>
      <c r="G39" s="14"/>
      <c r="H39" s="14"/>
      <c r="I39" s="15"/>
      <c r="J39" s="15"/>
      <c r="K39" s="16"/>
      <c r="L39" s="465">
        <v>45132.0</v>
      </c>
      <c r="M39" s="15"/>
      <c r="N39" s="15"/>
      <c r="O39" s="15"/>
      <c r="P39" s="15"/>
      <c r="Q39" s="11"/>
      <c r="R39" s="17"/>
      <c r="S39" s="465">
        <v>45133.0</v>
      </c>
      <c r="T39" s="11"/>
      <c r="U39" s="15"/>
      <c r="V39" s="15"/>
      <c r="W39" s="11"/>
      <c r="X39" s="18"/>
      <c r="Y39" s="14"/>
      <c r="Z39" s="465">
        <v>45134.0</v>
      </c>
      <c r="AA39" s="15"/>
      <c r="AB39" s="15"/>
      <c r="AC39" s="11"/>
      <c r="AD39" s="15"/>
      <c r="AE39" s="15"/>
      <c r="AF39" s="12"/>
      <c r="AG39" s="465">
        <v>45135.0</v>
      </c>
      <c r="AH39" s="15"/>
      <c r="AI39" s="11"/>
      <c r="AJ39" s="15"/>
      <c r="AK39" s="15"/>
      <c r="AL39" s="15"/>
      <c r="AM39" s="18"/>
      <c r="AN39" s="465">
        <v>45136.0</v>
      </c>
      <c r="AO39" s="11"/>
      <c r="AP39" s="19"/>
      <c r="AQ39" s="19"/>
      <c r="AR39" s="19"/>
      <c r="AS39" s="19"/>
      <c r="AT39" s="14"/>
      <c r="AU39" s="465">
        <v>45137.0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6"/>
      <c r="BK39" s="16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 t="s">
        <v>62</v>
      </c>
      <c r="C41" s="37">
        <v>45132.0</v>
      </c>
      <c r="D41" s="42" t="s">
        <v>308</v>
      </c>
      <c r="E41" s="53" t="s">
        <v>309</v>
      </c>
      <c r="F41" s="40">
        <v>2.5</v>
      </c>
      <c r="G41" s="40">
        <v>5.5</v>
      </c>
      <c r="H41" s="40">
        <v>2.5</v>
      </c>
      <c r="I41" s="39"/>
      <c r="J41" s="45"/>
      <c r="K41" s="111"/>
      <c r="L41" s="111"/>
      <c r="M41" s="40">
        <v>0.0</v>
      </c>
      <c r="N41" s="40">
        <v>0.0</v>
      </c>
      <c r="O41" s="40">
        <v>0.0</v>
      </c>
      <c r="P41" s="39"/>
      <c r="Q41" s="45"/>
      <c r="R41" s="53"/>
      <c r="S41" s="53"/>
      <c r="T41" s="40">
        <v>0.0</v>
      </c>
      <c r="U41" s="40">
        <v>0.0</v>
      </c>
      <c r="V41" s="40">
        <v>0.0</v>
      </c>
      <c r="W41" s="42" t="s">
        <v>67</v>
      </c>
      <c r="X41" s="37">
        <v>45135.0</v>
      </c>
      <c r="Y41" s="42" t="s">
        <v>286</v>
      </c>
      <c r="Z41" s="53" t="s">
        <v>120</v>
      </c>
      <c r="AA41" s="40">
        <v>0.0</v>
      </c>
      <c r="AB41" s="40">
        <v>4.5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53"/>
      <c r="AL41" s="45"/>
      <c r="AM41" s="53"/>
      <c r="AN41" s="53"/>
      <c r="AO41" s="40">
        <v>0.0</v>
      </c>
      <c r="AP41" s="40">
        <v>0.0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6">SUM(F41,M41,T41,AA41,AH41,AO41,AV41)</f>
        <v>2.5</v>
      </c>
      <c r="BA41" s="39">
        <f t="shared" si="46"/>
        <v>10</v>
      </c>
      <c r="BB41" s="39">
        <f t="shared" si="46"/>
        <v>2.5</v>
      </c>
      <c r="BC41" s="50">
        <f t="shared" ref="BC41:BC44" si="48">SUM(AZ41,BA41,BB41)</f>
        <v>15</v>
      </c>
      <c r="BD41" s="51"/>
      <c r="BE41" s="39">
        <f t="shared" ref="BE41:BE44" si="49">AZ41*80</f>
        <v>200</v>
      </c>
      <c r="BF41" s="39">
        <f t="shared" ref="BF41:BF44" si="50">BA41*88</f>
        <v>880</v>
      </c>
      <c r="BG41" s="39">
        <f t="shared" ref="BG41:BG44" si="51">BB41*80</f>
        <v>200</v>
      </c>
      <c r="BH41" s="39">
        <f t="shared" ref="BH41:BH44" si="52">sum(BE41,BF41,BG41)</f>
        <v>1280</v>
      </c>
      <c r="BI41" s="51"/>
      <c r="BL41" s="51"/>
      <c r="BM41" s="51"/>
    </row>
    <row r="42">
      <c r="A42" s="35" t="s">
        <v>123</v>
      </c>
      <c r="B42" s="41" t="s">
        <v>33</v>
      </c>
      <c r="C42" s="37">
        <v>45132.0</v>
      </c>
      <c r="D42" s="38" t="s">
        <v>25</v>
      </c>
      <c r="E42" s="39" t="s">
        <v>25</v>
      </c>
      <c r="F42" s="40">
        <v>0.0</v>
      </c>
      <c r="G42" s="40">
        <v>0.0</v>
      </c>
      <c r="H42" s="40">
        <v>0.0</v>
      </c>
      <c r="I42" s="42" t="s">
        <v>131</v>
      </c>
      <c r="J42" s="37">
        <v>45133.0</v>
      </c>
      <c r="K42" s="131" t="s">
        <v>247</v>
      </c>
      <c r="L42" s="111" t="s">
        <v>127</v>
      </c>
      <c r="M42" s="40">
        <v>5.0</v>
      </c>
      <c r="N42" s="40">
        <v>1.0</v>
      </c>
      <c r="O42" s="40">
        <v>0.0</v>
      </c>
      <c r="P42" s="38" t="s">
        <v>64</v>
      </c>
      <c r="Q42" s="37">
        <v>45134.0</v>
      </c>
      <c r="R42" s="42" t="s">
        <v>308</v>
      </c>
      <c r="S42" s="53" t="s">
        <v>309</v>
      </c>
      <c r="T42" s="40">
        <v>2.5</v>
      </c>
      <c r="U42" s="40">
        <v>5.5</v>
      </c>
      <c r="V42" s="40">
        <v>2.5</v>
      </c>
      <c r="W42" s="42" t="s">
        <v>37</v>
      </c>
      <c r="X42" s="37">
        <v>45135.0</v>
      </c>
      <c r="Y42" s="131" t="s">
        <v>247</v>
      </c>
      <c r="Z42" s="111" t="s">
        <v>127</v>
      </c>
      <c r="AA42" s="40">
        <v>5.0</v>
      </c>
      <c r="AB42" s="40">
        <v>1.0</v>
      </c>
      <c r="AC42" s="40">
        <v>0.0</v>
      </c>
      <c r="AD42" s="42" t="s">
        <v>40</v>
      </c>
      <c r="AE42" s="37">
        <v>45136.0</v>
      </c>
      <c r="AF42" s="131" t="s">
        <v>285</v>
      </c>
      <c r="AG42" s="111" t="s">
        <v>129</v>
      </c>
      <c r="AH42" s="40">
        <v>5.0</v>
      </c>
      <c r="AI42" s="40">
        <v>2.0</v>
      </c>
      <c r="AJ42" s="40">
        <v>0.0</v>
      </c>
      <c r="AK42" s="42" t="s">
        <v>43</v>
      </c>
      <c r="AL42" s="37">
        <v>45137.0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45138.0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7">SUM(F42,M42,T42,AA42,AH42,AO42,AV42)</f>
        <v>27.5</v>
      </c>
      <c r="BA42" s="39">
        <f t="shared" si="47"/>
        <v>13.5</v>
      </c>
      <c r="BB42" s="39">
        <f t="shared" si="47"/>
        <v>2.5</v>
      </c>
      <c r="BC42" s="50">
        <f t="shared" si="48"/>
        <v>43.5</v>
      </c>
      <c r="BD42" s="51"/>
      <c r="BE42" s="39">
        <f t="shared" si="49"/>
        <v>2200</v>
      </c>
      <c r="BF42" s="39">
        <f t="shared" si="50"/>
        <v>1188</v>
      </c>
      <c r="BG42" s="39">
        <f t="shared" si="51"/>
        <v>200</v>
      </c>
      <c r="BH42" s="39">
        <f t="shared" si="52"/>
        <v>3588</v>
      </c>
      <c r="BI42" s="51"/>
      <c r="BJ42" s="51"/>
      <c r="BK42" s="51"/>
      <c r="BL42" s="51"/>
      <c r="BM42" s="51"/>
    </row>
    <row r="43">
      <c r="A43" s="59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42" t="s">
        <v>131</v>
      </c>
      <c r="J43" s="37">
        <v>45133.0</v>
      </c>
      <c r="K43" s="42" t="s">
        <v>286</v>
      </c>
      <c r="L43" s="53" t="s">
        <v>120</v>
      </c>
      <c r="M43" s="40">
        <v>0.0</v>
      </c>
      <c r="N43" s="40">
        <v>4.5</v>
      </c>
      <c r="O43" s="40">
        <v>0.0</v>
      </c>
      <c r="P43" s="39"/>
      <c r="Q43" s="45"/>
      <c r="R43" s="53"/>
      <c r="S43" s="53"/>
      <c r="T43" s="40">
        <v>0.0</v>
      </c>
      <c r="U43" s="40">
        <v>0.0</v>
      </c>
      <c r="V43" s="40">
        <v>0.0</v>
      </c>
      <c r="W43" s="42"/>
      <c r="X43" s="37"/>
      <c r="Y43" s="42"/>
      <c r="Z43" s="53"/>
      <c r="AA43" s="40">
        <v>0.0</v>
      </c>
      <c r="AB43" s="40">
        <v>0.0</v>
      </c>
      <c r="AC43" s="40">
        <v>0.0</v>
      </c>
      <c r="AD43" s="42" t="s">
        <v>78</v>
      </c>
      <c r="AE43" s="37">
        <v>45136.0</v>
      </c>
      <c r="AF43" s="42" t="s">
        <v>284</v>
      </c>
      <c r="AG43" s="53" t="s">
        <v>122</v>
      </c>
      <c r="AH43" s="40">
        <v>0.0</v>
      </c>
      <c r="AI43" s="40">
        <v>3.5</v>
      </c>
      <c r="AJ43" s="40">
        <v>0.0</v>
      </c>
      <c r="AK43" s="42" t="s">
        <v>79</v>
      </c>
      <c r="AL43" s="37">
        <v>45137.0</v>
      </c>
      <c r="AM43" s="42" t="s">
        <v>284</v>
      </c>
      <c r="AN43" s="53" t="s">
        <v>122</v>
      </c>
      <c r="AO43" s="40">
        <v>0.0</v>
      </c>
      <c r="AP43" s="40">
        <v>3.5</v>
      </c>
      <c r="AQ43" s="40">
        <v>0.0</v>
      </c>
      <c r="AR43" s="42" t="s">
        <v>27</v>
      </c>
      <c r="AS43" s="37">
        <v>45138.0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3">SUM(F43,M43,T43,AA43,AH43,AO43,AV43)</f>
        <v>0</v>
      </c>
      <c r="BA43" s="39">
        <f t="shared" si="53"/>
        <v>15</v>
      </c>
      <c r="BB43" s="39">
        <f t="shared" si="53"/>
        <v>0</v>
      </c>
      <c r="BC43" s="50">
        <f t="shared" si="48"/>
        <v>15</v>
      </c>
      <c r="BD43" s="51"/>
      <c r="BE43" s="39">
        <f t="shared" si="49"/>
        <v>0</v>
      </c>
      <c r="BF43" s="39">
        <f t="shared" si="50"/>
        <v>1320</v>
      </c>
      <c r="BG43" s="39">
        <f t="shared" si="51"/>
        <v>0</v>
      </c>
      <c r="BH43" s="39">
        <f t="shared" si="52"/>
        <v>1320</v>
      </c>
      <c r="BI43" s="51"/>
      <c r="BJ43" s="132"/>
      <c r="BK43" s="133"/>
      <c r="BL43" s="51"/>
      <c r="BM43" s="51"/>
    </row>
    <row r="44">
      <c r="A44" s="59" t="s">
        <v>54</v>
      </c>
      <c r="B44" s="134"/>
      <c r="C44" s="45"/>
      <c r="D44" s="53"/>
      <c r="E44" s="53"/>
      <c r="F44" s="40">
        <v>0.0</v>
      </c>
      <c r="G44" s="40">
        <v>0.0</v>
      </c>
      <c r="H44" s="40">
        <v>0.0</v>
      </c>
      <c r="I44" s="53"/>
      <c r="J44" s="45"/>
      <c r="K44" s="39"/>
      <c r="L44" s="39"/>
      <c r="M44" s="40">
        <v>0.0</v>
      </c>
      <c r="N44" s="40">
        <v>0.0</v>
      </c>
      <c r="O44" s="40">
        <v>0.0</v>
      </c>
      <c r="P44" s="39"/>
      <c r="Q44" s="45"/>
      <c r="R44" s="39"/>
      <c r="S44" s="39"/>
      <c r="T44" s="40">
        <v>0.0</v>
      </c>
      <c r="U44" s="40">
        <v>0.0</v>
      </c>
      <c r="V44" s="40">
        <v>0.0</v>
      </c>
      <c r="W44" s="53"/>
      <c r="X44" s="45"/>
      <c r="Y44" s="39"/>
      <c r="Z44" s="39"/>
      <c r="AA44" s="40">
        <v>0.0</v>
      </c>
      <c r="AB44" s="40">
        <v>0.0</v>
      </c>
      <c r="AC44" s="40">
        <v>0.0</v>
      </c>
      <c r="AD44" s="297"/>
      <c r="AE44" s="45"/>
      <c r="AF44" s="39"/>
      <c r="AG44" s="39"/>
      <c r="AH44" s="40">
        <v>0.0</v>
      </c>
      <c r="AI44" s="40">
        <v>0.0</v>
      </c>
      <c r="AJ44" s="40">
        <v>0.0</v>
      </c>
      <c r="AK44" s="297"/>
      <c r="AL44" s="45"/>
      <c r="AM44" s="39"/>
      <c r="AN44" s="39"/>
      <c r="AO44" s="40">
        <v>0.0</v>
      </c>
      <c r="AP44" s="40">
        <v>0.0</v>
      </c>
      <c r="AQ44" s="40">
        <v>0.0</v>
      </c>
      <c r="AR44" s="54"/>
      <c r="AS44" s="45"/>
      <c r="AT44" s="39"/>
      <c r="AU44" s="39"/>
      <c r="AV44" s="40">
        <v>0.0</v>
      </c>
      <c r="AW44" s="40">
        <v>0.0</v>
      </c>
      <c r="AX44" s="40">
        <v>0.0</v>
      </c>
      <c r="AY44" s="48"/>
      <c r="AZ44" s="49">
        <f t="shared" ref="AZ44:BB44" si="54">SUM(F44,M44,T44,AA44,AH44,AO44,AV44)</f>
        <v>0</v>
      </c>
      <c r="BA44" s="39">
        <f t="shared" si="54"/>
        <v>0</v>
      </c>
      <c r="BB44" s="39">
        <f t="shared" si="54"/>
        <v>0</v>
      </c>
      <c r="BC44" s="50">
        <f t="shared" si="48"/>
        <v>0</v>
      </c>
      <c r="BD44" s="51"/>
      <c r="BE44" s="39">
        <f t="shared" si="49"/>
        <v>0</v>
      </c>
      <c r="BF44" s="39">
        <f t="shared" si="50"/>
        <v>0</v>
      </c>
      <c r="BG44" s="39">
        <f t="shared" si="51"/>
        <v>0</v>
      </c>
      <c r="BH44" s="39">
        <f t="shared" si="52"/>
        <v>0</v>
      </c>
      <c r="BI44" s="51"/>
      <c r="BJ44" s="39" t="s">
        <v>130</v>
      </c>
      <c r="BK44" s="92">
        <f>sum(BH13,BH26,BH37,BH46,BH56,BH67)</f>
        <v>54043.71</v>
      </c>
      <c r="BL44" s="51"/>
      <c r="BM44" s="51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137"/>
      <c r="AG45" s="137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53"/>
      <c r="BF45" s="53"/>
      <c r="BG45" s="53"/>
      <c r="BH45" s="53"/>
      <c r="BI45" s="136"/>
      <c r="BJ45" s="39" t="s">
        <v>134</v>
      </c>
      <c r="BK45" s="39">
        <f>sum(BK18,BK19,BK20,BK21,BK22,BK23,BK24,BK25,BK26,BK27,BK29,BK30,BK31,BK32,BK33,BK34,BK35,BK36)</f>
        <v>53855.71</v>
      </c>
      <c r="BL45" s="136"/>
      <c r="BM45" s="136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76" t="s">
        <v>14</v>
      </c>
      <c r="AZ46" s="77">
        <f t="shared" ref="AZ46:BC46" si="55">SUM(AZ41,AZ42,AZ43,AZ44)</f>
        <v>30</v>
      </c>
      <c r="BA46" s="78">
        <f t="shared" si="55"/>
        <v>38.5</v>
      </c>
      <c r="BB46" s="78">
        <f t="shared" si="55"/>
        <v>5</v>
      </c>
      <c r="BC46" s="79">
        <f t="shared" si="55"/>
        <v>73.5</v>
      </c>
      <c r="BD46" s="51"/>
      <c r="BE46" s="40">
        <f t="shared" ref="BE46:BF46" si="56">SUM(BE41:BE44)</f>
        <v>2400</v>
      </c>
      <c r="BF46" s="40">
        <f t="shared" si="56"/>
        <v>3388</v>
      </c>
      <c r="BG46" s="40">
        <f>BB46*80</f>
        <v>400</v>
      </c>
      <c r="BH46" s="40">
        <f>SUM(BH41:BH44)</f>
        <v>6188</v>
      </c>
      <c r="BI46" s="51"/>
      <c r="BJ46" s="51"/>
      <c r="BK46" s="51"/>
      <c r="BL46" s="51"/>
      <c r="BM46" s="51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6"/>
      <c r="BL47" s="136"/>
      <c r="BM47" s="136"/>
    </row>
    <row r="48">
      <c r="F48" s="73"/>
      <c r="G48" s="73"/>
      <c r="H48" s="73"/>
      <c r="I48" s="73"/>
      <c r="K48" s="80" t="s">
        <v>49</v>
      </c>
      <c r="L48" s="81"/>
      <c r="AF48" s="82" t="s">
        <v>49</v>
      </c>
      <c r="AG48" s="81"/>
      <c r="AT48" s="82" t="s">
        <v>49</v>
      </c>
      <c r="AU48" s="81"/>
      <c r="BF48" s="82" t="s">
        <v>49</v>
      </c>
      <c r="BG48" s="81"/>
    </row>
    <row r="49">
      <c r="F49" s="73"/>
      <c r="G49" s="73"/>
      <c r="H49" s="73"/>
      <c r="I49" s="73"/>
      <c r="K49" s="139"/>
      <c r="L49" s="140"/>
      <c r="AF49" s="141"/>
      <c r="AG49" s="142"/>
    </row>
    <row r="50">
      <c r="A50" s="10"/>
      <c r="B50" s="11"/>
      <c r="C50" s="11"/>
      <c r="D50" s="12"/>
      <c r="E50" s="465">
        <v>45131.0</v>
      </c>
      <c r="F50" s="14"/>
      <c r="G50" s="14"/>
      <c r="H50" s="14"/>
      <c r="I50" s="15"/>
      <c r="J50" s="15"/>
      <c r="K50" s="16"/>
      <c r="L50" s="465">
        <v>45132.0</v>
      </c>
      <c r="M50" s="15"/>
      <c r="N50" s="15"/>
      <c r="O50" s="15"/>
      <c r="P50" s="15"/>
      <c r="Q50" s="11"/>
      <c r="R50" s="17"/>
      <c r="S50" s="465">
        <v>45133.0</v>
      </c>
      <c r="T50" s="11"/>
      <c r="U50" s="15"/>
      <c r="V50" s="15"/>
      <c r="W50" s="11"/>
      <c r="X50" s="18"/>
      <c r="Y50" s="14"/>
      <c r="Z50" s="465">
        <v>45134.0</v>
      </c>
      <c r="AA50" s="15"/>
      <c r="AB50" s="15"/>
      <c r="AC50" s="11"/>
      <c r="AD50" s="15"/>
      <c r="AE50" s="15"/>
      <c r="AF50" s="12"/>
      <c r="AG50" s="465">
        <v>45135.0</v>
      </c>
      <c r="AH50" s="15"/>
      <c r="AI50" s="11"/>
      <c r="AJ50" s="15"/>
      <c r="AK50" s="15"/>
      <c r="AL50" s="15"/>
      <c r="AM50" s="18"/>
      <c r="AN50" s="465">
        <v>45136.0</v>
      </c>
      <c r="AO50" s="11"/>
      <c r="AP50" s="19"/>
      <c r="AQ50" s="19"/>
      <c r="AR50" s="19"/>
      <c r="AS50" s="19"/>
      <c r="AT50" s="14"/>
      <c r="AU50" s="465">
        <v>45137.0</v>
      </c>
      <c r="AV50" s="19"/>
      <c r="AW50" s="19"/>
      <c r="AX50" s="19"/>
      <c r="AY50" s="20"/>
      <c r="AZ50" s="19"/>
      <c r="BA50" s="19"/>
      <c r="BB50" s="19"/>
      <c r="BC50" s="19"/>
      <c r="BD50" s="20"/>
      <c r="BE50" s="21"/>
      <c r="BF50" s="22"/>
      <c r="BG50" s="4"/>
      <c r="BH50" s="19"/>
      <c r="BI50" s="23"/>
      <c r="BJ50" s="16"/>
      <c r="BK50" s="16"/>
      <c r="BL50" s="20"/>
      <c r="BM50" s="20"/>
    </row>
    <row r="51">
      <c r="A51" s="107"/>
      <c r="B51" s="26"/>
      <c r="C51" s="26"/>
      <c r="D51" s="26" t="s">
        <v>2</v>
      </c>
      <c r="E51" s="26" t="s">
        <v>3</v>
      </c>
      <c r="F51" s="26" t="s">
        <v>4</v>
      </c>
      <c r="G51" s="26" t="s">
        <v>5</v>
      </c>
      <c r="H51" s="26" t="s">
        <v>6</v>
      </c>
      <c r="I51" s="26"/>
      <c r="J51" s="26"/>
      <c r="K51" s="26" t="s">
        <v>2</v>
      </c>
      <c r="L51" s="26" t="s">
        <v>7</v>
      </c>
      <c r="M51" s="26" t="s">
        <v>4</v>
      </c>
      <c r="N51" s="26" t="s">
        <v>5</v>
      </c>
      <c r="O51" s="26" t="s">
        <v>6</v>
      </c>
      <c r="P51" s="26"/>
      <c r="Q51" s="26"/>
      <c r="R51" s="26" t="s">
        <v>2</v>
      </c>
      <c r="S51" s="26" t="s">
        <v>8</v>
      </c>
      <c r="T51" s="26" t="s">
        <v>4</v>
      </c>
      <c r="U51" s="26" t="s">
        <v>5</v>
      </c>
      <c r="V51" s="26" t="s">
        <v>6</v>
      </c>
      <c r="W51" s="28"/>
      <c r="X51" s="29"/>
      <c r="Y51" s="29" t="s">
        <v>2</v>
      </c>
      <c r="Z51" s="29" t="s">
        <v>9</v>
      </c>
      <c r="AA51" s="26" t="s">
        <v>4</v>
      </c>
      <c r="AB51" s="26" t="s">
        <v>5</v>
      </c>
      <c r="AC51" s="26" t="s">
        <v>6</v>
      </c>
      <c r="AD51" s="29"/>
      <c r="AE51" s="29"/>
      <c r="AF51" s="29" t="s">
        <v>2</v>
      </c>
      <c r="AG51" s="29" t="s">
        <v>10</v>
      </c>
      <c r="AH51" s="26" t="s">
        <v>4</v>
      </c>
      <c r="AI51" s="26" t="s">
        <v>5</v>
      </c>
      <c r="AJ51" s="26" t="s">
        <v>6</v>
      </c>
      <c r="AK51" s="29"/>
      <c r="AL51" s="29"/>
      <c r="AM51" s="29" t="s">
        <v>2</v>
      </c>
      <c r="AN51" s="29" t="s">
        <v>11</v>
      </c>
      <c r="AO51" s="26" t="s">
        <v>4</v>
      </c>
      <c r="AP51" s="26" t="s">
        <v>5</v>
      </c>
      <c r="AQ51" s="26" t="s">
        <v>6</v>
      </c>
      <c r="AR51" s="29"/>
      <c r="AS51" s="29"/>
      <c r="AT51" s="29" t="s">
        <v>2</v>
      </c>
      <c r="AU51" s="29" t="s">
        <v>12</v>
      </c>
      <c r="AV51" s="26" t="s">
        <v>4</v>
      </c>
      <c r="AW51" s="26" t="s">
        <v>5</v>
      </c>
      <c r="AX51" s="26" t="s">
        <v>6</v>
      </c>
      <c r="AY51" s="30"/>
      <c r="AZ51" s="31" t="s">
        <v>4</v>
      </c>
      <c r="BA51" s="31" t="s">
        <v>13</v>
      </c>
      <c r="BB51" s="31" t="s">
        <v>6</v>
      </c>
      <c r="BC51" s="31" t="s">
        <v>14</v>
      </c>
      <c r="BD51" s="32"/>
      <c r="BE51" s="33" t="s">
        <v>4</v>
      </c>
      <c r="BF51" s="33" t="s">
        <v>13</v>
      </c>
      <c r="BG51" s="33" t="s">
        <v>6</v>
      </c>
      <c r="BH51" s="33" t="s">
        <v>15</v>
      </c>
      <c r="BI51" s="32"/>
      <c r="BJ51" s="32"/>
      <c r="BK51" s="32"/>
      <c r="BL51" s="32"/>
      <c r="BM51" s="32"/>
    </row>
    <row r="52">
      <c r="A52" s="94" t="s">
        <v>52</v>
      </c>
      <c r="F52" s="40">
        <v>0.0</v>
      </c>
      <c r="G52" s="40">
        <v>0.0</v>
      </c>
      <c r="H52" s="40">
        <v>0.0</v>
      </c>
      <c r="I52" s="35"/>
      <c r="J52" s="143"/>
      <c r="K52" s="92"/>
      <c r="L52" s="92"/>
      <c r="M52" s="40">
        <v>0.0</v>
      </c>
      <c r="N52" s="40">
        <v>0.0</v>
      </c>
      <c r="O52" s="40">
        <v>0.0</v>
      </c>
      <c r="P52" s="144"/>
      <c r="Q52" s="144"/>
      <c r="R52" s="144"/>
      <c r="S52" s="144"/>
      <c r="T52" s="40">
        <v>0.0</v>
      </c>
      <c r="U52" s="40">
        <v>0.0</v>
      </c>
      <c r="V52" s="40">
        <v>0.0</v>
      </c>
      <c r="W52" s="39"/>
      <c r="X52" s="45"/>
      <c r="Y52" s="111"/>
      <c r="Z52" s="39"/>
      <c r="AA52" s="40">
        <v>0.0</v>
      </c>
      <c r="AB52" s="40">
        <v>0.0</v>
      </c>
      <c r="AC52" s="40">
        <v>0.0</v>
      </c>
      <c r="AD52" s="145" t="s">
        <v>40</v>
      </c>
      <c r="AE52" s="146">
        <v>45136.0</v>
      </c>
      <c r="AF52" s="147" t="s">
        <v>288</v>
      </c>
      <c r="AG52" s="40" t="s">
        <v>138</v>
      </c>
      <c r="AH52" s="40">
        <v>2.0</v>
      </c>
      <c r="AI52" s="40">
        <v>2.0</v>
      </c>
      <c r="AJ52" s="40">
        <v>0.0</v>
      </c>
      <c r="AK52" s="148" t="s">
        <v>43</v>
      </c>
      <c r="AL52" s="146">
        <v>45137.0</v>
      </c>
      <c r="AM52" s="148" t="s">
        <v>289</v>
      </c>
      <c r="AN52" s="148" t="s">
        <v>106</v>
      </c>
      <c r="AO52" s="40">
        <v>3.0</v>
      </c>
      <c r="AP52" s="40">
        <v>2.0</v>
      </c>
      <c r="AQ52" s="40">
        <v>0.0</v>
      </c>
      <c r="AR52" s="151" t="s">
        <v>44</v>
      </c>
      <c r="AS52" s="459">
        <v>45138.0</v>
      </c>
      <c r="AT52" s="289" t="s">
        <v>288</v>
      </c>
      <c r="AU52" s="129" t="s">
        <v>138</v>
      </c>
      <c r="AV52" s="40">
        <v>2.0</v>
      </c>
      <c r="AW52" s="40">
        <v>2.0</v>
      </c>
      <c r="AX52" s="40">
        <v>0.0</v>
      </c>
      <c r="AY52" s="48"/>
      <c r="AZ52" s="49">
        <f t="shared" ref="AZ52:BB52" si="57">SUM(F52,M52,T52,AA52,AH52,AO52,AV52)</f>
        <v>7</v>
      </c>
      <c r="BA52" s="39">
        <f t="shared" si="57"/>
        <v>6</v>
      </c>
      <c r="BB52" s="39">
        <f t="shared" si="57"/>
        <v>0</v>
      </c>
      <c r="BC52" s="50">
        <f t="shared" ref="BC52:BC54" si="59">SUM(AZ52,BA52,BB52)</f>
        <v>13</v>
      </c>
      <c r="BD52" s="51"/>
      <c r="BE52" s="39">
        <f t="shared" ref="BE52:BE54" si="60">AZ52*80</f>
        <v>560</v>
      </c>
      <c r="BF52" s="39">
        <f t="shared" ref="BF52:BF54" si="61">BA52*88</f>
        <v>528</v>
      </c>
      <c r="BG52" s="39">
        <f t="shared" ref="BG52:BG54" si="62">BB52*80</f>
        <v>0</v>
      </c>
      <c r="BH52" s="39">
        <f t="shared" ref="BH52:BH54" si="63">sum(BE52,BF52,BG52)</f>
        <v>1088</v>
      </c>
      <c r="BI52" s="51"/>
      <c r="BJ52" s="51"/>
      <c r="BK52" s="51"/>
      <c r="BL52" s="51"/>
      <c r="BM52" s="51"/>
    </row>
    <row r="53">
      <c r="A53" s="59" t="s">
        <v>50</v>
      </c>
      <c r="F53" s="40">
        <v>0.0</v>
      </c>
      <c r="G53" s="40">
        <v>0.0</v>
      </c>
      <c r="H53" s="40">
        <v>0.0</v>
      </c>
      <c r="I53" s="134"/>
      <c r="J53" s="45"/>
      <c r="K53" s="111"/>
      <c r="L53" s="39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53"/>
      <c r="X53" s="45"/>
      <c r="Y53" s="111"/>
      <c r="Z53" s="39"/>
      <c r="AA53" s="40">
        <v>0.0</v>
      </c>
      <c r="AB53" s="40">
        <v>0.0</v>
      </c>
      <c r="AC53" s="40">
        <v>0.0</v>
      </c>
      <c r="AD53" s="53"/>
      <c r="AE53" s="45"/>
      <c r="AF53" s="111"/>
      <c r="AG53" s="39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149"/>
      <c r="AS53" s="461"/>
      <c r="AT53" s="150"/>
      <c r="AU53" s="127"/>
      <c r="AV53" s="40">
        <v>0.0</v>
      </c>
      <c r="AW53" s="40">
        <v>0.0</v>
      </c>
      <c r="AX53" s="40">
        <v>0.0</v>
      </c>
      <c r="AY53" s="48"/>
      <c r="AZ53" s="49">
        <f t="shared" ref="AZ53:BB53" si="58">SUM(F53,M53,T53,AA53,AH53,AO53,AV53)</f>
        <v>0</v>
      </c>
      <c r="BA53" s="39">
        <f t="shared" si="58"/>
        <v>0</v>
      </c>
      <c r="BB53" s="39">
        <f t="shared" si="58"/>
        <v>0</v>
      </c>
      <c r="BC53" s="50">
        <f t="shared" si="59"/>
        <v>0</v>
      </c>
      <c r="BD53" s="51"/>
      <c r="BE53" s="39">
        <f t="shared" si="60"/>
        <v>0</v>
      </c>
      <c r="BF53" s="39">
        <f t="shared" si="61"/>
        <v>0</v>
      </c>
      <c r="BG53" s="39">
        <f t="shared" si="62"/>
        <v>0</v>
      </c>
      <c r="BH53" s="39">
        <f t="shared" si="63"/>
        <v>0</v>
      </c>
      <c r="BI53" s="51"/>
      <c r="BJ53" s="51"/>
      <c r="BK53" s="51"/>
      <c r="BL53" s="51"/>
      <c r="BM53" s="51"/>
    </row>
    <row r="54">
      <c r="A54" s="59" t="s">
        <v>54</v>
      </c>
      <c r="B54" s="134"/>
      <c r="C54" s="45"/>
      <c r="D54" s="111"/>
      <c r="E54" s="39"/>
      <c r="F54" s="40">
        <v>0.0</v>
      </c>
      <c r="G54" s="40">
        <v>0.0</v>
      </c>
      <c r="H54" s="40">
        <v>0.0</v>
      </c>
      <c r="I54" s="144"/>
      <c r="J54" s="144"/>
      <c r="K54" s="144"/>
      <c r="L54" s="144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39"/>
      <c r="X54" s="45"/>
      <c r="Y54" s="111"/>
      <c r="Z54" s="39"/>
      <c r="AA54" s="40">
        <v>0.0</v>
      </c>
      <c r="AB54" s="40">
        <v>0.0</v>
      </c>
      <c r="AC54" s="40">
        <v>0.0</v>
      </c>
      <c r="AD54" s="53"/>
      <c r="AE54" s="45"/>
      <c r="AF54" s="111"/>
      <c r="AG54" s="39"/>
      <c r="AH54" s="40">
        <v>0.0</v>
      </c>
      <c r="AI54" s="40">
        <v>0.0</v>
      </c>
      <c r="AJ54" s="40">
        <v>0.0</v>
      </c>
      <c r="AK54" s="92"/>
      <c r="AL54" s="45"/>
      <c r="AM54" s="92"/>
      <c r="AN54" s="92"/>
      <c r="AO54" s="40">
        <v>0.0</v>
      </c>
      <c r="AP54" s="40">
        <v>0.0</v>
      </c>
      <c r="AQ54" s="40">
        <v>0.0</v>
      </c>
      <c r="AR54" s="54"/>
      <c r="AS54" s="143"/>
      <c r="AT54" s="111"/>
      <c r="AU54" s="39"/>
      <c r="AV54" s="40">
        <v>0.0</v>
      </c>
      <c r="AW54" s="40">
        <v>0.0</v>
      </c>
      <c r="AX54" s="40">
        <v>0.0</v>
      </c>
      <c r="AY54" s="48"/>
      <c r="AZ54" s="49">
        <f t="shared" ref="AZ54:BB54" si="64">SUM(F54,M54,T54,AA54,AH54,AO54,AV54)</f>
        <v>0</v>
      </c>
      <c r="BA54" s="39">
        <f t="shared" si="64"/>
        <v>0</v>
      </c>
      <c r="BB54" s="39">
        <f t="shared" si="64"/>
        <v>0</v>
      </c>
      <c r="BC54" s="50">
        <f t="shared" si="59"/>
        <v>0</v>
      </c>
      <c r="BD54" s="51"/>
      <c r="BE54" s="39">
        <f t="shared" si="60"/>
        <v>0</v>
      </c>
      <c r="BF54" s="39">
        <f t="shared" si="61"/>
        <v>0</v>
      </c>
      <c r="BG54" s="39">
        <f t="shared" si="62"/>
        <v>0</v>
      </c>
      <c r="BH54" s="39">
        <f t="shared" si="63"/>
        <v>0</v>
      </c>
      <c r="BI54" s="51"/>
      <c r="BJ54" s="51"/>
      <c r="BK54" s="51"/>
      <c r="BL54" s="51"/>
      <c r="BM54" s="51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85"/>
      <c r="BF55" s="85"/>
      <c r="BG55" s="85"/>
      <c r="BH55" s="85"/>
      <c r="BI55" s="153"/>
      <c r="BJ55" s="153"/>
      <c r="BK55" s="153"/>
      <c r="BL55" s="153"/>
      <c r="BM55" s="153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76" t="s">
        <v>14</v>
      </c>
      <c r="AZ56" s="77">
        <f t="shared" ref="AZ56:BC56" si="65">SUM(AZ52,AZ53,AZ54)</f>
        <v>7</v>
      </c>
      <c r="BA56" s="78">
        <f t="shared" si="65"/>
        <v>6</v>
      </c>
      <c r="BB56" s="78">
        <f t="shared" si="65"/>
        <v>0</v>
      </c>
      <c r="BC56" s="79">
        <f t="shared" si="65"/>
        <v>13</v>
      </c>
      <c r="BD56" s="51"/>
      <c r="BE56" s="40">
        <f t="shared" ref="BE56:BG56" si="66">sum(BE52,BE53)</f>
        <v>560</v>
      </c>
      <c r="BF56" s="40">
        <f t="shared" si="66"/>
        <v>528</v>
      </c>
      <c r="BG56" s="40">
        <f t="shared" si="66"/>
        <v>0</v>
      </c>
      <c r="BH56" s="40">
        <f>SUM(BH52,BH53,BH54)</f>
        <v>1088</v>
      </c>
      <c r="BI56" s="51"/>
      <c r="BJ56" s="51"/>
      <c r="BK56" s="51"/>
      <c r="BL56" s="51"/>
      <c r="BM56" s="51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153"/>
      <c r="BG57" s="153"/>
      <c r="BH57" s="153"/>
      <c r="BI57" s="153"/>
      <c r="BJ57" s="153"/>
      <c r="BK57" s="153"/>
      <c r="BL57" s="153"/>
      <c r="BM57" s="153"/>
    </row>
    <row r="58">
      <c r="A58" s="155"/>
      <c r="B58" s="153"/>
      <c r="C58" s="153"/>
      <c r="D58" s="67"/>
      <c r="F58" s="153"/>
      <c r="G58" s="153"/>
      <c r="H58" s="153"/>
      <c r="I58" s="153"/>
      <c r="J58" s="153"/>
      <c r="K58" s="6" t="s">
        <v>53</v>
      </c>
      <c r="L58" s="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9" t="s">
        <v>53</v>
      </c>
      <c r="AG58" s="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9" t="s">
        <v>53</v>
      </c>
      <c r="AU58" s="4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9" t="s">
        <v>53</v>
      </c>
      <c r="BG58" s="4"/>
      <c r="BH58" s="153"/>
      <c r="BI58" s="153"/>
      <c r="BJ58" s="153"/>
      <c r="BK58" s="153"/>
      <c r="BL58" s="153"/>
      <c r="BM58" s="153"/>
    </row>
    <row r="59">
      <c r="A59" s="10"/>
      <c r="B59" s="11"/>
      <c r="C59" s="11"/>
      <c r="D59" s="12"/>
      <c r="E59" s="465">
        <v>45131.0</v>
      </c>
      <c r="F59" s="14"/>
      <c r="G59" s="14"/>
      <c r="H59" s="14"/>
      <c r="I59" s="15"/>
      <c r="J59" s="15"/>
      <c r="K59" s="16"/>
      <c r="L59" s="465">
        <v>45132.0</v>
      </c>
      <c r="M59" s="15"/>
      <c r="N59" s="15"/>
      <c r="O59" s="15"/>
      <c r="P59" s="15"/>
      <c r="Q59" s="11"/>
      <c r="R59" s="17"/>
      <c r="S59" s="465">
        <v>45133.0</v>
      </c>
      <c r="T59" s="11"/>
      <c r="U59" s="15"/>
      <c r="V59" s="15"/>
      <c r="W59" s="11"/>
      <c r="X59" s="18"/>
      <c r="Y59" s="14"/>
      <c r="Z59" s="465">
        <v>45134.0</v>
      </c>
      <c r="AA59" s="15"/>
      <c r="AB59" s="15"/>
      <c r="AC59" s="11"/>
      <c r="AD59" s="15"/>
      <c r="AE59" s="15"/>
      <c r="AF59" s="12"/>
      <c r="AG59" s="465">
        <v>45135.0</v>
      </c>
      <c r="AH59" s="15"/>
      <c r="AI59" s="11"/>
      <c r="AJ59" s="15"/>
      <c r="AK59" s="15"/>
      <c r="AL59" s="15"/>
      <c r="AM59" s="18"/>
      <c r="AN59" s="465">
        <v>45136.0</v>
      </c>
      <c r="AO59" s="11"/>
      <c r="AP59" s="19"/>
      <c r="AQ59" s="19"/>
      <c r="AR59" s="19"/>
      <c r="AS59" s="19"/>
      <c r="AT59" s="14"/>
      <c r="AU59" s="465">
        <v>45137.0</v>
      </c>
      <c r="AV59" s="19"/>
      <c r="AW59" s="19"/>
      <c r="AX59" s="19"/>
      <c r="AY59" s="20"/>
      <c r="AZ59" s="19"/>
      <c r="BA59" s="19"/>
      <c r="BB59" s="19"/>
      <c r="BC59" s="19"/>
      <c r="BD59" s="20"/>
      <c r="BE59" s="21"/>
      <c r="BF59" s="22"/>
      <c r="BG59" s="4"/>
      <c r="BH59" s="19"/>
      <c r="BI59" s="23"/>
      <c r="BJ59" s="16"/>
      <c r="BK59" s="16"/>
      <c r="BL59" s="20"/>
      <c r="BM59" s="20"/>
    </row>
    <row r="60">
      <c r="A60" s="107"/>
      <c r="B60" s="26"/>
      <c r="C60" s="26"/>
      <c r="D60" s="26" t="s">
        <v>2</v>
      </c>
      <c r="E60" s="26" t="s">
        <v>3</v>
      </c>
      <c r="F60" s="26" t="s">
        <v>4</v>
      </c>
      <c r="G60" s="26" t="s">
        <v>5</v>
      </c>
      <c r="H60" s="26" t="s">
        <v>6</v>
      </c>
      <c r="I60" s="26"/>
      <c r="J60" s="26"/>
      <c r="K60" s="26" t="s">
        <v>2</v>
      </c>
      <c r="L60" s="26" t="s">
        <v>7</v>
      </c>
      <c r="M60" s="26" t="s">
        <v>4</v>
      </c>
      <c r="N60" s="26" t="s">
        <v>5</v>
      </c>
      <c r="O60" s="26" t="s">
        <v>6</v>
      </c>
      <c r="P60" s="26"/>
      <c r="Q60" s="26"/>
      <c r="R60" s="26" t="s">
        <v>2</v>
      </c>
      <c r="S60" s="26" t="s">
        <v>8</v>
      </c>
      <c r="T60" s="26" t="s">
        <v>4</v>
      </c>
      <c r="U60" s="26" t="s">
        <v>5</v>
      </c>
      <c r="V60" s="26" t="s">
        <v>6</v>
      </c>
      <c r="W60" s="28"/>
      <c r="X60" s="29"/>
      <c r="Y60" s="29" t="s">
        <v>2</v>
      </c>
      <c r="Z60" s="29" t="s">
        <v>9</v>
      </c>
      <c r="AA60" s="26" t="s">
        <v>4</v>
      </c>
      <c r="AB60" s="26" t="s">
        <v>5</v>
      </c>
      <c r="AC60" s="26" t="s">
        <v>6</v>
      </c>
      <c r="AD60" s="29"/>
      <c r="AE60" s="29"/>
      <c r="AF60" s="29" t="s">
        <v>2</v>
      </c>
      <c r="AG60" s="29" t="s">
        <v>10</v>
      </c>
      <c r="AH60" s="26" t="s">
        <v>4</v>
      </c>
      <c r="AI60" s="26" t="s">
        <v>5</v>
      </c>
      <c r="AJ60" s="26" t="s">
        <v>6</v>
      </c>
      <c r="AK60" s="29"/>
      <c r="AL60" s="29"/>
      <c r="AM60" s="29" t="s">
        <v>2</v>
      </c>
      <c r="AN60" s="29" t="s">
        <v>11</v>
      </c>
      <c r="AO60" s="26" t="s">
        <v>4</v>
      </c>
      <c r="AP60" s="26" t="s">
        <v>5</v>
      </c>
      <c r="AQ60" s="26" t="s">
        <v>6</v>
      </c>
      <c r="AR60" s="29"/>
      <c r="AS60" s="29"/>
      <c r="AT60" s="29" t="s">
        <v>2</v>
      </c>
      <c r="AU60" s="29" t="s">
        <v>12</v>
      </c>
      <c r="AV60" s="26" t="s">
        <v>4</v>
      </c>
      <c r="AW60" s="26" t="s">
        <v>5</v>
      </c>
      <c r="AX60" s="26" t="s">
        <v>6</v>
      </c>
      <c r="AY60" s="30"/>
      <c r="AZ60" s="31" t="s">
        <v>4</v>
      </c>
      <c r="BA60" s="31" t="s">
        <v>13</v>
      </c>
      <c r="BB60" s="31" t="s">
        <v>6</v>
      </c>
      <c r="BC60" s="31" t="s">
        <v>14</v>
      </c>
      <c r="BD60" s="32"/>
      <c r="BE60" s="33" t="s">
        <v>4</v>
      </c>
      <c r="BF60" s="33" t="s">
        <v>13</v>
      </c>
      <c r="BG60" s="33" t="s">
        <v>6</v>
      </c>
      <c r="BH60" s="33" t="s">
        <v>15</v>
      </c>
      <c r="BI60" s="32"/>
      <c r="BJ60" s="32"/>
      <c r="BK60" s="32"/>
      <c r="BL60" s="32"/>
      <c r="BM60" s="32"/>
    </row>
    <row r="61">
      <c r="A61" s="94" t="s">
        <v>139</v>
      </c>
      <c r="B61" s="36" t="s">
        <v>19</v>
      </c>
      <c r="C61" s="37">
        <v>45131.0</v>
      </c>
      <c r="D61" s="42" t="s">
        <v>211</v>
      </c>
      <c r="E61" s="58" t="s">
        <v>66</v>
      </c>
      <c r="F61" s="40">
        <v>0.0</v>
      </c>
      <c r="G61" s="40">
        <v>6.0</v>
      </c>
      <c r="H61" s="40">
        <v>0.0</v>
      </c>
      <c r="I61" s="36" t="s">
        <v>22</v>
      </c>
      <c r="J61" s="37">
        <v>45132.0</v>
      </c>
      <c r="K61" s="42" t="s">
        <v>211</v>
      </c>
      <c r="L61" s="58" t="s">
        <v>66</v>
      </c>
      <c r="M61" s="40">
        <v>0.0</v>
      </c>
      <c r="N61" s="40">
        <v>6.0</v>
      </c>
      <c r="O61" s="40">
        <v>0.0</v>
      </c>
      <c r="P61" s="36" t="s">
        <v>24</v>
      </c>
      <c r="Q61" s="37">
        <v>45133.0</v>
      </c>
      <c r="R61" s="42" t="s">
        <v>211</v>
      </c>
      <c r="S61" s="58" t="s">
        <v>66</v>
      </c>
      <c r="T61" s="40">
        <v>0.0</v>
      </c>
      <c r="U61" s="40">
        <v>6.0</v>
      </c>
      <c r="V61" s="40">
        <v>0.0</v>
      </c>
      <c r="W61" s="36" t="s">
        <v>26</v>
      </c>
      <c r="X61" s="37">
        <v>45134.0</v>
      </c>
      <c r="Y61" s="42" t="s">
        <v>211</v>
      </c>
      <c r="Z61" s="58" t="s">
        <v>66</v>
      </c>
      <c r="AA61" s="40">
        <v>0.0</v>
      </c>
      <c r="AB61" s="40">
        <v>6.0</v>
      </c>
      <c r="AC61" s="40">
        <v>0.0</v>
      </c>
      <c r="AD61" s="36" t="s">
        <v>56</v>
      </c>
      <c r="AE61" s="37">
        <v>45135.0</v>
      </c>
      <c r="AF61" s="42" t="s">
        <v>300</v>
      </c>
      <c r="AG61" s="58" t="s">
        <v>301</v>
      </c>
      <c r="AH61" s="40">
        <v>1.0</v>
      </c>
      <c r="AI61" s="40">
        <v>7.0</v>
      </c>
      <c r="AJ61" s="40">
        <v>2.0</v>
      </c>
      <c r="AK61" s="47" t="s">
        <v>57</v>
      </c>
      <c r="AL61" s="37">
        <v>45136.0</v>
      </c>
      <c r="AM61" s="42" t="s">
        <v>211</v>
      </c>
      <c r="AN61" s="58" t="s">
        <v>66</v>
      </c>
      <c r="AO61" s="40">
        <v>0.0</v>
      </c>
      <c r="AP61" s="40">
        <v>6.0</v>
      </c>
      <c r="AQ61" s="40">
        <v>0.0</v>
      </c>
      <c r="AR61" s="96" t="s">
        <v>149</v>
      </c>
      <c r="AS61" s="37">
        <v>45137.0</v>
      </c>
      <c r="AT61" s="42" t="s">
        <v>25</v>
      </c>
      <c r="AU61" s="58" t="s">
        <v>25</v>
      </c>
      <c r="AV61" s="40">
        <v>0.0</v>
      </c>
      <c r="AW61" s="40">
        <v>0.0</v>
      </c>
      <c r="AX61" s="40">
        <v>0.0</v>
      </c>
      <c r="AY61" s="48"/>
      <c r="AZ61" s="49">
        <f t="shared" ref="AZ61:BB61" si="67">SUM(F61,M61,T61,AA61,AH61,AO61,AV61)</f>
        <v>1</v>
      </c>
      <c r="BA61" s="39">
        <f t="shared" si="67"/>
        <v>37</v>
      </c>
      <c r="BB61" s="39">
        <f t="shared" si="67"/>
        <v>2</v>
      </c>
      <c r="BC61" s="50">
        <f t="shared" ref="BC61:BC65" si="69">SUM(AZ61,BA61,BB61)</f>
        <v>40</v>
      </c>
      <c r="BD61" s="51"/>
      <c r="BE61" s="39">
        <f t="shared" ref="BE61:BE65" si="70">AZ61*80</f>
        <v>80</v>
      </c>
      <c r="BF61" s="39">
        <f t="shared" ref="BF61:BF65" si="71">BA61*88</f>
        <v>3256</v>
      </c>
      <c r="BG61" s="39">
        <f t="shared" ref="BG61:BG65" si="72">BB61*80</f>
        <v>160</v>
      </c>
      <c r="BH61" s="39">
        <f t="shared" ref="BH61:BH65" si="73">sum(BE61,BF61,BG61)</f>
        <v>3496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60"/>
      <c r="C62" s="45"/>
      <c r="D62" s="39"/>
      <c r="E62" s="39"/>
      <c r="F62" s="40">
        <v>0.0</v>
      </c>
      <c r="G62" s="40">
        <v>0.0</v>
      </c>
      <c r="H62" s="40">
        <v>0.0</v>
      </c>
      <c r="I62" s="53"/>
      <c r="J62" s="45"/>
      <c r="K62" s="39"/>
      <c r="L62" s="39"/>
      <c r="M62" s="40">
        <v>0.0</v>
      </c>
      <c r="N62" s="40">
        <v>0.0</v>
      </c>
      <c r="O62" s="40">
        <v>0.0</v>
      </c>
      <c r="P62" s="39"/>
      <c r="Q62" s="45"/>
      <c r="R62" s="39"/>
      <c r="S62" s="39"/>
      <c r="T62" s="40">
        <v>0.0</v>
      </c>
      <c r="U62" s="40">
        <v>0.0</v>
      </c>
      <c r="V62" s="40">
        <v>0.0</v>
      </c>
      <c r="W62" s="63"/>
      <c r="X62" s="45"/>
      <c r="Y62" s="53"/>
      <c r="Z62" s="58"/>
      <c r="AA62" s="40">
        <v>0.0</v>
      </c>
      <c r="AB62" s="40">
        <v>0.0</v>
      </c>
      <c r="AC62" s="40">
        <v>0.0</v>
      </c>
      <c r="AD62" s="44"/>
      <c r="AE62" s="45"/>
      <c r="AF62" s="39"/>
      <c r="AG62" s="39"/>
      <c r="AH62" s="40">
        <v>0.0</v>
      </c>
      <c r="AI62" s="40">
        <v>0.0</v>
      </c>
      <c r="AJ62" s="40">
        <v>0.0</v>
      </c>
      <c r="AK62" s="297"/>
      <c r="AL62" s="45"/>
      <c r="AM62" s="39"/>
      <c r="AN62" s="39"/>
      <c r="AO62" s="40">
        <v>0.0</v>
      </c>
      <c r="AP62" s="40">
        <v>0.0</v>
      </c>
      <c r="AQ62" s="40">
        <v>0.0</v>
      </c>
      <c r="AR62" s="92"/>
      <c r="AS62" s="45"/>
      <c r="AT62" s="39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68">SUM(F62,M62,T62,AA62,AH62,AO62,AV62)</f>
        <v>0</v>
      </c>
      <c r="BA62" s="39">
        <f t="shared" si="68"/>
        <v>0</v>
      </c>
      <c r="BB62" s="39">
        <f t="shared" si="68"/>
        <v>0</v>
      </c>
      <c r="BC62" s="50">
        <f t="shared" si="69"/>
        <v>0</v>
      </c>
      <c r="BD62" s="51"/>
      <c r="BE62" s="39">
        <f t="shared" si="70"/>
        <v>0</v>
      </c>
      <c r="BF62" s="39">
        <f t="shared" si="71"/>
        <v>0</v>
      </c>
      <c r="BG62" s="39">
        <f t="shared" si="72"/>
        <v>0</v>
      </c>
      <c r="BH62" s="39">
        <f t="shared" si="73"/>
        <v>0</v>
      </c>
      <c r="BI62" s="51"/>
      <c r="BJ62" s="51"/>
      <c r="BK62" s="51"/>
      <c r="BL62" s="51"/>
      <c r="BM62" s="51"/>
    </row>
    <row r="63">
      <c r="A63" s="35" t="s">
        <v>82</v>
      </c>
      <c r="B63" s="41" t="s">
        <v>33</v>
      </c>
      <c r="C63" s="37">
        <v>45132.0</v>
      </c>
      <c r="D63" s="38" t="s">
        <v>247</v>
      </c>
      <c r="E63" s="39" t="s">
        <v>127</v>
      </c>
      <c r="F63" s="40">
        <v>5.0</v>
      </c>
      <c r="G63" s="40">
        <v>1.0</v>
      </c>
      <c r="H63" s="40">
        <v>0.0</v>
      </c>
      <c r="I63" s="42" t="s">
        <v>46</v>
      </c>
      <c r="J63" s="37">
        <v>45133.0</v>
      </c>
      <c r="K63" s="38" t="s">
        <v>247</v>
      </c>
      <c r="L63" s="39" t="s">
        <v>127</v>
      </c>
      <c r="M63" s="40">
        <v>5.0</v>
      </c>
      <c r="N63" s="40">
        <v>1.0</v>
      </c>
      <c r="O63" s="40">
        <v>0.0</v>
      </c>
      <c r="P63" s="38" t="s">
        <v>36</v>
      </c>
      <c r="Q63" s="37">
        <v>45134.0</v>
      </c>
      <c r="R63" s="38" t="s">
        <v>247</v>
      </c>
      <c r="S63" s="39" t="s">
        <v>127</v>
      </c>
      <c r="T63" s="40">
        <v>5.0</v>
      </c>
      <c r="U63" s="40">
        <v>1.0</v>
      </c>
      <c r="V63" s="40">
        <v>0.0</v>
      </c>
      <c r="W63" s="42" t="s">
        <v>37</v>
      </c>
      <c r="X63" s="37">
        <v>45135.0</v>
      </c>
      <c r="Y63" s="38" t="s">
        <v>247</v>
      </c>
      <c r="Z63" s="39" t="s">
        <v>127</v>
      </c>
      <c r="AA63" s="40">
        <v>5.0</v>
      </c>
      <c r="AB63" s="40">
        <v>1.0</v>
      </c>
      <c r="AC63" s="40">
        <v>0.0</v>
      </c>
      <c r="AD63" s="56" t="s">
        <v>40</v>
      </c>
      <c r="AE63" s="37">
        <v>45136.0</v>
      </c>
      <c r="AF63" s="38" t="s">
        <v>285</v>
      </c>
      <c r="AG63" s="39" t="s">
        <v>129</v>
      </c>
      <c r="AH63" s="40">
        <v>5.0</v>
      </c>
      <c r="AI63" s="40">
        <v>2.0</v>
      </c>
      <c r="AJ63" s="40">
        <v>0.0</v>
      </c>
      <c r="AK63" s="434" t="s">
        <v>43</v>
      </c>
      <c r="AL63" s="37">
        <v>45137.0</v>
      </c>
      <c r="AM63" s="38" t="s">
        <v>25</v>
      </c>
      <c r="AN63" s="39" t="s">
        <v>25</v>
      </c>
      <c r="AO63" s="40">
        <v>0.0</v>
      </c>
      <c r="AP63" s="40">
        <v>0.0</v>
      </c>
      <c r="AQ63" s="40">
        <v>0.0</v>
      </c>
      <c r="AR63" s="92"/>
      <c r="AS63" s="45"/>
      <c r="AT63" s="53"/>
      <c r="AU63" s="58"/>
      <c r="AV63" s="40">
        <v>0.0</v>
      </c>
      <c r="AW63" s="40">
        <v>0.0</v>
      </c>
      <c r="AX63" s="40">
        <v>0.0</v>
      </c>
      <c r="AY63" s="48"/>
      <c r="AZ63" s="49">
        <f t="shared" ref="AZ63:BB63" si="74">SUM(F63,M63,T63,AA63,AH63,AO63,AV63)</f>
        <v>25</v>
      </c>
      <c r="BA63" s="39">
        <f t="shared" si="74"/>
        <v>6</v>
      </c>
      <c r="BB63" s="39">
        <f t="shared" si="74"/>
        <v>0</v>
      </c>
      <c r="BC63" s="50">
        <f t="shared" si="69"/>
        <v>31</v>
      </c>
      <c r="BD63" s="51"/>
      <c r="BE63" s="39">
        <f t="shared" si="70"/>
        <v>2000</v>
      </c>
      <c r="BF63" s="39">
        <f t="shared" si="71"/>
        <v>528</v>
      </c>
      <c r="BG63" s="39">
        <f t="shared" si="72"/>
        <v>0</v>
      </c>
      <c r="BH63" s="39">
        <f t="shared" si="73"/>
        <v>2528</v>
      </c>
      <c r="BI63" s="51"/>
      <c r="BJ63" s="51"/>
      <c r="BK63" s="51"/>
      <c r="BL63" s="51"/>
      <c r="BM63" s="51"/>
    </row>
    <row r="64" ht="16.5" customHeight="1">
      <c r="A64" s="94" t="s">
        <v>54</v>
      </c>
      <c r="B64" s="60"/>
      <c r="C64" s="45"/>
      <c r="D64" s="53"/>
      <c r="E64" s="58"/>
      <c r="F64" s="40">
        <v>0.0</v>
      </c>
      <c r="G64" s="40">
        <v>0.0</v>
      </c>
      <c r="H64" s="40">
        <v>0.0</v>
      </c>
      <c r="I64" s="53"/>
      <c r="J64" s="45"/>
      <c r="K64" s="53"/>
      <c r="L64" s="53"/>
      <c r="M64" s="40">
        <v>0.0</v>
      </c>
      <c r="N64" s="40">
        <v>0.0</v>
      </c>
      <c r="O64" s="40">
        <v>0.0</v>
      </c>
      <c r="P64" s="39"/>
      <c r="Q64" s="45"/>
      <c r="R64" s="39"/>
      <c r="S64" s="39"/>
      <c r="T64" s="40">
        <v>0.0</v>
      </c>
      <c r="U64" s="40">
        <v>0.0</v>
      </c>
      <c r="V64" s="40">
        <v>0.0</v>
      </c>
      <c r="W64" s="44"/>
      <c r="X64" s="45"/>
      <c r="Y64" s="39"/>
      <c r="Z64" s="39"/>
      <c r="AA64" s="40">
        <v>0.0</v>
      </c>
      <c r="AB64" s="40">
        <v>0.0</v>
      </c>
      <c r="AC64" s="40">
        <v>0.0</v>
      </c>
      <c r="AD64" s="44"/>
      <c r="AE64" s="45"/>
      <c r="AF64" s="39"/>
      <c r="AG64" s="39"/>
      <c r="AH64" s="40">
        <v>0.0</v>
      </c>
      <c r="AI64" s="40">
        <v>0.0</v>
      </c>
      <c r="AJ64" s="40">
        <v>0.0</v>
      </c>
      <c r="AK64" s="297"/>
      <c r="AL64" s="45"/>
      <c r="AM64" s="39"/>
      <c r="AN64" s="39"/>
      <c r="AO64" s="40">
        <v>0.0</v>
      </c>
      <c r="AP64" s="40">
        <v>0.0</v>
      </c>
      <c r="AQ64" s="40">
        <v>0.0</v>
      </c>
      <c r="AR64" s="54"/>
      <c r="AS64" s="45"/>
      <c r="AT64" s="39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5">SUM(F64,M64,T64,AA64,AH64,AO64,AV64)</f>
        <v>0</v>
      </c>
      <c r="BA64" s="39">
        <f t="shared" si="75"/>
        <v>0</v>
      </c>
      <c r="BB64" s="39">
        <f t="shared" si="75"/>
        <v>0</v>
      </c>
      <c r="BC64" s="50">
        <f t="shared" si="69"/>
        <v>0</v>
      </c>
      <c r="BD64" s="51"/>
      <c r="BE64" s="39">
        <f t="shared" si="70"/>
        <v>0</v>
      </c>
      <c r="BF64" s="39">
        <f t="shared" si="71"/>
        <v>0</v>
      </c>
      <c r="BG64" s="39">
        <f t="shared" si="72"/>
        <v>0</v>
      </c>
      <c r="BH64" s="39">
        <f t="shared" si="73"/>
        <v>0</v>
      </c>
      <c r="BI64" s="51"/>
      <c r="BJ64" s="51"/>
      <c r="BK64" s="51"/>
      <c r="BL64" s="51"/>
      <c r="BM64" s="51"/>
    </row>
    <row r="65" ht="16.5" customHeight="1">
      <c r="A65" s="94" t="s">
        <v>50</v>
      </c>
      <c r="B65" s="60"/>
      <c r="C65" s="45"/>
      <c r="D65" s="39"/>
      <c r="E65" s="39"/>
      <c r="F65" s="40">
        <v>0.0</v>
      </c>
      <c r="G65" s="40">
        <v>0.0</v>
      </c>
      <c r="H65" s="40">
        <v>0.0</v>
      </c>
      <c r="I65" s="53"/>
      <c r="J65" s="45"/>
      <c r="K65" s="39"/>
      <c r="L65" s="39"/>
      <c r="M65" s="40">
        <v>0.0</v>
      </c>
      <c r="N65" s="40">
        <v>0.0</v>
      </c>
      <c r="O65" s="40">
        <v>0.0</v>
      </c>
      <c r="P65" s="39"/>
      <c r="Q65" s="45"/>
      <c r="R65" s="39"/>
      <c r="S65" s="39"/>
      <c r="T65" s="40">
        <v>0.0</v>
      </c>
      <c r="U65" s="40">
        <v>0.0</v>
      </c>
      <c r="V65" s="40">
        <v>0.0</v>
      </c>
      <c r="W65" s="53"/>
      <c r="X65" s="45"/>
      <c r="Y65" s="39"/>
      <c r="Z65" s="39"/>
      <c r="AA65" s="40">
        <v>0.0</v>
      </c>
      <c r="AB65" s="40">
        <v>0.0</v>
      </c>
      <c r="AC65" s="40">
        <v>0.0</v>
      </c>
      <c r="AD65" s="63"/>
      <c r="AE65" s="45"/>
      <c r="AF65" s="53"/>
      <c r="AG65" s="53"/>
      <c r="AH65" s="40">
        <v>0.0</v>
      </c>
      <c r="AI65" s="40">
        <v>0.0</v>
      </c>
      <c r="AJ65" s="40">
        <v>0.0</v>
      </c>
      <c r="AK65" s="434" t="s">
        <v>43</v>
      </c>
      <c r="AL65" s="37">
        <v>45137.0</v>
      </c>
      <c r="AM65" s="38" t="s">
        <v>247</v>
      </c>
      <c r="AN65" s="39" t="s">
        <v>127</v>
      </c>
      <c r="AO65" s="40">
        <v>5.0</v>
      </c>
      <c r="AP65" s="40">
        <v>1.0</v>
      </c>
      <c r="AQ65" s="40">
        <v>0.0</v>
      </c>
      <c r="AR65" s="96" t="s">
        <v>149</v>
      </c>
      <c r="AS65" s="37">
        <v>45137.0</v>
      </c>
      <c r="AT65" s="42" t="s">
        <v>319</v>
      </c>
      <c r="AU65" s="58" t="s">
        <v>266</v>
      </c>
      <c r="AV65" s="40">
        <v>1.0</v>
      </c>
      <c r="AW65" s="40">
        <v>7.0</v>
      </c>
      <c r="AX65" s="40">
        <v>4.0</v>
      </c>
      <c r="AY65" s="48"/>
      <c r="AZ65" s="49">
        <f t="shared" ref="AZ65:BB65" si="76">SUM(F65,M65,T65,AA65,AH65,AO65,AV65)</f>
        <v>6</v>
      </c>
      <c r="BA65" s="39">
        <f t="shared" si="76"/>
        <v>8</v>
      </c>
      <c r="BB65" s="39">
        <f t="shared" si="76"/>
        <v>4</v>
      </c>
      <c r="BC65" s="50">
        <f t="shared" si="69"/>
        <v>18</v>
      </c>
      <c r="BD65" s="51"/>
      <c r="BE65" s="39">
        <f t="shared" si="70"/>
        <v>480</v>
      </c>
      <c r="BF65" s="39">
        <f t="shared" si="71"/>
        <v>704</v>
      </c>
      <c r="BG65" s="39">
        <f t="shared" si="72"/>
        <v>320</v>
      </c>
      <c r="BH65" s="39">
        <f t="shared" si="73"/>
        <v>1504</v>
      </c>
      <c r="BI65" s="51"/>
      <c r="BJ65" s="51"/>
      <c r="BK65" s="51"/>
      <c r="BL65" s="51"/>
      <c r="BM65" s="51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53"/>
      <c r="BF66" s="53"/>
      <c r="BG66" s="53"/>
      <c r="BH66" s="53"/>
      <c r="BI66" s="136"/>
      <c r="BJ66" s="136"/>
      <c r="BK66" s="136"/>
      <c r="BL66" s="136"/>
      <c r="BM66" s="136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76" t="s">
        <v>14</v>
      </c>
      <c r="AZ67" s="77">
        <f t="shared" ref="AZ67:BC67" si="77">sum(AZ61,AZ62,AZ63,AZ64,AZ65)</f>
        <v>32</v>
      </c>
      <c r="BA67" s="78">
        <f t="shared" si="77"/>
        <v>51</v>
      </c>
      <c r="BB67" s="78">
        <f t="shared" si="77"/>
        <v>6</v>
      </c>
      <c r="BC67" s="79">
        <f t="shared" si="77"/>
        <v>89</v>
      </c>
      <c r="BD67" s="51"/>
      <c r="BE67" s="40">
        <f>sum(BE62,BE61,BE63,BE64,BE65)</f>
        <v>2560</v>
      </c>
      <c r="BF67" s="40">
        <f t="shared" ref="BF67:BG67" si="78">sum(BF61,BF62,BF63,BF64,BF65)</f>
        <v>4488</v>
      </c>
      <c r="BG67" s="40">
        <f t="shared" si="78"/>
        <v>480</v>
      </c>
      <c r="BH67" s="40">
        <f>SUM(BH61,BH62,BH63,BH64,BH65)</f>
        <v>7528</v>
      </c>
      <c r="BI67" s="51"/>
      <c r="BJ67" s="51"/>
      <c r="BK67" s="51"/>
      <c r="BL67" s="51"/>
      <c r="BM67" s="51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6" t="s">
        <v>147</v>
      </c>
      <c r="L68" s="4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6" t="s">
        <v>147</v>
      </c>
      <c r="AG68" s="4"/>
      <c r="AH68" s="159"/>
      <c r="AI68" s="159"/>
      <c r="AJ68" s="159"/>
      <c r="AK68" s="159"/>
      <c r="AL68" s="159"/>
      <c r="AM68" s="159"/>
      <c r="AO68" s="138"/>
      <c r="AP68" s="138"/>
      <c r="AQ68" s="138"/>
      <c r="AR68" s="138"/>
      <c r="AS68" s="118"/>
      <c r="AT68" s="6" t="s">
        <v>147</v>
      </c>
      <c r="AU68" s="4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6"/>
      <c r="BK68" s="136"/>
      <c r="BL68" s="136"/>
      <c r="BM68" s="136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162"/>
      <c r="L69" s="162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38"/>
      <c r="AP69" s="138"/>
      <c r="AQ69" s="138"/>
      <c r="AR69" s="138"/>
      <c r="AS69" s="118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6" t="s">
        <v>147</v>
      </c>
      <c r="BG69" s="4"/>
      <c r="BH69" s="136"/>
      <c r="BI69" s="136"/>
      <c r="BJ69" s="136"/>
      <c r="BK69" s="136"/>
      <c r="BL69" s="136"/>
      <c r="BM69" s="136"/>
    </row>
    <row r="70">
      <c r="A70" s="10"/>
      <c r="B70" s="11"/>
      <c r="C70" s="11"/>
      <c r="D70" s="12"/>
      <c r="E70" s="465">
        <v>45131.0</v>
      </c>
      <c r="F70" s="14"/>
      <c r="G70" s="14"/>
      <c r="H70" s="14"/>
      <c r="I70" s="15"/>
      <c r="J70" s="15"/>
      <c r="K70" s="16"/>
      <c r="L70" s="465">
        <v>45132.0</v>
      </c>
      <c r="M70" s="15"/>
      <c r="N70" s="15"/>
      <c r="O70" s="15"/>
      <c r="P70" s="15"/>
      <c r="Q70" s="11"/>
      <c r="R70" s="17"/>
      <c r="S70" s="465">
        <v>45133.0</v>
      </c>
      <c r="T70" s="11"/>
      <c r="U70" s="15"/>
      <c r="V70" s="15"/>
      <c r="W70" s="11"/>
      <c r="X70" s="18"/>
      <c r="Y70" s="14"/>
      <c r="Z70" s="465">
        <v>45134.0</v>
      </c>
      <c r="AA70" s="15"/>
      <c r="AB70" s="15"/>
      <c r="AC70" s="11"/>
      <c r="AD70" s="15"/>
      <c r="AE70" s="15"/>
      <c r="AF70" s="12"/>
      <c r="AG70" s="465">
        <v>45135.0</v>
      </c>
      <c r="AH70" s="15"/>
      <c r="AI70" s="11"/>
      <c r="AJ70" s="15"/>
      <c r="AK70" s="15"/>
      <c r="AL70" s="15"/>
      <c r="AM70" s="18"/>
      <c r="AN70" s="465">
        <v>45136.0</v>
      </c>
      <c r="AO70" s="11"/>
      <c r="AP70" s="19"/>
      <c r="AQ70" s="19"/>
      <c r="AR70" s="19"/>
      <c r="AS70" s="19"/>
      <c r="AT70" s="14"/>
      <c r="AU70" s="465">
        <v>45137.0</v>
      </c>
      <c r="AV70" s="19"/>
      <c r="AW70" s="19"/>
      <c r="AX70" s="19"/>
      <c r="AY70" s="20"/>
      <c r="AZ70" s="19"/>
      <c r="BA70" s="19"/>
      <c r="BB70" s="19"/>
      <c r="BC70" s="19"/>
      <c r="BD70" s="20"/>
      <c r="BE70" s="21"/>
      <c r="BF70" s="22"/>
      <c r="BG70" s="4"/>
      <c r="BH70" s="19"/>
      <c r="BI70" s="23"/>
      <c r="BJ70" s="16"/>
      <c r="BK70" s="16"/>
      <c r="BL70" s="20"/>
      <c r="BM70" s="20"/>
    </row>
    <row r="71">
      <c r="A71" s="107"/>
      <c r="B71" s="26"/>
      <c r="C71" s="26"/>
      <c r="D71" s="26" t="s">
        <v>2</v>
      </c>
      <c r="E71" s="26" t="s">
        <v>3</v>
      </c>
      <c r="F71" s="26" t="s">
        <v>4</v>
      </c>
      <c r="G71" s="26" t="s">
        <v>5</v>
      </c>
      <c r="H71" s="26" t="s">
        <v>6</v>
      </c>
      <c r="I71" s="26"/>
      <c r="J71" s="26"/>
      <c r="K71" s="26" t="s">
        <v>2</v>
      </c>
      <c r="L71" s="26" t="s">
        <v>7</v>
      </c>
      <c r="M71" s="26" t="s">
        <v>4</v>
      </c>
      <c r="N71" s="26" t="s">
        <v>5</v>
      </c>
      <c r="O71" s="26" t="s">
        <v>6</v>
      </c>
      <c r="P71" s="26"/>
      <c r="Q71" s="26"/>
      <c r="R71" s="26" t="s">
        <v>2</v>
      </c>
      <c r="S71" s="26" t="s">
        <v>8</v>
      </c>
      <c r="T71" s="26" t="s">
        <v>4</v>
      </c>
      <c r="U71" s="26" t="s">
        <v>5</v>
      </c>
      <c r="V71" s="26" t="s">
        <v>6</v>
      </c>
      <c r="W71" s="28"/>
      <c r="X71" s="29"/>
      <c r="Y71" s="29" t="s">
        <v>2</v>
      </c>
      <c r="Z71" s="29" t="s">
        <v>9</v>
      </c>
      <c r="AA71" s="26" t="s">
        <v>4</v>
      </c>
      <c r="AB71" s="26" t="s">
        <v>5</v>
      </c>
      <c r="AC71" s="26" t="s">
        <v>6</v>
      </c>
      <c r="AD71" s="29"/>
      <c r="AE71" s="29"/>
      <c r="AF71" s="29" t="s">
        <v>2</v>
      </c>
      <c r="AG71" s="29" t="s">
        <v>10</v>
      </c>
      <c r="AH71" s="26" t="s">
        <v>4</v>
      </c>
      <c r="AI71" s="26" t="s">
        <v>5</v>
      </c>
      <c r="AJ71" s="26" t="s">
        <v>6</v>
      </c>
      <c r="AK71" s="29"/>
      <c r="AL71" s="29"/>
      <c r="AM71" s="29" t="s">
        <v>2</v>
      </c>
      <c r="AN71" s="29" t="s">
        <v>11</v>
      </c>
      <c r="AO71" s="26" t="s">
        <v>4</v>
      </c>
      <c r="AP71" s="26" t="s">
        <v>5</v>
      </c>
      <c r="AQ71" s="26" t="s">
        <v>6</v>
      </c>
      <c r="AR71" s="29"/>
      <c r="AS71" s="29"/>
      <c r="AT71" s="29" t="s">
        <v>2</v>
      </c>
      <c r="AU71" s="29" t="s">
        <v>12</v>
      </c>
      <c r="AV71" s="26" t="s">
        <v>4</v>
      </c>
      <c r="AW71" s="26" t="s">
        <v>5</v>
      </c>
      <c r="AX71" s="26" t="s">
        <v>6</v>
      </c>
      <c r="AY71" s="30"/>
      <c r="AZ71" s="31" t="s">
        <v>4</v>
      </c>
      <c r="BA71" s="31" t="s">
        <v>13</v>
      </c>
      <c r="BB71" s="31" t="s">
        <v>6</v>
      </c>
      <c r="BC71" s="31" t="s">
        <v>14</v>
      </c>
      <c r="BD71" s="32"/>
      <c r="BE71" s="33" t="s">
        <v>4</v>
      </c>
      <c r="BF71" s="33" t="s">
        <v>13</v>
      </c>
      <c r="BG71" s="33" t="s">
        <v>6</v>
      </c>
      <c r="BH71" s="33" t="s">
        <v>15</v>
      </c>
      <c r="BI71" s="32"/>
      <c r="BJ71" s="32"/>
      <c r="BK71" s="32"/>
      <c r="BL71" s="32"/>
      <c r="BM71" s="32"/>
    </row>
    <row r="72">
      <c r="A72" s="94" t="s">
        <v>54</v>
      </c>
      <c r="B72" s="36" t="s">
        <v>19</v>
      </c>
      <c r="C72" s="37"/>
      <c r="D72" s="42"/>
      <c r="E72" s="39"/>
      <c r="F72" s="40">
        <v>0.0</v>
      </c>
      <c r="G72" s="40">
        <v>0.0</v>
      </c>
      <c r="H72" s="40">
        <v>0.0</v>
      </c>
      <c r="I72" s="36" t="s">
        <v>22</v>
      </c>
      <c r="J72" s="37"/>
      <c r="K72" s="42"/>
      <c r="L72" s="39"/>
      <c r="M72" s="40">
        <v>0.0</v>
      </c>
      <c r="N72" s="40">
        <v>0.0</v>
      </c>
      <c r="O72" s="40">
        <v>0.0</v>
      </c>
      <c r="P72" s="36" t="s">
        <v>24</v>
      </c>
      <c r="Q72" s="37"/>
      <c r="R72" s="42"/>
      <c r="S72" s="39"/>
      <c r="T72" s="40">
        <v>0.0</v>
      </c>
      <c r="U72" s="40">
        <v>0.0</v>
      </c>
      <c r="V72" s="40">
        <v>0.0</v>
      </c>
      <c r="W72" s="36" t="s">
        <v>26</v>
      </c>
      <c r="X72" s="37"/>
      <c r="Y72" s="42"/>
      <c r="Z72" s="39"/>
      <c r="AA72" s="40">
        <v>0.0</v>
      </c>
      <c r="AB72" s="40">
        <v>0.0</v>
      </c>
      <c r="AC72" s="40">
        <v>0.0</v>
      </c>
      <c r="AD72" s="36" t="s">
        <v>56</v>
      </c>
      <c r="AE72" s="37"/>
      <c r="AF72" s="42"/>
      <c r="AG72" s="39"/>
      <c r="AH72" s="40">
        <v>0.0</v>
      </c>
      <c r="AI72" s="40">
        <v>0.0</v>
      </c>
      <c r="AJ72" s="40">
        <v>0.0</v>
      </c>
      <c r="AK72" s="287" t="s">
        <v>57</v>
      </c>
      <c r="AL72" s="37"/>
      <c r="AM72" s="42"/>
      <c r="AN72" s="39"/>
      <c r="AO72" s="40">
        <v>0.0</v>
      </c>
      <c r="AP72" s="40">
        <v>0.0</v>
      </c>
      <c r="AQ72" s="40">
        <v>0.0</v>
      </c>
      <c r="AR72" s="96" t="s">
        <v>149</v>
      </c>
      <c r="AS72" s="37"/>
      <c r="AT72" s="42"/>
      <c r="AU72" s="39"/>
      <c r="AV72" s="40">
        <v>0.0</v>
      </c>
      <c r="AW72" s="40">
        <v>0.0</v>
      </c>
      <c r="AX72" s="40">
        <v>0.0</v>
      </c>
      <c r="AY72" s="48"/>
      <c r="AZ72" s="49">
        <f t="shared" ref="AZ72:BB72" si="79">SUM(F72,M72,T72,AA72,AH72,AO72,AV72)</f>
        <v>0</v>
      </c>
      <c r="BA72" s="39">
        <f t="shared" si="79"/>
        <v>0</v>
      </c>
      <c r="BB72" s="39">
        <f t="shared" si="79"/>
        <v>0</v>
      </c>
      <c r="BC72" s="50">
        <f t="shared" ref="BC72:BC76" si="81">SUM(AZ72,BA72,BB72)</f>
        <v>0</v>
      </c>
      <c r="BD72" s="51"/>
      <c r="BE72" s="39">
        <f>AZ72*67.31</f>
        <v>0</v>
      </c>
      <c r="BF72" s="39">
        <f>BA72*74</f>
        <v>0</v>
      </c>
      <c r="BG72" s="39">
        <f>BB72*84</f>
        <v>0</v>
      </c>
      <c r="BH72" s="39">
        <f>SUM(BE72,BF72,BG72)</f>
        <v>0</v>
      </c>
      <c r="BI72" s="51"/>
      <c r="BJ72" s="51"/>
      <c r="BK72" s="51"/>
      <c r="BL72" s="51"/>
      <c r="BM72" s="51"/>
    </row>
    <row r="73">
      <c r="A73" s="94" t="s">
        <v>82</v>
      </c>
      <c r="B73" s="36"/>
      <c r="C73" s="37"/>
      <c r="D73" s="42"/>
      <c r="E73" s="39"/>
      <c r="F73" s="40">
        <v>0.0</v>
      </c>
      <c r="G73" s="40">
        <v>0.0</v>
      </c>
      <c r="H73" s="40">
        <v>0.0</v>
      </c>
      <c r="I73" s="36"/>
      <c r="J73" s="37"/>
      <c r="K73" s="42"/>
      <c r="L73" s="39"/>
      <c r="M73" s="40">
        <v>0.0</v>
      </c>
      <c r="N73" s="40">
        <v>0.0</v>
      </c>
      <c r="O73" s="40">
        <v>0.0</v>
      </c>
      <c r="P73" s="36"/>
      <c r="Q73" s="37"/>
      <c r="R73" s="42"/>
      <c r="S73" s="39"/>
      <c r="T73" s="40">
        <v>0.0</v>
      </c>
      <c r="U73" s="40">
        <v>0.0</v>
      </c>
      <c r="V73" s="40">
        <v>0.0</v>
      </c>
      <c r="W73" s="36"/>
      <c r="X73" s="37"/>
      <c r="Y73" s="42"/>
      <c r="Z73" s="39"/>
      <c r="AA73" s="40">
        <v>0.0</v>
      </c>
      <c r="AB73" s="40">
        <v>0.0</v>
      </c>
      <c r="AC73" s="40">
        <v>0.0</v>
      </c>
      <c r="AD73" s="36"/>
      <c r="AE73" s="37"/>
      <c r="AF73" s="42"/>
      <c r="AG73" s="39"/>
      <c r="AH73" s="40">
        <v>0.0</v>
      </c>
      <c r="AI73" s="40">
        <v>0.0</v>
      </c>
      <c r="AJ73" s="40">
        <v>0.0</v>
      </c>
      <c r="AK73" s="47"/>
      <c r="AL73" s="37"/>
      <c r="AM73" s="42"/>
      <c r="AN73" s="39"/>
      <c r="AO73" s="40">
        <v>0.0</v>
      </c>
      <c r="AP73" s="40">
        <v>0.0</v>
      </c>
      <c r="AQ73" s="40">
        <v>0.0</v>
      </c>
      <c r="AR73" s="96"/>
      <c r="AS73" s="37"/>
      <c r="AT73" s="42"/>
      <c r="AU73" s="39"/>
      <c r="AV73" s="40">
        <v>0.0</v>
      </c>
      <c r="AW73" s="40">
        <v>0.0</v>
      </c>
      <c r="AX73" s="40">
        <v>0.0</v>
      </c>
      <c r="AY73" s="48"/>
      <c r="AZ73" s="49">
        <f t="shared" ref="AZ73:BB73" si="80">SUM(F73,M73,T73,AA73,AH73,AO73,AV73)</f>
        <v>0</v>
      </c>
      <c r="BA73" s="39">
        <f t="shared" si="80"/>
        <v>0</v>
      </c>
      <c r="BB73" s="39">
        <f t="shared" si="80"/>
        <v>0</v>
      </c>
      <c r="BC73" s="50">
        <f t="shared" si="81"/>
        <v>0</v>
      </c>
      <c r="BD73" s="51"/>
      <c r="BE73" s="39">
        <f t="shared" ref="BE73:BE75" si="83">AZ73*80</f>
        <v>0</v>
      </c>
      <c r="BF73" s="39">
        <f t="shared" ref="BF73:BF75" si="84">BA73*88</f>
        <v>0</v>
      </c>
      <c r="BG73" s="39">
        <f t="shared" ref="BG73:BG75" si="85">BB73*80</f>
        <v>0</v>
      </c>
      <c r="BH73" s="39">
        <f t="shared" ref="BH73:BH75" si="86">sum(BE73,BF73,BG73)</f>
        <v>0</v>
      </c>
      <c r="BI73" s="51"/>
      <c r="BJ73" s="51"/>
      <c r="BK73" s="51"/>
      <c r="BL73" s="51"/>
      <c r="BM73" s="51"/>
    </row>
    <row r="74">
      <c r="A74" s="94" t="s">
        <v>52</v>
      </c>
      <c r="B74" s="41"/>
      <c r="C74" s="37"/>
      <c r="D74" s="42"/>
      <c r="E74" s="58"/>
      <c r="F74" s="145">
        <v>0.0</v>
      </c>
      <c r="G74" s="145">
        <v>0.0</v>
      </c>
      <c r="H74" s="163">
        <v>0.0</v>
      </c>
      <c r="I74" s="57"/>
      <c r="J74" s="37"/>
      <c r="K74" s="42"/>
      <c r="L74" s="58"/>
      <c r="M74" s="145">
        <v>0.0</v>
      </c>
      <c r="N74" s="145">
        <v>0.0</v>
      </c>
      <c r="O74" s="163">
        <v>0.0</v>
      </c>
      <c r="P74" s="38"/>
      <c r="Q74" s="37"/>
      <c r="R74" s="42"/>
      <c r="S74" s="58"/>
      <c r="T74" s="145">
        <v>0.0</v>
      </c>
      <c r="U74" s="145">
        <v>0.0</v>
      </c>
      <c r="V74" s="163">
        <v>0.0</v>
      </c>
      <c r="W74" s="57"/>
      <c r="X74" s="230"/>
      <c r="Y74" s="42"/>
      <c r="Z74" s="58"/>
      <c r="AA74" s="145">
        <v>0.0</v>
      </c>
      <c r="AB74" s="145">
        <v>0.0</v>
      </c>
      <c r="AC74" s="163">
        <v>0.0</v>
      </c>
      <c r="AD74" s="57"/>
      <c r="AE74" s="230"/>
      <c r="AF74" s="42"/>
      <c r="AG74" s="58"/>
      <c r="AH74" s="145">
        <v>0.0</v>
      </c>
      <c r="AI74" s="145">
        <v>0.0</v>
      </c>
      <c r="AJ74" s="163">
        <v>0.0</v>
      </c>
      <c r="AK74" s="287"/>
      <c r="AL74" s="230"/>
      <c r="AM74" s="158"/>
      <c r="AN74" s="55"/>
      <c r="AO74" s="145">
        <v>0.0</v>
      </c>
      <c r="AP74" s="145">
        <v>0.0</v>
      </c>
      <c r="AQ74" s="163">
        <v>0.0</v>
      </c>
      <c r="AR74" s="47"/>
      <c r="AS74" s="37"/>
      <c r="AT74" s="42"/>
      <c r="AU74" s="58"/>
      <c r="AV74" s="145">
        <v>0.0</v>
      </c>
      <c r="AW74" s="145">
        <v>0.0</v>
      </c>
      <c r="AX74" s="163">
        <v>0.0</v>
      </c>
      <c r="AY74" s="165"/>
      <c r="AZ74" s="166">
        <f t="shared" ref="AZ74:BB74" si="82">SUM(F74,M74,T74,AA74,AH74,AO74,AV74)</f>
        <v>0</v>
      </c>
      <c r="BA74" s="46">
        <f t="shared" si="82"/>
        <v>0</v>
      </c>
      <c r="BB74" s="46">
        <f t="shared" si="82"/>
        <v>0</v>
      </c>
      <c r="BC74" s="167">
        <f t="shared" si="81"/>
        <v>0</v>
      </c>
      <c r="BD74" s="165"/>
      <c r="BE74" s="39">
        <f t="shared" si="83"/>
        <v>0</v>
      </c>
      <c r="BF74" s="39">
        <f t="shared" si="84"/>
        <v>0</v>
      </c>
      <c r="BG74" s="39">
        <f t="shared" si="85"/>
        <v>0</v>
      </c>
      <c r="BH74" s="39">
        <f t="shared" si="86"/>
        <v>0</v>
      </c>
      <c r="BI74" s="155"/>
      <c r="BJ74" s="155"/>
      <c r="BK74" s="155"/>
      <c r="BL74" s="155"/>
      <c r="BM74" s="155"/>
    </row>
    <row r="75">
      <c r="A75" s="94" t="s">
        <v>50</v>
      </c>
      <c r="B75" s="57"/>
      <c r="C75" s="230"/>
      <c r="D75" s="42"/>
      <c r="E75" s="39"/>
      <c r="F75" s="168">
        <v>0.0</v>
      </c>
      <c r="G75" s="168">
        <v>0.0</v>
      </c>
      <c r="H75" s="168">
        <v>0.0</v>
      </c>
      <c r="I75" s="36"/>
      <c r="J75" s="37"/>
      <c r="K75" s="42"/>
      <c r="L75" s="39"/>
      <c r="M75" s="168">
        <v>0.0</v>
      </c>
      <c r="N75" s="168">
        <v>0.0</v>
      </c>
      <c r="O75" s="168">
        <v>0.0</v>
      </c>
      <c r="P75" s="57"/>
      <c r="Q75" s="230"/>
      <c r="R75" s="42"/>
      <c r="S75" s="39"/>
      <c r="T75" s="168">
        <v>0.0</v>
      </c>
      <c r="U75" s="168">
        <v>0.0</v>
      </c>
      <c r="V75" s="168">
        <v>0.0</v>
      </c>
      <c r="W75" s="57"/>
      <c r="X75" s="230"/>
      <c r="Y75" s="42"/>
      <c r="Z75" s="39"/>
      <c r="AA75" s="168">
        <v>0.0</v>
      </c>
      <c r="AB75" s="168">
        <v>0.0</v>
      </c>
      <c r="AC75" s="168">
        <v>0.0</v>
      </c>
      <c r="AD75" s="57"/>
      <c r="AE75" s="230"/>
      <c r="AF75" s="42"/>
      <c r="AG75" s="39"/>
      <c r="AH75" s="168">
        <v>0.0</v>
      </c>
      <c r="AI75" s="168">
        <v>0.0</v>
      </c>
      <c r="AJ75" s="168">
        <v>0.0</v>
      </c>
      <c r="AK75" s="287"/>
      <c r="AL75" s="230"/>
      <c r="AM75" s="158"/>
      <c r="AN75" s="55"/>
      <c r="AO75" s="168">
        <v>0.0</v>
      </c>
      <c r="AP75" s="168">
        <v>0.0</v>
      </c>
      <c r="AQ75" s="168">
        <v>0.0</v>
      </c>
      <c r="AR75" s="96"/>
      <c r="AS75" s="37"/>
      <c r="AT75" s="42"/>
      <c r="AU75" s="39"/>
      <c r="AV75" s="168">
        <v>0.0</v>
      </c>
      <c r="AW75" s="168">
        <v>0.0</v>
      </c>
      <c r="AX75" s="168">
        <v>0.0</v>
      </c>
      <c r="AY75" s="155"/>
      <c r="AZ75" s="169">
        <f t="shared" ref="AZ75:BB75" si="87">SUM(F75,M75,T75,AA75,AH75,AO75,AV75)</f>
        <v>0</v>
      </c>
      <c r="BA75" s="149">
        <f t="shared" si="87"/>
        <v>0</v>
      </c>
      <c r="BB75" s="149">
        <f t="shared" si="87"/>
        <v>0</v>
      </c>
      <c r="BC75" s="170">
        <f t="shared" si="81"/>
        <v>0</v>
      </c>
      <c r="BD75" s="155"/>
      <c r="BE75" s="39">
        <f t="shared" si="83"/>
        <v>0</v>
      </c>
      <c r="BF75" s="39">
        <f t="shared" si="84"/>
        <v>0</v>
      </c>
      <c r="BG75" s="39">
        <f t="shared" si="85"/>
        <v>0</v>
      </c>
      <c r="BH75" s="39">
        <f t="shared" si="86"/>
        <v>0</v>
      </c>
      <c r="BI75" s="155"/>
      <c r="BJ75" s="155"/>
      <c r="BK75" s="155"/>
      <c r="BL75" s="155"/>
      <c r="BM75" s="155"/>
    </row>
    <row r="76">
      <c r="A76" s="94"/>
      <c r="B76" s="41"/>
      <c r="C76" s="37"/>
      <c r="D76" s="42"/>
      <c r="E76" s="58"/>
      <c r="F76" s="40">
        <v>0.0</v>
      </c>
      <c r="G76" s="40">
        <v>0.0</v>
      </c>
      <c r="H76" s="40">
        <v>0.0</v>
      </c>
      <c r="I76" s="42"/>
      <c r="J76" s="37"/>
      <c r="K76" s="42"/>
      <c r="L76" s="58"/>
      <c r="M76" s="40">
        <v>0.0</v>
      </c>
      <c r="N76" s="40">
        <v>0.0</v>
      </c>
      <c r="O76" s="40">
        <v>0.0</v>
      </c>
      <c r="P76" s="38"/>
      <c r="Q76" s="37"/>
      <c r="R76" s="42"/>
      <c r="S76" s="58"/>
      <c r="T76" s="40">
        <v>0.0</v>
      </c>
      <c r="U76" s="40">
        <v>0.0</v>
      </c>
      <c r="V76" s="40">
        <v>0.0</v>
      </c>
      <c r="W76" s="56"/>
      <c r="X76" s="37"/>
      <c r="Y76" s="42"/>
      <c r="Z76" s="58"/>
      <c r="AA76" s="40">
        <v>0.0</v>
      </c>
      <c r="AB76" s="40">
        <v>0.0</v>
      </c>
      <c r="AC76" s="40">
        <v>0.0</v>
      </c>
      <c r="AD76" s="56"/>
      <c r="AE76" s="37"/>
      <c r="AF76" s="42"/>
      <c r="AG76" s="58"/>
      <c r="AH76" s="40">
        <v>0.0</v>
      </c>
      <c r="AI76" s="40">
        <v>0.0</v>
      </c>
      <c r="AJ76" s="40">
        <v>0.0</v>
      </c>
      <c r="AK76" s="287"/>
      <c r="AL76" s="37"/>
      <c r="AM76" s="42"/>
      <c r="AN76" s="39"/>
      <c r="AO76" s="40">
        <v>0.0</v>
      </c>
      <c r="AP76" s="40">
        <v>0.0</v>
      </c>
      <c r="AQ76" s="40">
        <v>0.0</v>
      </c>
      <c r="AR76" s="96" t="s">
        <v>149</v>
      </c>
      <c r="AS76" s="37"/>
      <c r="AT76" s="42"/>
      <c r="AU76" s="58"/>
      <c r="AV76" s="40">
        <v>0.0</v>
      </c>
      <c r="AW76" s="40">
        <v>0.0</v>
      </c>
      <c r="AX76" s="40">
        <v>0.0</v>
      </c>
      <c r="AY76" s="155"/>
      <c r="AZ76" s="169">
        <f t="shared" ref="AZ76:BB76" si="88">SUM(F76,M76,T76,AA76,AH76,AO76,AV76)</f>
        <v>0</v>
      </c>
      <c r="BA76" s="149">
        <f t="shared" si="88"/>
        <v>0</v>
      </c>
      <c r="BB76" s="149">
        <f t="shared" si="88"/>
        <v>0</v>
      </c>
      <c r="BC76" s="170">
        <f t="shared" si="81"/>
        <v>0</v>
      </c>
      <c r="BD76" s="155"/>
      <c r="BE76" s="39">
        <f>AZ76*67.31</f>
        <v>0</v>
      </c>
      <c r="BF76" s="39">
        <f>BA76*74</f>
        <v>0</v>
      </c>
      <c r="BG76" s="39">
        <f>BB76*84</f>
        <v>0</v>
      </c>
      <c r="BH76" s="39">
        <f>SUM(BE76,BF76,BG76)</f>
        <v>0</v>
      </c>
      <c r="BI76" s="155"/>
      <c r="BJ76" s="155"/>
      <c r="BK76" s="155"/>
      <c r="BL76" s="155"/>
      <c r="BM76" s="155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76" t="s">
        <v>14</v>
      </c>
      <c r="AZ78" s="77">
        <f t="shared" ref="AZ78:BC78" si="89">SUM(AZ72,AZ73,AZ74,AZ75,AZ76)</f>
        <v>0</v>
      </c>
      <c r="BA78" s="78">
        <f t="shared" si="89"/>
        <v>0</v>
      </c>
      <c r="BB78" s="78">
        <f t="shared" si="89"/>
        <v>0</v>
      </c>
      <c r="BC78" s="79">
        <f t="shared" si="89"/>
        <v>0</v>
      </c>
      <c r="BD78" s="136"/>
      <c r="BE78" s="40">
        <f t="shared" ref="BE78:BG78" si="90">SUM(BE72,BE73,BE74,BE75)</f>
        <v>0</v>
      </c>
      <c r="BF78" s="40">
        <f t="shared" si="90"/>
        <v>0</v>
      </c>
      <c r="BG78" s="40">
        <f t="shared" si="90"/>
        <v>0</v>
      </c>
      <c r="BH78" s="40">
        <f>SUM(BH72,BH73,BH74,BH75,BH76)</f>
        <v>0</v>
      </c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</row>
    <row r="80">
      <c r="A80" s="155"/>
      <c r="B80" s="153"/>
      <c r="C80" s="153"/>
      <c r="D80" s="155"/>
      <c r="E80" s="153"/>
      <c r="F80" s="153"/>
      <c r="G80" s="153"/>
      <c r="H80" s="153"/>
      <c r="I80" s="153"/>
      <c r="J80" s="171"/>
      <c r="K80" s="172" t="s">
        <v>320</v>
      </c>
      <c r="L80" s="4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71"/>
      <c r="AF80" s="293" t="s">
        <v>320</v>
      </c>
      <c r="AG80" s="81"/>
      <c r="AH80" s="153"/>
      <c r="AI80" s="153"/>
      <c r="AJ80" s="153"/>
      <c r="AK80" s="153"/>
      <c r="AL80" s="153"/>
      <c r="AM80" s="153"/>
      <c r="AN80" s="153"/>
      <c r="AO80" s="155"/>
      <c r="AP80" s="155"/>
      <c r="AQ80" s="155"/>
      <c r="AR80" s="155"/>
      <c r="AS80" s="173"/>
      <c r="AT80" s="293" t="s">
        <v>320</v>
      </c>
      <c r="AU80" s="81"/>
      <c r="AV80" s="155"/>
      <c r="AW80" s="155"/>
      <c r="AX80" s="155"/>
      <c r="AY80" s="174"/>
      <c r="AZ80" s="174"/>
      <c r="BA80" s="174"/>
      <c r="BB80" s="174"/>
      <c r="BC80" s="174"/>
      <c r="BD80" s="155"/>
      <c r="BE80" s="174"/>
      <c r="BF80" s="175"/>
      <c r="BG80" s="175"/>
      <c r="BH80" s="174"/>
      <c r="BI80" s="155"/>
      <c r="BJ80" s="155"/>
      <c r="BK80" s="155"/>
      <c r="BL80" s="155"/>
      <c r="BM80" s="155"/>
    </row>
    <row r="81">
      <c r="A81" s="155"/>
      <c r="B81" s="153"/>
      <c r="C81" s="153"/>
      <c r="D81" s="155"/>
      <c r="E81" s="10"/>
      <c r="F81" s="10"/>
      <c r="G81" s="10"/>
      <c r="H81" s="10"/>
      <c r="I81" s="153"/>
      <c r="J81" s="153"/>
      <c r="K81" s="155"/>
      <c r="L81" s="11"/>
      <c r="M81" s="153"/>
      <c r="N81" s="153"/>
      <c r="O81" s="153"/>
      <c r="P81" s="153"/>
      <c r="Q81" s="153"/>
      <c r="R81" s="153"/>
      <c r="S81" s="10"/>
      <c r="T81" s="153"/>
      <c r="U81" s="153"/>
      <c r="V81" s="153"/>
      <c r="W81" s="153"/>
      <c r="X81" s="153"/>
      <c r="Y81" s="10"/>
      <c r="Z81" s="10"/>
      <c r="AA81" s="153"/>
      <c r="AB81" s="153"/>
      <c r="AC81" s="153"/>
      <c r="AD81" s="153"/>
      <c r="AE81" s="153"/>
      <c r="AF81" s="153"/>
      <c r="AG81" s="10"/>
      <c r="AH81" s="153"/>
      <c r="AI81" s="153"/>
      <c r="AJ81" s="153"/>
      <c r="AK81" s="153"/>
      <c r="AL81" s="153"/>
      <c r="AM81" s="153"/>
      <c r="AN81" s="10"/>
      <c r="AO81" s="155"/>
      <c r="AP81" s="155"/>
      <c r="AQ81" s="155"/>
      <c r="AR81" s="155"/>
      <c r="AS81" s="156"/>
      <c r="AT81" s="155"/>
      <c r="AU81" s="11"/>
      <c r="AV81" s="155"/>
      <c r="AW81" s="155"/>
      <c r="AX81" s="155"/>
      <c r="AY81" s="155"/>
      <c r="AZ81" s="155"/>
      <c r="BA81" s="155"/>
      <c r="BB81" s="155"/>
      <c r="BC81" s="155"/>
      <c r="BD81" s="155"/>
      <c r="BE81" s="165"/>
      <c r="BF81" s="293" t="s">
        <v>320</v>
      </c>
      <c r="BG81" s="81"/>
      <c r="BH81" s="155"/>
      <c r="BI81" s="155"/>
      <c r="BJ81" s="155"/>
      <c r="BK81" s="155"/>
      <c r="BL81" s="155"/>
      <c r="BM81" s="155"/>
    </row>
    <row r="82">
      <c r="A82" s="10"/>
      <c r="B82" s="11"/>
      <c r="C82" s="11"/>
      <c r="D82" s="12"/>
      <c r="E82" s="465">
        <v>45131.0</v>
      </c>
      <c r="F82" s="14"/>
      <c r="G82" s="14"/>
      <c r="H82" s="14"/>
      <c r="I82" s="15"/>
      <c r="J82" s="15"/>
      <c r="K82" s="16"/>
      <c r="L82" s="465">
        <v>45132.0</v>
      </c>
      <c r="M82" s="15"/>
      <c r="N82" s="15"/>
      <c r="O82" s="15"/>
      <c r="P82" s="15"/>
      <c r="Q82" s="11"/>
      <c r="R82" s="17"/>
      <c r="S82" s="465">
        <v>45133.0</v>
      </c>
      <c r="T82" s="11"/>
      <c r="U82" s="15"/>
      <c r="V82" s="15"/>
      <c r="W82" s="11"/>
      <c r="X82" s="18"/>
      <c r="Y82" s="14"/>
      <c r="Z82" s="465">
        <v>45134.0</v>
      </c>
      <c r="AA82" s="15"/>
      <c r="AB82" s="15"/>
      <c r="AC82" s="11"/>
      <c r="AD82" s="15"/>
      <c r="AE82" s="15"/>
      <c r="AF82" s="12"/>
      <c r="AG82" s="465">
        <v>45135.0</v>
      </c>
      <c r="AH82" s="15"/>
      <c r="AI82" s="11"/>
      <c r="AJ82" s="15"/>
      <c r="AK82" s="15"/>
      <c r="AL82" s="15"/>
      <c r="AM82" s="18"/>
      <c r="AN82" s="465">
        <v>45136.0</v>
      </c>
      <c r="AO82" s="11"/>
      <c r="AP82" s="19"/>
      <c r="AQ82" s="19"/>
      <c r="AR82" s="19"/>
      <c r="AS82" s="19"/>
      <c r="AT82" s="14"/>
      <c r="AU82" s="465">
        <v>45137.0</v>
      </c>
      <c r="AV82" s="19"/>
      <c r="AW82" s="19"/>
      <c r="AX82" s="19"/>
      <c r="AY82" s="20"/>
      <c r="AZ82" s="19"/>
      <c r="BA82" s="19"/>
      <c r="BB82" s="19"/>
      <c r="BC82" s="19"/>
      <c r="BD82" s="20"/>
      <c r="BE82" s="21"/>
      <c r="BF82" s="22"/>
      <c r="BG82" s="4"/>
      <c r="BH82" s="19"/>
      <c r="BI82" s="23"/>
      <c r="BJ82" s="16"/>
      <c r="BK82" s="16"/>
      <c r="BL82" s="20"/>
      <c r="BM82" s="20"/>
    </row>
    <row r="83">
      <c r="A83" s="176"/>
      <c r="B83" s="177"/>
      <c r="C83" s="177"/>
      <c r="D83" s="18" t="s">
        <v>2</v>
      </c>
      <c r="E83" s="177" t="s">
        <v>3</v>
      </c>
      <c r="F83" s="177" t="s">
        <v>4</v>
      </c>
      <c r="G83" s="177" t="s">
        <v>5</v>
      </c>
      <c r="H83" s="177" t="s">
        <v>6</v>
      </c>
      <c r="I83" s="177"/>
      <c r="J83" s="177"/>
      <c r="K83" s="18" t="s">
        <v>2</v>
      </c>
      <c r="L83" s="18" t="s">
        <v>7</v>
      </c>
      <c r="M83" s="177" t="s">
        <v>4</v>
      </c>
      <c r="N83" s="177" t="s">
        <v>5</v>
      </c>
      <c r="O83" s="177" t="s">
        <v>6</v>
      </c>
      <c r="P83" s="177"/>
      <c r="Q83" s="177"/>
      <c r="R83" s="177" t="s">
        <v>2</v>
      </c>
      <c r="S83" s="177" t="s">
        <v>8</v>
      </c>
      <c r="T83" s="177" t="s">
        <v>4</v>
      </c>
      <c r="U83" s="177" t="s">
        <v>5</v>
      </c>
      <c r="V83" s="177" t="s">
        <v>6</v>
      </c>
      <c r="W83" s="178"/>
      <c r="X83" s="177"/>
      <c r="Y83" s="177" t="s">
        <v>2</v>
      </c>
      <c r="Z83" s="177" t="s">
        <v>9</v>
      </c>
      <c r="AA83" s="177" t="s">
        <v>4</v>
      </c>
      <c r="AB83" s="177" t="s">
        <v>5</v>
      </c>
      <c r="AC83" s="177" t="s">
        <v>6</v>
      </c>
      <c r="AD83" s="177"/>
      <c r="AE83" s="177"/>
      <c r="AF83" s="177" t="s">
        <v>2</v>
      </c>
      <c r="AG83" s="177" t="s">
        <v>10</v>
      </c>
      <c r="AH83" s="177" t="s">
        <v>4</v>
      </c>
      <c r="AI83" s="177" t="s">
        <v>5</v>
      </c>
      <c r="AJ83" s="177" t="s">
        <v>6</v>
      </c>
      <c r="AK83" s="177"/>
      <c r="AL83" s="177"/>
      <c r="AM83" s="177" t="s">
        <v>2</v>
      </c>
      <c r="AN83" s="177" t="s">
        <v>11</v>
      </c>
      <c r="AO83" s="18" t="s">
        <v>4</v>
      </c>
      <c r="AP83" s="18" t="s">
        <v>5</v>
      </c>
      <c r="AQ83" s="18" t="s">
        <v>6</v>
      </c>
      <c r="AR83" s="18"/>
      <c r="AS83" s="179"/>
      <c r="AT83" s="18" t="s">
        <v>2</v>
      </c>
      <c r="AU83" s="18" t="s">
        <v>12</v>
      </c>
      <c r="AV83" s="18" t="s">
        <v>4</v>
      </c>
      <c r="AW83" s="18" t="s">
        <v>5</v>
      </c>
      <c r="AX83" s="18" t="s">
        <v>6</v>
      </c>
      <c r="AY83" s="180"/>
      <c r="AZ83" s="181" t="s">
        <v>4</v>
      </c>
      <c r="BA83" s="181" t="s">
        <v>13</v>
      </c>
      <c r="BB83" s="181" t="s">
        <v>6</v>
      </c>
      <c r="BC83" s="181" t="s">
        <v>14</v>
      </c>
      <c r="BD83" s="165"/>
      <c r="BE83" s="182" t="s">
        <v>4</v>
      </c>
      <c r="BF83" s="182" t="s">
        <v>13</v>
      </c>
      <c r="BG83" s="182" t="s">
        <v>6</v>
      </c>
      <c r="BH83" s="182" t="s">
        <v>15</v>
      </c>
      <c r="BI83" s="155"/>
      <c r="BJ83" s="155"/>
      <c r="BK83" s="155"/>
      <c r="BL83" s="155"/>
      <c r="BM83" s="155"/>
    </row>
    <row r="84">
      <c r="A84" s="94" t="s">
        <v>54</v>
      </c>
      <c r="B84" s="36" t="s">
        <v>19</v>
      </c>
      <c r="C84" s="37"/>
      <c r="D84" s="42"/>
      <c r="E84" s="39"/>
      <c r="F84" s="145">
        <v>0.0</v>
      </c>
      <c r="G84" s="145">
        <v>0.0</v>
      </c>
      <c r="H84" s="163">
        <v>0.0</v>
      </c>
      <c r="I84" s="36" t="s">
        <v>22</v>
      </c>
      <c r="J84" s="37"/>
      <c r="K84" s="42"/>
      <c r="L84" s="39"/>
      <c r="M84" s="145">
        <v>0.0</v>
      </c>
      <c r="N84" s="145">
        <v>0.0</v>
      </c>
      <c r="O84" s="163">
        <v>0.0</v>
      </c>
      <c r="P84" s="57" t="s">
        <v>24</v>
      </c>
      <c r="Q84" s="37"/>
      <c r="R84" s="42"/>
      <c r="S84" s="39"/>
      <c r="T84" s="145">
        <v>0.0</v>
      </c>
      <c r="U84" s="145">
        <v>0.0</v>
      </c>
      <c r="V84" s="163">
        <v>0.0</v>
      </c>
      <c r="W84" s="57" t="s">
        <v>26</v>
      </c>
      <c r="X84" s="37"/>
      <c r="Y84" s="42"/>
      <c r="Z84" s="39"/>
      <c r="AA84" s="145">
        <v>0.0</v>
      </c>
      <c r="AB84" s="145">
        <v>0.0</v>
      </c>
      <c r="AC84" s="163">
        <v>0.0</v>
      </c>
      <c r="AD84" s="57" t="s">
        <v>56</v>
      </c>
      <c r="AE84" s="37"/>
      <c r="AF84" s="42"/>
      <c r="AG84" s="39"/>
      <c r="AH84" s="145">
        <v>0.0</v>
      </c>
      <c r="AI84" s="145">
        <v>0.0</v>
      </c>
      <c r="AJ84" s="163">
        <v>0.0</v>
      </c>
      <c r="AK84" s="287" t="s">
        <v>57</v>
      </c>
      <c r="AL84" s="37"/>
      <c r="AM84" s="42"/>
      <c r="AN84" s="39"/>
      <c r="AO84" s="145">
        <v>0.0</v>
      </c>
      <c r="AP84" s="145">
        <v>0.0</v>
      </c>
      <c r="AQ84" s="163">
        <v>0.0</v>
      </c>
      <c r="AR84" s="36" t="s">
        <v>149</v>
      </c>
      <c r="AS84" s="37"/>
      <c r="AT84" s="42"/>
      <c r="AU84" s="39"/>
      <c r="AV84" s="145">
        <v>0.0</v>
      </c>
      <c r="AW84" s="145">
        <v>0.0</v>
      </c>
      <c r="AX84" s="163">
        <v>0.0</v>
      </c>
      <c r="AY84" s="165"/>
      <c r="AZ84" s="169">
        <f t="shared" ref="AZ84:BB84" si="91">SUM(F84,M84,T84,AA84,AH84,AO84,AV84)</f>
        <v>0</v>
      </c>
      <c r="BA84" s="86">
        <f t="shared" si="91"/>
        <v>0</v>
      </c>
      <c r="BB84" s="86">
        <f t="shared" si="91"/>
        <v>0</v>
      </c>
      <c r="BC84" s="170">
        <f t="shared" ref="BC84:BC86" si="93">SUM(AZ84,BA84,BB84)</f>
        <v>0</v>
      </c>
      <c r="BD84" s="165"/>
      <c r="BE84" s="86">
        <f t="shared" ref="BE84:BE86" si="94">AZ84*80</f>
        <v>0</v>
      </c>
      <c r="BF84" s="17">
        <f t="shared" ref="BF84:BF86" si="95">BA84*88</f>
        <v>0</v>
      </c>
      <c r="BG84" s="17">
        <f t="shared" ref="BG84:BG86" si="96">BB84*80</f>
        <v>0</v>
      </c>
      <c r="BH84" s="17">
        <f t="shared" ref="BH84:BH86" si="97">sum(BE84,BF84,BG84)</f>
        <v>0</v>
      </c>
      <c r="BI84" s="155"/>
      <c r="BJ84" s="155"/>
      <c r="BK84" s="155"/>
      <c r="BL84" s="155"/>
      <c r="BM84" s="155"/>
    </row>
    <row r="85">
      <c r="A85" s="94" t="s">
        <v>52</v>
      </c>
      <c r="B85" s="41"/>
      <c r="C85" s="37"/>
      <c r="D85" s="42"/>
      <c r="E85" s="58"/>
      <c r="F85" s="145">
        <v>0.0</v>
      </c>
      <c r="G85" s="145">
        <v>0.0</v>
      </c>
      <c r="H85" s="163">
        <v>0.0</v>
      </c>
      <c r="I85" s="36"/>
      <c r="J85" s="37"/>
      <c r="K85" s="42"/>
      <c r="L85" s="39"/>
      <c r="M85" s="145">
        <v>0.0</v>
      </c>
      <c r="N85" s="145">
        <v>0.0</v>
      </c>
      <c r="O85" s="163">
        <v>0.0</v>
      </c>
      <c r="P85" s="57"/>
      <c r="Q85" s="37"/>
      <c r="R85" s="42"/>
      <c r="S85" s="39"/>
      <c r="T85" s="145">
        <v>0.0</v>
      </c>
      <c r="U85" s="145">
        <v>0.0</v>
      </c>
      <c r="V85" s="163">
        <v>0.0</v>
      </c>
      <c r="W85" s="57"/>
      <c r="X85" s="37"/>
      <c r="Y85" s="42"/>
      <c r="Z85" s="39"/>
      <c r="AA85" s="145">
        <v>0.0</v>
      </c>
      <c r="AB85" s="145">
        <v>0.0</v>
      </c>
      <c r="AC85" s="163">
        <v>0.0</v>
      </c>
      <c r="AD85" s="57"/>
      <c r="AE85" s="37"/>
      <c r="AF85" s="42"/>
      <c r="AG85" s="39"/>
      <c r="AH85" s="145">
        <v>0.0</v>
      </c>
      <c r="AI85" s="145">
        <v>0.0</v>
      </c>
      <c r="AJ85" s="163">
        <v>0.0</v>
      </c>
      <c r="AK85" s="287"/>
      <c r="AL85" s="37"/>
      <c r="AM85" s="42"/>
      <c r="AN85" s="39"/>
      <c r="AO85" s="145">
        <v>0.0</v>
      </c>
      <c r="AP85" s="145">
        <v>0.0</v>
      </c>
      <c r="AQ85" s="163">
        <v>0.0</v>
      </c>
      <c r="AR85" s="36"/>
      <c r="AS85" s="37"/>
      <c r="AT85" s="42"/>
      <c r="AU85" s="39"/>
      <c r="AV85" s="145">
        <v>0.0</v>
      </c>
      <c r="AW85" s="145">
        <v>0.0</v>
      </c>
      <c r="AX85" s="163">
        <v>0.0</v>
      </c>
      <c r="AY85" s="165"/>
      <c r="AZ85" s="169">
        <f t="shared" ref="AZ85:BB85" si="92">SUM(F85,M85,T85,AA85,AH85,AO85,AV85)</f>
        <v>0</v>
      </c>
      <c r="BA85" s="86">
        <f t="shared" si="92"/>
        <v>0</v>
      </c>
      <c r="BB85" s="86">
        <f t="shared" si="92"/>
        <v>0</v>
      </c>
      <c r="BC85" s="170">
        <f t="shared" si="93"/>
        <v>0</v>
      </c>
      <c r="BD85" s="165"/>
      <c r="BE85" s="86">
        <f t="shared" si="94"/>
        <v>0</v>
      </c>
      <c r="BF85" s="17">
        <f t="shared" si="95"/>
        <v>0</v>
      </c>
      <c r="BG85" s="17">
        <f t="shared" si="96"/>
        <v>0</v>
      </c>
      <c r="BH85" s="17">
        <f t="shared" si="97"/>
        <v>0</v>
      </c>
      <c r="BI85" s="155"/>
      <c r="BJ85" s="155"/>
      <c r="BK85" s="155"/>
      <c r="BL85" s="155"/>
      <c r="BM85" s="155"/>
    </row>
    <row r="86">
      <c r="A86" s="94" t="s">
        <v>82</v>
      </c>
      <c r="B86" s="57"/>
      <c r="C86" s="37"/>
      <c r="D86" s="183"/>
      <c r="E86" s="85"/>
      <c r="F86" s="163">
        <v>0.0</v>
      </c>
      <c r="G86" s="163">
        <v>0.0</v>
      </c>
      <c r="H86" s="163">
        <v>0.0</v>
      </c>
      <c r="I86" s="57"/>
      <c r="J86" s="37"/>
      <c r="K86" s="42"/>
      <c r="L86" s="39"/>
      <c r="M86" s="163">
        <v>0.0</v>
      </c>
      <c r="N86" s="163">
        <v>0.0</v>
      </c>
      <c r="O86" s="163">
        <v>0.0</v>
      </c>
      <c r="P86" s="57"/>
      <c r="Q86" s="37"/>
      <c r="R86" s="42"/>
      <c r="S86" s="39"/>
      <c r="T86" s="163">
        <v>0.0</v>
      </c>
      <c r="U86" s="163">
        <v>0.0</v>
      </c>
      <c r="V86" s="163">
        <v>0.0</v>
      </c>
      <c r="W86" s="57"/>
      <c r="X86" s="37"/>
      <c r="Y86" s="42"/>
      <c r="Z86" s="39"/>
      <c r="AA86" s="163">
        <v>0.0</v>
      </c>
      <c r="AB86" s="163">
        <v>0.0</v>
      </c>
      <c r="AC86" s="163">
        <v>0.0</v>
      </c>
      <c r="AD86" s="57"/>
      <c r="AE86" s="37"/>
      <c r="AF86" s="42"/>
      <c r="AG86" s="39"/>
      <c r="AH86" s="163">
        <v>0.0</v>
      </c>
      <c r="AI86" s="163">
        <v>0.0</v>
      </c>
      <c r="AJ86" s="163">
        <v>0.0</v>
      </c>
      <c r="AK86" s="287"/>
      <c r="AL86" s="37"/>
      <c r="AM86" s="42"/>
      <c r="AN86" s="39"/>
      <c r="AO86" s="163">
        <v>0.0</v>
      </c>
      <c r="AP86" s="163">
        <v>0.0</v>
      </c>
      <c r="AQ86" s="163">
        <v>0.0</v>
      </c>
      <c r="AR86" s="36"/>
      <c r="AS86" s="37"/>
      <c r="AT86" s="42"/>
      <c r="AU86" s="39"/>
      <c r="AV86" s="163">
        <v>0.0</v>
      </c>
      <c r="AW86" s="163">
        <v>0.0</v>
      </c>
      <c r="AX86" s="163">
        <v>0.0</v>
      </c>
      <c r="AY86" s="155"/>
      <c r="AZ86" s="169">
        <f t="shared" ref="AZ86:BB86" si="98">SUM(F86,M86,T86,AA86,AH86,AO86,AV86)</f>
        <v>0</v>
      </c>
      <c r="BA86" s="86">
        <f t="shared" si="98"/>
        <v>0</v>
      </c>
      <c r="BB86" s="86">
        <f t="shared" si="98"/>
        <v>0</v>
      </c>
      <c r="BC86" s="170">
        <f t="shared" si="93"/>
        <v>0</v>
      </c>
      <c r="BD86" s="155"/>
      <c r="BE86" s="86">
        <f t="shared" si="94"/>
        <v>0</v>
      </c>
      <c r="BF86" s="17">
        <f t="shared" si="95"/>
        <v>0</v>
      </c>
      <c r="BG86" s="17">
        <f t="shared" si="96"/>
        <v>0</v>
      </c>
      <c r="BH86" s="17">
        <f t="shared" si="97"/>
        <v>0</v>
      </c>
      <c r="BI86" s="155"/>
      <c r="BJ86" s="155"/>
      <c r="BK86" s="155"/>
      <c r="BL86" s="155"/>
      <c r="BM86" s="155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76" t="s">
        <v>14</v>
      </c>
      <c r="AZ88" s="77">
        <f t="shared" ref="AZ88:BC88" si="99">SUM(AZ84,AZ85,AZ86)</f>
        <v>0</v>
      </c>
      <c r="BA88" s="78">
        <f t="shared" si="99"/>
        <v>0</v>
      </c>
      <c r="BB88" s="78">
        <f t="shared" si="99"/>
        <v>0</v>
      </c>
      <c r="BC88" s="79">
        <f t="shared" si="99"/>
        <v>0</v>
      </c>
      <c r="BD88" s="136"/>
      <c r="BE88" s="40">
        <f>SUM(BE85,BE84)</f>
        <v>0</v>
      </c>
      <c r="BF88" s="40">
        <f t="shared" ref="BF88:BG88" si="100">SUM(BF84,BF85)</f>
        <v>0</v>
      </c>
      <c r="BG88" s="40">
        <f t="shared" si="100"/>
        <v>0</v>
      </c>
      <c r="BH88" s="40">
        <f>SUM(BH84,BH85,BH86)</f>
        <v>0</v>
      </c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6" t="s">
        <v>145</v>
      </c>
      <c r="L89" s="4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6" t="s">
        <v>145</v>
      </c>
      <c r="AG89" s="4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6" t="s">
        <v>145</v>
      </c>
      <c r="AU89" s="4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6" t="s">
        <v>145</v>
      </c>
      <c r="BG89" s="4"/>
      <c r="BH89" s="136"/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36"/>
      <c r="BJ90" s="136"/>
      <c r="BK90" s="136"/>
      <c r="BL90" s="136"/>
      <c r="BM90" s="136"/>
    </row>
    <row r="91">
      <c r="A91" s="10"/>
      <c r="B91" s="11"/>
      <c r="C91" s="11"/>
      <c r="D91" s="12"/>
      <c r="E91" s="465">
        <v>45131.0</v>
      </c>
      <c r="F91" s="14"/>
      <c r="G91" s="14"/>
      <c r="H91" s="14"/>
      <c r="I91" s="15"/>
      <c r="J91" s="15"/>
      <c r="K91" s="16"/>
      <c r="L91" s="465">
        <v>45132.0</v>
      </c>
      <c r="M91" s="15"/>
      <c r="N91" s="15"/>
      <c r="O91" s="15"/>
      <c r="P91" s="15"/>
      <c r="Q91" s="11"/>
      <c r="R91" s="17"/>
      <c r="S91" s="465">
        <v>45133.0</v>
      </c>
      <c r="T91" s="11"/>
      <c r="U91" s="15"/>
      <c r="V91" s="15"/>
      <c r="W91" s="11"/>
      <c r="X91" s="18"/>
      <c r="Y91" s="14"/>
      <c r="Z91" s="465">
        <v>45134.0</v>
      </c>
      <c r="AA91" s="15"/>
      <c r="AB91" s="15"/>
      <c r="AC91" s="11"/>
      <c r="AD91" s="15"/>
      <c r="AE91" s="15"/>
      <c r="AF91" s="12"/>
      <c r="AG91" s="465">
        <v>45135.0</v>
      </c>
      <c r="AH91" s="15"/>
      <c r="AI91" s="11"/>
      <c r="AJ91" s="15"/>
      <c r="AK91" s="15"/>
      <c r="AL91" s="15"/>
      <c r="AM91" s="18"/>
      <c r="AN91" s="465">
        <v>45136.0</v>
      </c>
      <c r="AO91" s="11"/>
      <c r="AP91" s="19"/>
      <c r="AQ91" s="19"/>
      <c r="AR91" s="19"/>
      <c r="AS91" s="19"/>
      <c r="AT91" s="14"/>
      <c r="AU91" s="465">
        <v>45137.0</v>
      </c>
      <c r="AV91" s="19"/>
      <c r="AW91" s="19"/>
      <c r="AX91" s="19"/>
      <c r="AY91" s="20"/>
      <c r="AZ91" s="19"/>
      <c r="BA91" s="19"/>
      <c r="BB91" s="19"/>
      <c r="BC91" s="19"/>
      <c r="BD91" s="20"/>
      <c r="BE91" s="21"/>
      <c r="BF91" s="22"/>
      <c r="BG91" s="4"/>
      <c r="BH91" s="19"/>
      <c r="BI91" s="23"/>
      <c r="BJ91" s="16"/>
      <c r="BK91" s="16"/>
      <c r="BL91" s="20"/>
      <c r="BM91" s="20"/>
    </row>
    <row r="92">
      <c r="A92" s="107"/>
      <c r="B92" s="26"/>
      <c r="C92" s="26"/>
      <c r="D92" s="26" t="s">
        <v>2</v>
      </c>
      <c r="E92" s="26" t="s">
        <v>3</v>
      </c>
      <c r="F92" s="26" t="s">
        <v>4</v>
      </c>
      <c r="G92" s="26" t="s">
        <v>5</v>
      </c>
      <c r="H92" s="26" t="s">
        <v>6</v>
      </c>
      <c r="I92" s="26"/>
      <c r="J92" s="26"/>
      <c r="K92" s="26" t="s">
        <v>2</v>
      </c>
      <c r="L92" s="26" t="s">
        <v>7</v>
      </c>
      <c r="M92" s="26" t="s">
        <v>4</v>
      </c>
      <c r="N92" s="26" t="s">
        <v>5</v>
      </c>
      <c r="O92" s="26" t="s">
        <v>6</v>
      </c>
      <c r="P92" s="26"/>
      <c r="Q92" s="26"/>
      <c r="R92" s="26" t="s">
        <v>2</v>
      </c>
      <c r="S92" s="26" t="s">
        <v>8</v>
      </c>
      <c r="T92" s="26" t="s">
        <v>4</v>
      </c>
      <c r="U92" s="26" t="s">
        <v>5</v>
      </c>
      <c r="V92" s="26" t="s">
        <v>6</v>
      </c>
      <c r="W92" s="28"/>
      <c r="X92" s="29"/>
      <c r="Y92" s="29" t="s">
        <v>2</v>
      </c>
      <c r="Z92" s="29" t="s">
        <v>9</v>
      </c>
      <c r="AA92" s="26" t="s">
        <v>4</v>
      </c>
      <c r="AB92" s="26" t="s">
        <v>5</v>
      </c>
      <c r="AC92" s="26" t="s">
        <v>6</v>
      </c>
      <c r="AD92" s="29"/>
      <c r="AE92" s="29"/>
      <c r="AF92" s="29" t="s">
        <v>2</v>
      </c>
      <c r="AG92" s="29" t="s">
        <v>10</v>
      </c>
      <c r="AH92" s="26" t="s">
        <v>4</v>
      </c>
      <c r="AI92" s="26" t="s">
        <v>5</v>
      </c>
      <c r="AJ92" s="26" t="s">
        <v>6</v>
      </c>
      <c r="AK92" s="29"/>
      <c r="AL92" s="29"/>
      <c r="AM92" s="29" t="s">
        <v>2</v>
      </c>
      <c r="AN92" s="29" t="s">
        <v>11</v>
      </c>
      <c r="AO92" s="26" t="s">
        <v>4</v>
      </c>
      <c r="AP92" s="26" t="s">
        <v>5</v>
      </c>
      <c r="AQ92" s="26" t="s">
        <v>6</v>
      </c>
      <c r="AR92" s="29"/>
      <c r="AS92" s="29"/>
      <c r="AT92" s="29" t="s">
        <v>2</v>
      </c>
      <c r="AU92" s="29" t="s">
        <v>12</v>
      </c>
      <c r="AV92" s="26" t="s">
        <v>4</v>
      </c>
      <c r="AW92" s="26" t="s">
        <v>5</v>
      </c>
      <c r="AX92" s="26" t="s">
        <v>6</v>
      </c>
      <c r="AY92" s="30"/>
      <c r="AZ92" s="31" t="s">
        <v>4</v>
      </c>
      <c r="BA92" s="31" t="s">
        <v>13</v>
      </c>
      <c r="BB92" s="31" t="s">
        <v>6</v>
      </c>
      <c r="BC92" s="31" t="s">
        <v>14</v>
      </c>
      <c r="BD92" s="32"/>
      <c r="BE92" s="33" t="s">
        <v>4</v>
      </c>
      <c r="BF92" s="33" t="s">
        <v>13</v>
      </c>
      <c r="BG92" s="33" t="s">
        <v>6</v>
      </c>
      <c r="BH92" s="33" t="s">
        <v>15</v>
      </c>
      <c r="BI92" s="32"/>
      <c r="BJ92" s="32"/>
      <c r="BK92" s="32"/>
      <c r="BL92" s="32"/>
      <c r="BM92" s="32"/>
    </row>
    <row r="93">
      <c r="A93" s="184" t="s">
        <v>148</v>
      </c>
      <c r="B93" s="36" t="s">
        <v>19</v>
      </c>
      <c r="C93" s="37"/>
      <c r="D93" s="42"/>
      <c r="E93" s="58"/>
      <c r="F93" s="40">
        <v>0.0</v>
      </c>
      <c r="G93" s="40">
        <v>0.0</v>
      </c>
      <c r="H93" s="40">
        <v>0.0</v>
      </c>
      <c r="I93" s="36" t="s">
        <v>22</v>
      </c>
      <c r="J93" s="37"/>
      <c r="K93" s="42"/>
      <c r="L93" s="58"/>
      <c r="M93" s="40">
        <v>0.0</v>
      </c>
      <c r="N93" s="40">
        <v>0.0</v>
      </c>
      <c r="O93" s="40">
        <v>0.0</v>
      </c>
      <c r="P93" s="36" t="s">
        <v>24</v>
      </c>
      <c r="Q93" s="37"/>
      <c r="R93" s="42"/>
      <c r="S93" s="58"/>
      <c r="T93" s="40">
        <v>0.0</v>
      </c>
      <c r="U93" s="40">
        <v>0.0</v>
      </c>
      <c r="V93" s="40">
        <v>0.0</v>
      </c>
      <c r="W93" s="36" t="s">
        <v>26</v>
      </c>
      <c r="X93" s="37"/>
      <c r="Y93" s="53"/>
      <c r="Z93" s="58"/>
      <c r="AA93" s="40">
        <v>0.0</v>
      </c>
      <c r="AB93" s="40">
        <v>0.0</v>
      </c>
      <c r="AC93" s="40">
        <v>0.0</v>
      </c>
      <c r="AD93" s="36" t="s">
        <v>56</v>
      </c>
      <c r="AE93" s="37"/>
      <c r="AF93" s="42"/>
      <c r="AG93" s="58"/>
      <c r="AH93" s="40">
        <v>0.0</v>
      </c>
      <c r="AI93" s="40">
        <v>0.0</v>
      </c>
      <c r="AJ93" s="40">
        <v>0.0</v>
      </c>
      <c r="AK93" s="47" t="s">
        <v>57</v>
      </c>
      <c r="AL93" s="37"/>
      <c r="AM93" s="42"/>
      <c r="AN93" s="58"/>
      <c r="AO93" s="40">
        <v>0.0</v>
      </c>
      <c r="AP93" s="40">
        <v>0.0</v>
      </c>
      <c r="AQ93" s="40">
        <v>0.0</v>
      </c>
      <c r="AR93" s="96" t="s">
        <v>149</v>
      </c>
      <c r="AS93" s="37"/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1">SUM(F93,M93,T93,AA93,AH93,AO93,AV93)</f>
        <v>0</v>
      </c>
      <c r="BA93" s="39">
        <f t="shared" si="101"/>
        <v>0</v>
      </c>
      <c r="BB93" s="39">
        <f t="shared" si="101"/>
        <v>0</v>
      </c>
      <c r="BC93" s="50">
        <f t="shared" ref="BC93:BC94" si="103">SUM(AZ93,BA93,BB93)</f>
        <v>0</v>
      </c>
      <c r="BD93" s="51"/>
      <c r="BE93" s="39">
        <f>AZ93*67.31</f>
        <v>0</v>
      </c>
      <c r="BF93" s="39">
        <f>BA93*74</f>
        <v>0</v>
      </c>
      <c r="BG93" s="39">
        <f>BB93*84</f>
        <v>0</v>
      </c>
      <c r="BH93" s="39">
        <f t="shared" ref="BH93:BH94" si="104">sum(BE93,BF93,BG93)</f>
        <v>0</v>
      </c>
      <c r="BI93" s="51"/>
      <c r="BJ93" s="51"/>
      <c r="BK93" s="51"/>
      <c r="BL93" s="51"/>
      <c r="BM93" s="51"/>
    </row>
    <row r="94">
      <c r="A94" s="184" t="s">
        <v>150</v>
      </c>
      <c r="B94" s="41" t="s">
        <v>33</v>
      </c>
      <c r="C94" s="37"/>
      <c r="D94" s="53"/>
      <c r="E94" s="53"/>
      <c r="F94" s="40">
        <v>0.0</v>
      </c>
      <c r="G94" s="40">
        <v>0.0</v>
      </c>
      <c r="H94" s="40">
        <v>0.0</v>
      </c>
      <c r="I94" s="42" t="s">
        <v>46</v>
      </c>
      <c r="J94" s="37"/>
      <c r="K94" s="38"/>
      <c r="L94" s="39"/>
      <c r="M94" s="40">
        <v>0.0</v>
      </c>
      <c r="N94" s="40">
        <v>0.0</v>
      </c>
      <c r="O94" s="40">
        <v>0.0</v>
      </c>
      <c r="P94" s="38" t="s">
        <v>36</v>
      </c>
      <c r="Q94" s="37"/>
      <c r="R94" s="53"/>
      <c r="S94" s="53"/>
      <c r="T94" s="40">
        <v>0.0</v>
      </c>
      <c r="U94" s="40">
        <v>0.0</v>
      </c>
      <c r="V94" s="40">
        <v>0.0</v>
      </c>
      <c r="W94" s="56" t="s">
        <v>37</v>
      </c>
      <c r="X94" s="37"/>
      <c r="Y94" s="39"/>
      <c r="Z94" s="39"/>
      <c r="AA94" s="40">
        <v>0.0</v>
      </c>
      <c r="AB94" s="40">
        <v>0.0</v>
      </c>
      <c r="AC94" s="40">
        <v>0.0</v>
      </c>
      <c r="AD94" s="56" t="s">
        <v>40</v>
      </c>
      <c r="AE94" s="37"/>
      <c r="AF94" s="38"/>
      <c r="AG94" s="39"/>
      <c r="AH94" s="40">
        <v>0.0</v>
      </c>
      <c r="AI94" s="40">
        <v>0.0</v>
      </c>
      <c r="AJ94" s="40">
        <v>0.0</v>
      </c>
      <c r="AK94" s="185" t="s">
        <v>43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142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2">SUM(F94,M94,T94,AA94,AH94,AO94,AV94)</f>
        <v>0</v>
      </c>
      <c r="BA94" s="39">
        <f t="shared" si="102"/>
        <v>0</v>
      </c>
      <c r="BB94" s="39">
        <f t="shared" si="102"/>
        <v>0</v>
      </c>
      <c r="BC94" s="50">
        <f t="shared" si="103"/>
        <v>0</v>
      </c>
      <c r="BD94" s="51"/>
      <c r="BE94" s="39">
        <f>AZ94*80</f>
        <v>0</v>
      </c>
      <c r="BF94" s="39">
        <f>BA94*88</f>
        <v>0</v>
      </c>
      <c r="BG94" s="39">
        <f>BB94*80</f>
        <v>0</v>
      </c>
      <c r="BH94" s="39">
        <f t="shared" si="104"/>
        <v>0</v>
      </c>
      <c r="BI94" s="51"/>
      <c r="BJ94" s="51"/>
      <c r="BK94" s="51"/>
      <c r="BL94" s="51"/>
      <c r="BM94" s="51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76" t="s">
        <v>14</v>
      </c>
      <c r="AZ96" s="77"/>
      <c r="BA96" s="78"/>
      <c r="BB96" s="78"/>
      <c r="BC96" s="79"/>
      <c r="BD96" s="136"/>
      <c r="BE96" s="145">
        <f t="shared" ref="BE96:BH96" si="105">sum(BE93,BE94)</f>
        <v>0</v>
      </c>
      <c r="BF96" s="145">
        <f t="shared" si="105"/>
        <v>0</v>
      </c>
      <c r="BG96" s="145">
        <f t="shared" si="105"/>
        <v>0</v>
      </c>
      <c r="BH96" s="145">
        <f t="shared" si="105"/>
        <v>0</v>
      </c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67"/>
      <c r="E98" s="68"/>
      <c r="G98" s="73"/>
      <c r="H98" s="73"/>
      <c r="I98" s="73"/>
      <c r="K98" s="6" t="s">
        <v>151</v>
      </c>
      <c r="L98" s="4"/>
      <c r="Q98" s="186"/>
      <c r="R98" s="186"/>
      <c r="Y98" s="73"/>
      <c r="Z98" s="73"/>
      <c r="AA98" s="73"/>
      <c r="AC98" s="28"/>
      <c r="AF98" s="6" t="s">
        <v>151</v>
      </c>
      <c r="AG98" s="4"/>
      <c r="AT98" s="6" t="s">
        <v>151</v>
      </c>
      <c r="AU98" s="4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0"/>
      <c r="B100" s="11"/>
      <c r="C100" s="11"/>
      <c r="D100" s="12"/>
      <c r="E100" s="465">
        <v>45131.0</v>
      </c>
      <c r="F100" s="14"/>
      <c r="G100" s="14"/>
      <c r="H100" s="14"/>
      <c r="I100" s="15"/>
      <c r="J100" s="15"/>
      <c r="K100" s="16"/>
      <c r="L100" s="465">
        <v>45132.0</v>
      </c>
      <c r="M100" s="15"/>
      <c r="N100" s="15"/>
      <c r="O100" s="15"/>
      <c r="P100" s="15"/>
      <c r="Q100" s="11"/>
      <c r="R100" s="17"/>
      <c r="S100" s="465">
        <v>45133.0</v>
      </c>
      <c r="T100" s="11"/>
      <c r="U100" s="15"/>
      <c r="V100" s="15"/>
      <c r="W100" s="11"/>
      <c r="X100" s="18"/>
      <c r="Y100" s="14"/>
      <c r="Z100" s="465">
        <v>45134.0</v>
      </c>
      <c r="AA100" s="15"/>
      <c r="AB100" s="15"/>
      <c r="AC100" s="11"/>
      <c r="AD100" s="15"/>
      <c r="AE100" s="15"/>
      <c r="AF100" s="12"/>
      <c r="AG100" s="465">
        <v>45135.0</v>
      </c>
      <c r="AH100" s="15"/>
      <c r="AI100" s="11"/>
      <c r="AJ100" s="15"/>
      <c r="AK100" s="15"/>
      <c r="AL100" s="15"/>
      <c r="AM100" s="18"/>
      <c r="AN100" s="465">
        <v>45136.0</v>
      </c>
      <c r="AO100" s="11"/>
      <c r="AP100" s="19"/>
      <c r="AQ100" s="19"/>
      <c r="AR100" s="19"/>
      <c r="AS100" s="19"/>
      <c r="AT100" s="14"/>
      <c r="AU100" s="465">
        <v>45137.0</v>
      </c>
      <c r="AV100" s="19"/>
      <c r="AW100" s="19"/>
      <c r="AX100" s="19"/>
      <c r="AY100" s="20"/>
      <c r="AZ100" s="19"/>
      <c r="BA100" s="19"/>
      <c r="BB100" s="19"/>
      <c r="BC100" s="19"/>
      <c r="BD100" s="20"/>
      <c r="BE100" s="21"/>
      <c r="BF100" s="22"/>
      <c r="BG100" s="4"/>
      <c r="BH100" s="19"/>
      <c r="BI100" s="23"/>
      <c r="BJ100" s="16"/>
      <c r="BK100" s="16"/>
      <c r="BL100" s="20"/>
      <c r="BM100" s="20"/>
    </row>
    <row r="101">
      <c r="A101" s="67"/>
      <c r="B101" s="25"/>
      <c r="C101" s="25"/>
      <c r="D101" s="187" t="s">
        <v>159</v>
      </c>
      <c r="E101" s="26" t="s">
        <v>3</v>
      </c>
      <c r="F101" s="26" t="s">
        <v>4</v>
      </c>
      <c r="G101" s="26" t="s">
        <v>5</v>
      </c>
      <c r="H101" s="26" t="s">
        <v>6</v>
      </c>
      <c r="I101" s="26"/>
      <c r="J101" s="26"/>
      <c r="K101" s="187" t="s">
        <v>153</v>
      </c>
      <c r="L101" s="191" t="s">
        <v>159</v>
      </c>
      <c r="M101" s="26" t="s">
        <v>4</v>
      </c>
      <c r="N101" s="26" t="s">
        <v>5</v>
      </c>
      <c r="O101" s="26" t="s">
        <v>6</v>
      </c>
      <c r="R101" s="187" t="s">
        <v>153</v>
      </c>
      <c r="S101" s="26" t="s">
        <v>8</v>
      </c>
      <c r="T101" s="26" t="s">
        <v>4</v>
      </c>
      <c r="U101" s="26" t="s">
        <v>5</v>
      </c>
      <c r="V101" s="26" t="s">
        <v>6</v>
      </c>
      <c r="Y101" s="187" t="s">
        <v>152</v>
      </c>
      <c r="Z101" s="29" t="s">
        <v>9</v>
      </c>
      <c r="AA101" s="26" t="s">
        <v>4</v>
      </c>
      <c r="AB101" s="26" t="s">
        <v>5</v>
      </c>
      <c r="AC101" s="26" t="s">
        <v>6</v>
      </c>
      <c r="AD101" s="73"/>
      <c r="AF101" s="187" t="s">
        <v>153</v>
      </c>
      <c r="AG101" s="190" t="s">
        <v>154</v>
      </c>
      <c r="AH101" s="26" t="s">
        <v>4</v>
      </c>
      <c r="AI101" s="26" t="s">
        <v>5</v>
      </c>
      <c r="AJ101" s="26" t="s">
        <v>6</v>
      </c>
      <c r="AM101" s="187" t="s">
        <v>153</v>
      </c>
      <c r="AN101" s="190" t="s">
        <v>154</v>
      </c>
      <c r="AO101" s="26" t="s">
        <v>4</v>
      </c>
      <c r="AP101" s="26" t="s">
        <v>5</v>
      </c>
      <c r="AQ101" s="26" t="s">
        <v>6</v>
      </c>
      <c r="AT101" s="187" t="s">
        <v>153</v>
      </c>
      <c r="AU101" s="190" t="s">
        <v>154</v>
      </c>
      <c r="AV101" s="26" t="s">
        <v>4</v>
      </c>
      <c r="AW101" s="26" t="s">
        <v>5</v>
      </c>
      <c r="AX101" s="26" t="s">
        <v>6</v>
      </c>
      <c r="AY101" s="193"/>
      <c r="AZ101" s="31" t="s">
        <v>4</v>
      </c>
      <c r="BA101" s="31" t="s">
        <v>13</v>
      </c>
      <c r="BB101" s="31" t="s">
        <v>6</v>
      </c>
      <c r="BC101" s="31" t="s">
        <v>14</v>
      </c>
      <c r="BE101" s="33" t="s">
        <v>4</v>
      </c>
      <c r="BF101" s="33" t="s">
        <v>13</v>
      </c>
      <c r="BG101" s="33" t="s">
        <v>6</v>
      </c>
      <c r="BH101" s="33" t="s">
        <v>15</v>
      </c>
      <c r="BI101" s="193"/>
      <c r="BJ101" s="193"/>
      <c r="BK101" s="193"/>
      <c r="BL101" s="193"/>
      <c r="BM101" s="193"/>
    </row>
    <row r="102">
      <c r="A102" s="184" t="s">
        <v>52</v>
      </c>
      <c r="B102" s="36" t="s">
        <v>19</v>
      </c>
      <c r="C102" s="37">
        <v>45131.0</v>
      </c>
      <c r="D102" s="38" t="s">
        <v>272</v>
      </c>
      <c r="E102" s="39" t="s">
        <v>21</v>
      </c>
      <c r="F102" s="40">
        <v>0.0</v>
      </c>
      <c r="G102" s="40">
        <v>6.5</v>
      </c>
      <c r="H102" s="40">
        <v>0.0</v>
      </c>
      <c r="I102" s="42" t="s">
        <v>131</v>
      </c>
      <c r="J102" s="37">
        <v>45133.0</v>
      </c>
      <c r="K102" s="42" t="s">
        <v>286</v>
      </c>
      <c r="L102" s="40" t="s">
        <v>273</v>
      </c>
      <c r="M102" s="40">
        <v>5.5</v>
      </c>
      <c r="N102" s="40">
        <v>5.5</v>
      </c>
      <c r="O102" s="40">
        <v>0.0</v>
      </c>
      <c r="P102" s="38" t="s">
        <v>36</v>
      </c>
      <c r="Q102" s="37">
        <v>45134.0</v>
      </c>
      <c r="R102" s="42" t="s">
        <v>25</v>
      </c>
      <c r="S102" s="58" t="s">
        <v>25</v>
      </c>
      <c r="T102" s="40">
        <v>0.0</v>
      </c>
      <c r="U102" s="40">
        <v>0.0</v>
      </c>
      <c r="V102" s="40">
        <v>0.0</v>
      </c>
      <c r="W102" s="36" t="s">
        <v>26</v>
      </c>
      <c r="X102" s="37">
        <v>45134.0</v>
      </c>
      <c r="Y102" s="42" t="s">
        <v>211</v>
      </c>
      <c r="Z102" s="58" t="s">
        <v>66</v>
      </c>
      <c r="AA102" s="40">
        <v>0.0</v>
      </c>
      <c r="AB102" s="40">
        <v>6.0</v>
      </c>
      <c r="AC102" s="40">
        <v>0.0</v>
      </c>
      <c r="AD102" s="42" t="s">
        <v>78</v>
      </c>
      <c r="AE102" s="37">
        <v>45136.0</v>
      </c>
      <c r="AF102" s="42" t="s">
        <v>284</v>
      </c>
      <c r="AG102" s="148" t="s">
        <v>288</v>
      </c>
      <c r="AH102" s="40">
        <v>2.0</v>
      </c>
      <c r="AI102" s="40">
        <v>5.5</v>
      </c>
      <c r="AJ102" s="40">
        <v>0.0</v>
      </c>
      <c r="AK102" s="42" t="s">
        <v>79</v>
      </c>
      <c r="AL102" s="37">
        <v>45137.0</v>
      </c>
      <c r="AM102" s="42" t="s">
        <v>284</v>
      </c>
      <c r="AN102" s="148" t="s">
        <v>289</v>
      </c>
      <c r="AO102" s="40">
        <v>3.0</v>
      </c>
      <c r="AP102" s="40">
        <v>5.5</v>
      </c>
      <c r="AQ102" s="40">
        <v>0.0</v>
      </c>
      <c r="AR102" s="95" t="s">
        <v>27</v>
      </c>
      <c r="AS102" s="37">
        <v>45138.0</v>
      </c>
      <c r="AT102" s="42" t="s">
        <v>284</v>
      </c>
      <c r="AU102" s="148" t="s">
        <v>288</v>
      </c>
      <c r="AV102" s="40">
        <v>2.0</v>
      </c>
      <c r="AW102" s="40">
        <v>5.5</v>
      </c>
      <c r="AX102" s="40">
        <v>0.0</v>
      </c>
      <c r="AY102" s="194"/>
      <c r="AZ102" s="49">
        <f t="shared" ref="AZ102:BB102" si="106">SUM(F102,M102,T102,AA102,AH102,AO102,AV102)</f>
        <v>12.5</v>
      </c>
      <c r="BA102" s="39">
        <f t="shared" si="106"/>
        <v>34.5</v>
      </c>
      <c r="BB102" s="39">
        <f t="shared" si="106"/>
        <v>0</v>
      </c>
      <c r="BC102" s="50">
        <f>SUM(AZ102,BA102,BB102)</f>
        <v>47</v>
      </c>
      <c r="BE102" s="39">
        <f>AZ102*80</f>
        <v>1000</v>
      </c>
      <c r="BF102" s="39">
        <f>BA102*88</f>
        <v>3036</v>
      </c>
      <c r="BG102" s="39">
        <f>BB102*80</f>
        <v>0</v>
      </c>
      <c r="BH102" s="39">
        <f>SUM(BE102,BF102,BG102)</f>
        <v>4036</v>
      </c>
      <c r="BI102" s="194"/>
      <c r="BJ102" s="194"/>
      <c r="BK102" s="194"/>
      <c r="BL102" s="194"/>
      <c r="BM102" s="194"/>
    </row>
    <row r="103">
      <c r="A103" s="67"/>
      <c r="F103" s="73"/>
      <c r="G103" s="73"/>
      <c r="H103" s="73"/>
      <c r="Z103" s="27"/>
      <c r="AA103" s="73"/>
      <c r="AB103" s="73"/>
      <c r="AC103" s="73"/>
      <c r="AV103" s="193"/>
      <c r="AW103" s="193"/>
      <c r="AX103" s="193"/>
      <c r="AY103" s="193"/>
      <c r="AZ103" s="193"/>
      <c r="BA103" s="193"/>
      <c r="BB103" s="193"/>
      <c r="BC103" s="193"/>
      <c r="BF103" s="193"/>
      <c r="BI103" s="193"/>
      <c r="BJ103" s="193"/>
      <c r="BK103" s="193"/>
      <c r="BL103" s="193"/>
      <c r="BM103" s="193"/>
    </row>
    <row r="104">
      <c r="A104" s="67"/>
      <c r="D104" s="187" t="s">
        <v>156</v>
      </c>
      <c r="E104" s="26" t="s">
        <v>3</v>
      </c>
      <c r="F104" s="26" t="s">
        <v>4</v>
      </c>
      <c r="G104" s="26" t="s">
        <v>5</v>
      </c>
      <c r="H104" s="26" t="s">
        <v>6</v>
      </c>
      <c r="I104" s="73"/>
      <c r="K104" s="187" t="s">
        <v>156</v>
      </c>
      <c r="L104" s="26" t="s">
        <v>7</v>
      </c>
      <c r="M104" s="26" t="s">
        <v>4</v>
      </c>
      <c r="N104" s="26" t="s">
        <v>5</v>
      </c>
      <c r="O104" s="26" t="s">
        <v>6</v>
      </c>
      <c r="R104" s="187" t="s">
        <v>156</v>
      </c>
      <c r="S104" s="26" t="s">
        <v>8</v>
      </c>
      <c r="T104" s="26" t="s">
        <v>4</v>
      </c>
      <c r="U104" s="26" t="s">
        <v>5</v>
      </c>
      <c r="V104" s="26" t="s">
        <v>6</v>
      </c>
      <c r="Y104" s="187" t="s">
        <v>156</v>
      </c>
      <c r="Z104" s="29" t="s">
        <v>9</v>
      </c>
      <c r="AA104" s="26" t="s">
        <v>4</v>
      </c>
      <c r="AB104" s="26" t="s">
        <v>5</v>
      </c>
      <c r="AC104" s="26" t="s">
        <v>6</v>
      </c>
      <c r="AD104" s="73"/>
      <c r="AF104" s="187" t="s">
        <v>156</v>
      </c>
      <c r="AG104" s="29" t="s">
        <v>10</v>
      </c>
      <c r="AH104" s="26" t="s">
        <v>4</v>
      </c>
      <c r="AI104" s="26" t="s">
        <v>5</v>
      </c>
      <c r="AJ104" s="26" t="s">
        <v>6</v>
      </c>
      <c r="AM104" s="187" t="s">
        <v>156</v>
      </c>
      <c r="AN104" s="29" t="s">
        <v>11</v>
      </c>
      <c r="AO104" s="26" t="s">
        <v>4</v>
      </c>
      <c r="AP104" s="26" t="s">
        <v>5</v>
      </c>
      <c r="AQ104" s="26" t="s">
        <v>6</v>
      </c>
      <c r="AT104" s="187" t="s">
        <v>723</v>
      </c>
      <c r="AU104" s="29" t="s">
        <v>12</v>
      </c>
      <c r="AV104" s="26" t="s">
        <v>4</v>
      </c>
      <c r="AW104" s="26" t="s">
        <v>5</v>
      </c>
      <c r="AX104" s="26" t="s">
        <v>6</v>
      </c>
      <c r="AY104" s="193"/>
      <c r="AZ104" s="31" t="s">
        <v>4</v>
      </c>
      <c r="BA104" s="31" t="s">
        <v>13</v>
      </c>
      <c r="BB104" s="31" t="s">
        <v>6</v>
      </c>
      <c r="BC104" s="31" t="s">
        <v>14</v>
      </c>
      <c r="BE104" s="33" t="s">
        <v>4</v>
      </c>
      <c r="BF104" s="33" t="s">
        <v>13</v>
      </c>
      <c r="BG104" s="33" t="s">
        <v>6</v>
      </c>
      <c r="BH104" s="33" t="s">
        <v>15</v>
      </c>
      <c r="BI104" s="193"/>
      <c r="BJ104" s="193"/>
      <c r="BK104" s="193"/>
      <c r="BL104" s="193"/>
      <c r="BM104" s="193"/>
    </row>
    <row r="105">
      <c r="A105" s="184" t="s">
        <v>82</v>
      </c>
      <c r="B105" s="57" t="s">
        <v>33</v>
      </c>
      <c r="C105" s="37">
        <v>45132.0</v>
      </c>
      <c r="D105" s="38" t="s">
        <v>247</v>
      </c>
      <c r="E105" s="39" t="s">
        <v>127</v>
      </c>
      <c r="F105" s="40">
        <v>5.0</v>
      </c>
      <c r="G105" s="40">
        <v>1.0</v>
      </c>
      <c r="H105" s="40">
        <v>0.0</v>
      </c>
      <c r="I105" s="42" t="s">
        <v>46</v>
      </c>
      <c r="J105" s="37">
        <v>45133.0</v>
      </c>
      <c r="K105" s="38" t="s">
        <v>247</v>
      </c>
      <c r="L105" s="39" t="s">
        <v>127</v>
      </c>
      <c r="M105" s="40">
        <v>5.0</v>
      </c>
      <c r="N105" s="40">
        <v>1.0</v>
      </c>
      <c r="O105" s="40">
        <v>0.0</v>
      </c>
      <c r="P105" s="38" t="s">
        <v>36</v>
      </c>
      <c r="Q105" s="37">
        <v>45134.0</v>
      </c>
      <c r="R105" s="38" t="s">
        <v>247</v>
      </c>
      <c r="S105" s="39" t="s">
        <v>127</v>
      </c>
      <c r="T105" s="40">
        <v>5.0</v>
      </c>
      <c r="U105" s="40">
        <v>1.0</v>
      </c>
      <c r="V105" s="40">
        <v>0.0</v>
      </c>
      <c r="W105" s="42" t="s">
        <v>37</v>
      </c>
      <c r="X105" s="37">
        <v>45135.0</v>
      </c>
      <c r="Y105" s="38" t="s">
        <v>247</v>
      </c>
      <c r="Z105" s="39" t="s">
        <v>127</v>
      </c>
      <c r="AA105" s="40">
        <v>5.0</v>
      </c>
      <c r="AB105" s="40">
        <v>1.0</v>
      </c>
      <c r="AC105" s="40">
        <v>0.0</v>
      </c>
      <c r="AD105" s="56" t="s">
        <v>40</v>
      </c>
      <c r="AE105" s="37">
        <v>45136.0</v>
      </c>
      <c r="AF105" s="38" t="s">
        <v>285</v>
      </c>
      <c r="AG105" s="39" t="s">
        <v>129</v>
      </c>
      <c r="AH105" s="40">
        <v>5.0</v>
      </c>
      <c r="AI105" s="40">
        <v>2.0</v>
      </c>
      <c r="AJ105" s="40">
        <v>0.0</v>
      </c>
      <c r="AK105" s="185" t="s">
        <v>43</v>
      </c>
      <c r="AL105" s="37">
        <v>45137.0</v>
      </c>
      <c r="AM105" s="38" t="s">
        <v>25</v>
      </c>
      <c r="AN105" s="39" t="s">
        <v>25</v>
      </c>
      <c r="AO105" s="40">
        <v>0.0</v>
      </c>
      <c r="AP105" s="40">
        <v>0.0</v>
      </c>
      <c r="AQ105" s="40">
        <v>0.0</v>
      </c>
      <c r="AR105" s="420" t="s">
        <v>44</v>
      </c>
      <c r="AS105" s="37">
        <v>45138.0</v>
      </c>
      <c r="AT105" s="95" t="s">
        <v>128</v>
      </c>
      <c r="AU105" s="98" t="s">
        <v>202</v>
      </c>
      <c r="AV105" s="40">
        <v>6.0</v>
      </c>
      <c r="AW105" s="40">
        <v>1.0</v>
      </c>
      <c r="AX105" s="40">
        <v>0.0</v>
      </c>
      <c r="AY105" s="194"/>
      <c r="AZ105" s="49">
        <f t="shared" ref="AZ105:BB105" si="107">SUM(F105,M105,T105,AA105,AH105,AO105,AV105)</f>
        <v>31</v>
      </c>
      <c r="BA105" s="39">
        <f t="shared" si="107"/>
        <v>7</v>
      </c>
      <c r="BB105" s="39">
        <f t="shared" si="107"/>
        <v>0</v>
      </c>
      <c r="BC105" s="50">
        <f>SUM(AZ105,BA105,BB105)</f>
        <v>38</v>
      </c>
      <c r="BE105" s="39">
        <f>AZ105*80</f>
        <v>2480</v>
      </c>
      <c r="BF105" s="39">
        <f>BA105*88</f>
        <v>616</v>
      </c>
      <c r="BG105" s="39">
        <f>BB105*80</f>
        <v>0</v>
      </c>
      <c r="BH105" s="39">
        <f>SUM(BE105,BF105,BG105)</f>
        <v>3096</v>
      </c>
      <c r="BI105" s="194"/>
      <c r="BJ105" s="194"/>
      <c r="BK105" s="194"/>
      <c r="BL105" s="194"/>
      <c r="BM105" s="194"/>
    </row>
    <row r="106">
      <c r="A106" s="67"/>
      <c r="B106" s="68"/>
      <c r="C106" s="68"/>
    </row>
    <row r="107">
      <c r="A107" s="67"/>
      <c r="D107" s="187" t="s">
        <v>153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723</v>
      </c>
      <c r="L107" s="26" t="s">
        <v>7</v>
      </c>
      <c r="M107" s="26" t="s">
        <v>4</v>
      </c>
      <c r="N107" s="26" t="s">
        <v>5</v>
      </c>
      <c r="O107" s="26" t="s">
        <v>6</v>
      </c>
      <c r="R107" s="187" t="s">
        <v>152</v>
      </c>
      <c r="S107" s="26" t="s">
        <v>8</v>
      </c>
      <c r="T107" s="26" t="s">
        <v>4</v>
      </c>
      <c r="U107" s="26" t="s">
        <v>5</v>
      </c>
      <c r="V107" s="26" t="s">
        <v>6</v>
      </c>
      <c r="W107" s="28"/>
      <c r="X107" s="29"/>
      <c r="Y107" s="187" t="s">
        <v>153</v>
      </c>
      <c r="Z107" s="191" t="s">
        <v>159</v>
      </c>
      <c r="AA107" s="26" t="s">
        <v>4</v>
      </c>
      <c r="AB107" s="26" t="s">
        <v>5</v>
      </c>
      <c r="AC107" s="26" t="s">
        <v>6</v>
      </c>
      <c r="AD107" s="29"/>
      <c r="AE107" s="29"/>
      <c r="AF107" s="187" t="s">
        <v>159</v>
      </c>
      <c r="AG107" s="29" t="s">
        <v>10</v>
      </c>
      <c r="AH107" s="26" t="s">
        <v>4</v>
      </c>
      <c r="AI107" s="26" t="s">
        <v>5</v>
      </c>
      <c r="AJ107" s="26" t="s">
        <v>6</v>
      </c>
      <c r="AM107" s="187" t="s">
        <v>156</v>
      </c>
      <c r="AN107" s="29" t="s">
        <v>723</v>
      </c>
      <c r="AO107" s="26" t="s">
        <v>4</v>
      </c>
      <c r="AP107" s="26" t="s">
        <v>5</v>
      </c>
      <c r="AQ107" s="26" t="s">
        <v>6</v>
      </c>
      <c r="AT107" s="187" t="s">
        <v>156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6"/>
      <c r="AZ107" s="31" t="s">
        <v>4</v>
      </c>
      <c r="BA107" s="31" t="s">
        <v>13</v>
      </c>
      <c r="BB107" s="31" t="s">
        <v>6</v>
      </c>
      <c r="BC107" s="31" t="s">
        <v>14</v>
      </c>
      <c r="BD107" s="196"/>
      <c r="BE107" s="33" t="s">
        <v>4</v>
      </c>
      <c r="BF107" s="33" t="s">
        <v>13</v>
      </c>
      <c r="BG107" s="33" t="s">
        <v>6</v>
      </c>
      <c r="BH107" s="33" t="s">
        <v>15</v>
      </c>
      <c r="BI107" s="196"/>
      <c r="BJ107" s="196"/>
      <c r="BK107" s="196"/>
      <c r="BL107" s="196"/>
      <c r="BM107" s="196"/>
    </row>
    <row r="108">
      <c r="A108" s="35" t="s">
        <v>50</v>
      </c>
      <c r="B108" s="275" t="s">
        <v>62</v>
      </c>
      <c r="C108" s="37">
        <v>45132.0</v>
      </c>
      <c r="D108" s="42" t="s">
        <v>308</v>
      </c>
      <c r="E108" s="53" t="s">
        <v>309</v>
      </c>
      <c r="F108" s="40">
        <v>2.5</v>
      </c>
      <c r="G108" s="40">
        <v>5.5</v>
      </c>
      <c r="H108" s="40">
        <v>2.5</v>
      </c>
      <c r="I108" s="36" t="s">
        <v>22</v>
      </c>
      <c r="J108" s="37">
        <v>45132.0</v>
      </c>
      <c r="K108" s="42" t="s">
        <v>731</v>
      </c>
      <c r="L108" s="39" t="s">
        <v>732</v>
      </c>
      <c r="M108" s="40">
        <v>0.0</v>
      </c>
      <c r="N108" s="40">
        <v>6.0</v>
      </c>
      <c r="O108" s="40">
        <v>0.0</v>
      </c>
      <c r="P108" s="38" t="s">
        <v>36</v>
      </c>
      <c r="Q108" s="37">
        <v>45134.0</v>
      </c>
      <c r="R108" s="42" t="s">
        <v>274</v>
      </c>
      <c r="S108" s="58" t="s">
        <v>48</v>
      </c>
      <c r="T108" s="40">
        <v>6.0</v>
      </c>
      <c r="U108" s="40">
        <v>2.0</v>
      </c>
      <c r="V108" s="40">
        <v>0.0</v>
      </c>
      <c r="W108" s="42" t="s">
        <v>67</v>
      </c>
      <c r="X108" s="37">
        <v>45135.0</v>
      </c>
      <c r="Y108" s="42" t="s">
        <v>286</v>
      </c>
      <c r="Z108" s="40" t="s">
        <v>273</v>
      </c>
      <c r="AA108" s="40">
        <v>5.5</v>
      </c>
      <c r="AB108" s="40">
        <v>5.5</v>
      </c>
      <c r="AC108" s="40">
        <v>0.0</v>
      </c>
      <c r="AD108" s="56" t="s">
        <v>40</v>
      </c>
      <c r="AE108" s="37">
        <v>45136.0</v>
      </c>
      <c r="AF108" s="38" t="s">
        <v>25</v>
      </c>
      <c r="AG108" s="39" t="s">
        <v>25</v>
      </c>
      <c r="AH108" s="40">
        <v>0.0</v>
      </c>
      <c r="AI108" s="40">
        <v>0.0</v>
      </c>
      <c r="AJ108" s="40">
        <v>0.0</v>
      </c>
      <c r="AK108" s="434" t="s">
        <v>43</v>
      </c>
      <c r="AL108" s="37">
        <v>45137.0</v>
      </c>
      <c r="AM108" s="38" t="s">
        <v>247</v>
      </c>
      <c r="AN108" s="56" t="s">
        <v>733</v>
      </c>
      <c r="AO108" s="40">
        <v>8.0</v>
      </c>
      <c r="AP108" s="40">
        <v>1.0</v>
      </c>
      <c r="AQ108" s="40">
        <v>0.0</v>
      </c>
      <c r="AR108" s="47" t="s">
        <v>93</v>
      </c>
      <c r="AS108" s="37">
        <v>45137.0</v>
      </c>
      <c r="AT108" s="42" t="s">
        <v>319</v>
      </c>
      <c r="AU108" s="58" t="s">
        <v>266</v>
      </c>
      <c r="AV108" s="40">
        <v>1.0</v>
      </c>
      <c r="AW108" s="40">
        <v>7.0</v>
      </c>
      <c r="AX108" s="40">
        <v>4.0</v>
      </c>
      <c r="AY108" s="51"/>
      <c r="AZ108" s="49">
        <f t="shared" ref="AZ108:BB108" si="108">SUM(F108,M108,T108,AA108,AH108,AO108,AV108)</f>
        <v>23</v>
      </c>
      <c r="BA108" s="39">
        <f t="shared" si="108"/>
        <v>27</v>
      </c>
      <c r="BB108" s="39">
        <f t="shared" si="108"/>
        <v>6.5</v>
      </c>
      <c r="BC108" s="50">
        <f>SUM(AZ108,BA108,BB108)</f>
        <v>56.5</v>
      </c>
      <c r="BD108" s="51"/>
      <c r="BE108" s="39">
        <f>AZ108*80</f>
        <v>1840</v>
      </c>
      <c r="BF108" s="39">
        <f>BA108*88</f>
        <v>2376</v>
      </c>
      <c r="BG108" s="39">
        <f>BB108*80</f>
        <v>520</v>
      </c>
      <c r="BH108" s="39">
        <f>SUM(BE108,BF108,BG108)</f>
        <v>4736</v>
      </c>
      <c r="BI108" s="51"/>
      <c r="BJ108" s="51"/>
      <c r="BK108" s="51"/>
      <c r="BL108" s="51"/>
      <c r="BM108" s="51"/>
    </row>
    <row r="109">
      <c r="A109" s="67"/>
      <c r="B109" s="68"/>
      <c r="C109" s="68"/>
      <c r="L109" s="92"/>
      <c r="R109" s="98"/>
      <c r="S109" s="192"/>
      <c r="Z109" s="39"/>
      <c r="AA109" s="197"/>
      <c r="AB109" s="197"/>
      <c r="AC109" s="197"/>
      <c r="AD109" s="197"/>
      <c r="AN109" s="198"/>
    </row>
    <row r="110">
      <c r="A110" s="24"/>
      <c r="B110" s="25"/>
      <c r="C110" s="25"/>
      <c r="D110" s="187" t="s">
        <v>159</v>
      </c>
      <c r="E110" s="26" t="s">
        <v>3</v>
      </c>
      <c r="F110" s="26" t="s">
        <v>4</v>
      </c>
      <c r="G110" s="26" t="s">
        <v>5</v>
      </c>
      <c r="H110" s="26" t="s">
        <v>6</v>
      </c>
      <c r="I110" s="26"/>
      <c r="J110" s="26"/>
      <c r="K110" s="187" t="s">
        <v>159</v>
      </c>
      <c r="L110" s="26" t="s">
        <v>7</v>
      </c>
      <c r="M110" s="26" t="s">
        <v>4</v>
      </c>
      <c r="N110" s="26" t="s">
        <v>5</v>
      </c>
      <c r="O110" s="26" t="s">
        <v>6</v>
      </c>
      <c r="P110" s="26"/>
      <c r="Q110" s="26"/>
      <c r="R110" s="187" t="s">
        <v>159</v>
      </c>
      <c r="S110" s="26" t="s">
        <v>8</v>
      </c>
      <c r="T110" s="26" t="s">
        <v>4</v>
      </c>
      <c r="U110" s="26" t="s">
        <v>5</v>
      </c>
      <c r="V110" s="26" t="s">
        <v>6</v>
      </c>
      <c r="W110" s="28"/>
      <c r="X110" s="29"/>
      <c r="Y110" s="187" t="s">
        <v>159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29"/>
      <c r="AE110" s="29"/>
      <c r="AF110" s="187" t="s">
        <v>159</v>
      </c>
      <c r="AG110" s="29" t="s">
        <v>10</v>
      </c>
      <c r="AH110" s="26" t="s">
        <v>4</v>
      </c>
      <c r="AI110" s="26" t="s">
        <v>5</v>
      </c>
      <c r="AJ110" s="26" t="s">
        <v>6</v>
      </c>
      <c r="AK110" s="29"/>
      <c r="AL110" s="29"/>
      <c r="AM110" s="187" t="s">
        <v>159</v>
      </c>
      <c r="AN110" s="29" t="s">
        <v>11</v>
      </c>
      <c r="AO110" s="26" t="s">
        <v>4</v>
      </c>
      <c r="AP110" s="26" t="s">
        <v>5</v>
      </c>
      <c r="AQ110" s="26" t="s">
        <v>6</v>
      </c>
      <c r="AR110" s="29"/>
      <c r="AS110" s="29"/>
      <c r="AT110" s="187" t="s">
        <v>159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30"/>
      <c r="AZ110" s="31" t="s">
        <v>4</v>
      </c>
      <c r="BA110" s="31" t="s">
        <v>13</v>
      </c>
      <c r="BB110" s="31" t="s">
        <v>6</v>
      </c>
      <c r="BC110" s="31" t="s">
        <v>14</v>
      </c>
      <c r="BD110" s="32"/>
      <c r="BE110" s="33" t="s">
        <v>4</v>
      </c>
      <c r="BF110" s="33" t="s">
        <v>13</v>
      </c>
      <c r="BG110" s="33" t="s">
        <v>6</v>
      </c>
      <c r="BH110" s="33" t="s">
        <v>15</v>
      </c>
      <c r="BI110" s="32"/>
      <c r="BJ110" s="32"/>
      <c r="BK110" s="32"/>
      <c r="BL110" s="32"/>
      <c r="BM110" s="32"/>
    </row>
    <row r="111">
      <c r="A111" s="35" t="s">
        <v>18</v>
      </c>
      <c r="B111" s="36" t="s">
        <v>19</v>
      </c>
      <c r="C111" s="37">
        <v>45131.0</v>
      </c>
      <c r="D111" s="38" t="s">
        <v>272</v>
      </c>
      <c r="E111" s="39" t="s">
        <v>21</v>
      </c>
      <c r="F111" s="40">
        <v>0.0</v>
      </c>
      <c r="G111" s="40">
        <v>6.5</v>
      </c>
      <c r="H111" s="40">
        <v>0.0</v>
      </c>
      <c r="I111" s="41" t="s">
        <v>22</v>
      </c>
      <c r="J111" s="37">
        <v>45132.0</v>
      </c>
      <c r="K111" s="38" t="s">
        <v>272</v>
      </c>
      <c r="L111" s="39" t="s">
        <v>21</v>
      </c>
      <c r="M111" s="40">
        <v>0.0</v>
      </c>
      <c r="N111" s="40">
        <v>6.5</v>
      </c>
      <c r="O111" s="40">
        <v>0.0</v>
      </c>
      <c r="P111" s="42" t="s">
        <v>24</v>
      </c>
      <c r="Q111" s="37">
        <v>45133.0</v>
      </c>
      <c r="R111" s="38" t="s">
        <v>272</v>
      </c>
      <c r="S111" s="39" t="s">
        <v>21</v>
      </c>
      <c r="T111" s="40">
        <v>0.0</v>
      </c>
      <c r="U111" s="40">
        <v>6.5</v>
      </c>
      <c r="V111" s="40">
        <v>0.0</v>
      </c>
      <c r="W111" s="43" t="s">
        <v>26</v>
      </c>
      <c r="X111" s="37">
        <v>45134.0</v>
      </c>
      <c r="Y111" s="38" t="s">
        <v>272</v>
      </c>
      <c r="Z111" s="39" t="s">
        <v>21</v>
      </c>
      <c r="AA111" s="40">
        <v>0.0</v>
      </c>
      <c r="AB111" s="40">
        <v>6.5</v>
      </c>
      <c r="AC111" s="40">
        <v>0.0</v>
      </c>
      <c r="AD111" s="56" t="s">
        <v>56</v>
      </c>
      <c r="AE111" s="37">
        <v>45135.0</v>
      </c>
      <c r="AF111" s="36" t="s">
        <v>352</v>
      </c>
      <c r="AG111" s="127" t="s">
        <v>208</v>
      </c>
      <c r="AH111" s="129">
        <v>0.0</v>
      </c>
      <c r="AI111" s="129">
        <v>5.5</v>
      </c>
      <c r="AJ111" s="129">
        <v>0.0</v>
      </c>
      <c r="AK111" s="66" t="s">
        <v>57</v>
      </c>
      <c r="AL111" s="37">
        <v>45136.0</v>
      </c>
      <c r="AM111" s="38" t="s">
        <v>272</v>
      </c>
      <c r="AN111" s="39" t="s">
        <v>21</v>
      </c>
      <c r="AO111" s="40">
        <v>0.0</v>
      </c>
      <c r="AP111" s="40">
        <v>6.5</v>
      </c>
      <c r="AQ111" s="40">
        <v>0.0</v>
      </c>
      <c r="AR111" s="47" t="s">
        <v>27</v>
      </c>
      <c r="AS111" s="37">
        <v>45138.0</v>
      </c>
      <c r="AT111" s="38" t="s">
        <v>25</v>
      </c>
      <c r="AU111" s="39" t="s">
        <v>25</v>
      </c>
      <c r="AV111" s="40">
        <v>0.0</v>
      </c>
      <c r="AW111" s="40">
        <v>0.0</v>
      </c>
      <c r="AX111" s="40">
        <v>0.0</v>
      </c>
      <c r="AY111" s="48"/>
      <c r="AZ111" s="49">
        <f t="shared" ref="AZ111:BB111" si="109">SUM(F111,M111,T111,AA111,AH111,AO111,AV111)</f>
        <v>0</v>
      </c>
      <c r="BA111" s="39">
        <f t="shared" si="109"/>
        <v>38</v>
      </c>
      <c r="BB111" s="39">
        <f t="shared" si="109"/>
        <v>0</v>
      </c>
      <c r="BC111" s="50">
        <f>SUM(AZ111,BA111,BB111)</f>
        <v>38</v>
      </c>
      <c r="BD111" s="51"/>
      <c r="BE111" s="39">
        <f>AZ111*80</f>
        <v>0</v>
      </c>
      <c r="BF111" s="39">
        <f>BA111*88</f>
        <v>3344</v>
      </c>
      <c r="BG111" s="39">
        <f>BB111*80</f>
        <v>0</v>
      </c>
      <c r="BH111" s="39">
        <f>SUM(BE111,BF111,BG111)</f>
        <v>3344</v>
      </c>
      <c r="BI111" s="51"/>
      <c r="BJ111" s="51"/>
      <c r="BK111" s="51"/>
      <c r="BL111" s="51"/>
      <c r="BM111" s="51"/>
    </row>
    <row r="112">
      <c r="A112" s="35"/>
      <c r="B112" s="64"/>
      <c r="C112" s="45"/>
      <c r="D112" s="39"/>
      <c r="E112" s="39"/>
      <c r="F112" s="60"/>
      <c r="G112" s="60"/>
      <c r="H112" s="60"/>
      <c r="I112" s="60"/>
      <c r="J112" s="45"/>
      <c r="K112" s="39"/>
      <c r="L112" s="39"/>
      <c r="M112" s="98"/>
      <c r="N112" s="98"/>
      <c r="O112" s="98"/>
      <c r="P112" s="98"/>
      <c r="Q112" s="200"/>
      <c r="R112" s="39"/>
      <c r="S112" s="39"/>
      <c r="T112" s="64"/>
      <c r="U112" s="64"/>
      <c r="V112" s="64"/>
      <c r="W112" s="64"/>
      <c r="X112" s="45"/>
      <c r="Y112" s="39"/>
      <c r="Z112" s="39"/>
      <c r="AA112" s="44"/>
      <c r="AB112" s="44"/>
      <c r="AC112" s="44"/>
      <c r="AD112" s="201"/>
      <c r="AE112" s="45"/>
      <c r="AF112" s="39"/>
      <c r="AG112" s="39"/>
      <c r="AH112" s="46"/>
      <c r="AI112" s="46"/>
      <c r="AJ112" s="46"/>
      <c r="AK112" s="46"/>
      <c r="AL112" s="45"/>
      <c r="AM112" s="39"/>
      <c r="AN112" s="39"/>
      <c r="AO112" s="98"/>
      <c r="AP112" s="98"/>
      <c r="AQ112" s="98"/>
      <c r="AS112" s="202"/>
      <c r="AT112" s="39"/>
      <c r="AU112" s="39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4"/>
      <c r="B113" s="25"/>
      <c r="C113" s="25"/>
      <c r="D113" s="187" t="s">
        <v>153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153</v>
      </c>
      <c r="L113" s="26" t="s">
        <v>7</v>
      </c>
      <c r="M113" s="26" t="s">
        <v>4</v>
      </c>
      <c r="N113" s="26" t="s">
        <v>5</v>
      </c>
      <c r="O113" s="26" t="s">
        <v>6</v>
      </c>
      <c r="R113" s="187" t="s">
        <v>152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9"/>
      <c r="Y113" s="187" t="s">
        <v>152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87" t="s">
        <v>159</v>
      </c>
      <c r="AG113" s="29" t="s">
        <v>10</v>
      </c>
      <c r="AH113" s="26" t="s">
        <v>4</v>
      </c>
      <c r="AI113" s="26" t="s">
        <v>5</v>
      </c>
      <c r="AJ113" s="26" t="s">
        <v>6</v>
      </c>
      <c r="AK113" s="29"/>
      <c r="AL113" s="29"/>
      <c r="AM113" s="187" t="s">
        <v>159</v>
      </c>
      <c r="AN113" s="29" t="s">
        <v>11</v>
      </c>
      <c r="AO113" s="26" t="s">
        <v>4</v>
      </c>
      <c r="AP113" s="26" t="s">
        <v>5</v>
      </c>
      <c r="AQ113" s="26" t="s">
        <v>6</v>
      </c>
      <c r="AR113" s="29"/>
      <c r="AS113" s="29"/>
      <c r="AT113" s="187" t="s">
        <v>159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30"/>
      <c r="AZ113" s="31" t="s">
        <v>4</v>
      </c>
      <c r="BA113" s="31" t="s">
        <v>13</v>
      </c>
      <c r="BB113" s="31" t="s">
        <v>6</v>
      </c>
      <c r="BC113" s="31" t="s">
        <v>14</v>
      </c>
      <c r="BD113" s="32"/>
      <c r="BE113" s="33" t="s">
        <v>4</v>
      </c>
      <c r="BF113" s="33" t="s">
        <v>13</v>
      </c>
      <c r="BG113" s="33" t="s">
        <v>6</v>
      </c>
      <c r="BH113" s="33" t="s">
        <v>15</v>
      </c>
      <c r="BI113" s="32"/>
      <c r="BJ113" s="32"/>
      <c r="BK113" s="32"/>
      <c r="BL113" s="32"/>
      <c r="BM113" s="32"/>
    </row>
    <row r="114">
      <c r="A114" s="35" t="s">
        <v>54</v>
      </c>
      <c r="B114" s="275" t="s">
        <v>62</v>
      </c>
      <c r="C114" s="37">
        <v>45132.0</v>
      </c>
      <c r="D114" s="42" t="s">
        <v>166</v>
      </c>
      <c r="E114" s="53" t="s">
        <v>166</v>
      </c>
      <c r="F114" s="40">
        <v>0.0</v>
      </c>
      <c r="G114" s="40">
        <v>0.0</v>
      </c>
      <c r="H114" s="40">
        <v>0.0</v>
      </c>
      <c r="I114" s="42" t="s">
        <v>46</v>
      </c>
      <c r="J114" s="37">
        <v>45133.0</v>
      </c>
      <c r="K114" s="38" t="s">
        <v>166</v>
      </c>
      <c r="L114" s="39" t="s">
        <v>166</v>
      </c>
      <c r="M114" s="40">
        <v>0.0</v>
      </c>
      <c r="N114" s="40">
        <v>0.0</v>
      </c>
      <c r="O114" s="40">
        <v>0.0</v>
      </c>
      <c r="P114" s="38" t="s">
        <v>36</v>
      </c>
      <c r="Q114" s="37">
        <v>45134.0</v>
      </c>
      <c r="R114" s="42" t="s">
        <v>166</v>
      </c>
      <c r="S114" s="58" t="s">
        <v>166</v>
      </c>
      <c r="T114" s="40">
        <v>0.0</v>
      </c>
      <c r="U114" s="40">
        <v>0.0</v>
      </c>
      <c r="V114" s="40">
        <v>0.0</v>
      </c>
      <c r="W114" s="57" t="s">
        <v>37</v>
      </c>
      <c r="X114" s="37">
        <v>45135.0</v>
      </c>
      <c r="Y114" s="42" t="s">
        <v>166</v>
      </c>
      <c r="Z114" s="58" t="s">
        <v>166</v>
      </c>
      <c r="AA114" s="40">
        <v>0.0</v>
      </c>
      <c r="AB114" s="40">
        <v>0.0</v>
      </c>
      <c r="AC114" s="40">
        <v>0.0</v>
      </c>
      <c r="AD114" s="56" t="s">
        <v>56</v>
      </c>
      <c r="AE114" s="37">
        <v>45135.0</v>
      </c>
      <c r="AF114" s="38" t="s">
        <v>166</v>
      </c>
      <c r="AG114" s="39" t="s">
        <v>166</v>
      </c>
      <c r="AH114" s="40">
        <v>0.0</v>
      </c>
      <c r="AI114" s="40">
        <v>0.0</v>
      </c>
      <c r="AJ114" s="40">
        <v>0.0</v>
      </c>
      <c r="AK114" s="66" t="s">
        <v>57</v>
      </c>
      <c r="AL114" s="37">
        <v>45136.0</v>
      </c>
      <c r="AM114" s="38" t="s">
        <v>166</v>
      </c>
      <c r="AN114" s="39" t="s">
        <v>166</v>
      </c>
      <c r="AO114" s="40">
        <v>0.0</v>
      </c>
      <c r="AP114" s="40">
        <v>0.0</v>
      </c>
      <c r="AQ114" s="40">
        <v>0.0</v>
      </c>
      <c r="AR114" s="47" t="s">
        <v>27</v>
      </c>
      <c r="AS114" s="37">
        <v>45138.0</v>
      </c>
      <c r="AT114" s="38" t="s">
        <v>179</v>
      </c>
      <c r="AU114" s="39" t="s">
        <v>29</v>
      </c>
      <c r="AV114" s="40">
        <v>0.0</v>
      </c>
      <c r="AW114" s="40">
        <v>5.0</v>
      </c>
      <c r="AX114" s="40">
        <v>0.0</v>
      </c>
      <c r="AY114" s="48"/>
      <c r="AZ114" s="49">
        <f t="shared" ref="AZ114:BB114" si="110">SUM(F114,M114,T114,AA114,AH114,AO114,AV114)</f>
        <v>0</v>
      </c>
      <c r="BA114" s="39">
        <f t="shared" si="110"/>
        <v>5</v>
      </c>
      <c r="BB114" s="39">
        <f t="shared" si="110"/>
        <v>0</v>
      </c>
      <c r="BC114" s="50">
        <f>SUM(AZ114,BA114,BB114)</f>
        <v>5</v>
      </c>
      <c r="BD114" s="51"/>
      <c r="BE114" s="39">
        <f>AZ114*80</f>
        <v>0</v>
      </c>
      <c r="BF114" s="39">
        <f>BA114*88</f>
        <v>440</v>
      </c>
      <c r="BG114" s="39">
        <f>BB114*80</f>
        <v>0</v>
      </c>
      <c r="BH114" s="39">
        <f>SUM(BE114,BF114,BG114)</f>
        <v>440</v>
      </c>
      <c r="BI114" s="51"/>
      <c r="BJ114" s="51"/>
      <c r="BK114" s="51"/>
      <c r="BL114" s="51"/>
      <c r="BM114" s="51"/>
    </row>
    <row r="115">
      <c r="A115" s="116"/>
      <c r="B115" s="203"/>
      <c r="C115" s="71"/>
      <c r="D115" s="136"/>
      <c r="E115" s="51"/>
      <c r="F115" s="51"/>
      <c r="G115" s="51"/>
      <c r="H115" s="51"/>
      <c r="I115" s="204"/>
      <c r="J115" s="71"/>
      <c r="K115" s="39"/>
      <c r="L115" s="39"/>
      <c r="M115" s="51"/>
      <c r="N115" s="51"/>
      <c r="O115" s="51"/>
      <c r="P115" s="203"/>
      <c r="Q115" s="71"/>
      <c r="R115" s="136"/>
      <c r="S115" s="51"/>
      <c r="T115" s="51"/>
      <c r="U115" s="51"/>
      <c r="V115" s="51"/>
      <c r="W115" s="136"/>
      <c r="X115" s="71"/>
      <c r="Y115" s="53"/>
      <c r="Z115" s="53"/>
      <c r="AA115" s="51"/>
      <c r="AB115" s="51"/>
      <c r="AC115" s="51"/>
      <c r="AD115" s="136"/>
      <c r="AE115" s="71"/>
      <c r="AF115" s="136"/>
      <c r="AG115" s="136"/>
      <c r="AH115" s="51"/>
      <c r="AI115" s="51"/>
      <c r="AJ115" s="51"/>
      <c r="AK115" s="205"/>
      <c r="AL115" s="71"/>
      <c r="AM115" s="39"/>
      <c r="AN115" s="39"/>
      <c r="AO115" s="51"/>
      <c r="AP115" s="51"/>
      <c r="AQ115" s="51"/>
      <c r="AR115" s="138"/>
      <c r="AS115" s="71"/>
      <c r="AT115" s="51"/>
      <c r="AU115" s="51"/>
      <c r="AV115" s="51"/>
      <c r="AW115" s="51"/>
      <c r="AX115" s="51"/>
      <c r="AY115" s="48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</row>
    <row r="116">
      <c r="A116" s="67"/>
      <c r="B116" s="68"/>
      <c r="C116" s="68"/>
      <c r="K116" s="6" t="s">
        <v>334</v>
      </c>
      <c r="L116" s="4"/>
      <c r="Y116" s="6" t="s">
        <v>334</v>
      </c>
      <c r="Z116" s="4"/>
      <c r="AM116" s="6" t="s">
        <v>334</v>
      </c>
      <c r="AN116" s="4"/>
      <c r="AT116" s="39"/>
      <c r="AU116" s="39"/>
    </row>
    <row r="117">
      <c r="A117" s="67"/>
      <c r="B117" s="68"/>
      <c r="C117" s="68"/>
      <c r="AT117" s="192"/>
      <c r="AU117" s="28"/>
    </row>
    <row r="118">
      <c r="A118" s="67"/>
      <c r="B118" s="68"/>
      <c r="C118" s="68"/>
      <c r="K118" s="6" t="s">
        <v>160</v>
      </c>
      <c r="L118" s="4"/>
      <c r="Y118" s="6" t="s">
        <v>161</v>
      </c>
      <c r="Z118" s="4"/>
      <c r="AM118" s="6" t="s">
        <v>161</v>
      </c>
      <c r="AN118" s="4"/>
      <c r="AT118" s="53"/>
      <c r="AU118" s="39"/>
    </row>
    <row r="119">
      <c r="A119" s="10"/>
      <c r="B119" s="11"/>
      <c r="C119" s="11"/>
      <c r="D119" s="12"/>
      <c r="E119" s="465">
        <v>45131.0</v>
      </c>
      <c r="F119" s="14"/>
      <c r="G119" s="14"/>
      <c r="H119" s="14"/>
      <c r="I119" s="15"/>
      <c r="J119" s="15"/>
      <c r="K119" s="16"/>
      <c r="L119" s="465">
        <v>45132.0</v>
      </c>
      <c r="M119" s="15"/>
      <c r="N119" s="15"/>
      <c r="O119" s="15"/>
      <c r="P119" s="15"/>
      <c r="Q119" s="11"/>
      <c r="R119" s="17"/>
      <c r="S119" s="465">
        <v>45133.0</v>
      </c>
      <c r="T119" s="11"/>
      <c r="U119" s="15"/>
      <c r="V119" s="15"/>
      <c r="W119" s="11"/>
      <c r="X119" s="18"/>
      <c r="Y119" s="14"/>
      <c r="Z119" s="465">
        <v>45134.0</v>
      </c>
      <c r="AA119" s="15"/>
      <c r="AB119" s="15"/>
      <c r="AC119" s="11"/>
      <c r="AD119" s="15"/>
      <c r="AE119" s="15"/>
      <c r="AF119" s="12"/>
      <c r="AG119" s="465">
        <v>45135.0</v>
      </c>
      <c r="AH119" s="15"/>
      <c r="AI119" s="11"/>
      <c r="AJ119" s="15"/>
      <c r="AK119" s="15"/>
      <c r="AL119" s="15"/>
      <c r="AM119" s="18"/>
      <c r="AN119" s="465">
        <v>45136.0</v>
      </c>
      <c r="AO119" s="11"/>
      <c r="AP119" s="19"/>
      <c r="AQ119" s="19"/>
      <c r="AR119" s="19"/>
      <c r="AS119" s="19"/>
      <c r="AT119" s="14"/>
      <c r="AU119" s="465">
        <v>45137.0</v>
      </c>
      <c r="AV119" s="19"/>
      <c r="AW119" s="19"/>
      <c r="AX119" s="19"/>
      <c r="AY119" s="20"/>
      <c r="AZ119" s="19"/>
      <c r="BA119" s="19"/>
      <c r="BB119" s="19"/>
      <c r="BC119" s="19"/>
      <c r="BD119" s="20"/>
      <c r="BE119" s="21"/>
      <c r="BF119" s="22"/>
      <c r="BG119" s="4"/>
      <c r="BH119" s="19"/>
      <c r="BI119" s="23"/>
      <c r="BJ119" s="16"/>
      <c r="BK119" s="16"/>
      <c r="BL119" s="20"/>
      <c r="BM119" s="20"/>
    </row>
    <row r="120">
      <c r="A120" s="67"/>
      <c r="B120" s="68"/>
      <c r="C120" s="68"/>
      <c r="F120" s="26" t="s">
        <v>4</v>
      </c>
      <c r="G120" s="26" t="s">
        <v>5</v>
      </c>
      <c r="H120" s="26" t="s">
        <v>6</v>
      </c>
      <c r="K120" s="99"/>
      <c r="L120" s="99"/>
      <c r="M120" s="26" t="s">
        <v>4</v>
      </c>
      <c r="N120" s="26" t="s">
        <v>5</v>
      </c>
      <c r="O120" s="26" t="s">
        <v>6</v>
      </c>
      <c r="T120" s="26" t="s">
        <v>4</v>
      </c>
      <c r="U120" s="26" t="s">
        <v>5</v>
      </c>
      <c r="V120" s="26" t="s">
        <v>6</v>
      </c>
      <c r="AA120" s="26" t="s">
        <v>4</v>
      </c>
      <c r="AB120" s="26" t="s">
        <v>5</v>
      </c>
      <c r="AC120" s="26" t="s">
        <v>6</v>
      </c>
      <c r="AH120" s="26" t="s">
        <v>4</v>
      </c>
      <c r="AI120" s="26" t="s">
        <v>5</v>
      </c>
      <c r="AJ120" s="26" t="s">
        <v>6</v>
      </c>
      <c r="AO120" s="26" t="s">
        <v>4</v>
      </c>
      <c r="AP120" s="26" t="s">
        <v>5</v>
      </c>
      <c r="AQ120" s="26" t="s">
        <v>6</v>
      </c>
      <c r="AV120" s="26" t="s">
        <v>4</v>
      </c>
      <c r="AW120" s="26" t="s">
        <v>5</v>
      </c>
      <c r="AX120" s="26" t="s">
        <v>6</v>
      </c>
      <c r="AZ120" s="31" t="s">
        <v>4</v>
      </c>
      <c r="BA120" s="31" t="s">
        <v>13</v>
      </c>
      <c r="BB120" s="31" t="s">
        <v>6</v>
      </c>
      <c r="BC120" s="31" t="s">
        <v>14</v>
      </c>
      <c r="BE120" s="33" t="s">
        <v>4</v>
      </c>
      <c r="BF120" s="33" t="s">
        <v>13</v>
      </c>
      <c r="BG120" s="33" t="s">
        <v>6</v>
      </c>
      <c r="BH120" s="33" t="s">
        <v>15</v>
      </c>
    </row>
    <row r="121">
      <c r="A121" s="35" t="s">
        <v>18</v>
      </c>
      <c r="B121" s="36"/>
      <c r="C121" s="37"/>
      <c r="D121" s="42"/>
      <c r="E121" s="39"/>
      <c r="F121" s="128">
        <v>0.0</v>
      </c>
      <c r="G121" s="129">
        <v>0.0</v>
      </c>
      <c r="H121" s="129">
        <v>0.0</v>
      </c>
      <c r="I121" s="41"/>
      <c r="J121" s="37"/>
      <c r="K121" s="42"/>
      <c r="L121" s="39"/>
      <c r="M121" s="128">
        <v>0.0</v>
      </c>
      <c r="N121" s="129">
        <v>0.0</v>
      </c>
      <c r="O121" s="129">
        <v>0.0</v>
      </c>
      <c r="P121" s="42"/>
      <c r="Q121" s="37"/>
      <c r="R121" s="42"/>
      <c r="S121" s="39"/>
      <c r="T121" s="128">
        <v>0.0</v>
      </c>
      <c r="U121" s="129">
        <v>0.0</v>
      </c>
      <c r="V121" s="129">
        <v>0.0</v>
      </c>
      <c r="W121" s="43"/>
      <c r="X121" s="37"/>
      <c r="Y121" s="42"/>
      <c r="Z121" s="39"/>
      <c r="AA121" s="128">
        <v>0.0</v>
      </c>
      <c r="AB121" s="129">
        <v>0.0</v>
      </c>
      <c r="AC121" s="129">
        <v>0.0</v>
      </c>
      <c r="AD121" s="56"/>
      <c r="AE121" s="37"/>
      <c r="AF121" s="42"/>
      <c r="AG121" s="39"/>
      <c r="AH121" s="128">
        <v>0.0</v>
      </c>
      <c r="AI121" s="129">
        <v>0.0</v>
      </c>
      <c r="AJ121" s="129">
        <v>0.0</v>
      </c>
      <c r="AK121" s="66"/>
      <c r="AL121" s="37"/>
      <c r="AM121" s="42"/>
      <c r="AN121" s="39"/>
      <c r="AO121" s="128">
        <v>0.0</v>
      </c>
      <c r="AP121" s="129">
        <v>0.0</v>
      </c>
      <c r="AQ121" s="129">
        <v>0.0</v>
      </c>
      <c r="AR121" s="47"/>
      <c r="AS121" s="37"/>
      <c r="AT121" s="42"/>
      <c r="AU121" s="39"/>
      <c r="AV121" s="128">
        <v>0.0</v>
      </c>
      <c r="AW121" s="129">
        <v>0.0</v>
      </c>
      <c r="AX121" s="129">
        <v>0.0</v>
      </c>
      <c r="AY121" s="48"/>
      <c r="AZ121" s="49">
        <f t="shared" ref="AZ121:BB121" si="111">SUM(F121,M121,T121,AA121,AH121,AO121,AV121)</f>
        <v>0</v>
      </c>
      <c r="BA121" s="39">
        <f t="shared" si="111"/>
        <v>0</v>
      </c>
      <c r="BB121" s="39">
        <f t="shared" si="111"/>
        <v>0</v>
      </c>
      <c r="BC121" s="50">
        <f t="shared" ref="BC121:BC122" si="113">SUM(AZ121,BA121,BB121)</f>
        <v>0</v>
      </c>
      <c r="BD121" s="51"/>
      <c r="BE121" s="39">
        <f>AZ121*80</f>
        <v>0</v>
      </c>
      <c r="BF121" s="39">
        <f>BA121*88</f>
        <v>0</v>
      </c>
      <c r="BG121" s="39">
        <f>BB121*80</f>
        <v>0</v>
      </c>
      <c r="BH121" s="39">
        <f>SUM(BE121,BF121,BG121)</f>
        <v>0</v>
      </c>
      <c r="BI121" s="51"/>
      <c r="BJ121" s="51"/>
      <c r="BK121" s="51"/>
      <c r="BL121" s="51"/>
      <c r="BM121" s="51"/>
    </row>
    <row r="122">
      <c r="A122" s="35" t="s">
        <v>150</v>
      </c>
      <c r="B122" s="36"/>
      <c r="C122" s="206"/>
      <c r="D122" s="42"/>
      <c r="E122" s="58"/>
      <c r="F122" s="128">
        <v>0.0</v>
      </c>
      <c r="G122" s="129">
        <v>0.0</v>
      </c>
      <c r="H122" s="129">
        <v>0.0</v>
      </c>
      <c r="I122" s="207"/>
      <c r="J122" s="206"/>
      <c r="K122" s="42"/>
      <c r="L122" s="58"/>
      <c r="M122" s="40">
        <v>0.0</v>
      </c>
      <c r="N122" s="129">
        <v>0.0</v>
      </c>
      <c r="O122" s="129">
        <v>0.0</v>
      </c>
      <c r="P122" s="208"/>
      <c r="Q122" s="206"/>
      <c r="R122" s="42"/>
      <c r="S122" s="58"/>
      <c r="T122" s="40">
        <v>0.0</v>
      </c>
      <c r="U122" s="129">
        <v>0.0</v>
      </c>
      <c r="V122" s="129">
        <v>0.0</v>
      </c>
      <c r="W122" s="207"/>
      <c r="X122" s="206"/>
      <c r="Y122" s="42"/>
      <c r="Z122" s="58"/>
      <c r="AA122" s="40">
        <v>0.0</v>
      </c>
      <c r="AB122" s="129">
        <v>0.0</v>
      </c>
      <c r="AC122" s="129">
        <v>0.0</v>
      </c>
      <c r="AD122" s="92"/>
      <c r="AE122" s="45"/>
      <c r="AF122" s="53"/>
      <c r="AG122" s="44"/>
      <c r="AH122" s="40">
        <v>0.0</v>
      </c>
      <c r="AI122" s="40">
        <v>0.0</v>
      </c>
      <c r="AJ122" s="40">
        <v>0.0</v>
      </c>
      <c r="AK122" s="92"/>
      <c r="AL122" s="45"/>
      <c r="AM122" s="53"/>
      <c r="AN122" s="44"/>
      <c r="AO122" s="40">
        <v>0.0</v>
      </c>
      <c r="AP122" s="40">
        <v>0.0</v>
      </c>
      <c r="AQ122" s="40">
        <v>0.0</v>
      </c>
      <c r="AR122" s="92"/>
      <c r="AS122" s="45"/>
      <c r="AT122" s="53"/>
      <c r="AU122" s="44"/>
      <c r="AV122" s="40">
        <v>0.0</v>
      </c>
      <c r="AW122" s="40">
        <v>0.0</v>
      </c>
      <c r="AX122" s="40">
        <v>0.0</v>
      </c>
      <c r="AY122" s="51"/>
      <c r="AZ122" s="49">
        <f t="shared" ref="AZ122:BB122" si="112">SUM(F122,M122,T122,AA122,AH122,AO122,AV122)</f>
        <v>0</v>
      </c>
      <c r="BA122" s="39">
        <f t="shared" si="112"/>
        <v>0</v>
      </c>
      <c r="BB122" s="39">
        <f t="shared" si="112"/>
        <v>0</v>
      </c>
      <c r="BC122" s="50">
        <f t="shared" si="113"/>
        <v>0</v>
      </c>
      <c r="BD122" s="51"/>
      <c r="BE122" s="39">
        <f>67.31*AZ122</f>
        <v>0</v>
      </c>
      <c r="BF122" s="39">
        <f>BA122*74</f>
        <v>0</v>
      </c>
      <c r="BG122" s="39">
        <f>BB122*84</f>
        <v>0</v>
      </c>
      <c r="BH122" s="39">
        <f>SUM(BF122,BE122,BG122)</f>
        <v>0</v>
      </c>
      <c r="BI122" s="51"/>
      <c r="BJ122" s="51"/>
      <c r="BK122" s="51"/>
      <c r="BL122" s="51"/>
      <c r="BM122" s="51"/>
    </row>
    <row r="123">
      <c r="A123" s="209"/>
      <c r="B123" s="203"/>
      <c r="C123" s="210"/>
      <c r="D123" s="136"/>
      <c r="E123" s="136"/>
      <c r="F123" s="136"/>
      <c r="G123" s="203"/>
      <c r="H123" s="203"/>
      <c r="I123" s="203"/>
      <c r="J123" s="210"/>
      <c r="K123" s="98"/>
      <c r="L123" s="211"/>
      <c r="M123" s="51"/>
      <c r="N123" s="203"/>
      <c r="O123" s="203"/>
      <c r="P123" s="155"/>
      <c r="Q123" s="210"/>
      <c r="R123" s="136"/>
      <c r="S123" s="136"/>
      <c r="T123" s="51"/>
      <c r="U123" s="203"/>
      <c r="V123" s="203"/>
      <c r="W123" s="203"/>
      <c r="X123" s="210"/>
      <c r="Y123" s="136"/>
      <c r="Z123" s="136"/>
      <c r="AA123" s="51"/>
      <c r="AB123" s="203"/>
      <c r="AC123" s="203"/>
      <c r="AD123" s="32"/>
      <c r="AE123" s="71"/>
      <c r="AF123" s="136"/>
      <c r="AG123" s="72"/>
      <c r="AH123" s="51"/>
      <c r="AI123" s="51"/>
      <c r="AJ123" s="51"/>
      <c r="AK123" s="32"/>
      <c r="AL123" s="71"/>
      <c r="AM123" s="136"/>
      <c r="AN123" s="72"/>
      <c r="AO123" s="51"/>
      <c r="AP123" s="51"/>
      <c r="AQ123" s="51"/>
      <c r="AR123" s="32"/>
      <c r="AS123" s="71"/>
      <c r="AT123" s="136"/>
      <c r="AU123" s="72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</row>
    <row r="124">
      <c r="A124" s="209"/>
      <c r="B124" s="136"/>
      <c r="C124" s="71"/>
      <c r="D124" s="136"/>
      <c r="E124" s="136"/>
      <c r="F124" s="204"/>
      <c r="G124" s="204"/>
      <c r="H124" s="204"/>
      <c r="I124" s="136"/>
      <c r="J124" s="71"/>
      <c r="K124" s="98"/>
      <c r="L124" s="211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39">
        <f t="shared" ref="AZ124:BC124" si="114">SUM(AZ121,AZ122)</f>
        <v>0</v>
      </c>
      <c r="BA124" s="39">
        <f t="shared" si="114"/>
        <v>0</v>
      </c>
      <c r="BB124" s="39">
        <f t="shared" si="114"/>
        <v>0</v>
      </c>
      <c r="BC124" s="39">
        <f t="shared" si="114"/>
        <v>0</v>
      </c>
      <c r="BD124" s="51"/>
      <c r="BE124" s="40">
        <f t="shared" ref="BE124:BH124" si="115">SUM(BE121,BE122)</f>
        <v>0</v>
      </c>
      <c r="BF124" s="40">
        <f t="shared" si="115"/>
        <v>0</v>
      </c>
      <c r="BG124" s="40">
        <f t="shared" si="115"/>
        <v>0</v>
      </c>
      <c r="BH124" s="40">
        <f t="shared" si="115"/>
        <v>0</v>
      </c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145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35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35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 ht="15.0" customHeight="1">
      <c r="A126" s="209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 t="s">
        <v>735</v>
      </c>
      <c r="B127" s="92"/>
      <c r="C127" s="45"/>
      <c r="D127" s="53"/>
      <c r="E127" s="44"/>
      <c r="F127" s="40">
        <v>0.0</v>
      </c>
      <c r="G127" s="40">
        <v>0.0</v>
      </c>
      <c r="H127" s="40">
        <v>0.0</v>
      </c>
      <c r="I127" s="92"/>
      <c r="J127" s="45"/>
      <c r="K127" s="53"/>
      <c r="L127" s="44"/>
      <c r="M127" s="40">
        <v>0.0</v>
      </c>
      <c r="N127" s="40">
        <v>0.0</v>
      </c>
      <c r="O127" s="40">
        <v>0.0</v>
      </c>
      <c r="P127" s="92"/>
      <c r="Q127" s="45"/>
      <c r="R127" s="53"/>
      <c r="S127" s="44"/>
      <c r="T127" s="40">
        <v>0.0</v>
      </c>
      <c r="U127" s="40">
        <v>0.0</v>
      </c>
      <c r="V127" s="40">
        <v>0.0</v>
      </c>
      <c r="W127" s="92"/>
      <c r="X127" s="45"/>
      <c r="Y127" s="53"/>
      <c r="Z127" s="44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213">
        <f t="shared" ref="AZ127:BB127" si="116">SUM(F127,M127,T127,AA127,AH127,AO127,AV127)</f>
        <v>0</v>
      </c>
      <c r="BA127" s="214">
        <f t="shared" si="116"/>
        <v>0</v>
      </c>
      <c r="BB127" s="214">
        <f t="shared" si="116"/>
        <v>0</v>
      </c>
      <c r="BC127" s="215">
        <f>SUM(AZ127,BA127,BB127)</f>
        <v>0</v>
      </c>
      <c r="BD127" s="51"/>
      <c r="BE127" s="216">
        <f>AZ127*67.31</f>
        <v>0</v>
      </c>
      <c r="BF127" s="216"/>
      <c r="BG127" s="216"/>
      <c r="BH127" s="216">
        <f>SUM(BE127,BF127,BG127)</f>
        <v>0</v>
      </c>
      <c r="BI127" s="51"/>
      <c r="BJ127" s="51"/>
      <c r="BK127" s="51"/>
      <c r="BL127" s="51"/>
      <c r="BM127" s="51"/>
    </row>
    <row r="128">
      <c r="A128" s="217"/>
      <c r="B128" s="136"/>
      <c r="C128" s="71"/>
      <c r="D128" s="136"/>
      <c r="E128" s="136"/>
      <c r="F128" s="204"/>
      <c r="G128" s="204"/>
      <c r="H128" s="204"/>
      <c r="I128" s="136"/>
      <c r="J128" s="71"/>
      <c r="K128" s="136"/>
      <c r="L128" s="136"/>
      <c r="M128" s="218"/>
      <c r="N128" s="218"/>
      <c r="O128" s="218"/>
      <c r="P128" s="51"/>
      <c r="Q128" s="71"/>
      <c r="R128" s="136"/>
      <c r="S128" s="136"/>
      <c r="T128" s="203"/>
      <c r="U128" s="203"/>
      <c r="V128" s="203"/>
      <c r="W128" s="136"/>
      <c r="X128" s="71"/>
      <c r="Y128" s="136"/>
      <c r="Z128" s="136"/>
      <c r="AA128" s="136"/>
      <c r="AB128" s="136"/>
      <c r="AC128" s="136"/>
      <c r="AD128" s="117"/>
      <c r="AE128" s="71"/>
      <c r="AF128" s="72"/>
      <c r="AG128" s="32"/>
      <c r="AH128" s="212"/>
      <c r="AI128" s="212"/>
      <c r="AJ128" s="212"/>
      <c r="AK128" s="32"/>
      <c r="AL128" s="71"/>
      <c r="AM128" s="136"/>
      <c r="AN128" s="72"/>
      <c r="AO128" s="136"/>
      <c r="AP128" s="136"/>
      <c r="AQ128" s="136"/>
      <c r="AR128" s="117"/>
      <c r="AS128" s="118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116"/>
      <c r="B129" s="136"/>
      <c r="C129" s="71"/>
      <c r="D129" s="136"/>
      <c r="E129" s="136"/>
      <c r="F129" s="204"/>
      <c r="G129" s="204"/>
      <c r="H129" s="204"/>
      <c r="I129" s="136"/>
      <c r="J129" s="71"/>
      <c r="K129" s="319" t="s">
        <v>417</v>
      </c>
      <c r="L129" s="320"/>
      <c r="M129" s="51"/>
      <c r="N129" s="51"/>
      <c r="O129" s="51"/>
      <c r="P129" s="51"/>
      <c r="Q129" s="71"/>
      <c r="R129" s="136"/>
      <c r="S129" s="136"/>
      <c r="T129" s="203"/>
      <c r="U129" s="203"/>
      <c r="V129" s="203"/>
      <c r="W129" s="136"/>
      <c r="X129" s="71"/>
      <c r="Y129" s="319" t="s">
        <v>51</v>
      </c>
      <c r="Z129" s="320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319" t="s">
        <v>51</v>
      </c>
      <c r="AN129" s="320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219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Y130" s="51"/>
      <c r="AZ130" s="31" t="s">
        <v>4</v>
      </c>
      <c r="BA130" s="31" t="s">
        <v>13</v>
      </c>
      <c r="BB130" s="31" t="s">
        <v>6</v>
      </c>
      <c r="BC130" s="31" t="s">
        <v>14</v>
      </c>
      <c r="BD130" s="51"/>
      <c r="BE130" s="33" t="s">
        <v>4</v>
      </c>
      <c r="BF130" s="33" t="s">
        <v>13</v>
      </c>
      <c r="BG130" s="33" t="s">
        <v>6</v>
      </c>
      <c r="BH130" s="33" t="s">
        <v>15</v>
      </c>
      <c r="BI130" s="51"/>
      <c r="BJ130" s="51"/>
      <c r="BK130" s="51"/>
      <c r="BL130" s="51"/>
      <c r="BM130" s="51"/>
    </row>
    <row r="131">
      <c r="A131" s="220" t="s">
        <v>335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7">SUM(F131,M131,T131,AA131,AH131,AO131,AV131)</f>
        <v>0</v>
      </c>
      <c r="BA131" s="39">
        <f t="shared" si="117"/>
        <v>0</v>
      </c>
      <c r="BB131" s="39">
        <f t="shared" si="117"/>
        <v>0</v>
      </c>
      <c r="BC131" s="50">
        <f>SUM(AZ131,BA131,BB131)</f>
        <v>0</v>
      </c>
      <c r="BD131" s="51"/>
      <c r="BE131" s="221">
        <f>AZ131*67.31</f>
        <v>0</v>
      </c>
      <c r="BF131" s="221"/>
      <c r="BG131" s="221"/>
      <c r="BH131" s="221">
        <f>SUM(BE131,BF131,BG131)</f>
        <v>0</v>
      </c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04"/>
      <c r="G132" s="204"/>
      <c r="H132" s="204"/>
      <c r="I132" s="136"/>
      <c r="J132" s="71"/>
      <c r="K132" s="136"/>
      <c r="L132" s="136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136"/>
      <c r="Z132" s="136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136"/>
      <c r="AN132" s="72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6" t="s">
        <v>165</v>
      </c>
      <c r="L133" s="4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6" t="s">
        <v>31</v>
      </c>
      <c r="Z133" s="4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6" t="s">
        <v>31</v>
      </c>
      <c r="AN133" s="4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6" t="s">
        <v>4</v>
      </c>
      <c r="G134" s="26" t="s">
        <v>5</v>
      </c>
      <c r="H134" s="26" t="s">
        <v>6</v>
      </c>
      <c r="I134" s="136"/>
      <c r="J134" s="71"/>
      <c r="K134" s="98"/>
      <c r="L134" s="211"/>
      <c r="M134" s="26" t="s">
        <v>4</v>
      </c>
      <c r="N134" s="26" t="s">
        <v>5</v>
      </c>
      <c r="O134" s="26" t="s">
        <v>6</v>
      </c>
      <c r="P134" s="51"/>
      <c r="Q134" s="71"/>
      <c r="R134" s="136"/>
      <c r="S134" s="136"/>
      <c r="T134" s="26" t="s">
        <v>4</v>
      </c>
      <c r="U134" s="26" t="s">
        <v>5</v>
      </c>
      <c r="V134" s="26" t="s">
        <v>6</v>
      </c>
      <c r="W134" s="136"/>
      <c r="X134" s="71"/>
      <c r="Y134" s="136"/>
      <c r="Z134" s="136"/>
      <c r="AA134" s="26" t="s">
        <v>4</v>
      </c>
      <c r="AB134" s="26" t="s">
        <v>5</v>
      </c>
      <c r="AC134" s="26" t="s">
        <v>6</v>
      </c>
      <c r="AD134" s="117"/>
      <c r="AE134" s="71"/>
      <c r="AF134" s="72"/>
      <c r="AG134" s="32"/>
      <c r="AH134" s="26" t="s">
        <v>4</v>
      </c>
      <c r="AI134" s="26" t="s">
        <v>5</v>
      </c>
      <c r="AJ134" s="26" t="s">
        <v>6</v>
      </c>
      <c r="AK134" s="32"/>
      <c r="AL134" s="71"/>
      <c r="AM134" s="136"/>
      <c r="AN134" s="72"/>
      <c r="AO134" s="26" t="s">
        <v>4</v>
      </c>
      <c r="AP134" s="26" t="s">
        <v>5</v>
      </c>
      <c r="AQ134" s="26" t="s">
        <v>6</v>
      </c>
      <c r="AR134" s="117"/>
      <c r="AS134" s="118"/>
      <c r="AT134" s="136"/>
      <c r="AU134" s="72"/>
      <c r="AV134" s="26" t="s">
        <v>4</v>
      </c>
      <c r="AW134" s="26" t="s">
        <v>5</v>
      </c>
      <c r="AX134" s="26" t="s">
        <v>6</v>
      </c>
      <c r="AY134" s="51"/>
      <c r="AZ134" s="31" t="s">
        <v>4</v>
      </c>
      <c r="BA134" s="31" t="s">
        <v>13</v>
      </c>
      <c r="BB134" s="31" t="s">
        <v>6</v>
      </c>
      <c r="BC134" s="31" t="s">
        <v>14</v>
      </c>
      <c r="BD134" s="51"/>
      <c r="BE134" s="33" t="s">
        <v>4</v>
      </c>
      <c r="BF134" s="33" t="s">
        <v>13</v>
      </c>
      <c r="BG134" s="33" t="s">
        <v>6</v>
      </c>
      <c r="BH134" s="33" t="s">
        <v>15</v>
      </c>
      <c r="BI134" s="51"/>
      <c r="BJ134" s="51"/>
      <c r="BK134" s="51"/>
      <c r="BL134" s="51"/>
      <c r="BM134" s="51"/>
    </row>
    <row r="135">
      <c r="A135" s="35" t="s">
        <v>103</v>
      </c>
      <c r="B135" s="92"/>
      <c r="C135" s="45"/>
      <c r="D135" s="53"/>
      <c r="E135" s="44"/>
      <c r="F135" s="40">
        <v>0.0</v>
      </c>
      <c r="G135" s="40">
        <v>0.0</v>
      </c>
      <c r="H135" s="40">
        <v>0.0</v>
      </c>
      <c r="I135" s="92"/>
      <c r="J135" s="45"/>
      <c r="K135" s="53"/>
      <c r="L135" s="44"/>
      <c r="M135" s="40">
        <v>0.0</v>
      </c>
      <c r="N135" s="40">
        <v>0.0</v>
      </c>
      <c r="O135" s="40">
        <v>0.0</v>
      </c>
      <c r="P135" s="92"/>
      <c r="Q135" s="45"/>
      <c r="R135" s="53"/>
      <c r="S135" s="44"/>
      <c r="T135" s="40">
        <v>0.0</v>
      </c>
      <c r="U135" s="40">
        <v>0.0</v>
      </c>
      <c r="V135" s="40">
        <v>0.0</v>
      </c>
      <c r="W135" s="92"/>
      <c r="X135" s="45"/>
      <c r="Y135" s="53"/>
      <c r="Z135" s="44"/>
      <c r="AA135" s="40">
        <v>0.0</v>
      </c>
      <c r="AB135" s="40">
        <v>0.0</v>
      </c>
      <c r="AC135" s="40">
        <v>0.0</v>
      </c>
      <c r="AD135" s="92"/>
      <c r="AE135" s="45"/>
      <c r="AF135" s="53"/>
      <c r="AG135" s="44"/>
      <c r="AH135" s="40">
        <v>0.0</v>
      </c>
      <c r="AI135" s="40">
        <v>0.0</v>
      </c>
      <c r="AJ135" s="40">
        <v>0.0</v>
      </c>
      <c r="AK135" s="92"/>
      <c r="AL135" s="45"/>
      <c r="AM135" s="53"/>
      <c r="AN135" s="44"/>
      <c r="AO135" s="40">
        <v>0.0</v>
      </c>
      <c r="AP135" s="40">
        <v>0.0</v>
      </c>
      <c r="AQ135" s="40">
        <v>0.0</v>
      </c>
      <c r="AR135" s="92"/>
      <c r="AS135" s="45"/>
      <c r="AT135" s="53"/>
      <c r="AU135" s="44"/>
      <c r="AV135" s="40">
        <v>0.0</v>
      </c>
      <c r="AW135" s="40">
        <v>0.0</v>
      </c>
      <c r="AX135" s="40">
        <v>0.0</v>
      </c>
      <c r="AY135" s="51"/>
      <c r="AZ135" s="49">
        <f t="shared" ref="AZ135:BB135" si="118">SUM(F135,M135,T135,AA135,AH135,AO135,AV135)</f>
        <v>0</v>
      </c>
      <c r="BA135" s="39">
        <f t="shared" si="118"/>
        <v>0</v>
      </c>
      <c r="BB135" s="39">
        <f t="shared" si="118"/>
        <v>0</v>
      </c>
      <c r="BC135" s="50">
        <f>SUM(AZ135,BA135,BB135)</f>
        <v>0</v>
      </c>
      <c r="BD135" s="51"/>
      <c r="BE135" s="221">
        <f>AZ135*67.31</f>
        <v>0</v>
      </c>
      <c r="BF135" s="221"/>
      <c r="BG135" s="221"/>
      <c r="BH135" s="221">
        <f>SUM(BE135,BF135,BG135)</f>
        <v>0</v>
      </c>
      <c r="BI135" s="51"/>
      <c r="BJ135" s="51"/>
      <c r="BK135" s="51"/>
      <c r="BL135" s="51"/>
      <c r="BM135" s="51"/>
    </row>
    <row r="136">
      <c r="A136" s="67"/>
      <c r="B136" s="68"/>
      <c r="C136" s="68"/>
      <c r="F136" s="204"/>
      <c r="G136" s="204"/>
      <c r="H136" s="204"/>
      <c r="I136" s="204"/>
      <c r="J136" s="118"/>
      <c r="K136" s="136"/>
      <c r="L136" s="136"/>
    </row>
    <row r="137">
      <c r="A137" s="67"/>
      <c r="B137" s="68"/>
      <c r="C137" s="68"/>
      <c r="F137" s="204"/>
      <c r="G137" s="204"/>
      <c r="H137" s="204"/>
      <c r="I137" s="204"/>
      <c r="J137" s="118"/>
      <c r="K137" s="6" t="s">
        <v>165</v>
      </c>
      <c r="L137" s="4"/>
      <c r="Y137" s="6" t="s">
        <v>145</v>
      </c>
      <c r="Z137" s="4"/>
      <c r="AM137" s="6" t="s">
        <v>145</v>
      </c>
      <c r="AN137" s="4"/>
    </row>
    <row r="138">
      <c r="A138" s="67"/>
      <c r="B138" s="136"/>
      <c r="C138" s="71"/>
      <c r="D138" s="136"/>
      <c r="E138" s="136"/>
      <c r="F138" s="26" t="s">
        <v>4</v>
      </c>
      <c r="G138" s="26" t="s">
        <v>5</v>
      </c>
      <c r="H138" s="26" t="s">
        <v>6</v>
      </c>
      <c r="I138" s="136"/>
      <c r="J138" s="71"/>
      <c r="K138" s="98"/>
      <c r="L138" s="211"/>
      <c r="M138" s="26" t="s">
        <v>4</v>
      </c>
      <c r="N138" s="26" t="s">
        <v>5</v>
      </c>
      <c r="O138" s="26" t="s">
        <v>6</v>
      </c>
      <c r="P138" s="51"/>
      <c r="Q138" s="71"/>
      <c r="R138" s="136"/>
      <c r="S138" s="136"/>
      <c r="T138" s="26" t="s">
        <v>4</v>
      </c>
      <c r="U138" s="26" t="s">
        <v>5</v>
      </c>
      <c r="V138" s="26" t="s">
        <v>6</v>
      </c>
      <c r="W138" s="136"/>
      <c r="X138" s="71"/>
      <c r="Y138" s="136"/>
      <c r="Z138" s="136"/>
      <c r="AA138" s="26" t="s">
        <v>4</v>
      </c>
      <c r="AB138" s="26" t="s">
        <v>5</v>
      </c>
      <c r="AC138" s="26" t="s">
        <v>6</v>
      </c>
      <c r="AD138" s="117"/>
      <c r="AE138" s="71"/>
      <c r="AF138" s="72"/>
      <c r="AG138" s="32"/>
      <c r="AH138" s="26" t="s">
        <v>4</v>
      </c>
      <c r="AI138" s="26" t="s">
        <v>5</v>
      </c>
      <c r="AJ138" s="26" t="s">
        <v>6</v>
      </c>
      <c r="AK138" s="32"/>
      <c r="AL138" s="71"/>
      <c r="AM138" s="136"/>
      <c r="AN138" s="72"/>
      <c r="AO138" s="26" t="s">
        <v>4</v>
      </c>
      <c r="AP138" s="26" t="s">
        <v>5</v>
      </c>
      <c r="AQ138" s="26" t="s">
        <v>6</v>
      </c>
      <c r="AR138" s="117"/>
      <c r="AS138" s="118"/>
      <c r="AT138" s="136"/>
      <c r="AU138" s="72"/>
      <c r="AV138" s="26" t="s">
        <v>4</v>
      </c>
      <c r="AW138" s="26" t="s">
        <v>5</v>
      </c>
      <c r="AX138" s="26" t="s">
        <v>6</v>
      </c>
      <c r="AZ138" s="31" t="s">
        <v>4</v>
      </c>
      <c r="BA138" s="31" t="s">
        <v>13</v>
      </c>
      <c r="BB138" s="31" t="s">
        <v>6</v>
      </c>
      <c r="BC138" s="31" t="s">
        <v>14</v>
      </c>
      <c r="BE138" s="33" t="s">
        <v>4</v>
      </c>
      <c r="BF138" s="33" t="s">
        <v>13</v>
      </c>
      <c r="BG138" s="33" t="s">
        <v>6</v>
      </c>
      <c r="BH138" s="33" t="s">
        <v>15</v>
      </c>
    </row>
    <row r="139">
      <c r="A139" s="222" t="s">
        <v>418</v>
      </c>
      <c r="B139" s="92"/>
      <c r="C139" s="45"/>
      <c r="D139" s="53"/>
      <c r="E139" s="44"/>
      <c r="F139" s="40">
        <v>0.0</v>
      </c>
      <c r="G139" s="40">
        <v>0.0</v>
      </c>
      <c r="H139" s="40">
        <v>0.0</v>
      </c>
      <c r="I139" s="92"/>
      <c r="J139" s="45"/>
      <c r="K139" s="53"/>
      <c r="L139" s="44"/>
      <c r="M139" s="40">
        <v>0.0</v>
      </c>
      <c r="N139" s="40">
        <v>0.0</v>
      </c>
      <c r="O139" s="40">
        <v>0.0</v>
      </c>
      <c r="P139" s="92"/>
      <c r="Q139" s="45"/>
      <c r="R139" s="53"/>
      <c r="S139" s="44"/>
      <c r="T139" s="40">
        <v>0.0</v>
      </c>
      <c r="U139" s="40">
        <v>0.0</v>
      </c>
      <c r="V139" s="40">
        <v>0.0</v>
      </c>
      <c r="W139" s="92"/>
      <c r="X139" s="45"/>
      <c r="Y139" s="53"/>
      <c r="Z139" s="44"/>
      <c r="AA139" s="40">
        <v>0.0</v>
      </c>
      <c r="AB139" s="40">
        <v>0.0</v>
      </c>
      <c r="AC139" s="40">
        <v>0.0</v>
      </c>
      <c r="AD139" s="92"/>
      <c r="AE139" s="45"/>
      <c r="AF139" s="53"/>
      <c r="AG139" s="44"/>
      <c r="AH139" s="40">
        <v>0.0</v>
      </c>
      <c r="AI139" s="40">
        <v>0.0</v>
      </c>
      <c r="AJ139" s="40">
        <v>0.0</v>
      </c>
      <c r="AK139" s="92"/>
      <c r="AL139" s="45"/>
      <c r="AM139" s="53"/>
      <c r="AN139" s="44"/>
      <c r="AO139" s="40">
        <v>0.0</v>
      </c>
      <c r="AP139" s="40">
        <v>0.0</v>
      </c>
      <c r="AQ139" s="40">
        <v>0.0</v>
      </c>
      <c r="AR139" s="92"/>
      <c r="AS139" s="45"/>
      <c r="AT139" s="53"/>
      <c r="AU139" s="44"/>
      <c r="AV139" s="40">
        <v>0.0</v>
      </c>
      <c r="AW139" s="40">
        <v>0.0</v>
      </c>
      <c r="AX139" s="40">
        <v>0.0</v>
      </c>
      <c r="AY139" s="51"/>
      <c r="AZ139" s="49">
        <f t="shared" ref="AZ139:BB139" si="119">SUM(F139,M139,T139,AA139,AH139,AO139,AV139)</f>
        <v>0</v>
      </c>
      <c r="BA139" s="39">
        <f t="shared" si="119"/>
        <v>0</v>
      </c>
      <c r="BB139" s="39">
        <f t="shared" si="119"/>
        <v>0</v>
      </c>
      <c r="BC139" s="50">
        <f>SUM(AZ139,BA139,BB139)</f>
        <v>0</v>
      </c>
      <c r="BD139" s="51"/>
      <c r="BE139" s="39"/>
      <c r="BF139" s="39"/>
      <c r="BG139" s="39"/>
      <c r="BH139" s="39"/>
      <c r="BI139" s="51"/>
      <c r="BJ139" s="51"/>
      <c r="BK139" s="51"/>
      <c r="BL139" s="51"/>
      <c r="BM139" s="51"/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  <c r="BG140" s="68" t="s">
        <v>15</v>
      </c>
      <c r="BH140" s="223">
        <f>SUM(BH121,BH127,BH131,BH135)</f>
        <v>0</v>
      </c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 ht="17.25" customHeight="1">
      <c r="A143" s="67"/>
      <c r="B143" s="68" t="s">
        <v>25</v>
      </c>
      <c r="D143" s="68" t="s">
        <v>166</v>
      </c>
      <c r="E143" s="68" t="s">
        <v>167</v>
      </c>
    </row>
    <row r="144">
      <c r="A144" s="224" t="s">
        <v>1</v>
      </c>
      <c r="B144" s="68"/>
    </row>
    <row r="145">
      <c r="A145" s="225" t="s">
        <v>45</v>
      </c>
      <c r="B145" s="68" t="s">
        <v>171</v>
      </c>
      <c r="C145" s="152"/>
      <c r="D145" s="152"/>
    </row>
    <row r="146">
      <c r="A146" s="225" t="s">
        <v>32</v>
      </c>
      <c r="B146" s="68" t="s">
        <v>174</v>
      </c>
      <c r="C146" s="67"/>
      <c r="D146" s="153"/>
      <c r="E146" s="136"/>
      <c r="F146" s="117"/>
      <c r="G146" s="117"/>
      <c r="H146" s="117"/>
      <c r="I146" s="117"/>
    </row>
    <row r="147">
      <c r="A147" s="67" t="s">
        <v>30</v>
      </c>
      <c r="B147" s="68" t="s">
        <v>736</v>
      </c>
      <c r="C147" s="152"/>
    </row>
    <row r="148">
      <c r="A148" s="67" t="s">
        <v>18</v>
      </c>
      <c r="B148" s="68" t="s">
        <v>172</v>
      </c>
      <c r="C148" s="67"/>
    </row>
    <row r="149">
      <c r="A149" s="224" t="s">
        <v>51</v>
      </c>
    </row>
    <row r="150">
      <c r="A150" s="67" t="s">
        <v>335</v>
      </c>
      <c r="B150" s="68" t="s">
        <v>169</v>
      </c>
    </row>
    <row r="151">
      <c r="A151" s="225" t="s">
        <v>69</v>
      </c>
      <c r="B151" s="68" t="s">
        <v>717</v>
      </c>
      <c r="C151" s="152"/>
    </row>
    <row r="152">
      <c r="A152" s="225" t="s">
        <v>73</v>
      </c>
      <c r="B152" s="68" t="s">
        <v>717</v>
      </c>
      <c r="C152" s="152"/>
      <c r="D152" s="152"/>
      <c r="E152" s="152"/>
      <c r="AN152" s="226"/>
      <c r="AO152" s="226"/>
      <c r="AP152" s="226"/>
      <c r="AQ152" s="226"/>
      <c r="AR152" s="226"/>
    </row>
    <row r="153">
      <c r="A153" s="227" t="s">
        <v>173</v>
      </c>
      <c r="AN153" s="226"/>
      <c r="AO153" s="226"/>
      <c r="AP153" s="226"/>
      <c r="AQ153" s="226"/>
      <c r="AR153" s="226"/>
    </row>
    <row r="154">
      <c r="A154" s="67" t="s">
        <v>88</v>
      </c>
      <c r="B154" s="68" t="s">
        <v>175</v>
      </c>
      <c r="C154" s="67"/>
      <c r="AN154" s="228"/>
      <c r="AO154" s="228"/>
      <c r="AP154" s="228"/>
      <c r="AQ154" s="228"/>
      <c r="AR154" s="228"/>
    </row>
    <row r="155">
      <c r="A155" s="225" t="s">
        <v>97</v>
      </c>
      <c r="B155" s="68" t="s">
        <v>174</v>
      </c>
    </row>
    <row r="156">
      <c r="A156" s="225" t="s">
        <v>103</v>
      </c>
      <c r="B156" s="68" t="s">
        <v>169</v>
      </c>
      <c r="C156" s="152"/>
      <c r="D156" s="152"/>
      <c r="E156" s="152"/>
      <c r="F156" s="153"/>
      <c r="G156" s="153"/>
      <c r="H156" s="153"/>
      <c r="I156" s="153"/>
    </row>
    <row r="157">
      <c r="A157" s="229" t="s">
        <v>35</v>
      </c>
      <c r="C157" s="152"/>
      <c r="D157" s="152"/>
      <c r="E157" s="152"/>
      <c r="F157" s="153"/>
      <c r="G157" s="153"/>
      <c r="H157" s="153"/>
      <c r="I157" s="153"/>
    </row>
    <row r="158">
      <c r="A158" s="225" t="s">
        <v>139</v>
      </c>
      <c r="B158" s="68" t="s">
        <v>172</v>
      </c>
      <c r="C158" s="152"/>
      <c r="D158" s="152"/>
      <c r="E158" s="152"/>
      <c r="F158" s="153"/>
      <c r="G158" s="153"/>
      <c r="H158" s="153"/>
      <c r="I158" s="153"/>
    </row>
    <row r="159">
      <c r="A159" s="225" t="s">
        <v>82</v>
      </c>
      <c r="B159" s="68" t="s">
        <v>172</v>
      </c>
      <c r="C159" s="152"/>
      <c r="D159" s="152"/>
      <c r="E159" s="153"/>
      <c r="F159" s="153"/>
      <c r="G159" s="153"/>
      <c r="H159" s="153"/>
      <c r="I159" s="153"/>
    </row>
    <row r="160">
      <c r="A160" s="229" t="s">
        <v>23</v>
      </c>
      <c r="C160" s="152"/>
      <c r="D160" s="152"/>
      <c r="E160" s="153"/>
      <c r="F160" s="153"/>
      <c r="G160" s="153"/>
      <c r="H160" s="153"/>
      <c r="I160" s="153"/>
    </row>
    <row r="161">
      <c r="A161" s="225" t="s">
        <v>123</v>
      </c>
      <c r="B161" s="68" t="s">
        <v>175</v>
      </c>
      <c r="C161" s="152"/>
      <c r="D161" s="152"/>
      <c r="E161" s="153"/>
      <c r="F161" s="153"/>
      <c r="G161" s="153"/>
      <c r="H161" s="153"/>
      <c r="I161" s="153"/>
    </row>
    <row r="162">
      <c r="A162" s="229" t="s">
        <v>161</v>
      </c>
      <c r="B162" s="68"/>
      <c r="C162" s="152"/>
      <c r="D162" s="152"/>
      <c r="E162" s="153"/>
      <c r="F162" s="153"/>
      <c r="G162" s="153"/>
      <c r="H162" s="153"/>
      <c r="I162" s="153"/>
    </row>
    <row r="163">
      <c r="A163" s="225"/>
      <c r="C163" s="152"/>
      <c r="D163" s="152"/>
      <c r="E163" s="153"/>
      <c r="F163" s="153"/>
      <c r="G163" s="153"/>
      <c r="H163" s="153"/>
      <c r="I163" s="153"/>
    </row>
    <row r="164">
      <c r="A164" s="227" t="s">
        <v>151</v>
      </c>
    </row>
    <row r="165">
      <c r="A165" s="67" t="s">
        <v>176</v>
      </c>
      <c r="B165" s="68" t="s">
        <v>170</v>
      </c>
      <c r="C165" s="67"/>
    </row>
    <row r="166">
      <c r="A166" s="152" t="s">
        <v>52</v>
      </c>
      <c r="B166" s="68" t="s">
        <v>169</v>
      </c>
      <c r="C166" s="67"/>
    </row>
    <row r="167">
      <c r="A167" s="152" t="s">
        <v>54</v>
      </c>
      <c r="B167" s="152" t="s">
        <v>166</v>
      </c>
      <c r="C167" s="153"/>
    </row>
    <row r="168">
      <c r="A168" s="153"/>
      <c r="B168" s="153"/>
      <c r="C168" s="153"/>
    </row>
    <row r="169">
      <c r="A169" s="153"/>
      <c r="B169" s="153"/>
      <c r="C169" s="153"/>
    </row>
    <row r="173">
      <c r="F173" s="136"/>
      <c r="G173" s="136"/>
      <c r="H173" s="136"/>
      <c r="I173" s="136"/>
    </row>
    <row r="174">
      <c r="F174" s="153"/>
      <c r="G174" s="153"/>
      <c r="H174" s="153"/>
      <c r="I174" s="153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9">
      <c r="D179" s="75"/>
      <c r="E179" s="75"/>
    </row>
    <row r="180">
      <c r="D180" s="75"/>
      <c r="E180" s="75"/>
    </row>
    <row r="181">
      <c r="D181" s="106"/>
      <c r="E181" s="106"/>
    </row>
    <row r="182">
      <c r="E182" s="32"/>
    </row>
    <row r="183">
      <c r="E183" s="51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106"/>
    </row>
    <row r="193">
      <c r="E193" s="106"/>
    </row>
    <row r="194">
      <c r="E194" s="32"/>
    </row>
    <row r="195">
      <c r="E195" s="51"/>
    </row>
    <row r="196">
      <c r="E196" s="51"/>
    </row>
  </sheetData>
  <mergeCells count="74">
    <mergeCell ref="BF59:BG59"/>
    <mergeCell ref="BF69:BG69"/>
    <mergeCell ref="BF70:BG70"/>
    <mergeCell ref="D58:E58"/>
    <mergeCell ref="K58:L58"/>
    <mergeCell ref="AT58:AU58"/>
    <mergeCell ref="BF58:BG58"/>
    <mergeCell ref="K68:L68"/>
    <mergeCell ref="AF68:AG68"/>
    <mergeCell ref="AT68:AU68"/>
    <mergeCell ref="AT89:AU89"/>
    <mergeCell ref="BF89:BG89"/>
    <mergeCell ref="BF91:BG91"/>
    <mergeCell ref="BF82:BG82"/>
    <mergeCell ref="BF100:BG100"/>
    <mergeCell ref="BF119:BG119"/>
    <mergeCell ref="K80:L80"/>
    <mergeCell ref="AF80:AG80"/>
    <mergeCell ref="AT80:AU80"/>
    <mergeCell ref="BF81:BG81"/>
    <mergeCell ref="K89:L89"/>
    <mergeCell ref="K98:L98"/>
    <mergeCell ref="AT98:AU98"/>
    <mergeCell ref="Y125:Z125"/>
    <mergeCell ref="AM125:AN125"/>
    <mergeCell ref="K116:L116"/>
    <mergeCell ref="Y116:Z116"/>
    <mergeCell ref="AM116:AN116"/>
    <mergeCell ref="K118:L118"/>
    <mergeCell ref="Y118:Z118"/>
    <mergeCell ref="AM118:AN118"/>
    <mergeCell ref="K125:L125"/>
    <mergeCell ref="AM133:AN133"/>
    <mergeCell ref="AM137:AN137"/>
    <mergeCell ref="K129:L129"/>
    <mergeCell ref="Y129:Z129"/>
    <mergeCell ref="AM129:AN129"/>
    <mergeCell ref="K133:L133"/>
    <mergeCell ref="Y133:Z133"/>
    <mergeCell ref="K137:L137"/>
    <mergeCell ref="Y137:Z137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AF38:AG38"/>
    <mergeCell ref="AF48:AG48"/>
    <mergeCell ref="AF58:AG58"/>
    <mergeCell ref="AT48:AU48"/>
    <mergeCell ref="BF48:BG48"/>
    <mergeCell ref="BF50:BG50"/>
    <mergeCell ref="D38:E38"/>
    <mergeCell ref="K38:L38"/>
    <mergeCell ref="AM38:AN38"/>
    <mergeCell ref="AT38:AU38"/>
    <mergeCell ref="BF38:BG38"/>
    <mergeCell ref="BF39:BG39"/>
    <mergeCell ref="K48:L48"/>
    <mergeCell ref="AF89:AG89"/>
    <mergeCell ref="AF98:AG98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45124.0</v>
      </c>
      <c r="F3" s="14"/>
      <c r="G3" s="14"/>
      <c r="H3" s="14"/>
      <c r="I3" s="15"/>
      <c r="J3" s="15"/>
      <c r="K3" s="16"/>
      <c r="L3" s="13">
        <v>45125.0</v>
      </c>
      <c r="M3" s="15"/>
      <c r="N3" s="15"/>
      <c r="O3" s="15"/>
      <c r="P3" s="15"/>
      <c r="Q3" s="11"/>
      <c r="R3" s="17"/>
      <c r="S3" s="13">
        <v>45126.0</v>
      </c>
      <c r="T3" s="11"/>
      <c r="U3" s="15"/>
      <c r="V3" s="15"/>
      <c r="W3" s="11"/>
      <c r="X3" s="18"/>
      <c r="Y3" s="14"/>
      <c r="Z3" s="13">
        <v>45127.0</v>
      </c>
      <c r="AA3" s="15"/>
      <c r="AB3" s="15"/>
      <c r="AC3" s="11"/>
      <c r="AD3" s="15"/>
      <c r="AE3" s="15"/>
      <c r="AF3" s="12"/>
      <c r="AG3" s="13">
        <v>45128.0</v>
      </c>
      <c r="AH3" s="15"/>
      <c r="AI3" s="11"/>
      <c r="AJ3" s="15"/>
      <c r="AK3" s="15"/>
      <c r="AL3" s="15"/>
      <c r="AM3" s="18"/>
      <c r="AN3" s="13">
        <v>45129.0</v>
      </c>
      <c r="AO3" s="11"/>
      <c r="AP3" s="19"/>
      <c r="AQ3" s="19"/>
      <c r="AR3" s="19"/>
      <c r="AS3" s="19"/>
      <c r="AT3" s="14"/>
      <c r="AU3" s="13">
        <v>45130.0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27"/>
      <c r="BK3" s="150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45124.0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45125.0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45126.0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45127.0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45128.0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45129.0</v>
      </c>
      <c r="AM5" s="38" t="s">
        <v>25</v>
      </c>
      <c r="AN5" s="39" t="s">
        <v>25</v>
      </c>
      <c r="AO5" s="40">
        <v>0.0</v>
      </c>
      <c r="AP5" s="40">
        <v>0.0</v>
      </c>
      <c r="AQ5" s="40">
        <v>0.0</v>
      </c>
      <c r="AR5" s="47" t="s">
        <v>27</v>
      </c>
      <c r="AS5" s="37">
        <v>45131.0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31</v>
      </c>
      <c r="BB5" s="39">
        <f t="shared" si="1"/>
        <v>0</v>
      </c>
      <c r="BC5" s="50">
        <f t="shared" ref="BC5:BC11" si="3">SUM(AZ5,BA5,BB5)</f>
        <v>31</v>
      </c>
      <c r="BD5" s="51"/>
      <c r="BE5" s="39">
        <f t="shared" ref="BE5:BE11" si="4">AZ5*80</f>
        <v>0</v>
      </c>
      <c r="BF5" s="39">
        <f t="shared" ref="BF5:BF11" si="5">BA5*88</f>
        <v>2728</v>
      </c>
      <c r="BG5" s="39">
        <f t="shared" ref="BG5:BG11" si="6">BB5*80</f>
        <v>0</v>
      </c>
      <c r="BH5" s="39">
        <f t="shared" ref="BH5:BH11" si="7">SUM(BE5,BF5,BG5)</f>
        <v>2728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30</v>
      </c>
      <c r="B6" s="36" t="s">
        <v>19</v>
      </c>
      <c r="C6" s="37">
        <v>45124.0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45125.0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45126.0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45127.0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45128.0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45129.0</v>
      </c>
      <c r="AM6" s="38" t="s">
        <v>25</v>
      </c>
      <c r="AN6" s="39" t="s">
        <v>25</v>
      </c>
      <c r="AO6" s="40">
        <v>0.0</v>
      </c>
      <c r="AP6" s="40">
        <v>0.0</v>
      </c>
      <c r="AQ6" s="40">
        <v>0.0</v>
      </c>
      <c r="AR6" s="47" t="s">
        <v>27</v>
      </c>
      <c r="AS6" s="37">
        <v>45131.0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66">
        <f t="shared" ref="AZ6:BB6" si="2">SUM(F6,M6,T6,AA6,AH6,AO6,AV6)</f>
        <v>0</v>
      </c>
      <c r="BA6" s="466">
        <f t="shared" si="2"/>
        <v>37.5</v>
      </c>
      <c r="BB6" s="466">
        <f t="shared" si="2"/>
        <v>0</v>
      </c>
      <c r="BC6" s="466">
        <f t="shared" si="3"/>
        <v>37.5</v>
      </c>
      <c r="BD6" s="467"/>
      <c r="BE6" s="466">
        <f t="shared" si="4"/>
        <v>0</v>
      </c>
      <c r="BF6" s="466">
        <f t="shared" si="5"/>
        <v>3300</v>
      </c>
      <c r="BG6" s="466">
        <f t="shared" si="6"/>
        <v>0</v>
      </c>
      <c r="BH6" s="466">
        <f t="shared" si="7"/>
        <v>3300</v>
      </c>
      <c r="BI6" s="51"/>
      <c r="BJ6" s="52" t="s">
        <v>31</v>
      </c>
      <c r="BK6" s="55">
        <f>BC37</f>
        <v>158.5</v>
      </c>
      <c r="BL6" s="51"/>
      <c r="BM6" s="51"/>
    </row>
    <row r="7">
      <c r="A7" s="35" t="s">
        <v>32</v>
      </c>
      <c r="B7" s="41" t="s">
        <v>33</v>
      </c>
      <c r="C7" s="37">
        <v>45125.0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45126.0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45127.0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45128.0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45129.0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45130.0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45131.0</v>
      </c>
      <c r="AT7" s="38" t="s">
        <v>337</v>
      </c>
      <c r="AU7" s="39" t="s">
        <v>195</v>
      </c>
      <c r="AV7" s="40">
        <v>5.5</v>
      </c>
      <c r="AW7" s="40">
        <v>1.0</v>
      </c>
      <c r="AX7" s="40">
        <v>0.0</v>
      </c>
      <c r="AY7" s="48"/>
      <c r="AZ7" s="49">
        <f t="shared" ref="AZ7:BB7" si="8">SUM(F7,M7,T7,AA7,AH7,AO7,AV7)</f>
        <v>36</v>
      </c>
      <c r="BA7" s="39">
        <f t="shared" si="8"/>
        <v>6</v>
      </c>
      <c r="BB7" s="39">
        <f t="shared" si="8"/>
        <v>1</v>
      </c>
      <c r="BC7" s="50">
        <f t="shared" si="3"/>
        <v>43</v>
      </c>
      <c r="BD7" s="51"/>
      <c r="BE7" s="39">
        <f t="shared" si="4"/>
        <v>2880</v>
      </c>
      <c r="BF7" s="39">
        <f t="shared" si="5"/>
        <v>528</v>
      </c>
      <c r="BG7" s="39">
        <f t="shared" si="6"/>
        <v>80</v>
      </c>
      <c r="BH7" s="466">
        <f t="shared" si="7"/>
        <v>3488</v>
      </c>
      <c r="BI7" s="51"/>
      <c r="BJ7" s="52" t="s">
        <v>23</v>
      </c>
      <c r="BK7" s="53">
        <f>BC47</f>
        <v>73.5</v>
      </c>
      <c r="BL7" s="51"/>
      <c r="BM7" s="51"/>
    </row>
    <row r="8">
      <c r="A8" s="35" t="s">
        <v>45</v>
      </c>
      <c r="B8" s="41" t="s">
        <v>33</v>
      </c>
      <c r="C8" s="37">
        <v>45125.0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45126.0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45127.0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45128.0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45129.0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45130.0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45131.0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466">
        <f t="shared" si="7"/>
        <v>3488</v>
      </c>
      <c r="BI8" s="51"/>
      <c r="BJ8" s="55" t="s">
        <v>49</v>
      </c>
      <c r="BK8" s="55">
        <f>BC57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0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66" t="s">
        <v>57</v>
      </c>
      <c r="AL9" s="37">
        <v>45129.0</v>
      </c>
      <c r="AM9" s="38" t="s">
        <v>272</v>
      </c>
      <c r="AN9" s="39" t="s">
        <v>21</v>
      </c>
      <c r="AO9" s="40">
        <v>0.0</v>
      </c>
      <c r="AP9" s="40">
        <v>6.5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6.5</v>
      </c>
      <c r="BB9" s="39">
        <f t="shared" si="10"/>
        <v>0</v>
      </c>
      <c r="BC9" s="50">
        <f t="shared" si="3"/>
        <v>6.5</v>
      </c>
      <c r="BD9" s="51"/>
      <c r="BE9" s="39">
        <f t="shared" si="4"/>
        <v>0</v>
      </c>
      <c r="BF9" s="39">
        <f t="shared" si="5"/>
        <v>572</v>
      </c>
      <c r="BG9" s="39">
        <f t="shared" si="6"/>
        <v>0</v>
      </c>
      <c r="BH9" s="466">
        <f t="shared" si="7"/>
        <v>572</v>
      </c>
      <c r="BI9" s="51"/>
      <c r="BJ9" s="62" t="s">
        <v>51</v>
      </c>
      <c r="BK9" s="62">
        <f>BC26</f>
        <v>152.5</v>
      </c>
      <c r="BL9" s="51"/>
      <c r="BM9" s="51"/>
    </row>
    <row r="10">
      <c r="A10" s="59" t="s">
        <v>52</v>
      </c>
      <c r="B10" s="41" t="s">
        <v>33</v>
      </c>
      <c r="C10" s="37">
        <v>45125.0</v>
      </c>
      <c r="D10" s="38" t="s">
        <v>273</v>
      </c>
      <c r="E10" s="39" t="s">
        <v>39</v>
      </c>
      <c r="F10" s="40">
        <v>5.5</v>
      </c>
      <c r="G10" s="40">
        <v>1.0</v>
      </c>
      <c r="H10" s="40">
        <v>0.0</v>
      </c>
      <c r="I10" s="57" t="s">
        <v>46</v>
      </c>
      <c r="J10" s="37">
        <v>45126.0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4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46"/>
      <c r="AL10" s="45"/>
      <c r="AM10" s="39"/>
      <c r="AN10" s="39"/>
      <c r="AO10" s="40">
        <v>0.0</v>
      </c>
      <c r="AP10" s="40">
        <v>0.0</v>
      </c>
      <c r="AQ10" s="40">
        <v>0.0</v>
      </c>
      <c r="AR10" s="54"/>
      <c r="AS10" s="45"/>
      <c r="AT10" s="39"/>
      <c r="AU10" s="39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11</v>
      </c>
      <c r="BA10" s="39">
        <f t="shared" si="11"/>
        <v>2</v>
      </c>
      <c r="BB10" s="39">
        <f t="shared" si="11"/>
        <v>0</v>
      </c>
      <c r="BC10" s="50">
        <f t="shared" si="3"/>
        <v>13</v>
      </c>
      <c r="BD10" s="51"/>
      <c r="BE10" s="39">
        <f t="shared" si="4"/>
        <v>880</v>
      </c>
      <c r="BF10" s="39">
        <f t="shared" si="5"/>
        <v>176</v>
      </c>
      <c r="BG10" s="39">
        <f t="shared" si="6"/>
        <v>0</v>
      </c>
      <c r="BH10" s="466">
        <f t="shared" si="7"/>
        <v>1056</v>
      </c>
      <c r="BI10" s="51"/>
      <c r="BJ10" s="62" t="s">
        <v>53</v>
      </c>
      <c r="BK10" s="62">
        <f>BC68</f>
        <v>89</v>
      </c>
      <c r="BL10" s="51"/>
      <c r="BM10" s="51"/>
    </row>
    <row r="11">
      <c r="A11" s="59" t="s">
        <v>54</v>
      </c>
      <c r="B11" s="60"/>
      <c r="C11" s="45"/>
      <c r="D11" s="39"/>
      <c r="E11" s="39"/>
      <c r="F11" s="40">
        <v>0.0</v>
      </c>
      <c r="G11" s="40">
        <v>0.0</v>
      </c>
      <c r="H11" s="40">
        <v>0.0</v>
      </c>
      <c r="I11" s="61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4"/>
      <c r="X11" s="45"/>
      <c r="Y11" s="39"/>
      <c r="Z11" s="39"/>
      <c r="AA11" s="40">
        <v>0.0</v>
      </c>
      <c r="AB11" s="40">
        <v>0.0</v>
      </c>
      <c r="AC11" s="40">
        <v>0.0</v>
      </c>
      <c r="AD11" s="56" t="s">
        <v>56</v>
      </c>
      <c r="AE11" s="37">
        <v>45128.0</v>
      </c>
      <c r="AF11" s="38" t="s">
        <v>272</v>
      </c>
      <c r="AG11" s="39" t="s">
        <v>21</v>
      </c>
      <c r="AH11" s="40">
        <v>0.0</v>
      </c>
      <c r="AI11" s="40">
        <v>6.5</v>
      </c>
      <c r="AJ11" s="40">
        <v>0.0</v>
      </c>
      <c r="AK11" s="66" t="s">
        <v>57</v>
      </c>
      <c r="AL11" s="37">
        <v>45129.0</v>
      </c>
      <c r="AM11" s="38" t="s">
        <v>272</v>
      </c>
      <c r="AN11" s="39" t="s">
        <v>21</v>
      </c>
      <c r="AO11" s="40">
        <v>0.0</v>
      </c>
      <c r="AP11" s="40">
        <v>6.5</v>
      </c>
      <c r="AQ11" s="40">
        <v>0.0</v>
      </c>
      <c r="AR11" s="54"/>
      <c r="AS11" s="45"/>
      <c r="AT11" s="39"/>
      <c r="AU11" s="39"/>
      <c r="AV11" s="40">
        <v>0.0</v>
      </c>
      <c r="AW11" s="40">
        <v>0.0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13</v>
      </c>
      <c r="BB11" s="39">
        <f t="shared" si="12"/>
        <v>0</v>
      </c>
      <c r="BC11" s="50">
        <f t="shared" si="3"/>
        <v>13</v>
      </c>
      <c r="BD11" s="51"/>
      <c r="BE11" s="39">
        <f t="shared" si="4"/>
        <v>0</v>
      </c>
      <c r="BF11" s="39">
        <f t="shared" si="5"/>
        <v>1144</v>
      </c>
      <c r="BG11" s="39">
        <f t="shared" si="6"/>
        <v>0</v>
      </c>
      <c r="BH11" s="466">
        <f t="shared" si="7"/>
        <v>1144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BC79</f>
        <v>0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3">SUM(AZ5,AZ6,AZ7,AZ8,AZ9,AZ10,AZ11)</f>
        <v>83</v>
      </c>
      <c r="BA13" s="78">
        <f t="shared" si="13"/>
        <v>102</v>
      </c>
      <c r="BB13" s="78">
        <f t="shared" si="13"/>
        <v>2</v>
      </c>
      <c r="BC13" s="79">
        <f t="shared" si="13"/>
        <v>187</v>
      </c>
      <c r="BD13" s="51"/>
      <c r="BE13" s="40">
        <f t="shared" ref="BE13:BH13" si="14">SUM(BE5,BE6,BE7,BE8,BE9,BE10,BE11)</f>
        <v>6640</v>
      </c>
      <c r="BF13" s="40">
        <f t="shared" si="14"/>
        <v>8976</v>
      </c>
      <c r="BG13" s="40">
        <f t="shared" si="14"/>
        <v>160</v>
      </c>
      <c r="BH13" s="40">
        <f t="shared" si="14"/>
        <v>15776</v>
      </c>
      <c r="BI13" s="51"/>
      <c r="BJ13" s="62" t="s">
        <v>59</v>
      </c>
      <c r="BK13" s="62">
        <f>BC89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BC125</f>
        <v>16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45124.0</v>
      </c>
      <c r="F17" s="14"/>
      <c r="G17" s="14"/>
      <c r="H17" s="14"/>
      <c r="I17" s="15"/>
      <c r="J17" s="15"/>
      <c r="K17" s="16"/>
      <c r="L17" s="13">
        <v>45125.0</v>
      </c>
      <c r="M17" s="15"/>
      <c r="N17" s="15"/>
      <c r="O17" s="15"/>
      <c r="P17" s="15"/>
      <c r="Q17" s="11"/>
      <c r="R17" s="17"/>
      <c r="S17" s="13">
        <v>45126.0</v>
      </c>
      <c r="T17" s="11"/>
      <c r="U17" s="15"/>
      <c r="V17" s="15"/>
      <c r="W17" s="11"/>
      <c r="X17" s="18"/>
      <c r="Y17" s="14"/>
      <c r="Z17" s="13">
        <v>45127.0</v>
      </c>
      <c r="AA17" s="15"/>
      <c r="AB17" s="15"/>
      <c r="AC17" s="11"/>
      <c r="AD17" s="15"/>
      <c r="AE17" s="15"/>
      <c r="AF17" s="12"/>
      <c r="AG17" s="13">
        <v>45128.0</v>
      </c>
      <c r="AH17" s="15"/>
      <c r="AI17" s="11"/>
      <c r="AJ17" s="15"/>
      <c r="AK17" s="15"/>
      <c r="AL17" s="15"/>
      <c r="AM17" s="18"/>
      <c r="AN17" s="13">
        <v>45129.0</v>
      </c>
      <c r="AO17" s="11"/>
      <c r="AP17" s="19"/>
      <c r="AQ17" s="19"/>
      <c r="AR17" s="19"/>
      <c r="AS17" s="19"/>
      <c r="AT17" s="14"/>
      <c r="AU17" s="13">
        <v>45130.0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27"/>
      <c r="BK17" s="150"/>
      <c r="BL17" s="55" t="s">
        <v>160</v>
      </c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 t="shared" ref="BK18:BK21" si="16">BH5</f>
        <v>2728</v>
      </c>
      <c r="BL18" s="92">
        <f>BH122</f>
        <v>1312</v>
      </c>
      <c r="BM18" s="32"/>
    </row>
    <row r="19">
      <c r="A19" s="94" t="s">
        <v>335</v>
      </c>
      <c r="B19" s="36" t="s">
        <v>19</v>
      </c>
      <c r="C19" s="37">
        <v>45124.0</v>
      </c>
      <c r="D19" s="42" t="s">
        <v>211</v>
      </c>
      <c r="E19" s="58" t="s">
        <v>66</v>
      </c>
      <c r="F19" s="40">
        <v>0.0</v>
      </c>
      <c r="G19" s="40">
        <v>6.0</v>
      </c>
      <c r="H19" s="40">
        <v>0.0</v>
      </c>
      <c r="I19" s="36" t="s">
        <v>22</v>
      </c>
      <c r="J19" s="37">
        <v>45125.0</v>
      </c>
      <c r="K19" s="42" t="s">
        <v>211</v>
      </c>
      <c r="L19" s="58" t="s">
        <v>66</v>
      </c>
      <c r="M19" s="40">
        <v>0.0</v>
      </c>
      <c r="N19" s="40">
        <v>6.0</v>
      </c>
      <c r="O19" s="40">
        <v>0.0</v>
      </c>
      <c r="P19" s="36" t="s">
        <v>24</v>
      </c>
      <c r="Q19" s="37">
        <v>45126.0</v>
      </c>
      <c r="R19" s="42" t="s">
        <v>25</v>
      </c>
      <c r="S19" s="58" t="s">
        <v>25</v>
      </c>
      <c r="T19" s="40">
        <v>0.0</v>
      </c>
      <c r="U19" s="40">
        <v>0.0</v>
      </c>
      <c r="V19" s="40">
        <v>0.0</v>
      </c>
      <c r="W19" s="36" t="s">
        <v>26</v>
      </c>
      <c r="X19" s="37">
        <v>45127.0</v>
      </c>
      <c r="Y19" s="42" t="s">
        <v>25</v>
      </c>
      <c r="Z19" s="58" t="s">
        <v>25</v>
      </c>
      <c r="AA19" s="40">
        <v>0.0</v>
      </c>
      <c r="AB19" s="40">
        <v>0.0</v>
      </c>
      <c r="AC19" s="40">
        <v>0.0</v>
      </c>
      <c r="AD19" s="36" t="s">
        <v>56</v>
      </c>
      <c r="AE19" s="37">
        <v>45128.0</v>
      </c>
      <c r="AF19" s="42" t="s">
        <v>211</v>
      </c>
      <c r="AG19" s="58" t="s">
        <v>66</v>
      </c>
      <c r="AH19" s="40">
        <v>0.0</v>
      </c>
      <c r="AI19" s="40">
        <v>6.0</v>
      </c>
      <c r="AJ19" s="40">
        <v>0.0</v>
      </c>
      <c r="AK19" s="284" t="s">
        <v>57</v>
      </c>
      <c r="AL19" s="37">
        <v>45129.0</v>
      </c>
      <c r="AM19" s="42" t="s">
        <v>211</v>
      </c>
      <c r="AN19" s="58" t="s">
        <v>66</v>
      </c>
      <c r="AO19" s="40">
        <v>0.0</v>
      </c>
      <c r="AP19" s="40">
        <v>6.0</v>
      </c>
      <c r="AQ19" s="40">
        <v>0.0</v>
      </c>
      <c r="AR19" s="36" t="s">
        <v>93</v>
      </c>
      <c r="AS19" s="37">
        <v>45130.0</v>
      </c>
      <c r="AT19" s="42" t="s">
        <v>211</v>
      </c>
      <c r="AU19" s="58" t="s">
        <v>66</v>
      </c>
      <c r="AV19" s="40">
        <v>0.0</v>
      </c>
      <c r="AW19" s="40">
        <v>6.0</v>
      </c>
      <c r="AX19" s="40">
        <v>0.0</v>
      </c>
      <c r="AY19" s="48"/>
      <c r="AZ19" s="49">
        <f t="shared" ref="AZ19:BB19" si="15">SUM(F19,M19,T19,AA19,AH19,AO19,AV19)</f>
        <v>0</v>
      </c>
      <c r="BA19" s="39">
        <f t="shared" si="15"/>
        <v>30</v>
      </c>
      <c r="BB19" s="39">
        <f t="shared" si="15"/>
        <v>0</v>
      </c>
      <c r="BC19" s="50">
        <f t="shared" ref="BC19:BC24" si="18">SUM(AZ19,BA19,BB19)</f>
        <v>30</v>
      </c>
      <c r="BD19" s="51"/>
      <c r="BE19" s="39">
        <f>AZ19*67.31</f>
        <v>0</v>
      </c>
      <c r="BF19" s="39">
        <f>BA19*74</f>
        <v>2220</v>
      </c>
      <c r="BG19" s="39">
        <f>BB19*84</f>
        <v>0</v>
      </c>
      <c r="BH19" s="39">
        <f t="shared" ref="BH19:BH24" si="19">sum(BE19,BF19,BG19)</f>
        <v>2220</v>
      </c>
      <c r="BI19" s="51"/>
      <c r="BJ19" s="39" t="s">
        <v>68</v>
      </c>
      <c r="BK19" s="93">
        <f t="shared" si="16"/>
        <v>3300</v>
      </c>
      <c r="BL19" s="51"/>
      <c r="BM19" s="51"/>
    </row>
    <row r="20">
      <c r="A20" s="97" t="s">
        <v>69</v>
      </c>
      <c r="B20" s="57" t="s">
        <v>33</v>
      </c>
      <c r="C20" s="37">
        <v>45125.0</v>
      </c>
      <c r="D20" s="42" t="s">
        <v>274</v>
      </c>
      <c r="E20" s="58" t="s">
        <v>48</v>
      </c>
      <c r="F20" s="40">
        <v>6.0</v>
      </c>
      <c r="G20" s="40">
        <v>2.0</v>
      </c>
      <c r="H20" s="40">
        <v>0.0</v>
      </c>
      <c r="I20" s="57" t="s">
        <v>46</v>
      </c>
      <c r="J20" s="37">
        <v>45126.0</v>
      </c>
      <c r="K20" s="42" t="s">
        <v>274</v>
      </c>
      <c r="L20" s="58" t="s">
        <v>48</v>
      </c>
      <c r="M20" s="40">
        <v>6.0</v>
      </c>
      <c r="N20" s="40">
        <v>2.0</v>
      </c>
      <c r="O20" s="40">
        <v>0.0</v>
      </c>
      <c r="P20" s="38" t="s">
        <v>36</v>
      </c>
      <c r="Q20" s="37">
        <v>45127.0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7" t="s">
        <v>37</v>
      </c>
      <c r="X20" s="37">
        <v>45128.0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7" t="s">
        <v>40</v>
      </c>
      <c r="AE20" s="37">
        <v>45129.0</v>
      </c>
      <c r="AF20" s="42" t="s">
        <v>316</v>
      </c>
      <c r="AG20" s="58" t="s">
        <v>317</v>
      </c>
      <c r="AH20" s="40">
        <v>5.0</v>
      </c>
      <c r="AI20" s="40">
        <v>3.0</v>
      </c>
      <c r="AJ20" s="40">
        <v>1.0</v>
      </c>
      <c r="AK20" s="96" t="s">
        <v>43</v>
      </c>
      <c r="AL20" s="37">
        <v>45130.0</v>
      </c>
      <c r="AM20" s="42" t="s">
        <v>316</v>
      </c>
      <c r="AN20" s="58" t="s">
        <v>317</v>
      </c>
      <c r="AO20" s="40">
        <v>5.0</v>
      </c>
      <c r="AP20" s="40">
        <v>3.0</v>
      </c>
      <c r="AQ20" s="40">
        <v>1.0</v>
      </c>
      <c r="AR20" s="57" t="s">
        <v>44</v>
      </c>
      <c r="AS20" s="37">
        <v>45131.0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7">SUM(F20,M20,T20,AA20,AH20,AO20,AV20)</f>
        <v>34</v>
      </c>
      <c r="BA20" s="39">
        <f t="shared" si="17"/>
        <v>14</v>
      </c>
      <c r="BB20" s="39">
        <f t="shared" si="17"/>
        <v>2</v>
      </c>
      <c r="BC20" s="50">
        <f t="shared" si="18"/>
        <v>50</v>
      </c>
      <c r="BD20" s="51"/>
      <c r="BE20" s="39">
        <f t="shared" ref="BE20:BE24" si="21">AZ20*80</f>
        <v>2720</v>
      </c>
      <c r="BF20" s="39">
        <f t="shared" ref="BF20:BF24" si="22">BA20*88</f>
        <v>1232</v>
      </c>
      <c r="BG20" s="39">
        <f t="shared" ref="BG20:BG24" si="23">BB20*80</f>
        <v>160</v>
      </c>
      <c r="BH20" s="39">
        <f t="shared" si="19"/>
        <v>4112</v>
      </c>
      <c r="BI20" s="51"/>
      <c r="BJ20" s="39" t="s">
        <v>72</v>
      </c>
      <c r="BK20" s="93">
        <f t="shared" si="16"/>
        <v>3488</v>
      </c>
      <c r="BL20" s="51"/>
      <c r="BM20" s="51"/>
    </row>
    <row r="21">
      <c r="A21" s="35" t="s">
        <v>73</v>
      </c>
      <c r="B21" s="57" t="s">
        <v>33</v>
      </c>
      <c r="C21" s="37">
        <v>45125.0</v>
      </c>
      <c r="D21" s="42" t="s">
        <v>112</v>
      </c>
      <c r="E21" s="58" t="s">
        <v>71</v>
      </c>
      <c r="F21" s="40">
        <v>6.5</v>
      </c>
      <c r="G21" s="40">
        <v>1.0</v>
      </c>
      <c r="H21" s="40">
        <v>0.0</v>
      </c>
      <c r="I21" s="57" t="s">
        <v>46</v>
      </c>
      <c r="J21" s="37">
        <v>45126.0</v>
      </c>
      <c r="K21" s="42" t="s">
        <v>112</v>
      </c>
      <c r="L21" s="58" t="s">
        <v>71</v>
      </c>
      <c r="M21" s="40">
        <v>6.5</v>
      </c>
      <c r="N21" s="40">
        <v>1.0</v>
      </c>
      <c r="O21" s="40">
        <v>0.0</v>
      </c>
      <c r="P21" s="38" t="s">
        <v>36</v>
      </c>
      <c r="Q21" s="37">
        <v>45127.0</v>
      </c>
      <c r="R21" s="42" t="s">
        <v>25</v>
      </c>
      <c r="S21" s="58" t="s">
        <v>25</v>
      </c>
      <c r="T21" s="40">
        <v>0.0</v>
      </c>
      <c r="U21" s="40">
        <v>0.0</v>
      </c>
      <c r="V21" s="40">
        <v>0.0</v>
      </c>
      <c r="W21" s="57" t="s">
        <v>37</v>
      </c>
      <c r="X21" s="37">
        <v>45128.0</v>
      </c>
      <c r="Y21" s="42" t="s">
        <v>112</v>
      </c>
      <c r="Z21" s="58" t="s">
        <v>71</v>
      </c>
      <c r="AA21" s="40">
        <v>6.5</v>
      </c>
      <c r="AB21" s="40">
        <v>1.0</v>
      </c>
      <c r="AC21" s="40">
        <v>0.0</v>
      </c>
      <c r="AD21" s="57" t="s">
        <v>40</v>
      </c>
      <c r="AE21" s="37">
        <v>45129.0</v>
      </c>
      <c r="AF21" s="42" t="s">
        <v>112</v>
      </c>
      <c r="AG21" s="58" t="s">
        <v>71</v>
      </c>
      <c r="AH21" s="40">
        <v>6.5</v>
      </c>
      <c r="AI21" s="40">
        <v>1.0</v>
      </c>
      <c r="AJ21" s="40">
        <v>0.0</v>
      </c>
      <c r="AK21" s="96" t="s">
        <v>43</v>
      </c>
      <c r="AL21" s="37">
        <v>45130.0</v>
      </c>
      <c r="AM21" s="42" t="s">
        <v>112</v>
      </c>
      <c r="AN21" s="58" t="s">
        <v>71</v>
      </c>
      <c r="AO21" s="40">
        <v>6.5</v>
      </c>
      <c r="AP21" s="40">
        <v>1.0</v>
      </c>
      <c r="AQ21" s="40">
        <v>0.0</v>
      </c>
      <c r="AR21" s="57" t="s">
        <v>44</v>
      </c>
      <c r="AS21" s="37">
        <v>45131.0</v>
      </c>
      <c r="AT21" s="42" t="s">
        <v>112</v>
      </c>
      <c r="AU21" s="58" t="s">
        <v>71</v>
      </c>
      <c r="AV21" s="40">
        <v>6.5</v>
      </c>
      <c r="AW21" s="40">
        <v>1.0</v>
      </c>
      <c r="AX21" s="40">
        <v>0.0</v>
      </c>
      <c r="AY21" s="48"/>
      <c r="AZ21" s="49">
        <f t="shared" ref="AZ21:BB21" si="20">SUM(F21,M21,T21,AA21,AH21,AO21,AV21)</f>
        <v>39</v>
      </c>
      <c r="BA21" s="39">
        <f t="shared" si="20"/>
        <v>6</v>
      </c>
      <c r="BB21" s="39">
        <f t="shared" si="20"/>
        <v>0</v>
      </c>
      <c r="BC21" s="50">
        <f t="shared" si="18"/>
        <v>45</v>
      </c>
      <c r="BD21" s="51"/>
      <c r="BE21" s="39">
        <f t="shared" si="21"/>
        <v>3120</v>
      </c>
      <c r="BF21" s="39">
        <f t="shared" si="22"/>
        <v>528</v>
      </c>
      <c r="BG21" s="39">
        <f t="shared" si="23"/>
        <v>0</v>
      </c>
      <c r="BH21" s="39">
        <f t="shared" si="19"/>
        <v>3648</v>
      </c>
      <c r="BI21" s="51"/>
      <c r="BJ21" s="39" t="s">
        <v>76</v>
      </c>
      <c r="BK21" s="93">
        <f t="shared" si="16"/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3"/>
      <c r="J22" s="45"/>
      <c r="K22" s="53"/>
      <c r="L22" s="53"/>
      <c r="M22" s="40">
        <v>0.0</v>
      </c>
      <c r="N22" s="40">
        <v>0.0</v>
      </c>
      <c r="O22" s="40">
        <v>0.0</v>
      </c>
      <c r="P22" s="36" t="s">
        <v>24</v>
      </c>
      <c r="Q22" s="37">
        <v>45126.0</v>
      </c>
      <c r="R22" s="53"/>
      <c r="S22" s="53"/>
      <c r="T22" s="40">
        <v>0.0</v>
      </c>
      <c r="U22" s="40">
        <v>0.0</v>
      </c>
      <c r="V22" s="40">
        <v>0.0</v>
      </c>
      <c r="W22" s="36" t="s">
        <v>26</v>
      </c>
      <c r="X22" s="37">
        <v>45127.0</v>
      </c>
      <c r="Y22" s="42" t="s">
        <v>211</v>
      </c>
      <c r="Z22" s="58" t="s">
        <v>66</v>
      </c>
      <c r="AA22" s="40">
        <v>0.0</v>
      </c>
      <c r="AB22" s="40">
        <v>6.0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4">SUM(F22,M22,T22,AA22,AH22,AO22,AV22)</f>
        <v>0</v>
      </c>
      <c r="BA22" s="39">
        <f t="shared" si="24"/>
        <v>6</v>
      </c>
      <c r="BB22" s="39">
        <f t="shared" si="24"/>
        <v>0</v>
      </c>
      <c r="BC22" s="50">
        <f t="shared" si="18"/>
        <v>6</v>
      </c>
      <c r="BD22" s="51"/>
      <c r="BE22" s="39">
        <f t="shared" si="21"/>
        <v>0</v>
      </c>
      <c r="BF22" s="39">
        <f t="shared" si="22"/>
        <v>528</v>
      </c>
      <c r="BG22" s="39">
        <f t="shared" si="23"/>
        <v>0</v>
      </c>
      <c r="BH22" s="39">
        <f t="shared" si="19"/>
        <v>528</v>
      </c>
      <c r="BI22" s="51"/>
      <c r="BJ22" s="39" t="s">
        <v>340</v>
      </c>
      <c r="BK22" s="93">
        <f t="shared" ref="BK22:BK24" si="26">BH19</f>
        <v>2220</v>
      </c>
      <c r="BL22" s="51"/>
      <c r="BM22" s="51"/>
    </row>
    <row r="23">
      <c r="A23" s="35" t="s">
        <v>54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63"/>
      <c r="J23" s="45"/>
      <c r="K23" s="53"/>
      <c r="L23" s="53"/>
      <c r="M23" s="40">
        <v>0.0</v>
      </c>
      <c r="N23" s="40">
        <v>0.0</v>
      </c>
      <c r="O23" s="40">
        <v>0.0</v>
      </c>
      <c r="P23" s="36" t="s">
        <v>24</v>
      </c>
      <c r="Q23" s="37">
        <v>45126.0</v>
      </c>
      <c r="R23" s="42" t="s">
        <v>211</v>
      </c>
      <c r="S23" s="58" t="s">
        <v>66</v>
      </c>
      <c r="T23" s="40">
        <v>0.0</v>
      </c>
      <c r="U23" s="40">
        <v>6.0</v>
      </c>
      <c r="V23" s="40">
        <v>0.0</v>
      </c>
      <c r="W23" s="61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61"/>
      <c r="AS23" s="143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6</v>
      </c>
      <c r="BB23" s="39">
        <f t="shared" si="25"/>
        <v>0</v>
      </c>
      <c r="BC23" s="50">
        <f t="shared" si="18"/>
        <v>6</v>
      </c>
      <c r="BD23" s="51"/>
      <c r="BE23" s="39">
        <f t="shared" si="21"/>
        <v>0</v>
      </c>
      <c r="BF23" s="39">
        <f t="shared" si="22"/>
        <v>528</v>
      </c>
      <c r="BG23" s="39">
        <f t="shared" si="23"/>
        <v>0</v>
      </c>
      <c r="BH23" s="39">
        <f t="shared" si="19"/>
        <v>528</v>
      </c>
      <c r="BI23" s="51"/>
      <c r="BJ23" s="39" t="s">
        <v>80</v>
      </c>
      <c r="BK23" s="93">
        <f t="shared" si="26"/>
        <v>4112</v>
      </c>
      <c r="BL23" s="51"/>
      <c r="BM23" s="51"/>
    </row>
    <row r="24">
      <c r="A24" s="59" t="s">
        <v>50</v>
      </c>
      <c r="B24" s="61"/>
      <c r="C24" s="45"/>
      <c r="D24" s="53"/>
      <c r="E24" s="58"/>
      <c r="F24" s="40">
        <v>0.0</v>
      </c>
      <c r="G24" s="40">
        <v>0.0</v>
      </c>
      <c r="H24" s="40">
        <v>0.0</v>
      </c>
      <c r="I24" s="144"/>
      <c r="J24" s="144"/>
      <c r="K24" s="144"/>
      <c r="L24" s="144"/>
      <c r="M24" s="40">
        <v>0.0</v>
      </c>
      <c r="N24" s="40">
        <v>0.0</v>
      </c>
      <c r="O24" s="40">
        <v>0.0</v>
      </c>
      <c r="P24" s="36" t="s">
        <v>36</v>
      </c>
      <c r="Q24" s="206">
        <v>45127.0</v>
      </c>
      <c r="R24" s="207" t="s">
        <v>112</v>
      </c>
      <c r="S24" s="291" t="s">
        <v>71</v>
      </c>
      <c r="T24" s="129">
        <v>6.5</v>
      </c>
      <c r="U24" s="128">
        <v>1.0</v>
      </c>
      <c r="V24" s="129">
        <v>0.0</v>
      </c>
      <c r="W24" s="57" t="s">
        <v>37</v>
      </c>
      <c r="X24" s="37">
        <v>45128.0</v>
      </c>
      <c r="Y24" s="42" t="s">
        <v>274</v>
      </c>
      <c r="Z24" s="58" t="s">
        <v>48</v>
      </c>
      <c r="AA24" s="40">
        <v>6.0</v>
      </c>
      <c r="AB24" s="40">
        <v>2.0</v>
      </c>
      <c r="AC24" s="40">
        <v>0.0</v>
      </c>
      <c r="AD24" s="61"/>
      <c r="AE24" s="45"/>
      <c r="AF24" s="53"/>
      <c r="AG24" s="58"/>
      <c r="AH24" s="40">
        <v>0.0</v>
      </c>
      <c r="AI24" s="40">
        <v>0.0</v>
      </c>
      <c r="AJ24" s="40">
        <v>0.0</v>
      </c>
      <c r="AK24" s="149"/>
      <c r="AL24" s="45"/>
      <c r="AM24" s="53"/>
      <c r="AN24" s="58"/>
      <c r="AO24" s="40">
        <v>0.0</v>
      </c>
      <c r="AP24" s="40">
        <v>0.0</v>
      </c>
      <c r="AQ24" s="40">
        <v>0.0</v>
      </c>
      <c r="AR24" s="144"/>
      <c r="AS24" s="144"/>
      <c r="AT24" s="144"/>
      <c r="AU24" s="144"/>
      <c r="AV24" s="40">
        <v>0.0</v>
      </c>
      <c r="AW24" s="40">
        <v>0.0</v>
      </c>
      <c r="AX24" s="40">
        <v>0.0</v>
      </c>
      <c r="AZ24" s="49">
        <f t="shared" ref="AZ24:BB24" si="27">SUM(F24,M24,T24,AA24,AH24,AO24,AV24)</f>
        <v>12.5</v>
      </c>
      <c r="BA24" s="39">
        <f t="shared" si="27"/>
        <v>3</v>
      </c>
      <c r="BB24" s="39">
        <f t="shared" si="27"/>
        <v>0</v>
      </c>
      <c r="BC24" s="50">
        <f t="shared" si="18"/>
        <v>15.5</v>
      </c>
      <c r="BD24" s="51"/>
      <c r="BE24" s="39">
        <f t="shared" si="21"/>
        <v>1000</v>
      </c>
      <c r="BF24" s="39">
        <f t="shared" si="22"/>
        <v>264</v>
      </c>
      <c r="BG24" s="39">
        <f t="shared" si="23"/>
        <v>0</v>
      </c>
      <c r="BH24" s="39">
        <f t="shared" si="19"/>
        <v>1264</v>
      </c>
      <c r="BI24" s="51"/>
      <c r="BJ24" s="39" t="s">
        <v>81</v>
      </c>
      <c r="BK24" s="93">
        <f t="shared" si="26"/>
        <v>3648</v>
      </c>
      <c r="BL24" s="39">
        <v>3736.0</v>
      </c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30">BH30</f>
        <v>4004</v>
      </c>
      <c r="BL25" s="51"/>
      <c r="BM25" s="51"/>
    </row>
    <row r="26">
      <c r="AY26" s="76" t="s">
        <v>14</v>
      </c>
      <c r="AZ26" s="77">
        <f t="shared" ref="AZ26:BC26" si="28">SUM(AZ19,AZ20,AZ21,AZ22,AZ23,AZ24)</f>
        <v>85.5</v>
      </c>
      <c r="BA26" s="78">
        <f t="shared" si="28"/>
        <v>65</v>
      </c>
      <c r="BB26" s="78">
        <f t="shared" si="28"/>
        <v>2</v>
      </c>
      <c r="BC26" s="79">
        <f t="shared" si="28"/>
        <v>152.5</v>
      </c>
      <c r="BD26" s="51"/>
      <c r="BE26" s="40">
        <f t="shared" ref="BE26:BH26" si="29">SUM(BE19,BE20,BE21,BE22,BE23,BE24)</f>
        <v>6840</v>
      </c>
      <c r="BF26" s="40">
        <f t="shared" si="29"/>
        <v>5300</v>
      </c>
      <c r="BG26" s="40">
        <f t="shared" si="29"/>
        <v>160</v>
      </c>
      <c r="BH26" s="40">
        <f t="shared" si="29"/>
        <v>12300</v>
      </c>
      <c r="BI26" s="51"/>
      <c r="BJ26" s="39" t="s">
        <v>84</v>
      </c>
      <c r="BK26" s="93">
        <f t="shared" si="30"/>
        <v>3696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30"/>
        <v>3062.4</v>
      </c>
      <c r="BL27" s="106"/>
      <c r="BM27" s="106"/>
    </row>
    <row r="28">
      <c r="A28" s="10"/>
      <c r="B28" s="11"/>
      <c r="C28" s="11"/>
      <c r="D28" s="12"/>
      <c r="E28" s="13">
        <v>45124.0</v>
      </c>
      <c r="F28" s="14"/>
      <c r="G28" s="14"/>
      <c r="H28" s="14"/>
      <c r="I28" s="15"/>
      <c r="J28" s="15"/>
      <c r="K28" s="16"/>
      <c r="L28" s="13">
        <v>45125.0</v>
      </c>
      <c r="M28" s="15"/>
      <c r="N28" s="15"/>
      <c r="O28" s="15"/>
      <c r="P28" s="15"/>
      <c r="Q28" s="11"/>
      <c r="R28" s="17"/>
      <c r="S28" s="13">
        <v>45126.0</v>
      </c>
      <c r="T28" s="11"/>
      <c r="U28" s="15"/>
      <c r="V28" s="15"/>
      <c r="W28" s="11"/>
      <c r="X28" s="18"/>
      <c r="Y28" s="14"/>
      <c r="Z28" s="13">
        <v>45127.0</v>
      </c>
      <c r="AA28" s="15"/>
      <c r="AB28" s="15"/>
      <c r="AC28" s="11"/>
      <c r="AD28" s="15"/>
      <c r="AE28" s="15"/>
      <c r="AF28" s="12"/>
      <c r="AG28" s="13">
        <v>45128.0</v>
      </c>
      <c r="AH28" s="15"/>
      <c r="AI28" s="11"/>
      <c r="AJ28" s="15"/>
      <c r="AK28" s="15"/>
      <c r="AL28" s="15"/>
      <c r="AM28" s="18"/>
      <c r="AN28" s="13">
        <v>45129.0</v>
      </c>
      <c r="AO28" s="11"/>
      <c r="AP28" s="19"/>
      <c r="AQ28" s="19"/>
      <c r="AR28" s="19"/>
      <c r="AS28" s="19"/>
      <c r="AT28" s="14"/>
      <c r="AU28" s="13">
        <v>45130.0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27"/>
      <c r="BK28" s="150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>BH62</f>
        <v>2973.31</v>
      </c>
      <c r="BL29" s="32"/>
      <c r="BM29" s="32"/>
    </row>
    <row r="30">
      <c r="A30" s="35" t="s">
        <v>88</v>
      </c>
      <c r="B30" s="36" t="s">
        <v>19</v>
      </c>
      <c r="C30" s="37">
        <v>45124.0</v>
      </c>
      <c r="D30" s="42" t="s">
        <v>277</v>
      </c>
      <c r="E30" s="39" t="s">
        <v>90</v>
      </c>
      <c r="F30" s="40">
        <v>0.0</v>
      </c>
      <c r="G30" s="40">
        <v>7.5</v>
      </c>
      <c r="H30" s="40">
        <v>0.0</v>
      </c>
      <c r="I30" s="36" t="s">
        <v>22</v>
      </c>
      <c r="J30" s="37">
        <v>45125.0</v>
      </c>
      <c r="K30" s="42" t="s">
        <v>277</v>
      </c>
      <c r="L30" s="39" t="s">
        <v>90</v>
      </c>
      <c r="M30" s="40">
        <v>0.0</v>
      </c>
      <c r="N30" s="40">
        <v>7.5</v>
      </c>
      <c r="O30" s="40">
        <v>0.0</v>
      </c>
      <c r="P30" s="43" t="s">
        <v>24</v>
      </c>
      <c r="Q30" s="37">
        <v>45126.0</v>
      </c>
      <c r="R30" s="42" t="s">
        <v>277</v>
      </c>
      <c r="S30" s="39" t="s">
        <v>90</v>
      </c>
      <c r="T30" s="40">
        <v>0.0</v>
      </c>
      <c r="U30" s="40">
        <v>7.5</v>
      </c>
      <c r="V30" s="40">
        <v>0.0</v>
      </c>
      <c r="W30" s="43" t="s">
        <v>26</v>
      </c>
      <c r="X30" s="37">
        <v>45127.0</v>
      </c>
      <c r="Y30" s="42" t="s">
        <v>25</v>
      </c>
      <c r="Z30" s="39" t="s">
        <v>25</v>
      </c>
      <c r="AA30" s="40">
        <v>0.0</v>
      </c>
      <c r="AB30" s="40">
        <v>0.0</v>
      </c>
      <c r="AC30" s="40">
        <v>0.0</v>
      </c>
      <c r="AD30" s="43" t="s">
        <v>56</v>
      </c>
      <c r="AE30" s="37">
        <v>45128.0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45129.0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43" t="s">
        <v>93</v>
      </c>
      <c r="AS30" s="37">
        <v>45130.0</v>
      </c>
      <c r="AT30" s="42" t="s">
        <v>298</v>
      </c>
      <c r="AU30" s="39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1">SUM(F30,M30,T30,AA30,AH30,AO30,AV30)</f>
        <v>0</v>
      </c>
      <c r="BA30" s="39">
        <f t="shared" si="31"/>
        <v>45.5</v>
      </c>
      <c r="BB30" s="39">
        <f t="shared" si="31"/>
        <v>0</v>
      </c>
      <c r="BC30" s="50">
        <f t="shared" ref="BC30:BC35" si="33">SUM(AZ30,BA30,BB30)</f>
        <v>45.5</v>
      </c>
      <c r="BD30" s="51"/>
      <c r="BE30" s="39">
        <f t="shared" ref="BE30:BE31" si="34">AZ30*80</f>
        <v>0</v>
      </c>
      <c r="BF30" s="39">
        <f t="shared" ref="BF30:BF31" si="35">BA30*88</f>
        <v>4004</v>
      </c>
      <c r="BG30" s="39">
        <f t="shared" ref="BG30:BG31" si="36">BB30*80</f>
        <v>0</v>
      </c>
      <c r="BH30" s="39">
        <f t="shared" ref="BH30:BH34" si="37">sum(BE30,BF30,BG30)</f>
        <v>4004</v>
      </c>
      <c r="BI30" s="51"/>
      <c r="BJ30" s="39"/>
      <c r="BK30" s="93"/>
      <c r="BL30" s="51"/>
      <c r="BM30" s="51"/>
    </row>
    <row r="31">
      <c r="A31" s="109" t="s">
        <v>97</v>
      </c>
      <c r="B31" s="57" t="s">
        <v>33</v>
      </c>
      <c r="C31" s="37">
        <v>45125.0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420" t="s">
        <v>46</v>
      </c>
      <c r="J31" s="37">
        <v>45126.0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45127.0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420" t="s">
        <v>37</v>
      </c>
      <c r="X31" s="37">
        <v>45128.0</v>
      </c>
      <c r="Y31" s="96" t="s">
        <v>74</v>
      </c>
      <c r="Z31" s="110" t="s">
        <v>99</v>
      </c>
      <c r="AA31" s="40">
        <v>7.0</v>
      </c>
      <c r="AB31" s="40">
        <v>0.5</v>
      </c>
      <c r="AC31" s="40">
        <v>0.0</v>
      </c>
      <c r="AD31" s="420" t="s">
        <v>40</v>
      </c>
      <c r="AE31" s="37">
        <v>45129.0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45130.0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420" t="s">
        <v>44</v>
      </c>
      <c r="AS31" s="37">
        <v>45131.0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2">SUM(F31,M31,T31,AA31,AH31,AO31,AV31)</f>
        <v>44</v>
      </c>
      <c r="BA31" s="39">
        <f t="shared" si="32"/>
        <v>2</v>
      </c>
      <c r="BB31" s="39">
        <f t="shared" si="32"/>
        <v>0</v>
      </c>
      <c r="BC31" s="50">
        <f t="shared" si="33"/>
        <v>46</v>
      </c>
      <c r="BD31" s="51"/>
      <c r="BE31" s="39">
        <f t="shared" si="34"/>
        <v>3520</v>
      </c>
      <c r="BF31" s="39">
        <f t="shared" si="35"/>
        <v>176</v>
      </c>
      <c r="BG31" s="39">
        <f t="shared" si="36"/>
        <v>0</v>
      </c>
      <c r="BH31" s="39">
        <f t="shared" si="37"/>
        <v>3696</v>
      </c>
      <c r="BI31" s="51"/>
      <c r="BJ31" s="39" t="s">
        <v>102</v>
      </c>
      <c r="BK31" s="62">
        <f>SUM(BH11,BH23,BH33,BH44)</f>
        <v>3700</v>
      </c>
      <c r="BL31" s="51"/>
      <c r="BM31" s="51"/>
    </row>
    <row r="32">
      <c r="A32" s="35" t="s">
        <v>103</v>
      </c>
      <c r="B32" s="57" t="s">
        <v>33</v>
      </c>
      <c r="C32" s="37">
        <v>45125.0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420" t="s">
        <v>46</v>
      </c>
      <c r="J32" s="37">
        <v>45126.0</v>
      </c>
      <c r="K32" s="96" t="s">
        <v>25</v>
      </c>
      <c r="L32" s="110" t="s">
        <v>25</v>
      </c>
      <c r="M32" s="40">
        <v>0.0</v>
      </c>
      <c r="N32" s="40">
        <v>0.0</v>
      </c>
      <c r="O32" s="40">
        <v>0.0</v>
      </c>
      <c r="P32" s="38" t="s">
        <v>36</v>
      </c>
      <c r="Q32" s="37">
        <v>45127.0</v>
      </c>
      <c r="R32" s="96" t="s">
        <v>112</v>
      </c>
      <c r="S32" s="110" t="s">
        <v>71</v>
      </c>
      <c r="T32" s="40">
        <v>6.5</v>
      </c>
      <c r="U32" s="40">
        <v>1.0</v>
      </c>
      <c r="V32" s="40">
        <v>0.0</v>
      </c>
      <c r="W32" s="420" t="s">
        <v>37</v>
      </c>
      <c r="X32" s="37">
        <v>45128.0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420" t="s">
        <v>40</v>
      </c>
      <c r="AE32" s="37">
        <v>45129.0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45130.0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420" t="s">
        <v>44</v>
      </c>
      <c r="AS32" s="37">
        <v>45131.0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38">SUM(F32,M32,T32,AA32,AH32,AO32,AV32)</f>
        <v>40</v>
      </c>
      <c r="BA32" s="39">
        <f t="shared" si="38"/>
        <v>5</v>
      </c>
      <c r="BB32" s="39">
        <f t="shared" si="38"/>
        <v>0</v>
      </c>
      <c r="BC32" s="50">
        <f t="shared" si="33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7"/>
        <v>3062.4</v>
      </c>
      <c r="BI32" s="51"/>
      <c r="BJ32" s="39" t="s">
        <v>737</v>
      </c>
      <c r="BK32" s="93">
        <f>SUM(BH65,BH128)</f>
        <v>0</v>
      </c>
      <c r="BL32" s="51"/>
      <c r="BM32" s="51"/>
    </row>
    <row r="33">
      <c r="A33" s="35" t="s">
        <v>54</v>
      </c>
      <c r="B33" s="64"/>
      <c r="C33" s="45"/>
      <c r="D33" s="53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36" t="s">
        <v>26</v>
      </c>
      <c r="X33" s="37">
        <v>45120.0</v>
      </c>
      <c r="Y33" s="42" t="s">
        <v>277</v>
      </c>
      <c r="Z33" s="39" t="s">
        <v>90</v>
      </c>
      <c r="AA33" s="40">
        <v>0.0</v>
      </c>
      <c r="AB33" s="40">
        <v>7.5</v>
      </c>
      <c r="AC33" s="40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39">SUM(F33,M33,T33,AA33,AH33,AO33,AV33)</f>
        <v>0</v>
      </c>
      <c r="BA33" s="39">
        <f t="shared" si="39"/>
        <v>7.5</v>
      </c>
      <c r="BB33" s="39">
        <f t="shared" si="39"/>
        <v>0</v>
      </c>
      <c r="BC33" s="50">
        <f t="shared" si="33"/>
        <v>7.5</v>
      </c>
      <c r="BD33" s="51"/>
      <c r="BE33" s="39">
        <f t="shared" ref="BE33:BE35" si="41">AZ33*80</f>
        <v>0</v>
      </c>
      <c r="BF33" s="39">
        <f t="shared" ref="BF33:BF35" si="42">BA33*88</f>
        <v>660</v>
      </c>
      <c r="BG33" s="39">
        <f t="shared" ref="BG33:BG35" si="43">BB33*80</f>
        <v>0</v>
      </c>
      <c r="BH33" s="39">
        <f t="shared" si="37"/>
        <v>660</v>
      </c>
      <c r="BI33" s="51"/>
      <c r="BJ33" s="39" t="s">
        <v>107</v>
      </c>
      <c r="BK33" s="39">
        <f>SUM(BH64,BH35)</f>
        <v>3096</v>
      </c>
      <c r="BL33" s="51"/>
      <c r="BM33" s="51"/>
    </row>
    <row r="34">
      <c r="A34" s="35" t="s">
        <v>50</v>
      </c>
      <c r="B34" s="292"/>
      <c r="C34" s="45"/>
      <c r="D34" s="92"/>
      <c r="E34" s="92"/>
      <c r="F34" s="40">
        <v>0.0</v>
      </c>
      <c r="G34" s="40">
        <v>0.0</v>
      </c>
      <c r="H34" s="40">
        <v>0.0</v>
      </c>
      <c r="I34" s="420" t="s">
        <v>46</v>
      </c>
      <c r="J34" s="37">
        <v>45119.0</v>
      </c>
      <c r="K34" s="96" t="s">
        <v>112</v>
      </c>
      <c r="L34" s="110" t="s">
        <v>71</v>
      </c>
      <c r="M34" s="40">
        <v>6.5</v>
      </c>
      <c r="N34" s="40">
        <v>1.0</v>
      </c>
      <c r="O34" s="40">
        <v>0.0</v>
      </c>
      <c r="P34" s="39"/>
      <c r="Q34" s="45"/>
      <c r="R34" s="92"/>
      <c r="S34" s="110"/>
      <c r="T34" s="40">
        <v>0.0</v>
      </c>
      <c r="U34" s="40">
        <v>0.0</v>
      </c>
      <c r="V34" s="40">
        <v>0.0</v>
      </c>
      <c r="W34" s="63"/>
      <c r="X34" s="45"/>
      <c r="Y34" s="53"/>
      <c r="Z34" s="39"/>
      <c r="AA34" s="40">
        <v>0.0</v>
      </c>
      <c r="AB34" s="40">
        <v>0.0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2"/>
      <c r="AL34" s="45"/>
      <c r="AM34" s="44"/>
      <c r="AN34" s="92"/>
      <c r="AO34" s="40">
        <v>0.0</v>
      </c>
      <c r="AP34" s="40">
        <v>0.0</v>
      </c>
      <c r="AQ34" s="40">
        <v>0.0</v>
      </c>
      <c r="AR34" s="292"/>
      <c r="AS34" s="45"/>
      <c r="AT34" s="98"/>
      <c r="AU34" s="98"/>
      <c r="AV34" s="40">
        <v>0.0</v>
      </c>
      <c r="AW34" s="40">
        <v>0.0</v>
      </c>
      <c r="AX34" s="40">
        <v>0.0</v>
      </c>
      <c r="AY34" s="65"/>
      <c r="AZ34" s="49">
        <f t="shared" ref="AZ34:BA34" si="40">SUM(F34,M34,T34,AA34,AH34,AO34,AV34)</f>
        <v>6.5</v>
      </c>
      <c r="BA34" s="39">
        <f t="shared" si="40"/>
        <v>1</v>
      </c>
      <c r="BB34" s="39">
        <f>SUM(H34,O34,V34,AC34,AJ34,AQ35,AX34)</f>
        <v>0</v>
      </c>
      <c r="BC34" s="50">
        <f t="shared" si="33"/>
        <v>7.5</v>
      </c>
      <c r="BD34" s="51"/>
      <c r="BE34" s="39">
        <f t="shared" si="41"/>
        <v>520</v>
      </c>
      <c r="BF34" s="39">
        <f t="shared" si="42"/>
        <v>88</v>
      </c>
      <c r="BG34" s="39">
        <f t="shared" si="43"/>
        <v>0</v>
      </c>
      <c r="BH34" s="39">
        <f t="shared" si="37"/>
        <v>608</v>
      </c>
      <c r="BI34" s="51"/>
      <c r="BJ34" s="39" t="s">
        <v>52</v>
      </c>
      <c r="BK34" s="39">
        <f>SUM(BH10,BH22,BH43,BH53,BH63)</f>
        <v>3596</v>
      </c>
      <c r="BL34" s="51"/>
      <c r="BM34" s="51"/>
    </row>
    <row r="35">
      <c r="A35" s="35" t="s">
        <v>82</v>
      </c>
      <c r="B35" s="144"/>
      <c r="C35" s="144"/>
      <c r="D35" s="144"/>
      <c r="E35" s="61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420" t="s">
        <v>44</v>
      </c>
      <c r="AS35" s="37">
        <v>45131.0</v>
      </c>
      <c r="AT35" s="95" t="s">
        <v>128</v>
      </c>
      <c r="AU35" s="98" t="s">
        <v>202</v>
      </c>
      <c r="AV35" s="40">
        <v>6.0</v>
      </c>
      <c r="AW35" s="40">
        <v>1.0</v>
      </c>
      <c r="AX35" s="40">
        <v>0.0</v>
      </c>
      <c r="AY35" s="48"/>
      <c r="AZ35" s="49">
        <f>SUM(I35,M35,T35,AA35,AH35,AO35,AV35)</f>
        <v>6</v>
      </c>
      <c r="BA35" s="39">
        <f>SUM(G35,N35,U35,AB35,AI35,AP35,AW35)</f>
        <v>1</v>
      </c>
      <c r="BB35" s="39">
        <f>SUM(K35,O35,V35,AC35,AJ35,AQ35,AX35)</f>
        <v>0</v>
      </c>
      <c r="BC35" s="50">
        <f t="shared" si="33"/>
        <v>7</v>
      </c>
      <c r="BD35" s="51"/>
      <c r="BE35" s="39">
        <f t="shared" si="41"/>
        <v>480</v>
      </c>
      <c r="BF35" s="39">
        <f t="shared" si="42"/>
        <v>88</v>
      </c>
      <c r="BG35" s="39">
        <f t="shared" si="43"/>
        <v>0</v>
      </c>
      <c r="BH35" s="39">
        <f>SUM(BE35,BF35,BG35)</f>
        <v>568</v>
      </c>
      <c r="BI35" s="51"/>
      <c r="BJ35" s="39" t="s">
        <v>108</v>
      </c>
      <c r="BK35" s="39">
        <f>BH42</f>
        <v>3588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39">
        <f>SUM(BH9,BH24,BH34,BH41,BH54,BH66)</f>
        <v>4256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B37" si="44">SUM(AZ30,AZ31,AZ32,AZ33,AZ34)</f>
        <v>90.5</v>
      </c>
      <c r="BA37" s="78">
        <f t="shared" si="44"/>
        <v>61</v>
      </c>
      <c r="BB37" s="78">
        <f t="shared" si="44"/>
        <v>0</v>
      </c>
      <c r="BC37" s="79">
        <f>SUM(BC30,BC31,BC32,BC33,BC34,BC35)</f>
        <v>158.5</v>
      </c>
      <c r="BD37" s="51"/>
      <c r="BE37" s="40">
        <f t="shared" ref="BE37:BF37" si="45">SUM(BE30,BE31,BE32,BE33,BE34,BE35)</f>
        <v>7212.4</v>
      </c>
      <c r="BF37" s="40">
        <f t="shared" si="45"/>
        <v>5386</v>
      </c>
      <c r="BG37" s="40">
        <f>sum(BG30,BG31,BG32,BG33,BG34)</f>
        <v>0</v>
      </c>
      <c r="BH37" s="40">
        <f>SUM(BH30,BH31,BH32,BH33,BH34,BH35)</f>
        <v>12598.4</v>
      </c>
      <c r="BI37" s="51"/>
      <c r="BJ37" s="39"/>
      <c r="BK37" s="39"/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13">
        <v>45124.0</v>
      </c>
      <c r="F39" s="14"/>
      <c r="G39" s="14"/>
      <c r="H39" s="14"/>
      <c r="I39" s="15"/>
      <c r="J39" s="15"/>
      <c r="K39" s="16"/>
      <c r="L39" s="13">
        <v>45125.0</v>
      </c>
      <c r="M39" s="15"/>
      <c r="N39" s="15"/>
      <c r="O39" s="15"/>
      <c r="P39" s="15"/>
      <c r="Q39" s="11"/>
      <c r="R39" s="17"/>
      <c r="S39" s="13">
        <v>45126.0</v>
      </c>
      <c r="T39" s="11"/>
      <c r="U39" s="15"/>
      <c r="V39" s="15"/>
      <c r="W39" s="11"/>
      <c r="X39" s="18"/>
      <c r="Y39" s="14"/>
      <c r="Z39" s="13">
        <v>45127.0</v>
      </c>
      <c r="AA39" s="15"/>
      <c r="AB39" s="15"/>
      <c r="AC39" s="11"/>
      <c r="AD39" s="15"/>
      <c r="AE39" s="15"/>
      <c r="AF39" s="12"/>
      <c r="AG39" s="13">
        <v>45128.0</v>
      </c>
      <c r="AH39" s="15"/>
      <c r="AI39" s="11"/>
      <c r="AJ39" s="15"/>
      <c r="AK39" s="15"/>
      <c r="AL39" s="15"/>
      <c r="AM39" s="18"/>
      <c r="AN39" s="13">
        <v>45129.0</v>
      </c>
      <c r="AO39" s="11"/>
      <c r="AP39" s="19"/>
      <c r="AQ39" s="19"/>
      <c r="AR39" s="19"/>
      <c r="AS39" s="19"/>
      <c r="AT39" s="14"/>
      <c r="AU39" s="13">
        <v>45130.0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27"/>
      <c r="BK39" s="150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/>
      <c r="C41" s="37"/>
      <c r="D41" s="38"/>
      <c r="E41" s="39"/>
      <c r="F41" s="40">
        <v>0.0</v>
      </c>
      <c r="G41" s="40">
        <v>0.0</v>
      </c>
      <c r="H41" s="40">
        <v>0.0</v>
      </c>
      <c r="I41" s="39"/>
      <c r="J41" s="45"/>
      <c r="K41" s="111"/>
      <c r="L41" s="111"/>
      <c r="M41" s="40">
        <v>0.0</v>
      </c>
      <c r="N41" s="40">
        <v>0.0</v>
      </c>
      <c r="O41" s="40">
        <v>0.0</v>
      </c>
      <c r="P41" s="39"/>
      <c r="Q41" s="45"/>
      <c r="R41" s="53"/>
      <c r="S41" s="53"/>
      <c r="T41" s="40">
        <v>0.0</v>
      </c>
      <c r="U41" s="40">
        <v>0.0</v>
      </c>
      <c r="V41" s="40">
        <v>0.0</v>
      </c>
      <c r="W41" s="42" t="s">
        <v>67</v>
      </c>
      <c r="X41" s="37">
        <v>45128.0</v>
      </c>
      <c r="Y41" s="42" t="s">
        <v>284</v>
      </c>
      <c r="Z41" s="53" t="s">
        <v>122</v>
      </c>
      <c r="AA41" s="40">
        <v>0.0</v>
      </c>
      <c r="AB41" s="40">
        <v>3.5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53"/>
      <c r="AL41" s="45"/>
      <c r="AM41" s="53"/>
      <c r="AN41" s="53"/>
      <c r="AO41" s="40">
        <v>0.0</v>
      </c>
      <c r="AP41" s="40">
        <v>0.0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6">SUM(F41,M41,T41,AA41,AH41,AO41,AV41)</f>
        <v>0</v>
      </c>
      <c r="BA41" s="39">
        <f t="shared" si="46"/>
        <v>3.5</v>
      </c>
      <c r="BB41" s="39">
        <f t="shared" si="46"/>
        <v>0</v>
      </c>
      <c r="BC41" s="50">
        <f t="shared" ref="BC41:BC45" si="48">SUM(AZ41,BA41,BB41)</f>
        <v>3.5</v>
      </c>
      <c r="BD41" s="51"/>
      <c r="BE41" s="39">
        <f t="shared" ref="BE41:BE44" si="49">AZ41*80</f>
        <v>0</v>
      </c>
      <c r="BF41" s="39">
        <f t="shared" ref="BF41:BF44" si="50">BA41*88</f>
        <v>308</v>
      </c>
      <c r="BG41" s="39">
        <f t="shared" ref="BG41:BG44" si="51">BB41*80</f>
        <v>0</v>
      </c>
      <c r="BH41" s="39">
        <f t="shared" ref="BH41:BH44" si="52">sum(BE41,BF41,BG41)</f>
        <v>308</v>
      </c>
      <c r="BI41" s="51"/>
      <c r="BL41" s="51"/>
      <c r="BM41" s="51"/>
    </row>
    <row r="42">
      <c r="A42" s="35" t="s">
        <v>123</v>
      </c>
      <c r="B42" s="275" t="s">
        <v>62</v>
      </c>
      <c r="C42" s="37">
        <v>45125.0</v>
      </c>
      <c r="D42" s="42" t="s">
        <v>25</v>
      </c>
      <c r="E42" s="53" t="s">
        <v>25</v>
      </c>
      <c r="F42" s="40">
        <v>0.0</v>
      </c>
      <c r="G42" s="40">
        <v>0.0</v>
      </c>
      <c r="H42" s="40">
        <v>0.0</v>
      </c>
      <c r="I42" s="42" t="s">
        <v>46</v>
      </c>
      <c r="J42" s="37">
        <v>45126.0</v>
      </c>
      <c r="K42" s="38" t="s">
        <v>236</v>
      </c>
      <c r="L42" s="39" t="s">
        <v>125</v>
      </c>
      <c r="M42" s="40">
        <v>5.0</v>
      </c>
      <c r="N42" s="40">
        <v>0.0</v>
      </c>
      <c r="O42" s="40">
        <v>0.0</v>
      </c>
      <c r="P42" s="38" t="s">
        <v>64</v>
      </c>
      <c r="Q42" s="37">
        <v>45127.0</v>
      </c>
      <c r="R42" s="42" t="s">
        <v>308</v>
      </c>
      <c r="S42" s="53" t="s">
        <v>309</v>
      </c>
      <c r="T42" s="40">
        <v>2.5</v>
      </c>
      <c r="U42" s="40">
        <v>5.5</v>
      </c>
      <c r="V42" s="40">
        <v>2.5</v>
      </c>
      <c r="W42" s="42" t="s">
        <v>37</v>
      </c>
      <c r="X42" s="37">
        <v>45128.0</v>
      </c>
      <c r="Y42" s="131" t="s">
        <v>285</v>
      </c>
      <c r="Z42" s="111" t="s">
        <v>129</v>
      </c>
      <c r="AA42" s="40">
        <v>5.0</v>
      </c>
      <c r="AB42" s="40">
        <v>2.0</v>
      </c>
      <c r="AC42" s="40">
        <v>0.0</v>
      </c>
      <c r="AD42" s="42" t="s">
        <v>40</v>
      </c>
      <c r="AE42" s="37">
        <v>45129.0</v>
      </c>
      <c r="AF42" s="131" t="s">
        <v>285</v>
      </c>
      <c r="AG42" s="111" t="s">
        <v>129</v>
      </c>
      <c r="AH42" s="40">
        <v>5.0</v>
      </c>
      <c r="AI42" s="40">
        <v>2.0</v>
      </c>
      <c r="AJ42" s="40">
        <v>0.0</v>
      </c>
      <c r="AK42" s="434" t="s">
        <v>43</v>
      </c>
      <c r="AL42" s="37">
        <v>45130.0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45131.0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7">SUM(F42,M42,T42,AA42,AH42,AO42,AV42)</f>
        <v>27.5</v>
      </c>
      <c r="BA42" s="39">
        <f t="shared" si="47"/>
        <v>13.5</v>
      </c>
      <c r="BB42" s="39">
        <f t="shared" si="47"/>
        <v>2.5</v>
      </c>
      <c r="BC42" s="50">
        <f t="shared" si="48"/>
        <v>43.5</v>
      </c>
      <c r="BD42" s="51"/>
      <c r="BE42" s="39">
        <f t="shared" si="49"/>
        <v>2200</v>
      </c>
      <c r="BF42" s="39">
        <f t="shared" si="50"/>
        <v>1188</v>
      </c>
      <c r="BG42" s="39">
        <f t="shared" si="51"/>
        <v>200</v>
      </c>
      <c r="BH42" s="39">
        <f t="shared" si="52"/>
        <v>3588</v>
      </c>
      <c r="BI42" s="51"/>
      <c r="BJ42" s="51"/>
      <c r="BK42" s="51"/>
      <c r="BL42" s="51"/>
      <c r="BM42" s="51"/>
    </row>
    <row r="43">
      <c r="A43" s="59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61"/>
      <c r="J43" s="143"/>
      <c r="K43" s="53"/>
      <c r="L43" s="53"/>
      <c r="M43" s="40">
        <v>0.0</v>
      </c>
      <c r="N43" s="40">
        <v>0.0</v>
      </c>
      <c r="O43" s="40">
        <v>0.0</v>
      </c>
      <c r="P43" s="39"/>
      <c r="Q43" s="45"/>
      <c r="R43" s="53"/>
      <c r="S43" s="53"/>
      <c r="T43" s="40">
        <v>0.0</v>
      </c>
      <c r="U43" s="40">
        <v>0.0</v>
      </c>
      <c r="V43" s="40">
        <v>0.0</v>
      </c>
      <c r="W43" s="53"/>
      <c r="X43" s="45"/>
      <c r="Y43" s="53"/>
      <c r="Z43" s="53"/>
      <c r="AA43" s="40">
        <v>0.0</v>
      </c>
      <c r="AB43" s="40">
        <v>0.0</v>
      </c>
      <c r="AC43" s="40">
        <v>0.0</v>
      </c>
      <c r="AD43" s="42" t="s">
        <v>78</v>
      </c>
      <c r="AE43" s="37">
        <v>45129.0</v>
      </c>
      <c r="AF43" s="42" t="s">
        <v>284</v>
      </c>
      <c r="AG43" s="53" t="s">
        <v>122</v>
      </c>
      <c r="AH43" s="40">
        <v>0.0</v>
      </c>
      <c r="AI43" s="40">
        <v>3.5</v>
      </c>
      <c r="AJ43" s="40">
        <v>0.0</v>
      </c>
      <c r="AK43" s="42" t="s">
        <v>79</v>
      </c>
      <c r="AL43" s="37">
        <v>45130.0</v>
      </c>
      <c r="AM43" s="42" t="s">
        <v>284</v>
      </c>
      <c r="AN43" s="53" t="s">
        <v>122</v>
      </c>
      <c r="AO43" s="40">
        <v>0.0</v>
      </c>
      <c r="AP43" s="40">
        <v>3.5</v>
      </c>
      <c r="AQ43" s="40">
        <v>0.0</v>
      </c>
      <c r="AR43" s="47" t="s">
        <v>27</v>
      </c>
      <c r="AS43" s="37">
        <v>45131.0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3">SUM(F43,M43,T43,AA43,AH43,AO43,AV43)</f>
        <v>0</v>
      </c>
      <c r="BA43" s="39">
        <f t="shared" si="53"/>
        <v>10.5</v>
      </c>
      <c r="BB43" s="39">
        <f t="shared" si="53"/>
        <v>0</v>
      </c>
      <c r="BC43" s="50">
        <f t="shared" si="48"/>
        <v>10.5</v>
      </c>
      <c r="BD43" s="51"/>
      <c r="BE43" s="39">
        <f t="shared" si="49"/>
        <v>0</v>
      </c>
      <c r="BF43" s="39">
        <f t="shared" si="50"/>
        <v>924</v>
      </c>
      <c r="BG43" s="39">
        <f t="shared" si="51"/>
        <v>0</v>
      </c>
      <c r="BH43" s="39">
        <f t="shared" si="52"/>
        <v>924</v>
      </c>
      <c r="BI43" s="51"/>
      <c r="BJ43" s="132"/>
      <c r="BK43" s="133"/>
      <c r="BL43" s="51"/>
      <c r="BM43" s="51"/>
    </row>
    <row r="44">
      <c r="A44" s="59" t="s">
        <v>54</v>
      </c>
      <c r="B44" s="275" t="s">
        <v>62</v>
      </c>
      <c r="C44" s="37">
        <v>45125.0</v>
      </c>
      <c r="D44" s="42" t="s">
        <v>308</v>
      </c>
      <c r="E44" s="53" t="s">
        <v>309</v>
      </c>
      <c r="F44" s="40">
        <v>2.5</v>
      </c>
      <c r="G44" s="40">
        <v>5.5</v>
      </c>
      <c r="H44" s="40">
        <v>2.5</v>
      </c>
      <c r="I44" s="42" t="s">
        <v>131</v>
      </c>
      <c r="J44" s="37">
        <v>45126.0</v>
      </c>
      <c r="K44" s="42" t="s">
        <v>283</v>
      </c>
      <c r="L44" s="53" t="s">
        <v>118</v>
      </c>
      <c r="M44" s="40">
        <v>0.0</v>
      </c>
      <c r="N44" s="40">
        <v>5.5</v>
      </c>
      <c r="O44" s="40">
        <v>0.0</v>
      </c>
      <c r="P44" s="39"/>
      <c r="Q44" s="45"/>
      <c r="R44" s="39"/>
      <c r="S44" s="39"/>
      <c r="T44" s="40">
        <v>0.0</v>
      </c>
      <c r="U44" s="40">
        <v>0.0</v>
      </c>
      <c r="V44" s="40">
        <v>0.0</v>
      </c>
      <c r="W44" s="53"/>
      <c r="X44" s="45"/>
      <c r="Y44" s="39"/>
      <c r="Z44" s="39"/>
      <c r="AA44" s="40">
        <v>0.0</v>
      </c>
      <c r="AB44" s="40">
        <v>0.0</v>
      </c>
      <c r="AC44" s="40">
        <v>0.0</v>
      </c>
      <c r="AD44" s="297"/>
      <c r="AE44" s="45"/>
      <c r="AF44" s="39"/>
      <c r="AG44" s="39"/>
      <c r="AH44" s="40">
        <v>0.0</v>
      </c>
      <c r="AI44" s="40">
        <v>0.0</v>
      </c>
      <c r="AJ44" s="40">
        <v>0.0</v>
      </c>
      <c r="AK44" s="297"/>
      <c r="AL44" s="45"/>
      <c r="AM44" s="39"/>
      <c r="AN44" s="39"/>
      <c r="AO44" s="40">
        <v>0.0</v>
      </c>
      <c r="AP44" s="40">
        <v>0.0</v>
      </c>
      <c r="AQ44" s="40">
        <v>0.0</v>
      </c>
      <c r="AR44" s="54"/>
      <c r="AS44" s="45"/>
      <c r="AT44" s="39"/>
      <c r="AU44" s="39"/>
      <c r="AV44" s="40">
        <v>0.0</v>
      </c>
      <c r="AW44" s="40">
        <v>0.0</v>
      </c>
      <c r="AX44" s="40">
        <v>0.0</v>
      </c>
      <c r="AY44" s="48"/>
      <c r="AZ44" s="49">
        <f t="shared" ref="AZ44:BB44" si="54">SUM(F44,M44,T44,AA44,AH44,AO44,AV44)</f>
        <v>2.5</v>
      </c>
      <c r="BA44" s="39">
        <f t="shared" si="54"/>
        <v>11</v>
      </c>
      <c r="BB44" s="39">
        <f t="shared" si="54"/>
        <v>2.5</v>
      </c>
      <c r="BC44" s="50">
        <f t="shared" si="48"/>
        <v>16</v>
      </c>
      <c r="BD44" s="51"/>
      <c r="BE44" s="39">
        <f t="shared" si="49"/>
        <v>200</v>
      </c>
      <c r="BF44" s="39">
        <f t="shared" si="50"/>
        <v>968</v>
      </c>
      <c r="BG44" s="39">
        <f t="shared" si="51"/>
        <v>200</v>
      </c>
      <c r="BH44" s="39">
        <f t="shared" si="52"/>
        <v>1368</v>
      </c>
      <c r="BI44" s="51"/>
      <c r="BJ44" s="39" t="s">
        <v>130</v>
      </c>
      <c r="BK44" s="92">
        <f>SUM(BH13,BH26,BH37,BH47,BH57,BH68)</f>
        <v>54955.71</v>
      </c>
      <c r="BL44" s="51"/>
      <c r="BM44" s="51"/>
    </row>
    <row r="45">
      <c r="A45" s="59" t="s">
        <v>714</v>
      </c>
      <c r="B45" s="275"/>
      <c r="C45" s="37"/>
      <c r="D45" s="38"/>
      <c r="E45" s="39"/>
      <c r="F45" s="40">
        <v>0.0</v>
      </c>
      <c r="G45" s="40">
        <v>0.0</v>
      </c>
      <c r="H45" s="40">
        <v>0.0</v>
      </c>
      <c r="I45" s="42"/>
      <c r="J45" s="37"/>
      <c r="K45" s="42"/>
      <c r="L45" s="53"/>
      <c r="M45" s="40">
        <v>0.0</v>
      </c>
      <c r="N45" s="40">
        <v>0.0</v>
      </c>
      <c r="O45" s="40">
        <v>0.0</v>
      </c>
      <c r="P45" s="39"/>
      <c r="Q45" s="45"/>
      <c r="R45" s="39"/>
      <c r="S45" s="39"/>
      <c r="T45" s="40">
        <v>0.0</v>
      </c>
      <c r="U45" s="40">
        <v>0.0</v>
      </c>
      <c r="V45" s="40">
        <v>0.0</v>
      </c>
      <c r="W45" s="53"/>
      <c r="X45" s="45"/>
      <c r="Y45" s="39"/>
      <c r="Z45" s="39"/>
      <c r="AA45" s="40">
        <v>0.0</v>
      </c>
      <c r="AB45" s="40">
        <v>0.0</v>
      </c>
      <c r="AC45" s="40">
        <v>0.0</v>
      </c>
      <c r="AD45" s="53"/>
      <c r="AE45" s="45"/>
      <c r="AF45" s="39"/>
      <c r="AG45" s="39"/>
      <c r="AH45" s="40">
        <v>0.0</v>
      </c>
      <c r="AI45" s="40">
        <v>0.0</v>
      </c>
      <c r="AJ45" s="40">
        <v>0.0</v>
      </c>
      <c r="AK45" s="297"/>
      <c r="AL45" s="45"/>
      <c r="AM45" s="39"/>
      <c r="AN45" s="39"/>
      <c r="AO45" s="40">
        <v>0.0</v>
      </c>
      <c r="AP45" s="40">
        <v>0.0</v>
      </c>
      <c r="AQ45" s="40">
        <v>0.0</v>
      </c>
      <c r="AR45" s="53"/>
      <c r="AS45" s="45"/>
      <c r="AT45" s="39"/>
      <c r="AU45" s="39"/>
      <c r="AV45" s="40">
        <v>0.0</v>
      </c>
      <c r="AW45" s="40">
        <v>0.0</v>
      </c>
      <c r="AX45" s="40">
        <v>0.0</v>
      </c>
      <c r="AY45" s="48"/>
      <c r="AZ45" s="49">
        <f t="shared" ref="AZ45:BB45" si="55">SUM(F45,M45,T45,AA45,AH45,AO45,AV45)</f>
        <v>0</v>
      </c>
      <c r="BA45" s="39">
        <f t="shared" si="55"/>
        <v>0</v>
      </c>
      <c r="BB45" s="39">
        <f t="shared" si="55"/>
        <v>0</v>
      </c>
      <c r="BC45" s="50">
        <f t="shared" si="48"/>
        <v>0</v>
      </c>
      <c r="BD45" s="51"/>
      <c r="BE45" s="39">
        <f>AZ45*67.31</f>
        <v>0</v>
      </c>
      <c r="BF45" s="39">
        <f>BA45*74</f>
        <v>0</v>
      </c>
      <c r="BG45" s="39">
        <f>BB45*84</f>
        <v>0</v>
      </c>
      <c r="BH45" s="39">
        <f>SUM(BE45,BF45,BG45)</f>
        <v>0</v>
      </c>
      <c r="BI45" s="51"/>
      <c r="BJ45" s="39"/>
      <c r="BK45" s="92"/>
      <c r="BL45" s="51"/>
      <c r="BM45" s="51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137"/>
      <c r="AG46" s="137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53"/>
      <c r="BF46" s="53"/>
      <c r="BG46" s="53"/>
      <c r="BH46" s="53"/>
      <c r="BI46" s="136"/>
      <c r="BJ46" s="39" t="s">
        <v>134</v>
      </c>
      <c r="BK46" s="39">
        <f>SUM(BK18,BK19,BK20,BK21,BK22,BK23,BK24,BK25,BK26,BK27,BK29,BK31,BK33,BK34,BK35,BK36)</f>
        <v>54955.71</v>
      </c>
      <c r="BL46" s="136"/>
      <c r="BM46" s="136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76" t="s">
        <v>14</v>
      </c>
      <c r="AZ47" s="77">
        <f t="shared" ref="AZ47:BA47" si="56">sum(AZ41,AZ42,AZ43,AZ44,AZ45)</f>
        <v>30</v>
      </c>
      <c r="BA47" s="78">
        <f t="shared" si="56"/>
        <v>38.5</v>
      </c>
      <c r="BB47" s="78">
        <f>SUM(BB41,BB42,BB43,BB44)</f>
        <v>5</v>
      </c>
      <c r="BC47" s="79">
        <f>sum(BC41,BC42,BC43,BC44,BC45)</f>
        <v>73.5</v>
      </c>
      <c r="BD47" s="51"/>
      <c r="BE47" s="40">
        <f t="shared" ref="BE47:BH47" si="57">SUM(BE41,BE42,BE43,BE44,BE45)</f>
        <v>2400</v>
      </c>
      <c r="BF47" s="40">
        <f t="shared" si="57"/>
        <v>3388</v>
      </c>
      <c r="BG47" s="40">
        <f t="shared" si="57"/>
        <v>400</v>
      </c>
      <c r="BH47" s="40">
        <f t="shared" si="57"/>
        <v>6188</v>
      </c>
      <c r="BI47" s="51"/>
      <c r="BJ47" s="51"/>
      <c r="BK47" s="51"/>
      <c r="BL47" s="51"/>
      <c r="BM47" s="51"/>
    </row>
    <row r="48">
      <c r="B48" s="135"/>
      <c r="C48" s="71"/>
      <c r="D48" s="136"/>
      <c r="E48" s="136"/>
      <c r="F48" s="117"/>
      <c r="G48" s="117"/>
      <c r="H48" s="117"/>
      <c r="I48" s="117"/>
      <c r="J48" s="118"/>
      <c r="K48" s="136"/>
      <c r="L48" s="136"/>
      <c r="M48" s="51"/>
      <c r="N48" s="51"/>
      <c r="O48" s="51"/>
      <c r="P48" s="51"/>
      <c r="Q48" s="71"/>
      <c r="R48" s="136"/>
      <c r="S48" s="136"/>
      <c r="T48" s="136"/>
      <c r="U48" s="136"/>
      <c r="V48" s="136"/>
      <c r="W48" s="136"/>
      <c r="X48" s="71"/>
      <c r="Y48" s="136"/>
      <c r="Z48" s="136"/>
      <c r="AF48" s="74"/>
      <c r="AG48" s="74"/>
      <c r="AO48" s="138"/>
      <c r="AP48" s="138"/>
      <c r="AQ48" s="138"/>
      <c r="AR48" s="138"/>
      <c r="AS48" s="118"/>
      <c r="AT48" s="136"/>
      <c r="AU48" s="136"/>
      <c r="AV48" s="136"/>
      <c r="AW48" s="136"/>
      <c r="AX48" s="136"/>
      <c r="AY48" s="136"/>
      <c r="AZ48" s="136"/>
      <c r="BA48" s="136"/>
      <c r="BB48" s="136"/>
      <c r="BC48" s="136"/>
      <c r="BD48" s="136"/>
      <c r="BE48" s="136"/>
      <c r="BF48" s="136"/>
      <c r="BG48" s="136"/>
      <c r="BH48" s="136"/>
      <c r="BI48" s="136"/>
      <c r="BJ48" s="136"/>
      <c r="BK48" s="136"/>
      <c r="BL48" s="136"/>
      <c r="BM48" s="136"/>
    </row>
    <row r="49">
      <c r="F49" s="73"/>
      <c r="G49" s="73"/>
      <c r="H49" s="73"/>
      <c r="I49" s="73"/>
      <c r="K49" s="80" t="s">
        <v>49</v>
      </c>
      <c r="L49" s="81"/>
      <c r="AF49" s="82" t="s">
        <v>49</v>
      </c>
      <c r="AG49" s="81"/>
      <c r="AT49" s="82" t="s">
        <v>49</v>
      </c>
      <c r="AU49" s="81"/>
      <c r="BF49" s="82" t="s">
        <v>49</v>
      </c>
      <c r="BG49" s="81"/>
    </row>
    <row r="50">
      <c r="F50" s="73"/>
      <c r="G50" s="73"/>
      <c r="H50" s="73"/>
      <c r="I50" s="73"/>
      <c r="K50" s="139"/>
      <c r="L50" s="140"/>
      <c r="AF50" s="141"/>
      <c r="AG50" s="142"/>
    </row>
    <row r="51">
      <c r="A51" s="10"/>
      <c r="B51" s="11"/>
      <c r="C51" s="11"/>
      <c r="D51" s="12"/>
      <c r="E51" s="13">
        <v>45124.0</v>
      </c>
      <c r="F51" s="14"/>
      <c r="G51" s="14"/>
      <c r="H51" s="14"/>
      <c r="I51" s="15"/>
      <c r="J51" s="15"/>
      <c r="K51" s="16"/>
      <c r="L51" s="13">
        <v>45125.0</v>
      </c>
      <c r="M51" s="15"/>
      <c r="N51" s="15"/>
      <c r="O51" s="15"/>
      <c r="P51" s="15"/>
      <c r="Q51" s="11"/>
      <c r="R51" s="17"/>
      <c r="S51" s="13">
        <v>45126.0</v>
      </c>
      <c r="T51" s="11"/>
      <c r="U51" s="15"/>
      <c r="V51" s="15"/>
      <c r="W51" s="11"/>
      <c r="X51" s="18"/>
      <c r="Y51" s="14"/>
      <c r="Z51" s="13">
        <v>45127.0</v>
      </c>
      <c r="AA51" s="15"/>
      <c r="AB51" s="15"/>
      <c r="AC51" s="11"/>
      <c r="AD51" s="15"/>
      <c r="AE51" s="15"/>
      <c r="AF51" s="12"/>
      <c r="AG51" s="13">
        <v>45128.0</v>
      </c>
      <c r="AH51" s="15"/>
      <c r="AI51" s="11"/>
      <c r="AJ51" s="15"/>
      <c r="AK51" s="15"/>
      <c r="AL51" s="15"/>
      <c r="AM51" s="18"/>
      <c r="AN51" s="13">
        <v>45129.0</v>
      </c>
      <c r="AO51" s="11"/>
      <c r="AP51" s="19"/>
      <c r="AQ51" s="19"/>
      <c r="AR51" s="19"/>
      <c r="AS51" s="19"/>
      <c r="AT51" s="14"/>
      <c r="AU51" s="13">
        <v>45130.0</v>
      </c>
      <c r="AV51" s="19"/>
      <c r="AW51" s="19"/>
      <c r="AX51" s="19"/>
      <c r="AY51" s="20"/>
      <c r="AZ51" s="19"/>
      <c r="BA51" s="19"/>
      <c r="BB51" s="19"/>
      <c r="BC51" s="19"/>
      <c r="BD51" s="20"/>
      <c r="BE51" s="21"/>
      <c r="BF51" s="22"/>
      <c r="BG51" s="4"/>
      <c r="BH51" s="19"/>
      <c r="BI51" s="23"/>
      <c r="BJ51" s="127"/>
      <c r="BK51" s="150"/>
      <c r="BL51" s="20"/>
      <c r="BM51" s="20"/>
    </row>
    <row r="52">
      <c r="A52" s="107"/>
      <c r="B52" s="26"/>
      <c r="C52" s="26"/>
      <c r="D52" s="26" t="s">
        <v>2</v>
      </c>
      <c r="E52" s="26" t="s">
        <v>3</v>
      </c>
      <c r="F52" s="26" t="s">
        <v>4</v>
      </c>
      <c r="G52" s="26" t="s">
        <v>5</v>
      </c>
      <c r="H52" s="26" t="s">
        <v>6</v>
      </c>
      <c r="I52" s="26"/>
      <c r="J52" s="26"/>
      <c r="K52" s="26" t="s">
        <v>2</v>
      </c>
      <c r="L52" s="26" t="s">
        <v>7</v>
      </c>
      <c r="M52" s="26" t="s">
        <v>4</v>
      </c>
      <c r="N52" s="26" t="s">
        <v>5</v>
      </c>
      <c r="O52" s="26" t="s">
        <v>6</v>
      </c>
      <c r="P52" s="26"/>
      <c r="Q52" s="26"/>
      <c r="R52" s="26" t="s">
        <v>2</v>
      </c>
      <c r="S52" s="26" t="s">
        <v>8</v>
      </c>
      <c r="T52" s="26" t="s">
        <v>4</v>
      </c>
      <c r="U52" s="26" t="s">
        <v>5</v>
      </c>
      <c r="V52" s="26" t="s">
        <v>6</v>
      </c>
      <c r="W52" s="28"/>
      <c r="X52" s="29"/>
      <c r="Y52" s="29" t="s">
        <v>2</v>
      </c>
      <c r="Z52" s="29" t="s">
        <v>9</v>
      </c>
      <c r="AA52" s="26" t="s">
        <v>4</v>
      </c>
      <c r="AB52" s="26" t="s">
        <v>5</v>
      </c>
      <c r="AC52" s="26" t="s">
        <v>6</v>
      </c>
      <c r="AD52" s="29"/>
      <c r="AE52" s="29"/>
      <c r="AF52" s="29" t="s">
        <v>2</v>
      </c>
      <c r="AG52" s="29" t="s">
        <v>10</v>
      </c>
      <c r="AH52" s="26" t="s">
        <v>4</v>
      </c>
      <c r="AI52" s="26" t="s">
        <v>5</v>
      </c>
      <c r="AJ52" s="26" t="s">
        <v>6</v>
      </c>
      <c r="AK52" s="29"/>
      <c r="AL52" s="29"/>
      <c r="AM52" s="29" t="s">
        <v>2</v>
      </c>
      <c r="AN52" s="29" t="s">
        <v>11</v>
      </c>
      <c r="AO52" s="26" t="s">
        <v>4</v>
      </c>
      <c r="AP52" s="26" t="s">
        <v>5</v>
      </c>
      <c r="AQ52" s="26" t="s">
        <v>6</v>
      </c>
      <c r="AR52" s="29"/>
      <c r="AS52" s="29"/>
      <c r="AT52" s="29" t="s">
        <v>2</v>
      </c>
      <c r="AU52" s="29" t="s">
        <v>12</v>
      </c>
      <c r="AV52" s="26" t="s">
        <v>4</v>
      </c>
      <c r="AW52" s="26" t="s">
        <v>5</v>
      </c>
      <c r="AX52" s="26" t="s">
        <v>6</v>
      </c>
      <c r="AY52" s="30"/>
      <c r="AZ52" s="31" t="s">
        <v>4</v>
      </c>
      <c r="BA52" s="31" t="s">
        <v>13</v>
      </c>
      <c r="BB52" s="31" t="s">
        <v>6</v>
      </c>
      <c r="BC52" s="31" t="s">
        <v>14</v>
      </c>
      <c r="BD52" s="32"/>
      <c r="BE52" s="33" t="s">
        <v>4</v>
      </c>
      <c r="BF52" s="33" t="s">
        <v>13</v>
      </c>
      <c r="BG52" s="33" t="s">
        <v>6</v>
      </c>
      <c r="BH52" s="33" t="s">
        <v>15</v>
      </c>
      <c r="BI52" s="32"/>
      <c r="BJ52" s="32"/>
      <c r="BK52" s="32"/>
      <c r="BL52" s="32"/>
      <c r="BM52" s="32"/>
    </row>
    <row r="53">
      <c r="A53" s="94" t="s">
        <v>52</v>
      </c>
      <c r="F53" s="40">
        <v>0.0</v>
      </c>
      <c r="G53" s="40">
        <v>0.0</v>
      </c>
      <c r="H53" s="40">
        <v>0.0</v>
      </c>
      <c r="I53" s="35"/>
      <c r="J53" s="143"/>
      <c r="K53" s="92"/>
      <c r="L53" s="92"/>
      <c r="M53" s="40">
        <v>0.0</v>
      </c>
      <c r="N53" s="40">
        <v>0.0</v>
      </c>
      <c r="O53" s="40">
        <v>0.0</v>
      </c>
      <c r="P53" s="144"/>
      <c r="Q53" s="144"/>
      <c r="R53" s="144"/>
      <c r="S53" s="144"/>
      <c r="T53" s="40">
        <v>0.0</v>
      </c>
      <c r="U53" s="40">
        <v>0.0</v>
      </c>
      <c r="V53" s="40">
        <v>0.0</v>
      </c>
      <c r="W53" s="39"/>
      <c r="X53" s="45"/>
      <c r="Y53" s="111"/>
      <c r="Z53" s="39"/>
      <c r="AA53" s="40">
        <v>0.0</v>
      </c>
      <c r="AB53" s="40">
        <v>0.0</v>
      </c>
      <c r="AC53" s="40">
        <v>0.0</v>
      </c>
      <c r="AD53" s="145" t="s">
        <v>40</v>
      </c>
      <c r="AE53" s="146">
        <v>45129.0</v>
      </c>
      <c r="AF53" s="147" t="s">
        <v>288</v>
      </c>
      <c r="AG53" s="40" t="s">
        <v>138</v>
      </c>
      <c r="AH53" s="40">
        <v>2.0</v>
      </c>
      <c r="AI53" s="40">
        <v>2.0</v>
      </c>
      <c r="AJ53" s="40">
        <v>0.0</v>
      </c>
      <c r="AK53" s="148" t="s">
        <v>43</v>
      </c>
      <c r="AL53" s="146">
        <v>45130.0</v>
      </c>
      <c r="AM53" s="148" t="s">
        <v>289</v>
      </c>
      <c r="AN53" s="148" t="s">
        <v>106</v>
      </c>
      <c r="AO53" s="40">
        <v>3.0</v>
      </c>
      <c r="AP53" s="40">
        <v>2.0</v>
      </c>
      <c r="AQ53" s="40">
        <v>0.0</v>
      </c>
      <c r="AR53" s="151" t="s">
        <v>44</v>
      </c>
      <c r="AS53" s="459">
        <v>45131.0</v>
      </c>
      <c r="AT53" s="289" t="s">
        <v>288</v>
      </c>
      <c r="AU53" s="129" t="s">
        <v>138</v>
      </c>
      <c r="AV53" s="40">
        <v>2.0</v>
      </c>
      <c r="AW53" s="40">
        <v>2.0</v>
      </c>
      <c r="AX53" s="40">
        <v>0.0</v>
      </c>
      <c r="AY53" s="48"/>
      <c r="AZ53" s="49">
        <f t="shared" ref="AZ53:BB53" si="58">SUM(F53,M53,T53,AA53,AH53,AO53,AV53)</f>
        <v>7</v>
      </c>
      <c r="BA53" s="39">
        <f t="shared" si="58"/>
        <v>6</v>
      </c>
      <c r="BB53" s="39">
        <f t="shared" si="58"/>
        <v>0</v>
      </c>
      <c r="BC53" s="50">
        <f t="shared" ref="BC53:BC55" si="60">SUM(AZ53,BA53,BB53)</f>
        <v>13</v>
      </c>
      <c r="BD53" s="51"/>
      <c r="BE53" s="39">
        <f t="shared" ref="BE53:BE55" si="61">AZ53*80</f>
        <v>560</v>
      </c>
      <c r="BF53" s="39">
        <f t="shared" ref="BF53:BF55" si="62">BA53*88</f>
        <v>528</v>
      </c>
      <c r="BG53" s="39">
        <f t="shared" ref="BG53:BG55" si="63">BB53*80</f>
        <v>0</v>
      </c>
      <c r="BH53" s="39">
        <f t="shared" ref="BH53:BH55" si="64">sum(BE53,BF53,BG53)</f>
        <v>1088</v>
      </c>
      <c r="BI53" s="51"/>
      <c r="BJ53" s="51"/>
      <c r="BK53" s="51"/>
      <c r="BL53" s="51"/>
      <c r="BM53" s="51"/>
    </row>
    <row r="54">
      <c r="A54" s="59" t="s">
        <v>50</v>
      </c>
      <c r="F54" s="40">
        <v>0.0</v>
      </c>
      <c r="G54" s="40">
        <v>0.0</v>
      </c>
      <c r="H54" s="40">
        <v>0.0</v>
      </c>
      <c r="I54" s="134"/>
      <c r="J54" s="45"/>
      <c r="K54" s="111"/>
      <c r="L54" s="39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53"/>
      <c r="X54" s="45"/>
      <c r="Y54" s="111"/>
      <c r="Z54" s="39"/>
      <c r="AA54" s="40">
        <v>0.0</v>
      </c>
      <c r="AB54" s="40">
        <v>0.0</v>
      </c>
      <c r="AC54" s="40">
        <v>0.0</v>
      </c>
      <c r="AD54" s="53"/>
      <c r="AE54" s="45"/>
      <c r="AF54" s="111"/>
      <c r="AG54" s="39"/>
      <c r="AH54" s="40">
        <v>0.0</v>
      </c>
      <c r="AI54" s="40">
        <v>0.0</v>
      </c>
      <c r="AJ54" s="40">
        <v>0.0</v>
      </c>
      <c r="AK54" s="92"/>
      <c r="AL54" s="45"/>
      <c r="AM54" s="92"/>
      <c r="AN54" s="92"/>
      <c r="AO54" s="40">
        <v>0.0</v>
      </c>
      <c r="AP54" s="40">
        <v>0.0</v>
      </c>
      <c r="AQ54" s="40">
        <v>0.0</v>
      </c>
      <c r="AR54" s="149"/>
      <c r="AS54" s="461"/>
      <c r="AT54" s="150"/>
      <c r="AU54" s="127"/>
      <c r="AV54" s="40">
        <v>0.0</v>
      </c>
      <c r="AW54" s="40">
        <v>0.0</v>
      </c>
      <c r="AX54" s="40">
        <v>0.0</v>
      </c>
      <c r="AY54" s="48"/>
      <c r="AZ54" s="49">
        <f t="shared" ref="AZ54:BB54" si="59">SUM(F54,M54,T54,AA54,AH54,AO54,AV54)</f>
        <v>0</v>
      </c>
      <c r="BA54" s="39">
        <f t="shared" si="59"/>
        <v>0</v>
      </c>
      <c r="BB54" s="39">
        <f t="shared" si="59"/>
        <v>0</v>
      </c>
      <c r="BC54" s="50">
        <f t="shared" si="60"/>
        <v>0</v>
      </c>
      <c r="BD54" s="51"/>
      <c r="BE54" s="39">
        <f t="shared" si="61"/>
        <v>0</v>
      </c>
      <c r="BF54" s="39">
        <f t="shared" si="62"/>
        <v>0</v>
      </c>
      <c r="BG54" s="39">
        <f t="shared" si="63"/>
        <v>0</v>
      </c>
      <c r="BH54" s="39">
        <f t="shared" si="64"/>
        <v>0</v>
      </c>
      <c r="BI54" s="51"/>
      <c r="BJ54" s="51"/>
      <c r="BK54" s="51"/>
      <c r="BL54" s="51"/>
      <c r="BM54" s="51"/>
    </row>
    <row r="55">
      <c r="A55" s="59" t="s">
        <v>54</v>
      </c>
      <c r="B55" s="134"/>
      <c r="C55" s="45"/>
      <c r="D55" s="111"/>
      <c r="E55" s="39"/>
      <c r="F55" s="40">
        <v>0.0</v>
      </c>
      <c r="G55" s="40">
        <v>0.0</v>
      </c>
      <c r="H55" s="40">
        <v>0.0</v>
      </c>
      <c r="I55" s="144"/>
      <c r="J55" s="144"/>
      <c r="K55" s="144"/>
      <c r="L55" s="144"/>
      <c r="M55" s="40">
        <v>0.0</v>
      </c>
      <c r="N55" s="40">
        <v>0.0</v>
      </c>
      <c r="O55" s="40">
        <v>0.0</v>
      </c>
      <c r="P55" s="39"/>
      <c r="Q55" s="45"/>
      <c r="R55" s="111"/>
      <c r="S55" s="39"/>
      <c r="T55" s="40">
        <v>0.0</v>
      </c>
      <c r="U55" s="40">
        <v>0.0</v>
      </c>
      <c r="V55" s="40">
        <v>0.0</v>
      </c>
      <c r="W55" s="39"/>
      <c r="X55" s="45"/>
      <c r="Y55" s="111"/>
      <c r="Z55" s="39"/>
      <c r="AA55" s="40">
        <v>0.0</v>
      </c>
      <c r="AB55" s="40">
        <v>0.0</v>
      </c>
      <c r="AC55" s="40">
        <v>0.0</v>
      </c>
      <c r="AD55" s="53"/>
      <c r="AE55" s="45"/>
      <c r="AF55" s="111"/>
      <c r="AG55" s="39"/>
      <c r="AH55" s="40">
        <v>0.0</v>
      </c>
      <c r="AI55" s="40">
        <v>0.0</v>
      </c>
      <c r="AJ55" s="40">
        <v>0.0</v>
      </c>
      <c r="AK55" s="92"/>
      <c r="AL55" s="45"/>
      <c r="AM55" s="92"/>
      <c r="AN55" s="92"/>
      <c r="AO55" s="40">
        <v>0.0</v>
      </c>
      <c r="AP55" s="40">
        <v>0.0</v>
      </c>
      <c r="AQ55" s="40">
        <v>0.0</v>
      </c>
      <c r="AR55" s="54"/>
      <c r="AS55" s="143"/>
      <c r="AT55" s="111"/>
      <c r="AU55" s="39"/>
      <c r="AV55" s="40">
        <v>0.0</v>
      </c>
      <c r="AW55" s="40">
        <v>0.0</v>
      </c>
      <c r="AX55" s="40">
        <v>0.0</v>
      </c>
      <c r="AY55" s="48"/>
      <c r="AZ55" s="49">
        <f t="shared" ref="AZ55:BB55" si="65">SUM(F55,M55,T55,AA55,AH55,AO55,AV55)</f>
        <v>0</v>
      </c>
      <c r="BA55" s="39">
        <f t="shared" si="65"/>
        <v>0</v>
      </c>
      <c r="BB55" s="39">
        <f t="shared" si="65"/>
        <v>0</v>
      </c>
      <c r="BC55" s="50">
        <f t="shared" si="60"/>
        <v>0</v>
      </c>
      <c r="BD55" s="51"/>
      <c r="BE55" s="39">
        <f t="shared" si="61"/>
        <v>0</v>
      </c>
      <c r="BF55" s="39">
        <f t="shared" si="62"/>
        <v>0</v>
      </c>
      <c r="BG55" s="39">
        <f t="shared" si="63"/>
        <v>0</v>
      </c>
      <c r="BH55" s="39">
        <f t="shared" si="64"/>
        <v>0</v>
      </c>
      <c r="BI55" s="51"/>
      <c r="BJ55" s="51"/>
      <c r="BK55" s="51"/>
      <c r="BL55" s="51"/>
      <c r="BM55" s="51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/>
      <c r="BB56" s="153"/>
      <c r="BC56" s="153"/>
      <c r="BD56" s="153"/>
      <c r="BE56" s="85"/>
      <c r="BF56" s="85"/>
      <c r="BG56" s="85"/>
      <c r="BH56" s="85"/>
      <c r="BI56" s="153"/>
      <c r="BJ56" s="153"/>
      <c r="BK56" s="153"/>
      <c r="BL56" s="153"/>
      <c r="BM56" s="153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76" t="s">
        <v>14</v>
      </c>
      <c r="AZ57" s="77">
        <f t="shared" ref="AZ57:BC57" si="66">SUM(AZ53,AZ54,AZ55)</f>
        <v>7</v>
      </c>
      <c r="BA57" s="78">
        <f t="shared" si="66"/>
        <v>6</v>
      </c>
      <c r="BB57" s="78">
        <f t="shared" si="66"/>
        <v>0</v>
      </c>
      <c r="BC57" s="79">
        <f t="shared" si="66"/>
        <v>13</v>
      </c>
      <c r="BD57" s="51"/>
      <c r="BE57" s="40">
        <f t="shared" ref="BE57:BG57" si="67">sum(BE53,BE54)</f>
        <v>560</v>
      </c>
      <c r="BF57" s="40">
        <f t="shared" si="67"/>
        <v>528</v>
      </c>
      <c r="BG57" s="40">
        <f t="shared" si="67"/>
        <v>0</v>
      </c>
      <c r="BH57" s="40">
        <f>SUM(BH53,BH54,BH55)</f>
        <v>1088</v>
      </c>
      <c r="BI57" s="51"/>
      <c r="BJ57" s="51"/>
      <c r="BK57" s="51"/>
      <c r="BL57" s="51"/>
      <c r="BM57" s="51"/>
    </row>
    <row r="58">
      <c r="A58" s="152"/>
      <c r="B58" s="153"/>
      <c r="C58" s="153"/>
      <c r="D58" s="67"/>
      <c r="E58" s="67"/>
      <c r="F58" s="153"/>
      <c r="G58" s="153"/>
      <c r="H58" s="153"/>
      <c r="I58" s="153"/>
      <c r="J58" s="153"/>
      <c r="K58" s="154"/>
      <c r="L58" s="15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154"/>
      <c r="AG58" s="15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153"/>
      <c r="AU58" s="153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</row>
    <row r="59">
      <c r="A59" s="155"/>
      <c r="B59" s="153"/>
      <c r="C59" s="153"/>
      <c r="D59" s="67"/>
      <c r="F59" s="153"/>
      <c r="G59" s="153"/>
      <c r="H59" s="153"/>
      <c r="I59" s="153"/>
      <c r="J59" s="153"/>
      <c r="K59" s="6" t="s">
        <v>53</v>
      </c>
      <c r="L59" s="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9" t="s">
        <v>53</v>
      </c>
      <c r="AG59" s="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9" t="s">
        <v>53</v>
      </c>
      <c r="AU59" s="4"/>
      <c r="AV59" s="153"/>
      <c r="AW59" s="153"/>
      <c r="AX59" s="153"/>
      <c r="AY59" s="153"/>
      <c r="AZ59" s="153"/>
      <c r="BA59" s="153"/>
      <c r="BB59" s="153"/>
      <c r="BC59" s="153"/>
      <c r="BD59" s="153"/>
      <c r="BE59" s="153"/>
      <c r="BF59" s="9" t="s">
        <v>53</v>
      </c>
      <c r="BG59" s="4"/>
      <c r="BH59" s="153"/>
      <c r="BI59" s="153"/>
      <c r="BJ59" s="153"/>
      <c r="BK59" s="153"/>
      <c r="BL59" s="153"/>
      <c r="BM59" s="153"/>
    </row>
    <row r="60">
      <c r="A60" s="10"/>
      <c r="B60" s="11"/>
      <c r="C60" s="11"/>
      <c r="D60" s="12"/>
      <c r="E60" s="13">
        <v>45124.0</v>
      </c>
      <c r="F60" s="14"/>
      <c r="G60" s="14"/>
      <c r="H60" s="14"/>
      <c r="I60" s="15"/>
      <c r="J60" s="15"/>
      <c r="K60" s="16"/>
      <c r="L60" s="13">
        <v>45125.0</v>
      </c>
      <c r="M60" s="15"/>
      <c r="N60" s="15"/>
      <c r="O60" s="15"/>
      <c r="P60" s="15"/>
      <c r="Q60" s="11"/>
      <c r="R60" s="17"/>
      <c r="S60" s="13">
        <v>45126.0</v>
      </c>
      <c r="T60" s="11"/>
      <c r="U60" s="15"/>
      <c r="V60" s="15"/>
      <c r="W60" s="11"/>
      <c r="X60" s="18"/>
      <c r="Y60" s="14"/>
      <c r="Z60" s="13">
        <v>45127.0</v>
      </c>
      <c r="AA60" s="15"/>
      <c r="AB60" s="15"/>
      <c r="AC60" s="11"/>
      <c r="AD60" s="15"/>
      <c r="AE60" s="15"/>
      <c r="AF60" s="12"/>
      <c r="AG60" s="13">
        <v>45128.0</v>
      </c>
      <c r="AH60" s="15"/>
      <c r="AI60" s="11"/>
      <c r="AJ60" s="15"/>
      <c r="AK60" s="15"/>
      <c r="AL60" s="15"/>
      <c r="AM60" s="18"/>
      <c r="AN60" s="13">
        <v>45129.0</v>
      </c>
      <c r="AO60" s="11"/>
      <c r="AP60" s="19"/>
      <c r="AQ60" s="19"/>
      <c r="AR60" s="19"/>
      <c r="AS60" s="19"/>
      <c r="AT60" s="14"/>
      <c r="AU60" s="13">
        <v>45130.0</v>
      </c>
      <c r="AV60" s="19"/>
      <c r="AW60" s="19"/>
      <c r="AX60" s="19"/>
      <c r="AY60" s="20"/>
      <c r="AZ60" s="19"/>
      <c r="BA60" s="19"/>
      <c r="BB60" s="19"/>
      <c r="BC60" s="19"/>
      <c r="BD60" s="20"/>
      <c r="BE60" s="21"/>
      <c r="BF60" s="22"/>
      <c r="BG60" s="4"/>
      <c r="BH60" s="19"/>
      <c r="BI60" s="23"/>
      <c r="BJ60" s="127"/>
      <c r="BK60" s="150"/>
      <c r="BL60" s="20"/>
      <c r="BM60" s="20"/>
    </row>
    <row r="61">
      <c r="A61" s="107"/>
      <c r="B61" s="26"/>
      <c r="C61" s="26"/>
      <c r="D61" s="26" t="s">
        <v>2</v>
      </c>
      <c r="E61" s="26" t="s">
        <v>3</v>
      </c>
      <c r="F61" s="26" t="s">
        <v>4</v>
      </c>
      <c r="G61" s="26" t="s">
        <v>5</v>
      </c>
      <c r="H61" s="26" t="s">
        <v>6</v>
      </c>
      <c r="I61" s="26"/>
      <c r="J61" s="26"/>
      <c r="K61" s="26" t="s">
        <v>2</v>
      </c>
      <c r="L61" s="26" t="s">
        <v>7</v>
      </c>
      <c r="M61" s="26" t="s">
        <v>4</v>
      </c>
      <c r="N61" s="26" t="s">
        <v>5</v>
      </c>
      <c r="O61" s="26" t="s">
        <v>6</v>
      </c>
      <c r="P61" s="26"/>
      <c r="Q61" s="26"/>
      <c r="R61" s="26" t="s">
        <v>2</v>
      </c>
      <c r="S61" s="26" t="s">
        <v>8</v>
      </c>
      <c r="T61" s="26" t="s">
        <v>4</v>
      </c>
      <c r="U61" s="26" t="s">
        <v>5</v>
      </c>
      <c r="V61" s="26" t="s">
        <v>6</v>
      </c>
      <c r="W61" s="28"/>
      <c r="X61" s="29"/>
      <c r="Y61" s="29" t="s">
        <v>2</v>
      </c>
      <c r="Z61" s="29" t="s">
        <v>9</v>
      </c>
      <c r="AA61" s="26" t="s">
        <v>4</v>
      </c>
      <c r="AB61" s="26" t="s">
        <v>5</v>
      </c>
      <c r="AC61" s="26" t="s">
        <v>6</v>
      </c>
      <c r="AD61" s="29"/>
      <c r="AE61" s="29"/>
      <c r="AF61" s="29" t="s">
        <v>2</v>
      </c>
      <c r="AG61" s="29" t="s">
        <v>10</v>
      </c>
      <c r="AH61" s="26" t="s">
        <v>4</v>
      </c>
      <c r="AI61" s="26" t="s">
        <v>5</v>
      </c>
      <c r="AJ61" s="26" t="s">
        <v>6</v>
      </c>
      <c r="AK61" s="29"/>
      <c r="AL61" s="29"/>
      <c r="AM61" s="29" t="s">
        <v>2</v>
      </c>
      <c r="AN61" s="29" t="s">
        <v>11</v>
      </c>
      <c r="AO61" s="26" t="s">
        <v>4</v>
      </c>
      <c r="AP61" s="26" t="s">
        <v>5</v>
      </c>
      <c r="AQ61" s="26" t="s">
        <v>6</v>
      </c>
      <c r="AR61" s="29"/>
      <c r="AS61" s="29"/>
      <c r="AT61" s="29" t="s">
        <v>2</v>
      </c>
      <c r="AU61" s="29" t="s">
        <v>12</v>
      </c>
      <c r="AV61" s="26" t="s">
        <v>4</v>
      </c>
      <c r="AW61" s="26" t="s">
        <v>5</v>
      </c>
      <c r="AX61" s="26" t="s">
        <v>6</v>
      </c>
      <c r="AY61" s="30"/>
      <c r="AZ61" s="31" t="s">
        <v>4</v>
      </c>
      <c r="BA61" s="31" t="s">
        <v>13</v>
      </c>
      <c r="BB61" s="31" t="s">
        <v>6</v>
      </c>
      <c r="BC61" s="31" t="s">
        <v>14</v>
      </c>
      <c r="BD61" s="32"/>
      <c r="BE61" s="33" t="s">
        <v>4</v>
      </c>
      <c r="BF61" s="33" t="s">
        <v>13</v>
      </c>
      <c r="BG61" s="33" t="s">
        <v>6</v>
      </c>
      <c r="BH61" s="33" t="s">
        <v>15</v>
      </c>
      <c r="BI61" s="32"/>
      <c r="BJ61" s="32"/>
      <c r="BK61" s="32"/>
      <c r="BL61" s="32"/>
      <c r="BM61" s="32"/>
    </row>
    <row r="62">
      <c r="A62" s="94" t="s">
        <v>139</v>
      </c>
      <c r="B62" s="36" t="s">
        <v>19</v>
      </c>
      <c r="C62" s="37">
        <v>45124.0</v>
      </c>
      <c r="D62" s="42" t="s">
        <v>211</v>
      </c>
      <c r="E62" s="58" t="s">
        <v>66</v>
      </c>
      <c r="F62" s="40">
        <v>0.0</v>
      </c>
      <c r="G62" s="40">
        <v>6.0</v>
      </c>
      <c r="H62" s="40">
        <v>0.0</v>
      </c>
      <c r="I62" s="36" t="s">
        <v>22</v>
      </c>
      <c r="J62" s="37">
        <v>45125.0</v>
      </c>
      <c r="K62" s="42" t="s">
        <v>211</v>
      </c>
      <c r="L62" s="58" t="s">
        <v>66</v>
      </c>
      <c r="M62" s="40">
        <v>0.0</v>
      </c>
      <c r="N62" s="40">
        <v>6.0</v>
      </c>
      <c r="O62" s="40">
        <v>0.0</v>
      </c>
      <c r="P62" s="36" t="s">
        <v>24</v>
      </c>
      <c r="Q62" s="37">
        <v>45126.0</v>
      </c>
      <c r="R62" s="42" t="s">
        <v>211</v>
      </c>
      <c r="S62" s="58" t="s">
        <v>66</v>
      </c>
      <c r="T62" s="40">
        <v>0.0</v>
      </c>
      <c r="U62" s="40">
        <v>6.0</v>
      </c>
      <c r="V62" s="40">
        <v>0.0</v>
      </c>
      <c r="W62" s="36" t="s">
        <v>26</v>
      </c>
      <c r="X62" s="37">
        <v>45127.0</v>
      </c>
      <c r="Y62" s="42" t="s">
        <v>211</v>
      </c>
      <c r="Z62" s="58" t="s">
        <v>66</v>
      </c>
      <c r="AA62" s="40">
        <v>0.0</v>
      </c>
      <c r="AB62" s="40">
        <v>6.0</v>
      </c>
      <c r="AC62" s="40">
        <v>0.0</v>
      </c>
      <c r="AD62" s="36" t="s">
        <v>56</v>
      </c>
      <c r="AE62" s="37">
        <v>45128.0</v>
      </c>
      <c r="AF62" s="42" t="s">
        <v>300</v>
      </c>
      <c r="AG62" s="58" t="s">
        <v>301</v>
      </c>
      <c r="AH62" s="40">
        <v>1.0</v>
      </c>
      <c r="AI62" s="40">
        <v>7.0</v>
      </c>
      <c r="AJ62" s="40">
        <v>2.0</v>
      </c>
      <c r="AK62" s="47" t="s">
        <v>57</v>
      </c>
      <c r="AL62" s="37">
        <v>45129.0</v>
      </c>
      <c r="AM62" s="42" t="s">
        <v>211</v>
      </c>
      <c r="AN62" s="58" t="s">
        <v>66</v>
      </c>
      <c r="AO62" s="40">
        <v>0.0</v>
      </c>
      <c r="AP62" s="40">
        <v>6.0</v>
      </c>
      <c r="AQ62" s="40">
        <v>0.0</v>
      </c>
      <c r="AR62" s="96" t="s">
        <v>149</v>
      </c>
      <c r="AS62" s="37">
        <v>45130.0</v>
      </c>
      <c r="AT62" s="42" t="s">
        <v>25</v>
      </c>
      <c r="AU62" s="58" t="s">
        <v>25</v>
      </c>
      <c r="AV62" s="40">
        <v>0.0</v>
      </c>
      <c r="AW62" s="40">
        <v>0.0</v>
      </c>
      <c r="AX62" s="40">
        <v>0.0</v>
      </c>
      <c r="AY62" s="48"/>
      <c r="AZ62" s="49">
        <f t="shared" ref="AZ62:BB62" si="68">SUM(F62,M62,T62,AA62,AH62,AO62,AV62)</f>
        <v>1</v>
      </c>
      <c r="BA62" s="39">
        <f t="shared" si="68"/>
        <v>37</v>
      </c>
      <c r="BB62" s="39">
        <f t="shared" si="68"/>
        <v>2</v>
      </c>
      <c r="BC62" s="50">
        <f t="shared" ref="BC62:BC66" si="70">SUM(AZ62,BA62,BB62)</f>
        <v>40</v>
      </c>
      <c r="BD62" s="51"/>
      <c r="BE62" s="39">
        <f t="shared" ref="BE62:BE63" si="71">AZ62*67.31</f>
        <v>67.31</v>
      </c>
      <c r="BF62" s="39">
        <f t="shared" ref="BF62:BF63" si="72">BA62*74</f>
        <v>2738</v>
      </c>
      <c r="BG62" s="39">
        <f t="shared" ref="BG62:BG63" si="73">BB62*84</f>
        <v>168</v>
      </c>
      <c r="BH62" s="39">
        <f t="shared" ref="BH62:BH66" si="74">sum(BE62,BF62,BG62)</f>
        <v>2973.31</v>
      </c>
      <c r="BI62" s="51"/>
      <c r="BJ62" s="51"/>
      <c r="BK62" s="51"/>
      <c r="BL62" s="51"/>
      <c r="BM62" s="51"/>
    </row>
    <row r="63" ht="16.5" customHeight="1">
      <c r="A63" s="94" t="s">
        <v>52</v>
      </c>
      <c r="B63" s="60"/>
      <c r="D63" s="39"/>
      <c r="E63" s="39"/>
      <c r="F63" s="40">
        <v>0.0</v>
      </c>
      <c r="G63" s="40">
        <v>0.0</v>
      </c>
      <c r="H63" s="40">
        <v>0.0</v>
      </c>
      <c r="I63" s="53"/>
      <c r="J63" s="45"/>
      <c r="K63" s="39"/>
      <c r="L63" s="39"/>
      <c r="M63" s="40">
        <v>0.0</v>
      </c>
      <c r="N63" s="40">
        <v>0.0</v>
      </c>
      <c r="O63" s="40">
        <v>0.0</v>
      </c>
      <c r="P63" s="39"/>
      <c r="Q63" s="45"/>
      <c r="R63" s="39"/>
      <c r="S63" s="39"/>
      <c r="T63" s="40">
        <v>0.0</v>
      </c>
      <c r="U63" s="40">
        <v>0.0</v>
      </c>
      <c r="V63" s="40">
        <v>0.0</v>
      </c>
      <c r="W63" s="63"/>
      <c r="X63" s="45"/>
      <c r="Y63" s="53"/>
      <c r="Z63" s="58"/>
      <c r="AA63" s="40">
        <v>0.0</v>
      </c>
      <c r="AB63" s="40">
        <v>0.0</v>
      </c>
      <c r="AC63" s="40">
        <v>0.0</v>
      </c>
      <c r="AD63" s="44"/>
      <c r="AE63" s="45"/>
      <c r="AF63" s="39"/>
      <c r="AG63" s="39"/>
      <c r="AH63" s="40">
        <v>0.0</v>
      </c>
      <c r="AI63" s="40">
        <v>0.0</v>
      </c>
      <c r="AJ63" s="40">
        <v>0.0</v>
      </c>
      <c r="AK63" s="297"/>
      <c r="AL63" s="45"/>
      <c r="AM63" s="39"/>
      <c r="AN63" s="39"/>
      <c r="AO63" s="40">
        <v>0.0</v>
      </c>
      <c r="AP63" s="40">
        <v>0.0</v>
      </c>
      <c r="AQ63" s="40">
        <v>0.0</v>
      </c>
      <c r="AR63" s="92"/>
      <c r="AS63" s="45"/>
      <c r="AT63" s="39"/>
      <c r="AU63" s="39"/>
      <c r="AV63" s="40">
        <v>0.0</v>
      </c>
      <c r="AW63" s="40">
        <v>0.0</v>
      </c>
      <c r="AX63" s="40">
        <v>0.0</v>
      </c>
      <c r="AY63" s="48"/>
      <c r="AZ63" s="49">
        <f t="shared" ref="AZ63:BB63" si="69">SUM(F63,M63,T63,AA63,AH63,AO63,AV63)</f>
        <v>0</v>
      </c>
      <c r="BA63" s="39">
        <f t="shared" si="69"/>
        <v>0</v>
      </c>
      <c r="BB63" s="39">
        <f t="shared" si="69"/>
        <v>0</v>
      </c>
      <c r="BC63" s="50">
        <f t="shared" si="70"/>
        <v>0</v>
      </c>
      <c r="BD63" s="51"/>
      <c r="BE63" s="39">
        <f t="shared" si="71"/>
        <v>0</v>
      </c>
      <c r="BF63" s="39">
        <f t="shared" si="72"/>
        <v>0</v>
      </c>
      <c r="BG63" s="39">
        <f t="shared" si="73"/>
        <v>0</v>
      </c>
      <c r="BH63" s="39">
        <f t="shared" si="74"/>
        <v>0</v>
      </c>
      <c r="BI63" s="51"/>
      <c r="BJ63" s="51"/>
      <c r="BK63" s="51"/>
      <c r="BL63" s="51"/>
      <c r="BM63" s="51"/>
    </row>
    <row r="64">
      <c r="A64" s="35" t="s">
        <v>82</v>
      </c>
      <c r="B64" s="41" t="s">
        <v>33</v>
      </c>
      <c r="C64" s="37">
        <v>45125.0</v>
      </c>
      <c r="D64" s="38" t="s">
        <v>25</v>
      </c>
      <c r="E64" s="39" t="s">
        <v>25</v>
      </c>
      <c r="F64" s="40">
        <v>0.0</v>
      </c>
      <c r="G64" s="40">
        <v>0.0</v>
      </c>
      <c r="H64" s="40">
        <v>0.0</v>
      </c>
      <c r="I64" s="42" t="s">
        <v>46</v>
      </c>
      <c r="J64" s="37">
        <v>45126.0</v>
      </c>
      <c r="K64" s="38" t="s">
        <v>247</v>
      </c>
      <c r="L64" s="39" t="s">
        <v>127</v>
      </c>
      <c r="M64" s="40">
        <v>5.0</v>
      </c>
      <c r="N64" s="40">
        <v>1.0</v>
      </c>
      <c r="O64" s="40">
        <v>0.0</v>
      </c>
      <c r="P64" s="38" t="s">
        <v>36</v>
      </c>
      <c r="Q64" s="37">
        <v>45127.0</v>
      </c>
      <c r="R64" s="38" t="s">
        <v>247</v>
      </c>
      <c r="S64" s="39" t="s">
        <v>127</v>
      </c>
      <c r="T64" s="40">
        <v>5.0</v>
      </c>
      <c r="U64" s="40">
        <v>1.0</v>
      </c>
      <c r="V64" s="40">
        <v>0.0</v>
      </c>
      <c r="W64" s="42" t="s">
        <v>37</v>
      </c>
      <c r="X64" s="37">
        <v>45128.0</v>
      </c>
      <c r="Y64" s="38" t="s">
        <v>247</v>
      </c>
      <c r="Z64" s="39" t="s">
        <v>127</v>
      </c>
      <c r="AA64" s="40">
        <v>5.0</v>
      </c>
      <c r="AB64" s="40">
        <v>1.0</v>
      </c>
      <c r="AC64" s="40">
        <v>0.0</v>
      </c>
      <c r="AD64" s="56" t="s">
        <v>40</v>
      </c>
      <c r="AE64" s="37">
        <v>45129.0</v>
      </c>
      <c r="AF64" s="38" t="s">
        <v>285</v>
      </c>
      <c r="AG64" s="39" t="s">
        <v>129</v>
      </c>
      <c r="AH64" s="40">
        <v>5.0</v>
      </c>
      <c r="AI64" s="40">
        <v>2.0</v>
      </c>
      <c r="AJ64" s="40">
        <v>0.0</v>
      </c>
      <c r="AK64" s="434" t="s">
        <v>43</v>
      </c>
      <c r="AL64" s="37">
        <v>45130.0</v>
      </c>
      <c r="AM64" s="38" t="s">
        <v>247</v>
      </c>
      <c r="AN64" s="39" t="s">
        <v>127</v>
      </c>
      <c r="AO64" s="40">
        <v>5.0</v>
      </c>
      <c r="AP64" s="40">
        <v>1.0</v>
      </c>
      <c r="AQ64" s="40">
        <v>0.0</v>
      </c>
      <c r="AR64" s="92"/>
      <c r="AS64" s="45"/>
      <c r="AT64" s="53"/>
      <c r="AU64" s="58"/>
      <c r="AV64" s="40">
        <v>0.0</v>
      </c>
      <c r="AW64" s="40">
        <v>0.0</v>
      </c>
      <c r="AX64" s="40">
        <v>0.0</v>
      </c>
      <c r="AY64" s="48"/>
      <c r="AZ64" s="49">
        <f t="shared" ref="AZ64:BB64" si="75">SUM(F64,M64,T64,AA64,AH64,AO64,AV64)</f>
        <v>25</v>
      </c>
      <c r="BA64" s="39">
        <f t="shared" si="75"/>
        <v>6</v>
      </c>
      <c r="BB64" s="39">
        <f t="shared" si="75"/>
        <v>0</v>
      </c>
      <c r="BC64" s="50">
        <f t="shared" si="70"/>
        <v>31</v>
      </c>
      <c r="BD64" s="51"/>
      <c r="BE64" s="39">
        <f t="shared" ref="BE64:BE66" si="77">AZ64*80</f>
        <v>2000</v>
      </c>
      <c r="BF64" s="39">
        <f t="shared" ref="BF64:BF66" si="78">BA64*88</f>
        <v>528</v>
      </c>
      <c r="BG64" s="39">
        <f t="shared" ref="BG64:BG66" si="79">BB64*80</f>
        <v>0</v>
      </c>
      <c r="BH64" s="39">
        <f t="shared" si="74"/>
        <v>2528</v>
      </c>
      <c r="BI64" s="51"/>
      <c r="BJ64" s="51"/>
      <c r="BK64" s="51"/>
      <c r="BL64" s="51"/>
      <c r="BM64" s="51"/>
    </row>
    <row r="65" ht="16.5" customHeight="1">
      <c r="A65" s="94" t="s">
        <v>714</v>
      </c>
      <c r="B65" s="60"/>
      <c r="C65" s="45"/>
      <c r="D65" s="53"/>
      <c r="E65" s="58"/>
      <c r="F65" s="40">
        <v>0.0</v>
      </c>
      <c r="G65" s="40">
        <v>0.0</v>
      </c>
      <c r="H65" s="40">
        <v>0.0</v>
      </c>
      <c r="I65" s="53"/>
      <c r="J65" s="45"/>
      <c r="K65" s="53"/>
      <c r="L65" s="53"/>
      <c r="M65" s="40">
        <v>0.0</v>
      </c>
      <c r="N65" s="40">
        <v>0.0</v>
      </c>
      <c r="O65" s="40">
        <v>0.0</v>
      </c>
      <c r="P65" s="39"/>
      <c r="Q65" s="45"/>
      <c r="R65" s="39"/>
      <c r="S65" s="39"/>
      <c r="T65" s="40">
        <v>0.0</v>
      </c>
      <c r="U65" s="40">
        <v>0.0</v>
      </c>
      <c r="V65" s="40">
        <v>0.0</v>
      </c>
      <c r="W65" s="53"/>
      <c r="X65" s="45"/>
      <c r="Y65" s="39"/>
      <c r="Z65" s="39"/>
      <c r="AA65" s="40">
        <v>0.0</v>
      </c>
      <c r="AB65" s="40">
        <v>0.0</v>
      </c>
      <c r="AC65" s="40">
        <v>0.0</v>
      </c>
      <c r="AD65" s="44"/>
      <c r="AE65" s="45"/>
      <c r="AF65" s="39"/>
      <c r="AG65" s="39"/>
      <c r="AH65" s="40">
        <v>0.0</v>
      </c>
      <c r="AI65" s="40">
        <v>0.0</v>
      </c>
      <c r="AJ65" s="40">
        <v>0.0</v>
      </c>
      <c r="AK65" s="297"/>
      <c r="AL65" s="45"/>
      <c r="AM65" s="39"/>
      <c r="AN65" s="39"/>
      <c r="AO65" s="40">
        <v>0.0</v>
      </c>
      <c r="AP65" s="40">
        <v>0.0</v>
      </c>
      <c r="AQ65" s="40">
        <v>0.0</v>
      </c>
      <c r="AR65" s="53"/>
      <c r="AS65" s="45"/>
      <c r="AT65" s="53"/>
      <c r="AU65" s="53"/>
      <c r="AV65" s="40">
        <v>0.0</v>
      </c>
      <c r="AW65" s="40">
        <v>0.0</v>
      </c>
      <c r="AX65" s="40">
        <v>0.0</v>
      </c>
      <c r="AY65" s="48"/>
      <c r="AZ65" s="49">
        <f t="shared" ref="AZ65:BB65" si="76">SUM(F65,M65,T65,AA65,AH65,AO65,AV65)</f>
        <v>0</v>
      </c>
      <c r="BA65" s="39">
        <f t="shared" si="76"/>
        <v>0</v>
      </c>
      <c r="BB65" s="39">
        <f t="shared" si="76"/>
        <v>0</v>
      </c>
      <c r="BC65" s="50">
        <f t="shared" si="70"/>
        <v>0</v>
      </c>
      <c r="BD65" s="51"/>
      <c r="BE65" s="39">
        <f t="shared" si="77"/>
        <v>0</v>
      </c>
      <c r="BF65" s="39">
        <f t="shared" si="78"/>
        <v>0</v>
      </c>
      <c r="BG65" s="39">
        <f t="shared" si="79"/>
        <v>0</v>
      </c>
      <c r="BH65" s="39">
        <f t="shared" si="74"/>
        <v>0</v>
      </c>
      <c r="BI65" s="51"/>
      <c r="BJ65" s="51"/>
      <c r="BK65" s="51"/>
      <c r="BL65" s="51"/>
      <c r="BM65" s="51"/>
    </row>
    <row r="66" ht="16.5" customHeight="1">
      <c r="A66" s="94" t="s">
        <v>50</v>
      </c>
      <c r="B66" s="41" t="s">
        <v>33</v>
      </c>
      <c r="C66" s="37">
        <v>45125.0</v>
      </c>
      <c r="D66" s="38" t="s">
        <v>247</v>
      </c>
      <c r="E66" s="39" t="s">
        <v>127</v>
      </c>
      <c r="F66" s="40">
        <v>5.0</v>
      </c>
      <c r="G66" s="40">
        <v>1.0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9"/>
      <c r="Q66" s="45"/>
      <c r="R66" s="39"/>
      <c r="S66" s="39"/>
      <c r="T66" s="40">
        <v>0.0</v>
      </c>
      <c r="U66" s="40">
        <v>0.0</v>
      </c>
      <c r="V66" s="40">
        <v>0.0</v>
      </c>
      <c r="W66" s="53"/>
      <c r="X66" s="45"/>
      <c r="Y66" s="39"/>
      <c r="Z66" s="39"/>
      <c r="AA66" s="40">
        <v>0.0</v>
      </c>
      <c r="AB66" s="40">
        <v>0.0</v>
      </c>
      <c r="AC66" s="40">
        <v>0.0</v>
      </c>
      <c r="AD66" s="63"/>
      <c r="AE66" s="45"/>
      <c r="AF66" s="53"/>
      <c r="AG66" s="53"/>
      <c r="AH66" s="40">
        <v>0.0</v>
      </c>
      <c r="AI66" s="40">
        <v>0.0</v>
      </c>
      <c r="AJ66" s="40">
        <v>0.0</v>
      </c>
      <c r="AK66" s="92"/>
      <c r="AL66" s="45"/>
      <c r="AM66" s="39"/>
      <c r="AN66" s="39"/>
      <c r="AO66" s="40">
        <v>0.0</v>
      </c>
      <c r="AP66" s="40">
        <v>0.0</v>
      </c>
      <c r="AQ66" s="40">
        <v>0.0</v>
      </c>
      <c r="AR66" s="96" t="s">
        <v>149</v>
      </c>
      <c r="AS66" s="37">
        <v>45130.0</v>
      </c>
      <c r="AT66" s="42" t="s">
        <v>319</v>
      </c>
      <c r="AU66" s="58" t="s">
        <v>266</v>
      </c>
      <c r="AV66" s="40">
        <v>1.0</v>
      </c>
      <c r="AW66" s="40">
        <v>7.0</v>
      </c>
      <c r="AX66" s="40">
        <v>4.0</v>
      </c>
      <c r="AY66" s="48"/>
      <c r="AZ66" s="49">
        <f t="shared" ref="AZ66:BB66" si="80">SUM(F66,M66,T66,AA66,AH66,AO66,AV66)</f>
        <v>6</v>
      </c>
      <c r="BA66" s="39">
        <f t="shared" si="80"/>
        <v>8</v>
      </c>
      <c r="BB66" s="39">
        <f t="shared" si="80"/>
        <v>4</v>
      </c>
      <c r="BC66" s="50">
        <f t="shared" si="70"/>
        <v>18</v>
      </c>
      <c r="BD66" s="51"/>
      <c r="BE66" s="39">
        <f t="shared" si="77"/>
        <v>480</v>
      </c>
      <c r="BF66" s="39">
        <f t="shared" si="78"/>
        <v>704</v>
      </c>
      <c r="BG66" s="39">
        <f t="shared" si="79"/>
        <v>320</v>
      </c>
      <c r="BH66" s="39">
        <f t="shared" si="74"/>
        <v>1504</v>
      </c>
      <c r="BI66" s="51"/>
      <c r="BJ66" s="51"/>
      <c r="BK66" s="51"/>
      <c r="BL66" s="51"/>
      <c r="BM66" s="51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136"/>
      <c r="AZ67" s="136"/>
      <c r="BA67" s="136"/>
      <c r="BB67" s="136"/>
      <c r="BC67" s="136"/>
      <c r="BD67" s="136"/>
      <c r="BE67" s="53"/>
      <c r="BF67" s="53"/>
      <c r="BG67" s="53"/>
      <c r="BH67" s="53"/>
      <c r="BI67" s="136"/>
      <c r="BJ67" s="136"/>
      <c r="BK67" s="136"/>
      <c r="BL67" s="136"/>
      <c r="BM67" s="136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162"/>
      <c r="L68" s="162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136"/>
      <c r="AU68" s="136"/>
      <c r="AV68" s="136"/>
      <c r="AW68" s="136"/>
      <c r="AX68" s="136"/>
      <c r="AY68" s="76" t="s">
        <v>14</v>
      </c>
      <c r="AZ68" s="77">
        <f t="shared" ref="AZ68:BC68" si="81">sum(AZ62,AZ63,AZ64,AZ65,AZ66)</f>
        <v>32</v>
      </c>
      <c r="BA68" s="78">
        <f t="shared" si="81"/>
        <v>51</v>
      </c>
      <c r="BB68" s="78">
        <f t="shared" si="81"/>
        <v>6</v>
      </c>
      <c r="BC68" s="79">
        <f t="shared" si="81"/>
        <v>89</v>
      </c>
      <c r="BD68" s="51"/>
      <c r="BE68" s="40">
        <f>sum(BE63,BE62,BE64,BE65,BE66)</f>
        <v>2547.31</v>
      </c>
      <c r="BF68" s="40">
        <f t="shared" ref="BF68:BG68" si="82">sum(BF62,BF63,BF64,BF65,BF66)</f>
        <v>3970</v>
      </c>
      <c r="BG68" s="40">
        <f t="shared" si="82"/>
        <v>488</v>
      </c>
      <c r="BH68" s="40">
        <f>SUM(BH62,BH63,BH64,BH65,BH66)</f>
        <v>7005.31</v>
      </c>
      <c r="BI68" s="51"/>
      <c r="BJ68" s="51"/>
      <c r="BK68" s="51"/>
      <c r="BL68" s="51"/>
      <c r="BM68" s="51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6" t="s">
        <v>147</v>
      </c>
      <c r="L69" s="4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6" t="s">
        <v>147</v>
      </c>
      <c r="AG69" s="4"/>
      <c r="AH69" s="159"/>
      <c r="AI69" s="159"/>
      <c r="AJ69" s="159"/>
      <c r="AK69" s="159"/>
      <c r="AL69" s="159"/>
      <c r="AM69" s="159"/>
      <c r="AO69" s="138"/>
      <c r="AP69" s="138"/>
      <c r="AQ69" s="138"/>
      <c r="AR69" s="138"/>
      <c r="AS69" s="118"/>
      <c r="AT69" s="6" t="s">
        <v>147</v>
      </c>
      <c r="AU69" s="4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136"/>
      <c r="BG69" s="136"/>
      <c r="BH69" s="136"/>
      <c r="BI69" s="136"/>
      <c r="BJ69" s="136"/>
      <c r="BK69" s="136"/>
      <c r="BL69" s="136"/>
      <c r="BM69" s="136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136"/>
      <c r="BF70" s="6" t="s">
        <v>147</v>
      </c>
      <c r="BG70" s="4"/>
      <c r="BH70" s="136"/>
      <c r="BI70" s="136"/>
      <c r="BJ70" s="136"/>
      <c r="BK70" s="136"/>
      <c r="BL70" s="136"/>
      <c r="BM70" s="136"/>
    </row>
    <row r="71">
      <c r="A71" s="10"/>
      <c r="B71" s="11"/>
      <c r="C71" s="11"/>
      <c r="D71" s="12"/>
      <c r="E71" s="13">
        <v>45124.0</v>
      </c>
      <c r="F71" s="14"/>
      <c r="G71" s="14"/>
      <c r="H71" s="14"/>
      <c r="I71" s="15"/>
      <c r="J71" s="15"/>
      <c r="K71" s="16"/>
      <c r="L71" s="13">
        <v>45125.0</v>
      </c>
      <c r="M71" s="15"/>
      <c r="N71" s="15"/>
      <c r="O71" s="15"/>
      <c r="P71" s="15"/>
      <c r="Q71" s="11"/>
      <c r="R71" s="17"/>
      <c r="S71" s="13">
        <v>45126.0</v>
      </c>
      <c r="T71" s="11"/>
      <c r="U71" s="15"/>
      <c r="V71" s="15"/>
      <c r="W71" s="11"/>
      <c r="X71" s="18"/>
      <c r="Y71" s="14"/>
      <c r="Z71" s="13">
        <v>45127.0</v>
      </c>
      <c r="AA71" s="15"/>
      <c r="AB71" s="15"/>
      <c r="AC71" s="11"/>
      <c r="AD71" s="15"/>
      <c r="AE71" s="15"/>
      <c r="AF71" s="12"/>
      <c r="AG71" s="13">
        <v>45128.0</v>
      </c>
      <c r="AH71" s="15"/>
      <c r="AI71" s="11"/>
      <c r="AJ71" s="15"/>
      <c r="AK71" s="15"/>
      <c r="AL71" s="15"/>
      <c r="AM71" s="18"/>
      <c r="AN71" s="13">
        <v>45129.0</v>
      </c>
      <c r="AO71" s="11"/>
      <c r="AP71" s="19"/>
      <c r="AQ71" s="19"/>
      <c r="AR71" s="19"/>
      <c r="AS71" s="19"/>
      <c r="AT71" s="14"/>
      <c r="AU71" s="13">
        <v>45130.0</v>
      </c>
      <c r="AV71" s="19"/>
      <c r="AW71" s="19"/>
      <c r="AX71" s="19"/>
      <c r="AY71" s="20"/>
      <c r="AZ71" s="19"/>
      <c r="BA71" s="19"/>
      <c r="BB71" s="19"/>
      <c r="BC71" s="19"/>
      <c r="BD71" s="20"/>
      <c r="BE71" s="21"/>
      <c r="BF71" s="22"/>
      <c r="BG71" s="4"/>
      <c r="BH71" s="19"/>
      <c r="BI71" s="23"/>
      <c r="BJ71" s="127"/>
      <c r="BK71" s="150"/>
      <c r="BL71" s="20"/>
      <c r="BM71" s="20"/>
    </row>
    <row r="72">
      <c r="A72" s="107"/>
      <c r="B72" s="26"/>
      <c r="C72" s="26"/>
      <c r="D72" s="26" t="s">
        <v>2</v>
      </c>
      <c r="E72" s="26" t="s">
        <v>3</v>
      </c>
      <c r="F72" s="26" t="s">
        <v>4</v>
      </c>
      <c r="G72" s="26" t="s">
        <v>5</v>
      </c>
      <c r="H72" s="26" t="s">
        <v>6</v>
      </c>
      <c r="I72" s="26"/>
      <c r="J72" s="26"/>
      <c r="K72" s="26" t="s">
        <v>2</v>
      </c>
      <c r="L72" s="26" t="s">
        <v>7</v>
      </c>
      <c r="M72" s="26" t="s">
        <v>4</v>
      </c>
      <c r="N72" s="26" t="s">
        <v>5</v>
      </c>
      <c r="O72" s="26" t="s">
        <v>6</v>
      </c>
      <c r="P72" s="26"/>
      <c r="Q72" s="26"/>
      <c r="R72" s="26" t="s">
        <v>2</v>
      </c>
      <c r="S72" s="26" t="s">
        <v>8</v>
      </c>
      <c r="T72" s="26" t="s">
        <v>4</v>
      </c>
      <c r="U72" s="26" t="s">
        <v>5</v>
      </c>
      <c r="V72" s="26" t="s">
        <v>6</v>
      </c>
      <c r="W72" s="28"/>
      <c r="X72" s="29"/>
      <c r="Y72" s="29" t="s">
        <v>2</v>
      </c>
      <c r="Z72" s="29" t="s">
        <v>9</v>
      </c>
      <c r="AA72" s="26" t="s">
        <v>4</v>
      </c>
      <c r="AB72" s="26" t="s">
        <v>5</v>
      </c>
      <c r="AC72" s="26" t="s">
        <v>6</v>
      </c>
      <c r="AD72" s="29"/>
      <c r="AE72" s="29"/>
      <c r="AF72" s="29" t="s">
        <v>2</v>
      </c>
      <c r="AG72" s="29" t="s">
        <v>10</v>
      </c>
      <c r="AH72" s="26" t="s">
        <v>4</v>
      </c>
      <c r="AI72" s="26" t="s">
        <v>5</v>
      </c>
      <c r="AJ72" s="26" t="s">
        <v>6</v>
      </c>
      <c r="AK72" s="29"/>
      <c r="AL72" s="29"/>
      <c r="AM72" s="29" t="s">
        <v>2</v>
      </c>
      <c r="AN72" s="29" t="s">
        <v>11</v>
      </c>
      <c r="AO72" s="26" t="s">
        <v>4</v>
      </c>
      <c r="AP72" s="26" t="s">
        <v>5</v>
      </c>
      <c r="AQ72" s="26" t="s">
        <v>6</v>
      </c>
      <c r="AR72" s="29"/>
      <c r="AS72" s="29"/>
      <c r="AT72" s="29" t="s">
        <v>2</v>
      </c>
      <c r="AU72" s="29" t="s">
        <v>12</v>
      </c>
      <c r="AV72" s="26" t="s">
        <v>4</v>
      </c>
      <c r="AW72" s="26" t="s">
        <v>5</v>
      </c>
      <c r="AX72" s="26" t="s">
        <v>6</v>
      </c>
      <c r="AY72" s="30"/>
      <c r="AZ72" s="31" t="s">
        <v>4</v>
      </c>
      <c r="BA72" s="31" t="s">
        <v>13</v>
      </c>
      <c r="BB72" s="31" t="s">
        <v>6</v>
      </c>
      <c r="BC72" s="31" t="s">
        <v>14</v>
      </c>
      <c r="BD72" s="32"/>
      <c r="BE72" s="33" t="s">
        <v>4</v>
      </c>
      <c r="BF72" s="33" t="s">
        <v>13</v>
      </c>
      <c r="BG72" s="33" t="s">
        <v>6</v>
      </c>
      <c r="BH72" s="33" t="s">
        <v>15</v>
      </c>
      <c r="BI72" s="32"/>
      <c r="BJ72" s="32"/>
      <c r="BK72" s="32"/>
      <c r="BL72" s="32"/>
      <c r="BM72" s="32"/>
    </row>
    <row r="73">
      <c r="A73" s="94" t="s">
        <v>54</v>
      </c>
      <c r="B73" s="36" t="s">
        <v>19</v>
      </c>
      <c r="C73" s="37"/>
      <c r="D73" s="42"/>
      <c r="E73" s="39"/>
      <c r="F73" s="40">
        <v>0.0</v>
      </c>
      <c r="G73" s="40">
        <v>0.0</v>
      </c>
      <c r="H73" s="40">
        <v>0.0</v>
      </c>
      <c r="I73" s="36" t="s">
        <v>22</v>
      </c>
      <c r="J73" s="37"/>
      <c r="K73" s="42"/>
      <c r="L73" s="39"/>
      <c r="M73" s="40">
        <v>0.0</v>
      </c>
      <c r="N73" s="40">
        <v>0.0</v>
      </c>
      <c r="O73" s="40">
        <v>0.0</v>
      </c>
      <c r="P73" s="36" t="s">
        <v>24</v>
      </c>
      <c r="Q73" s="37"/>
      <c r="R73" s="42"/>
      <c r="S73" s="39"/>
      <c r="T73" s="40">
        <v>0.0</v>
      </c>
      <c r="U73" s="40">
        <v>0.0</v>
      </c>
      <c r="V73" s="40">
        <v>0.0</v>
      </c>
      <c r="W73" s="36" t="s">
        <v>26</v>
      </c>
      <c r="X73" s="37"/>
      <c r="Y73" s="42"/>
      <c r="Z73" s="39"/>
      <c r="AA73" s="40">
        <v>0.0</v>
      </c>
      <c r="AB73" s="40">
        <v>0.0</v>
      </c>
      <c r="AC73" s="40">
        <v>0.0</v>
      </c>
      <c r="AD73" s="36" t="s">
        <v>56</v>
      </c>
      <c r="AE73" s="37"/>
      <c r="AF73" s="42"/>
      <c r="AG73" s="39"/>
      <c r="AH73" s="40">
        <v>0.0</v>
      </c>
      <c r="AI73" s="40">
        <v>0.0</v>
      </c>
      <c r="AJ73" s="40">
        <v>0.0</v>
      </c>
      <c r="AK73" s="287" t="s">
        <v>57</v>
      </c>
      <c r="AL73" s="37"/>
      <c r="AM73" s="42"/>
      <c r="AN73" s="39"/>
      <c r="AO73" s="40">
        <v>0.0</v>
      </c>
      <c r="AP73" s="40">
        <v>0.0</v>
      </c>
      <c r="AQ73" s="40">
        <v>0.0</v>
      </c>
      <c r="AR73" s="96" t="s">
        <v>149</v>
      </c>
      <c r="AS73" s="37"/>
      <c r="AT73" s="42"/>
      <c r="AU73" s="39"/>
      <c r="AV73" s="40">
        <v>0.0</v>
      </c>
      <c r="AW73" s="40">
        <v>0.0</v>
      </c>
      <c r="AX73" s="40">
        <v>0.0</v>
      </c>
      <c r="AY73" s="48"/>
      <c r="AZ73" s="49">
        <f t="shared" ref="AZ73:BB73" si="83">SUM(F73,M73,T73,AA73,AH73,AO73,AV73)</f>
        <v>0</v>
      </c>
      <c r="BA73" s="39">
        <f t="shared" si="83"/>
        <v>0</v>
      </c>
      <c r="BB73" s="39">
        <f t="shared" si="83"/>
        <v>0</v>
      </c>
      <c r="BC73" s="50">
        <f t="shared" ref="BC73:BC77" si="85">SUM(AZ73,BA73,BB73)</f>
        <v>0</v>
      </c>
      <c r="BD73" s="51"/>
      <c r="BE73" s="39">
        <f>AZ73*67.31</f>
        <v>0</v>
      </c>
      <c r="BF73" s="39">
        <f>BA73*74</f>
        <v>0</v>
      </c>
      <c r="BG73" s="39">
        <f>BB73*84</f>
        <v>0</v>
      </c>
      <c r="BH73" s="39">
        <f>SUM(BE73,BF73,BG73)</f>
        <v>0</v>
      </c>
      <c r="BI73" s="51"/>
      <c r="BJ73" s="51"/>
      <c r="BK73" s="51"/>
      <c r="BL73" s="51"/>
      <c r="BM73" s="51"/>
    </row>
    <row r="74">
      <c r="A74" s="94" t="s">
        <v>82</v>
      </c>
      <c r="B74" s="36"/>
      <c r="C74" s="37"/>
      <c r="D74" s="42"/>
      <c r="E74" s="39"/>
      <c r="F74" s="40">
        <v>0.0</v>
      </c>
      <c r="G74" s="40">
        <v>0.0</v>
      </c>
      <c r="H74" s="40">
        <v>0.0</v>
      </c>
      <c r="I74" s="36"/>
      <c r="J74" s="37"/>
      <c r="K74" s="42"/>
      <c r="L74" s="39"/>
      <c r="M74" s="40">
        <v>0.0</v>
      </c>
      <c r="N74" s="40">
        <v>0.0</v>
      </c>
      <c r="O74" s="40">
        <v>0.0</v>
      </c>
      <c r="P74" s="36"/>
      <c r="Q74" s="37"/>
      <c r="R74" s="42"/>
      <c r="S74" s="39"/>
      <c r="T74" s="40">
        <v>0.0</v>
      </c>
      <c r="U74" s="40">
        <v>0.0</v>
      </c>
      <c r="V74" s="40">
        <v>0.0</v>
      </c>
      <c r="W74" s="36"/>
      <c r="X74" s="37"/>
      <c r="Y74" s="42"/>
      <c r="Z74" s="39"/>
      <c r="AA74" s="40">
        <v>0.0</v>
      </c>
      <c r="AB74" s="40">
        <v>0.0</v>
      </c>
      <c r="AC74" s="40">
        <v>0.0</v>
      </c>
      <c r="AD74" s="36"/>
      <c r="AE74" s="37"/>
      <c r="AF74" s="42"/>
      <c r="AG74" s="39"/>
      <c r="AH74" s="40">
        <v>0.0</v>
      </c>
      <c r="AI74" s="40">
        <v>0.0</v>
      </c>
      <c r="AJ74" s="40">
        <v>0.0</v>
      </c>
      <c r="AK74" s="47"/>
      <c r="AL74" s="37"/>
      <c r="AM74" s="42"/>
      <c r="AN74" s="39"/>
      <c r="AO74" s="40">
        <v>0.0</v>
      </c>
      <c r="AP74" s="40">
        <v>0.0</v>
      </c>
      <c r="AQ74" s="40">
        <v>0.0</v>
      </c>
      <c r="AR74" s="96"/>
      <c r="AS74" s="37"/>
      <c r="AT74" s="42"/>
      <c r="AU74" s="39"/>
      <c r="AV74" s="40">
        <v>0.0</v>
      </c>
      <c r="AW74" s="40">
        <v>0.0</v>
      </c>
      <c r="AX74" s="40">
        <v>0.0</v>
      </c>
      <c r="AY74" s="48"/>
      <c r="AZ74" s="49">
        <f t="shared" ref="AZ74:BB74" si="84">SUM(F74,M74,T74,AA74,AH74,AO74,AV74)</f>
        <v>0</v>
      </c>
      <c r="BA74" s="39">
        <f t="shared" si="84"/>
        <v>0</v>
      </c>
      <c r="BB74" s="39">
        <f t="shared" si="84"/>
        <v>0</v>
      </c>
      <c r="BC74" s="50">
        <f t="shared" si="85"/>
        <v>0</v>
      </c>
      <c r="BD74" s="51"/>
      <c r="BE74" s="39">
        <f t="shared" ref="BE74:BE76" si="87">AZ74*80</f>
        <v>0</v>
      </c>
      <c r="BF74" s="39">
        <f t="shared" ref="BF74:BF76" si="88">BA74*88</f>
        <v>0</v>
      </c>
      <c r="BG74" s="39">
        <f t="shared" ref="BG74:BG76" si="89">BB74*80</f>
        <v>0</v>
      </c>
      <c r="BH74" s="39">
        <f t="shared" ref="BH74:BH76" si="90">sum(BE74,BF74,BG74)</f>
        <v>0</v>
      </c>
      <c r="BI74" s="51"/>
      <c r="BJ74" s="51"/>
      <c r="BK74" s="51"/>
      <c r="BL74" s="51"/>
      <c r="BM74" s="51"/>
    </row>
    <row r="75">
      <c r="A75" s="94" t="s">
        <v>52</v>
      </c>
      <c r="B75" s="41"/>
      <c r="C75" s="37"/>
      <c r="D75" s="42"/>
      <c r="E75" s="58"/>
      <c r="F75" s="145">
        <v>0.0</v>
      </c>
      <c r="G75" s="145">
        <v>0.0</v>
      </c>
      <c r="H75" s="163">
        <v>0.0</v>
      </c>
      <c r="I75" s="57"/>
      <c r="J75" s="37"/>
      <c r="K75" s="42"/>
      <c r="L75" s="58"/>
      <c r="M75" s="145">
        <v>0.0</v>
      </c>
      <c r="N75" s="145">
        <v>0.0</v>
      </c>
      <c r="O75" s="163">
        <v>0.0</v>
      </c>
      <c r="P75" s="38"/>
      <c r="Q75" s="37"/>
      <c r="R75" s="42"/>
      <c r="S75" s="58"/>
      <c r="T75" s="145">
        <v>0.0</v>
      </c>
      <c r="U75" s="145">
        <v>0.0</v>
      </c>
      <c r="V75" s="163">
        <v>0.0</v>
      </c>
      <c r="W75" s="57"/>
      <c r="X75" s="230"/>
      <c r="Y75" s="42"/>
      <c r="Z75" s="58"/>
      <c r="AA75" s="145">
        <v>0.0</v>
      </c>
      <c r="AB75" s="145">
        <v>0.0</v>
      </c>
      <c r="AC75" s="163">
        <v>0.0</v>
      </c>
      <c r="AD75" s="57"/>
      <c r="AE75" s="230"/>
      <c r="AF75" s="42"/>
      <c r="AG75" s="58"/>
      <c r="AH75" s="145">
        <v>0.0</v>
      </c>
      <c r="AI75" s="145">
        <v>0.0</v>
      </c>
      <c r="AJ75" s="163">
        <v>0.0</v>
      </c>
      <c r="AK75" s="287"/>
      <c r="AL75" s="230"/>
      <c r="AM75" s="158"/>
      <c r="AN75" s="55"/>
      <c r="AO75" s="145">
        <v>0.0</v>
      </c>
      <c r="AP75" s="145">
        <v>0.0</v>
      </c>
      <c r="AQ75" s="163">
        <v>0.0</v>
      </c>
      <c r="AR75" s="47"/>
      <c r="AS75" s="37"/>
      <c r="AT75" s="42"/>
      <c r="AU75" s="58"/>
      <c r="AV75" s="145">
        <v>0.0</v>
      </c>
      <c r="AW75" s="145">
        <v>0.0</v>
      </c>
      <c r="AX75" s="163">
        <v>0.0</v>
      </c>
      <c r="AY75" s="165"/>
      <c r="AZ75" s="166">
        <f t="shared" ref="AZ75:BB75" si="86">SUM(F75,M75,T75,AA75,AH75,AO75,AV75)</f>
        <v>0</v>
      </c>
      <c r="BA75" s="46">
        <f t="shared" si="86"/>
        <v>0</v>
      </c>
      <c r="BB75" s="46">
        <f t="shared" si="86"/>
        <v>0</v>
      </c>
      <c r="BC75" s="167">
        <f t="shared" si="85"/>
        <v>0</v>
      </c>
      <c r="BD75" s="165"/>
      <c r="BE75" s="39">
        <f t="shared" si="87"/>
        <v>0</v>
      </c>
      <c r="BF75" s="39">
        <f t="shared" si="88"/>
        <v>0</v>
      </c>
      <c r="BG75" s="39">
        <f t="shared" si="89"/>
        <v>0</v>
      </c>
      <c r="BH75" s="39">
        <f t="shared" si="90"/>
        <v>0</v>
      </c>
      <c r="BI75" s="155"/>
      <c r="BJ75" s="155"/>
      <c r="BK75" s="155"/>
      <c r="BL75" s="155"/>
      <c r="BM75" s="155"/>
    </row>
    <row r="76">
      <c r="A76" s="94" t="s">
        <v>50</v>
      </c>
      <c r="B76" s="57"/>
      <c r="C76" s="230"/>
      <c r="D76" s="42"/>
      <c r="E76" s="39"/>
      <c r="F76" s="168">
        <v>0.0</v>
      </c>
      <c r="G76" s="168">
        <v>0.0</v>
      </c>
      <c r="H76" s="168">
        <v>0.0</v>
      </c>
      <c r="I76" s="36"/>
      <c r="J76" s="37"/>
      <c r="K76" s="42"/>
      <c r="L76" s="39"/>
      <c r="M76" s="168">
        <v>0.0</v>
      </c>
      <c r="N76" s="168">
        <v>0.0</v>
      </c>
      <c r="O76" s="168">
        <v>0.0</v>
      </c>
      <c r="P76" s="57"/>
      <c r="Q76" s="230"/>
      <c r="R76" s="42"/>
      <c r="S76" s="39"/>
      <c r="T76" s="168">
        <v>0.0</v>
      </c>
      <c r="U76" s="168">
        <v>0.0</v>
      </c>
      <c r="V76" s="168">
        <v>0.0</v>
      </c>
      <c r="W76" s="57"/>
      <c r="X76" s="230"/>
      <c r="Y76" s="42"/>
      <c r="Z76" s="39"/>
      <c r="AA76" s="168">
        <v>0.0</v>
      </c>
      <c r="AB76" s="168">
        <v>0.0</v>
      </c>
      <c r="AC76" s="168">
        <v>0.0</v>
      </c>
      <c r="AD76" s="57"/>
      <c r="AE76" s="230"/>
      <c r="AF76" s="42"/>
      <c r="AG76" s="39"/>
      <c r="AH76" s="168">
        <v>0.0</v>
      </c>
      <c r="AI76" s="168">
        <v>0.0</v>
      </c>
      <c r="AJ76" s="168">
        <v>0.0</v>
      </c>
      <c r="AK76" s="287"/>
      <c r="AL76" s="230"/>
      <c r="AM76" s="158"/>
      <c r="AN76" s="55"/>
      <c r="AO76" s="168">
        <v>0.0</v>
      </c>
      <c r="AP76" s="168">
        <v>0.0</v>
      </c>
      <c r="AQ76" s="168">
        <v>0.0</v>
      </c>
      <c r="AR76" s="96"/>
      <c r="AS76" s="37"/>
      <c r="AT76" s="42"/>
      <c r="AU76" s="39"/>
      <c r="AV76" s="168">
        <v>0.0</v>
      </c>
      <c r="AW76" s="168">
        <v>0.0</v>
      </c>
      <c r="AX76" s="168">
        <v>0.0</v>
      </c>
      <c r="AY76" s="155"/>
      <c r="AZ76" s="169">
        <f t="shared" ref="AZ76:BB76" si="91">SUM(F76,M76,T76,AA76,AH76,AO76,AV76)</f>
        <v>0</v>
      </c>
      <c r="BA76" s="149">
        <f t="shared" si="91"/>
        <v>0</v>
      </c>
      <c r="BB76" s="149">
        <f t="shared" si="91"/>
        <v>0</v>
      </c>
      <c r="BC76" s="170">
        <f t="shared" si="85"/>
        <v>0</v>
      </c>
      <c r="BD76" s="155"/>
      <c r="BE76" s="39">
        <f t="shared" si="87"/>
        <v>0</v>
      </c>
      <c r="BF76" s="39">
        <f t="shared" si="88"/>
        <v>0</v>
      </c>
      <c r="BG76" s="39">
        <f t="shared" si="89"/>
        <v>0</v>
      </c>
      <c r="BH76" s="39">
        <f t="shared" si="90"/>
        <v>0</v>
      </c>
      <c r="BI76" s="155"/>
      <c r="BJ76" s="155"/>
      <c r="BK76" s="155"/>
      <c r="BL76" s="155"/>
      <c r="BM76" s="155"/>
    </row>
    <row r="77">
      <c r="A77" s="94"/>
      <c r="B77" s="41"/>
      <c r="C77" s="37"/>
      <c r="D77" s="42"/>
      <c r="E77" s="58"/>
      <c r="F77" s="40">
        <v>0.0</v>
      </c>
      <c r="G77" s="40">
        <v>0.0</v>
      </c>
      <c r="H77" s="40">
        <v>0.0</v>
      </c>
      <c r="I77" s="42"/>
      <c r="J77" s="37"/>
      <c r="K77" s="42"/>
      <c r="L77" s="58"/>
      <c r="M77" s="40">
        <v>0.0</v>
      </c>
      <c r="N77" s="40">
        <v>0.0</v>
      </c>
      <c r="O77" s="40">
        <v>0.0</v>
      </c>
      <c r="P77" s="38"/>
      <c r="Q77" s="37"/>
      <c r="R77" s="42"/>
      <c r="S77" s="58"/>
      <c r="T77" s="40">
        <v>0.0</v>
      </c>
      <c r="U77" s="40">
        <v>0.0</v>
      </c>
      <c r="V77" s="40">
        <v>0.0</v>
      </c>
      <c r="W77" s="56"/>
      <c r="X77" s="37"/>
      <c r="Y77" s="42"/>
      <c r="Z77" s="58"/>
      <c r="AA77" s="40">
        <v>0.0</v>
      </c>
      <c r="AB77" s="40">
        <v>0.0</v>
      </c>
      <c r="AC77" s="40">
        <v>0.0</v>
      </c>
      <c r="AD77" s="56"/>
      <c r="AE77" s="37"/>
      <c r="AF77" s="42"/>
      <c r="AG77" s="58"/>
      <c r="AH77" s="40">
        <v>0.0</v>
      </c>
      <c r="AI77" s="40">
        <v>0.0</v>
      </c>
      <c r="AJ77" s="40">
        <v>0.0</v>
      </c>
      <c r="AK77" s="287"/>
      <c r="AL77" s="37"/>
      <c r="AM77" s="42"/>
      <c r="AN77" s="39"/>
      <c r="AO77" s="40">
        <v>0.0</v>
      </c>
      <c r="AP77" s="40">
        <v>0.0</v>
      </c>
      <c r="AQ77" s="40">
        <v>0.0</v>
      </c>
      <c r="AR77" s="96" t="s">
        <v>149</v>
      </c>
      <c r="AS77" s="37"/>
      <c r="AT77" s="42"/>
      <c r="AU77" s="58"/>
      <c r="AV77" s="40">
        <v>0.0</v>
      </c>
      <c r="AW77" s="40">
        <v>0.0</v>
      </c>
      <c r="AX77" s="40">
        <v>0.0</v>
      </c>
      <c r="AY77" s="155"/>
      <c r="AZ77" s="169">
        <f t="shared" ref="AZ77:BB77" si="92">SUM(F77,M77,T77,AA77,AH77,AO77,AV77)</f>
        <v>0</v>
      </c>
      <c r="BA77" s="149">
        <f t="shared" si="92"/>
        <v>0</v>
      </c>
      <c r="BB77" s="149">
        <f t="shared" si="92"/>
        <v>0</v>
      </c>
      <c r="BC77" s="170">
        <f t="shared" si="85"/>
        <v>0</v>
      </c>
      <c r="BD77" s="155"/>
      <c r="BE77" s="39">
        <f>AZ77*67.31</f>
        <v>0</v>
      </c>
      <c r="BF77" s="39">
        <f>BA77*74</f>
        <v>0</v>
      </c>
      <c r="BG77" s="39">
        <f>BB77*84</f>
        <v>0</v>
      </c>
      <c r="BH77" s="39">
        <f>SUM(BE77,BF77,BG77)</f>
        <v>0</v>
      </c>
      <c r="BI77" s="155"/>
      <c r="BJ77" s="155"/>
      <c r="BK77" s="155"/>
      <c r="BL77" s="155"/>
      <c r="BM77" s="155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76" t="s">
        <v>14</v>
      </c>
      <c r="AZ79" s="77">
        <f t="shared" ref="AZ79:BC79" si="93">SUM(AZ73,AZ74,AZ75,AZ76,AZ77)</f>
        <v>0</v>
      </c>
      <c r="BA79" s="78">
        <f t="shared" si="93"/>
        <v>0</v>
      </c>
      <c r="BB79" s="78">
        <f t="shared" si="93"/>
        <v>0</v>
      </c>
      <c r="BC79" s="79">
        <f t="shared" si="93"/>
        <v>0</v>
      </c>
      <c r="BD79" s="136"/>
      <c r="BE79" s="40">
        <f t="shared" ref="BE79:BG79" si="94">SUM(BE73,BE74,BE75,BE76)</f>
        <v>0</v>
      </c>
      <c r="BF79" s="40">
        <f t="shared" si="94"/>
        <v>0</v>
      </c>
      <c r="BG79" s="40">
        <f t="shared" si="94"/>
        <v>0</v>
      </c>
      <c r="BH79" s="40">
        <f>SUM(BH73,BH74,BH75,BH76,BH77)</f>
        <v>0</v>
      </c>
      <c r="BI79" s="136"/>
      <c r="BJ79" s="136"/>
      <c r="BK79" s="136"/>
      <c r="BL79" s="136"/>
      <c r="BM79" s="136"/>
    </row>
    <row r="80">
      <c r="A80" s="116"/>
      <c r="B80" s="159"/>
      <c r="C80" s="159"/>
      <c r="D80" s="160"/>
      <c r="E80" s="159"/>
      <c r="F80" s="161"/>
      <c r="G80" s="161"/>
      <c r="H80" s="161"/>
      <c r="I80" s="161"/>
      <c r="J80" s="159"/>
      <c r="K80" s="162"/>
      <c r="L80" s="162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61"/>
      <c r="AB80" s="161"/>
      <c r="AC80" s="161"/>
      <c r="AD80" s="161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38"/>
      <c r="AP80" s="138"/>
      <c r="AQ80" s="138"/>
      <c r="AR80" s="138"/>
      <c r="AS80" s="118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</row>
    <row r="81">
      <c r="A81" s="155"/>
      <c r="B81" s="153"/>
      <c r="C81" s="153"/>
      <c r="D81" s="155"/>
      <c r="E81" s="153"/>
      <c r="F81" s="153"/>
      <c r="G81" s="153"/>
      <c r="H81" s="153"/>
      <c r="I81" s="153"/>
      <c r="J81" s="171"/>
      <c r="K81" s="172" t="s">
        <v>320</v>
      </c>
      <c r="L81" s="4"/>
      <c r="M81" s="153"/>
      <c r="N81" s="153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71"/>
      <c r="AF81" s="293" t="s">
        <v>320</v>
      </c>
      <c r="AG81" s="81"/>
      <c r="AH81" s="153"/>
      <c r="AI81" s="153"/>
      <c r="AJ81" s="153"/>
      <c r="AK81" s="153"/>
      <c r="AL81" s="153"/>
      <c r="AM81" s="153"/>
      <c r="AN81" s="153"/>
      <c r="AO81" s="155"/>
      <c r="AP81" s="155"/>
      <c r="AQ81" s="155"/>
      <c r="AR81" s="155"/>
      <c r="AS81" s="173"/>
      <c r="AT81" s="293" t="s">
        <v>320</v>
      </c>
      <c r="AU81" s="81"/>
      <c r="AV81" s="155"/>
      <c r="AW81" s="155"/>
      <c r="AX81" s="155"/>
      <c r="AY81" s="174"/>
      <c r="AZ81" s="174"/>
      <c r="BA81" s="174"/>
      <c r="BB81" s="174"/>
      <c r="BC81" s="174"/>
      <c r="BD81" s="155"/>
      <c r="BE81" s="174"/>
      <c r="BF81" s="175"/>
      <c r="BG81" s="175"/>
      <c r="BH81" s="174"/>
      <c r="BI81" s="155"/>
      <c r="BJ81" s="155"/>
      <c r="BK81" s="155"/>
      <c r="BL81" s="155"/>
      <c r="BM81" s="155"/>
    </row>
    <row r="82">
      <c r="A82" s="155"/>
      <c r="B82" s="153"/>
      <c r="C82" s="153"/>
      <c r="D82" s="155"/>
      <c r="E82" s="10"/>
      <c r="F82" s="10"/>
      <c r="G82" s="10"/>
      <c r="H82" s="10"/>
      <c r="I82" s="153"/>
      <c r="J82" s="153"/>
      <c r="K82" s="155"/>
      <c r="L82" s="11"/>
      <c r="M82" s="153"/>
      <c r="N82" s="153"/>
      <c r="O82" s="153"/>
      <c r="P82" s="153"/>
      <c r="Q82" s="153"/>
      <c r="R82" s="153"/>
      <c r="S82" s="10"/>
      <c r="T82" s="153"/>
      <c r="U82" s="153"/>
      <c r="V82" s="153"/>
      <c r="W82" s="153"/>
      <c r="X82" s="153"/>
      <c r="Y82" s="10"/>
      <c r="Z82" s="10"/>
      <c r="AA82" s="153"/>
      <c r="AB82" s="153"/>
      <c r="AC82" s="153"/>
      <c r="AD82" s="153"/>
      <c r="AE82" s="153"/>
      <c r="AF82" s="153"/>
      <c r="AG82" s="10"/>
      <c r="AH82" s="153"/>
      <c r="AI82" s="153"/>
      <c r="AJ82" s="153"/>
      <c r="AK82" s="153"/>
      <c r="AL82" s="153"/>
      <c r="AM82" s="153"/>
      <c r="AN82" s="10"/>
      <c r="AO82" s="155"/>
      <c r="AP82" s="155"/>
      <c r="AQ82" s="155"/>
      <c r="AR82" s="155"/>
      <c r="AS82" s="156"/>
      <c r="AT82" s="155"/>
      <c r="AU82" s="11"/>
      <c r="AV82" s="155"/>
      <c r="AW82" s="155"/>
      <c r="AX82" s="155"/>
      <c r="AY82" s="155"/>
      <c r="AZ82" s="155"/>
      <c r="BA82" s="155"/>
      <c r="BB82" s="155"/>
      <c r="BC82" s="155"/>
      <c r="BD82" s="155"/>
      <c r="BE82" s="165"/>
      <c r="BF82" s="293" t="s">
        <v>320</v>
      </c>
      <c r="BG82" s="81"/>
      <c r="BH82" s="155"/>
      <c r="BI82" s="155"/>
      <c r="BJ82" s="155"/>
      <c r="BK82" s="155"/>
      <c r="BL82" s="155"/>
      <c r="BM82" s="155"/>
    </row>
    <row r="83">
      <c r="A83" s="10"/>
      <c r="B83" s="11"/>
      <c r="C83" s="11"/>
      <c r="D83" s="12"/>
      <c r="E83" s="13">
        <v>45124.0</v>
      </c>
      <c r="F83" s="14"/>
      <c r="G83" s="14"/>
      <c r="H83" s="14"/>
      <c r="I83" s="15"/>
      <c r="J83" s="15"/>
      <c r="K83" s="16"/>
      <c r="L83" s="13">
        <v>45125.0</v>
      </c>
      <c r="M83" s="15"/>
      <c r="N83" s="15"/>
      <c r="O83" s="15"/>
      <c r="P83" s="15"/>
      <c r="Q83" s="11"/>
      <c r="R83" s="17"/>
      <c r="S83" s="13">
        <v>45126.0</v>
      </c>
      <c r="T83" s="11"/>
      <c r="U83" s="15"/>
      <c r="V83" s="15"/>
      <c r="W83" s="11"/>
      <c r="X83" s="18"/>
      <c r="Y83" s="14"/>
      <c r="Z83" s="13">
        <v>45127.0</v>
      </c>
      <c r="AA83" s="15"/>
      <c r="AB83" s="15"/>
      <c r="AC83" s="11"/>
      <c r="AD83" s="15"/>
      <c r="AE83" s="15"/>
      <c r="AF83" s="12"/>
      <c r="AG83" s="13">
        <v>45128.0</v>
      </c>
      <c r="AH83" s="15"/>
      <c r="AI83" s="11"/>
      <c r="AJ83" s="15"/>
      <c r="AK83" s="15"/>
      <c r="AL83" s="15"/>
      <c r="AM83" s="18"/>
      <c r="AN83" s="13">
        <v>45129.0</v>
      </c>
      <c r="AO83" s="11"/>
      <c r="AP83" s="19"/>
      <c r="AQ83" s="19"/>
      <c r="AR83" s="19"/>
      <c r="AS83" s="19"/>
      <c r="AT83" s="14"/>
      <c r="AU83" s="13">
        <v>45130.0</v>
      </c>
      <c r="AV83" s="19"/>
      <c r="AW83" s="19"/>
      <c r="AX83" s="19"/>
      <c r="AY83" s="20"/>
      <c r="AZ83" s="19"/>
      <c r="BA83" s="19"/>
      <c r="BB83" s="19"/>
      <c r="BC83" s="19"/>
      <c r="BD83" s="20"/>
      <c r="BE83" s="21"/>
      <c r="BF83" s="22"/>
      <c r="BG83" s="4"/>
      <c r="BH83" s="19"/>
      <c r="BI83" s="23"/>
      <c r="BJ83" s="127"/>
      <c r="BK83" s="150"/>
      <c r="BL83" s="20"/>
      <c r="BM83" s="20"/>
    </row>
    <row r="84">
      <c r="A84" s="176"/>
      <c r="B84" s="177"/>
      <c r="C84" s="177"/>
      <c r="D84" s="18" t="s">
        <v>2</v>
      </c>
      <c r="E84" s="177" t="s">
        <v>3</v>
      </c>
      <c r="F84" s="177" t="s">
        <v>4</v>
      </c>
      <c r="G84" s="177" t="s">
        <v>5</v>
      </c>
      <c r="H84" s="177" t="s">
        <v>6</v>
      </c>
      <c r="I84" s="177"/>
      <c r="J84" s="177"/>
      <c r="K84" s="18" t="s">
        <v>2</v>
      </c>
      <c r="L84" s="18" t="s">
        <v>7</v>
      </c>
      <c r="M84" s="177" t="s">
        <v>4</v>
      </c>
      <c r="N84" s="177" t="s">
        <v>5</v>
      </c>
      <c r="O84" s="177" t="s">
        <v>6</v>
      </c>
      <c r="P84" s="177"/>
      <c r="Q84" s="177"/>
      <c r="R84" s="177" t="s">
        <v>2</v>
      </c>
      <c r="S84" s="177" t="s">
        <v>8</v>
      </c>
      <c r="T84" s="177" t="s">
        <v>4</v>
      </c>
      <c r="U84" s="177" t="s">
        <v>5</v>
      </c>
      <c r="V84" s="177" t="s">
        <v>6</v>
      </c>
      <c r="W84" s="178"/>
      <c r="X84" s="177"/>
      <c r="Y84" s="177" t="s">
        <v>2</v>
      </c>
      <c r="Z84" s="177" t="s">
        <v>9</v>
      </c>
      <c r="AA84" s="177" t="s">
        <v>4</v>
      </c>
      <c r="AB84" s="177" t="s">
        <v>5</v>
      </c>
      <c r="AC84" s="177" t="s">
        <v>6</v>
      </c>
      <c r="AD84" s="177"/>
      <c r="AE84" s="177"/>
      <c r="AF84" s="177" t="s">
        <v>2</v>
      </c>
      <c r="AG84" s="177" t="s">
        <v>10</v>
      </c>
      <c r="AH84" s="177" t="s">
        <v>4</v>
      </c>
      <c r="AI84" s="177" t="s">
        <v>5</v>
      </c>
      <c r="AJ84" s="177" t="s">
        <v>6</v>
      </c>
      <c r="AK84" s="177"/>
      <c r="AL84" s="177"/>
      <c r="AM84" s="177" t="s">
        <v>2</v>
      </c>
      <c r="AN84" s="177" t="s">
        <v>11</v>
      </c>
      <c r="AO84" s="18" t="s">
        <v>4</v>
      </c>
      <c r="AP84" s="18" t="s">
        <v>5</v>
      </c>
      <c r="AQ84" s="18" t="s">
        <v>6</v>
      </c>
      <c r="AR84" s="18"/>
      <c r="AS84" s="179"/>
      <c r="AT84" s="18" t="s">
        <v>2</v>
      </c>
      <c r="AU84" s="18" t="s">
        <v>12</v>
      </c>
      <c r="AV84" s="18" t="s">
        <v>4</v>
      </c>
      <c r="AW84" s="18" t="s">
        <v>5</v>
      </c>
      <c r="AX84" s="18" t="s">
        <v>6</v>
      </c>
      <c r="AY84" s="180"/>
      <c r="AZ84" s="181" t="s">
        <v>4</v>
      </c>
      <c r="BA84" s="181" t="s">
        <v>13</v>
      </c>
      <c r="BB84" s="181" t="s">
        <v>6</v>
      </c>
      <c r="BC84" s="181" t="s">
        <v>14</v>
      </c>
      <c r="BD84" s="165"/>
      <c r="BE84" s="182" t="s">
        <v>4</v>
      </c>
      <c r="BF84" s="182" t="s">
        <v>13</v>
      </c>
      <c r="BG84" s="182" t="s">
        <v>6</v>
      </c>
      <c r="BH84" s="182" t="s">
        <v>15</v>
      </c>
      <c r="BI84" s="155"/>
      <c r="BJ84" s="155"/>
      <c r="BK84" s="155"/>
      <c r="BL84" s="155"/>
      <c r="BM84" s="155"/>
    </row>
    <row r="85">
      <c r="A85" s="94" t="s">
        <v>54</v>
      </c>
      <c r="B85" s="36" t="s">
        <v>19</v>
      </c>
      <c r="C85" s="37"/>
      <c r="D85" s="42"/>
      <c r="E85" s="39"/>
      <c r="F85" s="145">
        <v>0.0</v>
      </c>
      <c r="G85" s="145">
        <v>0.0</v>
      </c>
      <c r="H85" s="163">
        <v>0.0</v>
      </c>
      <c r="I85" s="36" t="s">
        <v>22</v>
      </c>
      <c r="J85" s="37"/>
      <c r="K85" s="42"/>
      <c r="L85" s="39"/>
      <c r="M85" s="145">
        <v>0.0</v>
      </c>
      <c r="N85" s="145">
        <v>0.0</v>
      </c>
      <c r="O85" s="163">
        <v>0.0</v>
      </c>
      <c r="P85" s="57" t="s">
        <v>24</v>
      </c>
      <c r="Q85" s="37"/>
      <c r="R85" s="42"/>
      <c r="S85" s="39"/>
      <c r="T85" s="145">
        <v>0.0</v>
      </c>
      <c r="U85" s="145">
        <v>0.0</v>
      </c>
      <c r="V85" s="163">
        <v>0.0</v>
      </c>
      <c r="W85" s="57" t="s">
        <v>26</v>
      </c>
      <c r="X85" s="37"/>
      <c r="Y85" s="42"/>
      <c r="Z85" s="39"/>
      <c r="AA85" s="145">
        <v>0.0</v>
      </c>
      <c r="AB85" s="145">
        <v>0.0</v>
      </c>
      <c r="AC85" s="163">
        <v>0.0</v>
      </c>
      <c r="AD85" s="57" t="s">
        <v>56</v>
      </c>
      <c r="AE85" s="37"/>
      <c r="AF85" s="42"/>
      <c r="AG85" s="39"/>
      <c r="AH85" s="145">
        <v>0.0</v>
      </c>
      <c r="AI85" s="145">
        <v>0.0</v>
      </c>
      <c r="AJ85" s="163">
        <v>0.0</v>
      </c>
      <c r="AK85" s="287" t="s">
        <v>57</v>
      </c>
      <c r="AL85" s="37"/>
      <c r="AM85" s="42"/>
      <c r="AN85" s="39"/>
      <c r="AO85" s="145">
        <v>0.0</v>
      </c>
      <c r="AP85" s="145">
        <v>0.0</v>
      </c>
      <c r="AQ85" s="163">
        <v>0.0</v>
      </c>
      <c r="AR85" s="36" t="s">
        <v>149</v>
      </c>
      <c r="AS85" s="37"/>
      <c r="AT85" s="42"/>
      <c r="AU85" s="39"/>
      <c r="AV85" s="145">
        <v>0.0</v>
      </c>
      <c r="AW85" s="145">
        <v>0.0</v>
      </c>
      <c r="AX85" s="163">
        <v>0.0</v>
      </c>
      <c r="AY85" s="165"/>
      <c r="AZ85" s="169">
        <f t="shared" ref="AZ85:BB85" si="95">SUM(F85,M85,T85,AA85,AH85,AO85,AV85)</f>
        <v>0</v>
      </c>
      <c r="BA85" s="86">
        <f t="shared" si="95"/>
        <v>0</v>
      </c>
      <c r="BB85" s="86">
        <f t="shared" si="95"/>
        <v>0</v>
      </c>
      <c r="BC85" s="170">
        <f t="shared" ref="BC85:BC87" si="97">SUM(AZ85,BA85,BB85)</f>
        <v>0</v>
      </c>
      <c r="BD85" s="165"/>
      <c r="BE85" s="86">
        <f t="shared" ref="BE85:BE87" si="98">AZ85*80</f>
        <v>0</v>
      </c>
      <c r="BF85" s="17">
        <f t="shared" ref="BF85:BF87" si="99">BA85*88</f>
        <v>0</v>
      </c>
      <c r="BG85" s="17">
        <f t="shared" ref="BG85:BG87" si="100">BB85*80</f>
        <v>0</v>
      </c>
      <c r="BH85" s="17">
        <f t="shared" ref="BH85:BH87" si="101">sum(BE85,BF85,BG85)</f>
        <v>0</v>
      </c>
      <c r="BI85" s="155"/>
      <c r="BJ85" s="155"/>
      <c r="BK85" s="155"/>
      <c r="BL85" s="155"/>
      <c r="BM85" s="155"/>
    </row>
    <row r="86">
      <c r="A86" s="94" t="s">
        <v>52</v>
      </c>
      <c r="B86" s="41"/>
      <c r="C86" s="37"/>
      <c r="D86" s="42"/>
      <c r="E86" s="58"/>
      <c r="F86" s="145">
        <v>0.0</v>
      </c>
      <c r="G86" s="145">
        <v>0.0</v>
      </c>
      <c r="H86" s="163">
        <v>0.0</v>
      </c>
      <c r="I86" s="36"/>
      <c r="J86" s="37"/>
      <c r="K86" s="42"/>
      <c r="L86" s="39"/>
      <c r="M86" s="145">
        <v>0.0</v>
      </c>
      <c r="N86" s="145">
        <v>0.0</v>
      </c>
      <c r="O86" s="163">
        <v>0.0</v>
      </c>
      <c r="P86" s="57"/>
      <c r="Q86" s="37"/>
      <c r="R86" s="42"/>
      <c r="S86" s="39"/>
      <c r="T86" s="145">
        <v>0.0</v>
      </c>
      <c r="U86" s="145">
        <v>0.0</v>
      </c>
      <c r="V86" s="163">
        <v>0.0</v>
      </c>
      <c r="W86" s="57"/>
      <c r="X86" s="37"/>
      <c r="Y86" s="42"/>
      <c r="Z86" s="39"/>
      <c r="AA86" s="145">
        <v>0.0</v>
      </c>
      <c r="AB86" s="145">
        <v>0.0</v>
      </c>
      <c r="AC86" s="163">
        <v>0.0</v>
      </c>
      <c r="AD86" s="57"/>
      <c r="AE86" s="37"/>
      <c r="AF86" s="42"/>
      <c r="AG86" s="39"/>
      <c r="AH86" s="145">
        <v>0.0</v>
      </c>
      <c r="AI86" s="145">
        <v>0.0</v>
      </c>
      <c r="AJ86" s="163">
        <v>0.0</v>
      </c>
      <c r="AK86" s="287"/>
      <c r="AL86" s="37"/>
      <c r="AM86" s="42"/>
      <c r="AN86" s="39"/>
      <c r="AO86" s="145">
        <v>0.0</v>
      </c>
      <c r="AP86" s="145">
        <v>0.0</v>
      </c>
      <c r="AQ86" s="163">
        <v>0.0</v>
      </c>
      <c r="AR86" s="36"/>
      <c r="AS86" s="37"/>
      <c r="AT86" s="42"/>
      <c r="AU86" s="39"/>
      <c r="AV86" s="145">
        <v>0.0</v>
      </c>
      <c r="AW86" s="145">
        <v>0.0</v>
      </c>
      <c r="AX86" s="163">
        <v>0.0</v>
      </c>
      <c r="AY86" s="165"/>
      <c r="AZ86" s="169">
        <f t="shared" ref="AZ86:BB86" si="96">SUM(F86,M86,T86,AA86,AH86,AO86,AV86)</f>
        <v>0</v>
      </c>
      <c r="BA86" s="86">
        <f t="shared" si="96"/>
        <v>0</v>
      </c>
      <c r="BB86" s="86">
        <f t="shared" si="96"/>
        <v>0</v>
      </c>
      <c r="BC86" s="170">
        <f t="shared" si="97"/>
        <v>0</v>
      </c>
      <c r="BD86" s="165"/>
      <c r="BE86" s="86">
        <f t="shared" si="98"/>
        <v>0</v>
      </c>
      <c r="BF86" s="17">
        <f t="shared" si="99"/>
        <v>0</v>
      </c>
      <c r="BG86" s="17">
        <f t="shared" si="100"/>
        <v>0</v>
      </c>
      <c r="BH86" s="17">
        <f t="shared" si="101"/>
        <v>0</v>
      </c>
      <c r="BI86" s="155"/>
      <c r="BJ86" s="155"/>
      <c r="BK86" s="155"/>
      <c r="BL86" s="155"/>
      <c r="BM86" s="155"/>
    </row>
    <row r="87">
      <c r="A87" s="94" t="s">
        <v>82</v>
      </c>
      <c r="B87" s="57"/>
      <c r="C87" s="37"/>
      <c r="D87" s="183"/>
      <c r="E87" s="85"/>
      <c r="F87" s="163">
        <v>0.0</v>
      </c>
      <c r="G87" s="163">
        <v>0.0</v>
      </c>
      <c r="H87" s="163">
        <v>0.0</v>
      </c>
      <c r="I87" s="57"/>
      <c r="J87" s="37"/>
      <c r="K87" s="42"/>
      <c r="L87" s="39"/>
      <c r="M87" s="163">
        <v>0.0</v>
      </c>
      <c r="N87" s="163">
        <v>0.0</v>
      </c>
      <c r="O87" s="163">
        <v>0.0</v>
      </c>
      <c r="P87" s="57"/>
      <c r="Q87" s="37"/>
      <c r="R87" s="42"/>
      <c r="S87" s="39"/>
      <c r="T87" s="163">
        <v>0.0</v>
      </c>
      <c r="U87" s="163">
        <v>0.0</v>
      </c>
      <c r="V87" s="163">
        <v>0.0</v>
      </c>
      <c r="W87" s="57"/>
      <c r="X87" s="37"/>
      <c r="Y87" s="42"/>
      <c r="Z87" s="39"/>
      <c r="AA87" s="163">
        <v>0.0</v>
      </c>
      <c r="AB87" s="163">
        <v>0.0</v>
      </c>
      <c r="AC87" s="163">
        <v>0.0</v>
      </c>
      <c r="AD87" s="57"/>
      <c r="AE87" s="37"/>
      <c r="AF87" s="42"/>
      <c r="AG87" s="39"/>
      <c r="AH87" s="163">
        <v>0.0</v>
      </c>
      <c r="AI87" s="163">
        <v>0.0</v>
      </c>
      <c r="AJ87" s="163">
        <v>0.0</v>
      </c>
      <c r="AK87" s="287"/>
      <c r="AL87" s="37"/>
      <c r="AM87" s="42"/>
      <c r="AN87" s="39"/>
      <c r="AO87" s="163">
        <v>0.0</v>
      </c>
      <c r="AP87" s="163">
        <v>0.0</v>
      </c>
      <c r="AQ87" s="163">
        <v>0.0</v>
      </c>
      <c r="AR87" s="36"/>
      <c r="AS87" s="37"/>
      <c r="AT87" s="42"/>
      <c r="AU87" s="39"/>
      <c r="AV87" s="163">
        <v>0.0</v>
      </c>
      <c r="AW87" s="163">
        <v>0.0</v>
      </c>
      <c r="AX87" s="163">
        <v>0.0</v>
      </c>
      <c r="AY87" s="155"/>
      <c r="AZ87" s="169">
        <f t="shared" ref="AZ87:BB87" si="102">SUM(F87,M87,T87,AA87,AH87,AO87,AV87)</f>
        <v>0</v>
      </c>
      <c r="BA87" s="86">
        <f t="shared" si="102"/>
        <v>0</v>
      </c>
      <c r="BB87" s="86">
        <f t="shared" si="102"/>
        <v>0</v>
      </c>
      <c r="BC87" s="170">
        <f t="shared" si="97"/>
        <v>0</v>
      </c>
      <c r="BD87" s="155"/>
      <c r="BE87" s="86">
        <f t="shared" si="98"/>
        <v>0</v>
      </c>
      <c r="BF87" s="17">
        <f t="shared" si="99"/>
        <v>0</v>
      </c>
      <c r="BG87" s="17">
        <f t="shared" si="100"/>
        <v>0</v>
      </c>
      <c r="BH87" s="17">
        <f t="shared" si="101"/>
        <v>0</v>
      </c>
      <c r="BI87" s="155"/>
      <c r="BJ87" s="155"/>
      <c r="BK87" s="155"/>
      <c r="BL87" s="155"/>
      <c r="BM87" s="155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162"/>
      <c r="L89" s="162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136"/>
      <c r="AU89" s="136"/>
      <c r="AV89" s="136"/>
      <c r="AW89" s="136"/>
      <c r="AX89" s="136"/>
      <c r="AY89" s="76" t="s">
        <v>14</v>
      </c>
      <c r="AZ89" s="77">
        <f t="shared" ref="AZ89:BC89" si="103">SUM(AZ85,AZ86,AZ87)</f>
        <v>0</v>
      </c>
      <c r="BA89" s="78">
        <f t="shared" si="103"/>
        <v>0</v>
      </c>
      <c r="BB89" s="78">
        <f t="shared" si="103"/>
        <v>0</v>
      </c>
      <c r="BC89" s="79">
        <f t="shared" si="103"/>
        <v>0</v>
      </c>
      <c r="BD89" s="136"/>
      <c r="BE89" s="40">
        <f>SUM(BE86,BE85)</f>
        <v>0</v>
      </c>
      <c r="BF89" s="40">
        <f t="shared" ref="BF89:BG89" si="104">SUM(BF85,BF86)</f>
        <v>0</v>
      </c>
      <c r="BG89" s="40">
        <f t="shared" si="104"/>
        <v>0</v>
      </c>
      <c r="BH89" s="40">
        <f>SUM(BH85,BH86,BH87)</f>
        <v>0</v>
      </c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6" t="s">
        <v>145</v>
      </c>
      <c r="L90" s="4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6" t="s">
        <v>145</v>
      </c>
      <c r="AG90" s="4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6" t="s">
        <v>145</v>
      </c>
      <c r="AU90" s="4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6" t="s">
        <v>145</v>
      </c>
      <c r="BG90" s="4"/>
      <c r="BH90" s="136"/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0"/>
      <c r="B92" s="11"/>
      <c r="C92" s="11"/>
      <c r="D92" s="12"/>
      <c r="E92" s="13">
        <v>45124.0</v>
      </c>
      <c r="F92" s="14"/>
      <c r="G92" s="14"/>
      <c r="H92" s="14"/>
      <c r="I92" s="15"/>
      <c r="J92" s="15"/>
      <c r="K92" s="16"/>
      <c r="L92" s="13">
        <v>45125.0</v>
      </c>
      <c r="M92" s="15"/>
      <c r="N92" s="15"/>
      <c r="O92" s="15"/>
      <c r="P92" s="15"/>
      <c r="Q92" s="11"/>
      <c r="R92" s="17"/>
      <c r="S92" s="13">
        <v>45126.0</v>
      </c>
      <c r="T92" s="11"/>
      <c r="U92" s="15"/>
      <c r="V92" s="15"/>
      <c r="W92" s="11"/>
      <c r="X92" s="18"/>
      <c r="Y92" s="14"/>
      <c r="Z92" s="13">
        <v>45127.0</v>
      </c>
      <c r="AA92" s="15"/>
      <c r="AB92" s="15"/>
      <c r="AC92" s="11"/>
      <c r="AD92" s="15"/>
      <c r="AE92" s="15"/>
      <c r="AF92" s="12"/>
      <c r="AG92" s="13">
        <v>45128.0</v>
      </c>
      <c r="AH92" s="15"/>
      <c r="AI92" s="11"/>
      <c r="AJ92" s="15"/>
      <c r="AK92" s="15"/>
      <c r="AL92" s="15"/>
      <c r="AM92" s="18"/>
      <c r="AN92" s="13">
        <v>45129.0</v>
      </c>
      <c r="AO92" s="11"/>
      <c r="AP92" s="19"/>
      <c r="AQ92" s="19"/>
      <c r="AR92" s="19"/>
      <c r="AS92" s="19"/>
      <c r="AT92" s="14"/>
      <c r="AU92" s="13">
        <v>45130.0</v>
      </c>
      <c r="AV92" s="19"/>
      <c r="AW92" s="19"/>
      <c r="AX92" s="19"/>
      <c r="AY92" s="20"/>
      <c r="AZ92" s="19"/>
      <c r="BA92" s="19"/>
      <c r="BB92" s="19"/>
      <c r="BC92" s="19"/>
      <c r="BD92" s="20"/>
      <c r="BE92" s="21"/>
      <c r="BF92" s="22"/>
      <c r="BG92" s="4"/>
      <c r="BH92" s="19"/>
      <c r="BI92" s="23"/>
      <c r="BJ92" s="127"/>
      <c r="BK92" s="150"/>
      <c r="BL92" s="20"/>
      <c r="BM92" s="20"/>
    </row>
    <row r="93">
      <c r="A93" s="107"/>
      <c r="B93" s="26"/>
      <c r="C93" s="26"/>
      <c r="D93" s="26" t="s">
        <v>2</v>
      </c>
      <c r="E93" s="26" t="s">
        <v>3</v>
      </c>
      <c r="F93" s="26" t="s">
        <v>4</v>
      </c>
      <c r="G93" s="26" t="s">
        <v>5</v>
      </c>
      <c r="H93" s="26" t="s">
        <v>6</v>
      </c>
      <c r="I93" s="26"/>
      <c r="J93" s="26"/>
      <c r="K93" s="26" t="s">
        <v>2</v>
      </c>
      <c r="L93" s="26" t="s">
        <v>7</v>
      </c>
      <c r="M93" s="26" t="s">
        <v>4</v>
      </c>
      <c r="N93" s="26" t="s">
        <v>5</v>
      </c>
      <c r="O93" s="26" t="s">
        <v>6</v>
      </c>
      <c r="P93" s="26"/>
      <c r="Q93" s="26"/>
      <c r="R93" s="26" t="s">
        <v>2</v>
      </c>
      <c r="S93" s="26" t="s">
        <v>8</v>
      </c>
      <c r="T93" s="26" t="s">
        <v>4</v>
      </c>
      <c r="U93" s="26" t="s">
        <v>5</v>
      </c>
      <c r="V93" s="26" t="s">
        <v>6</v>
      </c>
      <c r="W93" s="28"/>
      <c r="X93" s="29"/>
      <c r="Y93" s="29" t="s">
        <v>2</v>
      </c>
      <c r="Z93" s="29" t="s">
        <v>9</v>
      </c>
      <c r="AA93" s="26" t="s">
        <v>4</v>
      </c>
      <c r="AB93" s="26" t="s">
        <v>5</v>
      </c>
      <c r="AC93" s="26" t="s">
        <v>6</v>
      </c>
      <c r="AD93" s="29"/>
      <c r="AE93" s="29"/>
      <c r="AF93" s="29" t="s">
        <v>2</v>
      </c>
      <c r="AG93" s="29" t="s">
        <v>10</v>
      </c>
      <c r="AH93" s="26" t="s">
        <v>4</v>
      </c>
      <c r="AI93" s="26" t="s">
        <v>5</v>
      </c>
      <c r="AJ93" s="26" t="s">
        <v>6</v>
      </c>
      <c r="AK93" s="29"/>
      <c r="AL93" s="29"/>
      <c r="AM93" s="29" t="s">
        <v>2</v>
      </c>
      <c r="AN93" s="29" t="s">
        <v>11</v>
      </c>
      <c r="AO93" s="26" t="s">
        <v>4</v>
      </c>
      <c r="AP93" s="26" t="s">
        <v>5</v>
      </c>
      <c r="AQ93" s="26" t="s">
        <v>6</v>
      </c>
      <c r="AR93" s="29"/>
      <c r="AS93" s="29"/>
      <c r="AT93" s="29" t="s">
        <v>2</v>
      </c>
      <c r="AU93" s="29" t="s">
        <v>12</v>
      </c>
      <c r="AV93" s="26" t="s">
        <v>4</v>
      </c>
      <c r="AW93" s="26" t="s">
        <v>5</v>
      </c>
      <c r="AX93" s="26" t="s">
        <v>6</v>
      </c>
      <c r="AY93" s="30"/>
      <c r="AZ93" s="31" t="s">
        <v>4</v>
      </c>
      <c r="BA93" s="31" t="s">
        <v>13</v>
      </c>
      <c r="BB93" s="31" t="s">
        <v>6</v>
      </c>
      <c r="BC93" s="31" t="s">
        <v>14</v>
      </c>
      <c r="BD93" s="32"/>
      <c r="BE93" s="33" t="s">
        <v>4</v>
      </c>
      <c r="BF93" s="33" t="s">
        <v>13</v>
      </c>
      <c r="BG93" s="33" t="s">
        <v>6</v>
      </c>
      <c r="BH93" s="33" t="s">
        <v>15</v>
      </c>
      <c r="BI93" s="32"/>
      <c r="BJ93" s="32"/>
      <c r="BK93" s="32"/>
      <c r="BL93" s="32"/>
      <c r="BM93" s="32"/>
    </row>
    <row r="94">
      <c r="A94" s="184" t="s">
        <v>148</v>
      </c>
      <c r="B94" s="36" t="s">
        <v>19</v>
      </c>
      <c r="C94" s="37"/>
      <c r="D94" s="42"/>
      <c r="E94" s="58"/>
      <c r="F94" s="40">
        <v>0.0</v>
      </c>
      <c r="G94" s="40">
        <v>0.0</v>
      </c>
      <c r="H94" s="40">
        <v>0.0</v>
      </c>
      <c r="I94" s="36" t="s">
        <v>22</v>
      </c>
      <c r="J94" s="37"/>
      <c r="K94" s="42"/>
      <c r="L94" s="58"/>
      <c r="M94" s="40">
        <v>0.0</v>
      </c>
      <c r="N94" s="40">
        <v>0.0</v>
      </c>
      <c r="O94" s="40">
        <v>0.0</v>
      </c>
      <c r="P94" s="36" t="s">
        <v>24</v>
      </c>
      <c r="Q94" s="37"/>
      <c r="R94" s="42"/>
      <c r="S94" s="58"/>
      <c r="T94" s="40">
        <v>0.0</v>
      </c>
      <c r="U94" s="40">
        <v>0.0</v>
      </c>
      <c r="V94" s="40">
        <v>0.0</v>
      </c>
      <c r="W94" s="36" t="s">
        <v>26</v>
      </c>
      <c r="X94" s="37"/>
      <c r="Y94" s="53"/>
      <c r="Z94" s="58"/>
      <c r="AA94" s="40">
        <v>0.0</v>
      </c>
      <c r="AB94" s="40">
        <v>0.0</v>
      </c>
      <c r="AC94" s="40">
        <v>0.0</v>
      </c>
      <c r="AD94" s="36" t="s">
        <v>56</v>
      </c>
      <c r="AE94" s="37"/>
      <c r="AF94" s="42"/>
      <c r="AG94" s="58"/>
      <c r="AH94" s="40">
        <v>0.0</v>
      </c>
      <c r="AI94" s="40">
        <v>0.0</v>
      </c>
      <c r="AJ94" s="40">
        <v>0.0</v>
      </c>
      <c r="AK94" s="47" t="s">
        <v>57</v>
      </c>
      <c r="AL94" s="37">
        <v>45129.0</v>
      </c>
      <c r="AM94" s="42"/>
      <c r="AN94" s="58"/>
      <c r="AO94" s="40">
        <v>0.0</v>
      </c>
      <c r="AP94" s="40">
        <v>0.0</v>
      </c>
      <c r="AQ94" s="40">
        <v>0.0</v>
      </c>
      <c r="AR94" s="96" t="s">
        <v>149</v>
      </c>
      <c r="AS94" s="37">
        <v>45130.0</v>
      </c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5">SUM(F94,M94,T94,AA94,AH94,AO94,AV94)</f>
        <v>0</v>
      </c>
      <c r="BA94" s="39">
        <f t="shared" si="105"/>
        <v>0</v>
      </c>
      <c r="BB94" s="39">
        <f t="shared" si="105"/>
        <v>0</v>
      </c>
      <c r="BC94" s="50">
        <f t="shared" ref="BC94:BC95" si="107">SUM(AZ94,BA94,BB94)</f>
        <v>0</v>
      </c>
      <c r="BD94" s="51"/>
      <c r="BE94" s="39">
        <f>AZ94*67.31</f>
        <v>0</v>
      </c>
      <c r="BF94" s="39">
        <f>BA94*74</f>
        <v>0</v>
      </c>
      <c r="BG94" s="39">
        <f>BB94*84</f>
        <v>0</v>
      </c>
      <c r="BH94" s="39">
        <f t="shared" ref="BH94:BH95" si="108">sum(BE94,BF94,BG94)</f>
        <v>0</v>
      </c>
      <c r="BI94" s="51"/>
      <c r="BJ94" s="51"/>
      <c r="BK94" s="51"/>
      <c r="BL94" s="51"/>
      <c r="BM94" s="51"/>
    </row>
    <row r="95">
      <c r="A95" s="184" t="s">
        <v>150</v>
      </c>
      <c r="B95" s="41" t="s">
        <v>33</v>
      </c>
      <c r="C95" s="37"/>
      <c r="D95" s="53"/>
      <c r="E95" s="53"/>
      <c r="F95" s="40">
        <v>0.0</v>
      </c>
      <c r="G95" s="40">
        <v>0.0</v>
      </c>
      <c r="H95" s="40">
        <v>0.0</v>
      </c>
      <c r="I95" s="42" t="s">
        <v>46</v>
      </c>
      <c r="J95" s="37"/>
      <c r="K95" s="38"/>
      <c r="L95" s="39"/>
      <c r="M95" s="40">
        <v>0.0</v>
      </c>
      <c r="N95" s="40">
        <v>0.0</v>
      </c>
      <c r="O95" s="40">
        <v>0.0</v>
      </c>
      <c r="P95" s="38" t="s">
        <v>36</v>
      </c>
      <c r="Q95" s="37"/>
      <c r="R95" s="53"/>
      <c r="S95" s="53"/>
      <c r="T95" s="40">
        <v>0.0</v>
      </c>
      <c r="U95" s="40">
        <v>0.0</v>
      </c>
      <c r="V95" s="40">
        <v>0.0</v>
      </c>
      <c r="W95" s="56" t="s">
        <v>37</v>
      </c>
      <c r="X95" s="37"/>
      <c r="Y95" s="39"/>
      <c r="Z95" s="39"/>
      <c r="AA95" s="40">
        <v>0.0</v>
      </c>
      <c r="AB95" s="40">
        <v>0.0</v>
      </c>
      <c r="AC95" s="40">
        <v>0.0</v>
      </c>
      <c r="AD95" s="56" t="s">
        <v>40</v>
      </c>
      <c r="AE95" s="37"/>
      <c r="AF95" s="38"/>
      <c r="AG95" s="39"/>
      <c r="AH95" s="40">
        <v>0.0</v>
      </c>
      <c r="AI95" s="40">
        <v>0.0</v>
      </c>
      <c r="AJ95" s="40">
        <v>0.0</v>
      </c>
      <c r="AK95" s="185" t="s">
        <v>43</v>
      </c>
      <c r="AL95" s="37">
        <v>45130.0</v>
      </c>
      <c r="AM95" s="42"/>
      <c r="AN95" s="58"/>
      <c r="AO95" s="40">
        <v>0.0</v>
      </c>
      <c r="AP95" s="40">
        <v>0.0</v>
      </c>
      <c r="AQ95" s="40">
        <v>0.0</v>
      </c>
      <c r="AR95" s="96" t="s">
        <v>142</v>
      </c>
      <c r="AS95" s="37">
        <v>45131.0</v>
      </c>
      <c r="AT95" s="42"/>
      <c r="AU95" s="58"/>
      <c r="AV95" s="40">
        <v>0.0</v>
      </c>
      <c r="AW95" s="40">
        <v>0.0</v>
      </c>
      <c r="AX95" s="40">
        <v>0.0</v>
      </c>
      <c r="AY95" s="48"/>
      <c r="AZ95" s="49">
        <f t="shared" ref="AZ95:BB95" si="106">SUM(F95,M95,T95,AA95,AH95,AO95,AV95)</f>
        <v>0</v>
      </c>
      <c r="BA95" s="39">
        <f t="shared" si="106"/>
        <v>0</v>
      </c>
      <c r="BB95" s="39">
        <f t="shared" si="106"/>
        <v>0</v>
      </c>
      <c r="BC95" s="50">
        <f t="shared" si="107"/>
        <v>0</v>
      </c>
      <c r="BD95" s="51"/>
      <c r="BE95" s="39">
        <f>AZ95*80</f>
        <v>0</v>
      </c>
      <c r="BF95" s="39">
        <f>BA95*88</f>
        <v>0</v>
      </c>
      <c r="BG95" s="39">
        <f>BB95*80</f>
        <v>0</v>
      </c>
      <c r="BH95" s="39">
        <f t="shared" si="108"/>
        <v>0</v>
      </c>
      <c r="BI95" s="51"/>
      <c r="BJ95" s="51"/>
      <c r="BK95" s="51"/>
      <c r="BL95" s="51"/>
      <c r="BM95" s="51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76" t="s">
        <v>14</v>
      </c>
      <c r="AZ97" s="77"/>
      <c r="BA97" s="78"/>
      <c r="BB97" s="78"/>
      <c r="BC97" s="79"/>
      <c r="BD97" s="136"/>
      <c r="BE97" s="145">
        <f t="shared" ref="BE97:BH97" si="109">sum(BE94,BE95)</f>
        <v>0</v>
      </c>
      <c r="BF97" s="145">
        <f t="shared" si="109"/>
        <v>0</v>
      </c>
      <c r="BG97" s="145">
        <f t="shared" si="109"/>
        <v>0</v>
      </c>
      <c r="BH97" s="145">
        <f t="shared" si="109"/>
        <v>0</v>
      </c>
      <c r="BI97" s="136"/>
      <c r="BJ97" s="136"/>
      <c r="BK97" s="136"/>
      <c r="BL97" s="136"/>
      <c r="BM97" s="136"/>
    </row>
    <row r="98">
      <c r="A98" s="116"/>
      <c r="B98" s="159"/>
      <c r="C98" s="159"/>
      <c r="D98" s="160"/>
      <c r="E98" s="159"/>
      <c r="F98" s="161"/>
      <c r="G98" s="161"/>
      <c r="H98" s="161"/>
      <c r="I98" s="161"/>
      <c r="J98" s="159"/>
      <c r="K98" s="162"/>
      <c r="L98" s="162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AA98" s="161"/>
      <c r="AB98" s="161"/>
      <c r="AC98" s="161"/>
      <c r="AD98" s="161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38"/>
      <c r="AP98" s="138"/>
      <c r="AQ98" s="138"/>
      <c r="AR98" s="138"/>
      <c r="AS98" s="118"/>
      <c r="AT98" s="136"/>
      <c r="AU98" s="136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67"/>
      <c r="E99" s="68"/>
      <c r="G99" s="73"/>
      <c r="H99" s="73"/>
      <c r="I99" s="73"/>
      <c r="K99" s="6" t="s">
        <v>151</v>
      </c>
      <c r="L99" s="4"/>
      <c r="Q99" s="186"/>
      <c r="R99" s="186"/>
      <c r="Y99" s="73"/>
      <c r="Z99" s="73"/>
      <c r="AA99" s="73"/>
      <c r="AC99" s="28"/>
      <c r="AF99" s="6" t="s">
        <v>151</v>
      </c>
      <c r="AG99" s="4"/>
      <c r="AT99" s="6" t="s">
        <v>151</v>
      </c>
      <c r="AU99" s="4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</row>
    <row r="101">
      <c r="A101" s="10"/>
      <c r="B101" s="11"/>
      <c r="C101" s="11"/>
      <c r="D101" s="12"/>
      <c r="E101" s="13">
        <v>45124.0</v>
      </c>
      <c r="F101" s="14"/>
      <c r="G101" s="14"/>
      <c r="H101" s="14"/>
      <c r="I101" s="15"/>
      <c r="J101" s="15"/>
      <c r="K101" s="16"/>
      <c r="L101" s="13">
        <v>45125.0</v>
      </c>
      <c r="M101" s="15"/>
      <c r="N101" s="15"/>
      <c r="O101" s="15"/>
      <c r="P101" s="15"/>
      <c r="Q101" s="11"/>
      <c r="R101" s="17"/>
      <c r="S101" s="13">
        <v>45126.0</v>
      </c>
      <c r="T101" s="11"/>
      <c r="U101" s="15"/>
      <c r="V101" s="15"/>
      <c r="W101" s="11"/>
      <c r="X101" s="18"/>
      <c r="Y101" s="14"/>
      <c r="Z101" s="13">
        <v>45127.0</v>
      </c>
      <c r="AA101" s="15"/>
      <c r="AB101" s="15"/>
      <c r="AC101" s="11"/>
      <c r="AD101" s="15"/>
      <c r="AE101" s="15"/>
      <c r="AF101" s="12"/>
      <c r="AG101" s="13">
        <v>45128.0</v>
      </c>
      <c r="AH101" s="15"/>
      <c r="AI101" s="11"/>
      <c r="AJ101" s="15"/>
      <c r="AK101" s="15"/>
      <c r="AL101" s="15"/>
      <c r="AM101" s="18"/>
      <c r="AN101" s="13">
        <v>45129.0</v>
      </c>
      <c r="AO101" s="11"/>
      <c r="AP101" s="19"/>
      <c r="AQ101" s="19"/>
      <c r="AR101" s="19"/>
      <c r="AS101" s="19"/>
      <c r="AT101" s="14"/>
      <c r="AU101" s="13">
        <v>45130.0</v>
      </c>
      <c r="AV101" s="19"/>
      <c r="AW101" s="19"/>
      <c r="AX101" s="19"/>
      <c r="AY101" s="20"/>
      <c r="AZ101" s="19"/>
      <c r="BA101" s="19"/>
      <c r="BB101" s="19"/>
      <c r="BC101" s="19"/>
      <c r="BD101" s="20"/>
      <c r="BE101" s="21"/>
      <c r="BF101" s="22"/>
      <c r="BG101" s="4"/>
      <c r="BH101" s="19"/>
      <c r="BI101" s="23"/>
      <c r="BJ101" s="127"/>
      <c r="BK101" s="150"/>
      <c r="BL101" s="20"/>
      <c r="BM101" s="20"/>
    </row>
    <row r="102">
      <c r="A102" s="67"/>
      <c r="B102" s="25"/>
      <c r="C102" s="25"/>
      <c r="D102" s="187" t="s">
        <v>159</v>
      </c>
      <c r="E102" s="26" t="s">
        <v>3</v>
      </c>
      <c r="F102" s="26" t="s">
        <v>4</v>
      </c>
      <c r="G102" s="26" t="s">
        <v>5</v>
      </c>
      <c r="H102" s="26" t="s">
        <v>6</v>
      </c>
      <c r="I102" s="26"/>
      <c r="J102" s="26"/>
      <c r="K102" s="187" t="s">
        <v>159</v>
      </c>
      <c r="L102" s="26" t="s">
        <v>7</v>
      </c>
      <c r="M102" s="26" t="s">
        <v>4</v>
      </c>
      <c r="N102" s="26" t="s">
        <v>5</v>
      </c>
      <c r="O102" s="26" t="s">
        <v>6</v>
      </c>
      <c r="P102" s="26"/>
      <c r="Q102" s="26"/>
      <c r="R102" s="187" t="s">
        <v>159</v>
      </c>
      <c r="S102" s="26" t="s">
        <v>8</v>
      </c>
      <c r="T102" s="26" t="s">
        <v>4</v>
      </c>
      <c r="U102" s="26" t="s">
        <v>5</v>
      </c>
      <c r="V102" s="26" t="s">
        <v>6</v>
      </c>
      <c r="Y102" s="187" t="s">
        <v>152</v>
      </c>
      <c r="Z102" s="29" t="s">
        <v>9</v>
      </c>
      <c r="AA102" s="26" t="s">
        <v>4</v>
      </c>
      <c r="AB102" s="26" t="s">
        <v>5</v>
      </c>
      <c r="AC102" s="26" t="s">
        <v>6</v>
      </c>
      <c r="AD102" s="73"/>
      <c r="AF102" s="187" t="s">
        <v>153</v>
      </c>
      <c r="AG102" s="190" t="s">
        <v>154</v>
      </c>
      <c r="AH102" s="26" t="s">
        <v>4</v>
      </c>
      <c r="AI102" s="26" t="s">
        <v>5</v>
      </c>
      <c r="AJ102" s="26" t="s">
        <v>6</v>
      </c>
      <c r="AM102" s="187" t="s">
        <v>153</v>
      </c>
      <c r="AN102" s="190" t="s">
        <v>154</v>
      </c>
      <c r="AO102" s="26" t="s">
        <v>4</v>
      </c>
      <c r="AP102" s="26" t="s">
        <v>5</v>
      </c>
      <c r="AQ102" s="26" t="s">
        <v>6</v>
      </c>
      <c r="AT102" s="187" t="s">
        <v>153</v>
      </c>
      <c r="AU102" s="190" t="s">
        <v>154</v>
      </c>
      <c r="AV102" s="26" t="s">
        <v>4</v>
      </c>
      <c r="AW102" s="26" t="s">
        <v>5</v>
      </c>
      <c r="AX102" s="26" t="s">
        <v>6</v>
      </c>
      <c r="AY102" s="193"/>
      <c r="AZ102" s="31" t="s">
        <v>4</v>
      </c>
      <c r="BA102" s="31" t="s">
        <v>13</v>
      </c>
      <c r="BB102" s="31" t="s">
        <v>6</v>
      </c>
      <c r="BC102" s="31" t="s">
        <v>14</v>
      </c>
      <c r="BE102" s="33" t="s">
        <v>4</v>
      </c>
      <c r="BF102" s="33" t="s">
        <v>13</v>
      </c>
      <c r="BG102" s="33" t="s">
        <v>6</v>
      </c>
      <c r="BH102" s="33" t="s">
        <v>15</v>
      </c>
      <c r="BI102" s="193"/>
      <c r="BJ102" s="193"/>
      <c r="BK102" s="193"/>
      <c r="BL102" s="193"/>
      <c r="BM102" s="193"/>
    </row>
    <row r="103">
      <c r="A103" s="184" t="s">
        <v>52</v>
      </c>
      <c r="B103" s="275" t="s">
        <v>62</v>
      </c>
      <c r="C103" s="37">
        <v>45125.0</v>
      </c>
      <c r="D103" s="38" t="s">
        <v>273</v>
      </c>
      <c r="E103" s="39" t="s">
        <v>39</v>
      </c>
      <c r="F103" s="40">
        <v>5.5</v>
      </c>
      <c r="G103" s="40">
        <v>1.0</v>
      </c>
      <c r="H103" s="40">
        <v>0.0</v>
      </c>
      <c r="I103" s="57" t="s">
        <v>46</v>
      </c>
      <c r="J103" s="37">
        <v>45126.0</v>
      </c>
      <c r="K103" s="38" t="s">
        <v>273</v>
      </c>
      <c r="L103" s="39" t="s">
        <v>39</v>
      </c>
      <c r="M103" s="40">
        <v>5.5</v>
      </c>
      <c r="N103" s="40">
        <v>1.0</v>
      </c>
      <c r="O103" s="40">
        <v>0.0</v>
      </c>
      <c r="P103" s="38" t="s">
        <v>36</v>
      </c>
      <c r="Q103" s="37">
        <v>45127.0</v>
      </c>
      <c r="R103" s="42" t="s">
        <v>25</v>
      </c>
      <c r="S103" s="53" t="s">
        <v>25</v>
      </c>
      <c r="T103" s="40">
        <v>0.0</v>
      </c>
      <c r="U103" s="40">
        <v>0.0</v>
      </c>
      <c r="V103" s="40">
        <v>0.0</v>
      </c>
      <c r="W103" s="36" t="s">
        <v>26</v>
      </c>
      <c r="X103" s="37">
        <v>45127.0</v>
      </c>
      <c r="Y103" s="42" t="s">
        <v>211</v>
      </c>
      <c r="Z103" s="58" t="s">
        <v>66</v>
      </c>
      <c r="AA103" s="40">
        <v>0.0</v>
      </c>
      <c r="AB103" s="40">
        <v>6.0</v>
      </c>
      <c r="AC103" s="40">
        <v>0.0</v>
      </c>
      <c r="AD103" s="56" t="s">
        <v>78</v>
      </c>
      <c r="AE103" s="37">
        <v>45129.0</v>
      </c>
      <c r="AF103" s="42" t="s">
        <v>284</v>
      </c>
      <c r="AG103" s="148" t="s">
        <v>288</v>
      </c>
      <c r="AH103" s="40">
        <v>2.0</v>
      </c>
      <c r="AI103" s="40">
        <v>5.5</v>
      </c>
      <c r="AJ103" s="40">
        <v>0.0</v>
      </c>
      <c r="AK103" s="42" t="s">
        <v>79</v>
      </c>
      <c r="AL103" s="37">
        <v>45130.0</v>
      </c>
      <c r="AM103" s="42" t="s">
        <v>284</v>
      </c>
      <c r="AN103" s="148" t="s">
        <v>289</v>
      </c>
      <c r="AO103" s="40">
        <v>3.0</v>
      </c>
      <c r="AP103" s="40">
        <v>5.5</v>
      </c>
      <c r="AQ103" s="40">
        <v>0.0</v>
      </c>
      <c r="AR103" s="95" t="s">
        <v>27</v>
      </c>
      <c r="AS103" s="37">
        <v>45131.0</v>
      </c>
      <c r="AT103" s="42" t="s">
        <v>284</v>
      </c>
      <c r="AU103" s="148" t="s">
        <v>288</v>
      </c>
      <c r="AV103" s="40">
        <v>2.0</v>
      </c>
      <c r="AW103" s="40">
        <v>5.5</v>
      </c>
      <c r="AX103" s="40">
        <v>0.0</v>
      </c>
      <c r="AY103" s="194"/>
      <c r="AZ103" s="49">
        <f t="shared" ref="AZ103:BB103" si="110">SUM(F103,M103,T103,AA103,AH103,AO103,AV103)</f>
        <v>18</v>
      </c>
      <c r="BA103" s="39">
        <f t="shared" si="110"/>
        <v>24.5</v>
      </c>
      <c r="BB103" s="39">
        <f t="shared" si="110"/>
        <v>0</v>
      </c>
      <c r="BC103" s="50">
        <f>SUM(AZ103,BA103,BB103)</f>
        <v>42.5</v>
      </c>
      <c r="BE103" s="39">
        <f>AZ103*80</f>
        <v>1440</v>
      </c>
      <c r="BF103" s="39">
        <f>BA103*88</f>
        <v>2156</v>
      </c>
      <c r="BG103" s="39">
        <f>BB103*80</f>
        <v>0</v>
      </c>
      <c r="BH103" s="39">
        <f>SUM(BE103,BF103,BG103)</f>
        <v>3596</v>
      </c>
      <c r="BI103" s="194"/>
      <c r="BJ103" s="194"/>
      <c r="BK103" s="194"/>
      <c r="BL103" s="194"/>
      <c r="BM103" s="194"/>
    </row>
    <row r="104">
      <c r="A104" s="67"/>
      <c r="F104" s="73"/>
      <c r="G104" s="73"/>
      <c r="H104" s="73"/>
      <c r="Z104" s="27"/>
      <c r="AA104" s="73"/>
      <c r="AB104" s="73"/>
      <c r="AC104" s="73"/>
      <c r="AV104" s="193"/>
      <c r="AW104" s="193"/>
      <c r="AX104" s="193"/>
      <c r="AY104" s="193"/>
      <c r="AZ104" s="193"/>
      <c r="BA104" s="193"/>
      <c r="BB104" s="193"/>
      <c r="BC104" s="193"/>
      <c r="BF104" s="193"/>
      <c r="BI104" s="193"/>
      <c r="BJ104" s="193"/>
      <c r="BK104" s="193"/>
      <c r="BL104" s="193"/>
      <c r="BM104" s="193"/>
    </row>
    <row r="105">
      <c r="A105" s="67"/>
      <c r="D105" s="187" t="s">
        <v>152</v>
      </c>
      <c r="E105" s="26" t="s">
        <v>3</v>
      </c>
      <c r="F105" s="26" t="s">
        <v>4</v>
      </c>
      <c r="G105" s="26" t="s">
        <v>5</v>
      </c>
      <c r="H105" s="26" t="s">
        <v>6</v>
      </c>
      <c r="I105" s="73"/>
      <c r="K105" s="187" t="s">
        <v>156</v>
      </c>
      <c r="L105" s="26" t="s">
        <v>7</v>
      </c>
      <c r="M105" s="26" t="s">
        <v>4</v>
      </c>
      <c r="N105" s="26" t="s">
        <v>5</v>
      </c>
      <c r="O105" s="26" t="s">
        <v>6</v>
      </c>
      <c r="R105" s="187" t="s">
        <v>156</v>
      </c>
      <c r="S105" s="26" t="s">
        <v>8</v>
      </c>
      <c r="T105" s="26" t="s">
        <v>4</v>
      </c>
      <c r="U105" s="26" t="s">
        <v>5</v>
      </c>
      <c r="V105" s="26" t="s">
        <v>6</v>
      </c>
      <c r="Y105" s="187" t="s">
        <v>156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73"/>
      <c r="AF105" s="187" t="s">
        <v>156</v>
      </c>
      <c r="AG105" s="29" t="s">
        <v>10</v>
      </c>
      <c r="AH105" s="26" t="s">
        <v>4</v>
      </c>
      <c r="AI105" s="26" t="s">
        <v>5</v>
      </c>
      <c r="AJ105" s="26" t="s">
        <v>6</v>
      </c>
      <c r="AM105" s="187" t="s">
        <v>156</v>
      </c>
      <c r="AN105" s="29" t="s">
        <v>11</v>
      </c>
      <c r="AO105" s="26" t="s">
        <v>4</v>
      </c>
      <c r="AP105" s="26" t="s">
        <v>5</v>
      </c>
      <c r="AQ105" s="26" t="s">
        <v>6</v>
      </c>
      <c r="AT105" s="187" t="s">
        <v>723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184" t="s">
        <v>82</v>
      </c>
      <c r="B106" s="57" t="s">
        <v>33</v>
      </c>
      <c r="C106" s="37">
        <v>45125.0</v>
      </c>
      <c r="D106" s="42" t="s">
        <v>25</v>
      </c>
      <c r="E106" s="58" t="s">
        <v>25</v>
      </c>
      <c r="F106" s="40">
        <v>0.0</v>
      </c>
      <c r="G106" s="40">
        <v>0.0</v>
      </c>
      <c r="H106" s="40">
        <v>0.0</v>
      </c>
      <c r="I106" s="42" t="s">
        <v>46</v>
      </c>
      <c r="J106" s="37">
        <v>45126.0</v>
      </c>
      <c r="K106" s="38" t="s">
        <v>247</v>
      </c>
      <c r="L106" s="39" t="s">
        <v>127</v>
      </c>
      <c r="M106" s="40">
        <v>5.0</v>
      </c>
      <c r="N106" s="40">
        <v>1.0</v>
      </c>
      <c r="O106" s="40">
        <v>0.0</v>
      </c>
      <c r="P106" s="38" t="s">
        <v>36</v>
      </c>
      <c r="Q106" s="37">
        <v>45127.0</v>
      </c>
      <c r="R106" s="38" t="s">
        <v>247</v>
      </c>
      <c r="S106" s="39" t="s">
        <v>127</v>
      </c>
      <c r="T106" s="40">
        <v>5.0</v>
      </c>
      <c r="U106" s="40">
        <v>1.0</v>
      </c>
      <c r="V106" s="40">
        <v>0.0</v>
      </c>
      <c r="W106" s="42" t="s">
        <v>37</v>
      </c>
      <c r="X106" s="37">
        <v>45128.0</v>
      </c>
      <c r="Y106" s="38" t="s">
        <v>247</v>
      </c>
      <c r="Z106" s="39" t="s">
        <v>127</v>
      </c>
      <c r="AA106" s="40">
        <v>5.0</v>
      </c>
      <c r="AB106" s="40">
        <v>1.0</v>
      </c>
      <c r="AC106" s="40">
        <v>0.0</v>
      </c>
      <c r="AD106" s="56" t="s">
        <v>40</v>
      </c>
      <c r="AE106" s="37">
        <v>45129.0</v>
      </c>
      <c r="AF106" s="38" t="s">
        <v>285</v>
      </c>
      <c r="AG106" s="39" t="s">
        <v>129</v>
      </c>
      <c r="AH106" s="40">
        <v>5.0</v>
      </c>
      <c r="AI106" s="40">
        <v>2.0</v>
      </c>
      <c r="AJ106" s="40">
        <v>0.0</v>
      </c>
      <c r="AK106" s="185" t="s">
        <v>43</v>
      </c>
      <c r="AL106" s="37">
        <v>45130.0</v>
      </c>
      <c r="AM106" s="38" t="s">
        <v>247</v>
      </c>
      <c r="AN106" s="39" t="s">
        <v>127</v>
      </c>
      <c r="AO106" s="40">
        <v>5.0</v>
      </c>
      <c r="AP106" s="40">
        <v>1.0</v>
      </c>
      <c r="AQ106" s="40">
        <v>0.0</v>
      </c>
      <c r="AR106" s="420" t="s">
        <v>44</v>
      </c>
      <c r="AS106" s="37">
        <v>45131.0</v>
      </c>
      <c r="AT106" s="95" t="s">
        <v>128</v>
      </c>
      <c r="AU106" s="98" t="s">
        <v>202</v>
      </c>
      <c r="AV106" s="40">
        <v>6.0</v>
      </c>
      <c r="AW106" s="40">
        <v>1.0</v>
      </c>
      <c r="AX106" s="40">
        <v>0.0</v>
      </c>
      <c r="AY106" s="194"/>
      <c r="AZ106" s="49">
        <f t="shared" ref="AZ106:BB106" si="111">SUM(F106,M106,T106,AA106,AH106,AO106,AV106)</f>
        <v>31</v>
      </c>
      <c r="BA106" s="39">
        <f t="shared" si="111"/>
        <v>7</v>
      </c>
      <c r="BB106" s="39">
        <f t="shared" si="111"/>
        <v>0</v>
      </c>
      <c r="BC106" s="50">
        <f>SUM(AZ106,BA106,BB106)</f>
        <v>38</v>
      </c>
      <c r="BE106" s="39">
        <f>AZ106*80</f>
        <v>2480</v>
      </c>
      <c r="BF106" s="39">
        <f>BA106*88</f>
        <v>616</v>
      </c>
      <c r="BG106" s="39">
        <f>BB106*80</f>
        <v>0</v>
      </c>
      <c r="BH106" s="39">
        <f>SUM(BE106,BF106,BG106)</f>
        <v>3096</v>
      </c>
      <c r="BI106" s="194"/>
      <c r="BJ106" s="194"/>
      <c r="BK106" s="194"/>
      <c r="BL106" s="194"/>
      <c r="BM106" s="194"/>
    </row>
    <row r="107">
      <c r="A107" s="67"/>
      <c r="B107" s="68"/>
      <c r="C107" s="68"/>
    </row>
    <row r="108">
      <c r="A108" s="67"/>
      <c r="D108" s="187" t="s">
        <v>156</v>
      </c>
      <c r="E108" s="26" t="s">
        <v>3</v>
      </c>
      <c r="F108" s="26" t="s">
        <v>4</v>
      </c>
      <c r="G108" s="26" t="s">
        <v>5</v>
      </c>
      <c r="H108" s="26" t="s">
        <v>6</v>
      </c>
      <c r="I108" s="26"/>
      <c r="J108" s="26"/>
      <c r="K108" s="187" t="s">
        <v>723</v>
      </c>
      <c r="L108" s="26" t="s">
        <v>7</v>
      </c>
      <c r="M108" s="26" t="s">
        <v>4</v>
      </c>
      <c r="N108" s="26" t="s">
        <v>5</v>
      </c>
      <c r="O108" s="26" t="s">
        <v>6</v>
      </c>
      <c r="R108" s="187" t="s">
        <v>152</v>
      </c>
      <c r="S108" s="26" t="s">
        <v>8</v>
      </c>
      <c r="T108" s="26" t="s">
        <v>4</v>
      </c>
      <c r="U108" s="26" t="s">
        <v>5</v>
      </c>
      <c r="V108" s="26" t="s">
        <v>6</v>
      </c>
      <c r="W108" s="28"/>
      <c r="X108" s="29"/>
      <c r="Y108" s="187" t="s">
        <v>153</v>
      </c>
      <c r="Z108" s="191" t="s">
        <v>152</v>
      </c>
      <c r="AA108" s="26" t="s">
        <v>4</v>
      </c>
      <c r="AB108" s="26" t="s">
        <v>5</v>
      </c>
      <c r="AC108" s="26" t="s">
        <v>6</v>
      </c>
      <c r="AD108" s="73"/>
      <c r="AF108" s="187" t="s">
        <v>159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159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87" t="s">
        <v>156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6"/>
      <c r="AZ108" s="31" t="s">
        <v>4</v>
      </c>
      <c r="BA108" s="31" t="s">
        <v>13</v>
      </c>
      <c r="BB108" s="31" t="s">
        <v>6</v>
      </c>
      <c r="BC108" s="31" t="s">
        <v>14</v>
      </c>
      <c r="BD108" s="196"/>
      <c r="BE108" s="33" t="s">
        <v>4</v>
      </c>
      <c r="BF108" s="33" t="s">
        <v>13</v>
      </c>
      <c r="BG108" s="33" t="s">
        <v>6</v>
      </c>
      <c r="BH108" s="33" t="s">
        <v>15</v>
      </c>
      <c r="BI108" s="196"/>
      <c r="BJ108" s="196"/>
      <c r="BK108" s="196"/>
      <c r="BL108" s="196"/>
      <c r="BM108" s="196"/>
    </row>
    <row r="109">
      <c r="A109" s="35" t="s">
        <v>50</v>
      </c>
      <c r="B109" s="41" t="s">
        <v>33</v>
      </c>
      <c r="C109" s="37">
        <v>45125.0</v>
      </c>
      <c r="D109" s="38" t="s">
        <v>247</v>
      </c>
      <c r="E109" s="39" t="s">
        <v>127</v>
      </c>
      <c r="F109" s="40">
        <v>5.0</v>
      </c>
      <c r="G109" s="40">
        <v>1.0</v>
      </c>
      <c r="H109" s="40">
        <v>0.0</v>
      </c>
      <c r="I109" s="420" t="s">
        <v>46</v>
      </c>
      <c r="J109" s="37">
        <v>45126.0</v>
      </c>
      <c r="K109" s="96" t="s">
        <v>112</v>
      </c>
      <c r="L109" s="110" t="s">
        <v>71</v>
      </c>
      <c r="M109" s="40">
        <v>6.5</v>
      </c>
      <c r="N109" s="40">
        <v>1.0</v>
      </c>
      <c r="O109" s="40">
        <v>0.0</v>
      </c>
      <c r="P109" s="36" t="s">
        <v>36</v>
      </c>
      <c r="Q109" s="206">
        <v>45127.0</v>
      </c>
      <c r="R109" s="207" t="s">
        <v>112</v>
      </c>
      <c r="S109" s="291" t="s">
        <v>71</v>
      </c>
      <c r="T109" s="129">
        <v>6.5</v>
      </c>
      <c r="U109" s="128">
        <v>1.0</v>
      </c>
      <c r="V109" s="129">
        <v>0.0</v>
      </c>
      <c r="W109" s="42" t="s">
        <v>67</v>
      </c>
      <c r="X109" s="37">
        <v>45128.0</v>
      </c>
      <c r="Y109" s="42" t="s">
        <v>284</v>
      </c>
      <c r="Z109" s="145" t="s">
        <v>274</v>
      </c>
      <c r="AA109" s="40">
        <v>6.0</v>
      </c>
      <c r="AB109" s="40">
        <v>5.5</v>
      </c>
      <c r="AC109" s="40">
        <v>0.0</v>
      </c>
      <c r="AD109" s="56" t="s">
        <v>56</v>
      </c>
      <c r="AE109" s="37">
        <v>45128.0</v>
      </c>
      <c r="AF109" s="42" t="s">
        <v>25</v>
      </c>
      <c r="AG109" s="39" t="s">
        <v>25</v>
      </c>
      <c r="AH109" s="40">
        <v>0.0</v>
      </c>
      <c r="AI109" s="40">
        <v>0.0</v>
      </c>
      <c r="AJ109" s="40">
        <v>0.0</v>
      </c>
      <c r="AK109" s="66" t="s">
        <v>57</v>
      </c>
      <c r="AL109" s="37">
        <v>45129.0</v>
      </c>
      <c r="AM109" s="38" t="s">
        <v>272</v>
      </c>
      <c r="AN109" s="39" t="s">
        <v>21</v>
      </c>
      <c r="AO109" s="40">
        <v>0.0</v>
      </c>
      <c r="AP109" s="40">
        <v>6.5</v>
      </c>
      <c r="AQ109" s="40">
        <v>0.0</v>
      </c>
      <c r="AR109" s="47" t="s">
        <v>93</v>
      </c>
      <c r="AS109" s="37">
        <v>45130.0</v>
      </c>
      <c r="AT109" s="42" t="s">
        <v>319</v>
      </c>
      <c r="AU109" s="58" t="s">
        <v>266</v>
      </c>
      <c r="AV109" s="40">
        <v>1.0</v>
      </c>
      <c r="AW109" s="40">
        <v>7.0</v>
      </c>
      <c r="AX109" s="40">
        <v>4.0</v>
      </c>
      <c r="AY109" s="51"/>
      <c r="AZ109" s="49">
        <f t="shared" ref="AZ109:BB109" si="112">SUM(F109,M109,T109,AA109,AH109,AO109,AV109)</f>
        <v>25</v>
      </c>
      <c r="BA109" s="39">
        <f t="shared" si="112"/>
        <v>22</v>
      </c>
      <c r="BB109" s="39">
        <f t="shared" si="112"/>
        <v>4</v>
      </c>
      <c r="BC109" s="50">
        <f>SUM(AZ109,BA109,BB109)</f>
        <v>51</v>
      </c>
      <c r="BD109" s="51"/>
      <c r="BE109" s="39">
        <f>AZ109*80</f>
        <v>2000</v>
      </c>
      <c r="BF109" s="39">
        <f>BA109*88</f>
        <v>1936</v>
      </c>
      <c r="BG109" s="39">
        <f>BB109*80</f>
        <v>320</v>
      </c>
      <c r="BH109" s="39">
        <f>SUM(BE109,BF109,BG109)</f>
        <v>4256</v>
      </c>
      <c r="BI109" s="51"/>
      <c r="BJ109" s="51"/>
      <c r="BK109" s="51"/>
      <c r="BL109" s="51"/>
      <c r="BM109" s="51"/>
    </row>
    <row r="110">
      <c r="A110" s="67"/>
      <c r="B110" s="68"/>
      <c r="C110" s="68"/>
      <c r="L110" s="92"/>
      <c r="R110" s="98"/>
      <c r="S110" s="192"/>
      <c r="Z110" s="39"/>
      <c r="AA110" s="197"/>
      <c r="AB110" s="197"/>
      <c r="AC110" s="197"/>
      <c r="AD110" s="197"/>
      <c r="AN110" s="198"/>
    </row>
    <row r="111">
      <c r="A111" s="24"/>
      <c r="B111" s="25"/>
      <c r="C111" s="25"/>
      <c r="D111" s="187" t="s">
        <v>159</v>
      </c>
      <c r="E111" s="26" t="s">
        <v>3</v>
      </c>
      <c r="F111" s="26" t="s">
        <v>4</v>
      </c>
      <c r="G111" s="26" t="s">
        <v>5</v>
      </c>
      <c r="H111" s="26" t="s">
        <v>6</v>
      </c>
      <c r="I111" s="26"/>
      <c r="J111" s="26"/>
      <c r="K111" s="187" t="s">
        <v>159</v>
      </c>
      <c r="L111" s="26" t="s">
        <v>7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159</v>
      </c>
      <c r="S111" s="26" t="s">
        <v>8</v>
      </c>
      <c r="T111" s="26" t="s">
        <v>4</v>
      </c>
      <c r="U111" s="26" t="s">
        <v>5</v>
      </c>
      <c r="V111" s="26" t="s">
        <v>6</v>
      </c>
      <c r="W111" s="28"/>
      <c r="X111" s="29"/>
      <c r="Y111" s="187" t="s">
        <v>159</v>
      </c>
      <c r="Z111" s="29" t="s">
        <v>9</v>
      </c>
      <c r="AA111" s="26" t="s">
        <v>4</v>
      </c>
      <c r="AB111" s="26" t="s">
        <v>5</v>
      </c>
      <c r="AC111" s="26" t="s">
        <v>6</v>
      </c>
      <c r="AD111" s="29"/>
      <c r="AE111" s="29"/>
      <c r="AF111" s="187" t="s">
        <v>159</v>
      </c>
      <c r="AG111" s="29" t="s">
        <v>10</v>
      </c>
      <c r="AH111" s="26" t="s">
        <v>4</v>
      </c>
      <c r="AI111" s="26" t="s">
        <v>5</v>
      </c>
      <c r="AJ111" s="26" t="s">
        <v>6</v>
      </c>
      <c r="AK111" s="29"/>
      <c r="AL111" s="29"/>
      <c r="AM111" s="187" t="s">
        <v>159</v>
      </c>
      <c r="AN111" s="29" t="s">
        <v>11</v>
      </c>
      <c r="AO111" s="26" t="s">
        <v>4</v>
      </c>
      <c r="AP111" s="26" t="s">
        <v>5</v>
      </c>
      <c r="AQ111" s="26" t="s">
        <v>6</v>
      </c>
      <c r="AR111" s="29"/>
      <c r="AS111" s="29"/>
      <c r="AT111" s="187" t="s">
        <v>159</v>
      </c>
      <c r="AU111" s="29" t="s">
        <v>12</v>
      </c>
      <c r="AV111" s="26" t="s">
        <v>4</v>
      </c>
      <c r="AW111" s="26" t="s">
        <v>5</v>
      </c>
      <c r="AX111" s="26" t="s">
        <v>6</v>
      </c>
      <c r="AY111" s="30"/>
      <c r="AZ111" s="31" t="s">
        <v>4</v>
      </c>
      <c r="BA111" s="31" t="s">
        <v>13</v>
      </c>
      <c r="BB111" s="31" t="s">
        <v>6</v>
      </c>
      <c r="BC111" s="31" t="s">
        <v>14</v>
      </c>
      <c r="BD111" s="32"/>
      <c r="BE111" s="33" t="s">
        <v>4</v>
      </c>
      <c r="BF111" s="33" t="s">
        <v>13</v>
      </c>
      <c r="BG111" s="33" t="s">
        <v>6</v>
      </c>
      <c r="BH111" s="33" t="s">
        <v>15</v>
      </c>
      <c r="BI111" s="32"/>
      <c r="BJ111" s="32"/>
      <c r="BK111" s="32"/>
      <c r="BL111" s="32"/>
      <c r="BM111" s="32"/>
    </row>
    <row r="112">
      <c r="A112" s="35" t="s">
        <v>18</v>
      </c>
      <c r="B112" s="36" t="s">
        <v>19</v>
      </c>
      <c r="C112" s="37">
        <v>45124.0</v>
      </c>
      <c r="D112" s="38" t="s">
        <v>272</v>
      </c>
      <c r="E112" s="39" t="s">
        <v>21</v>
      </c>
      <c r="F112" s="40">
        <v>0.0</v>
      </c>
      <c r="G112" s="40">
        <v>6.5</v>
      </c>
      <c r="H112" s="40">
        <v>0.0</v>
      </c>
      <c r="I112" s="41" t="s">
        <v>22</v>
      </c>
      <c r="J112" s="37">
        <v>45125.0</v>
      </c>
      <c r="K112" s="38" t="s">
        <v>272</v>
      </c>
      <c r="L112" s="39" t="s">
        <v>21</v>
      </c>
      <c r="M112" s="40">
        <v>0.0</v>
      </c>
      <c r="N112" s="40">
        <v>6.5</v>
      </c>
      <c r="O112" s="40">
        <v>0.0</v>
      </c>
      <c r="P112" s="42" t="s">
        <v>24</v>
      </c>
      <c r="Q112" s="37">
        <v>45126.0</v>
      </c>
      <c r="R112" s="38" t="s">
        <v>272</v>
      </c>
      <c r="S112" s="39" t="s">
        <v>21</v>
      </c>
      <c r="T112" s="40">
        <v>0.0</v>
      </c>
      <c r="U112" s="40">
        <v>6.5</v>
      </c>
      <c r="V112" s="40">
        <v>0.0</v>
      </c>
      <c r="W112" s="43" t="s">
        <v>26</v>
      </c>
      <c r="X112" s="37">
        <v>45127.0</v>
      </c>
      <c r="Y112" s="38" t="s">
        <v>272</v>
      </c>
      <c r="Z112" s="39" t="s">
        <v>21</v>
      </c>
      <c r="AA112" s="40">
        <v>0.0</v>
      </c>
      <c r="AB112" s="40">
        <v>6.5</v>
      </c>
      <c r="AC112" s="40">
        <v>0.0</v>
      </c>
      <c r="AD112" s="56" t="s">
        <v>56</v>
      </c>
      <c r="AE112" s="37">
        <v>45128.0</v>
      </c>
      <c r="AF112" s="38" t="s">
        <v>25</v>
      </c>
      <c r="AG112" s="39" t="s">
        <v>25</v>
      </c>
      <c r="AH112" s="40">
        <v>0.0</v>
      </c>
      <c r="AI112" s="40">
        <v>0.0</v>
      </c>
      <c r="AJ112" s="40">
        <v>0.0</v>
      </c>
      <c r="AK112" s="66" t="s">
        <v>57</v>
      </c>
      <c r="AL112" s="37">
        <v>45129.0</v>
      </c>
      <c r="AM112" s="38" t="s">
        <v>25</v>
      </c>
      <c r="AN112" s="39" t="s">
        <v>25</v>
      </c>
      <c r="AO112" s="40">
        <v>0.0</v>
      </c>
      <c r="AP112" s="40">
        <v>0.0</v>
      </c>
      <c r="AQ112" s="40">
        <v>0.0</v>
      </c>
      <c r="AR112" s="47" t="s">
        <v>27</v>
      </c>
      <c r="AS112" s="37">
        <v>45131.0</v>
      </c>
      <c r="AT112" s="38" t="s">
        <v>179</v>
      </c>
      <c r="AU112" s="39" t="s">
        <v>29</v>
      </c>
      <c r="AV112" s="40">
        <v>0.0</v>
      </c>
      <c r="AW112" s="40">
        <v>5.0</v>
      </c>
      <c r="AX112" s="40">
        <v>0.0</v>
      </c>
      <c r="AY112" s="48"/>
      <c r="AZ112" s="49">
        <f t="shared" ref="AZ112:BB112" si="113">SUM(F112,M112,T112,AA112,AH112,AO112,AV112)</f>
        <v>0</v>
      </c>
      <c r="BA112" s="39">
        <f t="shared" si="113"/>
        <v>31</v>
      </c>
      <c r="BB112" s="39">
        <f t="shared" si="113"/>
        <v>0</v>
      </c>
      <c r="BC112" s="50">
        <f>SUM(AZ112,BA112,BB112)</f>
        <v>31</v>
      </c>
      <c r="BD112" s="51"/>
      <c r="BE112" s="39">
        <f>AZ112*80</f>
        <v>0</v>
      </c>
      <c r="BF112" s="39">
        <f>BA112*88</f>
        <v>2728</v>
      </c>
      <c r="BG112" s="39">
        <f>BB112*80</f>
        <v>0</v>
      </c>
      <c r="BH112" s="39">
        <f>SUM(BE112,BF112,BG112)</f>
        <v>2728</v>
      </c>
      <c r="BI112" s="51"/>
      <c r="BJ112" s="51"/>
      <c r="BK112" s="51"/>
      <c r="BL112" s="51"/>
      <c r="BM112" s="51"/>
    </row>
    <row r="113">
      <c r="A113" s="35"/>
      <c r="B113" s="64"/>
      <c r="C113" s="45"/>
      <c r="D113" s="39"/>
      <c r="E113" s="39"/>
      <c r="F113" s="60"/>
      <c r="G113" s="60"/>
      <c r="H113" s="60"/>
      <c r="I113" s="60"/>
      <c r="J113" s="45"/>
      <c r="K113" s="39"/>
      <c r="L113" s="39"/>
      <c r="M113" s="98"/>
      <c r="N113" s="98"/>
      <c r="O113" s="98"/>
      <c r="P113" s="98"/>
      <c r="Q113" s="200"/>
      <c r="R113" s="39"/>
      <c r="S113" s="39"/>
      <c r="T113" s="64"/>
      <c r="U113" s="64"/>
      <c r="V113" s="64"/>
      <c r="W113" s="64"/>
      <c r="X113" s="45"/>
      <c r="Y113" s="39"/>
      <c r="Z113" s="39"/>
      <c r="AA113" s="44"/>
      <c r="AB113" s="44"/>
      <c r="AC113" s="44"/>
      <c r="AD113" s="201"/>
      <c r="AE113" s="45"/>
      <c r="AF113" s="39"/>
      <c r="AG113" s="39"/>
      <c r="AH113" s="46"/>
      <c r="AI113" s="46"/>
      <c r="AJ113" s="46"/>
      <c r="AK113" s="46"/>
      <c r="AL113" s="45"/>
      <c r="AM113" s="39"/>
      <c r="AN113" s="39"/>
      <c r="AO113" s="98"/>
      <c r="AP113" s="98"/>
      <c r="AQ113" s="98"/>
      <c r="AR113" s="98"/>
      <c r="AS113" s="202"/>
      <c r="AT113" s="39"/>
      <c r="AU113" s="39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</row>
    <row r="114">
      <c r="A114" s="24"/>
      <c r="B114" s="25"/>
      <c r="C114" s="25"/>
      <c r="D114" s="187" t="s">
        <v>153</v>
      </c>
      <c r="E114" s="26" t="s">
        <v>3</v>
      </c>
      <c r="F114" s="26" t="s">
        <v>4</v>
      </c>
      <c r="G114" s="26" t="s">
        <v>5</v>
      </c>
      <c r="H114" s="26" t="s">
        <v>6</v>
      </c>
      <c r="I114" s="26"/>
      <c r="J114" s="26"/>
      <c r="K114" s="187" t="s">
        <v>153</v>
      </c>
      <c r="L114" s="26" t="s">
        <v>7</v>
      </c>
      <c r="M114" s="26" t="s">
        <v>4</v>
      </c>
      <c r="N114" s="26" t="s">
        <v>5</v>
      </c>
      <c r="O114" s="26" t="s">
        <v>6</v>
      </c>
      <c r="R114" s="187" t="s">
        <v>152</v>
      </c>
      <c r="S114" s="26" t="s">
        <v>8</v>
      </c>
      <c r="T114" s="26" t="s">
        <v>4</v>
      </c>
      <c r="U114" s="26" t="s">
        <v>5</v>
      </c>
      <c r="V114" s="26" t="s">
        <v>6</v>
      </c>
      <c r="W114" s="28"/>
      <c r="X114" s="29"/>
      <c r="Y114" s="187" t="s">
        <v>723</v>
      </c>
      <c r="Z114" s="29" t="s">
        <v>9</v>
      </c>
      <c r="AA114" s="26" t="s">
        <v>4</v>
      </c>
      <c r="AB114" s="26" t="s">
        <v>5</v>
      </c>
      <c r="AC114" s="26" t="s">
        <v>6</v>
      </c>
      <c r="AD114" s="73"/>
      <c r="AF114" s="187" t="s">
        <v>159</v>
      </c>
      <c r="AG114" s="29" t="s">
        <v>10</v>
      </c>
      <c r="AH114" s="26" t="s">
        <v>4</v>
      </c>
      <c r="AI114" s="26" t="s">
        <v>5</v>
      </c>
      <c r="AJ114" s="26" t="s">
        <v>6</v>
      </c>
      <c r="AK114" s="29"/>
      <c r="AL114" s="29"/>
      <c r="AM114" s="187" t="s">
        <v>159</v>
      </c>
      <c r="AN114" s="29" t="s">
        <v>11</v>
      </c>
      <c r="AO114" s="26" t="s">
        <v>4</v>
      </c>
      <c r="AP114" s="26" t="s">
        <v>5</v>
      </c>
      <c r="AQ114" s="26" t="s">
        <v>6</v>
      </c>
      <c r="AR114" s="29"/>
      <c r="AS114" s="29"/>
      <c r="AT114" s="187" t="s">
        <v>159</v>
      </c>
      <c r="AU114" s="29" t="s">
        <v>11</v>
      </c>
      <c r="AV114" s="26" t="s">
        <v>4</v>
      </c>
      <c r="AW114" s="26" t="s">
        <v>5</v>
      </c>
      <c r="AX114" s="26" t="s">
        <v>6</v>
      </c>
      <c r="AY114" s="30"/>
      <c r="AZ114" s="31" t="s">
        <v>4</v>
      </c>
      <c r="BA114" s="31" t="s">
        <v>13</v>
      </c>
      <c r="BB114" s="31" t="s">
        <v>6</v>
      </c>
      <c r="BC114" s="31" t="s">
        <v>14</v>
      </c>
      <c r="BD114" s="32"/>
      <c r="BE114" s="33" t="s">
        <v>4</v>
      </c>
      <c r="BF114" s="33" t="s">
        <v>13</v>
      </c>
      <c r="BG114" s="33" t="s">
        <v>6</v>
      </c>
      <c r="BH114" s="33" t="s">
        <v>15</v>
      </c>
      <c r="BI114" s="32"/>
      <c r="BJ114" s="32"/>
      <c r="BK114" s="32"/>
      <c r="BL114" s="32"/>
      <c r="BM114" s="32"/>
    </row>
    <row r="115">
      <c r="A115" s="35" t="s">
        <v>54</v>
      </c>
      <c r="B115" s="275" t="s">
        <v>62</v>
      </c>
      <c r="C115" s="37">
        <v>45125.0</v>
      </c>
      <c r="D115" s="42" t="s">
        <v>308</v>
      </c>
      <c r="E115" s="53" t="s">
        <v>309</v>
      </c>
      <c r="F115" s="40">
        <v>2.5</v>
      </c>
      <c r="G115" s="40">
        <v>5.5</v>
      </c>
      <c r="H115" s="40">
        <v>2.5</v>
      </c>
      <c r="I115" s="42" t="s">
        <v>131</v>
      </c>
      <c r="J115" s="37">
        <v>45126.0</v>
      </c>
      <c r="K115" s="42" t="s">
        <v>283</v>
      </c>
      <c r="L115" s="53" t="s">
        <v>118</v>
      </c>
      <c r="M115" s="40">
        <v>0.0</v>
      </c>
      <c r="N115" s="40">
        <v>5.5</v>
      </c>
      <c r="O115" s="40">
        <v>0.0</v>
      </c>
      <c r="P115" s="36" t="s">
        <v>24</v>
      </c>
      <c r="Q115" s="37">
        <v>45126.0</v>
      </c>
      <c r="R115" s="42" t="s">
        <v>211</v>
      </c>
      <c r="S115" s="58" t="s">
        <v>66</v>
      </c>
      <c r="T115" s="40">
        <v>0.0</v>
      </c>
      <c r="U115" s="40">
        <v>6.0</v>
      </c>
      <c r="V115" s="40">
        <v>0.0</v>
      </c>
      <c r="W115" s="36" t="s">
        <v>26</v>
      </c>
      <c r="X115" s="37">
        <v>45127.0</v>
      </c>
      <c r="Y115" s="42" t="s">
        <v>277</v>
      </c>
      <c r="Z115" s="39" t="s">
        <v>90</v>
      </c>
      <c r="AA115" s="40">
        <v>0.0</v>
      </c>
      <c r="AB115" s="40">
        <v>7.5</v>
      </c>
      <c r="AC115" s="40">
        <v>0.0</v>
      </c>
      <c r="AD115" s="56" t="s">
        <v>56</v>
      </c>
      <c r="AE115" s="37">
        <v>45128.0</v>
      </c>
      <c r="AF115" s="38" t="s">
        <v>272</v>
      </c>
      <c r="AG115" s="39" t="s">
        <v>21</v>
      </c>
      <c r="AH115" s="40">
        <v>0.0</v>
      </c>
      <c r="AI115" s="40">
        <v>6.5</v>
      </c>
      <c r="AJ115" s="40">
        <v>0.0</v>
      </c>
      <c r="AK115" s="66" t="s">
        <v>57</v>
      </c>
      <c r="AL115" s="37">
        <v>45129.0</v>
      </c>
      <c r="AM115" s="38" t="s">
        <v>272</v>
      </c>
      <c r="AN115" s="39" t="s">
        <v>21</v>
      </c>
      <c r="AO115" s="40">
        <v>0.0</v>
      </c>
      <c r="AP115" s="40">
        <v>6.5</v>
      </c>
      <c r="AQ115" s="40">
        <v>0.0</v>
      </c>
      <c r="AR115" s="47" t="s">
        <v>93</v>
      </c>
      <c r="AS115" s="37">
        <v>45130.0</v>
      </c>
      <c r="AT115" s="38" t="s">
        <v>166</v>
      </c>
      <c r="AU115" s="39" t="s">
        <v>166</v>
      </c>
      <c r="AV115" s="40">
        <v>0.0</v>
      </c>
      <c r="AW115" s="40">
        <v>0.0</v>
      </c>
      <c r="AX115" s="40">
        <v>0.0</v>
      </c>
      <c r="AY115" s="48"/>
      <c r="AZ115" s="49">
        <f t="shared" ref="AZ115:BB115" si="114">SUM(F115,M115,T115,AA115,AH115,AO115,AV115)</f>
        <v>2.5</v>
      </c>
      <c r="BA115" s="39">
        <f t="shared" si="114"/>
        <v>37.5</v>
      </c>
      <c r="BB115" s="39">
        <f t="shared" si="114"/>
        <v>2.5</v>
      </c>
      <c r="BC115" s="50">
        <f>SUM(AZ115,BA115,BB115)</f>
        <v>42.5</v>
      </c>
      <c r="BD115" s="51"/>
      <c r="BE115" s="39">
        <f>AZ115*80</f>
        <v>200</v>
      </c>
      <c r="BF115" s="39">
        <f>BA115*88</f>
        <v>3300</v>
      </c>
      <c r="BG115" s="39">
        <f>BB115*80</f>
        <v>200</v>
      </c>
      <c r="BH115" s="39">
        <f>SUM(BE115,BF115,BG115)</f>
        <v>3700</v>
      </c>
      <c r="BI115" s="51"/>
      <c r="BJ115" s="51"/>
      <c r="BK115" s="51"/>
      <c r="BL115" s="51"/>
      <c r="BM115" s="51"/>
    </row>
    <row r="116">
      <c r="A116" s="116"/>
      <c r="B116" s="203"/>
      <c r="C116" s="71"/>
      <c r="D116" s="136"/>
      <c r="E116" s="51"/>
      <c r="F116" s="51"/>
      <c r="G116" s="51"/>
      <c r="H116" s="51"/>
      <c r="I116" s="204"/>
      <c r="J116" s="71"/>
      <c r="K116" s="39"/>
      <c r="L116" s="39"/>
      <c r="M116" s="51"/>
      <c r="N116" s="51"/>
      <c r="O116" s="51"/>
      <c r="P116" s="203"/>
      <c r="Q116" s="71"/>
      <c r="R116" s="136"/>
      <c r="S116" s="51"/>
      <c r="T116" s="51"/>
      <c r="U116" s="51"/>
      <c r="V116" s="51"/>
      <c r="W116" s="136"/>
      <c r="X116" s="71"/>
      <c r="Y116" s="53"/>
      <c r="Z116" s="53"/>
      <c r="AA116" s="51"/>
      <c r="AB116" s="51"/>
      <c r="AC116" s="51"/>
      <c r="AD116" s="136"/>
      <c r="AE116" s="71"/>
      <c r="AF116" s="136"/>
      <c r="AG116" s="136"/>
      <c r="AH116" s="51"/>
      <c r="AI116" s="51"/>
      <c r="AJ116" s="51"/>
      <c r="AK116" s="205"/>
      <c r="AL116" s="71"/>
      <c r="AM116" s="39"/>
      <c r="AN116" s="39"/>
      <c r="AO116" s="51"/>
      <c r="AP116" s="51"/>
      <c r="AQ116" s="51"/>
      <c r="AR116" s="138"/>
      <c r="AS116" s="71"/>
      <c r="AT116" s="51"/>
      <c r="AU116" s="51"/>
      <c r="AV116" s="51"/>
      <c r="AW116" s="51"/>
      <c r="AX116" s="51"/>
      <c r="AY116" s="48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67"/>
      <c r="B117" s="68"/>
      <c r="C117" s="68"/>
      <c r="K117" s="6" t="s">
        <v>334</v>
      </c>
      <c r="L117" s="4"/>
      <c r="Y117" s="6" t="s">
        <v>334</v>
      </c>
      <c r="Z117" s="4"/>
      <c r="AM117" s="6" t="s">
        <v>334</v>
      </c>
      <c r="AN117" s="4"/>
      <c r="AT117" s="39"/>
      <c r="AU117" s="39"/>
    </row>
    <row r="118">
      <c r="A118" s="67"/>
      <c r="B118" s="68"/>
      <c r="C118" s="68"/>
      <c r="AT118" s="192"/>
      <c r="AU118" s="28"/>
    </row>
    <row r="119">
      <c r="A119" s="67"/>
      <c r="B119" s="68"/>
      <c r="C119" s="68"/>
      <c r="K119" s="6" t="s">
        <v>160</v>
      </c>
      <c r="L119" s="4"/>
      <c r="Y119" s="6" t="s">
        <v>161</v>
      </c>
      <c r="Z119" s="4"/>
      <c r="AM119" s="6" t="s">
        <v>161</v>
      </c>
      <c r="AN119" s="4"/>
      <c r="AT119" s="53"/>
      <c r="AU119" s="39"/>
    </row>
    <row r="120">
      <c r="A120" s="10"/>
      <c r="B120" s="11"/>
      <c r="C120" s="11"/>
      <c r="D120" s="12"/>
      <c r="E120" s="13">
        <v>45117.0</v>
      </c>
      <c r="F120" s="14"/>
      <c r="G120" s="14"/>
      <c r="H120" s="14"/>
      <c r="I120" s="15"/>
      <c r="J120" s="15"/>
      <c r="K120" s="16"/>
      <c r="L120" s="13">
        <v>45118.0</v>
      </c>
      <c r="M120" s="15"/>
      <c r="N120" s="15"/>
      <c r="O120" s="15"/>
      <c r="P120" s="15"/>
      <c r="Q120" s="11"/>
      <c r="R120" s="17"/>
      <c r="S120" s="13">
        <v>45119.0</v>
      </c>
      <c r="T120" s="11"/>
      <c r="U120" s="15"/>
      <c r="V120" s="15"/>
      <c r="W120" s="11"/>
      <c r="X120" s="18"/>
      <c r="Y120" s="14"/>
      <c r="Z120" s="13">
        <v>45120.0</v>
      </c>
      <c r="AA120" s="15"/>
      <c r="AB120" s="15"/>
      <c r="AC120" s="11"/>
      <c r="AD120" s="15"/>
      <c r="AE120" s="15"/>
      <c r="AF120" s="12"/>
      <c r="AG120" s="13">
        <v>45121.0</v>
      </c>
      <c r="AH120" s="15"/>
      <c r="AI120" s="11"/>
      <c r="AJ120" s="15"/>
      <c r="AK120" s="15"/>
      <c r="AL120" s="15"/>
      <c r="AM120" s="18"/>
      <c r="AN120" s="13">
        <v>45122.0</v>
      </c>
      <c r="AO120" s="11"/>
      <c r="AP120" s="19"/>
      <c r="AQ120" s="19"/>
      <c r="AR120" s="19"/>
      <c r="AS120" s="19"/>
      <c r="AT120" s="14"/>
      <c r="AU120" s="13">
        <v>45123.0</v>
      </c>
      <c r="AV120" s="19"/>
      <c r="AW120" s="19"/>
      <c r="AX120" s="19"/>
      <c r="AY120" s="20"/>
      <c r="AZ120" s="19"/>
      <c r="BA120" s="19"/>
      <c r="BB120" s="19"/>
      <c r="BC120" s="19"/>
      <c r="BD120" s="20"/>
      <c r="BE120" s="21"/>
      <c r="BF120" s="22"/>
      <c r="BG120" s="4"/>
      <c r="BH120" s="19"/>
      <c r="BI120" s="23"/>
      <c r="BJ120" s="127"/>
      <c r="BK120" s="150"/>
      <c r="BL120" s="20"/>
      <c r="BM120" s="20"/>
    </row>
    <row r="121">
      <c r="A121" s="67"/>
      <c r="B121" s="68"/>
      <c r="C121" s="68"/>
      <c r="F121" s="26" t="s">
        <v>4</v>
      </c>
      <c r="G121" s="26" t="s">
        <v>5</v>
      </c>
      <c r="H121" s="26" t="s">
        <v>6</v>
      </c>
      <c r="K121" s="99"/>
      <c r="L121" s="99"/>
      <c r="M121" s="26" t="s">
        <v>4</v>
      </c>
      <c r="N121" s="26" t="s">
        <v>5</v>
      </c>
      <c r="O121" s="26" t="s">
        <v>6</v>
      </c>
      <c r="T121" s="26" t="s">
        <v>4</v>
      </c>
      <c r="U121" s="26" t="s">
        <v>5</v>
      </c>
      <c r="V121" s="26" t="s">
        <v>6</v>
      </c>
      <c r="AA121" s="26" t="s">
        <v>4</v>
      </c>
      <c r="AB121" s="26" t="s">
        <v>5</v>
      </c>
      <c r="AC121" s="26" t="s">
        <v>6</v>
      </c>
      <c r="AH121" s="26" t="s">
        <v>4</v>
      </c>
      <c r="AI121" s="26" t="s">
        <v>5</v>
      </c>
      <c r="AJ121" s="26" t="s">
        <v>6</v>
      </c>
      <c r="AO121" s="26" t="s">
        <v>4</v>
      </c>
      <c r="AP121" s="26" t="s">
        <v>5</v>
      </c>
      <c r="AQ121" s="26" t="s">
        <v>6</v>
      </c>
      <c r="AV121" s="26" t="s">
        <v>4</v>
      </c>
      <c r="AW121" s="26" t="s">
        <v>5</v>
      </c>
      <c r="AX121" s="26" t="s">
        <v>6</v>
      </c>
      <c r="AZ121" s="31" t="s">
        <v>4</v>
      </c>
      <c r="BA121" s="31" t="s">
        <v>13</v>
      </c>
      <c r="BB121" s="31" t="s">
        <v>6</v>
      </c>
      <c r="BC121" s="31" t="s">
        <v>14</v>
      </c>
      <c r="BE121" s="33" t="s">
        <v>4</v>
      </c>
      <c r="BF121" s="33" t="s">
        <v>13</v>
      </c>
      <c r="BG121" s="33" t="s">
        <v>6</v>
      </c>
      <c r="BH121" s="33" t="s">
        <v>15</v>
      </c>
    </row>
    <row r="122">
      <c r="A122" s="35" t="s">
        <v>18</v>
      </c>
      <c r="B122" s="36" t="s">
        <v>19</v>
      </c>
      <c r="C122" s="37">
        <v>45124.0</v>
      </c>
      <c r="D122" s="42" t="s">
        <v>703</v>
      </c>
      <c r="E122" s="39" t="s">
        <v>704</v>
      </c>
      <c r="F122" s="40">
        <v>3.0</v>
      </c>
      <c r="G122" s="40">
        <v>1.0</v>
      </c>
      <c r="H122" s="40">
        <v>0.0</v>
      </c>
      <c r="I122" s="41" t="s">
        <v>22</v>
      </c>
      <c r="J122" s="37">
        <v>45125.0</v>
      </c>
      <c r="K122" s="42" t="s">
        <v>703</v>
      </c>
      <c r="L122" s="39" t="s">
        <v>704</v>
      </c>
      <c r="M122" s="40">
        <v>3.0</v>
      </c>
      <c r="N122" s="40">
        <v>1.0</v>
      </c>
      <c r="O122" s="40">
        <v>0.0</v>
      </c>
      <c r="P122" s="42" t="s">
        <v>24</v>
      </c>
      <c r="Q122" s="37">
        <v>45126.0</v>
      </c>
      <c r="R122" s="42" t="s">
        <v>703</v>
      </c>
      <c r="S122" s="39" t="s">
        <v>704</v>
      </c>
      <c r="T122" s="40">
        <v>3.0</v>
      </c>
      <c r="U122" s="40">
        <v>1.0</v>
      </c>
      <c r="V122" s="40">
        <v>0.0</v>
      </c>
      <c r="W122" s="43" t="s">
        <v>26</v>
      </c>
      <c r="X122" s="37">
        <v>45127.0</v>
      </c>
      <c r="Y122" s="42" t="s">
        <v>703</v>
      </c>
      <c r="Z122" s="39" t="s">
        <v>704</v>
      </c>
      <c r="AA122" s="40">
        <v>3.0</v>
      </c>
      <c r="AB122" s="40">
        <v>1.0</v>
      </c>
      <c r="AC122" s="40">
        <v>0.0</v>
      </c>
      <c r="AD122" s="56"/>
      <c r="AE122" s="37"/>
      <c r="AF122" s="42"/>
      <c r="AG122" s="39"/>
      <c r="AH122" s="40">
        <v>0.0</v>
      </c>
      <c r="AI122" s="40">
        <v>0.0</v>
      </c>
      <c r="AJ122" s="40">
        <v>0.0</v>
      </c>
      <c r="AK122" s="66"/>
      <c r="AL122" s="37"/>
      <c r="AM122" s="42"/>
      <c r="AN122" s="39"/>
      <c r="AO122" s="40">
        <v>0.0</v>
      </c>
      <c r="AP122" s="40">
        <v>0.0</v>
      </c>
      <c r="AQ122" s="40">
        <v>0.0</v>
      </c>
      <c r="AR122" s="47"/>
      <c r="AS122" s="37"/>
      <c r="AT122" s="42"/>
      <c r="AU122" s="39"/>
      <c r="AV122" s="40">
        <v>0.0</v>
      </c>
      <c r="AW122" s="40">
        <v>0.0</v>
      </c>
      <c r="AX122" s="40">
        <v>0.0</v>
      </c>
      <c r="AY122" s="48"/>
      <c r="AZ122" s="49">
        <f t="shared" ref="AZ122:BB122" si="115">SUM(F122,M122,T122,AA122,AH122,AO122,AV122)</f>
        <v>12</v>
      </c>
      <c r="BA122" s="39">
        <f t="shared" si="115"/>
        <v>4</v>
      </c>
      <c r="BB122" s="39">
        <f t="shared" si="115"/>
        <v>0</v>
      </c>
      <c r="BC122" s="50">
        <f t="shared" ref="BC122:BC123" si="117">SUM(AZ122,BA122,BB122)</f>
        <v>16</v>
      </c>
      <c r="BD122" s="51"/>
      <c r="BE122" s="39">
        <f>AZ122*80</f>
        <v>960</v>
      </c>
      <c r="BF122" s="39">
        <f>BA122*88</f>
        <v>352</v>
      </c>
      <c r="BG122" s="39">
        <f>BB122*80</f>
        <v>0</v>
      </c>
      <c r="BH122" s="39">
        <f>SUM(BE122,BF122,BG122)</f>
        <v>1312</v>
      </c>
      <c r="BI122" s="51"/>
      <c r="BJ122" s="51"/>
      <c r="BK122" s="51"/>
      <c r="BL122" s="51"/>
      <c r="BM122" s="51"/>
    </row>
    <row r="123">
      <c r="A123" s="35" t="s">
        <v>150</v>
      </c>
      <c r="B123" s="36"/>
      <c r="C123" s="206"/>
      <c r="D123" s="42"/>
      <c r="E123" s="58"/>
      <c r="F123" s="128">
        <v>0.0</v>
      </c>
      <c r="G123" s="129">
        <v>0.0</v>
      </c>
      <c r="H123" s="129">
        <v>0.0</v>
      </c>
      <c r="I123" s="207"/>
      <c r="J123" s="206"/>
      <c r="K123" s="42"/>
      <c r="L123" s="58"/>
      <c r="M123" s="40">
        <v>0.0</v>
      </c>
      <c r="N123" s="129">
        <v>0.0</v>
      </c>
      <c r="O123" s="129">
        <v>0.0</v>
      </c>
      <c r="P123" s="208"/>
      <c r="Q123" s="206"/>
      <c r="R123" s="42"/>
      <c r="S123" s="58"/>
      <c r="T123" s="40">
        <v>0.0</v>
      </c>
      <c r="U123" s="129">
        <v>0.0</v>
      </c>
      <c r="V123" s="129">
        <v>0.0</v>
      </c>
      <c r="W123" s="207"/>
      <c r="X123" s="206"/>
      <c r="Y123" s="42"/>
      <c r="Z123" s="58"/>
      <c r="AA123" s="40">
        <v>0.0</v>
      </c>
      <c r="AB123" s="129">
        <v>0.0</v>
      </c>
      <c r="AC123" s="129">
        <v>0.0</v>
      </c>
      <c r="AD123" s="92"/>
      <c r="AE123" s="45"/>
      <c r="AF123" s="53"/>
      <c r="AG123" s="44"/>
      <c r="AH123" s="40">
        <v>0.0</v>
      </c>
      <c r="AI123" s="40">
        <v>0.0</v>
      </c>
      <c r="AJ123" s="40">
        <v>0.0</v>
      </c>
      <c r="AK123" s="92"/>
      <c r="AL123" s="45"/>
      <c r="AM123" s="53"/>
      <c r="AN123" s="44"/>
      <c r="AO123" s="40">
        <v>0.0</v>
      </c>
      <c r="AP123" s="40">
        <v>0.0</v>
      </c>
      <c r="AQ123" s="40">
        <v>0.0</v>
      </c>
      <c r="AR123" s="92"/>
      <c r="AS123" s="45"/>
      <c r="AT123" s="53"/>
      <c r="AU123" s="44"/>
      <c r="AV123" s="40">
        <v>0.0</v>
      </c>
      <c r="AW123" s="40">
        <v>0.0</v>
      </c>
      <c r="AX123" s="40">
        <v>0.0</v>
      </c>
      <c r="AY123" s="51"/>
      <c r="AZ123" s="49">
        <f t="shared" ref="AZ123:BB123" si="116">SUM(F123,M123,T123,AA123,AH123,AO123,AV123)</f>
        <v>0</v>
      </c>
      <c r="BA123" s="39">
        <f t="shared" si="116"/>
        <v>0</v>
      </c>
      <c r="BB123" s="39">
        <f t="shared" si="116"/>
        <v>0</v>
      </c>
      <c r="BC123" s="50">
        <f t="shared" si="117"/>
        <v>0</v>
      </c>
      <c r="BD123" s="51"/>
      <c r="BE123" s="39">
        <f>67.31*AZ123</f>
        <v>0</v>
      </c>
      <c r="BF123" s="39">
        <f>BA123*74</f>
        <v>0</v>
      </c>
      <c r="BG123" s="39">
        <f>BB123*84</f>
        <v>0</v>
      </c>
      <c r="BH123" s="39">
        <f>SUM(BF123,BE123,BG123)</f>
        <v>0</v>
      </c>
      <c r="BI123" s="51"/>
      <c r="BJ123" s="51"/>
      <c r="BK123" s="51"/>
      <c r="BL123" s="51"/>
      <c r="BM123" s="51"/>
    </row>
    <row r="124">
      <c r="A124" s="209"/>
      <c r="B124" s="203"/>
      <c r="C124" s="210"/>
      <c r="D124" s="136"/>
      <c r="E124" s="136"/>
      <c r="F124" s="136"/>
      <c r="G124" s="203"/>
      <c r="H124" s="203"/>
      <c r="I124" s="203"/>
      <c r="J124" s="210"/>
      <c r="K124" s="98"/>
      <c r="L124" s="211"/>
      <c r="M124" s="51"/>
      <c r="N124" s="203"/>
      <c r="O124" s="203"/>
      <c r="P124" s="155"/>
      <c r="Q124" s="210"/>
      <c r="R124" s="136"/>
      <c r="S124" s="136"/>
      <c r="T124" s="51"/>
      <c r="U124" s="203"/>
      <c r="V124" s="203"/>
      <c r="W124" s="203"/>
      <c r="X124" s="210"/>
      <c r="Y124" s="136"/>
      <c r="Z124" s="136"/>
      <c r="AA124" s="51"/>
      <c r="AB124" s="203"/>
      <c r="AC124" s="203"/>
      <c r="AD124" s="32"/>
      <c r="AE124" s="71"/>
      <c r="AF124" s="136"/>
      <c r="AG124" s="72"/>
      <c r="AH124" s="51"/>
      <c r="AI124" s="51"/>
      <c r="AJ124" s="51"/>
      <c r="AK124" s="32"/>
      <c r="AL124" s="71"/>
      <c r="AM124" s="136"/>
      <c r="AN124" s="72"/>
      <c r="AO124" s="51"/>
      <c r="AP124" s="51"/>
      <c r="AQ124" s="51"/>
      <c r="AR124" s="32"/>
      <c r="AS124" s="71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98"/>
      <c r="L125" s="211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136"/>
      <c r="Z125" s="136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136"/>
      <c r="AN125" s="72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39">
        <f t="shared" ref="AZ125:BC125" si="118">SUM(AZ122,AZ123)</f>
        <v>12</v>
      </c>
      <c r="BA125" s="39">
        <f t="shared" si="118"/>
        <v>4</v>
      </c>
      <c r="BB125" s="39">
        <f t="shared" si="118"/>
        <v>0</v>
      </c>
      <c r="BC125" s="39">
        <f t="shared" si="118"/>
        <v>16</v>
      </c>
      <c r="BD125" s="51"/>
      <c r="BE125" s="40">
        <f t="shared" ref="BE125:BH125" si="119">SUM(BE122,BE123)</f>
        <v>960</v>
      </c>
      <c r="BF125" s="40">
        <f t="shared" si="119"/>
        <v>352</v>
      </c>
      <c r="BG125" s="40">
        <f t="shared" si="119"/>
        <v>0</v>
      </c>
      <c r="BH125" s="40">
        <f t="shared" si="119"/>
        <v>1312</v>
      </c>
      <c r="BI125" s="51"/>
      <c r="BJ125" s="51"/>
      <c r="BK125" s="51"/>
      <c r="BL125" s="51"/>
      <c r="BM125" s="51"/>
    </row>
    <row r="126">
      <c r="A126" s="209"/>
      <c r="B126" s="136"/>
      <c r="C126" s="71"/>
      <c r="D126" s="136"/>
      <c r="E126" s="136"/>
      <c r="F126" s="204"/>
      <c r="G126" s="204"/>
      <c r="H126" s="204"/>
      <c r="I126" s="136"/>
      <c r="J126" s="71"/>
      <c r="K126" s="6" t="s">
        <v>35</v>
      </c>
      <c r="L126" s="4"/>
      <c r="M126" s="51"/>
      <c r="N126" s="51"/>
      <c r="O126" s="51"/>
      <c r="P126" s="51"/>
      <c r="Q126" s="71"/>
      <c r="R126" s="136"/>
      <c r="S126" s="136"/>
      <c r="T126" s="203"/>
      <c r="U126" s="203"/>
      <c r="V126" s="203"/>
      <c r="W126" s="136"/>
      <c r="X126" s="71"/>
      <c r="Y126" s="6" t="s">
        <v>35</v>
      </c>
      <c r="Z126" s="4"/>
      <c r="AA126" s="136"/>
      <c r="AB126" s="136"/>
      <c r="AC126" s="136"/>
      <c r="AD126" s="117"/>
      <c r="AE126" s="71"/>
      <c r="AF126" s="72"/>
      <c r="AG126" s="32"/>
      <c r="AH126" s="212"/>
      <c r="AI126" s="212"/>
      <c r="AJ126" s="212"/>
      <c r="AK126" s="32"/>
      <c r="AL126" s="71"/>
      <c r="AM126" s="6" t="s">
        <v>35</v>
      </c>
      <c r="AN126" s="4"/>
      <c r="AO126" s="136"/>
      <c r="AP126" s="136"/>
      <c r="AQ126" s="136"/>
      <c r="AR126" s="117"/>
      <c r="AS126" s="118"/>
      <c r="AT126" s="136"/>
      <c r="AU126" s="72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</row>
    <row r="127" ht="15.0" customHeight="1">
      <c r="A127" s="209"/>
      <c r="B127" s="136"/>
      <c r="C127" s="71"/>
      <c r="D127" s="187" t="s">
        <v>156</v>
      </c>
      <c r="E127" s="26" t="s">
        <v>3</v>
      </c>
      <c r="F127" s="26" t="s">
        <v>4</v>
      </c>
      <c r="G127" s="26" t="s">
        <v>5</v>
      </c>
      <c r="H127" s="26" t="s">
        <v>6</v>
      </c>
      <c r="I127" s="136"/>
      <c r="J127" s="71"/>
      <c r="K127" s="98"/>
      <c r="L127" s="211"/>
      <c r="M127" s="26" t="s">
        <v>4</v>
      </c>
      <c r="N127" s="26" t="s">
        <v>5</v>
      </c>
      <c r="O127" s="26" t="s">
        <v>6</v>
      </c>
      <c r="P127" s="51"/>
      <c r="Q127" s="71"/>
      <c r="R127" s="136"/>
      <c r="S127" s="136"/>
      <c r="T127" s="26" t="s">
        <v>4</v>
      </c>
      <c r="U127" s="26" t="s">
        <v>5</v>
      </c>
      <c r="V127" s="26" t="s">
        <v>6</v>
      </c>
      <c r="W127" s="136"/>
      <c r="X127" s="71"/>
      <c r="Y127" s="136"/>
      <c r="Z127" s="136"/>
      <c r="AA127" s="26" t="s">
        <v>4</v>
      </c>
      <c r="AB127" s="26" t="s">
        <v>5</v>
      </c>
      <c r="AC127" s="26" t="s">
        <v>6</v>
      </c>
      <c r="AD127" s="117"/>
      <c r="AE127" s="71"/>
      <c r="AF127" s="72"/>
      <c r="AG127" s="32"/>
      <c r="AH127" s="26" t="s">
        <v>4</v>
      </c>
      <c r="AI127" s="26" t="s">
        <v>5</v>
      </c>
      <c r="AJ127" s="26" t="s">
        <v>6</v>
      </c>
      <c r="AK127" s="32"/>
      <c r="AL127" s="71"/>
      <c r="AM127" s="136"/>
      <c r="AN127" s="72"/>
      <c r="AO127" s="26" t="s">
        <v>4</v>
      </c>
      <c r="AP127" s="26" t="s">
        <v>5</v>
      </c>
      <c r="AQ127" s="26" t="s">
        <v>6</v>
      </c>
      <c r="AR127" s="117"/>
      <c r="AS127" s="118"/>
      <c r="AT127" s="136"/>
      <c r="AU127" s="72"/>
      <c r="AV127" s="26" t="s">
        <v>4</v>
      </c>
      <c r="AW127" s="26" t="s">
        <v>5</v>
      </c>
      <c r="AX127" s="26" t="s">
        <v>6</v>
      </c>
      <c r="AY127" s="51"/>
      <c r="AZ127" s="31" t="s">
        <v>4</v>
      </c>
      <c r="BA127" s="31" t="s">
        <v>13</v>
      </c>
      <c r="BB127" s="31" t="s">
        <v>6</v>
      </c>
      <c r="BC127" s="31" t="s">
        <v>14</v>
      </c>
      <c r="BD127" s="51"/>
      <c r="BE127" s="33" t="s">
        <v>4</v>
      </c>
      <c r="BF127" s="33" t="s">
        <v>13</v>
      </c>
      <c r="BG127" s="33" t="s">
        <v>6</v>
      </c>
      <c r="BH127" s="33" t="s">
        <v>15</v>
      </c>
      <c r="BI127" s="51"/>
      <c r="BJ127" s="51"/>
      <c r="BK127" s="51"/>
      <c r="BL127" s="51"/>
      <c r="BM127" s="51"/>
    </row>
    <row r="128">
      <c r="A128" s="35" t="s">
        <v>738</v>
      </c>
      <c r="B128" s="41" t="s">
        <v>33</v>
      </c>
      <c r="C128" s="37">
        <v>45125.0</v>
      </c>
      <c r="D128" s="38" t="s">
        <v>607</v>
      </c>
      <c r="E128" s="39" t="s">
        <v>739</v>
      </c>
      <c r="F128" s="40">
        <v>0.0</v>
      </c>
      <c r="G128" s="40">
        <v>0.0</v>
      </c>
      <c r="H128" s="40">
        <v>0.0</v>
      </c>
      <c r="I128" s="42" t="s">
        <v>46</v>
      </c>
      <c r="J128" s="37">
        <v>45126.0</v>
      </c>
      <c r="K128" s="38" t="s">
        <v>607</v>
      </c>
      <c r="L128" s="39" t="s">
        <v>739</v>
      </c>
      <c r="M128" s="40">
        <v>0.0</v>
      </c>
      <c r="N128" s="40">
        <v>0.0</v>
      </c>
      <c r="O128" s="40">
        <v>0.0</v>
      </c>
      <c r="P128" s="38" t="s">
        <v>36</v>
      </c>
      <c r="Q128" s="37">
        <v>45127.0</v>
      </c>
      <c r="R128" s="38" t="s">
        <v>607</v>
      </c>
      <c r="S128" s="39" t="s">
        <v>739</v>
      </c>
      <c r="T128" s="40">
        <v>0.0</v>
      </c>
      <c r="U128" s="40">
        <v>0.0</v>
      </c>
      <c r="V128" s="40">
        <v>0.0</v>
      </c>
      <c r="W128" s="42" t="s">
        <v>37</v>
      </c>
      <c r="X128" s="37">
        <v>45128.0</v>
      </c>
      <c r="Y128" s="38" t="s">
        <v>607</v>
      </c>
      <c r="Z128" s="39" t="s">
        <v>739</v>
      </c>
      <c r="AA128" s="40">
        <v>0.0</v>
      </c>
      <c r="AB128" s="40">
        <v>0.0</v>
      </c>
      <c r="AC128" s="40">
        <v>0.0</v>
      </c>
      <c r="AD128" s="56" t="s">
        <v>40</v>
      </c>
      <c r="AE128" s="37">
        <v>45129.0</v>
      </c>
      <c r="AF128" s="38" t="s">
        <v>607</v>
      </c>
      <c r="AG128" s="39" t="s">
        <v>739</v>
      </c>
      <c r="AH128" s="40">
        <v>0.0</v>
      </c>
      <c r="AI128" s="40">
        <v>0.0</v>
      </c>
      <c r="AJ128" s="40">
        <v>0.0</v>
      </c>
      <c r="AK128" s="92"/>
      <c r="AL128" s="45"/>
      <c r="AM128" s="53"/>
      <c r="AN128" s="44"/>
      <c r="AO128" s="40">
        <v>0.0</v>
      </c>
      <c r="AP128" s="40">
        <v>0.0</v>
      </c>
      <c r="AQ128" s="40">
        <v>0.0</v>
      </c>
      <c r="AR128" s="92"/>
      <c r="AS128" s="45"/>
      <c r="AT128" s="53"/>
      <c r="AU128" s="44"/>
      <c r="AV128" s="40">
        <v>0.0</v>
      </c>
      <c r="AW128" s="40">
        <v>0.0</v>
      </c>
      <c r="AX128" s="40">
        <v>0.0</v>
      </c>
      <c r="AY128" s="51"/>
      <c r="AZ128" s="213">
        <f t="shared" ref="AZ128:BB128" si="120">SUM(F128,M128,T128,AA128,AH128,AO128,AV128)</f>
        <v>0</v>
      </c>
      <c r="BA128" s="214">
        <f t="shared" si="120"/>
        <v>0</v>
      </c>
      <c r="BB128" s="214">
        <f t="shared" si="120"/>
        <v>0</v>
      </c>
      <c r="BC128" s="215">
        <f>SUM(AZ128,BA128,BB128)</f>
        <v>0</v>
      </c>
      <c r="BD128" s="51"/>
      <c r="BE128" s="385">
        <f>AZ128*67.31</f>
        <v>0</v>
      </c>
      <c r="BF128" s="385">
        <f>74*BA128</f>
        <v>0</v>
      </c>
      <c r="BG128" s="385">
        <f>84*BB128</f>
        <v>0</v>
      </c>
      <c r="BH128" s="385">
        <f>SUM(BE128,BF128,BG128)</f>
        <v>0</v>
      </c>
      <c r="BI128" s="51"/>
      <c r="BJ128" s="51"/>
      <c r="BK128" s="51"/>
      <c r="BL128" s="51"/>
      <c r="BM128" s="51"/>
    </row>
    <row r="129">
      <c r="A129" s="217"/>
      <c r="B129" s="136"/>
      <c r="C129" s="71"/>
      <c r="D129" s="136"/>
      <c r="E129" s="136"/>
      <c r="F129" s="204"/>
      <c r="G129" s="204"/>
      <c r="H129" s="204"/>
      <c r="I129" s="136"/>
      <c r="J129" s="71"/>
      <c r="K129" s="136"/>
      <c r="L129" s="136"/>
      <c r="M129" s="218"/>
      <c r="N129" s="218"/>
      <c r="O129" s="218"/>
      <c r="P129" s="51"/>
      <c r="Q129" s="71"/>
      <c r="R129" s="136"/>
      <c r="S129" s="136"/>
      <c r="T129" s="203"/>
      <c r="U129" s="203"/>
      <c r="V129" s="203"/>
      <c r="W129" s="136"/>
      <c r="X129" s="71"/>
      <c r="Y129" s="136"/>
      <c r="Z129" s="136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136"/>
      <c r="AN129" s="72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116"/>
      <c r="B130" s="136"/>
      <c r="C130" s="71"/>
      <c r="D130" s="136"/>
      <c r="E130" s="136"/>
      <c r="F130" s="204"/>
      <c r="G130" s="204"/>
      <c r="H130" s="204"/>
      <c r="I130" s="136"/>
      <c r="J130" s="71"/>
      <c r="K130" s="319" t="s">
        <v>417</v>
      </c>
      <c r="L130" s="320"/>
      <c r="M130" s="51"/>
      <c r="N130" s="51"/>
      <c r="O130" s="51"/>
      <c r="P130" s="51"/>
      <c r="Q130" s="71"/>
      <c r="R130" s="136"/>
      <c r="S130" s="136"/>
      <c r="T130" s="203"/>
      <c r="U130" s="203"/>
      <c r="V130" s="203"/>
      <c r="W130" s="136"/>
      <c r="X130" s="71"/>
      <c r="Y130" s="319" t="s">
        <v>51</v>
      </c>
      <c r="Z130" s="320"/>
      <c r="AA130" s="136"/>
      <c r="AB130" s="136"/>
      <c r="AC130" s="136"/>
      <c r="AD130" s="117"/>
      <c r="AE130" s="71"/>
      <c r="AF130" s="72"/>
      <c r="AG130" s="32"/>
      <c r="AH130" s="212"/>
      <c r="AI130" s="212"/>
      <c r="AJ130" s="212"/>
      <c r="AK130" s="32"/>
      <c r="AL130" s="71"/>
      <c r="AM130" s="319" t="s">
        <v>51</v>
      </c>
      <c r="AN130" s="320"/>
      <c r="AO130" s="136"/>
      <c r="AP130" s="136"/>
      <c r="AQ130" s="136"/>
      <c r="AR130" s="117"/>
      <c r="AS130" s="118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219"/>
      <c r="B131" s="136"/>
      <c r="C131" s="71"/>
      <c r="D131" s="136"/>
      <c r="E131" s="136"/>
      <c r="F131" s="26" t="s">
        <v>4</v>
      </c>
      <c r="G131" s="26" t="s">
        <v>5</v>
      </c>
      <c r="H131" s="26" t="s">
        <v>6</v>
      </c>
      <c r="I131" s="136"/>
      <c r="J131" s="71"/>
      <c r="K131" s="98"/>
      <c r="L131" s="211"/>
      <c r="M131" s="26" t="s">
        <v>4</v>
      </c>
      <c r="N131" s="26" t="s">
        <v>5</v>
      </c>
      <c r="O131" s="26" t="s">
        <v>6</v>
      </c>
      <c r="P131" s="51"/>
      <c r="Q131" s="71"/>
      <c r="R131" s="136"/>
      <c r="S131" s="136"/>
      <c r="T131" s="26" t="s">
        <v>4</v>
      </c>
      <c r="U131" s="26" t="s">
        <v>5</v>
      </c>
      <c r="V131" s="26" t="s">
        <v>6</v>
      </c>
      <c r="W131" s="136"/>
      <c r="X131" s="71"/>
      <c r="Y131" s="136"/>
      <c r="Z131" s="136"/>
      <c r="AA131" s="26" t="s">
        <v>4</v>
      </c>
      <c r="AB131" s="26" t="s">
        <v>5</v>
      </c>
      <c r="AC131" s="26" t="s">
        <v>6</v>
      </c>
      <c r="AD131" s="117"/>
      <c r="AE131" s="71"/>
      <c r="AF131" s="72"/>
      <c r="AG131" s="32"/>
      <c r="AH131" s="26" t="s">
        <v>4</v>
      </c>
      <c r="AI131" s="26" t="s">
        <v>5</v>
      </c>
      <c r="AJ131" s="26" t="s">
        <v>6</v>
      </c>
      <c r="AK131" s="32"/>
      <c r="AL131" s="71"/>
      <c r="AM131" s="136"/>
      <c r="AN131" s="72"/>
      <c r="AO131" s="26" t="s">
        <v>4</v>
      </c>
      <c r="AP131" s="26" t="s">
        <v>5</v>
      </c>
      <c r="AQ131" s="26" t="s">
        <v>6</v>
      </c>
      <c r="AR131" s="117"/>
      <c r="AS131" s="118"/>
      <c r="AT131" s="136"/>
      <c r="AU131" s="72"/>
      <c r="AV131" s="26" t="s">
        <v>4</v>
      </c>
      <c r="AW131" s="26" t="s">
        <v>5</v>
      </c>
      <c r="AX131" s="26" t="s">
        <v>6</v>
      </c>
      <c r="AY131" s="51"/>
      <c r="AZ131" s="31" t="s">
        <v>4</v>
      </c>
      <c r="BA131" s="31" t="s">
        <v>13</v>
      </c>
      <c r="BB131" s="31" t="s">
        <v>6</v>
      </c>
      <c r="BC131" s="31" t="s">
        <v>14</v>
      </c>
      <c r="BD131" s="51"/>
      <c r="BE131" s="33" t="s">
        <v>4</v>
      </c>
      <c r="BF131" s="33" t="s">
        <v>13</v>
      </c>
      <c r="BG131" s="33" t="s">
        <v>6</v>
      </c>
      <c r="BH131" s="33" t="s">
        <v>15</v>
      </c>
      <c r="BI131" s="51"/>
      <c r="BJ131" s="51"/>
      <c r="BK131" s="51"/>
      <c r="BL131" s="51"/>
      <c r="BM131" s="51"/>
    </row>
    <row r="132">
      <c r="A132" s="220" t="s">
        <v>335</v>
      </c>
      <c r="B132" s="92"/>
      <c r="C132" s="45"/>
      <c r="D132" s="53"/>
      <c r="E132" s="44"/>
      <c r="F132" s="40">
        <v>0.0</v>
      </c>
      <c r="G132" s="40">
        <v>0.0</v>
      </c>
      <c r="H132" s="40">
        <v>0.0</v>
      </c>
      <c r="I132" s="92"/>
      <c r="J132" s="45"/>
      <c r="K132" s="53"/>
      <c r="L132" s="44"/>
      <c r="M132" s="40">
        <v>0.0</v>
      </c>
      <c r="N132" s="40">
        <v>0.0</v>
      </c>
      <c r="O132" s="40">
        <v>0.0</v>
      </c>
      <c r="P132" s="92"/>
      <c r="Q132" s="45"/>
      <c r="R132" s="53"/>
      <c r="S132" s="44"/>
      <c r="T132" s="40">
        <v>0.0</v>
      </c>
      <c r="U132" s="40">
        <v>0.0</v>
      </c>
      <c r="V132" s="40">
        <v>0.0</v>
      </c>
      <c r="W132" s="92"/>
      <c r="X132" s="45"/>
      <c r="Y132" s="53"/>
      <c r="Z132" s="44"/>
      <c r="AA132" s="40">
        <v>0.0</v>
      </c>
      <c r="AB132" s="40">
        <v>0.0</v>
      </c>
      <c r="AC132" s="40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21">SUM(F132,M132,T132,AA132,AH132,AO132,AV132)</f>
        <v>0</v>
      </c>
      <c r="BA132" s="39">
        <f t="shared" si="121"/>
        <v>0</v>
      </c>
      <c r="BB132" s="39">
        <f t="shared" si="121"/>
        <v>0</v>
      </c>
      <c r="BC132" s="50">
        <f>SUM(AZ132,BA132,BB132)</f>
        <v>0</v>
      </c>
      <c r="BD132" s="51"/>
      <c r="BE132" s="221">
        <f>AZ132*67.31</f>
        <v>0</v>
      </c>
      <c r="BF132" s="221"/>
      <c r="BG132" s="221"/>
      <c r="BH132" s="221">
        <f>SUM(BE132,BF132,BG132)</f>
        <v>0</v>
      </c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136"/>
      <c r="L133" s="136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136"/>
      <c r="Z133" s="136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136"/>
      <c r="AN133" s="72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04"/>
      <c r="G134" s="204"/>
      <c r="H134" s="204"/>
      <c r="I134" s="136"/>
      <c r="J134" s="71"/>
      <c r="K134" s="6" t="s">
        <v>145</v>
      </c>
      <c r="L134" s="4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6" t="s">
        <v>31</v>
      </c>
      <c r="Z134" s="4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6" t="s">
        <v>31</v>
      </c>
      <c r="AN134" s="4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116"/>
      <c r="B135" s="136"/>
      <c r="C135" s="71"/>
      <c r="D135" s="136"/>
      <c r="E135" s="136"/>
      <c r="F135" s="26" t="s">
        <v>4</v>
      </c>
      <c r="G135" s="26" t="s">
        <v>5</v>
      </c>
      <c r="H135" s="26" t="s">
        <v>6</v>
      </c>
      <c r="I135" s="136"/>
      <c r="J135" s="71"/>
      <c r="K135" s="98"/>
      <c r="L135" s="211"/>
      <c r="M135" s="26" t="s">
        <v>4</v>
      </c>
      <c r="N135" s="26" t="s">
        <v>5</v>
      </c>
      <c r="O135" s="26" t="s">
        <v>6</v>
      </c>
      <c r="P135" s="51"/>
      <c r="Q135" s="71"/>
      <c r="R135" s="136"/>
      <c r="S135" s="136"/>
      <c r="T135" s="26" t="s">
        <v>4</v>
      </c>
      <c r="U135" s="26" t="s">
        <v>5</v>
      </c>
      <c r="V135" s="26" t="s">
        <v>6</v>
      </c>
      <c r="W135" s="136"/>
      <c r="X135" s="71"/>
      <c r="Y135" s="136"/>
      <c r="Z135" s="136"/>
      <c r="AA135" s="26" t="s">
        <v>4</v>
      </c>
      <c r="AB135" s="26" t="s">
        <v>5</v>
      </c>
      <c r="AC135" s="26" t="s">
        <v>6</v>
      </c>
      <c r="AD135" s="117"/>
      <c r="AE135" s="71"/>
      <c r="AF135" s="72"/>
      <c r="AG135" s="32"/>
      <c r="AH135" s="26" t="s">
        <v>4</v>
      </c>
      <c r="AI135" s="26" t="s">
        <v>5</v>
      </c>
      <c r="AJ135" s="26" t="s">
        <v>6</v>
      </c>
      <c r="AK135" s="32"/>
      <c r="AL135" s="71"/>
      <c r="AM135" s="136"/>
      <c r="AN135" s="72"/>
      <c r="AO135" s="26" t="s">
        <v>4</v>
      </c>
      <c r="AP135" s="26" t="s">
        <v>5</v>
      </c>
      <c r="AQ135" s="26" t="s">
        <v>6</v>
      </c>
      <c r="AR135" s="117"/>
      <c r="AS135" s="118"/>
      <c r="AT135" s="136"/>
      <c r="AU135" s="72"/>
      <c r="AV135" s="26" t="s">
        <v>4</v>
      </c>
      <c r="AW135" s="26" t="s">
        <v>5</v>
      </c>
      <c r="AX135" s="26" t="s">
        <v>6</v>
      </c>
      <c r="AY135" s="51"/>
      <c r="AZ135" s="31" t="s">
        <v>4</v>
      </c>
      <c r="BA135" s="31" t="s">
        <v>13</v>
      </c>
      <c r="BB135" s="31" t="s">
        <v>6</v>
      </c>
      <c r="BC135" s="31" t="s">
        <v>14</v>
      </c>
      <c r="BD135" s="51"/>
      <c r="BE135" s="33" t="s">
        <v>4</v>
      </c>
      <c r="BF135" s="33" t="s">
        <v>13</v>
      </c>
      <c r="BG135" s="33" t="s">
        <v>6</v>
      </c>
      <c r="BH135" s="33" t="s">
        <v>15</v>
      </c>
      <c r="BI135" s="51"/>
      <c r="BJ135" s="51"/>
      <c r="BK135" s="51"/>
      <c r="BL135" s="51"/>
      <c r="BM135" s="51"/>
    </row>
    <row r="136">
      <c r="A136" s="35" t="s">
        <v>103</v>
      </c>
      <c r="B136" s="92"/>
      <c r="C136" s="45"/>
      <c r="D136" s="53"/>
      <c r="E136" s="44"/>
      <c r="F136" s="40">
        <v>0.0</v>
      </c>
      <c r="G136" s="40">
        <v>0.0</v>
      </c>
      <c r="H136" s="40">
        <v>0.0</v>
      </c>
      <c r="I136" s="92"/>
      <c r="J136" s="45"/>
      <c r="K136" s="53"/>
      <c r="L136" s="44"/>
      <c r="M136" s="40">
        <v>0.0</v>
      </c>
      <c r="N136" s="40">
        <v>0.0</v>
      </c>
      <c r="O136" s="40">
        <v>0.0</v>
      </c>
      <c r="P136" s="92"/>
      <c r="Q136" s="45"/>
      <c r="R136" s="53"/>
      <c r="S136" s="44"/>
      <c r="T136" s="40">
        <v>0.0</v>
      </c>
      <c r="U136" s="40">
        <v>0.0</v>
      </c>
      <c r="V136" s="40">
        <v>0.0</v>
      </c>
      <c r="W136" s="92"/>
      <c r="X136" s="45"/>
      <c r="Y136" s="53"/>
      <c r="Z136" s="44"/>
      <c r="AA136" s="40">
        <v>0.0</v>
      </c>
      <c r="AB136" s="40">
        <v>0.0</v>
      </c>
      <c r="AC136" s="40">
        <v>0.0</v>
      </c>
      <c r="AD136" s="92"/>
      <c r="AE136" s="45"/>
      <c r="AF136" s="53"/>
      <c r="AG136" s="44"/>
      <c r="AH136" s="40">
        <v>0.0</v>
      </c>
      <c r="AI136" s="40">
        <v>0.0</v>
      </c>
      <c r="AJ136" s="40">
        <v>0.0</v>
      </c>
      <c r="AK136" s="92"/>
      <c r="AL136" s="45"/>
      <c r="AM136" s="53"/>
      <c r="AN136" s="44"/>
      <c r="AO136" s="40">
        <v>0.0</v>
      </c>
      <c r="AP136" s="40">
        <v>0.0</v>
      </c>
      <c r="AQ136" s="40">
        <v>0.0</v>
      </c>
      <c r="AR136" s="92"/>
      <c r="AS136" s="45"/>
      <c r="AT136" s="53"/>
      <c r="AU136" s="44"/>
      <c r="AV136" s="40">
        <v>0.0</v>
      </c>
      <c r="AW136" s="40">
        <v>0.0</v>
      </c>
      <c r="AX136" s="40">
        <v>0.0</v>
      </c>
      <c r="AY136" s="51"/>
      <c r="AZ136" s="49">
        <f t="shared" ref="AZ136:BB136" si="122">SUM(F136,M136,T136,AA136,AH136,AO136,AV136)</f>
        <v>0</v>
      </c>
      <c r="BA136" s="39">
        <f t="shared" si="122"/>
        <v>0</v>
      </c>
      <c r="BB136" s="39">
        <f t="shared" si="122"/>
        <v>0</v>
      </c>
      <c r="BC136" s="50">
        <f>SUM(AZ136,BA136,BB136)</f>
        <v>0</v>
      </c>
      <c r="BD136" s="51"/>
      <c r="BE136" s="221">
        <f>AZ136*67.31</f>
        <v>0</v>
      </c>
      <c r="BF136" s="221"/>
      <c r="BG136" s="221"/>
      <c r="BH136" s="221">
        <f>SUM(BE136,BF136,BG136)</f>
        <v>0</v>
      </c>
      <c r="BI136" s="51"/>
      <c r="BJ136" s="51"/>
      <c r="BK136" s="51"/>
      <c r="BL136" s="51"/>
      <c r="BM136" s="51"/>
    </row>
    <row r="137">
      <c r="A137" s="67"/>
      <c r="B137" s="68"/>
      <c r="C137" s="68"/>
      <c r="F137" s="204"/>
      <c r="G137" s="204"/>
      <c r="H137" s="204"/>
      <c r="I137" s="204"/>
      <c r="J137" s="118"/>
      <c r="K137" s="136"/>
      <c r="L137" s="136"/>
    </row>
    <row r="138">
      <c r="A138" s="67"/>
      <c r="B138" s="68"/>
      <c r="C138" s="68"/>
      <c r="F138" s="204"/>
      <c r="G138" s="204"/>
      <c r="H138" s="204"/>
      <c r="I138" s="204"/>
      <c r="J138" s="118"/>
      <c r="K138" s="6" t="s">
        <v>165</v>
      </c>
      <c r="L138" s="4"/>
      <c r="Y138" s="6" t="s">
        <v>145</v>
      </c>
      <c r="Z138" s="4"/>
      <c r="AM138" s="6" t="s">
        <v>145</v>
      </c>
      <c r="AN138" s="4"/>
    </row>
    <row r="139">
      <c r="A139" s="67"/>
      <c r="B139" s="136"/>
      <c r="C139" s="71"/>
      <c r="D139" s="136"/>
      <c r="E139" s="136"/>
      <c r="F139" s="26" t="s">
        <v>4</v>
      </c>
      <c r="G139" s="26" t="s">
        <v>5</v>
      </c>
      <c r="H139" s="26" t="s">
        <v>6</v>
      </c>
      <c r="I139" s="136"/>
      <c r="J139" s="71"/>
      <c r="K139" s="98"/>
      <c r="L139" s="211"/>
      <c r="M139" s="26" t="s">
        <v>4</v>
      </c>
      <c r="N139" s="26" t="s">
        <v>5</v>
      </c>
      <c r="O139" s="26" t="s">
        <v>6</v>
      </c>
      <c r="P139" s="51"/>
      <c r="Q139" s="71"/>
      <c r="R139" s="136"/>
      <c r="S139" s="136"/>
      <c r="T139" s="26" t="s">
        <v>4</v>
      </c>
      <c r="U139" s="26" t="s">
        <v>5</v>
      </c>
      <c r="V139" s="26" t="s">
        <v>6</v>
      </c>
      <c r="W139" s="136"/>
      <c r="X139" s="71"/>
      <c r="Y139" s="136"/>
      <c r="Z139" s="136"/>
      <c r="AA139" s="26" t="s">
        <v>4</v>
      </c>
      <c r="AB139" s="26" t="s">
        <v>5</v>
      </c>
      <c r="AC139" s="26" t="s">
        <v>6</v>
      </c>
      <c r="AD139" s="117"/>
      <c r="AE139" s="71"/>
      <c r="AF139" s="72"/>
      <c r="AG139" s="32"/>
      <c r="AH139" s="26" t="s">
        <v>4</v>
      </c>
      <c r="AI139" s="26" t="s">
        <v>5</v>
      </c>
      <c r="AJ139" s="26" t="s">
        <v>6</v>
      </c>
      <c r="AK139" s="32"/>
      <c r="AL139" s="71"/>
      <c r="AM139" s="136"/>
      <c r="AN139" s="72"/>
      <c r="AO139" s="26" t="s">
        <v>4</v>
      </c>
      <c r="AP139" s="26" t="s">
        <v>5</v>
      </c>
      <c r="AQ139" s="26" t="s">
        <v>6</v>
      </c>
      <c r="AR139" s="117"/>
      <c r="AS139" s="118"/>
      <c r="AT139" s="136"/>
      <c r="AU139" s="72"/>
      <c r="AV139" s="26" t="s">
        <v>4</v>
      </c>
      <c r="AW139" s="26" t="s">
        <v>5</v>
      </c>
      <c r="AX139" s="26" t="s">
        <v>6</v>
      </c>
      <c r="AZ139" s="31" t="s">
        <v>4</v>
      </c>
      <c r="BA139" s="31" t="s">
        <v>13</v>
      </c>
      <c r="BB139" s="31" t="s">
        <v>6</v>
      </c>
      <c r="BC139" s="31" t="s">
        <v>14</v>
      </c>
      <c r="BE139" s="33" t="s">
        <v>4</v>
      </c>
      <c r="BF139" s="33" t="s">
        <v>13</v>
      </c>
      <c r="BG139" s="33" t="s">
        <v>6</v>
      </c>
      <c r="BH139" s="33" t="s">
        <v>15</v>
      </c>
    </row>
    <row r="140">
      <c r="A140" s="222" t="s">
        <v>418</v>
      </c>
      <c r="B140" s="92"/>
      <c r="C140" s="45"/>
      <c r="D140" s="53"/>
      <c r="E140" s="44"/>
      <c r="F140" s="40">
        <v>0.0</v>
      </c>
      <c r="G140" s="40">
        <v>0.0</v>
      </c>
      <c r="H140" s="40">
        <v>0.0</v>
      </c>
      <c r="I140" s="92"/>
      <c r="J140" s="45"/>
      <c r="K140" s="53"/>
      <c r="L140" s="44"/>
      <c r="M140" s="40">
        <v>0.0</v>
      </c>
      <c r="N140" s="40">
        <v>0.0</v>
      </c>
      <c r="O140" s="40">
        <v>0.0</v>
      </c>
      <c r="P140" s="92"/>
      <c r="Q140" s="45"/>
      <c r="R140" s="53"/>
      <c r="S140" s="44"/>
      <c r="T140" s="40">
        <v>0.0</v>
      </c>
      <c r="U140" s="40">
        <v>0.0</v>
      </c>
      <c r="V140" s="40">
        <v>0.0</v>
      </c>
      <c r="W140" s="92"/>
      <c r="X140" s="45"/>
      <c r="Y140" s="53"/>
      <c r="Z140" s="44"/>
      <c r="AA140" s="40">
        <v>0.0</v>
      </c>
      <c r="AB140" s="40">
        <v>0.0</v>
      </c>
      <c r="AC140" s="40">
        <v>0.0</v>
      </c>
      <c r="AD140" s="92"/>
      <c r="AE140" s="45"/>
      <c r="AF140" s="53"/>
      <c r="AG140" s="44"/>
      <c r="AH140" s="40">
        <v>0.0</v>
      </c>
      <c r="AI140" s="40">
        <v>0.0</v>
      </c>
      <c r="AJ140" s="40">
        <v>0.0</v>
      </c>
      <c r="AK140" s="92"/>
      <c r="AL140" s="45"/>
      <c r="AM140" s="53"/>
      <c r="AN140" s="44"/>
      <c r="AO140" s="40">
        <v>0.0</v>
      </c>
      <c r="AP140" s="40">
        <v>0.0</v>
      </c>
      <c r="AQ140" s="40">
        <v>0.0</v>
      </c>
      <c r="AR140" s="92"/>
      <c r="AS140" s="45"/>
      <c r="AT140" s="53"/>
      <c r="AU140" s="44"/>
      <c r="AV140" s="40">
        <v>0.0</v>
      </c>
      <c r="AW140" s="40">
        <v>0.0</v>
      </c>
      <c r="AX140" s="40">
        <v>0.0</v>
      </c>
      <c r="AY140" s="51"/>
      <c r="AZ140" s="49">
        <f t="shared" ref="AZ140:BB140" si="123">SUM(F140,M140,T140,AA140,AH140,AO140,AV140)</f>
        <v>0</v>
      </c>
      <c r="BA140" s="39">
        <f t="shared" si="123"/>
        <v>0</v>
      </c>
      <c r="BB140" s="39">
        <f t="shared" si="123"/>
        <v>0</v>
      </c>
      <c r="BC140" s="50">
        <f>SUM(AZ140,BA140,BB140)</f>
        <v>0</v>
      </c>
      <c r="BD140" s="51"/>
      <c r="BE140" s="39"/>
      <c r="BF140" s="39"/>
      <c r="BG140" s="39"/>
      <c r="BH140" s="39"/>
      <c r="BI140" s="51"/>
      <c r="BJ140" s="51"/>
      <c r="BK140" s="51"/>
      <c r="BL140" s="51"/>
      <c r="BM140" s="51"/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  <c r="BG141" s="68" t="s">
        <v>15</v>
      </c>
      <c r="BH141" s="223">
        <f>SUM(BH122,BH128,BH132,BH136)</f>
        <v>1312</v>
      </c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>
      <c r="A143" s="67"/>
      <c r="B143" s="68"/>
      <c r="C143" s="68"/>
      <c r="F143" s="204"/>
      <c r="G143" s="204"/>
      <c r="H143" s="204"/>
      <c r="I143" s="204"/>
      <c r="J143" s="118"/>
      <c r="K143" s="136"/>
      <c r="L143" s="136"/>
    </row>
    <row r="144" ht="17.25" customHeight="1">
      <c r="A144" s="67"/>
      <c r="B144" s="68" t="s">
        <v>25</v>
      </c>
      <c r="D144" s="68" t="s">
        <v>166</v>
      </c>
      <c r="E144" s="68" t="s">
        <v>167</v>
      </c>
    </row>
    <row r="145">
      <c r="A145" s="224" t="s">
        <v>1</v>
      </c>
      <c r="B145" s="68"/>
    </row>
    <row r="146">
      <c r="A146" s="225" t="s">
        <v>45</v>
      </c>
      <c r="B146" s="68" t="s">
        <v>171</v>
      </c>
      <c r="C146" s="152"/>
      <c r="D146" s="152"/>
    </row>
    <row r="147">
      <c r="A147" s="225" t="s">
        <v>32</v>
      </c>
      <c r="B147" s="68" t="s">
        <v>175</v>
      </c>
      <c r="C147" s="67"/>
      <c r="D147" s="153"/>
      <c r="E147" s="136"/>
      <c r="F147" s="117"/>
      <c r="G147" s="117"/>
      <c r="H147" s="117"/>
      <c r="I147" s="117"/>
    </row>
    <row r="148">
      <c r="A148" s="67" t="s">
        <v>30</v>
      </c>
      <c r="B148" s="68" t="s">
        <v>170</v>
      </c>
      <c r="C148" s="152"/>
    </row>
    <row r="149">
      <c r="A149" s="67" t="s">
        <v>18</v>
      </c>
      <c r="B149" s="68" t="s">
        <v>170</v>
      </c>
      <c r="C149" s="67"/>
    </row>
    <row r="150">
      <c r="A150" s="224" t="s">
        <v>51</v>
      </c>
    </row>
    <row r="151">
      <c r="A151" s="67" t="s">
        <v>335</v>
      </c>
      <c r="B151" s="68" t="s">
        <v>665</v>
      </c>
    </row>
    <row r="152">
      <c r="A152" s="225" t="s">
        <v>69</v>
      </c>
      <c r="B152" s="68" t="s">
        <v>168</v>
      </c>
      <c r="C152" s="152"/>
    </row>
    <row r="153">
      <c r="A153" s="225" t="s">
        <v>73</v>
      </c>
      <c r="B153" s="68" t="s">
        <v>169</v>
      </c>
      <c r="C153" s="152"/>
      <c r="D153" s="152"/>
      <c r="E153" s="152"/>
      <c r="AN153" s="226"/>
      <c r="AO153" s="226"/>
      <c r="AP153" s="226"/>
      <c r="AQ153" s="226"/>
      <c r="AR153" s="226"/>
    </row>
    <row r="154">
      <c r="A154" s="227" t="s">
        <v>173</v>
      </c>
      <c r="AN154" s="226"/>
      <c r="AO154" s="226"/>
      <c r="AP154" s="226"/>
      <c r="AQ154" s="226"/>
      <c r="AR154" s="226"/>
    </row>
    <row r="155">
      <c r="A155" s="67" t="s">
        <v>88</v>
      </c>
      <c r="B155" s="68" t="s">
        <v>169</v>
      </c>
      <c r="C155" s="67"/>
      <c r="AN155" s="228"/>
      <c r="AO155" s="228"/>
      <c r="AP155" s="228"/>
      <c r="AQ155" s="228"/>
      <c r="AR155" s="228"/>
    </row>
    <row r="156">
      <c r="A156" s="225" t="s">
        <v>97</v>
      </c>
      <c r="B156" s="68" t="s">
        <v>174</v>
      </c>
    </row>
    <row r="157">
      <c r="A157" s="225" t="s">
        <v>103</v>
      </c>
      <c r="B157" s="68" t="s">
        <v>171</v>
      </c>
      <c r="C157" s="152"/>
      <c r="D157" s="152"/>
      <c r="E157" s="152"/>
      <c r="F157" s="153"/>
      <c r="G157" s="153"/>
      <c r="H157" s="153"/>
      <c r="I157" s="153"/>
    </row>
    <row r="158">
      <c r="A158" s="229" t="s">
        <v>35</v>
      </c>
      <c r="C158" s="152"/>
      <c r="D158" s="152"/>
      <c r="E158" s="152"/>
      <c r="F158" s="153"/>
      <c r="G158" s="153"/>
      <c r="H158" s="153"/>
      <c r="I158" s="153"/>
    </row>
    <row r="159">
      <c r="A159" s="225" t="s">
        <v>139</v>
      </c>
      <c r="B159" s="68" t="s">
        <v>172</v>
      </c>
      <c r="C159" s="152"/>
      <c r="D159" s="152"/>
      <c r="E159" s="152"/>
      <c r="F159" s="153"/>
      <c r="G159" s="153"/>
      <c r="H159" s="153"/>
      <c r="I159" s="153"/>
    </row>
    <row r="160">
      <c r="A160" s="225" t="s">
        <v>82</v>
      </c>
      <c r="B160" s="68" t="s">
        <v>175</v>
      </c>
      <c r="C160" s="152"/>
      <c r="D160" s="152"/>
      <c r="E160" s="153"/>
      <c r="F160" s="153"/>
      <c r="G160" s="153"/>
      <c r="H160" s="153"/>
      <c r="I160" s="153"/>
    </row>
    <row r="161">
      <c r="A161" s="229" t="s">
        <v>23</v>
      </c>
      <c r="C161" s="152"/>
      <c r="D161" s="152"/>
      <c r="E161" s="153"/>
      <c r="F161" s="153"/>
      <c r="G161" s="153"/>
      <c r="H161" s="153"/>
      <c r="I161" s="153"/>
    </row>
    <row r="162">
      <c r="A162" s="225" t="s">
        <v>123</v>
      </c>
      <c r="B162" s="68" t="s">
        <v>175</v>
      </c>
      <c r="C162" s="152"/>
      <c r="D162" s="152"/>
      <c r="E162" s="153"/>
      <c r="F162" s="153"/>
      <c r="G162" s="153"/>
      <c r="H162" s="153"/>
      <c r="I162" s="153"/>
    </row>
    <row r="163">
      <c r="A163" s="229" t="s">
        <v>161</v>
      </c>
      <c r="B163" s="68"/>
      <c r="C163" s="152"/>
      <c r="D163" s="152"/>
      <c r="E163" s="153"/>
      <c r="F163" s="153"/>
      <c r="G163" s="153"/>
      <c r="H163" s="153"/>
      <c r="I163" s="153"/>
    </row>
    <row r="164">
      <c r="A164" s="225" t="s">
        <v>54</v>
      </c>
      <c r="B164" s="68" t="s">
        <v>172</v>
      </c>
      <c r="C164" s="152"/>
      <c r="D164" s="152"/>
      <c r="E164" s="153"/>
      <c r="F164" s="153"/>
      <c r="G164" s="153"/>
      <c r="H164" s="153"/>
      <c r="I164" s="153"/>
    </row>
    <row r="165">
      <c r="A165" s="227" t="s">
        <v>151</v>
      </c>
    </row>
    <row r="166">
      <c r="A166" s="67" t="s">
        <v>176</v>
      </c>
      <c r="B166" s="68" t="s">
        <v>168</v>
      </c>
      <c r="C166" s="67"/>
    </row>
    <row r="167">
      <c r="A167" s="152" t="s">
        <v>52</v>
      </c>
      <c r="B167" s="68" t="s">
        <v>169</v>
      </c>
      <c r="C167" s="67"/>
    </row>
    <row r="168">
      <c r="A168" s="152"/>
      <c r="B168" s="152"/>
      <c r="C168" s="153"/>
    </row>
    <row r="169">
      <c r="A169" s="153"/>
      <c r="B169" s="153"/>
      <c r="C169" s="153"/>
    </row>
    <row r="170">
      <c r="A170" s="153"/>
      <c r="B170" s="153"/>
      <c r="C170" s="153"/>
    </row>
    <row r="174">
      <c r="F174" s="136"/>
      <c r="G174" s="136"/>
      <c r="H174" s="136"/>
      <c r="I174" s="136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8">
      <c r="F178" s="153"/>
      <c r="G178" s="153"/>
      <c r="H178" s="153"/>
      <c r="I178" s="153"/>
    </row>
    <row r="180">
      <c r="D180" s="75"/>
      <c r="E180" s="75"/>
    </row>
    <row r="181">
      <c r="D181" s="75"/>
      <c r="E181" s="75"/>
    </row>
    <row r="182">
      <c r="D182" s="106"/>
      <c r="E182" s="106"/>
    </row>
    <row r="183">
      <c r="E183" s="32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51"/>
    </row>
    <row r="193">
      <c r="E193" s="106"/>
    </row>
    <row r="194">
      <c r="E194" s="106"/>
    </row>
    <row r="195">
      <c r="E195" s="32"/>
    </row>
    <row r="196">
      <c r="E196" s="51"/>
    </row>
    <row r="197">
      <c r="E197" s="51"/>
    </row>
  </sheetData>
  <mergeCells count="74">
    <mergeCell ref="K69:L69"/>
    <mergeCell ref="K81:L81"/>
    <mergeCell ref="AF81:AG81"/>
    <mergeCell ref="AT81:AU81"/>
    <mergeCell ref="BF82:BG82"/>
    <mergeCell ref="BF83:BG83"/>
    <mergeCell ref="K90:L90"/>
    <mergeCell ref="BF90:BG90"/>
    <mergeCell ref="AF90:AG90"/>
    <mergeCell ref="AT90:AU90"/>
    <mergeCell ref="BF92:BG92"/>
    <mergeCell ref="K99:L99"/>
    <mergeCell ref="AF99:AG99"/>
    <mergeCell ref="AT99:AU99"/>
    <mergeCell ref="BF101:BG101"/>
    <mergeCell ref="AM130:AN130"/>
    <mergeCell ref="AM134:AN134"/>
    <mergeCell ref="Y134:Z134"/>
    <mergeCell ref="Y138:Z138"/>
    <mergeCell ref="K126:L126"/>
    <mergeCell ref="Y126:Z126"/>
    <mergeCell ref="AM126:AN126"/>
    <mergeCell ref="K130:L130"/>
    <mergeCell ref="Y130:Z130"/>
    <mergeCell ref="K134:L134"/>
    <mergeCell ref="K138:L138"/>
    <mergeCell ref="AM138:AN138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D38:E38"/>
    <mergeCell ref="K38:L38"/>
    <mergeCell ref="AF38:AG38"/>
    <mergeCell ref="AM38:AN38"/>
    <mergeCell ref="AT38:AU38"/>
    <mergeCell ref="BF38:BG38"/>
    <mergeCell ref="BF39:BG39"/>
    <mergeCell ref="K49:L49"/>
    <mergeCell ref="AF49:AG49"/>
    <mergeCell ref="AT49:AU49"/>
    <mergeCell ref="BF49:BG49"/>
    <mergeCell ref="BF51:BG51"/>
    <mergeCell ref="D59:E59"/>
    <mergeCell ref="K59:L59"/>
    <mergeCell ref="BF59:BG59"/>
    <mergeCell ref="AF59:AG59"/>
    <mergeCell ref="AT59:AU59"/>
    <mergeCell ref="BF60:BG60"/>
    <mergeCell ref="AF69:AG69"/>
    <mergeCell ref="AT69:AU69"/>
    <mergeCell ref="BF70:BG70"/>
    <mergeCell ref="BF71:BG71"/>
    <mergeCell ref="K117:L117"/>
    <mergeCell ref="Y117:Z117"/>
    <mergeCell ref="AM117:AN117"/>
    <mergeCell ref="K119:L119"/>
    <mergeCell ref="Y119:Z119"/>
    <mergeCell ref="AM119:AN119"/>
    <mergeCell ref="BF120:BG120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32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 hidden="1">
      <c r="A2" s="233">
        <v>45116.0</v>
      </c>
      <c r="B2" s="152" t="s">
        <v>32</v>
      </c>
      <c r="C2" s="68" t="s">
        <v>1</v>
      </c>
      <c r="D2" s="259" t="s">
        <v>174</v>
      </c>
      <c r="E2" s="233">
        <v>45117.0</v>
      </c>
      <c r="F2" s="237">
        <v>0.0</v>
      </c>
      <c r="G2" s="238">
        <v>0.20833333333333334</v>
      </c>
      <c r="H2" s="68">
        <v>5.0</v>
      </c>
      <c r="I2" s="68">
        <v>0.0</v>
      </c>
      <c r="J2" s="68">
        <v>0.0</v>
      </c>
      <c r="K2" s="68">
        <v>5.0</v>
      </c>
      <c r="L2" s="152"/>
    </row>
    <row r="3" hidden="1">
      <c r="A3" s="233">
        <v>45116.0</v>
      </c>
      <c r="B3" s="152" t="s">
        <v>50</v>
      </c>
      <c r="C3" s="68" t="s">
        <v>1</v>
      </c>
      <c r="D3" s="259" t="s">
        <v>174</v>
      </c>
      <c r="E3" s="233">
        <v>45117.0</v>
      </c>
      <c r="F3" s="237">
        <v>0.0</v>
      </c>
      <c r="G3" s="238">
        <v>0.20833333333333334</v>
      </c>
      <c r="H3" s="68">
        <v>5.0</v>
      </c>
      <c r="I3" s="68">
        <v>0.0</v>
      </c>
      <c r="J3" s="68">
        <v>0.0</v>
      </c>
      <c r="K3" s="68">
        <v>5.0</v>
      </c>
      <c r="L3" s="152"/>
    </row>
    <row r="4" hidden="1">
      <c r="A4" s="233">
        <v>45116.0</v>
      </c>
      <c r="B4" s="152" t="s">
        <v>52</v>
      </c>
      <c r="C4" s="68" t="s">
        <v>23</v>
      </c>
      <c r="D4" s="259" t="s">
        <v>174</v>
      </c>
      <c r="E4" s="233">
        <v>45117.0</v>
      </c>
      <c r="F4" s="238">
        <v>0.020833333333333332</v>
      </c>
      <c r="G4" s="237">
        <v>0.16666666666666666</v>
      </c>
      <c r="H4" s="68">
        <v>3.5</v>
      </c>
      <c r="I4" s="68">
        <v>0.0</v>
      </c>
      <c r="J4" s="68">
        <v>0.0</v>
      </c>
      <c r="K4" s="68">
        <v>3.5</v>
      </c>
    </row>
    <row r="5" hidden="1">
      <c r="A5" s="233">
        <v>45116.0</v>
      </c>
      <c r="B5" s="152" t="s">
        <v>52</v>
      </c>
      <c r="C5" s="68" t="s">
        <v>49</v>
      </c>
      <c r="D5" s="259" t="s">
        <v>174</v>
      </c>
      <c r="E5" s="233">
        <v>45117.0</v>
      </c>
      <c r="F5" s="238">
        <v>0.16666666666666666</v>
      </c>
      <c r="G5" s="237">
        <v>0.3333333333333333</v>
      </c>
      <c r="H5" s="235">
        <v>4.0</v>
      </c>
      <c r="I5" s="236">
        <v>0.0</v>
      </c>
      <c r="J5" s="235">
        <v>2.0</v>
      </c>
      <c r="K5" s="235">
        <v>2.0</v>
      </c>
    </row>
    <row r="6" hidden="1">
      <c r="A6" s="233">
        <v>45116.0</v>
      </c>
      <c r="B6" s="153" t="s">
        <v>123</v>
      </c>
      <c r="C6" s="68" t="s">
        <v>23</v>
      </c>
      <c r="D6" s="259" t="s">
        <v>174</v>
      </c>
      <c r="E6" s="233">
        <v>45117.0</v>
      </c>
      <c r="F6" s="237">
        <v>0.16666666666666666</v>
      </c>
      <c r="G6" s="238">
        <v>0.4583333333333333</v>
      </c>
      <c r="H6" s="235">
        <v>7.0</v>
      </c>
      <c r="I6" s="236">
        <v>0.0</v>
      </c>
      <c r="J6" s="236">
        <v>5.0</v>
      </c>
      <c r="K6" s="235">
        <v>2.0</v>
      </c>
    </row>
    <row r="7" hidden="1">
      <c r="A7" s="233">
        <v>45116.0</v>
      </c>
      <c r="B7" s="152" t="s">
        <v>30</v>
      </c>
      <c r="C7" s="68" t="s">
        <v>1</v>
      </c>
      <c r="D7" s="259" t="s">
        <v>174</v>
      </c>
      <c r="E7" s="233">
        <v>45117.0</v>
      </c>
      <c r="F7" s="238">
        <v>0.20833333333333334</v>
      </c>
      <c r="G7" s="238">
        <v>0.4791666666666667</v>
      </c>
      <c r="H7" s="236">
        <v>6.5</v>
      </c>
      <c r="I7" s="236">
        <v>0.0</v>
      </c>
      <c r="J7" s="236">
        <v>5.5</v>
      </c>
      <c r="K7" s="236">
        <v>1.0</v>
      </c>
    </row>
    <row r="8" hidden="1">
      <c r="A8" s="233">
        <v>45116.0</v>
      </c>
      <c r="B8" s="153" t="s">
        <v>45</v>
      </c>
      <c r="C8" s="68" t="s">
        <v>1</v>
      </c>
      <c r="D8" s="259" t="s">
        <v>174</v>
      </c>
      <c r="E8" s="233">
        <v>45117.0</v>
      </c>
      <c r="F8" s="238">
        <v>0.20833333333333334</v>
      </c>
      <c r="G8" s="238">
        <v>0.4791666666666667</v>
      </c>
      <c r="H8" s="236">
        <v>6.5</v>
      </c>
      <c r="I8" s="236">
        <v>0.0</v>
      </c>
      <c r="J8" s="236">
        <v>5.5</v>
      </c>
      <c r="K8" s="236">
        <v>1.0</v>
      </c>
    </row>
    <row r="9" hidden="1">
      <c r="A9" s="233">
        <v>45116.0</v>
      </c>
      <c r="B9" s="152" t="s">
        <v>740</v>
      </c>
      <c r="C9" s="68" t="s">
        <v>35</v>
      </c>
      <c r="D9" s="259" t="s">
        <v>174</v>
      </c>
      <c r="E9" s="233">
        <v>45117.0</v>
      </c>
      <c r="F9" s="238">
        <v>0.20833333333333334</v>
      </c>
      <c r="G9" s="238">
        <v>0.4583333333333333</v>
      </c>
      <c r="H9" s="236">
        <v>6.0</v>
      </c>
      <c r="I9" s="236">
        <v>0.0</v>
      </c>
      <c r="J9" s="236">
        <v>5.0</v>
      </c>
      <c r="K9" s="236">
        <v>1.0</v>
      </c>
    </row>
    <row r="10" hidden="1">
      <c r="A10" s="233">
        <v>45116.0</v>
      </c>
      <c r="B10" s="153" t="s">
        <v>69</v>
      </c>
      <c r="C10" s="68" t="s">
        <v>51</v>
      </c>
      <c r="D10" s="259" t="s">
        <v>174</v>
      </c>
      <c r="E10" s="233">
        <v>45117.0</v>
      </c>
      <c r="F10" s="238">
        <v>0.16666666666666666</v>
      </c>
      <c r="G10" s="238">
        <v>0.5</v>
      </c>
      <c r="H10" s="236">
        <v>8.0</v>
      </c>
      <c r="I10" s="236">
        <v>0.0</v>
      </c>
      <c r="J10" s="236">
        <v>6.0</v>
      </c>
      <c r="K10" s="236">
        <v>2.0</v>
      </c>
    </row>
    <row r="11" hidden="1">
      <c r="A11" s="233">
        <v>45116.0</v>
      </c>
      <c r="B11" s="155" t="s">
        <v>190</v>
      </c>
      <c r="C11" s="68" t="s">
        <v>51</v>
      </c>
      <c r="D11" s="259" t="s">
        <v>174</v>
      </c>
      <c r="E11" s="233">
        <v>45117.0</v>
      </c>
      <c r="F11" s="238">
        <v>0.20833333333333334</v>
      </c>
      <c r="G11" s="238">
        <v>0.5208333333333334</v>
      </c>
      <c r="H11" s="236">
        <v>7.5</v>
      </c>
      <c r="I11" s="236">
        <v>0.0</v>
      </c>
      <c r="J11" s="236">
        <v>6.5</v>
      </c>
      <c r="K11" s="236">
        <v>1.0</v>
      </c>
    </row>
    <row r="12" hidden="1">
      <c r="A12" s="233">
        <v>45116.0</v>
      </c>
      <c r="B12" s="152" t="s">
        <v>82</v>
      </c>
      <c r="C12" s="153" t="s">
        <v>31</v>
      </c>
      <c r="D12" s="259" t="s">
        <v>174</v>
      </c>
      <c r="E12" s="233">
        <v>45117.0</v>
      </c>
      <c r="F12" s="237">
        <v>0.20833333333333334</v>
      </c>
      <c r="G12" s="238">
        <v>0.5</v>
      </c>
      <c r="H12" s="68">
        <v>7.0</v>
      </c>
      <c r="I12" s="68">
        <v>0.0</v>
      </c>
      <c r="J12" s="68">
        <v>6.0</v>
      </c>
      <c r="K12" s="68">
        <v>1.0</v>
      </c>
    </row>
    <row r="13" hidden="1">
      <c r="A13" s="233">
        <v>45116.0</v>
      </c>
      <c r="B13" s="155" t="s">
        <v>103</v>
      </c>
      <c r="C13" s="153" t="s">
        <v>31</v>
      </c>
      <c r="D13" s="259" t="s">
        <v>174</v>
      </c>
      <c r="E13" s="233">
        <v>45117.0</v>
      </c>
      <c r="F13" s="237">
        <v>0.20833333333333334</v>
      </c>
      <c r="G13" s="237">
        <v>0.9791666666666666</v>
      </c>
      <c r="H13" s="68">
        <v>6.5</v>
      </c>
      <c r="I13" s="68">
        <v>0.0</v>
      </c>
      <c r="J13" s="68">
        <v>5.5</v>
      </c>
      <c r="K13" s="68">
        <v>1.0</v>
      </c>
    </row>
    <row r="14" hidden="1">
      <c r="A14" s="233">
        <v>45116.0</v>
      </c>
      <c r="B14" s="153" t="s">
        <v>97</v>
      </c>
      <c r="C14" s="153" t="s">
        <v>31</v>
      </c>
      <c r="D14" s="259" t="s">
        <v>174</v>
      </c>
      <c r="E14" s="233">
        <v>45117.0</v>
      </c>
      <c r="F14" s="235">
        <v>0.0</v>
      </c>
      <c r="G14" s="235">
        <v>0.0</v>
      </c>
      <c r="H14" s="236">
        <v>0.0</v>
      </c>
      <c r="I14" s="236">
        <v>0.0</v>
      </c>
      <c r="J14" s="236">
        <v>0.0</v>
      </c>
      <c r="K14" s="236">
        <v>0.0</v>
      </c>
      <c r="L14" s="153" t="s">
        <v>25</v>
      </c>
    </row>
    <row r="15" hidden="1">
      <c r="A15" s="233">
        <v>45117.0</v>
      </c>
      <c r="B15" s="153" t="s">
        <v>88</v>
      </c>
      <c r="C15" s="153" t="s">
        <v>31</v>
      </c>
      <c r="D15" s="234" t="s">
        <v>174</v>
      </c>
      <c r="E15" s="233">
        <v>45117.0</v>
      </c>
      <c r="F15" s="238">
        <v>0.9166666666666666</v>
      </c>
      <c r="G15" s="237">
        <v>0.22916666666666666</v>
      </c>
      <c r="H15" s="235">
        <v>7.5</v>
      </c>
      <c r="I15" s="236">
        <v>0.0</v>
      </c>
      <c r="J15" s="236">
        <v>0.0</v>
      </c>
      <c r="K15" s="235">
        <v>7.5</v>
      </c>
      <c r="L15" s="153"/>
    </row>
    <row r="16" hidden="1">
      <c r="A16" s="233">
        <v>45117.0</v>
      </c>
      <c r="B16" s="153" t="s">
        <v>335</v>
      </c>
      <c r="C16" s="153" t="s">
        <v>51</v>
      </c>
      <c r="D16" s="234" t="s">
        <v>174</v>
      </c>
      <c r="E16" s="233">
        <v>45117.0</v>
      </c>
      <c r="F16" s="238">
        <v>0.9583333333333334</v>
      </c>
      <c r="G16" s="237">
        <v>0.20833333333333334</v>
      </c>
      <c r="H16" s="235">
        <v>6.0</v>
      </c>
      <c r="I16" s="236">
        <v>0.0</v>
      </c>
      <c r="J16" s="236">
        <v>0.0</v>
      </c>
      <c r="K16" s="235">
        <v>6.0</v>
      </c>
      <c r="L16" s="153"/>
    </row>
    <row r="17" hidden="1">
      <c r="A17" s="233">
        <v>45117.0</v>
      </c>
      <c r="B17" s="153" t="s">
        <v>139</v>
      </c>
      <c r="C17" s="153" t="s">
        <v>35</v>
      </c>
      <c r="D17" s="234" t="s">
        <v>174</v>
      </c>
      <c r="E17" s="233">
        <v>45117.0</v>
      </c>
      <c r="F17" s="238">
        <v>0.9583333333333334</v>
      </c>
      <c r="G17" s="237">
        <v>0.20833333333333334</v>
      </c>
      <c r="H17" s="235">
        <v>6.0</v>
      </c>
      <c r="I17" s="236">
        <v>0.0</v>
      </c>
      <c r="J17" s="236">
        <v>0.0</v>
      </c>
      <c r="K17" s="235">
        <v>6.0</v>
      </c>
      <c r="L17" s="155"/>
    </row>
    <row r="18" hidden="1">
      <c r="A18" s="233">
        <v>45117.0</v>
      </c>
      <c r="B18" s="152" t="s">
        <v>30</v>
      </c>
      <c r="C18" s="153" t="s">
        <v>1</v>
      </c>
      <c r="D18" s="234" t="s">
        <v>174</v>
      </c>
      <c r="E18" s="233">
        <v>45117.0</v>
      </c>
      <c r="F18" s="237">
        <v>0.9375</v>
      </c>
      <c r="G18" s="237">
        <v>0.20833333333333334</v>
      </c>
      <c r="H18" s="235">
        <v>6.5</v>
      </c>
      <c r="I18" s="236">
        <v>0.0</v>
      </c>
      <c r="J18" s="236">
        <v>0.0</v>
      </c>
      <c r="K18" s="235">
        <v>6.5</v>
      </c>
      <c r="L18" s="155"/>
    </row>
    <row r="19" hidden="1">
      <c r="A19" s="233">
        <v>45117.0</v>
      </c>
      <c r="B19" s="152" t="s">
        <v>18</v>
      </c>
      <c r="C19" s="153" t="s">
        <v>1</v>
      </c>
      <c r="D19" s="234" t="s">
        <v>174</v>
      </c>
      <c r="E19" s="233">
        <v>45117.0</v>
      </c>
      <c r="F19" s="237">
        <v>0.9375</v>
      </c>
      <c r="G19" s="237">
        <v>0.20833333333333334</v>
      </c>
      <c r="H19" s="235">
        <v>6.5</v>
      </c>
      <c r="I19" s="236">
        <v>0.0</v>
      </c>
      <c r="J19" s="236">
        <v>0.0</v>
      </c>
      <c r="K19" s="235">
        <v>6.5</v>
      </c>
      <c r="L19" s="152"/>
    </row>
    <row r="20" hidden="1">
      <c r="A20" s="233">
        <v>45117.0</v>
      </c>
      <c r="B20" s="152" t="s">
        <v>18</v>
      </c>
      <c r="C20" s="152" t="s">
        <v>160</v>
      </c>
      <c r="D20" s="234" t="s">
        <v>174</v>
      </c>
      <c r="E20" s="233">
        <v>45117.0</v>
      </c>
      <c r="F20" s="237">
        <v>0.9375</v>
      </c>
      <c r="G20" s="237">
        <v>0.375</v>
      </c>
      <c r="H20" s="235">
        <v>4.0</v>
      </c>
      <c r="I20" s="235">
        <v>0.0</v>
      </c>
      <c r="J20" s="235">
        <v>3.0</v>
      </c>
      <c r="K20" s="235">
        <v>1.0</v>
      </c>
      <c r="L20" s="152" t="s">
        <v>304</v>
      </c>
    </row>
    <row r="21" hidden="1">
      <c r="A21" s="233">
        <v>45117.0</v>
      </c>
      <c r="B21" s="152" t="s">
        <v>54</v>
      </c>
      <c r="C21" s="153" t="s">
        <v>23</v>
      </c>
      <c r="D21" s="234" t="s">
        <v>175</v>
      </c>
      <c r="E21" s="233">
        <v>45118.0</v>
      </c>
      <c r="F21" s="238">
        <v>0.020833333333333332</v>
      </c>
      <c r="G21" s="237">
        <v>0.25</v>
      </c>
      <c r="H21" s="68">
        <v>5.5</v>
      </c>
      <c r="I21" s="68">
        <v>0.0</v>
      </c>
      <c r="J21" s="68">
        <v>0.0</v>
      </c>
      <c r="K21" s="68">
        <v>5.5</v>
      </c>
      <c r="L21" s="153"/>
    </row>
    <row r="22" hidden="1">
      <c r="A22" s="233">
        <v>45117.0</v>
      </c>
      <c r="B22" s="153" t="s">
        <v>123</v>
      </c>
      <c r="C22" s="153" t="s">
        <v>23</v>
      </c>
      <c r="D22" s="234" t="s">
        <v>175</v>
      </c>
      <c r="E22" s="233">
        <v>45118.0</v>
      </c>
      <c r="F22" s="235">
        <v>0.0</v>
      </c>
      <c r="G22" s="235">
        <v>0.0</v>
      </c>
      <c r="H22" s="68">
        <v>0.0</v>
      </c>
      <c r="I22" s="68">
        <v>0.0</v>
      </c>
      <c r="J22" s="68">
        <v>0.0</v>
      </c>
      <c r="K22" s="68">
        <v>0.0</v>
      </c>
      <c r="L22" s="152" t="s">
        <v>25</v>
      </c>
    </row>
    <row r="23">
      <c r="A23" s="233">
        <v>45117.0</v>
      </c>
      <c r="B23" s="152" t="s">
        <v>714</v>
      </c>
      <c r="C23" s="153" t="s">
        <v>23</v>
      </c>
      <c r="D23" s="234" t="s">
        <v>175</v>
      </c>
      <c r="E23" s="233">
        <v>45118.0</v>
      </c>
      <c r="F23" s="235">
        <v>0.0</v>
      </c>
      <c r="G23" s="235">
        <v>0.0</v>
      </c>
      <c r="H23" s="68">
        <v>0.0</v>
      </c>
      <c r="I23" s="68">
        <v>0.0</v>
      </c>
      <c r="J23" s="68">
        <v>0.0</v>
      </c>
      <c r="K23" s="68">
        <v>0.0</v>
      </c>
      <c r="L23" s="152" t="s">
        <v>25</v>
      </c>
    </row>
    <row r="24" hidden="1">
      <c r="A24" s="233">
        <v>45117.0</v>
      </c>
      <c r="B24" s="152" t="s">
        <v>50</v>
      </c>
      <c r="C24" s="153" t="s">
        <v>23</v>
      </c>
      <c r="D24" s="234" t="s">
        <v>175</v>
      </c>
      <c r="E24" s="233">
        <v>45118.0</v>
      </c>
      <c r="F24" s="237">
        <v>0.25</v>
      </c>
      <c r="G24" s="238">
        <v>0.4583333333333333</v>
      </c>
      <c r="H24" s="235">
        <v>5.0</v>
      </c>
      <c r="I24" s="235">
        <v>0.0</v>
      </c>
      <c r="J24" s="235">
        <v>5.0</v>
      </c>
      <c r="K24" s="235">
        <v>0.0</v>
      </c>
      <c r="L24" s="152"/>
    </row>
    <row r="25" hidden="1">
      <c r="A25" s="233">
        <v>45117.0</v>
      </c>
      <c r="B25" s="152" t="s">
        <v>52</v>
      </c>
      <c r="C25" s="153" t="s">
        <v>1</v>
      </c>
      <c r="D25" s="234" t="s">
        <v>175</v>
      </c>
      <c r="E25" s="233">
        <v>45118.0</v>
      </c>
      <c r="F25" s="238">
        <v>0.20833333333333334</v>
      </c>
      <c r="G25" s="238">
        <v>0.4791666666666667</v>
      </c>
      <c r="H25" s="236">
        <v>6.5</v>
      </c>
      <c r="I25" s="236">
        <v>0.0</v>
      </c>
      <c r="J25" s="236">
        <v>5.5</v>
      </c>
      <c r="K25" s="236">
        <v>1.0</v>
      </c>
      <c r="L25" s="152"/>
    </row>
    <row r="26" hidden="1">
      <c r="A26" s="233">
        <v>45117.0</v>
      </c>
      <c r="B26" s="153" t="s">
        <v>45</v>
      </c>
      <c r="C26" s="153" t="s">
        <v>1</v>
      </c>
      <c r="D26" s="234" t="s">
        <v>175</v>
      </c>
      <c r="E26" s="233">
        <v>45118.0</v>
      </c>
      <c r="F26" s="238">
        <v>0.20833333333333334</v>
      </c>
      <c r="G26" s="238">
        <v>0.4791666666666667</v>
      </c>
      <c r="H26" s="236">
        <v>6.5</v>
      </c>
      <c r="I26" s="236">
        <v>0.0</v>
      </c>
      <c r="J26" s="236">
        <v>5.5</v>
      </c>
      <c r="K26" s="236">
        <v>1.0</v>
      </c>
      <c r="L26" s="152"/>
    </row>
    <row r="27" hidden="1">
      <c r="A27" s="233">
        <v>45117.0</v>
      </c>
      <c r="B27" s="152" t="s">
        <v>32</v>
      </c>
      <c r="C27" s="153" t="s">
        <v>1</v>
      </c>
      <c r="D27" s="234" t="s">
        <v>175</v>
      </c>
      <c r="E27" s="233">
        <v>45118.0</v>
      </c>
      <c r="F27" s="235">
        <v>0.0</v>
      </c>
      <c r="G27" s="235">
        <v>0.0</v>
      </c>
      <c r="H27" s="68">
        <v>0.0</v>
      </c>
      <c r="I27" s="68">
        <v>0.0</v>
      </c>
      <c r="J27" s="68">
        <v>0.0</v>
      </c>
      <c r="K27" s="68">
        <v>0.0</v>
      </c>
      <c r="L27" s="152" t="s">
        <v>25</v>
      </c>
    </row>
    <row r="28" hidden="1">
      <c r="A28" s="233">
        <v>45117.0</v>
      </c>
      <c r="B28" s="153" t="s">
        <v>740</v>
      </c>
      <c r="C28" s="153" t="s">
        <v>35</v>
      </c>
      <c r="D28" s="234" t="s">
        <v>175</v>
      </c>
      <c r="E28" s="233">
        <v>45118.0</v>
      </c>
      <c r="F28" s="238">
        <v>0.20833333333333334</v>
      </c>
      <c r="G28" s="238">
        <v>0.4583333333333333</v>
      </c>
      <c r="H28" s="236">
        <v>6.0</v>
      </c>
      <c r="I28" s="236">
        <v>0.0</v>
      </c>
      <c r="J28" s="236">
        <v>5.0</v>
      </c>
      <c r="K28" s="236">
        <v>1.0</v>
      </c>
      <c r="L28" s="152"/>
    </row>
    <row r="29" hidden="1">
      <c r="A29" s="233">
        <v>45117.0</v>
      </c>
      <c r="B29" s="153" t="s">
        <v>69</v>
      </c>
      <c r="C29" s="153" t="s">
        <v>51</v>
      </c>
      <c r="D29" s="234" t="s">
        <v>175</v>
      </c>
      <c r="E29" s="233">
        <v>45118.0</v>
      </c>
      <c r="F29" s="238">
        <v>0.16666666666666666</v>
      </c>
      <c r="G29" s="238">
        <v>0.5</v>
      </c>
      <c r="H29" s="236">
        <v>8.0</v>
      </c>
      <c r="I29" s="236">
        <v>0.0</v>
      </c>
      <c r="J29" s="236">
        <v>6.0</v>
      </c>
      <c r="K29" s="236">
        <v>2.0</v>
      </c>
      <c r="L29" s="153"/>
    </row>
    <row r="30" hidden="1">
      <c r="A30" s="233">
        <v>45117.0</v>
      </c>
      <c r="B30" s="155" t="s">
        <v>190</v>
      </c>
      <c r="C30" s="153" t="s">
        <v>51</v>
      </c>
      <c r="D30" s="234" t="s">
        <v>175</v>
      </c>
      <c r="E30" s="233">
        <v>45118.0</v>
      </c>
      <c r="F30" s="238">
        <v>0.20833333333333334</v>
      </c>
      <c r="G30" s="238">
        <v>0.5208333333333334</v>
      </c>
      <c r="H30" s="236">
        <v>7.5</v>
      </c>
      <c r="I30" s="236">
        <v>0.0</v>
      </c>
      <c r="J30" s="236">
        <v>6.5</v>
      </c>
      <c r="K30" s="236">
        <v>1.0</v>
      </c>
      <c r="L30" s="153"/>
    </row>
    <row r="31" hidden="1">
      <c r="A31" s="233">
        <v>45117.0</v>
      </c>
      <c r="B31" s="155" t="s">
        <v>82</v>
      </c>
      <c r="C31" s="153" t="s">
        <v>51</v>
      </c>
      <c r="D31" s="234" t="s">
        <v>175</v>
      </c>
      <c r="E31" s="233">
        <v>45118.0</v>
      </c>
      <c r="F31" s="235">
        <v>0.0</v>
      </c>
      <c r="G31" s="235">
        <v>0.0</v>
      </c>
      <c r="H31" s="68">
        <v>0.0</v>
      </c>
      <c r="I31" s="68">
        <v>0.0</v>
      </c>
      <c r="J31" s="68">
        <v>0.0</v>
      </c>
      <c r="K31" s="68">
        <v>0.0</v>
      </c>
      <c r="L31" s="152" t="s">
        <v>25</v>
      </c>
    </row>
    <row r="32" hidden="1">
      <c r="A32" s="233">
        <v>45117.0</v>
      </c>
      <c r="B32" s="153" t="s">
        <v>103</v>
      </c>
      <c r="C32" s="153" t="s">
        <v>31</v>
      </c>
      <c r="D32" s="234" t="s">
        <v>175</v>
      </c>
      <c r="E32" s="233">
        <v>45118.0</v>
      </c>
      <c r="F32" s="238">
        <v>0.20833333333333334</v>
      </c>
      <c r="G32" s="238">
        <v>0.5208333333333334</v>
      </c>
      <c r="H32" s="236">
        <v>7.5</v>
      </c>
      <c r="I32" s="236">
        <v>0.0</v>
      </c>
      <c r="J32" s="236">
        <v>6.5</v>
      </c>
      <c r="K32" s="236">
        <v>1.0</v>
      </c>
      <c r="L32" s="153"/>
    </row>
    <row r="33" hidden="1">
      <c r="A33" s="233">
        <v>45117.0</v>
      </c>
      <c r="B33" s="153" t="s">
        <v>97</v>
      </c>
      <c r="C33" s="153" t="s">
        <v>31</v>
      </c>
      <c r="D33" s="234" t="s">
        <v>175</v>
      </c>
      <c r="E33" s="233">
        <v>45118.0</v>
      </c>
      <c r="F33" s="237">
        <v>0.22916666666666666</v>
      </c>
      <c r="G33" s="237">
        <v>0.5416666666666666</v>
      </c>
      <c r="H33" s="235">
        <v>7.5</v>
      </c>
      <c r="I33" s="235">
        <v>0.0</v>
      </c>
      <c r="J33" s="235">
        <v>7.0</v>
      </c>
      <c r="K33" s="235">
        <v>0.5</v>
      </c>
      <c r="L33" s="153"/>
    </row>
    <row r="34" hidden="1">
      <c r="A34" s="233">
        <v>45118.0</v>
      </c>
      <c r="B34" s="153" t="s">
        <v>88</v>
      </c>
      <c r="C34" s="153" t="s">
        <v>31</v>
      </c>
      <c r="D34" s="234" t="s">
        <v>175</v>
      </c>
      <c r="E34" s="233">
        <v>45118.0</v>
      </c>
      <c r="F34" s="238">
        <v>0.9166666666666666</v>
      </c>
      <c r="G34" s="237">
        <v>0.22916666666666666</v>
      </c>
      <c r="H34" s="235">
        <v>7.5</v>
      </c>
      <c r="I34" s="236">
        <v>0.0</v>
      </c>
      <c r="J34" s="236">
        <v>0.0</v>
      </c>
      <c r="K34" s="235">
        <v>7.5</v>
      </c>
    </row>
    <row r="35" hidden="1">
      <c r="A35" s="233">
        <v>45118.0</v>
      </c>
      <c r="B35" s="152" t="s">
        <v>54</v>
      </c>
      <c r="C35" s="153" t="s">
        <v>51</v>
      </c>
      <c r="D35" s="234" t="s">
        <v>175</v>
      </c>
      <c r="E35" s="233">
        <v>45118.0</v>
      </c>
      <c r="F35" s="238">
        <v>0.9583333333333334</v>
      </c>
      <c r="G35" s="237">
        <v>0.20833333333333334</v>
      </c>
      <c r="H35" s="235">
        <v>6.0</v>
      </c>
      <c r="I35" s="236">
        <v>0.0</v>
      </c>
      <c r="J35" s="236">
        <v>0.0</v>
      </c>
      <c r="K35" s="235">
        <v>6.0</v>
      </c>
      <c r="L35" s="152"/>
    </row>
    <row r="36" hidden="1">
      <c r="A36" s="233">
        <v>45118.0</v>
      </c>
      <c r="B36" s="153" t="s">
        <v>335</v>
      </c>
      <c r="C36" s="153" t="s">
        <v>51</v>
      </c>
      <c r="D36" s="234" t="s">
        <v>175</v>
      </c>
      <c r="E36" s="233">
        <v>45118.0</v>
      </c>
      <c r="F36" s="235">
        <v>0.0</v>
      </c>
      <c r="G36" s="235">
        <v>0.0</v>
      </c>
      <c r="H36" s="68">
        <v>0.0</v>
      </c>
      <c r="I36" s="68">
        <v>0.0</v>
      </c>
      <c r="J36" s="68">
        <v>0.0</v>
      </c>
      <c r="K36" s="68">
        <v>0.0</v>
      </c>
      <c r="L36" s="152" t="s">
        <v>25</v>
      </c>
    </row>
    <row r="37" hidden="1">
      <c r="A37" s="233">
        <v>45118.0</v>
      </c>
      <c r="B37" s="153" t="s">
        <v>139</v>
      </c>
      <c r="C37" s="153" t="s">
        <v>35</v>
      </c>
      <c r="D37" s="234" t="s">
        <v>175</v>
      </c>
      <c r="E37" s="233">
        <v>45118.0</v>
      </c>
      <c r="F37" s="238">
        <v>0.9583333333333334</v>
      </c>
      <c r="G37" s="237">
        <v>0.20833333333333334</v>
      </c>
      <c r="H37" s="235">
        <v>6.0</v>
      </c>
      <c r="I37" s="236">
        <v>0.0</v>
      </c>
      <c r="J37" s="236">
        <v>0.0</v>
      </c>
      <c r="K37" s="235">
        <v>6.0</v>
      </c>
      <c r="L37" s="155"/>
    </row>
    <row r="38" hidden="1">
      <c r="A38" s="233">
        <v>45118.0</v>
      </c>
      <c r="B38" s="152" t="s">
        <v>30</v>
      </c>
      <c r="C38" s="153" t="s">
        <v>1</v>
      </c>
      <c r="D38" s="234" t="s">
        <v>175</v>
      </c>
      <c r="E38" s="233">
        <v>45118.0</v>
      </c>
      <c r="F38" s="237">
        <v>0.9375</v>
      </c>
      <c r="G38" s="237">
        <v>0.20833333333333334</v>
      </c>
      <c r="H38" s="235">
        <v>6.5</v>
      </c>
      <c r="I38" s="236">
        <v>0.0</v>
      </c>
      <c r="J38" s="236">
        <v>0.0</v>
      </c>
      <c r="K38" s="235">
        <v>6.5</v>
      </c>
      <c r="L38" s="155"/>
    </row>
    <row r="39" hidden="1">
      <c r="A39" s="233">
        <v>45118.0</v>
      </c>
      <c r="B39" s="152" t="s">
        <v>18</v>
      </c>
      <c r="C39" s="153" t="s">
        <v>1</v>
      </c>
      <c r="D39" s="234" t="s">
        <v>175</v>
      </c>
      <c r="E39" s="233">
        <v>45118.0</v>
      </c>
      <c r="F39" s="237">
        <v>0.9375</v>
      </c>
      <c r="G39" s="237">
        <v>0.20833333333333334</v>
      </c>
      <c r="H39" s="235">
        <v>6.5</v>
      </c>
      <c r="I39" s="236">
        <v>0.0</v>
      </c>
      <c r="J39" s="236">
        <v>0.0</v>
      </c>
      <c r="K39" s="235">
        <v>6.5</v>
      </c>
      <c r="L39" s="152"/>
    </row>
    <row r="40" hidden="1">
      <c r="A40" s="233">
        <v>45118.0</v>
      </c>
      <c r="B40" s="152" t="s">
        <v>18</v>
      </c>
      <c r="C40" s="152" t="s">
        <v>160</v>
      </c>
      <c r="D40" s="234" t="s">
        <v>175</v>
      </c>
      <c r="E40" s="233">
        <v>45118.0</v>
      </c>
      <c r="F40" s="237">
        <v>0.9375</v>
      </c>
      <c r="G40" s="237">
        <v>0.375</v>
      </c>
      <c r="H40" s="235">
        <v>4.0</v>
      </c>
      <c r="I40" s="235">
        <v>0.0</v>
      </c>
      <c r="J40" s="235">
        <v>3.0</v>
      </c>
      <c r="K40" s="235">
        <v>1.0</v>
      </c>
      <c r="L40" s="152" t="s">
        <v>304</v>
      </c>
    </row>
    <row r="41" hidden="1">
      <c r="A41" s="233">
        <v>45118.0</v>
      </c>
      <c r="B41" s="153" t="s">
        <v>123</v>
      </c>
      <c r="C41" s="153" t="s">
        <v>23</v>
      </c>
      <c r="D41" s="234" t="s">
        <v>171</v>
      </c>
      <c r="E41" s="233">
        <v>45119.0</v>
      </c>
      <c r="F41" s="238">
        <v>0.020833333333333332</v>
      </c>
      <c r="G41" s="237">
        <v>0.25</v>
      </c>
      <c r="H41" s="68">
        <v>5.5</v>
      </c>
      <c r="I41" s="68">
        <v>0.0</v>
      </c>
      <c r="J41" s="68">
        <v>0.0</v>
      </c>
      <c r="K41" s="68">
        <v>5.5</v>
      </c>
      <c r="L41" s="152"/>
    </row>
    <row r="42">
      <c r="A42" s="233">
        <v>45118.0</v>
      </c>
      <c r="B42" s="152" t="s">
        <v>714</v>
      </c>
      <c r="C42" s="153" t="s">
        <v>23</v>
      </c>
      <c r="D42" s="234" t="s">
        <v>171</v>
      </c>
      <c r="E42" s="233">
        <v>45119.0</v>
      </c>
      <c r="F42" s="237">
        <v>0.25</v>
      </c>
      <c r="G42" s="238">
        <v>0.4583333333333333</v>
      </c>
      <c r="H42" s="235">
        <v>5.0</v>
      </c>
      <c r="I42" s="235">
        <v>0.0</v>
      </c>
      <c r="J42" s="235">
        <v>5.0</v>
      </c>
      <c r="K42" s="235">
        <v>0.0</v>
      </c>
      <c r="L42" s="152"/>
    </row>
    <row r="43" hidden="1">
      <c r="A43" s="233">
        <v>45118.0</v>
      </c>
      <c r="B43" s="152" t="s">
        <v>52</v>
      </c>
      <c r="C43" s="153" t="s">
        <v>1</v>
      </c>
      <c r="D43" s="234" t="s">
        <v>171</v>
      </c>
      <c r="E43" s="233">
        <v>45119.0</v>
      </c>
      <c r="F43" s="238">
        <v>0.20833333333333334</v>
      </c>
      <c r="G43" s="238">
        <v>0.4791666666666667</v>
      </c>
      <c r="H43" s="236">
        <v>6.5</v>
      </c>
      <c r="I43" s="236">
        <v>0.0</v>
      </c>
      <c r="J43" s="236">
        <v>5.5</v>
      </c>
      <c r="K43" s="236">
        <v>1.0</v>
      </c>
    </row>
    <row r="44" hidden="1">
      <c r="A44" s="233">
        <v>45118.0</v>
      </c>
      <c r="B44" s="153" t="s">
        <v>45</v>
      </c>
      <c r="C44" s="153" t="s">
        <v>1</v>
      </c>
      <c r="D44" s="234" t="s">
        <v>171</v>
      </c>
      <c r="E44" s="233">
        <v>45119.0</v>
      </c>
      <c r="F44" s="235">
        <v>0.0</v>
      </c>
      <c r="G44" s="235">
        <v>0.0</v>
      </c>
      <c r="H44" s="68">
        <v>0.0</v>
      </c>
      <c r="I44" s="68">
        <v>0.0</v>
      </c>
      <c r="J44" s="68">
        <v>0.0</v>
      </c>
      <c r="K44" s="68">
        <v>0.0</v>
      </c>
      <c r="L44" s="152" t="s">
        <v>25</v>
      </c>
    </row>
    <row r="45" hidden="1">
      <c r="A45" s="233">
        <v>45118.0</v>
      </c>
      <c r="B45" s="152" t="s">
        <v>32</v>
      </c>
      <c r="C45" s="153" t="s">
        <v>1</v>
      </c>
      <c r="D45" s="234" t="s">
        <v>171</v>
      </c>
      <c r="E45" s="233">
        <v>45119.0</v>
      </c>
      <c r="F45" s="238">
        <v>0.20833333333333334</v>
      </c>
      <c r="G45" s="238">
        <v>0.4791666666666667</v>
      </c>
      <c r="H45" s="236">
        <v>6.5</v>
      </c>
      <c r="I45" s="236">
        <v>0.0</v>
      </c>
      <c r="J45" s="236">
        <v>5.5</v>
      </c>
      <c r="K45" s="236">
        <v>1.0</v>
      </c>
      <c r="L45" s="153"/>
    </row>
    <row r="46" hidden="1">
      <c r="A46" s="233">
        <v>45118.0</v>
      </c>
      <c r="B46" s="153" t="s">
        <v>740</v>
      </c>
      <c r="C46" s="153" t="s">
        <v>35</v>
      </c>
      <c r="D46" s="234" t="s">
        <v>171</v>
      </c>
      <c r="E46" s="233">
        <v>45119.0</v>
      </c>
      <c r="F46" s="238">
        <v>0.20833333333333334</v>
      </c>
      <c r="G46" s="238">
        <v>0.4583333333333333</v>
      </c>
      <c r="H46" s="236">
        <v>6.0</v>
      </c>
      <c r="I46" s="236">
        <v>0.0</v>
      </c>
      <c r="J46" s="236">
        <v>5.0</v>
      </c>
      <c r="K46" s="236">
        <v>1.0</v>
      </c>
      <c r="L46" s="153"/>
    </row>
    <row r="47" hidden="1">
      <c r="A47" s="233">
        <v>45118.0</v>
      </c>
      <c r="B47" s="153" t="s">
        <v>69</v>
      </c>
      <c r="C47" s="153" t="s">
        <v>51</v>
      </c>
      <c r="D47" s="234" t="s">
        <v>171</v>
      </c>
      <c r="E47" s="233">
        <v>45119.0</v>
      </c>
      <c r="F47" s="238">
        <v>0.16666666666666666</v>
      </c>
      <c r="G47" s="238">
        <v>0.5</v>
      </c>
      <c r="H47" s="236">
        <v>8.0</v>
      </c>
      <c r="I47" s="236">
        <v>0.0</v>
      </c>
      <c r="J47" s="236">
        <v>6.0</v>
      </c>
      <c r="K47" s="236">
        <v>2.0</v>
      </c>
      <c r="L47" s="153"/>
    </row>
    <row r="48" hidden="1">
      <c r="A48" s="233">
        <v>45118.0</v>
      </c>
      <c r="B48" s="155" t="s">
        <v>190</v>
      </c>
      <c r="C48" s="153" t="s">
        <v>51</v>
      </c>
      <c r="D48" s="234" t="s">
        <v>171</v>
      </c>
      <c r="E48" s="233">
        <v>45119.0</v>
      </c>
      <c r="F48" s="238">
        <v>0.20833333333333334</v>
      </c>
      <c r="G48" s="238">
        <v>0.5208333333333334</v>
      </c>
      <c r="H48" s="236">
        <v>7.5</v>
      </c>
      <c r="I48" s="236">
        <v>0.0</v>
      </c>
      <c r="J48" s="236">
        <v>6.5</v>
      </c>
      <c r="K48" s="236">
        <v>1.0</v>
      </c>
      <c r="L48" s="153"/>
    </row>
    <row r="49" hidden="1">
      <c r="A49" s="233">
        <v>45118.0</v>
      </c>
      <c r="B49" s="155" t="s">
        <v>82</v>
      </c>
      <c r="C49" s="153" t="s">
        <v>51</v>
      </c>
      <c r="D49" s="234" t="s">
        <v>171</v>
      </c>
      <c r="E49" s="233">
        <v>45119.0</v>
      </c>
      <c r="F49" s="235">
        <v>0.0</v>
      </c>
      <c r="G49" s="235">
        <v>0.0</v>
      </c>
      <c r="H49" s="68">
        <v>0.0</v>
      </c>
      <c r="I49" s="68">
        <v>0.0</v>
      </c>
      <c r="J49" s="68">
        <v>0.0</v>
      </c>
      <c r="K49" s="68">
        <v>0.0</v>
      </c>
      <c r="L49" s="152" t="s">
        <v>25</v>
      </c>
    </row>
    <row r="50" hidden="1">
      <c r="A50" s="233">
        <v>45118.0</v>
      </c>
      <c r="B50" s="152" t="s">
        <v>50</v>
      </c>
      <c r="C50" s="152" t="s">
        <v>31</v>
      </c>
      <c r="D50" s="234" t="s">
        <v>171</v>
      </c>
      <c r="E50" s="233">
        <v>45119.0</v>
      </c>
      <c r="F50" s="238">
        <v>0.20833333333333334</v>
      </c>
      <c r="G50" s="238">
        <v>0.5208333333333334</v>
      </c>
      <c r="H50" s="236">
        <v>7.5</v>
      </c>
      <c r="I50" s="236">
        <v>0.0</v>
      </c>
      <c r="J50" s="236">
        <v>6.5</v>
      </c>
      <c r="K50" s="236">
        <v>1.0</v>
      </c>
    </row>
    <row r="51" hidden="1">
      <c r="A51" s="233">
        <v>45118.0</v>
      </c>
      <c r="B51" s="153" t="s">
        <v>103</v>
      </c>
      <c r="C51" s="153" t="s">
        <v>31</v>
      </c>
      <c r="D51" s="234" t="s">
        <v>171</v>
      </c>
      <c r="E51" s="233">
        <v>45119.0</v>
      </c>
      <c r="F51" s="235">
        <v>0.0</v>
      </c>
      <c r="G51" s="235">
        <v>0.0</v>
      </c>
      <c r="H51" s="68">
        <v>0.0</v>
      </c>
      <c r="I51" s="68">
        <v>0.0</v>
      </c>
      <c r="J51" s="68">
        <v>0.0</v>
      </c>
      <c r="K51" s="68">
        <v>0.0</v>
      </c>
      <c r="L51" s="152" t="s">
        <v>25</v>
      </c>
    </row>
    <row r="52" hidden="1">
      <c r="A52" s="233">
        <v>45118.0</v>
      </c>
      <c r="B52" s="153" t="s">
        <v>97</v>
      </c>
      <c r="C52" s="153" t="s">
        <v>31</v>
      </c>
      <c r="D52" s="234" t="s">
        <v>171</v>
      </c>
      <c r="E52" s="233">
        <v>45119.0</v>
      </c>
      <c r="F52" s="237">
        <v>0.22916666666666666</v>
      </c>
      <c r="G52" s="237">
        <v>0.5416666666666666</v>
      </c>
      <c r="H52" s="235">
        <v>7.5</v>
      </c>
      <c r="I52" s="235">
        <v>0.0</v>
      </c>
      <c r="J52" s="235">
        <v>7.0</v>
      </c>
      <c r="K52" s="235">
        <v>0.5</v>
      </c>
      <c r="L52" s="152"/>
    </row>
    <row r="53" hidden="1">
      <c r="A53" s="233">
        <v>45119.0</v>
      </c>
      <c r="B53" s="153" t="s">
        <v>88</v>
      </c>
      <c r="C53" s="153" t="s">
        <v>31</v>
      </c>
      <c r="D53" s="234" t="s">
        <v>171</v>
      </c>
      <c r="E53" s="233">
        <v>45119.0</v>
      </c>
      <c r="F53" s="235">
        <v>0.0</v>
      </c>
      <c r="G53" s="235">
        <v>0.0</v>
      </c>
      <c r="H53" s="235">
        <v>0.0</v>
      </c>
      <c r="I53" s="236">
        <v>0.0</v>
      </c>
      <c r="J53" s="236">
        <v>0.0</v>
      </c>
      <c r="K53" s="235">
        <v>0.0</v>
      </c>
      <c r="L53" s="152" t="s">
        <v>204</v>
      </c>
    </row>
    <row r="54" hidden="1">
      <c r="A54" s="233">
        <v>45119.0</v>
      </c>
      <c r="B54" s="152" t="s">
        <v>54</v>
      </c>
      <c r="C54" s="153" t="s">
        <v>51</v>
      </c>
      <c r="D54" s="234" t="s">
        <v>171</v>
      </c>
      <c r="E54" s="233">
        <v>45119.0</v>
      </c>
      <c r="F54" s="238">
        <v>0.9166666666666666</v>
      </c>
      <c r="G54" s="237">
        <v>0.22916666666666666</v>
      </c>
      <c r="H54" s="235">
        <v>7.5</v>
      </c>
      <c r="I54" s="236">
        <v>0.0</v>
      </c>
      <c r="J54" s="236">
        <v>0.0</v>
      </c>
      <c r="K54" s="235">
        <v>7.5</v>
      </c>
      <c r="L54" s="152" t="s">
        <v>25</v>
      </c>
    </row>
    <row r="55" hidden="1">
      <c r="A55" s="233">
        <v>45119.0</v>
      </c>
      <c r="B55" s="153" t="s">
        <v>335</v>
      </c>
      <c r="C55" s="153" t="s">
        <v>51</v>
      </c>
      <c r="D55" s="234" t="s">
        <v>171</v>
      </c>
      <c r="E55" s="233">
        <v>45119.0</v>
      </c>
      <c r="F55" s="238">
        <v>0.9583333333333334</v>
      </c>
      <c r="G55" s="237">
        <v>0.20833333333333334</v>
      </c>
      <c r="H55" s="235">
        <v>6.0</v>
      </c>
      <c r="I55" s="236">
        <v>0.0</v>
      </c>
      <c r="J55" s="236">
        <v>0.0</v>
      </c>
      <c r="K55" s="235">
        <v>6.0</v>
      </c>
      <c r="L55" s="152"/>
    </row>
    <row r="56" hidden="1">
      <c r="A56" s="233">
        <v>45119.0</v>
      </c>
      <c r="B56" s="153" t="s">
        <v>139</v>
      </c>
      <c r="C56" s="153" t="s">
        <v>35</v>
      </c>
      <c r="D56" s="234" t="s">
        <v>171</v>
      </c>
      <c r="E56" s="233">
        <v>45119.0</v>
      </c>
      <c r="F56" s="238">
        <v>0.9583333333333334</v>
      </c>
      <c r="G56" s="237">
        <v>0.20833333333333334</v>
      </c>
      <c r="H56" s="235">
        <v>6.0</v>
      </c>
      <c r="I56" s="236">
        <v>0.0</v>
      </c>
      <c r="J56" s="236">
        <v>0.0</v>
      </c>
      <c r="K56" s="235">
        <v>6.0</v>
      </c>
      <c r="L56" s="155"/>
    </row>
    <row r="57" hidden="1">
      <c r="A57" s="233">
        <v>45119.0</v>
      </c>
      <c r="B57" s="152" t="s">
        <v>30</v>
      </c>
      <c r="C57" s="153" t="s">
        <v>1</v>
      </c>
      <c r="D57" s="234" t="s">
        <v>171</v>
      </c>
      <c r="E57" s="233">
        <v>45119.0</v>
      </c>
      <c r="F57" s="237">
        <v>0.9375</v>
      </c>
      <c r="G57" s="237">
        <v>0.20833333333333334</v>
      </c>
      <c r="H57" s="235">
        <v>6.5</v>
      </c>
      <c r="I57" s="236">
        <v>0.0</v>
      </c>
      <c r="J57" s="236">
        <v>0.0</v>
      </c>
      <c r="K57" s="235">
        <v>6.5</v>
      </c>
      <c r="L57" s="155"/>
    </row>
    <row r="58" hidden="1">
      <c r="A58" s="233">
        <v>45119.0</v>
      </c>
      <c r="B58" s="152" t="s">
        <v>18</v>
      </c>
      <c r="C58" s="153" t="s">
        <v>1</v>
      </c>
      <c r="D58" s="234" t="s">
        <v>171</v>
      </c>
      <c r="E58" s="233">
        <v>45119.0</v>
      </c>
      <c r="F58" s="237">
        <v>0.9375</v>
      </c>
      <c r="G58" s="237">
        <v>0.20833333333333334</v>
      </c>
      <c r="H58" s="235">
        <v>6.5</v>
      </c>
      <c r="I58" s="236">
        <v>0.0</v>
      </c>
      <c r="J58" s="236">
        <v>0.0</v>
      </c>
      <c r="K58" s="235">
        <v>6.5</v>
      </c>
      <c r="L58" s="152"/>
    </row>
    <row r="59" hidden="1">
      <c r="A59" s="233">
        <v>45119.0</v>
      </c>
      <c r="B59" s="152" t="s">
        <v>18</v>
      </c>
      <c r="C59" s="152" t="s">
        <v>160</v>
      </c>
      <c r="D59" s="234" t="s">
        <v>171</v>
      </c>
      <c r="E59" s="233">
        <v>45119.0</v>
      </c>
      <c r="F59" s="237">
        <v>0.9375</v>
      </c>
      <c r="G59" s="237">
        <v>0.375</v>
      </c>
      <c r="H59" s="235">
        <v>4.0</v>
      </c>
      <c r="I59" s="235">
        <v>0.0</v>
      </c>
      <c r="J59" s="235">
        <v>3.0</v>
      </c>
      <c r="K59" s="235">
        <v>1.0</v>
      </c>
      <c r="L59" s="152" t="s">
        <v>304</v>
      </c>
    </row>
    <row r="60" hidden="1">
      <c r="A60" s="233">
        <v>45119.0</v>
      </c>
      <c r="B60" s="153" t="s">
        <v>123</v>
      </c>
      <c r="C60" s="153" t="s">
        <v>23</v>
      </c>
      <c r="D60" s="234" t="s">
        <v>169</v>
      </c>
      <c r="E60" s="233">
        <v>45120.0</v>
      </c>
      <c r="F60" s="238">
        <v>0.020833333333333332</v>
      </c>
      <c r="G60" s="237">
        <v>0.25</v>
      </c>
      <c r="H60" s="68">
        <v>5.5</v>
      </c>
      <c r="I60" s="68">
        <v>0.0</v>
      </c>
      <c r="J60" s="68">
        <v>0.0</v>
      </c>
      <c r="K60" s="68">
        <v>5.5</v>
      </c>
    </row>
    <row r="61">
      <c r="A61" s="233">
        <v>45119.0</v>
      </c>
      <c r="B61" s="152" t="s">
        <v>714</v>
      </c>
      <c r="C61" s="152" t="s">
        <v>60</v>
      </c>
      <c r="D61" s="234" t="s">
        <v>169</v>
      </c>
      <c r="E61" s="233">
        <v>45120.0</v>
      </c>
      <c r="F61" s="238">
        <v>0.20833333333333334</v>
      </c>
      <c r="G61" s="237">
        <v>0.25</v>
      </c>
      <c r="H61" s="235">
        <v>1.0</v>
      </c>
      <c r="I61" s="235">
        <v>0.0</v>
      </c>
      <c r="J61" s="235">
        <v>0.0</v>
      </c>
      <c r="K61" s="235">
        <v>1.0</v>
      </c>
      <c r="L61" s="68" t="s">
        <v>741</v>
      </c>
    </row>
    <row r="62">
      <c r="A62" s="233">
        <v>45119.0</v>
      </c>
      <c r="B62" s="152" t="s">
        <v>714</v>
      </c>
      <c r="C62" s="153" t="s">
        <v>23</v>
      </c>
      <c r="D62" s="234" t="s">
        <v>169</v>
      </c>
      <c r="E62" s="233">
        <v>45120.0</v>
      </c>
      <c r="F62" s="237">
        <v>0.25</v>
      </c>
      <c r="G62" s="238">
        <v>0.4583333333333333</v>
      </c>
      <c r="H62" s="235">
        <v>5.0</v>
      </c>
      <c r="I62" s="235">
        <v>0.0</v>
      </c>
      <c r="J62" s="235">
        <v>5.0</v>
      </c>
      <c r="K62" s="235">
        <v>0.0</v>
      </c>
    </row>
    <row r="63" hidden="1">
      <c r="A63" s="233">
        <v>45119.0</v>
      </c>
      <c r="B63" s="152" t="s">
        <v>52</v>
      </c>
      <c r="C63" s="153" t="s">
        <v>1</v>
      </c>
      <c r="D63" s="234" t="s">
        <v>169</v>
      </c>
      <c r="E63" s="233">
        <v>45120.0</v>
      </c>
      <c r="F63" s="235">
        <v>0.0</v>
      </c>
      <c r="G63" s="235">
        <v>0.0</v>
      </c>
      <c r="H63" s="68">
        <v>0.0</v>
      </c>
      <c r="I63" s="68">
        <v>0.0</v>
      </c>
      <c r="J63" s="68">
        <v>0.0</v>
      </c>
      <c r="K63" s="68">
        <v>0.0</v>
      </c>
      <c r="L63" s="152" t="s">
        <v>25</v>
      </c>
    </row>
    <row r="64" hidden="1">
      <c r="A64" s="233">
        <v>45119.0</v>
      </c>
      <c r="B64" s="153" t="s">
        <v>45</v>
      </c>
      <c r="C64" s="153" t="s">
        <v>1</v>
      </c>
      <c r="D64" s="234" t="s">
        <v>169</v>
      </c>
      <c r="E64" s="233">
        <v>45120.0</v>
      </c>
      <c r="F64" s="238">
        <v>0.20833333333333334</v>
      </c>
      <c r="G64" s="238">
        <v>0.4791666666666667</v>
      </c>
      <c r="H64" s="236">
        <v>6.5</v>
      </c>
      <c r="I64" s="236">
        <v>0.0</v>
      </c>
      <c r="J64" s="236">
        <v>5.5</v>
      </c>
      <c r="K64" s="236">
        <v>1.0</v>
      </c>
    </row>
    <row r="65" hidden="1">
      <c r="A65" s="233">
        <v>45119.0</v>
      </c>
      <c r="B65" s="152" t="s">
        <v>32</v>
      </c>
      <c r="C65" s="153" t="s">
        <v>1</v>
      </c>
      <c r="D65" s="234" t="s">
        <v>169</v>
      </c>
      <c r="E65" s="233">
        <v>45120.0</v>
      </c>
      <c r="F65" s="238">
        <v>0.20833333333333334</v>
      </c>
      <c r="G65" s="238">
        <v>0.4791666666666667</v>
      </c>
      <c r="H65" s="236">
        <v>6.5</v>
      </c>
      <c r="I65" s="236">
        <v>0.0</v>
      </c>
      <c r="J65" s="236">
        <v>5.5</v>
      </c>
      <c r="K65" s="236">
        <v>1.0</v>
      </c>
      <c r="L65" s="153"/>
    </row>
    <row r="66" hidden="1">
      <c r="A66" s="233">
        <v>45119.0</v>
      </c>
      <c r="B66" s="152" t="s">
        <v>50</v>
      </c>
      <c r="C66" s="153" t="s">
        <v>35</v>
      </c>
      <c r="D66" s="234" t="s">
        <v>169</v>
      </c>
      <c r="E66" s="233">
        <v>45120.0</v>
      </c>
      <c r="F66" s="238">
        <v>0.20833333333333334</v>
      </c>
      <c r="G66" s="238">
        <v>0.4583333333333333</v>
      </c>
      <c r="H66" s="236">
        <v>6.0</v>
      </c>
      <c r="I66" s="236">
        <v>0.0</v>
      </c>
      <c r="J66" s="236">
        <v>5.0</v>
      </c>
      <c r="K66" s="236">
        <v>1.0</v>
      </c>
    </row>
    <row r="67" hidden="1">
      <c r="A67" s="233">
        <v>45119.0</v>
      </c>
      <c r="B67" s="153" t="s">
        <v>69</v>
      </c>
      <c r="C67" s="153" t="s">
        <v>51</v>
      </c>
      <c r="D67" s="234" t="s">
        <v>169</v>
      </c>
      <c r="E67" s="233">
        <v>45120.0</v>
      </c>
      <c r="F67" s="238">
        <v>0.16666666666666666</v>
      </c>
      <c r="G67" s="238">
        <v>0.5</v>
      </c>
      <c r="H67" s="236">
        <v>8.0</v>
      </c>
      <c r="I67" s="236">
        <v>0.0</v>
      </c>
      <c r="J67" s="236">
        <v>6.0</v>
      </c>
      <c r="K67" s="236">
        <v>2.0</v>
      </c>
    </row>
    <row r="68" hidden="1">
      <c r="A68" s="233">
        <v>45119.0</v>
      </c>
      <c r="B68" s="155" t="s">
        <v>190</v>
      </c>
      <c r="C68" s="153" t="s">
        <v>51</v>
      </c>
      <c r="D68" s="234" t="s">
        <v>169</v>
      </c>
      <c r="E68" s="233">
        <v>45120.0</v>
      </c>
      <c r="F68" s="235">
        <v>0.0</v>
      </c>
      <c r="G68" s="235">
        <v>0.0</v>
      </c>
      <c r="H68" s="68">
        <v>0.0</v>
      </c>
      <c r="I68" s="68">
        <v>0.0</v>
      </c>
      <c r="J68" s="68">
        <v>0.0</v>
      </c>
      <c r="K68" s="68">
        <v>0.0</v>
      </c>
      <c r="L68" s="152" t="s">
        <v>25</v>
      </c>
    </row>
    <row r="69" hidden="1">
      <c r="A69" s="233">
        <v>45119.0</v>
      </c>
      <c r="B69" s="155" t="s">
        <v>82</v>
      </c>
      <c r="C69" s="153" t="s">
        <v>51</v>
      </c>
      <c r="D69" s="234" t="s">
        <v>169</v>
      </c>
      <c r="E69" s="233">
        <v>45120.0</v>
      </c>
      <c r="F69" s="238">
        <v>0.20833333333333334</v>
      </c>
      <c r="G69" s="238">
        <v>0.5208333333333334</v>
      </c>
      <c r="H69" s="236">
        <v>7.5</v>
      </c>
      <c r="I69" s="236">
        <v>0.0</v>
      </c>
      <c r="J69" s="236">
        <v>6.5</v>
      </c>
      <c r="K69" s="236">
        <v>1.0</v>
      </c>
      <c r="L69" s="152"/>
    </row>
    <row r="70" hidden="1">
      <c r="A70" s="233">
        <v>45119.0</v>
      </c>
      <c r="B70" s="153" t="s">
        <v>103</v>
      </c>
      <c r="C70" s="153" t="s">
        <v>31</v>
      </c>
      <c r="D70" s="234" t="s">
        <v>169</v>
      </c>
      <c r="E70" s="233">
        <v>45120.0</v>
      </c>
      <c r="F70" s="238">
        <v>0.20833333333333334</v>
      </c>
      <c r="G70" s="238">
        <v>0.5208333333333334</v>
      </c>
      <c r="H70" s="236">
        <v>7.5</v>
      </c>
      <c r="I70" s="236">
        <v>0.0</v>
      </c>
      <c r="J70" s="236">
        <v>6.5</v>
      </c>
      <c r="K70" s="236">
        <v>1.0</v>
      </c>
      <c r="L70" s="152"/>
    </row>
    <row r="71" hidden="1">
      <c r="A71" s="233">
        <v>45119.0</v>
      </c>
      <c r="B71" s="153" t="s">
        <v>97</v>
      </c>
      <c r="C71" s="153" t="s">
        <v>31</v>
      </c>
      <c r="D71" s="234" t="s">
        <v>169</v>
      </c>
      <c r="E71" s="233">
        <v>45120.0</v>
      </c>
      <c r="F71" s="237">
        <v>0.22916666666666666</v>
      </c>
      <c r="G71" s="237">
        <v>0.5416666666666666</v>
      </c>
      <c r="H71" s="235">
        <v>7.5</v>
      </c>
      <c r="I71" s="235">
        <v>0.0</v>
      </c>
      <c r="J71" s="235">
        <v>7.0</v>
      </c>
      <c r="K71" s="235">
        <v>0.5</v>
      </c>
    </row>
    <row r="72" hidden="1">
      <c r="A72" s="233">
        <v>45120.0</v>
      </c>
      <c r="B72" s="153" t="s">
        <v>88</v>
      </c>
      <c r="C72" s="153" t="s">
        <v>31</v>
      </c>
      <c r="D72" s="234" t="s">
        <v>169</v>
      </c>
      <c r="E72" s="233">
        <v>45120.0</v>
      </c>
      <c r="F72" s="235">
        <v>0.0</v>
      </c>
      <c r="G72" s="235">
        <v>0.0</v>
      </c>
      <c r="H72" s="68">
        <v>0.0</v>
      </c>
      <c r="I72" s="68">
        <v>0.0</v>
      </c>
      <c r="J72" s="68">
        <v>0.0</v>
      </c>
      <c r="K72" s="68">
        <v>0.0</v>
      </c>
      <c r="L72" s="152" t="s">
        <v>25</v>
      </c>
    </row>
    <row r="73" hidden="1">
      <c r="A73" s="233">
        <v>45120.0</v>
      </c>
      <c r="B73" s="152" t="s">
        <v>54</v>
      </c>
      <c r="C73" s="153" t="s">
        <v>51</v>
      </c>
      <c r="D73" s="234" t="s">
        <v>169</v>
      </c>
      <c r="E73" s="233">
        <v>45120.0</v>
      </c>
      <c r="F73" s="235">
        <v>0.0</v>
      </c>
      <c r="G73" s="235">
        <v>0.0</v>
      </c>
      <c r="H73" s="68">
        <v>0.0</v>
      </c>
      <c r="I73" s="68">
        <v>0.0</v>
      </c>
      <c r="J73" s="68">
        <v>0.0</v>
      </c>
      <c r="K73" s="68">
        <v>0.0</v>
      </c>
      <c r="L73" s="152" t="s">
        <v>25</v>
      </c>
    </row>
    <row r="74" hidden="1">
      <c r="A74" s="233">
        <v>45120.0</v>
      </c>
      <c r="B74" s="153" t="s">
        <v>335</v>
      </c>
      <c r="C74" s="153" t="s">
        <v>51</v>
      </c>
      <c r="D74" s="234" t="s">
        <v>169</v>
      </c>
      <c r="E74" s="233">
        <v>45120.0</v>
      </c>
      <c r="F74" s="238">
        <v>0.9583333333333334</v>
      </c>
      <c r="G74" s="237">
        <v>0.20833333333333334</v>
      </c>
      <c r="H74" s="235">
        <v>6.0</v>
      </c>
      <c r="I74" s="236">
        <v>0.0</v>
      </c>
      <c r="J74" s="236">
        <v>0.0</v>
      </c>
      <c r="K74" s="235">
        <v>6.0</v>
      </c>
      <c r="L74" s="155"/>
    </row>
    <row r="75" hidden="1">
      <c r="A75" s="233">
        <v>45120.0</v>
      </c>
      <c r="B75" s="153" t="s">
        <v>139</v>
      </c>
      <c r="C75" s="153" t="s">
        <v>35</v>
      </c>
      <c r="D75" s="234" t="s">
        <v>169</v>
      </c>
      <c r="E75" s="233">
        <v>45120.0</v>
      </c>
      <c r="F75" s="238">
        <v>0.9583333333333334</v>
      </c>
      <c r="G75" s="237">
        <v>0.20833333333333334</v>
      </c>
      <c r="H75" s="235">
        <v>6.0</v>
      </c>
      <c r="I75" s="236">
        <v>0.0</v>
      </c>
      <c r="J75" s="236">
        <v>0.0</v>
      </c>
      <c r="K75" s="235">
        <v>6.0</v>
      </c>
      <c r="L75" s="155"/>
    </row>
    <row r="76" hidden="1">
      <c r="A76" s="233">
        <v>45120.0</v>
      </c>
      <c r="B76" s="152" t="s">
        <v>30</v>
      </c>
      <c r="C76" s="153" t="s">
        <v>1</v>
      </c>
      <c r="D76" s="234" t="s">
        <v>169</v>
      </c>
      <c r="E76" s="233">
        <v>45120.0</v>
      </c>
      <c r="F76" s="237">
        <v>0.9375</v>
      </c>
      <c r="G76" s="237">
        <v>0.20833333333333334</v>
      </c>
      <c r="H76" s="235">
        <v>6.5</v>
      </c>
      <c r="I76" s="236">
        <v>0.0</v>
      </c>
      <c r="J76" s="236">
        <v>0.0</v>
      </c>
      <c r="K76" s="235">
        <v>6.5</v>
      </c>
      <c r="L76" s="155"/>
    </row>
    <row r="77" hidden="1">
      <c r="A77" s="233">
        <v>45120.0</v>
      </c>
      <c r="B77" s="152" t="s">
        <v>18</v>
      </c>
      <c r="C77" s="153" t="s">
        <v>1</v>
      </c>
      <c r="D77" s="234" t="s">
        <v>169</v>
      </c>
      <c r="E77" s="233">
        <v>45120.0</v>
      </c>
      <c r="F77" s="237">
        <v>0.9375</v>
      </c>
      <c r="G77" s="237">
        <v>0.20833333333333334</v>
      </c>
      <c r="H77" s="235">
        <v>6.5</v>
      </c>
      <c r="I77" s="236">
        <v>0.0</v>
      </c>
      <c r="J77" s="236">
        <v>0.0</v>
      </c>
      <c r="K77" s="235">
        <v>6.5</v>
      </c>
      <c r="L77" s="152"/>
    </row>
    <row r="78" hidden="1">
      <c r="A78" s="233">
        <v>45120.0</v>
      </c>
      <c r="B78" s="152" t="s">
        <v>18</v>
      </c>
      <c r="C78" s="152" t="s">
        <v>160</v>
      </c>
      <c r="D78" s="234" t="s">
        <v>169</v>
      </c>
      <c r="E78" s="233">
        <v>45120.0</v>
      </c>
      <c r="F78" s="237">
        <v>0.9375</v>
      </c>
      <c r="G78" s="237">
        <v>0.375</v>
      </c>
      <c r="H78" s="235">
        <v>4.0</v>
      </c>
      <c r="I78" s="235">
        <v>0.0</v>
      </c>
      <c r="J78" s="235">
        <v>3.0</v>
      </c>
      <c r="K78" s="235">
        <v>1.0</v>
      </c>
      <c r="L78" s="152" t="s">
        <v>304</v>
      </c>
    </row>
    <row r="79" hidden="1">
      <c r="A79" s="233">
        <v>45120.0</v>
      </c>
      <c r="B79" s="152" t="s">
        <v>50</v>
      </c>
      <c r="C79" s="152" t="s">
        <v>31</v>
      </c>
      <c r="D79" s="234" t="s">
        <v>169</v>
      </c>
      <c r="E79" s="233">
        <v>45120.0</v>
      </c>
      <c r="F79" s="238">
        <v>0.9166666666666666</v>
      </c>
      <c r="G79" s="237">
        <v>0.20833333333333334</v>
      </c>
      <c r="H79" s="235">
        <v>7.0</v>
      </c>
      <c r="I79" s="235">
        <v>0.0</v>
      </c>
      <c r="J79" s="235">
        <v>0.0</v>
      </c>
      <c r="K79" s="235">
        <v>7.0</v>
      </c>
      <c r="L79" s="152"/>
    </row>
    <row r="80" hidden="1">
      <c r="A80" s="233">
        <v>45120.0</v>
      </c>
      <c r="B80" s="152" t="s">
        <v>50</v>
      </c>
      <c r="C80" s="152" t="s">
        <v>35</v>
      </c>
      <c r="D80" s="234" t="s">
        <v>168</v>
      </c>
      <c r="E80" s="233">
        <v>45121.0</v>
      </c>
      <c r="F80" s="237">
        <v>0.20833333333333334</v>
      </c>
      <c r="G80" s="238">
        <v>0.4583333333333333</v>
      </c>
      <c r="H80" s="235">
        <v>6.0</v>
      </c>
      <c r="I80" s="235">
        <v>0.0</v>
      </c>
      <c r="J80" s="235">
        <v>5.0</v>
      </c>
      <c r="K80" s="235">
        <v>1.0</v>
      </c>
      <c r="L80" s="152"/>
    </row>
    <row r="81" hidden="1">
      <c r="A81" s="233">
        <v>45120.0</v>
      </c>
      <c r="B81" s="152" t="s">
        <v>52</v>
      </c>
      <c r="C81" s="153" t="s">
        <v>23</v>
      </c>
      <c r="D81" s="234" t="s">
        <v>168</v>
      </c>
      <c r="E81" s="233">
        <v>45121.0</v>
      </c>
      <c r="F81" s="238">
        <v>0.020833333333333332</v>
      </c>
      <c r="G81" s="237">
        <v>0.20833333333333334</v>
      </c>
      <c r="H81" s="68">
        <v>4.5</v>
      </c>
      <c r="I81" s="68">
        <v>0.0</v>
      </c>
      <c r="J81" s="68">
        <v>0.0</v>
      </c>
      <c r="K81" s="68">
        <v>4.5</v>
      </c>
      <c r="L81" s="152"/>
    </row>
    <row r="82" hidden="1">
      <c r="A82" s="233">
        <v>45120.0</v>
      </c>
      <c r="B82" s="152" t="s">
        <v>52</v>
      </c>
      <c r="C82" s="152" t="s">
        <v>1</v>
      </c>
      <c r="D82" s="234" t="s">
        <v>168</v>
      </c>
      <c r="E82" s="233">
        <v>45121.0</v>
      </c>
      <c r="F82" s="238">
        <v>0.20833333333333334</v>
      </c>
      <c r="G82" s="238">
        <v>0.4791666666666667</v>
      </c>
      <c r="H82" s="236">
        <v>6.5</v>
      </c>
      <c r="I82" s="236">
        <v>0.0</v>
      </c>
      <c r="J82" s="236">
        <v>5.5</v>
      </c>
      <c r="K82" s="236">
        <v>1.0</v>
      </c>
    </row>
    <row r="83" hidden="1">
      <c r="A83" s="233">
        <v>45120.0</v>
      </c>
      <c r="B83" s="152" t="s">
        <v>123</v>
      </c>
      <c r="C83" s="152" t="s">
        <v>23</v>
      </c>
      <c r="D83" s="234" t="s">
        <v>168</v>
      </c>
      <c r="E83" s="233">
        <v>45121.0</v>
      </c>
      <c r="F83" s="237">
        <v>0.20833333333333334</v>
      </c>
      <c r="G83" s="238">
        <v>0.4583333333333333</v>
      </c>
      <c r="H83" s="235">
        <v>6.0</v>
      </c>
      <c r="I83" s="235">
        <v>0.0</v>
      </c>
      <c r="J83" s="235">
        <v>5.0</v>
      </c>
      <c r="K83" s="235">
        <v>1.0</v>
      </c>
    </row>
    <row r="84" hidden="1">
      <c r="A84" s="233">
        <v>45120.0</v>
      </c>
      <c r="B84" s="153" t="s">
        <v>45</v>
      </c>
      <c r="C84" s="153" t="s">
        <v>1</v>
      </c>
      <c r="D84" s="234" t="s">
        <v>168</v>
      </c>
      <c r="E84" s="233">
        <v>45121.0</v>
      </c>
      <c r="F84" s="238">
        <v>0.20833333333333334</v>
      </c>
      <c r="G84" s="238">
        <v>0.4791666666666667</v>
      </c>
      <c r="H84" s="236">
        <v>6.5</v>
      </c>
      <c r="I84" s="236">
        <v>0.0</v>
      </c>
      <c r="J84" s="236">
        <v>5.5</v>
      </c>
      <c r="K84" s="236">
        <v>1.0</v>
      </c>
    </row>
    <row r="85" hidden="1">
      <c r="A85" s="233">
        <v>45120.0</v>
      </c>
      <c r="B85" s="152" t="s">
        <v>32</v>
      </c>
      <c r="C85" s="153" t="s">
        <v>1</v>
      </c>
      <c r="D85" s="234" t="s">
        <v>168</v>
      </c>
      <c r="E85" s="233">
        <v>45121.0</v>
      </c>
      <c r="F85" s="235">
        <v>0.0</v>
      </c>
      <c r="G85" s="235">
        <v>0.0</v>
      </c>
      <c r="H85" s="68">
        <v>0.0</v>
      </c>
      <c r="I85" s="68">
        <v>0.0</v>
      </c>
      <c r="J85" s="68">
        <v>0.0</v>
      </c>
      <c r="K85" s="68">
        <v>0.0</v>
      </c>
      <c r="L85" s="152" t="s">
        <v>25</v>
      </c>
    </row>
    <row r="86" hidden="1">
      <c r="A86" s="233">
        <v>45120.0</v>
      </c>
      <c r="B86" s="153" t="s">
        <v>69</v>
      </c>
      <c r="C86" s="153" t="s">
        <v>51</v>
      </c>
      <c r="D86" s="234" t="s">
        <v>168</v>
      </c>
      <c r="E86" s="233">
        <v>45121.0</v>
      </c>
      <c r="F86" s="235">
        <v>0.0</v>
      </c>
      <c r="G86" s="235">
        <v>0.0</v>
      </c>
      <c r="H86" s="68">
        <v>0.0</v>
      </c>
      <c r="I86" s="68">
        <v>0.0</v>
      </c>
      <c r="J86" s="68">
        <v>0.0</v>
      </c>
      <c r="K86" s="68">
        <v>0.0</v>
      </c>
      <c r="L86" s="152" t="s">
        <v>25</v>
      </c>
    </row>
    <row r="87" hidden="1">
      <c r="A87" s="233">
        <v>45120.0</v>
      </c>
      <c r="B87" s="155" t="s">
        <v>190</v>
      </c>
      <c r="C87" s="153" t="s">
        <v>51</v>
      </c>
      <c r="D87" s="234" t="s">
        <v>168</v>
      </c>
      <c r="E87" s="233">
        <v>45121.0</v>
      </c>
      <c r="F87" s="238">
        <v>0.20833333333333334</v>
      </c>
      <c r="G87" s="237">
        <v>0.5416666666666666</v>
      </c>
      <c r="H87" s="235">
        <v>8.0</v>
      </c>
      <c r="I87" s="236">
        <v>0.0</v>
      </c>
      <c r="J87" s="235">
        <v>7.0</v>
      </c>
      <c r="K87" s="236">
        <v>1.0</v>
      </c>
    </row>
    <row r="88" hidden="1">
      <c r="A88" s="233">
        <v>45120.0</v>
      </c>
      <c r="B88" s="155" t="s">
        <v>82</v>
      </c>
      <c r="C88" s="153" t="s">
        <v>51</v>
      </c>
      <c r="D88" s="234" t="s">
        <v>168</v>
      </c>
      <c r="E88" s="233">
        <v>45121.0</v>
      </c>
      <c r="F88" s="238">
        <v>0.16666666666666666</v>
      </c>
      <c r="G88" s="238">
        <v>0.5</v>
      </c>
      <c r="H88" s="236">
        <v>8.0</v>
      </c>
      <c r="I88" s="236">
        <v>0.0</v>
      </c>
      <c r="J88" s="236">
        <v>6.0</v>
      </c>
      <c r="K88" s="236">
        <v>2.0</v>
      </c>
    </row>
    <row r="89" hidden="1">
      <c r="A89" s="233">
        <v>45120.0</v>
      </c>
      <c r="B89" s="153" t="s">
        <v>103</v>
      </c>
      <c r="C89" s="153" t="s">
        <v>31</v>
      </c>
      <c r="D89" s="234" t="s">
        <v>168</v>
      </c>
      <c r="E89" s="233">
        <v>45121.0</v>
      </c>
      <c r="F89" s="238">
        <v>0.20833333333333334</v>
      </c>
      <c r="G89" s="238">
        <v>0.5208333333333334</v>
      </c>
      <c r="H89" s="236">
        <v>7.5</v>
      </c>
      <c r="I89" s="236">
        <v>0.0</v>
      </c>
      <c r="J89" s="236">
        <v>6.5</v>
      </c>
      <c r="K89" s="236">
        <v>1.0</v>
      </c>
      <c r="L89" s="152"/>
    </row>
    <row r="90" hidden="1">
      <c r="A90" s="233">
        <v>45120.0</v>
      </c>
      <c r="B90" s="153" t="s">
        <v>97</v>
      </c>
      <c r="C90" s="153" t="s">
        <v>31</v>
      </c>
      <c r="D90" s="234" t="s">
        <v>168</v>
      </c>
      <c r="E90" s="233">
        <v>45121.0</v>
      </c>
      <c r="F90" s="237">
        <v>0.22916666666666666</v>
      </c>
      <c r="G90" s="237">
        <v>0.5416666666666666</v>
      </c>
      <c r="H90" s="235">
        <v>7.5</v>
      </c>
      <c r="I90" s="235">
        <v>0.0</v>
      </c>
      <c r="J90" s="235">
        <v>7.0</v>
      </c>
      <c r="K90" s="235">
        <v>0.5</v>
      </c>
    </row>
    <row r="91" hidden="1">
      <c r="A91" s="233">
        <v>45121.0</v>
      </c>
      <c r="B91" s="153" t="s">
        <v>88</v>
      </c>
      <c r="C91" s="153" t="s">
        <v>31</v>
      </c>
      <c r="D91" s="234" t="s">
        <v>168</v>
      </c>
      <c r="E91" s="233">
        <v>45121.0</v>
      </c>
      <c r="F91" s="238">
        <v>0.9166666666666666</v>
      </c>
      <c r="G91" s="237">
        <v>0.25</v>
      </c>
      <c r="H91" s="235">
        <v>8.0</v>
      </c>
      <c r="I91" s="236">
        <v>0.0</v>
      </c>
      <c r="J91" s="236">
        <v>0.0</v>
      </c>
      <c r="K91" s="235">
        <v>8.0</v>
      </c>
      <c r="L91" s="153"/>
    </row>
    <row r="92" hidden="1">
      <c r="A92" s="233">
        <v>45121.0</v>
      </c>
      <c r="B92" s="153" t="s">
        <v>335</v>
      </c>
      <c r="C92" s="153" t="s">
        <v>51</v>
      </c>
      <c r="D92" s="234" t="s">
        <v>168</v>
      </c>
      <c r="E92" s="233">
        <v>45121.0</v>
      </c>
      <c r="F92" s="238">
        <v>0.9583333333333334</v>
      </c>
      <c r="G92" s="237">
        <v>0.20833333333333334</v>
      </c>
      <c r="H92" s="235">
        <v>6.0</v>
      </c>
      <c r="I92" s="236">
        <v>0.0</v>
      </c>
      <c r="J92" s="236">
        <v>0.0</v>
      </c>
      <c r="K92" s="235">
        <v>6.0</v>
      </c>
      <c r="L92" s="153"/>
    </row>
    <row r="93" hidden="1">
      <c r="A93" s="233">
        <v>45121.0</v>
      </c>
      <c r="B93" s="153" t="s">
        <v>139</v>
      </c>
      <c r="C93" s="153" t="s">
        <v>35</v>
      </c>
      <c r="D93" s="234" t="s">
        <v>168</v>
      </c>
      <c r="E93" s="233">
        <v>45121.0</v>
      </c>
      <c r="F93" s="238">
        <v>0.9583333333333334</v>
      </c>
      <c r="G93" s="237">
        <v>0.375</v>
      </c>
      <c r="H93" s="235">
        <v>10.0</v>
      </c>
      <c r="I93" s="235">
        <v>2.0</v>
      </c>
      <c r="J93" s="235">
        <v>1.0</v>
      </c>
      <c r="K93" s="235">
        <v>7.0</v>
      </c>
      <c r="L93" s="152" t="s">
        <v>411</v>
      </c>
    </row>
    <row r="94" hidden="1">
      <c r="A94" s="233">
        <v>45121.0</v>
      </c>
      <c r="B94" s="152" t="s">
        <v>54</v>
      </c>
      <c r="C94" s="153" t="s">
        <v>1</v>
      </c>
      <c r="D94" s="234" t="s">
        <v>168</v>
      </c>
      <c r="E94" s="233">
        <v>45121.0</v>
      </c>
      <c r="F94" s="237">
        <v>0.9375</v>
      </c>
      <c r="G94" s="237">
        <v>0.20833333333333334</v>
      </c>
      <c r="H94" s="235">
        <v>6.5</v>
      </c>
      <c r="I94" s="236">
        <v>0.0</v>
      </c>
      <c r="J94" s="236">
        <v>0.0</v>
      </c>
      <c r="K94" s="235">
        <v>6.5</v>
      </c>
    </row>
    <row r="95" hidden="1">
      <c r="A95" s="233">
        <v>45121.0</v>
      </c>
      <c r="B95" s="152" t="s">
        <v>30</v>
      </c>
      <c r="C95" s="153" t="s">
        <v>1</v>
      </c>
      <c r="D95" s="234" t="s">
        <v>168</v>
      </c>
      <c r="E95" s="233">
        <v>45121.0</v>
      </c>
      <c r="F95" s="235">
        <v>0.0</v>
      </c>
      <c r="G95" s="235">
        <v>0.0</v>
      </c>
      <c r="H95" s="68">
        <v>0.0</v>
      </c>
      <c r="I95" s="68">
        <v>0.0</v>
      </c>
      <c r="J95" s="68">
        <v>0.0</v>
      </c>
      <c r="K95" s="68">
        <v>0.0</v>
      </c>
      <c r="L95" s="152" t="s">
        <v>25</v>
      </c>
    </row>
    <row r="96" hidden="1">
      <c r="A96" s="233">
        <v>45121.0</v>
      </c>
      <c r="B96" s="152" t="s">
        <v>18</v>
      </c>
      <c r="C96" s="153" t="s">
        <v>1</v>
      </c>
      <c r="D96" s="234" t="s">
        <v>168</v>
      </c>
      <c r="E96" s="233">
        <v>45121.0</v>
      </c>
      <c r="F96" s="237">
        <v>0.9375</v>
      </c>
      <c r="G96" s="237">
        <v>0.20833333333333334</v>
      </c>
      <c r="H96" s="235">
        <v>6.5</v>
      </c>
      <c r="I96" s="236">
        <v>0.0</v>
      </c>
      <c r="J96" s="236">
        <v>0.0</v>
      </c>
      <c r="K96" s="235">
        <v>6.5</v>
      </c>
      <c r="L96" s="152"/>
    </row>
    <row r="97" hidden="1">
      <c r="A97" s="233">
        <v>45121.0</v>
      </c>
      <c r="B97" s="152" t="s">
        <v>18</v>
      </c>
      <c r="C97" s="152" t="s">
        <v>160</v>
      </c>
      <c r="D97" s="234" t="s">
        <v>168</v>
      </c>
      <c r="E97" s="233">
        <v>45121.0</v>
      </c>
      <c r="F97" s="237">
        <v>0.9375</v>
      </c>
      <c r="G97" s="237">
        <v>0.375</v>
      </c>
      <c r="H97" s="235">
        <v>4.0</v>
      </c>
      <c r="I97" s="235">
        <v>0.0</v>
      </c>
      <c r="J97" s="235">
        <v>3.0</v>
      </c>
      <c r="K97" s="235">
        <v>1.0</v>
      </c>
      <c r="L97" s="152" t="s">
        <v>304</v>
      </c>
    </row>
    <row r="98" hidden="1">
      <c r="A98" s="233">
        <v>45121.0</v>
      </c>
      <c r="B98" s="152" t="s">
        <v>50</v>
      </c>
      <c r="C98" s="152" t="s">
        <v>31</v>
      </c>
      <c r="D98" s="234" t="s">
        <v>168</v>
      </c>
      <c r="E98" s="233">
        <v>45121.0</v>
      </c>
      <c r="F98" s="235">
        <v>0.0</v>
      </c>
      <c r="G98" s="235">
        <v>0.0</v>
      </c>
      <c r="H98" s="68">
        <v>0.0</v>
      </c>
      <c r="I98" s="68">
        <v>0.0</v>
      </c>
      <c r="J98" s="68">
        <v>0.0</v>
      </c>
      <c r="K98" s="68">
        <v>0.0</v>
      </c>
      <c r="L98" s="152" t="s">
        <v>25</v>
      </c>
    </row>
    <row r="99" hidden="1">
      <c r="A99" s="233">
        <v>45121.0</v>
      </c>
      <c r="B99" s="152" t="s">
        <v>52</v>
      </c>
      <c r="C99" s="152" t="s">
        <v>23</v>
      </c>
      <c r="D99" s="234" t="s">
        <v>170</v>
      </c>
      <c r="E99" s="233">
        <v>45122.0</v>
      </c>
      <c r="F99" s="238">
        <v>0.020833333333333332</v>
      </c>
      <c r="G99" s="237">
        <v>0.16666666666666666</v>
      </c>
      <c r="H99" s="68">
        <v>3.5</v>
      </c>
      <c r="I99" s="68">
        <v>0.0</v>
      </c>
      <c r="J99" s="68">
        <v>0.0</v>
      </c>
      <c r="K99" s="68">
        <v>3.5</v>
      </c>
      <c r="L99" s="152"/>
    </row>
    <row r="100" hidden="1">
      <c r="A100" s="233">
        <v>45121.0</v>
      </c>
      <c r="B100" s="152" t="s">
        <v>52</v>
      </c>
      <c r="C100" s="152" t="s">
        <v>49</v>
      </c>
      <c r="D100" s="234" t="s">
        <v>170</v>
      </c>
      <c r="E100" s="233">
        <v>45122.0</v>
      </c>
      <c r="F100" s="238">
        <v>0.16666666666666666</v>
      </c>
      <c r="G100" s="237">
        <v>0.3333333333333333</v>
      </c>
      <c r="H100" s="235">
        <v>4.0</v>
      </c>
      <c r="I100" s="236">
        <v>0.0</v>
      </c>
      <c r="J100" s="235">
        <v>2.0</v>
      </c>
      <c r="K100" s="235">
        <v>2.0</v>
      </c>
      <c r="L100" s="153"/>
    </row>
    <row r="101" hidden="1">
      <c r="A101" s="233">
        <v>45121.0</v>
      </c>
      <c r="B101" s="153" t="s">
        <v>123</v>
      </c>
      <c r="C101" s="153" t="s">
        <v>23</v>
      </c>
      <c r="D101" s="234" t="s">
        <v>170</v>
      </c>
      <c r="E101" s="233">
        <v>45122.0</v>
      </c>
      <c r="F101" s="237">
        <v>0.16666666666666666</v>
      </c>
      <c r="G101" s="238">
        <v>0.4583333333333333</v>
      </c>
      <c r="H101" s="235">
        <v>7.0</v>
      </c>
      <c r="I101" s="236">
        <v>0.0</v>
      </c>
      <c r="J101" s="236">
        <v>5.0</v>
      </c>
      <c r="K101" s="235">
        <v>2.0</v>
      </c>
    </row>
    <row r="102" hidden="1">
      <c r="A102" s="233">
        <v>45121.0</v>
      </c>
      <c r="B102" s="153" t="s">
        <v>45</v>
      </c>
      <c r="C102" s="153" t="s">
        <v>1</v>
      </c>
      <c r="D102" s="234" t="s">
        <v>170</v>
      </c>
      <c r="E102" s="233">
        <v>45122.0</v>
      </c>
      <c r="F102" s="238">
        <v>0.20833333333333334</v>
      </c>
      <c r="G102" s="237">
        <v>0.5625</v>
      </c>
      <c r="H102" s="235">
        <v>8.5</v>
      </c>
      <c r="I102" s="235">
        <v>0.5</v>
      </c>
      <c r="J102" s="235">
        <v>7.0</v>
      </c>
      <c r="K102" s="236">
        <v>1.0</v>
      </c>
      <c r="L102" s="68" t="s">
        <v>192</v>
      </c>
    </row>
    <row r="103" hidden="1">
      <c r="A103" s="233">
        <v>45121.0</v>
      </c>
      <c r="B103" s="152" t="s">
        <v>32</v>
      </c>
      <c r="C103" s="153" t="s">
        <v>1</v>
      </c>
      <c r="D103" s="234" t="s">
        <v>170</v>
      </c>
      <c r="E103" s="233">
        <v>45122.0</v>
      </c>
      <c r="F103" s="238">
        <v>0.20833333333333334</v>
      </c>
      <c r="G103" s="237">
        <v>0.5625</v>
      </c>
      <c r="H103" s="235">
        <v>8.5</v>
      </c>
      <c r="I103" s="235">
        <v>0.5</v>
      </c>
      <c r="J103" s="235">
        <v>7.0</v>
      </c>
      <c r="K103" s="236">
        <v>1.0</v>
      </c>
      <c r="L103" s="68" t="s">
        <v>192</v>
      </c>
    </row>
    <row r="104" hidden="1">
      <c r="A104" s="233">
        <v>45121.0</v>
      </c>
      <c r="B104" s="153" t="s">
        <v>69</v>
      </c>
      <c r="C104" s="153" t="s">
        <v>51</v>
      </c>
      <c r="D104" s="234" t="s">
        <v>170</v>
      </c>
      <c r="E104" s="233">
        <v>45122.0</v>
      </c>
      <c r="F104" s="237">
        <v>0.125</v>
      </c>
      <c r="G104" s="238">
        <v>0.5</v>
      </c>
      <c r="H104" s="235">
        <v>9.0</v>
      </c>
      <c r="I104" s="235">
        <v>1.0</v>
      </c>
      <c r="J104" s="235">
        <v>5.0</v>
      </c>
      <c r="K104" s="235">
        <v>3.0</v>
      </c>
      <c r="L104" s="68" t="s">
        <v>191</v>
      </c>
    </row>
    <row r="105" hidden="1">
      <c r="A105" s="233">
        <v>45121.0</v>
      </c>
      <c r="B105" s="155" t="s">
        <v>190</v>
      </c>
      <c r="C105" s="153" t="s">
        <v>51</v>
      </c>
      <c r="D105" s="234" t="s">
        <v>170</v>
      </c>
      <c r="E105" s="233">
        <v>45122.0</v>
      </c>
      <c r="F105" s="238">
        <v>0.20833333333333334</v>
      </c>
      <c r="G105" s="238">
        <v>0.5208333333333334</v>
      </c>
      <c r="H105" s="236">
        <v>7.5</v>
      </c>
      <c r="I105" s="236">
        <v>0.0</v>
      </c>
      <c r="J105" s="236">
        <v>6.5</v>
      </c>
      <c r="K105" s="236">
        <v>1.0</v>
      </c>
    </row>
    <row r="106" hidden="1">
      <c r="A106" s="233">
        <v>45121.0</v>
      </c>
      <c r="B106" s="155" t="s">
        <v>82</v>
      </c>
      <c r="C106" s="152" t="s">
        <v>35</v>
      </c>
      <c r="D106" s="234" t="s">
        <v>170</v>
      </c>
      <c r="E106" s="233">
        <v>45122.0</v>
      </c>
      <c r="F106" s="237">
        <v>0.16666666666666666</v>
      </c>
      <c r="G106" s="238">
        <v>0.4583333333333333</v>
      </c>
      <c r="H106" s="235">
        <v>7.0</v>
      </c>
      <c r="I106" s="236">
        <v>0.0</v>
      </c>
      <c r="J106" s="236">
        <v>5.0</v>
      </c>
      <c r="K106" s="235">
        <v>2.0</v>
      </c>
    </row>
    <row r="107" hidden="1">
      <c r="A107" s="233">
        <v>45121.0</v>
      </c>
      <c r="B107" s="153" t="s">
        <v>103</v>
      </c>
      <c r="C107" s="153" t="s">
        <v>31</v>
      </c>
      <c r="D107" s="234" t="s">
        <v>170</v>
      </c>
      <c r="E107" s="233">
        <v>45122.0</v>
      </c>
      <c r="F107" s="237">
        <v>0.22916666666666666</v>
      </c>
      <c r="G107" s="237">
        <v>0.5625</v>
      </c>
      <c r="H107" s="235">
        <v>8.0</v>
      </c>
      <c r="I107" s="235">
        <v>0.0</v>
      </c>
      <c r="J107" s="235">
        <v>7.5</v>
      </c>
      <c r="K107" s="235">
        <v>0.5</v>
      </c>
    </row>
    <row r="108" hidden="1">
      <c r="A108" s="233">
        <v>45121.0</v>
      </c>
      <c r="B108" s="153" t="s">
        <v>97</v>
      </c>
      <c r="C108" s="153" t="s">
        <v>31</v>
      </c>
      <c r="D108" s="234" t="s">
        <v>170</v>
      </c>
      <c r="E108" s="233">
        <v>45122.0</v>
      </c>
      <c r="F108" s="237">
        <v>0.25</v>
      </c>
      <c r="G108" s="237">
        <v>0.5833333333333334</v>
      </c>
      <c r="H108" s="235">
        <v>8.0</v>
      </c>
      <c r="I108" s="235">
        <v>0.0</v>
      </c>
      <c r="J108" s="235">
        <v>8.0</v>
      </c>
      <c r="K108" s="235">
        <v>0.0</v>
      </c>
    </row>
    <row r="109" hidden="1">
      <c r="A109" s="233">
        <v>45122.0</v>
      </c>
      <c r="B109" s="153" t="s">
        <v>88</v>
      </c>
      <c r="C109" s="153" t="s">
        <v>31</v>
      </c>
      <c r="D109" s="234" t="s">
        <v>170</v>
      </c>
      <c r="E109" s="233">
        <v>45122.0</v>
      </c>
      <c r="F109" s="238">
        <v>0.9166666666666666</v>
      </c>
      <c r="G109" s="237">
        <v>0.25</v>
      </c>
      <c r="H109" s="235">
        <v>8.0</v>
      </c>
      <c r="I109" s="236">
        <v>0.0</v>
      </c>
      <c r="J109" s="236">
        <v>0.0</v>
      </c>
      <c r="K109" s="235">
        <v>8.0</v>
      </c>
    </row>
    <row r="110" hidden="1">
      <c r="A110" s="233">
        <v>45122.0</v>
      </c>
      <c r="B110" s="153" t="s">
        <v>335</v>
      </c>
      <c r="C110" s="153" t="s">
        <v>51</v>
      </c>
      <c r="D110" s="234" t="s">
        <v>170</v>
      </c>
      <c r="E110" s="233">
        <v>45122.0</v>
      </c>
      <c r="F110" s="238">
        <v>0.9583333333333334</v>
      </c>
      <c r="G110" s="237">
        <v>0.20833333333333334</v>
      </c>
      <c r="H110" s="235">
        <v>6.0</v>
      </c>
      <c r="I110" s="236">
        <v>0.0</v>
      </c>
      <c r="J110" s="236">
        <v>0.0</v>
      </c>
      <c r="K110" s="235">
        <v>6.0</v>
      </c>
      <c r="L110" s="152"/>
    </row>
    <row r="111" hidden="1">
      <c r="A111" s="233">
        <v>45122.0</v>
      </c>
      <c r="B111" s="153" t="s">
        <v>139</v>
      </c>
      <c r="C111" s="153" t="s">
        <v>35</v>
      </c>
      <c r="D111" s="234" t="s">
        <v>170</v>
      </c>
      <c r="E111" s="233">
        <v>45122.0</v>
      </c>
      <c r="F111" s="238">
        <v>0.9583333333333334</v>
      </c>
      <c r="G111" s="237">
        <v>0.20833333333333334</v>
      </c>
      <c r="H111" s="235">
        <v>6.0</v>
      </c>
      <c r="I111" s="236">
        <v>0.0</v>
      </c>
      <c r="J111" s="236">
        <v>0.0</v>
      </c>
      <c r="K111" s="235">
        <v>6.0</v>
      </c>
      <c r="L111" s="153"/>
    </row>
    <row r="112" hidden="1">
      <c r="A112" s="233">
        <v>45122.0</v>
      </c>
      <c r="B112" s="152" t="s">
        <v>54</v>
      </c>
      <c r="C112" s="153" t="s">
        <v>1</v>
      </c>
      <c r="D112" s="234" t="s">
        <v>170</v>
      </c>
      <c r="E112" s="233">
        <v>45122.0</v>
      </c>
      <c r="F112" s="237">
        <v>0.9375</v>
      </c>
      <c r="G112" s="237">
        <v>0.20833333333333334</v>
      </c>
      <c r="H112" s="235">
        <v>6.5</v>
      </c>
      <c r="I112" s="236">
        <v>0.0</v>
      </c>
      <c r="J112" s="236">
        <v>0.0</v>
      </c>
      <c r="K112" s="235">
        <v>6.5</v>
      </c>
      <c r="L112" s="153"/>
    </row>
    <row r="113" hidden="1">
      <c r="A113" s="233">
        <v>45122.0</v>
      </c>
      <c r="B113" s="152" t="s">
        <v>50</v>
      </c>
      <c r="C113" s="152" t="s">
        <v>1</v>
      </c>
      <c r="D113" s="234" t="s">
        <v>170</v>
      </c>
      <c r="E113" s="233">
        <v>45122.0</v>
      </c>
      <c r="F113" s="237">
        <v>0.9375</v>
      </c>
      <c r="G113" s="237">
        <v>0.20833333333333334</v>
      </c>
      <c r="H113" s="235">
        <v>6.5</v>
      </c>
      <c r="I113" s="236">
        <v>0.0</v>
      </c>
      <c r="J113" s="236">
        <v>0.0</v>
      </c>
      <c r="K113" s="235">
        <v>6.5</v>
      </c>
    </row>
    <row r="114" hidden="1">
      <c r="A114" s="233">
        <v>45122.0</v>
      </c>
      <c r="B114" s="152" t="s">
        <v>30</v>
      </c>
      <c r="C114" s="153" t="s">
        <v>1</v>
      </c>
      <c r="D114" s="234" t="s">
        <v>170</v>
      </c>
      <c r="E114" s="233">
        <v>45122.0</v>
      </c>
      <c r="F114" s="235">
        <v>0.0</v>
      </c>
      <c r="G114" s="235">
        <v>0.0</v>
      </c>
      <c r="H114" s="68">
        <v>0.0</v>
      </c>
      <c r="I114" s="68">
        <v>0.0</v>
      </c>
      <c r="J114" s="68">
        <v>0.0</v>
      </c>
      <c r="K114" s="68">
        <v>0.0</v>
      </c>
      <c r="L114" s="152" t="s">
        <v>25</v>
      </c>
    </row>
    <row r="115" hidden="1">
      <c r="A115" s="233">
        <v>45122.0</v>
      </c>
      <c r="B115" s="152" t="s">
        <v>18</v>
      </c>
      <c r="C115" s="152" t="s">
        <v>160</v>
      </c>
      <c r="D115" s="234" t="s">
        <v>170</v>
      </c>
      <c r="E115" s="233">
        <v>45122.0</v>
      </c>
      <c r="F115" s="237">
        <v>0.9375</v>
      </c>
      <c r="G115" s="237">
        <v>0.375</v>
      </c>
      <c r="H115" s="235">
        <v>10.5</v>
      </c>
      <c r="I115" s="235">
        <v>2.5</v>
      </c>
      <c r="J115" s="235">
        <v>0.5</v>
      </c>
      <c r="K115" s="235">
        <v>7.5</v>
      </c>
      <c r="L115" s="152" t="s">
        <v>304</v>
      </c>
    </row>
    <row r="116" hidden="1">
      <c r="A116" s="233">
        <v>45122.0</v>
      </c>
      <c r="B116" s="152" t="s">
        <v>52</v>
      </c>
      <c r="C116" s="152" t="s">
        <v>23</v>
      </c>
      <c r="D116" s="234" t="s">
        <v>172</v>
      </c>
      <c r="E116" s="233">
        <v>45122.0</v>
      </c>
      <c r="F116" s="238">
        <v>0.020833333333333332</v>
      </c>
      <c r="G116" s="237">
        <v>0.16666666666666666</v>
      </c>
      <c r="H116" s="68">
        <v>3.5</v>
      </c>
      <c r="I116" s="68">
        <v>0.0</v>
      </c>
      <c r="J116" s="68">
        <v>0.0</v>
      </c>
      <c r="K116" s="68">
        <v>3.5</v>
      </c>
      <c r="L116" s="152"/>
    </row>
    <row r="117" hidden="1">
      <c r="A117" s="233">
        <v>45122.0</v>
      </c>
      <c r="B117" s="152" t="s">
        <v>52</v>
      </c>
      <c r="C117" s="152" t="s">
        <v>49</v>
      </c>
      <c r="D117" s="234" t="s">
        <v>172</v>
      </c>
      <c r="E117" s="233">
        <v>45123.0</v>
      </c>
      <c r="F117" s="238">
        <v>0.16666666666666666</v>
      </c>
      <c r="G117" s="237">
        <v>0.375</v>
      </c>
      <c r="H117" s="235">
        <v>5.0</v>
      </c>
      <c r="I117" s="236">
        <v>0.0</v>
      </c>
      <c r="J117" s="235">
        <v>3.0</v>
      </c>
      <c r="K117" s="235">
        <v>2.0</v>
      </c>
      <c r="L117" s="152"/>
    </row>
    <row r="118" hidden="1">
      <c r="A118" s="233">
        <v>45122.0</v>
      </c>
      <c r="B118" s="153" t="s">
        <v>123</v>
      </c>
      <c r="C118" s="153" t="s">
        <v>23</v>
      </c>
      <c r="D118" s="234" t="s">
        <v>172</v>
      </c>
      <c r="E118" s="233">
        <v>45123.0</v>
      </c>
      <c r="F118" s="237">
        <v>0.16666666666666666</v>
      </c>
      <c r="G118" s="238">
        <v>0.4583333333333333</v>
      </c>
      <c r="H118" s="235">
        <v>7.0</v>
      </c>
      <c r="I118" s="236">
        <v>0.0</v>
      </c>
      <c r="J118" s="236">
        <v>5.0</v>
      </c>
      <c r="K118" s="235">
        <v>2.0</v>
      </c>
    </row>
    <row r="119" hidden="1">
      <c r="A119" s="233">
        <v>45122.0</v>
      </c>
      <c r="B119" s="153" t="s">
        <v>45</v>
      </c>
      <c r="C119" s="153" t="s">
        <v>1</v>
      </c>
      <c r="D119" s="234" t="s">
        <v>172</v>
      </c>
      <c r="E119" s="233">
        <v>45123.0</v>
      </c>
      <c r="F119" s="238">
        <v>0.20833333333333334</v>
      </c>
      <c r="G119" s="237">
        <v>0.5625</v>
      </c>
      <c r="H119" s="235">
        <v>8.5</v>
      </c>
      <c r="I119" s="235">
        <v>0.5</v>
      </c>
      <c r="J119" s="235">
        <v>7.0</v>
      </c>
      <c r="K119" s="236">
        <v>1.0</v>
      </c>
      <c r="L119" s="68" t="s">
        <v>192</v>
      </c>
    </row>
    <row r="120" hidden="1">
      <c r="A120" s="233">
        <v>45122.0</v>
      </c>
      <c r="B120" s="152" t="s">
        <v>32</v>
      </c>
      <c r="C120" s="153" t="s">
        <v>1</v>
      </c>
      <c r="D120" s="234" t="s">
        <v>172</v>
      </c>
      <c r="E120" s="233">
        <v>45123.0</v>
      </c>
      <c r="F120" s="238">
        <v>0.20833333333333334</v>
      </c>
      <c r="G120" s="237">
        <v>0.5625</v>
      </c>
      <c r="H120" s="235">
        <v>8.5</v>
      </c>
      <c r="I120" s="235">
        <v>0.5</v>
      </c>
      <c r="J120" s="235">
        <v>7.0</v>
      </c>
      <c r="K120" s="236">
        <v>1.0</v>
      </c>
      <c r="L120" s="68" t="s">
        <v>192</v>
      </c>
    </row>
    <row r="121" hidden="1">
      <c r="A121" s="233">
        <v>45122.0</v>
      </c>
      <c r="B121" s="153" t="s">
        <v>69</v>
      </c>
      <c r="C121" s="153" t="s">
        <v>51</v>
      </c>
      <c r="D121" s="234" t="s">
        <v>172</v>
      </c>
      <c r="E121" s="233">
        <v>45123.0</v>
      </c>
      <c r="F121" s="237">
        <v>0.125</v>
      </c>
      <c r="G121" s="238">
        <v>0.5</v>
      </c>
      <c r="H121" s="235">
        <v>9.0</v>
      </c>
      <c r="I121" s="235">
        <v>1.0</v>
      </c>
      <c r="J121" s="235">
        <v>5.0</v>
      </c>
      <c r="K121" s="235">
        <v>3.0</v>
      </c>
    </row>
    <row r="122" hidden="1">
      <c r="A122" s="233">
        <v>45122.0</v>
      </c>
      <c r="B122" s="155" t="s">
        <v>190</v>
      </c>
      <c r="C122" s="153" t="s">
        <v>51</v>
      </c>
      <c r="D122" s="234" t="s">
        <v>172</v>
      </c>
      <c r="E122" s="233">
        <v>45123.0</v>
      </c>
      <c r="F122" s="238">
        <v>0.20833333333333334</v>
      </c>
      <c r="G122" s="237">
        <v>0.5416666666666666</v>
      </c>
      <c r="H122" s="235">
        <v>8.0</v>
      </c>
      <c r="I122" s="236">
        <v>0.0</v>
      </c>
      <c r="J122" s="235">
        <v>7.0</v>
      </c>
      <c r="K122" s="236">
        <v>1.0</v>
      </c>
    </row>
    <row r="123" hidden="1">
      <c r="A123" s="233">
        <v>45122.0</v>
      </c>
      <c r="B123" s="155" t="s">
        <v>82</v>
      </c>
      <c r="C123" s="152" t="s">
        <v>35</v>
      </c>
      <c r="D123" s="234" t="s">
        <v>172</v>
      </c>
      <c r="E123" s="233">
        <v>45123.0</v>
      </c>
      <c r="F123" s="237">
        <v>0.20833333333333334</v>
      </c>
      <c r="G123" s="238">
        <v>0.4583333333333333</v>
      </c>
      <c r="H123" s="235">
        <v>6.0</v>
      </c>
      <c r="I123" s="235">
        <v>0.0</v>
      </c>
      <c r="J123" s="235">
        <v>5.0</v>
      </c>
      <c r="K123" s="235">
        <v>1.0</v>
      </c>
      <c r="L123" s="152"/>
    </row>
    <row r="124" hidden="1">
      <c r="A124" s="233">
        <v>45122.0</v>
      </c>
      <c r="B124" s="153" t="s">
        <v>103</v>
      </c>
      <c r="C124" s="153" t="s">
        <v>31</v>
      </c>
      <c r="D124" s="234" t="s">
        <v>172</v>
      </c>
      <c r="E124" s="233">
        <v>45123.0</v>
      </c>
      <c r="F124" s="237">
        <v>0.22916666666666666</v>
      </c>
      <c r="G124" s="237">
        <v>0.5625</v>
      </c>
      <c r="H124" s="235">
        <v>8.0</v>
      </c>
      <c r="I124" s="235">
        <v>0.0</v>
      </c>
      <c r="J124" s="235">
        <v>7.5</v>
      </c>
      <c r="K124" s="235">
        <v>0.5</v>
      </c>
    </row>
    <row r="125" hidden="1">
      <c r="A125" s="233">
        <v>45122.0</v>
      </c>
      <c r="B125" s="153" t="s">
        <v>97</v>
      </c>
      <c r="C125" s="153" t="s">
        <v>31</v>
      </c>
      <c r="D125" s="234" t="s">
        <v>172</v>
      </c>
      <c r="E125" s="233">
        <v>45123.0</v>
      </c>
      <c r="F125" s="237">
        <v>0.25</v>
      </c>
      <c r="G125" s="237">
        <v>0.5833333333333334</v>
      </c>
      <c r="H125" s="235">
        <v>8.0</v>
      </c>
      <c r="I125" s="235">
        <v>0.0</v>
      </c>
      <c r="J125" s="235">
        <v>8.0</v>
      </c>
      <c r="K125" s="235">
        <v>0.0</v>
      </c>
    </row>
    <row r="126" hidden="1">
      <c r="A126" s="233">
        <v>45123.0</v>
      </c>
      <c r="B126" s="153" t="s">
        <v>88</v>
      </c>
      <c r="C126" s="153" t="s">
        <v>31</v>
      </c>
      <c r="D126" s="234" t="s">
        <v>172</v>
      </c>
      <c r="E126" s="233">
        <v>45123.0</v>
      </c>
      <c r="F126" s="238">
        <v>0.9166666666666666</v>
      </c>
      <c r="G126" s="237">
        <v>0.20833333333333334</v>
      </c>
      <c r="H126" s="235">
        <v>7.0</v>
      </c>
      <c r="I126" s="235">
        <v>0.0</v>
      </c>
      <c r="J126" s="235">
        <v>0.0</v>
      </c>
      <c r="K126" s="235">
        <v>7.0</v>
      </c>
    </row>
    <row r="127" hidden="1">
      <c r="A127" s="233">
        <v>45123.0</v>
      </c>
      <c r="B127" s="153" t="s">
        <v>335</v>
      </c>
      <c r="C127" s="153" t="s">
        <v>51</v>
      </c>
      <c r="D127" s="234" t="s">
        <v>172</v>
      </c>
      <c r="E127" s="233">
        <v>45123.0</v>
      </c>
      <c r="F127" s="238">
        <v>0.9583333333333334</v>
      </c>
      <c r="G127" s="237">
        <v>0.20833333333333334</v>
      </c>
      <c r="H127" s="235">
        <v>6.0</v>
      </c>
      <c r="I127" s="236">
        <v>0.0</v>
      </c>
      <c r="J127" s="236">
        <v>0.0</v>
      </c>
      <c r="K127" s="235">
        <v>6.0</v>
      </c>
    </row>
    <row r="128" hidden="1">
      <c r="A128" s="233">
        <v>45123.0</v>
      </c>
      <c r="B128" s="153" t="s">
        <v>139</v>
      </c>
      <c r="C128" s="153" t="s">
        <v>35</v>
      </c>
      <c r="D128" s="234" t="s">
        <v>172</v>
      </c>
      <c r="E128" s="233">
        <v>45123.0</v>
      </c>
      <c r="F128" s="235">
        <v>0.0</v>
      </c>
      <c r="G128" s="235">
        <v>0.0</v>
      </c>
      <c r="H128" s="235">
        <v>0.0</v>
      </c>
      <c r="I128" s="236">
        <v>0.0</v>
      </c>
      <c r="J128" s="236">
        <v>0.0</v>
      </c>
      <c r="K128" s="235">
        <v>0.0</v>
      </c>
      <c r="L128" s="68" t="s">
        <v>25</v>
      </c>
    </row>
    <row r="129" hidden="1">
      <c r="A129" s="233">
        <v>45123.0</v>
      </c>
      <c r="B129" s="152" t="s">
        <v>18</v>
      </c>
      <c r="C129" s="152" t="s">
        <v>160</v>
      </c>
      <c r="D129" s="234" t="s">
        <v>172</v>
      </c>
      <c r="E129" s="233">
        <v>45123.0</v>
      </c>
      <c r="F129" s="237">
        <v>0.9375</v>
      </c>
      <c r="G129" s="237">
        <v>0.20833333333333334</v>
      </c>
      <c r="H129" s="235">
        <v>6.5</v>
      </c>
      <c r="I129" s="235">
        <v>0.0</v>
      </c>
      <c r="J129" s="235">
        <v>0.0</v>
      </c>
      <c r="K129" s="235">
        <v>6.5</v>
      </c>
      <c r="L129" s="152"/>
    </row>
    <row r="130" hidden="1">
      <c r="A130" s="233">
        <v>45123.0</v>
      </c>
      <c r="B130" s="152" t="s">
        <v>50</v>
      </c>
      <c r="C130" s="152" t="s">
        <v>35</v>
      </c>
      <c r="D130" s="234" t="s">
        <v>172</v>
      </c>
      <c r="E130" s="233">
        <v>45123.0</v>
      </c>
      <c r="F130" s="238">
        <v>0.9583333333333334</v>
      </c>
      <c r="G130" s="238">
        <v>0.4583333333333333</v>
      </c>
      <c r="H130" s="235">
        <v>12.0</v>
      </c>
      <c r="I130" s="235">
        <v>4.0</v>
      </c>
      <c r="J130" s="235">
        <v>1.0</v>
      </c>
      <c r="K130" s="235">
        <v>7.0</v>
      </c>
      <c r="L130" s="68" t="s">
        <v>261</v>
      </c>
    </row>
    <row r="131" hidden="1">
      <c r="A131" s="233">
        <v>45123.0</v>
      </c>
      <c r="B131" s="152" t="s">
        <v>54</v>
      </c>
      <c r="C131" s="153" t="s">
        <v>1</v>
      </c>
      <c r="D131" s="234" t="s">
        <v>174</v>
      </c>
      <c r="E131" s="233">
        <v>45124.0</v>
      </c>
      <c r="F131" s="237">
        <v>0.0</v>
      </c>
      <c r="G131" s="238">
        <v>0.20833333333333334</v>
      </c>
      <c r="H131" s="68">
        <v>5.0</v>
      </c>
      <c r="I131" s="68">
        <v>0.0</v>
      </c>
      <c r="J131" s="68">
        <v>0.0</v>
      </c>
      <c r="K131" s="68">
        <v>5.0</v>
      </c>
    </row>
    <row r="132" hidden="1">
      <c r="A132" s="233">
        <v>45123.0</v>
      </c>
      <c r="B132" s="152" t="s">
        <v>30</v>
      </c>
      <c r="C132" s="153" t="s">
        <v>1</v>
      </c>
      <c r="D132" s="234" t="s">
        <v>174</v>
      </c>
      <c r="E132" s="233">
        <v>45124.0</v>
      </c>
      <c r="F132" s="237">
        <v>0.0</v>
      </c>
      <c r="G132" s="238">
        <v>0.20833333333333334</v>
      </c>
      <c r="H132" s="68">
        <v>5.0</v>
      </c>
      <c r="I132" s="68">
        <v>0.0</v>
      </c>
      <c r="J132" s="68">
        <v>0.0</v>
      </c>
      <c r="K132" s="68">
        <v>5.0</v>
      </c>
    </row>
    <row r="133" hidden="1">
      <c r="A133" s="233">
        <v>45123.0</v>
      </c>
      <c r="B133" s="152" t="s">
        <v>52</v>
      </c>
      <c r="C133" s="152" t="s">
        <v>23</v>
      </c>
      <c r="D133" s="234" t="s">
        <v>174</v>
      </c>
      <c r="E133" s="233">
        <v>45124.0</v>
      </c>
      <c r="F133" s="238">
        <v>0.020833333333333332</v>
      </c>
      <c r="G133" s="237">
        <v>0.16666666666666666</v>
      </c>
      <c r="H133" s="68">
        <v>3.5</v>
      </c>
      <c r="I133" s="68">
        <v>0.0</v>
      </c>
      <c r="J133" s="68">
        <v>0.0</v>
      </c>
      <c r="K133" s="68">
        <v>3.5</v>
      </c>
      <c r="L133" s="153"/>
    </row>
    <row r="134" hidden="1">
      <c r="A134" s="233">
        <v>45123.0</v>
      </c>
      <c r="B134" s="152" t="s">
        <v>52</v>
      </c>
      <c r="C134" s="152" t="s">
        <v>49</v>
      </c>
      <c r="D134" s="234" t="s">
        <v>174</v>
      </c>
      <c r="E134" s="233">
        <v>45124.0</v>
      </c>
      <c r="F134" s="238">
        <v>0.16666666666666666</v>
      </c>
      <c r="G134" s="237">
        <v>0.3333333333333333</v>
      </c>
      <c r="H134" s="235">
        <v>4.0</v>
      </c>
      <c r="I134" s="236">
        <v>0.0</v>
      </c>
      <c r="J134" s="235">
        <v>2.0</v>
      </c>
      <c r="K134" s="235">
        <v>2.0</v>
      </c>
      <c r="L134" s="68"/>
    </row>
    <row r="135" hidden="1">
      <c r="A135" s="233">
        <v>45123.0</v>
      </c>
      <c r="B135" s="153" t="s">
        <v>123</v>
      </c>
      <c r="C135" s="153" t="s">
        <v>23</v>
      </c>
      <c r="D135" s="234" t="s">
        <v>174</v>
      </c>
      <c r="E135" s="233">
        <v>45124.0</v>
      </c>
      <c r="F135" s="237">
        <v>0.16666666666666666</v>
      </c>
      <c r="G135" s="238">
        <v>0.4583333333333333</v>
      </c>
      <c r="H135" s="235">
        <v>7.0</v>
      </c>
      <c r="I135" s="236">
        <v>0.0</v>
      </c>
      <c r="J135" s="236">
        <v>5.0</v>
      </c>
      <c r="K135" s="235">
        <v>2.0</v>
      </c>
      <c r="L135" s="68"/>
    </row>
    <row r="136" hidden="1">
      <c r="A136" s="233">
        <v>45123.0</v>
      </c>
      <c r="B136" s="153" t="s">
        <v>45</v>
      </c>
      <c r="C136" s="153" t="s">
        <v>1</v>
      </c>
      <c r="D136" s="234" t="s">
        <v>174</v>
      </c>
      <c r="E136" s="233">
        <v>45124.0</v>
      </c>
      <c r="F136" s="238">
        <v>0.20833333333333334</v>
      </c>
      <c r="G136" s="238">
        <v>0.4791666666666667</v>
      </c>
      <c r="H136" s="236">
        <v>6.5</v>
      </c>
      <c r="I136" s="236">
        <v>0.0</v>
      </c>
      <c r="J136" s="236">
        <v>5.5</v>
      </c>
      <c r="K136" s="236">
        <v>1.0</v>
      </c>
      <c r="L136" s="153"/>
    </row>
    <row r="137" hidden="1">
      <c r="A137" s="233">
        <v>45123.0</v>
      </c>
      <c r="B137" s="152" t="s">
        <v>32</v>
      </c>
      <c r="C137" s="153" t="s">
        <v>1</v>
      </c>
      <c r="D137" s="234" t="s">
        <v>174</v>
      </c>
      <c r="E137" s="233">
        <v>45124.0</v>
      </c>
      <c r="F137" s="238">
        <v>0.20833333333333334</v>
      </c>
      <c r="G137" s="238">
        <v>0.4791666666666667</v>
      </c>
      <c r="H137" s="236">
        <v>6.5</v>
      </c>
      <c r="I137" s="236">
        <v>0.0</v>
      </c>
      <c r="J137" s="236">
        <v>5.5</v>
      </c>
      <c r="K137" s="236">
        <v>1.0</v>
      </c>
      <c r="L137" s="152"/>
    </row>
    <row r="138" hidden="1">
      <c r="A138" s="233">
        <v>45123.0</v>
      </c>
      <c r="B138" s="153" t="s">
        <v>69</v>
      </c>
      <c r="C138" s="153" t="s">
        <v>51</v>
      </c>
      <c r="D138" s="234" t="s">
        <v>174</v>
      </c>
      <c r="E138" s="233">
        <v>45124.0</v>
      </c>
      <c r="F138" s="238">
        <v>0.16666666666666666</v>
      </c>
      <c r="G138" s="238">
        <v>0.5</v>
      </c>
      <c r="H138" s="236">
        <v>8.0</v>
      </c>
      <c r="I138" s="236">
        <v>0.0</v>
      </c>
      <c r="J138" s="236">
        <v>6.0</v>
      </c>
      <c r="K138" s="236">
        <v>2.0</v>
      </c>
      <c r="L138" s="152"/>
    </row>
    <row r="139" ht="16.5" hidden="1" customHeight="1">
      <c r="A139" s="233">
        <v>45123.0</v>
      </c>
      <c r="B139" s="155" t="s">
        <v>190</v>
      </c>
      <c r="C139" s="153" t="s">
        <v>51</v>
      </c>
      <c r="D139" s="234" t="s">
        <v>174</v>
      </c>
      <c r="E139" s="233">
        <v>45124.0</v>
      </c>
      <c r="F139" s="238">
        <v>0.20833333333333334</v>
      </c>
      <c r="G139" s="238">
        <v>0.5208333333333334</v>
      </c>
      <c r="H139" s="236">
        <v>7.5</v>
      </c>
      <c r="I139" s="236">
        <v>0.0</v>
      </c>
      <c r="J139" s="236">
        <v>6.5</v>
      </c>
      <c r="K139" s="236">
        <v>1.0</v>
      </c>
    </row>
    <row r="140" ht="16.5" hidden="1" customHeight="1">
      <c r="A140" s="233">
        <v>45123.0</v>
      </c>
      <c r="B140" s="155" t="s">
        <v>82</v>
      </c>
      <c r="C140" s="152" t="s">
        <v>31</v>
      </c>
      <c r="D140" s="234" t="s">
        <v>174</v>
      </c>
      <c r="E140" s="233">
        <v>45124.0</v>
      </c>
      <c r="F140" s="237">
        <v>0.20833333333333334</v>
      </c>
      <c r="G140" s="238">
        <v>0.5</v>
      </c>
      <c r="H140" s="68">
        <v>7.0</v>
      </c>
      <c r="I140" s="68">
        <v>0.0</v>
      </c>
      <c r="J140" s="68">
        <v>6.0</v>
      </c>
      <c r="K140" s="68">
        <v>1.0</v>
      </c>
    </row>
    <row r="141" hidden="1">
      <c r="A141" s="233">
        <v>45123.0</v>
      </c>
      <c r="B141" s="153" t="s">
        <v>103</v>
      </c>
      <c r="C141" s="153" t="s">
        <v>31</v>
      </c>
      <c r="D141" s="234" t="s">
        <v>174</v>
      </c>
      <c r="E141" s="233">
        <v>45124.0</v>
      </c>
      <c r="F141" s="237">
        <v>0.20833333333333334</v>
      </c>
      <c r="G141" s="237">
        <v>0.9791666666666666</v>
      </c>
      <c r="H141" s="68">
        <v>6.5</v>
      </c>
      <c r="I141" s="68">
        <v>0.0</v>
      </c>
      <c r="J141" s="68">
        <v>5.5</v>
      </c>
      <c r="K141" s="68">
        <v>1.0</v>
      </c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 hidden="1">
      <c r="A142" s="233">
        <v>45123.0</v>
      </c>
      <c r="B142" s="153" t="s">
        <v>97</v>
      </c>
      <c r="C142" s="153" t="s">
        <v>31</v>
      </c>
      <c r="D142" s="234" t="s">
        <v>174</v>
      </c>
      <c r="E142" s="233">
        <v>45124.0</v>
      </c>
      <c r="F142" s="235">
        <v>0.0</v>
      </c>
      <c r="G142" s="235">
        <v>0.0</v>
      </c>
      <c r="H142" s="236">
        <v>0.0</v>
      </c>
      <c r="I142" s="236">
        <v>0.0</v>
      </c>
      <c r="J142" s="236">
        <v>0.0</v>
      </c>
      <c r="K142" s="236">
        <v>0.0</v>
      </c>
      <c r="L142" s="153" t="s">
        <v>25</v>
      </c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</row>
    <row r="143" hidden="1">
      <c r="A143" s="233">
        <v>45124.0</v>
      </c>
      <c r="B143" s="153" t="s">
        <v>88</v>
      </c>
      <c r="C143" s="153" t="s">
        <v>31</v>
      </c>
      <c r="D143" s="234" t="s">
        <v>174</v>
      </c>
      <c r="E143" s="233">
        <v>45124.0</v>
      </c>
      <c r="F143" s="238">
        <v>0.9166666666666666</v>
      </c>
      <c r="G143" s="237">
        <v>0.22916666666666666</v>
      </c>
      <c r="H143" s="235">
        <v>7.5</v>
      </c>
      <c r="I143" s="236">
        <v>0.0</v>
      </c>
      <c r="J143" s="236">
        <v>0.0</v>
      </c>
      <c r="K143" s="235">
        <v>7.5</v>
      </c>
      <c r="L143" s="153"/>
    </row>
    <row r="144" hidden="1">
      <c r="A144" s="233">
        <v>45124.0</v>
      </c>
      <c r="B144" s="153" t="s">
        <v>335</v>
      </c>
      <c r="C144" s="153" t="s">
        <v>51</v>
      </c>
      <c r="D144" s="234" t="s">
        <v>174</v>
      </c>
      <c r="E144" s="233">
        <v>45124.0</v>
      </c>
      <c r="F144" s="238">
        <v>0.9583333333333334</v>
      </c>
      <c r="G144" s="237">
        <v>0.20833333333333334</v>
      </c>
      <c r="H144" s="235">
        <v>6.0</v>
      </c>
      <c r="I144" s="236">
        <v>0.0</v>
      </c>
      <c r="J144" s="236">
        <v>0.0</v>
      </c>
      <c r="K144" s="235">
        <v>6.0</v>
      </c>
      <c r="L144" s="153"/>
    </row>
    <row r="145" hidden="1">
      <c r="A145" s="233">
        <v>45124.0</v>
      </c>
      <c r="B145" s="153" t="s">
        <v>139</v>
      </c>
      <c r="C145" s="153" t="s">
        <v>35</v>
      </c>
      <c r="D145" s="234" t="s">
        <v>174</v>
      </c>
      <c r="E145" s="233">
        <v>45124.0</v>
      </c>
      <c r="F145" s="238">
        <v>0.9583333333333334</v>
      </c>
      <c r="G145" s="237">
        <v>0.20833333333333334</v>
      </c>
      <c r="H145" s="235">
        <v>6.0</v>
      </c>
      <c r="I145" s="236">
        <v>0.0</v>
      </c>
      <c r="J145" s="236">
        <v>0.0</v>
      </c>
      <c r="K145" s="235">
        <v>6.0</v>
      </c>
      <c r="L145" s="155"/>
    </row>
    <row r="146" hidden="1">
      <c r="A146" s="233">
        <v>45124.0</v>
      </c>
      <c r="B146" s="152" t="s">
        <v>30</v>
      </c>
      <c r="C146" s="153" t="s">
        <v>1</v>
      </c>
      <c r="D146" s="234" t="s">
        <v>174</v>
      </c>
      <c r="E146" s="233">
        <v>45124.0</v>
      </c>
      <c r="F146" s="237">
        <v>0.9375</v>
      </c>
      <c r="G146" s="237">
        <v>0.20833333333333334</v>
      </c>
      <c r="H146" s="235">
        <v>6.5</v>
      </c>
      <c r="I146" s="236">
        <v>0.0</v>
      </c>
      <c r="J146" s="236">
        <v>0.0</v>
      </c>
      <c r="K146" s="235">
        <v>6.5</v>
      </c>
      <c r="L146" s="155"/>
    </row>
    <row r="147" hidden="1">
      <c r="A147" s="233">
        <v>45124.0</v>
      </c>
      <c r="B147" s="152" t="s">
        <v>18</v>
      </c>
      <c r="C147" s="153" t="s">
        <v>1</v>
      </c>
      <c r="D147" s="234" t="s">
        <v>174</v>
      </c>
      <c r="E147" s="233">
        <v>45124.0</v>
      </c>
      <c r="F147" s="237">
        <v>0.9375</v>
      </c>
      <c r="G147" s="237">
        <v>0.20833333333333334</v>
      </c>
      <c r="H147" s="235">
        <v>6.5</v>
      </c>
      <c r="I147" s="236">
        <v>0.0</v>
      </c>
      <c r="J147" s="236">
        <v>0.0</v>
      </c>
      <c r="K147" s="235">
        <v>6.5</v>
      </c>
      <c r="L147" s="152"/>
    </row>
    <row r="148" hidden="1">
      <c r="A148" s="233">
        <v>45124.0</v>
      </c>
      <c r="B148" s="152" t="s">
        <v>18</v>
      </c>
      <c r="C148" s="152" t="s">
        <v>160</v>
      </c>
      <c r="D148" s="234" t="s">
        <v>174</v>
      </c>
      <c r="E148" s="233">
        <v>45124.0</v>
      </c>
      <c r="F148" s="237">
        <v>0.9375</v>
      </c>
      <c r="G148" s="237">
        <v>0.375</v>
      </c>
      <c r="H148" s="235">
        <v>4.0</v>
      </c>
      <c r="I148" s="235">
        <v>0.0</v>
      </c>
      <c r="J148" s="235">
        <v>3.0</v>
      </c>
      <c r="K148" s="235">
        <v>1.0</v>
      </c>
      <c r="L148" s="152" t="s">
        <v>304</v>
      </c>
    </row>
    <row r="149" hidden="1">
      <c r="A149" s="233">
        <v>45124.0</v>
      </c>
      <c r="B149" s="152" t="s">
        <v>54</v>
      </c>
      <c r="C149" s="153" t="s">
        <v>23</v>
      </c>
      <c r="D149" s="234" t="s">
        <v>175</v>
      </c>
      <c r="E149" s="233">
        <v>45125.0</v>
      </c>
      <c r="F149" s="238">
        <v>0.020833333333333332</v>
      </c>
      <c r="G149" s="238">
        <v>0.4583333333333333</v>
      </c>
      <c r="H149" s="68">
        <v>10.5</v>
      </c>
      <c r="I149" s="68">
        <v>2.5</v>
      </c>
      <c r="J149" s="68">
        <v>2.5</v>
      </c>
      <c r="K149" s="68">
        <v>5.5</v>
      </c>
      <c r="L149" s="152" t="s">
        <v>304</v>
      </c>
    </row>
    <row r="150" hidden="1">
      <c r="A150" s="233">
        <v>45124.0</v>
      </c>
      <c r="B150" s="153" t="s">
        <v>123</v>
      </c>
      <c r="C150" s="153" t="s">
        <v>23</v>
      </c>
      <c r="D150" s="234" t="s">
        <v>175</v>
      </c>
      <c r="E150" s="233">
        <v>45125.0</v>
      </c>
      <c r="F150" s="235">
        <v>0.0</v>
      </c>
      <c r="G150" s="235">
        <v>0.0</v>
      </c>
      <c r="H150" s="68">
        <v>0.0</v>
      </c>
      <c r="I150" s="68">
        <v>0.0</v>
      </c>
      <c r="J150" s="68">
        <v>0.0</v>
      </c>
      <c r="K150" s="68">
        <v>0.0</v>
      </c>
      <c r="L150" s="152" t="s">
        <v>25</v>
      </c>
    </row>
    <row r="151" hidden="1">
      <c r="A151" s="233">
        <v>45124.0</v>
      </c>
      <c r="B151" s="152" t="s">
        <v>50</v>
      </c>
      <c r="C151" s="153" t="s">
        <v>35</v>
      </c>
      <c r="D151" s="234" t="s">
        <v>175</v>
      </c>
      <c r="E151" s="233">
        <v>45125.0</v>
      </c>
      <c r="F151" s="238">
        <v>0.20833333333333334</v>
      </c>
      <c r="G151" s="238">
        <v>0.4583333333333333</v>
      </c>
      <c r="H151" s="236">
        <v>6.0</v>
      </c>
      <c r="I151" s="236">
        <v>0.0</v>
      </c>
      <c r="J151" s="236">
        <v>5.0</v>
      </c>
      <c r="K151" s="236">
        <v>1.0</v>
      </c>
      <c r="L151" s="152"/>
    </row>
    <row r="152" hidden="1">
      <c r="A152" s="233">
        <v>45124.0</v>
      </c>
      <c r="B152" s="152" t="s">
        <v>52</v>
      </c>
      <c r="C152" s="153" t="s">
        <v>1</v>
      </c>
      <c r="D152" s="234" t="s">
        <v>175</v>
      </c>
      <c r="E152" s="233">
        <v>45125.0</v>
      </c>
      <c r="F152" s="238">
        <v>0.20833333333333334</v>
      </c>
      <c r="G152" s="238">
        <v>0.4791666666666667</v>
      </c>
      <c r="H152" s="236">
        <v>6.5</v>
      </c>
      <c r="I152" s="236">
        <v>0.0</v>
      </c>
      <c r="J152" s="236">
        <v>5.5</v>
      </c>
      <c r="K152" s="236">
        <v>1.0</v>
      </c>
      <c r="L152" s="152"/>
    </row>
    <row r="153" hidden="1">
      <c r="A153" s="233">
        <v>45124.0</v>
      </c>
      <c r="B153" s="153" t="s">
        <v>45</v>
      </c>
      <c r="C153" s="153" t="s">
        <v>1</v>
      </c>
      <c r="D153" s="234" t="s">
        <v>175</v>
      </c>
      <c r="E153" s="233">
        <v>45125.0</v>
      </c>
      <c r="F153" s="238">
        <v>0.20833333333333334</v>
      </c>
      <c r="G153" s="238">
        <v>0.4791666666666667</v>
      </c>
      <c r="H153" s="236">
        <v>6.5</v>
      </c>
      <c r="I153" s="236">
        <v>0.0</v>
      </c>
      <c r="J153" s="236">
        <v>5.5</v>
      </c>
      <c r="K153" s="236">
        <v>1.0</v>
      </c>
      <c r="L153" s="152"/>
    </row>
    <row r="154" hidden="1">
      <c r="A154" s="233">
        <v>45124.0</v>
      </c>
      <c r="B154" s="152" t="s">
        <v>32</v>
      </c>
      <c r="C154" s="153" t="s">
        <v>1</v>
      </c>
      <c r="D154" s="234" t="s">
        <v>175</v>
      </c>
      <c r="E154" s="233">
        <v>45125.0</v>
      </c>
      <c r="F154" s="235">
        <v>0.0</v>
      </c>
      <c r="G154" s="235">
        <v>0.0</v>
      </c>
      <c r="H154" s="68">
        <v>0.0</v>
      </c>
      <c r="I154" s="68">
        <v>0.0</v>
      </c>
      <c r="J154" s="68">
        <v>0.0</v>
      </c>
      <c r="K154" s="68">
        <v>0.0</v>
      </c>
      <c r="L154" s="152" t="s">
        <v>25</v>
      </c>
    </row>
    <row r="155" hidden="1">
      <c r="A155" s="233">
        <v>45124.0</v>
      </c>
      <c r="B155" s="153" t="s">
        <v>69</v>
      </c>
      <c r="C155" s="153" t="s">
        <v>51</v>
      </c>
      <c r="D155" s="234" t="s">
        <v>175</v>
      </c>
      <c r="E155" s="233">
        <v>45125.0</v>
      </c>
      <c r="F155" s="238">
        <v>0.16666666666666666</v>
      </c>
      <c r="G155" s="238">
        <v>0.5</v>
      </c>
      <c r="H155" s="236">
        <v>8.0</v>
      </c>
      <c r="I155" s="236">
        <v>0.0</v>
      </c>
      <c r="J155" s="236">
        <v>6.0</v>
      </c>
      <c r="K155" s="236">
        <v>2.0</v>
      </c>
      <c r="L155" s="153"/>
    </row>
    <row r="156" hidden="1">
      <c r="A156" s="233">
        <v>45124.0</v>
      </c>
      <c r="B156" s="155" t="s">
        <v>190</v>
      </c>
      <c r="C156" s="153" t="s">
        <v>51</v>
      </c>
      <c r="D156" s="234" t="s">
        <v>175</v>
      </c>
      <c r="E156" s="233">
        <v>45125.0</v>
      </c>
      <c r="F156" s="238">
        <v>0.20833333333333334</v>
      </c>
      <c r="G156" s="238">
        <v>0.5208333333333334</v>
      </c>
      <c r="H156" s="236">
        <v>7.5</v>
      </c>
      <c r="I156" s="236">
        <v>0.0</v>
      </c>
      <c r="J156" s="236">
        <v>6.5</v>
      </c>
      <c r="K156" s="236">
        <v>1.0</v>
      </c>
      <c r="L156" s="153"/>
    </row>
    <row r="157" hidden="1">
      <c r="A157" s="233">
        <v>45124.0</v>
      </c>
      <c r="B157" s="155" t="s">
        <v>82</v>
      </c>
      <c r="C157" s="153" t="s">
        <v>51</v>
      </c>
      <c r="D157" s="234" t="s">
        <v>175</v>
      </c>
      <c r="E157" s="233">
        <v>45125.0</v>
      </c>
      <c r="F157" s="235">
        <v>0.0</v>
      </c>
      <c r="G157" s="235">
        <v>0.0</v>
      </c>
      <c r="H157" s="68">
        <v>0.0</v>
      </c>
      <c r="I157" s="68">
        <v>0.0</v>
      </c>
      <c r="J157" s="68">
        <v>0.0</v>
      </c>
      <c r="K157" s="68">
        <v>0.0</v>
      </c>
      <c r="L157" s="152" t="s">
        <v>25</v>
      </c>
    </row>
    <row r="158" hidden="1">
      <c r="A158" s="233">
        <v>45124.0</v>
      </c>
      <c r="B158" s="153" t="s">
        <v>103</v>
      </c>
      <c r="C158" s="153" t="s">
        <v>31</v>
      </c>
      <c r="D158" s="234" t="s">
        <v>175</v>
      </c>
      <c r="E158" s="233">
        <v>45125.0</v>
      </c>
      <c r="F158" s="238">
        <v>0.20833333333333334</v>
      </c>
      <c r="G158" s="238">
        <v>0.5208333333333334</v>
      </c>
      <c r="H158" s="236">
        <v>7.5</v>
      </c>
      <c r="I158" s="236">
        <v>0.0</v>
      </c>
      <c r="J158" s="236">
        <v>6.5</v>
      </c>
      <c r="K158" s="236">
        <v>1.0</v>
      </c>
      <c r="L158" s="153"/>
    </row>
    <row r="159" hidden="1">
      <c r="A159" s="233">
        <v>45124.0</v>
      </c>
      <c r="B159" s="153" t="s">
        <v>97</v>
      </c>
      <c r="C159" s="153" t="s">
        <v>31</v>
      </c>
      <c r="D159" s="234" t="s">
        <v>175</v>
      </c>
      <c r="E159" s="233">
        <v>45125.0</v>
      </c>
      <c r="F159" s="237">
        <v>0.22916666666666666</v>
      </c>
      <c r="G159" s="237">
        <v>0.5416666666666666</v>
      </c>
      <c r="H159" s="235">
        <v>7.5</v>
      </c>
      <c r="I159" s="235">
        <v>0.0</v>
      </c>
      <c r="J159" s="235">
        <v>7.0</v>
      </c>
      <c r="K159" s="235">
        <v>0.5</v>
      </c>
      <c r="L159" s="153"/>
    </row>
    <row r="160" hidden="1">
      <c r="A160" s="233">
        <v>45125.0</v>
      </c>
      <c r="B160" s="153" t="s">
        <v>88</v>
      </c>
      <c r="C160" s="153" t="s">
        <v>31</v>
      </c>
      <c r="D160" s="234" t="s">
        <v>175</v>
      </c>
      <c r="E160" s="233">
        <v>45125.0</v>
      </c>
      <c r="F160" s="238">
        <v>0.9166666666666666</v>
      </c>
      <c r="G160" s="237">
        <v>0.22916666666666666</v>
      </c>
      <c r="H160" s="235">
        <v>7.5</v>
      </c>
      <c r="I160" s="236">
        <v>0.0</v>
      </c>
      <c r="J160" s="236">
        <v>0.0</v>
      </c>
      <c r="K160" s="235">
        <v>7.5</v>
      </c>
      <c r="L160" s="153"/>
    </row>
    <row r="161" hidden="1">
      <c r="A161" s="233">
        <v>45125.0</v>
      </c>
      <c r="B161" s="153" t="s">
        <v>335</v>
      </c>
      <c r="C161" s="153" t="s">
        <v>51</v>
      </c>
      <c r="D161" s="234" t="s">
        <v>175</v>
      </c>
      <c r="E161" s="233">
        <v>45125.0</v>
      </c>
      <c r="F161" s="238">
        <v>0.9583333333333334</v>
      </c>
      <c r="G161" s="237">
        <v>0.20833333333333334</v>
      </c>
      <c r="H161" s="235">
        <v>6.0</v>
      </c>
      <c r="I161" s="236">
        <v>0.0</v>
      </c>
      <c r="J161" s="236">
        <v>0.0</v>
      </c>
      <c r="K161" s="235">
        <v>6.0</v>
      </c>
      <c r="L161" s="153"/>
    </row>
    <row r="162" hidden="1">
      <c r="A162" s="233">
        <v>45125.0</v>
      </c>
      <c r="B162" s="153" t="s">
        <v>139</v>
      </c>
      <c r="C162" s="153" t="s">
        <v>35</v>
      </c>
      <c r="D162" s="234" t="s">
        <v>175</v>
      </c>
      <c r="E162" s="233">
        <v>45125.0</v>
      </c>
      <c r="F162" s="238">
        <v>0.9583333333333334</v>
      </c>
      <c r="G162" s="237">
        <v>0.20833333333333334</v>
      </c>
      <c r="H162" s="235">
        <v>6.0</v>
      </c>
      <c r="I162" s="236">
        <v>0.0</v>
      </c>
      <c r="J162" s="236">
        <v>0.0</v>
      </c>
      <c r="K162" s="235">
        <v>6.0</v>
      </c>
      <c r="L162" s="155"/>
    </row>
    <row r="163" hidden="1">
      <c r="A163" s="233">
        <v>45125.0</v>
      </c>
      <c r="B163" s="152" t="s">
        <v>30</v>
      </c>
      <c r="C163" s="153" t="s">
        <v>1</v>
      </c>
      <c r="D163" s="234" t="s">
        <v>175</v>
      </c>
      <c r="E163" s="233">
        <v>45125.0</v>
      </c>
      <c r="F163" s="237">
        <v>0.9375</v>
      </c>
      <c r="G163" s="237">
        <v>0.20833333333333334</v>
      </c>
      <c r="H163" s="235">
        <v>6.5</v>
      </c>
      <c r="I163" s="236">
        <v>0.0</v>
      </c>
      <c r="J163" s="236">
        <v>0.0</v>
      </c>
      <c r="K163" s="235">
        <v>6.5</v>
      </c>
      <c r="L163" s="155"/>
    </row>
    <row r="164" hidden="1">
      <c r="A164" s="233">
        <v>45125.0</v>
      </c>
      <c r="B164" s="152" t="s">
        <v>18</v>
      </c>
      <c r="C164" s="153" t="s">
        <v>1</v>
      </c>
      <c r="D164" s="234" t="s">
        <v>175</v>
      </c>
      <c r="E164" s="233">
        <v>45125.0</v>
      </c>
      <c r="F164" s="237">
        <v>0.9375</v>
      </c>
      <c r="G164" s="237">
        <v>0.20833333333333334</v>
      </c>
      <c r="H164" s="235">
        <v>6.5</v>
      </c>
      <c r="I164" s="236">
        <v>0.0</v>
      </c>
      <c r="J164" s="236">
        <v>0.0</v>
      </c>
      <c r="K164" s="235">
        <v>6.5</v>
      </c>
      <c r="L164" s="152"/>
    </row>
    <row r="165" hidden="1">
      <c r="A165" s="233">
        <v>45125.0</v>
      </c>
      <c r="B165" s="152" t="s">
        <v>18</v>
      </c>
      <c r="C165" s="152" t="s">
        <v>160</v>
      </c>
      <c r="D165" s="234" t="s">
        <v>175</v>
      </c>
      <c r="E165" s="233">
        <v>45125.0</v>
      </c>
      <c r="F165" s="237">
        <v>0.9375</v>
      </c>
      <c r="G165" s="237">
        <v>0.375</v>
      </c>
      <c r="H165" s="235">
        <v>4.0</v>
      </c>
      <c r="I165" s="235">
        <v>0.0</v>
      </c>
      <c r="J165" s="235">
        <v>3.0</v>
      </c>
      <c r="K165" s="235">
        <v>1.0</v>
      </c>
      <c r="L165" s="152" t="s">
        <v>304</v>
      </c>
    </row>
    <row r="166" hidden="1">
      <c r="A166" s="233">
        <v>45125.0</v>
      </c>
      <c r="B166" s="152" t="s">
        <v>54</v>
      </c>
      <c r="C166" s="153" t="s">
        <v>23</v>
      </c>
      <c r="D166" s="234" t="s">
        <v>171</v>
      </c>
      <c r="E166" s="233">
        <v>45126.0</v>
      </c>
      <c r="F166" s="238">
        <v>0.020833333333333332</v>
      </c>
      <c r="G166" s="237">
        <v>0.25</v>
      </c>
      <c r="H166" s="68">
        <v>5.5</v>
      </c>
      <c r="I166" s="68">
        <v>0.0</v>
      </c>
      <c r="J166" s="68">
        <v>0.0</v>
      </c>
      <c r="K166" s="68">
        <v>5.5</v>
      </c>
      <c r="L166" s="153"/>
    </row>
    <row r="167" hidden="1">
      <c r="A167" s="233">
        <v>45125.0</v>
      </c>
      <c r="B167" s="152" t="s">
        <v>123</v>
      </c>
      <c r="C167" s="153" t="s">
        <v>23</v>
      </c>
      <c r="D167" s="234" t="s">
        <v>171</v>
      </c>
      <c r="E167" s="233">
        <v>45126.0</v>
      </c>
      <c r="F167" s="237">
        <v>0.25</v>
      </c>
      <c r="G167" s="238">
        <v>0.4583333333333333</v>
      </c>
      <c r="H167" s="235">
        <v>5.0</v>
      </c>
      <c r="I167" s="235">
        <v>0.0</v>
      </c>
      <c r="J167" s="235">
        <v>5.0</v>
      </c>
      <c r="K167" s="235">
        <v>0.0</v>
      </c>
    </row>
    <row r="168" hidden="1">
      <c r="A168" s="233">
        <v>45125.0</v>
      </c>
      <c r="B168" s="152" t="s">
        <v>50</v>
      </c>
      <c r="C168" s="152" t="s">
        <v>31</v>
      </c>
      <c r="D168" s="234" t="s">
        <v>171</v>
      </c>
      <c r="E168" s="233">
        <v>45126.0</v>
      </c>
      <c r="F168" s="238">
        <v>0.20833333333333334</v>
      </c>
      <c r="G168" s="238">
        <v>0.5208333333333334</v>
      </c>
      <c r="H168" s="236">
        <v>7.5</v>
      </c>
      <c r="I168" s="236">
        <v>0.0</v>
      </c>
      <c r="J168" s="236">
        <v>6.5</v>
      </c>
      <c r="K168" s="236">
        <v>1.0</v>
      </c>
      <c r="L168" s="152"/>
    </row>
    <row r="169" hidden="1">
      <c r="A169" s="233">
        <v>45125.0</v>
      </c>
      <c r="B169" s="152" t="s">
        <v>52</v>
      </c>
      <c r="C169" s="153" t="s">
        <v>1</v>
      </c>
      <c r="D169" s="234" t="s">
        <v>171</v>
      </c>
      <c r="E169" s="233">
        <v>45126.0</v>
      </c>
      <c r="F169" s="238">
        <v>0.20833333333333334</v>
      </c>
      <c r="G169" s="238">
        <v>0.4791666666666667</v>
      </c>
      <c r="H169" s="236">
        <v>6.5</v>
      </c>
      <c r="I169" s="236">
        <v>0.0</v>
      </c>
      <c r="J169" s="236">
        <v>5.5</v>
      </c>
      <c r="K169" s="236">
        <v>1.0</v>
      </c>
      <c r="L169" s="153"/>
    </row>
    <row r="170" hidden="1">
      <c r="A170" s="233">
        <v>45125.0</v>
      </c>
      <c r="B170" s="153" t="s">
        <v>45</v>
      </c>
      <c r="C170" s="153" t="s">
        <v>1</v>
      </c>
      <c r="D170" s="234" t="s">
        <v>171</v>
      </c>
      <c r="E170" s="233">
        <v>45126.0</v>
      </c>
      <c r="F170" s="235">
        <v>0.0</v>
      </c>
      <c r="G170" s="235">
        <v>0.0</v>
      </c>
      <c r="H170" s="68">
        <v>0.0</v>
      </c>
      <c r="I170" s="68">
        <v>0.0</v>
      </c>
      <c r="J170" s="68">
        <v>0.0</v>
      </c>
      <c r="K170" s="68">
        <v>0.0</v>
      </c>
      <c r="L170" s="152" t="s">
        <v>25</v>
      </c>
    </row>
    <row r="171" hidden="1">
      <c r="A171" s="233">
        <v>45125.0</v>
      </c>
      <c r="B171" s="152" t="s">
        <v>32</v>
      </c>
      <c r="C171" s="153" t="s">
        <v>1</v>
      </c>
      <c r="D171" s="234" t="s">
        <v>171</v>
      </c>
      <c r="E171" s="233">
        <v>45126.0</v>
      </c>
      <c r="F171" s="238">
        <v>0.20833333333333334</v>
      </c>
      <c r="G171" s="238">
        <v>0.4791666666666667</v>
      </c>
      <c r="H171" s="236">
        <v>6.5</v>
      </c>
      <c r="I171" s="236">
        <v>0.0</v>
      </c>
      <c r="J171" s="236">
        <v>5.5</v>
      </c>
      <c r="K171" s="236">
        <v>1.0</v>
      </c>
      <c r="L171" s="152"/>
    </row>
    <row r="172" hidden="1">
      <c r="A172" s="233">
        <v>45125.0</v>
      </c>
      <c r="B172" s="153" t="s">
        <v>69</v>
      </c>
      <c r="C172" s="153" t="s">
        <v>51</v>
      </c>
      <c r="D172" s="234" t="s">
        <v>171</v>
      </c>
      <c r="E172" s="233">
        <v>45126.0</v>
      </c>
      <c r="F172" s="238">
        <v>0.16666666666666666</v>
      </c>
      <c r="G172" s="238">
        <v>0.5</v>
      </c>
      <c r="H172" s="236">
        <v>8.0</v>
      </c>
      <c r="I172" s="236">
        <v>0.0</v>
      </c>
      <c r="J172" s="236">
        <v>6.0</v>
      </c>
      <c r="K172" s="236">
        <v>2.0</v>
      </c>
      <c r="L172" s="152"/>
    </row>
    <row r="173" hidden="1">
      <c r="A173" s="233">
        <v>45125.0</v>
      </c>
      <c r="B173" s="155" t="s">
        <v>190</v>
      </c>
      <c r="C173" s="153" t="s">
        <v>51</v>
      </c>
      <c r="D173" s="234" t="s">
        <v>171</v>
      </c>
      <c r="E173" s="233">
        <v>45126.0</v>
      </c>
      <c r="F173" s="238">
        <v>0.20833333333333334</v>
      </c>
      <c r="G173" s="238">
        <v>0.5208333333333334</v>
      </c>
      <c r="H173" s="236">
        <v>7.5</v>
      </c>
      <c r="I173" s="236">
        <v>0.0</v>
      </c>
      <c r="J173" s="236">
        <v>6.5</v>
      </c>
      <c r="K173" s="236">
        <v>1.0</v>
      </c>
      <c r="L173" s="152"/>
    </row>
    <row r="174" hidden="1">
      <c r="A174" s="233">
        <v>45125.0</v>
      </c>
      <c r="B174" s="155" t="s">
        <v>82</v>
      </c>
      <c r="C174" s="152" t="s">
        <v>35</v>
      </c>
      <c r="D174" s="234" t="s">
        <v>171</v>
      </c>
      <c r="E174" s="233">
        <v>45126.0</v>
      </c>
      <c r="F174" s="238">
        <v>0.20833333333333334</v>
      </c>
      <c r="G174" s="238">
        <v>0.4583333333333333</v>
      </c>
      <c r="H174" s="236">
        <v>6.0</v>
      </c>
      <c r="I174" s="236">
        <v>0.0</v>
      </c>
      <c r="J174" s="236">
        <v>5.0</v>
      </c>
      <c r="K174" s="236">
        <v>1.0</v>
      </c>
      <c r="L174" s="152"/>
    </row>
    <row r="175" hidden="1">
      <c r="A175" s="233">
        <v>45125.0</v>
      </c>
      <c r="B175" s="153" t="s">
        <v>103</v>
      </c>
      <c r="C175" s="153" t="s">
        <v>31</v>
      </c>
      <c r="D175" s="234" t="s">
        <v>171</v>
      </c>
      <c r="E175" s="233">
        <v>45126.0</v>
      </c>
      <c r="F175" s="235">
        <v>0.0</v>
      </c>
      <c r="G175" s="235">
        <v>0.0</v>
      </c>
      <c r="H175" s="68">
        <v>0.0</v>
      </c>
      <c r="I175" s="68">
        <v>0.0</v>
      </c>
      <c r="J175" s="68">
        <v>0.0</v>
      </c>
      <c r="K175" s="68">
        <v>0.0</v>
      </c>
      <c r="L175" s="152" t="s">
        <v>25</v>
      </c>
    </row>
    <row r="176" hidden="1">
      <c r="A176" s="233">
        <v>45125.0</v>
      </c>
      <c r="B176" s="153" t="s">
        <v>97</v>
      </c>
      <c r="C176" s="153" t="s">
        <v>31</v>
      </c>
      <c r="D176" s="234" t="s">
        <v>171</v>
      </c>
      <c r="E176" s="233">
        <v>45126.0</v>
      </c>
      <c r="F176" s="237">
        <v>0.22916666666666666</v>
      </c>
      <c r="G176" s="237">
        <v>0.5416666666666666</v>
      </c>
      <c r="H176" s="235">
        <v>7.5</v>
      </c>
      <c r="I176" s="235">
        <v>0.0</v>
      </c>
      <c r="J176" s="235">
        <v>7.0</v>
      </c>
      <c r="K176" s="235">
        <v>0.5</v>
      </c>
      <c r="L176" s="68"/>
    </row>
    <row r="177" hidden="1">
      <c r="A177" s="233">
        <v>45126.0</v>
      </c>
      <c r="B177" s="153" t="s">
        <v>88</v>
      </c>
      <c r="C177" s="153" t="s">
        <v>31</v>
      </c>
      <c r="D177" s="234" t="s">
        <v>171</v>
      </c>
      <c r="E177" s="233">
        <v>45126.0</v>
      </c>
      <c r="F177" s="238">
        <v>0.9166666666666666</v>
      </c>
      <c r="G177" s="237">
        <v>0.22916666666666666</v>
      </c>
      <c r="H177" s="235">
        <v>7.5</v>
      </c>
      <c r="I177" s="236">
        <v>0.0</v>
      </c>
      <c r="J177" s="236">
        <v>0.0</v>
      </c>
      <c r="K177" s="235">
        <v>7.5</v>
      </c>
      <c r="L177" s="153"/>
    </row>
    <row r="178" hidden="1">
      <c r="A178" s="233">
        <v>45126.0</v>
      </c>
      <c r="B178" s="153" t="s">
        <v>335</v>
      </c>
      <c r="C178" s="153" t="s">
        <v>51</v>
      </c>
      <c r="D178" s="234" t="s">
        <v>171</v>
      </c>
      <c r="E178" s="233">
        <v>45126.0</v>
      </c>
      <c r="F178" s="235">
        <v>0.0</v>
      </c>
      <c r="G178" s="235">
        <v>0.0</v>
      </c>
      <c r="H178" s="235">
        <v>0.0</v>
      </c>
      <c r="I178" s="236">
        <v>0.0</v>
      </c>
      <c r="J178" s="236">
        <v>0.0</v>
      </c>
      <c r="K178" s="235">
        <v>0.0</v>
      </c>
      <c r="L178" s="152" t="s">
        <v>25</v>
      </c>
    </row>
    <row r="179" hidden="1">
      <c r="A179" s="233">
        <v>45126.0</v>
      </c>
      <c r="B179" s="153" t="s">
        <v>139</v>
      </c>
      <c r="C179" s="153" t="s">
        <v>35</v>
      </c>
      <c r="D179" s="234" t="s">
        <v>171</v>
      </c>
      <c r="E179" s="233">
        <v>45126.0</v>
      </c>
      <c r="F179" s="238">
        <v>0.9583333333333334</v>
      </c>
      <c r="G179" s="237">
        <v>0.20833333333333334</v>
      </c>
      <c r="H179" s="235">
        <v>6.0</v>
      </c>
      <c r="I179" s="236">
        <v>0.0</v>
      </c>
      <c r="J179" s="236">
        <v>0.0</v>
      </c>
      <c r="K179" s="235">
        <v>6.0</v>
      </c>
      <c r="L179" s="155"/>
    </row>
    <row r="180" hidden="1">
      <c r="A180" s="233">
        <v>45126.0</v>
      </c>
      <c r="B180" s="152" t="s">
        <v>30</v>
      </c>
      <c r="C180" s="153" t="s">
        <v>1</v>
      </c>
      <c r="D180" s="234" t="s">
        <v>171</v>
      </c>
      <c r="E180" s="233">
        <v>45126.0</v>
      </c>
      <c r="F180" s="237">
        <v>0.9375</v>
      </c>
      <c r="G180" s="237">
        <v>0.20833333333333334</v>
      </c>
      <c r="H180" s="235">
        <v>6.5</v>
      </c>
      <c r="I180" s="236">
        <v>0.0</v>
      </c>
      <c r="J180" s="236">
        <v>0.0</v>
      </c>
      <c r="K180" s="235">
        <v>6.5</v>
      </c>
      <c r="L180" s="155"/>
    </row>
    <row r="181" hidden="1">
      <c r="A181" s="233">
        <v>45126.0</v>
      </c>
      <c r="B181" s="152" t="s">
        <v>18</v>
      </c>
      <c r="C181" s="153" t="s">
        <v>1</v>
      </c>
      <c r="D181" s="234" t="s">
        <v>171</v>
      </c>
      <c r="E181" s="233">
        <v>45126.0</v>
      </c>
      <c r="F181" s="237">
        <v>0.9375</v>
      </c>
      <c r="G181" s="237">
        <v>0.20833333333333334</v>
      </c>
      <c r="H181" s="235">
        <v>6.5</v>
      </c>
      <c r="I181" s="236">
        <v>0.0</v>
      </c>
      <c r="J181" s="236">
        <v>0.0</v>
      </c>
      <c r="K181" s="235">
        <v>6.5</v>
      </c>
      <c r="L181" s="152"/>
    </row>
    <row r="182" hidden="1">
      <c r="A182" s="233">
        <v>45126.0</v>
      </c>
      <c r="B182" s="152" t="s">
        <v>18</v>
      </c>
      <c r="C182" s="152" t="s">
        <v>160</v>
      </c>
      <c r="D182" s="234" t="s">
        <v>171</v>
      </c>
      <c r="E182" s="233">
        <v>45126.0</v>
      </c>
      <c r="F182" s="237">
        <v>0.9375</v>
      </c>
      <c r="G182" s="237">
        <v>0.375</v>
      </c>
      <c r="H182" s="235">
        <v>4.0</v>
      </c>
      <c r="I182" s="235">
        <v>0.0</v>
      </c>
      <c r="J182" s="235">
        <v>3.0</v>
      </c>
      <c r="K182" s="235">
        <v>1.0</v>
      </c>
      <c r="L182" s="152" t="s">
        <v>304</v>
      </c>
    </row>
    <row r="183" hidden="1">
      <c r="A183" s="233">
        <v>45126.0</v>
      </c>
      <c r="B183" s="152" t="s">
        <v>54</v>
      </c>
      <c r="C183" s="152" t="s">
        <v>51</v>
      </c>
      <c r="D183" s="234" t="s">
        <v>171</v>
      </c>
      <c r="E183" s="233">
        <v>45126.0</v>
      </c>
      <c r="F183" s="238">
        <v>0.9583333333333334</v>
      </c>
      <c r="G183" s="237">
        <v>0.20833333333333334</v>
      </c>
      <c r="H183" s="235">
        <v>6.0</v>
      </c>
      <c r="I183" s="236">
        <v>0.0</v>
      </c>
      <c r="J183" s="236">
        <v>0.0</v>
      </c>
      <c r="K183" s="235">
        <v>6.0</v>
      </c>
    </row>
    <row r="184" hidden="1">
      <c r="A184" s="233">
        <v>45126.0</v>
      </c>
      <c r="B184" s="152" t="s">
        <v>123</v>
      </c>
      <c r="C184" s="152" t="s">
        <v>23</v>
      </c>
      <c r="D184" s="234" t="s">
        <v>169</v>
      </c>
      <c r="E184" s="233">
        <v>45127.0</v>
      </c>
      <c r="F184" s="238">
        <v>0.020833333333333332</v>
      </c>
      <c r="G184" s="238">
        <v>0.4583333333333333</v>
      </c>
      <c r="H184" s="68">
        <v>10.5</v>
      </c>
      <c r="I184" s="68">
        <v>2.5</v>
      </c>
      <c r="J184" s="68">
        <v>2.5</v>
      </c>
      <c r="K184" s="68">
        <v>5.5</v>
      </c>
      <c r="L184" s="152" t="s">
        <v>304</v>
      </c>
    </row>
    <row r="185" hidden="1">
      <c r="A185" s="233">
        <v>45126.0</v>
      </c>
      <c r="B185" s="152" t="s">
        <v>52</v>
      </c>
      <c r="C185" s="153" t="s">
        <v>1</v>
      </c>
      <c r="D185" s="234" t="s">
        <v>169</v>
      </c>
      <c r="E185" s="233">
        <v>45127.0</v>
      </c>
      <c r="F185" s="235">
        <v>0.0</v>
      </c>
      <c r="G185" s="235">
        <v>0.0</v>
      </c>
      <c r="H185" s="235">
        <v>0.0</v>
      </c>
      <c r="I185" s="236">
        <v>0.0</v>
      </c>
      <c r="J185" s="236">
        <v>0.0</v>
      </c>
      <c r="K185" s="235">
        <v>0.0</v>
      </c>
      <c r="L185" s="152" t="s">
        <v>25</v>
      </c>
    </row>
    <row r="186" hidden="1">
      <c r="A186" s="233">
        <v>45126.0</v>
      </c>
      <c r="B186" s="153" t="s">
        <v>45</v>
      </c>
      <c r="C186" s="153" t="s">
        <v>1</v>
      </c>
      <c r="D186" s="234" t="s">
        <v>169</v>
      </c>
      <c r="E186" s="233">
        <v>45127.0</v>
      </c>
      <c r="F186" s="238">
        <v>0.20833333333333334</v>
      </c>
      <c r="G186" s="238">
        <v>0.4791666666666667</v>
      </c>
      <c r="H186" s="236">
        <v>6.5</v>
      </c>
      <c r="I186" s="236">
        <v>0.0</v>
      </c>
      <c r="J186" s="236">
        <v>5.5</v>
      </c>
      <c r="K186" s="236">
        <v>1.0</v>
      </c>
      <c r="L186" s="152"/>
    </row>
    <row r="187" hidden="1">
      <c r="A187" s="233">
        <v>45126.0</v>
      </c>
      <c r="B187" s="152" t="s">
        <v>32</v>
      </c>
      <c r="C187" s="153" t="s">
        <v>1</v>
      </c>
      <c r="D187" s="234" t="s">
        <v>169</v>
      </c>
      <c r="E187" s="233">
        <v>45127.0</v>
      </c>
      <c r="F187" s="238">
        <v>0.20833333333333334</v>
      </c>
      <c r="G187" s="238">
        <v>0.4791666666666667</v>
      </c>
      <c r="H187" s="236">
        <v>6.5</v>
      </c>
      <c r="I187" s="236">
        <v>0.0</v>
      </c>
      <c r="J187" s="236">
        <v>5.5</v>
      </c>
      <c r="K187" s="236">
        <v>1.0</v>
      </c>
      <c r="L187" s="152"/>
    </row>
    <row r="188" hidden="1">
      <c r="A188" s="233">
        <v>45126.0</v>
      </c>
      <c r="B188" s="152" t="s">
        <v>50</v>
      </c>
      <c r="C188" s="152" t="s">
        <v>51</v>
      </c>
      <c r="D188" s="234" t="s">
        <v>169</v>
      </c>
      <c r="E188" s="233">
        <v>45127.0</v>
      </c>
      <c r="F188" s="238">
        <v>0.20833333333333334</v>
      </c>
      <c r="G188" s="238">
        <v>0.5208333333333334</v>
      </c>
      <c r="H188" s="236">
        <v>7.5</v>
      </c>
      <c r="I188" s="236">
        <v>0.0</v>
      </c>
      <c r="J188" s="236">
        <v>6.5</v>
      </c>
      <c r="K188" s="236">
        <v>1.0</v>
      </c>
      <c r="L188" s="152"/>
    </row>
    <row r="189" hidden="1">
      <c r="A189" s="233">
        <v>45126.0</v>
      </c>
      <c r="B189" s="153" t="s">
        <v>69</v>
      </c>
      <c r="C189" s="153" t="s">
        <v>51</v>
      </c>
      <c r="D189" s="234" t="s">
        <v>169</v>
      </c>
      <c r="E189" s="233">
        <v>45127.0</v>
      </c>
      <c r="F189" s="238">
        <v>0.16666666666666666</v>
      </c>
      <c r="G189" s="238">
        <v>0.5</v>
      </c>
      <c r="H189" s="236">
        <v>8.0</v>
      </c>
      <c r="I189" s="236">
        <v>0.0</v>
      </c>
      <c r="J189" s="236">
        <v>6.0</v>
      </c>
      <c r="K189" s="236">
        <v>2.0</v>
      </c>
      <c r="L189" s="152"/>
    </row>
    <row r="190" hidden="1">
      <c r="A190" s="233">
        <v>45126.0</v>
      </c>
      <c r="B190" s="155" t="s">
        <v>190</v>
      </c>
      <c r="C190" s="153" t="s">
        <v>51</v>
      </c>
      <c r="D190" s="234" t="s">
        <v>169</v>
      </c>
      <c r="E190" s="233">
        <v>45127.0</v>
      </c>
      <c r="F190" s="235">
        <v>0.0</v>
      </c>
      <c r="G190" s="235">
        <v>0.0</v>
      </c>
      <c r="H190" s="235">
        <v>0.0</v>
      </c>
      <c r="I190" s="236">
        <v>0.0</v>
      </c>
      <c r="J190" s="236">
        <v>0.0</v>
      </c>
      <c r="K190" s="235">
        <v>0.0</v>
      </c>
      <c r="L190" s="152" t="s">
        <v>25</v>
      </c>
    </row>
    <row r="191" hidden="1">
      <c r="A191" s="233">
        <v>45126.0</v>
      </c>
      <c r="B191" s="155" t="s">
        <v>82</v>
      </c>
      <c r="C191" s="152" t="s">
        <v>35</v>
      </c>
      <c r="D191" s="234" t="s">
        <v>169</v>
      </c>
      <c r="E191" s="233">
        <v>45127.0</v>
      </c>
      <c r="F191" s="238">
        <v>0.20833333333333334</v>
      </c>
      <c r="G191" s="238">
        <v>0.4583333333333333</v>
      </c>
      <c r="H191" s="236">
        <v>6.0</v>
      </c>
      <c r="I191" s="236">
        <v>0.0</v>
      </c>
      <c r="J191" s="236">
        <v>5.0</v>
      </c>
      <c r="K191" s="236">
        <v>1.0</v>
      </c>
      <c r="L191" s="153"/>
    </row>
    <row r="192" hidden="1">
      <c r="A192" s="233">
        <v>45126.0</v>
      </c>
      <c r="B192" s="153" t="s">
        <v>103</v>
      </c>
      <c r="C192" s="153" t="s">
        <v>31</v>
      </c>
      <c r="D192" s="234" t="s">
        <v>169</v>
      </c>
      <c r="E192" s="233">
        <v>45127.0</v>
      </c>
      <c r="F192" s="238">
        <v>0.20833333333333334</v>
      </c>
      <c r="G192" s="238">
        <v>0.5208333333333334</v>
      </c>
      <c r="H192" s="236">
        <v>7.5</v>
      </c>
      <c r="I192" s="236">
        <v>0.0</v>
      </c>
      <c r="J192" s="236">
        <v>6.5</v>
      </c>
      <c r="K192" s="236">
        <v>1.0</v>
      </c>
      <c r="L192" s="152"/>
    </row>
    <row r="193" hidden="1">
      <c r="A193" s="233">
        <v>45126.0</v>
      </c>
      <c r="B193" s="153" t="s">
        <v>97</v>
      </c>
      <c r="C193" s="153" t="s">
        <v>31</v>
      </c>
      <c r="D193" s="234" t="s">
        <v>169</v>
      </c>
      <c r="E193" s="233">
        <v>45127.0</v>
      </c>
      <c r="F193" s="237">
        <v>0.22916666666666666</v>
      </c>
      <c r="G193" s="237">
        <v>0.5416666666666666</v>
      </c>
      <c r="H193" s="235">
        <v>7.5</v>
      </c>
      <c r="I193" s="235">
        <v>0.0</v>
      </c>
      <c r="J193" s="235">
        <v>7.0</v>
      </c>
      <c r="K193" s="235">
        <v>0.5</v>
      </c>
    </row>
    <row r="194" hidden="1">
      <c r="A194" s="233">
        <v>45127.0</v>
      </c>
      <c r="B194" s="153" t="s">
        <v>88</v>
      </c>
      <c r="C194" s="153" t="s">
        <v>31</v>
      </c>
      <c r="D194" s="234" t="s">
        <v>169</v>
      </c>
      <c r="E194" s="233">
        <v>45127.0</v>
      </c>
      <c r="F194" s="235">
        <v>0.0</v>
      </c>
      <c r="G194" s="235">
        <v>0.0</v>
      </c>
      <c r="H194" s="235">
        <v>0.0</v>
      </c>
      <c r="I194" s="236">
        <v>0.0</v>
      </c>
      <c r="J194" s="236">
        <v>0.0</v>
      </c>
      <c r="K194" s="235">
        <v>0.0</v>
      </c>
      <c r="L194" s="152" t="s">
        <v>25</v>
      </c>
    </row>
    <row r="195" hidden="1">
      <c r="A195" s="233">
        <v>45127.0</v>
      </c>
      <c r="B195" s="153" t="s">
        <v>335</v>
      </c>
      <c r="C195" s="153" t="s">
        <v>51</v>
      </c>
      <c r="D195" s="234" t="s">
        <v>169</v>
      </c>
      <c r="E195" s="233">
        <v>45127.0</v>
      </c>
      <c r="F195" s="235">
        <v>0.0</v>
      </c>
      <c r="G195" s="235">
        <v>0.0</v>
      </c>
      <c r="H195" s="235">
        <v>0.0</v>
      </c>
      <c r="I195" s="236">
        <v>0.0</v>
      </c>
      <c r="J195" s="236">
        <v>0.0</v>
      </c>
      <c r="K195" s="235">
        <v>0.0</v>
      </c>
      <c r="L195" s="152" t="s">
        <v>25</v>
      </c>
    </row>
    <row r="196" hidden="1">
      <c r="A196" s="233">
        <v>45127.0</v>
      </c>
      <c r="B196" s="152" t="s">
        <v>52</v>
      </c>
      <c r="C196" s="153" t="s">
        <v>51</v>
      </c>
      <c r="D196" s="234" t="s">
        <v>169</v>
      </c>
      <c r="E196" s="233">
        <v>45127.0</v>
      </c>
      <c r="F196" s="238">
        <v>0.9583333333333334</v>
      </c>
      <c r="G196" s="237">
        <v>0.20833333333333334</v>
      </c>
      <c r="H196" s="235">
        <v>6.0</v>
      </c>
      <c r="I196" s="236">
        <v>0.0</v>
      </c>
      <c r="J196" s="236">
        <v>0.0</v>
      </c>
      <c r="K196" s="235">
        <v>6.0</v>
      </c>
    </row>
    <row r="197" hidden="1">
      <c r="A197" s="233">
        <v>45127.0</v>
      </c>
      <c r="B197" s="153" t="s">
        <v>139</v>
      </c>
      <c r="C197" s="153" t="s">
        <v>35</v>
      </c>
      <c r="D197" s="234" t="s">
        <v>169</v>
      </c>
      <c r="E197" s="233">
        <v>45127.0</v>
      </c>
      <c r="F197" s="238">
        <v>0.9583333333333334</v>
      </c>
      <c r="G197" s="237">
        <v>0.20833333333333334</v>
      </c>
      <c r="H197" s="235">
        <v>6.0</v>
      </c>
      <c r="I197" s="236">
        <v>0.0</v>
      </c>
      <c r="J197" s="236">
        <v>0.0</v>
      </c>
      <c r="K197" s="235">
        <v>6.0</v>
      </c>
    </row>
    <row r="198" hidden="1">
      <c r="A198" s="233">
        <v>45127.0</v>
      </c>
      <c r="B198" s="152" t="s">
        <v>30</v>
      </c>
      <c r="C198" s="153" t="s">
        <v>1</v>
      </c>
      <c r="D198" s="234" t="s">
        <v>169</v>
      </c>
      <c r="E198" s="233">
        <v>45127.0</v>
      </c>
      <c r="F198" s="237">
        <v>0.9375</v>
      </c>
      <c r="G198" s="237">
        <v>0.20833333333333334</v>
      </c>
      <c r="H198" s="235">
        <v>6.5</v>
      </c>
      <c r="I198" s="236">
        <v>0.0</v>
      </c>
      <c r="J198" s="236">
        <v>0.0</v>
      </c>
      <c r="K198" s="235">
        <v>6.5</v>
      </c>
      <c r="L198" s="155"/>
    </row>
    <row r="199" hidden="1">
      <c r="A199" s="233">
        <v>45127.0</v>
      </c>
      <c r="B199" s="152" t="s">
        <v>18</v>
      </c>
      <c r="C199" s="153" t="s">
        <v>1</v>
      </c>
      <c r="D199" s="234" t="s">
        <v>169</v>
      </c>
      <c r="E199" s="233">
        <v>45127.0</v>
      </c>
      <c r="F199" s="237">
        <v>0.9375</v>
      </c>
      <c r="G199" s="237">
        <v>0.20833333333333334</v>
      </c>
      <c r="H199" s="235">
        <v>6.5</v>
      </c>
      <c r="I199" s="236">
        <v>0.0</v>
      </c>
      <c r="J199" s="236">
        <v>0.0</v>
      </c>
      <c r="K199" s="235">
        <v>6.5</v>
      </c>
      <c r="L199" s="152"/>
    </row>
    <row r="200" hidden="1">
      <c r="A200" s="233">
        <v>45127.0</v>
      </c>
      <c r="B200" s="152" t="s">
        <v>18</v>
      </c>
      <c r="C200" s="152" t="s">
        <v>160</v>
      </c>
      <c r="D200" s="234" t="s">
        <v>169</v>
      </c>
      <c r="E200" s="233">
        <v>45127.0</v>
      </c>
      <c r="F200" s="237">
        <v>0.9375</v>
      </c>
      <c r="G200" s="237">
        <v>0.375</v>
      </c>
      <c r="H200" s="235">
        <v>4.0</v>
      </c>
      <c r="I200" s="235">
        <v>0.0</v>
      </c>
      <c r="J200" s="235">
        <v>3.0</v>
      </c>
      <c r="K200" s="235">
        <v>1.0</v>
      </c>
      <c r="L200" s="152" t="s">
        <v>304</v>
      </c>
    </row>
    <row r="201" hidden="1">
      <c r="A201" s="233">
        <v>45127.0</v>
      </c>
      <c r="B201" s="152" t="s">
        <v>54</v>
      </c>
      <c r="C201" s="152" t="s">
        <v>31</v>
      </c>
      <c r="D201" s="234" t="s">
        <v>169</v>
      </c>
      <c r="E201" s="233">
        <v>45127.0</v>
      </c>
      <c r="F201" s="238">
        <v>0.9166666666666666</v>
      </c>
      <c r="G201" s="237">
        <v>0.22916666666666666</v>
      </c>
      <c r="H201" s="235">
        <v>7.5</v>
      </c>
      <c r="I201" s="236">
        <v>0.0</v>
      </c>
      <c r="J201" s="236">
        <v>0.0</v>
      </c>
      <c r="K201" s="235">
        <v>7.5</v>
      </c>
    </row>
    <row r="202" hidden="1">
      <c r="A202" s="233">
        <v>45127.0</v>
      </c>
      <c r="B202" s="152" t="s">
        <v>50</v>
      </c>
      <c r="C202" s="153" t="s">
        <v>23</v>
      </c>
      <c r="D202" s="234" t="s">
        <v>168</v>
      </c>
      <c r="E202" s="233">
        <v>45128.0</v>
      </c>
      <c r="F202" s="238">
        <v>0.020833333333333332</v>
      </c>
      <c r="G202" s="237">
        <v>0.16666666666666666</v>
      </c>
      <c r="H202" s="68">
        <v>3.5</v>
      </c>
      <c r="I202" s="68">
        <v>0.0</v>
      </c>
      <c r="J202" s="68">
        <v>0.0</v>
      </c>
      <c r="K202" s="68">
        <v>3.5</v>
      </c>
      <c r="L202" s="153"/>
    </row>
    <row r="203" hidden="1">
      <c r="A203" s="233">
        <v>45127.0</v>
      </c>
      <c r="B203" s="152" t="s">
        <v>50</v>
      </c>
      <c r="C203" s="152" t="s">
        <v>51</v>
      </c>
      <c r="D203" s="234" t="s">
        <v>168</v>
      </c>
      <c r="E203" s="233">
        <v>45128.0</v>
      </c>
      <c r="F203" s="238">
        <v>0.16666666666666666</v>
      </c>
      <c r="G203" s="238">
        <v>0.5</v>
      </c>
      <c r="H203" s="236">
        <v>8.0</v>
      </c>
      <c r="I203" s="235">
        <v>3.5</v>
      </c>
      <c r="J203" s="235">
        <v>2.5</v>
      </c>
      <c r="K203" s="236">
        <v>2.0</v>
      </c>
      <c r="L203" s="152" t="s">
        <v>409</v>
      </c>
    </row>
    <row r="204" hidden="1">
      <c r="A204" s="233">
        <v>45127.0</v>
      </c>
      <c r="B204" s="152" t="s">
        <v>123</v>
      </c>
      <c r="C204" s="152" t="s">
        <v>23</v>
      </c>
      <c r="D204" s="234" t="s">
        <v>168</v>
      </c>
      <c r="E204" s="233">
        <v>45128.0</v>
      </c>
      <c r="F204" s="237">
        <v>0.16666666666666666</v>
      </c>
      <c r="G204" s="238">
        <v>0.4583333333333333</v>
      </c>
      <c r="H204" s="235">
        <v>7.0</v>
      </c>
      <c r="I204" s="236">
        <v>0.0</v>
      </c>
      <c r="J204" s="236">
        <v>5.0</v>
      </c>
      <c r="K204" s="235">
        <v>2.0</v>
      </c>
    </row>
    <row r="205" hidden="1">
      <c r="A205" s="233">
        <v>45127.0</v>
      </c>
      <c r="B205" s="153" t="s">
        <v>45</v>
      </c>
      <c r="C205" s="153" t="s">
        <v>1</v>
      </c>
      <c r="D205" s="234" t="s">
        <v>168</v>
      </c>
      <c r="E205" s="233">
        <v>45128.0</v>
      </c>
      <c r="F205" s="238">
        <v>0.20833333333333334</v>
      </c>
      <c r="G205" s="238">
        <v>0.4791666666666667</v>
      </c>
      <c r="H205" s="236">
        <v>6.5</v>
      </c>
      <c r="I205" s="236">
        <v>0.0</v>
      </c>
      <c r="J205" s="236">
        <v>5.5</v>
      </c>
      <c r="K205" s="236">
        <v>1.0</v>
      </c>
      <c r="L205" s="152"/>
    </row>
    <row r="206" hidden="1">
      <c r="A206" s="233">
        <v>45127.0</v>
      </c>
      <c r="B206" s="152" t="s">
        <v>32</v>
      </c>
      <c r="C206" s="153" t="s">
        <v>1</v>
      </c>
      <c r="D206" s="234" t="s">
        <v>168</v>
      </c>
      <c r="E206" s="233">
        <v>45128.0</v>
      </c>
      <c r="F206" s="238">
        <v>0.20833333333333334</v>
      </c>
      <c r="G206" s="238">
        <v>0.4791666666666667</v>
      </c>
      <c r="H206" s="236">
        <v>6.5</v>
      </c>
      <c r="I206" s="236">
        <v>0.0</v>
      </c>
      <c r="J206" s="236">
        <v>5.5</v>
      </c>
      <c r="K206" s="236">
        <v>1.0</v>
      </c>
    </row>
    <row r="207" hidden="1">
      <c r="A207" s="233">
        <v>45127.0</v>
      </c>
      <c r="B207" s="153" t="s">
        <v>69</v>
      </c>
      <c r="C207" s="153" t="s">
        <v>51</v>
      </c>
      <c r="D207" s="234" t="s">
        <v>168</v>
      </c>
      <c r="E207" s="233">
        <v>45128.0</v>
      </c>
      <c r="F207" s="235">
        <v>0.0</v>
      </c>
      <c r="G207" s="235">
        <v>0.0</v>
      </c>
      <c r="H207" s="235">
        <v>0.0</v>
      </c>
      <c r="I207" s="236">
        <v>0.0</v>
      </c>
      <c r="J207" s="236">
        <v>0.0</v>
      </c>
      <c r="K207" s="235">
        <v>0.0</v>
      </c>
      <c r="L207" s="152" t="s">
        <v>25</v>
      </c>
    </row>
    <row r="208" hidden="1">
      <c r="A208" s="233">
        <v>45127.0</v>
      </c>
      <c r="B208" s="155" t="s">
        <v>190</v>
      </c>
      <c r="C208" s="153" t="s">
        <v>51</v>
      </c>
      <c r="D208" s="234" t="s">
        <v>168</v>
      </c>
      <c r="E208" s="233">
        <v>45128.0</v>
      </c>
      <c r="F208" s="238">
        <v>0.20833333333333334</v>
      </c>
      <c r="G208" s="238">
        <v>0.5208333333333334</v>
      </c>
      <c r="H208" s="236">
        <v>7.5</v>
      </c>
      <c r="I208" s="236">
        <v>0.0</v>
      </c>
      <c r="J208" s="236">
        <v>6.5</v>
      </c>
      <c r="K208" s="236">
        <v>1.0</v>
      </c>
      <c r="L208" s="152"/>
    </row>
    <row r="209" hidden="1">
      <c r="A209" s="233">
        <v>45127.0</v>
      </c>
      <c r="B209" s="155" t="s">
        <v>82</v>
      </c>
      <c r="C209" s="152" t="s">
        <v>35</v>
      </c>
      <c r="D209" s="234" t="s">
        <v>168</v>
      </c>
      <c r="E209" s="233">
        <v>45128.0</v>
      </c>
      <c r="F209" s="238">
        <v>0.20833333333333334</v>
      </c>
      <c r="G209" s="238">
        <v>0.4583333333333333</v>
      </c>
      <c r="H209" s="236">
        <v>6.0</v>
      </c>
      <c r="I209" s="236">
        <v>0.0</v>
      </c>
      <c r="J209" s="236">
        <v>5.0</v>
      </c>
      <c r="K209" s="236">
        <v>1.0</v>
      </c>
      <c r="L209" s="152"/>
    </row>
    <row r="210" hidden="1">
      <c r="A210" s="233">
        <v>45127.0</v>
      </c>
      <c r="B210" s="153" t="s">
        <v>103</v>
      </c>
      <c r="C210" s="153" t="s">
        <v>31</v>
      </c>
      <c r="D210" s="234" t="s">
        <v>168</v>
      </c>
      <c r="E210" s="233">
        <v>45128.0</v>
      </c>
      <c r="F210" s="238">
        <v>0.20833333333333334</v>
      </c>
      <c r="G210" s="238">
        <v>0.5208333333333334</v>
      </c>
      <c r="H210" s="236">
        <v>7.5</v>
      </c>
      <c r="I210" s="236">
        <v>0.0</v>
      </c>
      <c r="J210" s="236">
        <v>6.5</v>
      </c>
      <c r="K210" s="236">
        <v>1.0</v>
      </c>
    </row>
    <row r="211" hidden="1">
      <c r="A211" s="233">
        <v>45127.0</v>
      </c>
      <c r="B211" s="153" t="s">
        <v>97</v>
      </c>
      <c r="C211" s="153" t="s">
        <v>31</v>
      </c>
      <c r="D211" s="234" t="s">
        <v>168</v>
      </c>
      <c r="E211" s="233">
        <v>45128.0</v>
      </c>
      <c r="F211" s="237">
        <v>0.22916666666666666</v>
      </c>
      <c r="G211" s="237">
        <v>0.5416666666666666</v>
      </c>
      <c r="H211" s="235">
        <v>7.5</v>
      </c>
      <c r="I211" s="235">
        <v>0.0</v>
      </c>
      <c r="J211" s="235">
        <v>7.0</v>
      </c>
      <c r="K211" s="235">
        <v>0.5</v>
      </c>
    </row>
    <row r="212" hidden="1">
      <c r="A212" s="233">
        <v>45128.0</v>
      </c>
      <c r="B212" s="153" t="s">
        <v>88</v>
      </c>
      <c r="C212" s="153" t="s">
        <v>31</v>
      </c>
      <c r="D212" s="234" t="s">
        <v>168</v>
      </c>
      <c r="E212" s="233">
        <v>45128.0</v>
      </c>
      <c r="F212" s="238">
        <v>0.9166666666666666</v>
      </c>
      <c r="G212" s="237">
        <v>0.25</v>
      </c>
      <c r="H212" s="235">
        <v>8.0</v>
      </c>
      <c r="I212" s="236">
        <v>0.0</v>
      </c>
      <c r="J212" s="236">
        <v>0.0</v>
      </c>
      <c r="K212" s="235">
        <v>8.0</v>
      </c>
      <c r="L212" s="153"/>
    </row>
    <row r="213" hidden="1">
      <c r="A213" s="233">
        <v>45128.0</v>
      </c>
      <c r="B213" s="153" t="s">
        <v>335</v>
      </c>
      <c r="C213" s="153" t="s">
        <v>51</v>
      </c>
      <c r="D213" s="234" t="s">
        <v>168</v>
      </c>
      <c r="E213" s="233">
        <v>45128.0</v>
      </c>
      <c r="F213" s="238">
        <v>0.9583333333333334</v>
      </c>
      <c r="G213" s="237">
        <v>0.20833333333333334</v>
      </c>
      <c r="H213" s="235">
        <v>6.0</v>
      </c>
      <c r="I213" s="236">
        <v>0.0</v>
      </c>
      <c r="J213" s="236">
        <v>0.0</v>
      </c>
      <c r="K213" s="235">
        <v>6.0</v>
      </c>
      <c r="L213" s="153"/>
    </row>
    <row r="214" hidden="1">
      <c r="A214" s="233">
        <v>45128.0</v>
      </c>
      <c r="B214" s="153" t="s">
        <v>139</v>
      </c>
      <c r="C214" s="153" t="s">
        <v>35</v>
      </c>
      <c r="D214" s="234" t="s">
        <v>168</v>
      </c>
      <c r="E214" s="233">
        <v>45128.0</v>
      </c>
      <c r="F214" s="238">
        <v>0.9583333333333334</v>
      </c>
      <c r="G214" s="237">
        <v>0.375</v>
      </c>
      <c r="H214" s="235">
        <v>10.0</v>
      </c>
      <c r="I214" s="235">
        <v>2.0</v>
      </c>
      <c r="J214" s="235">
        <v>1.0</v>
      </c>
      <c r="K214" s="235">
        <v>7.0</v>
      </c>
      <c r="L214" s="152" t="s">
        <v>411</v>
      </c>
    </row>
    <row r="215" hidden="1">
      <c r="A215" s="233">
        <v>45128.0</v>
      </c>
      <c r="B215" s="152" t="s">
        <v>30</v>
      </c>
      <c r="C215" s="153" t="s">
        <v>1</v>
      </c>
      <c r="D215" s="234" t="s">
        <v>168</v>
      </c>
      <c r="E215" s="233">
        <v>45128.0</v>
      </c>
      <c r="F215" s="237">
        <v>0.9375</v>
      </c>
      <c r="G215" s="237">
        <v>0.20833333333333334</v>
      </c>
      <c r="H215" s="235">
        <v>6.5</v>
      </c>
      <c r="I215" s="236">
        <v>0.0</v>
      </c>
      <c r="J215" s="236">
        <v>0.0</v>
      </c>
      <c r="K215" s="235">
        <v>6.5</v>
      </c>
    </row>
    <row r="216" hidden="1">
      <c r="A216" s="233">
        <v>45128.0</v>
      </c>
      <c r="B216" s="152" t="s">
        <v>18</v>
      </c>
      <c r="C216" s="153" t="s">
        <v>1</v>
      </c>
      <c r="D216" s="234" t="s">
        <v>168</v>
      </c>
      <c r="E216" s="233">
        <v>45128.0</v>
      </c>
      <c r="F216" s="235">
        <v>0.0</v>
      </c>
      <c r="G216" s="235">
        <v>0.0</v>
      </c>
      <c r="H216" s="68">
        <v>0.0</v>
      </c>
      <c r="I216" s="68">
        <v>0.0</v>
      </c>
      <c r="J216" s="68">
        <v>0.0</v>
      </c>
      <c r="K216" s="68">
        <v>0.0</v>
      </c>
      <c r="L216" s="152" t="s">
        <v>25</v>
      </c>
    </row>
    <row r="217" ht="18.0" hidden="1" customHeight="1">
      <c r="A217" s="233">
        <v>45128.0</v>
      </c>
      <c r="B217" s="152" t="s">
        <v>54</v>
      </c>
      <c r="C217" s="153" t="s">
        <v>1</v>
      </c>
      <c r="D217" s="234" t="s">
        <v>168</v>
      </c>
      <c r="E217" s="233">
        <v>45128.0</v>
      </c>
      <c r="F217" s="237">
        <v>0.9375</v>
      </c>
      <c r="G217" s="237">
        <v>0.20833333333333334</v>
      </c>
      <c r="H217" s="235">
        <v>6.5</v>
      </c>
      <c r="I217" s="236">
        <v>0.0</v>
      </c>
      <c r="J217" s="236">
        <v>0.0</v>
      </c>
      <c r="K217" s="235">
        <v>6.5</v>
      </c>
      <c r="L217" s="152"/>
    </row>
    <row r="218" hidden="1">
      <c r="A218" s="233">
        <v>45128.0</v>
      </c>
      <c r="B218" s="152" t="s">
        <v>50</v>
      </c>
      <c r="C218" s="152" t="s">
        <v>23</v>
      </c>
      <c r="D218" s="234" t="s">
        <v>170</v>
      </c>
      <c r="E218" s="233">
        <v>45129.0</v>
      </c>
      <c r="F218" s="235">
        <v>0.0</v>
      </c>
      <c r="G218" s="235">
        <v>0.0</v>
      </c>
      <c r="H218" s="68">
        <v>0.0</v>
      </c>
      <c r="I218" s="68">
        <v>0.0</v>
      </c>
      <c r="J218" s="68">
        <v>0.0</v>
      </c>
      <c r="K218" s="68">
        <v>0.0</v>
      </c>
      <c r="L218" s="152" t="s">
        <v>25</v>
      </c>
    </row>
    <row r="219" hidden="1">
      <c r="A219" s="233">
        <v>45128.0</v>
      </c>
      <c r="B219" s="152" t="s">
        <v>52</v>
      </c>
      <c r="C219" s="153" t="s">
        <v>23</v>
      </c>
      <c r="D219" s="234" t="s">
        <v>170</v>
      </c>
      <c r="E219" s="233">
        <v>45129.0</v>
      </c>
      <c r="F219" s="238">
        <v>0.020833333333333332</v>
      </c>
      <c r="G219" s="237">
        <v>0.16666666666666666</v>
      </c>
      <c r="H219" s="68">
        <v>3.5</v>
      </c>
      <c r="I219" s="68">
        <v>0.0</v>
      </c>
      <c r="J219" s="68">
        <v>0.0</v>
      </c>
      <c r="K219" s="68">
        <v>3.5</v>
      </c>
      <c r="L219" s="152" t="s">
        <v>25</v>
      </c>
    </row>
    <row r="220" hidden="1">
      <c r="A220" s="233">
        <v>45128.0</v>
      </c>
      <c r="B220" s="152" t="s">
        <v>49</v>
      </c>
      <c r="C220" s="152" t="s">
        <v>51</v>
      </c>
      <c r="D220" s="234" t="s">
        <v>170</v>
      </c>
      <c r="E220" s="233">
        <v>45129.0</v>
      </c>
      <c r="F220" s="238">
        <v>0.16666666666666666</v>
      </c>
      <c r="G220" s="237">
        <v>0.3333333333333333</v>
      </c>
      <c r="H220" s="235">
        <v>4.0</v>
      </c>
      <c r="I220" s="236">
        <v>0.0</v>
      </c>
      <c r="J220" s="235">
        <v>2.0</v>
      </c>
      <c r="K220" s="235">
        <v>2.0</v>
      </c>
      <c r="L220" s="152"/>
    </row>
    <row r="221" hidden="1">
      <c r="A221" s="233">
        <v>45128.0</v>
      </c>
      <c r="B221" s="152" t="s">
        <v>123</v>
      </c>
      <c r="C221" s="152" t="s">
        <v>23</v>
      </c>
      <c r="D221" s="234" t="s">
        <v>170</v>
      </c>
      <c r="E221" s="233">
        <v>45129.0</v>
      </c>
      <c r="F221" s="237">
        <v>0.16666666666666666</v>
      </c>
      <c r="G221" s="238">
        <v>0.4583333333333333</v>
      </c>
      <c r="H221" s="235">
        <v>7.0</v>
      </c>
      <c r="I221" s="236">
        <v>0.0</v>
      </c>
      <c r="J221" s="236">
        <v>5.0</v>
      </c>
      <c r="K221" s="235">
        <v>2.0</v>
      </c>
    </row>
    <row r="222" hidden="1">
      <c r="A222" s="233">
        <v>45128.0</v>
      </c>
      <c r="B222" s="153" t="s">
        <v>45</v>
      </c>
      <c r="C222" s="153" t="s">
        <v>1</v>
      </c>
      <c r="D222" s="234" t="s">
        <v>170</v>
      </c>
      <c r="E222" s="233">
        <v>45129.0</v>
      </c>
      <c r="F222" s="238">
        <v>0.20833333333333334</v>
      </c>
      <c r="G222" s="237">
        <v>0.5625</v>
      </c>
      <c r="H222" s="235">
        <v>8.5</v>
      </c>
      <c r="I222" s="235">
        <v>0.5</v>
      </c>
      <c r="J222" s="235">
        <v>7.0</v>
      </c>
      <c r="K222" s="236">
        <v>1.0</v>
      </c>
      <c r="L222" s="68" t="s">
        <v>192</v>
      </c>
    </row>
    <row r="223" hidden="1">
      <c r="A223" s="233">
        <v>45128.0</v>
      </c>
      <c r="B223" s="152" t="s">
        <v>32</v>
      </c>
      <c r="C223" s="153" t="s">
        <v>1</v>
      </c>
      <c r="D223" s="234" t="s">
        <v>170</v>
      </c>
      <c r="E223" s="233">
        <v>45129.0</v>
      </c>
      <c r="F223" s="238">
        <v>0.20833333333333334</v>
      </c>
      <c r="G223" s="237">
        <v>0.5625</v>
      </c>
      <c r="H223" s="235">
        <v>8.5</v>
      </c>
      <c r="I223" s="235">
        <v>0.5</v>
      </c>
      <c r="J223" s="235">
        <v>7.0</v>
      </c>
      <c r="K223" s="236">
        <v>1.0</v>
      </c>
      <c r="L223" s="68" t="s">
        <v>192</v>
      </c>
    </row>
    <row r="224" hidden="1">
      <c r="A224" s="233">
        <v>45128.0</v>
      </c>
      <c r="B224" s="153" t="s">
        <v>69</v>
      </c>
      <c r="C224" s="153" t="s">
        <v>51</v>
      </c>
      <c r="D224" s="234" t="s">
        <v>170</v>
      </c>
      <c r="E224" s="233">
        <v>45129.0</v>
      </c>
      <c r="F224" s="237">
        <v>0.125</v>
      </c>
      <c r="G224" s="238">
        <v>0.5</v>
      </c>
      <c r="H224" s="235">
        <v>9.0</v>
      </c>
      <c r="I224" s="235">
        <v>1.0</v>
      </c>
      <c r="J224" s="235">
        <v>5.0</v>
      </c>
      <c r="K224" s="235">
        <v>3.0</v>
      </c>
      <c r="L224" s="68" t="s">
        <v>191</v>
      </c>
    </row>
    <row r="225" hidden="1">
      <c r="A225" s="233">
        <v>45128.0</v>
      </c>
      <c r="B225" s="155" t="s">
        <v>190</v>
      </c>
      <c r="C225" s="153" t="s">
        <v>51</v>
      </c>
      <c r="D225" s="234" t="s">
        <v>170</v>
      </c>
      <c r="E225" s="233">
        <v>45129.0</v>
      </c>
      <c r="F225" s="238">
        <v>0.20833333333333334</v>
      </c>
      <c r="G225" s="238">
        <v>0.5208333333333334</v>
      </c>
      <c r="H225" s="236">
        <v>7.5</v>
      </c>
      <c r="I225" s="236">
        <v>0.0</v>
      </c>
      <c r="J225" s="236">
        <v>6.5</v>
      </c>
      <c r="K225" s="236">
        <v>1.0</v>
      </c>
    </row>
    <row r="226" hidden="1">
      <c r="A226" s="233">
        <v>45128.0</v>
      </c>
      <c r="B226" s="155" t="s">
        <v>82</v>
      </c>
      <c r="C226" s="152" t="s">
        <v>35</v>
      </c>
      <c r="D226" s="234" t="s">
        <v>170</v>
      </c>
      <c r="E226" s="233">
        <v>45129.0</v>
      </c>
      <c r="F226" s="237">
        <v>0.16666666666666666</v>
      </c>
      <c r="G226" s="238">
        <v>0.4583333333333333</v>
      </c>
      <c r="H226" s="235">
        <v>7.0</v>
      </c>
      <c r="I226" s="236">
        <v>0.0</v>
      </c>
      <c r="J226" s="236">
        <v>5.0</v>
      </c>
      <c r="K226" s="235">
        <v>2.0</v>
      </c>
      <c r="L226" s="68" t="s">
        <v>191</v>
      </c>
    </row>
    <row r="227" hidden="1">
      <c r="A227" s="233">
        <v>45128.0</v>
      </c>
      <c r="B227" s="153" t="s">
        <v>103</v>
      </c>
      <c r="C227" s="153" t="s">
        <v>31</v>
      </c>
      <c r="D227" s="234" t="s">
        <v>170</v>
      </c>
      <c r="E227" s="233">
        <v>45129.0</v>
      </c>
      <c r="F227" s="237">
        <v>0.22916666666666666</v>
      </c>
      <c r="G227" s="237">
        <v>0.5625</v>
      </c>
      <c r="H227" s="235">
        <v>8.0</v>
      </c>
      <c r="I227" s="235">
        <v>0.0</v>
      </c>
      <c r="J227" s="235">
        <v>7.5</v>
      </c>
      <c r="K227" s="235">
        <v>0.5</v>
      </c>
    </row>
    <row r="228" hidden="1">
      <c r="A228" s="233">
        <v>45128.0</v>
      </c>
      <c r="B228" s="153" t="s">
        <v>97</v>
      </c>
      <c r="C228" s="153" t="s">
        <v>31</v>
      </c>
      <c r="D228" s="234" t="s">
        <v>170</v>
      </c>
      <c r="E228" s="233">
        <v>45129.0</v>
      </c>
      <c r="F228" s="237">
        <v>0.25</v>
      </c>
      <c r="G228" s="237">
        <v>0.5833333333333334</v>
      </c>
      <c r="H228" s="235">
        <v>8.0</v>
      </c>
      <c r="I228" s="235">
        <v>0.0</v>
      </c>
      <c r="J228" s="235">
        <v>8.0</v>
      </c>
      <c r="K228" s="235">
        <v>0.0</v>
      </c>
    </row>
    <row r="229" hidden="1">
      <c r="A229" s="233">
        <v>45129.0</v>
      </c>
      <c r="B229" s="153" t="s">
        <v>88</v>
      </c>
      <c r="C229" s="153" t="s">
        <v>31</v>
      </c>
      <c r="D229" s="234" t="s">
        <v>170</v>
      </c>
      <c r="E229" s="233">
        <v>45129.0</v>
      </c>
      <c r="F229" s="238">
        <v>0.9166666666666666</v>
      </c>
      <c r="G229" s="237">
        <v>0.25</v>
      </c>
      <c r="H229" s="235">
        <v>8.0</v>
      </c>
      <c r="I229" s="236">
        <v>0.0</v>
      </c>
      <c r="J229" s="236">
        <v>0.0</v>
      </c>
      <c r="K229" s="235">
        <v>8.0</v>
      </c>
    </row>
    <row r="230" hidden="1">
      <c r="A230" s="233">
        <v>45129.0</v>
      </c>
      <c r="B230" s="153" t="s">
        <v>335</v>
      </c>
      <c r="C230" s="153" t="s">
        <v>51</v>
      </c>
      <c r="D230" s="234" t="s">
        <v>170</v>
      </c>
      <c r="E230" s="233">
        <v>45129.0</v>
      </c>
      <c r="F230" s="238">
        <v>0.9583333333333334</v>
      </c>
      <c r="G230" s="237">
        <v>0.20833333333333334</v>
      </c>
      <c r="H230" s="235">
        <v>6.0</v>
      </c>
      <c r="I230" s="236">
        <v>0.0</v>
      </c>
      <c r="J230" s="236">
        <v>0.0</v>
      </c>
      <c r="K230" s="235">
        <v>6.0</v>
      </c>
    </row>
    <row r="231" hidden="1">
      <c r="A231" s="233">
        <v>45129.0</v>
      </c>
      <c r="B231" s="153" t="s">
        <v>139</v>
      </c>
      <c r="C231" s="153" t="s">
        <v>35</v>
      </c>
      <c r="D231" s="234" t="s">
        <v>170</v>
      </c>
      <c r="E231" s="233">
        <v>45129.0</v>
      </c>
      <c r="F231" s="238">
        <v>0.9583333333333334</v>
      </c>
      <c r="G231" s="237">
        <v>0.20833333333333334</v>
      </c>
      <c r="H231" s="235">
        <v>6.0</v>
      </c>
      <c r="I231" s="236">
        <v>0.0</v>
      </c>
      <c r="J231" s="236">
        <v>0.0</v>
      </c>
      <c r="K231" s="235">
        <v>6.0</v>
      </c>
    </row>
    <row r="232" hidden="1">
      <c r="A232" s="233">
        <v>45129.0</v>
      </c>
      <c r="B232" s="152" t="s">
        <v>30</v>
      </c>
      <c r="C232" s="153" t="s">
        <v>1</v>
      </c>
      <c r="D232" s="234" t="s">
        <v>170</v>
      </c>
      <c r="E232" s="233">
        <v>45129.0</v>
      </c>
      <c r="F232" s="235">
        <v>0.0</v>
      </c>
      <c r="G232" s="235">
        <v>0.0</v>
      </c>
      <c r="H232" s="68">
        <v>0.0</v>
      </c>
      <c r="I232" s="68">
        <v>0.0</v>
      </c>
      <c r="J232" s="68">
        <v>0.0</v>
      </c>
      <c r="K232" s="68">
        <v>0.0</v>
      </c>
      <c r="L232" s="152" t="s">
        <v>25</v>
      </c>
    </row>
    <row r="233" hidden="1">
      <c r="A233" s="233">
        <v>45129.0</v>
      </c>
      <c r="B233" s="152" t="s">
        <v>18</v>
      </c>
      <c r="C233" s="153" t="s">
        <v>1</v>
      </c>
      <c r="D233" s="234" t="s">
        <v>170</v>
      </c>
      <c r="E233" s="233">
        <v>45129.0</v>
      </c>
      <c r="F233" s="235">
        <v>0.0</v>
      </c>
      <c r="G233" s="235">
        <v>0.0</v>
      </c>
      <c r="H233" s="68">
        <v>0.0</v>
      </c>
      <c r="I233" s="68">
        <v>0.0</v>
      </c>
      <c r="J233" s="68">
        <v>0.0</v>
      </c>
      <c r="K233" s="68">
        <v>0.0</v>
      </c>
      <c r="L233" s="152" t="s">
        <v>25</v>
      </c>
    </row>
    <row r="234" hidden="1">
      <c r="A234" s="233">
        <v>45129.0</v>
      </c>
      <c r="B234" s="152" t="s">
        <v>54</v>
      </c>
      <c r="C234" s="153" t="s">
        <v>1</v>
      </c>
      <c r="D234" s="234" t="s">
        <v>170</v>
      </c>
      <c r="E234" s="233">
        <v>45129.0</v>
      </c>
      <c r="F234" s="237">
        <v>0.9375</v>
      </c>
      <c r="G234" s="237">
        <v>0.20833333333333334</v>
      </c>
      <c r="H234" s="235">
        <v>6.5</v>
      </c>
      <c r="I234" s="236">
        <v>0.0</v>
      </c>
      <c r="J234" s="236">
        <v>0.0</v>
      </c>
      <c r="K234" s="235">
        <v>6.5</v>
      </c>
      <c r="L234" s="68"/>
    </row>
    <row r="235" hidden="1">
      <c r="A235" s="233">
        <v>45129.0</v>
      </c>
      <c r="B235" s="152" t="s">
        <v>50</v>
      </c>
      <c r="C235" s="153" t="s">
        <v>1</v>
      </c>
      <c r="D235" s="234" t="s">
        <v>170</v>
      </c>
      <c r="E235" s="233">
        <v>45129.0</v>
      </c>
      <c r="F235" s="237">
        <v>0.9375</v>
      </c>
      <c r="G235" s="237">
        <v>0.20833333333333334</v>
      </c>
      <c r="H235" s="235">
        <v>6.5</v>
      </c>
      <c r="I235" s="236">
        <v>0.0</v>
      </c>
      <c r="J235" s="236">
        <v>0.0</v>
      </c>
      <c r="K235" s="235">
        <v>6.5</v>
      </c>
      <c r="L235" s="68"/>
    </row>
    <row r="236" hidden="1">
      <c r="A236" s="233">
        <v>45129.0</v>
      </c>
      <c r="B236" s="152" t="s">
        <v>52</v>
      </c>
      <c r="C236" s="153" t="s">
        <v>23</v>
      </c>
      <c r="D236" s="234" t="s">
        <v>172</v>
      </c>
      <c r="E236" s="233">
        <v>45130.0</v>
      </c>
      <c r="F236" s="238">
        <v>0.020833333333333332</v>
      </c>
      <c r="G236" s="237">
        <v>0.16666666666666666</v>
      </c>
      <c r="H236" s="68">
        <v>3.5</v>
      </c>
      <c r="I236" s="68">
        <v>0.0</v>
      </c>
      <c r="J236" s="68">
        <v>0.0</v>
      </c>
      <c r="K236" s="68">
        <v>3.5</v>
      </c>
      <c r="L236" s="152" t="s">
        <v>25</v>
      </c>
    </row>
    <row r="237" hidden="1">
      <c r="A237" s="233">
        <v>45129.0</v>
      </c>
      <c r="B237" s="152" t="s">
        <v>49</v>
      </c>
      <c r="C237" s="152" t="s">
        <v>51</v>
      </c>
      <c r="D237" s="234" t="s">
        <v>172</v>
      </c>
      <c r="E237" s="233">
        <v>45130.0</v>
      </c>
      <c r="F237" s="238">
        <v>0.16666666666666666</v>
      </c>
      <c r="G237" s="237">
        <v>0.375</v>
      </c>
      <c r="H237" s="235">
        <v>5.0</v>
      </c>
      <c r="I237" s="236">
        <v>0.0</v>
      </c>
      <c r="J237" s="235">
        <v>3.0</v>
      </c>
      <c r="K237" s="235">
        <v>2.0</v>
      </c>
      <c r="L237" s="152"/>
    </row>
    <row r="238" hidden="1">
      <c r="A238" s="233">
        <v>45129.0</v>
      </c>
      <c r="B238" s="152" t="s">
        <v>123</v>
      </c>
      <c r="C238" s="152" t="s">
        <v>23</v>
      </c>
      <c r="D238" s="234" t="s">
        <v>172</v>
      </c>
      <c r="E238" s="233">
        <v>45130.0</v>
      </c>
      <c r="F238" s="237">
        <v>0.16666666666666666</v>
      </c>
      <c r="G238" s="238">
        <v>0.4583333333333333</v>
      </c>
      <c r="H238" s="235">
        <v>7.0</v>
      </c>
      <c r="I238" s="236">
        <v>0.0</v>
      </c>
      <c r="J238" s="236">
        <v>5.0</v>
      </c>
      <c r="K238" s="235">
        <v>2.0</v>
      </c>
    </row>
    <row r="239" hidden="1">
      <c r="A239" s="233">
        <v>45129.0</v>
      </c>
      <c r="B239" s="153" t="s">
        <v>45</v>
      </c>
      <c r="C239" s="153" t="s">
        <v>1</v>
      </c>
      <c r="D239" s="234" t="s">
        <v>172</v>
      </c>
      <c r="E239" s="233">
        <v>45130.0</v>
      </c>
      <c r="F239" s="238">
        <v>0.20833333333333334</v>
      </c>
      <c r="G239" s="237">
        <v>0.5625</v>
      </c>
      <c r="H239" s="235">
        <v>8.5</v>
      </c>
      <c r="I239" s="235">
        <v>0.5</v>
      </c>
      <c r="J239" s="235">
        <v>7.0</v>
      </c>
      <c r="K239" s="236">
        <v>1.0</v>
      </c>
      <c r="L239" s="68" t="s">
        <v>192</v>
      </c>
    </row>
    <row r="240" hidden="1">
      <c r="A240" s="233">
        <v>45129.0</v>
      </c>
      <c r="B240" s="152" t="s">
        <v>32</v>
      </c>
      <c r="C240" s="153" t="s">
        <v>1</v>
      </c>
      <c r="D240" s="234" t="s">
        <v>172</v>
      </c>
      <c r="E240" s="233">
        <v>45130.0</v>
      </c>
      <c r="F240" s="238">
        <v>0.20833333333333334</v>
      </c>
      <c r="G240" s="237">
        <v>0.5625</v>
      </c>
      <c r="H240" s="235">
        <v>8.5</v>
      </c>
      <c r="I240" s="235">
        <v>0.5</v>
      </c>
      <c r="J240" s="235">
        <v>7.0</v>
      </c>
      <c r="K240" s="236">
        <v>1.0</v>
      </c>
      <c r="L240" s="68" t="s">
        <v>192</v>
      </c>
    </row>
    <row r="241" hidden="1">
      <c r="A241" s="233">
        <v>45129.0</v>
      </c>
      <c r="B241" s="153" t="s">
        <v>69</v>
      </c>
      <c r="C241" s="153" t="s">
        <v>51</v>
      </c>
      <c r="D241" s="234" t="s">
        <v>172</v>
      </c>
      <c r="E241" s="233">
        <v>45130.0</v>
      </c>
      <c r="F241" s="237">
        <v>0.125</v>
      </c>
      <c r="G241" s="238">
        <v>0.5</v>
      </c>
      <c r="H241" s="235">
        <v>9.0</v>
      </c>
      <c r="I241" s="235">
        <v>1.0</v>
      </c>
      <c r="J241" s="235">
        <v>5.0</v>
      </c>
      <c r="K241" s="235">
        <v>3.0</v>
      </c>
      <c r="L241" s="68" t="s">
        <v>191</v>
      </c>
    </row>
    <row r="242" hidden="1">
      <c r="A242" s="233">
        <v>45129.0</v>
      </c>
      <c r="B242" s="155" t="s">
        <v>190</v>
      </c>
      <c r="C242" s="153" t="s">
        <v>51</v>
      </c>
      <c r="D242" s="234" t="s">
        <v>172</v>
      </c>
      <c r="E242" s="233">
        <v>45130.0</v>
      </c>
      <c r="F242" s="238">
        <v>0.20833333333333334</v>
      </c>
      <c r="G242" s="238">
        <v>0.5208333333333334</v>
      </c>
      <c r="H242" s="236">
        <v>7.5</v>
      </c>
      <c r="I242" s="236">
        <v>0.0</v>
      </c>
      <c r="J242" s="236">
        <v>6.5</v>
      </c>
      <c r="K242" s="236">
        <v>1.0</v>
      </c>
    </row>
    <row r="243" hidden="1">
      <c r="A243" s="233">
        <v>45129.0</v>
      </c>
      <c r="B243" s="155" t="s">
        <v>82</v>
      </c>
      <c r="C243" s="152" t="s">
        <v>35</v>
      </c>
      <c r="D243" s="234" t="s">
        <v>172</v>
      </c>
      <c r="E243" s="233">
        <v>45130.0</v>
      </c>
      <c r="F243" s="238">
        <v>0.20833333333333334</v>
      </c>
      <c r="G243" s="238">
        <v>0.4583333333333333</v>
      </c>
      <c r="H243" s="236">
        <v>6.0</v>
      </c>
      <c r="I243" s="236">
        <v>0.0</v>
      </c>
      <c r="J243" s="236">
        <v>5.0</v>
      </c>
      <c r="K243" s="236">
        <v>1.0</v>
      </c>
      <c r="L243" s="153"/>
    </row>
    <row r="244" ht="15.0" hidden="1" customHeight="1">
      <c r="A244" s="233">
        <v>45129.0</v>
      </c>
      <c r="B244" s="153" t="s">
        <v>103</v>
      </c>
      <c r="C244" s="153" t="s">
        <v>31</v>
      </c>
      <c r="D244" s="234" t="s">
        <v>172</v>
      </c>
      <c r="E244" s="233">
        <v>45130.0</v>
      </c>
      <c r="F244" s="237">
        <v>0.22916666666666666</v>
      </c>
      <c r="G244" s="237">
        <v>0.5625</v>
      </c>
      <c r="H244" s="235">
        <v>8.0</v>
      </c>
      <c r="I244" s="235">
        <v>0.0</v>
      </c>
      <c r="J244" s="235">
        <v>7.5</v>
      </c>
      <c r="K244" s="235">
        <v>0.5</v>
      </c>
    </row>
    <row r="245" hidden="1">
      <c r="A245" s="233">
        <v>45129.0</v>
      </c>
      <c r="B245" s="153" t="s">
        <v>97</v>
      </c>
      <c r="C245" s="153" t="s">
        <v>31</v>
      </c>
      <c r="D245" s="234" t="s">
        <v>172</v>
      </c>
      <c r="E245" s="233">
        <v>45130.0</v>
      </c>
      <c r="F245" s="237">
        <v>0.25</v>
      </c>
      <c r="G245" s="237">
        <v>0.5833333333333334</v>
      </c>
      <c r="H245" s="235">
        <v>8.0</v>
      </c>
      <c r="I245" s="235">
        <v>0.0</v>
      </c>
      <c r="J245" s="235">
        <v>8.0</v>
      </c>
      <c r="K245" s="235">
        <v>0.0</v>
      </c>
      <c r="L245" s="152"/>
    </row>
    <row r="246" hidden="1">
      <c r="A246" s="233">
        <v>45130.0</v>
      </c>
      <c r="B246" s="153" t="s">
        <v>88</v>
      </c>
      <c r="C246" s="153" t="s">
        <v>31</v>
      </c>
      <c r="D246" s="234" t="s">
        <v>172</v>
      </c>
      <c r="E246" s="233">
        <v>45130.0</v>
      </c>
      <c r="F246" s="238">
        <v>0.9166666666666666</v>
      </c>
      <c r="G246" s="237">
        <v>0.20833333333333334</v>
      </c>
      <c r="H246" s="235">
        <v>7.0</v>
      </c>
      <c r="I246" s="235">
        <v>0.0</v>
      </c>
      <c r="J246" s="235">
        <v>0.0</v>
      </c>
      <c r="K246" s="235">
        <v>7.0</v>
      </c>
    </row>
    <row r="247" hidden="1">
      <c r="A247" s="233">
        <v>45130.0</v>
      </c>
      <c r="B247" s="153" t="s">
        <v>335</v>
      </c>
      <c r="C247" s="153" t="s">
        <v>51</v>
      </c>
      <c r="D247" s="234" t="s">
        <v>172</v>
      </c>
      <c r="E247" s="233">
        <v>45130.0</v>
      </c>
      <c r="F247" s="238">
        <v>0.9583333333333334</v>
      </c>
      <c r="G247" s="237">
        <v>0.20833333333333334</v>
      </c>
      <c r="H247" s="235">
        <v>6.0</v>
      </c>
      <c r="I247" s="236">
        <v>0.0</v>
      </c>
      <c r="J247" s="236">
        <v>0.0</v>
      </c>
      <c r="K247" s="235">
        <v>6.0</v>
      </c>
    </row>
    <row r="248" hidden="1">
      <c r="A248" s="233">
        <v>45130.0</v>
      </c>
      <c r="B248" s="153" t="s">
        <v>139</v>
      </c>
      <c r="C248" s="153" t="s">
        <v>35</v>
      </c>
      <c r="D248" s="234" t="s">
        <v>172</v>
      </c>
      <c r="E248" s="233">
        <v>45130.0</v>
      </c>
      <c r="F248" s="235">
        <v>0.0</v>
      </c>
      <c r="G248" s="235">
        <v>0.0</v>
      </c>
      <c r="H248" s="235">
        <v>0.0</v>
      </c>
      <c r="I248" s="236">
        <v>0.0</v>
      </c>
      <c r="J248" s="236">
        <v>0.0</v>
      </c>
      <c r="K248" s="235">
        <v>0.0</v>
      </c>
      <c r="L248" s="68" t="s">
        <v>25</v>
      </c>
    </row>
    <row r="249" hidden="1">
      <c r="A249" s="233">
        <v>45130.0</v>
      </c>
      <c r="B249" s="152" t="s">
        <v>50</v>
      </c>
      <c r="C249" s="153" t="s">
        <v>35</v>
      </c>
      <c r="D249" s="234" t="s">
        <v>172</v>
      </c>
      <c r="E249" s="233">
        <v>45130.0</v>
      </c>
      <c r="F249" s="237">
        <v>0.9791666666666666</v>
      </c>
      <c r="G249" s="238">
        <v>0.4583333333333333</v>
      </c>
      <c r="H249" s="235">
        <v>12.0</v>
      </c>
      <c r="I249" s="235">
        <v>3.5</v>
      </c>
      <c r="J249" s="235">
        <v>1.5</v>
      </c>
      <c r="K249" s="235">
        <v>6.5</v>
      </c>
      <c r="L249" s="68" t="s">
        <v>742</v>
      </c>
    </row>
    <row r="250" hidden="1">
      <c r="A250" s="265">
        <v>45130.0</v>
      </c>
      <c r="B250" s="266" t="s">
        <v>30</v>
      </c>
      <c r="C250" s="272" t="s">
        <v>1</v>
      </c>
      <c r="D250" s="267" t="s">
        <v>174</v>
      </c>
      <c r="E250" s="265">
        <v>45131.0</v>
      </c>
      <c r="F250" s="268">
        <v>0.0</v>
      </c>
      <c r="G250" s="274">
        <v>0.20833333333333334</v>
      </c>
      <c r="H250" s="271">
        <v>5.0</v>
      </c>
      <c r="I250" s="271">
        <v>0.0</v>
      </c>
      <c r="J250" s="271">
        <v>0.0</v>
      </c>
      <c r="K250" s="271">
        <v>5.0</v>
      </c>
      <c r="L250" s="271" t="s">
        <v>743</v>
      </c>
    </row>
    <row r="251" hidden="1">
      <c r="A251" s="265">
        <v>45130.0</v>
      </c>
      <c r="B251" s="266" t="s">
        <v>18</v>
      </c>
      <c r="C251" s="272" t="s">
        <v>1</v>
      </c>
      <c r="D251" s="267" t="s">
        <v>174</v>
      </c>
      <c r="E251" s="265">
        <v>45131.0</v>
      </c>
      <c r="F251" s="268">
        <v>0.0</v>
      </c>
      <c r="G251" s="274">
        <v>0.20833333333333334</v>
      </c>
      <c r="H251" s="271">
        <v>5.0</v>
      </c>
      <c r="I251" s="271">
        <v>0.0</v>
      </c>
      <c r="J251" s="271">
        <v>0.0</v>
      </c>
      <c r="K251" s="271">
        <v>5.0</v>
      </c>
      <c r="L251" s="271" t="s">
        <v>743</v>
      </c>
    </row>
    <row r="252" hidden="1">
      <c r="A252" s="265">
        <v>45130.0</v>
      </c>
      <c r="B252" s="266" t="s">
        <v>54</v>
      </c>
      <c r="C252" s="272" t="s">
        <v>1</v>
      </c>
      <c r="D252" s="267" t="s">
        <v>174</v>
      </c>
      <c r="E252" s="265">
        <v>45131.0</v>
      </c>
      <c r="F252" s="269">
        <v>0.0</v>
      </c>
      <c r="G252" s="269">
        <v>0.0</v>
      </c>
      <c r="H252" s="271">
        <v>0.0</v>
      </c>
      <c r="I252" s="271">
        <v>0.0</v>
      </c>
      <c r="J252" s="271">
        <v>0.0</v>
      </c>
      <c r="K252" s="271">
        <v>0.0</v>
      </c>
      <c r="L252" s="271" t="s">
        <v>743</v>
      </c>
    </row>
    <row r="253" hidden="1">
      <c r="A253" s="265">
        <v>45130.0</v>
      </c>
      <c r="B253" s="266" t="s">
        <v>52</v>
      </c>
      <c r="C253" s="272" t="s">
        <v>23</v>
      </c>
      <c r="D253" s="267" t="s">
        <v>174</v>
      </c>
      <c r="E253" s="265">
        <v>45131.0</v>
      </c>
      <c r="F253" s="274">
        <v>0.020833333333333332</v>
      </c>
      <c r="G253" s="268">
        <v>0.16666666666666666</v>
      </c>
      <c r="H253" s="271">
        <v>3.5</v>
      </c>
      <c r="I253" s="271">
        <v>0.0</v>
      </c>
      <c r="J253" s="271">
        <v>0.0</v>
      </c>
      <c r="K253" s="271">
        <v>3.5</v>
      </c>
      <c r="L253" s="271" t="s">
        <v>743</v>
      </c>
    </row>
    <row r="254" hidden="1">
      <c r="A254" s="265">
        <v>45130.0</v>
      </c>
      <c r="B254" s="266" t="s">
        <v>49</v>
      </c>
      <c r="C254" s="266" t="s">
        <v>51</v>
      </c>
      <c r="D254" s="267" t="s">
        <v>174</v>
      </c>
      <c r="E254" s="265">
        <v>45131.0</v>
      </c>
      <c r="F254" s="274">
        <v>0.16666666666666666</v>
      </c>
      <c r="G254" s="268">
        <v>0.3333333333333333</v>
      </c>
      <c r="H254" s="269">
        <v>4.0</v>
      </c>
      <c r="I254" s="270">
        <v>0.0</v>
      </c>
      <c r="J254" s="269">
        <v>2.0</v>
      </c>
      <c r="K254" s="269">
        <v>2.0</v>
      </c>
      <c r="L254" s="271" t="s">
        <v>743</v>
      </c>
    </row>
    <row r="255" hidden="1">
      <c r="A255" s="265">
        <v>45130.0</v>
      </c>
      <c r="B255" s="266" t="s">
        <v>123</v>
      </c>
      <c r="C255" s="266" t="s">
        <v>23</v>
      </c>
      <c r="D255" s="267" t="s">
        <v>174</v>
      </c>
      <c r="E255" s="265">
        <v>45131.0</v>
      </c>
      <c r="F255" s="268">
        <v>0.16666666666666666</v>
      </c>
      <c r="G255" s="274">
        <v>0.4583333333333333</v>
      </c>
      <c r="H255" s="269">
        <v>7.0</v>
      </c>
      <c r="I255" s="270">
        <v>0.0</v>
      </c>
      <c r="J255" s="270">
        <v>5.0</v>
      </c>
      <c r="K255" s="269">
        <v>2.0</v>
      </c>
      <c r="L255" s="271" t="s">
        <v>743</v>
      </c>
    </row>
    <row r="256" hidden="1">
      <c r="A256" s="265">
        <v>45130.0</v>
      </c>
      <c r="B256" s="272" t="s">
        <v>45</v>
      </c>
      <c r="C256" s="272" t="s">
        <v>1</v>
      </c>
      <c r="D256" s="267" t="s">
        <v>174</v>
      </c>
      <c r="E256" s="265">
        <v>45131.0</v>
      </c>
      <c r="F256" s="274">
        <v>0.20833333333333334</v>
      </c>
      <c r="G256" s="274">
        <v>0.4791666666666667</v>
      </c>
      <c r="H256" s="270">
        <v>6.5</v>
      </c>
      <c r="I256" s="270">
        <v>0.0</v>
      </c>
      <c r="J256" s="270">
        <v>5.5</v>
      </c>
      <c r="K256" s="270">
        <v>1.0</v>
      </c>
      <c r="L256" s="271" t="s">
        <v>743</v>
      </c>
    </row>
    <row r="257" hidden="1">
      <c r="A257" s="265">
        <v>45130.0</v>
      </c>
      <c r="B257" s="266" t="s">
        <v>32</v>
      </c>
      <c r="C257" s="272" t="s">
        <v>1</v>
      </c>
      <c r="D257" s="267" t="s">
        <v>174</v>
      </c>
      <c r="E257" s="265">
        <v>45131.0</v>
      </c>
      <c r="F257" s="274">
        <v>0.20833333333333334</v>
      </c>
      <c r="G257" s="274">
        <v>0.4791666666666667</v>
      </c>
      <c r="H257" s="270">
        <v>6.5</v>
      </c>
      <c r="I257" s="270">
        <v>0.0</v>
      </c>
      <c r="J257" s="270">
        <v>5.5</v>
      </c>
      <c r="K257" s="270">
        <v>1.0</v>
      </c>
      <c r="L257" s="271" t="s">
        <v>743</v>
      </c>
    </row>
    <row r="258" hidden="1">
      <c r="A258" s="265">
        <v>45130.0</v>
      </c>
      <c r="B258" s="272" t="s">
        <v>69</v>
      </c>
      <c r="C258" s="272" t="s">
        <v>51</v>
      </c>
      <c r="D258" s="267" t="s">
        <v>174</v>
      </c>
      <c r="E258" s="265">
        <v>45131.0</v>
      </c>
      <c r="F258" s="274">
        <v>0.16666666666666666</v>
      </c>
      <c r="G258" s="274">
        <v>0.5</v>
      </c>
      <c r="H258" s="270">
        <v>8.0</v>
      </c>
      <c r="I258" s="270">
        <v>0.0</v>
      </c>
      <c r="J258" s="270">
        <v>6.0</v>
      </c>
      <c r="K258" s="270">
        <v>2.0</v>
      </c>
      <c r="L258" s="271" t="s">
        <v>743</v>
      </c>
    </row>
    <row r="259" hidden="1">
      <c r="A259" s="265">
        <v>45130.0</v>
      </c>
      <c r="B259" s="273" t="s">
        <v>190</v>
      </c>
      <c r="C259" s="272" t="s">
        <v>51</v>
      </c>
      <c r="D259" s="267" t="s">
        <v>174</v>
      </c>
      <c r="E259" s="265">
        <v>45131.0</v>
      </c>
      <c r="F259" s="274">
        <v>0.20833333333333334</v>
      </c>
      <c r="G259" s="274">
        <v>0.5208333333333334</v>
      </c>
      <c r="H259" s="270">
        <v>7.5</v>
      </c>
      <c r="I259" s="270">
        <v>0.0</v>
      </c>
      <c r="J259" s="270">
        <v>6.5</v>
      </c>
      <c r="K259" s="270">
        <v>1.0</v>
      </c>
      <c r="L259" s="271" t="s">
        <v>743</v>
      </c>
    </row>
    <row r="260" hidden="1">
      <c r="A260" s="265">
        <v>45130.0</v>
      </c>
      <c r="B260" s="273" t="s">
        <v>82</v>
      </c>
      <c r="C260" s="266" t="s">
        <v>31</v>
      </c>
      <c r="D260" s="267" t="s">
        <v>174</v>
      </c>
      <c r="E260" s="265">
        <v>45131.0</v>
      </c>
      <c r="F260" s="268">
        <v>0.20833333333333334</v>
      </c>
      <c r="G260" s="274">
        <v>0.5</v>
      </c>
      <c r="H260" s="271">
        <v>7.0</v>
      </c>
      <c r="I260" s="271">
        <v>0.0</v>
      </c>
      <c r="J260" s="271">
        <v>6.0</v>
      </c>
      <c r="K260" s="271">
        <v>1.0</v>
      </c>
      <c r="L260" s="271" t="s">
        <v>743</v>
      </c>
    </row>
    <row r="261" hidden="1">
      <c r="A261" s="265">
        <v>45130.0</v>
      </c>
      <c r="B261" s="272" t="s">
        <v>103</v>
      </c>
      <c r="C261" s="272" t="s">
        <v>31</v>
      </c>
      <c r="D261" s="267" t="s">
        <v>174</v>
      </c>
      <c r="E261" s="265">
        <v>45131.0</v>
      </c>
      <c r="F261" s="268">
        <v>0.20833333333333334</v>
      </c>
      <c r="G261" s="268">
        <v>0.9791666666666666</v>
      </c>
      <c r="H261" s="271">
        <v>6.5</v>
      </c>
      <c r="I261" s="271">
        <v>0.0</v>
      </c>
      <c r="J261" s="271">
        <v>5.5</v>
      </c>
      <c r="K261" s="271">
        <v>1.0</v>
      </c>
      <c r="L261" s="271" t="s">
        <v>743</v>
      </c>
    </row>
    <row r="262" hidden="1">
      <c r="A262" s="265">
        <v>45130.0</v>
      </c>
      <c r="B262" s="272" t="s">
        <v>97</v>
      </c>
      <c r="C262" s="272" t="s">
        <v>31</v>
      </c>
      <c r="D262" s="267" t="s">
        <v>174</v>
      </c>
      <c r="E262" s="265">
        <v>45131.0</v>
      </c>
      <c r="F262" s="269">
        <v>0.0</v>
      </c>
      <c r="G262" s="269">
        <v>0.0</v>
      </c>
      <c r="H262" s="270">
        <v>0.0</v>
      </c>
      <c r="I262" s="270">
        <v>0.0</v>
      </c>
      <c r="J262" s="270">
        <v>0.0</v>
      </c>
      <c r="K262" s="270">
        <v>0.0</v>
      </c>
      <c r="L262" s="271" t="s">
        <v>743</v>
      </c>
    </row>
    <row r="263" hidden="1">
      <c r="A263" s="233"/>
      <c r="B263" s="153"/>
      <c r="C263" s="153"/>
      <c r="D263" s="259"/>
      <c r="E263" s="233"/>
      <c r="F263" s="238"/>
      <c r="G263" s="237"/>
      <c r="H263" s="235"/>
      <c r="I263" s="236"/>
      <c r="J263" s="236"/>
      <c r="K263" s="235"/>
    </row>
    <row r="264" hidden="1">
      <c r="A264" s="233"/>
      <c r="B264" s="153"/>
      <c r="C264" s="68"/>
      <c r="D264" s="259"/>
      <c r="E264" s="233"/>
      <c r="F264" s="238"/>
      <c r="G264" s="237"/>
      <c r="H264" s="235"/>
      <c r="I264" s="235"/>
      <c r="J264" s="235"/>
      <c r="K264" s="235"/>
      <c r="L264" s="68"/>
    </row>
    <row r="265" hidden="1">
      <c r="A265" s="233"/>
      <c r="B265" s="153"/>
      <c r="C265" s="153"/>
      <c r="D265" s="259"/>
      <c r="E265" s="233"/>
      <c r="F265" s="238"/>
      <c r="G265" s="237"/>
      <c r="H265" s="236"/>
      <c r="I265" s="236"/>
      <c r="J265" s="236"/>
      <c r="K265" s="236"/>
    </row>
    <row r="266" hidden="1">
      <c r="A266" s="233"/>
      <c r="B266" s="152"/>
      <c r="C266" s="153"/>
      <c r="D266" s="259"/>
      <c r="E266" s="233"/>
      <c r="F266" s="237"/>
      <c r="G266" s="237"/>
      <c r="H266" s="235"/>
      <c r="I266" s="236"/>
      <c r="J266" s="236"/>
      <c r="K266" s="235"/>
      <c r="L266" s="153"/>
    </row>
    <row r="267" hidden="1">
      <c r="A267" s="233"/>
      <c r="B267" s="153"/>
      <c r="C267" s="68"/>
      <c r="D267" s="259"/>
      <c r="E267" s="233"/>
      <c r="F267" s="238"/>
      <c r="G267" s="238"/>
      <c r="H267" s="236"/>
      <c r="I267" s="236"/>
      <c r="J267" s="236"/>
      <c r="K267" s="236"/>
    </row>
    <row r="268" hidden="1">
      <c r="A268" s="233"/>
      <c r="B268" s="152"/>
      <c r="C268" s="68"/>
      <c r="D268" s="259"/>
      <c r="E268" s="233"/>
      <c r="F268" s="235"/>
      <c r="G268" s="235"/>
      <c r="H268" s="236"/>
      <c r="I268" s="236"/>
      <c r="J268" s="236"/>
      <c r="K268" s="236"/>
      <c r="L268" s="68"/>
    </row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>
      <c r="A282" s="233"/>
      <c r="B282" s="152"/>
      <c r="D282" s="234"/>
      <c r="E282" s="233"/>
      <c r="F282" s="237"/>
      <c r="G282" s="237"/>
      <c r="H282" s="235"/>
      <c r="I282" s="235"/>
      <c r="J282" s="235"/>
      <c r="K282" s="235"/>
    </row>
    <row r="283" hidden="1">
      <c r="A283" s="233"/>
      <c r="B283" s="152"/>
      <c r="D283" s="234"/>
      <c r="E283" s="233"/>
    </row>
    <row r="284" hidden="1">
      <c r="A284" s="233"/>
      <c r="D284" s="234"/>
      <c r="E284" s="233"/>
      <c r="F284" s="237"/>
      <c r="G284" s="237"/>
    </row>
    <row r="285" hidden="1">
      <c r="A285" s="233"/>
      <c r="D285" s="234"/>
      <c r="E285" s="233"/>
    </row>
    <row r="286" hidden="1">
      <c r="A286" s="233"/>
      <c r="D286" s="234"/>
      <c r="E286" s="233"/>
      <c r="F286" s="237"/>
      <c r="G286" s="237"/>
    </row>
    <row r="287" hidden="1">
      <c r="A287" s="233"/>
      <c r="D287" s="234"/>
      <c r="E287" s="233"/>
      <c r="F287" s="237"/>
      <c r="G287" s="237"/>
    </row>
    <row r="288" hidden="1">
      <c r="A288" s="233"/>
      <c r="D288" s="234"/>
      <c r="E288" s="233"/>
      <c r="F288" s="237"/>
      <c r="G288" s="237"/>
    </row>
    <row r="289" hidden="1">
      <c r="A289" s="233"/>
      <c r="D289" s="234"/>
      <c r="E289" s="233"/>
      <c r="F289" s="237"/>
      <c r="G289" s="237"/>
    </row>
    <row r="290" hidden="1">
      <c r="A290" s="233"/>
      <c r="D290" s="234"/>
      <c r="E290" s="233"/>
      <c r="F290" s="237"/>
      <c r="G290" s="237"/>
      <c r="L290" s="152"/>
    </row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467">
      <c r="A467" s="233"/>
      <c r="D467" s="234"/>
      <c r="E467" s="233"/>
      <c r="F467" s="237"/>
      <c r="G467" s="237"/>
      <c r="H467" s="235"/>
      <c r="I467" s="236"/>
      <c r="J467" s="236"/>
      <c r="K467" s="235"/>
    </row>
    <row r="468">
      <c r="A468" s="233"/>
      <c r="D468" s="234"/>
      <c r="E468" s="233"/>
      <c r="F468" s="237"/>
      <c r="G468" s="237"/>
      <c r="H468" s="235"/>
      <c r="I468" s="236"/>
      <c r="J468" s="236"/>
      <c r="K468" s="235"/>
    </row>
    <row r="469">
      <c r="A469" s="233"/>
      <c r="D469" s="234"/>
      <c r="E469" s="233"/>
      <c r="F469" s="237"/>
      <c r="G469" s="237"/>
      <c r="H469" s="235"/>
      <c r="I469" s="236"/>
      <c r="J469" s="236"/>
      <c r="K469" s="235"/>
      <c r="L469" s="152"/>
    </row>
  </sheetData>
  <autoFilter ref="$A$1:$AC$302">
    <filterColumn colId="1">
      <filters>
        <filter val="RACKY"/>
      </filters>
    </filterColumn>
  </autoFilter>
  <customSheetViews>
    <customSheetView guid="{E03E75B9-18D3-4F9C-8E98-9CFDBAC1C039}" filter="1" showAutoFilter="1">
      <autoFilter ref="$A$1:$AC$267"/>
    </customSheetView>
    <customSheetView guid="{15494CB8-74BA-41CD-979C-0A1F98FA7AD5}" filter="1" showAutoFilter="1">
      <autoFilter ref="$A$1:$L$468">
        <filterColumn colId="1">
          <filters blank="1">
            <filter val="RACKY"/>
            <filter val="ROBI"/>
            <filter val="CARLA"/>
            <filter val="LIZA"/>
            <filter val="JHOAN"/>
            <filter val="MINA"/>
            <filter val="FLADY"/>
            <filter val="REI"/>
            <filter val="SEAN"/>
            <filter val="NEO"/>
            <filter val="VITOS"/>
          </filters>
        </filterColumn>
      </autoFilter>
    </customSheetView>
    <customSheetView guid="{482CA3F1-235E-4CBB-838F-2B51A4768B5C}" filter="1" showAutoFilter="1">
      <autoFilter ref="$A$1:$AC$267"/>
    </customSheetView>
    <customSheetView guid="{6AFCB687-A5B1-4A43-94F3-0C0C9622126F}" filter="1" showAutoFilter="1">
      <autoFilter ref="$A$1:$L$468">
        <filterColumn colId="1">
          <filters blank="1">
            <filter val="RACKY"/>
            <filter val="ROBI"/>
            <filter val="CARLA"/>
            <filter val="LIZA"/>
            <filter val="JHOAN"/>
            <filter val="MINA"/>
            <filter val="REI"/>
            <filter val="RJ"/>
            <filter val="SEAN"/>
            <filter val="NEO"/>
            <filter val="VITOS"/>
          </filters>
        </filterColumn>
      </autoFilter>
    </customSheetView>
    <customSheetView guid="{6F7B0752-2D34-424D-B3B4-CA21D0151CF6}" filter="1" showAutoFilter="1">
      <autoFilter ref="$A$1:$L$468">
        <filterColumn colId="1">
          <filters blank="1">
            <filter val="RACKY"/>
            <filter val="ROBI"/>
            <filter val="CARLA"/>
            <filter val="LIZA"/>
            <filter val="JHOAN"/>
            <filter val="MINA"/>
            <filter val="FLADY"/>
            <filter val="REI"/>
            <filter val="SEAN"/>
            <filter val="NEO"/>
            <filter val="VITOS"/>
          </filters>
        </filterColumn>
      </autoFilter>
    </customSheetView>
  </customSheetViews>
  <conditionalFormatting sqref="F2:K281">
    <cfRule type="expression" dxfId="0" priority="1">
      <formula>MOD</formula>
    </cfRule>
  </conditionalFormatting>
  <conditionalFormatting sqref="F2:G279 H2:K103 H105:K140 H143:K279">
    <cfRule type="expression" dxfId="0" priority="2">
      <formula>MOD</formula>
    </cfRule>
  </conditionalFormatting>
  <conditionalFormatting sqref="F2:K14 F72:K268 F282:K282 F284:K284 F286:K294 F296:K299 F301:K302 F389:K469">
    <cfRule type="expression" dxfId="0" priority="3">
      <formula>MOD</formula>
    </cfRule>
  </conditionalFormatting>
  <conditionalFormatting sqref="F2:K14 F72:K268 F282:K282 F284:K284 F286:K294 F296:K299 F301:K302 F389:F392 G389:G469 H389:K392 F394 H394:K394 F396:F469 H396:K469">
    <cfRule type="expression" dxfId="0" priority="4">
      <formula>MOD</formula>
    </cfRule>
  </conditionalFormatting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>
        <v>28.0</v>
      </c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45117.0</v>
      </c>
      <c r="F3" s="14"/>
      <c r="G3" s="14"/>
      <c r="H3" s="14"/>
      <c r="I3" s="15"/>
      <c r="J3" s="15"/>
      <c r="K3" s="16"/>
      <c r="L3" s="13">
        <v>45118.0</v>
      </c>
      <c r="M3" s="15"/>
      <c r="N3" s="15"/>
      <c r="O3" s="15"/>
      <c r="P3" s="15"/>
      <c r="Q3" s="11"/>
      <c r="R3" s="17"/>
      <c r="S3" s="13">
        <v>45119.0</v>
      </c>
      <c r="T3" s="11"/>
      <c r="U3" s="15"/>
      <c r="V3" s="15"/>
      <c r="W3" s="11"/>
      <c r="X3" s="18"/>
      <c r="Y3" s="14"/>
      <c r="Z3" s="13">
        <v>45120.0</v>
      </c>
      <c r="AA3" s="15"/>
      <c r="AB3" s="15"/>
      <c r="AC3" s="11"/>
      <c r="AD3" s="15"/>
      <c r="AE3" s="15"/>
      <c r="AF3" s="12"/>
      <c r="AG3" s="13">
        <v>45121.0</v>
      </c>
      <c r="AH3" s="15"/>
      <c r="AI3" s="11"/>
      <c r="AJ3" s="15"/>
      <c r="AK3" s="15"/>
      <c r="AL3" s="15"/>
      <c r="AM3" s="18"/>
      <c r="AN3" s="13">
        <v>45122.0</v>
      </c>
      <c r="AO3" s="11"/>
      <c r="AP3" s="19"/>
      <c r="AQ3" s="19"/>
      <c r="AR3" s="19"/>
      <c r="AS3" s="19"/>
      <c r="AT3" s="14"/>
      <c r="AU3" s="13">
        <v>45123.0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27"/>
      <c r="BK3" s="150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45117.0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45118.0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45119.0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45120.0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45121.0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45122.0</v>
      </c>
      <c r="AM5" s="38" t="s">
        <v>160</v>
      </c>
      <c r="AN5" s="39" t="s">
        <v>25</v>
      </c>
      <c r="AO5" s="40">
        <v>0.0</v>
      </c>
      <c r="AP5" s="40">
        <v>0.0</v>
      </c>
      <c r="AQ5" s="40">
        <v>0.0</v>
      </c>
      <c r="AR5" s="47" t="s">
        <v>93</v>
      </c>
      <c r="AS5" s="37">
        <v>45123.0</v>
      </c>
      <c r="AT5" s="38" t="s">
        <v>160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32.5</v>
      </c>
      <c r="BB5" s="39">
        <f t="shared" si="1"/>
        <v>0</v>
      </c>
      <c r="BC5" s="50">
        <f t="shared" ref="BC5:BC11" si="3">SUM(AZ5,BA5,BB5)</f>
        <v>32.5</v>
      </c>
      <c r="BD5" s="51"/>
      <c r="BE5" s="39">
        <f t="shared" ref="BE5:BE11" si="4">AZ5*80</f>
        <v>0</v>
      </c>
      <c r="BF5" s="39">
        <f t="shared" ref="BF5:BF11" si="5">BA5*88</f>
        <v>2860</v>
      </c>
      <c r="BG5" s="39">
        <f t="shared" ref="BG5:BG11" si="6">BB5*80</f>
        <v>0</v>
      </c>
      <c r="BH5" s="39">
        <f t="shared" ref="BH5:BH11" si="7">SUM(BE5,BF5,BG5)</f>
        <v>2860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30</v>
      </c>
      <c r="B6" s="36" t="s">
        <v>19</v>
      </c>
      <c r="C6" s="37">
        <v>45117.0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45118.0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45119.0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45120.0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45121.0</v>
      </c>
      <c r="AF6" s="38" t="s">
        <v>25</v>
      </c>
      <c r="AG6" s="39" t="s">
        <v>25</v>
      </c>
      <c r="AH6" s="40">
        <v>0.0</v>
      </c>
      <c r="AI6" s="40">
        <v>0.0</v>
      </c>
      <c r="AJ6" s="40">
        <v>0.0</v>
      </c>
      <c r="AK6" s="66" t="s">
        <v>57</v>
      </c>
      <c r="AL6" s="37">
        <v>45122.0</v>
      </c>
      <c r="AM6" s="38" t="s">
        <v>25</v>
      </c>
      <c r="AN6" s="39" t="s">
        <v>25</v>
      </c>
      <c r="AO6" s="40">
        <v>0.0</v>
      </c>
      <c r="AP6" s="40">
        <v>0.0</v>
      </c>
      <c r="AQ6" s="40">
        <v>0.0</v>
      </c>
      <c r="AR6" s="47" t="s">
        <v>27</v>
      </c>
      <c r="AS6" s="37">
        <v>45124.0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31</v>
      </c>
      <c r="BB6" s="39">
        <f t="shared" si="2"/>
        <v>0</v>
      </c>
      <c r="BC6" s="50">
        <f t="shared" si="3"/>
        <v>31</v>
      </c>
      <c r="BD6" s="51"/>
      <c r="BE6" s="39">
        <f t="shared" si="4"/>
        <v>0</v>
      </c>
      <c r="BF6" s="39">
        <f t="shared" si="5"/>
        <v>2728</v>
      </c>
      <c r="BG6" s="39">
        <f t="shared" si="6"/>
        <v>0</v>
      </c>
      <c r="BH6" s="39">
        <f t="shared" si="7"/>
        <v>2728</v>
      </c>
      <c r="BI6" s="51"/>
      <c r="BJ6" s="52" t="s">
        <v>31</v>
      </c>
      <c r="BK6" s="55">
        <f>BC37</f>
        <v>158.5</v>
      </c>
      <c r="BL6" s="51"/>
      <c r="BM6" s="51"/>
    </row>
    <row r="7">
      <c r="A7" s="35" t="s">
        <v>32</v>
      </c>
      <c r="B7" s="41" t="s">
        <v>33</v>
      </c>
      <c r="C7" s="37">
        <v>45118.0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45119.0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45120.0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45121.0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45122.0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45123.0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45124.0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8">SUM(F7,M7,T7,AA7,AH7,AO7,AV7)</f>
        <v>30.5</v>
      </c>
      <c r="BA7" s="39">
        <f t="shared" si="8"/>
        <v>5</v>
      </c>
      <c r="BB7" s="39">
        <f t="shared" si="8"/>
        <v>1</v>
      </c>
      <c r="BC7" s="50">
        <f t="shared" si="3"/>
        <v>36.5</v>
      </c>
      <c r="BD7" s="51"/>
      <c r="BE7" s="39">
        <f t="shared" si="4"/>
        <v>2440</v>
      </c>
      <c r="BF7" s="39">
        <f t="shared" si="5"/>
        <v>440</v>
      </c>
      <c r="BG7" s="39">
        <f t="shared" si="6"/>
        <v>80</v>
      </c>
      <c r="BH7" s="39">
        <f t="shared" si="7"/>
        <v>2960</v>
      </c>
      <c r="BI7" s="51"/>
      <c r="BJ7" s="52" t="s">
        <v>23</v>
      </c>
      <c r="BK7" s="53">
        <f>BC47</f>
        <v>73.5</v>
      </c>
      <c r="BL7" s="51"/>
      <c r="BM7" s="51"/>
    </row>
    <row r="8">
      <c r="A8" s="35" t="s">
        <v>45</v>
      </c>
      <c r="B8" s="41" t="s">
        <v>33</v>
      </c>
      <c r="C8" s="37">
        <v>45118.0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45119.0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45120.0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45121.0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45122.0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45123.0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45124.0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si="4"/>
        <v>2880</v>
      </c>
      <c r="BF8" s="39">
        <f t="shared" si="5"/>
        <v>528</v>
      </c>
      <c r="BG8" s="39">
        <f t="shared" si="6"/>
        <v>80</v>
      </c>
      <c r="BH8" s="39">
        <f t="shared" si="7"/>
        <v>3488</v>
      </c>
      <c r="BI8" s="51"/>
      <c r="BJ8" s="55" t="s">
        <v>49</v>
      </c>
      <c r="BK8" s="55">
        <f>BC57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0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66" t="s">
        <v>57</v>
      </c>
      <c r="AL9" s="37">
        <v>45122.0</v>
      </c>
      <c r="AM9" s="38" t="s">
        <v>272</v>
      </c>
      <c r="AN9" s="39" t="s">
        <v>21</v>
      </c>
      <c r="AO9" s="40">
        <v>0.0</v>
      </c>
      <c r="AP9" s="40">
        <v>6.5</v>
      </c>
      <c r="AQ9" s="40">
        <v>0.0</v>
      </c>
      <c r="AR9" s="54"/>
      <c r="AS9" s="45"/>
      <c r="AT9" s="39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6.5</v>
      </c>
      <c r="BB9" s="39">
        <f t="shared" si="10"/>
        <v>0</v>
      </c>
      <c r="BC9" s="50">
        <f t="shared" si="3"/>
        <v>6.5</v>
      </c>
      <c r="BD9" s="51"/>
      <c r="BE9" s="39">
        <f t="shared" si="4"/>
        <v>0</v>
      </c>
      <c r="BF9" s="39">
        <f t="shared" si="5"/>
        <v>572</v>
      </c>
      <c r="BG9" s="39">
        <f t="shared" si="6"/>
        <v>0</v>
      </c>
      <c r="BH9" s="39">
        <f t="shared" si="7"/>
        <v>572</v>
      </c>
      <c r="BI9" s="51"/>
      <c r="BJ9" s="62" t="s">
        <v>51</v>
      </c>
      <c r="BK9" s="62">
        <f>BC26</f>
        <v>153.5</v>
      </c>
      <c r="BL9" s="51"/>
      <c r="BM9" s="51"/>
    </row>
    <row r="10">
      <c r="A10" s="59" t="s">
        <v>52</v>
      </c>
      <c r="B10" s="41" t="s">
        <v>33</v>
      </c>
      <c r="C10" s="37">
        <v>45118.0</v>
      </c>
      <c r="D10" s="38" t="s">
        <v>273</v>
      </c>
      <c r="E10" s="39" t="s">
        <v>39</v>
      </c>
      <c r="F10" s="40">
        <v>5.5</v>
      </c>
      <c r="G10" s="40">
        <v>1.0</v>
      </c>
      <c r="H10" s="40">
        <v>0.0</v>
      </c>
      <c r="I10" s="57" t="s">
        <v>46</v>
      </c>
      <c r="J10" s="37">
        <v>45119.0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56" t="s">
        <v>37</v>
      </c>
      <c r="X10" s="37">
        <v>45121.0</v>
      </c>
      <c r="Y10" s="38" t="s">
        <v>273</v>
      </c>
      <c r="Z10" s="39" t="s">
        <v>39</v>
      </c>
      <c r="AA10" s="40">
        <v>5.5</v>
      </c>
      <c r="AB10" s="40">
        <v>1.0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149"/>
      <c r="AL10" s="45"/>
      <c r="AM10" s="39"/>
      <c r="AN10" s="39"/>
      <c r="AO10" s="40">
        <v>0.0</v>
      </c>
      <c r="AP10" s="40">
        <v>0.0</v>
      </c>
      <c r="AQ10" s="40">
        <v>0.0</v>
      </c>
      <c r="AR10" s="92"/>
      <c r="AS10" s="45"/>
      <c r="AT10" s="297"/>
      <c r="AU10" s="297"/>
      <c r="AV10" s="40">
        <v>0.0</v>
      </c>
      <c r="AW10" s="40">
        <v>0.0</v>
      </c>
      <c r="AX10" s="40">
        <v>0.0</v>
      </c>
      <c r="AY10" s="65"/>
      <c r="AZ10" s="49">
        <f t="shared" ref="AZ10:BB10" si="11">SUM(F10,M10,T10,AA10,AH10,AO10,AV10)</f>
        <v>16.5</v>
      </c>
      <c r="BA10" s="39">
        <f t="shared" si="11"/>
        <v>3</v>
      </c>
      <c r="BB10" s="39">
        <f t="shared" si="11"/>
        <v>0</v>
      </c>
      <c r="BC10" s="50">
        <f t="shared" si="3"/>
        <v>19.5</v>
      </c>
      <c r="BD10" s="51"/>
      <c r="BE10" s="39">
        <f t="shared" si="4"/>
        <v>1320</v>
      </c>
      <c r="BF10" s="39">
        <f t="shared" si="5"/>
        <v>264</v>
      </c>
      <c r="BG10" s="39">
        <f t="shared" si="6"/>
        <v>0</v>
      </c>
      <c r="BH10" s="39">
        <f t="shared" si="7"/>
        <v>1584</v>
      </c>
      <c r="BI10" s="51"/>
      <c r="BJ10" s="62" t="s">
        <v>53</v>
      </c>
      <c r="BK10" s="62">
        <f>BC68</f>
        <v>89</v>
      </c>
      <c r="BL10" s="51"/>
      <c r="BM10" s="51"/>
    </row>
    <row r="11">
      <c r="A11" s="59" t="s">
        <v>54</v>
      </c>
      <c r="B11" s="60"/>
      <c r="C11" s="45"/>
      <c r="D11" s="39"/>
      <c r="E11" s="39"/>
      <c r="F11" s="40">
        <v>0.0</v>
      </c>
      <c r="G11" s="40">
        <v>0.0</v>
      </c>
      <c r="H11" s="40">
        <v>0.0</v>
      </c>
      <c r="I11" s="60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4"/>
      <c r="X11" s="45"/>
      <c r="Y11" s="39"/>
      <c r="Z11" s="39"/>
      <c r="AA11" s="40">
        <v>0.0</v>
      </c>
      <c r="AB11" s="40">
        <v>0.0</v>
      </c>
      <c r="AC11" s="40">
        <v>0.0</v>
      </c>
      <c r="AD11" s="56" t="s">
        <v>56</v>
      </c>
      <c r="AE11" s="37">
        <v>45121.0</v>
      </c>
      <c r="AF11" s="38" t="s">
        <v>272</v>
      </c>
      <c r="AG11" s="39" t="s">
        <v>21</v>
      </c>
      <c r="AH11" s="40">
        <v>0.0</v>
      </c>
      <c r="AI11" s="40">
        <v>6.5</v>
      </c>
      <c r="AJ11" s="40">
        <v>0.0</v>
      </c>
      <c r="AK11" s="66" t="s">
        <v>57</v>
      </c>
      <c r="AL11" s="37">
        <v>45122.0</v>
      </c>
      <c r="AM11" s="38" t="s">
        <v>272</v>
      </c>
      <c r="AN11" s="39" t="s">
        <v>21</v>
      </c>
      <c r="AO11" s="40">
        <v>0.0</v>
      </c>
      <c r="AP11" s="40">
        <v>6.5</v>
      </c>
      <c r="AQ11" s="40">
        <v>0.0</v>
      </c>
      <c r="AR11" s="47" t="s">
        <v>27</v>
      </c>
      <c r="AS11" s="37">
        <v>45124.0</v>
      </c>
      <c r="AT11" s="38" t="s">
        <v>179</v>
      </c>
      <c r="AU11" s="39" t="s">
        <v>29</v>
      </c>
      <c r="AV11" s="40">
        <v>0.0</v>
      </c>
      <c r="AW11" s="40">
        <v>5.0</v>
      </c>
      <c r="AX11" s="40">
        <v>0.0</v>
      </c>
      <c r="AY11" s="48"/>
      <c r="AZ11" s="49">
        <f t="shared" ref="AZ11:BB11" si="12">SUM(F11,M11,T11,AA11,AH11,AO11,AV11)</f>
        <v>0</v>
      </c>
      <c r="BA11" s="39">
        <f t="shared" si="12"/>
        <v>18</v>
      </c>
      <c r="BB11" s="39">
        <f t="shared" si="12"/>
        <v>0</v>
      </c>
      <c r="BC11" s="50">
        <f t="shared" si="3"/>
        <v>18</v>
      </c>
      <c r="BD11" s="51"/>
      <c r="BE11" s="39">
        <f t="shared" si="4"/>
        <v>0</v>
      </c>
      <c r="BF11" s="39">
        <f t="shared" si="5"/>
        <v>1584</v>
      </c>
      <c r="BG11" s="39">
        <f t="shared" si="6"/>
        <v>0</v>
      </c>
      <c r="BH11" s="39">
        <f t="shared" si="7"/>
        <v>1584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BC79</f>
        <v>0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3">SUM(AZ5,AZ6,AZ7,AZ8,AZ9,AZ10,AZ11)</f>
        <v>83</v>
      </c>
      <c r="BA13" s="78">
        <f t="shared" si="13"/>
        <v>102</v>
      </c>
      <c r="BB13" s="78">
        <f t="shared" si="13"/>
        <v>2</v>
      </c>
      <c r="BC13" s="79">
        <f t="shared" si="13"/>
        <v>187</v>
      </c>
      <c r="BD13" s="51"/>
      <c r="BE13" s="40">
        <f t="shared" ref="BE13:BG13" si="14">sum(BE5,BE6,BE7,BE8,BE9,BE10)</f>
        <v>6640</v>
      </c>
      <c r="BF13" s="40">
        <f t="shared" si="14"/>
        <v>7392</v>
      </c>
      <c r="BG13" s="40">
        <f t="shared" si="14"/>
        <v>160</v>
      </c>
      <c r="BH13" s="40">
        <f>SUM(BH5,BH6,BH7,BH8,BH9,BH10,BH11)</f>
        <v>15776</v>
      </c>
      <c r="BI13" s="51"/>
      <c r="BJ13" s="62" t="s">
        <v>59</v>
      </c>
      <c r="BK13" s="62">
        <f>BC89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BC125</f>
        <v>37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45117.0</v>
      </c>
      <c r="F17" s="14"/>
      <c r="G17" s="14"/>
      <c r="H17" s="14"/>
      <c r="I17" s="15"/>
      <c r="J17" s="15"/>
      <c r="K17" s="16"/>
      <c r="L17" s="13">
        <v>45118.0</v>
      </c>
      <c r="M17" s="15"/>
      <c r="N17" s="15"/>
      <c r="O17" s="15"/>
      <c r="P17" s="15"/>
      <c r="Q17" s="11"/>
      <c r="R17" s="17"/>
      <c r="S17" s="13">
        <v>45119.0</v>
      </c>
      <c r="T17" s="11"/>
      <c r="U17" s="15"/>
      <c r="V17" s="15"/>
      <c r="W17" s="11"/>
      <c r="X17" s="18"/>
      <c r="Y17" s="14"/>
      <c r="Z17" s="13">
        <v>45120.0</v>
      </c>
      <c r="AA17" s="15"/>
      <c r="AB17" s="15"/>
      <c r="AC17" s="11"/>
      <c r="AD17" s="15"/>
      <c r="AE17" s="15"/>
      <c r="AF17" s="12"/>
      <c r="AG17" s="13">
        <v>45121.0</v>
      </c>
      <c r="AH17" s="15"/>
      <c r="AI17" s="11"/>
      <c r="AJ17" s="15"/>
      <c r="AK17" s="15"/>
      <c r="AL17" s="15"/>
      <c r="AM17" s="18"/>
      <c r="AN17" s="13">
        <v>45122.0</v>
      </c>
      <c r="AO17" s="11"/>
      <c r="AP17" s="19"/>
      <c r="AQ17" s="19"/>
      <c r="AR17" s="19"/>
      <c r="AS17" s="19"/>
      <c r="AT17" s="14"/>
      <c r="AU17" s="13">
        <v>45123.0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27"/>
      <c r="BK17" s="150"/>
      <c r="BL17" s="55" t="s">
        <v>160</v>
      </c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 t="shared" ref="BK18:BK21" si="16">BH5</f>
        <v>2860</v>
      </c>
      <c r="BL18" s="92">
        <f>BH122</f>
        <v>3112</v>
      </c>
      <c r="BM18" s="32"/>
    </row>
    <row r="19">
      <c r="A19" s="94" t="s">
        <v>335</v>
      </c>
      <c r="B19" s="36" t="s">
        <v>19</v>
      </c>
      <c r="C19" s="37">
        <v>45117.0</v>
      </c>
      <c r="D19" s="42" t="s">
        <v>211</v>
      </c>
      <c r="E19" s="58" t="s">
        <v>66</v>
      </c>
      <c r="F19" s="40">
        <v>0.0</v>
      </c>
      <c r="G19" s="40">
        <v>6.0</v>
      </c>
      <c r="H19" s="40">
        <v>0.0</v>
      </c>
      <c r="I19" s="36" t="s">
        <v>22</v>
      </c>
      <c r="J19" s="37">
        <v>45118.0</v>
      </c>
      <c r="K19" s="42" t="s">
        <v>25</v>
      </c>
      <c r="L19" s="58" t="s">
        <v>25</v>
      </c>
      <c r="M19" s="40">
        <v>0.0</v>
      </c>
      <c r="N19" s="40">
        <v>0.0</v>
      </c>
      <c r="O19" s="40">
        <v>0.0</v>
      </c>
      <c r="P19" s="36" t="s">
        <v>24</v>
      </c>
      <c r="Q19" s="37">
        <v>45119.0</v>
      </c>
      <c r="R19" s="42" t="s">
        <v>211</v>
      </c>
      <c r="S19" s="58" t="s">
        <v>66</v>
      </c>
      <c r="T19" s="40">
        <v>0.0</v>
      </c>
      <c r="U19" s="40">
        <v>6.0</v>
      </c>
      <c r="V19" s="40">
        <v>0.0</v>
      </c>
      <c r="W19" s="36" t="s">
        <v>26</v>
      </c>
      <c r="X19" s="37">
        <v>45120.0</v>
      </c>
      <c r="Y19" s="42" t="s">
        <v>211</v>
      </c>
      <c r="Z19" s="58" t="s">
        <v>66</v>
      </c>
      <c r="AA19" s="40">
        <v>0.0</v>
      </c>
      <c r="AB19" s="40">
        <v>6.0</v>
      </c>
      <c r="AC19" s="40">
        <v>0.0</v>
      </c>
      <c r="AD19" s="36" t="s">
        <v>56</v>
      </c>
      <c r="AE19" s="37">
        <v>45121.0</v>
      </c>
      <c r="AF19" s="42" t="s">
        <v>211</v>
      </c>
      <c r="AG19" s="58" t="s">
        <v>66</v>
      </c>
      <c r="AH19" s="40">
        <v>0.0</v>
      </c>
      <c r="AI19" s="40">
        <v>6.0</v>
      </c>
      <c r="AJ19" s="40">
        <v>0.0</v>
      </c>
      <c r="AK19" s="284" t="s">
        <v>57</v>
      </c>
      <c r="AL19" s="37">
        <v>45122.0</v>
      </c>
      <c r="AM19" s="42" t="s">
        <v>211</v>
      </c>
      <c r="AN19" s="58" t="s">
        <v>66</v>
      </c>
      <c r="AO19" s="40">
        <v>0.0</v>
      </c>
      <c r="AP19" s="40">
        <v>6.0</v>
      </c>
      <c r="AQ19" s="40">
        <v>0.0</v>
      </c>
      <c r="AR19" s="36" t="s">
        <v>93</v>
      </c>
      <c r="AS19" s="37">
        <v>45123.0</v>
      </c>
      <c r="AT19" s="42" t="s">
        <v>211</v>
      </c>
      <c r="AU19" s="58" t="s">
        <v>66</v>
      </c>
      <c r="AV19" s="40">
        <v>0.0</v>
      </c>
      <c r="AW19" s="40">
        <v>6.0</v>
      </c>
      <c r="AX19" s="40">
        <v>0.0</v>
      </c>
      <c r="AY19" s="48"/>
      <c r="AZ19" s="49">
        <f t="shared" ref="AZ19:BB19" si="15">SUM(F19,M19,T19,AA19,AH19,AO19,AV19)</f>
        <v>0</v>
      </c>
      <c r="BA19" s="39">
        <f t="shared" si="15"/>
        <v>36</v>
      </c>
      <c r="BB19" s="39">
        <f t="shared" si="15"/>
        <v>0</v>
      </c>
      <c r="BC19" s="50">
        <f t="shared" ref="BC19:BC24" si="18">SUM(AZ19,BA19,BB19)</f>
        <v>36</v>
      </c>
      <c r="BD19" s="51"/>
      <c r="BE19" s="39">
        <f>AZ19*67.31</f>
        <v>0</v>
      </c>
      <c r="BF19" s="39">
        <f>BA19*74</f>
        <v>2664</v>
      </c>
      <c r="BG19" s="39">
        <f>BB19*84</f>
        <v>0</v>
      </c>
      <c r="BH19" s="39">
        <f t="shared" ref="BH19:BH24" si="19">sum(BE19,BF19,BG19)</f>
        <v>2664</v>
      </c>
      <c r="BI19" s="51"/>
      <c r="BJ19" s="39" t="s">
        <v>68</v>
      </c>
      <c r="BK19" s="93">
        <f t="shared" si="16"/>
        <v>2728</v>
      </c>
      <c r="BL19" s="51"/>
      <c r="BM19" s="51"/>
    </row>
    <row r="20">
      <c r="A20" s="97" t="s">
        <v>69</v>
      </c>
      <c r="B20" s="57" t="s">
        <v>33</v>
      </c>
      <c r="C20" s="37">
        <v>45118.0</v>
      </c>
      <c r="D20" s="42" t="s">
        <v>274</v>
      </c>
      <c r="E20" s="58" t="s">
        <v>48</v>
      </c>
      <c r="F20" s="40">
        <v>6.0</v>
      </c>
      <c r="G20" s="40">
        <v>2.0</v>
      </c>
      <c r="H20" s="40">
        <v>0.0</v>
      </c>
      <c r="I20" s="57" t="s">
        <v>46</v>
      </c>
      <c r="J20" s="37">
        <v>45119.0</v>
      </c>
      <c r="K20" s="42" t="s">
        <v>274</v>
      </c>
      <c r="L20" s="58" t="s">
        <v>48</v>
      </c>
      <c r="M20" s="40">
        <v>6.0</v>
      </c>
      <c r="N20" s="40">
        <v>2.0</v>
      </c>
      <c r="O20" s="40">
        <v>0.0</v>
      </c>
      <c r="P20" s="38" t="s">
        <v>36</v>
      </c>
      <c r="Q20" s="37">
        <v>45120.0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7" t="s">
        <v>37</v>
      </c>
      <c r="X20" s="37">
        <v>45121.0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7" t="s">
        <v>40</v>
      </c>
      <c r="AE20" s="37">
        <v>45122.0</v>
      </c>
      <c r="AF20" s="42" t="s">
        <v>316</v>
      </c>
      <c r="AG20" s="58" t="s">
        <v>317</v>
      </c>
      <c r="AH20" s="40">
        <v>5.0</v>
      </c>
      <c r="AI20" s="40">
        <v>3.0</v>
      </c>
      <c r="AJ20" s="40">
        <v>1.0</v>
      </c>
      <c r="AK20" s="96" t="s">
        <v>43</v>
      </c>
      <c r="AL20" s="37">
        <v>45123.0</v>
      </c>
      <c r="AM20" s="42" t="s">
        <v>316</v>
      </c>
      <c r="AN20" s="58" t="s">
        <v>317</v>
      </c>
      <c r="AO20" s="40">
        <v>5.0</v>
      </c>
      <c r="AP20" s="40">
        <v>3.0</v>
      </c>
      <c r="AQ20" s="40">
        <v>1.0</v>
      </c>
      <c r="AR20" s="57" t="s">
        <v>44</v>
      </c>
      <c r="AS20" s="37">
        <v>45124.0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7">SUM(F20,M20,T20,AA20,AH20,AO20,AV20)</f>
        <v>34</v>
      </c>
      <c r="BA20" s="39">
        <f t="shared" si="17"/>
        <v>14</v>
      </c>
      <c r="BB20" s="39">
        <f t="shared" si="17"/>
        <v>2</v>
      </c>
      <c r="BC20" s="50">
        <f t="shared" si="18"/>
        <v>50</v>
      </c>
      <c r="BD20" s="51"/>
      <c r="BE20" s="39">
        <f t="shared" ref="BE20:BE24" si="21">AZ20*80</f>
        <v>2720</v>
      </c>
      <c r="BF20" s="39">
        <f t="shared" ref="BF20:BF24" si="22">BA20*88</f>
        <v>1232</v>
      </c>
      <c r="BG20" s="39">
        <f t="shared" ref="BG20:BG24" si="23">BB20*80</f>
        <v>160</v>
      </c>
      <c r="BH20" s="39">
        <f t="shared" si="19"/>
        <v>4112</v>
      </c>
      <c r="BI20" s="51"/>
      <c r="BJ20" s="39" t="s">
        <v>72</v>
      </c>
      <c r="BK20" s="93">
        <f t="shared" si="16"/>
        <v>2960</v>
      </c>
      <c r="BL20" s="51"/>
      <c r="BM20" s="51"/>
    </row>
    <row r="21">
      <c r="A21" s="35" t="s">
        <v>73</v>
      </c>
      <c r="B21" s="57" t="s">
        <v>33</v>
      </c>
      <c r="C21" s="37">
        <v>45118.0</v>
      </c>
      <c r="D21" s="42" t="s">
        <v>112</v>
      </c>
      <c r="E21" s="58" t="s">
        <v>71</v>
      </c>
      <c r="F21" s="40">
        <v>6.5</v>
      </c>
      <c r="G21" s="40">
        <v>1.0</v>
      </c>
      <c r="H21" s="40">
        <v>0.0</v>
      </c>
      <c r="I21" s="57" t="s">
        <v>46</v>
      </c>
      <c r="J21" s="37">
        <v>45119.0</v>
      </c>
      <c r="K21" s="42" t="s">
        <v>112</v>
      </c>
      <c r="L21" s="58" t="s">
        <v>71</v>
      </c>
      <c r="M21" s="40">
        <v>6.5</v>
      </c>
      <c r="N21" s="40">
        <v>1.0</v>
      </c>
      <c r="O21" s="40">
        <v>0.0</v>
      </c>
      <c r="P21" s="38" t="s">
        <v>36</v>
      </c>
      <c r="Q21" s="37">
        <v>45120.0</v>
      </c>
      <c r="R21" s="42" t="s">
        <v>25</v>
      </c>
      <c r="S21" s="58" t="s">
        <v>25</v>
      </c>
      <c r="T21" s="40">
        <v>0.0</v>
      </c>
      <c r="U21" s="40">
        <v>0.0</v>
      </c>
      <c r="V21" s="40">
        <v>0.0</v>
      </c>
      <c r="W21" s="57" t="s">
        <v>37</v>
      </c>
      <c r="X21" s="37">
        <v>45121.0</v>
      </c>
      <c r="Y21" s="42" t="s">
        <v>47</v>
      </c>
      <c r="Z21" s="58" t="s">
        <v>318</v>
      </c>
      <c r="AA21" s="40">
        <v>7.0</v>
      </c>
      <c r="AB21" s="40">
        <v>1.0</v>
      </c>
      <c r="AC21" s="40">
        <v>0.0</v>
      </c>
      <c r="AD21" s="57" t="s">
        <v>40</v>
      </c>
      <c r="AE21" s="37">
        <v>45122.0</v>
      </c>
      <c r="AF21" s="42" t="s">
        <v>112</v>
      </c>
      <c r="AG21" s="58" t="s">
        <v>71</v>
      </c>
      <c r="AH21" s="40">
        <v>6.5</v>
      </c>
      <c r="AI21" s="40">
        <v>1.0</v>
      </c>
      <c r="AJ21" s="40">
        <v>0.0</v>
      </c>
      <c r="AK21" s="96" t="s">
        <v>43</v>
      </c>
      <c r="AL21" s="37">
        <v>45123.0</v>
      </c>
      <c r="AM21" s="42" t="s">
        <v>47</v>
      </c>
      <c r="AN21" s="58" t="s">
        <v>318</v>
      </c>
      <c r="AO21" s="40">
        <v>7.0</v>
      </c>
      <c r="AP21" s="40">
        <v>1.0</v>
      </c>
      <c r="AQ21" s="40">
        <v>0.0</v>
      </c>
      <c r="AR21" s="57" t="s">
        <v>44</v>
      </c>
      <c r="AS21" s="37">
        <v>45124.0</v>
      </c>
      <c r="AT21" s="42" t="s">
        <v>112</v>
      </c>
      <c r="AU21" s="58" t="s">
        <v>71</v>
      </c>
      <c r="AV21" s="40">
        <v>6.5</v>
      </c>
      <c r="AW21" s="40">
        <v>1.0</v>
      </c>
      <c r="AX21" s="40">
        <v>0.0</v>
      </c>
      <c r="AY21" s="48"/>
      <c r="AZ21" s="49">
        <f t="shared" ref="AZ21:BB21" si="20">SUM(F21,M21,T21,AA21,AH21,AO21,AV21)</f>
        <v>40</v>
      </c>
      <c r="BA21" s="39">
        <f t="shared" si="20"/>
        <v>6</v>
      </c>
      <c r="BB21" s="39">
        <f t="shared" si="20"/>
        <v>0</v>
      </c>
      <c r="BC21" s="50">
        <f t="shared" si="18"/>
        <v>46</v>
      </c>
      <c r="BD21" s="51"/>
      <c r="BE21" s="39">
        <f t="shared" si="21"/>
        <v>3200</v>
      </c>
      <c r="BF21" s="39">
        <f t="shared" si="22"/>
        <v>528</v>
      </c>
      <c r="BG21" s="39">
        <f t="shared" si="23"/>
        <v>0</v>
      </c>
      <c r="BH21" s="39">
        <f t="shared" si="19"/>
        <v>3728</v>
      </c>
      <c r="BI21" s="51"/>
      <c r="BJ21" s="39" t="s">
        <v>76</v>
      </c>
      <c r="BK21" s="93">
        <f t="shared" si="16"/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3"/>
      <c r="J22" s="45"/>
      <c r="K22" s="53"/>
      <c r="L22" s="53"/>
      <c r="M22" s="40">
        <v>0.0</v>
      </c>
      <c r="N22" s="40">
        <v>0.0</v>
      </c>
      <c r="O22" s="40">
        <v>0.0</v>
      </c>
      <c r="P22" s="63"/>
      <c r="Q22" s="45"/>
      <c r="R22" s="53"/>
      <c r="S22" s="53"/>
      <c r="T22" s="40">
        <v>0.0</v>
      </c>
      <c r="U22" s="40">
        <v>0.0</v>
      </c>
      <c r="V22" s="40">
        <v>0.0</v>
      </c>
      <c r="W22" s="63"/>
      <c r="X22" s="45"/>
      <c r="Y22" s="53"/>
      <c r="Z22" s="53"/>
      <c r="AA22" s="40">
        <v>0.0</v>
      </c>
      <c r="AB22" s="40">
        <v>0.0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4">SUM(F22,M22,T22,AA22,AH22,AO22,AV22)</f>
        <v>0</v>
      </c>
      <c r="BA22" s="39">
        <f t="shared" si="24"/>
        <v>0</v>
      </c>
      <c r="BB22" s="39">
        <f t="shared" si="24"/>
        <v>0</v>
      </c>
      <c r="BC22" s="50">
        <f t="shared" si="18"/>
        <v>0</v>
      </c>
      <c r="BD22" s="51"/>
      <c r="BE22" s="39">
        <f t="shared" si="21"/>
        <v>0</v>
      </c>
      <c r="BF22" s="39">
        <f t="shared" si="22"/>
        <v>0</v>
      </c>
      <c r="BG22" s="39">
        <f t="shared" si="23"/>
        <v>0</v>
      </c>
      <c r="BH22" s="39">
        <f t="shared" si="19"/>
        <v>0</v>
      </c>
      <c r="BI22" s="51"/>
      <c r="BJ22" s="39" t="s">
        <v>340</v>
      </c>
      <c r="BK22" s="93">
        <f t="shared" ref="BK22:BK24" si="26">BH19</f>
        <v>2664</v>
      </c>
      <c r="BL22" s="51"/>
      <c r="BM22" s="51"/>
    </row>
    <row r="23">
      <c r="A23" s="35" t="s">
        <v>54</v>
      </c>
      <c r="B23" s="63"/>
      <c r="C23" s="45"/>
      <c r="D23" s="53"/>
      <c r="E23" s="58"/>
      <c r="F23" s="40">
        <v>0.0</v>
      </c>
      <c r="G23" s="40">
        <v>0.0</v>
      </c>
      <c r="H23" s="40">
        <v>0.0</v>
      </c>
      <c r="I23" s="36" t="s">
        <v>22</v>
      </c>
      <c r="J23" s="37">
        <v>45118.0</v>
      </c>
      <c r="K23" s="42" t="s">
        <v>211</v>
      </c>
      <c r="L23" s="58" t="s">
        <v>66</v>
      </c>
      <c r="M23" s="40">
        <v>0.0</v>
      </c>
      <c r="N23" s="40">
        <v>6.0</v>
      </c>
      <c r="O23" s="40">
        <v>0.0</v>
      </c>
      <c r="P23" s="63"/>
      <c r="Q23" s="45"/>
      <c r="R23" s="53"/>
      <c r="S23" s="58"/>
      <c r="T23" s="40">
        <v>0.0</v>
      </c>
      <c r="U23" s="40">
        <v>0.0</v>
      </c>
      <c r="V23" s="40">
        <v>0.0</v>
      </c>
      <c r="W23" s="61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61"/>
      <c r="AS23" s="143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5">SUM(F23,M23,T23,AA23,AH23,AO23,AV23)</f>
        <v>0</v>
      </c>
      <c r="BA23" s="39">
        <f t="shared" si="25"/>
        <v>6</v>
      </c>
      <c r="BB23" s="39">
        <f t="shared" si="25"/>
        <v>0</v>
      </c>
      <c r="BC23" s="50">
        <f t="shared" si="18"/>
        <v>6</v>
      </c>
      <c r="BD23" s="51"/>
      <c r="BE23" s="39">
        <f t="shared" si="21"/>
        <v>0</v>
      </c>
      <c r="BF23" s="39">
        <f t="shared" si="22"/>
        <v>528</v>
      </c>
      <c r="BG23" s="39">
        <f t="shared" si="23"/>
        <v>0</v>
      </c>
      <c r="BH23" s="39">
        <f t="shared" si="19"/>
        <v>528</v>
      </c>
      <c r="BI23" s="51"/>
      <c r="BJ23" s="39" t="s">
        <v>80</v>
      </c>
      <c r="BK23" s="93">
        <f t="shared" si="26"/>
        <v>4112</v>
      </c>
      <c r="BL23" s="51"/>
      <c r="BM23" s="51"/>
    </row>
    <row r="24">
      <c r="A24" s="59" t="s">
        <v>82</v>
      </c>
      <c r="B24" s="61"/>
      <c r="C24" s="45"/>
      <c r="D24" s="53"/>
      <c r="E24" s="58"/>
      <c r="F24" s="40">
        <v>0.0</v>
      </c>
      <c r="G24" s="40">
        <v>0.0</v>
      </c>
      <c r="H24" s="40">
        <v>0.0</v>
      </c>
      <c r="I24" s="144"/>
      <c r="J24" s="144"/>
      <c r="K24" s="144"/>
      <c r="L24" s="144"/>
      <c r="M24" s="40">
        <v>0.0</v>
      </c>
      <c r="N24" s="40">
        <v>0.0</v>
      </c>
      <c r="O24" s="40">
        <v>0.0</v>
      </c>
      <c r="P24" s="38" t="s">
        <v>36</v>
      </c>
      <c r="Q24" s="37">
        <v>45120.0</v>
      </c>
      <c r="R24" s="42" t="s">
        <v>112</v>
      </c>
      <c r="S24" s="58" t="s">
        <v>71</v>
      </c>
      <c r="T24" s="40">
        <v>6.5</v>
      </c>
      <c r="U24" s="40">
        <v>1.0</v>
      </c>
      <c r="V24" s="40">
        <v>0.0</v>
      </c>
      <c r="W24" s="57" t="s">
        <v>37</v>
      </c>
      <c r="X24" s="37">
        <v>45121.0</v>
      </c>
      <c r="Y24" s="42" t="s">
        <v>274</v>
      </c>
      <c r="Z24" s="58" t="s">
        <v>48</v>
      </c>
      <c r="AA24" s="40">
        <v>6.0</v>
      </c>
      <c r="AB24" s="40">
        <v>2.0</v>
      </c>
      <c r="AC24" s="40">
        <v>0.0</v>
      </c>
      <c r="AD24" s="61"/>
      <c r="AE24" s="45"/>
      <c r="AF24" s="53"/>
      <c r="AG24" s="58"/>
      <c r="AH24" s="40">
        <v>0.0</v>
      </c>
      <c r="AI24" s="40">
        <v>0.0</v>
      </c>
      <c r="AJ24" s="40">
        <v>0.0</v>
      </c>
      <c r="AK24" s="149"/>
      <c r="AL24" s="45"/>
      <c r="AM24" s="53"/>
      <c r="AN24" s="58"/>
      <c r="AO24" s="40">
        <v>0.0</v>
      </c>
      <c r="AP24" s="40">
        <v>0.0</v>
      </c>
      <c r="AQ24" s="40">
        <v>0.0</v>
      </c>
      <c r="AR24" s="144"/>
      <c r="AS24" s="144"/>
      <c r="AT24" s="144"/>
      <c r="AU24" s="144"/>
      <c r="AV24" s="40">
        <v>0.0</v>
      </c>
      <c r="AW24" s="40">
        <v>0.0</v>
      </c>
      <c r="AX24" s="40">
        <v>0.0</v>
      </c>
      <c r="AZ24" s="49">
        <f t="shared" ref="AZ24:BB24" si="27">SUM(F24,M24,T24,AA24,AH24,AO24,AV24)</f>
        <v>12.5</v>
      </c>
      <c r="BA24" s="39">
        <f t="shared" si="27"/>
        <v>3</v>
      </c>
      <c r="BB24" s="39">
        <f t="shared" si="27"/>
        <v>0</v>
      </c>
      <c r="BC24" s="50">
        <f t="shared" si="18"/>
        <v>15.5</v>
      </c>
      <c r="BD24" s="51"/>
      <c r="BE24" s="39">
        <f t="shared" si="21"/>
        <v>1000</v>
      </c>
      <c r="BF24" s="39">
        <f t="shared" si="22"/>
        <v>264</v>
      </c>
      <c r="BG24" s="39">
        <f t="shared" si="23"/>
        <v>0</v>
      </c>
      <c r="BH24" s="39">
        <f t="shared" si="19"/>
        <v>1264</v>
      </c>
      <c r="BI24" s="51"/>
      <c r="BJ24" s="39" t="s">
        <v>81</v>
      </c>
      <c r="BK24" s="93">
        <f t="shared" si="26"/>
        <v>3728</v>
      </c>
      <c r="BL24" s="39">
        <v>3816.0</v>
      </c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29">BH30</f>
        <v>3344</v>
      </c>
      <c r="BL25" s="51"/>
      <c r="BM25" s="51"/>
    </row>
    <row r="26">
      <c r="AY26" s="76" t="s">
        <v>14</v>
      </c>
      <c r="AZ26" s="77">
        <f t="shared" ref="AZ26:BC26" si="28">SUM(AZ19,AZ20,AZ21,AZ22,AZ23,AZ24)</f>
        <v>86.5</v>
      </c>
      <c r="BA26" s="78">
        <f t="shared" si="28"/>
        <v>65</v>
      </c>
      <c r="BB26" s="78">
        <f t="shared" si="28"/>
        <v>2</v>
      </c>
      <c r="BC26" s="79">
        <f t="shared" si="28"/>
        <v>153.5</v>
      </c>
      <c r="BD26" s="51"/>
      <c r="BE26" s="40">
        <f>sum(BE19,BE20,BE21,BE22,BE23,BE24)</f>
        <v>6920</v>
      </c>
      <c r="BF26" s="40">
        <f>sum(BF19,BF20,BF21,BF22,BF23,BF252)</f>
        <v>4952</v>
      </c>
      <c r="BG26" s="40">
        <f>sum(BG19,BG20,BG21,BG22,BG23,BG24)</f>
        <v>160</v>
      </c>
      <c r="BH26" s="40">
        <f>SUM(BH19,BH20,BH21,BH22,BH23,BH24)</f>
        <v>12296</v>
      </c>
      <c r="BI26" s="51"/>
      <c r="BJ26" s="39" t="s">
        <v>84</v>
      </c>
      <c r="BK26" s="93">
        <f t="shared" si="29"/>
        <v>3740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29"/>
        <v>3062.4</v>
      </c>
      <c r="BL27" s="106"/>
      <c r="BM27" s="106"/>
    </row>
    <row r="28">
      <c r="A28" s="10"/>
      <c r="B28" s="11"/>
      <c r="C28" s="11"/>
      <c r="D28" s="12"/>
      <c r="E28" s="13">
        <v>45117.0</v>
      </c>
      <c r="F28" s="14"/>
      <c r="G28" s="14"/>
      <c r="H28" s="14"/>
      <c r="I28" s="15"/>
      <c r="J28" s="15"/>
      <c r="K28" s="16"/>
      <c r="L28" s="13">
        <v>45118.0</v>
      </c>
      <c r="M28" s="15"/>
      <c r="N28" s="15"/>
      <c r="O28" s="15"/>
      <c r="P28" s="15"/>
      <c r="Q28" s="11"/>
      <c r="R28" s="17"/>
      <c r="S28" s="13">
        <v>45119.0</v>
      </c>
      <c r="T28" s="11"/>
      <c r="U28" s="15"/>
      <c r="V28" s="15"/>
      <c r="W28" s="11"/>
      <c r="X28" s="18"/>
      <c r="Y28" s="14"/>
      <c r="Z28" s="13">
        <v>45120.0</v>
      </c>
      <c r="AA28" s="15"/>
      <c r="AB28" s="15"/>
      <c r="AC28" s="11"/>
      <c r="AD28" s="15"/>
      <c r="AE28" s="15"/>
      <c r="AF28" s="12"/>
      <c r="AG28" s="13">
        <v>45121.0</v>
      </c>
      <c r="AH28" s="15"/>
      <c r="AI28" s="11"/>
      <c r="AJ28" s="15"/>
      <c r="AK28" s="15"/>
      <c r="AL28" s="15"/>
      <c r="AM28" s="18"/>
      <c r="AN28" s="13">
        <v>45122.0</v>
      </c>
      <c r="AO28" s="11"/>
      <c r="AP28" s="19"/>
      <c r="AQ28" s="19"/>
      <c r="AR28" s="19"/>
      <c r="AS28" s="19"/>
      <c r="AT28" s="14"/>
      <c r="AU28" s="13">
        <v>45123.0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27"/>
      <c r="BK28" s="150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 t="shared" ref="BK29:BK30" si="31">BH62</f>
        <v>2973.31</v>
      </c>
      <c r="BL29" s="32"/>
      <c r="BM29" s="32"/>
    </row>
    <row r="30">
      <c r="A30" s="35" t="s">
        <v>88</v>
      </c>
      <c r="B30" s="36" t="s">
        <v>19</v>
      </c>
      <c r="C30" s="37">
        <v>45117.0</v>
      </c>
      <c r="D30" s="42" t="s">
        <v>277</v>
      </c>
      <c r="E30" s="39" t="s">
        <v>90</v>
      </c>
      <c r="F30" s="40">
        <v>0.0</v>
      </c>
      <c r="G30" s="40">
        <v>7.5</v>
      </c>
      <c r="H30" s="40">
        <v>0.0</v>
      </c>
      <c r="I30" s="36" t="s">
        <v>22</v>
      </c>
      <c r="J30" s="37">
        <v>45118.0</v>
      </c>
      <c r="K30" s="42" t="s">
        <v>277</v>
      </c>
      <c r="L30" s="39" t="s">
        <v>90</v>
      </c>
      <c r="M30" s="40">
        <v>0.0</v>
      </c>
      <c r="N30" s="40">
        <v>7.5</v>
      </c>
      <c r="O30" s="40">
        <v>0.0</v>
      </c>
      <c r="P30" s="43" t="s">
        <v>24</v>
      </c>
      <c r="Q30" s="37">
        <v>45119.0</v>
      </c>
      <c r="R30" s="42"/>
      <c r="S30" s="39"/>
      <c r="T30" s="40">
        <v>0.0</v>
      </c>
      <c r="U30" s="40">
        <v>0.0</v>
      </c>
      <c r="V30" s="40">
        <v>0.0</v>
      </c>
      <c r="W30" s="43" t="s">
        <v>26</v>
      </c>
      <c r="X30" s="37">
        <v>45120.0</v>
      </c>
      <c r="Y30" s="42" t="s">
        <v>25</v>
      </c>
      <c r="Z30" s="39" t="s">
        <v>25</v>
      </c>
      <c r="AA30" s="40">
        <v>0.0</v>
      </c>
      <c r="AB30" s="40">
        <v>0.0</v>
      </c>
      <c r="AC30" s="40">
        <v>0.0</v>
      </c>
      <c r="AD30" s="43" t="s">
        <v>56</v>
      </c>
      <c r="AE30" s="37">
        <v>45121.0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45122.0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43" t="s">
        <v>93</v>
      </c>
      <c r="AS30" s="37">
        <v>45123.0</v>
      </c>
      <c r="AT30" s="42" t="s">
        <v>298</v>
      </c>
      <c r="AU30" s="53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0">SUM(F30,M30,T30,AA30,AH30,AO30,AV30)</f>
        <v>0</v>
      </c>
      <c r="BA30" s="39">
        <f t="shared" si="30"/>
        <v>38</v>
      </c>
      <c r="BB30" s="39">
        <f t="shared" si="30"/>
        <v>0</v>
      </c>
      <c r="BC30" s="50">
        <f t="shared" ref="BC30:BC35" si="33">SUM(AZ30,BA30,BB30)</f>
        <v>38</v>
      </c>
      <c r="BD30" s="51"/>
      <c r="BE30" s="39">
        <f t="shared" ref="BE30:BE31" si="34">AZ30*80</f>
        <v>0</v>
      </c>
      <c r="BF30" s="39">
        <f t="shared" ref="BF30:BF31" si="35">BA30*88</f>
        <v>3344</v>
      </c>
      <c r="BG30" s="39">
        <f t="shared" ref="BG30:BG31" si="36">BB30*80</f>
        <v>0</v>
      </c>
      <c r="BH30" s="39">
        <f t="shared" ref="BH30:BH34" si="37">sum(BE30,BF30,BG30)</f>
        <v>3344</v>
      </c>
      <c r="BI30" s="51"/>
      <c r="BJ30" s="39" t="s">
        <v>744</v>
      </c>
      <c r="BK30" s="93">
        <f t="shared" si="31"/>
        <v>821.1</v>
      </c>
      <c r="BL30" s="51"/>
      <c r="BM30" s="51"/>
    </row>
    <row r="31">
      <c r="A31" s="109" t="s">
        <v>97</v>
      </c>
      <c r="B31" s="57" t="s">
        <v>33</v>
      </c>
      <c r="C31" s="37">
        <v>45118.0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420" t="s">
        <v>46</v>
      </c>
      <c r="J31" s="37">
        <v>45119.0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45120.0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420" t="s">
        <v>37</v>
      </c>
      <c r="X31" s="37">
        <v>45121.0</v>
      </c>
      <c r="Y31" s="96" t="s">
        <v>47</v>
      </c>
      <c r="Z31" s="110" t="s">
        <v>318</v>
      </c>
      <c r="AA31" s="40">
        <v>7.0</v>
      </c>
      <c r="AB31" s="40">
        <v>1.0</v>
      </c>
      <c r="AC31" s="40">
        <v>0.0</v>
      </c>
      <c r="AD31" s="420" t="s">
        <v>40</v>
      </c>
      <c r="AE31" s="37">
        <v>45122.0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45123.0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420" t="s">
        <v>44</v>
      </c>
      <c r="AS31" s="37">
        <v>45124.0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2">SUM(F31,M31,T31,AA31,AH31,AO31,AV31)</f>
        <v>44</v>
      </c>
      <c r="BA31" s="39">
        <f t="shared" si="32"/>
        <v>2.5</v>
      </c>
      <c r="BB31" s="39">
        <f t="shared" si="32"/>
        <v>0</v>
      </c>
      <c r="BC31" s="50">
        <f t="shared" si="33"/>
        <v>46.5</v>
      </c>
      <c r="BD31" s="51"/>
      <c r="BE31" s="39">
        <f t="shared" si="34"/>
        <v>3520</v>
      </c>
      <c r="BF31" s="39">
        <f t="shared" si="35"/>
        <v>220</v>
      </c>
      <c r="BG31" s="39">
        <f t="shared" si="36"/>
        <v>0</v>
      </c>
      <c r="BH31" s="39">
        <f t="shared" si="37"/>
        <v>3740</v>
      </c>
      <c r="BI31" s="51"/>
      <c r="BJ31" s="39" t="s">
        <v>102</v>
      </c>
      <c r="BK31" s="62">
        <f>sum(BH11,BH23,BH33,BH44)</f>
        <v>3256</v>
      </c>
      <c r="BL31" s="51"/>
      <c r="BM31" s="51"/>
    </row>
    <row r="32">
      <c r="A32" s="35" t="s">
        <v>103</v>
      </c>
      <c r="B32" s="57" t="s">
        <v>33</v>
      </c>
      <c r="C32" s="37">
        <v>45118.0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420" t="s">
        <v>46</v>
      </c>
      <c r="J32" s="37">
        <v>45119.0</v>
      </c>
      <c r="K32" s="96" t="s">
        <v>25</v>
      </c>
      <c r="L32" s="110" t="s">
        <v>25</v>
      </c>
      <c r="M32" s="40">
        <v>0.0</v>
      </c>
      <c r="N32" s="40">
        <v>0.0</v>
      </c>
      <c r="O32" s="40">
        <v>0.0</v>
      </c>
      <c r="P32" s="38" t="s">
        <v>36</v>
      </c>
      <c r="Q32" s="37">
        <v>45120.0</v>
      </c>
      <c r="R32" s="96" t="s">
        <v>112</v>
      </c>
      <c r="S32" s="110" t="s">
        <v>71</v>
      </c>
      <c r="T32" s="40">
        <v>6.5</v>
      </c>
      <c r="U32" s="40">
        <v>1.0</v>
      </c>
      <c r="V32" s="40">
        <v>0.0</v>
      </c>
      <c r="W32" s="420" t="s">
        <v>37</v>
      </c>
      <c r="X32" s="37">
        <v>45121.0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420" t="s">
        <v>40</v>
      </c>
      <c r="AE32" s="37">
        <v>45122.0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45123.0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420" t="s">
        <v>44</v>
      </c>
      <c r="AS32" s="37">
        <v>45124.0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38">SUM(F32,M32,T32,AA32,AH32,AO32,AV32)</f>
        <v>40</v>
      </c>
      <c r="BA32" s="39">
        <f t="shared" si="38"/>
        <v>5</v>
      </c>
      <c r="BB32" s="39">
        <f t="shared" si="38"/>
        <v>0</v>
      </c>
      <c r="BC32" s="50">
        <f t="shared" si="33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7"/>
        <v>3062.4</v>
      </c>
      <c r="BI32" s="51"/>
      <c r="BJ32" s="39" t="s">
        <v>737</v>
      </c>
      <c r="BK32" s="93">
        <f>BH45</f>
        <v>673.1</v>
      </c>
      <c r="BL32" s="51"/>
      <c r="BM32" s="51"/>
    </row>
    <row r="33">
      <c r="A33" s="35" t="s">
        <v>54</v>
      </c>
      <c r="B33" s="64"/>
      <c r="C33" s="45"/>
      <c r="D33" s="53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43" t="s">
        <v>24</v>
      </c>
      <c r="Q33" s="37">
        <v>45119.0</v>
      </c>
      <c r="R33" s="42" t="s">
        <v>277</v>
      </c>
      <c r="S33" s="39" t="s">
        <v>90</v>
      </c>
      <c r="T33" s="40">
        <v>0.0</v>
      </c>
      <c r="U33" s="40">
        <v>7.5</v>
      </c>
      <c r="V33" s="40">
        <v>0.0</v>
      </c>
      <c r="W33" s="63"/>
      <c r="X33" s="461"/>
      <c r="Y33" s="127"/>
      <c r="Z33" s="127"/>
      <c r="AA33" s="129">
        <v>0.0</v>
      </c>
      <c r="AB33" s="128">
        <v>0.0</v>
      </c>
      <c r="AC33" s="129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39">SUM(F33,M33,T33,AA33,AH33,AO33,AV33)</f>
        <v>0</v>
      </c>
      <c r="BA33" s="39">
        <f t="shared" si="39"/>
        <v>7.5</v>
      </c>
      <c r="BB33" s="39">
        <f t="shared" si="39"/>
        <v>0</v>
      </c>
      <c r="BC33" s="50">
        <f t="shared" si="33"/>
        <v>7.5</v>
      </c>
      <c r="BD33" s="51"/>
      <c r="BE33" s="39">
        <f t="shared" ref="BE33:BE35" si="41">AZ33*80</f>
        <v>0</v>
      </c>
      <c r="BF33" s="39">
        <f t="shared" ref="BF33:BF35" si="42">BA33*88</f>
        <v>660</v>
      </c>
      <c r="BG33" s="39">
        <f t="shared" ref="BG33:BG35" si="43">BB33*80</f>
        <v>0</v>
      </c>
      <c r="BH33" s="39">
        <f t="shared" si="37"/>
        <v>660</v>
      </c>
      <c r="BI33" s="51"/>
      <c r="BJ33" s="39" t="s">
        <v>107</v>
      </c>
      <c r="BK33" s="39">
        <f>SUM(BH24,BH35,BH64)</f>
        <v>2896</v>
      </c>
      <c r="BL33" s="51"/>
      <c r="BM33" s="51"/>
    </row>
    <row r="34">
      <c r="A34" s="35" t="s">
        <v>50</v>
      </c>
      <c r="B34" s="292"/>
      <c r="C34" s="45"/>
      <c r="D34" s="92"/>
      <c r="E34" s="92"/>
      <c r="F34" s="40">
        <v>0.0</v>
      </c>
      <c r="G34" s="40">
        <v>0.0</v>
      </c>
      <c r="H34" s="40">
        <v>0.0</v>
      </c>
      <c r="I34" s="420" t="s">
        <v>46</v>
      </c>
      <c r="J34" s="37">
        <v>45119.0</v>
      </c>
      <c r="K34" s="96" t="s">
        <v>112</v>
      </c>
      <c r="L34" s="110" t="s">
        <v>71</v>
      </c>
      <c r="M34" s="40">
        <v>6.5</v>
      </c>
      <c r="N34" s="40">
        <v>1.0</v>
      </c>
      <c r="O34" s="40">
        <v>0.0</v>
      </c>
      <c r="P34" s="39"/>
      <c r="Q34" s="45"/>
      <c r="R34" s="92"/>
      <c r="S34" s="110"/>
      <c r="T34" s="40">
        <v>0.0</v>
      </c>
      <c r="U34" s="40">
        <v>0.0</v>
      </c>
      <c r="V34" s="40">
        <v>0.0</v>
      </c>
      <c r="W34" s="36" t="s">
        <v>26</v>
      </c>
      <c r="X34" s="37">
        <v>45120.0</v>
      </c>
      <c r="Y34" s="264" t="s">
        <v>298</v>
      </c>
      <c r="Z34" s="130" t="s">
        <v>280</v>
      </c>
      <c r="AA34" s="129">
        <v>0.0</v>
      </c>
      <c r="AB34" s="128">
        <v>7.0</v>
      </c>
      <c r="AC34" s="129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2"/>
      <c r="AL34" s="45"/>
      <c r="AM34" s="44"/>
      <c r="AN34" s="92"/>
      <c r="AO34" s="40">
        <v>0.0</v>
      </c>
      <c r="AP34" s="40">
        <v>0.0</v>
      </c>
      <c r="AQ34" s="40">
        <v>0.0</v>
      </c>
      <c r="AR34" s="292"/>
      <c r="AS34" s="45"/>
      <c r="AT34" s="98"/>
      <c r="AU34" s="98"/>
      <c r="AV34" s="40">
        <v>0.0</v>
      </c>
      <c r="AW34" s="40">
        <v>0.0</v>
      </c>
      <c r="AX34" s="40">
        <v>0.0</v>
      </c>
      <c r="AY34" s="65"/>
      <c r="AZ34" s="49">
        <f t="shared" ref="AZ34:BA34" si="40">SUM(F34,M34,T34,AA34,AH34,AO34,AV34)</f>
        <v>6.5</v>
      </c>
      <c r="BA34" s="39">
        <f t="shared" si="40"/>
        <v>8</v>
      </c>
      <c r="BB34" s="39">
        <f>SUM(H34,O34,V34,AC34,AJ34,AQ35,AX34)</f>
        <v>0</v>
      </c>
      <c r="BC34" s="50">
        <f t="shared" si="33"/>
        <v>14.5</v>
      </c>
      <c r="BD34" s="51"/>
      <c r="BE34" s="39">
        <f t="shared" si="41"/>
        <v>520</v>
      </c>
      <c r="BF34" s="39">
        <f t="shared" si="42"/>
        <v>704</v>
      </c>
      <c r="BG34" s="39">
        <f t="shared" si="43"/>
        <v>0</v>
      </c>
      <c r="BH34" s="39">
        <f t="shared" si="37"/>
        <v>1224</v>
      </c>
      <c r="BI34" s="51"/>
      <c r="BJ34" s="39" t="s">
        <v>52</v>
      </c>
      <c r="BK34" s="39">
        <f>SUM(BH10,BH43,BH53)</f>
        <v>3992</v>
      </c>
      <c r="BL34" s="51"/>
      <c r="BM34" s="51"/>
    </row>
    <row r="35">
      <c r="A35" s="35" t="s">
        <v>82</v>
      </c>
      <c r="B35" s="144"/>
      <c r="C35" s="144"/>
      <c r="D35" s="144"/>
      <c r="E35" s="61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39"/>
      <c r="Q35" s="45"/>
      <c r="R35" s="92"/>
      <c r="S35" s="110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44"/>
      <c r="AN35" s="92"/>
      <c r="AO35" s="40">
        <v>0.0</v>
      </c>
      <c r="AP35" s="40">
        <v>0.0</v>
      </c>
      <c r="AQ35" s="40">
        <v>0.0</v>
      </c>
      <c r="AR35" s="420" t="s">
        <v>44</v>
      </c>
      <c r="AS35" s="37">
        <v>45124.0</v>
      </c>
      <c r="AT35" s="95" t="s">
        <v>128</v>
      </c>
      <c r="AU35" s="98" t="s">
        <v>202</v>
      </c>
      <c r="AV35" s="40">
        <v>6.0</v>
      </c>
      <c r="AW35" s="40">
        <v>1.0</v>
      </c>
      <c r="AX35" s="40">
        <v>0.0</v>
      </c>
      <c r="AY35" s="48"/>
      <c r="AZ35" s="49">
        <f>SUM(I35,M35,T35,AA35,AH35,AO35,AV35)</f>
        <v>6</v>
      </c>
      <c r="BA35" s="39">
        <f>SUM(G35,N35,U35,AB35,AI35,AP35,AW35)</f>
        <v>1</v>
      </c>
      <c r="BB35" s="39">
        <f>SUM(K35,O35,V35,AC35,AJ35,AQ35,AX35)</f>
        <v>0</v>
      </c>
      <c r="BC35" s="50">
        <f t="shared" si="33"/>
        <v>7</v>
      </c>
      <c r="BD35" s="51"/>
      <c r="BE35" s="39">
        <f t="shared" si="41"/>
        <v>480</v>
      </c>
      <c r="BF35" s="39">
        <f t="shared" si="42"/>
        <v>88</v>
      </c>
      <c r="BG35" s="39">
        <f t="shared" si="43"/>
        <v>0</v>
      </c>
      <c r="BH35" s="39">
        <f>SUM(BE35,BF35,BG35)</f>
        <v>568</v>
      </c>
      <c r="BI35" s="51"/>
      <c r="BJ35" s="39" t="s">
        <v>108</v>
      </c>
      <c r="BK35" s="39">
        <f>BH42</f>
        <v>3184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39">
        <f>SUM(BH9,BH34,BH41,BH66)</f>
        <v>4188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B37" si="44">SUM(AZ30,AZ31,AZ32,AZ33,AZ34)</f>
        <v>90.5</v>
      </c>
      <c r="BA37" s="78">
        <f t="shared" si="44"/>
        <v>61</v>
      </c>
      <c r="BB37" s="78">
        <f t="shared" si="44"/>
        <v>0</v>
      </c>
      <c r="BC37" s="79">
        <f>SUM(BC30,BC31,BC32,BC33,BC34,BC35)</f>
        <v>158.5</v>
      </c>
      <c r="BD37" s="51"/>
      <c r="BE37" s="40">
        <f>sum(BE30,BE31,BE33,BE34,BE32)</f>
        <v>6732.4</v>
      </c>
      <c r="BF37" s="40">
        <f>sum(BF30,BF31,BF33,BF32,BF34)</f>
        <v>5298</v>
      </c>
      <c r="BG37" s="40">
        <f>sum(BG30,BG31,BG32,BG33,BG34)</f>
        <v>0</v>
      </c>
      <c r="BH37" s="40">
        <f>SUM(BH30,BH31,BH32,BH33,BH34,BH35)</f>
        <v>12598.4</v>
      </c>
      <c r="BI37" s="51"/>
      <c r="BJ37" s="39"/>
      <c r="BK37" s="39"/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13">
        <v>45117.0</v>
      </c>
      <c r="F39" s="14"/>
      <c r="G39" s="14"/>
      <c r="H39" s="14"/>
      <c r="I39" s="15"/>
      <c r="J39" s="15"/>
      <c r="K39" s="16"/>
      <c r="L39" s="13">
        <v>45118.0</v>
      </c>
      <c r="M39" s="15"/>
      <c r="N39" s="15"/>
      <c r="O39" s="15"/>
      <c r="P39" s="15"/>
      <c r="Q39" s="11"/>
      <c r="R39" s="17"/>
      <c r="S39" s="13">
        <v>45119.0</v>
      </c>
      <c r="T39" s="11"/>
      <c r="U39" s="15"/>
      <c r="V39" s="15"/>
      <c r="W39" s="11"/>
      <c r="X39" s="18"/>
      <c r="Y39" s="14"/>
      <c r="Z39" s="13">
        <v>45120.0</v>
      </c>
      <c r="AA39" s="15"/>
      <c r="AB39" s="15"/>
      <c r="AC39" s="11"/>
      <c r="AD39" s="15"/>
      <c r="AE39" s="15"/>
      <c r="AF39" s="12"/>
      <c r="AG39" s="13">
        <v>45121.0</v>
      </c>
      <c r="AH39" s="15"/>
      <c r="AI39" s="11"/>
      <c r="AJ39" s="15"/>
      <c r="AK39" s="15"/>
      <c r="AL39" s="15"/>
      <c r="AM39" s="18"/>
      <c r="AN39" s="13">
        <v>45122.0</v>
      </c>
      <c r="AO39" s="11"/>
      <c r="AP39" s="19"/>
      <c r="AQ39" s="19"/>
      <c r="AR39" s="19"/>
      <c r="AS39" s="19"/>
      <c r="AT39" s="14"/>
      <c r="AU39" s="13">
        <v>45123.0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27"/>
      <c r="BK39" s="150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 t="s">
        <v>33</v>
      </c>
      <c r="C41" s="37">
        <v>45118.0</v>
      </c>
      <c r="D41" s="38" t="s">
        <v>236</v>
      </c>
      <c r="E41" s="39" t="s">
        <v>125</v>
      </c>
      <c r="F41" s="40">
        <v>5.0</v>
      </c>
      <c r="G41" s="40">
        <v>0.0</v>
      </c>
      <c r="H41" s="40">
        <v>0.0</v>
      </c>
      <c r="I41" s="39"/>
      <c r="J41" s="45"/>
      <c r="K41" s="111"/>
      <c r="L41" s="111"/>
      <c r="M41" s="40">
        <v>0.0</v>
      </c>
      <c r="N41" s="40">
        <v>0.0</v>
      </c>
      <c r="O41" s="40">
        <v>0.0</v>
      </c>
      <c r="P41" s="39"/>
      <c r="Q41" s="45"/>
      <c r="R41" s="53"/>
      <c r="S41" s="53"/>
      <c r="T41" s="40">
        <v>0.0</v>
      </c>
      <c r="U41" s="40">
        <v>0.0</v>
      </c>
      <c r="V41" s="40">
        <v>0.0</v>
      </c>
      <c r="W41" s="39"/>
      <c r="X41" s="45"/>
      <c r="Y41" s="53"/>
      <c r="Z41" s="53"/>
      <c r="AA41" s="40">
        <v>0.0</v>
      </c>
      <c r="AB41" s="40">
        <v>0.0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53"/>
      <c r="AL41" s="45"/>
      <c r="AM41" s="53"/>
      <c r="AN41" s="53"/>
      <c r="AO41" s="40">
        <v>0.0</v>
      </c>
      <c r="AP41" s="40">
        <v>0.0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5">SUM(F41,M41,T41,AA41,AH41,AO41,AV41)</f>
        <v>5</v>
      </c>
      <c r="BA41" s="39">
        <f t="shared" si="45"/>
        <v>0</v>
      </c>
      <c r="BB41" s="39">
        <f t="shared" si="45"/>
        <v>0</v>
      </c>
      <c r="BC41" s="50">
        <f t="shared" ref="BC41:BC45" si="47">SUM(AZ41,BA41,BB41)</f>
        <v>5</v>
      </c>
      <c r="BD41" s="51"/>
      <c r="BE41" s="39">
        <f t="shared" ref="BE41:BE44" si="48">AZ41*80</f>
        <v>400</v>
      </c>
      <c r="BF41" s="39">
        <f t="shared" ref="BF41:BF44" si="49">BA41*88</f>
        <v>0</v>
      </c>
      <c r="BG41" s="39">
        <f t="shared" ref="BG41:BG44" si="50">BB41*80</f>
        <v>0</v>
      </c>
      <c r="BH41" s="39">
        <f t="shared" ref="BH41:BH44" si="51">sum(BE41,BF41,BG41)</f>
        <v>400</v>
      </c>
      <c r="BI41" s="51"/>
      <c r="BL41" s="51"/>
      <c r="BM41" s="51"/>
    </row>
    <row r="42">
      <c r="A42" s="35" t="s">
        <v>123</v>
      </c>
      <c r="B42" s="275" t="s">
        <v>62</v>
      </c>
      <c r="C42" s="37">
        <v>45118.0</v>
      </c>
      <c r="D42" s="42" t="s">
        <v>25</v>
      </c>
      <c r="E42" s="53" t="s">
        <v>25</v>
      </c>
      <c r="F42" s="40">
        <v>0.0</v>
      </c>
      <c r="G42" s="40">
        <v>0.0</v>
      </c>
      <c r="H42" s="40">
        <v>0.0</v>
      </c>
      <c r="I42" s="42" t="s">
        <v>131</v>
      </c>
      <c r="J42" s="37">
        <v>45119.0</v>
      </c>
      <c r="K42" s="42" t="s">
        <v>283</v>
      </c>
      <c r="L42" s="53" t="s">
        <v>118</v>
      </c>
      <c r="M42" s="40">
        <v>0.0</v>
      </c>
      <c r="N42" s="40">
        <v>5.5</v>
      </c>
      <c r="O42" s="40">
        <v>0.0</v>
      </c>
      <c r="P42" s="38" t="s">
        <v>64</v>
      </c>
      <c r="Q42" s="37">
        <v>45120.0</v>
      </c>
      <c r="R42" s="42" t="s">
        <v>283</v>
      </c>
      <c r="S42" s="53" t="s">
        <v>118</v>
      </c>
      <c r="T42" s="40">
        <v>0.0</v>
      </c>
      <c r="U42" s="40">
        <v>5.5</v>
      </c>
      <c r="V42" s="40">
        <v>0.0</v>
      </c>
      <c r="W42" s="42" t="s">
        <v>37</v>
      </c>
      <c r="X42" s="37">
        <v>45121.0</v>
      </c>
      <c r="Y42" s="131" t="s">
        <v>247</v>
      </c>
      <c r="Z42" s="111" t="s">
        <v>127</v>
      </c>
      <c r="AA42" s="40">
        <v>5.0</v>
      </c>
      <c r="AB42" s="40">
        <v>1.0</v>
      </c>
      <c r="AC42" s="40">
        <v>0.0</v>
      </c>
      <c r="AD42" s="42" t="s">
        <v>40</v>
      </c>
      <c r="AE42" s="37">
        <v>45122.0</v>
      </c>
      <c r="AF42" s="131" t="s">
        <v>285</v>
      </c>
      <c r="AG42" s="111" t="s">
        <v>129</v>
      </c>
      <c r="AH42" s="40">
        <v>5.0</v>
      </c>
      <c r="AI42" s="40">
        <v>2.0</v>
      </c>
      <c r="AJ42" s="40">
        <v>0.0</v>
      </c>
      <c r="AK42" s="434" t="s">
        <v>43</v>
      </c>
      <c r="AL42" s="37">
        <v>45123.0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45124.0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6">SUM(F42,M42,T42,AA42,AH42,AO42,AV42)</f>
        <v>20</v>
      </c>
      <c r="BA42" s="39">
        <f t="shared" si="46"/>
        <v>18</v>
      </c>
      <c r="BB42" s="39">
        <f t="shared" si="46"/>
        <v>0</v>
      </c>
      <c r="BC42" s="50">
        <f t="shared" si="47"/>
        <v>38</v>
      </c>
      <c r="BD42" s="51"/>
      <c r="BE42" s="39">
        <f t="shared" si="48"/>
        <v>1600</v>
      </c>
      <c r="BF42" s="39">
        <f t="shared" si="49"/>
        <v>1584</v>
      </c>
      <c r="BG42" s="39">
        <f t="shared" si="50"/>
        <v>0</v>
      </c>
      <c r="BH42" s="39">
        <f t="shared" si="51"/>
        <v>3184</v>
      </c>
      <c r="BI42" s="51"/>
      <c r="BJ42" s="51"/>
      <c r="BK42" s="51"/>
      <c r="BL42" s="51"/>
      <c r="BM42" s="51"/>
    </row>
    <row r="43">
      <c r="A43" s="59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61"/>
      <c r="J43" s="143"/>
      <c r="K43" s="53"/>
      <c r="L43" s="53"/>
      <c r="M43" s="40">
        <v>0.0</v>
      </c>
      <c r="N43" s="40">
        <v>0.0</v>
      </c>
      <c r="O43" s="40">
        <v>0.0</v>
      </c>
      <c r="P43" s="39"/>
      <c r="Q43" s="45"/>
      <c r="R43" s="53"/>
      <c r="S43" s="53"/>
      <c r="T43" s="40">
        <v>0.0</v>
      </c>
      <c r="U43" s="40">
        <v>0.0</v>
      </c>
      <c r="V43" s="40">
        <v>0.0</v>
      </c>
      <c r="W43" s="42" t="s">
        <v>67</v>
      </c>
      <c r="X43" s="37">
        <v>45121.0</v>
      </c>
      <c r="Y43" s="42" t="s">
        <v>286</v>
      </c>
      <c r="Z43" s="53" t="s">
        <v>120</v>
      </c>
      <c r="AA43" s="40">
        <v>0.0</v>
      </c>
      <c r="AB43" s="40">
        <v>4.5</v>
      </c>
      <c r="AC43" s="40">
        <v>0.0</v>
      </c>
      <c r="AD43" s="42" t="s">
        <v>78</v>
      </c>
      <c r="AE43" s="37">
        <v>45122.0</v>
      </c>
      <c r="AF43" s="42" t="s">
        <v>284</v>
      </c>
      <c r="AG43" s="53" t="s">
        <v>122</v>
      </c>
      <c r="AH43" s="40">
        <v>0.0</v>
      </c>
      <c r="AI43" s="40">
        <v>3.5</v>
      </c>
      <c r="AJ43" s="40">
        <v>0.0</v>
      </c>
      <c r="AK43" s="42" t="s">
        <v>79</v>
      </c>
      <c r="AL43" s="37">
        <v>45123.0</v>
      </c>
      <c r="AM43" s="42" t="s">
        <v>284</v>
      </c>
      <c r="AN43" s="53" t="s">
        <v>122</v>
      </c>
      <c r="AO43" s="40">
        <v>0.0</v>
      </c>
      <c r="AP43" s="40">
        <v>3.5</v>
      </c>
      <c r="AQ43" s="40">
        <v>0.0</v>
      </c>
      <c r="AR43" s="47" t="s">
        <v>27</v>
      </c>
      <c r="AS43" s="37">
        <v>45124.0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2">SUM(F43,M43,T43,AA43,AH43,AO43,AV43)</f>
        <v>0</v>
      </c>
      <c r="BA43" s="39">
        <f t="shared" si="52"/>
        <v>15</v>
      </c>
      <c r="BB43" s="39">
        <f t="shared" si="52"/>
        <v>0</v>
      </c>
      <c r="BC43" s="50">
        <f t="shared" si="47"/>
        <v>15</v>
      </c>
      <c r="BD43" s="51"/>
      <c r="BE43" s="39">
        <f t="shared" si="48"/>
        <v>0</v>
      </c>
      <c r="BF43" s="39">
        <f t="shared" si="49"/>
        <v>1320</v>
      </c>
      <c r="BG43" s="39">
        <f t="shared" si="50"/>
        <v>0</v>
      </c>
      <c r="BH43" s="39">
        <f t="shared" si="51"/>
        <v>1320</v>
      </c>
      <c r="BI43" s="51"/>
      <c r="BJ43" s="132"/>
      <c r="BK43" s="133"/>
      <c r="BL43" s="51"/>
      <c r="BM43" s="51"/>
    </row>
    <row r="44">
      <c r="A44" s="59" t="s">
        <v>54</v>
      </c>
      <c r="B44" s="275" t="s">
        <v>62</v>
      </c>
      <c r="C44" s="37">
        <v>45118.0</v>
      </c>
      <c r="D44" s="42" t="s">
        <v>283</v>
      </c>
      <c r="E44" s="53" t="s">
        <v>118</v>
      </c>
      <c r="F44" s="40">
        <v>0.0</v>
      </c>
      <c r="G44" s="40">
        <v>5.5</v>
      </c>
      <c r="H44" s="40">
        <v>0.0</v>
      </c>
      <c r="I44" s="53"/>
      <c r="J44" s="45"/>
      <c r="K44" s="39"/>
      <c r="L44" s="39"/>
      <c r="M44" s="40">
        <v>0.0</v>
      </c>
      <c r="N44" s="40">
        <v>0.0</v>
      </c>
      <c r="O44" s="40">
        <v>0.0</v>
      </c>
      <c r="P44" s="39"/>
      <c r="Q44" s="45"/>
      <c r="R44" s="39"/>
      <c r="S44" s="39"/>
      <c r="T44" s="40">
        <v>0.0</v>
      </c>
      <c r="U44" s="40">
        <v>0.0</v>
      </c>
      <c r="V44" s="40">
        <v>0.0</v>
      </c>
      <c r="W44" s="53"/>
      <c r="X44" s="45"/>
      <c r="Y44" s="39"/>
      <c r="Z44" s="39"/>
      <c r="AA44" s="40">
        <v>0.0</v>
      </c>
      <c r="AB44" s="40">
        <v>0.0</v>
      </c>
      <c r="AC44" s="40">
        <v>0.0</v>
      </c>
      <c r="AD44" s="297"/>
      <c r="AE44" s="45"/>
      <c r="AF44" s="39"/>
      <c r="AG44" s="39"/>
      <c r="AH44" s="40">
        <v>0.0</v>
      </c>
      <c r="AI44" s="40">
        <v>0.0</v>
      </c>
      <c r="AJ44" s="40">
        <v>0.0</v>
      </c>
      <c r="AK44" s="297"/>
      <c r="AL44" s="45"/>
      <c r="AM44" s="39"/>
      <c r="AN44" s="39"/>
      <c r="AO44" s="40">
        <v>0.0</v>
      </c>
      <c r="AP44" s="40">
        <v>0.0</v>
      </c>
      <c r="AQ44" s="40">
        <v>0.0</v>
      </c>
      <c r="AR44" s="54"/>
      <c r="AS44" s="45"/>
      <c r="AT44" s="39"/>
      <c r="AU44" s="39"/>
      <c r="AV44" s="40">
        <v>0.0</v>
      </c>
      <c r="AW44" s="40">
        <v>0.0</v>
      </c>
      <c r="AX44" s="40">
        <v>0.0</v>
      </c>
      <c r="AY44" s="48"/>
      <c r="AZ44" s="49">
        <f t="shared" ref="AZ44:BB44" si="53">SUM(F44,M44,T44,AA44,AH44,AO44,AV44)</f>
        <v>0</v>
      </c>
      <c r="BA44" s="39">
        <f t="shared" si="53"/>
        <v>5.5</v>
      </c>
      <c r="BB44" s="39">
        <f t="shared" si="53"/>
        <v>0</v>
      </c>
      <c r="BC44" s="50">
        <f t="shared" si="47"/>
        <v>5.5</v>
      </c>
      <c r="BD44" s="51"/>
      <c r="BE44" s="39">
        <f t="shared" si="48"/>
        <v>0</v>
      </c>
      <c r="BF44" s="39">
        <f t="shared" si="49"/>
        <v>484</v>
      </c>
      <c r="BG44" s="39">
        <f t="shared" si="50"/>
        <v>0</v>
      </c>
      <c r="BH44" s="39">
        <f t="shared" si="51"/>
        <v>484</v>
      </c>
      <c r="BI44" s="51"/>
      <c r="BJ44" s="39" t="s">
        <v>130</v>
      </c>
      <c r="BK44" s="92">
        <f>sum(BH13,BH26,BH37,BH47,BH57,BH68)</f>
        <v>54669.91</v>
      </c>
      <c r="BL44" s="51"/>
      <c r="BM44" s="51"/>
    </row>
    <row r="45">
      <c r="A45" s="59" t="s">
        <v>714</v>
      </c>
      <c r="B45" s="275" t="s">
        <v>33</v>
      </c>
      <c r="C45" s="37">
        <v>45118.0</v>
      </c>
      <c r="D45" s="38" t="s">
        <v>25</v>
      </c>
      <c r="E45" s="39" t="s">
        <v>25</v>
      </c>
      <c r="F45" s="40">
        <v>0.0</v>
      </c>
      <c r="G45" s="40">
        <v>0.0</v>
      </c>
      <c r="H45" s="40">
        <v>0.0</v>
      </c>
      <c r="I45" s="42" t="s">
        <v>46</v>
      </c>
      <c r="J45" s="37">
        <v>45119.0</v>
      </c>
      <c r="K45" s="38" t="s">
        <v>236</v>
      </c>
      <c r="L45" s="39" t="s">
        <v>125</v>
      </c>
      <c r="M45" s="40">
        <v>5.0</v>
      </c>
      <c r="N45" s="40">
        <v>0.0</v>
      </c>
      <c r="O45" s="40">
        <v>0.0</v>
      </c>
      <c r="P45" s="38" t="s">
        <v>36</v>
      </c>
      <c r="Q45" s="37">
        <v>45120.0</v>
      </c>
      <c r="R45" s="38" t="s">
        <v>236</v>
      </c>
      <c r="S45" s="39" t="s">
        <v>125</v>
      </c>
      <c r="T45" s="40">
        <v>5.0</v>
      </c>
      <c r="U45" s="40">
        <v>0.0</v>
      </c>
      <c r="V45" s="40">
        <v>0.0</v>
      </c>
      <c r="W45" s="42" t="s">
        <v>37</v>
      </c>
      <c r="X45" s="37">
        <v>45121.0</v>
      </c>
      <c r="Y45" s="38" t="s">
        <v>25</v>
      </c>
      <c r="Z45" s="39" t="s">
        <v>25</v>
      </c>
      <c r="AA45" s="40">
        <v>0.0</v>
      </c>
      <c r="AB45" s="40">
        <v>0.0</v>
      </c>
      <c r="AC45" s="40">
        <v>0.0</v>
      </c>
      <c r="AD45" s="42" t="s">
        <v>40</v>
      </c>
      <c r="AE45" s="37">
        <v>45122.0</v>
      </c>
      <c r="AF45" s="38" t="s">
        <v>25</v>
      </c>
      <c r="AG45" s="39" t="s">
        <v>25</v>
      </c>
      <c r="AH45" s="40">
        <v>0.0</v>
      </c>
      <c r="AI45" s="40">
        <v>0.0</v>
      </c>
      <c r="AJ45" s="40">
        <v>0.0</v>
      </c>
      <c r="AK45" s="434" t="s">
        <v>43</v>
      </c>
      <c r="AL45" s="37">
        <v>45123.0</v>
      </c>
      <c r="AM45" s="38" t="s">
        <v>25</v>
      </c>
      <c r="AN45" s="39" t="s">
        <v>25</v>
      </c>
      <c r="AO45" s="40">
        <v>0.0</v>
      </c>
      <c r="AP45" s="40">
        <v>0.0</v>
      </c>
      <c r="AQ45" s="40">
        <v>0.0</v>
      </c>
      <c r="AR45" s="42" t="s">
        <v>44</v>
      </c>
      <c r="AS45" s="37">
        <v>45124.0</v>
      </c>
      <c r="AT45" s="38" t="s">
        <v>25</v>
      </c>
      <c r="AU45" s="38" t="s">
        <v>25</v>
      </c>
      <c r="AV45" s="40">
        <v>0.0</v>
      </c>
      <c r="AW45" s="40">
        <v>0.0</v>
      </c>
      <c r="AX45" s="40">
        <v>0.0</v>
      </c>
      <c r="AY45" s="48"/>
      <c r="AZ45" s="49">
        <f t="shared" ref="AZ45:BB45" si="54">SUM(F45,M45,T45,AA45,AH45,AO45,AV45)</f>
        <v>10</v>
      </c>
      <c r="BA45" s="39">
        <f t="shared" si="54"/>
        <v>0</v>
      </c>
      <c r="BB45" s="39">
        <f t="shared" si="54"/>
        <v>0</v>
      </c>
      <c r="BC45" s="50">
        <f t="shared" si="47"/>
        <v>10</v>
      </c>
      <c r="BD45" s="51"/>
      <c r="BE45" s="39">
        <f>AZ45*67.31</f>
        <v>673.1</v>
      </c>
      <c r="BF45" s="39">
        <f>BA45*74</f>
        <v>0</v>
      </c>
      <c r="BG45" s="39">
        <f>BB45*84</f>
        <v>0</v>
      </c>
      <c r="BH45" s="39">
        <f>SUM(BE45,BF45,BG45)</f>
        <v>673.1</v>
      </c>
      <c r="BI45" s="51"/>
      <c r="BJ45" s="39"/>
      <c r="BK45" s="92"/>
      <c r="BL45" s="51"/>
      <c r="BM45" s="51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137"/>
      <c r="AG46" s="137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53"/>
      <c r="BF46" s="53"/>
      <c r="BG46" s="53"/>
      <c r="BH46" s="53"/>
      <c r="BI46" s="136"/>
      <c r="BJ46" s="39" t="s">
        <v>134</v>
      </c>
      <c r="BK46" s="39">
        <f>sum(BK18,BK19,BK20,BK21,BK22,BK23,BK24,BK25,BK26,BK27,BK29,BK30,BK31,BK32,BK33,BK34,BK35,BK36)</f>
        <v>54669.91</v>
      </c>
      <c r="BL46" s="136"/>
      <c r="BM46" s="136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76" t="s">
        <v>14</v>
      </c>
      <c r="AZ47" s="77">
        <f t="shared" ref="AZ47:BA47" si="55">sum(AZ41,AZ42,AZ43,AZ44,AZ45)</f>
        <v>35</v>
      </c>
      <c r="BA47" s="78">
        <f t="shared" si="55"/>
        <v>38.5</v>
      </c>
      <c r="BB47" s="78">
        <f>SUM(BB41,BB42,BB43,BB44)</f>
        <v>0</v>
      </c>
      <c r="BC47" s="79">
        <f>sum(BC41,BC42,BC43,BC44,BC45)</f>
        <v>73.5</v>
      </c>
      <c r="BD47" s="51"/>
      <c r="BE47" s="40">
        <f t="shared" ref="BE47:BF47" si="56">SUM(BE41:BE45)</f>
        <v>2673.1</v>
      </c>
      <c r="BF47" s="40">
        <f t="shared" si="56"/>
        <v>3388</v>
      </c>
      <c r="BG47" s="40">
        <f>BB47*80</f>
        <v>0</v>
      </c>
      <c r="BH47" s="40">
        <f>SUM(BH41:BH45)</f>
        <v>6061.1</v>
      </c>
      <c r="BI47" s="51"/>
      <c r="BJ47" s="51"/>
      <c r="BK47" s="51"/>
      <c r="BL47" s="51"/>
      <c r="BM47" s="51"/>
    </row>
    <row r="48">
      <c r="B48" s="135"/>
      <c r="C48" s="71"/>
      <c r="D48" s="136"/>
      <c r="E48" s="136"/>
      <c r="F48" s="117"/>
      <c r="G48" s="117"/>
      <c r="H48" s="117"/>
      <c r="I48" s="117"/>
      <c r="J48" s="118"/>
      <c r="K48" s="136"/>
      <c r="L48" s="136"/>
      <c r="M48" s="51"/>
      <c r="N48" s="51"/>
      <c r="O48" s="51"/>
      <c r="P48" s="51"/>
      <c r="Q48" s="71"/>
      <c r="R48" s="136"/>
      <c r="S48" s="136"/>
      <c r="T48" s="136"/>
      <c r="U48" s="136"/>
      <c r="V48" s="136"/>
      <c r="W48" s="136"/>
      <c r="X48" s="71"/>
      <c r="Y48" s="136"/>
      <c r="Z48" s="136"/>
      <c r="AF48" s="74"/>
      <c r="AG48" s="74"/>
      <c r="AO48" s="138"/>
      <c r="AP48" s="138"/>
      <c r="AQ48" s="138"/>
      <c r="AR48" s="138"/>
      <c r="AS48" s="118"/>
      <c r="AT48" s="136"/>
      <c r="AU48" s="136"/>
      <c r="AV48" s="136"/>
      <c r="AW48" s="136"/>
      <c r="AX48" s="136"/>
      <c r="AY48" s="136"/>
      <c r="AZ48" s="136"/>
      <c r="BA48" s="136"/>
      <c r="BB48" s="136"/>
      <c r="BC48" s="136"/>
      <c r="BD48" s="136"/>
      <c r="BE48" s="136"/>
      <c r="BF48" s="136"/>
      <c r="BG48" s="136"/>
      <c r="BH48" s="136"/>
      <c r="BI48" s="136"/>
      <c r="BJ48" s="136"/>
      <c r="BK48" s="136"/>
      <c r="BL48" s="136"/>
      <c r="BM48" s="136"/>
    </row>
    <row r="49">
      <c r="F49" s="73"/>
      <c r="G49" s="73"/>
      <c r="H49" s="73"/>
      <c r="I49" s="73"/>
      <c r="K49" s="80" t="s">
        <v>49</v>
      </c>
      <c r="L49" s="81"/>
      <c r="AF49" s="82" t="s">
        <v>49</v>
      </c>
      <c r="AG49" s="81"/>
      <c r="AT49" s="82" t="s">
        <v>49</v>
      </c>
      <c r="AU49" s="81"/>
      <c r="BF49" s="82" t="s">
        <v>49</v>
      </c>
      <c r="BG49" s="81"/>
    </row>
    <row r="50">
      <c r="F50" s="73"/>
      <c r="G50" s="73"/>
      <c r="H50" s="73"/>
      <c r="I50" s="73"/>
      <c r="K50" s="139"/>
      <c r="L50" s="140"/>
      <c r="AF50" s="141"/>
      <c r="AG50" s="142"/>
    </row>
    <row r="51">
      <c r="A51" s="10"/>
      <c r="B51" s="11"/>
      <c r="C51" s="11"/>
      <c r="D51" s="12"/>
      <c r="E51" s="13">
        <v>45117.0</v>
      </c>
      <c r="F51" s="14"/>
      <c r="G51" s="14"/>
      <c r="H51" s="14"/>
      <c r="I51" s="15"/>
      <c r="J51" s="15"/>
      <c r="K51" s="16"/>
      <c r="L51" s="13">
        <v>45118.0</v>
      </c>
      <c r="M51" s="15"/>
      <c r="N51" s="15"/>
      <c r="O51" s="15"/>
      <c r="P51" s="15"/>
      <c r="Q51" s="11"/>
      <c r="R51" s="17"/>
      <c r="S51" s="13">
        <v>45119.0</v>
      </c>
      <c r="T51" s="11"/>
      <c r="U51" s="15"/>
      <c r="V51" s="15"/>
      <c r="W51" s="11"/>
      <c r="X51" s="18"/>
      <c r="Y51" s="14"/>
      <c r="Z51" s="13">
        <v>45120.0</v>
      </c>
      <c r="AA51" s="15"/>
      <c r="AB51" s="15"/>
      <c r="AC51" s="11"/>
      <c r="AD51" s="15"/>
      <c r="AE51" s="15"/>
      <c r="AF51" s="12"/>
      <c r="AG51" s="13">
        <v>45121.0</v>
      </c>
      <c r="AH51" s="15"/>
      <c r="AI51" s="11"/>
      <c r="AJ51" s="15"/>
      <c r="AK51" s="15"/>
      <c r="AL51" s="15"/>
      <c r="AM51" s="18"/>
      <c r="AN51" s="13">
        <v>45122.0</v>
      </c>
      <c r="AO51" s="11"/>
      <c r="AP51" s="19"/>
      <c r="AQ51" s="19"/>
      <c r="AR51" s="19"/>
      <c r="AS51" s="19"/>
      <c r="AT51" s="14"/>
      <c r="AU51" s="13">
        <v>45123.0</v>
      </c>
      <c r="AV51" s="19"/>
      <c r="AW51" s="19"/>
      <c r="AX51" s="19"/>
      <c r="AY51" s="20"/>
      <c r="AZ51" s="19"/>
      <c r="BA51" s="19"/>
      <c r="BB51" s="19"/>
      <c r="BC51" s="19"/>
      <c r="BD51" s="20"/>
      <c r="BE51" s="21"/>
      <c r="BF51" s="22"/>
      <c r="BG51" s="4"/>
      <c r="BH51" s="19"/>
      <c r="BI51" s="23"/>
      <c r="BJ51" s="127"/>
      <c r="BK51" s="150"/>
      <c r="BL51" s="20"/>
      <c r="BM51" s="20"/>
    </row>
    <row r="52">
      <c r="A52" s="107"/>
      <c r="B52" s="26"/>
      <c r="C52" s="26"/>
      <c r="D52" s="26" t="s">
        <v>2</v>
      </c>
      <c r="E52" s="26" t="s">
        <v>3</v>
      </c>
      <c r="F52" s="26" t="s">
        <v>4</v>
      </c>
      <c r="G52" s="26" t="s">
        <v>5</v>
      </c>
      <c r="H52" s="26" t="s">
        <v>6</v>
      </c>
      <c r="I52" s="26"/>
      <c r="J52" s="26"/>
      <c r="K52" s="26" t="s">
        <v>2</v>
      </c>
      <c r="L52" s="26" t="s">
        <v>7</v>
      </c>
      <c r="M52" s="26" t="s">
        <v>4</v>
      </c>
      <c r="N52" s="26" t="s">
        <v>5</v>
      </c>
      <c r="O52" s="26" t="s">
        <v>6</v>
      </c>
      <c r="P52" s="26"/>
      <c r="Q52" s="26"/>
      <c r="R52" s="26" t="s">
        <v>2</v>
      </c>
      <c r="S52" s="26" t="s">
        <v>8</v>
      </c>
      <c r="T52" s="26" t="s">
        <v>4</v>
      </c>
      <c r="U52" s="26" t="s">
        <v>5</v>
      </c>
      <c r="V52" s="26" t="s">
        <v>6</v>
      </c>
      <c r="W52" s="28"/>
      <c r="X52" s="29"/>
      <c r="Y52" s="29" t="s">
        <v>2</v>
      </c>
      <c r="Z52" s="29" t="s">
        <v>9</v>
      </c>
      <c r="AA52" s="26" t="s">
        <v>4</v>
      </c>
      <c r="AB52" s="26" t="s">
        <v>5</v>
      </c>
      <c r="AC52" s="26" t="s">
        <v>6</v>
      </c>
      <c r="AD52" s="29"/>
      <c r="AE52" s="29"/>
      <c r="AF52" s="29" t="s">
        <v>2</v>
      </c>
      <c r="AG52" s="29" t="s">
        <v>10</v>
      </c>
      <c r="AH52" s="26" t="s">
        <v>4</v>
      </c>
      <c r="AI52" s="26" t="s">
        <v>5</v>
      </c>
      <c r="AJ52" s="26" t="s">
        <v>6</v>
      </c>
      <c r="AK52" s="29"/>
      <c r="AL52" s="29"/>
      <c r="AM52" s="29" t="s">
        <v>2</v>
      </c>
      <c r="AN52" s="29" t="s">
        <v>11</v>
      </c>
      <c r="AO52" s="26" t="s">
        <v>4</v>
      </c>
      <c r="AP52" s="26" t="s">
        <v>5</v>
      </c>
      <c r="AQ52" s="26" t="s">
        <v>6</v>
      </c>
      <c r="AR52" s="29"/>
      <c r="AS52" s="29"/>
      <c r="AT52" s="29" t="s">
        <v>2</v>
      </c>
      <c r="AU52" s="29" t="s">
        <v>12</v>
      </c>
      <c r="AV52" s="26" t="s">
        <v>4</v>
      </c>
      <c r="AW52" s="26" t="s">
        <v>5</v>
      </c>
      <c r="AX52" s="26" t="s">
        <v>6</v>
      </c>
      <c r="AY52" s="30"/>
      <c r="AZ52" s="31" t="s">
        <v>4</v>
      </c>
      <c r="BA52" s="31" t="s">
        <v>13</v>
      </c>
      <c r="BB52" s="31" t="s">
        <v>6</v>
      </c>
      <c r="BC52" s="31" t="s">
        <v>14</v>
      </c>
      <c r="BD52" s="32"/>
      <c r="BE52" s="33" t="s">
        <v>4</v>
      </c>
      <c r="BF52" s="33" t="s">
        <v>13</v>
      </c>
      <c r="BG52" s="33" t="s">
        <v>6</v>
      </c>
      <c r="BH52" s="33" t="s">
        <v>15</v>
      </c>
      <c r="BI52" s="32"/>
      <c r="BJ52" s="32"/>
      <c r="BK52" s="32"/>
      <c r="BL52" s="32"/>
      <c r="BM52" s="32"/>
    </row>
    <row r="53">
      <c r="A53" s="94" t="s">
        <v>52</v>
      </c>
      <c r="F53" s="40">
        <v>0.0</v>
      </c>
      <c r="G53" s="40">
        <v>0.0</v>
      </c>
      <c r="H53" s="40">
        <v>0.0</v>
      </c>
      <c r="I53" s="35"/>
      <c r="J53" s="143"/>
      <c r="K53" s="92"/>
      <c r="L53" s="92"/>
      <c r="M53" s="40">
        <v>0.0</v>
      </c>
      <c r="N53" s="40">
        <v>0.0</v>
      </c>
      <c r="O53" s="40">
        <v>0.0</v>
      </c>
      <c r="P53" s="144"/>
      <c r="Q53" s="144"/>
      <c r="R53" s="144"/>
      <c r="S53" s="144"/>
      <c r="T53" s="40">
        <v>0.0</v>
      </c>
      <c r="U53" s="40">
        <v>0.0</v>
      </c>
      <c r="V53" s="40">
        <v>0.0</v>
      </c>
      <c r="W53" s="39"/>
      <c r="X53" s="45"/>
      <c r="Y53" s="111"/>
      <c r="Z53" s="39"/>
      <c r="AA53" s="40">
        <v>0.0</v>
      </c>
      <c r="AB53" s="40">
        <v>0.0</v>
      </c>
      <c r="AC53" s="40">
        <v>0.0</v>
      </c>
      <c r="AD53" s="145" t="s">
        <v>40</v>
      </c>
      <c r="AE53" s="146">
        <v>45115.0</v>
      </c>
      <c r="AF53" s="147" t="s">
        <v>288</v>
      </c>
      <c r="AG53" s="40" t="s">
        <v>138</v>
      </c>
      <c r="AH53" s="40">
        <v>2.0</v>
      </c>
      <c r="AI53" s="40">
        <v>2.0</v>
      </c>
      <c r="AJ53" s="40">
        <v>0.0</v>
      </c>
      <c r="AK53" s="148" t="s">
        <v>43</v>
      </c>
      <c r="AL53" s="146">
        <v>45116.0</v>
      </c>
      <c r="AM53" s="148" t="s">
        <v>289</v>
      </c>
      <c r="AN53" s="148" t="s">
        <v>106</v>
      </c>
      <c r="AO53" s="40">
        <v>3.0</v>
      </c>
      <c r="AP53" s="40">
        <v>2.0</v>
      </c>
      <c r="AQ53" s="40">
        <v>0.0</v>
      </c>
      <c r="AR53" s="151" t="s">
        <v>44</v>
      </c>
      <c r="AS53" s="459">
        <v>45117.0</v>
      </c>
      <c r="AT53" s="289" t="s">
        <v>288</v>
      </c>
      <c r="AU53" s="129" t="s">
        <v>138</v>
      </c>
      <c r="AV53" s="40">
        <v>2.0</v>
      </c>
      <c r="AW53" s="40">
        <v>2.0</v>
      </c>
      <c r="AX53" s="40">
        <v>0.0</v>
      </c>
      <c r="AY53" s="48"/>
      <c r="AZ53" s="49">
        <f t="shared" ref="AZ53:BB53" si="57">SUM(F53,M53,T53,AA53,AH53,AO53,AV53)</f>
        <v>7</v>
      </c>
      <c r="BA53" s="39">
        <f t="shared" si="57"/>
        <v>6</v>
      </c>
      <c r="BB53" s="39">
        <f t="shared" si="57"/>
        <v>0</v>
      </c>
      <c r="BC53" s="50">
        <f t="shared" ref="BC53:BC55" si="59">SUM(AZ53,BA53,BB53)</f>
        <v>13</v>
      </c>
      <c r="BD53" s="51"/>
      <c r="BE53" s="39">
        <f t="shared" ref="BE53:BE55" si="60">AZ53*80</f>
        <v>560</v>
      </c>
      <c r="BF53" s="39">
        <f t="shared" ref="BF53:BF55" si="61">BA53*88</f>
        <v>528</v>
      </c>
      <c r="BG53" s="39">
        <f t="shared" ref="BG53:BG55" si="62">BB53*80</f>
        <v>0</v>
      </c>
      <c r="BH53" s="39">
        <f t="shared" ref="BH53:BH55" si="63">sum(BE53,BF53,BG53)</f>
        <v>1088</v>
      </c>
      <c r="BI53" s="51"/>
      <c r="BJ53" s="51"/>
      <c r="BK53" s="51"/>
      <c r="BL53" s="51"/>
      <c r="BM53" s="51"/>
    </row>
    <row r="54">
      <c r="A54" s="59" t="s">
        <v>50</v>
      </c>
      <c r="F54" s="40">
        <v>0.0</v>
      </c>
      <c r="G54" s="40">
        <v>0.0</v>
      </c>
      <c r="H54" s="40">
        <v>0.0</v>
      </c>
      <c r="I54" s="134"/>
      <c r="J54" s="45"/>
      <c r="K54" s="111"/>
      <c r="L54" s="39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53"/>
      <c r="X54" s="45"/>
      <c r="Y54" s="111"/>
      <c r="Z54" s="39"/>
      <c r="AA54" s="40">
        <v>0.0</v>
      </c>
      <c r="AB54" s="40">
        <v>0.0</v>
      </c>
      <c r="AC54" s="40">
        <v>0.0</v>
      </c>
      <c r="AD54" s="53"/>
      <c r="AE54" s="45"/>
      <c r="AF54" s="111"/>
      <c r="AG54" s="39"/>
      <c r="AH54" s="40">
        <v>0.0</v>
      </c>
      <c r="AI54" s="40">
        <v>0.0</v>
      </c>
      <c r="AJ54" s="40">
        <v>0.0</v>
      </c>
      <c r="AK54" s="92"/>
      <c r="AL54" s="45"/>
      <c r="AM54" s="92"/>
      <c r="AN54" s="92"/>
      <c r="AO54" s="40">
        <v>0.0</v>
      </c>
      <c r="AP54" s="40">
        <v>0.0</v>
      </c>
      <c r="AQ54" s="40">
        <v>0.0</v>
      </c>
      <c r="AR54" s="149"/>
      <c r="AS54" s="461"/>
      <c r="AT54" s="150"/>
      <c r="AU54" s="127"/>
      <c r="AV54" s="40">
        <v>0.0</v>
      </c>
      <c r="AW54" s="40">
        <v>0.0</v>
      </c>
      <c r="AX54" s="40">
        <v>0.0</v>
      </c>
      <c r="AY54" s="48"/>
      <c r="AZ54" s="49">
        <f t="shared" ref="AZ54:BB54" si="58">SUM(F54,M54,T54,AA54,AH54,AO54,AV54)</f>
        <v>0</v>
      </c>
      <c r="BA54" s="39">
        <f t="shared" si="58"/>
        <v>0</v>
      </c>
      <c r="BB54" s="39">
        <f t="shared" si="58"/>
        <v>0</v>
      </c>
      <c r="BC54" s="50">
        <f t="shared" si="59"/>
        <v>0</v>
      </c>
      <c r="BD54" s="51"/>
      <c r="BE54" s="39">
        <f t="shared" si="60"/>
        <v>0</v>
      </c>
      <c r="BF54" s="39">
        <f t="shared" si="61"/>
        <v>0</v>
      </c>
      <c r="BG54" s="39">
        <f t="shared" si="62"/>
        <v>0</v>
      </c>
      <c r="BH54" s="39">
        <f t="shared" si="63"/>
        <v>0</v>
      </c>
      <c r="BI54" s="51"/>
      <c r="BJ54" s="51"/>
      <c r="BK54" s="51"/>
      <c r="BL54" s="51"/>
      <c r="BM54" s="51"/>
    </row>
    <row r="55">
      <c r="A55" s="59" t="s">
        <v>54</v>
      </c>
      <c r="B55" s="134"/>
      <c r="C55" s="45"/>
      <c r="D55" s="111"/>
      <c r="E55" s="39"/>
      <c r="F55" s="40">
        <v>0.0</v>
      </c>
      <c r="G55" s="40">
        <v>0.0</v>
      </c>
      <c r="H55" s="40">
        <v>0.0</v>
      </c>
      <c r="I55" s="144"/>
      <c r="J55" s="144"/>
      <c r="K55" s="144"/>
      <c r="L55" s="144"/>
      <c r="M55" s="40">
        <v>0.0</v>
      </c>
      <c r="N55" s="40">
        <v>0.0</v>
      </c>
      <c r="O55" s="40">
        <v>0.0</v>
      </c>
      <c r="P55" s="39"/>
      <c r="Q55" s="45"/>
      <c r="R55" s="111"/>
      <c r="S55" s="39"/>
      <c r="T55" s="40">
        <v>0.0</v>
      </c>
      <c r="U55" s="40">
        <v>0.0</v>
      </c>
      <c r="V55" s="40">
        <v>0.0</v>
      </c>
      <c r="W55" s="39"/>
      <c r="X55" s="45"/>
      <c r="Y55" s="111"/>
      <c r="Z55" s="39"/>
      <c r="AA55" s="40">
        <v>0.0</v>
      </c>
      <c r="AB55" s="40">
        <v>0.0</v>
      </c>
      <c r="AC55" s="40">
        <v>0.0</v>
      </c>
      <c r="AD55" s="53"/>
      <c r="AE55" s="45"/>
      <c r="AF55" s="111"/>
      <c r="AG55" s="39"/>
      <c r="AH55" s="40">
        <v>0.0</v>
      </c>
      <c r="AI55" s="40">
        <v>0.0</v>
      </c>
      <c r="AJ55" s="40">
        <v>0.0</v>
      </c>
      <c r="AK55" s="92"/>
      <c r="AL55" s="45"/>
      <c r="AM55" s="92"/>
      <c r="AN55" s="92"/>
      <c r="AO55" s="40">
        <v>0.0</v>
      </c>
      <c r="AP55" s="40">
        <v>0.0</v>
      </c>
      <c r="AQ55" s="40">
        <v>0.0</v>
      </c>
      <c r="AR55" s="54"/>
      <c r="AS55" s="143"/>
      <c r="AT55" s="111"/>
      <c r="AU55" s="39"/>
      <c r="AV55" s="40">
        <v>0.0</v>
      </c>
      <c r="AW55" s="40">
        <v>0.0</v>
      </c>
      <c r="AX55" s="40">
        <v>0.0</v>
      </c>
      <c r="AY55" s="48"/>
      <c r="AZ55" s="49">
        <f t="shared" ref="AZ55:BB55" si="64">SUM(F55,M55,T55,AA55,AH55,AO55,AV55)</f>
        <v>0</v>
      </c>
      <c r="BA55" s="39">
        <f t="shared" si="64"/>
        <v>0</v>
      </c>
      <c r="BB55" s="39">
        <f t="shared" si="64"/>
        <v>0</v>
      </c>
      <c r="BC55" s="50">
        <f t="shared" si="59"/>
        <v>0</v>
      </c>
      <c r="BD55" s="51"/>
      <c r="BE55" s="39">
        <f t="shared" si="60"/>
        <v>0</v>
      </c>
      <c r="BF55" s="39">
        <f t="shared" si="61"/>
        <v>0</v>
      </c>
      <c r="BG55" s="39">
        <f t="shared" si="62"/>
        <v>0</v>
      </c>
      <c r="BH55" s="39">
        <f t="shared" si="63"/>
        <v>0</v>
      </c>
      <c r="BI55" s="51"/>
      <c r="BJ55" s="51"/>
      <c r="BK55" s="51"/>
      <c r="BL55" s="51"/>
      <c r="BM55" s="51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/>
      <c r="BB56" s="153"/>
      <c r="BC56" s="153"/>
      <c r="BD56" s="153"/>
      <c r="BE56" s="85"/>
      <c r="BF56" s="85"/>
      <c r="BG56" s="85"/>
      <c r="BH56" s="85"/>
      <c r="BI56" s="153"/>
      <c r="BJ56" s="153"/>
      <c r="BK56" s="153"/>
      <c r="BL56" s="153"/>
      <c r="BM56" s="153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76" t="s">
        <v>14</v>
      </c>
      <c r="AZ57" s="77">
        <f t="shared" ref="AZ57:BC57" si="65">SUM(AZ53,AZ54,AZ55)</f>
        <v>7</v>
      </c>
      <c r="BA57" s="78">
        <f t="shared" si="65"/>
        <v>6</v>
      </c>
      <c r="BB57" s="78">
        <f t="shared" si="65"/>
        <v>0</v>
      </c>
      <c r="BC57" s="79">
        <f t="shared" si="65"/>
        <v>13</v>
      </c>
      <c r="BD57" s="51"/>
      <c r="BE57" s="40">
        <f t="shared" ref="BE57:BG57" si="66">sum(BE53,BE54)</f>
        <v>560</v>
      </c>
      <c r="BF57" s="40">
        <f t="shared" si="66"/>
        <v>528</v>
      </c>
      <c r="BG57" s="40">
        <f t="shared" si="66"/>
        <v>0</v>
      </c>
      <c r="BH57" s="40">
        <f>SUM(BH53,BH54,BH55)</f>
        <v>1088</v>
      </c>
      <c r="BI57" s="51"/>
      <c r="BJ57" s="51"/>
      <c r="BK57" s="51"/>
      <c r="BL57" s="51"/>
      <c r="BM57" s="51"/>
    </row>
    <row r="58">
      <c r="A58" s="152"/>
      <c r="B58" s="153"/>
      <c r="C58" s="153"/>
      <c r="D58" s="67"/>
      <c r="E58" s="67"/>
      <c r="F58" s="153"/>
      <c r="G58" s="153"/>
      <c r="H58" s="153"/>
      <c r="I58" s="153"/>
      <c r="J58" s="153"/>
      <c r="K58" s="154"/>
      <c r="L58" s="15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154"/>
      <c r="AG58" s="15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153"/>
      <c r="AU58" s="153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</row>
    <row r="59">
      <c r="A59" s="155"/>
      <c r="B59" s="153"/>
      <c r="C59" s="153"/>
      <c r="D59" s="67"/>
      <c r="F59" s="153"/>
      <c r="G59" s="153"/>
      <c r="H59" s="153"/>
      <c r="I59" s="153"/>
      <c r="J59" s="153"/>
      <c r="K59" s="6" t="s">
        <v>53</v>
      </c>
      <c r="L59" s="4"/>
      <c r="M59" s="155"/>
      <c r="N59" s="155"/>
      <c r="O59" s="155"/>
      <c r="P59" s="155"/>
      <c r="Q59" s="156"/>
      <c r="R59" s="155"/>
      <c r="S59" s="155"/>
      <c r="T59" s="155"/>
      <c r="U59" s="155"/>
      <c r="V59" s="155"/>
      <c r="W59" s="155"/>
      <c r="X59" s="155"/>
      <c r="Y59" s="155"/>
      <c r="Z59" s="155"/>
      <c r="AA59" s="157"/>
      <c r="AB59" s="157"/>
      <c r="AC59" s="157"/>
      <c r="AD59" s="157"/>
      <c r="AE59" s="153"/>
      <c r="AF59" s="9" t="s">
        <v>53</v>
      </c>
      <c r="AG59" s="4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9" t="s">
        <v>53</v>
      </c>
      <c r="AU59" s="4"/>
      <c r="AV59" s="153"/>
      <c r="AW59" s="153"/>
      <c r="AX59" s="153"/>
      <c r="AY59" s="153"/>
      <c r="AZ59" s="153"/>
      <c r="BA59" s="153"/>
      <c r="BB59" s="153"/>
      <c r="BC59" s="153"/>
      <c r="BD59" s="153"/>
      <c r="BE59" s="153"/>
      <c r="BF59" s="9" t="s">
        <v>53</v>
      </c>
      <c r="BG59" s="4"/>
      <c r="BH59" s="153"/>
      <c r="BI59" s="153"/>
      <c r="BJ59" s="153"/>
      <c r="BK59" s="153"/>
      <c r="BL59" s="153"/>
      <c r="BM59" s="153"/>
    </row>
    <row r="60">
      <c r="A60" s="10"/>
      <c r="B60" s="11"/>
      <c r="C60" s="11"/>
      <c r="D60" s="12"/>
      <c r="E60" s="13">
        <v>45117.0</v>
      </c>
      <c r="F60" s="14"/>
      <c r="G60" s="14"/>
      <c r="H60" s="14"/>
      <c r="I60" s="15"/>
      <c r="J60" s="15"/>
      <c r="K60" s="16"/>
      <c r="L60" s="13">
        <v>45118.0</v>
      </c>
      <c r="M60" s="15"/>
      <c r="N60" s="15"/>
      <c r="O60" s="15"/>
      <c r="P60" s="15"/>
      <c r="Q60" s="11"/>
      <c r="R60" s="17"/>
      <c r="S60" s="13">
        <v>45119.0</v>
      </c>
      <c r="T60" s="11"/>
      <c r="U60" s="15"/>
      <c r="V60" s="15"/>
      <c r="W60" s="11"/>
      <c r="X60" s="18"/>
      <c r="Y60" s="14"/>
      <c r="Z60" s="13">
        <v>45120.0</v>
      </c>
      <c r="AA60" s="15"/>
      <c r="AB60" s="15"/>
      <c r="AC60" s="11"/>
      <c r="AD60" s="15"/>
      <c r="AE60" s="15"/>
      <c r="AF60" s="12"/>
      <c r="AG60" s="13">
        <v>45121.0</v>
      </c>
      <c r="AH60" s="15"/>
      <c r="AI60" s="11"/>
      <c r="AJ60" s="15"/>
      <c r="AK60" s="15"/>
      <c r="AL60" s="15"/>
      <c r="AM60" s="18"/>
      <c r="AN60" s="13">
        <v>45122.0</v>
      </c>
      <c r="AO60" s="11"/>
      <c r="AP60" s="19"/>
      <c r="AQ60" s="19"/>
      <c r="AR60" s="19"/>
      <c r="AS60" s="19"/>
      <c r="AT60" s="14"/>
      <c r="AU60" s="13">
        <v>45123.0</v>
      </c>
      <c r="AV60" s="19"/>
      <c r="AW60" s="19"/>
      <c r="AX60" s="19"/>
      <c r="AY60" s="20"/>
      <c r="AZ60" s="19"/>
      <c r="BA60" s="19"/>
      <c r="BB60" s="19"/>
      <c r="BC60" s="19"/>
      <c r="BD60" s="20"/>
      <c r="BE60" s="21"/>
      <c r="BF60" s="22"/>
      <c r="BG60" s="4"/>
      <c r="BH60" s="19"/>
      <c r="BI60" s="23"/>
      <c r="BJ60" s="127"/>
      <c r="BK60" s="150"/>
      <c r="BL60" s="20"/>
      <c r="BM60" s="20"/>
    </row>
    <row r="61">
      <c r="A61" s="107"/>
      <c r="B61" s="26"/>
      <c r="C61" s="26"/>
      <c r="D61" s="26" t="s">
        <v>2</v>
      </c>
      <c r="E61" s="26" t="s">
        <v>3</v>
      </c>
      <c r="F61" s="26" t="s">
        <v>4</v>
      </c>
      <c r="G61" s="26" t="s">
        <v>5</v>
      </c>
      <c r="H61" s="26" t="s">
        <v>6</v>
      </c>
      <c r="I61" s="26"/>
      <c r="J61" s="26"/>
      <c r="K61" s="26" t="s">
        <v>2</v>
      </c>
      <c r="L61" s="26" t="s">
        <v>7</v>
      </c>
      <c r="M61" s="26" t="s">
        <v>4</v>
      </c>
      <c r="N61" s="26" t="s">
        <v>5</v>
      </c>
      <c r="O61" s="26" t="s">
        <v>6</v>
      </c>
      <c r="P61" s="26"/>
      <c r="Q61" s="26"/>
      <c r="R61" s="26" t="s">
        <v>2</v>
      </c>
      <c r="S61" s="26" t="s">
        <v>8</v>
      </c>
      <c r="T61" s="26" t="s">
        <v>4</v>
      </c>
      <c r="U61" s="26" t="s">
        <v>5</v>
      </c>
      <c r="V61" s="26" t="s">
        <v>6</v>
      </c>
      <c r="W61" s="28"/>
      <c r="X61" s="29"/>
      <c r="Y61" s="29" t="s">
        <v>2</v>
      </c>
      <c r="Z61" s="29" t="s">
        <v>9</v>
      </c>
      <c r="AA61" s="26" t="s">
        <v>4</v>
      </c>
      <c r="AB61" s="26" t="s">
        <v>5</v>
      </c>
      <c r="AC61" s="26" t="s">
        <v>6</v>
      </c>
      <c r="AD61" s="29"/>
      <c r="AE61" s="29"/>
      <c r="AF61" s="29" t="s">
        <v>2</v>
      </c>
      <c r="AG61" s="29" t="s">
        <v>10</v>
      </c>
      <c r="AH61" s="26" t="s">
        <v>4</v>
      </c>
      <c r="AI61" s="26" t="s">
        <v>5</v>
      </c>
      <c r="AJ61" s="26" t="s">
        <v>6</v>
      </c>
      <c r="AK61" s="29"/>
      <c r="AL61" s="29"/>
      <c r="AM61" s="29" t="s">
        <v>2</v>
      </c>
      <c r="AN61" s="29" t="s">
        <v>11</v>
      </c>
      <c r="AO61" s="26" t="s">
        <v>4</v>
      </c>
      <c r="AP61" s="26" t="s">
        <v>5</v>
      </c>
      <c r="AQ61" s="26" t="s">
        <v>6</v>
      </c>
      <c r="AR61" s="29"/>
      <c r="AS61" s="29"/>
      <c r="AT61" s="29" t="s">
        <v>2</v>
      </c>
      <c r="AU61" s="29" t="s">
        <v>12</v>
      </c>
      <c r="AV61" s="26" t="s">
        <v>4</v>
      </c>
      <c r="AW61" s="26" t="s">
        <v>5</v>
      </c>
      <c r="AX61" s="26" t="s">
        <v>6</v>
      </c>
      <c r="AY61" s="30"/>
      <c r="AZ61" s="31" t="s">
        <v>4</v>
      </c>
      <c r="BA61" s="31" t="s">
        <v>13</v>
      </c>
      <c r="BB61" s="31" t="s">
        <v>6</v>
      </c>
      <c r="BC61" s="31" t="s">
        <v>14</v>
      </c>
      <c r="BD61" s="32"/>
      <c r="BE61" s="33" t="s">
        <v>4</v>
      </c>
      <c r="BF61" s="33" t="s">
        <v>13</v>
      </c>
      <c r="BG61" s="33" t="s">
        <v>6</v>
      </c>
      <c r="BH61" s="33" t="s">
        <v>15</v>
      </c>
      <c r="BI61" s="32"/>
      <c r="BJ61" s="32"/>
      <c r="BK61" s="32"/>
      <c r="BL61" s="32"/>
      <c r="BM61" s="32"/>
    </row>
    <row r="62">
      <c r="A62" s="94" t="s">
        <v>139</v>
      </c>
      <c r="B62" s="36" t="s">
        <v>19</v>
      </c>
      <c r="C62" s="37">
        <v>45117.0</v>
      </c>
      <c r="D62" s="42" t="s">
        <v>211</v>
      </c>
      <c r="E62" s="58" t="s">
        <v>66</v>
      </c>
      <c r="F62" s="40">
        <v>0.0</v>
      </c>
      <c r="G62" s="40">
        <v>6.0</v>
      </c>
      <c r="H62" s="40">
        <v>0.0</v>
      </c>
      <c r="I62" s="36" t="s">
        <v>22</v>
      </c>
      <c r="J62" s="37">
        <v>45118.0</v>
      </c>
      <c r="K62" s="42" t="s">
        <v>211</v>
      </c>
      <c r="L62" s="58" t="s">
        <v>66</v>
      </c>
      <c r="M62" s="40">
        <v>0.0</v>
      </c>
      <c r="N62" s="40">
        <v>6.0</v>
      </c>
      <c r="O62" s="40">
        <v>0.0</v>
      </c>
      <c r="P62" s="36" t="s">
        <v>24</v>
      </c>
      <c r="Q62" s="37">
        <v>45119.0</v>
      </c>
      <c r="R62" s="42" t="s">
        <v>211</v>
      </c>
      <c r="S62" s="58" t="s">
        <v>66</v>
      </c>
      <c r="T62" s="40">
        <v>0.0</v>
      </c>
      <c r="U62" s="40">
        <v>6.0</v>
      </c>
      <c r="V62" s="40">
        <v>0.0</v>
      </c>
      <c r="W62" s="36" t="s">
        <v>26</v>
      </c>
      <c r="X62" s="37">
        <v>45120.0</v>
      </c>
      <c r="Y62" s="42" t="s">
        <v>211</v>
      </c>
      <c r="Z62" s="58" t="s">
        <v>66</v>
      </c>
      <c r="AA62" s="40">
        <v>0.0</v>
      </c>
      <c r="AB62" s="40">
        <v>6.0</v>
      </c>
      <c r="AC62" s="40">
        <v>0.0</v>
      </c>
      <c r="AD62" s="36" t="s">
        <v>56</v>
      </c>
      <c r="AE62" s="37">
        <v>45121.0</v>
      </c>
      <c r="AF62" s="42" t="s">
        <v>300</v>
      </c>
      <c r="AG62" s="58" t="s">
        <v>301</v>
      </c>
      <c r="AH62" s="40">
        <v>1.0</v>
      </c>
      <c r="AI62" s="40">
        <v>7.0</v>
      </c>
      <c r="AJ62" s="40">
        <v>2.0</v>
      </c>
      <c r="AK62" s="47" t="s">
        <v>57</v>
      </c>
      <c r="AL62" s="37">
        <v>45122.0</v>
      </c>
      <c r="AM62" s="42" t="s">
        <v>211</v>
      </c>
      <c r="AN62" s="58" t="s">
        <v>66</v>
      </c>
      <c r="AO62" s="40">
        <v>0.0</v>
      </c>
      <c r="AP62" s="40">
        <v>6.0</v>
      </c>
      <c r="AQ62" s="40">
        <v>0.0</v>
      </c>
      <c r="AR62" s="96" t="s">
        <v>149</v>
      </c>
      <c r="AS62" s="37">
        <v>45123.0</v>
      </c>
      <c r="AT62" s="42" t="s">
        <v>25</v>
      </c>
      <c r="AU62" s="58" t="s">
        <v>25</v>
      </c>
      <c r="AV62" s="40">
        <v>0.0</v>
      </c>
      <c r="AW62" s="40">
        <v>0.0</v>
      </c>
      <c r="AX62" s="40">
        <v>0.0</v>
      </c>
      <c r="AY62" s="48"/>
      <c r="AZ62" s="49">
        <f t="shared" ref="AZ62:BB62" si="67">SUM(F62,M62,T62,AA62,AH62,AO62,AV62)</f>
        <v>1</v>
      </c>
      <c r="BA62" s="39">
        <f t="shared" si="67"/>
        <v>37</v>
      </c>
      <c r="BB62" s="39">
        <f t="shared" si="67"/>
        <v>2</v>
      </c>
      <c r="BC62" s="50">
        <f t="shared" ref="BC62:BC66" si="69">SUM(AZ62,BA62,BB62)</f>
        <v>40</v>
      </c>
      <c r="BD62" s="51"/>
      <c r="BE62" s="39">
        <f t="shared" ref="BE62:BE63" si="70">AZ62*67.31</f>
        <v>67.31</v>
      </c>
      <c r="BF62" s="39">
        <f t="shared" ref="BF62:BF63" si="71">BA62*74</f>
        <v>2738</v>
      </c>
      <c r="BG62" s="39">
        <f t="shared" ref="BG62:BG63" si="72">BB62*84</f>
        <v>168</v>
      </c>
      <c r="BH62" s="39">
        <f t="shared" ref="BH62:BH66" si="73">sum(BE62,BF62,BG62)</f>
        <v>2973.31</v>
      </c>
      <c r="BI62" s="51"/>
      <c r="BJ62" s="51"/>
      <c r="BK62" s="51"/>
      <c r="BL62" s="51"/>
      <c r="BM62" s="51"/>
    </row>
    <row r="63" ht="16.5" customHeight="1">
      <c r="A63" s="94" t="s">
        <v>740</v>
      </c>
      <c r="B63" s="41" t="s">
        <v>33</v>
      </c>
      <c r="C63" s="37">
        <v>45118.0</v>
      </c>
      <c r="D63" s="38" t="s">
        <v>247</v>
      </c>
      <c r="E63" s="39" t="s">
        <v>127</v>
      </c>
      <c r="F63" s="40">
        <v>5.0</v>
      </c>
      <c r="G63" s="40">
        <v>1.0</v>
      </c>
      <c r="H63" s="40">
        <v>0.0</v>
      </c>
      <c r="I63" s="42" t="s">
        <v>46</v>
      </c>
      <c r="J63" s="37">
        <v>45119.0</v>
      </c>
      <c r="K63" s="38" t="s">
        <v>247</v>
      </c>
      <c r="L63" s="39" t="s">
        <v>127</v>
      </c>
      <c r="M63" s="40">
        <v>5.0</v>
      </c>
      <c r="N63" s="40">
        <v>1.0</v>
      </c>
      <c r="O63" s="40">
        <v>0.0</v>
      </c>
      <c r="P63" s="39"/>
      <c r="Q63" s="45"/>
      <c r="R63" s="39"/>
      <c r="S63" s="39"/>
      <c r="T63" s="40">
        <v>0.0</v>
      </c>
      <c r="U63" s="40">
        <v>0.0</v>
      </c>
      <c r="V63" s="40">
        <v>0.0</v>
      </c>
      <c r="W63" s="44"/>
      <c r="X63" s="45"/>
      <c r="Y63" s="39"/>
      <c r="Z63" s="39"/>
      <c r="AA63" s="40">
        <v>0.0</v>
      </c>
      <c r="AB63" s="40">
        <v>0.0</v>
      </c>
      <c r="AC63" s="40">
        <v>0.0</v>
      </c>
      <c r="AD63" s="44"/>
      <c r="AE63" s="45"/>
      <c r="AF63" s="39"/>
      <c r="AG63" s="39"/>
      <c r="AH63" s="40">
        <v>0.0</v>
      </c>
      <c r="AI63" s="40">
        <v>0.0</v>
      </c>
      <c r="AJ63" s="40">
        <v>0.0</v>
      </c>
      <c r="AK63" s="297"/>
      <c r="AL63" s="45"/>
      <c r="AM63" s="39"/>
      <c r="AN63" s="39"/>
      <c r="AO63" s="40">
        <v>0.0</v>
      </c>
      <c r="AP63" s="40">
        <v>0.0</v>
      </c>
      <c r="AQ63" s="40">
        <v>0.0</v>
      </c>
      <c r="AR63" s="92"/>
      <c r="AS63" s="45"/>
      <c r="AT63" s="39"/>
      <c r="AU63" s="39"/>
      <c r="AV63" s="40">
        <v>0.0</v>
      </c>
      <c r="AW63" s="40">
        <v>0.0</v>
      </c>
      <c r="AX63" s="40">
        <v>0.0</v>
      </c>
      <c r="AY63" s="48"/>
      <c r="AZ63" s="49">
        <f t="shared" ref="AZ63:BB63" si="68">SUM(F63,M63,T63,AA63,AH63,AO63,AV63)</f>
        <v>10</v>
      </c>
      <c r="BA63" s="39">
        <f t="shared" si="68"/>
        <v>2</v>
      </c>
      <c r="BB63" s="39">
        <f t="shared" si="68"/>
        <v>0</v>
      </c>
      <c r="BC63" s="50">
        <f t="shared" si="69"/>
        <v>12</v>
      </c>
      <c r="BD63" s="51"/>
      <c r="BE63" s="39">
        <f t="shared" si="70"/>
        <v>673.1</v>
      </c>
      <c r="BF63" s="39">
        <f t="shared" si="71"/>
        <v>148</v>
      </c>
      <c r="BG63" s="39">
        <f t="shared" si="72"/>
        <v>0</v>
      </c>
      <c r="BH63" s="39">
        <f t="shared" si="73"/>
        <v>821.1</v>
      </c>
      <c r="BI63" s="51"/>
      <c r="BJ63" s="51"/>
      <c r="BK63" s="51"/>
      <c r="BL63" s="51"/>
      <c r="BM63" s="51"/>
    </row>
    <row r="64">
      <c r="A64" s="35" t="s">
        <v>82</v>
      </c>
      <c r="B64" s="60"/>
      <c r="C64" s="45"/>
      <c r="D64" s="39"/>
      <c r="E64" s="39"/>
      <c r="F64" s="40">
        <v>0.0</v>
      </c>
      <c r="G64" s="40">
        <v>0.0</v>
      </c>
      <c r="H64" s="40">
        <v>0.0</v>
      </c>
      <c r="I64" s="53"/>
      <c r="J64" s="45"/>
      <c r="K64" s="39"/>
      <c r="L64" s="39"/>
      <c r="M64" s="40">
        <v>0.0</v>
      </c>
      <c r="N64" s="40">
        <v>0.0</v>
      </c>
      <c r="O64" s="40">
        <v>0.0</v>
      </c>
      <c r="P64" s="39"/>
      <c r="Q64" s="45"/>
      <c r="R64" s="39"/>
      <c r="S64" s="39"/>
      <c r="T64" s="40">
        <v>0.0</v>
      </c>
      <c r="U64" s="40">
        <v>0.0</v>
      </c>
      <c r="V64" s="40">
        <v>0.0</v>
      </c>
      <c r="W64" s="44"/>
      <c r="X64" s="45"/>
      <c r="Y64" s="53"/>
      <c r="Z64" s="53"/>
      <c r="AA64" s="40">
        <v>0.0</v>
      </c>
      <c r="AB64" s="40">
        <v>0.0</v>
      </c>
      <c r="AC64" s="40">
        <v>0.0</v>
      </c>
      <c r="AD64" s="56" t="s">
        <v>40</v>
      </c>
      <c r="AE64" s="37">
        <v>45122.0</v>
      </c>
      <c r="AF64" s="38" t="s">
        <v>285</v>
      </c>
      <c r="AG64" s="39" t="s">
        <v>129</v>
      </c>
      <c r="AH64" s="40">
        <v>5.0</v>
      </c>
      <c r="AI64" s="40">
        <v>2.0</v>
      </c>
      <c r="AJ64" s="40">
        <v>0.0</v>
      </c>
      <c r="AK64" s="434" t="s">
        <v>43</v>
      </c>
      <c r="AL64" s="37">
        <v>45123.0</v>
      </c>
      <c r="AM64" s="38" t="s">
        <v>247</v>
      </c>
      <c r="AN64" s="39" t="s">
        <v>127</v>
      </c>
      <c r="AO64" s="40">
        <v>5.0</v>
      </c>
      <c r="AP64" s="40">
        <v>1.0</v>
      </c>
      <c r="AQ64" s="40">
        <v>0.0</v>
      </c>
      <c r="AR64" s="54"/>
      <c r="AS64" s="45"/>
      <c r="AT64" s="39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4">SUM(F64,M64,T64,AA64,AH64,AO64,AV64)</f>
        <v>10</v>
      </c>
      <c r="BA64" s="39">
        <f t="shared" si="74"/>
        <v>3</v>
      </c>
      <c r="BB64" s="39">
        <f t="shared" si="74"/>
        <v>0</v>
      </c>
      <c r="BC64" s="50">
        <f t="shared" si="69"/>
        <v>13</v>
      </c>
      <c r="BD64" s="51"/>
      <c r="BE64" s="39">
        <f t="shared" ref="BE64:BE66" si="76">AZ64*80</f>
        <v>800</v>
      </c>
      <c r="BF64" s="39">
        <f t="shared" ref="BF64:BF66" si="77">BA64*88</f>
        <v>264</v>
      </c>
      <c r="BG64" s="39">
        <f t="shared" ref="BG64:BG66" si="78">BB64*80</f>
        <v>0</v>
      </c>
      <c r="BH64" s="39">
        <f t="shared" si="73"/>
        <v>1064</v>
      </c>
      <c r="BI64" s="51"/>
      <c r="BJ64" s="51"/>
      <c r="BK64" s="51"/>
      <c r="BL64" s="51"/>
      <c r="BM64" s="51"/>
    </row>
    <row r="65" ht="16.5" customHeight="1">
      <c r="A65" s="94" t="s">
        <v>714</v>
      </c>
      <c r="B65" s="60"/>
      <c r="C65" s="45"/>
      <c r="D65" s="53"/>
      <c r="E65" s="58"/>
      <c r="F65" s="40">
        <v>0.0</v>
      </c>
      <c r="G65" s="40">
        <v>0.0</v>
      </c>
      <c r="H65" s="40">
        <v>0.0</v>
      </c>
      <c r="I65" s="53"/>
      <c r="J65" s="45"/>
      <c r="K65" s="53"/>
      <c r="L65" s="53"/>
      <c r="M65" s="40">
        <v>0.0</v>
      </c>
      <c r="N65" s="40">
        <v>0.0</v>
      </c>
      <c r="O65" s="40">
        <v>0.0</v>
      </c>
      <c r="P65" s="39"/>
      <c r="Q65" s="45"/>
      <c r="R65" s="39"/>
      <c r="S65" s="39"/>
      <c r="T65" s="40">
        <v>0.0</v>
      </c>
      <c r="U65" s="40">
        <v>0.0</v>
      </c>
      <c r="V65" s="40">
        <v>0.0</v>
      </c>
      <c r="W65" s="44"/>
      <c r="X65" s="45"/>
      <c r="Y65" s="39"/>
      <c r="Z65" s="39"/>
      <c r="AA65" s="40">
        <v>0.0</v>
      </c>
      <c r="AB65" s="40">
        <v>0.0</v>
      </c>
      <c r="AC65" s="40">
        <v>0.0</v>
      </c>
      <c r="AD65" s="44"/>
      <c r="AE65" s="45"/>
      <c r="AF65" s="39"/>
      <c r="AG65" s="39"/>
      <c r="AH65" s="40">
        <v>0.0</v>
      </c>
      <c r="AI65" s="40">
        <v>0.0</v>
      </c>
      <c r="AJ65" s="40">
        <v>0.0</v>
      </c>
      <c r="AK65" s="297"/>
      <c r="AL65" s="45"/>
      <c r="AM65" s="39"/>
      <c r="AN65" s="39"/>
      <c r="AO65" s="40">
        <v>0.0</v>
      </c>
      <c r="AP65" s="40">
        <v>0.0</v>
      </c>
      <c r="AQ65" s="40">
        <v>0.0</v>
      </c>
      <c r="AR65" s="54"/>
      <c r="AS65" s="45"/>
      <c r="AT65" s="39"/>
      <c r="AU65" s="39"/>
      <c r="AV65" s="40">
        <v>0.0</v>
      </c>
      <c r="AW65" s="40">
        <v>0.0</v>
      </c>
      <c r="AX65" s="40">
        <v>0.0</v>
      </c>
      <c r="AY65" s="48"/>
      <c r="AZ65" s="49">
        <f t="shared" ref="AZ65:BB65" si="75">SUM(F65,M65,T65,AA65,AH65,AO65,AV65)</f>
        <v>0</v>
      </c>
      <c r="BA65" s="39">
        <f t="shared" si="75"/>
        <v>0</v>
      </c>
      <c r="BB65" s="39">
        <f t="shared" si="75"/>
        <v>0</v>
      </c>
      <c r="BC65" s="50">
        <f t="shared" si="69"/>
        <v>0</v>
      </c>
      <c r="BD65" s="51"/>
      <c r="BE65" s="39">
        <f t="shared" si="76"/>
        <v>0</v>
      </c>
      <c r="BF65" s="39">
        <f t="shared" si="77"/>
        <v>0</v>
      </c>
      <c r="BG65" s="39">
        <f t="shared" si="78"/>
        <v>0</v>
      </c>
      <c r="BH65" s="39">
        <f t="shared" si="73"/>
        <v>0</v>
      </c>
      <c r="BI65" s="51"/>
      <c r="BJ65" s="51"/>
      <c r="BK65" s="51"/>
      <c r="BL65" s="51"/>
      <c r="BM65" s="51"/>
    </row>
    <row r="66" ht="16.5" customHeight="1">
      <c r="A66" s="94" t="s">
        <v>50</v>
      </c>
      <c r="B66" s="60"/>
      <c r="C66" s="45"/>
      <c r="D66" s="53"/>
      <c r="E66" s="58"/>
      <c r="F66" s="40">
        <v>0.0</v>
      </c>
      <c r="G66" s="40">
        <v>0.0</v>
      </c>
      <c r="H66" s="40">
        <v>0.0</v>
      </c>
      <c r="I66" s="53"/>
      <c r="J66" s="45"/>
      <c r="K66" s="39"/>
      <c r="L66" s="39"/>
      <c r="M66" s="40">
        <v>0.0</v>
      </c>
      <c r="N66" s="40">
        <v>0.0</v>
      </c>
      <c r="O66" s="40">
        <v>0.0</v>
      </c>
      <c r="P66" s="38" t="s">
        <v>36</v>
      </c>
      <c r="Q66" s="37">
        <v>45120.0</v>
      </c>
      <c r="R66" s="38" t="s">
        <v>247</v>
      </c>
      <c r="S66" s="39" t="s">
        <v>127</v>
      </c>
      <c r="T66" s="40">
        <v>5.0</v>
      </c>
      <c r="U66" s="40">
        <v>1.0</v>
      </c>
      <c r="V66" s="40">
        <v>0.0</v>
      </c>
      <c r="W66" s="56" t="s">
        <v>37</v>
      </c>
      <c r="X66" s="37">
        <v>45121.0</v>
      </c>
      <c r="Y66" s="38" t="s">
        <v>247</v>
      </c>
      <c r="Z66" s="39" t="s">
        <v>127</v>
      </c>
      <c r="AA66" s="40">
        <v>5.0</v>
      </c>
      <c r="AB66" s="40">
        <v>1.0</v>
      </c>
      <c r="AC66" s="40">
        <v>0.0</v>
      </c>
      <c r="AD66" s="63"/>
      <c r="AE66" s="45"/>
      <c r="AF66" s="53"/>
      <c r="AG66" s="53"/>
      <c r="AH66" s="40">
        <v>0.0</v>
      </c>
      <c r="AI66" s="40">
        <v>0.0</v>
      </c>
      <c r="AJ66" s="40">
        <v>0.0</v>
      </c>
      <c r="AK66" s="92"/>
      <c r="AL66" s="45"/>
      <c r="AM66" s="39"/>
      <c r="AN66" s="39"/>
      <c r="AO66" s="40">
        <v>0.0</v>
      </c>
      <c r="AP66" s="40">
        <v>0.0</v>
      </c>
      <c r="AQ66" s="40">
        <v>0.0</v>
      </c>
      <c r="AR66" s="96" t="s">
        <v>149</v>
      </c>
      <c r="AS66" s="37">
        <v>45123.0</v>
      </c>
      <c r="AT66" s="42" t="s">
        <v>319</v>
      </c>
      <c r="AU66" s="58" t="s">
        <v>266</v>
      </c>
      <c r="AV66" s="40">
        <v>1.0</v>
      </c>
      <c r="AW66" s="40">
        <v>7.0</v>
      </c>
      <c r="AX66" s="40">
        <v>4.0</v>
      </c>
      <c r="AY66" s="48"/>
      <c r="AZ66" s="49">
        <f t="shared" ref="AZ66:BB66" si="79">SUM(F66,M66,T66,AA66,AH66,AO66,AV66)</f>
        <v>11</v>
      </c>
      <c r="BA66" s="39">
        <f t="shared" si="79"/>
        <v>9</v>
      </c>
      <c r="BB66" s="39">
        <f t="shared" si="79"/>
        <v>4</v>
      </c>
      <c r="BC66" s="50">
        <f t="shared" si="69"/>
        <v>24</v>
      </c>
      <c r="BD66" s="51"/>
      <c r="BE66" s="39">
        <f t="shared" si="76"/>
        <v>880</v>
      </c>
      <c r="BF66" s="39">
        <f t="shared" si="77"/>
        <v>792</v>
      </c>
      <c r="BG66" s="39">
        <f t="shared" si="78"/>
        <v>320</v>
      </c>
      <c r="BH66" s="39">
        <f t="shared" si="73"/>
        <v>1992</v>
      </c>
      <c r="BI66" s="51"/>
      <c r="BJ66" s="51"/>
      <c r="BK66" s="51"/>
      <c r="BL66" s="51"/>
      <c r="BM66" s="51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136"/>
      <c r="AZ67" s="136"/>
      <c r="BA67" s="136"/>
      <c r="BB67" s="136"/>
      <c r="BC67" s="136"/>
      <c r="BD67" s="136"/>
      <c r="BE67" s="53"/>
      <c r="BF67" s="53"/>
      <c r="BG67" s="53"/>
      <c r="BH67" s="53"/>
      <c r="BI67" s="136"/>
      <c r="BJ67" s="136"/>
      <c r="BK67" s="136"/>
      <c r="BL67" s="136"/>
      <c r="BM67" s="136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162"/>
      <c r="L68" s="162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136"/>
      <c r="AU68" s="136"/>
      <c r="AV68" s="136"/>
      <c r="AW68" s="136"/>
      <c r="AX68" s="136"/>
      <c r="AY68" s="76" t="s">
        <v>14</v>
      </c>
      <c r="AZ68" s="77">
        <f t="shared" ref="AZ68:BC68" si="80">sum(AZ62,AZ63,AZ64,AZ65,AZ66)</f>
        <v>32</v>
      </c>
      <c r="BA68" s="78">
        <f t="shared" si="80"/>
        <v>51</v>
      </c>
      <c r="BB68" s="78">
        <f t="shared" si="80"/>
        <v>6</v>
      </c>
      <c r="BC68" s="79">
        <f t="shared" si="80"/>
        <v>89</v>
      </c>
      <c r="BD68" s="51"/>
      <c r="BE68" s="40">
        <f>sum(BE63,BE62,BE64,BE65,BE66)</f>
        <v>2420.41</v>
      </c>
      <c r="BF68" s="40">
        <f t="shared" ref="BF68:BG68" si="81">sum(BF62,BF63,BF64,BF65,BF66)</f>
        <v>3942</v>
      </c>
      <c r="BG68" s="40">
        <f t="shared" si="81"/>
        <v>488</v>
      </c>
      <c r="BH68" s="40">
        <f>SUM(BH62,BH63,BH64,BH65,BH66)</f>
        <v>6850.41</v>
      </c>
      <c r="BI68" s="51"/>
      <c r="BJ68" s="51"/>
      <c r="BK68" s="51"/>
      <c r="BL68" s="51"/>
      <c r="BM68" s="51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6" t="s">
        <v>147</v>
      </c>
      <c r="L69" s="4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6" t="s">
        <v>147</v>
      </c>
      <c r="AG69" s="4"/>
      <c r="AH69" s="159"/>
      <c r="AI69" s="159"/>
      <c r="AJ69" s="159"/>
      <c r="AK69" s="159"/>
      <c r="AL69" s="159"/>
      <c r="AM69" s="159"/>
      <c r="AO69" s="138"/>
      <c r="AP69" s="138"/>
      <c r="AQ69" s="138"/>
      <c r="AR69" s="138"/>
      <c r="AS69" s="118"/>
      <c r="AT69" s="6" t="s">
        <v>147</v>
      </c>
      <c r="AU69" s="4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136"/>
      <c r="BG69" s="136"/>
      <c r="BH69" s="136"/>
      <c r="BI69" s="136"/>
      <c r="BJ69" s="136"/>
      <c r="BK69" s="136"/>
      <c r="BL69" s="136"/>
      <c r="BM69" s="136"/>
    </row>
    <row r="70">
      <c r="A70" s="116"/>
      <c r="B70" s="159"/>
      <c r="C70" s="159"/>
      <c r="D70" s="160"/>
      <c r="E70" s="159"/>
      <c r="F70" s="161"/>
      <c r="G70" s="161"/>
      <c r="H70" s="161"/>
      <c r="I70" s="161"/>
      <c r="J70" s="159"/>
      <c r="K70" s="162"/>
      <c r="L70" s="162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1"/>
      <c r="AB70" s="161"/>
      <c r="AC70" s="161"/>
      <c r="AD70" s="161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38"/>
      <c r="AP70" s="138"/>
      <c r="AQ70" s="138"/>
      <c r="AR70" s="138"/>
      <c r="AS70" s="118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136"/>
      <c r="BF70" s="6" t="s">
        <v>147</v>
      </c>
      <c r="BG70" s="4"/>
      <c r="BH70" s="136"/>
      <c r="BI70" s="136"/>
      <c r="BJ70" s="136"/>
      <c r="BK70" s="136"/>
      <c r="BL70" s="136"/>
      <c r="BM70" s="136"/>
    </row>
    <row r="71">
      <c r="A71" s="10"/>
      <c r="B71" s="11"/>
      <c r="C71" s="11"/>
      <c r="D71" s="12"/>
      <c r="E71" s="13">
        <v>45117.0</v>
      </c>
      <c r="F71" s="14"/>
      <c r="G71" s="14"/>
      <c r="H71" s="14"/>
      <c r="I71" s="15"/>
      <c r="J71" s="15"/>
      <c r="K71" s="16"/>
      <c r="L71" s="13">
        <v>45118.0</v>
      </c>
      <c r="M71" s="15"/>
      <c r="N71" s="15"/>
      <c r="O71" s="15"/>
      <c r="P71" s="15"/>
      <c r="Q71" s="11"/>
      <c r="R71" s="17"/>
      <c r="S71" s="13">
        <v>45119.0</v>
      </c>
      <c r="T71" s="11"/>
      <c r="U71" s="15"/>
      <c r="V71" s="15"/>
      <c r="W71" s="11"/>
      <c r="X71" s="18"/>
      <c r="Y71" s="14"/>
      <c r="Z71" s="13">
        <v>45120.0</v>
      </c>
      <c r="AA71" s="15"/>
      <c r="AB71" s="15"/>
      <c r="AC71" s="11"/>
      <c r="AD71" s="15"/>
      <c r="AE71" s="15"/>
      <c r="AF71" s="12"/>
      <c r="AG71" s="13">
        <v>45121.0</v>
      </c>
      <c r="AH71" s="15"/>
      <c r="AI71" s="11"/>
      <c r="AJ71" s="15"/>
      <c r="AK71" s="15"/>
      <c r="AL71" s="15"/>
      <c r="AM71" s="18"/>
      <c r="AN71" s="13">
        <v>45122.0</v>
      </c>
      <c r="AO71" s="11"/>
      <c r="AP71" s="19"/>
      <c r="AQ71" s="19"/>
      <c r="AR71" s="19"/>
      <c r="AS71" s="19"/>
      <c r="AT71" s="14"/>
      <c r="AU71" s="13">
        <v>45123.0</v>
      </c>
      <c r="AV71" s="19"/>
      <c r="AW71" s="19"/>
      <c r="AX71" s="19"/>
      <c r="AY71" s="20"/>
      <c r="AZ71" s="19"/>
      <c r="BA71" s="19"/>
      <c r="BB71" s="19"/>
      <c r="BC71" s="19"/>
      <c r="BD71" s="20"/>
      <c r="BE71" s="21"/>
      <c r="BF71" s="22"/>
      <c r="BG71" s="4"/>
      <c r="BH71" s="19"/>
      <c r="BI71" s="23"/>
      <c r="BJ71" s="127"/>
      <c r="BK71" s="150"/>
      <c r="BL71" s="20"/>
      <c r="BM71" s="20"/>
    </row>
    <row r="72">
      <c r="A72" s="107"/>
      <c r="B72" s="26"/>
      <c r="C72" s="26"/>
      <c r="D72" s="26" t="s">
        <v>2</v>
      </c>
      <c r="E72" s="26" t="s">
        <v>3</v>
      </c>
      <c r="F72" s="26" t="s">
        <v>4</v>
      </c>
      <c r="G72" s="26" t="s">
        <v>5</v>
      </c>
      <c r="H72" s="26" t="s">
        <v>6</v>
      </c>
      <c r="I72" s="26"/>
      <c r="J72" s="26"/>
      <c r="K72" s="26" t="s">
        <v>2</v>
      </c>
      <c r="L72" s="26" t="s">
        <v>7</v>
      </c>
      <c r="M72" s="26" t="s">
        <v>4</v>
      </c>
      <c r="N72" s="26" t="s">
        <v>5</v>
      </c>
      <c r="O72" s="26" t="s">
        <v>6</v>
      </c>
      <c r="P72" s="26"/>
      <c r="Q72" s="26"/>
      <c r="R72" s="26" t="s">
        <v>2</v>
      </c>
      <c r="S72" s="26" t="s">
        <v>8</v>
      </c>
      <c r="T72" s="26" t="s">
        <v>4</v>
      </c>
      <c r="U72" s="26" t="s">
        <v>5</v>
      </c>
      <c r="V72" s="26" t="s">
        <v>6</v>
      </c>
      <c r="W72" s="28"/>
      <c r="X72" s="29"/>
      <c r="Y72" s="29" t="s">
        <v>2</v>
      </c>
      <c r="Z72" s="29" t="s">
        <v>9</v>
      </c>
      <c r="AA72" s="26" t="s">
        <v>4</v>
      </c>
      <c r="AB72" s="26" t="s">
        <v>5</v>
      </c>
      <c r="AC72" s="26" t="s">
        <v>6</v>
      </c>
      <c r="AD72" s="29"/>
      <c r="AE72" s="29"/>
      <c r="AF72" s="29" t="s">
        <v>2</v>
      </c>
      <c r="AG72" s="29" t="s">
        <v>10</v>
      </c>
      <c r="AH72" s="26" t="s">
        <v>4</v>
      </c>
      <c r="AI72" s="26" t="s">
        <v>5</v>
      </c>
      <c r="AJ72" s="26" t="s">
        <v>6</v>
      </c>
      <c r="AK72" s="29"/>
      <c r="AL72" s="29"/>
      <c r="AM72" s="29" t="s">
        <v>2</v>
      </c>
      <c r="AN72" s="29" t="s">
        <v>11</v>
      </c>
      <c r="AO72" s="26" t="s">
        <v>4</v>
      </c>
      <c r="AP72" s="26" t="s">
        <v>5</v>
      </c>
      <c r="AQ72" s="26" t="s">
        <v>6</v>
      </c>
      <c r="AR72" s="29"/>
      <c r="AS72" s="29"/>
      <c r="AT72" s="29" t="s">
        <v>2</v>
      </c>
      <c r="AU72" s="29" t="s">
        <v>12</v>
      </c>
      <c r="AV72" s="26" t="s">
        <v>4</v>
      </c>
      <c r="AW72" s="26" t="s">
        <v>5</v>
      </c>
      <c r="AX72" s="26" t="s">
        <v>6</v>
      </c>
      <c r="AY72" s="30"/>
      <c r="AZ72" s="31" t="s">
        <v>4</v>
      </c>
      <c r="BA72" s="31" t="s">
        <v>13</v>
      </c>
      <c r="BB72" s="31" t="s">
        <v>6</v>
      </c>
      <c r="BC72" s="31" t="s">
        <v>14</v>
      </c>
      <c r="BD72" s="32"/>
      <c r="BE72" s="33" t="s">
        <v>4</v>
      </c>
      <c r="BF72" s="33" t="s">
        <v>13</v>
      </c>
      <c r="BG72" s="33" t="s">
        <v>6</v>
      </c>
      <c r="BH72" s="33" t="s">
        <v>15</v>
      </c>
      <c r="BI72" s="32"/>
      <c r="BJ72" s="32"/>
      <c r="BK72" s="32"/>
      <c r="BL72" s="32"/>
      <c r="BM72" s="32"/>
    </row>
    <row r="73">
      <c r="A73" s="94" t="s">
        <v>714</v>
      </c>
      <c r="B73" s="36" t="s">
        <v>19</v>
      </c>
      <c r="C73" s="37">
        <v>45117.0</v>
      </c>
      <c r="D73" s="42"/>
      <c r="E73" s="39"/>
      <c r="F73" s="40">
        <v>0.0</v>
      </c>
      <c r="G73" s="40">
        <v>0.0</v>
      </c>
      <c r="H73" s="40">
        <v>0.0</v>
      </c>
      <c r="I73" s="36" t="s">
        <v>22</v>
      </c>
      <c r="J73" s="37">
        <v>45118.0</v>
      </c>
      <c r="K73" s="42"/>
      <c r="L73" s="39"/>
      <c r="M73" s="40">
        <v>0.0</v>
      </c>
      <c r="N73" s="40">
        <v>0.0</v>
      </c>
      <c r="O73" s="40">
        <v>0.0</v>
      </c>
      <c r="P73" s="36" t="s">
        <v>24</v>
      </c>
      <c r="Q73" s="37">
        <v>45119.0</v>
      </c>
      <c r="R73" s="42"/>
      <c r="S73" s="39"/>
      <c r="T73" s="40">
        <v>0.0</v>
      </c>
      <c r="U73" s="40">
        <v>0.0</v>
      </c>
      <c r="V73" s="40">
        <v>0.0</v>
      </c>
      <c r="W73" s="36" t="s">
        <v>26</v>
      </c>
      <c r="X73" s="37">
        <v>45120.0</v>
      </c>
      <c r="Y73" s="42"/>
      <c r="Z73" s="39"/>
      <c r="AA73" s="40">
        <v>0.0</v>
      </c>
      <c r="AB73" s="40">
        <v>0.0</v>
      </c>
      <c r="AC73" s="40">
        <v>0.0</v>
      </c>
      <c r="AD73" s="36" t="s">
        <v>56</v>
      </c>
      <c r="AE73" s="37">
        <v>45121.0</v>
      </c>
      <c r="AF73" s="42"/>
      <c r="AG73" s="39"/>
      <c r="AH73" s="40">
        <v>0.0</v>
      </c>
      <c r="AI73" s="40">
        <v>0.0</v>
      </c>
      <c r="AJ73" s="40">
        <v>0.0</v>
      </c>
      <c r="AK73" s="287" t="s">
        <v>57</v>
      </c>
      <c r="AL73" s="37">
        <v>45122.0</v>
      </c>
      <c r="AM73" s="42"/>
      <c r="AN73" s="39"/>
      <c r="AO73" s="40">
        <v>0.0</v>
      </c>
      <c r="AP73" s="40">
        <v>0.0</v>
      </c>
      <c r="AQ73" s="40">
        <v>0.0</v>
      </c>
      <c r="AR73" s="96" t="s">
        <v>149</v>
      </c>
      <c r="AS73" s="37">
        <v>45123.0</v>
      </c>
      <c r="AT73" s="42"/>
      <c r="AU73" s="39"/>
      <c r="AV73" s="40">
        <v>0.0</v>
      </c>
      <c r="AW73" s="40">
        <v>0.0</v>
      </c>
      <c r="AX73" s="40">
        <v>0.0</v>
      </c>
      <c r="AY73" s="48"/>
      <c r="AZ73" s="49">
        <f t="shared" ref="AZ73:BB73" si="82">SUM(F73,M73,T73,AA73,AH73,AO73,AV73)</f>
        <v>0</v>
      </c>
      <c r="BA73" s="39">
        <f t="shared" si="82"/>
        <v>0</v>
      </c>
      <c r="BB73" s="39">
        <f t="shared" si="82"/>
        <v>0</v>
      </c>
      <c r="BC73" s="50">
        <f t="shared" ref="BC73:BC77" si="84">SUM(AZ73,BA73,BB73)</f>
        <v>0</v>
      </c>
      <c r="BD73" s="51"/>
      <c r="BE73" s="39">
        <f>AZ73*67.31</f>
        <v>0</v>
      </c>
      <c r="BF73" s="39">
        <f>BA73*74</f>
        <v>0</v>
      </c>
      <c r="BG73" s="39">
        <f>BB73*84</f>
        <v>0</v>
      </c>
      <c r="BH73" s="39">
        <f>SUM(BE73,BF73,BG73)</f>
        <v>0</v>
      </c>
      <c r="BI73" s="51"/>
      <c r="BJ73" s="51"/>
      <c r="BK73" s="51"/>
      <c r="BL73" s="51"/>
      <c r="BM73" s="51"/>
    </row>
    <row r="74">
      <c r="A74" s="94" t="s">
        <v>82</v>
      </c>
      <c r="B74" s="36"/>
      <c r="C74" s="37"/>
      <c r="D74" s="42"/>
      <c r="E74" s="39"/>
      <c r="F74" s="40">
        <v>0.0</v>
      </c>
      <c r="G74" s="40">
        <v>0.0</v>
      </c>
      <c r="H74" s="40">
        <v>0.0</v>
      </c>
      <c r="I74" s="36"/>
      <c r="J74" s="37"/>
      <c r="K74" s="42"/>
      <c r="L74" s="39"/>
      <c r="M74" s="40">
        <v>0.0</v>
      </c>
      <c r="N74" s="40">
        <v>0.0</v>
      </c>
      <c r="O74" s="40">
        <v>0.0</v>
      </c>
      <c r="P74" s="36"/>
      <c r="Q74" s="37"/>
      <c r="R74" s="42"/>
      <c r="S74" s="39"/>
      <c r="T74" s="40">
        <v>0.0</v>
      </c>
      <c r="U74" s="40">
        <v>0.0</v>
      </c>
      <c r="V74" s="40">
        <v>0.0</v>
      </c>
      <c r="W74" s="36"/>
      <c r="X74" s="37"/>
      <c r="Y74" s="42"/>
      <c r="Z74" s="39"/>
      <c r="AA74" s="40">
        <v>0.0</v>
      </c>
      <c r="AB74" s="40">
        <v>0.0</v>
      </c>
      <c r="AC74" s="40">
        <v>0.0</v>
      </c>
      <c r="AD74" s="36"/>
      <c r="AE74" s="37"/>
      <c r="AF74" s="42"/>
      <c r="AG74" s="39"/>
      <c r="AH74" s="40">
        <v>0.0</v>
      </c>
      <c r="AI74" s="40">
        <v>0.0</v>
      </c>
      <c r="AJ74" s="40">
        <v>0.0</v>
      </c>
      <c r="AK74" s="47"/>
      <c r="AL74" s="37"/>
      <c r="AM74" s="42"/>
      <c r="AN74" s="39"/>
      <c r="AO74" s="40">
        <v>0.0</v>
      </c>
      <c r="AP74" s="40">
        <v>0.0</v>
      </c>
      <c r="AQ74" s="40">
        <v>0.0</v>
      </c>
      <c r="AR74" s="96"/>
      <c r="AS74" s="37"/>
      <c r="AT74" s="42"/>
      <c r="AU74" s="39"/>
      <c r="AV74" s="40">
        <v>0.0</v>
      </c>
      <c r="AW74" s="40">
        <v>0.0</v>
      </c>
      <c r="AX74" s="40">
        <v>0.0</v>
      </c>
      <c r="AY74" s="48"/>
      <c r="AZ74" s="49">
        <f t="shared" ref="AZ74:BB74" si="83">SUM(F74,M74,T74,AA74,AH74,AO74,AV74)</f>
        <v>0</v>
      </c>
      <c r="BA74" s="39">
        <f t="shared" si="83"/>
        <v>0</v>
      </c>
      <c r="BB74" s="39">
        <f t="shared" si="83"/>
        <v>0</v>
      </c>
      <c r="BC74" s="50">
        <f t="shared" si="84"/>
        <v>0</v>
      </c>
      <c r="BD74" s="51"/>
      <c r="BE74" s="39">
        <f t="shared" ref="BE74:BE76" si="86">AZ74*80</f>
        <v>0</v>
      </c>
      <c r="BF74" s="39">
        <f t="shared" ref="BF74:BF76" si="87">BA74*88</f>
        <v>0</v>
      </c>
      <c r="BG74" s="39">
        <f t="shared" ref="BG74:BG76" si="88">BB74*80</f>
        <v>0</v>
      </c>
      <c r="BH74" s="39">
        <f t="shared" ref="BH74:BH76" si="89">sum(BE74,BF74,BG74)</f>
        <v>0</v>
      </c>
      <c r="BI74" s="51"/>
      <c r="BJ74" s="51"/>
      <c r="BK74" s="51"/>
      <c r="BL74" s="51"/>
      <c r="BM74" s="51"/>
    </row>
    <row r="75">
      <c r="A75" s="94" t="s">
        <v>52</v>
      </c>
      <c r="B75" s="41"/>
      <c r="C75" s="37"/>
      <c r="D75" s="42"/>
      <c r="E75" s="58"/>
      <c r="F75" s="145">
        <v>0.0</v>
      </c>
      <c r="G75" s="145">
        <v>0.0</v>
      </c>
      <c r="H75" s="163">
        <v>0.0</v>
      </c>
      <c r="I75" s="57"/>
      <c r="J75" s="37"/>
      <c r="K75" s="42"/>
      <c r="L75" s="58"/>
      <c r="M75" s="145">
        <v>0.0</v>
      </c>
      <c r="N75" s="145">
        <v>0.0</v>
      </c>
      <c r="O75" s="163">
        <v>0.0</v>
      </c>
      <c r="P75" s="38"/>
      <c r="Q75" s="37"/>
      <c r="R75" s="42"/>
      <c r="S75" s="58"/>
      <c r="T75" s="145">
        <v>0.0</v>
      </c>
      <c r="U75" s="145">
        <v>0.0</v>
      </c>
      <c r="V75" s="163">
        <v>0.0</v>
      </c>
      <c r="W75" s="57"/>
      <c r="X75" s="230"/>
      <c r="Y75" s="42"/>
      <c r="Z75" s="58"/>
      <c r="AA75" s="145">
        <v>0.0</v>
      </c>
      <c r="AB75" s="145">
        <v>0.0</v>
      </c>
      <c r="AC75" s="163">
        <v>0.0</v>
      </c>
      <c r="AD75" s="57"/>
      <c r="AE75" s="230"/>
      <c r="AF75" s="42"/>
      <c r="AG75" s="58"/>
      <c r="AH75" s="145">
        <v>0.0</v>
      </c>
      <c r="AI75" s="145">
        <v>0.0</v>
      </c>
      <c r="AJ75" s="163">
        <v>0.0</v>
      </c>
      <c r="AK75" s="287"/>
      <c r="AL75" s="230"/>
      <c r="AM75" s="158"/>
      <c r="AN75" s="55"/>
      <c r="AO75" s="145">
        <v>0.0</v>
      </c>
      <c r="AP75" s="145">
        <v>0.0</v>
      </c>
      <c r="AQ75" s="163">
        <v>0.0</v>
      </c>
      <c r="AR75" s="47"/>
      <c r="AS75" s="37"/>
      <c r="AT75" s="42"/>
      <c r="AU75" s="58"/>
      <c r="AV75" s="145">
        <v>0.0</v>
      </c>
      <c r="AW75" s="145">
        <v>0.0</v>
      </c>
      <c r="AX75" s="163">
        <v>0.0</v>
      </c>
      <c r="AY75" s="165"/>
      <c r="AZ75" s="166">
        <f t="shared" ref="AZ75:BB75" si="85">SUM(F75,M75,T75,AA75,AH75,AO75,AV75)</f>
        <v>0</v>
      </c>
      <c r="BA75" s="46">
        <f t="shared" si="85"/>
        <v>0</v>
      </c>
      <c r="BB75" s="46">
        <f t="shared" si="85"/>
        <v>0</v>
      </c>
      <c r="BC75" s="167">
        <f t="shared" si="84"/>
        <v>0</v>
      </c>
      <c r="BD75" s="165"/>
      <c r="BE75" s="39">
        <f t="shared" si="86"/>
        <v>0</v>
      </c>
      <c r="BF75" s="39">
        <f t="shared" si="87"/>
        <v>0</v>
      </c>
      <c r="BG75" s="39">
        <f t="shared" si="88"/>
        <v>0</v>
      </c>
      <c r="BH75" s="39">
        <f t="shared" si="89"/>
        <v>0</v>
      </c>
      <c r="BI75" s="155"/>
      <c r="BJ75" s="155"/>
      <c r="BK75" s="155"/>
      <c r="BL75" s="155"/>
      <c r="BM75" s="155"/>
    </row>
    <row r="76">
      <c r="A76" s="94" t="s">
        <v>50</v>
      </c>
      <c r="B76" s="57"/>
      <c r="C76" s="230"/>
      <c r="D76" s="42"/>
      <c r="E76" s="39"/>
      <c r="F76" s="168">
        <v>0.0</v>
      </c>
      <c r="G76" s="168">
        <v>0.0</v>
      </c>
      <c r="H76" s="168">
        <v>0.0</v>
      </c>
      <c r="I76" s="36"/>
      <c r="J76" s="37"/>
      <c r="K76" s="42"/>
      <c r="L76" s="39"/>
      <c r="M76" s="168">
        <v>0.0</v>
      </c>
      <c r="N76" s="168">
        <v>0.0</v>
      </c>
      <c r="O76" s="168">
        <v>0.0</v>
      </c>
      <c r="P76" s="57"/>
      <c r="Q76" s="230"/>
      <c r="R76" s="42"/>
      <c r="S76" s="39"/>
      <c r="T76" s="168">
        <v>0.0</v>
      </c>
      <c r="U76" s="168">
        <v>0.0</v>
      </c>
      <c r="V76" s="168">
        <v>0.0</v>
      </c>
      <c r="W76" s="57"/>
      <c r="X76" s="230"/>
      <c r="Y76" s="42"/>
      <c r="Z76" s="39"/>
      <c r="AA76" s="168">
        <v>0.0</v>
      </c>
      <c r="AB76" s="168">
        <v>0.0</v>
      </c>
      <c r="AC76" s="168">
        <v>0.0</v>
      </c>
      <c r="AD76" s="57"/>
      <c r="AE76" s="230"/>
      <c r="AF76" s="42"/>
      <c r="AG76" s="39"/>
      <c r="AH76" s="168">
        <v>0.0</v>
      </c>
      <c r="AI76" s="168">
        <v>0.0</v>
      </c>
      <c r="AJ76" s="168">
        <v>0.0</v>
      </c>
      <c r="AK76" s="287"/>
      <c r="AL76" s="230"/>
      <c r="AM76" s="158"/>
      <c r="AN76" s="55"/>
      <c r="AO76" s="168">
        <v>0.0</v>
      </c>
      <c r="AP76" s="168">
        <v>0.0</v>
      </c>
      <c r="AQ76" s="168">
        <v>0.0</v>
      </c>
      <c r="AR76" s="96"/>
      <c r="AS76" s="37"/>
      <c r="AT76" s="42"/>
      <c r="AU76" s="39"/>
      <c r="AV76" s="168">
        <v>0.0</v>
      </c>
      <c r="AW76" s="168">
        <v>0.0</v>
      </c>
      <c r="AX76" s="168">
        <v>0.0</v>
      </c>
      <c r="AY76" s="155"/>
      <c r="AZ76" s="169">
        <f t="shared" ref="AZ76:BB76" si="90">SUM(F76,M76,T76,AA76,AH76,AO76,AV76)</f>
        <v>0</v>
      </c>
      <c r="BA76" s="149">
        <f t="shared" si="90"/>
        <v>0</v>
      </c>
      <c r="BB76" s="149">
        <f t="shared" si="90"/>
        <v>0</v>
      </c>
      <c r="BC76" s="170">
        <f t="shared" si="84"/>
        <v>0</v>
      </c>
      <c r="BD76" s="155"/>
      <c r="BE76" s="39">
        <f t="shared" si="86"/>
        <v>0</v>
      </c>
      <c r="BF76" s="39">
        <f t="shared" si="87"/>
        <v>0</v>
      </c>
      <c r="BG76" s="39">
        <f t="shared" si="88"/>
        <v>0</v>
      </c>
      <c r="BH76" s="39">
        <f t="shared" si="89"/>
        <v>0</v>
      </c>
      <c r="BI76" s="155"/>
      <c r="BJ76" s="155"/>
      <c r="BK76" s="155"/>
      <c r="BL76" s="155"/>
      <c r="BM76" s="155"/>
    </row>
    <row r="77">
      <c r="A77" s="94"/>
      <c r="B77" s="41"/>
      <c r="C77" s="37"/>
      <c r="D77" s="42"/>
      <c r="E77" s="58"/>
      <c r="F77" s="40">
        <v>0.0</v>
      </c>
      <c r="G77" s="40">
        <v>0.0</v>
      </c>
      <c r="H77" s="40">
        <v>0.0</v>
      </c>
      <c r="I77" s="42"/>
      <c r="J77" s="37"/>
      <c r="K77" s="42"/>
      <c r="L77" s="58"/>
      <c r="M77" s="40">
        <v>0.0</v>
      </c>
      <c r="N77" s="40">
        <v>0.0</v>
      </c>
      <c r="O77" s="40">
        <v>0.0</v>
      </c>
      <c r="P77" s="38"/>
      <c r="Q77" s="37"/>
      <c r="R77" s="42"/>
      <c r="S77" s="58"/>
      <c r="T77" s="40">
        <v>0.0</v>
      </c>
      <c r="U77" s="40">
        <v>0.0</v>
      </c>
      <c r="V77" s="40">
        <v>0.0</v>
      </c>
      <c r="W77" s="56"/>
      <c r="X77" s="37"/>
      <c r="Y77" s="42"/>
      <c r="Z77" s="58"/>
      <c r="AA77" s="40">
        <v>0.0</v>
      </c>
      <c r="AB77" s="40">
        <v>0.0</v>
      </c>
      <c r="AC77" s="40">
        <v>0.0</v>
      </c>
      <c r="AD77" s="56"/>
      <c r="AE77" s="37"/>
      <c r="AF77" s="42"/>
      <c r="AG77" s="58"/>
      <c r="AH77" s="40">
        <v>0.0</v>
      </c>
      <c r="AI77" s="40">
        <v>0.0</v>
      </c>
      <c r="AJ77" s="40">
        <v>0.0</v>
      </c>
      <c r="AK77" s="287"/>
      <c r="AL77" s="37"/>
      <c r="AM77" s="42"/>
      <c r="AN77" s="39"/>
      <c r="AO77" s="40">
        <v>0.0</v>
      </c>
      <c r="AP77" s="40">
        <v>0.0</v>
      </c>
      <c r="AQ77" s="40">
        <v>0.0</v>
      </c>
      <c r="AR77" s="96" t="s">
        <v>149</v>
      </c>
      <c r="AS77" s="37">
        <v>45124.0</v>
      </c>
      <c r="AT77" s="42"/>
      <c r="AU77" s="58"/>
      <c r="AV77" s="40">
        <v>0.0</v>
      </c>
      <c r="AW77" s="40">
        <v>0.0</v>
      </c>
      <c r="AX77" s="40">
        <v>0.0</v>
      </c>
      <c r="AY77" s="155"/>
      <c r="AZ77" s="169">
        <f t="shared" ref="AZ77:BB77" si="91">SUM(F77,M77,T77,AA77,AH77,AO77,AV77)</f>
        <v>0</v>
      </c>
      <c r="BA77" s="149">
        <f t="shared" si="91"/>
        <v>0</v>
      </c>
      <c r="BB77" s="149">
        <f t="shared" si="91"/>
        <v>0</v>
      </c>
      <c r="BC77" s="170">
        <f t="shared" si="84"/>
        <v>0</v>
      </c>
      <c r="BD77" s="155"/>
      <c r="BE77" s="39">
        <f>AZ77*67.31</f>
        <v>0</v>
      </c>
      <c r="BF77" s="39">
        <f>BA77*74</f>
        <v>0</v>
      </c>
      <c r="BG77" s="39">
        <f>BB77*84</f>
        <v>0</v>
      </c>
      <c r="BH77" s="39">
        <f>SUM(BE77,BF77,BG77)</f>
        <v>0</v>
      </c>
      <c r="BI77" s="155"/>
      <c r="BJ77" s="155"/>
      <c r="BK77" s="155"/>
      <c r="BL77" s="155"/>
      <c r="BM77" s="155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76" t="s">
        <v>14</v>
      </c>
      <c r="AZ79" s="77">
        <f t="shared" ref="AZ79:BC79" si="92">SUM(AZ73,AZ74,AZ75,AZ76,AZ77)</f>
        <v>0</v>
      </c>
      <c r="BA79" s="78">
        <f t="shared" si="92"/>
        <v>0</v>
      </c>
      <c r="BB79" s="78">
        <f t="shared" si="92"/>
        <v>0</v>
      </c>
      <c r="BC79" s="79">
        <f t="shared" si="92"/>
        <v>0</v>
      </c>
      <c r="BD79" s="136"/>
      <c r="BE79" s="40">
        <f t="shared" ref="BE79:BG79" si="93">SUM(BE73,BE74,BE75,BE76)</f>
        <v>0</v>
      </c>
      <c r="BF79" s="40">
        <f t="shared" si="93"/>
        <v>0</v>
      </c>
      <c r="BG79" s="40">
        <f t="shared" si="93"/>
        <v>0</v>
      </c>
      <c r="BH79" s="40">
        <f>SUM(BH73,BH74,BH75,BH76,BH77)</f>
        <v>0</v>
      </c>
      <c r="BI79" s="136"/>
      <c r="BJ79" s="136"/>
      <c r="BK79" s="136"/>
      <c r="BL79" s="136"/>
      <c r="BM79" s="136"/>
    </row>
    <row r="80">
      <c r="A80" s="116"/>
      <c r="B80" s="159"/>
      <c r="C80" s="159"/>
      <c r="D80" s="160"/>
      <c r="E80" s="159"/>
      <c r="F80" s="161"/>
      <c r="G80" s="161"/>
      <c r="H80" s="161"/>
      <c r="I80" s="161"/>
      <c r="J80" s="159"/>
      <c r="K80" s="162"/>
      <c r="L80" s="162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61"/>
      <c r="AB80" s="161"/>
      <c r="AC80" s="161"/>
      <c r="AD80" s="161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38"/>
      <c r="AP80" s="138"/>
      <c r="AQ80" s="138"/>
      <c r="AR80" s="138"/>
      <c r="AS80" s="118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</row>
    <row r="81">
      <c r="A81" s="155"/>
      <c r="B81" s="153"/>
      <c r="C81" s="153"/>
      <c r="D81" s="155"/>
      <c r="E81" s="153"/>
      <c r="F81" s="153"/>
      <c r="G81" s="153"/>
      <c r="H81" s="153"/>
      <c r="I81" s="153"/>
      <c r="J81" s="171"/>
      <c r="K81" s="172" t="s">
        <v>320</v>
      </c>
      <c r="L81" s="4"/>
      <c r="M81" s="153"/>
      <c r="N81" s="153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71"/>
      <c r="AF81" s="293" t="s">
        <v>320</v>
      </c>
      <c r="AG81" s="81"/>
      <c r="AH81" s="153"/>
      <c r="AI81" s="153"/>
      <c r="AJ81" s="153"/>
      <c r="AK81" s="153"/>
      <c r="AL81" s="153"/>
      <c r="AM81" s="153"/>
      <c r="AN81" s="153"/>
      <c r="AO81" s="155"/>
      <c r="AP81" s="155"/>
      <c r="AQ81" s="155"/>
      <c r="AR81" s="155"/>
      <c r="AS81" s="173"/>
      <c r="AT81" s="293" t="s">
        <v>320</v>
      </c>
      <c r="AU81" s="81"/>
      <c r="AV81" s="155"/>
      <c r="AW81" s="155"/>
      <c r="AX81" s="155"/>
      <c r="AY81" s="174"/>
      <c r="AZ81" s="174"/>
      <c r="BA81" s="174"/>
      <c r="BB81" s="174"/>
      <c r="BC81" s="174"/>
      <c r="BD81" s="155"/>
      <c r="BE81" s="174"/>
      <c r="BF81" s="175"/>
      <c r="BG81" s="175"/>
      <c r="BH81" s="174"/>
      <c r="BI81" s="155"/>
      <c r="BJ81" s="155"/>
      <c r="BK81" s="155"/>
      <c r="BL81" s="155"/>
      <c r="BM81" s="155"/>
    </row>
    <row r="82">
      <c r="A82" s="155"/>
      <c r="B82" s="153"/>
      <c r="C82" s="153"/>
      <c r="D82" s="155"/>
      <c r="E82" s="10"/>
      <c r="F82" s="10"/>
      <c r="G82" s="10"/>
      <c r="H82" s="10"/>
      <c r="I82" s="153"/>
      <c r="J82" s="153"/>
      <c r="K82" s="155"/>
      <c r="L82" s="11"/>
      <c r="M82" s="153"/>
      <c r="N82" s="153"/>
      <c r="O82" s="153"/>
      <c r="P82" s="153"/>
      <c r="Q82" s="153"/>
      <c r="R82" s="153"/>
      <c r="S82" s="10"/>
      <c r="T82" s="153"/>
      <c r="U82" s="153"/>
      <c r="V82" s="153"/>
      <c r="W82" s="153"/>
      <c r="X82" s="153"/>
      <c r="Y82" s="10"/>
      <c r="Z82" s="10"/>
      <c r="AA82" s="153"/>
      <c r="AB82" s="153"/>
      <c r="AC82" s="153"/>
      <c r="AD82" s="153"/>
      <c r="AE82" s="153"/>
      <c r="AF82" s="153"/>
      <c r="AG82" s="10"/>
      <c r="AH82" s="153"/>
      <c r="AI82" s="153"/>
      <c r="AJ82" s="153"/>
      <c r="AK82" s="153"/>
      <c r="AL82" s="153"/>
      <c r="AM82" s="153"/>
      <c r="AN82" s="10"/>
      <c r="AO82" s="155"/>
      <c r="AP82" s="155"/>
      <c r="AQ82" s="155"/>
      <c r="AR82" s="155"/>
      <c r="AS82" s="156"/>
      <c r="AT82" s="155"/>
      <c r="AU82" s="11"/>
      <c r="AV82" s="155"/>
      <c r="AW82" s="155"/>
      <c r="AX82" s="155"/>
      <c r="AY82" s="155"/>
      <c r="AZ82" s="155"/>
      <c r="BA82" s="155"/>
      <c r="BB82" s="155"/>
      <c r="BC82" s="155"/>
      <c r="BD82" s="155"/>
      <c r="BE82" s="165"/>
      <c r="BF82" s="293" t="s">
        <v>320</v>
      </c>
      <c r="BG82" s="81"/>
      <c r="BH82" s="155"/>
      <c r="BI82" s="155"/>
      <c r="BJ82" s="155"/>
      <c r="BK82" s="155"/>
      <c r="BL82" s="155"/>
      <c r="BM82" s="155"/>
    </row>
    <row r="83">
      <c r="A83" s="10"/>
      <c r="B83" s="11"/>
      <c r="C83" s="11"/>
      <c r="D83" s="12"/>
      <c r="E83" s="13">
        <v>45117.0</v>
      </c>
      <c r="F83" s="14"/>
      <c r="G83" s="14"/>
      <c r="H83" s="14"/>
      <c r="I83" s="15"/>
      <c r="J83" s="15"/>
      <c r="K83" s="16"/>
      <c r="L83" s="13">
        <v>45118.0</v>
      </c>
      <c r="M83" s="15"/>
      <c r="N83" s="15"/>
      <c r="O83" s="15"/>
      <c r="P83" s="15"/>
      <c r="Q83" s="11"/>
      <c r="R83" s="17"/>
      <c r="S83" s="13">
        <v>45119.0</v>
      </c>
      <c r="T83" s="11"/>
      <c r="U83" s="15"/>
      <c r="V83" s="15"/>
      <c r="W83" s="11"/>
      <c r="X83" s="18"/>
      <c r="Y83" s="14"/>
      <c r="Z83" s="13">
        <v>45120.0</v>
      </c>
      <c r="AA83" s="15"/>
      <c r="AB83" s="15"/>
      <c r="AC83" s="11"/>
      <c r="AD83" s="15"/>
      <c r="AE83" s="15"/>
      <c r="AF83" s="12"/>
      <c r="AG83" s="13">
        <v>45121.0</v>
      </c>
      <c r="AH83" s="15"/>
      <c r="AI83" s="11"/>
      <c r="AJ83" s="15"/>
      <c r="AK83" s="15"/>
      <c r="AL83" s="15"/>
      <c r="AM83" s="18"/>
      <c r="AN83" s="13">
        <v>45122.0</v>
      </c>
      <c r="AO83" s="11"/>
      <c r="AP83" s="19"/>
      <c r="AQ83" s="19"/>
      <c r="AR83" s="19"/>
      <c r="AS83" s="19"/>
      <c r="AT83" s="14"/>
      <c r="AU83" s="13">
        <v>45123.0</v>
      </c>
      <c r="AV83" s="19"/>
      <c r="AW83" s="19"/>
      <c r="AX83" s="19"/>
      <c r="AY83" s="20"/>
      <c r="AZ83" s="19"/>
      <c r="BA83" s="19"/>
      <c r="BB83" s="19"/>
      <c r="BC83" s="19"/>
      <c r="BD83" s="20"/>
      <c r="BE83" s="21"/>
      <c r="BF83" s="22"/>
      <c r="BG83" s="4"/>
      <c r="BH83" s="19"/>
      <c r="BI83" s="23"/>
      <c r="BJ83" s="127"/>
      <c r="BK83" s="150"/>
      <c r="BL83" s="20"/>
      <c r="BM83" s="20"/>
    </row>
    <row r="84">
      <c r="A84" s="176"/>
      <c r="B84" s="177"/>
      <c r="C84" s="177"/>
      <c r="D84" s="18" t="s">
        <v>2</v>
      </c>
      <c r="E84" s="177" t="s">
        <v>3</v>
      </c>
      <c r="F84" s="177" t="s">
        <v>4</v>
      </c>
      <c r="G84" s="177" t="s">
        <v>5</v>
      </c>
      <c r="H84" s="177" t="s">
        <v>6</v>
      </c>
      <c r="I84" s="177"/>
      <c r="J84" s="177"/>
      <c r="K84" s="18" t="s">
        <v>2</v>
      </c>
      <c r="L84" s="18" t="s">
        <v>7</v>
      </c>
      <c r="M84" s="177" t="s">
        <v>4</v>
      </c>
      <c r="N84" s="177" t="s">
        <v>5</v>
      </c>
      <c r="O84" s="177" t="s">
        <v>6</v>
      </c>
      <c r="P84" s="177"/>
      <c r="Q84" s="177"/>
      <c r="R84" s="177" t="s">
        <v>2</v>
      </c>
      <c r="S84" s="177" t="s">
        <v>8</v>
      </c>
      <c r="T84" s="177" t="s">
        <v>4</v>
      </c>
      <c r="U84" s="177" t="s">
        <v>5</v>
      </c>
      <c r="V84" s="177" t="s">
        <v>6</v>
      </c>
      <c r="W84" s="178"/>
      <c r="X84" s="177"/>
      <c r="Y84" s="177" t="s">
        <v>2</v>
      </c>
      <c r="Z84" s="177" t="s">
        <v>9</v>
      </c>
      <c r="AA84" s="177" t="s">
        <v>4</v>
      </c>
      <c r="AB84" s="177" t="s">
        <v>5</v>
      </c>
      <c r="AC84" s="177" t="s">
        <v>6</v>
      </c>
      <c r="AD84" s="177"/>
      <c r="AE84" s="177"/>
      <c r="AF84" s="177" t="s">
        <v>2</v>
      </c>
      <c r="AG84" s="177" t="s">
        <v>10</v>
      </c>
      <c r="AH84" s="177" t="s">
        <v>4</v>
      </c>
      <c r="AI84" s="177" t="s">
        <v>5</v>
      </c>
      <c r="AJ84" s="177" t="s">
        <v>6</v>
      </c>
      <c r="AK84" s="177"/>
      <c r="AL84" s="177"/>
      <c r="AM84" s="177" t="s">
        <v>2</v>
      </c>
      <c r="AN84" s="177" t="s">
        <v>11</v>
      </c>
      <c r="AO84" s="18" t="s">
        <v>4</v>
      </c>
      <c r="AP84" s="18" t="s">
        <v>5</v>
      </c>
      <c r="AQ84" s="18" t="s">
        <v>6</v>
      </c>
      <c r="AR84" s="18"/>
      <c r="AS84" s="179"/>
      <c r="AT84" s="18" t="s">
        <v>2</v>
      </c>
      <c r="AU84" s="18" t="s">
        <v>12</v>
      </c>
      <c r="AV84" s="18" t="s">
        <v>4</v>
      </c>
      <c r="AW84" s="18" t="s">
        <v>5</v>
      </c>
      <c r="AX84" s="18" t="s">
        <v>6</v>
      </c>
      <c r="AY84" s="180"/>
      <c r="AZ84" s="181" t="s">
        <v>4</v>
      </c>
      <c r="BA84" s="181" t="s">
        <v>13</v>
      </c>
      <c r="BB84" s="181" t="s">
        <v>6</v>
      </c>
      <c r="BC84" s="181" t="s">
        <v>14</v>
      </c>
      <c r="BD84" s="165"/>
      <c r="BE84" s="182" t="s">
        <v>4</v>
      </c>
      <c r="BF84" s="182" t="s">
        <v>13</v>
      </c>
      <c r="BG84" s="182" t="s">
        <v>6</v>
      </c>
      <c r="BH84" s="182" t="s">
        <v>15</v>
      </c>
      <c r="BI84" s="155"/>
      <c r="BJ84" s="155"/>
      <c r="BK84" s="155"/>
      <c r="BL84" s="155"/>
      <c r="BM84" s="155"/>
    </row>
    <row r="85">
      <c r="A85" s="94" t="s">
        <v>54</v>
      </c>
      <c r="B85" s="36" t="s">
        <v>19</v>
      </c>
      <c r="C85" s="37">
        <v>45117.0</v>
      </c>
      <c r="D85" s="42"/>
      <c r="E85" s="39"/>
      <c r="F85" s="145">
        <v>0.0</v>
      </c>
      <c r="G85" s="145">
        <v>0.0</v>
      </c>
      <c r="H85" s="163">
        <v>0.0</v>
      </c>
      <c r="I85" s="36" t="s">
        <v>22</v>
      </c>
      <c r="J85" s="37">
        <v>45118.0</v>
      </c>
      <c r="K85" s="42"/>
      <c r="L85" s="39"/>
      <c r="M85" s="145">
        <v>0.0</v>
      </c>
      <c r="N85" s="145">
        <v>0.0</v>
      </c>
      <c r="O85" s="163">
        <v>0.0</v>
      </c>
      <c r="P85" s="57" t="s">
        <v>24</v>
      </c>
      <c r="Q85" s="37">
        <v>45119.0</v>
      </c>
      <c r="R85" s="42"/>
      <c r="S85" s="39"/>
      <c r="T85" s="145">
        <v>0.0</v>
      </c>
      <c r="U85" s="145">
        <v>0.0</v>
      </c>
      <c r="V85" s="163">
        <v>0.0</v>
      </c>
      <c r="W85" s="57" t="s">
        <v>26</v>
      </c>
      <c r="X85" s="37">
        <v>45120.0</v>
      </c>
      <c r="Y85" s="42"/>
      <c r="Z85" s="39"/>
      <c r="AA85" s="145">
        <v>0.0</v>
      </c>
      <c r="AB85" s="145">
        <v>0.0</v>
      </c>
      <c r="AC85" s="163">
        <v>0.0</v>
      </c>
      <c r="AD85" s="57" t="s">
        <v>56</v>
      </c>
      <c r="AE85" s="37">
        <v>45121.0</v>
      </c>
      <c r="AF85" s="42"/>
      <c r="AG85" s="39"/>
      <c r="AH85" s="145">
        <v>0.0</v>
      </c>
      <c r="AI85" s="145">
        <v>0.0</v>
      </c>
      <c r="AJ85" s="163">
        <v>0.0</v>
      </c>
      <c r="AK85" s="287" t="s">
        <v>57</v>
      </c>
      <c r="AL85" s="37">
        <v>45122.0</v>
      </c>
      <c r="AM85" s="42"/>
      <c r="AN85" s="39"/>
      <c r="AO85" s="145">
        <v>0.0</v>
      </c>
      <c r="AP85" s="145">
        <v>0.0</v>
      </c>
      <c r="AQ85" s="163">
        <v>0.0</v>
      </c>
      <c r="AR85" s="36" t="s">
        <v>149</v>
      </c>
      <c r="AS85" s="37">
        <v>45123.0</v>
      </c>
      <c r="AT85" s="42"/>
      <c r="AU85" s="39"/>
      <c r="AV85" s="145">
        <v>0.0</v>
      </c>
      <c r="AW85" s="145">
        <v>0.0</v>
      </c>
      <c r="AX85" s="163">
        <v>0.0</v>
      </c>
      <c r="AY85" s="165"/>
      <c r="AZ85" s="169">
        <f t="shared" ref="AZ85:BB85" si="94">SUM(F85,M85,T85,AA85,AH85,AO85,AV85)</f>
        <v>0</v>
      </c>
      <c r="BA85" s="86">
        <f t="shared" si="94"/>
        <v>0</v>
      </c>
      <c r="BB85" s="86">
        <f t="shared" si="94"/>
        <v>0</v>
      </c>
      <c r="BC85" s="170">
        <f t="shared" ref="BC85:BC87" si="96">SUM(AZ85,BA85,BB85)</f>
        <v>0</v>
      </c>
      <c r="BD85" s="165"/>
      <c r="BE85" s="86">
        <f t="shared" ref="BE85:BE87" si="97">AZ85*80</f>
        <v>0</v>
      </c>
      <c r="BF85" s="17">
        <f t="shared" ref="BF85:BF87" si="98">BA85*88</f>
        <v>0</v>
      </c>
      <c r="BG85" s="17">
        <f t="shared" ref="BG85:BG87" si="99">BB85*80</f>
        <v>0</v>
      </c>
      <c r="BH85" s="17">
        <f t="shared" ref="BH85:BH87" si="100">sum(BE85,BF85,BG85)</f>
        <v>0</v>
      </c>
      <c r="BI85" s="155"/>
      <c r="BJ85" s="155"/>
      <c r="BK85" s="155"/>
      <c r="BL85" s="155"/>
      <c r="BM85" s="155"/>
    </row>
    <row r="86">
      <c r="A86" s="94" t="s">
        <v>52</v>
      </c>
      <c r="B86" s="41"/>
      <c r="C86" s="37"/>
      <c r="D86" s="42"/>
      <c r="E86" s="58"/>
      <c r="F86" s="145">
        <v>0.0</v>
      </c>
      <c r="G86" s="145">
        <v>0.0</v>
      </c>
      <c r="H86" s="163">
        <v>0.0</v>
      </c>
      <c r="I86" s="36"/>
      <c r="J86" s="37"/>
      <c r="K86" s="42"/>
      <c r="L86" s="39"/>
      <c r="M86" s="145">
        <v>0.0</v>
      </c>
      <c r="N86" s="145">
        <v>0.0</v>
      </c>
      <c r="O86" s="163">
        <v>0.0</v>
      </c>
      <c r="P86" s="57"/>
      <c r="Q86" s="37"/>
      <c r="R86" s="42"/>
      <c r="S86" s="39"/>
      <c r="T86" s="145">
        <v>0.0</v>
      </c>
      <c r="U86" s="145">
        <v>0.0</v>
      </c>
      <c r="V86" s="163">
        <v>0.0</v>
      </c>
      <c r="W86" s="57"/>
      <c r="X86" s="37"/>
      <c r="Y86" s="42"/>
      <c r="Z86" s="39"/>
      <c r="AA86" s="145">
        <v>0.0</v>
      </c>
      <c r="AB86" s="145">
        <v>0.0</v>
      </c>
      <c r="AC86" s="163">
        <v>0.0</v>
      </c>
      <c r="AD86" s="57"/>
      <c r="AE86" s="37"/>
      <c r="AF86" s="42"/>
      <c r="AG86" s="39"/>
      <c r="AH86" s="145">
        <v>0.0</v>
      </c>
      <c r="AI86" s="145">
        <v>0.0</v>
      </c>
      <c r="AJ86" s="163">
        <v>0.0</v>
      </c>
      <c r="AK86" s="287"/>
      <c r="AL86" s="37"/>
      <c r="AM86" s="42"/>
      <c r="AN86" s="39"/>
      <c r="AO86" s="145">
        <v>0.0</v>
      </c>
      <c r="AP86" s="145">
        <v>0.0</v>
      </c>
      <c r="AQ86" s="163">
        <v>0.0</v>
      </c>
      <c r="AR86" s="36"/>
      <c r="AS86" s="37"/>
      <c r="AT86" s="42"/>
      <c r="AU86" s="39"/>
      <c r="AV86" s="145">
        <v>0.0</v>
      </c>
      <c r="AW86" s="145">
        <v>0.0</v>
      </c>
      <c r="AX86" s="163">
        <v>0.0</v>
      </c>
      <c r="AY86" s="165"/>
      <c r="AZ86" s="169">
        <f t="shared" ref="AZ86:BB86" si="95">SUM(F86,M86,T86,AA86,AH86,AO86,AV86)</f>
        <v>0</v>
      </c>
      <c r="BA86" s="86">
        <f t="shared" si="95"/>
        <v>0</v>
      </c>
      <c r="BB86" s="86">
        <f t="shared" si="95"/>
        <v>0</v>
      </c>
      <c r="BC86" s="170">
        <f t="shared" si="96"/>
        <v>0</v>
      </c>
      <c r="BD86" s="165"/>
      <c r="BE86" s="86">
        <f t="shared" si="97"/>
        <v>0</v>
      </c>
      <c r="BF86" s="17">
        <f t="shared" si="98"/>
        <v>0</v>
      </c>
      <c r="BG86" s="17">
        <f t="shared" si="99"/>
        <v>0</v>
      </c>
      <c r="BH86" s="17">
        <f t="shared" si="100"/>
        <v>0</v>
      </c>
      <c r="BI86" s="155"/>
      <c r="BJ86" s="155"/>
      <c r="BK86" s="155"/>
      <c r="BL86" s="155"/>
      <c r="BM86" s="155"/>
    </row>
    <row r="87">
      <c r="A87" s="94" t="s">
        <v>82</v>
      </c>
      <c r="B87" s="57"/>
      <c r="C87" s="37"/>
      <c r="D87" s="183"/>
      <c r="E87" s="85"/>
      <c r="F87" s="163">
        <v>0.0</v>
      </c>
      <c r="G87" s="163">
        <v>0.0</v>
      </c>
      <c r="H87" s="163">
        <v>0.0</v>
      </c>
      <c r="I87" s="57"/>
      <c r="J87" s="37"/>
      <c r="K87" s="42"/>
      <c r="L87" s="39"/>
      <c r="M87" s="163">
        <v>0.0</v>
      </c>
      <c r="N87" s="163">
        <v>0.0</v>
      </c>
      <c r="O87" s="163">
        <v>0.0</v>
      </c>
      <c r="P87" s="57"/>
      <c r="Q87" s="37"/>
      <c r="R87" s="42"/>
      <c r="S87" s="39"/>
      <c r="T87" s="163">
        <v>0.0</v>
      </c>
      <c r="U87" s="163">
        <v>0.0</v>
      </c>
      <c r="V87" s="163">
        <v>0.0</v>
      </c>
      <c r="W87" s="57"/>
      <c r="X87" s="37"/>
      <c r="Y87" s="42"/>
      <c r="Z87" s="39"/>
      <c r="AA87" s="163">
        <v>0.0</v>
      </c>
      <c r="AB87" s="163">
        <v>0.0</v>
      </c>
      <c r="AC87" s="163">
        <v>0.0</v>
      </c>
      <c r="AD87" s="57"/>
      <c r="AE87" s="37"/>
      <c r="AF87" s="42"/>
      <c r="AG87" s="39"/>
      <c r="AH87" s="163">
        <v>0.0</v>
      </c>
      <c r="AI87" s="163">
        <v>0.0</v>
      </c>
      <c r="AJ87" s="163">
        <v>0.0</v>
      </c>
      <c r="AK87" s="287"/>
      <c r="AL87" s="37"/>
      <c r="AM87" s="42"/>
      <c r="AN87" s="39"/>
      <c r="AO87" s="163">
        <v>0.0</v>
      </c>
      <c r="AP87" s="163">
        <v>0.0</v>
      </c>
      <c r="AQ87" s="163">
        <v>0.0</v>
      </c>
      <c r="AR87" s="36"/>
      <c r="AS87" s="37"/>
      <c r="AT87" s="42"/>
      <c r="AU87" s="39"/>
      <c r="AV87" s="163">
        <v>0.0</v>
      </c>
      <c r="AW87" s="163">
        <v>0.0</v>
      </c>
      <c r="AX87" s="163">
        <v>0.0</v>
      </c>
      <c r="AY87" s="155"/>
      <c r="AZ87" s="169">
        <f t="shared" ref="AZ87:BB87" si="101">SUM(F87,M87,T87,AA87,AH87,AO87,AV87)</f>
        <v>0</v>
      </c>
      <c r="BA87" s="86">
        <f t="shared" si="101"/>
        <v>0</v>
      </c>
      <c r="BB87" s="86">
        <f t="shared" si="101"/>
        <v>0</v>
      </c>
      <c r="BC87" s="170">
        <f t="shared" si="96"/>
        <v>0</v>
      </c>
      <c r="BD87" s="155"/>
      <c r="BE87" s="86">
        <f t="shared" si="97"/>
        <v>0</v>
      </c>
      <c r="BF87" s="17">
        <f t="shared" si="98"/>
        <v>0</v>
      </c>
      <c r="BG87" s="17">
        <f t="shared" si="99"/>
        <v>0</v>
      </c>
      <c r="BH87" s="17">
        <f t="shared" si="100"/>
        <v>0</v>
      </c>
      <c r="BI87" s="155"/>
      <c r="BJ87" s="155"/>
      <c r="BK87" s="155"/>
      <c r="BL87" s="155"/>
      <c r="BM87" s="155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162"/>
      <c r="L89" s="162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136"/>
      <c r="AU89" s="136"/>
      <c r="AV89" s="136"/>
      <c r="AW89" s="136"/>
      <c r="AX89" s="136"/>
      <c r="AY89" s="76" t="s">
        <v>14</v>
      </c>
      <c r="AZ89" s="77">
        <f t="shared" ref="AZ89:BC89" si="102">SUM(AZ85,AZ86,AZ87)</f>
        <v>0</v>
      </c>
      <c r="BA89" s="78">
        <f t="shared" si="102"/>
        <v>0</v>
      </c>
      <c r="BB89" s="78">
        <f t="shared" si="102"/>
        <v>0</v>
      </c>
      <c r="BC89" s="79">
        <f t="shared" si="102"/>
        <v>0</v>
      </c>
      <c r="BD89" s="136"/>
      <c r="BE89" s="40">
        <f>SUM(BE86,BE85)</f>
        <v>0</v>
      </c>
      <c r="BF89" s="40">
        <f t="shared" ref="BF89:BG89" si="103">SUM(BF85,BF86)</f>
        <v>0</v>
      </c>
      <c r="BG89" s="40">
        <f t="shared" si="103"/>
        <v>0</v>
      </c>
      <c r="BH89" s="40">
        <f>SUM(BH85,BH86,BH87)</f>
        <v>0</v>
      </c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6" t="s">
        <v>145</v>
      </c>
      <c r="L90" s="4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6" t="s">
        <v>145</v>
      </c>
      <c r="AG90" s="4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6" t="s">
        <v>145</v>
      </c>
      <c r="AU90" s="4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6" t="s">
        <v>145</v>
      </c>
      <c r="BG90" s="4"/>
      <c r="BH90" s="136"/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  <c r="BI91" s="136"/>
      <c r="BJ91" s="136"/>
      <c r="BK91" s="136"/>
      <c r="BL91" s="136"/>
      <c r="BM91" s="136"/>
    </row>
    <row r="92">
      <c r="A92" s="10"/>
      <c r="B92" s="11"/>
      <c r="C92" s="11"/>
      <c r="D92" s="12"/>
      <c r="E92" s="13">
        <v>45117.0</v>
      </c>
      <c r="F92" s="14"/>
      <c r="G92" s="14"/>
      <c r="H92" s="14"/>
      <c r="I92" s="15"/>
      <c r="J92" s="15"/>
      <c r="K92" s="16"/>
      <c r="L92" s="13">
        <v>45118.0</v>
      </c>
      <c r="M92" s="15"/>
      <c r="N92" s="15"/>
      <c r="O92" s="15"/>
      <c r="P92" s="15"/>
      <c r="Q92" s="11"/>
      <c r="R92" s="17"/>
      <c r="S92" s="13">
        <v>45119.0</v>
      </c>
      <c r="T92" s="11"/>
      <c r="U92" s="15"/>
      <c r="V92" s="15"/>
      <c r="W92" s="11"/>
      <c r="X92" s="18"/>
      <c r="Y92" s="14"/>
      <c r="Z92" s="13">
        <v>45120.0</v>
      </c>
      <c r="AA92" s="15"/>
      <c r="AB92" s="15"/>
      <c r="AC92" s="11"/>
      <c r="AD92" s="15"/>
      <c r="AE92" s="15"/>
      <c r="AF92" s="12"/>
      <c r="AG92" s="13">
        <v>45121.0</v>
      </c>
      <c r="AH92" s="15"/>
      <c r="AI92" s="11"/>
      <c r="AJ92" s="15"/>
      <c r="AK92" s="15"/>
      <c r="AL92" s="15"/>
      <c r="AM92" s="18"/>
      <c r="AN92" s="13">
        <v>45122.0</v>
      </c>
      <c r="AO92" s="11"/>
      <c r="AP92" s="19"/>
      <c r="AQ92" s="19"/>
      <c r="AR92" s="19"/>
      <c r="AS92" s="19"/>
      <c r="AT92" s="14"/>
      <c r="AU92" s="13">
        <v>45123.0</v>
      </c>
      <c r="AV92" s="19"/>
      <c r="AW92" s="19"/>
      <c r="AX92" s="19"/>
      <c r="AY92" s="20"/>
      <c r="AZ92" s="19"/>
      <c r="BA92" s="19"/>
      <c r="BB92" s="19"/>
      <c r="BC92" s="19"/>
      <c r="BD92" s="20"/>
      <c r="BE92" s="21"/>
      <c r="BF92" s="22"/>
      <c r="BG92" s="4"/>
      <c r="BH92" s="19"/>
      <c r="BI92" s="23"/>
      <c r="BJ92" s="127"/>
      <c r="BK92" s="150"/>
      <c r="BL92" s="20"/>
      <c r="BM92" s="20"/>
    </row>
    <row r="93">
      <c r="A93" s="107"/>
      <c r="B93" s="26"/>
      <c r="C93" s="26"/>
      <c r="D93" s="26" t="s">
        <v>2</v>
      </c>
      <c r="E93" s="26" t="s">
        <v>3</v>
      </c>
      <c r="F93" s="26" t="s">
        <v>4</v>
      </c>
      <c r="G93" s="26" t="s">
        <v>5</v>
      </c>
      <c r="H93" s="26" t="s">
        <v>6</v>
      </c>
      <c r="I93" s="26"/>
      <c r="J93" s="26"/>
      <c r="K93" s="26" t="s">
        <v>2</v>
      </c>
      <c r="L93" s="26" t="s">
        <v>7</v>
      </c>
      <c r="M93" s="26" t="s">
        <v>4</v>
      </c>
      <c r="N93" s="26" t="s">
        <v>5</v>
      </c>
      <c r="O93" s="26" t="s">
        <v>6</v>
      </c>
      <c r="P93" s="26"/>
      <c r="Q93" s="26"/>
      <c r="R93" s="26" t="s">
        <v>2</v>
      </c>
      <c r="S93" s="26" t="s">
        <v>8</v>
      </c>
      <c r="T93" s="26" t="s">
        <v>4</v>
      </c>
      <c r="U93" s="26" t="s">
        <v>5</v>
      </c>
      <c r="V93" s="26" t="s">
        <v>6</v>
      </c>
      <c r="W93" s="28"/>
      <c r="X93" s="29"/>
      <c r="Y93" s="29" t="s">
        <v>2</v>
      </c>
      <c r="Z93" s="29" t="s">
        <v>9</v>
      </c>
      <c r="AA93" s="26" t="s">
        <v>4</v>
      </c>
      <c r="AB93" s="26" t="s">
        <v>5</v>
      </c>
      <c r="AC93" s="26" t="s">
        <v>6</v>
      </c>
      <c r="AD93" s="29"/>
      <c r="AE93" s="29"/>
      <c r="AF93" s="29" t="s">
        <v>2</v>
      </c>
      <c r="AG93" s="29" t="s">
        <v>10</v>
      </c>
      <c r="AH93" s="26" t="s">
        <v>4</v>
      </c>
      <c r="AI93" s="26" t="s">
        <v>5</v>
      </c>
      <c r="AJ93" s="26" t="s">
        <v>6</v>
      </c>
      <c r="AK93" s="29"/>
      <c r="AL93" s="29"/>
      <c r="AM93" s="29" t="s">
        <v>2</v>
      </c>
      <c r="AN93" s="29" t="s">
        <v>11</v>
      </c>
      <c r="AO93" s="26" t="s">
        <v>4</v>
      </c>
      <c r="AP93" s="26" t="s">
        <v>5</v>
      </c>
      <c r="AQ93" s="26" t="s">
        <v>6</v>
      </c>
      <c r="AR93" s="29"/>
      <c r="AS93" s="29"/>
      <c r="AT93" s="29" t="s">
        <v>2</v>
      </c>
      <c r="AU93" s="29" t="s">
        <v>12</v>
      </c>
      <c r="AV93" s="26" t="s">
        <v>4</v>
      </c>
      <c r="AW93" s="26" t="s">
        <v>5</v>
      </c>
      <c r="AX93" s="26" t="s">
        <v>6</v>
      </c>
      <c r="AY93" s="30"/>
      <c r="AZ93" s="31" t="s">
        <v>4</v>
      </c>
      <c r="BA93" s="31" t="s">
        <v>13</v>
      </c>
      <c r="BB93" s="31" t="s">
        <v>6</v>
      </c>
      <c r="BC93" s="31" t="s">
        <v>14</v>
      </c>
      <c r="BD93" s="32"/>
      <c r="BE93" s="33" t="s">
        <v>4</v>
      </c>
      <c r="BF93" s="33" t="s">
        <v>13</v>
      </c>
      <c r="BG93" s="33" t="s">
        <v>6</v>
      </c>
      <c r="BH93" s="33" t="s">
        <v>15</v>
      </c>
      <c r="BI93" s="32"/>
      <c r="BJ93" s="32"/>
      <c r="BK93" s="32"/>
      <c r="BL93" s="32"/>
      <c r="BM93" s="32"/>
    </row>
    <row r="94">
      <c r="A94" s="184" t="s">
        <v>148</v>
      </c>
      <c r="B94" s="36" t="s">
        <v>19</v>
      </c>
      <c r="C94" s="37"/>
      <c r="D94" s="42"/>
      <c r="E94" s="58"/>
      <c r="F94" s="40">
        <v>0.0</v>
      </c>
      <c r="G94" s="40">
        <v>0.0</v>
      </c>
      <c r="H94" s="40">
        <v>0.0</v>
      </c>
      <c r="I94" s="36" t="s">
        <v>22</v>
      </c>
      <c r="J94" s="37"/>
      <c r="K94" s="42"/>
      <c r="L94" s="58"/>
      <c r="M94" s="40">
        <v>0.0</v>
      </c>
      <c r="N94" s="40">
        <v>0.0</v>
      </c>
      <c r="O94" s="40">
        <v>0.0</v>
      </c>
      <c r="P94" s="36" t="s">
        <v>24</v>
      </c>
      <c r="Q94" s="37"/>
      <c r="R94" s="42"/>
      <c r="S94" s="58"/>
      <c r="T94" s="40">
        <v>0.0</v>
      </c>
      <c r="U94" s="40">
        <v>0.0</v>
      </c>
      <c r="V94" s="40">
        <v>0.0</v>
      </c>
      <c r="W94" s="36" t="s">
        <v>26</v>
      </c>
      <c r="X94" s="37"/>
      <c r="Y94" s="53"/>
      <c r="Z94" s="58"/>
      <c r="AA94" s="40">
        <v>0.0</v>
      </c>
      <c r="AB94" s="40">
        <v>0.0</v>
      </c>
      <c r="AC94" s="40">
        <v>0.0</v>
      </c>
      <c r="AD94" s="36" t="s">
        <v>56</v>
      </c>
      <c r="AE94" s="37"/>
      <c r="AF94" s="42"/>
      <c r="AG94" s="58"/>
      <c r="AH94" s="40">
        <v>0.0</v>
      </c>
      <c r="AI94" s="40">
        <v>0.0</v>
      </c>
      <c r="AJ94" s="40">
        <v>0.0</v>
      </c>
      <c r="AK94" s="47" t="s">
        <v>57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149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4">SUM(F94,M94,T94,AA94,AH94,AO94,AV94)</f>
        <v>0</v>
      </c>
      <c r="BA94" s="39">
        <f t="shared" si="104"/>
        <v>0</v>
      </c>
      <c r="BB94" s="39">
        <f t="shared" si="104"/>
        <v>0</v>
      </c>
      <c r="BC94" s="50">
        <f t="shared" ref="BC94:BC95" si="106">SUM(AZ94,BA94,BB94)</f>
        <v>0</v>
      </c>
      <c r="BD94" s="51"/>
      <c r="BE94" s="39">
        <f>AZ94*67.31</f>
        <v>0</v>
      </c>
      <c r="BF94" s="39">
        <f>BA94*74</f>
        <v>0</v>
      </c>
      <c r="BG94" s="39">
        <f>BB94*84</f>
        <v>0</v>
      </c>
      <c r="BH94" s="39">
        <f t="shared" ref="BH94:BH95" si="107">sum(BE94,BF94,BG94)</f>
        <v>0</v>
      </c>
      <c r="BI94" s="51"/>
      <c r="BJ94" s="51"/>
      <c r="BK94" s="51"/>
      <c r="BL94" s="51"/>
      <c r="BM94" s="51"/>
    </row>
    <row r="95">
      <c r="A95" s="184" t="s">
        <v>150</v>
      </c>
      <c r="B95" s="41" t="s">
        <v>33</v>
      </c>
      <c r="C95" s="37"/>
      <c r="D95" s="53"/>
      <c r="E95" s="53"/>
      <c r="F95" s="40">
        <v>0.0</v>
      </c>
      <c r="G95" s="40">
        <v>0.0</v>
      </c>
      <c r="H95" s="40">
        <v>0.0</v>
      </c>
      <c r="I95" s="42" t="s">
        <v>46</v>
      </c>
      <c r="J95" s="37"/>
      <c r="K95" s="38"/>
      <c r="L95" s="39"/>
      <c r="M95" s="40">
        <v>0.0</v>
      </c>
      <c r="N95" s="40">
        <v>0.0</v>
      </c>
      <c r="O95" s="40">
        <v>0.0</v>
      </c>
      <c r="P95" s="38" t="s">
        <v>36</v>
      </c>
      <c r="Q95" s="37"/>
      <c r="R95" s="53"/>
      <c r="S95" s="53"/>
      <c r="T95" s="40">
        <v>0.0</v>
      </c>
      <c r="U95" s="40">
        <v>0.0</v>
      </c>
      <c r="V95" s="40">
        <v>0.0</v>
      </c>
      <c r="W95" s="56" t="s">
        <v>37</v>
      </c>
      <c r="X95" s="37"/>
      <c r="Y95" s="39"/>
      <c r="Z95" s="39"/>
      <c r="AA95" s="40">
        <v>0.0</v>
      </c>
      <c r="AB95" s="40">
        <v>0.0</v>
      </c>
      <c r="AC95" s="40">
        <v>0.0</v>
      </c>
      <c r="AD95" s="56" t="s">
        <v>40</v>
      </c>
      <c r="AE95" s="37"/>
      <c r="AF95" s="38"/>
      <c r="AG95" s="39"/>
      <c r="AH95" s="40">
        <v>0.0</v>
      </c>
      <c r="AI95" s="40">
        <v>0.0</v>
      </c>
      <c r="AJ95" s="40">
        <v>0.0</v>
      </c>
      <c r="AK95" s="185" t="s">
        <v>43</v>
      </c>
      <c r="AL95" s="37"/>
      <c r="AM95" s="42"/>
      <c r="AN95" s="58"/>
      <c r="AO95" s="40">
        <v>0.0</v>
      </c>
      <c r="AP95" s="40">
        <v>0.0</v>
      </c>
      <c r="AQ95" s="40">
        <v>0.0</v>
      </c>
      <c r="AR95" s="96" t="s">
        <v>142</v>
      </c>
      <c r="AS95" s="37"/>
      <c r="AT95" s="42"/>
      <c r="AU95" s="58"/>
      <c r="AV95" s="40">
        <v>0.0</v>
      </c>
      <c r="AW95" s="40">
        <v>0.0</v>
      </c>
      <c r="AX95" s="40">
        <v>0.0</v>
      </c>
      <c r="AY95" s="48"/>
      <c r="AZ95" s="49">
        <f t="shared" ref="AZ95:BB95" si="105">SUM(F95,M95,T95,AA95,AH95,AO95,AV95)</f>
        <v>0</v>
      </c>
      <c r="BA95" s="39">
        <f t="shared" si="105"/>
        <v>0</v>
      </c>
      <c r="BB95" s="39">
        <f t="shared" si="105"/>
        <v>0</v>
      </c>
      <c r="BC95" s="50">
        <f t="shared" si="106"/>
        <v>0</v>
      </c>
      <c r="BD95" s="51"/>
      <c r="BE95" s="39">
        <f>AZ95*80</f>
        <v>0</v>
      </c>
      <c r="BF95" s="39">
        <f>BA95*88</f>
        <v>0</v>
      </c>
      <c r="BG95" s="39">
        <f>BB95*80</f>
        <v>0</v>
      </c>
      <c r="BH95" s="39">
        <f t="shared" si="107"/>
        <v>0</v>
      </c>
      <c r="BI95" s="51"/>
      <c r="BJ95" s="51"/>
      <c r="BK95" s="51"/>
      <c r="BL95" s="51"/>
      <c r="BM95" s="51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76" t="s">
        <v>14</v>
      </c>
      <c r="AZ97" s="77"/>
      <c r="BA97" s="78"/>
      <c r="BB97" s="78"/>
      <c r="BC97" s="79"/>
      <c r="BD97" s="136"/>
      <c r="BE97" s="145">
        <f t="shared" ref="BE97:BH97" si="108">sum(BE94,BE95)</f>
        <v>0</v>
      </c>
      <c r="BF97" s="145">
        <f t="shared" si="108"/>
        <v>0</v>
      </c>
      <c r="BG97" s="145">
        <f t="shared" si="108"/>
        <v>0</v>
      </c>
      <c r="BH97" s="145">
        <f t="shared" si="108"/>
        <v>0</v>
      </c>
      <c r="BI97" s="136"/>
      <c r="BJ97" s="136"/>
      <c r="BK97" s="136"/>
      <c r="BL97" s="136"/>
      <c r="BM97" s="136"/>
    </row>
    <row r="98">
      <c r="A98" s="116"/>
      <c r="B98" s="159"/>
      <c r="C98" s="159"/>
      <c r="D98" s="160"/>
      <c r="E98" s="159"/>
      <c r="F98" s="161"/>
      <c r="G98" s="161"/>
      <c r="H98" s="161"/>
      <c r="I98" s="161"/>
      <c r="J98" s="159"/>
      <c r="K98" s="162"/>
      <c r="L98" s="162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AA98" s="161"/>
      <c r="AB98" s="161"/>
      <c r="AC98" s="161"/>
      <c r="AD98" s="161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38"/>
      <c r="AP98" s="138"/>
      <c r="AQ98" s="138"/>
      <c r="AR98" s="138"/>
      <c r="AS98" s="118"/>
      <c r="AT98" s="136"/>
      <c r="AU98" s="136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67"/>
      <c r="E99" s="68"/>
      <c r="G99" s="73"/>
      <c r="H99" s="73"/>
      <c r="I99" s="73"/>
      <c r="K99" s="6" t="s">
        <v>151</v>
      </c>
      <c r="L99" s="4"/>
      <c r="Q99" s="186"/>
      <c r="R99" s="186"/>
      <c r="Y99" s="73"/>
      <c r="Z99" s="73"/>
      <c r="AA99" s="73"/>
      <c r="AC99" s="28"/>
      <c r="AF99" s="6" t="s">
        <v>151</v>
      </c>
      <c r="AG99" s="4"/>
      <c r="AT99" s="6" t="s">
        <v>151</v>
      </c>
      <c r="AU99" s="4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16"/>
      <c r="B100" s="159"/>
      <c r="C100" s="159"/>
      <c r="D100" s="160"/>
      <c r="E100" s="159"/>
      <c r="F100" s="161"/>
      <c r="G100" s="161"/>
      <c r="H100" s="161"/>
      <c r="I100" s="161"/>
      <c r="J100" s="159"/>
      <c r="K100" s="162"/>
      <c r="L100" s="162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1"/>
      <c r="AB100" s="161"/>
      <c r="AC100" s="161"/>
      <c r="AD100" s="161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38"/>
      <c r="AP100" s="138"/>
      <c r="AQ100" s="138"/>
      <c r="AR100" s="138"/>
      <c r="AS100" s="118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</row>
    <row r="101">
      <c r="A101" s="10"/>
      <c r="B101" s="11"/>
      <c r="C101" s="11"/>
      <c r="D101" s="12"/>
      <c r="E101" s="13">
        <v>45117.0</v>
      </c>
      <c r="F101" s="14"/>
      <c r="G101" s="14"/>
      <c r="H101" s="14"/>
      <c r="I101" s="15"/>
      <c r="J101" s="15"/>
      <c r="K101" s="16"/>
      <c r="L101" s="13">
        <v>45118.0</v>
      </c>
      <c r="M101" s="15"/>
      <c r="N101" s="15"/>
      <c r="O101" s="15"/>
      <c r="P101" s="15"/>
      <c r="Q101" s="11"/>
      <c r="R101" s="17"/>
      <c r="S101" s="13">
        <v>45119.0</v>
      </c>
      <c r="T101" s="11"/>
      <c r="U101" s="15"/>
      <c r="V101" s="15"/>
      <c r="W101" s="11"/>
      <c r="X101" s="18"/>
      <c r="Y101" s="14"/>
      <c r="Z101" s="13">
        <v>45120.0</v>
      </c>
      <c r="AA101" s="15"/>
      <c r="AB101" s="15"/>
      <c r="AC101" s="11"/>
      <c r="AD101" s="15"/>
      <c r="AE101" s="15"/>
      <c r="AF101" s="12"/>
      <c r="AG101" s="13">
        <v>45121.0</v>
      </c>
      <c r="AH101" s="15"/>
      <c r="AI101" s="11"/>
      <c r="AJ101" s="15"/>
      <c r="AK101" s="15"/>
      <c r="AL101" s="15"/>
      <c r="AM101" s="18"/>
      <c r="AN101" s="13">
        <v>45122.0</v>
      </c>
      <c r="AO101" s="11"/>
      <c r="AP101" s="19"/>
      <c r="AQ101" s="19"/>
      <c r="AR101" s="19"/>
      <c r="AS101" s="19"/>
      <c r="AT101" s="14"/>
      <c r="AU101" s="13">
        <v>45123.0</v>
      </c>
      <c r="AV101" s="19"/>
      <c r="AW101" s="19"/>
      <c r="AX101" s="19"/>
      <c r="AY101" s="20"/>
      <c r="AZ101" s="19"/>
      <c r="BA101" s="19"/>
      <c r="BB101" s="19"/>
      <c r="BC101" s="19"/>
      <c r="BD101" s="20"/>
      <c r="BE101" s="21"/>
      <c r="BF101" s="22"/>
      <c r="BG101" s="4"/>
      <c r="BH101" s="19"/>
      <c r="BI101" s="23"/>
      <c r="BJ101" s="127"/>
      <c r="BK101" s="150"/>
      <c r="BL101" s="20"/>
      <c r="BM101" s="20"/>
    </row>
    <row r="102">
      <c r="A102" s="67"/>
      <c r="D102" s="187" t="s">
        <v>159</v>
      </c>
      <c r="E102" s="26" t="s">
        <v>3</v>
      </c>
      <c r="F102" s="26" t="s">
        <v>4</v>
      </c>
      <c r="G102" s="26" t="s">
        <v>5</v>
      </c>
      <c r="H102" s="26" t="s">
        <v>6</v>
      </c>
      <c r="I102" s="26"/>
      <c r="J102" s="26"/>
      <c r="K102" s="187" t="s">
        <v>159</v>
      </c>
      <c r="L102" s="26" t="s">
        <v>7</v>
      </c>
      <c r="M102" s="26" t="s">
        <v>4</v>
      </c>
      <c r="N102" s="26" t="s">
        <v>5</v>
      </c>
      <c r="O102" s="26" t="s">
        <v>6</v>
      </c>
      <c r="P102" s="26"/>
      <c r="Q102" s="26"/>
      <c r="R102" s="187" t="s">
        <v>159</v>
      </c>
      <c r="S102" s="26" t="s">
        <v>8</v>
      </c>
      <c r="T102" s="26" t="s">
        <v>4</v>
      </c>
      <c r="U102" s="26" t="s">
        <v>5</v>
      </c>
      <c r="V102" s="26" t="s">
        <v>6</v>
      </c>
      <c r="Y102" s="187" t="s">
        <v>153</v>
      </c>
      <c r="Z102" s="190" t="s">
        <v>9</v>
      </c>
      <c r="AA102" s="26" t="s">
        <v>4</v>
      </c>
      <c r="AB102" s="26" t="s">
        <v>5</v>
      </c>
      <c r="AC102" s="26" t="s">
        <v>6</v>
      </c>
      <c r="AD102" s="73"/>
      <c r="AF102" s="187" t="s">
        <v>153</v>
      </c>
      <c r="AG102" s="190" t="s">
        <v>154</v>
      </c>
      <c r="AH102" s="26" t="s">
        <v>4</v>
      </c>
      <c r="AI102" s="26" t="s">
        <v>5</v>
      </c>
      <c r="AJ102" s="26" t="s">
        <v>6</v>
      </c>
      <c r="AM102" s="187" t="s">
        <v>153</v>
      </c>
      <c r="AN102" s="190" t="s">
        <v>154</v>
      </c>
      <c r="AO102" s="26" t="s">
        <v>4</v>
      </c>
      <c r="AP102" s="26" t="s">
        <v>5</v>
      </c>
      <c r="AQ102" s="26" t="s">
        <v>6</v>
      </c>
      <c r="AT102" s="187" t="s">
        <v>153</v>
      </c>
      <c r="AU102" s="190" t="s">
        <v>154</v>
      </c>
      <c r="AV102" s="26" t="s">
        <v>4</v>
      </c>
      <c r="AW102" s="26" t="s">
        <v>5</v>
      </c>
      <c r="AX102" s="26" t="s">
        <v>6</v>
      </c>
      <c r="AY102" s="193"/>
      <c r="AZ102" s="31" t="s">
        <v>4</v>
      </c>
      <c r="BA102" s="31" t="s">
        <v>13</v>
      </c>
      <c r="BB102" s="31" t="s">
        <v>6</v>
      </c>
      <c r="BC102" s="31" t="s">
        <v>14</v>
      </c>
      <c r="BE102" s="33" t="s">
        <v>4</v>
      </c>
      <c r="BF102" s="33" t="s">
        <v>13</v>
      </c>
      <c r="BG102" s="33" t="s">
        <v>6</v>
      </c>
      <c r="BH102" s="33" t="s">
        <v>15</v>
      </c>
      <c r="BI102" s="193"/>
      <c r="BJ102" s="193"/>
      <c r="BK102" s="193"/>
      <c r="BL102" s="193"/>
      <c r="BM102" s="193"/>
    </row>
    <row r="103">
      <c r="A103" s="184" t="s">
        <v>52</v>
      </c>
      <c r="B103" s="41" t="s">
        <v>33</v>
      </c>
      <c r="C103" s="37">
        <v>45118.0</v>
      </c>
      <c r="D103" s="38" t="s">
        <v>273</v>
      </c>
      <c r="E103" s="39" t="s">
        <v>39</v>
      </c>
      <c r="F103" s="40">
        <v>5.5</v>
      </c>
      <c r="G103" s="40">
        <v>1.0</v>
      </c>
      <c r="H103" s="40">
        <v>0.0</v>
      </c>
      <c r="I103" s="57" t="s">
        <v>46</v>
      </c>
      <c r="J103" s="37">
        <v>45119.0</v>
      </c>
      <c r="K103" s="38" t="s">
        <v>273</v>
      </c>
      <c r="L103" s="39" t="s">
        <v>39</v>
      </c>
      <c r="M103" s="40">
        <v>5.5</v>
      </c>
      <c r="N103" s="40">
        <v>1.0</v>
      </c>
      <c r="O103" s="40">
        <v>0.0</v>
      </c>
      <c r="P103" s="38" t="s">
        <v>36</v>
      </c>
      <c r="Q103" s="37">
        <v>45120.0</v>
      </c>
      <c r="R103" s="42" t="s">
        <v>25</v>
      </c>
      <c r="S103" s="53" t="s">
        <v>25</v>
      </c>
      <c r="T103" s="40">
        <v>0.0</v>
      </c>
      <c r="U103" s="40">
        <v>0.0</v>
      </c>
      <c r="V103" s="40">
        <v>0.0</v>
      </c>
      <c r="W103" s="56" t="s">
        <v>37</v>
      </c>
      <c r="X103" s="37">
        <v>45121.0</v>
      </c>
      <c r="Y103" s="42" t="s">
        <v>286</v>
      </c>
      <c r="Z103" s="40" t="s">
        <v>273</v>
      </c>
      <c r="AA103" s="40">
        <v>5.5</v>
      </c>
      <c r="AB103" s="40">
        <v>5.5</v>
      </c>
      <c r="AC103" s="40">
        <v>0.0</v>
      </c>
      <c r="AD103" s="56" t="s">
        <v>78</v>
      </c>
      <c r="AE103" s="37">
        <v>45122.0</v>
      </c>
      <c r="AF103" s="42" t="s">
        <v>284</v>
      </c>
      <c r="AG103" s="148" t="s">
        <v>288</v>
      </c>
      <c r="AH103" s="40">
        <v>2.0</v>
      </c>
      <c r="AI103" s="40">
        <v>5.5</v>
      </c>
      <c r="AJ103" s="40">
        <v>0.0</v>
      </c>
      <c r="AK103" s="42" t="s">
        <v>79</v>
      </c>
      <c r="AL103" s="37">
        <v>45123.0</v>
      </c>
      <c r="AM103" s="42" t="s">
        <v>284</v>
      </c>
      <c r="AN103" s="148" t="s">
        <v>289</v>
      </c>
      <c r="AO103" s="40">
        <v>3.0</v>
      </c>
      <c r="AP103" s="40">
        <v>5.5</v>
      </c>
      <c r="AQ103" s="40">
        <v>0.0</v>
      </c>
      <c r="AR103" s="95" t="s">
        <v>27</v>
      </c>
      <c r="AS103" s="37">
        <v>45124.0</v>
      </c>
      <c r="AT103" s="42" t="s">
        <v>284</v>
      </c>
      <c r="AU103" s="148" t="s">
        <v>288</v>
      </c>
      <c r="AV103" s="40">
        <v>2.0</v>
      </c>
      <c r="AW103" s="40">
        <v>5.5</v>
      </c>
      <c r="AX103" s="40">
        <v>0.0</v>
      </c>
      <c r="AY103" s="194"/>
      <c r="AZ103" s="49">
        <f t="shared" ref="AZ103:BB103" si="109">SUM(F103,M103,T103,AA103,AH103,AO103,AV103)</f>
        <v>23.5</v>
      </c>
      <c r="BA103" s="39">
        <f t="shared" si="109"/>
        <v>24</v>
      </c>
      <c r="BB103" s="39">
        <f t="shared" si="109"/>
        <v>0</v>
      </c>
      <c r="BC103" s="50">
        <f>SUM(AZ103,BA103,BB103)</f>
        <v>47.5</v>
      </c>
      <c r="BE103" s="39">
        <f>AZ103*80</f>
        <v>1880</v>
      </c>
      <c r="BF103" s="39">
        <f>BA103*88</f>
        <v>2112</v>
      </c>
      <c r="BG103" s="39">
        <f>BB103*80</f>
        <v>0</v>
      </c>
      <c r="BH103" s="39">
        <f>SUM(BE103,BF103,BG103)</f>
        <v>3992</v>
      </c>
      <c r="BI103" s="194"/>
      <c r="BJ103" s="194"/>
      <c r="BK103" s="194"/>
      <c r="BL103" s="194"/>
      <c r="BM103" s="194"/>
    </row>
    <row r="104">
      <c r="A104" s="67"/>
      <c r="F104" s="73"/>
      <c r="G104" s="73"/>
      <c r="H104" s="73"/>
      <c r="Z104" s="27"/>
      <c r="AA104" s="73"/>
      <c r="AB104" s="73"/>
      <c r="AC104" s="73"/>
      <c r="AV104" s="193"/>
      <c r="AW104" s="193"/>
      <c r="AX104" s="193"/>
      <c r="AY104" s="193"/>
      <c r="AZ104" s="193"/>
      <c r="BA104" s="193"/>
      <c r="BB104" s="193"/>
      <c r="BC104" s="193"/>
      <c r="BF104" s="193"/>
      <c r="BI104" s="193"/>
      <c r="BJ104" s="193"/>
      <c r="BK104" s="193"/>
      <c r="BL104" s="193"/>
      <c r="BM104" s="193"/>
    </row>
    <row r="105">
      <c r="A105" s="67"/>
      <c r="D105" s="187" t="s">
        <v>152</v>
      </c>
      <c r="E105" s="26" t="s">
        <v>3</v>
      </c>
      <c r="F105" s="26" t="s">
        <v>4</v>
      </c>
      <c r="G105" s="26" t="s">
        <v>5</v>
      </c>
      <c r="H105" s="26" t="s">
        <v>6</v>
      </c>
      <c r="I105" s="73"/>
      <c r="K105" s="187" t="s">
        <v>723</v>
      </c>
      <c r="L105" s="26" t="s">
        <v>7</v>
      </c>
      <c r="M105" s="26" t="s">
        <v>4</v>
      </c>
      <c r="N105" s="26" t="s">
        <v>5</v>
      </c>
      <c r="O105" s="26" t="s">
        <v>6</v>
      </c>
      <c r="R105" s="187" t="s">
        <v>152</v>
      </c>
      <c r="S105" s="26" t="s">
        <v>8</v>
      </c>
      <c r="T105" s="26" t="s">
        <v>4</v>
      </c>
      <c r="U105" s="26" t="s">
        <v>5</v>
      </c>
      <c r="V105" s="26" t="s">
        <v>6</v>
      </c>
      <c r="Y105" s="187" t="s">
        <v>152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73"/>
      <c r="AF105" s="187" t="s">
        <v>156</v>
      </c>
      <c r="AG105" s="29" t="s">
        <v>10</v>
      </c>
      <c r="AH105" s="26" t="s">
        <v>4</v>
      </c>
      <c r="AI105" s="26" t="s">
        <v>5</v>
      </c>
      <c r="AJ105" s="26" t="s">
        <v>6</v>
      </c>
      <c r="AM105" s="187" t="s">
        <v>156</v>
      </c>
      <c r="AN105" s="29" t="s">
        <v>11</v>
      </c>
      <c r="AO105" s="26" t="s">
        <v>4</v>
      </c>
      <c r="AP105" s="26" t="s">
        <v>5</v>
      </c>
      <c r="AQ105" s="26" t="s">
        <v>6</v>
      </c>
      <c r="AT105" s="187" t="s">
        <v>723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193"/>
      <c r="AZ105" s="31" t="s">
        <v>4</v>
      </c>
      <c r="BA105" s="31" t="s">
        <v>13</v>
      </c>
      <c r="BB105" s="31" t="s">
        <v>6</v>
      </c>
      <c r="BC105" s="31" t="s">
        <v>14</v>
      </c>
      <c r="BE105" s="33" t="s">
        <v>4</v>
      </c>
      <c r="BF105" s="33" t="s">
        <v>13</v>
      </c>
      <c r="BG105" s="33" t="s">
        <v>6</v>
      </c>
      <c r="BH105" s="33" t="s">
        <v>15</v>
      </c>
      <c r="BI105" s="193"/>
      <c r="BJ105" s="193"/>
      <c r="BK105" s="193"/>
      <c r="BL105" s="193"/>
      <c r="BM105" s="193"/>
    </row>
    <row r="106">
      <c r="A106" s="184" t="s">
        <v>82</v>
      </c>
      <c r="B106" s="57" t="s">
        <v>33</v>
      </c>
      <c r="C106" s="37">
        <v>45118.0</v>
      </c>
      <c r="D106" s="42" t="s">
        <v>25</v>
      </c>
      <c r="E106" s="58" t="s">
        <v>25</v>
      </c>
      <c r="F106" s="40">
        <v>0.0</v>
      </c>
      <c r="G106" s="40">
        <v>0.0</v>
      </c>
      <c r="H106" s="40">
        <v>0.0</v>
      </c>
      <c r="I106" s="42" t="s">
        <v>46</v>
      </c>
      <c r="J106" s="37">
        <v>45119.0</v>
      </c>
      <c r="K106" s="42" t="s">
        <v>25</v>
      </c>
      <c r="L106" s="58" t="s">
        <v>25</v>
      </c>
      <c r="M106" s="40">
        <v>0.0</v>
      </c>
      <c r="N106" s="40">
        <v>0.0</v>
      </c>
      <c r="O106" s="40">
        <v>0.0</v>
      </c>
      <c r="P106" s="38" t="s">
        <v>36</v>
      </c>
      <c r="Q106" s="37">
        <v>45120.0</v>
      </c>
      <c r="R106" s="42" t="s">
        <v>112</v>
      </c>
      <c r="S106" s="58" t="s">
        <v>71</v>
      </c>
      <c r="T106" s="40">
        <v>6.5</v>
      </c>
      <c r="U106" s="40">
        <v>1.5</v>
      </c>
      <c r="V106" s="40">
        <v>0.0</v>
      </c>
      <c r="W106" s="57" t="s">
        <v>37</v>
      </c>
      <c r="X106" s="37">
        <v>45121.0</v>
      </c>
      <c r="Y106" s="42" t="s">
        <v>274</v>
      </c>
      <c r="Z106" s="58" t="s">
        <v>48</v>
      </c>
      <c r="AA106" s="40">
        <v>6.0</v>
      </c>
      <c r="AB106" s="40">
        <v>2.0</v>
      </c>
      <c r="AC106" s="40">
        <v>0.0</v>
      </c>
      <c r="AD106" s="56" t="s">
        <v>40</v>
      </c>
      <c r="AE106" s="37">
        <v>45122.0</v>
      </c>
      <c r="AF106" s="38" t="s">
        <v>285</v>
      </c>
      <c r="AG106" s="39" t="s">
        <v>129</v>
      </c>
      <c r="AH106" s="40">
        <v>5.0</v>
      </c>
      <c r="AI106" s="40">
        <v>2.0</v>
      </c>
      <c r="AJ106" s="40">
        <v>0.0</v>
      </c>
      <c r="AK106" s="434" t="s">
        <v>43</v>
      </c>
      <c r="AL106" s="37">
        <v>45123.0</v>
      </c>
      <c r="AM106" s="38" t="s">
        <v>247</v>
      </c>
      <c r="AN106" s="39" t="s">
        <v>127</v>
      </c>
      <c r="AO106" s="40">
        <v>5.0</v>
      </c>
      <c r="AP106" s="40">
        <v>1.0</v>
      </c>
      <c r="AQ106" s="40">
        <v>0.0</v>
      </c>
      <c r="AR106" s="420" t="s">
        <v>44</v>
      </c>
      <c r="AS106" s="37">
        <v>45124.0</v>
      </c>
      <c r="AT106" s="95" t="s">
        <v>128</v>
      </c>
      <c r="AU106" s="98" t="s">
        <v>202</v>
      </c>
      <c r="AV106" s="40">
        <v>6.0</v>
      </c>
      <c r="AW106" s="40">
        <v>1.0</v>
      </c>
      <c r="AX106" s="40">
        <v>0.0</v>
      </c>
      <c r="AY106" s="194"/>
      <c r="AZ106" s="49">
        <f t="shared" ref="AZ106:BB106" si="110">SUM(F106,M106,T106,AA106,AH106,AO106,AV106)</f>
        <v>28.5</v>
      </c>
      <c r="BA106" s="39">
        <f t="shared" si="110"/>
        <v>7.5</v>
      </c>
      <c r="BB106" s="39">
        <f t="shared" si="110"/>
        <v>0</v>
      </c>
      <c r="BC106" s="50">
        <f>SUM(AZ106,BA106,BB106)</f>
        <v>36</v>
      </c>
      <c r="BE106" s="39">
        <f>AZ106*80</f>
        <v>2280</v>
      </c>
      <c r="BF106" s="39">
        <f>BA106*88</f>
        <v>660</v>
      </c>
      <c r="BG106" s="39">
        <f>BB106*80</f>
        <v>0</v>
      </c>
      <c r="BH106" s="39">
        <f>SUM(BE106,BF106,BG106)</f>
        <v>2940</v>
      </c>
      <c r="BI106" s="194"/>
      <c r="BJ106" s="194"/>
      <c r="BK106" s="194"/>
      <c r="BL106" s="194"/>
      <c r="BM106" s="194"/>
    </row>
    <row r="107">
      <c r="A107" s="67"/>
      <c r="B107" s="68"/>
      <c r="C107" s="68"/>
    </row>
    <row r="108">
      <c r="A108" s="67"/>
      <c r="D108" s="288" t="s">
        <v>745</v>
      </c>
      <c r="E108" s="26" t="s">
        <v>3</v>
      </c>
      <c r="F108" s="26" t="s">
        <v>4</v>
      </c>
      <c r="G108" s="26" t="s">
        <v>5</v>
      </c>
      <c r="H108" s="26" t="s">
        <v>6</v>
      </c>
      <c r="I108" s="26"/>
      <c r="J108" s="26"/>
      <c r="K108" s="187" t="s">
        <v>723</v>
      </c>
      <c r="L108" s="26" t="s">
        <v>7</v>
      </c>
      <c r="M108" s="26" t="s">
        <v>4</v>
      </c>
      <c r="N108" s="26" t="s">
        <v>5</v>
      </c>
      <c r="O108" s="26" t="s">
        <v>6</v>
      </c>
      <c r="P108" s="27"/>
      <c r="Q108" s="27"/>
      <c r="R108" s="187" t="s">
        <v>156</v>
      </c>
      <c r="S108" s="26" t="s">
        <v>8</v>
      </c>
      <c r="T108" s="26" t="s">
        <v>4</v>
      </c>
      <c r="U108" s="26" t="s">
        <v>5</v>
      </c>
      <c r="V108" s="26" t="s">
        <v>6</v>
      </c>
      <c r="W108" s="28"/>
      <c r="X108" s="29"/>
      <c r="Y108" s="187" t="s">
        <v>723</v>
      </c>
      <c r="Z108" s="191" t="s">
        <v>156</v>
      </c>
      <c r="AA108" s="26" t="s">
        <v>4</v>
      </c>
      <c r="AB108" s="26" t="s">
        <v>5</v>
      </c>
      <c r="AC108" s="26" t="s">
        <v>6</v>
      </c>
      <c r="AD108" s="73"/>
      <c r="AF108" s="187" t="s">
        <v>159</v>
      </c>
      <c r="AG108" s="29" t="s">
        <v>10</v>
      </c>
      <c r="AH108" s="26" t="s">
        <v>4</v>
      </c>
      <c r="AI108" s="26" t="s">
        <v>5</v>
      </c>
      <c r="AJ108" s="26" t="s">
        <v>6</v>
      </c>
      <c r="AM108" s="187" t="s">
        <v>159</v>
      </c>
      <c r="AN108" s="29" t="s">
        <v>11</v>
      </c>
      <c r="AO108" s="26" t="s">
        <v>4</v>
      </c>
      <c r="AP108" s="26" t="s">
        <v>5</v>
      </c>
      <c r="AQ108" s="26" t="s">
        <v>6</v>
      </c>
      <c r="AT108" s="187" t="s">
        <v>156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196"/>
      <c r="AZ108" s="31" t="s">
        <v>4</v>
      </c>
      <c r="BA108" s="31" t="s">
        <v>13</v>
      </c>
      <c r="BB108" s="31" t="s">
        <v>6</v>
      </c>
      <c r="BC108" s="31" t="s">
        <v>14</v>
      </c>
      <c r="BD108" s="196"/>
      <c r="BE108" s="33" t="s">
        <v>4</v>
      </c>
      <c r="BF108" s="33" t="s">
        <v>13</v>
      </c>
      <c r="BG108" s="33" t="s">
        <v>6</v>
      </c>
      <c r="BH108" s="33" t="s">
        <v>15</v>
      </c>
      <c r="BI108" s="196"/>
      <c r="BJ108" s="196"/>
      <c r="BK108" s="196"/>
      <c r="BL108" s="196"/>
      <c r="BM108" s="196"/>
    </row>
    <row r="109">
      <c r="A109" s="35" t="s">
        <v>50</v>
      </c>
      <c r="B109" s="275" t="s">
        <v>33</v>
      </c>
      <c r="C109" s="37">
        <v>45118.0</v>
      </c>
      <c r="D109" s="38" t="s">
        <v>236</v>
      </c>
      <c r="E109" s="39" t="s">
        <v>125</v>
      </c>
      <c r="F109" s="40">
        <v>0.0</v>
      </c>
      <c r="G109" s="40">
        <v>5.0</v>
      </c>
      <c r="H109" s="40">
        <v>0.0</v>
      </c>
      <c r="I109" s="420" t="s">
        <v>46</v>
      </c>
      <c r="J109" s="37">
        <v>45119.0</v>
      </c>
      <c r="K109" s="96" t="s">
        <v>112</v>
      </c>
      <c r="L109" s="110" t="s">
        <v>71</v>
      </c>
      <c r="M109" s="40">
        <v>6.5</v>
      </c>
      <c r="N109" s="40">
        <v>1.0</v>
      </c>
      <c r="O109" s="40">
        <v>0.0</v>
      </c>
      <c r="P109" s="38" t="s">
        <v>36</v>
      </c>
      <c r="Q109" s="37">
        <v>45120.0</v>
      </c>
      <c r="R109" s="38" t="s">
        <v>247</v>
      </c>
      <c r="S109" s="39" t="s">
        <v>127</v>
      </c>
      <c r="T109" s="40">
        <v>5.0</v>
      </c>
      <c r="U109" s="40">
        <v>1.0</v>
      </c>
      <c r="V109" s="40">
        <v>0.0</v>
      </c>
      <c r="W109" s="36" t="s">
        <v>26</v>
      </c>
      <c r="X109" s="37">
        <v>45120.0</v>
      </c>
      <c r="Y109" s="264" t="s">
        <v>298</v>
      </c>
      <c r="Z109" s="40" t="s">
        <v>247</v>
      </c>
      <c r="AA109" s="40">
        <v>5.0</v>
      </c>
      <c r="AB109" s="40">
        <v>8.0</v>
      </c>
      <c r="AC109" s="40">
        <v>0.0</v>
      </c>
      <c r="AD109" s="56" t="s">
        <v>56</v>
      </c>
      <c r="AE109" s="37">
        <v>45121.0</v>
      </c>
      <c r="AF109" s="42" t="s">
        <v>25</v>
      </c>
      <c r="AG109" s="39" t="s">
        <v>25</v>
      </c>
      <c r="AH109" s="40">
        <v>0.0</v>
      </c>
      <c r="AI109" s="40">
        <v>0.0</v>
      </c>
      <c r="AJ109" s="40">
        <v>0.0</v>
      </c>
      <c r="AK109" s="66" t="s">
        <v>57</v>
      </c>
      <c r="AL109" s="37">
        <v>45122.0</v>
      </c>
      <c r="AM109" s="38" t="s">
        <v>272</v>
      </c>
      <c r="AN109" s="39" t="s">
        <v>21</v>
      </c>
      <c r="AO109" s="40">
        <v>0.0</v>
      </c>
      <c r="AP109" s="40">
        <v>6.5</v>
      </c>
      <c r="AQ109" s="40">
        <v>0.0</v>
      </c>
      <c r="AR109" s="47" t="s">
        <v>93</v>
      </c>
      <c r="AS109" s="37">
        <v>45123.0</v>
      </c>
      <c r="AT109" s="42" t="s">
        <v>319</v>
      </c>
      <c r="AU109" s="58" t="s">
        <v>266</v>
      </c>
      <c r="AV109" s="40">
        <v>1.0</v>
      </c>
      <c r="AW109" s="40">
        <v>7.0</v>
      </c>
      <c r="AX109" s="40">
        <v>4.0</v>
      </c>
      <c r="AY109" s="51"/>
      <c r="AZ109" s="49">
        <f t="shared" ref="AZ109:BB109" si="111">SUM(F109,M109,T109,AA109,AH109,AO109,AV109)</f>
        <v>17.5</v>
      </c>
      <c r="BA109" s="39">
        <f t="shared" si="111"/>
        <v>28.5</v>
      </c>
      <c r="BB109" s="39">
        <f t="shared" si="111"/>
        <v>4</v>
      </c>
      <c r="BC109" s="50">
        <f>SUM(AZ109,BA109,BB109)</f>
        <v>50</v>
      </c>
      <c r="BD109" s="51"/>
      <c r="BE109" s="39">
        <f>AZ109*80</f>
        <v>1400</v>
      </c>
      <c r="BF109" s="39">
        <f>BA109*88</f>
        <v>2508</v>
      </c>
      <c r="BG109" s="39">
        <f>BB109*80</f>
        <v>320</v>
      </c>
      <c r="BH109" s="39">
        <f>SUM(BE109,BF109,BG109)</f>
        <v>4228</v>
      </c>
      <c r="BI109" s="51"/>
      <c r="BJ109" s="51"/>
      <c r="BK109" s="51"/>
      <c r="BL109" s="51"/>
      <c r="BM109" s="51"/>
    </row>
    <row r="110">
      <c r="A110" s="67"/>
      <c r="B110" s="68"/>
      <c r="C110" s="68"/>
      <c r="L110" s="92"/>
      <c r="R110" s="98"/>
      <c r="S110" s="192"/>
      <c r="Z110" s="39"/>
      <c r="AA110" s="197"/>
      <c r="AB110" s="197"/>
      <c r="AC110" s="197"/>
      <c r="AD110" s="197"/>
      <c r="AN110" s="198"/>
    </row>
    <row r="111">
      <c r="A111" s="24"/>
      <c r="B111" s="25"/>
      <c r="C111" s="25"/>
      <c r="D111" s="187" t="s">
        <v>159</v>
      </c>
      <c r="E111" s="468" t="s">
        <v>160</v>
      </c>
      <c r="F111" s="26" t="s">
        <v>4</v>
      </c>
      <c r="G111" s="26" t="s">
        <v>5</v>
      </c>
      <c r="H111" s="26" t="s">
        <v>6</v>
      </c>
      <c r="I111" s="26"/>
      <c r="J111" s="26"/>
      <c r="K111" s="187" t="s">
        <v>159</v>
      </c>
      <c r="L111" s="468" t="s">
        <v>160</v>
      </c>
      <c r="M111" s="26" t="s">
        <v>4</v>
      </c>
      <c r="N111" s="26" t="s">
        <v>5</v>
      </c>
      <c r="O111" s="26" t="s">
        <v>6</v>
      </c>
      <c r="P111" s="26"/>
      <c r="Q111" s="26"/>
      <c r="R111" s="187" t="s">
        <v>159</v>
      </c>
      <c r="S111" s="468" t="s">
        <v>160</v>
      </c>
      <c r="T111" s="26" t="s">
        <v>4</v>
      </c>
      <c r="U111" s="26" t="s">
        <v>5</v>
      </c>
      <c r="V111" s="26" t="s">
        <v>6</v>
      </c>
      <c r="W111" s="28"/>
      <c r="X111" s="29"/>
      <c r="Y111" s="187" t="s">
        <v>159</v>
      </c>
      <c r="Z111" s="468" t="s">
        <v>160</v>
      </c>
      <c r="AA111" s="26" t="s">
        <v>4</v>
      </c>
      <c r="AB111" s="26" t="s">
        <v>5</v>
      </c>
      <c r="AC111" s="26" t="s">
        <v>6</v>
      </c>
      <c r="AD111" s="29"/>
      <c r="AE111" s="29"/>
      <c r="AF111" s="187" t="s">
        <v>159</v>
      </c>
      <c r="AG111" s="468" t="s">
        <v>160</v>
      </c>
      <c r="AH111" s="26" t="s">
        <v>4</v>
      </c>
      <c r="AI111" s="26" t="s">
        <v>5</v>
      </c>
      <c r="AJ111" s="26" t="s">
        <v>6</v>
      </c>
      <c r="AK111" s="29"/>
      <c r="AL111" s="29"/>
      <c r="AM111" s="191" t="s">
        <v>160</v>
      </c>
      <c r="AN111" s="29" t="s">
        <v>11</v>
      </c>
      <c r="AO111" s="26" t="s">
        <v>4</v>
      </c>
      <c r="AP111" s="26" t="s">
        <v>5</v>
      </c>
      <c r="AQ111" s="26" t="s">
        <v>6</v>
      </c>
      <c r="AR111" s="29"/>
      <c r="AS111" s="29"/>
      <c r="AT111" s="191" t="s">
        <v>160</v>
      </c>
      <c r="AU111" s="29" t="s">
        <v>12</v>
      </c>
      <c r="AV111" s="26" t="s">
        <v>4</v>
      </c>
      <c r="AW111" s="26" t="s">
        <v>5</v>
      </c>
      <c r="AX111" s="26" t="s">
        <v>6</v>
      </c>
      <c r="AY111" s="30"/>
      <c r="AZ111" s="31" t="s">
        <v>4</v>
      </c>
      <c r="BA111" s="31" t="s">
        <v>13</v>
      </c>
      <c r="BB111" s="31" t="s">
        <v>6</v>
      </c>
      <c r="BC111" s="31" t="s">
        <v>14</v>
      </c>
      <c r="BD111" s="32"/>
      <c r="BE111" s="33" t="s">
        <v>4</v>
      </c>
      <c r="BF111" s="33" t="s">
        <v>13</v>
      </c>
      <c r="BG111" s="33" t="s">
        <v>6</v>
      </c>
      <c r="BH111" s="33" t="s">
        <v>15</v>
      </c>
      <c r="BI111" s="32"/>
      <c r="BJ111" s="32"/>
      <c r="BK111" s="32"/>
      <c r="BL111" s="32"/>
      <c r="BM111" s="32"/>
    </row>
    <row r="112">
      <c r="A112" s="35" t="s">
        <v>18</v>
      </c>
      <c r="B112" s="36" t="s">
        <v>19</v>
      </c>
      <c r="C112" s="37">
        <v>45117.0</v>
      </c>
      <c r="D112" s="38" t="s">
        <v>272</v>
      </c>
      <c r="E112" s="145" t="s">
        <v>703</v>
      </c>
      <c r="F112" s="40">
        <v>3.0</v>
      </c>
      <c r="G112" s="40">
        <v>7.5</v>
      </c>
      <c r="H112" s="40">
        <v>0.0</v>
      </c>
      <c r="I112" s="41" t="s">
        <v>22</v>
      </c>
      <c r="J112" s="37">
        <v>45118.0</v>
      </c>
      <c r="K112" s="38" t="s">
        <v>272</v>
      </c>
      <c r="L112" s="145" t="s">
        <v>703</v>
      </c>
      <c r="M112" s="40">
        <v>3.0</v>
      </c>
      <c r="N112" s="40">
        <v>7.5</v>
      </c>
      <c r="O112" s="40">
        <v>0.0</v>
      </c>
      <c r="P112" s="42" t="s">
        <v>24</v>
      </c>
      <c r="Q112" s="37">
        <v>45119.0</v>
      </c>
      <c r="R112" s="38" t="s">
        <v>272</v>
      </c>
      <c r="S112" s="145" t="s">
        <v>703</v>
      </c>
      <c r="T112" s="40">
        <v>3.0</v>
      </c>
      <c r="U112" s="40">
        <v>7.5</v>
      </c>
      <c r="V112" s="40">
        <v>0.0</v>
      </c>
      <c r="W112" s="43" t="s">
        <v>26</v>
      </c>
      <c r="X112" s="37">
        <v>45120.0</v>
      </c>
      <c r="Y112" s="38" t="s">
        <v>272</v>
      </c>
      <c r="Z112" s="145" t="s">
        <v>703</v>
      </c>
      <c r="AA112" s="40">
        <v>3.0</v>
      </c>
      <c r="AB112" s="40">
        <v>7.5</v>
      </c>
      <c r="AC112" s="40">
        <v>0.0</v>
      </c>
      <c r="AD112" s="56" t="s">
        <v>56</v>
      </c>
      <c r="AE112" s="37">
        <v>45121.0</v>
      </c>
      <c r="AF112" s="38" t="s">
        <v>272</v>
      </c>
      <c r="AG112" s="145" t="s">
        <v>703</v>
      </c>
      <c r="AH112" s="40">
        <v>3.0</v>
      </c>
      <c r="AI112" s="40">
        <v>7.5</v>
      </c>
      <c r="AJ112" s="40">
        <v>0.0</v>
      </c>
      <c r="AK112" s="66" t="s">
        <v>57</v>
      </c>
      <c r="AL112" s="37">
        <v>45122.0</v>
      </c>
      <c r="AM112" s="145" t="s">
        <v>703</v>
      </c>
      <c r="AN112" s="39" t="s">
        <v>704</v>
      </c>
      <c r="AO112" s="40">
        <v>3.0</v>
      </c>
      <c r="AP112" s="40">
        <v>7.5</v>
      </c>
      <c r="AQ112" s="40">
        <v>0.0</v>
      </c>
      <c r="AR112" s="47" t="s">
        <v>93</v>
      </c>
      <c r="AS112" s="37">
        <v>45123.0</v>
      </c>
      <c r="AT112" s="145" t="s">
        <v>272</v>
      </c>
      <c r="AU112" s="39" t="s">
        <v>21</v>
      </c>
      <c r="AV112" s="40">
        <v>0.0</v>
      </c>
      <c r="AW112" s="40">
        <v>6.5</v>
      </c>
      <c r="AX112" s="40">
        <v>0.0</v>
      </c>
      <c r="AY112" s="48"/>
      <c r="AZ112" s="49">
        <f t="shared" ref="AZ112:BB112" si="112">SUM(F112,M112,T112,AA112,AH112,AO112,AV112)</f>
        <v>18</v>
      </c>
      <c r="BA112" s="39">
        <f t="shared" si="112"/>
        <v>51.5</v>
      </c>
      <c r="BB112" s="39">
        <f t="shared" si="112"/>
        <v>0</v>
      </c>
      <c r="BC112" s="50">
        <f>SUM(AZ112,BA112,BB112)</f>
        <v>69.5</v>
      </c>
      <c r="BD112" s="51"/>
      <c r="BE112" s="39">
        <f>AZ112*80</f>
        <v>1440</v>
      </c>
      <c r="BF112" s="39">
        <f>BA112*88</f>
        <v>4532</v>
      </c>
      <c r="BG112" s="39">
        <f>BB112*80</f>
        <v>0</v>
      </c>
      <c r="BH112" s="39">
        <f>SUM(BE112,BF112,BG112)</f>
        <v>5972</v>
      </c>
      <c r="BI112" s="51"/>
      <c r="BJ112" s="51"/>
      <c r="BK112" s="51"/>
      <c r="BL112" s="51"/>
      <c r="BM112" s="51"/>
    </row>
    <row r="113">
      <c r="A113" s="35"/>
      <c r="B113" s="64"/>
      <c r="C113" s="45"/>
      <c r="D113" s="39"/>
      <c r="E113" s="39"/>
      <c r="F113" s="60"/>
      <c r="G113" s="60"/>
      <c r="H113" s="60"/>
      <c r="I113" s="60"/>
      <c r="J113" s="45"/>
      <c r="K113" s="39"/>
      <c r="L113" s="39"/>
      <c r="M113" s="98"/>
      <c r="N113" s="98"/>
      <c r="O113" s="98"/>
      <c r="P113" s="98"/>
      <c r="Q113" s="200"/>
      <c r="R113" s="39"/>
      <c r="S113" s="39"/>
      <c r="T113" s="64"/>
      <c r="U113" s="64"/>
      <c r="V113" s="64"/>
      <c r="W113" s="64"/>
      <c r="X113" s="45"/>
      <c r="Y113" s="39"/>
      <c r="Z113" s="39"/>
      <c r="AA113" s="44"/>
      <c r="AB113" s="44"/>
      <c r="AC113" s="44"/>
      <c r="AD113" s="201"/>
      <c r="AE113" s="45"/>
      <c r="AF113" s="39"/>
      <c r="AG113" s="39"/>
      <c r="AH113" s="46"/>
      <c r="AI113" s="46"/>
      <c r="AJ113" s="46"/>
      <c r="AK113" s="46"/>
      <c r="AL113" s="45"/>
      <c r="AM113" s="39"/>
      <c r="AN113" s="39"/>
      <c r="AO113" s="98"/>
      <c r="AP113" s="98"/>
      <c r="AQ113" s="98"/>
      <c r="AR113" s="98"/>
      <c r="AS113" s="202"/>
      <c r="AT113" s="39"/>
      <c r="AU113" s="39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</row>
    <row r="114">
      <c r="A114" s="24"/>
      <c r="B114" s="25"/>
      <c r="C114" s="25"/>
      <c r="D114" s="288" t="s">
        <v>745</v>
      </c>
      <c r="E114" s="26" t="s">
        <v>3</v>
      </c>
      <c r="F114" s="26" t="s">
        <v>4</v>
      </c>
      <c r="G114" s="26" t="s">
        <v>5</v>
      </c>
      <c r="H114" s="26" t="s">
        <v>6</v>
      </c>
      <c r="I114" s="26"/>
      <c r="J114" s="26"/>
      <c r="K114" s="187" t="s">
        <v>152</v>
      </c>
      <c r="L114" s="26" t="s">
        <v>7</v>
      </c>
      <c r="M114" s="26" t="s">
        <v>4</v>
      </c>
      <c r="N114" s="26" t="s">
        <v>5</v>
      </c>
      <c r="O114" s="26" t="s">
        <v>6</v>
      </c>
      <c r="P114" s="27"/>
      <c r="Q114" s="27"/>
      <c r="R114" s="187" t="s">
        <v>723</v>
      </c>
      <c r="S114" s="26" t="s">
        <v>7</v>
      </c>
      <c r="T114" s="26" t="s">
        <v>4</v>
      </c>
      <c r="U114" s="26" t="s">
        <v>5</v>
      </c>
      <c r="V114" s="26" t="s">
        <v>6</v>
      </c>
      <c r="W114" s="28"/>
      <c r="X114" s="29"/>
      <c r="Y114" s="187" t="s">
        <v>152</v>
      </c>
      <c r="Z114" s="29" t="s">
        <v>9</v>
      </c>
      <c r="AA114" s="26" t="s">
        <v>4</v>
      </c>
      <c r="AB114" s="26" t="s">
        <v>5</v>
      </c>
      <c r="AC114" s="26" t="s">
        <v>6</v>
      </c>
      <c r="AD114" s="73"/>
      <c r="AF114" s="187" t="s">
        <v>159</v>
      </c>
      <c r="AG114" s="29" t="s">
        <v>10</v>
      </c>
      <c r="AH114" s="26" t="s">
        <v>4</v>
      </c>
      <c r="AI114" s="26" t="s">
        <v>5</v>
      </c>
      <c r="AJ114" s="26" t="s">
        <v>6</v>
      </c>
      <c r="AK114" s="29"/>
      <c r="AL114" s="29"/>
      <c r="AM114" s="187" t="s">
        <v>159</v>
      </c>
      <c r="AN114" s="29" t="s">
        <v>11</v>
      </c>
      <c r="AO114" s="26" t="s">
        <v>4</v>
      </c>
      <c r="AP114" s="26" t="s">
        <v>5</v>
      </c>
      <c r="AQ114" s="26" t="s">
        <v>6</v>
      </c>
      <c r="AR114" s="29"/>
      <c r="AS114" s="29"/>
      <c r="AT114" s="187" t="s">
        <v>159</v>
      </c>
      <c r="AU114" s="29" t="s">
        <v>12</v>
      </c>
      <c r="AV114" s="26" t="s">
        <v>4</v>
      </c>
      <c r="AW114" s="26" t="s">
        <v>5</v>
      </c>
      <c r="AX114" s="26" t="s">
        <v>6</v>
      </c>
      <c r="AY114" s="30"/>
      <c r="AZ114" s="31" t="s">
        <v>4</v>
      </c>
      <c r="BA114" s="31" t="s">
        <v>13</v>
      </c>
      <c r="BB114" s="31" t="s">
        <v>6</v>
      </c>
      <c r="BC114" s="31" t="s">
        <v>14</v>
      </c>
      <c r="BD114" s="32"/>
      <c r="BE114" s="33" t="s">
        <v>4</v>
      </c>
      <c r="BF114" s="33" t="s">
        <v>13</v>
      </c>
      <c r="BG114" s="33" t="s">
        <v>6</v>
      </c>
      <c r="BH114" s="33" t="s">
        <v>15</v>
      </c>
      <c r="BI114" s="32"/>
      <c r="BJ114" s="32"/>
      <c r="BK114" s="32"/>
      <c r="BL114" s="32"/>
      <c r="BM114" s="32"/>
    </row>
    <row r="115">
      <c r="A115" s="35" t="s">
        <v>54</v>
      </c>
      <c r="B115" s="275" t="s">
        <v>62</v>
      </c>
      <c r="C115" s="37">
        <v>45118.0</v>
      </c>
      <c r="D115" s="42" t="s">
        <v>283</v>
      </c>
      <c r="E115" s="53" t="s">
        <v>118</v>
      </c>
      <c r="F115" s="40">
        <v>0.0</v>
      </c>
      <c r="G115" s="40">
        <v>5.5</v>
      </c>
      <c r="H115" s="40">
        <v>0.0</v>
      </c>
      <c r="I115" s="41" t="s">
        <v>22</v>
      </c>
      <c r="J115" s="37">
        <v>45118.0</v>
      </c>
      <c r="K115" s="42" t="s">
        <v>211</v>
      </c>
      <c r="L115" s="58" t="s">
        <v>66</v>
      </c>
      <c r="M115" s="40">
        <v>0.0</v>
      </c>
      <c r="N115" s="40">
        <v>6.0</v>
      </c>
      <c r="O115" s="40">
        <v>0.0</v>
      </c>
      <c r="P115" s="43" t="s">
        <v>24</v>
      </c>
      <c r="Q115" s="37">
        <v>45119.0</v>
      </c>
      <c r="R115" s="42" t="s">
        <v>277</v>
      </c>
      <c r="S115" s="39" t="s">
        <v>90</v>
      </c>
      <c r="T115" s="40">
        <v>0.0</v>
      </c>
      <c r="U115" s="40">
        <v>7.5</v>
      </c>
      <c r="V115" s="40">
        <v>0.0</v>
      </c>
      <c r="W115" s="43" t="s">
        <v>26</v>
      </c>
      <c r="X115" s="37">
        <v>45120.0</v>
      </c>
      <c r="Y115" s="42" t="s">
        <v>25</v>
      </c>
      <c r="Z115" s="58" t="s">
        <v>25</v>
      </c>
      <c r="AA115" s="40">
        <v>0.0</v>
      </c>
      <c r="AB115" s="40">
        <v>0.0</v>
      </c>
      <c r="AC115" s="40">
        <v>0.0</v>
      </c>
      <c r="AD115" s="56" t="s">
        <v>56</v>
      </c>
      <c r="AE115" s="37">
        <v>45121.0</v>
      </c>
      <c r="AF115" s="38" t="s">
        <v>272</v>
      </c>
      <c r="AG115" s="39" t="s">
        <v>21</v>
      </c>
      <c r="AH115" s="40">
        <v>0.0</v>
      </c>
      <c r="AI115" s="40">
        <v>6.5</v>
      </c>
      <c r="AJ115" s="40">
        <v>0.0</v>
      </c>
      <c r="AK115" s="66" t="s">
        <v>57</v>
      </c>
      <c r="AL115" s="37">
        <v>45122.0</v>
      </c>
      <c r="AM115" s="38" t="s">
        <v>272</v>
      </c>
      <c r="AN115" s="39" t="s">
        <v>21</v>
      </c>
      <c r="AO115" s="40">
        <v>0.0</v>
      </c>
      <c r="AP115" s="40">
        <v>6.5</v>
      </c>
      <c r="AQ115" s="40">
        <v>0.0</v>
      </c>
      <c r="AR115" s="47" t="s">
        <v>27</v>
      </c>
      <c r="AS115" s="37">
        <v>45124.0</v>
      </c>
      <c r="AT115" s="38" t="s">
        <v>179</v>
      </c>
      <c r="AU115" s="39" t="s">
        <v>29</v>
      </c>
      <c r="AV115" s="40">
        <v>0.0</v>
      </c>
      <c r="AW115" s="40">
        <v>5.0</v>
      </c>
      <c r="AX115" s="40">
        <v>0.0</v>
      </c>
      <c r="AY115" s="48"/>
      <c r="AZ115" s="49">
        <f t="shared" ref="AZ115:BB115" si="113">SUM(F115,M115,T115,AA115,AH115,AO115,AV115)</f>
        <v>0</v>
      </c>
      <c r="BA115" s="39">
        <f t="shared" si="113"/>
        <v>37</v>
      </c>
      <c r="BB115" s="39">
        <f t="shared" si="113"/>
        <v>0</v>
      </c>
      <c r="BC115" s="50">
        <f>SUM(AZ115,BA115,BB115)</f>
        <v>37</v>
      </c>
      <c r="BD115" s="51"/>
      <c r="BE115" s="39">
        <f>AZ115*80</f>
        <v>0</v>
      </c>
      <c r="BF115" s="39">
        <f>BA115*88</f>
        <v>3256</v>
      </c>
      <c r="BG115" s="39">
        <f>BB115*80</f>
        <v>0</v>
      </c>
      <c r="BH115" s="39">
        <f>SUM(BE115,BF115,BG115)</f>
        <v>3256</v>
      </c>
      <c r="BI115" s="51"/>
      <c r="BJ115" s="51"/>
      <c r="BK115" s="51"/>
      <c r="BL115" s="51"/>
      <c r="BM115" s="51"/>
    </row>
    <row r="116">
      <c r="A116" s="116"/>
      <c r="B116" s="203"/>
      <c r="C116" s="71"/>
      <c r="D116" s="136"/>
      <c r="E116" s="51"/>
      <c r="F116" s="51"/>
      <c r="G116" s="51"/>
      <c r="H116" s="51"/>
      <c r="I116" s="204"/>
      <c r="J116" s="71"/>
      <c r="K116" s="39"/>
      <c r="L116" s="39"/>
      <c r="M116" s="51"/>
      <c r="N116" s="51"/>
      <c r="O116" s="51"/>
      <c r="P116" s="203"/>
      <c r="Q116" s="71"/>
      <c r="R116" s="136"/>
      <c r="S116" s="51"/>
      <c r="T116" s="51"/>
      <c r="U116" s="51"/>
      <c r="V116" s="51"/>
      <c r="W116" s="136"/>
      <c r="X116" s="71"/>
      <c r="Y116" s="53"/>
      <c r="Z116" s="53"/>
      <c r="AA116" s="51"/>
      <c r="AB116" s="51"/>
      <c r="AC116" s="51"/>
      <c r="AD116" s="136"/>
      <c r="AE116" s="71"/>
      <c r="AF116" s="136"/>
      <c r="AG116" s="136"/>
      <c r="AH116" s="51"/>
      <c r="AI116" s="51"/>
      <c r="AJ116" s="51"/>
      <c r="AK116" s="205"/>
      <c r="AL116" s="71"/>
      <c r="AM116" s="39"/>
      <c r="AN116" s="39"/>
      <c r="AO116" s="51"/>
      <c r="AP116" s="51"/>
      <c r="AQ116" s="51"/>
      <c r="AR116" s="138"/>
      <c r="AS116" s="71"/>
      <c r="AT116" s="51"/>
      <c r="AU116" s="51"/>
      <c r="AV116" s="51"/>
      <c r="AW116" s="51"/>
      <c r="AX116" s="51"/>
      <c r="AY116" s="48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67"/>
      <c r="B117" s="68"/>
      <c r="C117" s="68"/>
      <c r="K117" s="6" t="s">
        <v>334</v>
      </c>
      <c r="L117" s="4"/>
      <c r="Y117" s="6" t="s">
        <v>334</v>
      </c>
      <c r="Z117" s="4"/>
      <c r="AM117" s="6" t="s">
        <v>334</v>
      </c>
      <c r="AN117" s="4"/>
      <c r="AT117" s="39"/>
      <c r="AU117" s="39"/>
    </row>
    <row r="118">
      <c r="A118" s="67"/>
      <c r="B118" s="68"/>
      <c r="C118" s="68"/>
      <c r="AT118" s="192"/>
      <c r="AU118" s="28"/>
    </row>
    <row r="119">
      <c r="A119" s="67"/>
      <c r="B119" s="68"/>
      <c r="C119" s="68"/>
      <c r="K119" s="6" t="s">
        <v>160</v>
      </c>
      <c r="L119" s="4"/>
      <c r="Y119" s="6" t="s">
        <v>161</v>
      </c>
      <c r="Z119" s="4"/>
      <c r="AM119" s="6" t="s">
        <v>161</v>
      </c>
      <c r="AN119" s="4"/>
      <c r="AT119" s="53"/>
      <c r="AU119" s="39"/>
    </row>
    <row r="120">
      <c r="A120" s="10"/>
      <c r="B120" s="11"/>
      <c r="C120" s="11"/>
      <c r="D120" s="12"/>
      <c r="E120" s="13">
        <v>45117.0</v>
      </c>
      <c r="F120" s="14"/>
      <c r="G120" s="14"/>
      <c r="H120" s="14"/>
      <c r="I120" s="15"/>
      <c r="J120" s="15"/>
      <c r="K120" s="16"/>
      <c r="L120" s="13">
        <v>45118.0</v>
      </c>
      <c r="M120" s="15"/>
      <c r="N120" s="15"/>
      <c r="O120" s="15"/>
      <c r="P120" s="15"/>
      <c r="Q120" s="11"/>
      <c r="R120" s="17"/>
      <c r="S120" s="13">
        <v>45119.0</v>
      </c>
      <c r="T120" s="11"/>
      <c r="U120" s="15"/>
      <c r="V120" s="15"/>
      <c r="W120" s="11"/>
      <c r="X120" s="18"/>
      <c r="Y120" s="14"/>
      <c r="Z120" s="13">
        <v>45120.0</v>
      </c>
      <c r="AA120" s="15"/>
      <c r="AB120" s="15"/>
      <c r="AC120" s="11"/>
      <c r="AD120" s="15"/>
      <c r="AE120" s="15"/>
      <c r="AF120" s="12"/>
      <c r="AG120" s="13">
        <v>45121.0</v>
      </c>
      <c r="AH120" s="15"/>
      <c r="AI120" s="11"/>
      <c r="AJ120" s="15"/>
      <c r="AK120" s="15"/>
      <c r="AL120" s="15"/>
      <c r="AM120" s="18"/>
      <c r="AN120" s="13">
        <v>45122.0</v>
      </c>
      <c r="AO120" s="11"/>
      <c r="AP120" s="19"/>
      <c r="AQ120" s="19"/>
      <c r="AR120" s="19"/>
      <c r="AS120" s="19"/>
      <c r="AT120" s="14"/>
      <c r="AU120" s="13">
        <v>45123.0</v>
      </c>
      <c r="AV120" s="19"/>
      <c r="AW120" s="19"/>
      <c r="AX120" s="19"/>
      <c r="AY120" s="20"/>
      <c r="AZ120" s="19"/>
      <c r="BA120" s="19"/>
      <c r="BB120" s="19"/>
      <c r="BC120" s="19"/>
      <c r="BD120" s="20"/>
      <c r="BE120" s="21"/>
      <c r="BF120" s="22"/>
      <c r="BG120" s="4"/>
      <c r="BH120" s="19"/>
      <c r="BI120" s="23"/>
      <c r="BJ120" s="127"/>
      <c r="BK120" s="150"/>
      <c r="BL120" s="20"/>
      <c r="BM120" s="20"/>
    </row>
    <row r="121">
      <c r="A121" s="67"/>
      <c r="B121" s="68"/>
      <c r="C121" s="68"/>
      <c r="F121" s="26" t="s">
        <v>4</v>
      </c>
      <c r="G121" s="26" t="s">
        <v>5</v>
      </c>
      <c r="H121" s="26" t="s">
        <v>6</v>
      </c>
      <c r="K121" s="99"/>
      <c r="L121" s="99"/>
      <c r="M121" s="26" t="s">
        <v>4</v>
      </c>
      <c r="N121" s="26" t="s">
        <v>5</v>
      </c>
      <c r="O121" s="26" t="s">
        <v>6</v>
      </c>
      <c r="T121" s="26" t="s">
        <v>4</v>
      </c>
      <c r="U121" s="26" t="s">
        <v>5</v>
      </c>
      <c r="V121" s="26" t="s">
        <v>6</v>
      </c>
      <c r="AA121" s="26" t="s">
        <v>4</v>
      </c>
      <c r="AB121" s="26" t="s">
        <v>5</v>
      </c>
      <c r="AC121" s="26" t="s">
        <v>6</v>
      </c>
      <c r="AH121" s="26" t="s">
        <v>4</v>
      </c>
      <c r="AI121" s="26" t="s">
        <v>5</v>
      </c>
      <c r="AJ121" s="26" t="s">
        <v>6</v>
      </c>
      <c r="AO121" s="26" t="s">
        <v>4</v>
      </c>
      <c r="AP121" s="26" t="s">
        <v>5</v>
      </c>
      <c r="AQ121" s="26" t="s">
        <v>6</v>
      </c>
      <c r="AV121" s="26" t="s">
        <v>4</v>
      </c>
      <c r="AW121" s="26" t="s">
        <v>5</v>
      </c>
      <c r="AX121" s="26" t="s">
        <v>6</v>
      </c>
      <c r="AZ121" s="31" t="s">
        <v>4</v>
      </c>
      <c r="BA121" s="31" t="s">
        <v>13</v>
      </c>
      <c r="BB121" s="31" t="s">
        <v>6</v>
      </c>
      <c r="BC121" s="31" t="s">
        <v>14</v>
      </c>
      <c r="BE121" s="33" t="s">
        <v>4</v>
      </c>
      <c r="BF121" s="33" t="s">
        <v>13</v>
      </c>
      <c r="BG121" s="33" t="s">
        <v>6</v>
      </c>
      <c r="BH121" s="33" t="s">
        <v>15</v>
      </c>
    </row>
    <row r="122">
      <c r="A122" s="35" t="s">
        <v>18</v>
      </c>
      <c r="B122" s="36" t="s">
        <v>19</v>
      </c>
      <c r="C122" s="37">
        <v>45117.0</v>
      </c>
      <c r="D122" s="42" t="s">
        <v>703</v>
      </c>
      <c r="E122" s="39" t="s">
        <v>704</v>
      </c>
      <c r="F122" s="40">
        <v>3.0</v>
      </c>
      <c r="G122" s="40">
        <v>1.0</v>
      </c>
      <c r="H122" s="40">
        <v>0.0</v>
      </c>
      <c r="I122" s="41" t="s">
        <v>22</v>
      </c>
      <c r="J122" s="37">
        <v>45118.0</v>
      </c>
      <c r="K122" s="42" t="s">
        <v>703</v>
      </c>
      <c r="L122" s="39" t="s">
        <v>704</v>
      </c>
      <c r="M122" s="40">
        <v>3.0</v>
      </c>
      <c r="N122" s="40">
        <v>1.0</v>
      </c>
      <c r="O122" s="40">
        <v>0.0</v>
      </c>
      <c r="P122" s="42" t="s">
        <v>24</v>
      </c>
      <c r="Q122" s="37">
        <v>45119.0</v>
      </c>
      <c r="R122" s="42" t="s">
        <v>703</v>
      </c>
      <c r="S122" s="39" t="s">
        <v>704</v>
      </c>
      <c r="T122" s="40">
        <v>3.0</v>
      </c>
      <c r="U122" s="40">
        <v>1.0</v>
      </c>
      <c r="V122" s="40">
        <v>0.0</v>
      </c>
      <c r="W122" s="43" t="s">
        <v>26</v>
      </c>
      <c r="X122" s="37">
        <v>45120.0</v>
      </c>
      <c r="Y122" s="42" t="s">
        <v>703</v>
      </c>
      <c r="Z122" s="39" t="s">
        <v>704</v>
      </c>
      <c r="AA122" s="40">
        <v>3.0</v>
      </c>
      <c r="AB122" s="40">
        <v>1.0</v>
      </c>
      <c r="AC122" s="40">
        <v>0.0</v>
      </c>
      <c r="AD122" s="56" t="s">
        <v>56</v>
      </c>
      <c r="AE122" s="37">
        <v>45121.0</v>
      </c>
      <c r="AF122" s="42" t="s">
        <v>703</v>
      </c>
      <c r="AG122" s="39" t="s">
        <v>704</v>
      </c>
      <c r="AH122" s="40">
        <v>3.0</v>
      </c>
      <c r="AI122" s="40">
        <v>1.0</v>
      </c>
      <c r="AJ122" s="40">
        <v>0.0</v>
      </c>
      <c r="AK122" s="66" t="s">
        <v>57</v>
      </c>
      <c r="AL122" s="37">
        <v>45122.0</v>
      </c>
      <c r="AM122" s="42" t="s">
        <v>703</v>
      </c>
      <c r="AN122" s="39" t="s">
        <v>704</v>
      </c>
      <c r="AO122" s="40">
        <v>0.5</v>
      </c>
      <c r="AP122" s="40">
        <v>7.5</v>
      </c>
      <c r="AQ122" s="40">
        <v>2.5</v>
      </c>
      <c r="AR122" s="47" t="s">
        <v>93</v>
      </c>
      <c r="AS122" s="37">
        <v>45123.0</v>
      </c>
      <c r="AT122" s="42" t="s">
        <v>272</v>
      </c>
      <c r="AU122" s="39" t="s">
        <v>21</v>
      </c>
      <c r="AV122" s="40">
        <v>0.0</v>
      </c>
      <c r="AW122" s="40">
        <v>6.5</v>
      </c>
      <c r="AX122" s="40">
        <v>0.0</v>
      </c>
      <c r="AY122" s="48"/>
      <c r="AZ122" s="49">
        <f t="shared" ref="AZ122:BB122" si="114">SUM(F122,M122,T122,AA122,AH122,AO122,AV122)</f>
        <v>15.5</v>
      </c>
      <c r="BA122" s="39">
        <f t="shared" si="114"/>
        <v>19</v>
      </c>
      <c r="BB122" s="39">
        <f t="shared" si="114"/>
        <v>2.5</v>
      </c>
      <c r="BC122" s="50">
        <f t="shared" ref="BC122:BC123" si="116">SUM(AZ122,BA122,BB122)</f>
        <v>37</v>
      </c>
      <c r="BD122" s="51"/>
      <c r="BE122" s="39">
        <f>AZ122*80</f>
        <v>1240</v>
      </c>
      <c r="BF122" s="39">
        <f>BA122*88</f>
        <v>1672</v>
      </c>
      <c r="BG122" s="39">
        <f>BB122*80</f>
        <v>200</v>
      </c>
      <c r="BH122" s="39">
        <f>SUM(BE122,BF122,BG122)</f>
        <v>3112</v>
      </c>
      <c r="BI122" s="51"/>
      <c r="BJ122" s="51"/>
      <c r="BK122" s="51"/>
      <c r="BL122" s="51"/>
      <c r="BM122" s="51"/>
    </row>
    <row r="123">
      <c r="A123" s="35" t="s">
        <v>150</v>
      </c>
      <c r="B123" s="36"/>
      <c r="C123" s="206"/>
      <c r="D123" s="42"/>
      <c r="E123" s="58"/>
      <c r="F123" s="128">
        <v>0.0</v>
      </c>
      <c r="G123" s="129">
        <v>0.0</v>
      </c>
      <c r="H123" s="129">
        <v>0.0</v>
      </c>
      <c r="I123" s="207"/>
      <c r="J123" s="206"/>
      <c r="K123" s="42"/>
      <c r="L123" s="58"/>
      <c r="M123" s="40">
        <v>0.0</v>
      </c>
      <c r="N123" s="129">
        <v>0.0</v>
      </c>
      <c r="O123" s="129">
        <v>0.0</v>
      </c>
      <c r="P123" s="208"/>
      <c r="Q123" s="206"/>
      <c r="R123" s="42"/>
      <c r="S123" s="58"/>
      <c r="T123" s="40">
        <v>0.0</v>
      </c>
      <c r="U123" s="129">
        <v>0.0</v>
      </c>
      <c r="V123" s="129">
        <v>0.0</v>
      </c>
      <c r="W123" s="207"/>
      <c r="X123" s="206"/>
      <c r="Y123" s="42"/>
      <c r="Z123" s="58"/>
      <c r="AA123" s="40">
        <v>0.0</v>
      </c>
      <c r="AB123" s="129">
        <v>0.0</v>
      </c>
      <c r="AC123" s="129">
        <v>0.0</v>
      </c>
      <c r="AD123" s="92"/>
      <c r="AE123" s="45"/>
      <c r="AF123" s="53"/>
      <c r="AG123" s="44"/>
      <c r="AH123" s="40">
        <v>0.0</v>
      </c>
      <c r="AI123" s="40">
        <v>0.0</v>
      </c>
      <c r="AJ123" s="40">
        <v>0.0</v>
      </c>
      <c r="AK123" s="92"/>
      <c r="AL123" s="45"/>
      <c r="AM123" s="53"/>
      <c r="AN123" s="44"/>
      <c r="AO123" s="40">
        <v>0.0</v>
      </c>
      <c r="AP123" s="40">
        <v>0.0</v>
      </c>
      <c r="AQ123" s="40">
        <v>0.0</v>
      </c>
      <c r="AR123" s="92"/>
      <c r="AS123" s="45"/>
      <c r="AT123" s="53"/>
      <c r="AU123" s="44"/>
      <c r="AV123" s="40">
        <v>0.0</v>
      </c>
      <c r="AW123" s="40">
        <v>0.0</v>
      </c>
      <c r="AX123" s="40">
        <v>0.0</v>
      </c>
      <c r="AY123" s="51"/>
      <c r="AZ123" s="49">
        <f t="shared" ref="AZ123:BB123" si="115">SUM(F123,M123,T123,AA123,AH123,AO123,AV123)</f>
        <v>0</v>
      </c>
      <c r="BA123" s="39">
        <f t="shared" si="115"/>
        <v>0</v>
      </c>
      <c r="BB123" s="39">
        <f t="shared" si="115"/>
        <v>0</v>
      </c>
      <c r="BC123" s="50">
        <f t="shared" si="116"/>
        <v>0</v>
      </c>
      <c r="BD123" s="51"/>
      <c r="BE123" s="39">
        <f>67.31*AZ123</f>
        <v>0</v>
      </c>
      <c r="BF123" s="39">
        <f>BA123*74</f>
        <v>0</v>
      </c>
      <c r="BG123" s="39">
        <f>BB123*84</f>
        <v>0</v>
      </c>
      <c r="BH123" s="39">
        <f>SUM(BF123,BE123,BG123)</f>
        <v>0</v>
      </c>
      <c r="BI123" s="51"/>
      <c r="BJ123" s="51"/>
      <c r="BK123" s="51"/>
      <c r="BL123" s="51"/>
      <c r="BM123" s="51"/>
    </row>
    <row r="124">
      <c r="A124" s="209"/>
      <c r="B124" s="203"/>
      <c r="C124" s="210"/>
      <c r="D124" s="136"/>
      <c r="E124" s="136"/>
      <c r="F124" s="136"/>
      <c r="G124" s="203"/>
      <c r="H124" s="203"/>
      <c r="I124" s="203"/>
      <c r="J124" s="210"/>
      <c r="K124" s="98"/>
      <c r="L124" s="211"/>
      <c r="M124" s="51"/>
      <c r="N124" s="203"/>
      <c r="O124" s="203"/>
      <c r="P124" s="155"/>
      <c r="Q124" s="210"/>
      <c r="R124" s="136"/>
      <c r="S124" s="136"/>
      <c r="T124" s="51"/>
      <c r="U124" s="203"/>
      <c r="V124" s="203"/>
      <c r="W124" s="203"/>
      <c r="X124" s="210"/>
      <c r="Y124" s="136"/>
      <c r="Z124" s="136"/>
      <c r="AA124" s="51"/>
      <c r="AB124" s="203"/>
      <c r="AC124" s="203"/>
      <c r="AD124" s="32"/>
      <c r="AE124" s="71"/>
      <c r="AF124" s="136"/>
      <c r="AG124" s="72"/>
      <c r="AH124" s="51"/>
      <c r="AI124" s="51"/>
      <c r="AJ124" s="51"/>
      <c r="AK124" s="32"/>
      <c r="AL124" s="71"/>
      <c r="AM124" s="136"/>
      <c r="AN124" s="72"/>
      <c r="AO124" s="51"/>
      <c r="AP124" s="51"/>
      <c r="AQ124" s="51"/>
      <c r="AR124" s="32"/>
      <c r="AS124" s="71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98"/>
      <c r="L125" s="211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136"/>
      <c r="Z125" s="136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136"/>
      <c r="AN125" s="72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39">
        <f t="shared" ref="AZ125:BC125" si="117">SUM(AZ122,AZ123)</f>
        <v>15.5</v>
      </c>
      <c r="BA125" s="39">
        <f t="shared" si="117"/>
        <v>19</v>
      </c>
      <c r="BB125" s="39">
        <f t="shared" si="117"/>
        <v>2.5</v>
      </c>
      <c r="BC125" s="39">
        <f t="shared" si="117"/>
        <v>37</v>
      </c>
      <c r="BD125" s="51"/>
      <c r="BE125" s="40">
        <f t="shared" ref="BE125:BH125" si="118">SUM(BE122,BE123)</f>
        <v>1240</v>
      </c>
      <c r="BF125" s="40">
        <f t="shared" si="118"/>
        <v>1672</v>
      </c>
      <c r="BG125" s="40">
        <f t="shared" si="118"/>
        <v>200</v>
      </c>
      <c r="BH125" s="40">
        <f t="shared" si="118"/>
        <v>3112</v>
      </c>
      <c r="BI125" s="51"/>
      <c r="BJ125" s="51"/>
      <c r="BK125" s="51"/>
      <c r="BL125" s="51"/>
      <c r="BM125" s="51"/>
    </row>
    <row r="126">
      <c r="A126" s="209"/>
      <c r="B126" s="136"/>
      <c r="C126" s="71"/>
      <c r="D126" s="136"/>
      <c r="E126" s="136"/>
      <c r="F126" s="204"/>
      <c r="G126" s="204"/>
      <c r="H126" s="204"/>
      <c r="I126" s="136"/>
      <c r="J126" s="71"/>
      <c r="K126" s="6" t="s">
        <v>145</v>
      </c>
      <c r="L126" s="4"/>
      <c r="M126" s="51"/>
      <c r="N126" s="51"/>
      <c r="O126" s="51"/>
      <c r="P126" s="51"/>
      <c r="Q126" s="71"/>
      <c r="R126" s="136"/>
      <c r="S126" s="136"/>
      <c r="T126" s="203"/>
      <c r="U126" s="203"/>
      <c r="V126" s="203"/>
      <c r="W126" s="136"/>
      <c r="X126" s="71"/>
      <c r="Y126" s="6" t="s">
        <v>35</v>
      </c>
      <c r="Z126" s="4"/>
      <c r="AA126" s="136"/>
      <c r="AB126" s="136"/>
      <c r="AC126" s="136"/>
      <c r="AD126" s="117"/>
      <c r="AE126" s="71"/>
      <c r="AF126" s="72"/>
      <c r="AG126" s="32"/>
      <c r="AH126" s="212"/>
      <c r="AI126" s="212"/>
      <c r="AJ126" s="212"/>
      <c r="AK126" s="32"/>
      <c r="AL126" s="71"/>
      <c r="AM126" s="6" t="s">
        <v>35</v>
      </c>
      <c r="AN126" s="4"/>
      <c r="AO126" s="136"/>
      <c r="AP126" s="136"/>
      <c r="AQ126" s="136"/>
      <c r="AR126" s="117"/>
      <c r="AS126" s="118"/>
      <c r="AT126" s="136"/>
      <c r="AU126" s="72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</row>
    <row r="127" ht="15.0" customHeight="1">
      <c r="A127" s="209"/>
      <c r="B127" s="136"/>
      <c r="C127" s="71"/>
      <c r="D127" s="136"/>
      <c r="E127" s="136"/>
      <c r="F127" s="26" t="s">
        <v>4</v>
      </c>
      <c r="G127" s="26" t="s">
        <v>5</v>
      </c>
      <c r="H127" s="26" t="s">
        <v>6</v>
      </c>
      <c r="I127" s="136"/>
      <c r="J127" s="71"/>
      <c r="K127" s="98"/>
      <c r="L127" s="211"/>
      <c r="M127" s="26" t="s">
        <v>4</v>
      </c>
      <c r="N127" s="26" t="s">
        <v>5</v>
      </c>
      <c r="O127" s="26" t="s">
        <v>6</v>
      </c>
      <c r="P127" s="51"/>
      <c r="Q127" s="71"/>
      <c r="R127" s="136"/>
      <c r="S127" s="136"/>
      <c r="T127" s="26" t="s">
        <v>4</v>
      </c>
      <c r="U127" s="26" t="s">
        <v>5</v>
      </c>
      <c r="V127" s="26" t="s">
        <v>6</v>
      </c>
      <c r="W127" s="136"/>
      <c r="X127" s="71"/>
      <c r="Y127" s="136"/>
      <c r="Z127" s="136"/>
      <c r="AA127" s="26" t="s">
        <v>4</v>
      </c>
      <c r="AB127" s="26" t="s">
        <v>5</v>
      </c>
      <c r="AC127" s="26" t="s">
        <v>6</v>
      </c>
      <c r="AD127" s="117"/>
      <c r="AE127" s="71"/>
      <c r="AF127" s="72"/>
      <c r="AG127" s="32"/>
      <c r="AH127" s="26" t="s">
        <v>4</v>
      </c>
      <c r="AI127" s="26" t="s">
        <v>5</v>
      </c>
      <c r="AJ127" s="26" t="s">
        <v>6</v>
      </c>
      <c r="AK127" s="32"/>
      <c r="AL127" s="71"/>
      <c r="AM127" s="136"/>
      <c r="AN127" s="72"/>
      <c r="AO127" s="26" t="s">
        <v>4</v>
      </c>
      <c r="AP127" s="26" t="s">
        <v>5</v>
      </c>
      <c r="AQ127" s="26" t="s">
        <v>6</v>
      </c>
      <c r="AR127" s="117"/>
      <c r="AS127" s="118"/>
      <c r="AT127" s="136"/>
      <c r="AU127" s="72"/>
      <c r="AV127" s="26" t="s">
        <v>4</v>
      </c>
      <c r="AW127" s="26" t="s">
        <v>5</v>
      </c>
      <c r="AX127" s="26" t="s">
        <v>6</v>
      </c>
      <c r="AY127" s="51"/>
      <c r="AZ127" s="31" t="s">
        <v>4</v>
      </c>
      <c r="BA127" s="31" t="s">
        <v>13</v>
      </c>
      <c r="BB127" s="31" t="s">
        <v>6</v>
      </c>
      <c r="BC127" s="31" t="s">
        <v>14</v>
      </c>
      <c r="BD127" s="51"/>
      <c r="BE127" s="33" t="s">
        <v>4</v>
      </c>
      <c r="BF127" s="33" t="s">
        <v>13</v>
      </c>
      <c r="BG127" s="33" t="s">
        <v>6</v>
      </c>
      <c r="BH127" s="33" t="s">
        <v>15</v>
      </c>
      <c r="BI127" s="51"/>
      <c r="BJ127" s="51"/>
      <c r="BK127" s="51"/>
      <c r="BL127" s="51"/>
      <c r="BM127" s="51"/>
    </row>
    <row r="128">
      <c r="A128" s="35" t="s">
        <v>735</v>
      </c>
      <c r="B128" s="92"/>
      <c r="C128" s="45"/>
      <c r="D128" s="53"/>
      <c r="E128" s="44"/>
      <c r="F128" s="40">
        <v>0.0</v>
      </c>
      <c r="G128" s="40">
        <v>0.0</v>
      </c>
      <c r="H128" s="40">
        <v>0.0</v>
      </c>
      <c r="I128" s="92"/>
      <c r="J128" s="45"/>
      <c r="K128" s="53"/>
      <c r="L128" s="44"/>
      <c r="M128" s="40">
        <v>0.0</v>
      </c>
      <c r="N128" s="40">
        <v>0.0</v>
      </c>
      <c r="O128" s="40">
        <v>0.0</v>
      </c>
      <c r="P128" s="92"/>
      <c r="Q128" s="45"/>
      <c r="R128" s="53"/>
      <c r="S128" s="44"/>
      <c r="T128" s="40">
        <v>0.0</v>
      </c>
      <c r="U128" s="40">
        <v>0.0</v>
      </c>
      <c r="V128" s="40">
        <v>0.0</v>
      </c>
      <c r="W128" s="92"/>
      <c r="X128" s="45"/>
      <c r="Y128" s="53"/>
      <c r="Z128" s="44"/>
      <c r="AA128" s="40">
        <v>0.0</v>
      </c>
      <c r="AB128" s="40">
        <v>0.0</v>
      </c>
      <c r="AC128" s="40">
        <v>0.0</v>
      </c>
      <c r="AD128" s="92"/>
      <c r="AE128" s="45"/>
      <c r="AF128" s="53"/>
      <c r="AG128" s="44"/>
      <c r="AH128" s="40">
        <v>0.0</v>
      </c>
      <c r="AI128" s="40">
        <v>0.0</v>
      </c>
      <c r="AJ128" s="40">
        <v>0.0</v>
      </c>
      <c r="AK128" s="92"/>
      <c r="AL128" s="45"/>
      <c r="AM128" s="53"/>
      <c r="AN128" s="44"/>
      <c r="AO128" s="40">
        <v>0.0</v>
      </c>
      <c r="AP128" s="40">
        <v>0.0</v>
      </c>
      <c r="AQ128" s="40">
        <v>0.0</v>
      </c>
      <c r="AR128" s="92"/>
      <c r="AS128" s="45"/>
      <c r="AT128" s="53"/>
      <c r="AU128" s="44"/>
      <c r="AV128" s="40">
        <v>0.0</v>
      </c>
      <c r="AW128" s="40">
        <v>0.0</v>
      </c>
      <c r="AX128" s="40">
        <v>0.0</v>
      </c>
      <c r="AY128" s="51"/>
      <c r="AZ128" s="213">
        <f t="shared" ref="AZ128:BB128" si="119">SUM(F128,M128,T128,AA128,AH128,AO128,AV128)</f>
        <v>0</v>
      </c>
      <c r="BA128" s="214">
        <f t="shared" si="119"/>
        <v>0</v>
      </c>
      <c r="BB128" s="214">
        <f t="shared" si="119"/>
        <v>0</v>
      </c>
      <c r="BC128" s="215">
        <f>SUM(AZ128,BA128,BB128)</f>
        <v>0</v>
      </c>
      <c r="BD128" s="51"/>
      <c r="BE128" s="216">
        <f>AZ128*67.31</f>
        <v>0</v>
      </c>
      <c r="BF128" s="216"/>
      <c r="BG128" s="216"/>
      <c r="BH128" s="216">
        <f>SUM(BE128,BF128,BG128)</f>
        <v>0</v>
      </c>
      <c r="BI128" s="51"/>
      <c r="BJ128" s="51"/>
      <c r="BK128" s="51"/>
      <c r="BL128" s="51"/>
      <c r="BM128" s="51"/>
    </row>
    <row r="129">
      <c r="A129" s="217"/>
      <c r="B129" s="136"/>
      <c r="C129" s="71"/>
      <c r="D129" s="136"/>
      <c r="E129" s="136"/>
      <c r="F129" s="204"/>
      <c r="G129" s="204"/>
      <c r="H129" s="204"/>
      <c r="I129" s="136"/>
      <c r="J129" s="71"/>
      <c r="K129" s="136"/>
      <c r="L129" s="136"/>
      <c r="M129" s="218"/>
      <c r="N129" s="218"/>
      <c r="O129" s="218"/>
      <c r="P129" s="51"/>
      <c r="Q129" s="71"/>
      <c r="R129" s="136"/>
      <c r="S129" s="136"/>
      <c r="T129" s="203"/>
      <c r="U129" s="203"/>
      <c r="V129" s="203"/>
      <c r="W129" s="136"/>
      <c r="X129" s="71"/>
      <c r="Y129" s="136"/>
      <c r="Z129" s="136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136"/>
      <c r="AN129" s="72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116"/>
      <c r="B130" s="136"/>
      <c r="C130" s="71"/>
      <c r="D130" s="136"/>
      <c r="E130" s="136"/>
      <c r="F130" s="204"/>
      <c r="G130" s="204"/>
      <c r="H130" s="204"/>
      <c r="I130" s="136"/>
      <c r="J130" s="71"/>
      <c r="K130" s="319" t="s">
        <v>417</v>
      </c>
      <c r="L130" s="320"/>
      <c r="M130" s="51"/>
      <c r="N130" s="51"/>
      <c r="O130" s="51"/>
      <c r="P130" s="51"/>
      <c r="Q130" s="71"/>
      <c r="R130" s="136"/>
      <c r="S130" s="136"/>
      <c r="T130" s="203"/>
      <c r="U130" s="203"/>
      <c r="V130" s="203"/>
      <c r="W130" s="136"/>
      <c r="X130" s="71"/>
      <c r="Y130" s="319" t="s">
        <v>51</v>
      </c>
      <c r="Z130" s="320"/>
      <c r="AA130" s="136"/>
      <c r="AB130" s="136"/>
      <c r="AC130" s="136"/>
      <c r="AD130" s="117"/>
      <c r="AE130" s="71"/>
      <c r="AF130" s="72"/>
      <c r="AG130" s="32"/>
      <c r="AH130" s="212"/>
      <c r="AI130" s="212"/>
      <c r="AJ130" s="212"/>
      <c r="AK130" s="32"/>
      <c r="AL130" s="71"/>
      <c r="AM130" s="319" t="s">
        <v>51</v>
      </c>
      <c r="AN130" s="320"/>
      <c r="AO130" s="136"/>
      <c r="AP130" s="136"/>
      <c r="AQ130" s="136"/>
      <c r="AR130" s="117"/>
      <c r="AS130" s="118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219"/>
      <c r="B131" s="136"/>
      <c r="C131" s="71"/>
      <c r="D131" s="136"/>
      <c r="E131" s="136"/>
      <c r="F131" s="26" t="s">
        <v>4</v>
      </c>
      <c r="G131" s="26" t="s">
        <v>5</v>
      </c>
      <c r="H131" s="26" t="s">
        <v>6</v>
      </c>
      <c r="I131" s="136"/>
      <c r="J131" s="71"/>
      <c r="K131" s="98"/>
      <c r="L131" s="211"/>
      <c r="M131" s="26" t="s">
        <v>4</v>
      </c>
      <c r="N131" s="26" t="s">
        <v>5</v>
      </c>
      <c r="O131" s="26" t="s">
        <v>6</v>
      </c>
      <c r="P131" s="51"/>
      <c r="Q131" s="71"/>
      <c r="R131" s="136"/>
      <c r="S131" s="136"/>
      <c r="T131" s="26" t="s">
        <v>4</v>
      </c>
      <c r="U131" s="26" t="s">
        <v>5</v>
      </c>
      <c r="V131" s="26" t="s">
        <v>6</v>
      </c>
      <c r="W131" s="136"/>
      <c r="X131" s="71"/>
      <c r="Y131" s="136"/>
      <c r="Z131" s="136"/>
      <c r="AA131" s="26" t="s">
        <v>4</v>
      </c>
      <c r="AB131" s="26" t="s">
        <v>5</v>
      </c>
      <c r="AC131" s="26" t="s">
        <v>6</v>
      </c>
      <c r="AD131" s="117"/>
      <c r="AE131" s="71"/>
      <c r="AF131" s="72"/>
      <c r="AG131" s="32"/>
      <c r="AH131" s="26" t="s">
        <v>4</v>
      </c>
      <c r="AI131" s="26" t="s">
        <v>5</v>
      </c>
      <c r="AJ131" s="26" t="s">
        <v>6</v>
      </c>
      <c r="AK131" s="32"/>
      <c r="AL131" s="71"/>
      <c r="AM131" s="136"/>
      <c r="AN131" s="72"/>
      <c r="AO131" s="26" t="s">
        <v>4</v>
      </c>
      <c r="AP131" s="26" t="s">
        <v>5</v>
      </c>
      <c r="AQ131" s="26" t="s">
        <v>6</v>
      </c>
      <c r="AR131" s="117"/>
      <c r="AS131" s="118"/>
      <c r="AT131" s="136"/>
      <c r="AU131" s="72"/>
      <c r="AV131" s="26" t="s">
        <v>4</v>
      </c>
      <c r="AW131" s="26" t="s">
        <v>5</v>
      </c>
      <c r="AX131" s="26" t="s">
        <v>6</v>
      </c>
      <c r="AY131" s="51"/>
      <c r="AZ131" s="31" t="s">
        <v>4</v>
      </c>
      <c r="BA131" s="31" t="s">
        <v>13</v>
      </c>
      <c r="BB131" s="31" t="s">
        <v>6</v>
      </c>
      <c r="BC131" s="31" t="s">
        <v>14</v>
      </c>
      <c r="BD131" s="51"/>
      <c r="BE131" s="33" t="s">
        <v>4</v>
      </c>
      <c r="BF131" s="33" t="s">
        <v>13</v>
      </c>
      <c r="BG131" s="33" t="s">
        <v>6</v>
      </c>
      <c r="BH131" s="33" t="s">
        <v>15</v>
      </c>
      <c r="BI131" s="51"/>
      <c r="BJ131" s="51"/>
      <c r="BK131" s="51"/>
      <c r="BL131" s="51"/>
      <c r="BM131" s="51"/>
    </row>
    <row r="132">
      <c r="A132" s="220" t="s">
        <v>335</v>
      </c>
      <c r="B132" s="92"/>
      <c r="C132" s="45"/>
      <c r="D132" s="53"/>
      <c r="E132" s="44"/>
      <c r="F132" s="40">
        <v>0.0</v>
      </c>
      <c r="G132" s="40">
        <v>0.0</v>
      </c>
      <c r="H132" s="40">
        <v>0.0</v>
      </c>
      <c r="I132" s="92"/>
      <c r="J132" s="45"/>
      <c r="K132" s="53"/>
      <c r="L132" s="44"/>
      <c r="M132" s="40">
        <v>0.0</v>
      </c>
      <c r="N132" s="40">
        <v>0.0</v>
      </c>
      <c r="O132" s="40">
        <v>0.0</v>
      </c>
      <c r="P132" s="92"/>
      <c r="Q132" s="45"/>
      <c r="R132" s="53"/>
      <c r="S132" s="44"/>
      <c r="T132" s="40">
        <v>0.0</v>
      </c>
      <c r="U132" s="40">
        <v>0.0</v>
      </c>
      <c r="V132" s="40">
        <v>0.0</v>
      </c>
      <c r="W132" s="92"/>
      <c r="X132" s="45"/>
      <c r="Y132" s="53"/>
      <c r="Z132" s="44"/>
      <c r="AA132" s="40">
        <v>0.0</v>
      </c>
      <c r="AB132" s="40">
        <v>0.0</v>
      </c>
      <c r="AC132" s="40">
        <v>0.0</v>
      </c>
      <c r="AD132" s="92"/>
      <c r="AE132" s="45"/>
      <c r="AF132" s="53"/>
      <c r="AG132" s="44"/>
      <c r="AH132" s="40">
        <v>0.0</v>
      </c>
      <c r="AI132" s="40">
        <v>0.0</v>
      </c>
      <c r="AJ132" s="40">
        <v>0.0</v>
      </c>
      <c r="AK132" s="92"/>
      <c r="AL132" s="45"/>
      <c r="AM132" s="53"/>
      <c r="AN132" s="44"/>
      <c r="AO132" s="40">
        <v>0.0</v>
      </c>
      <c r="AP132" s="40">
        <v>0.0</v>
      </c>
      <c r="AQ132" s="40">
        <v>0.0</v>
      </c>
      <c r="AR132" s="92"/>
      <c r="AS132" s="45"/>
      <c r="AT132" s="53"/>
      <c r="AU132" s="44"/>
      <c r="AV132" s="40">
        <v>0.0</v>
      </c>
      <c r="AW132" s="40">
        <v>0.0</v>
      </c>
      <c r="AX132" s="40">
        <v>0.0</v>
      </c>
      <c r="AY132" s="51"/>
      <c r="AZ132" s="49">
        <f t="shared" ref="AZ132:BB132" si="120">SUM(F132,M132,T132,AA132,AH132,AO132,AV132)</f>
        <v>0</v>
      </c>
      <c r="BA132" s="39">
        <f t="shared" si="120"/>
        <v>0</v>
      </c>
      <c r="BB132" s="39">
        <f t="shared" si="120"/>
        <v>0</v>
      </c>
      <c r="BC132" s="50">
        <f>SUM(AZ132,BA132,BB132)</f>
        <v>0</v>
      </c>
      <c r="BD132" s="51"/>
      <c r="BE132" s="221">
        <f>AZ132*67.31</f>
        <v>0</v>
      </c>
      <c r="BF132" s="221"/>
      <c r="BG132" s="221"/>
      <c r="BH132" s="221">
        <f>SUM(BE132,BF132,BG132)</f>
        <v>0</v>
      </c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136"/>
      <c r="L133" s="136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136"/>
      <c r="Z133" s="136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136"/>
      <c r="AN133" s="72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04"/>
      <c r="G134" s="204"/>
      <c r="H134" s="204"/>
      <c r="I134" s="136"/>
      <c r="J134" s="71"/>
      <c r="K134" s="6" t="s">
        <v>165</v>
      </c>
      <c r="L134" s="4"/>
      <c r="M134" s="51"/>
      <c r="N134" s="51"/>
      <c r="O134" s="51"/>
      <c r="P134" s="51"/>
      <c r="Q134" s="71"/>
      <c r="R134" s="136"/>
      <c r="S134" s="136"/>
      <c r="T134" s="203"/>
      <c r="U134" s="203"/>
      <c r="V134" s="203"/>
      <c r="W134" s="136"/>
      <c r="X134" s="71"/>
      <c r="Y134" s="6" t="s">
        <v>31</v>
      </c>
      <c r="Z134" s="4"/>
      <c r="AA134" s="136"/>
      <c r="AB134" s="136"/>
      <c r="AC134" s="136"/>
      <c r="AD134" s="117"/>
      <c r="AE134" s="71"/>
      <c r="AF134" s="72"/>
      <c r="AG134" s="32"/>
      <c r="AH134" s="212"/>
      <c r="AI134" s="212"/>
      <c r="AJ134" s="212"/>
      <c r="AK134" s="32"/>
      <c r="AL134" s="71"/>
      <c r="AM134" s="6" t="s">
        <v>31</v>
      </c>
      <c r="AN134" s="4"/>
      <c r="AO134" s="136"/>
      <c r="AP134" s="136"/>
      <c r="AQ134" s="136"/>
      <c r="AR134" s="117"/>
      <c r="AS134" s="118"/>
      <c r="AT134" s="136"/>
      <c r="AU134" s="72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</row>
    <row r="135">
      <c r="A135" s="116"/>
      <c r="B135" s="136"/>
      <c r="C135" s="71"/>
      <c r="D135" s="136"/>
      <c r="E135" s="136"/>
      <c r="F135" s="26" t="s">
        <v>4</v>
      </c>
      <c r="G135" s="26" t="s">
        <v>5</v>
      </c>
      <c r="H135" s="26" t="s">
        <v>6</v>
      </c>
      <c r="I135" s="136"/>
      <c r="J135" s="71"/>
      <c r="K135" s="98"/>
      <c r="L135" s="211"/>
      <c r="M135" s="26" t="s">
        <v>4</v>
      </c>
      <c r="N135" s="26" t="s">
        <v>5</v>
      </c>
      <c r="O135" s="26" t="s">
        <v>6</v>
      </c>
      <c r="P135" s="51"/>
      <c r="Q135" s="71"/>
      <c r="R135" s="136"/>
      <c r="S135" s="136"/>
      <c r="T135" s="26" t="s">
        <v>4</v>
      </c>
      <c r="U135" s="26" t="s">
        <v>5</v>
      </c>
      <c r="V135" s="26" t="s">
        <v>6</v>
      </c>
      <c r="W135" s="136"/>
      <c r="X135" s="71"/>
      <c r="Y135" s="136"/>
      <c r="Z135" s="136"/>
      <c r="AA135" s="26" t="s">
        <v>4</v>
      </c>
      <c r="AB135" s="26" t="s">
        <v>5</v>
      </c>
      <c r="AC135" s="26" t="s">
        <v>6</v>
      </c>
      <c r="AD135" s="117"/>
      <c r="AE135" s="71"/>
      <c r="AF135" s="72"/>
      <c r="AG135" s="32"/>
      <c r="AH135" s="26" t="s">
        <v>4</v>
      </c>
      <c r="AI135" s="26" t="s">
        <v>5</v>
      </c>
      <c r="AJ135" s="26" t="s">
        <v>6</v>
      </c>
      <c r="AK135" s="32"/>
      <c r="AL135" s="71"/>
      <c r="AM135" s="136"/>
      <c r="AN135" s="72"/>
      <c r="AO135" s="26" t="s">
        <v>4</v>
      </c>
      <c r="AP135" s="26" t="s">
        <v>5</v>
      </c>
      <c r="AQ135" s="26" t="s">
        <v>6</v>
      </c>
      <c r="AR135" s="117"/>
      <c r="AS135" s="118"/>
      <c r="AT135" s="136"/>
      <c r="AU135" s="72"/>
      <c r="AV135" s="26" t="s">
        <v>4</v>
      </c>
      <c r="AW135" s="26" t="s">
        <v>5</v>
      </c>
      <c r="AX135" s="26" t="s">
        <v>6</v>
      </c>
      <c r="AY135" s="51"/>
      <c r="AZ135" s="31" t="s">
        <v>4</v>
      </c>
      <c r="BA135" s="31" t="s">
        <v>13</v>
      </c>
      <c r="BB135" s="31" t="s">
        <v>6</v>
      </c>
      <c r="BC135" s="31" t="s">
        <v>14</v>
      </c>
      <c r="BD135" s="51"/>
      <c r="BE135" s="33" t="s">
        <v>4</v>
      </c>
      <c r="BF135" s="33" t="s">
        <v>13</v>
      </c>
      <c r="BG135" s="33" t="s">
        <v>6</v>
      </c>
      <c r="BH135" s="33" t="s">
        <v>15</v>
      </c>
      <c r="BI135" s="51"/>
      <c r="BJ135" s="51"/>
      <c r="BK135" s="51"/>
      <c r="BL135" s="51"/>
      <c r="BM135" s="51"/>
    </row>
    <row r="136">
      <c r="A136" s="35" t="s">
        <v>103</v>
      </c>
      <c r="B136" s="92"/>
      <c r="C136" s="45"/>
      <c r="D136" s="53"/>
      <c r="E136" s="44"/>
      <c r="F136" s="40">
        <v>0.0</v>
      </c>
      <c r="G136" s="40">
        <v>0.0</v>
      </c>
      <c r="H136" s="40">
        <v>0.0</v>
      </c>
      <c r="I136" s="92"/>
      <c r="J136" s="45"/>
      <c r="K136" s="53"/>
      <c r="L136" s="44"/>
      <c r="M136" s="40">
        <v>0.0</v>
      </c>
      <c r="N136" s="40">
        <v>0.0</v>
      </c>
      <c r="O136" s="40">
        <v>0.0</v>
      </c>
      <c r="P136" s="92"/>
      <c r="Q136" s="45"/>
      <c r="R136" s="53"/>
      <c r="S136" s="44"/>
      <c r="T136" s="40">
        <v>0.0</v>
      </c>
      <c r="U136" s="40">
        <v>0.0</v>
      </c>
      <c r="V136" s="40">
        <v>0.0</v>
      </c>
      <c r="W136" s="92"/>
      <c r="X136" s="45"/>
      <c r="Y136" s="53"/>
      <c r="Z136" s="44"/>
      <c r="AA136" s="40">
        <v>0.0</v>
      </c>
      <c r="AB136" s="40">
        <v>0.0</v>
      </c>
      <c r="AC136" s="40">
        <v>0.0</v>
      </c>
      <c r="AD136" s="92"/>
      <c r="AE136" s="45"/>
      <c r="AF136" s="53"/>
      <c r="AG136" s="44"/>
      <c r="AH136" s="40">
        <v>0.0</v>
      </c>
      <c r="AI136" s="40">
        <v>0.0</v>
      </c>
      <c r="AJ136" s="40">
        <v>0.0</v>
      </c>
      <c r="AK136" s="92"/>
      <c r="AL136" s="45"/>
      <c r="AM136" s="53"/>
      <c r="AN136" s="44"/>
      <c r="AO136" s="40">
        <v>0.0</v>
      </c>
      <c r="AP136" s="40">
        <v>0.0</v>
      </c>
      <c r="AQ136" s="40">
        <v>0.0</v>
      </c>
      <c r="AR136" s="92"/>
      <c r="AS136" s="45"/>
      <c r="AT136" s="53"/>
      <c r="AU136" s="44"/>
      <c r="AV136" s="40">
        <v>0.0</v>
      </c>
      <c r="AW136" s="40">
        <v>0.0</v>
      </c>
      <c r="AX136" s="40">
        <v>0.0</v>
      </c>
      <c r="AY136" s="51"/>
      <c r="AZ136" s="49">
        <f t="shared" ref="AZ136:BB136" si="121">SUM(F136,M136,T136,AA136,AH136,AO136,AV136)</f>
        <v>0</v>
      </c>
      <c r="BA136" s="39">
        <f t="shared" si="121"/>
        <v>0</v>
      </c>
      <c r="BB136" s="39">
        <f t="shared" si="121"/>
        <v>0</v>
      </c>
      <c r="BC136" s="50">
        <f>SUM(AZ136,BA136,BB136)</f>
        <v>0</v>
      </c>
      <c r="BD136" s="51"/>
      <c r="BE136" s="221">
        <f>AZ136*67.31</f>
        <v>0</v>
      </c>
      <c r="BF136" s="221"/>
      <c r="BG136" s="221"/>
      <c r="BH136" s="221">
        <f>SUM(BE136,BF136,BG136)</f>
        <v>0</v>
      </c>
      <c r="BI136" s="51"/>
      <c r="BJ136" s="51"/>
      <c r="BK136" s="51"/>
      <c r="BL136" s="51"/>
      <c r="BM136" s="51"/>
    </row>
    <row r="137">
      <c r="A137" s="67"/>
      <c r="B137" s="68"/>
      <c r="C137" s="68"/>
      <c r="F137" s="204"/>
      <c r="G137" s="204"/>
      <c r="H137" s="204"/>
      <c r="I137" s="204"/>
      <c r="J137" s="118"/>
      <c r="K137" s="136"/>
      <c r="L137" s="136"/>
    </row>
    <row r="138">
      <c r="A138" s="67"/>
      <c r="B138" s="68"/>
      <c r="C138" s="68"/>
      <c r="F138" s="204"/>
      <c r="G138" s="204"/>
      <c r="H138" s="204"/>
      <c r="I138" s="204"/>
      <c r="J138" s="118"/>
      <c r="K138" s="6" t="s">
        <v>165</v>
      </c>
      <c r="L138" s="4"/>
      <c r="Y138" s="6" t="s">
        <v>145</v>
      </c>
      <c r="Z138" s="4"/>
      <c r="AM138" s="6" t="s">
        <v>145</v>
      </c>
      <c r="AN138" s="4"/>
    </row>
    <row r="139">
      <c r="A139" s="67"/>
      <c r="B139" s="136"/>
      <c r="C139" s="71"/>
      <c r="D139" s="136"/>
      <c r="E139" s="136"/>
      <c r="F139" s="26" t="s">
        <v>4</v>
      </c>
      <c r="G139" s="26" t="s">
        <v>5</v>
      </c>
      <c r="H139" s="26" t="s">
        <v>6</v>
      </c>
      <c r="I139" s="136"/>
      <c r="J139" s="71"/>
      <c r="K139" s="98"/>
      <c r="L139" s="211"/>
      <c r="M139" s="26" t="s">
        <v>4</v>
      </c>
      <c r="N139" s="26" t="s">
        <v>5</v>
      </c>
      <c r="O139" s="26" t="s">
        <v>6</v>
      </c>
      <c r="P139" s="51"/>
      <c r="Q139" s="71"/>
      <c r="R139" s="136"/>
      <c r="S139" s="136"/>
      <c r="T139" s="26" t="s">
        <v>4</v>
      </c>
      <c r="U139" s="26" t="s">
        <v>5</v>
      </c>
      <c r="V139" s="26" t="s">
        <v>6</v>
      </c>
      <c r="W139" s="136"/>
      <c r="X139" s="71"/>
      <c r="Y139" s="136"/>
      <c r="Z139" s="136"/>
      <c r="AA139" s="26" t="s">
        <v>4</v>
      </c>
      <c r="AB139" s="26" t="s">
        <v>5</v>
      </c>
      <c r="AC139" s="26" t="s">
        <v>6</v>
      </c>
      <c r="AD139" s="117"/>
      <c r="AE139" s="71"/>
      <c r="AF139" s="72"/>
      <c r="AG139" s="32"/>
      <c r="AH139" s="26" t="s">
        <v>4</v>
      </c>
      <c r="AI139" s="26" t="s">
        <v>5</v>
      </c>
      <c r="AJ139" s="26" t="s">
        <v>6</v>
      </c>
      <c r="AK139" s="32"/>
      <c r="AL139" s="71"/>
      <c r="AM139" s="136"/>
      <c r="AN139" s="72"/>
      <c r="AO139" s="26" t="s">
        <v>4</v>
      </c>
      <c r="AP139" s="26" t="s">
        <v>5</v>
      </c>
      <c r="AQ139" s="26" t="s">
        <v>6</v>
      </c>
      <c r="AR139" s="117"/>
      <c r="AS139" s="118"/>
      <c r="AT139" s="136"/>
      <c r="AU139" s="72"/>
      <c r="AV139" s="26" t="s">
        <v>4</v>
      </c>
      <c r="AW139" s="26" t="s">
        <v>5</v>
      </c>
      <c r="AX139" s="26" t="s">
        <v>6</v>
      </c>
      <c r="AZ139" s="31" t="s">
        <v>4</v>
      </c>
      <c r="BA139" s="31" t="s">
        <v>13</v>
      </c>
      <c r="BB139" s="31" t="s">
        <v>6</v>
      </c>
      <c r="BC139" s="31" t="s">
        <v>14</v>
      </c>
      <c r="BE139" s="33" t="s">
        <v>4</v>
      </c>
      <c r="BF139" s="33" t="s">
        <v>13</v>
      </c>
      <c r="BG139" s="33" t="s">
        <v>6</v>
      </c>
      <c r="BH139" s="33" t="s">
        <v>15</v>
      </c>
    </row>
    <row r="140">
      <c r="A140" s="222" t="s">
        <v>418</v>
      </c>
      <c r="B140" s="92"/>
      <c r="C140" s="45"/>
      <c r="D140" s="53"/>
      <c r="E140" s="44"/>
      <c r="F140" s="40">
        <v>0.0</v>
      </c>
      <c r="G140" s="40">
        <v>0.0</v>
      </c>
      <c r="H140" s="40">
        <v>0.0</v>
      </c>
      <c r="I140" s="92"/>
      <c r="J140" s="45"/>
      <c r="K140" s="53"/>
      <c r="L140" s="44"/>
      <c r="M140" s="40">
        <v>0.0</v>
      </c>
      <c r="N140" s="40">
        <v>0.0</v>
      </c>
      <c r="O140" s="40">
        <v>0.0</v>
      </c>
      <c r="P140" s="92"/>
      <c r="Q140" s="45"/>
      <c r="R140" s="53"/>
      <c r="S140" s="44"/>
      <c r="T140" s="40">
        <v>0.0</v>
      </c>
      <c r="U140" s="40">
        <v>0.0</v>
      </c>
      <c r="V140" s="40">
        <v>0.0</v>
      </c>
      <c r="W140" s="92"/>
      <c r="X140" s="45"/>
      <c r="Y140" s="53"/>
      <c r="Z140" s="44"/>
      <c r="AA140" s="40">
        <v>0.0</v>
      </c>
      <c r="AB140" s="40">
        <v>0.0</v>
      </c>
      <c r="AC140" s="40">
        <v>0.0</v>
      </c>
      <c r="AD140" s="92"/>
      <c r="AE140" s="45"/>
      <c r="AF140" s="53"/>
      <c r="AG140" s="44"/>
      <c r="AH140" s="40">
        <v>0.0</v>
      </c>
      <c r="AI140" s="40">
        <v>0.0</v>
      </c>
      <c r="AJ140" s="40">
        <v>0.0</v>
      </c>
      <c r="AK140" s="92"/>
      <c r="AL140" s="45"/>
      <c r="AM140" s="53"/>
      <c r="AN140" s="44"/>
      <c r="AO140" s="40">
        <v>0.0</v>
      </c>
      <c r="AP140" s="40">
        <v>0.0</v>
      </c>
      <c r="AQ140" s="40">
        <v>0.0</v>
      </c>
      <c r="AR140" s="92"/>
      <c r="AS140" s="45"/>
      <c r="AT140" s="53"/>
      <c r="AU140" s="44"/>
      <c r="AV140" s="40">
        <v>0.0</v>
      </c>
      <c r="AW140" s="40">
        <v>0.0</v>
      </c>
      <c r="AX140" s="40">
        <v>0.0</v>
      </c>
      <c r="AY140" s="51"/>
      <c r="AZ140" s="49">
        <f t="shared" ref="AZ140:BB140" si="122">SUM(F140,M140,T140,AA140,AH140,AO140,AV140)</f>
        <v>0</v>
      </c>
      <c r="BA140" s="39">
        <f t="shared" si="122"/>
        <v>0</v>
      </c>
      <c r="BB140" s="39">
        <f t="shared" si="122"/>
        <v>0</v>
      </c>
      <c r="BC140" s="50">
        <f>SUM(AZ140,BA140,BB140)</f>
        <v>0</v>
      </c>
      <c r="BD140" s="51"/>
      <c r="BE140" s="39"/>
      <c r="BF140" s="39"/>
      <c r="BG140" s="39"/>
      <c r="BH140" s="39"/>
      <c r="BI140" s="51"/>
      <c r="BJ140" s="51"/>
      <c r="BK140" s="51"/>
      <c r="BL140" s="51"/>
      <c r="BM140" s="51"/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  <c r="BG141" s="68" t="s">
        <v>15</v>
      </c>
      <c r="BH141" s="223">
        <f>SUM(BH122,BH128,BH132,BH136)</f>
        <v>3112</v>
      </c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>
      <c r="A143" s="67"/>
      <c r="B143" s="68"/>
      <c r="C143" s="68"/>
      <c r="F143" s="204"/>
      <c r="G143" s="204"/>
      <c r="H143" s="204"/>
      <c r="I143" s="204"/>
      <c r="J143" s="118"/>
      <c r="K143" s="136"/>
      <c r="L143" s="136"/>
    </row>
    <row r="144" ht="17.25" customHeight="1">
      <c r="A144" s="67"/>
      <c r="B144" s="68" t="s">
        <v>25</v>
      </c>
      <c r="D144" s="68" t="s">
        <v>166</v>
      </c>
      <c r="E144" s="68" t="s">
        <v>167</v>
      </c>
    </row>
    <row r="145">
      <c r="A145" s="224" t="s">
        <v>1</v>
      </c>
      <c r="B145" s="68"/>
    </row>
    <row r="146">
      <c r="A146" s="225" t="s">
        <v>45</v>
      </c>
      <c r="B146" s="68" t="s">
        <v>171</v>
      </c>
      <c r="C146" s="152"/>
      <c r="D146" s="152"/>
    </row>
    <row r="147">
      <c r="A147" s="225" t="s">
        <v>32</v>
      </c>
      <c r="B147" s="68" t="s">
        <v>541</v>
      </c>
      <c r="C147" s="67"/>
      <c r="D147" s="153"/>
      <c r="E147" s="136"/>
      <c r="F147" s="117"/>
      <c r="G147" s="117"/>
      <c r="H147" s="117"/>
      <c r="I147" s="117"/>
    </row>
    <row r="148">
      <c r="A148" s="67" t="s">
        <v>30</v>
      </c>
      <c r="B148" s="68" t="s">
        <v>556</v>
      </c>
      <c r="C148" s="152"/>
    </row>
    <row r="149">
      <c r="A149" s="67" t="s">
        <v>18</v>
      </c>
      <c r="C149" s="67"/>
    </row>
    <row r="150">
      <c r="A150" s="224" t="s">
        <v>51</v>
      </c>
    </row>
    <row r="151">
      <c r="A151" s="67" t="s">
        <v>335</v>
      </c>
      <c r="B151" s="68" t="s">
        <v>175</v>
      </c>
    </row>
    <row r="152">
      <c r="A152" s="225" t="s">
        <v>69</v>
      </c>
      <c r="B152" s="68" t="s">
        <v>168</v>
      </c>
      <c r="C152" s="152"/>
    </row>
    <row r="153">
      <c r="A153" s="225" t="s">
        <v>73</v>
      </c>
      <c r="B153" s="68" t="s">
        <v>169</v>
      </c>
      <c r="C153" s="152"/>
      <c r="D153" s="152"/>
      <c r="E153" s="152"/>
      <c r="AN153" s="226"/>
      <c r="AO153" s="226"/>
      <c r="AP153" s="226"/>
      <c r="AQ153" s="226"/>
      <c r="AR153" s="226"/>
    </row>
    <row r="154">
      <c r="A154" s="227" t="s">
        <v>173</v>
      </c>
      <c r="AN154" s="226"/>
      <c r="AO154" s="226"/>
      <c r="AP154" s="226"/>
      <c r="AQ154" s="226"/>
      <c r="AR154" s="226"/>
    </row>
    <row r="155">
      <c r="A155" s="67" t="s">
        <v>88</v>
      </c>
      <c r="B155" s="68" t="s">
        <v>169</v>
      </c>
      <c r="C155" s="67"/>
      <c r="AN155" s="228"/>
      <c r="AO155" s="228"/>
      <c r="AP155" s="228"/>
      <c r="AQ155" s="228"/>
      <c r="AR155" s="228"/>
    </row>
    <row r="156">
      <c r="A156" s="225" t="s">
        <v>97</v>
      </c>
      <c r="B156" s="68" t="s">
        <v>174</v>
      </c>
    </row>
    <row r="157">
      <c r="A157" s="225" t="s">
        <v>103</v>
      </c>
      <c r="B157" s="68" t="s">
        <v>171</v>
      </c>
      <c r="C157" s="152"/>
      <c r="D157" s="152"/>
      <c r="E157" s="152"/>
      <c r="F157" s="153"/>
      <c r="G157" s="153"/>
      <c r="H157" s="153"/>
      <c r="I157" s="153"/>
    </row>
    <row r="158">
      <c r="A158" s="229" t="s">
        <v>35</v>
      </c>
      <c r="C158" s="152"/>
      <c r="D158" s="152"/>
      <c r="E158" s="152"/>
      <c r="F158" s="153"/>
      <c r="G158" s="153"/>
      <c r="H158" s="153"/>
      <c r="I158" s="153"/>
    </row>
    <row r="159">
      <c r="A159" s="225" t="s">
        <v>740</v>
      </c>
      <c r="B159" s="68" t="s">
        <v>169</v>
      </c>
      <c r="C159" s="152"/>
      <c r="D159" s="152"/>
      <c r="E159" s="152"/>
      <c r="F159" s="153"/>
      <c r="G159" s="153"/>
      <c r="H159" s="153"/>
      <c r="I159" s="153"/>
    </row>
    <row r="160">
      <c r="A160" s="225" t="s">
        <v>139</v>
      </c>
      <c r="B160" s="68" t="s">
        <v>172</v>
      </c>
      <c r="C160" s="152"/>
      <c r="D160" s="152"/>
      <c r="E160" s="153"/>
      <c r="F160" s="153"/>
      <c r="G160" s="153"/>
      <c r="H160" s="153"/>
      <c r="I160" s="153"/>
    </row>
    <row r="161">
      <c r="A161" s="229" t="s">
        <v>23</v>
      </c>
      <c r="C161" s="152"/>
      <c r="D161" s="152"/>
      <c r="E161" s="153"/>
      <c r="F161" s="153"/>
      <c r="G161" s="153"/>
      <c r="H161" s="153"/>
      <c r="I161" s="153"/>
    </row>
    <row r="162">
      <c r="A162" s="225" t="s">
        <v>123</v>
      </c>
      <c r="B162" s="68" t="s">
        <v>175</v>
      </c>
      <c r="C162" s="152"/>
      <c r="D162" s="152"/>
      <c r="E162" s="153"/>
      <c r="F162" s="153"/>
      <c r="G162" s="153"/>
      <c r="H162" s="153"/>
      <c r="I162" s="153"/>
    </row>
    <row r="163">
      <c r="A163" s="229" t="s">
        <v>161</v>
      </c>
      <c r="B163" s="68"/>
      <c r="C163" s="152"/>
      <c r="D163" s="152"/>
      <c r="E163" s="153"/>
      <c r="F163" s="153"/>
      <c r="G163" s="153"/>
      <c r="H163" s="153"/>
      <c r="I163" s="153"/>
    </row>
    <row r="164">
      <c r="A164" s="225" t="s">
        <v>54</v>
      </c>
      <c r="B164" s="68" t="s">
        <v>665</v>
      </c>
      <c r="C164" s="152"/>
      <c r="D164" s="152"/>
      <c r="E164" s="153"/>
      <c r="F164" s="153"/>
      <c r="G164" s="153"/>
      <c r="H164" s="153"/>
      <c r="I164" s="153"/>
    </row>
    <row r="165">
      <c r="A165" s="68" t="s">
        <v>714</v>
      </c>
      <c r="B165" s="68" t="s">
        <v>746</v>
      </c>
    </row>
    <row r="166">
      <c r="A166" s="227" t="s">
        <v>151</v>
      </c>
    </row>
    <row r="167">
      <c r="A167" s="67" t="s">
        <v>176</v>
      </c>
      <c r="B167" s="68" t="s">
        <v>168</v>
      </c>
      <c r="C167" s="67"/>
    </row>
    <row r="168">
      <c r="A168" s="152" t="s">
        <v>52</v>
      </c>
      <c r="B168" s="68" t="s">
        <v>169</v>
      </c>
      <c r="C168" s="67"/>
    </row>
    <row r="169">
      <c r="A169" s="152" t="s">
        <v>82</v>
      </c>
      <c r="B169" s="152" t="s">
        <v>546</v>
      </c>
      <c r="C169" s="153"/>
    </row>
    <row r="170">
      <c r="A170" s="153"/>
      <c r="B170" s="153"/>
      <c r="C170" s="153"/>
    </row>
    <row r="171">
      <c r="A171" s="153"/>
      <c r="B171" s="153"/>
      <c r="C171" s="153"/>
    </row>
    <row r="175">
      <c r="F175" s="136"/>
      <c r="G175" s="136"/>
      <c r="H175" s="136"/>
      <c r="I175" s="136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8">
      <c r="F178" s="153"/>
      <c r="G178" s="153"/>
      <c r="H178" s="153"/>
      <c r="I178" s="153"/>
    </row>
    <row r="179">
      <c r="F179" s="153"/>
      <c r="G179" s="153"/>
      <c r="H179" s="153"/>
      <c r="I179" s="153"/>
    </row>
    <row r="181">
      <c r="D181" s="75"/>
      <c r="E181" s="75"/>
    </row>
    <row r="182">
      <c r="D182" s="75"/>
      <c r="E182" s="75"/>
    </row>
    <row r="183">
      <c r="D183" s="106"/>
      <c r="E183" s="106"/>
    </row>
    <row r="184">
      <c r="E184" s="32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51"/>
    </row>
    <row r="193">
      <c r="E193" s="51"/>
    </row>
    <row r="194">
      <c r="E194" s="106"/>
    </row>
    <row r="195">
      <c r="E195" s="106"/>
    </row>
    <row r="196">
      <c r="E196" s="32"/>
    </row>
    <row r="197">
      <c r="E197" s="51"/>
    </row>
    <row r="198">
      <c r="E198" s="51"/>
    </row>
  </sheetData>
  <mergeCells count="74">
    <mergeCell ref="K69:L69"/>
    <mergeCell ref="K81:L81"/>
    <mergeCell ref="AF81:AG81"/>
    <mergeCell ref="AT81:AU81"/>
    <mergeCell ref="BF82:BG82"/>
    <mergeCell ref="BF83:BG83"/>
    <mergeCell ref="K90:L90"/>
    <mergeCell ref="BF90:BG90"/>
    <mergeCell ref="AF90:AG90"/>
    <mergeCell ref="AT90:AU90"/>
    <mergeCell ref="BF92:BG92"/>
    <mergeCell ref="K99:L99"/>
    <mergeCell ref="AF99:AG99"/>
    <mergeCell ref="AT99:AU99"/>
    <mergeCell ref="BF101:BG101"/>
    <mergeCell ref="AM130:AN130"/>
    <mergeCell ref="AM134:AN134"/>
    <mergeCell ref="Y134:Z134"/>
    <mergeCell ref="Y138:Z138"/>
    <mergeCell ref="K126:L126"/>
    <mergeCell ref="Y126:Z126"/>
    <mergeCell ref="AM126:AN126"/>
    <mergeCell ref="K130:L130"/>
    <mergeCell ref="Y130:Z130"/>
    <mergeCell ref="K134:L134"/>
    <mergeCell ref="K138:L138"/>
    <mergeCell ref="AM138:AN138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D38:E38"/>
    <mergeCell ref="K38:L38"/>
    <mergeCell ref="AF38:AG38"/>
    <mergeCell ref="AM38:AN38"/>
    <mergeCell ref="AT38:AU38"/>
    <mergeCell ref="BF38:BG38"/>
    <mergeCell ref="BF39:BG39"/>
    <mergeCell ref="K49:L49"/>
    <mergeCell ref="AF49:AG49"/>
    <mergeCell ref="AT49:AU49"/>
    <mergeCell ref="BF49:BG49"/>
    <mergeCell ref="BF51:BG51"/>
    <mergeCell ref="D59:E59"/>
    <mergeCell ref="K59:L59"/>
    <mergeCell ref="BF59:BG59"/>
    <mergeCell ref="AF59:AG59"/>
    <mergeCell ref="AT59:AU59"/>
    <mergeCell ref="BF60:BG60"/>
    <mergeCell ref="AF69:AG69"/>
    <mergeCell ref="AT69:AU69"/>
    <mergeCell ref="BF70:BG70"/>
    <mergeCell ref="BF71:BG71"/>
    <mergeCell ref="K117:L117"/>
    <mergeCell ref="Y117:Z117"/>
    <mergeCell ref="AM117:AN117"/>
    <mergeCell ref="K119:L119"/>
    <mergeCell ref="Y119:Z119"/>
    <mergeCell ref="AM119:AN119"/>
    <mergeCell ref="BF120:BG120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7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65">
        <v>45102.0</v>
      </c>
      <c r="B2" s="266" t="s">
        <v>18</v>
      </c>
      <c r="C2" s="271" t="s">
        <v>1</v>
      </c>
      <c r="D2" s="313" t="s">
        <v>174</v>
      </c>
      <c r="E2" s="295">
        <v>45103.0</v>
      </c>
      <c r="F2" s="269">
        <v>0.0</v>
      </c>
      <c r="G2" s="269">
        <v>0.0</v>
      </c>
      <c r="H2" s="270">
        <v>0.0</v>
      </c>
      <c r="I2" s="270">
        <v>0.0</v>
      </c>
      <c r="J2" s="270">
        <v>0.0</v>
      </c>
      <c r="K2" s="270">
        <v>0.0</v>
      </c>
      <c r="L2" s="272"/>
    </row>
    <row r="3">
      <c r="A3" s="265">
        <v>45102.0</v>
      </c>
      <c r="B3" s="266" t="s">
        <v>30</v>
      </c>
      <c r="C3" s="271" t="s">
        <v>1</v>
      </c>
      <c r="D3" s="313" t="s">
        <v>174</v>
      </c>
      <c r="E3" s="295">
        <v>45103.0</v>
      </c>
      <c r="F3" s="269">
        <v>0.0</v>
      </c>
      <c r="G3" s="269">
        <v>0.0</v>
      </c>
      <c r="H3" s="271">
        <v>0.0</v>
      </c>
      <c r="I3" s="271">
        <v>0.0</v>
      </c>
      <c r="J3" s="271">
        <v>0.0</v>
      </c>
      <c r="K3" s="271">
        <v>0.0</v>
      </c>
      <c r="L3" s="266" t="s">
        <v>166</v>
      </c>
    </row>
    <row r="4">
      <c r="A4" s="265">
        <v>45102.0</v>
      </c>
      <c r="B4" s="266" t="s">
        <v>50</v>
      </c>
      <c r="C4" s="271" t="s">
        <v>1</v>
      </c>
      <c r="D4" s="313" t="s">
        <v>174</v>
      </c>
      <c r="E4" s="295">
        <v>45103.0</v>
      </c>
      <c r="F4" s="268">
        <v>0.0</v>
      </c>
      <c r="G4" s="274">
        <v>0.20833333333333334</v>
      </c>
      <c r="H4" s="271">
        <v>5.0</v>
      </c>
      <c r="I4" s="271">
        <v>0.0</v>
      </c>
      <c r="J4" s="271">
        <v>0.0</v>
      </c>
      <c r="K4" s="271">
        <v>5.0</v>
      </c>
      <c r="L4" s="266"/>
    </row>
    <row r="5">
      <c r="A5" s="265">
        <v>45102.0</v>
      </c>
      <c r="B5" s="266" t="s">
        <v>52</v>
      </c>
      <c r="C5" s="271" t="s">
        <v>23</v>
      </c>
      <c r="D5" s="313" t="s">
        <v>174</v>
      </c>
      <c r="E5" s="295">
        <v>45103.0</v>
      </c>
      <c r="F5" s="274">
        <v>0.020833333333333332</v>
      </c>
      <c r="G5" s="268">
        <v>0.16666666666666666</v>
      </c>
      <c r="H5" s="271">
        <v>3.5</v>
      </c>
      <c r="I5" s="271">
        <v>0.0</v>
      </c>
      <c r="J5" s="271">
        <v>0.0</v>
      </c>
      <c r="K5" s="271">
        <v>3.5</v>
      </c>
      <c r="L5" s="296"/>
    </row>
    <row r="6">
      <c r="A6" s="265">
        <v>45102.0</v>
      </c>
      <c r="B6" s="266" t="s">
        <v>52</v>
      </c>
      <c r="C6" s="271" t="s">
        <v>49</v>
      </c>
      <c r="D6" s="313" t="s">
        <v>174</v>
      </c>
      <c r="E6" s="295">
        <v>45103.0</v>
      </c>
      <c r="F6" s="274">
        <v>0.16666666666666666</v>
      </c>
      <c r="G6" s="268">
        <v>0.3333333333333333</v>
      </c>
      <c r="H6" s="269">
        <v>4.0</v>
      </c>
      <c r="I6" s="270">
        <v>0.0</v>
      </c>
      <c r="J6" s="269">
        <v>2.0</v>
      </c>
      <c r="K6" s="269">
        <v>2.0</v>
      </c>
      <c r="L6" s="296"/>
    </row>
    <row r="7">
      <c r="A7" s="265">
        <v>45102.0</v>
      </c>
      <c r="B7" s="272" t="s">
        <v>123</v>
      </c>
      <c r="C7" s="271" t="s">
        <v>23</v>
      </c>
      <c r="D7" s="313" t="s">
        <v>174</v>
      </c>
      <c r="E7" s="295">
        <v>45103.0</v>
      </c>
      <c r="F7" s="268">
        <v>0.16666666666666666</v>
      </c>
      <c r="G7" s="274">
        <v>0.4583333333333333</v>
      </c>
      <c r="H7" s="269">
        <v>7.0</v>
      </c>
      <c r="I7" s="270">
        <v>0.0</v>
      </c>
      <c r="J7" s="270">
        <v>5.0</v>
      </c>
      <c r="K7" s="269">
        <v>2.0</v>
      </c>
      <c r="L7" s="296"/>
    </row>
    <row r="8">
      <c r="A8" s="265">
        <v>45102.0</v>
      </c>
      <c r="B8" s="272" t="s">
        <v>32</v>
      </c>
      <c r="C8" s="271" t="s">
        <v>1</v>
      </c>
      <c r="D8" s="313" t="s">
        <v>174</v>
      </c>
      <c r="E8" s="295">
        <v>45103.0</v>
      </c>
      <c r="F8" s="274">
        <v>0.20833333333333334</v>
      </c>
      <c r="G8" s="274">
        <v>0.4791666666666667</v>
      </c>
      <c r="H8" s="270">
        <v>6.5</v>
      </c>
      <c r="I8" s="270">
        <v>0.0</v>
      </c>
      <c r="J8" s="270">
        <v>5.5</v>
      </c>
      <c r="K8" s="270">
        <v>1.0</v>
      </c>
      <c r="L8" s="296"/>
    </row>
    <row r="9">
      <c r="A9" s="265">
        <v>45102.0</v>
      </c>
      <c r="B9" s="272" t="s">
        <v>45</v>
      </c>
      <c r="C9" s="271" t="s">
        <v>1</v>
      </c>
      <c r="D9" s="313" t="s">
        <v>174</v>
      </c>
      <c r="E9" s="295">
        <v>45103.0</v>
      </c>
      <c r="F9" s="274">
        <v>0.20833333333333334</v>
      </c>
      <c r="G9" s="274">
        <v>0.4791666666666667</v>
      </c>
      <c r="H9" s="270">
        <v>6.5</v>
      </c>
      <c r="I9" s="270">
        <v>0.0</v>
      </c>
      <c r="J9" s="270">
        <v>5.5</v>
      </c>
      <c r="K9" s="270">
        <v>1.0</v>
      </c>
      <c r="L9" s="296"/>
    </row>
    <row r="10">
      <c r="A10" s="265">
        <v>45102.0</v>
      </c>
      <c r="B10" s="266" t="s">
        <v>740</v>
      </c>
      <c r="C10" s="271" t="s">
        <v>35</v>
      </c>
      <c r="D10" s="313" t="s">
        <v>174</v>
      </c>
      <c r="E10" s="295">
        <v>45103.0</v>
      </c>
      <c r="F10" s="274">
        <v>0.20833333333333334</v>
      </c>
      <c r="G10" s="274">
        <v>0.4583333333333333</v>
      </c>
      <c r="H10" s="270">
        <v>6.0</v>
      </c>
      <c r="I10" s="270">
        <v>0.0</v>
      </c>
      <c r="J10" s="270">
        <v>5.0</v>
      </c>
      <c r="K10" s="270">
        <v>1.0</v>
      </c>
      <c r="L10" s="296"/>
    </row>
    <row r="11">
      <c r="A11" s="265">
        <v>45102.0</v>
      </c>
      <c r="B11" s="272" t="s">
        <v>69</v>
      </c>
      <c r="C11" s="271" t="s">
        <v>51</v>
      </c>
      <c r="D11" s="313" t="s">
        <v>174</v>
      </c>
      <c r="E11" s="295">
        <v>45103.0</v>
      </c>
      <c r="F11" s="274">
        <v>0.16666666666666666</v>
      </c>
      <c r="G11" s="274">
        <v>0.5</v>
      </c>
      <c r="H11" s="270">
        <v>8.0</v>
      </c>
      <c r="I11" s="270">
        <v>0.0</v>
      </c>
      <c r="J11" s="270">
        <v>6.0</v>
      </c>
      <c r="K11" s="270">
        <v>2.0</v>
      </c>
      <c r="L11" s="296"/>
    </row>
    <row r="12">
      <c r="A12" s="265">
        <v>45102.0</v>
      </c>
      <c r="B12" s="273" t="s">
        <v>190</v>
      </c>
      <c r="C12" s="271" t="s">
        <v>51</v>
      </c>
      <c r="D12" s="313" t="s">
        <v>174</v>
      </c>
      <c r="E12" s="295">
        <v>45103.0</v>
      </c>
      <c r="F12" s="268">
        <v>0.16666666666666666</v>
      </c>
      <c r="G12" s="268">
        <v>0.5416666666666666</v>
      </c>
      <c r="H12" s="269">
        <v>9.0</v>
      </c>
      <c r="I12" s="269">
        <v>1.0</v>
      </c>
      <c r="J12" s="269">
        <v>6.0</v>
      </c>
      <c r="K12" s="269">
        <v>2.0</v>
      </c>
      <c r="L12" s="271" t="s">
        <v>191</v>
      </c>
    </row>
    <row r="13">
      <c r="A13" s="265">
        <v>45102.0</v>
      </c>
      <c r="B13" s="266" t="s">
        <v>82</v>
      </c>
      <c r="C13" s="272" t="s">
        <v>31</v>
      </c>
      <c r="D13" s="313" t="s">
        <v>174</v>
      </c>
      <c r="E13" s="295">
        <v>45103.0</v>
      </c>
      <c r="F13" s="268">
        <v>0.20833333333333334</v>
      </c>
      <c r="G13" s="274">
        <v>0.5</v>
      </c>
      <c r="H13" s="271">
        <v>7.0</v>
      </c>
      <c r="I13" s="271">
        <v>0.0</v>
      </c>
      <c r="J13" s="271">
        <v>6.0</v>
      </c>
      <c r="K13" s="271">
        <v>1.0</v>
      </c>
      <c r="L13" s="296"/>
    </row>
    <row r="14">
      <c r="A14" s="265">
        <v>45102.0</v>
      </c>
      <c r="B14" s="273" t="s">
        <v>103</v>
      </c>
      <c r="C14" s="272" t="s">
        <v>31</v>
      </c>
      <c r="D14" s="313" t="s">
        <v>174</v>
      </c>
      <c r="E14" s="295">
        <v>45103.0</v>
      </c>
      <c r="F14" s="268">
        <v>0.20833333333333334</v>
      </c>
      <c r="G14" s="268">
        <v>0.9791666666666666</v>
      </c>
      <c r="H14" s="271">
        <v>6.5</v>
      </c>
      <c r="I14" s="271">
        <v>0.0</v>
      </c>
      <c r="J14" s="271">
        <v>5.5</v>
      </c>
      <c r="K14" s="271">
        <v>1.0</v>
      </c>
      <c r="L14" s="296"/>
    </row>
    <row r="15">
      <c r="A15" s="265">
        <v>45102.0</v>
      </c>
      <c r="B15" s="272" t="s">
        <v>97</v>
      </c>
      <c r="C15" s="272" t="s">
        <v>31</v>
      </c>
      <c r="D15" s="313" t="s">
        <v>174</v>
      </c>
      <c r="E15" s="295">
        <v>45103.0</v>
      </c>
      <c r="F15" s="269">
        <v>0.0</v>
      </c>
      <c r="G15" s="269">
        <v>0.0</v>
      </c>
      <c r="H15" s="270">
        <v>0.0</v>
      </c>
      <c r="I15" s="270">
        <v>0.0</v>
      </c>
      <c r="J15" s="270">
        <v>0.0</v>
      </c>
      <c r="K15" s="270">
        <v>0.0</v>
      </c>
      <c r="L15" s="272" t="s">
        <v>25</v>
      </c>
    </row>
    <row r="16">
      <c r="A16" s="233">
        <v>45103.0</v>
      </c>
      <c r="B16" s="153" t="s">
        <v>88</v>
      </c>
      <c r="C16" s="153" t="s">
        <v>31</v>
      </c>
      <c r="D16" s="259" t="s">
        <v>174</v>
      </c>
      <c r="E16" s="233">
        <v>45103.0</v>
      </c>
      <c r="F16" s="238">
        <v>0.9166666666666666</v>
      </c>
      <c r="G16" s="237">
        <v>0.22916666666666666</v>
      </c>
      <c r="H16" s="235">
        <v>7.5</v>
      </c>
      <c r="I16" s="236">
        <v>0.0</v>
      </c>
      <c r="J16" s="236">
        <v>0.0</v>
      </c>
      <c r="K16" s="235">
        <v>7.5</v>
      </c>
      <c r="L16" s="153"/>
    </row>
    <row r="17">
      <c r="A17" s="233">
        <v>45103.0</v>
      </c>
      <c r="B17" s="153" t="s">
        <v>335</v>
      </c>
      <c r="C17" s="153" t="s">
        <v>51</v>
      </c>
      <c r="D17" s="259" t="s">
        <v>174</v>
      </c>
      <c r="E17" s="233">
        <v>45103.0</v>
      </c>
      <c r="F17" s="238">
        <v>0.9583333333333334</v>
      </c>
      <c r="G17" s="237">
        <v>0.20833333333333334</v>
      </c>
      <c r="H17" s="235">
        <v>6.0</v>
      </c>
      <c r="I17" s="236">
        <v>0.0</v>
      </c>
      <c r="J17" s="236">
        <v>0.0</v>
      </c>
      <c r="K17" s="235">
        <v>6.0</v>
      </c>
      <c r="L17" s="153"/>
    </row>
    <row r="18">
      <c r="A18" s="233">
        <v>45103.0</v>
      </c>
      <c r="B18" s="153" t="s">
        <v>54</v>
      </c>
      <c r="C18" s="153" t="s">
        <v>747</v>
      </c>
      <c r="D18" s="259" t="s">
        <v>174</v>
      </c>
      <c r="E18" s="233">
        <v>45103.0</v>
      </c>
      <c r="F18" s="238">
        <v>0.9166666666666666</v>
      </c>
      <c r="G18" s="238">
        <v>0.16666666666666666</v>
      </c>
      <c r="H18" s="236">
        <v>6.0</v>
      </c>
      <c r="I18" s="236">
        <v>0.0</v>
      </c>
      <c r="J18" s="236">
        <v>0.0</v>
      </c>
      <c r="K18" s="236">
        <v>6.0</v>
      </c>
      <c r="L18" s="153"/>
    </row>
    <row r="19">
      <c r="A19" s="233">
        <v>45103.0</v>
      </c>
      <c r="B19" s="153" t="s">
        <v>714</v>
      </c>
      <c r="C19" s="153" t="s">
        <v>748</v>
      </c>
      <c r="D19" s="259" t="s">
        <v>174</v>
      </c>
      <c r="E19" s="233">
        <v>45103.0</v>
      </c>
      <c r="F19" s="237">
        <v>0.9375</v>
      </c>
      <c r="G19" s="237">
        <v>0.20833333333333334</v>
      </c>
      <c r="H19" s="235">
        <v>6.5</v>
      </c>
      <c r="I19" s="236">
        <v>0.0</v>
      </c>
      <c r="J19" s="236">
        <v>0.0</v>
      </c>
      <c r="K19" s="235">
        <v>6.5</v>
      </c>
      <c r="L19" s="155"/>
    </row>
    <row r="20">
      <c r="A20" s="233">
        <v>45103.0</v>
      </c>
      <c r="B20" s="153" t="s">
        <v>139</v>
      </c>
      <c r="C20" s="153" t="s">
        <v>35</v>
      </c>
      <c r="D20" s="259" t="s">
        <v>174</v>
      </c>
      <c r="E20" s="233">
        <v>45103.0</v>
      </c>
      <c r="F20" s="238">
        <v>0.9583333333333334</v>
      </c>
      <c r="G20" s="238">
        <v>0.20833333333333334</v>
      </c>
      <c r="H20" s="236">
        <v>6.0</v>
      </c>
      <c r="I20" s="236">
        <v>0.0</v>
      </c>
      <c r="J20" s="236">
        <v>0.0</v>
      </c>
      <c r="K20" s="236">
        <v>6.0</v>
      </c>
      <c r="L20" s="155"/>
    </row>
    <row r="21">
      <c r="A21" s="233">
        <v>45103.0</v>
      </c>
      <c r="B21" s="153" t="s">
        <v>18</v>
      </c>
      <c r="C21" s="153" t="s">
        <v>1</v>
      </c>
      <c r="D21" s="259" t="s">
        <v>174</v>
      </c>
      <c r="E21" s="233">
        <v>45103.0</v>
      </c>
      <c r="F21" s="237">
        <v>0.9375</v>
      </c>
      <c r="G21" s="237">
        <v>0.20833333333333334</v>
      </c>
      <c r="H21" s="235">
        <v>6.5</v>
      </c>
      <c r="I21" s="236">
        <v>0.0</v>
      </c>
      <c r="J21" s="236">
        <v>0.0</v>
      </c>
      <c r="K21" s="235">
        <v>6.5</v>
      </c>
      <c r="L21" s="155"/>
    </row>
    <row r="22">
      <c r="A22" s="233">
        <v>45103.0</v>
      </c>
      <c r="B22" s="152" t="s">
        <v>32</v>
      </c>
      <c r="C22" s="153" t="s">
        <v>1</v>
      </c>
      <c r="D22" s="259" t="s">
        <v>174</v>
      </c>
      <c r="E22" s="233">
        <v>45103.0</v>
      </c>
      <c r="F22" s="237">
        <v>0.9375</v>
      </c>
      <c r="G22" s="237">
        <v>0.20833333333333334</v>
      </c>
      <c r="H22" s="235">
        <v>6.5</v>
      </c>
      <c r="I22" s="236">
        <v>0.0</v>
      </c>
      <c r="J22" s="236">
        <v>0.0</v>
      </c>
      <c r="K22" s="235">
        <v>6.5</v>
      </c>
      <c r="L22" s="155"/>
    </row>
    <row r="23">
      <c r="A23" s="233">
        <v>45103.0</v>
      </c>
      <c r="B23" s="153" t="s">
        <v>50</v>
      </c>
      <c r="C23" s="152" t="s">
        <v>23</v>
      </c>
      <c r="D23" s="259" t="s">
        <v>175</v>
      </c>
      <c r="E23" s="233">
        <v>45104.0</v>
      </c>
      <c r="F23" s="238">
        <v>0.020833333333333332</v>
      </c>
      <c r="G23" s="238">
        <v>0.4583333333333333</v>
      </c>
      <c r="H23" s="235">
        <v>10.5</v>
      </c>
      <c r="I23" s="235">
        <v>2.5</v>
      </c>
      <c r="J23" s="235">
        <v>2.5</v>
      </c>
      <c r="K23" s="235">
        <v>5.5</v>
      </c>
      <c r="L23" s="152" t="s">
        <v>304</v>
      </c>
    </row>
    <row r="24">
      <c r="A24" s="233">
        <v>45103.0</v>
      </c>
      <c r="B24" s="153" t="s">
        <v>123</v>
      </c>
      <c r="C24" s="153" t="s">
        <v>23</v>
      </c>
      <c r="D24" s="259" t="s">
        <v>175</v>
      </c>
      <c r="E24" s="233">
        <v>45104.0</v>
      </c>
      <c r="F24" s="235">
        <v>0.0</v>
      </c>
      <c r="G24" s="235">
        <v>0.0</v>
      </c>
      <c r="H24" s="235">
        <v>0.0</v>
      </c>
      <c r="I24" s="236">
        <v>0.0</v>
      </c>
      <c r="J24" s="235">
        <v>0.0</v>
      </c>
      <c r="K24" s="235">
        <v>0.0</v>
      </c>
      <c r="L24" s="152" t="s">
        <v>25</v>
      </c>
    </row>
    <row r="25">
      <c r="A25" s="233">
        <v>45103.0</v>
      </c>
      <c r="B25" s="153" t="s">
        <v>749</v>
      </c>
      <c r="C25" s="153" t="s">
        <v>748</v>
      </c>
      <c r="D25" s="259" t="s">
        <v>175</v>
      </c>
      <c r="E25" s="233">
        <v>45104.0</v>
      </c>
      <c r="F25" s="238">
        <v>0.20833333333333334</v>
      </c>
      <c r="G25" s="237">
        <v>0.375</v>
      </c>
      <c r="H25" s="68">
        <v>4.0</v>
      </c>
      <c r="I25" s="68">
        <v>0.0</v>
      </c>
      <c r="J25" s="68">
        <v>3.0</v>
      </c>
      <c r="K25" s="68">
        <v>1.0</v>
      </c>
      <c r="L25" s="153"/>
    </row>
    <row r="26">
      <c r="A26" s="233">
        <v>45103.0</v>
      </c>
      <c r="B26" s="155" t="s">
        <v>52</v>
      </c>
      <c r="C26" s="153" t="s">
        <v>1</v>
      </c>
      <c r="D26" s="259" t="s">
        <v>175</v>
      </c>
      <c r="E26" s="233">
        <v>45104.0</v>
      </c>
      <c r="F26" s="238">
        <v>0.20833333333333334</v>
      </c>
      <c r="G26" s="238">
        <v>0.4791666666666667</v>
      </c>
      <c r="H26" s="236">
        <v>6.5</v>
      </c>
      <c r="I26" s="236">
        <v>0.0</v>
      </c>
      <c r="J26" s="236">
        <v>5.5</v>
      </c>
      <c r="K26" s="236">
        <v>1.0</v>
      </c>
      <c r="L26" s="153"/>
    </row>
    <row r="27">
      <c r="A27" s="233">
        <v>45103.0</v>
      </c>
      <c r="B27" s="152" t="s">
        <v>30</v>
      </c>
      <c r="C27" s="153" t="s">
        <v>1</v>
      </c>
      <c r="D27" s="259" t="s">
        <v>175</v>
      </c>
      <c r="E27" s="233">
        <v>45104.0</v>
      </c>
      <c r="F27" s="238">
        <v>0.20833333333333334</v>
      </c>
      <c r="G27" s="238">
        <v>0.4791666666666667</v>
      </c>
      <c r="H27" s="236">
        <v>6.5</v>
      </c>
      <c r="I27" s="236">
        <v>0.0</v>
      </c>
      <c r="J27" s="236">
        <v>5.5</v>
      </c>
      <c r="K27" s="236">
        <v>1.0</v>
      </c>
      <c r="L27" s="153"/>
    </row>
    <row r="28">
      <c r="A28" s="233">
        <v>45103.0</v>
      </c>
      <c r="B28" s="153" t="s">
        <v>45</v>
      </c>
      <c r="C28" s="153" t="s">
        <v>1</v>
      </c>
      <c r="D28" s="259" t="s">
        <v>175</v>
      </c>
      <c r="E28" s="233">
        <v>45104.0</v>
      </c>
      <c r="F28" s="235">
        <v>0.0</v>
      </c>
      <c r="G28" s="235">
        <v>0.0</v>
      </c>
      <c r="H28" s="235">
        <v>0.0</v>
      </c>
      <c r="I28" s="236">
        <v>0.0</v>
      </c>
      <c r="J28" s="235">
        <v>0.0</v>
      </c>
      <c r="K28" s="235">
        <v>0.0</v>
      </c>
      <c r="L28" s="152" t="s">
        <v>25</v>
      </c>
    </row>
    <row r="29">
      <c r="A29" s="233">
        <v>45103.0</v>
      </c>
      <c r="B29" s="153" t="s">
        <v>740</v>
      </c>
      <c r="C29" s="153" t="s">
        <v>35</v>
      </c>
      <c r="D29" s="259" t="s">
        <v>175</v>
      </c>
      <c r="E29" s="233">
        <v>45104.0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45103.0</v>
      </c>
      <c r="B30" s="155" t="s">
        <v>82</v>
      </c>
      <c r="C30" s="153" t="s">
        <v>35</v>
      </c>
      <c r="D30" s="259" t="s">
        <v>175</v>
      </c>
      <c r="E30" s="233">
        <v>45104.0</v>
      </c>
      <c r="F30" s="238">
        <v>0.20833333333333334</v>
      </c>
      <c r="G30" s="238">
        <v>0.4583333333333333</v>
      </c>
      <c r="H30" s="236">
        <v>6.0</v>
      </c>
      <c r="I30" s="236">
        <v>0.0</v>
      </c>
      <c r="J30" s="236">
        <v>5.0</v>
      </c>
      <c r="K30" s="236">
        <v>1.0</v>
      </c>
      <c r="L30" s="153"/>
    </row>
    <row r="31">
      <c r="A31" s="233">
        <v>45103.0</v>
      </c>
      <c r="B31" s="153" t="s">
        <v>69</v>
      </c>
      <c r="C31" s="153" t="s">
        <v>51</v>
      </c>
      <c r="D31" s="259" t="s">
        <v>175</v>
      </c>
      <c r="E31" s="233">
        <v>45104.0</v>
      </c>
      <c r="F31" s="238">
        <v>0.16666666666666666</v>
      </c>
      <c r="G31" s="238">
        <v>0.5</v>
      </c>
      <c r="H31" s="236">
        <v>8.0</v>
      </c>
      <c r="I31" s="236">
        <v>0.0</v>
      </c>
      <c r="J31" s="236">
        <v>6.0</v>
      </c>
      <c r="K31" s="236">
        <v>2.0</v>
      </c>
      <c r="L31" s="153"/>
    </row>
    <row r="32">
      <c r="A32" s="233">
        <v>45103.0</v>
      </c>
      <c r="B32" s="155" t="s">
        <v>190</v>
      </c>
      <c r="C32" s="153" t="s">
        <v>51</v>
      </c>
      <c r="D32" s="259" t="s">
        <v>175</v>
      </c>
      <c r="E32" s="233">
        <v>45104.0</v>
      </c>
      <c r="F32" s="238">
        <v>0.16666666666666666</v>
      </c>
      <c r="G32" s="238">
        <v>0.5416666666666666</v>
      </c>
      <c r="H32" s="236">
        <v>9.0</v>
      </c>
      <c r="I32" s="236">
        <v>1.0</v>
      </c>
      <c r="J32" s="236">
        <v>6.0</v>
      </c>
      <c r="K32" s="236">
        <v>2.0</v>
      </c>
      <c r="L32" s="153" t="s">
        <v>191</v>
      </c>
    </row>
    <row r="33">
      <c r="A33" s="233">
        <v>45103.0</v>
      </c>
      <c r="B33" s="153" t="s">
        <v>103</v>
      </c>
      <c r="C33" s="153" t="s">
        <v>31</v>
      </c>
      <c r="D33" s="259" t="s">
        <v>175</v>
      </c>
      <c r="E33" s="233">
        <v>45104.0</v>
      </c>
      <c r="F33" s="238">
        <v>0.20833333333333334</v>
      </c>
      <c r="G33" s="238">
        <v>0.5208333333333334</v>
      </c>
      <c r="H33" s="236">
        <v>7.5</v>
      </c>
      <c r="I33" s="236">
        <v>0.0</v>
      </c>
      <c r="J33" s="236">
        <v>6.5</v>
      </c>
      <c r="K33" s="236">
        <v>1.0</v>
      </c>
      <c r="L33" s="153"/>
    </row>
    <row r="34">
      <c r="A34" s="233">
        <v>45103.0</v>
      </c>
      <c r="B34" s="153" t="s">
        <v>97</v>
      </c>
      <c r="C34" s="153" t="s">
        <v>31</v>
      </c>
      <c r="D34" s="259" t="s">
        <v>175</v>
      </c>
      <c r="E34" s="233">
        <v>45104.0</v>
      </c>
      <c r="F34" s="237">
        <v>0.22916666666666666</v>
      </c>
      <c r="G34" s="237">
        <v>0.5416666666666666</v>
      </c>
      <c r="H34" s="235">
        <v>7.5</v>
      </c>
      <c r="I34" s="235">
        <v>0.0</v>
      </c>
      <c r="J34" s="235">
        <v>7.0</v>
      </c>
      <c r="K34" s="235">
        <v>0.5</v>
      </c>
      <c r="L34" s="153"/>
    </row>
    <row r="35">
      <c r="A35" s="233">
        <v>45104.0</v>
      </c>
      <c r="B35" s="153" t="s">
        <v>88</v>
      </c>
      <c r="C35" s="153" t="s">
        <v>31</v>
      </c>
      <c r="D35" s="259" t="s">
        <v>175</v>
      </c>
      <c r="E35" s="233">
        <v>45104.0</v>
      </c>
      <c r="F35" s="238">
        <v>0.9166666666666666</v>
      </c>
      <c r="G35" s="237">
        <v>0.22916666666666666</v>
      </c>
      <c r="H35" s="235">
        <v>7.5</v>
      </c>
      <c r="I35" s="236">
        <v>0.0</v>
      </c>
      <c r="J35" s="236">
        <v>0.0</v>
      </c>
      <c r="K35" s="235">
        <v>7.5</v>
      </c>
    </row>
    <row r="36">
      <c r="A36" s="233">
        <v>45104.0</v>
      </c>
      <c r="B36" s="153" t="s">
        <v>335</v>
      </c>
      <c r="C36" s="153" t="s">
        <v>51</v>
      </c>
      <c r="D36" s="259" t="s">
        <v>175</v>
      </c>
      <c r="E36" s="233">
        <v>45104.0</v>
      </c>
      <c r="F36" s="238">
        <v>0.9583333333333334</v>
      </c>
      <c r="G36" s="237">
        <v>0.20833333333333334</v>
      </c>
      <c r="H36" s="235">
        <v>6.0</v>
      </c>
      <c r="I36" s="236">
        <v>0.0</v>
      </c>
      <c r="J36" s="236">
        <v>0.0</v>
      </c>
      <c r="K36" s="235">
        <v>6.0</v>
      </c>
      <c r="L36" s="152"/>
    </row>
    <row r="37">
      <c r="A37" s="233">
        <v>45104.0</v>
      </c>
      <c r="B37" s="152" t="s">
        <v>52</v>
      </c>
      <c r="C37" s="153" t="s">
        <v>747</v>
      </c>
      <c r="D37" s="259" t="s">
        <v>175</v>
      </c>
      <c r="E37" s="233">
        <v>45104.0</v>
      </c>
      <c r="F37" s="238">
        <v>0.9166666666666666</v>
      </c>
      <c r="G37" s="238">
        <v>0.16666666666666666</v>
      </c>
      <c r="H37" s="236">
        <v>6.0</v>
      </c>
      <c r="I37" s="236">
        <v>0.0</v>
      </c>
      <c r="J37" s="236">
        <v>0.0</v>
      </c>
      <c r="K37" s="236">
        <v>6.0</v>
      </c>
    </row>
    <row r="38">
      <c r="A38" s="233">
        <v>45104.0</v>
      </c>
      <c r="B38" s="153" t="s">
        <v>54</v>
      </c>
      <c r="C38" s="153" t="s">
        <v>747</v>
      </c>
      <c r="D38" s="259" t="s">
        <v>175</v>
      </c>
      <c r="E38" s="233">
        <v>45104.0</v>
      </c>
      <c r="F38" s="235">
        <v>0.0</v>
      </c>
      <c r="G38" s="235">
        <v>0.0</v>
      </c>
      <c r="H38" s="235">
        <v>0.0</v>
      </c>
      <c r="I38" s="236">
        <v>0.0</v>
      </c>
      <c r="J38" s="235">
        <v>0.0</v>
      </c>
      <c r="K38" s="235">
        <v>0.0</v>
      </c>
      <c r="L38" s="152" t="s">
        <v>25</v>
      </c>
    </row>
    <row r="39">
      <c r="A39" s="233">
        <v>45104.0</v>
      </c>
      <c r="B39" s="153" t="s">
        <v>714</v>
      </c>
      <c r="C39" s="153" t="s">
        <v>748</v>
      </c>
      <c r="D39" s="259" t="s">
        <v>175</v>
      </c>
      <c r="E39" s="233">
        <v>45104.0</v>
      </c>
      <c r="F39" s="237">
        <v>0.9375</v>
      </c>
      <c r="G39" s="237">
        <v>0.20833333333333334</v>
      </c>
      <c r="H39" s="235">
        <v>6.5</v>
      </c>
      <c r="I39" s="236">
        <v>0.0</v>
      </c>
      <c r="J39" s="236">
        <v>0.0</v>
      </c>
      <c r="K39" s="235">
        <v>6.5</v>
      </c>
      <c r="L39" s="153"/>
    </row>
    <row r="40">
      <c r="A40" s="233">
        <v>45104.0</v>
      </c>
      <c r="B40" s="153" t="s">
        <v>139</v>
      </c>
      <c r="C40" s="153" t="s">
        <v>35</v>
      </c>
      <c r="D40" s="259" t="s">
        <v>175</v>
      </c>
      <c r="E40" s="233">
        <v>45104.0</v>
      </c>
      <c r="F40" s="238">
        <v>0.9583333333333334</v>
      </c>
      <c r="G40" s="238">
        <v>0.20833333333333334</v>
      </c>
      <c r="H40" s="236">
        <v>6.0</v>
      </c>
      <c r="I40" s="236">
        <v>0.0</v>
      </c>
      <c r="J40" s="236">
        <v>0.0</v>
      </c>
      <c r="K40" s="236">
        <v>6.0</v>
      </c>
      <c r="L40" s="152"/>
    </row>
    <row r="41">
      <c r="A41" s="233">
        <v>45104.0</v>
      </c>
      <c r="B41" s="153" t="s">
        <v>18</v>
      </c>
      <c r="C41" s="153" t="s">
        <v>1</v>
      </c>
      <c r="D41" s="259" t="s">
        <v>175</v>
      </c>
      <c r="E41" s="233">
        <v>45104.0</v>
      </c>
      <c r="F41" s="235">
        <v>0.0</v>
      </c>
      <c r="G41" s="235">
        <v>0.0</v>
      </c>
      <c r="H41" s="235">
        <v>0.0</v>
      </c>
      <c r="I41" s="236">
        <v>0.0</v>
      </c>
      <c r="J41" s="235">
        <v>0.0</v>
      </c>
      <c r="K41" s="235">
        <v>0.0</v>
      </c>
      <c r="L41" s="152" t="s">
        <v>25</v>
      </c>
    </row>
    <row r="42">
      <c r="A42" s="233">
        <v>45104.0</v>
      </c>
      <c r="B42" s="152" t="s">
        <v>32</v>
      </c>
      <c r="C42" s="153" t="s">
        <v>1</v>
      </c>
      <c r="D42" s="259" t="s">
        <v>175</v>
      </c>
      <c r="E42" s="233">
        <v>45104.0</v>
      </c>
      <c r="F42" s="237">
        <v>0.9375</v>
      </c>
      <c r="G42" s="237">
        <v>0.20833333333333334</v>
      </c>
      <c r="H42" s="235">
        <v>6.5</v>
      </c>
      <c r="I42" s="236">
        <v>0.0</v>
      </c>
      <c r="J42" s="236">
        <v>0.0</v>
      </c>
      <c r="K42" s="235">
        <v>6.5</v>
      </c>
      <c r="L42" s="152"/>
    </row>
    <row r="43">
      <c r="A43" s="233">
        <v>45104.0</v>
      </c>
      <c r="B43" s="153" t="s">
        <v>50</v>
      </c>
      <c r="C43" s="152" t="s">
        <v>1</v>
      </c>
      <c r="D43" s="259" t="s">
        <v>175</v>
      </c>
      <c r="E43" s="233">
        <v>45104.0</v>
      </c>
      <c r="F43" s="237">
        <v>0.9375</v>
      </c>
      <c r="G43" s="237">
        <v>0.20833333333333334</v>
      </c>
      <c r="H43" s="235">
        <v>6.5</v>
      </c>
      <c r="I43" s="236">
        <v>0.0</v>
      </c>
      <c r="J43" s="236">
        <v>0.0</v>
      </c>
      <c r="K43" s="235">
        <v>6.5</v>
      </c>
      <c r="L43" s="152"/>
    </row>
    <row r="44">
      <c r="A44" s="233">
        <v>45104.0</v>
      </c>
      <c r="B44" s="153" t="s">
        <v>50</v>
      </c>
      <c r="C44" s="152" t="s">
        <v>23</v>
      </c>
      <c r="D44" s="259" t="s">
        <v>171</v>
      </c>
      <c r="E44" s="233">
        <v>45105.0</v>
      </c>
      <c r="F44" s="237">
        <v>0.25</v>
      </c>
      <c r="G44" s="238">
        <v>0.4583333333333333</v>
      </c>
      <c r="H44" s="68">
        <v>5.0</v>
      </c>
      <c r="I44" s="68">
        <v>0.0</v>
      </c>
      <c r="J44" s="68">
        <v>5.0</v>
      </c>
      <c r="K44" s="68">
        <v>0.0</v>
      </c>
    </row>
    <row r="45">
      <c r="A45" s="233">
        <v>45104.0</v>
      </c>
      <c r="B45" s="153" t="s">
        <v>123</v>
      </c>
      <c r="C45" s="153" t="s">
        <v>23</v>
      </c>
      <c r="D45" s="259" t="s">
        <v>171</v>
      </c>
      <c r="E45" s="233">
        <v>45105.0</v>
      </c>
      <c r="F45" s="238">
        <v>0.020833333333333332</v>
      </c>
      <c r="G45" s="237">
        <v>0.25</v>
      </c>
      <c r="H45" s="68">
        <v>5.5</v>
      </c>
      <c r="I45" s="68">
        <v>0.0</v>
      </c>
      <c r="J45" s="68">
        <v>0.0</v>
      </c>
      <c r="K45" s="68">
        <v>5.5</v>
      </c>
    </row>
    <row r="46">
      <c r="A46" s="233">
        <v>45104.0</v>
      </c>
      <c r="B46" s="153" t="s">
        <v>749</v>
      </c>
      <c r="C46" s="153" t="s">
        <v>748</v>
      </c>
      <c r="D46" s="259" t="s">
        <v>171</v>
      </c>
      <c r="E46" s="233">
        <v>45105.0</v>
      </c>
      <c r="F46" s="238">
        <v>0.20833333333333334</v>
      </c>
      <c r="G46" s="237">
        <v>0.375</v>
      </c>
      <c r="H46" s="68">
        <v>4.0</v>
      </c>
      <c r="I46" s="68">
        <v>0.0</v>
      </c>
      <c r="J46" s="68">
        <v>3.0</v>
      </c>
      <c r="K46" s="68">
        <v>1.0</v>
      </c>
    </row>
    <row r="47">
      <c r="A47" s="233">
        <v>45104.0</v>
      </c>
      <c r="B47" s="152" t="s">
        <v>30</v>
      </c>
      <c r="C47" s="153" t="s">
        <v>1</v>
      </c>
      <c r="D47" s="259" t="s">
        <v>171</v>
      </c>
      <c r="E47" s="233">
        <v>45105.0</v>
      </c>
      <c r="F47" s="238">
        <v>0.20833333333333334</v>
      </c>
      <c r="G47" s="238">
        <v>0.4791666666666667</v>
      </c>
      <c r="H47" s="236">
        <v>6.5</v>
      </c>
      <c r="I47" s="236">
        <v>0.0</v>
      </c>
      <c r="J47" s="236">
        <v>5.5</v>
      </c>
      <c r="K47" s="236">
        <v>1.0</v>
      </c>
      <c r="L47" s="153"/>
    </row>
    <row r="48">
      <c r="A48" s="233">
        <v>45104.0</v>
      </c>
      <c r="B48" s="153" t="s">
        <v>45</v>
      </c>
      <c r="C48" s="153" t="s">
        <v>1</v>
      </c>
      <c r="D48" s="259" t="s">
        <v>171</v>
      </c>
      <c r="E48" s="233">
        <v>45105.0</v>
      </c>
      <c r="F48" s="238">
        <v>0.20833333333333334</v>
      </c>
      <c r="G48" s="238">
        <v>0.4791666666666667</v>
      </c>
      <c r="H48" s="236">
        <v>6.5</v>
      </c>
      <c r="I48" s="236">
        <v>0.0</v>
      </c>
      <c r="J48" s="236">
        <v>5.5</v>
      </c>
      <c r="K48" s="236">
        <v>1.0</v>
      </c>
      <c r="L48" s="153"/>
    </row>
    <row r="49">
      <c r="A49" s="233">
        <v>45104.0</v>
      </c>
      <c r="B49" s="153" t="s">
        <v>740</v>
      </c>
      <c r="C49" s="153" t="s">
        <v>35</v>
      </c>
      <c r="D49" s="259" t="s">
        <v>171</v>
      </c>
      <c r="E49" s="233">
        <v>45105.0</v>
      </c>
      <c r="F49" s="238">
        <v>0.20833333333333334</v>
      </c>
      <c r="G49" s="238">
        <v>0.4583333333333333</v>
      </c>
      <c r="H49" s="236">
        <v>6.0</v>
      </c>
      <c r="I49" s="236">
        <v>0.0</v>
      </c>
      <c r="J49" s="236">
        <v>5.0</v>
      </c>
      <c r="K49" s="236">
        <v>1.0</v>
      </c>
      <c r="L49" s="153"/>
    </row>
    <row r="50">
      <c r="A50" s="233">
        <v>45104.0</v>
      </c>
      <c r="B50" s="153" t="s">
        <v>69</v>
      </c>
      <c r="C50" s="153" t="s">
        <v>51</v>
      </c>
      <c r="D50" s="259" t="s">
        <v>171</v>
      </c>
      <c r="E50" s="233">
        <v>45105.0</v>
      </c>
      <c r="F50" s="238">
        <v>0.16666666666666666</v>
      </c>
      <c r="G50" s="238">
        <v>0.5</v>
      </c>
      <c r="H50" s="236">
        <v>8.0</v>
      </c>
      <c r="I50" s="236">
        <v>0.0</v>
      </c>
      <c r="J50" s="236">
        <v>6.0</v>
      </c>
      <c r="K50" s="236">
        <v>2.0</v>
      </c>
      <c r="L50" s="153"/>
    </row>
    <row r="51">
      <c r="A51" s="233">
        <v>45104.0</v>
      </c>
      <c r="B51" s="155" t="s">
        <v>190</v>
      </c>
      <c r="C51" s="153" t="s">
        <v>51</v>
      </c>
      <c r="D51" s="259" t="s">
        <v>171</v>
      </c>
      <c r="E51" s="233">
        <v>45105.0</v>
      </c>
      <c r="F51" s="238">
        <v>0.20833333333333334</v>
      </c>
      <c r="G51" s="238">
        <v>0.5208333333333334</v>
      </c>
      <c r="H51" s="236">
        <v>7.5</v>
      </c>
      <c r="I51" s="236">
        <v>0.0</v>
      </c>
      <c r="J51" s="236">
        <v>6.5</v>
      </c>
      <c r="K51" s="236">
        <v>1.0</v>
      </c>
    </row>
    <row r="52">
      <c r="A52" s="233">
        <v>45104.0</v>
      </c>
      <c r="B52" s="155" t="s">
        <v>82</v>
      </c>
      <c r="C52" s="153" t="s">
        <v>31</v>
      </c>
      <c r="D52" s="259" t="s">
        <v>171</v>
      </c>
      <c r="E52" s="233">
        <v>45105.0</v>
      </c>
      <c r="F52" s="238">
        <v>0.20833333333333334</v>
      </c>
      <c r="G52" s="238">
        <v>0.5208333333333334</v>
      </c>
      <c r="H52" s="236">
        <v>7.5</v>
      </c>
      <c r="I52" s="236">
        <v>0.0</v>
      </c>
      <c r="J52" s="236">
        <v>6.5</v>
      </c>
      <c r="K52" s="236">
        <v>1.0</v>
      </c>
    </row>
    <row r="53">
      <c r="A53" s="233">
        <v>45104.0</v>
      </c>
      <c r="B53" s="153" t="s">
        <v>103</v>
      </c>
      <c r="C53" s="153" t="s">
        <v>31</v>
      </c>
      <c r="D53" s="259" t="s">
        <v>171</v>
      </c>
      <c r="E53" s="233">
        <v>45105.0</v>
      </c>
      <c r="F53" s="235">
        <v>0.0</v>
      </c>
      <c r="G53" s="235">
        <v>0.0</v>
      </c>
      <c r="H53" s="235">
        <v>0.0</v>
      </c>
      <c r="I53" s="236">
        <v>0.0</v>
      </c>
      <c r="J53" s="235">
        <v>0.0</v>
      </c>
      <c r="K53" s="235">
        <v>0.0</v>
      </c>
      <c r="L53" s="152" t="s">
        <v>25</v>
      </c>
    </row>
    <row r="54">
      <c r="A54" s="233">
        <v>45104.0</v>
      </c>
      <c r="B54" s="153" t="s">
        <v>97</v>
      </c>
      <c r="C54" s="153" t="s">
        <v>31</v>
      </c>
      <c r="D54" s="259" t="s">
        <v>171</v>
      </c>
      <c r="E54" s="233">
        <v>45105.0</v>
      </c>
      <c r="F54" s="237">
        <v>0.22916666666666666</v>
      </c>
      <c r="G54" s="237">
        <v>0.5416666666666666</v>
      </c>
      <c r="H54" s="235">
        <v>7.5</v>
      </c>
      <c r="I54" s="235">
        <v>0.0</v>
      </c>
      <c r="J54" s="235">
        <v>7.0</v>
      </c>
      <c r="K54" s="235">
        <v>0.5</v>
      </c>
      <c r="L54" s="152"/>
    </row>
    <row r="55">
      <c r="A55" s="233">
        <v>45105.0</v>
      </c>
      <c r="B55" s="153" t="s">
        <v>88</v>
      </c>
      <c r="C55" s="153" t="s">
        <v>31</v>
      </c>
      <c r="D55" s="259" t="s">
        <v>171</v>
      </c>
      <c r="E55" s="233">
        <v>45105.0</v>
      </c>
      <c r="F55" s="238">
        <v>0.9166666666666666</v>
      </c>
      <c r="G55" s="237">
        <v>0.22916666666666666</v>
      </c>
      <c r="H55" s="235">
        <v>7.5</v>
      </c>
      <c r="I55" s="236">
        <v>0.0</v>
      </c>
      <c r="J55" s="236">
        <v>0.0</v>
      </c>
      <c r="K55" s="235">
        <v>7.5</v>
      </c>
      <c r="L55" s="153"/>
    </row>
    <row r="56">
      <c r="A56" s="233">
        <v>45105.0</v>
      </c>
      <c r="B56" s="153" t="s">
        <v>335</v>
      </c>
      <c r="C56" s="153" t="s">
        <v>51</v>
      </c>
      <c r="D56" s="259" t="s">
        <v>171</v>
      </c>
      <c r="E56" s="233">
        <v>45105.0</v>
      </c>
      <c r="F56" s="235">
        <v>0.0</v>
      </c>
      <c r="G56" s="235">
        <v>0.0</v>
      </c>
      <c r="H56" s="235">
        <v>0.0</v>
      </c>
      <c r="I56" s="236">
        <v>0.0</v>
      </c>
      <c r="J56" s="235">
        <v>0.0</v>
      </c>
      <c r="K56" s="235">
        <v>0.0</v>
      </c>
      <c r="L56" s="152" t="s">
        <v>25</v>
      </c>
    </row>
    <row r="57">
      <c r="A57" s="233">
        <v>45105.0</v>
      </c>
      <c r="B57" s="153" t="s">
        <v>54</v>
      </c>
      <c r="C57" s="153" t="s">
        <v>747</v>
      </c>
      <c r="D57" s="259" t="s">
        <v>171</v>
      </c>
      <c r="E57" s="233">
        <v>45105.0</v>
      </c>
      <c r="F57" s="238">
        <v>0.9166666666666666</v>
      </c>
      <c r="G57" s="238">
        <v>0.16666666666666666</v>
      </c>
      <c r="H57" s="236">
        <v>6.0</v>
      </c>
      <c r="I57" s="236">
        <v>0.0</v>
      </c>
      <c r="J57" s="236">
        <v>0.0</v>
      </c>
      <c r="K57" s="236">
        <v>6.0</v>
      </c>
    </row>
    <row r="58">
      <c r="A58" s="233">
        <v>45105.0</v>
      </c>
      <c r="B58" s="153" t="s">
        <v>714</v>
      </c>
      <c r="C58" s="153" t="s">
        <v>748</v>
      </c>
      <c r="D58" s="259" t="s">
        <v>171</v>
      </c>
      <c r="E58" s="233">
        <v>45105.0</v>
      </c>
      <c r="F58" s="237">
        <v>0.9375</v>
      </c>
      <c r="G58" s="237">
        <v>0.20833333333333334</v>
      </c>
      <c r="H58" s="235">
        <v>6.5</v>
      </c>
      <c r="I58" s="236">
        <v>0.0</v>
      </c>
      <c r="J58" s="236">
        <v>0.0</v>
      </c>
      <c r="K58" s="235">
        <v>6.5</v>
      </c>
    </row>
    <row r="59">
      <c r="A59" s="233">
        <v>45105.0</v>
      </c>
      <c r="B59" s="153" t="s">
        <v>139</v>
      </c>
      <c r="C59" s="153" t="s">
        <v>35</v>
      </c>
      <c r="D59" s="259" t="s">
        <v>171</v>
      </c>
      <c r="E59" s="233">
        <v>45105.0</v>
      </c>
      <c r="F59" s="238">
        <v>0.9583333333333334</v>
      </c>
      <c r="G59" s="238">
        <v>0.20833333333333334</v>
      </c>
      <c r="H59" s="236">
        <v>6.0</v>
      </c>
      <c r="I59" s="236">
        <v>0.0</v>
      </c>
      <c r="J59" s="236">
        <v>0.0</v>
      </c>
      <c r="K59" s="236">
        <v>6.0</v>
      </c>
      <c r="L59" s="153"/>
    </row>
    <row r="60">
      <c r="A60" s="233">
        <v>45105.0</v>
      </c>
      <c r="B60" s="153" t="s">
        <v>18</v>
      </c>
      <c r="C60" s="153" t="s">
        <v>1</v>
      </c>
      <c r="D60" s="259" t="s">
        <v>171</v>
      </c>
      <c r="E60" s="233">
        <v>45105.0</v>
      </c>
      <c r="F60" s="237">
        <v>0.9375</v>
      </c>
      <c r="G60" s="237">
        <v>0.20833333333333334</v>
      </c>
      <c r="H60" s="235">
        <v>6.5</v>
      </c>
      <c r="I60" s="236">
        <v>0.0</v>
      </c>
      <c r="J60" s="236">
        <v>0.0</v>
      </c>
      <c r="K60" s="235">
        <v>6.5</v>
      </c>
      <c r="L60" s="152"/>
    </row>
    <row r="61">
      <c r="A61" s="233">
        <v>45105.0</v>
      </c>
      <c r="B61" s="152" t="s">
        <v>50</v>
      </c>
      <c r="C61" s="153" t="s">
        <v>1</v>
      </c>
      <c r="D61" s="259" t="s">
        <v>171</v>
      </c>
      <c r="E61" s="233">
        <v>45105.0</v>
      </c>
      <c r="F61" s="237">
        <v>0.9375</v>
      </c>
      <c r="G61" s="238">
        <v>0.4791666666666667</v>
      </c>
      <c r="H61" s="235">
        <v>13.0</v>
      </c>
      <c r="I61" s="235">
        <v>5.0</v>
      </c>
      <c r="J61" s="235">
        <v>0.5</v>
      </c>
      <c r="K61" s="235">
        <v>7.5</v>
      </c>
      <c r="L61" s="68" t="s">
        <v>407</v>
      </c>
    </row>
    <row r="62">
      <c r="A62" s="233">
        <v>45105.0</v>
      </c>
      <c r="B62" s="152" t="s">
        <v>32</v>
      </c>
      <c r="C62" s="153" t="s">
        <v>1</v>
      </c>
      <c r="D62" s="259" t="s">
        <v>171</v>
      </c>
      <c r="E62" s="233">
        <v>45105.0</v>
      </c>
      <c r="F62" s="237">
        <v>0.9375</v>
      </c>
      <c r="G62" s="237">
        <v>0.20833333333333334</v>
      </c>
      <c r="H62" s="235">
        <v>6.5</v>
      </c>
      <c r="I62" s="236">
        <v>0.0</v>
      </c>
      <c r="J62" s="236">
        <v>0.0</v>
      </c>
      <c r="K62" s="235">
        <v>6.5</v>
      </c>
    </row>
    <row r="63">
      <c r="A63" s="233">
        <v>45105.0</v>
      </c>
      <c r="B63" s="152" t="s">
        <v>52</v>
      </c>
      <c r="C63" s="152" t="s">
        <v>51</v>
      </c>
      <c r="D63" s="259" t="s">
        <v>171</v>
      </c>
      <c r="E63" s="233">
        <v>45105.0</v>
      </c>
      <c r="F63" s="238">
        <v>0.9583333333333334</v>
      </c>
      <c r="G63" s="238">
        <v>0.20833333333333334</v>
      </c>
      <c r="H63" s="236">
        <v>6.0</v>
      </c>
      <c r="I63" s="236">
        <v>0.0</v>
      </c>
      <c r="J63" s="236">
        <v>0.0</v>
      </c>
      <c r="K63" s="236">
        <v>6.0</v>
      </c>
    </row>
    <row r="64">
      <c r="A64" s="233">
        <v>45105.0</v>
      </c>
      <c r="B64" s="152" t="s">
        <v>52</v>
      </c>
      <c r="C64" s="152" t="s">
        <v>23</v>
      </c>
      <c r="D64" s="259" t="s">
        <v>169</v>
      </c>
      <c r="E64" s="233">
        <v>45106.0</v>
      </c>
      <c r="F64" s="238">
        <v>0.20833333333333334</v>
      </c>
      <c r="G64" s="238">
        <v>0.4583333333333333</v>
      </c>
      <c r="H64" s="236">
        <v>6.0</v>
      </c>
      <c r="I64" s="236">
        <v>0.0</v>
      </c>
      <c r="J64" s="236">
        <v>5.0</v>
      </c>
      <c r="K64" s="236">
        <v>1.0</v>
      </c>
    </row>
    <row r="65">
      <c r="A65" s="233">
        <v>45105.0</v>
      </c>
      <c r="B65" s="153" t="s">
        <v>123</v>
      </c>
      <c r="C65" s="153" t="s">
        <v>23</v>
      </c>
      <c r="D65" s="259" t="s">
        <v>169</v>
      </c>
      <c r="E65" s="233">
        <v>45106.0</v>
      </c>
      <c r="F65" s="238">
        <v>0.020833333333333332</v>
      </c>
      <c r="G65" s="238">
        <v>0.20833333333333334</v>
      </c>
      <c r="H65" s="235">
        <v>4.5</v>
      </c>
      <c r="I65" s="235">
        <v>0.0</v>
      </c>
      <c r="J65" s="235">
        <v>0.0</v>
      </c>
      <c r="K65" s="235">
        <v>4.5</v>
      </c>
      <c r="L65" s="153"/>
    </row>
    <row r="66">
      <c r="A66" s="233">
        <v>45105.0</v>
      </c>
      <c r="B66" s="153" t="s">
        <v>749</v>
      </c>
      <c r="C66" s="153" t="s">
        <v>748</v>
      </c>
      <c r="D66" s="259" t="s">
        <v>169</v>
      </c>
      <c r="E66" s="233">
        <v>45106.0</v>
      </c>
      <c r="F66" s="238">
        <v>0.20833333333333334</v>
      </c>
      <c r="G66" s="237">
        <v>0.375</v>
      </c>
      <c r="H66" s="68">
        <v>4.0</v>
      </c>
      <c r="I66" s="68">
        <v>0.0</v>
      </c>
      <c r="J66" s="68">
        <v>3.0</v>
      </c>
      <c r="K66" s="68">
        <v>1.0</v>
      </c>
    </row>
    <row r="67">
      <c r="A67" s="233">
        <v>45105.0</v>
      </c>
      <c r="B67" s="152" t="s">
        <v>30</v>
      </c>
      <c r="C67" s="153" t="s">
        <v>1</v>
      </c>
      <c r="D67" s="259" t="s">
        <v>169</v>
      </c>
      <c r="E67" s="233">
        <v>45106.0</v>
      </c>
      <c r="F67" s="235">
        <v>0.0</v>
      </c>
      <c r="G67" s="235">
        <v>0.0</v>
      </c>
      <c r="H67" s="235">
        <v>0.0</v>
      </c>
      <c r="I67" s="236">
        <v>0.0</v>
      </c>
      <c r="J67" s="235">
        <v>0.0</v>
      </c>
      <c r="K67" s="235">
        <v>0.0</v>
      </c>
      <c r="L67" s="68" t="s">
        <v>25</v>
      </c>
    </row>
    <row r="68">
      <c r="A68" s="233">
        <v>45105.0</v>
      </c>
      <c r="B68" s="153" t="s">
        <v>45</v>
      </c>
      <c r="C68" s="153" t="s">
        <v>1</v>
      </c>
      <c r="D68" s="259" t="s">
        <v>169</v>
      </c>
      <c r="E68" s="233">
        <v>45106.0</v>
      </c>
      <c r="F68" s="238">
        <v>0.20833333333333334</v>
      </c>
      <c r="G68" s="238">
        <v>0.4791666666666667</v>
      </c>
      <c r="H68" s="236">
        <v>6.5</v>
      </c>
      <c r="I68" s="236">
        <v>0.0</v>
      </c>
      <c r="J68" s="236">
        <v>5.5</v>
      </c>
      <c r="K68" s="236">
        <v>1.0</v>
      </c>
      <c r="L68" s="153"/>
    </row>
    <row r="69">
      <c r="A69" s="233">
        <v>45105.0</v>
      </c>
      <c r="B69" s="153" t="s">
        <v>740</v>
      </c>
      <c r="C69" s="153" t="s">
        <v>35</v>
      </c>
      <c r="D69" s="259" t="s">
        <v>169</v>
      </c>
      <c r="E69" s="233">
        <v>45106.0</v>
      </c>
      <c r="F69" s="238">
        <v>0.20833333333333334</v>
      </c>
      <c r="G69" s="238">
        <v>0.4583333333333333</v>
      </c>
      <c r="H69" s="236">
        <v>6.0</v>
      </c>
      <c r="I69" s="236">
        <v>0.0</v>
      </c>
      <c r="J69" s="236">
        <v>5.0</v>
      </c>
      <c r="K69" s="236">
        <v>1.0</v>
      </c>
      <c r="L69" s="152"/>
    </row>
    <row r="70">
      <c r="A70" s="233">
        <v>45105.0</v>
      </c>
      <c r="B70" s="153" t="s">
        <v>69</v>
      </c>
      <c r="C70" s="153" t="s">
        <v>51</v>
      </c>
      <c r="D70" s="259" t="s">
        <v>169</v>
      </c>
      <c r="E70" s="233">
        <v>45106.0</v>
      </c>
      <c r="F70" s="238">
        <v>0.16666666666666666</v>
      </c>
      <c r="G70" s="238">
        <v>0.5</v>
      </c>
      <c r="H70" s="236">
        <v>8.0</v>
      </c>
      <c r="I70" s="236">
        <v>0.0</v>
      </c>
      <c r="J70" s="236">
        <v>6.0</v>
      </c>
      <c r="K70" s="236">
        <v>2.0</v>
      </c>
      <c r="L70" s="153"/>
    </row>
    <row r="71">
      <c r="A71" s="233">
        <v>45105.0</v>
      </c>
      <c r="B71" s="155" t="s">
        <v>190</v>
      </c>
      <c r="C71" s="153" t="s">
        <v>51</v>
      </c>
      <c r="D71" s="259" t="s">
        <v>169</v>
      </c>
      <c r="E71" s="233">
        <v>45106.0</v>
      </c>
      <c r="F71" s="235">
        <v>0.0</v>
      </c>
      <c r="G71" s="235">
        <v>0.0</v>
      </c>
      <c r="H71" s="235">
        <v>0.0</v>
      </c>
      <c r="I71" s="236">
        <v>0.0</v>
      </c>
      <c r="J71" s="235">
        <v>0.0</v>
      </c>
      <c r="K71" s="235">
        <v>0.0</v>
      </c>
      <c r="L71" s="152" t="s">
        <v>25</v>
      </c>
    </row>
    <row r="72">
      <c r="A72" s="233">
        <v>45105.0</v>
      </c>
      <c r="B72" s="155" t="s">
        <v>82</v>
      </c>
      <c r="C72" s="153" t="s">
        <v>51</v>
      </c>
      <c r="D72" s="259" t="s">
        <v>169</v>
      </c>
      <c r="E72" s="233">
        <v>45106.0</v>
      </c>
      <c r="F72" s="238">
        <v>0.20833333333333334</v>
      </c>
      <c r="G72" s="238">
        <v>0.5208333333333334</v>
      </c>
      <c r="H72" s="236">
        <v>7.5</v>
      </c>
      <c r="I72" s="236">
        <v>0.0</v>
      </c>
      <c r="J72" s="236">
        <v>6.5</v>
      </c>
      <c r="K72" s="236">
        <v>1.0</v>
      </c>
    </row>
    <row r="73">
      <c r="A73" s="233">
        <v>45105.0</v>
      </c>
      <c r="B73" s="153" t="s">
        <v>103</v>
      </c>
      <c r="C73" s="153" t="s">
        <v>31</v>
      </c>
      <c r="D73" s="259" t="s">
        <v>169</v>
      </c>
      <c r="E73" s="233">
        <v>45106.0</v>
      </c>
      <c r="F73" s="238">
        <v>0.20833333333333334</v>
      </c>
      <c r="G73" s="238">
        <v>0.5208333333333334</v>
      </c>
      <c r="H73" s="236">
        <v>7.5</v>
      </c>
      <c r="I73" s="236">
        <v>0.0</v>
      </c>
      <c r="J73" s="236">
        <v>6.5</v>
      </c>
      <c r="K73" s="236">
        <v>1.0</v>
      </c>
    </row>
    <row r="74">
      <c r="A74" s="233">
        <v>45105.0</v>
      </c>
      <c r="B74" s="153" t="s">
        <v>97</v>
      </c>
      <c r="C74" s="153" t="s">
        <v>31</v>
      </c>
      <c r="D74" s="259" t="s">
        <v>169</v>
      </c>
      <c r="E74" s="233">
        <v>45106.0</v>
      </c>
      <c r="F74" s="237">
        <v>0.22916666666666666</v>
      </c>
      <c r="G74" s="237">
        <v>0.5416666666666666</v>
      </c>
      <c r="H74" s="235">
        <v>7.5</v>
      </c>
      <c r="I74" s="235">
        <v>0.0</v>
      </c>
      <c r="J74" s="235">
        <v>7.0</v>
      </c>
      <c r="K74" s="235">
        <v>0.5</v>
      </c>
    </row>
    <row r="75">
      <c r="A75" s="233">
        <v>45106.0</v>
      </c>
      <c r="B75" s="153" t="s">
        <v>88</v>
      </c>
      <c r="C75" s="153" t="s">
        <v>31</v>
      </c>
      <c r="D75" s="259" t="s">
        <v>169</v>
      </c>
      <c r="E75" s="233">
        <v>45106.0</v>
      </c>
      <c r="F75" s="235">
        <v>0.0</v>
      </c>
      <c r="G75" s="235">
        <v>0.0</v>
      </c>
      <c r="H75" s="235">
        <v>0.0</v>
      </c>
      <c r="I75" s="236">
        <v>0.0</v>
      </c>
      <c r="J75" s="235">
        <v>0.0</v>
      </c>
      <c r="K75" s="235">
        <v>0.0</v>
      </c>
      <c r="L75" s="152" t="s">
        <v>25</v>
      </c>
    </row>
    <row r="76">
      <c r="A76" s="233">
        <v>45106.0</v>
      </c>
      <c r="B76" s="152" t="s">
        <v>50</v>
      </c>
      <c r="C76" s="152" t="s">
        <v>31</v>
      </c>
      <c r="D76" s="259" t="s">
        <v>169</v>
      </c>
      <c r="E76" s="233">
        <v>45106.0</v>
      </c>
      <c r="F76" s="238">
        <v>0.9166666666666666</v>
      </c>
      <c r="G76" s="237">
        <v>0.22916666666666666</v>
      </c>
      <c r="H76" s="235">
        <v>7.5</v>
      </c>
      <c r="I76" s="236">
        <v>0.0</v>
      </c>
      <c r="J76" s="236">
        <v>0.0</v>
      </c>
      <c r="K76" s="235">
        <v>7.5</v>
      </c>
    </row>
    <row r="77">
      <c r="A77" s="233">
        <v>45106.0</v>
      </c>
      <c r="B77" s="153" t="s">
        <v>335</v>
      </c>
      <c r="C77" s="153" t="s">
        <v>51</v>
      </c>
      <c r="D77" s="259" t="s">
        <v>169</v>
      </c>
      <c r="E77" s="233">
        <v>45106.0</v>
      </c>
      <c r="F77" s="238">
        <v>0.9583333333333334</v>
      </c>
      <c r="G77" s="238">
        <v>0.20833333333333334</v>
      </c>
      <c r="H77" s="236">
        <v>6.0</v>
      </c>
      <c r="I77" s="236">
        <v>0.0</v>
      </c>
      <c r="J77" s="236">
        <v>0.0</v>
      </c>
      <c r="K77" s="236">
        <v>6.0</v>
      </c>
    </row>
    <row r="78">
      <c r="A78" s="233">
        <v>45106.0</v>
      </c>
      <c r="B78" s="153" t="s">
        <v>54</v>
      </c>
      <c r="C78" s="153" t="s">
        <v>747</v>
      </c>
      <c r="D78" s="259" t="s">
        <v>169</v>
      </c>
      <c r="E78" s="233">
        <v>45106.0</v>
      </c>
      <c r="F78" s="238">
        <v>0.9166666666666666</v>
      </c>
      <c r="G78" s="238">
        <v>0.16666666666666666</v>
      </c>
      <c r="H78" s="236">
        <v>6.0</v>
      </c>
      <c r="I78" s="236">
        <v>0.0</v>
      </c>
      <c r="J78" s="236">
        <v>0.0</v>
      </c>
      <c r="K78" s="236">
        <v>6.0</v>
      </c>
    </row>
    <row r="79">
      <c r="A79" s="233">
        <v>45106.0</v>
      </c>
      <c r="B79" s="153" t="s">
        <v>714</v>
      </c>
      <c r="C79" s="153" t="s">
        <v>748</v>
      </c>
      <c r="D79" s="259" t="s">
        <v>169</v>
      </c>
      <c r="E79" s="233">
        <v>45106.0</v>
      </c>
      <c r="F79" s="237">
        <v>0.9375</v>
      </c>
      <c r="G79" s="237">
        <v>0.20833333333333334</v>
      </c>
      <c r="H79" s="235">
        <v>6.5</v>
      </c>
      <c r="I79" s="236">
        <v>0.0</v>
      </c>
      <c r="J79" s="236">
        <v>0.0</v>
      </c>
      <c r="K79" s="235">
        <v>6.5</v>
      </c>
      <c r="L79" s="152"/>
    </row>
    <row r="80">
      <c r="A80" s="233">
        <v>45106.0</v>
      </c>
      <c r="B80" s="153" t="s">
        <v>139</v>
      </c>
      <c r="C80" s="153" t="s">
        <v>35</v>
      </c>
      <c r="D80" s="259" t="s">
        <v>169</v>
      </c>
      <c r="E80" s="233">
        <v>45106.0</v>
      </c>
      <c r="F80" s="238">
        <v>0.9583333333333334</v>
      </c>
      <c r="G80" s="238">
        <v>0.20833333333333334</v>
      </c>
      <c r="H80" s="236">
        <v>6.0</v>
      </c>
      <c r="I80" s="236">
        <v>0.0</v>
      </c>
      <c r="J80" s="236">
        <v>0.0</v>
      </c>
      <c r="K80" s="236">
        <v>6.0</v>
      </c>
      <c r="L80" s="152"/>
    </row>
    <row r="81">
      <c r="A81" s="233">
        <v>45106.0</v>
      </c>
      <c r="B81" s="153" t="s">
        <v>18</v>
      </c>
      <c r="C81" s="153" t="s">
        <v>1</v>
      </c>
      <c r="D81" s="259" t="s">
        <v>169</v>
      </c>
      <c r="E81" s="233">
        <v>45106.0</v>
      </c>
      <c r="F81" s="235">
        <v>0.0</v>
      </c>
      <c r="G81" s="235">
        <v>0.0</v>
      </c>
      <c r="H81" s="235">
        <v>0.0</v>
      </c>
      <c r="I81" s="236">
        <v>0.0</v>
      </c>
      <c r="J81" s="236">
        <v>0.0</v>
      </c>
      <c r="K81" s="235">
        <v>0.0</v>
      </c>
      <c r="L81" s="68" t="s">
        <v>166</v>
      </c>
    </row>
    <row r="82">
      <c r="A82" s="233">
        <v>45106.0</v>
      </c>
      <c r="B82" s="152" t="s">
        <v>30</v>
      </c>
      <c r="C82" s="153" t="s">
        <v>1</v>
      </c>
      <c r="D82" s="259" t="s">
        <v>169</v>
      </c>
      <c r="E82" s="233">
        <v>45106.0</v>
      </c>
      <c r="F82" s="237">
        <v>0.9375</v>
      </c>
      <c r="G82" s="238">
        <v>0.4791666666666667</v>
      </c>
      <c r="H82" s="235">
        <v>13.0</v>
      </c>
      <c r="I82" s="235">
        <v>5.0</v>
      </c>
      <c r="J82" s="235">
        <v>0.5</v>
      </c>
      <c r="K82" s="235">
        <v>7.5</v>
      </c>
      <c r="L82" s="68" t="s">
        <v>407</v>
      </c>
    </row>
    <row r="83">
      <c r="A83" s="233">
        <v>45106.0</v>
      </c>
      <c r="B83" s="152" t="s">
        <v>32</v>
      </c>
      <c r="C83" s="153" t="s">
        <v>1</v>
      </c>
      <c r="D83" s="259" t="s">
        <v>169</v>
      </c>
      <c r="E83" s="233">
        <v>45106.0</v>
      </c>
      <c r="F83" s="237">
        <v>0.9375</v>
      </c>
      <c r="G83" s="237">
        <v>0.20833333333333334</v>
      </c>
      <c r="H83" s="235">
        <v>6.5</v>
      </c>
      <c r="I83" s="236">
        <v>0.0</v>
      </c>
      <c r="J83" s="236">
        <v>0.0</v>
      </c>
      <c r="K83" s="235">
        <v>6.5</v>
      </c>
    </row>
    <row r="84">
      <c r="A84" s="233">
        <v>45106.0</v>
      </c>
      <c r="B84" s="152" t="s">
        <v>52</v>
      </c>
      <c r="C84" s="152" t="s">
        <v>51</v>
      </c>
      <c r="D84" s="259" t="s">
        <v>169</v>
      </c>
      <c r="E84" s="233">
        <v>45106.0</v>
      </c>
      <c r="F84" s="235">
        <v>0.0</v>
      </c>
      <c r="G84" s="235">
        <v>0.0</v>
      </c>
      <c r="H84" s="235">
        <v>0.0</v>
      </c>
      <c r="I84" s="236">
        <v>0.0</v>
      </c>
      <c r="J84" s="235">
        <v>0.0</v>
      </c>
      <c r="K84" s="235">
        <v>0.0</v>
      </c>
      <c r="L84" s="152" t="s">
        <v>25</v>
      </c>
    </row>
    <row r="85">
      <c r="A85" s="233">
        <v>45106.0</v>
      </c>
      <c r="B85" s="153" t="s">
        <v>123</v>
      </c>
      <c r="C85" s="153" t="s">
        <v>23</v>
      </c>
      <c r="D85" s="259" t="s">
        <v>168</v>
      </c>
      <c r="E85" s="233">
        <v>45107.0</v>
      </c>
      <c r="F85" s="238">
        <v>0.020833333333333332</v>
      </c>
      <c r="G85" s="238">
        <v>0.4583333333333333</v>
      </c>
      <c r="H85" s="235">
        <v>10.5</v>
      </c>
      <c r="I85" s="235">
        <v>2.5</v>
      </c>
      <c r="J85" s="235">
        <v>2.5</v>
      </c>
      <c r="K85" s="235">
        <v>5.5</v>
      </c>
      <c r="L85" s="152" t="s">
        <v>304</v>
      </c>
    </row>
    <row r="86">
      <c r="A86" s="233">
        <v>45106.0</v>
      </c>
      <c r="B86" s="153" t="s">
        <v>749</v>
      </c>
      <c r="C86" s="153" t="s">
        <v>748</v>
      </c>
      <c r="D86" s="259" t="s">
        <v>168</v>
      </c>
      <c r="E86" s="233">
        <v>45107.0</v>
      </c>
      <c r="F86" s="238">
        <v>0.20833333333333334</v>
      </c>
      <c r="G86" s="237">
        <v>0.375</v>
      </c>
      <c r="H86" s="68">
        <v>4.0</v>
      </c>
      <c r="I86" s="68">
        <v>0.0</v>
      </c>
      <c r="J86" s="68">
        <v>3.0</v>
      </c>
      <c r="K86" s="68">
        <v>1.0</v>
      </c>
    </row>
    <row r="87">
      <c r="A87" s="233">
        <v>45106.0</v>
      </c>
      <c r="B87" s="153" t="s">
        <v>45</v>
      </c>
      <c r="C87" s="153" t="s">
        <v>1</v>
      </c>
      <c r="D87" s="259" t="s">
        <v>168</v>
      </c>
      <c r="E87" s="233">
        <v>45107.0</v>
      </c>
      <c r="F87" s="238">
        <v>0.20833333333333334</v>
      </c>
      <c r="G87" s="238">
        <v>0.4791666666666667</v>
      </c>
      <c r="H87" s="236">
        <v>6.5</v>
      </c>
      <c r="I87" s="236">
        <v>0.0</v>
      </c>
      <c r="J87" s="236">
        <v>5.5</v>
      </c>
      <c r="K87" s="236">
        <v>1.0</v>
      </c>
    </row>
    <row r="88">
      <c r="A88" s="233">
        <v>45106.0</v>
      </c>
      <c r="B88" s="153" t="s">
        <v>740</v>
      </c>
      <c r="C88" s="153" t="s">
        <v>35</v>
      </c>
      <c r="D88" s="259" t="s">
        <v>168</v>
      </c>
      <c r="E88" s="233">
        <v>45107.0</v>
      </c>
      <c r="F88" s="238">
        <v>0.20833333333333334</v>
      </c>
      <c r="G88" s="238">
        <v>0.4583333333333333</v>
      </c>
      <c r="H88" s="236">
        <v>6.0</v>
      </c>
      <c r="I88" s="236">
        <v>0.0</v>
      </c>
      <c r="J88" s="236">
        <v>5.0</v>
      </c>
      <c r="K88" s="236">
        <v>1.0</v>
      </c>
    </row>
    <row r="89">
      <c r="A89" s="233">
        <v>45106.0</v>
      </c>
      <c r="B89" s="153" t="s">
        <v>69</v>
      </c>
      <c r="C89" s="153" t="s">
        <v>51</v>
      </c>
      <c r="D89" s="259" t="s">
        <v>168</v>
      </c>
      <c r="E89" s="233">
        <v>45107.0</v>
      </c>
      <c r="F89" s="235">
        <v>0.0</v>
      </c>
      <c r="G89" s="235">
        <v>0.0</v>
      </c>
      <c r="H89" s="235">
        <v>0.0</v>
      </c>
      <c r="I89" s="236">
        <v>0.0</v>
      </c>
      <c r="J89" s="235">
        <v>0.0</v>
      </c>
      <c r="K89" s="235">
        <v>0.0</v>
      </c>
      <c r="L89" s="152" t="s">
        <v>25</v>
      </c>
    </row>
    <row r="90">
      <c r="A90" s="233">
        <v>45106.0</v>
      </c>
      <c r="B90" s="155" t="s">
        <v>190</v>
      </c>
      <c r="C90" s="153" t="s">
        <v>51</v>
      </c>
      <c r="D90" s="259" t="s">
        <v>168</v>
      </c>
      <c r="E90" s="233">
        <v>45107.0</v>
      </c>
      <c r="F90" s="238">
        <v>0.20833333333333334</v>
      </c>
      <c r="G90" s="238">
        <v>0.5208333333333334</v>
      </c>
      <c r="H90" s="236">
        <v>7.5</v>
      </c>
      <c r="I90" s="236">
        <v>0.0</v>
      </c>
      <c r="J90" s="236">
        <v>6.5</v>
      </c>
      <c r="K90" s="236">
        <v>1.0</v>
      </c>
    </row>
    <row r="91">
      <c r="A91" s="233">
        <v>45106.0</v>
      </c>
      <c r="B91" s="155" t="s">
        <v>82</v>
      </c>
      <c r="C91" s="153" t="s">
        <v>51</v>
      </c>
      <c r="D91" s="259" t="s">
        <v>168</v>
      </c>
      <c r="E91" s="233">
        <v>45107.0</v>
      </c>
      <c r="F91" s="238">
        <v>0.16666666666666666</v>
      </c>
      <c r="G91" s="238">
        <v>0.5</v>
      </c>
      <c r="H91" s="236">
        <v>8.0</v>
      </c>
      <c r="I91" s="236">
        <v>0.0</v>
      </c>
      <c r="J91" s="236">
        <v>6.0</v>
      </c>
      <c r="K91" s="236">
        <v>2.0</v>
      </c>
      <c r="L91" s="153"/>
    </row>
    <row r="92">
      <c r="A92" s="233">
        <v>45106.0</v>
      </c>
      <c r="B92" s="153" t="s">
        <v>103</v>
      </c>
      <c r="C92" s="153" t="s">
        <v>31</v>
      </c>
      <c r="D92" s="259" t="s">
        <v>168</v>
      </c>
      <c r="E92" s="233">
        <v>45107.0</v>
      </c>
      <c r="F92" s="238">
        <v>0.20833333333333334</v>
      </c>
      <c r="G92" s="238">
        <v>0.5208333333333334</v>
      </c>
      <c r="H92" s="236">
        <v>7.5</v>
      </c>
      <c r="I92" s="236">
        <v>0.0</v>
      </c>
      <c r="J92" s="236">
        <v>6.5</v>
      </c>
      <c r="K92" s="236">
        <v>1.0</v>
      </c>
      <c r="L92" s="153"/>
    </row>
    <row r="93">
      <c r="A93" s="233">
        <v>45106.0</v>
      </c>
      <c r="B93" s="153" t="s">
        <v>97</v>
      </c>
      <c r="C93" s="153" t="s">
        <v>31</v>
      </c>
      <c r="D93" s="259" t="s">
        <v>168</v>
      </c>
      <c r="E93" s="233">
        <v>45107.0</v>
      </c>
      <c r="F93" s="237">
        <v>0.22916666666666666</v>
      </c>
      <c r="G93" s="237">
        <v>0.5416666666666666</v>
      </c>
      <c r="H93" s="235">
        <v>7.5</v>
      </c>
      <c r="I93" s="235">
        <v>0.0</v>
      </c>
      <c r="J93" s="235">
        <v>7.0</v>
      </c>
      <c r="K93" s="235">
        <v>0.5</v>
      </c>
      <c r="L93" s="153"/>
    </row>
    <row r="94">
      <c r="A94" s="233">
        <v>45107.0</v>
      </c>
      <c r="B94" s="153" t="s">
        <v>88</v>
      </c>
      <c r="C94" s="153" t="s">
        <v>31</v>
      </c>
      <c r="D94" s="259" t="s">
        <v>168</v>
      </c>
      <c r="E94" s="233">
        <v>45107.0</v>
      </c>
      <c r="F94" s="238">
        <v>0.9166666666666666</v>
      </c>
      <c r="G94" s="237">
        <v>0.25</v>
      </c>
      <c r="H94" s="235">
        <v>8.0</v>
      </c>
      <c r="I94" s="236">
        <v>0.0</v>
      </c>
      <c r="J94" s="236">
        <v>0.0</v>
      </c>
      <c r="K94" s="235">
        <v>8.0</v>
      </c>
      <c r="L94" s="152"/>
    </row>
    <row r="95">
      <c r="A95" s="233">
        <v>45107.0</v>
      </c>
      <c r="B95" s="153" t="s">
        <v>335</v>
      </c>
      <c r="C95" s="153" t="s">
        <v>51</v>
      </c>
      <c r="D95" s="259" t="s">
        <v>168</v>
      </c>
      <c r="E95" s="233">
        <v>45107.0</v>
      </c>
      <c r="F95" s="238">
        <v>0.9583333333333334</v>
      </c>
      <c r="G95" s="238">
        <v>0.20833333333333334</v>
      </c>
      <c r="H95" s="236">
        <v>6.0</v>
      </c>
      <c r="I95" s="236">
        <v>0.0</v>
      </c>
      <c r="J95" s="236">
        <v>0.0</v>
      </c>
      <c r="K95" s="236">
        <v>6.0</v>
      </c>
    </row>
    <row r="96">
      <c r="A96" s="233">
        <v>45107.0</v>
      </c>
      <c r="B96" s="153" t="s">
        <v>54</v>
      </c>
      <c r="C96" s="153" t="s">
        <v>747</v>
      </c>
      <c r="D96" s="259" t="s">
        <v>168</v>
      </c>
      <c r="E96" s="233">
        <v>45107.0</v>
      </c>
      <c r="F96" s="238">
        <v>0.9166666666666666</v>
      </c>
      <c r="G96" s="238">
        <v>0.16666666666666666</v>
      </c>
      <c r="H96" s="236">
        <v>6.0</v>
      </c>
      <c r="I96" s="236">
        <v>0.0</v>
      </c>
      <c r="J96" s="236">
        <v>0.0</v>
      </c>
      <c r="K96" s="236">
        <v>6.0</v>
      </c>
    </row>
    <row r="97">
      <c r="A97" s="233">
        <v>45107.0</v>
      </c>
      <c r="B97" s="153" t="s">
        <v>714</v>
      </c>
      <c r="C97" s="153" t="s">
        <v>748</v>
      </c>
      <c r="D97" s="259" t="s">
        <v>168</v>
      </c>
      <c r="E97" s="233">
        <v>45107.0</v>
      </c>
      <c r="F97" s="237">
        <v>0.9375</v>
      </c>
      <c r="G97" s="237">
        <v>0.20833333333333334</v>
      </c>
      <c r="H97" s="235">
        <v>6.5</v>
      </c>
      <c r="I97" s="236">
        <v>0.0</v>
      </c>
      <c r="J97" s="236">
        <v>0.0</v>
      </c>
      <c r="K97" s="235">
        <v>6.5</v>
      </c>
      <c r="L97" s="152"/>
    </row>
    <row r="98">
      <c r="A98" s="233">
        <v>45107.0</v>
      </c>
      <c r="B98" s="153" t="s">
        <v>139</v>
      </c>
      <c r="C98" s="153" t="s">
        <v>35</v>
      </c>
      <c r="D98" s="259" t="s">
        <v>168</v>
      </c>
      <c r="E98" s="233">
        <v>45107.0</v>
      </c>
      <c r="F98" s="238">
        <v>0.9583333333333334</v>
      </c>
      <c r="G98" s="237">
        <v>0.375</v>
      </c>
      <c r="H98" s="235">
        <v>10.0</v>
      </c>
      <c r="I98" s="235">
        <v>2.0</v>
      </c>
      <c r="J98" s="235">
        <v>1.0</v>
      </c>
      <c r="K98" s="235">
        <v>7.0</v>
      </c>
      <c r="L98" s="152" t="s">
        <v>411</v>
      </c>
    </row>
    <row r="99">
      <c r="A99" s="233">
        <v>45107.0</v>
      </c>
      <c r="B99" s="152" t="s">
        <v>50</v>
      </c>
      <c r="C99" s="153" t="s">
        <v>1</v>
      </c>
      <c r="D99" s="259" t="s">
        <v>168</v>
      </c>
      <c r="E99" s="233">
        <v>45107.0</v>
      </c>
      <c r="F99" s="237">
        <v>0.9375</v>
      </c>
      <c r="G99" s="237">
        <v>0.20833333333333334</v>
      </c>
      <c r="H99" s="235">
        <v>6.5</v>
      </c>
      <c r="I99" s="236">
        <v>0.0</v>
      </c>
      <c r="J99" s="236">
        <v>0.0</v>
      </c>
      <c r="K99" s="235">
        <v>6.5</v>
      </c>
      <c r="L99" s="153"/>
    </row>
    <row r="100">
      <c r="A100" s="233">
        <v>45107.0</v>
      </c>
      <c r="B100" s="152" t="s">
        <v>32</v>
      </c>
      <c r="C100" s="153" t="s">
        <v>1</v>
      </c>
      <c r="D100" s="259" t="s">
        <v>168</v>
      </c>
      <c r="E100" s="233">
        <v>45107.0</v>
      </c>
      <c r="F100" s="237">
        <v>0.9375</v>
      </c>
      <c r="G100" s="237">
        <v>0.20833333333333334</v>
      </c>
      <c r="H100" s="235">
        <v>6.5</v>
      </c>
      <c r="I100" s="236">
        <v>0.0</v>
      </c>
      <c r="J100" s="236">
        <v>0.0</v>
      </c>
      <c r="K100" s="235">
        <v>6.5</v>
      </c>
    </row>
    <row r="101">
      <c r="A101" s="233">
        <v>45107.0</v>
      </c>
      <c r="B101" s="152" t="s">
        <v>18</v>
      </c>
      <c r="C101" s="152" t="s">
        <v>1</v>
      </c>
      <c r="D101" s="259" t="s">
        <v>168</v>
      </c>
      <c r="E101" s="233">
        <v>45107.0</v>
      </c>
      <c r="F101" s="235">
        <v>0.0</v>
      </c>
      <c r="G101" s="235">
        <v>0.0</v>
      </c>
      <c r="H101" s="235">
        <v>0.0</v>
      </c>
      <c r="I101" s="236">
        <v>0.0</v>
      </c>
      <c r="J101" s="235">
        <v>0.0</v>
      </c>
      <c r="K101" s="235">
        <v>0.0</v>
      </c>
      <c r="L101" s="152" t="s">
        <v>166</v>
      </c>
    </row>
    <row r="102">
      <c r="A102" s="233">
        <v>45107.0</v>
      </c>
      <c r="B102" s="152" t="s">
        <v>52</v>
      </c>
      <c r="C102" s="152" t="s">
        <v>23</v>
      </c>
      <c r="D102" s="259" t="s">
        <v>170</v>
      </c>
      <c r="E102" s="233">
        <v>45108.0</v>
      </c>
      <c r="F102" s="238">
        <v>0.020833333333333332</v>
      </c>
      <c r="G102" s="237">
        <v>0.16666666666666666</v>
      </c>
      <c r="H102" s="68">
        <v>3.5</v>
      </c>
      <c r="I102" s="68">
        <v>0.0</v>
      </c>
      <c r="J102" s="68">
        <v>0.0</v>
      </c>
      <c r="K102" s="68">
        <v>3.5</v>
      </c>
    </row>
    <row r="103">
      <c r="A103" s="233">
        <v>45107.0</v>
      </c>
      <c r="B103" s="152" t="s">
        <v>52</v>
      </c>
      <c r="C103" s="152" t="s">
        <v>49</v>
      </c>
      <c r="D103" s="259" t="s">
        <v>170</v>
      </c>
      <c r="E103" s="233">
        <v>45108.0</v>
      </c>
      <c r="F103" s="238">
        <v>0.16666666666666666</v>
      </c>
      <c r="G103" s="237">
        <v>0.3333333333333333</v>
      </c>
      <c r="H103" s="235">
        <v>4.0</v>
      </c>
      <c r="I103" s="236">
        <v>0.0</v>
      </c>
      <c r="J103" s="235">
        <v>2.0</v>
      </c>
      <c r="K103" s="235">
        <v>2.0</v>
      </c>
    </row>
    <row r="104">
      <c r="A104" s="233">
        <v>45107.0</v>
      </c>
      <c r="B104" s="153" t="s">
        <v>123</v>
      </c>
      <c r="C104" s="153" t="s">
        <v>23</v>
      </c>
      <c r="D104" s="259" t="s">
        <v>170</v>
      </c>
      <c r="E104" s="233">
        <v>45108.0</v>
      </c>
      <c r="F104" s="237">
        <v>0.16666666666666666</v>
      </c>
      <c r="G104" s="238">
        <v>0.4583333333333333</v>
      </c>
      <c r="H104" s="235">
        <v>7.0</v>
      </c>
      <c r="I104" s="236">
        <v>0.0</v>
      </c>
      <c r="J104" s="236">
        <v>5.0</v>
      </c>
      <c r="K104" s="235">
        <v>2.0</v>
      </c>
    </row>
    <row r="105">
      <c r="A105" s="233">
        <v>45107.0</v>
      </c>
      <c r="B105" s="153" t="s">
        <v>749</v>
      </c>
      <c r="C105" s="153" t="s">
        <v>748</v>
      </c>
      <c r="D105" s="259" t="s">
        <v>170</v>
      </c>
      <c r="E105" s="233">
        <v>45108.0</v>
      </c>
      <c r="F105" s="238">
        <v>0.20833333333333334</v>
      </c>
      <c r="G105" s="237">
        <v>0.375</v>
      </c>
      <c r="H105" s="68">
        <v>4.0</v>
      </c>
      <c r="I105" s="68">
        <v>0.0</v>
      </c>
      <c r="J105" s="68">
        <v>3.0</v>
      </c>
      <c r="K105" s="68">
        <v>1.0</v>
      </c>
    </row>
    <row r="106">
      <c r="A106" s="233">
        <v>45107.0</v>
      </c>
      <c r="B106" s="152" t="s">
        <v>30</v>
      </c>
      <c r="C106" s="153" t="s">
        <v>1</v>
      </c>
      <c r="D106" s="259" t="s">
        <v>170</v>
      </c>
      <c r="E106" s="233">
        <v>45108.0</v>
      </c>
      <c r="F106" s="238">
        <v>0.20833333333333334</v>
      </c>
      <c r="G106" s="237">
        <v>0.5625</v>
      </c>
      <c r="H106" s="235">
        <v>8.5</v>
      </c>
      <c r="I106" s="235">
        <v>0.5</v>
      </c>
      <c r="J106" s="235">
        <v>7.0</v>
      </c>
      <c r="K106" s="236">
        <v>1.0</v>
      </c>
      <c r="L106" s="68" t="s">
        <v>192</v>
      </c>
    </row>
    <row r="107">
      <c r="A107" s="233">
        <v>45107.0</v>
      </c>
      <c r="B107" s="153" t="s">
        <v>45</v>
      </c>
      <c r="C107" s="153" t="s">
        <v>1</v>
      </c>
      <c r="D107" s="259" t="s">
        <v>170</v>
      </c>
      <c r="E107" s="233">
        <v>45108.0</v>
      </c>
      <c r="F107" s="238">
        <v>0.20833333333333334</v>
      </c>
      <c r="G107" s="237">
        <v>0.5625</v>
      </c>
      <c r="H107" s="235">
        <v>8.5</v>
      </c>
      <c r="I107" s="235">
        <v>0.5</v>
      </c>
      <c r="J107" s="235">
        <v>7.0</v>
      </c>
      <c r="K107" s="236">
        <v>1.0</v>
      </c>
      <c r="L107" s="68" t="s">
        <v>192</v>
      </c>
    </row>
    <row r="108">
      <c r="A108" s="233">
        <v>45107.0</v>
      </c>
      <c r="B108" s="153" t="s">
        <v>740</v>
      </c>
      <c r="C108" s="153" t="s">
        <v>35</v>
      </c>
      <c r="D108" s="259" t="s">
        <v>170</v>
      </c>
      <c r="E108" s="233">
        <v>45108.0</v>
      </c>
      <c r="F108" s="237">
        <v>0.16666666666666666</v>
      </c>
      <c r="G108" s="238">
        <v>0.4583333333333333</v>
      </c>
      <c r="H108" s="235">
        <v>7.0</v>
      </c>
      <c r="I108" s="236">
        <v>0.0</v>
      </c>
      <c r="J108" s="236">
        <v>5.0</v>
      </c>
      <c r="K108" s="235">
        <v>2.0</v>
      </c>
    </row>
    <row r="109">
      <c r="A109" s="233">
        <v>45107.0</v>
      </c>
      <c r="B109" s="153" t="s">
        <v>69</v>
      </c>
      <c r="C109" s="153" t="s">
        <v>51</v>
      </c>
      <c r="D109" s="259" t="s">
        <v>170</v>
      </c>
      <c r="E109" s="233">
        <v>45108.0</v>
      </c>
      <c r="F109" s="238">
        <v>0.16666666666666666</v>
      </c>
      <c r="G109" s="238">
        <v>0.5</v>
      </c>
      <c r="H109" s="236">
        <v>8.0</v>
      </c>
      <c r="I109" s="236">
        <v>0.0</v>
      </c>
      <c r="J109" s="236">
        <v>6.0</v>
      </c>
      <c r="K109" s="236">
        <v>2.0</v>
      </c>
    </row>
    <row r="110">
      <c r="A110" s="233">
        <v>45107.0</v>
      </c>
      <c r="B110" s="155" t="s">
        <v>190</v>
      </c>
      <c r="C110" s="153" t="s">
        <v>51</v>
      </c>
      <c r="D110" s="259" t="s">
        <v>170</v>
      </c>
      <c r="E110" s="233">
        <v>45108.0</v>
      </c>
      <c r="F110" s="238">
        <v>0.20833333333333334</v>
      </c>
      <c r="G110" s="238">
        <v>0.5208333333333334</v>
      </c>
      <c r="H110" s="236">
        <v>7.5</v>
      </c>
      <c r="I110" s="236">
        <v>0.0</v>
      </c>
      <c r="J110" s="236">
        <v>6.5</v>
      </c>
      <c r="K110" s="236">
        <v>1.0</v>
      </c>
    </row>
    <row r="111">
      <c r="A111" s="233">
        <v>45107.0</v>
      </c>
      <c r="B111" s="155" t="s">
        <v>82</v>
      </c>
      <c r="C111" s="153" t="s">
        <v>51</v>
      </c>
      <c r="D111" s="259" t="s">
        <v>170</v>
      </c>
      <c r="E111" s="233">
        <v>45108.0</v>
      </c>
      <c r="F111" s="235">
        <v>0.0</v>
      </c>
      <c r="G111" s="235">
        <v>0.0</v>
      </c>
      <c r="H111" s="235">
        <v>0.0</v>
      </c>
      <c r="I111" s="236">
        <v>0.0</v>
      </c>
      <c r="J111" s="235">
        <v>0.0</v>
      </c>
      <c r="K111" s="235">
        <v>0.0</v>
      </c>
      <c r="L111" s="152" t="s">
        <v>25</v>
      </c>
    </row>
    <row r="112">
      <c r="A112" s="233">
        <v>45107.0</v>
      </c>
      <c r="B112" s="153" t="s">
        <v>103</v>
      </c>
      <c r="C112" s="153" t="s">
        <v>31</v>
      </c>
      <c r="D112" s="259" t="s">
        <v>170</v>
      </c>
      <c r="E112" s="233">
        <v>45108.0</v>
      </c>
      <c r="F112" s="237">
        <v>0.22916666666666666</v>
      </c>
      <c r="G112" s="237">
        <v>0.5625</v>
      </c>
      <c r="H112" s="235">
        <v>8.0</v>
      </c>
      <c r="I112" s="235">
        <v>0.0</v>
      </c>
      <c r="J112" s="235">
        <v>7.5</v>
      </c>
      <c r="K112" s="235">
        <v>0.5</v>
      </c>
      <c r="L112" s="153"/>
    </row>
    <row r="113">
      <c r="A113" s="233">
        <v>45107.0</v>
      </c>
      <c r="B113" s="153" t="s">
        <v>97</v>
      </c>
      <c r="C113" s="153" t="s">
        <v>31</v>
      </c>
      <c r="D113" s="259" t="s">
        <v>170</v>
      </c>
      <c r="E113" s="233">
        <v>45108.0</v>
      </c>
      <c r="F113" s="237">
        <v>0.25</v>
      </c>
      <c r="G113" s="237">
        <v>0.5833333333333334</v>
      </c>
      <c r="H113" s="235">
        <v>8.0</v>
      </c>
      <c r="I113" s="235">
        <v>0.0</v>
      </c>
      <c r="J113" s="235">
        <v>8.0</v>
      </c>
      <c r="K113" s="235">
        <v>0.0</v>
      </c>
      <c r="L113" s="153"/>
    </row>
    <row r="114">
      <c r="A114" s="233">
        <v>45108.0</v>
      </c>
      <c r="B114" s="153" t="s">
        <v>88</v>
      </c>
      <c r="C114" s="153" t="s">
        <v>31</v>
      </c>
      <c r="D114" s="259" t="s">
        <v>170</v>
      </c>
      <c r="E114" s="233">
        <v>45108.0</v>
      </c>
      <c r="F114" s="238">
        <v>0.9166666666666666</v>
      </c>
      <c r="G114" s="237">
        <v>0.25</v>
      </c>
      <c r="H114" s="235">
        <v>8.0</v>
      </c>
      <c r="I114" s="236">
        <v>0.0</v>
      </c>
      <c r="J114" s="236">
        <v>0.0</v>
      </c>
      <c r="K114" s="235">
        <v>8.0</v>
      </c>
    </row>
    <row r="115">
      <c r="A115" s="233">
        <v>45108.0</v>
      </c>
      <c r="B115" s="153" t="s">
        <v>335</v>
      </c>
      <c r="C115" s="153" t="s">
        <v>51</v>
      </c>
      <c r="D115" s="259" t="s">
        <v>170</v>
      </c>
      <c r="E115" s="233">
        <v>45108.0</v>
      </c>
      <c r="F115" s="238">
        <v>0.9583333333333334</v>
      </c>
      <c r="G115" s="238">
        <v>0.20833333333333334</v>
      </c>
      <c r="H115" s="236">
        <v>6.0</v>
      </c>
      <c r="I115" s="236">
        <v>0.0</v>
      </c>
      <c r="J115" s="236">
        <v>0.0</v>
      </c>
      <c r="K115" s="236">
        <v>6.0</v>
      </c>
    </row>
    <row r="116">
      <c r="A116" s="233">
        <v>45108.0</v>
      </c>
      <c r="B116" s="153" t="s">
        <v>54</v>
      </c>
      <c r="C116" s="153" t="s">
        <v>747</v>
      </c>
      <c r="D116" s="259" t="s">
        <v>170</v>
      </c>
      <c r="E116" s="233">
        <v>45108.0</v>
      </c>
      <c r="F116" s="238">
        <v>0.9166666666666666</v>
      </c>
      <c r="G116" s="238">
        <v>0.16666666666666666</v>
      </c>
      <c r="H116" s="236">
        <v>6.0</v>
      </c>
      <c r="I116" s="236">
        <v>0.0</v>
      </c>
      <c r="J116" s="236">
        <v>0.0</v>
      </c>
      <c r="K116" s="236">
        <v>6.0</v>
      </c>
    </row>
    <row r="117">
      <c r="A117" s="233">
        <v>45108.0</v>
      </c>
      <c r="B117" s="153" t="s">
        <v>714</v>
      </c>
      <c r="C117" s="153" t="s">
        <v>748</v>
      </c>
      <c r="D117" s="259" t="s">
        <v>170</v>
      </c>
      <c r="E117" s="233">
        <v>45108.0</v>
      </c>
      <c r="F117" s="237">
        <v>0.9375</v>
      </c>
      <c r="G117" s="237">
        <v>0.375</v>
      </c>
      <c r="H117" s="235">
        <v>10.5</v>
      </c>
      <c r="I117" s="235">
        <v>2.5</v>
      </c>
      <c r="J117" s="235">
        <v>0.5</v>
      </c>
      <c r="K117" s="235">
        <v>7.5</v>
      </c>
      <c r="L117" s="152" t="s">
        <v>304</v>
      </c>
    </row>
    <row r="118">
      <c r="A118" s="233">
        <v>45108.0</v>
      </c>
      <c r="B118" s="152" t="s">
        <v>740</v>
      </c>
      <c r="C118" s="153" t="s">
        <v>35</v>
      </c>
      <c r="D118" s="259" t="s">
        <v>170</v>
      </c>
      <c r="E118" s="233">
        <v>45108.0</v>
      </c>
      <c r="F118" s="238">
        <v>0.9583333333333334</v>
      </c>
      <c r="G118" s="237">
        <v>0.16666666666666666</v>
      </c>
      <c r="H118" s="235">
        <v>5.0</v>
      </c>
      <c r="I118" s="235">
        <v>0.0</v>
      </c>
      <c r="J118" s="235">
        <v>0.0</v>
      </c>
      <c r="K118" s="235">
        <v>5.0</v>
      </c>
      <c r="L118" s="68"/>
    </row>
    <row r="119">
      <c r="A119" s="233">
        <v>45108.0</v>
      </c>
      <c r="B119" s="152" t="s">
        <v>139</v>
      </c>
      <c r="C119" s="153" t="s">
        <v>35</v>
      </c>
      <c r="D119" s="259" t="s">
        <v>170</v>
      </c>
      <c r="E119" s="233">
        <v>45108.0</v>
      </c>
      <c r="F119" s="235">
        <v>0.0</v>
      </c>
      <c r="G119" s="235">
        <v>0.0</v>
      </c>
      <c r="H119" s="235">
        <v>0.0</v>
      </c>
      <c r="I119" s="236">
        <v>0.0</v>
      </c>
      <c r="J119" s="235">
        <v>0.0</v>
      </c>
      <c r="K119" s="235">
        <v>0.0</v>
      </c>
      <c r="L119" s="152" t="s">
        <v>25</v>
      </c>
    </row>
    <row r="120">
      <c r="A120" s="233">
        <v>45108.0</v>
      </c>
      <c r="B120" s="153" t="s">
        <v>18</v>
      </c>
      <c r="C120" s="153" t="s">
        <v>1</v>
      </c>
      <c r="D120" s="259" t="s">
        <v>170</v>
      </c>
      <c r="E120" s="233">
        <v>45108.0</v>
      </c>
      <c r="F120" s="237">
        <v>0.9375</v>
      </c>
      <c r="G120" s="237">
        <v>0.20833333333333334</v>
      </c>
      <c r="H120" s="235">
        <v>6.5</v>
      </c>
      <c r="I120" s="236">
        <v>0.0</v>
      </c>
      <c r="J120" s="236">
        <v>0.0</v>
      </c>
      <c r="K120" s="235">
        <v>6.5</v>
      </c>
    </row>
    <row r="121">
      <c r="A121" s="233">
        <v>45108.0</v>
      </c>
      <c r="B121" s="152" t="s">
        <v>32</v>
      </c>
      <c r="C121" s="153" t="s">
        <v>1</v>
      </c>
      <c r="D121" s="259" t="s">
        <v>170</v>
      </c>
      <c r="E121" s="233">
        <v>45108.0</v>
      </c>
      <c r="F121" s="235">
        <v>0.0</v>
      </c>
      <c r="G121" s="235">
        <v>0.0</v>
      </c>
      <c r="H121" s="235">
        <v>0.0</v>
      </c>
      <c r="I121" s="236">
        <v>0.0</v>
      </c>
      <c r="J121" s="235">
        <v>0.0</v>
      </c>
      <c r="K121" s="235">
        <v>0.0</v>
      </c>
      <c r="L121" s="152" t="s">
        <v>25</v>
      </c>
    </row>
    <row r="122">
      <c r="A122" s="233">
        <v>45108.0</v>
      </c>
      <c r="B122" s="152" t="s">
        <v>50</v>
      </c>
      <c r="C122" s="152" t="s">
        <v>1</v>
      </c>
      <c r="D122" s="259" t="s">
        <v>170</v>
      </c>
      <c r="E122" s="233">
        <v>45108.0</v>
      </c>
      <c r="F122" s="237">
        <v>0.9375</v>
      </c>
      <c r="G122" s="237">
        <v>0.20833333333333334</v>
      </c>
      <c r="H122" s="235">
        <v>6.5</v>
      </c>
      <c r="I122" s="236">
        <v>0.0</v>
      </c>
      <c r="J122" s="236">
        <v>0.0</v>
      </c>
      <c r="K122" s="235">
        <v>6.5</v>
      </c>
    </row>
    <row r="123">
      <c r="A123" s="233">
        <v>45108.0</v>
      </c>
      <c r="B123" s="152" t="s">
        <v>52</v>
      </c>
      <c r="C123" s="152" t="s">
        <v>23</v>
      </c>
      <c r="D123" s="259" t="s">
        <v>172</v>
      </c>
      <c r="E123" s="233">
        <v>45109.0</v>
      </c>
      <c r="F123" s="238">
        <v>0.020833333333333332</v>
      </c>
      <c r="G123" s="237">
        <v>0.16666666666666666</v>
      </c>
      <c r="H123" s="68">
        <v>3.5</v>
      </c>
      <c r="I123" s="68">
        <v>0.0</v>
      </c>
      <c r="J123" s="68">
        <v>0.0</v>
      </c>
      <c r="K123" s="68">
        <v>3.5</v>
      </c>
    </row>
    <row r="124">
      <c r="A124" s="233">
        <v>45108.0</v>
      </c>
      <c r="B124" s="152" t="s">
        <v>52</v>
      </c>
      <c r="C124" s="152" t="s">
        <v>49</v>
      </c>
      <c r="D124" s="259" t="s">
        <v>172</v>
      </c>
      <c r="E124" s="233">
        <v>45109.0</v>
      </c>
      <c r="F124" s="238">
        <v>0.16666666666666666</v>
      </c>
      <c r="G124" s="237">
        <v>0.375</v>
      </c>
      <c r="H124" s="235">
        <v>5.0</v>
      </c>
      <c r="I124" s="236">
        <v>0.0</v>
      </c>
      <c r="J124" s="235">
        <v>3.0</v>
      </c>
      <c r="K124" s="235">
        <v>2.0</v>
      </c>
      <c r="L124" s="68" t="s">
        <v>192</v>
      </c>
    </row>
    <row r="125">
      <c r="A125" s="233">
        <v>45108.0</v>
      </c>
      <c r="B125" s="153" t="s">
        <v>123</v>
      </c>
      <c r="C125" s="153" t="s">
        <v>23</v>
      </c>
      <c r="D125" s="259" t="s">
        <v>172</v>
      </c>
      <c r="E125" s="233">
        <v>45109.0</v>
      </c>
      <c r="F125" s="237">
        <v>0.16666666666666666</v>
      </c>
      <c r="G125" s="238">
        <v>0.4583333333333333</v>
      </c>
      <c r="H125" s="235">
        <v>7.0</v>
      </c>
      <c r="I125" s="236">
        <v>0.0</v>
      </c>
      <c r="J125" s="236">
        <v>5.0</v>
      </c>
      <c r="K125" s="235">
        <v>2.0</v>
      </c>
    </row>
    <row r="126">
      <c r="A126" s="233">
        <v>45108.0</v>
      </c>
      <c r="B126" s="153" t="s">
        <v>749</v>
      </c>
      <c r="C126" s="153" t="s">
        <v>748</v>
      </c>
      <c r="D126" s="259" t="s">
        <v>172</v>
      </c>
      <c r="E126" s="233">
        <v>45109.0</v>
      </c>
      <c r="F126" s="235">
        <v>0.0</v>
      </c>
      <c r="G126" s="235">
        <v>0.0</v>
      </c>
      <c r="H126" s="235">
        <v>0.0</v>
      </c>
      <c r="I126" s="236">
        <v>0.0</v>
      </c>
      <c r="J126" s="235">
        <v>0.0</v>
      </c>
      <c r="K126" s="235">
        <v>0.0</v>
      </c>
      <c r="L126" s="152"/>
    </row>
    <row r="127">
      <c r="A127" s="233">
        <v>45108.0</v>
      </c>
      <c r="B127" s="152" t="s">
        <v>30</v>
      </c>
      <c r="C127" s="153" t="s">
        <v>1</v>
      </c>
      <c r="D127" s="259" t="s">
        <v>172</v>
      </c>
      <c r="E127" s="233">
        <v>45109.0</v>
      </c>
      <c r="F127" s="238">
        <v>0.20833333333333334</v>
      </c>
      <c r="G127" s="237">
        <v>0.5625</v>
      </c>
      <c r="H127" s="235">
        <v>8.5</v>
      </c>
      <c r="I127" s="235">
        <v>0.5</v>
      </c>
      <c r="J127" s="235">
        <v>7.0</v>
      </c>
      <c r="K127" s="236">
        <v>1.0</v>
      </c>
      <c r="L127" s="68" t="s">
        <v>192</v>
      </c>
    </row>
    <row r="128">
      <c r="A128" s="233">
        <v>45108.0</v>
      </c>
      <c r="B128" s="153" t="s">
        <v>45</v>
      </c>
      <c r="C128" s="153" t="s">
        <v>1</v>
      </c>
      <c r="D128" s="259" t="s">
        <v>172</v>
      </c>
      <c r="E128" s="233">
        <v>45109.0</v>
      </c>
      <c r="F128" s="238">
        <v>0.20833333333333334</v>
      </c>
      <c r="G128" s="237">
        <v>0.5625</v>
      </c>
      <c r="H128" s="235">
        <v>8.5</v>
      </c>
      <c r="I128" s="235">
        <v>0.5</v>
      </c>
      <c r="J128" s="235">
        <v>7.0</v>
      </c>
      <c r="K128" s="236">
        <v>1.0</v>
      </c>
      <c r="L128" s="68" t="s">
        <v>192</v>
      </c>
    </row>
    <row r="129">
      <c r="A129" s="233">
        <v>45108.0</v>
      </c>
      <c r="B129" s="153" t="s">
        <v>69</v>
      </c>
      <c r="C129" s="153" t="s">
        <v>51</v>
      </c>
      <c r="D129" s="259" t="s">
        <v>172</v>
      </c>
      <c r="E129" s="233">
        <v>45109.0</v>
      </c>
      <c r="F129" s="238">
        <v>0.16666666666666666</v>
      </c>
      <c r="G129" s="238">
        <v>0.5</v>
      </c>
      <c r="H129" s="236">
        <v>8.0</v>
      </c>
      <c r="I129" s="236">
        <v>0.0</v>
      </c>
      <c r="J129" s="236">
        <v>6.0</v>
      </c>
      <c r="K129" s="236">
        <v>2.0</v>
      </c>
    </row>
    <row r="130">
      <c r="A130" s="233">
        <v>45108.0</v>
      </c>
      <c r="B130" s="155" t="s">
        <v>190</v>
      </c>
      <c r="C130" s="153" t="s">
        <v>51</v>
      </c>
      <c r="D130" s="259" t="s">
        <v>172</v>
      </c>
      <c r="E130" s="233">
        <v>45109.0</v>
      </c>
      <c r="F130" s="238">
        <v>0.20833333333333334</v>
      </c>
      <c r="G130" s="238">
        <v>0.5208333333333334</v>
      </c>
      <c r="H130" s="236">
        <v>7.5</v>
      </c>
      <c r="I130" s="236">
        <v>0.0</v>
      </c>
      <c r="J130" s="236">
        <v>6.5</v>
      </c>
      <c r="K130" s="236">
        <v>1.0</v>
      </c>
    </row>
    <row r="131">
      <c r="A131" s="233">
        <v>45108.0</v>
      </c>
      <c r="B131" s="155" t="s">
        <v>82</v>
      </c>
      <c r="C131" s="152" t="s">
        <v>35</v>
      </c>
      <c r="D131" s="259" t="s">
        <v>172</v>
      </c>
      <c r="E131" s="233">
        <v>45109.0</v>
      </c>
      <c r="F131" s="237">
        <v>0.16666666666666666</v>
      </c>
      <c r="G131" s="238">
        <v>0.4583333333333333</v>
      </c>
      <c r="H131" s="235">
        <v>7.0</v>
      </c>
      <c r="I131" s="236">
        <v>0.0</v>
      </c>
      <c r="J131" s="236">
        <v>5.0</v>
      </c>
      <c r="K131" s="235">
        <v>2.0</v>
      </c>
    </row>
    <row r="132">
      <c r="A132" s="233">
        <v>45108.0</v>
      </c>
      <c r="B132" s="155" t="s">
        <v>82</v>
      </c>
      <c r="C132" s="153" t="s">
        <v>31</v>
      </c>
      <c r="D132" s="259" t="s">
        <v>172</v>
      </c>
      <c r="E132" s="233">
        <v>45109.0</v>
      </c>
      <c r="F132" s="238">
        <v>0.4583333333333333</v>
      </c>
      <c r="G132" s="237">
        <v>0.5833333333333334</v>
      </c>
      <c r="H132" s="235">
        <v>3.0</v>
      </c>
      <c r="I132" s="235">
        <v>2.0</v>
      </c>
      <c r="J132" s="235">
        <v>1.0</v>
      </c>
      <c r="K132" s="235">
        <v>0.0</v>
      </c>
      <c r="L132" s="152" t="s">
        <v>411</v>
      </c>
    </row>
    <row r="133">
      <c r="A133" s="233">
        <v>45108.0</v>
      </c>
      <c r="B133" s="153" t="s">
        <v>103</v>
      </c>
      <c r="C133" s="153" t="s">
        <v>31</v>
      </c>
      <c r="D133" s="259" t="s">
        <v>172</v>
      </c>
      <c r="E133" s="233">
        <v>45109.0</v>
      </c>
      <c r="F133" s="237">
        <v>0.22916666666666666</v>
      </c>
      <c r="G133" s="237">
        <v>0.5625</v>
      </c>
      <c r="H133" s="235">
        <v>8.0</v>
      </c>
      <c r="I133" s="235">
        <v>0.0</v>
      </c>
      <c r="J133" s="235">
        <v>7.5</v>
      </c>
      <c r="K133" s="235">
        <v>0.5</v>
      </c>
      <c r="L133" s="152"/>
    </row>
    <row r="134">
      <c r="A134" s="233">
        <v>45108.0</v>
      </c>
      <c r="B134" s="153" t="s">
        <v>97</v>
      </c>
      <c r="C134" s="153" t="s">
        <v>31</v>
      </c>
      <c r="D134" s="259" t="s">
        <v>172</v>
      </c>
      <c r="E134" s="233">
        <v>45109.0</v>
      </c>
      <c r="F134" s="237">
        <v>0.25</v>
      </c>
      <c r="G134" s="237">
        <v>0.4583333333333333</v>
      </c>
      <c r="H134" s="235">
        <v>5.0</v>
      </c>
      <c r="I134" s="235">
        <v>0.0</v>
      </c>
      <c r="J134" s="235">
        <v>5.0</v>
      </c>
      <c r="K134" s="235">
        <v>0.0</v>
      </c>
      <c r="L134" s="153"/>
    </row>
    <row r="135">
      <c r="A135" s="233">
        <v>45109.0</v>
      </c>
      <c r="B135" s="153" t="s">
        <v>88</v>
      </c>
      <c r="C135" s="153" t="s">
        <v>31</v>
      </c>
      <c r="D135" s="259" t="s">
        <v>172</v>
      </c>
      <c r="E135" s="233">
        <v>45109.0</v>
      </c>
      <c r="F135" s="238">
        <v>0.9166666666666666</v>
      </c>
      <c r="G135" s="237">
        <v>0.20833333333333334</v>
      </c>
      <c r="H135" s="235">
        <v>7.0</v>
      </c>
      <c r="I135" s="236">
        <v>0.0</v>
      </c>
      <c r="J135" s="236">
        <v>0.0</v>
      </c>
      <c r="K135" s="235">
        <v>7.0</v>
      </c>
    </row>
    <row r="136">
      <c r="A136" s="233">
        <v>45109.0</v>
      </c>
      <c r="B136" s="153" t="s">
        <v>335</v>
      </c>
      <c r="C136" s="68" t="s">
        <v>51</v>
      </c>
      <c r="D136" s="259" t="s">
        <v>172</v>
      </c>
      <c r="E136" s="233">
        <v>45109.0</v>
      </c>
      <c r="F136" s="238">
        <v>0.9583333333333334</v>
      </c>
      <c r="G136" s="237">
        <v>0.0</v>
      </c>
      <c r="H136" s="235">
        <v>13.0</v>
      </c>
      <c r="I136" s="235">
        <v>5.0</v>
      </c>
      <c r="J136" s="235">
        <v>1.0</v>
      </c>
      <c r="K136" s="235">
        <v>7.0</v>
      </c>
      <c r="L136" s="68" t="s">
        <v>407</v>
      </c>
    </row>
    <row r="137">
      <c r="A137" s="233">
        <v>45109.0</v>
      </c>
      <c r="B137" s="153" t="s">
        <v>54</v>
      </c>
      <c r="C137" s="153" t="s">
        <v>747</v>
      </c>
      <c r="D137" s="259" t="s">
        <v>172</v>
      </c>
      <c r="E137" s="233">
        <v>45109.0</v>
      </c>
      <c r="F137" s="238">
        <v>0.9166666666666666</v>
      </c>
      <c r="G137" s="237">
        <v>0.16666666666666666</v>
      </c>
      <c r="H137" s="236">
        <v>6.0</v>
      </c>
      <c r="I137" s="236">
        <v>0.0</v>
      </c>
      <c r="J137" s="236">
        <v>0.0</v>
      </c>
      <c r="K137" s="236">
        <v>6.0</v>
      </c>
    </row>
    <row r="138">
      <c r="A138" s="233">
        <v>45109.0</v>
      </c>
      <c r="B138" s="152" t="s">
        <v>714</v>
      </c>
      <c r="C138" s="153" t="s">
        <v>748</v>
      </c>
      <c r="D138" s="259" t="s">
        <v>172</v>
      </c>
      <c r="E138" s="233">
        <v>45109.0</v>
      </c>
      <c r="F138" s="235">
        <v>0.0</v>
      </c>
      <c r="G138" s="235">
        <v>0.0</v>
      </c>
      <c r="H138" s="236">
        <v>0.0</v>
      </c>
      <c r="I138" s="236">
        <v>0.0</v>
      </c>
      <c r="J138" s="236">
        <v>0.0</v>
      </c>
      <c r="K138" s="236">
        <v>0.0</v>
      </c>
      <c r="L138" s="153" t="s">
        <v>25</v>
      </c>
    </row>
    <row r="139">
      <c r="A139" s="233">
        <v>45109.0</v>
      </c>
      <c r="B139" s="152" t="s">
        <v>749</v>
      </c>
      <c r="C139" s="153" t="s">
        <v>748</v>
      </c>
      <c r="D139" s="259" t="s">
        <v>172</v>
      </c>
      <c r="E139" s="233">
        <v>45109.0</v>
      </c>
      <c r="F139" s="237">
        <v>0.9375</v>
      </c>
      <c r="G139" s="237">
        <v>0.375</v>
      </c>
      <c r="H139" s="235">
        <v>10.5</v>
      </c>
      <c r="I139" s="235">
        <v>2.5</v>
      </c>
      <c r="J139" s="235">
        <v>0.5</v>
      </c>
      <c r="K139" s="235">
        <v>7.5</v>
      </c>
      <c r="L139" s="152" t="s">
        <v>304</v>
      </c>
    </row>
    <row r="140">
      <c r="A140" s="233">
        <v>45109.0</v>
      </c>
      <c r="B140" s="153" t="s">
        <v>139</v>
      </c>
      <c r="C140" s="68" t="s">
        <v>35</v>
      </c>
      <c r="D140" s="259" t="s">
        <v>172</v>
      </c>
      <c r="E140" s="233">
        <v>45109.0</v>
      </c>
      <c r="F140" s="238">
        <v>0.9583333333333334</v>
      </c>
      <c r="G140" s="238">
        <v>0.20833333333333334</v>
      </c>
      <c r="H140" s="236">
        <v>6.0</v>
      </c>
      <c r="I140" s="236">
        <v>0.0</v>
      </c>
      <c r="J140" s="236">
        <v>0.0</v>
      </c>
      <c r="K140" s="236">
        <v>6.0</v>
      </c>
    </row>
    <row r="141">
      <c r="A141" s="233">
        <v>45109.0</v>
      </c>
      <c r="B141" s="152" t="s">
        <v>18</v>
      </c>
      <c r="C141" s="68" t="s">
        <v>1</v>
      </c>
      <c r="D141" s="259" t="s">
        <v>174</v>
      </c>
      <c r="E141" s="233">
        <v>45110.0</v>
      </c>
      <c r="F141" s="235">
        <v>0.0</v>
      </c>
      <c r="G141" s="235">
        <v>0.0</v>
      </c>
      <c r="H141" s="236">
        <v>0.0</v>
      </c>
      <c r="I141" s="236">
        <v>0.0</v>
      </c>
      <c r="J141" s="236">
        <v>0.0</v>
      </c>
      <c r="K141" s="236">
        <v>0.0</v>
      </c>
      <c r="L141" s="153" t="s">
        <v>25</v>
      </c>
    </row>
    <row r="142">
      <c r="A142" s="233">
        <v>45109.0</v>
      </c>
      <c r="B142" s="152" t="s">
        <v>32</v>
      </c>
      <c r="C142" s="68" t="s">
        <v>1</v>
      </c>
      <c r="D142" s="259" t="s">
        <v>174</v>
      </c>
      <c r="E142" s="233">
        <v>45110.0</v>
      </c>
      <c r="F142" s="237">
        <v>0.0</v>
      </c>
      <c r="G142" s="238">
        <v>0.20833333333333334</v>
      </c>
      <c r="H142" s="68">
        <v>5.0</v>
      </c>
      <c r="I142" s="68">
        <v>0.0</v>
      </c>
      <c r="J142" s="68">
        <v>0.0</v>
      </c>
      <c r="K142" s="68">
        <v>5.0</v>
      </c>
      <c r="L142" s="152"/>
    </row>
    <row r="143">
      <c r="A143" s="233">
        <v>45109.0</v>
      </c>
      <c r="B143" s="152" t="s">
        <v>50</v>
      </c>
      <c r="C143" s="68" t="s">
        <v>1</v>
      </c>
      <c r="D143" s="259" t="s">
        <v>174</v>
      </c>
      <c r="E143" s="233">
        <v>45110.0</v>
      </c>
      <c r="F143" s="237">
        <v>0.0</v>
      </c>
      <c r="G143" s="238">
        <v>0.20833333333333334</v>
      </c>
      <c r="H143" s="68">
        <v>5.0</v>
      </c>
      <c r="I143" s="68">
        <v>0.0</v>
      </c>
      <c r="J143" s="68">
        <v>0.0</v>
      </c>
      <c r="K143" s="68">
        <v>5.0</v>
      </c>
      <c r="L143" s="152"/>
    </row>
    <row r="144" ht="16.5" customHeight="1">
      <c r="A144" s="233">
        <v>45109.0</v>
      </c>
      <c r="B144" s="152" t="s">
        <v>52</v>
      </c>
      <c r="C144" s="68" t="s">
        <v>23</v>
      </c>
      <c r="D144" s="259" t="s">
        <v>174</v>
      </c>
      <c r="E144" s="233">
        <v>45110.0</v>
      </c>
      <c r="F144" s="238">
        <v>0.020833333333333332</v>
      </c>
      <c r="G144" s="237">
        <v>0.16666666666666666</v>
      </c>
      <c r="H144" s="68">
        <v>3.5</v>
      </c>
      <c r="I144" s="68">
        <v>0.0</v>
      </c>
      <c r="J144" s="68">
        <v>0.0</v>
      </c>
      <c r="K144" s="68">
        <v>3.5</v>
      </c>
    </row>
    <row r="145" ht="16.5" customHeight="1">
      <c r="A145" s="233">
        <v>45109.0</v>
      </c>
      <c r="B145" s="152" t="s">
        <v>52</v>
      </c>
      <c r="C145" s="68" t="s">
        <v>49</v>
      </c>
      <c r="D145" s="259" t="s">
        <v>174</v>
      </c>
      <c r="E145" s="233">
        <v>45110.0</v>
      </c>
      <c r="F145" s="238">
        <v>0.16666666666666666</v>
      </c>
      <c r="G145" s="237">
        <v>0.3333333333333333</v>
      </c>
      <c r="H145" s="235">
        <v>4.0</v>
      </c>
      <c r="I145" s="236">
        <v>0.0</v>
      </c>
      <c r="J145" s="235">
        <v>2.0</v>
      </c>
      <c r="K145" s="235">
        <v>2.0</v>
      </c>
    </row>
    <row r="146">
      <c r="A146" s="233">
        <v>45109.0</v>
      </c>
      <c r="B146" s="153" t="s">
        <v>123</v>
      </c>
      <c r="C146" s="68" t="s">
        <v>23</v>
      </c>
      <c r="D146" s="259" t="s">
        <v>174</v>
      </c>
      <c r="E146" s="233">
        <v>45110.0</v>
      </c>
      <c r="F146" s="237">
        <v>0.16666666666666666</v>
      </c>
      <c r="G146" s="238">
        <v>0.4583333333333333</v>
      </c>
      <c r="H146" s="235">
        <v>7.0</v>
      </c>
      <c r="I146" s="236">
        <v>0.0</v>
      </c>
      <c r="J146" s="236">
        <v>5.0</v>
      </c>
      <c r="K146" s="235">
        <v>2.0</v>
      </c>
      <c r="M146" s="153"/>
      <c r="N146" s="153"/>
      <c r="O146" s="153"/>
      <c r="P146" s="153"/>
      <c r="Q146" s="153"/>
      <c r="R146" s="153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53"/>
    </row>
    <row r="147">
      <c r="A147" s="233">
        <v>45109.0</v>
      </c>
      <c r="B147" s="152" t="s">
        <v>30</v>
      </c>
      <c r="C147" s="68" t="s">
        <v>1</v>
      </c>
      <c r="D147" s="259" t="s">
        <v>174</v>
      </c>
      <c r="E147" s="233">
        <v>45110.0</v>
      </c>
      <c r="F147" s="238">
        <v>0.20833333333333334</v>
      </c>
      <c r="G147" s="238">
        <v>0.4791666666666667</v>
      </c>
      <c r="H147" s="236">
        <v>6.5</v>
      </c>
      <c r="I147" s="236">
        <v>0.0</v>
      </c>
      <c r="J147" s="236">
        <v>5.5</v>
      </c>
      <c r="K147" s="236">
        <v>1.0</v>
      </c>
      <c r="M147" s="153"/>
      <c r="N147" s="153"/>
      <c r="O147" s="153"/>
      <c r="P147" s="153"/>
      <c r="Q147" s="153"/>
      <c r="R147" s="153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</row>
    <row r="148">
      <c r="A148" s="233">
        <v>45109.0</v>
      </c>
      <c r="B148" s="153" t="s">
        <v>45</v>
      </c>
      <c r="C148" s="68" t="s">
        <v>1</v>
      </c>
      <c r="D148" s="259" t="s">
        <v>174</v>
      </c>
      <c r="E148" s="233">
        <v>45110.0</v>
      </c>
      <c r="F148" s="238">
        <v>0.20833333333333334</v>
      </c>
      <c r="G148" s="238">
        <v>0.4791666666666667</v>
      </c>
      <c r="H148" s="236">
        <v>6.5</v>
      </c>
      <c r="I148" s="236">
        <v>0.0</v>
      </c>
      <c r="J148" s="236">
        <v>5.5</v>
      </c>
      <c r="K148" s="236">
        <v>1.0</v>
      </c>
    </row>
    <row r="149">
      <c r="A149" s="233">
        <v>45109.0</v>
      </c>
      <c r="B149" s="152" t="s">
        <v>740</v>
      </c>
      <c r="C149" s="68" t="s">
        <v>35</v>
      </c>
      <c r="D149" s="259" t="s">
        <v>174</v>
      </c>
      <c r="E149" s="233">
        <v>45110.0</v>
      </c>
      <c r="F149" s="238">
        <v>0.20833333333333334</v>
      </c>
      <c r="G149" s="238">
        <v>0.4583333333333333</v>
      </c>
      <c r="H149" s="236">
        <v>6.0</v>
      </c>
      <c r="I149" s="236">
        <v>0.0</v>
      </c>
      <c r="J149" s="236">
        <v>5.0</v>
      </c>
      <c r="K149" s="236">
        <v>1.0</v>
      </c>
    </row>
    <row r="150">
      <c r="A150" s="233">
        <v>45109.0</v>
      </c>
      <c r="B150" s="153" t="s">
        <v>69</v>
      </c>
      <c r="C150" s="68" t="s">
        <v>51</v>
      </c>
      <c r="D150" s="259" t="s">
        <v>174</v>
      </c>
      <c r="E150" s="233">
        <v>45110.0</v>
      </c>
      <c r="F150" s="235">
        <v>0.0</v>
      </c>
      <c r="G150" s="235">
        <v>0.0</v>
      </c>
      <c r="H150" s="235">
        <v>0.0</v>
      </c>
      <c r="I150" s="236">
        <v>0.0</v>
      </c>
      <c r="J150" s="235">
        <v>0.0</v>
      </c>
      <c r="K150" s="235">
        <v>0.0</v>
      </c>
      <c r="L150" s="68" t="s">
        <v>166</v>
      </c>
    </row>
    <row r="151">
      <c r="A151" s="233">
        <v>45109.0</v>
      </c>
      <c r="B151" s="155" t="s">
        <v>190</v>
      </c>
      <c r="C151" s="68" t="s">
        <v>51</v>
      </c>
      <c r="D151" s="259" t="s">
        <v>174</v>
      </c>
      <c r="E151" s="233">
        <v>45110.0</v>
      </c>
      <c r="F151" s="238">
        <v>0.20833333333333334</v>
      </c>
      <c r="G151" s="237">
        <v>0.5416666666666666</v>
      </c>
      <c r="H151" s="235">
        <v>8.0</v>
      </c>
      <c r="I151" s="236">
        <v>0.0</v>
      </c>
      <c r="J151" s="235">
        <v>7.0</v>
      </c>
      <c r="K151" s="236">
        <v>1.0</v>
      </c>
    </row>
    <row r="152">
      <c r="A152" s="233">
        <v>45109.0</v>
      </c>
      <c r="B152" s="152" t="s">
        <v>82</v>
      </c>
      <c r="C152" s="153" t="s">
        <v>31</v>
      </c>
      <c r="D152" s="259" t="s">
        <v>174</v>
      </c>
      <c r="E152" s="233">
        <v>45110.0</v>
      </c>
      <c r="F152" s="237">
        <v>0.20833333333333334</v>
      </c>
      <c r="G152" s="238">
        <v>0.5</v>
      </c>
      <c r="H152" s="68">
        <v>7.0</v>
      </c>
      <c r="I152" s="68">
        <v>0.0</v>
      </c>
      <c r="J152" s="68">
        <v>6.0</v>
      </c>
      <c r="K152" s="68">
        <v>1.0</v>
      </c>
    </row>
    <row r="153">
      <c r="A153" s="233">
        <v>45109.0</v>
      </c>
      <c r="B153" s="155" t="s">
        <v>103</v>
      </c>
      <c r="C153" s="153" t="s">
        <v>31</v>
      </c>
      <c r="D153" s="259" t="s">
        <v>174</v>
      </c>
      <c r="E153" s="233">
        <v>45110.0</v>
      </c>
      <c r="F153" s="237">
        <v>0.20833333333333334</v>
      </c>
      <c r="G153" s="237">
        <v>0.9791666666666666</v>
      </c>
      <c r="H153" s="68">
        <v>6.5</v>
      </c>
      <c r="I153" s="68">
        <v>0.0</v>
      </c>
      <c r="J153" s="68">
        <v>5.5</v>
      </c>
      <c r="K153" s="68">
        <v>1.0</v>
      </c>
    </row>
    <row r="154">
      <c r="A154" s="233">
        <v>45109.0</v>
      </c>
      <c r="B154" s="153" t="s">
        <v>97</v>
      </c>
      <c r="C154" s="153" t="s">
        <v>31</v>
      </c>
      <c r="D154" s="259" t="s">
        <v>174</v>
      </c>
      <c r="E154" s="233">
        <v>45110.0</v>
      </c>
      <c r="F154" s="235">
        <v>0.0</v>
      </c>
      <c r="G154" s="235">
        <v>0.0</v>
      </c>
      <c r="H154" s="236">
        <v>0.0</v>
      </c>
      <c r="I154" s="236">
        <v>0.0</v>
      </c>
      <c r="J154" s="236">
        <v>0.0</v>
      </c>
      <c r="K154" s="236">
        <v>0.0</v>
      </c>
      <c r="L154" s="153" t="s">
        <v>25</v>
      </c>
    </row>
    <row r="155">
      <c r="A155" s="233">
        <v>45110.0</v>
      </c>
      <c r="B155" s="153" t="s">
        <v>88</v>
      </c>
      <c r="C155" s="153" t="s">
        <v>31</v>
      </c>
      <c r="D155" s="259" t="s">
        <v>174</v>
      </c>
      <c r="E155" s="233">
        <v>45110.0</v>
      </c>
      <c r="F155" s="238">
        <v>0.9166666666666666</v>
      </c>
      <c r="G155" s="237">
        <v>0.22916666666666666</v>
      </c>
      <c r="H155" s="235">
        <v>7.5</v>
      </c>
      <c r="I155" s="236">
        <v>0.0</v>
      </c>
      <c r="J155" s="236">
        <v>0.0</v>
      </c>
      <c r="K155" s="235">
        <v>7.5</v>
      </c>
      <c r="L155" s="153"/>
    </row>
    <row r="156">
      <c r="A156" s="233">
        <v>45110.0</v>
      </c>
      <c r="B156" s="153" t="s">
        <v>335</v>
      </c>
      <c r="C156" s="153" t="s">
        <v>51</v>
      </c>
      <c r="D156" s="259" t="s">
        <v>174</v>
      </c>
      <c r="E156" s="233">
        <v>45110.0</v>
      </c>
      <c r="F156" s="238">
        <v>0.9583333333333334</v>
      </c>
      <c r="G156" s="237">
        <v>0.20833333333333334</v>
      </c>
      <c r="H156" s="235">
        <v>6.0</v>
      </c>
      <c r="I156" s="236">
        <v>0.0</v>
      </c>
      <c r="J156" s="236">
        <v>0.0</v>
      </c>
      <c r="K156" s="235">
        <v>6.0</v>
      </c>
      <c r="L156" s="153"/>
    </row>
    <row r="157">
      <c r="A157" s="233">
        <v>45110.0</v>
      </c>
      <c r="B157" s="153" t="s">
        <v>54</v>
      </c>
      <c r="C157" s="152" t="s">
        <v>1</v>
      </c>
      <c r="D157" s="259" t="s">
        <v>174</v>
      </c>
      <c r="E157" s="233">
        <v>45110.0</v>
      </c>
      <c r="F157" s="235">
        <v>0.0</v>
      </c>
      <c r="G157" s="235">
        <v>0.0</v>
      </c>
      <c r="H157" s="235">
        <v>0.0</v>
      </c>
      <c r="I157" s="236">
        <v>0.0</v>
      </c>
      <c r="J157" s="236">
        <v>0.0</v>
      </c>
      <c r="K157" s="235">
        <v>0.0</v>
      </c>
      <c r="L157" s="152" t="s">
        <v>25</v>
      </c>
    </row>
    <row r="158">
      <c r="A158" s="233">
        <v>45110.0</v>
      </c>
      <c r="B158" s="153" t="s">
        <v>714</v>
      </c>
      <c r="C158" s="153" t="s">
        <v>748</v>
      </c>
      <c r="D158" s="259" t="s">
        <v>174</v>
      </c>
      <c r="E158" s="233">
        <v>45110.0</v>
      </c>
      <c r="F158" s="237">
        <v>0.9375</v>
      </c>
      <c r="G158" s="237">
        <v>0.375</v>
      </c>
      <c r="H158" s="235">
        <v>10.5</v>
      </c>
      <c r="I158" s="235">
        <v>2.5</v>
      </c>
      <c r="J158" s="235">
        <v>0.5</v>
      </c>
      <c r="K158" s="235">
        <v>7.5</v>
      </c>
      <c r="L158" s="152" t="s">
        <v>304</v>
      </c>
    </row>
    <row r="159">
      <c r="A159" s="233">
        <v>45110.0</v>
      </c>
      <c r="B159" s="153" t="s">
        <v>139</v>
      </c>
      <c r="C159" s="153" t="s">
        <v>35</v>
      </c>
      <c r="D159" s="259" t="s">
        <v>174</v>
      </c>
      <c r="E159" s="233">
        <v>45110.0</v>
      </c>
      <c r="F159" s="238">
        <v>0.9583333333333334</v>
      </c>
      <c r="G159" s="238">
        <v>0.20833333333333334</v>
      </c>
      <c r="H159" s="236">
        <v>6.0</v>
      </c>
      <c r="I159" s="236">
        <v>0.0</v>
      </c>
      <c r="J159" s="236">
        <v>0.0</v>
      </c>
      <c r="K159" s="236">
        <v>6.0</v>
      </c>
      <c r="L159" s="155"/>
    </row>
    <row r="160">
      <c r="A160" s="233">
        <v>45110.0</v>
      </c>
      <c r="B160" s="153" t="s">
        <v>18</v>
      </c>
      <c r="C160" s="153" t="s">
        <v>1</v>
      </c>
      <c r="D160" s="259" t="s">
        <v>174</v>
      </c>
      <c r="E160" s="233">
        <v>45110.0</v>
      </c>
      <c r="F160" s="237">
        <v>0.9375</v>
      </c>
      <c r="G160" s="237">
        <v>0.20833333333333334</v>
      </c>
      <c r="H160" s="235">
        <v>6.5</v>
      </c>
      <c r="I160" s="236">
        <v>0.0</v>
      </c>
      <c r="J160" s="236">
        <v>0.0</v>
      </c>
      <c r="K160" s="235">
        <v>6.5</v>
      </c>
      <c r="L160" s="155"/>
    </row>
    <row r="161">
      <c r="A161" s="233">
        <v>45110.0</v>
      </c>
      <c r="B161" s="152" t="s">
        <v>32</v>
      </c>
      <c r="C161" s="153" t="s">
        <v>1</v>
      </c>
      <c r="D161" s="259" t="s">
        <v>174</v>
      </c>
      <c r="E161" s="233">
        <v>45110.0</v>
      </c>
      <c r="F161" s="237">
        <v>0.9375</v>
      </c>
      <c r="G161" s="237">
        <v>0.20833333333333334</v>
      </c>
      <c r="H161" s="235">
        <v>6.5</v>
      </c>
      <c r="I161" s="236">
        <v>0.0</v>
      </c>
      <c r="J161" s="236">
        <v>0.0</v>
      </c>
      <c r="K161" s="235">
        <v>6.5</v>
      </c>
      <c r="L161" s="155"/>
    </row>
    <row r="162">
      <c r="A162" s="233">
        <v>45110.0</v>
      </c>
      <c r="B162" s="153" t="s">
        <v>50</v>
      </c>
      <c r="C162" s="152" t="s">
        <v>23</v>
      </c>
      <c r="D162" s="259" t="s">
        <v>175</v>
      </c>
      <c r="E162" s="233">
        <v>45111.0</v>
      </c>
      <c r="F162" s="238">
        <v>0.020833333333333332</v>
      </c>
      <c r="G162" s="237">
        <v>0.25</v>
      </c>
      <c r="H162" s="235">
        <v>5.5</v>
      </c>
      <c r="I162" s="235">
        <v>0.0</v>
      </c>
      <c r="J162" s="235">
        <v>0.0</v>
      </c>
      <c r="K162" s="235">
        <v>5.5</v>
      </c>
      <c r="L162" s="152"/>
    </row>
    <row r="163">
      <c r="A163" s="233">
        <v>45110.0</v>
      </c>
      <c r="B163" s="153" t="s">
        <v>123</v>
      </c>
      <c r="C163" s="153" t="s">
        <v>23</v>
      </c>
      <c r="D163" s="259" t="s">
        <v>175</v>
      </c>
      <c r="E163" s="233">
        <v>45111.0</v>
      </c>
      <c r="F163" s="237">
        <v>0.25</v>
      </c>
      <c r="G163" s="238">
        <v>0.4583333333333333</v>
      </c>
      <c r="H163" s="235">
        <v>5.0</v>
      </c>
      <c r="I163" s="236">
        <v>0.0</v>
      </c>
      <c r="J163" s="235">
        <v>5.0</v>
      </c>
      <c r="K163" s="235">
        <v>0.0</v>
      </c>
      <c r="L163" s="152"/>
    </row>
    <row r="164">
      <c r="A164" s="233">
        <v>45110.0</v>
      </c>
      <c r="B164" s="153" t="s">
        <v>749</v>
      </c>
      <c r="C164" s="153" t="s">
        <v>748</v>
      </c>
      <c r="D164" s="259" t="s">
        <v>175</v>
      </c>
      <c r="E164" s="233">
        <v>45111.0</v>
      </c>
      <c r="F164" s="235">
        <v>0.0</v>
      </c>
      <c r="G164" s="235">
        <v>0.0</v>
      </c>
      <c r="H164" s="68">
        <v>0.0</v>
      </c>
      <c r="I164" s="68">
        <v>0.0</v>
      </c>
      <c r="J164" s="68">
        <v>0.0</v>
      </c>
      <c r="K164" s="68">
        <v>0.0</v>
      </c>
      <c r="L164" s="152" t="s">
        <v>25</v>
      </c>
    </row>
    <row r="165">
      <c r="A165" s="233">
        <v>45110.0</v>
      </c>
      <c r="B165" s="155" t="s">
        <v>52</v>
      </c>
      <c r="C165" s="153" t="s">
        <v>1</v>
      </c>
      <c r="D165" s="259" t="s">
        <v>175</v>
      </c>
      <c r="E165" s="233">
        <v>45111.0</v>
      </c>
      <c r="F165" s="238">
        <v>0.20833333333333334</v>
      </c>
      <c r="G165" s="238">
        <v>0.4791666666666667</v>
      </c>
      <c r="H165" s="236">
        <v>6.5</v>
      </c>
      <c r="I165" s="236">
        <v>0.0</v>
      </c>
      <c r="J165" s="236">
        <v>5.5</v>
      </c>
      <c r="K165" s="236">
        <v>1.0</v>
      </c>
      <c r="L165" s="153"/>
    </row>
    <row r="166">
      <c r="A166" s="233">
        <v>45110.0</v>
      </c>
      <c r="B166" s="152" t="s">
        <v>30</v>
      </c>
      <c r="C166" s="153" t="s">
        <v>1</v>
      </c>
      <c r="D166" s="259" t="s">
        <v>175</v>
      </c>
      <c r="E166" s="233">
        <v>45111.0</v>
      </c>
      <c r="F166" s="238">
        <v>0.20833333333333334</v>
      </c>
      <c r="G166" s="238">
        <v>0.4791666666666667</v>
      </c>
      <c r="H166" s="236">
        <v>6.5</v>
      </c>
      <c r="I166" s="236">
        <v>0.0</v>
      </c>
      <c r="J166" s="236">
        <v>5.5</v>
      </c>
      <c r="K166" s="236">
        <v>1.0</v>
      </c>
      <c r="L166" s="153"/>
    </row>
    <row r="167">
      <c r="A167" s="233">
        <v>45110.0</v>
      </c>
      <c r="B167" s="153" t="s">
        <v>45</v>
      </c>
      <c r="C167" s="153" t="s">
        <v>1</v>
      </c>
      <c r="D167" s="259" t="s">
        <v>175</v>
      </c>
      <c r="E167" s="233">
        <v>45111.0</v>
      </c>
      <c r="F167" s="235">
        <v>0.0</v>
      </c>
      <c r="G167" s="235">
        <v>0.0</v>
      </c>
      <c r="H167" s="235">
        <v>0.0</v>
      </c>
      <c r="I167" s="236">
        <v>0.0</v>
      </c>
      <c r="J167" s="235">
        <v>0.0</v>
      </c>
      <c r="K167" s="235">
        <v>0.0</v>
      </c>
      <c r="L167" s="152" t="s">
        <v>25</v>
      </c>
    </row>
    <row r="168">
      <c r="A168" s="233">
        <v>45110.0</v>
      </c>
      <c r="B168" s="153" t="s">
        <v>740</v>
      </c>
      <c r="C168" s="153" t="s">
        <v>35</v>
      </c>
      <c r="D168" s="259" t="s">
        <v>175</v>
      </c>
      <c r="E168" s="233">
        <v>45111.0</v>
      </c>
      <c r="F168" s="238">
        <v>0.20833333333333334</v>
      </c>
      <c r="G168" s="238">
        <v>0.4583333333333333</v>
      </c>
      <c r="H168" s="236">
        <v>6.0</v>
      </c>
      <c r="I168" s="236">
        <v>0.0</v>
      </c>
      <c r="J168" s="236">
        <v>5.0</v>
      </c>
      <c r="K168" s="236">
        <v>1.0</v>
      </c>
      <c r="L168" s="152"/>
    </row>
    <row r="169">
      <c r="A169" s="233">
        <v>45110.0</v>
      </c>
      <c r="B169" s="155" t="s">
        <v>82</v>
      </c>
      <c r="C169" s="153" t="s">
        <v>51</v>
      </c>
      <c r="D169" s="259" t="s">
        <v>175</v>
      </c>
      <c r="E169" s="233">
        <v>45111.0</v>
      </c>
      <c r="F169" s="238">
        <v>0.16666666666666666</v>
      </c>
      <c r="G169" s="238">
        <v>0.5</v>
      </c>
      <c r="H169" s="236">
        <v>8.0</v>
      </c>
      <c r="I169" s="236">
        <v>0.0</v>
      </c>
      <c r="J169" s="236">
        <v>6.0</v>
      </c>
      <c r="K169" s="236">
        <v>2.0</v>
      </c>
      <c r="L169" s="153"/>
    </row>
    <row r="170">
      <c r="A170" s="233">
        <v>45110.0</v>
      </c>
      <c r="B170" s="153" t="s">
        <v>69</v>
      </c>
      <c r="C170" s="153" t="s">
        <v>51</v>
      </c>
      <c r="D170" s="259" t="s">
        <v>175</v>
      </c>
      <c r="E170" s="233">
        <v>45111.0</v>
      </c>
      <c r="F170" s="235">
        <v>0.0</v>
      </c>
      <c r="G170" s="235">
        <v>0.0</v>
      </c>
      <c r="H170" s="235">
        <v>0.0</v>
      </c>
      <c r="I170" s="236">
        <v>0.0</v>
      </c>
      <c r="J170" s="235">
        <v>0.0</v>
      </c>
      <c r="K170" s="235">
        <v>0.0</v>
      </c>
      <c r="L170" s="152" t="s">
        <v>25</v>
      </c>
    </row>
    <row r="171">
      <c r="A171" s="233">
        <v>45110.0</v>
      </c>
      <c r="B171" s="155" t="s">
        <v>190</v>
      </c>
      <c r="C171" s="153" t="s">
        <v>51</v>
      </c>
      <c r="D171" s="259" t="s">
        <v>175</v>
      </c>
      <c r="E171" s="233">
        <v>45111.0</v>
      </c>
      <c r="F171" s="238">
        <v>0.20833333333333334</v>
      </c>
      <c r="G171" s="238">
        <v>0.5208333333333334</v>
      </c>
      <c r="H171" s="236">
        <v>7.5</v>
      </c>
      <c r="I171" s="236">
        <v>0.0</v>
      </c>
      <c r="J171" s="236">
        <v>6.5</v>
      </c>
      <c r="K171" s="236">
        <v>1.0</v>
      </c>
      <c r="L171" s="153"/>
    </row>
    <row r="172">
      <c r="A172" s="233">
        <v>45110.0</v>
      </c>
      <c r="B172" s="153" t="s">
        <v>103</v>
      </c>
      <c r="C172" s="153" t="s">
        <v>31</v>
      </c>
      <c r="D172" s="259" t="s">
        <v>175</v>
      </c>
      <c r="E172" s="233">
        <v>45111.0</v>
      </c>
      <c r="F172" s="238">
        <v>0.20833333333333334</v>
      </c>
      <c r="G172" s="238">
        <v>0.5208333333333334</v>
      </c>
      <c r="H172" s="236">
        <v>7.5</v>
      </c>
      <c r="I172" s="236">
        <v>0.0</v>
      </c>
      <c r="J172" s="236">
        <v>6.5</v>
      </c>
      <c r="K172" s="236">
        <v>1.0</v>
      </c>
      <c r="L172" s="153"/>
    </row>
    <row r="173">
      <c r="A173" s="233">
        <v>45110.0</v>
      </c>
      <c r="B173" s="153" t="s">
        <v>97</v>
      </c>
      <c r="C173" s="153" t="s">
        <v>31</v>
      </c>
      <c r="D173" s="259" t="s">
        <v>175</v>
      </c>
      <c r="E173" s="233">
        <v>45111.0</v>
      </c>
      <c r="F173" s="237">
        <v>0.22916666666666666</v>
      </c>
      <c r="G173" s="237">
        <v>0.5416666666666666</v>
      </c>
      <c r="H173" s="235">
        <v>7.5</v>
      </c>
      <c r="I173" s="235">
        <v>0.0</v>
      </c>
      <c r="J173" s="235">
        <v>7.0</v>
      </c>
      <c r="K173" s="235">
        <v>0.5</v>
      </c>
      <c r="L173" s="153"/>
    </row>
    <row r="174">
      <c r="A174" s="233">
        <v>45111.0</v>
      </c>
      <c r="B174" s="153" t="s">
        <v>88</v>
      </c>
      <c r="C174" s="153" t="s">
        <v>31</v>
      </c>
      <c r="D174" s="259" t="s">
        <v>175</v>
      </c>
      <c r="E174" s="233">
        <v>45111.0</v>
      </c>
      <c r="F174" s="238">
        <v>0.9166666666666666</v>
      </c>
      <c r="G174" s="237">
        <v>0.22916666666666666</v>
      </c>
      <c r="H174" s="235">
        <v>7.5</v>
      </c>
      <c r="I174" s="236">
        <v>0.0</v>
      </c>
      <c r="J174" s="236">
        <v>0.0</v>
      </c>
      <c r="K174" s="235">
        <v>7.5</v>
      </c>
      <c r="L174" s="68" t="s">
        <v>235</v>
      </c>
    </row>
    <row r="175">
      <c r="A175" s="233">
        <v>45111.0</v>
      </c>
      <c r="B175" s="153" t="s">
        <v>335</v>
      </c>
      <c r="C175" s="153" t="s">
        <v>51</v>
      </c>
      <c r="D175" s="259" t="s">
        <v>175</v>
      </c>
      <c r="E175" s="233">
        <v>45111.0</v>
      </c>
      <c r="F175" s="238">
        <v>0.9583333333333334</v>
      </c>
      <c r="G175" s="237">
        <v>0.20833333333333334</v>
      </c>
      <c r="H175" s="235">
        <v>6.0</v>
      </c>
      <c r="I175" s="236">
        <v>0.0</v>
      </c>
      <c r="J175" s="236">
        <v>0.0</v>
      </c>
      <c r="K175" s="235">
        <v>6.0</v>
      </c>
      <c r="L175" s="68" t="s">
        <v>235</v>
      </c>
    </row>
    <row r="176">
      <c r="A176" s="233">
        <v>45111.0</v>
      </c>
      <c r="B176" s="152" t="s">
        <v>52</v>
      </c>
      <c r="C176" s="153" t="s">
        <v>748</v>
      </c>
      <c r="D176" s="259" t="s">
        <v>175</v>
      </c>
      <c r="E176" s="233">
        <v>45111.0</v>
      </c>
      <c r="F176" s="237">
        <v>0.9375</v>
      </c>
      <c r="G176" s="237">
        <v>0.0625</v>
      </c>
      <c r="H176" s="235">
        <v>3.0</v>
      </c>
      <c r="I176" s="236">
        <v>0.0</v>
      </c>
      <c r="J176" s="236">
        <v>0.0</v>
      </c>
      <c r="K176" s="235">
        <v>3.0</v>
      </c>
      <c r="L176" s="68" t="s">
        <v>235</v>
      </c>
    </row>
    <row r="177">
      <c r="A177" s="233">
        <v>45111.0</v>
      </c>
      <c r="B177" s="153" t="s">
        <v>714</v>
      </c>
      <c r="C177" s="153" t="s">
        <v>748</v>
      </c>
      <c r="D177" s="259" t="s">
        <v>175</v>
      </c>
      <c r="E177" s="233">
        <v>45111.0</v>
      </c>
      <c r="F177" s="235">
        <v>0.0</v>
      </c>
      <c r="G177" s="235">
        <v>0.0</v>
      </c>
      <c r="H177" s="235">
        <v>0.0</v>
      </c>
      <c r="I177" s="236">
        <v>0.0</v>
      </c>
      <c r="J177" s="236">
        <v>0.0</v>
      </c>
      <c r="K177" s="235">
        <v>0.0</v>
      </c>
      <c r="L177" s="152" t="s">
        <v>25</v>
      </c>
    </row>
    <row r="178">
      <c r="A178" s="233">
        <v>45111.0</v>
      </c>
      <c r="B178" s="153" t="s">
        <v>139</v>
      </c>
      <c r="C178" s="153" t="s">
        <v>35</v>
      </c>
      <c r="D178" s="259" t="s">
        <v>175</v>
      </c>
      <c r="E178" s="233">
        <v>45111.0</v>
      </c>
      <c r="F178" s="238">
        <v>0.9583333333333334</v>
      </c>
      <c r="G178" s="238">
        <v>0.20833333333333334</v>
      </c>
      <c r="H178" s="236">
        <v>6.0</v>
      </c>
      <c r="I178" s="236">
        <v>0.0</v>
      </c>
      <c r="J178" s="236">
        <v>0.0</v>
      </c>
      <c r="K178" s="236">
        <v>6.0</v>
      </c>
      <c r="L178" s="68" t="s">
        <v>235</v>
      </c>
    </row>
    <row r="179">
      <c r="A179" s="233">
        <v>45111.0</v>
      </c>
      <c r="B179" s="153" t="s">
        <v>18</v>
      </c>
      <c r="C179" s="153" t="s">
        <v>1</v>
      </c>
      <c r="D179" s="259" t="s">
        <v>175</v>
      </c>
      <c r="E179" s="233">
        <v>45111.0</v>
      </c>
      <c r="F179" s="237">
        <v>0.9375</v>
      </c>
      <c r="G179" s="237">
        <v>0.20833333333333334</v>
      </c>
      <c r="H179" s="235">
        <v>6.5</v>
      </c>
      <c r="I179" s="236">
        <v>0.0</v>
      </c>
      <c r="J179" s="236">
        <v>0.0</v>
      </c>
      <c r="K179" s="235">
        <v>6.5</v>
      </c>
      <c r="L179" s="68" t="s">
        <v>235</v>
      </c>
    </row>
    <row r="180">
      <c r="A180" s="233">
        <v>45111.0</v>
      </c>
      <c r="B180" s="152" t="s">
        <v>32</v>
      </c>
      <c r="C180" s="153" t="s">
        <v>1</v>
      </c>
      <c r="D180" s="259" t="s">
        <v>175</v>
      </c>
      <c r="E180" s="233">
        <v>45111.0</v>
      </c>
      <c r="F180" s="235">
        <v>0.0</v>
      </c>
      <c r="G180" s="235">
        <v>0.0</v>
      </c>
      <c r="H180" s="235">
        <v>0.0</v>
      </c>
      <c r="I180" s="236">
        <v>0.0</v>
      </c>
      <c r="J180" s="236">
        <v>0.0</v>
      </c>
      <c r="K180" s="235">
        <v>0.0</v>
      </c>
      <c r="L180" s="152" t="s">
        <v>25</v>
      </c>
    </row>
    <row r="181">
      <c r="A181" s="233">
        <v>45111.0</v>
      </c>
      <c r="B181" s="152" t="s">
        <v>54</v>
      </c>
      <c r="C181" s="152" t="s">
        <v>1</v>
      </c>
      <c r="D181" s="259" t="s">
        <v>175</v>
      </c>
      <c r="E181" s="233">
        <v>45111.0</v>
      </c>
      <c r="F181" s="237">
        <v>0.9375</v>
      </c>
      <c r="G181" s="237">
        <v>0.20833333333333334</v>
      </c>
      <c r="H181" s="235">
        <v>6.5</v>
      </c>
      <c r="I181" s="236">
        <v>0.0</v>
      </c>
      <c r="J181" s="236">
        <v>0.0</v>
      </c>
      <c r="K181" s="235">
        <v>6.5</v>
      </c>
      <c r="L181" s="68" t="s">
        <v>235</v>
      </c>
    </row>
    <row r="182">
      <c r="A182" s="233">
        <v>45111.0</v>
      </c>
      <c r="B182" s="153" t="s">
        <v>50</v>
      </c>
      <c r="C182" s="152" t="s">
        <v>23</v>
      </c>
      <c r="D182" s="259" t="s">
        <v>171</v>
      </c>
      <c r="E182" s="233">
        <v>45112.0</v>
      </c>
      <c r="F182" s="235">
        <v>0.0</v>
      </c>
      <c r="G182" s="235">
        <v>0.0</v>
      </c>
      <c r="H182" s="68">
        <v>0.0</v>
      </c>
      <c r="I182" s="68">
        <v>0.0</v>
      </c>
      <c r="J182" s="68">
        <v>0.0</v>
      </c>
      <c r="K182" s="68">
        <v>0.0</v>
      </c>
      <c r="L182" s="68" t="s">
        <v>750</v>
      </c>
    </row>
    <row r="183">
      <c r="A183" s="233">
        <v>45111.0</v>
      </c>
      <c r="B183" s="153" t="s">
        <v>123</v>
      </c>
      <c r="C183" s="153" t="s">
        <v>23</v>
      </c>
      <c r="D183" s="259" t="s">
        <v>171</v>
      </c>
      <c r="E183" s="233">
        <v>45112.0</v>
      </c>
      <c r="F183" s="235">
        <v>0.0</v>
      </c>
      <c r="G183" s="235">
        <v>0.0</v>
      </c>
      <c r="H183" s="68">
        <v>0.0</v>
      </c>
      <c r="I183" s="68">
        <v>0.0</v>
      </c>
      <c r="J183" s="68">
        <v>0.0</v>
      </c>
      <c r="K183" s="68">
        <v>0.0</v>
      </c>
      <c r="L183" s="68" t="s">
        <v>750</v>
      </c>
    </row>
    <row r="184">
      <c r="A184" s="233">
        <v>45111.0</v>
      </c>
      <c r="B184" s="153" t="s">
        <v>749</v>
      </c>
      <c r="C184" s="153" t="s">
        <v>748</v>
      </c>
      <c r="D184" s="259" t="s">
        <v>171</v>
      </c>
      <c r="E184" s="233">
        <v>45112.0</v>
      </c>
      <c r="F184" s="235">
        <v>0.0</v>
      </c>
      <c r="G184" s="235">
        <v>0.0</v>
      </c>
      <c r="H184" s="68">
        <v>0.0</v>
      </c>
      <c r="I184" s="68">
        <v>0.0</v>
      </c>
      <c r="J184" s="68">
        <v>0.0</v>
      </c>
      <c r="K184" s="68">
        <v>0.0</v>
      </c>
      <c r="L184" s="68" t="s">
        <v>751</v>
      </c>
    </row>
    <row r="185">
      <c r="A185" s="233">
        <v>45111.0</v>
      </c>
      <c r="B185" s="152" t="s">
        <v>30</v>
      </c>
      <c r="C185" s="153" t="s">
        <v>1</v>
      </c>
      <c r="D185" s="259" t="s">
        <v>171</v>
      </c>
      <c r="E185" s="233">
        <v>45112.0</v>
      </c>
      <c r="F185" s="238">
        <v>0.20833333333333334</v>
      </c>
      <c r="G185" s="238">
        <v>0.4791666666666667</v>
      </c>
      <c r="H185" s="236">
        <v>6.5</v>
      </c>
      <c r="I185" s="236">
        <v>0.0</v>
      </c>
      <c r="J185" s="236">
        <v>5.5</v>
      </c>
      <c r="K185" s="236">
        <v>1.0</v>
      </c>
      <c r="L185" s="68" t="s">
        <v>235</v>
      </c>
    </row>
    <row r="186">
      <c r="A186" s="233">
        <v>45111.0</v>
      </c>
      <c r="B186" s="153" t="s">
        <v>45</v>
      </c>
      <c r="C186" s="153" t="s">
        <v>1</v>
      </c>
      <c r="D186" s="259" t="s">
        <v>171</v>
      </c>
      <c r="E186" s="233">
        <v>45112.0</v>
      </c>
      <c r="F186" s="238">
        <v>0.20833333333333334</v>
      </c>
      <c r="G186" s="238">
        <v>0.4791666666666667</v>
      </c>
      <c r="H186" s="236">
        <v>6.5</v>
      </c>
      <c r="I186" s="236">
        <v>0.0</v>
      </c>
      <c r="J186" s="236">
        <v>5.5</v>
      </c>
      <c r="K186" s="236">
        <v>1.0</v>
      </c>
      <c r="L186" s="68" t="s">
        <v>235</v>
      </c>
    </row>
    <row r="187">
      <c r="A187" s="233">
        <v>45111.0</v>
      </c>
      <c r="B187" s="153" t="s">
        <v>740</v>
      </c>
      <c r="C187" s="153" t="s">
        <v>35</v>
      </c>
      <c r="D187" s="259" t="s">
        <v>171</v>
      </c>
      <c r="E187" s="233">
        <v>45112.0</v>
      </c>
      <c r="F187" s="238">
        <v>0.20833333333333334</v>
      </c>
      <c r="G187" s="238">
        <v>0.4583333333333333</v>
      </c>
      <c r="H187" s="236">
        <v>6.0</v>
      </c>
      <c r="I187" s="236">
        <v>0.0</v>
      </c>
      <c r="J187" s="236">
        <v>5.0</v>
      </c>
      <c r="K187" s="236">
        <v>1.0</v>
      </c>
      <c r="L187" s="68" t="s">
        <v>235</v>
      </c>
    </row>
    <row r="188">
      <c r="A188" s="233">
        <v>45111.0</v>
      </c>
      <c r="B188" s="153" t="s">
        <v>69</v>
      </c>
      <c r="C188" s="153" t="s">
        <v>51</v>
      </c>
      <c r="D188" s="259" t="s">
        <v>171</v>
      </c>
      <c r="E188" s="233">
        <v>45112.0</v>
      </c>
      <c r="F188" s="238">
        <v>0.16666666666666666</v>
      </c>
      <c r="G188" s="238">
        <v>0.5</v>
      </c>
      <c r="H188" s="236">
        <v>8.0</v>
      </c>
      <c r="I188" s="236">
        <v>0.0</v>
      </c>
      <c r="J188" s="236">
        <v>6.0</v>
      </c>
      <c r="K188" s="236">
        <v>2.0</v>
      </c>
      <c r="L188" s="68" t="s">
        <v>235</v>
      </c>
    </row>
    <row r="189">
      <c r="A189" s="233">
        <v>45111.0</v>
      </c>
      <c r="B189" s="155" t="s">
        <v>190</v>
      </c>
      <c r="C189" s="153" t="s">
        <v>51</v>
      </c>
      <c r="D189" s="259" t="s">
        <v>171</v>
      </c>
      <c r="E189" s="233">
        <v>45112.0</v>
      </c>
      <c r="F189" s="238">
        <v>0.20833333333333334</v>
      </c>
      <c r="G189" s="238">
        <v>0.5208333333333334</v>
      </c>
      <c r="H189" s="236">
        <v>7.5</v>
      </c>
      <c r="I189" s="236">
        <v>0.0</v>
      </c>
      <c r="J189" s="236">
        <v>6.5</v>
      </c>
      <c r="K189" s="236">
        <v>1.0</v>
      </c>
      <c r="L189" s="68" t="s">
        <v>235</v>
      </c>
    </row>
    <row r="190">
      <c r="A190" s="233">
        <v>45111.0</v>
      </c>
      <c r="B190" s="155" t="s">
        <v>82</v>
      </c>
      <c r="C190" s="153" t="s">
        <v>31</v>
      </c>
      <c r="D190" s="259" t="s">
        <v>171</v>
      </c>
      <c r="E190" s="233">
        <v>45112.0</v>
      </c>
      <c r="F190" s="238">
        <v>0.20833333333333334</v>
      </c>
      <c r="G190" s="238">
        <v>0.5208333333333334</v>
      </c>
      <c r="H190" s="236">
        <v>7.5</v>
      </c>
      <c r="I190" s="236">
        <v>0.0</v>
      </c>
      <c r="J190" s="236">
        <v>6.5</v>
      </c>
      <c r="K190" s="236">
        <v>1.0</v>
      </c>
      <c r="L190" s="68" t="s">
        <v>235</v>
      </c>
    </row>
    <row r="191">
      <c r="A191" s="233">
        <v>45111.0</v>
      </c>
      <c r="B191" s="153" t="s">
        <v>103</v>
      </c>
      <c r="C191" s="153" t="s">
        <v>31</v>
      </c>
      <c r="D191" s="259" t="s">
        <v>171</v>
      </c>
      <c r="E191" s="233">
        <v>45112.0</v>
      </c>
      <c r="F191" s="235">
        <v>0.0</v>
      </c>
      <c r="G191" s="235">
        <v>0.0</v>
      </c>
      <c r="H191" s="235">
        <v>0.0</v>
      </c>
      <c r="I191" s="236">
        <v>0.0</v>
      </c>
      <c r="J191" s="235">
        <v>0.0</v>
      </c>
      <c r="K191" s="235">
        <v>0.0</v>
      </c>
      <c r="L191" s="152" t="s">
        <v>25</v>
      </c>
    </row>
    <row r="192">
      <c r="A192" s="233">
        <v>45111.0</v>
      </c>
      <c r="B192" s="153" t="s">
        <v>97</v>
      </c>
      <c r="C192" s="153" t="s">
        <v>31</v>
      </c>
      <c r="D192" s="259" t="s">
        <v>171</v>
      </c>
      <c r="E192" s="233">
        <v>45112.0</v>
      </c>
      <c r="F192" s="237">
        <v>0.22916666666666666</v>
      </c>
      <c r="G192" s="237">
        <v>0.5416666666666666</v>
      </c>
      <c r="H192" s="235">
        <v>7.5</v>
      </c>
      <c r="I192" s="235">
        <v>0.0</v>
      </c>
      <c r="J192" s="235">
        <v>7.0</v>
      </c>
      <c r="K192" s="235">
        <v>0.5</v>
      </c>
      <c r="L192" s="68" t="s">
        <v>235</v>
      </c>
    </row>
    <row r="193">
      <c r="A193" s="233">
        <v>45112.0</v>
      </c>
      <c r="B193" s="152" t="s">
        <v>50</v>
      </c>
      <c r="C193" s="153" t="s">
        <v>31</v>
      </c>
      <c r="D193" s="259" t="s">
        <v>171</v>
      </c>
      <c r="E193" s="233">
        <v>45112.0</v>
      </c>
      <c r="F193" s="238">
        <v>0.9166666666666666</v>
      </c>
      <c r="G193" s="237">
        <v>0.22916666666666666</v>
      </c>
      <c r="H193" s="235">
        <v>7.5</v>
      </c>
      <c r="I193" s="236">
        <v>0.0</v>
      </c>
      <c r="J193" s="236">
        <v>0.0</v>
      </c>
      <c r="K193" s="235">
        <v>7.5</v>
      </c>
      <c r="L193" s="153"/>
    </row>
    <row r="194">
      <c r="A194" s="233">
        <v>45112.0</v>
      </c>
      <c r="B194" s="153" t="s">
        <v>88</v>
      </c>
      <c r="C194" s="153" t="s">
        <v>31</v>
      </c>
      <c r="D194" s="259" t="s">
        <v>171</v>
      </c>
      <c r="E194" s="233">
        <v>45112.0</v>
      </c>
      <c r="F194" s="235">
        <v>0.0</v>
      </c>
      <c r="G194" s="235">
        <v>0.0</v>
      </c>
      <c r="H194" s="235">
        <v>0.0</v>
      </c>
      <c r="I194" s="236">
        <v>0.0</v>
      </c>
      <c r="J194" s="236">
        <v>0.0</v>
      </c>
      <c r="K194" s="235">
        <v>0.0</v>
      </c>
      <c r="L194" s="152" t="s">
        <v>25</v>
      </c>
    </row>
    <row r="195">
      <c r="A195" s="233">
        <v>45112.0</v>
      </c>
      <c r="B195" s="153" t="s">
        <v>335</v>
      </c>
      <c r="C195" s="153" t="s">
        <v>51</v>
      </c>
      <c r="D195" s="259" t="s">
        <v>171</v>
      </c>
      <c r="E195" s="233">
        <v>45112.0</v>
      </c>
      <c r="F195" s="235">
        <v>0.0</v>
      </c>
      <c r="G195" s="235">
        <v>0.0</v>
      </c>
      <c r="H195" s="235">
        <v>0.0</v>
      </c>
      <c r="I195" s="236">
        <v>0.0</v>
      </c>
      <c r="J195" s="235">
        <v>0.0</v>
      </c>
      <c r="K195" s="235">
        <v>0.0</v>
      </c>
      <c r="L195" s="152" t="s">
        <v>25</v>
      </c>
    </row>
    <row r="196">
      <c r="A196" s="233">
        <v>45112.0</v>
      </c>
      <c r="B196" s="153" t="s">
        <v>54</v>
      </c>
      <c r="C196" s="153" t="s">
        <v>51</v>
      </c>
      <c r="D196" s="259" t="s">
        <v>171</v>
      </c>
      <c r="E196" s="233">
        <v>45112.0</v>
      </c>
      <c r="F196" s="238">
        <v>0.9583333333333334</v>
      </c>
      <c r="G196" s="238">
        <v>0.20833333333333334</v>
      </c>
      <c r="H196" s="236">
        <v>6.0</v>
      </c>
      <c r="I196" s="236">
        <v>0.0</v>
      </c>
      <c r="J196" s="236">
        <v>0.0</v>
      </c>
      <c r="K196" s="236">
        <v>6.0</v>
      </c>
    </row>
    <row r="197">
      <c r="A197" s="233">
        <v>45112.0</v>
      </c>
      <c r="B197" s="153" t="s">
        <v>714</v>
      </c>
      <c r="C197" s="153" t="s">
        <v>748</v>
      </c>
      <c r="D197" s="259" t="s">
        <v>171</v>
      </c>
      <c r="E197" s="233">
        <v>45112.0</v>
      </c>
      <c r="F197" s="237">
        <v>0.9375</v>
      </c>
      <c r="G197" s="237">
        <v>0.20833333333333334</v>
      </c>
      <c r="H197" s="235">
        <v>6.5</v>
      </c>
      <c r="I197" s="236">
        <v>0.0</v>
      </c>
      <c r="J197" s="236">
        <v>0.0</v>
      </c>
      <c r="K197" s="235">
        <v>6.5</v>
      </c>
    </row>
    <row r="198">
      <c r="A198" s="233">
        <v>45112.0</v>
      </c>
      <c r="B198" s="153" t="s">
        <v>139</v>
      </c>
      <c r="C198" s="153" t="s">
        <v>35</v>
      </c>
      <c r="D198" s="259" t="s">
        <v>171</v>
      </c>
      <c r="E198" s="233">
        <v>45112.0</v>
      </c>
      <c r="F198" s="238">
        <v>0.9583333333333334</v>
      </c>
      <c r="G198" s="238">
        <v>0.20833333333333334</v>
      </c>
      <c r="H198" s="236">
        <v>6.0</v>
      </c>
      <c r="I198" s="236">
        <v>0.0</v>
      </c>
      <c r="J198" s="236">
        <v>0.0</v>
      </c>
      <c r="K198" s="236">
        <v>6.0</v>
      </c>
      <c r="L198" s="153"/>
    </row>
    <row r="199">
      <c r="A199" s="233">
        <v>45112.0</v>
      </c>
      <c r="B199" s="153" t="s">
        <v>18</v>
      </c>
      <c r="C199" s="153" t="s">
        <v>1</v>
      </c>
      <c r="D199" s="259" t="s">
        <v>171</v>
      </c>
      <c r="E199" s="233">
        <v>45112.0</v>
      </c>
      <c r="F199" s="237">
        <v>0.9375</v>
      </c>
      <c r="G199" s="237">
        <v>0.20833333333333334</v>
      </c>
      <c r="H199" s="235">
        <v>6.5</v>
      </c>
      <c r="I199" s="236">
        <v>0.0</v>
      </c>
      <c r="J199" s="236">
        <v>0.0</v>
      </c>
      <c r="K199" s="235">
        <v>6.5</v>
      </c>
      <c r="L199" s="152"/>
    </row>
    <row r="200">
      <c r="A200" s="233">
        <v>45112.0</v>
      </c>
      <c r="B200" s="152" t="s">
        <v>32</v>
      </c>
      <c r="C200" s="153" t="s">
        <v>1</v>
      </c>
      <c r="D200" s="259" t="s">
        <v>171</v>
      </c>
      <c r="E200" s="233">
        <v>45112.0</v>
      </c>
      <c r="F200" s="237">
        <v>0.9375</v>
      </c>
      <c r="G200" s="237">
        <v>0.20833333333333334</v>
      </c>
      <c r="H200" s="235">
        <v>6.5</v>
      </c>
      <c r="I200" s="236">
        <v>0.0</v>
      </c>
      <c r="J200" s="236">
        <v>0.0</v>
      </c>
      <c r="K200" s="235">
        <v>6.5</v>
      </c>
    </row>
    <row r="201">
      <c r="A201" s="233">
        <v>45112.0</v>
      </c>
      <c r="B201" s="152" t="s">
        <v>52</v>
      </c>
      <c r="C201" s="152" t="s">
        <v>23</v>
      </c>
      <c r="D201" s="259" t="s">
        <v>169</v>
      </c>
      <c r="E201" s="233">
        <v>45113.0</v>
      </c>
      <c r="F201" s="238">
        <v>0.020833333333333332</v>
      </c>
      <c r="G201" s="238">
        <v>0.4583333333333333</v>
      </c>
      <c r="H201" s="235">
        <v>10.5</v>
      </c>
      <c r="I201" s="235">
        <v>2.5</v>
      </c>
      <c r="J201" s="235">
        <v>2.5</v>
      </c>
      <c r="K201" s="235">
        <v>5.5</v>
      </c>
      <c r="L201" s="68" t="s">
        <v>304</v>
      </c>
    </row>
    <row r="202">
      <c r="A202" s="233">
        <v>45112.0</v>
      </c>
      <c r="B202" s="153" t="s">
        <v>123</v>
      </c>
      <c r="C202" s="153" t="s">
        <v>23</v>
      </c>
      <c r="D202" s="259" t="s">
        <v>169</v>
      </c>
      <c r="E202" s="233">
        <v>45113.0</v>
      </c>
      <c r="F202" s="235">
        <v>0.0</v>
      </c>
      <c r="G202" s="235">
        <v>0.0</v>
      </c>
      <c r="H202" s="235">
        <v>0.0</v>
      </c>
      <c r="I202" s="235">
        <v>0.0</v>
      </c>
      <c r="J202" s="235">
        <v>0.0</v>
      </c>
      <c r="K202" s="235">
        <v>0.0</v>
      </c>
      <c r="L202" s="152" t="s">
        <v>25</v>
      </c>
    </row>
    <row r="203">
      <c r="A203" s="233">
        <v>45112.0</v>
      </c>
      <c r="B203" s="153" t="s">
        <v>749</v>
      </c>
      <c r="C203" s="153" t="s">
        <v>748</v>
      </c>
      <c r="D203" s="259" t="s">
        <v>169</v>
      </c>
      <c r="E203" s="233">
        <v>45113.0</v>
      </c>
      <c r="F203" s="238">
        <v>0.20833333333333334</v>
      </c>
      <c r="G203" s="237">
        <v>0.375</v>
      </c>
      <c r="H203" s="68">
        <v>4.0</v>
      </c>
      <c r="I203" s="68">
        <v>0.0</v>
      </c>
      <c r="J203" s="68">
        <v>3.0</v>
      </c>
      <c r="K203" s="68">
        <v>1.0</v>
      </c>
    </row>
    <row r="204">
      <c r="A204" s="233">
        <v>45112.0</v>
      </c>
      <c r="B204" s="152" t="s">
        <v>30</v>
      </c>
      <c r="C204" s="153" t="s">
        <v>1</v>
      </c>
      <c r="D204" s="259" t="s">
        <v>169</v>
      </c>
      <c r="E204" s="233">
        <v>45113.0</v>
      </c>
      <c r="F204" s="238">
        <v>0.20833333333333334</v>
      </c>
      <c r="G204" s="238">
        <v>0.4791666666666667</v>
      </c>
      <c r="H204" s="236">
        <v>6.5</v>
      </c>
      <c r="I204" s="236">
        <v>0.0</v>
      </c>
      <c r="J204" s="236">
        <v>5.5</v>
      </c>
      <c r="K204" s="236">
        <v>1.0</v>
      </c>
    </row>
    <row r="205">
      <c r="A205" s="233">
        <v>45112.0</v>
      </c>
      <c r="B205" s="153" t="s">
        <v>45</v>
      </c>
      <c r="C205" s="153" t="s">
        <v>1</v>
      </c>
      <c r="D205" s="259" t="s">
        <v>169</v>
      </c>
      <c r="E205" s="233">
        <v>45113.0</v>
      </c>
      <c r="F205" s="238">
        <v>0.20833333333333334</v>
      </c>
      <c r="G205" s="238">
        <v>0.4791666666666667</v>
      </c>
      <c r="H205" s="236">
        <v>6.5</v>
      </c>
      <c r="I205" s="236">
        <v>0.0</v>
      </c>
      <c r="J205" s="236">
        <v>5.5</v>
      </c>
      <c r="K205" s="236">
        <v>1.0</v>
      </c>
      <c r="L205" s="153"/>
    </row>
    <row r="206">
      <c r="A206" s="233">
        <v>45112.0</v>
      </c>
      <c r="B206" s="153" t="s">
        <v>740</v>
      </c>
      <c r="C206" s="153" t="s">
        <v>35</v>
      </c>
      <c r="D206" s="259" t="s">
        <v>169</v>
      </c>
      <c r="E206" s="233">
        <v>45113.0</v>
      </c>
      <c r="F206" s="235">
        <v>0.0</v>
      </c>
      <c r="G206" s="235">
        <v>0.0</v>
      </c>
      <c r="H206" s="235">
        <v>0.0</v>
      </c>
      <c r="I206" s="236">
        <v>0.0</v>
      </c>
      <c r="J206" s="235">
        <v>0.0</v>
      </c>
      <c r="K206" s="235">
        <v>0.0</v>
      </c>
      <c r="L206" s="152" t="s">
        <v>25</v>
      </c>
    </row>
    <row r="207">
      <c r="A207" s="233">
        <v>45112.0</v>
      </c>
      <c r="B207" s="155" t="s">
        <v>82</v>
      </c>
      <c r="C207" s="153" t="s">
        <v>35</v>
      </c>
      <c r="D207" s="259" t="s">
        <v>169</v>
      </c>
      <c r="E207" s="233">
        <v>45113.0</v>
      </c>
      <c r="F207" s="238">
        <v>0.20833333333333334</v>
      </c>
      <c r="G207" s="238">
        <v>0.4583333333333333</v>
      </c>
      <c r="H207" s="236">
        <v>6.0</v>
      </c>
      <c r="I207" s="236">
        <v>0.0</v>
      </c>
      <c r="J207" s="236">
        <v>5.0</v>
      </c>
      <c r="K207" s="236">
        <v>1.0</v>
      </c>
    </row>
    <row r="208">
      <c r="A208" s="233">
        <v>45112.0</v>
      </c>
      <c r="B208" s="153" t="s">
        <v>69</v>
      </c>
      <c r="C208" s="153" t="s">
        <v>51</v>
      </c>
      <c r="D208" s="259" t="s">
        <v>169</v>
      </c>
      <c r="E208" s="233">
        <v>45113.0</v>
      </c>
      <c r="F208" s="238">
        <v>0.16666666666666666</v>
      </c>
      <c r="G208" s="238">
        <v>0.5</v>
      </c>
      <c r="H208" s="236">
        <v>8.0</v>
      </c>
      <c r="I208" s="236">
        <v>0.0</v>
      </c>
      <c r="J208" s="236">
        <v>6.0</v>
      </c>
      <c r="K208" s="236">
        <v>2.0</v>
      </c>
      <c r="L208" s="153"/>
    </row>
    <row r="209">
      <c r="A209" s="233">
        <v>45112.0</v>
      </c>
      <c r="B209" s="155" t="s">
        <v>190</v>
      </c>
      <c r="C209" s="153" t="s">
        <v>51</v>
      </c>
      <c r="D209" s="259" t="s">
        <v>169</v>
      </c>
      <c r="E209" s="233">
        <v>45113.0</v>
      </c>
      <c r="F209" s="238">
        <v>0.20833333333333334</v>
      </c>
      <c r="G209" s="238">
        <v>0.5208333333333334</v>
      </c>
      <c r="H209" s="236">
        <v>7.5</v>
      </c>
      <c r="I209" s="236">
        <v>0.0</v>
      </c>
      <c r="J209" s="236">
        <v>6.5</v>
      </c>
      <c r="K209" s="236">
        <v>1.0</v>
      </c>
      <c r="L209" s="152"/>
    </row>
    <row r="210">
      <c r="A210" s="233">
        <v>45112.0</v>
      </c>
      <c r="B210" s="153" t="s">
        <v>103</v>
      </c>
      <c r="C210" s="153" t="s">
        <v>31</v>
      </c>
      <c r="D210" s="259" t="s">
        <v>169</v>
      </c>
      <c r="E210" s="233">
        <v>45113.0</v>
      </c>
      <c r="F210" s="238">
        <v>0.20833333333333334</v>
      </c>
      <c r="G210" s="238">
        <v>0.5208333333333334</v>
      </c>
      <c r="H210" s="236">
        <v>7.5</v>
      </c>
      <c r="I210" s="236">
        <v>0.0</v>
      </c>
      <c r="J210" s="236">
        <v>6.5</v>
      </c>
      <c r="K210" s="236">
        <v>1.0</v>
      </c>
    </row>
    <row r="211">
      <c r="A211" s="233">
        <v>45112.0</v>
      </c>
      <c r="B211" s="153" t="s">
        <v>97</v>
      </c>
      <c r="C211" s="153" t="s">
        <v>31</v>
      </c>
      <c r="D211" s="259" t="s">
        <v>169</v>
      </c>
      <c r="E211" s="233">
        <v>45113.0</v>
      </c>
      <c r="F211" s="237">
        <v>0.22916666666666666</v>
      </c>
      <c r="G211" s="237">
        <v>0.5416666666666666</v>
      </c>
      <c r="H211" s="235">
        <v>7.5</v>
      </c>
      <c r="I211" s="235">
        <v>0.0</v>
      </c>
      <c r="J211" s="235">
        <v>7.0</v>
      </c>
      <c r="K211" s="235">
        <v>0.5</v>
      </c>
    </row>
    <row r="212">
      <c r="A212" s="233">
        <v>45113.0</v>
      </c>
      <c r="B212" s="153" t="s">
        <v>88</v>
      </c>
      <c r="C212" s="153" t="s">
        <v>31</v>
      </c>
      <c r="D212" s="259" t="s">
        <v>169</v>
      </c>
      <c r="E212" s="233">
        <v>45113.0</v>
      </c>
      <c r="F212" s="235">
        <v>0.0</v>
      </c>
      <c r="G212" s="235">
        <v>0.0</v>
      </c>
      <c r="H212" s="235">
        <v>0.0</v>
      </c>
      <c r="I212" s="236">
        <v>0.0</v>
      </c>
      <c r="J212" s="235">
        <v>0.0</v>
      </c>
      <c r="K212" s="235">
        <v>0.0</v>
      </c>
      <c r="L212" s="152" t="s">
        <v>25</v>
      </c>
    </row>
    <row r="213">
      <c r="A213" s="233">
        <v>45113.0</v>
      </c>
      <c r="B213" s="152" t="s">
        <v>50</v>
      </c>
      <c r="C213" s="152" t="s">
        <v>31</v>
      </c>
      <c r="D213" s="259" t="s">
        <v>169</v>
      </c>
      <c r="E213" s="233">
        <v>45113.0</v>
      </c>
      <c r="F213" s="238">
        <v>0.9166666666666666</v>
      </c>
      <c r="G213" s="237">
        <v>0.22916666666666666</v>
      </c>
      <c r="H213" s="235">
        <v>7.5</v>
      </c>
      <c r="I213" s="236">
        <v>0.0</v>
      </c>
      <c r="J213" s="236">
        <v>0.0</v>
      </c>
      <c r="K213" s="235">
        <v>7.5</v>
      </c>
    </row>
    <row r="214">
      <c r="A214" s="233">
        <v>45113.0</v>
      </c>
      <c r="B214" s="153" t="s">
        <v>335</v>
      </c>
      <c r="C214" s="153" t="s">
        <v>51</v>
      </c>
      <c r="D214" s="259" t="s">
        <v>169</v>
      </c>
      <c r="E214" s="233">
        <v>45113.0</v>
      </c>
      <c r="F214" s="238">
        <v>0.9583333333333334</v>
      </c>
      <c r="G214" s="238">
        <v>0.20833333333333334</v>
      </c>
      <c r="H214" s="236">
        <v>6.0</v>
      </c>
      <c r="I214" s="236">
        <v>0.0</v>
      </c>
      <c r="J214" s="236">
        <v>0.0</v>
      </c>
      <c r="K214" s="236">
        <v>6.0</v>
      </c>
    </row>
    <row r="215">
      <c r="A215" s="233">
        <v>45113.0</v>
      </c>
      <c r="B215" s="153" t="s">
        <v>714</v>
      </c>
      <c r="C215" s="153" t="s">
        <v>748</v>
      </c>
      <c r="D215" s="259" t="s">
        <v>169</v>
      </c>
      <c r="E215" s="233">
        <v>45113.0</v>
      </c>
      <c r="F215" s="237">
        <v>0.9375</v>
      </c>
      <c r="G215" s="237">
        <v>0.20833333333333334</v>
      </c>
      <c r="H215" s="235">
        <v>6.5</v>
      </c>
      <c r="I215" s="236">
        <v>0.0</v>
      </c>
      <c r="J215" s="236">
        <v>0.0</v>
      </c>
      <c r="K215" s="235">
        <v>6.5</v>
      </c>
      <c r="L215" s="152"/>
    </row>
    <row r="216">
      <c r="A216" s="233">
        <v>45113.0</v>
      </c>
      <c r="B216" s="153" t="s">
        <v>139</v>
      </c>
      <c r="C216" s="153" t="s">
        <v>35</v>
      </c>
      <c r="D216" s="259" t="s">
        <v>169</v>
      </c>
      <c r="E216" s="233">
        <v>45113.0</v>
      </c>
      <c r="F216" s="238">
        <v>0.9583333333333334</v>
      </c>
      <c r="G216" s="238">
        <v>0.20833333333333334</v>
      </c>
      <c r="H216" s="236">
        <v>6.0</v>
      </c>
      <c r="I216" s="236">
        <v>0.0</v>
      </c>
      <c r="J216" s="236">
        <v>0.0</v>
      </c>
      <c r="K216" s="236">
        <v>6.0</v>
      </c>
      <c r="L216" s="152"/>
    </row>
    <row r="217">
      <c r="A217" s="233">
        <v>45113.0</v>
      </c>
      <c r="B217" s="153" t="s">
        <v>18</v>
      </c>
      <c r="C217" s="153" t="s">
        <v>1</v>
      </c>
      <c r="D217" s="259" t="s">
        <v>169</v>
      </c>
      <c r="E217" s="233">
        <v>45113.0</v>
      </c>
      <c r="F217" s="237">
        <v>0.9375</v>
      </c>
      <c r="G217" s="237">
        <v>0.20833333333333334</v>
      </c>
      <c r="H217" s="235">
        <v>6.5</v>
      </c>
      <c r="I217" s="236">
        <v>0.0</v>
      </c>
      <c r="J217" s="236">
        <v>0.0</v>
      </c>
      <c r="K217" s="235">
        <v>6.5</v>
      </c>
    </row>
    <row r="218">
      <c r="A218" s="233">
        <v>45113.0</v>
      </c>
      <c r="B218" s="152" t="s">
        <v>32</v>
      </c>
      <c r="C218" s="153" t="s">
        <v>1</v>
      </c>
      <c r="D218" s="259" t="s">
        <v>169</v>
      </c>
      <c r="E218" s="233">
        <v>45113.0</v>
      </c>
      <c r="F218" s="237">
        <v>0.9375</v>
      </c>
      <c r="G218" s="237">
        <v>0.20833333333333334</v>
      </c>
      <c r="H218" s="235">
        <v>6.5</v>
      </c>
      <c r="I218" s="236">
        <v>0.0</v>
      </c>
      <c r="J218" s="236">
        <v>0.0</v>
      </c>
      <c r="K218" s="235">
        <v>6.5</v>
      </c>
    </row>
    <row r="219">
      <c r="A219" s="233">
        <v>45113.0</v>
      </c>
      <c r="B219" s="152" t="s">
        <v>52</v>
      </c>
      <c r="C219" s="152" t="s">
        <v>23</v>
      </c>
      <c r="D219" s="259" t="s">
        <v>168</v>
      </c>
      <c r="E219" s="233">
        <v>45113.0</v>
      </c>
      <c r="F219" s="235">
        <v>0.0</v>
      </c>
      <c r="G219" s="235">
        <v>0.0</v>
      </c>
      <c r="H219" s="235">
        <v>0.0</v>
      </c>
      <c r="I219" s="236">
        <v>0.0</v>
      </c>
      <c r="J219" s="235">
        <v>0.0</v>
      </c>
      <c r="K219" s="235">
        <v>0.0</v>
      </c>
      <c r="L219" s="152" t="s">
        <v>25</v>
      </c>
    </row>
    <row r="220">
      <c r="A220" s="233">
        <v>45113.0</v>
      </c>
      <c r="B220" s="152" t="s">
        <v>54</v>
      </c>
      <c r="C220" s="152" t="s">
        <v>23</v>
      </c>
      <c r="D220" s="259" t="s">
        <v>168</v>
      </c>
      <c r="E220" s="233">
        <v>45114.0</v>
      </c>
      <c r="F220" s="238">
        <v>0.020833333333333332</v>
      </c>
      <c r="G220" s="237">
        <v>0.25</v>
      </c>
      <c r="H220" s="235">
        <v>5.5</v>
      </c>
      <c r="I220" s="235">
        <v>0.0</v>
      </c>
      <c r="J220" s="235">
        <v>0.0</v>
      </c>
      <c r="K220" s="235">
        <v>5.5</v>
      </c>
      <c r="L220" s="152"/>
    </row>
    <row r="221">
      <c r="A221" s="233">
        <v>45113.0</v>
      </c>
      <c r="B221" s="153" t="s">
        <v>123</v>
      </c>
      <c r="C221" s="153" t="s">
        <v>23</v>
      </c>
      <c r="D221" s="259" t="s">
        <v>168</v>
      </c>
      <c r="E221" s="233">
        <v>45114.0</v>
      </c>
      <c r="F221" s="237">
        <v>0.25</v>
      </c>
      <c r="G221" s="238">
        <v>0.4583333333333333</v>
      </c>
      <c r="H221" s="235">
        <v>5.0</v>
      </c>
      <c r="I221" s="236">
        <v>0.0</v>
      </c>
      <c r="J221" s="235">
        <v>5.0</v>
      </c>
      <c r="K221" s="235">
        <v>0.0</v>
      </c>
      <c r="L221" s="152"/>
    </row>
    <row r="222">
      <c r="A222" s="233">
        <v>45113.0</v>
      </c>
      <c r="B222" s="153" t="s">
        <v>749</v>
      </c>
      <c r="C222" s="153" t="s">
        <v>748</v>
      </c>
      <c r="D222" s="259" t="s">
        <v>168</v>
      </c>
      <c r="E222" s="233">
        <v>45114.0</v>
      </c>
      <c r="F222" s="238">
        <v>0.20833333333333334</v>
      </c>
      <c r="G222" s="237">
        <v>0.375</v>
      </c>
      <c r="H222" s="68">
        <v>4.0</v>
      </c>
      <c r="I222" s="68">
        <v>0.0</v>
      </c>
      <c r="J222" s="68">
        <v>3.0</v>
      </c>
      <c r="K222" s="68">
        <v>1.0</v>
      </c>
    </row>
    <row r="223">
      <c r="A223" s="233">
        <v>45113.0</v>
      </c>
      <c r="B223" s="153" t="s">
        <v>45</v>
      </c>
      <c r="C223" s="153" t="s">
        <v>1</v>
      </c>
      <c r="D223" s="259" t="s">
        <v>168</v>
      </c>
      <c r="E223" s="233">
        <v>45114.0</v>
      </c>
      <c r="F223" s="238">
        <v>0.20833333333333334</v>
      </c>
      <c r="G223" s="238">
        <v>0.4791666666666667</v>
      </c>
      <c r="H223" s="236">
        <v>6.5</v>
      </c>
      <c r="I223" s="236">
        <v>0.0</v>
      </c>
      <c r="J223" s="236">
        <v>5.5</v>
      </c>
      <c r="K223" s="236">
        <v>1.0</v>
      </c>
    </row>
    <row r="224">
      <c r="A224" s="233">
        <v>45113.0</v>
      </c>
      <c r="B224" s="152" t="s">
        <v>30</v>
      </c>
      <c r="C224" s="153" t="s">
        <v>1</v>
      </c>
      <c r="D224" s="259" t="s">
        <v>168</v>
      </c>
      <c r="E224" s="233">
        <v>45114.0</v>
      </c>
      <c r="F224" s="238">
        <v>0.20833333333333334</v>
      </c>
      <c r="G224" s="238">
        <v>0.4791666666666667</v>
      </c>
      <c r="H224" s="236">
        <v>6.5</v>
      </c>
      <c r="I224" s="236">
        <v>0.0</v>
      </c>
      <c r="J224" s="236">
        <v>5.5</v>
      </c>
      <c r="K224" s="236">
        <v>1.0</v>
      </c>
    </row>
    <row r="225">
      <c r="A225" s="233">
        <v>45113.0</v>
      </c>
      <c r="B225" s="153" t="s">
        <v>740</v>
      </c>
      <c r="C225" s="153" t="s">
        <v>35</v>
      </c>
      <c r="D225" s="259" t="s">
        <v>168</v>
      </c>
      <c r="E225" s="233">
        <v>45114.0</v>
      </c>
      <c r="F225" s="238">
        <v>0.20833333333333334</v>
      </c>
      <c r="G225" s="238">
        <v>0.4583333333333333</v>
      </c>
      <c r="H225" s="236">
        <v>6.0</v>
      </c>
      <c r="I225" s="236">
        <v>0.0</v>
      </c>
      <c r="J225" s="236">
        <v>5.0</v>
      </c>
      <c r="K225" s="236">
        <v>1.0</v>
      </c>
    </row>
    <row r="226" ht="18.0" customHeight="1">
      <c r="A226" s="233">
        <v>45113.0</v>
      </c>
      <c r="B226" s="153" t="s">
        <v>69</v>
      </c>
      <c r="C226" s="153" t="s">
        <v>51</v>
      </c>
      <c r="D226" s="259" t="s">
        <v>168</v>
      </c>
      <c r="E226" s="233">
        <v>45114.0</v>
      </c>
      <c r="F226" s="238">
        <v>0.16666666666666666</v>
      </c>
      <c r="G226" s="238">
        <v>0.5</v>
      </c>
      <c r="H226" s="236">
        <v>8.0</v>
      </c>
      <c r="I226" s="236">
        <v>0.0</v>
      </c>
      <c r="J226" s="236">
        <v>6.0</v>
      </c>
      <c r="K226" s="236">
        <v>2.0</v>
      </c>
      <c r="L226" s="152"/>
    </row>
    <row r="227">
      <c r="A227" s="233">
        <v>45113.0</v>
      </c>
      <c r="B227" s="155" t="s">
        <v>190</v>
      </c>
      <c r="C227" s="153" t="s">
        <v>51</v>
      </c>
      <c r="D227" s="259" t="s">
        <v>168</v>
      </c>
      <c r="E227" s="233">
        <v>45114.0</v>
      </c>
      <c r="F227" s="238">
        <v>0.20833333333333334</v>
      </c>
      <c r="G227" s="238">
        <v>0.5208333333333334</v>
      </c>
      <c r="H227" s="236">
        <v>7.5</v>
      </c>
      <c r="I227" s="236">
        <v>0.0</v>
      </c>
      <c r="J227" s="236">
        <v>6.5</v>
      </c>
      <c r="K227" s="236">
        <v>1.0</v>
      </c>
    </row>
    <row r="228">
      <c r="A228" s="233">
        <v>45113.0</v>
      </c>
      <c r="B228" s="155" t="s">
        <v>82</v>
      </c>
      <c r="C228" s="153" t="s">
        <v>51</v>
      </c>
      <c r="D228" s="259" t="s">
        <v>168</v>
      </c>
      <c r="E228" s="233">
        <v>45114.0</v>
      </c>
      <c r="F228" s="235">
        <v>0.0</v>
      </c>
      <c r="G228" s="235">
        <v>0.0</v>
      </c>
      <c r="H228" s="235">
        <v>0.0</v>
      </c>
      <c r="I228" s="236">
        <v>0.0</v>
      </c>
      <c r="J228" s="235">
        <v>0.0</v>
      </c>
      <c r="K228" s="235">
        <v>0.0</v>
      </c>
      <c r="L228" s="152" t="s">
        <v>25</v>
      </c>
    </row>
    <row r="229">
      <c r="A229" s="233">
        <v>45113.0</v>
      </c>
      <c r="B229" s="153" t="s">
        <v>103</v>
      </c>
      <c r="C229" s="153" t="s">
        <v>31</v>
      </c>
      <c r="D229" s="259" t="s">
        <v>168</v>
      </c>
      <c r="E229" s="233">
        <v>45114.0</v>
      </c>
      <c r="F229" s="238">
        <v>0.20833333333333334</v>
      </c>
      <c r="G229" s="238">
        <v>0.5208333333333334</v>
      </c>
      <c r="H229" s="236">
        <v>7.5</v>
      </c>
      <c r="I229" s="236">
        <v>0.0</v>
      </c>
      <c r="J229" s="236">
        <v>6.5</v>
      </c>
      <c r="K229" s="236">
        <v>1.0</v>
      </c>
      <c r="L229" s="153"/>
    </row>
    <row r="230">
      <c r="A230" s="233">
        <v>45113.0</v>
      </c>
      <c r="B230" s="153" t="s">
        <v>97</v>
      </c>
      <c r="C230" s="153" t="s">
        <v>31</v>
      </c>
      <c r="D230" s="259" t="s">
        <v>168</v>
      </c>
      <c r="E230" s="233">
        <v>45114.0</v>
      </c>
      <c r="F230" s="237">
        <v>0.22916666666666666</v>
      </c>
      <c r="G230" s="237">
        <v>0.5416666666666666</v>
      </c>
      <c r="H230" s="235">
        <v>7.5</v>
      </c>
      <c r="I230" s="235">
        <v>0.0</v>
      </c>
      <c r="J230" s="235">
        <v>7.0</v>
      </c>
      <c r="K230" s="235">
        <v>0.5</v>
      </c>
      <c r="L230" s="153"/>
    </row>
    <row r="231">
      <c r="A231" s="233">
        <v>45114.0</v>
      </c>
      <c r="B231" s="153" t="s">
        <v>88</v>
      </c>
      <c r="C231" s="153" t="s">
        <v>31</v>
      </c>
      <c r="D231" s="259" t="s">
        <v>168</v>
      </c>
      <c r="E231" s="233">
        <v>45114.0</v>
      </c>
      <c r="F231" s="238">
        <v>0.9166666666666666</v>
      </c>
      <c r="G231" s="237">
        <v>0.25</v>
      </c>
      <c r="H231" s="235">
        <v>8.0</v>
      </c>
      <c r="I231" s="236">
        <v>0.0</v>
      </c>
      <c r="J231" s="236">
        <v>0.0</v>
      </c>
      <c r="K231" s="235">
        <v>8.0</v>
      </c>
    </row>
    <row r="232">
      <c r="A232" s="233">
        <v>45114.0</v>
      </c>
      <c r="B232" s="153" t="s">
        <v>335</v>
      </c>
      <c r="C232" s="153" t="s">
        <v>51</v>
      </c>
      <c r="D232" s="259" t="s">
        <v>168</v>
      </c>
      <c r="E232" s="233">
        <v>45114.0</v>
      </c>
      <c r="F232" s="238">
        <v>0.9583333333333334</v>
      </c>
      <c r="G232" s="238">
        <v>0.20833333333333334</v>
      </c>
      <c r="H232" s="236">
        <v>6.0</v>
      </c>
      <c r="I232" s="236">
        <v>0.0</v>
      </c>
      <c r="J232" s="236">
        <v>0.0</v>
      </c>
      <c r="K232" s="236">
        <v>6.0</v>
      </c>
    </row>
    <row r="233">
      <c r="A233" s="233">
        <v>45114.0</v>
      </c>
      <c r="B233" s="153" t="s">
        <v>714</v>
      </c>
      <c r="C233" s="153" t="s">
        <v>748</v>
      </c>
      <c r="D233" s="259" t="s">
        <v>168</v>
      </c>
      <c r="E233" s="233">
        <v>45114.0</v>
      </c>
      <c r="F233" s="237">
        <v>0.9375</v>
      </c>
      <c r="G233" s="237">
        <v>0.20833333333333334</v>
      </c>
      <c r="H233" s="235">
        <v>6.5</v>
      </c>
      <c r="I233" s="236">
        <v>0.0</v>
      </c>
      <c r="J233" s="236">
        <v>0.0</v>
      </c>
      <c r="K233" s="235">
        <v>6.5</v>
      </c>
    </row>
    <row r="234">
      <c r="A234" s="233">
        <v>45114.0</v>
      </c>
      <c r="B234" s="152" t="s">
        <v>50</v>
      </c>
      <c r="C234" s="153" t="s">
        <v>35</v>
      </c>
      <c r="D234" s="259" t="s">
        <v>168</v>
      </c>
      <c r="E234" s="233">
        <v>45114.0</v>
      </c>
      <c r="F234" s="238">
        <v>0.9583333333333334</v>
      </c>
      <c r="G234" s="237">
        <v>0.375</v>
      </c>
      <c r="H234" s="235">
        <v>10.0</v>
      </c>
      <c r="I234" s="235">
        <v>2.0</v>
      </c>
      <c r="J234" s="235">
        <v>1.0</v>
      </c>
      <c r="K234" s="235">
        <v>7.0</v>
      </c>
      <c r="L234" s="68" t="s">
        <v>411</v>
      </c>
    </row>
    <row r="235">
      <c r="A235" s="233">
        <v>45114.0</v>
      </c>
      <c r="B235" s="153" t="s">
        <v>139</v>
      </c>
      <c r="C235" s="153" t="s">
        <v>35</v>
      </c>
      <c r="D235" s="259" t="s">
        <v>168</v>
      </c>
      <c r="E235" s="233">
        <v>45114.0</v>
      </c>
      <c r="F235" s="235">
        <v>0.0</v>
      </c>
      <c r="G235" s="235">
        <v>0.0</v>
      </c>
      <c r="H235" s="235">
        <v>0.0</v>
      </c>
      <c r="I235" s="236">
        <v>0.0</v>
      </c>
      <c r="J235" s="235">
        <v>0.0</v>
      </c>
      <c r="K235" s="235">
        <v>0.0</v>
      </c>
      <c r="L235" s="152" t="s">
        <v>25</v>
      </c>
    </row>
    <row r="236">
      <c r="A236" s="233">
        <v>45114.0</v>
      </c>
      <c r="B236" s="152" t="s">
        <v>32</v>
      </c>
      <c r="C236" s="153" t="s">
        <v>1</v>
      </c>
      <c r="D236" s="259" t="s">
        <v>168</v>
      </c>
      <c r="E236" s="233">
        <v>45114.0</v>
      </c>
      <c r="F236" s="237">
        <v>0.9375</v>
      </c>
      <c r="G236" s="237">
        <v>0.20833333333333334</v>
      </c>
      <c r="H236" s="235">
        <v>6.5</v>
      </c>
      <c r="I236" s="236">
        <v>0.0</v>
      </c>
      <c r="J236" s="236">
        <v>0.0</v>
      </c>
      <c r="K236" s="235">
        <v>6.5</v>
      </c>
      <c r="L236" s="153"/>
    </row>
    <row r="237">
      <c r="A237" s="233">
        <v>45114.0</v>
      </c>
      <c r="B237" s="152" t="s">
        <v>18</v>
      </c>
      <c r="C237" s="153" t="s">
        <v>1</v>
      </c>
      <c r="D237" s="259" t="s">
        <v>168</v>
      </c>
      <c r="E237" s="233">
        <v>45114.0</v>
      </c>
      <c r="F237" s="237">
        <v>0.9375</v>
      </c>
      <c r="G237" s="237">
        <v>0.20833333333333334</v>
      </c>
      <c r="H237" s="235">
        <v>6.5</v>
      </c>
      <c r="I237" s="236">
        <v>0.0</v>
      </c>
      <c r="J237" s="236">
        <v>0.0</v>
      </c>
      <c r="K237" s="235">
        <v>6.5</v>
      </c>
    </row>
    <row r="238">
      <c r="A238" s="233">
        <v>45114.0</v>
      </c>
      <c r="B238" s="152" t="s">
        <v>18</v>
      </c>
      <c r="C238" s="152" t="s">
        <v>160</v>
      </c>
      <c r="D238" s="234" t="s">
        <v>168</v>
      </c>
      <c r="E238" s="233">
        <v>45114.0</v>
      </c>
      <c r="F238" s="237">
        <v>0.9375</v>
      </c>
      <c r="G238" s="237">
        <v>0.375</v>
      </c>
      <c r="H238" s="235">
        <v>4.0</v>
      </c>
      <c r="I238" s="235">
        <v>0.0</v>
      </c>
      <c r="J238" s="235">
        <v>3.0</v>
      </c>
      <c r="K238" s="235">
        <v>1.0</v>
      </c>
      <c r="L238" s="152" t="s">
        <v>304</v>
      </c>
    </row>
    <row r="239">
      <c r="A239" s="233">
        <v>45114.0</v>
      </c>
      <c r="B239" s="152" t="s">
        <v>54</v>
      </c>
      <c r="C239" s="152" t="s">
        <v>23</v>
      </c>
      <c r="D239" s="259" t="s">
        <v>170</v>
      </c>
      <c r="E239" s="233">
        <v>45115.0</v>
      </c>
      <c r="F239" s="238">
        <v>0.020833333333333332</v>
      </c>
      <c r="G239" s="237">
        <v>0.16666666666666666</v>
      </c>
      <c r="H239" s="68">
        <v>3.5</v>
      </c>
      <c r="I239" s="68">
        <v>0.0</v>
      </c>
      <c r="J239" s="68">
        <v>0.0</v>
      </c>
      <c r="K239" s="68">
        <v>3.5</v>
      </c>
    </row>
    <row r="240">
      <c r="A240" s="233">
        <v>45114.0</v>
      </c>
      <c r="B240" s="152" t="s">
        <v>54</v>
      </c>
      <c r="C240" s="152" t="s">
        <v>49</v>
      </c>
      <c r="D240" s="259" t="s">
        <v>170</v>
      </c>
      <c r="E240" s="233">
        <v>45115.0</v>
      </c>
      <c r="F240" s="238">
        <v>0.16666666666666666</v>
      </c>
      <c r="G240" s="237">
        <v>0.3333333333333333</v>
      </c>
      <c r="H240" s="235">
        <v>4.0</v>
      </c>
      <c r="I240" s="236">
        <v>0.0</v>
      </c>
      <c r="J240" s="235">
        <v>2.0</v>
      </c>
      <c r="K240" s="235">
        <v>2.0</v>
      </c>
    </row>
    <row r="241">
      <c r="A241" s="233">
        <v>45114.0</v>
      </c>
      <c r="B241" s="153" t="s">
        <v>123</v>
      </c>
      <c r="C241" s="153" t="s">
        <v>23</v>
      </c>
      <c r="D241" s="259" t="s">
        <v>170</v>
      </c>
      <c r="E241" s="233">
        <v>45115.0</v>
      </c>
      <c r="F241" s="237">
        <v>0.16666666666666666</v>
      </c>
      <c r="G241" s="238">
        <v>0.4583333333333333</v>
      </c>
      <c r="H241" s="235">
        <v>7.0</v>
      </c>
      <c r="I241" s="236">
        <v>0.0</v>
      </c>
      <c r="J241" s="236">
        <v>5.0</v>
      </c>
      <c r="K241" s="235">
        <v>2.0</v>
      </c>
    </row>
    <row r="242">
      <c r="A242" s="233">
        <v>45114.0</v>
      </c>
      <c r="B242" s="153" t="s">
        <v>749</v>
      </c>
      <c r="C242" s="153" t="s">
        <v>748</v>
      </c>
      <c r="D242" s="259" t="s">
        <v>170</v>
      </c>
      <c r="E242" s="233">
        <v>45115.0</v>
      </c>
      <c r="F242" s="238">
        <v>0.20833333333333334</v>
      </c>
      <c r="G242" s="237">
        <v>0.375</v>
      </c>
      <c r="H242" s="68">
        <v>4.0</v>
      </c>
      <c r="I242" s="68">
        <v>0.0</v>
      </c>
      <c r="J242" s="68">
        <v>3.0</v>
      </c>
      <c r="K242" s="68">
        <v>1.0</v>
      </c>
    </row>
    <row r="243">
      <c r="A243" s="233">
        <v>45114.0</v>
      </c>
      <c r="B243" s="152" t="s">
        <v>52</v>
      </c>
      <c r="C243" s="153" t="s">
        <v>1</v>
      </c>
      <c r="D243" s="259" t="s">
        <v>170</v>
      </c>
      <c r="E243" s="233">
        <v>45115.0</v>
      </c>
      <c r="F243" s="238">
        <v>0.20833333333333334</v>
      </c>
      <c r="G243" s="237">
        <v>0.5625</v>
      </c>
      <c r="H243" s="235">
        <v>8.5</v>
      </c>
      <c r="I243" s="235">
        <v>0.5</v>
      </c>
      <c r="J243" s="235">
        <v>7.0</v>
      </c>
      <c r="K243" s="236">
        <v>1.0</v>
      </c>
      <c r="L243" s="68" t="s">
        <v>192</v>
      </c>
    </row>
    <row r="244">
      <c r="A244" s="233">
        <v>45114.0</v>
      </c>
      <c r="B244" s="153" t="s">
        <v>45</v>
      </c>
      <c r="C244" s="153" t="s">
        <v>1</v>
      </c>
      <c r="D244" s="259" t="s">
        <v>170</v>
      </c>
      <c r="E244" s="233">
        <v>45115.0</v>
      </c>
      <c r="F244" s="238">
        <v>0.20833333333333334</v>
      </c>
      <c r="G244" s="237">
        <v>0.5625</v>
      </c>
      <c r="H244" s="235">
        <v>8.5</v>
      </c>
      <c r="I244" s="235">
        <v>0.5</v>
      </c>
      <c r="J244" s="235">
        <v>7.0</v>
      </c>
      <c r="K244" s="236">
        <v>1.0</v>
      </c>
      <c r="L244" s="68" t="s">
        <v>192</v>
      </c>
    </row>
    <row r="245">
      <c r="A245" s="233">
        <v>45114.0</v>
      </c>
      <c r="B245" s="152" t="s">
        <v>30</v>
      </c>
      <c r="C245" s="153" t="s">
        <v>1</v>
      </c>
      <c r="D245" s="259" t="s">
        <v>170</v>
      </c>
      <c r="E245" s="233">
        <v>45115.0</v>
      </c>
      <c r="F245" s="235">
        <v>0.0</v>
      </c>
      <c r="G245" s="235">
        <v>0.0</v>
      </c>
      <c r="H245" s="235">
        <v>0.0</v>
      </c>
      <c r="I245" s="236">
        <v>0.0</v>
      </c>
      <c r="J245" s="235">
        <v>0.0</v>
      </c>
      <c r="K245" s="235">
        <v>0.0</v>
      </c>
      <c r="L245" s="152" t="s">
        <v>25</v>
      </c>
    </row>
    <row r="246">
      <c r="A246" s="233">
        <v>45114.0</v>
      </c>
      <c r="B246" s="153" t="s">
        <v>740</v>
      </c>
      <c r="C246" s="153" t="s">
        <v>35</v>
      </c>
      <c r="D246" s="259" t="s">
        <v>170</v>
      </c>
      <c r="E246" s="233">
        <v>45115.0</v>
      </c>
      <c r="F246" s="237">
        <v>0.16666666666666666</v>
      </c>
      <c r="G246" s="238">
        <v>0.4583333333333333</v>
      </c>
      <c r="H246" s="235">
        <v>7.0</v>
      </c>
      <c r="I246" s="236">
        <v>0.0</v>
      </c>
      <c r="J246" s="236">
        <v>5.0</v>
      </c>
      <c r="K246" s="235">
        <v>2.0</v>
      </c>
    </row>
    <row r="247">
      <c r="A247" s="233">
        <v>45114.0</v>
      </c>
      <c r="B247" s="153" t="s">
        <v>69</v>
      </c>
      <c r="C247" s="153" t="s">
        <v>51</v>
      </c>
      <c r="D247" s="259" t="s">
        <v>170</v>
      </c>
      <c r="E247" s="233">
        <v>45115.0</v>
      </c>
      <c r="F247" s="237">
        <v>0.125</v>
      </c>
      <c r="G247" s="238">
        <v>0.5</v>
      </c>
      <c r="H247" s="235">
        <v>9.0</v>
      </c>
      <c r="I247" s="235">
        <v>1.0</v>
      </c>
      <c r="J247" s="235">
        <v>5.0</v>
      </c>
      <c r="K247" s="235">
        <v>3.0</v>
      </c>
      <c r="L247" s="68" t="s">
        <v>191</v>
      </c>
    </row>
    <row r="248">
      <c r="A248" s="233">
        <v>45114.0</v>
      </c>
      <c r="B248" s="155" t="s">
        <v>190</v>
      </c>
      <c r="C248" s="153" t="s">
        <v>51</v>
      </c>
      <c r="D248" s="259" t="s">
        <v>170</v>
      </c>
      <c r="E248" s="233">
        <v>45115.0</v>
      </c>
      <c r="F248" s="235">
        <v>0.0</v>
      </c>
      <c r="G248" s="235">
        <v>0.0</v>
      </c>
      <c r="H248" s="235">
        <v>0.0</v>
      </c>
      <c r="I248" s="236">
        <v>0.0</v>
      </c>
      <c r="J248" s="235">
        <v>0.0</v>
      </c>
      <c r="K248" s="235">
        <v>0.0</v>
      </c>
      <c r="L248" s="152" t="s">
        <v>25</v>
      </c>
    </row>
    <row r="249">
      <c r="A249" s="233">
        <v>45114.0</v>
      </c>
      <c r="B249" s="155" t="s">
        <v>82</v>
      </c>
      <c r="C249" s="153" t="s">
        <v>51</v>
      </c>
      <c r="D249" s="259" t="s">
        <v>170</v>
      </c>
      <c r="E249" s="233">
        <v>45115.0</v>
      </c>
      <c r="F249" s="238">
        <v>0.20833333333333334</v>
      </c>
      <c r="G249" s="238">
        <v>0.5208333333333334</v>
      </c>
      <c r="H249" s="236">
        <v>7.5</v>
      </c>
      <c r="I249" s="236">
        <v>0.0</v>
      </c>
      <c r="J249" s="236">
        <v>6.5</v>
      </c>
      <c r="K249" s="236">
        <v>1.0</v>
      </c>
    </row>
    <row r="250">
      <c r="A250" s="233">
        <v>45114.0</v>
      </c>
      <c r="B250" s="153" t="s">
        <v>103</v>
      </c>
      <c r="C250" s="153" t="s">
        <v>31</v>
      </c>
      <c r="D250" s="259" t="s">
        <v>170</v>
      </c>
      <c r="E250" s="233">
        <v>45115.0</v>
      </c>
      <c r="F250" s="237">
        <v>0.22916666666666666</v>
      </c>
      <c r="G250" s="237">
        <v>0.5625</v>
      </c>
      <c r="H250" s="235">
        <v>8.0</v>
      </c>
      <c r="I250" s="235">
        <v>0.0</v>
      </c>
      <c r="J250" s="235">
        <v>7.5</v>
      </c>
      <c r="K250" s="235">
        <v>0.5</v>
      </c>
    </row>
    <row r="251">
      <c r="A251" s="233">
        <v>45114.0</v>
      </c>
      <c r="B251" s="153" t="s">
        <v>97</v>
      </c>
      <c r="C251" s="153" t="s">
        <v>31</v>
      </c>
      <c r="D251" s="259" t="s">
        <v>170</v>
      </c>
      <c r="E251" s="233">
        <v>45115.0</v>
      </c>
      <c r="F251" s="237">
        <v>0.25</v>
      </c>
      <c r="G251" s="237">
        <v>0.5833333333333334</v>
      </c>
      <c r="H251" s="235">
        <v>8.0</v>
      </c>
      <c r="I251" s="235">
        <v>0.0</v>
      </c>
      <c r="J251" s="235">
        <v>8.0</v>
      </c>
      <c r="K251" s="235">
        <v>0.0</v>
      </c>
    </row>
    <row r="252">
      <c r="A252" s="233">
        <v>45115.0</v>
      </c>
      <c r="B252" s="153" t="s">
        <v>88</v>
      </c>
      <c r="C252" s="153" t="s">
        <v>31</v>
      </c>
      <c r="D252" s="259" t="s">
        <v>170</v>
      </c>
      <c r="E252" s="233">
        <v>45115.0</v>
      </c>
      <c r="F252" s="238">
        <v>0.9166666666666666</v>
      </c>
      <c r="G252" s="237">
        <v>0.25</v>
      </c>
      <c r="H252" s="235">
        <v>8.0</v>
      </c>
      <c r="I252" s="236">
        <v>0.0</v>
      </c>
      <c r="J252" s="236">
        <v>0.0</v>
      </c>
      <c r="K252" s="235">
        <v>8.0</v>
      </c>
      <c r="L252" s="153"/>
    </row>
    <row r="253" ht="15.0" customHeight="1">
      <c r="A253" s="233">
        <v>45115.0</v>
      </c>
      <c r="B253" s="153" t="s">
        <v>335</v>
      </c>
      <c r="C253" s="153" t="s">
        <v>51</v>
      </c>
      <c r="D253" s="259" t="s">
        <v>170</v>
      </c>
      <c r="E253" s="233">
        <v>45115.0</v>
      </c>
      <c r="F253" s="238">
        <v>0.9583333333333334</v>
      </c>
      <c r="G253" s="238">
        <v>0.20833333333333334</v>
      </c>
      <c r="H253" s="236">
        <v>6.0</v>
      </c>
      <c r="I253" s="236">
        <v>0.0</v>
      </c>
      <c r="J253" s="236">
        <v>0.0</v>
      </c>
      <c r="K253" s="236">
        <v>6.0</v>
      </c>
    </row>
    <row r="254">
      <c r="A254" s="233">
        <v>45115.0</v>
      </c>
      <c r="B254" s="153" t="s">
        <v>714</v>
      </c>
      <c r="C254" s="153" t="s">
        <v>748</v>
      </c>
      <c r="D254" s="259" t="s">
        <v>170</v>
      </c>
      <c r="E254" s="233">
        <v>45115.0</v>
      </c>
      <c r="F254" s="237">
        <v>0.9375</v>
      </c>
      <c r="G254" s="237">
        <v>0.20833333333333334</v>
      </c>
      <c r="H254" s="235">
        <v>6.5</v>
      </c>
      <c r="I254" s="236">
        <v>0.0</v>
      </c>
      <c r="J254" s="236">
        <v>0.0</v>
      </c>
      <c r="K254" s="235">
        <v>6.5</v>
      </c>
      <c r="L254" s="152"/>
    </row>
    <row r="255">
      <c r="A255" s="233">
        <v>45115.0</v>
      </c>
      <c r="B255" s="153" t="s">
        <v>139</v>
      </c>
      <c r="C255" s="153" t="s">
        <v>35</v>
      </c>
      <c r="D255" s="259" t="s">
        <v>170</v>
      </c>
      <c r="E255" s="233">
        <v>45115.0</v>
      </c>
      <c r="F255" s="238">
        <v>0.9583333333333334</v>
      </c>
      <c r="G255" s="238">
        <v>0.20833333333333334</v>
      </c>
      <c r="H255" s="236">
        <v>6.0</v>
      </c>
      <c r="I255" s="236">
        <v>0.0</v>
      </c>
      <c r="J255" s="236">
        <v>0.0</v>
      </c>
      <c r="K255" s="236">
        <v>6.0</v>
      </c>
      <c r="L255" s="153"/>
    </row>
    <row r="256">
      <c r="A256" s="233">
        <v>45115.0</v>
      </c>
      <c r="B256" s="153" t="s">
        <v>18</v>
      </c>
      <c r="C256" s="68" t="s">
        <v>160</v>
      </c>
      <c r="D256" s="259" t="s">
        <v>170</v>
      </c>
      <c r="E256" s="233">
        <v>45115.0</v>
      </c>
      <c r="F256" s="237">
        <v>0.9375</v>
      </c>
      <c r="G256" s="237">
        <v>0.375</v>
      </c>
      <c r="H256" s="235">
        <v>10.5</v>
      </c>
      <c r="I256" s="235">
        <v>2.5</v>
      </c>
      <c r="J256" s="235">
        <v>0.5</v>
      </c>
      <c r="K256" s="235">
        <v>7.5</v>
      </c>
      <c r="L256" s="152" t="s">
        <v>304</v>
      </c>
    </row>
    <row r="257">
      <c r="A257" s="233">
        <v>45115.0</v>
      </c>
      <c r="B257" s="152" t="s">
        <v>32</v>
      </c>
      <c r="C257" s="153" t="s">
        <v>1</v>
      </c>
      <c r="D257" s="259" t="s">
        <v>170</v>
      </c>
      <c r="E257" s="233">
        <v>45115.0</v>
      </c>
      <c r="F257" s="237">
        <v>0.9375</v>
      </c>
      <c r="G257" s="237">
        <v>0.20833333333333334</v>
      </c>
      <c r="H257" s="235">
        <v>6.5</v>
      </c>
      <c r="I257" s="236">
        <v>0.0</v>
      </c>
      <c r="J257" s="236">
        <v>0.0</v>
      </c>
      <c r="K257" s="235">
        <v>6.5</v>
      </c>
    </row>
    <row r="258">
      <c r="A258" s="233">
        <v>45115.0</v>
      </c>
      <c r="B258" s="152" t="s">
        <v>54</v>
      </c>
      <c r="C258" s="153" t="s">
        <v>1</v>
      </c>
      <c r="D258" s="259" t="s">
        <v>170</v>
      </c>
      <c r="E258" s="233">
        <v>45115.0</v>
      </c>
      <c r="F258" s="237">
        <v>0.9375</v>
      </c>
      <c r="G258" s="237">
        <v>0.20833333333333334</v>
      </c>
      <c r="H258" s="235">
        <v>6.5</v>
      </c>
      <c r="I258" s="236">
        <v>0.0</v>
      </c>
      <c r="J258" s="236">
        <v>0.0</v>
      </c>
      <c r="K258" s="235">
        <v>6.5</v>
      </c>
    </row>
    <row r="259">
      <c r="A259" s="233">
        <v>45115.0</v>
      </c>
      <c r="B259" s="152" t="s">
        <v>50</v>
      </c>
      <c r="C259" s="152" t="s">
        <v>23</v>
      </c>
      <c r="D259" s="259" t="s">
        <v>172</v>
      </c>
      <c r="E259" s="233">
        <v>45116.0</v>
      </c>
      <c r="F259" s="238">
        <v>0.020833333333333332</v>
      </c>
      <c r="G259" s="237">
        <v>0.16666666666666666</v>
      </c>
      <c r="H259" s="68">
        <v>3.5</v>
      </c>
      <c r="I259" s="68">
        <v>0.0</v>
      </c>
      <c r="J259" s="68">
        <v>0.0</v>
      </c>
      <c r="K259" s="68">
        <v>3.5</v>
      </c>
    </row>
    <row r="260">
      <c r="A260" s="233">
        <v>45115.0</v>
      </c>
      <c r="B260" s="152" t="s">
        <v>50</v>
      </c>
      <c r="C260" s="152" t="s">
        <v>49</v>
      </c>
      <c r="D260" s="259" t="s">
        <v>172</v>
      </c>
      <c r="E260" s="233">
        <v>45116.0</v>
      </c>
      <c r="F260" s="238">
        <v>0.16666666666666666</v>
      </c>
      <c r="G260" s="237">
        <v>0.375</v>
      </c>
      <c r="H260" s="235">
        <v>5.0</v>
      </c>
      <c r="I260" s="236">
        <v>0.0</v>
      </c>
      <c r="J260" s="235">
        <v>3.0</v>
      </c>
      <c r="K260" s="235">
        <v>2.0</v>
      </c>
      <c r="L260" s="68" t="s">
        <v>192</v>
      </c>
    </row>
    <row r="261">
      <c r="A261" s="233">
        <v>45115.0</v>
      </c>
      <c r="B261" s="153" t="s">
        <v>123</v>
      </c>
      <c r="C261" s="153" t="s">
        <v>23</v>
      </c>
      <c r="D261" s="259" t="s">
        <v>172</v>
      </c>
      <c r="E261" s="233">
        <v>45116.0</v>
      </c>
      <c r="F261" s="237">
        <v>0.16666666666666666</v>
      </c>
      <c r="G261" s="238">
        <v>0.4583333333333333</v>
      </c>
      <c r="H261" s="235">
        <v>7.0</v>
      </c>
      <c r="I261" s="236">
        <v>0.0</v>
      </c>
      <c r="J261" s="236">
        <v>5.0</v>
      </c>
      <c r="K261" s="235">
        <v>2.0</v>
      </c>
    </row>
    <row r="262">
      <c r="A262" s="233">
        <v>45115.0</v>
      </c>
      <c r="B262" s="153" t="s">
        <v>749</v>
      </c>
      <c r="C262" s="153" t="s">
        <v>748</v>
      </c>
      <c r="D262" s="259" t="s">
        <v>172</v>
      </c>
      <c r="E262" s="233">
        <v>45116.0</v>
      </c>
      <c r="F262" s="238">
        <v>0.20833333333333334</v>
      </c>
      <c r="G262" s="237">
        <v>0.375</v>
      </c>
      <c r="H262" s="68">
        <v>4.0</v>
      </c>
      <c r="I262" s="68">
        <v>0.0</v>
      </c>
      <c r="J262" s="68">
        <v>3.0</v>
      </c>
      <c r="K262" s="68">
        <v>1.0</v>
      </c>
      <c r="L262" s="153"/>
    </row>
    <row r="263">
      <c r="A263" s="233">
        <v>45115.0</v>
      </c>
      <c r="B263" s="152" t="s">
        <v>52</v>
      </c>
      <c r="C263" s="153" t="s">
        <v>1</v>
      </c>
      <c r="D263" s="259" t="s">
        <v>172</v>
      </c>
      <c r="E263" s="233">
        <v>45116.0</v>
      </c>
      <c r="F263" s="235">
        <v>0.0</v>
      </c>
      <c r="G263" s="235">
        <v>0.0</v>
      </c>
      <c r="H263" s="235">
        <v>0.0</v>
      </c>
      <c r="I263" s="235">
        <v>0.0</v>
      </c>
      <c r="J263" s="235">
        <v>0.0</v>
      </c>
      <c r="K263" s="235">
        <v>0.0</v>
      </c>
      <c r="L263" s="68" t="s">
        <v>25</v>
      </c>
    </row>
    <row r="264">
      <c r="A264" s="233">
        <v>45115.0</v>
      </c>
      <c r="B264" s="153" t="s">
        <v>45</v>
      </c>
      <c r="C264" s="153" t="s">
        <v>1</v>
      </c>
      <c r="D264" s="259" t="s">
        <v>172</v>
      </c>
      <c r="E264" s="233">
        <v>45116.0</v>
      </c>
      <c r="F264" s="238">
        <v>0.20833333333333334</v>
      </c>
      <c r="G264" s="237">
        <v>0.5625</v>
      </c>
      <c r="H264" s="235">
        <v>8.5</v>
      </c>
      <c r="I264" s="235">
        <v>0.5</v>
      </c>
      <c r="J264" s="235">
        <v>7.0</v>
      </c>
      <c r="K264" s="236">
        <v>1.0</v>
      </c>
      <c r="L264" s="68" t="s">
        <v>192</v>
      </c>
    </row>
    <row r="265">
      <c r="A265" s="233">
        <v>45115.0</v>
      </c>
      <c r="B265" s="152" t="s">
        <v>30</v>
      </c>
      <c r="C265" s="153" t="s">
        <v>1</v>
      </c>
      <c r="D265" s="259" t="s">
        <v>172</v>
      </c>
      <c r="E265" s="233">
        <v>45116.0</v>
      </c>
      <c r="F265" s="238">
        <v>0.20833333333333334</v>
      </c>
      <c r="G265" s="237">
        <v>0.5625</v>
      </c>
      <c r="H265" s="235">
        <v>8.5</v>
      </c>
      <c r="I265" s="235">
        <v>0.5</v>
      </c>
      <c r="J265" s="235">
        <v>7.0</v>
      </c>
      <c r="K265" s="236">
        <v>1.0</v>
      </c>
      <c r="L265" s="68" t="s">
        <v>192</v>
      </c>
    </row>
    <row r="266">
      <c r="A266" s="233">
        <v>45115.0</v>
      </c>
      <c r="B266" s="153" t="s">
        <v>740</v>
      </c>
      <c r="C266" s="153" t="s">
        <v>35</v>
      </c>
      <c r="D266" s="259" t="s">
        <v>172</v>
      </c>
      <c r="E266" s="233">
        <v>45116.0</v>
      </c>
      <c r="F266" s="238">
        <v>0.20833333333333334</v>
      </c>
      <c r="G266" s="238">
        <v>0.4583333333333333</v>
      </c>
      <c r="H266" s="236">
        <v>6.0</v>
      </c>
      <c r="I266" s="236">
        <v>0.0</v>
      </c>
      <c r="J266" s="236">
        <v>5.0</v>
      </c>
      <c r="K266" s="236">
        <v>1.0</v>
      </c>
    </row>
    <row r="267">
      <c r="A267" s="233">
        <v>45115.0</v>
      </c>
      <c r="B267" s="153" t="s">
        <v>69</v>
      </c>
      <c r="C267" s="153" t="s">
        <v>51</v>
      </c>
      <c r="D267" s="259" t="s">
        <v>172</v>
      </c>
      <c r="E267" s="233">
        <v>45116.0</v>
      </c>
      <c r="F267" s="237">
        <v>0.125</v>
      </c>
      <c r="G267" s="238">
        <v>0.5</v>
      </c>
      <c r="H267" s="235">
        <v>9.0</v>
      </c>
      <c r="I267" s="235">
        <v>1.0</v>
      </c>
      <c r="J267" s="235">
        <v>5.0</v>
      </c>
      <c r="K267" s="235">
        <v>3.0</v>
      </c>
      <c r="L267" s="68" t="s">
        <v>191</v>
      </c>
    </row>
    <row r="268">
      <c r="A268" s="233">
        <v>45115.0</v>
      </c>
      <c r="B268" s="155" t="s">
        <v>190</v>
      </c>
      <c r="C268" s="153" t="s">
        <v>51</v>
      </c>
      <c r="D268" s="259" t="s">
        <v>172</v>
      </c>
      <c r="E268" s="233">
        <v>45116.0</v>
      </c>
      <c r="F268" s="235">
        <v>0.0</v>
      </c>
      <c r="G268" s="235">
        <v>0.0</v>
      </c>
      <c r="H268" s="235">
        <v>0.0</v>
      </c>
      <c r="I268" s="236">
        <v>0.0</v>
      </c>
      <c r="J268" s="235">
        <v>0.0</v>
      </c>
      <c r="K268" s="235">
        <v>0.0</v>
      </c>
      <c r="L268" s="152" t="s">
        <v>25</v>
      </c>
    </row>
    <row r="269">
      <c r="A269" s="233">
        <v>45115.0</v>
      </c>
      <c r="B269" s="155" t="s">
        <v>82</v>
      </c>
      <c r="C269" s="153" t="s">
        <v>51</v>
      </c>
      <c r="D269" s="259" t="s">
        <v>172</v>
      </c>
      <c r="E269" s="233">
        <v>45116.0</v>
      </c>
      <c r="F269" s="238">
        <v>0.20833333333333334</v>
      </c>
      <c r="G269" s="238">
        <v>0.5208333333333334</v>
      </c>
      <c r="H269" s="236">
        <v>7.5</v>
      </c>
      <c r="I269" s="236">
        <v>0.0</v>
      </c>
      <c r="J269" s="236">
        <v>6.5</v>
      </c>
      <c r="K269" s="236">
        <v>1.0</v>
      </c>
    </row>
    <row r="270">
      <c r="A270" s="233">
        <v>45115.0</v>
      </c>
      <c r="B270" s="153" t="s">
        <v>103</v>
      </c>
      <c r="C270" s="153" t="s">
        <v>31</v>
      </c>
      <c r="D270" s="259" t="s">
        <v>172</v>
      </c>
      <c r="E270" s="233">
        <v>45116.0</v>
      </c>
      <c r="F270" s="237">
        <v>0.22916666666666666</v>
      </c>
      <c r="G270" s="237">
        <v>0.5625</v>
      </c>
      <c r="H270" s="235">
        <v>8.0</v>
      </c>
      <c r="I270" s="235">
        <v>0.0</v>
      </c>
      <c r="J270" s="235">
        <v>7.5</v>
      </c>
      <c r="K270" s="235">
        <v>0.5</v>
      </c>
    </row>
    <row r="271">
      <c r="A271" s="233">
        <v>45115.0</v>
      </c>
      <c r="B271" s="153" t="s">
        <v>97</v>
      </c>
      <c r="C271" s="153" t="s">
        <v>31</v>
      </c>
      <c r="D271" s="259" t="s">
        <v>172</v>
      </c>
      <c r="E271" s="233">
        <v>45116.0</v>
      </c>
      <c r="F271" s="237">
        <v>0.25</v>
      </c>
      <c r="G271" s="237">
        <v>0.5833333333333334</v>
      </c>
      <c r="H271" s="235">
        <v>8.0</v>
      </c>
      <c r="I271" s="235">
        <v>0.0</v>
      </c>
      <c r="J271" s="235">
        <v>8.0</v>
      </c>
      <c r="K271" s="235">
        <v>0.0</v>
      </c>
    </row>
    <row r="272">
      <c r="A272" s="233">
        <v>45116.0</v>
      </c>
      <c r="B272" s="153" t="s">
        <v>88</v>
      </c>
      <c r="C272" s="153" t="s">
        <v>31</v>
      </c>
      <c r="D272" s="259" t="s">
        <v>172</v>
      </c>
      <c r="E272" s="233">
        <v>45116.0</v>
      </c>
      <c r="F272" s="238">
        <v>0.9166666666666666</v>
      </c>
      <c r="G272" s="237">
        <v>0.20833333333333334</v>
      </c>
      <c r="H272" s="235">
        <v>7.0</v>
      </c>
      <c r="I272" s="236">
        <v>0.0</v>
      </c>
      <c r="J272" s="236">
        <v>0.0</v>
      </c>
      <c r="K272" s="235">
        <v>7.0</v>
      </c>
      <c r="L272" s="68" t="s">
        <v>0</v>
      </c>
    </row>
    <row r="273">
      <c r="A273" s="233">
        <v>45116.0</v>
      </c>
      <c r="B273" s="153" t="s">
        <v>335</v>
      </c>
      <c r="C273" s="68" t="s">
        <v>51</v>
      </c>
      <c r="D273" s="259" t="s">
        <v>172</v>
      </c>
      <c r="E273" s="233">
        <v>45116.0</v>
      </c>
      <c r="F273" s="238">
        <v>0.9583333333333334</v>
      </c>
      <c r="G273" s="237">
        <v>0.20833333333333334</v>
      </c>
      <c r="H273" s="235">
        <v>6.0</v>
      </c>
      <c r="I273" s="235">
        <v>0.0</v>
      </c>
      <c r="J273" s="235">
        <v>0.0</v>
      </c>
      <c r="K273" s="235">
        <v>6.0</v>
      </c>
    </row>
    <row r="274">
      <c r="A274" s="233">
        <v>45116.0</v>
      </c>
      <c r="B274" s="153" t="s">
        <v>54</v>
      </c>
      <c r="C274" s="153" t="s">
        <v>747</v>
      </c>
      <c r="D274" s="259" t="s">
        <v>172</v>
      </c>
      <c r="E274" s="233">
        <v>45116.0</v>
      </c>
      <c r="F274" s="238">
        <v>0.9166666666666666</v>
      </c>
      <c r="G274" s="237">
        <v>0.16666666666666666</v>
      </c>
      <c r="H274" s="236">
        <v>6.0</v>
      </c>
      <c r="I274" s="236">
        <v>0.0</v>
      </c>
      <c r="J274" s="236">
        <v>0.0</v>
      </c>
      <c r="K274" s="236">
        <v>6.0</v>
      </c>
    </row>
    <row r="275">
      <c r="A275" s="233">
        <v>45116.0</v>
      </c>
      <c r="B275" s="152" t="s">
        <v>714</v>
      </c>
      <c r="C275" s="153" t="s">
        <v>748</v>
      </c>
      <c r="D275" s="259" t="s">
        <v>172</v>
      </c>
      <c r="E275" s="233">
        <v>45116.0</v>
      </c>
      <c r="F275" s="237">
        <v>0.9375</v>
      </c>
      <c r="G275" s="237">
        <v>0.20833333333333334</v>
      </c>
      <c r="H275" s="235">
        <v>6.5</v>
      </c>
      <c r="I275" s="236">
        <v>0.0</v>
      </c>
      <c r="J275" s="236">
        <v>0.0</v>
      </c>
      <c r="K275" s="235">
        <v>6.5</v>
      </c>
      <c r="L275" s="153"/>
    </row>
    <row r="276">
      <c r="A276" s="233">
        <v>45116.0</v>
      </c>
      <c r="B276" s="153" t="s">
        <v>139</v>
      </c>
      <c r="C276" s="68" t="s">
        <v>35</v>
      </c>
      <c r="D276" s="259" t="s">
        <v>172</v>
      </c>
      <c r="E276" s="233">
        <v>45116.0</v>
      </c>
      <c r="F276" s="238">
        <v>0.9583333333333334</v>
      </c>
      <c r="G276" s="238">
        <v>0.20833333333333334</v>
      </c>
      <c r="H276" s="236">
        <v>6.0</v>
      </c>
      <c r="I276" s="236">
        <v>0.0</v>
      </c>
      <c r="J276" s="236">
        <v>0.0</v>
      </c>
      <c r="K276" s="236">
        <v>6.0</v>
      </c>
    </row>
    <row r="277">
      <c r="A277" s="233">
        <v>45116.0</v>
      </c>
      <c r="B277" s="152" t="s">
        <v>18</v>
      </c>
      <c r="C277" s="68" t="s">
        <v>160</v>
      </c>
      <c r="D277" s="259" t="s">
        <v>172</v>
      </c>
      <c r="E277" s="233">
        <v>45116.0</v>
      </c>
      <c r="F277" s="237">
        <v>0.9375</v>
      </c>
      <c r="G277" s="237">
        <v>0.20833333333333334</v>
      </c>
      <c r="H277" s="235">
        <v>6.5</v>
      </c>
      <c r="I277" s="236">
        <v>0.0</v>
      </c>
      <c r="J277" s="236">
        <v>0.0</v>
      </c>
      <c r="K277" s="235">
        <v>6.5</v>
      </c>
      <c r="L277" s="152"/>
    </row>
    <row r="278">
      <c r="A278" s="469"/>
      <c r="B278" s="470"/>
      <c r="C278" s="227"/>
      <c r="D278" s="471"/>
      <c r="E278" s="469"/>
      <c r="F278" s="472"/>
      <c r="G278" s="473"/>
      <c r="H278" s="227"/>
      <c r="I278" s="227"/>
      <c r="J278" s="227"/>
      <c r="K278" s="227"/>
      <c r="L278" s="470"/>
    </row>
    <row r="279">
      <c r="A279" s="469"/>
      <c r="B279" s="470"/>
      <c r="C279" s="227"/>
      <c r="D279" s="471"/>
      <c r="E279" s="469"/>
      <c r="F279" s="472"/>
      <c r="G279" s="473"/>
      <c r="H279" s="227"/>
      <c r="I279" s="227"/>
      <c r="J279" s="227"/>
      <c r="K279" s="227"/>
      <c r="L279" s="470"/>
    </row>
    <row r="280">
      <c r="A280" s="469"/>
      <c r="B280" s="470"/>
      <c r="C280" s="227"/>
      <c r="D280" s="471"/>
      <c r="E280" s="469"/>
      <c r="F280" s="473"/>
      <c r="G280" s="472"/>
      <c r="H280" s="227"/>
      <c r="I280" s="227"/>
      <c r="J280" s="227"/>
      <c r="K280" s="227"/>
      <c r="L280" s="470"/>
    </row>
    <row r="281">
      <c r="A281" s="469"/>
      <c r="B281" s="470"/>
      <c r="C281" s="227"/>
      <c r="D281" s="471"/>
      <c r="E281" s="469"/>
      <c r="F281" s="473"/>
      <c r="G281" s="472"/>
      <c r="H281" s="474"/>
      <c r="I281" s="475"/>
      <c r="J281" s="474"/>
      <c r="K281" s="474"/>
      <c r="L281" s="470"/>
    </row>
    <row r="282">
      <c r="A282" s="469"/>
      <c r="B282" s="476"/>
      <c r="C282" s="227"/>
      <c r="D282" s="471"/>
      <c r="E282" s="469"/>
      <c r="F282" s="472"/>
      <c r="G282" s="473"/>
      <c r="H282" s="474"/>
      <c r="I282" s="475"/>
      <c r="J282" s="475"/>
      <c r="K282" s="474"/>
      <c r="L282" s="470"/>
    </row>
    <row r="283">
      <c r="A283" s="469"/>
      <c r="B283" s="470"/>
      <c r="C283" s="227"/>
      <c r="D283" s="471"/>
      <c r="E283" s="469"/>
      <c r="F283" s="473"/>
      <c r="G283" s="473"/>
      <c r="H283" s="475"/>
      <c r="I283" s="475"/>
      <c r="J283" s="475"/>
      <c r="K283" s="475"/>
      <c r="L283" s="470"/>
    </row>
    <row r="284">
      <c r="A284" s="469"/>
      <c r="B284" s="476"/>
      <c r="C284" s="227"/>
      <c r="D284" s="471"/>
      <c r="E284" s="469"/>
      <c r="F284" s="473"/>
      <c r="G284" s="473"/>
      <c r="H284" s="475"/>
      <c r="I284" s="475"/>
      <c r="J284" s="475"/>
      <c r="K284" s="475"/>
      <c r="L284" s="470"/>
    </row>
    <row r="285">
      <c r="A285" s="469"/>
      <c r="B285" s="470"/>
      <c r="C285" s="227"/>
      <c r="D285" s="471"/>
      <c r="E285" s="469"/>
      <c r="F285" s="473"/>
      <c r="G285" s="473"/>
      <c r="H285" s="475"/>
      <c r="I285" s="475"/>
      <c r="J285" s="475"/>
      <c r="K285" s="475"/>
      <c r="L285" s="470"/>
    </row>
    <row r="286">
      <c r="A286" s="469"/>
      <c r="B286" s="476"/>
      <c r="C286" s="227"/>
      <c r="D286" s="471"/>
      <c r="E286" s="469"/>
      <c r="F286" s="473"/>
      <c r="G286" s="473"/>
      <c r="H286" s="475"/>
      <c r="I286" s="475"/>
      <c r="J286" s="475"/>
      <c r="K286" s="475"/>
      <c r="L286" s="470"/>
    </row>
    <row r="287">
      <c r="A287" s="469"/>
      <c r="B287" s="443"/>
      <c r="C287" s="227"/>
      <c r="D287" s="471"/>
      <c r="E287" s="469"/>
      <c r="F287" s="473"/>
      <c r="G287" s="473"/>
      <c r="H287" s="475"/>
      <c r="I287" s="475"/>
      <c r="J287" s="475"/>
      <c r="K287" s="475"/>
      <c r="L287" s="470"/>
    </row>
    <row r="288">
      <c r="A288" s="469"/>
      <c r="B288" s="470"/>
      <c r="C288" s="476"/>
      <c r="D288" s="471"/>
      <c r="E288" s="469"/>
      <c r="F288" s="472"/>
      <c r="G288" s="473"/>
      <c r="H288" s="227"/>
      <c r="I288" s="227"/>
      <c r="J288" s="227"/>
      <c r="K288" s="227"/>
      <c r="L288" s="470"/>
    </row>
    <row r="289">
      <c r="A289" s="469"/>
      <c r="B289" s="443"/>
      <c r="C289" s="476"/>
      <c r="D289" s="471"/>
      <c r="E289" s="469"/>
      <c r="F289" s="472"/>
      <c r="G289" s="472"/>
      <c r="H289" s="227"/>
      <c r="I289" s="227"/>
      <c r="J289" s="227"/>
      <c r="K289" s="227"/>
      <c r="L289" s="470"/>
    </row>
    <row r="290">
      <c r="A290" s="469"/>
      <c r="B290" s="476"/>
      <c r="C290" s="476"/>
      <c r="D290" s="471"/>
      <c r="E290" s="469"/>
      <c r="F290" s="474"/>
      <c r="G290" s="474"/>
      <c r="H290" s="475"/>
      <c r="I290" s="475"/>
      <c r="J290" s="475"/>
      <c r="K290" s="475"/>
      <c r="L290" s="470"/>
    </row>
    <row r="291">
      <c r="A291" s="233"/>
      <c r="B291" s="152"/>
      <c r="D291" s="234"/>
      <c r="E291" s="233"/>
      <c r="F291" s="237"/>
      <c r="G291" s="237"/>
      <c r="H291" s="235"/>
      <c r="I291" s="235"/>
      <c r="J291" s="235"/>
      <c r="K291" s="235"/>
    </row>
    <row r="292">
      <c r="A292" s="233"/>
      <c r="B292" s="152"/>
      <c r="D292" s="234"/>
      <c r="E292" s="233"/>
    </row>
    <row r="293">
      <c r="A293" s="233"/>
      <c r="D293" s="234"/>
      <c r="E293" s="233"/>
      <c r="F293" s="237"/>
      <c r="G293" s="237"/>
    </row>
    <row r="294">
      <c r="A294" s="233"/>
      <c r="D294" s="234"/>
      <c r="E294" s="233"/>
    </row>
    <row r="295">
      <c r="A295" s="233"/>
      <c r="D295" s="234"/>
      <c r="E295" s="233"/>
      <c r="F295" s="237"/>
      <c r="G295" s="237"/>
    </row>
    <row r="296">
      <c r="A296" s="233"/>
      <c r="D296" s="234"/>
      <c r="E296" s="233"/>
      <c r="F296" s="237"/>
      <c r="G296" s="237"/>
    </row>
    <row r="297">
      <c r="A297" s="233"/>
      <c r="D297" s="234"/>
      <c r="E297" s="233"/>
      <c r="F297" s="237"/>
      <c r="G297" s="237"/>
    </row>
    <row r="298">
      <c r="A298" s="233"/>
      <c r="D298" s="234"/>
      <c r="E298" s="233"/>
      <c r="F298" s="237"/>
      <c r="G298" s="237"/>
    </row>
    <row r="299">
      <c r="A299" s="233"/>
      <c r="D299" s="234"/>
      <c r="E299" s="233"/>
      <c r="F299" s="237"/>
      <c r="G299" s="237"/>
      <c r="L299" s="152"/>
    </row>
    <row r="476">
      <c r="A476" s="233"/>
      <c r="D476" s="234"/>
      <c r="E476" s="233"/>
      <c r="F476" s="237"/>
      <c r="G476" s="237"/>
      <c r="H476" s="235"/>
      <c r="I476" s="236"/>
      <c r="J476" s="236"/>
      <c r="K476" s="235"/>
    </row>
    <row r="477">
      <c r="A477" s="233"/>
      <c r="D477" s="234"/>
      <c r="E477" s="233"/>
      <c r="F477" s="237"/>
      <c r="G477" s="237"/>
      <c r="H477" s="235"/>
      <c r="I477" s="236"/>
      <c r="J477" s="236"/>
      <c r="K477" s="235"/>
    </row>
    <row r="478">
      <c r="A478" s="233"/>
      <c r="D478" s="234"/>
      <c r="E478" s="233"/>
      <c r="F478" s="237"/>
      <c r="G478" s="237"/>
      <c r="H478" s="235"/>
      <c r="I478" s="236"/>
      <c r="J478" s="236"/>
      <c r="K478" s="235"/>
      <c r="L478" s="152"/>
    </row>
  </sheetData>
  <autoFilter ref="$A$1:$AC$311"/>
  <customSheetViews>
    <customSheetView guid="{6F7B0752-2D34-424D-B3B4-CA21D0151CF6}" filter="1" showAutoFilter="1">
      <autoFilter ref="$A$1:$L$477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FLADY"/>
            <filter val="REI"/>
            <filter val="SEAN"/>
            <filter val="NEO"/>
          </filters>
        </filterColumn>
      </autoFilter>
    </customSheetView>
    <customSheetView guid="{482CA3F1-235E-4CBB-838F-2B51A4768B5C}" filter="1" showAutoFilter="1">
      <autoFilter ref="$A$1:$AC$154"/>
    </customSheetView>
    <customSheetView guid="{E03E75B9-18D3-4F9C-8E98-9CFDBAC1C039}" filter="1" showAutoFilter="1">
      <autoFilter ref="$A$1:$AC$154"/>
    </customSheetView>
    <customSheetView guid="{6AFCB687-A5B1-4A43-94F3-0C0C9622126F}" filter="1" showAutoFilter="1">
      <autoFilter ref="$A$1:$L$477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REI"/>
            <filter val="RJ"/>
            <filter val="SEAN"/>
            <filter val="NEO"/>
          </filters>
        </filterColumn>
      </autoFilter>
    </customSheetView>
    <customSheetView guid="{15494CB8-74BA-41CD-979C-0A1F98FA7AD5}" filter="1" showAutoFilter="1">
      <autoFilter ref="$A$1:$L$477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FLADY"/>
            <filter val="REI"/>
            <filter val="SEAN"/>
            <filter val="NEO"/>
          </filters>
        </filterColumn>
      </autoFilter>
    </customSheetView>
  </customSheetViews>
  <conditionalFormatting sqref="F2:K290">
    <cfRule type="expression" dxfId="0" priority="1">
      <formula>MOD</formula>
    </cfRule>
  </conditionalFormatting>
  <conditionalFormatting sqref="F2:G152 H2:K104 H106:K143 H145:K145 H148:K152 F155:K288">
    <cfRule type="expression" dxfId="0" priority="2">
      <formula>MOD</formula>
    </cfRule>
  </conditionalFormatting>
  <conditionalFormatting sqref="F73:K291 F293:K293 F295:K303 F305:K308 F310:K311 F398:K478">
    <cfRule type="expression" dxfId="0" priority="3">
      <formula>MOD</formula>
    </cfRule>
  </conditionalFormatting>
  <conditionalFormatting sqref="F73:K291 F293:K293 F295:K303 F305:K308 F310:K311 F398:F401 G398:G478 H398:K401 F403 H403:K403 F405:F478 H405:K478">
    <cfRule type="expression" dxfId="0" priority="4">
      <formula>MOD</formula>
    </cfRule>
  </conditionalFormatting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45110.0</v>
      </c>
      <c r="F3" s="14"/>
      <c r="G3" s="14"/>
      <c r="H3" s="14"/>
      <c r="I3" s="15"/>
      <c r="J3" s="15"/>
      <c r="K3" s="16"/>
      <c r="L3" s="13">
        <v>45111.0</v>
      </c>
      <c r="M3" s="15"/>
      <c r="N3" s="15"/>
      <c r="O3" s="15"/>
      <c r="P3" s="15"/>
      <c r="Q3" s="11"/>
      <c r="R3" s="17"/>
      <c r="S3" s="13">
        <v>45112.0</v>
      </c>
      <c r="T3" s="11"/>
      <c r="U3" s="15"/>
      <c r="V3" s="15"/>
      <c r="W3" s="11"/>
      <c r="X3" s="18"/>
      <c r="Y3" s="14"/>
      <c r="Z3" s="13">
        <v>45113.0</v>
      </c>
      <c r="AA3" s="15"/>
      <c r="AB3" s="15"/>
      <c r="AC3" s="11"/>
      <c r="AD3" s="15"/>
      <c r="AE3" s="15"/>
      <c r="AF3" s="12"/>
      <c r="AG3" s="13">
        <v>45114.0</v>
      </c>
      <c r="AH3" s="15"/>
      <c r="AI3" s="11"/>
      <c r="AJ3" s="15"/>
      <c r="AK3" s="15"/>
      <c r="AL3" s="15"/>
      <c r="AM3" s="18"/>
      <c r="AN3" s="13">
        <v>45115.0</v>
      </c>
      <c r="AO3" s="11"/>
      <c r="AP3" s="19"/>
      <c r="AQ3" s="19"/>
      <c r="AR3" s="19"/>
      <c r="AS3" s="19"/>
      <c r="AT3" s="14"/>
      <c r="AU3" s="13">
        <v>45116.0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27"/>
      <c r="BK3" s="150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45110.0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45111.0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45112.0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45113.0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45114.0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45115.0</v>
      </c>
      <c r="AM5" s="38" t="s">
        <v>160</v>
      </c>
      <c r="AN5" s="39" t="s">
        <v>160</v>
      </c>
      <c r="AO5" s="40">
        <v>0.0</v>
      </c>
      <c r="AP5" s="40">
        <v>0.0</v>
      </c>
      <c r="AQ5" s="40">
        <v>0.0</v>
      </c>
      <c r="AR5" s="47" t="s">
        <v>93</v>
      </c>
      <c r="AS5" s="37">
        <v>45116.0</v>
      </c>
      <c r="AT5" s="38" t="s">
        <v>160</v>
      </c>
      <c r="AU5" s="39" t="s">
        <v>160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32.5</v>
      </c>
      <c r="BB5" s="39">
        <f t="shared" si="1"/>
        <v>0</v>
      </c>
      <c r="BC5" s="50">
        <f t="shared" ref="BC5:BC11" si="3">SUM(AZ5,BA5,BB5)</f>
        <v>32.5</v>
      </c>
      <c r="BD5" s="51"/>
      <c r="BE5" s="39">
        <f>AZ5*80</f>
        <v>0</v>
      </c>
      <c r="BF5" s="39">
        <f>BA5*88</f>
        <v>2860</v>
      </c>
      <c r="BG5" s="39">
        <f>BB5*80</f>
        <v>0</v>
      </c>
      <c r="BH5" s="39">
        <f t="shared" ref="BH5:BH11" si="4">SUM(BE5,BF5,BG5)</f>
        <v>2860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32</v>
      </c>
      <c r="B6" s="36" t="s">
        <v>19</v>
      </c>
      <c r="C6" s="37">
        <v>45110.0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45111.0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42" t="s">
        <v>24</v>
      </c>
      <c r="Q6" s="37">
        <v>45112.0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45113.0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45114.0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45115.0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45117.0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37.5</v>
      </c>
      <c r="BB6" s="39">
        <f t="shared" si="2"/>
        <v>0</v>
      </c>
      <c r="BC6" s="50">
        <f t="shared" si="3"/>
        <v>37.5</v>
      </c>
      <c r="BD6" s="51"/>
      <c r="BE6" s="39">
        <f t="shared" ref="BE6:BE7" si="6">AZ6*67.31</f>
        <v>0</v>
      </c>
      <c r="BF6" s="39">
        <f t="shared" ref="BF6:BF7" si="7">BA6*74</f>
        <v>2775</v>
      </c>
      <c r="BG6" s="39">
        <f t="shared" ref="BG6:BG7" si="8">BB6*84</f>
        <v>0</v>
      </c>
      <c r="BH6" s="39">
        <f t="shared" si="4"/>
        <v>2775</v>
      </c>
      <c r="BI6" s="51"/>
      <c r="BJ6" s="52" t="s">
        <v>31</v>
      </c>
      <c r="BK6" s="55">
        <f>BC37</f>
        <v>158.5</v>
      </c>
      <c r="BL6" s="51"/>
      <c r="BM6" s="51"/>
    </row>
    <row r="7">
      <c r="A7" s="35" t="s">
        <v>30</v>
      </c>
      <c r="B7" s="41" t="s">
        <v>33</v>
      </c>
      <c r="C7" s="37">
        <v>45111.0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45112.0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45113.0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45114.0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45115.0</v>
      </c>
      <c r="AF7" s="38" t="s">
        <v>25</v>
      </c>
      <c r="AG7" s="39" t="s">
        <v>25</v>
      </c>
      <c r="AH7" s="40">
        <v>0.0</v>
      </c>
      <c r="AI7" s="40">
        <v>0.0</v>
      </c>
      <c r="AJ7" s="40">
        <v>0.0</v>
      </c>
      <c r="AK7" s="47" t="s">
        <v>43</v>
      </c>
      <c r="AL7" s="37">
        <v>45116.0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45117.0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5">SUM(F7,M7,T7,AA7,AH7,AO7,AV7)</f>
        <v>34.5</v>
      </c>
      <c r="BA7" s="39">
        <f t="shared" si="5"/>
        <v>6</v>
      </c>
      <c r="BB7" s="39">
        <f t="shared" si="5"/>
        <v>0.5</v>
      </c>
      <c r="BC7" s="50">
        <f t="shared" si="3"/>
        <v>41</v>
      </c>
      <c r="BD7" s="51"/>
      <c r="BE7" s="39">
        <f t="shared" si="6"/>
        <v>2322.195</v>
      </c>
      <c r="BF7" s="39">
        <f t="shared" si="7"/>
        <v>444</v>
      </c>
      <c r="BG7" s="39">
        <f t="shared" si="8"/>
        <v>42</v>
      </c>
      <c r="BH7" s="39">
        <f t="shared" si="4"/>
        <v>2808.195</v>
      </c>
      <c r="BI7" s="51"/>
      <c r="BJ7" s="52" t="s">
        <v>23</v>
      </c>
      <c r="BK7" s="53">
        <f>BC46</f>
        <v>63</v>
      </c>
      <c r="BL7" s="51"/>
      <c r="BM7" s="51"/>
    </row>
    <row r="8">
      <c r="A8" s="35" t="s">
        <v>45</v>
      </c>
      <c r="B8" s="41" t="s">
        <v>33</v>
      </c>
      <c r="C8" s="37">
        <v>45111.0</v>
      </c>
      <c r="D8" s="38" t="s">
        <v>25</v>
      </c>
      <c r="E8" s="39" t="s">
        <v>25</v>
      </c>
      <c r="F8" s="40">
        <v>0.0</v>
      </c>
      <c r="G8" s="40">
        <v>0.0</v>
      </c>
      <c r="H8" s="40">
        <v>0.0</v>
      </c>
      <c r="I8" s="57" t="s">
        <v>46</v>
      </c>
      <c r="J8" s="37">
        <v>45112.0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45113.0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45114.0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45115.0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45116.0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45117.0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ref="BE8:BE11" si="11">AZ8*80</f>
        <v>2880</v>
      </c>
      <c r="BF8" s="39">
        <f t="shared" ref="BF8:BF11" si="12">BA8*88</f>
        <v>528</v>
      </c>
      <c r="BG8" s="39">
        <f t="shared" ref="BG8:BG11" si="13">BB8*80</f>
        <v>80</v>
      </c>
      <c r="BH8" s="39">
        <f t="shared" si="4"/>
        <v>3488</v>
      </c>
      <c r="BI8" s="51"/>
      <c r="BJ8" s="55" t="s">
        <v>49</v>
      </c>
      <c r="BK8" s="55">
        <f>BC56</f>
        <v>13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1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47" t="s">
        <v>27</v>
      </c>
      <c r="AS9" s="37">
        <v>45117.0</v>
      </c>
      <c r="AT9" s="38" t="s">
        <v>179</v>
      </c>
      <c r="AU9" s="39" t="s">
        <v>29</v>
      </c>
      <c r="AV9" s="40">
        <v>0.0</v>
      </c>
      <c r="AW9" s="40">
        <v>5.0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5</v>
      </c>
      <c r="BB9" s="39">
        <f t="shared" si="10"/>
        <v>0</v>
      </c>
      <c r="BC9" s="50">
        <f t="shared" si="3"/>
        <v>5</v>
      </c>
      <c r="BD9" s="51"/>
      <c r="BE9" s="39">
        <f t="shared" si="11"/>
        <v>0</v>
      </c>
      <c r="BF9" s="39">
        <f t="shared" si="12"/>
        <v>440</v>
      </c>
      <c r="BG9" s="39">
        <f t="shared" si="13"/>
        <v>0</v>
      </c>
      <c r="BH9" s="39">
        <f t="shared" si="4"/>
        <v>440</v>
      </c>
      <c r="BI9" s="51"/>
      <c r="BJ9" s="62" t="s">
        <v>51</v>
      </c>
      <c r="BK9" s="62">
        <f>BC26</f>
        <v>152.5</v>
      </c>
      <c r="BL9" s="51"/>
      <c r="BM9" s="51"/>
    </row>
    <row r="10">
      <c r="A10" s="59" t="s">
        <v>52</v>
      </c>
      <c r="B10" s="41" t="s">
        <v>33</v>
      </c>
      <c r="C10" s="37">
        <v>45111.0</v>
      </c>
      <c r="D10" s="38" t="s">
        <v>273</v>
      </c>
      <c r="E10" s="39" t="s">
        <v>39</v>
      </c>
      <c r="F10" s="40">
        <v>5.5</v>
      </c>
      <c r="G10" s="40">
        <v>1.0</v>
      </c>
      <c r="H10" s="40">
        <v>0.0</v>
      </c>
      <c r="I10" s="60"/>
      <c r="J10" s="45"/>
      <c r="K10" s="39"/>
      <c r="L10" s="39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44"/>
      <c r="X10" s="45"/>
      <c r="Y10" s="39"/>
      <c r="Z10" s="39"/>
      <c r="AA10" s="40">
        <v>0.0</v>
      </c>
      <c r="AB10" s="40">
        <v>0.0</v>
      </c>
      <c r="AC10" s="40">
        <v>0.0</v>
      </c>
      <c r="AD10" s="56" t="s">
        <v>40</v>
      </c>
      <c r="AE10" s="37">
        <v>45115.0</v>
      </c>
      <c r="AF10" s="38" t="s">
        <v>199</v>
      </c>
      <c r="AG10" s="39" t="s">
        <v>42</v>
      </c>
      <c r="AH10" s="40">
        <v>7.0</v>
      </c>
      <c r="AI10" s="40">
        <v>1.0</v>
      </c>
      <c r="AJ10" s="40">
        <v>0.5</v>
      </c>
      <c r="AK10" s="149"/>
      <c r="AL10" s="45"/>
      <c r="AM10" s="39"/>
      <c r="AN10" s="39"/>
      <c r="AO10" s="40">
        <v>0.0</v>
      </c>
      <c r="AP10" s="40">
        <v>0.0</v>
      </c>
      <c r="AQ10" s="40">
        <v>0.0</v>
      </c>
      <c r="AR10" s="92"/>
      <c r="AS10" s="45"/>
      <c r="AT10" s="297"/>
      <c r="AU10" s="297"/>
      <c r="AV10" s="40">
        <v>0.0</v>
      </c>
      <c r="AW10" s="40">
        <v>0.0</v>
      </c>
      <c r="AX10" s="40">
        <v>0.0</v>
      </c>
      <c r="AY10" s="65"/>
      <c r="AZ10" s="49">
        <f t="shared" ref="AZ10:BB10" si="14">SUM(F10,M10,T10,AA10,AH10,AO10,AV10)</f>
        <v>12.5</v>
      </c>
      <c r="BA10" s="39">
        <f t="shared" si="14"/>
        <v>2</v>
      </c>
      <c r="BB10" s="39">
        <f t="shared" si="14"/>
        <v>0.5</v>
      </c>
      <c r="BC10" s="50">
        <f t="shared" si="3"/>
        <v>15</v>
      </c>
      <c r="BD10" s="51"/>
      <c r="BE10" s="39">
        <f t="shared" si="11"/>
        <v>1000</v>
      </c>
      <c r="BF10" s="39">
        <f t="shared" si="12"/>
        <v>176</v>
      </c>
      <c r="BG10" s="39">
        <f t="shared" si="13"/>
        <v>40</v>
      </c>
      <c r="BH10" s="39">
        <f t="shared" si="4"/>
        <v>1216</v>
      </c>
      <c r="BI10" s="51"/>
      <c r="BJ10" s="62" t="s">
        <v>53</v>
      </c>
      <c r="BK10" s="62">
        <f>BC67</f>
        <v>89</v>
      </c>
      <c r="BL10" s="51"/>
      <c r="BM10" s="51"/>
    </row>
    <row r="11">
      <c r="A11" s="59" t="s">
        <v>54</v>
      </c>
      <c r="B11" s="60"/>
      <c r="C11" s="45"/>
      <c r="D11" s="39"/>
      <c r="E11" s="39"/>
      <c r="F11" s="40">
        <v>0.0</v>
      </c>
      <c r="G11" s="40">
        <v>0.0</v>
      </c>
      <c r="H11" s="40">
        <v>0.0</v>
      </c>
      <c r="I11" s="41" t="s">
        <v>22</v>
      </c>
      <c r="J11" s="37">
        <v>45111.0</v>
      </c>
      <c r="K11" s="38" t="s">
        <v>272</v>
      </c>
      <c r="L11" s="39" t="s">
        <v>21</v>
      </c>
      <c r="M11" s="40">
        <v>0.0</v>
      </c>
      <c r="N11" s="40">
        <v>6.5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66" t="s">
        <v>57</v>
      </c>
      <c r="AL11" s="37">
        <v>45115.0</v>
      </c>
      <c r="AM11" s="38" t="s">
        <v>272</v>
      </c>
      <c r="AN11" s="39" t="s">
        <v>21</v>
      </c>
      <c r="AO11" s="40">
        <v>0.0</v>
      </c>
      <c r="AP11" s="40">
        <v>6.5</v>
      </c>
      <c r="AQ11" s="40">
        <v>0.0</v>
      </c>
      <c r="AR11" s="92"/>
      <c r="AS11" s="45"/>
      <c r="AT11" s="297"/>
      <c r="AU11" s="297"/>
      <c r="AV11" s="40">
        <v>0.0</v>
      </c>
      <c r="AW11" s="40">
        <v>0.0</v>
      </c>
      <c r="AX11" s="40">
        <v>0.0</v>
      </c>
      <c r="AY11" s="48"/>
      <c r="AZ11" s="49">
        <f t="shared" ref="AZ11:BB11" si="15">SUM(F11,M11,T11,AA11,AH11,AO11,AV11)</f>
        <v>0</v>
      </c>
      <c r="BA11" s="39">
        <f t="shared" si="15"/>
        <v>13</v>
      </c>
      <c r="BB11" s="39">
        <f t="shared" si="15"/>
        <v>0</v>
      </c>
      <c r="BC11" s="50">
        <f t="shared" si="3"/>
        <v>13</v>
      </c>
      <c r="BD11" s="51"/>
      <c r="BE11" s="39">
        <f t="shared" si="11"/>
        <v>0</v>
      </c>
      <c r="BF11" s="39">
        <f t="shared" si="12"/>
        <v>1144</v>
      </c>
      <c r="BG11" s="39">
        <f t="shared" si="13"/>
        <v>0</v>
      </c>
      <c r="BH11" s="39">
        <f t="shared" si="4"/>
        <v>1144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BC78</f>
        <v>66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6">SUM(AZ5,AZ6,AZ7,AZ8,AZ9,AZ10,AZ11)</f>
        <v>83</v>
      </c>
      <c r="BA13" s="78">
        <f t="shared" si="16"/>
        <v>102</v>
      </c>
      <c r="BB13" s="78">
        <f t="shared" si="16"/>
        <v>2</v>
      </c>
      <c r="BC13" s="79">
        <f t="shared" si="16"/>
        <v>187</v>
      </c>
      <c r="BD13" s="51"/>
      <c r="BE13" s="40">
        <f t="shared" ref="BE13:BG13" si="17">sum(BE5,BE6,BE7,BE8,BE9,BE10)</f>
        <v>6202.195</v>
      </c>
      <c r="BF13" s="40">
        <f t="shared" si="17"/>
        <v>7223</v>
      </c>
      <c r="BG13" s="40">
        <f t="shared" si="17"/>
        <v>162</v>
      </c>
      <c r="BH13" s="40">
        <f>SUM(BH5,BH6,BH7,BH8,BH9,BH10,BH11)</f>
        <v>14731.195</v>
      </c>
      <c r="BI13" s="51"/>
      <c r="BJ13" s="62" t="s">
        <v>59</v>
      </c>
      <c r="BK13" s="62">
        <f>BC88</f>
        <v>0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BC124</f>
        <v>21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45110.0</v>
      </c>
      <c r="F17" s="14"/>
      <c r="G17" s="14"/>
      <c r="H17" s="14"/>
      <c r="I17" s="15"/>
      <c r="J17" s="15"/>
      <c r="K17" s="16"/>
      <c r="L17" s="13">
        <v>45111.0</v>
      </c>
      <c r="M17" s="15"/>
      <c r="N17" s="15"/>
      <c r="O17" s="15"/>
      <c r="P17" s="15"/>
      <c r="Q17" s="11"/>
      <c r="R17" s="17"/>
      <c r="S17" s="13">
        <v>45112.0</v>
      </c>
      <c r="T17" s="11"/>
      <c r="U17" s="15"/>
      <c r="V17" s="15"/>
      <c r="W17" s="11"/>
      <c r="X17" s="18"/>
      <c r="Y17" s="14"/>
      <c r="Z17" s="13">
        <v>45113.0</v>
      </c>
      <c r="AA17" s="15"/>
      <c r="AB17" s="15"/>
      <c r="AC17" s="11"/>
      <c r="AD17" s="15"/>
      <c r="AE17" s="15"/>
      <c r="AF17" s="12"/>
      <c r="AG17" s="13">
        <v>45114.0</v>
      </c>
      <c r="AH17" s="15"/>
      <c r="AI17" s="11"/>
      <c r="AJ17" s="15"/>
      <c r="AK17" s="15"/>
      <c r="AL17" s="15"/>
      <c r="AM17" s="18"/>
      <c r="AN17" s="13">
        <v>45115.0</v>
      </c>
      <c r="AO17" s="11"/>
      <c r="AP17" s="19"/>
      <c r="AQ17" s="19"/>
      <c r="AR17" s="19"/>
      <c r="AS17" s="19"/>
      <c r="AT17" s="14"/>
      <c r="AU17" s="13">
        <v>45116.0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27"/>
      <c r="BK17" s="149"/>
      <c r="BL17" s="55" t="s">
        <v>160</v>
      </c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>BH5</f>
        <v>2860</v>
      </c>
      <c r="BL18" s="92">
        <f>BH120</f>
        <v>1800</v>
      </c>
      <c r="BM18" s="32"/>
    </row>
    <row r="19">
      <c r="A19" s="94" t="s">
        <v>335</v>
      </c>
      <c r="B19" s="36" t="s">
        <v>19</v>
      </c>
      <c r="C19" s="37">
        <v>45110.0</v>
      </c>
      <c r="D19" s="42" t="s">
        <v>211</v>
      </c>
      <c r="E19" s="58" t="s">
        <v>66</v>
      </c>
      <c r="F19" s="40">
        <v>0.0</v>
      </c>
      <c r="G19" s="40">
        <v>6.0</v>
      </c>
      <c r="H19" s="40">
        <v>0.0</v>
      </c>
      <c r="I19" s="36" t="s">
        <v>22</v>
      </c>
      <c r="J19" s="37">
        <v>45111.0</v>
      </c>
      <c r="K19" s="42" t="s">
        <v>211</v>
      </c>
      <c r="L19" s="58" t="s">
        <v>66</v>
      </c>
      <c r="M19" s="40">
        <v>0.0</v>
      </c>
      <c r="N19" s="40">
        <v>6.0</v>
      </c>
      <c r="O19" s="40">
        <v>0.0</v>
      </c>
      <c r="P19" s="36" t="s">
        <v>24</v>
      </c>
      <c r="Q19" s="37">
        <v>45112.0</v>
      </c>
      <c r="R19" s="42" t="s">
        <v>25</v>
      </c>
      <c r="S19" s="58" t="s">
        <v>25</v>
      </c>
      <c r="T19" s="40">
        <v>0.0</v>
      </c>
      <c r="U19" s="40">
        <v>0.0</v>
      </c>
      <c r="V19" s="40">
        <v>0.0</v>
      </c>
      <c r="W19" s="36" t="s">
        <v>26</v>
      </c>
      <c r="X19" s="37">
        <v>45113.0</v>
      </c>
      <c r="Y19" s="42" t="s">
        <v>211</v>
      </c>
      <c r="Z19" s="58" t="s">
        <v>66</v>
      </c>
      <c r="AA19" s="40">
        <v>0.0</v>
      </c>
      <c r="AB19" s="40">
        <v>6.0</v>
      </c>
      <c r="AC19" s="40">
        <v>0.0</v>
      </c>
      <c r="AD19" s="36" t="s">
        <v>56</v>
      </c>
      <c r="AE19" s="37">
        <v>45114.0</v>
      </c>
      <c r="AF19" s="42" t="s">
        <v>211</v>
      </c>
      <c r="AG19" s="58" t="s">
        <v>66</v>
      </c>
      <c r="AH19" s="40">
        <v>0.0</v>
      </c>
      <c r="AI19" s="40">
        <v>6.0</v>
      </c>
      <c r="AJ19" s="40">
        <v>0.0</v>
      </c>
      <c r="AK19" s="284" t="s">
        <v>57</v>
      </c>
      <c r="AL19" s="37">
        <v>45115.0</v>
      </c>
      <c r="AM19" s="42" t="s">
        <v>211</v>
      </c>
      <c r="AN19" s="58" t="s">
        <v>66</v>
      </c>
      <c r="AO19" s="40">
        <v>0.0</v>
      </c>
      <c r="AP19" s="40">
        <v>6.0</v>
      </c>
      <c r="AQ19" s="40">
        <v>0.0</v>
      </c>
      <c r="AR19" s="36" t="s">
        <v>93</v>
      </c>
      <c r="AS19" s="37">
        <v>45116.0</v>
      </c>
      <c r="AT19" s="42" t="s">
        <v>211</v>
      </c>
      <c r="AU19" s="58" t="s">
        <v>66</v>
      </c>
      <c r="AV19" s="40">
        <v>0.0</v>
      </c>
      <c r="AW19" s="40">
        <v>6.0</v>
      </c>
      <c r="AX19" s="40">
        <v>0.0</v>
      </c>
      <c r="AY19" s="48"/>
      <c r="AZ19" s="49">
        <f t="shared" ref="AZ19:BB19" si="18">SUM(F19,M19,T19,AA19,AH19,AO19,AV19)</f>
        <v>0</v>
      </c>
      <c r="BA19" s="39">
        <f t="shared" si="18"/>
        <v>36</v>
      </c>
      <c r="BB19" s="39">
        <f t="shared" si="18"/>
        <v>0</v>
      </c>
      <c r="BC19" s="50">
        <f t="shared" ref="BC19:BC24" si="20">SUM(AZ19,BA19,BB19)</f>
        <v>36</v>
      </c>
      <c r="BD19" s="51"/>
      <c r="BE19" s="39">
        <f>AZ19*67.31</f>
        <v>0</v>
      </c>
      <c r="BF19" s="39">
        <f>BA19*74</f>
        <v>2664</v>
      </c>
      <c r="BG19" s="39">
        <f>BB19*84</f>
        <v>0</v>
      </c>
      <c r="BH19" s="39">
        <f t="shared" ref="BH19:BH24" si="21">sum(BE19,BF19,BG19)</f>
        <v>2664</v>
      </c>
      <c r="BI19" s="51"/>
      <c r="BJ19" s="39" t="s">
        <v>68</v>
      </c>
      <c r="BK19" s="93">
        <f>BH7</f>
        <v>2808.195</v>
      </c>
      <c r="BL19" s="51"/>
      <c r="BM19" s="51"/>
    </row>
    <row r="20">
      <c r="A20" s="97" t="s">
        <v>69</v>
      </c>
      <c r="B20" s="57" t="s">
        <v>33</v>
      </c>
      <c r="C20" s="37">
        <v>45111.0</v>
      </c>
      <c r="D20" s="42" t="s">
        <v>25</v>
      </c>
      <c r="E20" s="58" t="s">
        <v>25</v>
      </c>
      <c r="F20" s="40">
        <v>0.0</v>
      </c>
      <c r="G20" s="40">
        <v>0.0</v>
      </c>
      <c r="H20" s="40">
        <v>0.0</v>
      </c>
      <c r="I20" s="57" t="s">
        <v>46</v>
      </c>
      <c r="J20" s="37">
        <v>45112.0</v>
      </c>
      <c r="K20" s="42" t="s">
        <v>274</v>
      </c>
      <c r="L20" s="58" t="s">
        <v>48</v>
      </c>
      <c r="M20" s="40">
        <v>6.0</v>
      </c>
      <c r="N20" s="40">
        <v>2.0</v>
      </c>
      <c r="O20" s="40">
        <v>0.0</v>
      </c>
      <c r="P20" s="38" t="s">
        <v>36</v>
      </c>
      <c r="Q20" s="37">
        <v>45113.0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7" t="s">
        <v>37</v>
      </c>
      <c r="X20" s="37">
        <v>45114.0</v>
      </c>
      <c r="Y20" s="42" t="s">
        <v>274</v>
      </c>
      <c r="Z20" s="58" t="s">
        <v>48</v>
      </c>
      <c r="AA20" s="40">
        <v>6.0</v>
      </c>
      <c r="AB20" s="40">
        <v>2.0</v>
      </c>
      <c r="AC20" s="40">
        <v>0.0</v>
      </c>
      <c r="AD20" s="57" t="s">
        <v>40</v>
      </c>
      <c r="AE20" s="37">
        <v>45115.0</v>
      </c>
      <c r="AF20" s="42" t="s">
        <v>316</v>
      </c>
      <c r="AG20" s="58" t="s">
        <v>317</v>
      </c>
      <c r="AH20" s="40">
        <v>5.0</v>
      </c>
      <c r="AI20" s="40">
        <v>3.0</v>
      </c>
      <c r="AJ20" s="40">
        <v>1.0</v>
      </c>
      <c r="AK20" s="96" t="s">
        <v>43</v>
      </c>
      <c r="AL20" s="37">
        <v>45116.0</v>
      </c>
      <c r="AM20" s="42" t="s">
        <v>316</v>
      </c>
      <c r="AN20" s="58" t="s">
        <v>317</v>
      </c>
      <c r="AO20" s="40">
        <v>5.0</v>
      </c>
      <c r="AP20" s="40">
        <v>3.0</v>
      </c>
      <c r="AQ20" s="40">
        <v>1.0</v>
      </c>
      <c r="AR20" s="57" t="s">
        <v>44</v>
      </c>
      <c r="AS20" s="37">
        <v>45117.0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9">SUM(F20,M20,T20,AA20,AH20,AO20,AV20)</f>
        <v>34</v>
      </c>
      <c r="BA20" s="39">
        <f t="shared" si="19"/>
        <v>14</v>
      </c>
      <c r="BB20" s="39">
        <f t="shared" si="19"/>
        <v>2</v>
      </c>
      <c r="BC20" s="50">
        <f t="shared" si="20"/>
        <v>50</v>
      </c>
      <c r="BD20" s="51"/>
      <c r="BE20" s="39">
        <f>AZ20*80</f>
        <v>2720</v>
      </c>
      <c r="BF20" s="39">
        <f>BA20*88</f>
        <v>1232</v>
      </c>
      <c r="BG20" s="39">
        <f>BB20*80</f>
        <v>160</v>
      </c>
      <c r="BH20" s="39">
        <f t="shared" si="21"/>
        <v>4112</v>
      </c>
      <c r="BI20" s="51"/>
      <c r="BJ20" s="39" t="s">
        <v>72</v>
      </c>
      <c r="BK20" s="93">
        <f>BH6</f>
        <v>2775</v>
      </c>
      <c r="BL20" s="51"/>
      <c r="BM20" s="51"/>
    </row>
    <row r="21">
      <c r="A21" s="35" t="s">
        <v>73</v>
      </c>
      <c r="B21" s="57" t="s">
        <v>33</v>
      </c>
      <c r="C21" s="37">
        <v>45111.0</v>
      </c>
      <c r="D21" s="42" t="s">
        <v>112</v>
      </c>
      <c r="E21" s="58" t="s">
        <v>71</v>
      </c>
      <c r="F21" s="40">
        <v>6.5</v>
      </c>
      <c r="G21" s="40">
        <v>1.0</v>
      </c>
      <c r="H21" s="40">
        <v>0.0</v>
      </c>
      <c r="I21" s="57" t="s">
        <v>46</v>
      </c>
      <c r="J21" s="37">
        <v>45112.0</v>
      </c>
      <c r="K21" s="42" t="s">
        <v>112</v>
      </c>
      <c r="L21" s="58" t="s">
        <v>71</v>
      </c>
      <c r="M21" s="40">
        <v>6.5</v>
      </c>
      <c r="N21" s="40">
        <v>1.0</v>
      </c>
      <c r="O21" s="40">
        <v>0.0</v>
      </c>
      <c r="P21" s="38" t="s">
        <v>36</v>
      </c>
      <c r="Q21" s="37">
        <v>45113.0</v>
      </c>
      <c r="R21" s="42" t="s">
        <v>112</v>
      </c>
      <c r="S21" s="58" t="s">
        <v>71</v>
      </c>
      <c r="T21" s="40">
        <v>6.5</v>
      </c>
      <c r="U21" s="40">
        <v>1.0</v>
      </c>
      <c r="V21" s="40">
        <v>0.0</v>
      </c>
      <c r="W21" s="57" t="s">
        <v>37</v>
      </c>
      <c r="X21" s="37">
        <v>45114.0</v>
      </c>
      <c r="Y21" s="42" t="s">
        <v>112</v>
      </c>
      <c r="Z21" s="58" t="s">
        <v>71</v>
      </c>
      <c r="AA21" s="40">
        <v>6.5</v>
      </c>
      <c r="AB21" s="40">
        <v>1.0</v>
      </c>
      <c r="AC21" s="40">
        <v>0.0</v>
      </c>
      <c r="AD21" s="57" t="s">
        <v>40</v>
      </c>
      <c r="AE21" s="37">
        <v>45115.0</v>
      </c>
      <c r="AF21" s="42" t="s">
        <v>25</v>
      </c>
      <c r="AG21" s="58" t="s">
        <v>25</v>
      </c>
      <c r="AH21" s="40">
        <v>0.0</v>
      </c>
      <c r="AI21" s="40">
        <v>0.0</v>
      </c>
      <c r="AJ21" s="40">
        <v>0.0</v>
      </c>
      <c r="AK21" s="96" t="s">
        <v>43</v>
      </c>
      <c r="AL21" s="37">
        <v>45116.0</v>
      </c>
      <c r="AM21" s="42" t="s">
        <v>25</v>
      </c>
      <c r="AN21" s="58" t="s">
        <v>25</v>
      </c>
      <c r="AO21" s="40">
        <v>0.0</v>
      </c>
      <c r="AP21" s="40">
        <v>0.0</v>
      </c>
      <c r="AQ21" s="40">
        <v>0.0</v>
      </c>
      <c r="AR21" s="57" t="s">
        <v>44</v>
      </c>
      <c r="AS21" s="37">
        <v>45117.0</v>
      </c>
      <c r="AT21" s="42" t="s">
        <v>112</v>
      </c>
      <c r="AU21" s="58" t="s">
        <v>71</v>
      </c>
      <c r="AV21" s="40">
        <v>6.5</v>
      </c>
      <c r="AW21" s="40">
        <v>1.0</v>
      </c>
      <c r="AX21" s="40">
        <v>0.0</v>
      </c>
      <c r="AY21" s="48"/>
      <c r="AZ21" s="49">
        <f t="shared" ref="AZ21:BB21" si="22">SUM(F21,M21,T21,AA21,AH21,AO21,AV21)</f>
        <v>32.5</v>
      </c>
      <c r="BA21" s="39">
        <f t="shared" si="22"/>
        <v>5</v>
      </c>
      <c r="BB21" s="39">
        <f t="shared" si="22"/>
        <v>0</v>
      </c>
      <c r="BC21" s="50">
        <f t="shared" si="20"/>
        <v>37.5</v>
      </c>
      <c r="BD21" s="51"/>
      <c r="BE21" s="39">
        <f>AZ21*67.31</f>
        <v>2187.575</v>
      </c>
      <c r="BF21" s="39">
        <f>BA21*74</f>
        <v>370</v>
      </c>
      <c r="BG21" s="39">
        <f>BB21*84</f>
        <v>0</v>
      </c>
      <c r="BH21" s="39">
        <f t="shared" si="21"/>
        <v>2557.575</v>
      </c>
      <c r="BI21" s="51"/>
      <c r="BJ21" s="39" t="s">
        <v>76</v>
      </c>
      <c r="BK21" s="93">
        <f>BH8</f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1"/>
      <c r="J22" s="45"/>
      <c r="K22" s="53"/>
      <c r="L22" s="53"/>
      <c r="M22" s="40">
        <v>0.0</v>
      </c>
      <c r="N22" s="40">
        <v>0.0</v>
      </c>
      <c r="O22" s="40">
        <v>0.0</v>
      </c>
      <c r="P22" s="63"/>
      <c r="Q22" s="45"/>
      <c r="R22" s="53"/>
      <c r="S22" s="53"/>
      <c r="T22" s="40">
        <v>0.0</v>
      </c>
      <c r="U22" s="40">
        <v>0.0</v>
      </c>
      <c r="V22" s="40">
        <v>0.0</v>
      </c>
      <c r="W22" s="63"/>
      <c r="X22" s="45"/>
      <c r="Y22" s="53"/>
      <c r="Z22" s="53"/>
      <c r="AA22" s="40">
        <v>0.0</v>
      </c>
      <c r="AB22" s="40">
        <v>0.0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3">SUM(F22,M22,T22,AA22,AH22,AO22,AV22)</f>
        <v>0</v>
      </c>
      <c r="BA22" s="39">
        <f t="shared" si="23"/>
        <v>0</v>
      </c>
      <c r="BB22" s="39">
        <f t="shared" si="23"/>
        <v>0</v>
      </c>
      <c r="BC22" s="50">
        <f t="shared" si="20"/>
        <v>0</v>
      </c>
      <c r="BD22" s="51"/>
      <c r="BE22" s="39">
        <f t="shared" ref="BE22:BE24" si="25">AZ22*80</f>
        <v>0</v>
      </c>
      <c r="BF22" s="39">
        <f t="shared" ref="BF22:BF24" si="26">BA22*88</f>
        <v>0</v>
      </c>
      <c r="BG22" s="39">
        <f t="shared" ref="BG22:BG24" si="27">BB22*80</f>
        <v>0</v>
      </c>
      <c r="BH22" s="39">
        <f t="shared" si="21"/>
        <v>0</v>
      </c>
      <c r="BI22" s="51"/>
      <c r="BJ22" s="39" t="s">
        <v>340</v>
      </c>
      <c r="BK22" s="93">
        <f t="shared" ref="BK22:BK24" si="28">BH19</f>
        <v>2664</v>
      </c>
      <c r="BL22" s="51"/>
      <c r="BM22" s="51"/>
    </row>
    <row r="23">
      <c r="A23" s="35" t="s">
        <v>54</v>
      </c>
      <c r="B23" s="63"/>
      <c r="C23" s="45"/>
      <c r="D23" s="53"/>
      <c r="E23" s="53"/>
      <c r="F23" s="40">
        <v>0.0</v>
      </c>
      <c r="G23" s="40">
        <v>0.0</v>
      </c>
      <c r="H23" s="40">
        <v>0.0</v>
      </c>
      <c r="I23" s="61"/>
      <c r="J23" s="45"/>
      <c r="K23" s="53"/>
      <c r="L23" s="53"/>
      <c r="M23" s="40">
        <v>0.0</v>
      </c>
      <c r="N23" s="40">
        <v>0.0</v>
      </c>
      <c r="O23" s="40">
        <v>0.0</v>
      </c>
      <c r="P23" s="36" t="s">
        <v>24</v>
      </c>
      <c r="Q23" s="37">
        <v>45112.0</v>
      </c>
      <c r="R23" s="42" t="s">
        <v>211</v>
      </c>
      <c r="S23" s="58" t="s">
        <v>66</v>
      </c>
      <c r="T23" s="40">
        <v>0.0</v>
      </c>
      <c r="U23" s="40">
        <v>6.0</v>
      </c>
      <c r="V23" s="40">
        <v>0.0</v>
      </c>
      <c r="W23" s="61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61"/>
      <c r="AS23" s="143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6</v>
      </c>
      <c r="BB23" s="39">
        <f t="shared" si="24"/>
        <v>0</v>
      </c>
      <c r="BC23" s="50">
        <f t="shared" si="20"/>
        <v>6</v>
      </c>
      <c r="BD23" s="51"/>
      <c r="BE23" s="39">
        <f t="shared" si="25"/>
        <v>0</v>
      </c>
      <c r="BF23" s="39">
        <f t="shared" si="26"/>
        <v>528</v>
      </c>
      <c r="BG23" s="39">
        <f t="shared" si="27"/>
        <v>0</v>
      </c>
      <c r="BH23" s="39">
        <f t="shared" si="21"/>
        <v>528</v>
      </c>
      <c r="BI23" s="51"/>
      <c r="BJ23" s="39" t="s">
        <v>80</v>
      </c>
      <c r="BK23" s="93">
        <f t="shared" si="28"/>
        <v>4112</v>
      </c>
      <c r="BL23" s="51"/>
      <c r="BM23" s="51"/>
    </row>
    <row r="24">
      <c r="A24" s="59" t="s">
        <v>82</v>
      </c>
      <c r="B24" s="57" t="s">
        <v>33</v>
      </c>
      <c r="C24" s="37">
        <v>45111.0</v>
      </c>
      <c r="D24" s="42" t="s">
        <v>274</v>
      </c>
      <c r="E24" s="58" t="s">
        <v>48</v>
      </c>
      <c r="F24" s="40">
        <v>6.0</v>
      </c>
      <c r="G24" s="40">
        <v>2.0</v>
      </c>
      <c r="H24" s="40">
        <v>0.0</v>
      </c>
      <c r="I24" s="144"/>
      <c r="J24" s="144"/>
      <c r="K24" s="144"/>
      <c r="L24" s="144"/>
      <c r="M24" s="40">
        <v>0.0</v>
      </c>
      <c r="N24" s="40">
        <v>0.0</v>
      </c>
      <c r="O24" s="40">
        <v>0.0</v>
      </c>
      <c r="P24" s="38"/>
      <c r="Q24" s="37"/>
      <c r="R24" s="42"/>
      <c r="S24" s="58"/>
      <c r="T24" s="40">
        <v>0.0</v>
      </c>
      <c r="U24" s="40">
        <v>0.0</v>
      </c>
      <c r="V24" s="40">
        <v>0.0</v>
      </c>
      <c r="W24" s="61"/>
      <c r="X24" s="45"/>
      <c r="Y24" s="53"/>
      <c r="Z24" s="58"/>
      <c r="AA24" s="40">
        <v>0.0</v>
      </c>
      <c r="AB24" s="40">
        <v>0.0</v>
      </c>
      <c r="AC24" s="40">
        <v>0.0</v>
      </c>
      <c r="AD24" s="57" t="s">
        <v>40</v>
      </c>
      <c r="AE24" s="37">
        <v>45115.0</v>
      </c>
      <c r="AF24" s="42" t="s">
        <v>112</v>
      </c>
      <c r="AG24" s="58" t="s">
        <v>71</v>
      </c>
      <c r="AH24" s="40">
        <v>6.5</v>
      </c>
      <c r="AI24" s="40">
        <v>1.0</v>
      </c>
      <c r="AJ24" s="40">
        <v>0.0</v>
      </c>
      <c r="AK24" s="96" t="s">
        <v>43</v>
      </c>
      <c r="AL24" s="37">
        <v>45116.0</v>
      </c>
      <c r="AM24" s="42" t="s">
        <v>112</v>
      </c>
      <c r="AN24" s="58" t="s">
        <v>71</v>
      </c>
      <c r="AO24" s="40">
        <v>6.5</v>
      </c>
      <c r="AP24" s="40">
        <v>1.0</v>
      </c>
      <c r="AQ24" s="40">
        <v>0.0</v>
      </c>
      <c r="AR24" s="144"/>
      <c r="AS24" s="144"/>
      <c r="AT24" s="144"/>
      <c r="AU24" s="144"/>
      <c r="AV24" s="40">
        <v>0.0</v>
      </c>
      <c r="AW24" s="40">
        <v>0.0</v>
      </c>
      <c r="AX24" s="40">
        <v>0.0</v>
      </c>
      <c r="AZ24" s="49">
        <f t="shared" ref="AZ24:BB24" si="29">SUM(F24,M24,T24,AA24,AH24,AO24,AV24)</f>
        <v>19</v>
      </c>
      <c r="BA24" s="39">
        <f t="shared" si="29"/>
        <v>4</v>
      </c>
      <c r="BB24" s="39">
        <f t="shared" si="29"/>
        <v>0</v>
      </c>
      <c r="BC24" s="50">
        <f t="shared" si="20"/>
        <v>23</v>
      </c>
      <c r="BD24" s="51"/>
      <c r="BE24" s="39">
        <f t="shared" si="25"/>
        <v>1520</v>
      </c>
      <c r="BF24" s="39">
        <f t="shared" si="26"/>
        <v>352</v>
      </c>
      <c r="BG24" s="39">
        <f t="shared" si="27"/>
        <v>0</v>
      </c>
      <c r="BH24" s="39">
        <f t="shared" si="21"/>
        <v>1872</v>
      </c>
      <c r="BI24" s="51"/>
      <c r="BJ24" s="39" t="s">
        <v>81</v>
      </c>
      <c r="BK24" s="93">
        <f t="shared" si="28"/>
        <v>2557.575</v>
      </c>
      <c r="BL24" s="62">
        <v>2668.575</v>
      </c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31">BH30</f>
        <v>3344</v>
      </c>
      <c r="BL25" s="51"/>
      <c r="BM25" s="51"/>
    </row>
    <row r="26">
      <c r="AY26" s="76" t="s">
        <v>14</v>
      </c>
      <c r="AZ26" s="77">
        <f t="shared" ref="AZ26:BC26" si="30">SUM(AZ19,AZ20,AZ21,AZ22,AZ23,AZ24)</f>
        <v>85.5</v>
      </c>
      <c r="BA26" s="78">
        <f t="shared" si="30"/>
        <v>65</v>
      </c>
      <c r="BB26" s="78">
        <f t="shared" si="30"/>
        <v>2</v>
      </c>
      <c r="BC26" s="79">
        <f t="shared" si="30"/>
        <v>152.5</v>
      </c>
      <c r="BD26" s="51"/>
      <c r="BE26" s="40">
        <f>sum(BE19,BE20,BE21,BE22,BE23,BE24)</f>
        <v>6427.575</v>
      </c>
      <c r="BF26" s="40">
        <f>sum(BF19,BF20,BF21,BF22,BF23,BF252)</f>
        <v>4794</v>
      </c>
      <c r="BG26" s="40">
        <f>sum(BG19,BG20,BG21,BG22,BG23,BG24)</f>
        <v>160</v>
      </c>
      <c r="BH26" s="40">
        <f>SUM(BH19,BH20,BH21,BH22,BH23,BH24)</f>
        <v>11733.575</v>
      </c>
      <c r="BI26" s="51"/>
      <c r="BJ26" s="39" t="s">
        <v>84</v>
      </c>
      <c r="BK26" s="93">
        <f t="shared" si="31"/>
        <v>3696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31"/>
        <v>3062.4</v>
      </c>
      <c r="BL27" s="106"/>
      <c r="BM27" s="106"/>
    </row>
    <row r="28">
      <c r="A28" s="10"/>
      <c r="B28" s="11"/>
      <c r="C28" s="11"/>
      <c r="D28" s="12"/>
      <c r="E28" s="13">
        <v>45110.0</v>
      </c>
      <c r="F28" s="14"/>
      <c r="G28" s="14"/>
      <c r="H28" s="14"/>
      <c r="I28" s="15"/>
      <c r="J28" s="15"/>
      <c r="K28" s="16"/>
      <c r="L28" s="13">
        <v>45111.0</v>
      </c>
      <c r="M28" s="15"/>
      <c r="N28" s="15"/>
      <c r="O28" s="15"/>
      <c r="P28" s="15"/>
      <c r="Q28" s="11"/>
      <c r="R28" s="17"/>
      <c r="S28" s="13">
        <v>45112.0</v>
      </c>
      <c r="T28" s="11"/>
      <c r="U28" s="15"/>
      <c r="V28" s="15"/>
      <c r="W28" s="11"/>
      <c r="X28" s="18"/>
      <c r="Y28" s="14"/>
      <c r="Z28" s="13">
        <v>45113.0</v>
      </c>
      <c r="AA28" s="15"/>
      <c r="AB28" s="15"/>
      <c r="AC28" s="11"/>
      <c r="AD28" s="15"/>
      <c r="AE28" s="15"/>
      <c r="AF28" s="12"/>
      <c r="AG28" s="13">
        <v>45114.0</v>
      </c>
      <c r="AH28" s="15"/>
      <c r="AI28" s="11"/>
      <c r="AJ28" s="15"/>
      <c r="AK28" s="15"/>
      <c r="AL28" s="15"/>
      <c r="AM28" s="18"/>
      <c r="AN28" s="13">
        <v>45115.0</v>
      </c>
      <c r="AO28" s="11"/>
      <c r="AP28" s="19"/>
      <c r="AQ28" s="19"/>
      <c r="AR28" s="19"/>
      <c r="AS28" s="19"/>
      <c r="AT28" s="14"/>
      <c r="AU28" s="13">
        <v>45116.0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27"/>
      <c r="BK28" s="150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 t="shared" ref="BK29:BK30" si="33">BH61</f>
        <v>2664</v>
      </c>
      <c r="BL29" s="32"/>
      <c r="BM29" s="32"/>
    </row>
    <row r="30">
      <c r="A30" s="35" t="s">
        <v>88</v>
      </c>
      <c r="B30" s="36" t="s">
        <v>19</v>
      </c>
      <c r="C30" s="37">
        <v>45110.0</v>
      </c>
      <c r="D30" s="42" t="s">
        <v>277</v>
      </c>
      <c r="E30" s="39" t="s">
        <v>90</v>
      </c>
      <c r="F30" s="40">
        <v>0.0</v>
      </c>
      <c r="G30" s="40">
        <v>7.5</v>
      </c>
      <c r="H30" s="40">
        <v>0.0</v>
      </c>
      <c r="I30" s="36" t="s">
        <v>22</v>
      </c>
      <c r="J30" s="37">
        <v>45111.0</v>
      </c>
      <c r="K30" s="42" t="s">
        <v>277</v>
      </c>
      <c r="L30" s="39" t="s">
        <v>90</v>
      </c>
      <c r="M30" s="40">
        <v>0.0</v>
      </c>
      <c r="N30" s="40">
        <v>7.5</v>
      </c>
      <c r="O30" s="40">
        <v>0.0</v>
      </c>
      <c r="P30" s="43" t="s">
        <v>24</v>
      </c>
      <c r="Q30" s="37">
        <v>45112.0</v>
      </c>
      <c r="R30" s="42" t="s">
        <v>25</v>
      </c>
      <c r="S30" s="39" t="s">
        <v>25</v>
      </c>
      <c r="T30" s="40">
        <v>0.0</v>
      </c>
      <c r="U30" s="40">
        <v>0.0</v>
      </c>
      <c r="V30" s="40">
        <v>0.0</v>
      </c>
      <c r="W30" s="43" t="s">
        <v>26</v>
      </c>
      <c r="X30" s="37">
        <v>45113.0</v>
      </c>
      <c r="Y30" s="42" t="s">
        <v>25</v>
      </c>
      <c r="Z30" s="39" t="s">
        <v>25</v>
      </c>
      <c r="AA30" s="40">
        <v>0.0</v>
      </c>
      <c r="AB30" s="40">
        <v>0.0</v>
      </c>
      <c r="AC30" s="40">
        <v>0.0</v>
      </c>
      <c r="AD30" s="43" t="s">
        <v>56</v>
      </c>
      <c r="AE30" s="37">
        <v>45114.0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45115.0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43" t="s">
        <v>93</v>
      </c>
      <c r="AS30" s="37">
        <v>45116.0</v>
      </c>
      <c r="AT30" s="42" t="s">
        <v>298</v>
      </c>
      <c r="AU30" s="39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2">SUM(F30,M30,T30,AA30,AH30,AO30,AV30)</f>
        <v>0</v>
      </c>
      <c r="BA30" s="39">
        <f t="shared" si="32"/>
        <v>38</v>
      </c>
      <c r="BB30" s="39">
        <f t="shared" si="32"/>
        <v>0</v>
      </c>
      <c r="BC30" s="50">
        <f t="shared" ref="BC30:BC35" si="35">SUM(AZ30,BA30,BB30)</f>
        <v>38</v>
      </c>
      <c r="BD30" s="51"/>
      <c r="BE30" s="39">
        <f t="shared" ref="BE30:BE31" si="36">AZ30*80</f>
        <v>0</v>
      </c>
      <c r="BF30" s="39">
        <f t="shared" ref="BF30:BF31" si="37">BA30*88</f>
        <v>3344</v>
      </c>
      <c r="BG30" s="39">
        <f t="shared" ref="BG30:BG31" si="38">BB30*80</f>
        <v>0</v>
      </c>
      <c r="BH30" s="39">
        <f t="shared" ref="BH30:BH34" si="39">sum(BE30,BF30,BG30)</f>
        <v>3344</v>
      </c>
      <c r="BI30" s="51"/>
      <c r="BJ30" s="39" t="s">
        <v>744</v>
      </c>
      <c r="BK30" s="93">
        <f t="shared" si="33"/>
        <v>2537.3</v>
      </c>
      <c r="BL30" s="51"/>
      <c r="BM30" s="51"/>
    </row>
    <row r="31">
      <c r="A31" s="109" t="s">
        <v>97</v>
      </c>
      <c r="B31" s="57" t="s">
        <v>33</v>
      </c>
      <c r="C31" s="37">
        <v>45111.0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420" t="s">
        <v>46</v>
      </c>
      <c r="J31" s="37">
        <v>45112.0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45113.0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420" t="s">
        <v>37</v>
      </c>
      <c r="X31" s="37">
        <v>45114.0</v>
      </c>
      <c r="Y31" s="96" t="s">
        <v>74</v>
      </c>
      <c r="Z31" s="110" t="s">
        <v>99</v>
      </c>
      <c r="AA31" s="40">
        <v>7.0</v>
      </c>
      <c r="AB31" s="40">
        <v>0.5</v>
      </c>
      <c r="AC31" s="40">
        <v>0.0</v>
      </c>
      <c r="AD31" s="420" t="s">
        <v>40</v>
      </c>
      <c r="AE31" s="37">
        <v>45115.0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45116.0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420" t="s">
        <v>44</v>
      </c>
      <c r="AS31" s="37">
        <v>45117.0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4">SUM(F31,M31,T31,AA31,AH31,AO31,AV31)</f>
        <v>44</v>
      </c>
      <c r="BA31" s="39">
        <f t="shared" si="34"/>
        <v>2</v>
      </c>
      <c r="BB31" s="39">
        <f t="shared" si="34"/>
        <v>0</v>
      </c>
      <c r="BC31" s="50">
        <f t="shared" si="35"/>
        <v>46</v>
      </c>
      <c r="BD31" s="51"/>
      <c r="BE31" s="39">
        <f t="shared" si="36"/>
        <v>3520</v>
      </c>
      <c r="BF31" s="39">
        <f t="shared" si="37"/>
        <v>176</v>
      </c>
      <c r="BG31" s="39">
        <f t="shared" si="38"/>
        <v>0</v>
      </c>
      <c r="BH31" s="39">
        <f t="shared" si="39"/>
        <v>3696</v>
      </c>
      <c r="BI31" s="51"/>
      <c r="BJ31" s="39" t="s">
        <v>102</v>
      </c>
      <c r="BK31" s="93">
        <f>SUM(BH11,BH23,BH44,BH54,BH84)</f>
        <v>2800</v>
      </c>
      <c r="BL31" s="51"/>
      <c r="BM31" s="51"/>
    </row>
    <row r="32">
      <c r="A32" s="35" t="s">
        <v>103</v>
      </c>
      <c r="B32" s="57" t="s">
        <v>33</v>
      </c>
      <c r="C32" s="37">
        <v>45111.0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420" t="s">
        <v>46</v>
      </c>
      <c r="J32" s="37">
        <v>45112.0</v>
      </c>
      <c r="K32" s="96" t="s">
        <v>25</v>
      </c>
      <c r="L32" s="110" t="s">
        <v>25</v>
      </c>
      <c r="M32" s="40">
        <v>0.0</v>
      </c>
      <c r="N32" s="40">
        <v>0.0</v>
      </c>
      <c r="O32" s="40">
        <v>0.0</v>
      </c>
      <c r="P32" s="38" t="s">
        <v>36</v>
      </c>
      <c r="Q32" s="37">
        <v>45113.0</v>
      </c>
      <c r="R32" s="96" t="s">
        <v>112</v>
      </c>
      <c r="S32" s="110" t="s">
        <v>71</v>
      </c>
      <c r="T32" s="40">
        <v>6.5</v>
      </c>
      <c r="U32" s="40">
        <v>1.0</v>
      </c>
      <c r="V32" s="40">
        <v>0.0</v>
      </c>
      <c r="W32" s="420" t="s">
        <v>37</v>
      </c>
      <c r="X32" s="37">
        <v>45114.0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420" t="s">
        <v>40</v>
      </c>
      <c r="AE32" s="37">
        <v>45115.0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45116.0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420" t="s">
        <v>44</v>
      </c>
      <c r="AS32" s="37">
        <v>45117.0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40">SUM(F32,M32,T32,AA32,AH32,AO32,AV32)</f>
        <v>40</v>
      </c>
      <c r="BA32" s="39">
        <f t="shared" si="40"/>
        <v>5</v>
      </c>
      <c r="BB32" s="39">
        <f t="shared" si="40"/>
        <v>0</v>
      </c>
      <c r="BC32" s="50">
        <f t="shared" si="35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9"/>
        <v>3062.4</v>
      </c>
      <c r="BI32" s="51"/>
      <c r="BJ32" s="39" t="s">
        <v>752</v>
      </c>
      <c r="BK32" s="93">
        <f>BH76</f>
        <v>1379.65</v>
      </c>
      <c r="BL32" s="51"/>
      <c r="BM32" s="51"/>
    </row>
    <row r="33">
      <c r="A33" s="35" t="s">
        <v>52</v>
      </c>
      <c r="B33" s="64"/>
      <c r="C33" s="45"/>
      <c r="D33" s="53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39"/>
      <c r="Q33" s="45"/>
      <c r="R33" s="92"/>
      <c r="S33" s="110"/>
      <c r="T33" s="40">
        <v>0.0</v>
      </c>
      <c r="U33" s="40">
        <v>0.0</v>
      </c>
      <c r="V33" s="40">
        <v>0.0</v>
      </c>
      <c r="W33" s="64"/>
      <c r="X33" s="45"/>
      <c r="Y33" s="53"/>
      <c r="Z33" s="39"/>
      <c r="AA33" s="40">
        <v>0.0</v>
      </c>
      <c r="AB33" s="40">
        <v>0.0</v>
      </c>
      <c r="AC33" s="40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41">SUM(F33,M33,T33,AA33,AH33,AO33,AV33)</f>
        <v>0</v>
      </c>
      <c r="BA33" s="39">
        <f t="shared" si="41"/>
        <v>0</v>
      </c>
      <c r="BB33" s="39">
        <f t="shared" si="41"/>
        <v>0</v>
      </c>
      <c r="BC33" s="50">
        <f t="shared" si="35"/>
        <v>0</v>
      </c>
      <c r="BD33" s="51"/>
      <c r="BE33" s="39">
        <f t="shared" ref="BE33:BE35" si="43">AZ33*80</f>
        <v>0</v>
      </c>
      <c r="BF33" s="39">
        <f t="shared" ref="BF33:BF35" si="44">BA33*88</f>
        <v>0</v>
      </c>
      <c r="BG33" s="39">
        <f t="shared" ref="BG33:BG35" si="45">BB33*80</f>
        <v>0</v>
      </c>
      <c r="BH33" s="39">
        <f t="shared" si="39"/>
        <v>0</v>
      </c>
      <c r="BI33" s="51"/>
      <c r="BJ33" s="39" t="s">
        <v>107</v>
      </c>
      <c r="BK33" s="39">
        <f>SUM(BH24,BH63,BH35)</f>
        <v>3536</v>
      </c>
      <c r="BL33" s="51"/>
      <c r="BM33" s="51"/>
    </row>
    <row r="34">
      <c r="A34" s="35" t="s">
        <v>50</v>
      </c>
      <c r="B34" s="292"/>
      <c r="C34" s="45"/>
      <c r="D34" s="92"/>
      <c r="E34" s="92"/>
      <c r="F34" s="40">
        <v>0.0</v>
      </c>
      <c r="G34" s="40">
        <v>0.0</v>
      </c>
      <c r="H34" s="40">
        <v>0.0</v>
      </c>
      <c r="I34" s="61"/>
      <c r="J34" s="45"/>
      <c r="K34" s="92"/>
      <c r="L34" s="110"/>
      <c r="M34" s="40">
        <v>0.0</v>
      </c>
      <c r="N34" s="40">
        <v>0.0</v>
      </c>
      <c r="O34" s="40">
        <v>0.0</v>
      </c>
      <c r="P34" s="43" t="s">
        <v>24</v>
      </c>
      <c r="Q34" s="37">
        <v>45112.0</v>
      </c>
      <c r="R34" s="42" t="s">
        <v>277</v>
      </c>
      <c r="S34" s="39" t="s">
        <v>90</v>
      </c>
      <c r="T34" s="40">
        <v>0.0</v>
      </c>
      <c r="U34" s="40">
        <v>7.5</v>
      </c>
      <c r="V34" s="40">
        <v>0.0</v>
      </c>
      <c r="W34" s="43" t="s">
        <v>26</v>
      </c>
      <c r="X34" s="37">
        <v>45113.0</v>
      </c>
      <c r="Y34" s="42" t="s">
        <v>277</v>
      </c>
      <c r="Z34" s="39" t="s">
        <v>90</v>
      </c>
      <c r="AA34" s="40">
        <v>0.0</v>
      </c>
      <c r="AB34" s="40">
        <v>7.5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46"/>
      <c r="AL34" s="45"/>
      <c r="AM34" s="53"/>
      <c r="AN34" s="39"/>
      <c r="AO34" s="40">
        <v>0.0</v>
      </c>
      <c r="AP34" s="40">
        <v>0.0</v>
      </c>
      <c r="AQ34" s="40">
        <v>0.0</v>
      </c>
      <c r="AR34" s="292"/>
      <c r="AS34" s="200"/>
      <c r="AT34" s="92"/>
      <c r="AU34" s="92"/>
      <c r="AV34" s="40">
        <v>0.0</v>
      </c>
      <c r="AW34" s="40">
        <v>0.0</v>
      </c>
      <c r="AX34" s="40">
        <v>0.0</v>
      </c>
      <c r="AY34" s="65"/>
      <c r="AZ34" s="49">
        <f t="shared" ref="AZ34:BA34" si="42">SUM(F34,M34,T34,AA34,AH34,AO34,AV34)</f>
        <v>0</v>
      </c>
      <c r="BA34" s="39">
        <f t="shared" si="42"/>
        <v>15</v>
      </c>
      <c r="BB34" s="39">
        <f>SUM(H34,O34,V34,AC34,AJ34,AQ35,AX34)</f>
        <v>0</v>
      </c>
      <c r="BC34" s="50">
        <f t="shared" si="35"/>
        <v>15</v>
      </c>
      <c r="BD34" s="51"/>
      <c r="BE34" s="39">
        <f t="shared" si="43"/>
        <v>0</v>
      </c>
      <c r="BF34" s="39">
        <f t="shared" si="44"/>
        <v>1320</v>
      </c>
      <c r="BG34" s="39">
        <f t="shared" si="45"/>
        <v>0</v>
      </c>
      <c r="BH34" s="39">
        <f t="shared" si="39"/>
        <v>1320</v>
      </c>
      <c r="BI34" s="51"/>
      <c r="BJ34" s="39" t="s">
        <v>52</v>
      </c>
      <c r="BK34" s="39">
        <f>SUM(BH22,BH33,BH10,BH43,BH52,BH65,BH74)</f>
        <v>3008</v>
      </c>
      <c r="BL34" s="51"/>
      <c r="BM34" s="51"/>
    </row>
    <row r="35">
      <c r="A35" s="35" t="s">
        <v>82</v>
      </c>
      <c r="B35" s="144"/>
      <c r="C35" s="144"/>
      <c r="D35" s="144"/>
      <c r="E35" s="61"/>
      <c r="F35" s="40">
        <v>0.0</v>
      </c>
      <c r="G35" s="40">
        <v>0.0</v>
      </c>
      <c r="H35" s="40">
        <v>0.0</v>
      </c>
      <c r="I35" s="420" t="s">
        <v>46</v>
      </c>
      <c r="J35" s="37">
        <v>45112.0</v>
      </c>
      <c r="K35" s="96" t="s">
        <v>112</v>
      </c>
      <c r="L35" s="110" t="s">
        <v>71</v>
      </c>
      <c r="M35" s="40">
        <v>6.5</v>
      </c>
      <c r="N35" s="40">
        <v>1.0</v>
      </c>
      <c r="O35" s="40">
        <v>0.0</v>
      </c>
      <c r="P35" s="39"/>
      <c r="Q35" s="45"/>
      <c r="R35" s="92"/>
      <c r="S35" s="92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72"/>
      <c r="AN35" s="92"/>
      <c r="AO35" s="40">
        <v>0.0</v>
      </c>
      <c r="AP35" s="40">
        <v>0.0</v>
      </c>
      <c r="AQ35" s="40">
        <v>0.0</v>
      </c>
      <c r="AR35" s="420" t="s">
        <v>44</v>
      </c>
      <c r="AS35" s="37">
        <v>45117.0</v>
      </c>
      <c r="AT35" s="95" t="s">
        <v>128</v>
      </c>
      <c r="AU35" s="98" t="s">
        <v>202</v>
      </c>
      <c r="AV35" s="40">
        <v>6.0</v>
      </c>
      <c r="AW35" s="40">
        <v>1.0</v>
      </c>
      <c r="AX35" s="40">
        <v>0.0</v>
      </c>
      <c r="AY35" s="48"/>
      <c r="AZ35" s="49">
        <f>SUM(I35,M35,T35,AA35,AH35,AO35,AV35)</f>
        <v>12.5</v>
      </c>
      <c r="BA35" s="39">
        <f>SUM(G35,N35,U35,AB35,AI35,AP35,AW35)</f>
        <v>2</v>
      </c>
      <c r="BB35" s="39">
        <f>SUM(K35,O35,V35,AC35,AJ35,AQ35,AX35)</f>
        <v>0</v>
      </c>
      <c r="BC35" s="50">
        <f t="shared" si="35"/>
        <v>14.5</v>
      </c>
      <c r="BD35" s="51"/>
      <c r="BE35" s="39">
        <f t="shared" si="43"/>
        <v>1000</v>
      </c>
      <c r="BF35" s="39">
        <f t="shared" si="44"/>
        <v>176</v>
      </c>
      <c r="BG35" s="39">
        <f t="shared" si="45"/>
        <v>0</v>
      </c>
      <c r="BH35" s="39">
        <f>SUM(BE35,BF35,BG35)</f>
        <v>1176</v>
      </c>
      <c r="BI35" s="51"/>
      <c r="BJ35" s="39" t="s">
        <v>108</v>
      </c>
      <c r="BK35" s="39">
        <f>BH42</f>
        <v>2528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39">
        <f>SUM(BH9,BH34,BH41,BH53,BH64,BH75)</f>
        <v>3824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B37" si="46">SUM(AZ30,AZ31,AZ32,AZ33,AZ34)</f>
        <v>84</v>
      </c>
      <c r="BA37" s="78">
        <f t="shared" si="46"/>
        <v>60</v>
      </c>
      <c r="BB37" s="78">
        <f t="shared" si="46"/>
        <v>0</v>
      </c>
      <c r="BC37" s="79">
        <f>SUM(BC30,BC31,BC32,BC33,BC34,BC35)</f>
        <v>158.5</v>
      </c>
      <c r="BD37" s="51"/>
      <c r="BE37" s="40">
        <f>sum(BE30,BE31,BE33,BE34,BE32)</f>
        <v>6212.4</v>
      </c>
      <c r="BF37" s="40">
        <f>sum(BF30,BF31,BF33,BF32,BF34)</f>
        <v>5210</v>
      </c>
      <c r="BG37" s="40">
        <f>sum(BG30,BG31,BG32,BG33,BG34)</f>
        <v>0</v>
      </c>
      <c r="BH37" s="40">
        <f>SUM(BH30,BH31,BH32,BH33,BH34,BH35)</f>
        <v>12598.4</v>
      </c>
      <c r="BI37" s="51"/>
      <c r="BJ37" s="39" t="s">
        <v>753</v>
      </c>
      <c r="BK37" s="39">
        <f>BH72</f>
        <v>3203.655</v>
      </c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13">
        <v>45110.0</v>
      </c>
      <c r="F39" s="14"/>
      <c r="G39" s="14"/>
      <c r="H39" s="14"/>
      <c r="I39" s="15"/>
      <c r="J39" s="15"/>
      <c r="K39" s="16"/>
      <c r="L39" s="13">
        <v>45111.0</v>
      </c>
      <c r="M39" s="15"/>
      <c r="N39" s="15"/>
      <c r="O39" s="15"/>
      <c r="P39" s="15"/>
      <c r="Q39" s="11"/>
      <c r="R39" s="17"/>
      <c r="S39" s="13">
        <v>45112.0</v>
      </c>
      <c r="T39" s="11"/>
      <c r="U39" s="15"/>
      <c r="V39" s="15"/>
      <c r="W39" s="11"/>
      <c r="X39" s="18"/>
      <c r="Y39" s="14"/>
      <c r="Z39" s="13">
        <v>45113.0</v>
      </c>
      <c r="AA39" s="15"/>
      <c r="AB39" s="15"/>
      <c r="AC39" s="11"/>
      <c r="AD39" s="15"/>
      <c r="AE39" s="15"/>
      <c r="AF39" s="12"/>
      <c r="AG39" s="13">
        <v>45114.0</v>
      </c>
      <c r="AH39" s="15"/>
      <c r="AI39" s="11"/>
      <c r="AJ39" s="15"/>
      <c r="AK39" s="15"/>
      <c r="AL39" s="15"/>
      <c r="AM39" s="18"/>
      <c r="AN39" s="13">
        <v>45115.0</v>
      </c>
      <c r="AO39" s="11"/>
      <c r="AP39" s="19"/>
      <c r="AQ39" s="19"/>
      <c r="AR39" s="19"/>
      <c r="AS39" s="19"/>
      <c r="AT39" s="14"/>
      <c r="AU39" s="13">
        <v>45116.0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27"/>
      <c r="BK39" s="150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 t="s">
        <v>62</v>
      </c>
      <c r="C41" s="37">
        <v>45111.0</v>
      </c>
      <c r="D41" s="42" t="s">
        <v>283</v>
      </c>
      <c r="E41" s="53" t="s">
        <v>118</v>
      </c>
      <c r="F41" s="40">
        <v>0.0</v>
      </c>
      <c r="G41" s="40">
        <v>5.5</v>
      </c>
      <c r="H41" s="40">
        <v>0.0</v>
      </c>
      <c r="I41" s="39"/>
      <c r="J41" s="45"/>
      <c r="K41" s="111"/>
      <c r="L41" s="111"/>
      <c r="M41" s="40">
        <v>0.0</v>
      </c>
      <c r="N41" s="40">
        <v>0.0</v>
      </c>
      <c r="O41" s="40">
        <v>0.0</v>
      </c>
      <c r="P41" s="39"/>
      <c r="Q41" s="45"/>
      <c r="R41" s="53"/>
      <c r="S41" s="53"/>
      <c r="T41" s="40">
        <v>0.0</v>
      </c>
      <c r="U41" s="40">
        <v>0.0</v>
      </c>
      <c r="V41" s="40">
        <v>0.0</v>
      </c>
      <c r="W41" s="53"/>
      <c r="X41" s="45"/>
      <c r="Y41" s="53"/>
      <c r="Z41" s="53"/>
      <c r="AA41" s="40">
        <v>0.0</v>
      </c>
      <c r="AB41" s="40">
        <v>0.0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42" t="s">
        <v>79</v>
      </c>
      <c r="AL41" s="37">
        <v>45115.0</v>
      </c>
      <c r="AM41" s="42" t="s">
        <v>284</v>
      </c>
      <c r="AN41" s="53" t="s">
        <v>122</v>
      </c>
      <c r="AO41" s="40">
        <v>0.0</v>
      </c>
      <c r="AP41" s="40">
        <v>3.5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7">SUM(F41,M41,T41,AA41,AH41,AO41,AV41)</f>
        <v>0</v>
      </c>
      <c r="BA41" s="39">
        <f t="shared" si="47"/>
        <v>9</v>
      </c>
      <c r="BB41" s="39">
        <f t="shared" si="47"/>
        <v>0</v>
      </c>
      <c r="BC41" s="50">
        <f t="shared" ref="BC41:BC44" si="49">SUM(AZ41,BA41,BB41)</f>
        <v>9</v>
      </c>
      <c r="BD41" s="51"/>
      <c r="BE41" s="39">
        <f t="shared" ref="BE41:BE44" si="50">AZ41*80</f>
        <v>0</v>
      </c>
      <c r="BF41" s="39">
        <f t="shared" ref="BF41:BF44" si="51">BA41*88</f>
        <v>792</v>
      </c>
      <c r="BG41" s="39">
        <f t="shared" ref="BG41:BG44" si="52">BB41*80</f>
        <v>0</v>
      </c>
      <c r="BH41" s="39">
        <f t="shared" ref="BH41:BH44" si="53">sum(BE41,BF41,BG41)</f>
        <v>792</v>
      </c>
      <c r="BI41" s="51"/>
      <c r="BL41" s="51"/>
      <c r="BM41" s="51"/>
    </row>
    <row r="42">
      <c r="A42" s="35" t="s">
        <v>123</v>
      </c>
      <c r="B42" s="57" t="s">
        <v>33</v>
      </c>
      <c r="C42" s="37">
        <v>45111.0</v>
      </c>
      <c r="D42" s="38" t="s">
        <v>236</v>
      </c>
      <c r="E42" s="39" t="s">
        <v>125</v>
      </c>
      <c r="F42" s="40">
        <v>5.0</v>
      </c>
      <c r="G42" s="40">
        <v>0.0</v>
      </c>
      <c r="H42" s="40">
        <v>0.0</v>
      </c>
      <c r="I42" s="42" t="s">
        <v>46</v>
      </c>
      <c r="J42" s="37">
        <v>45112.0</v>
      </c>
      <c r="K42" s="42" t="s">
        <v>25</v>
      </c>
      <c r="L42" s="53" t="s">
        <v>258</v>
      </c>
      <c r="M42" s="40">
        <v>0.0</v>
      </c>
      <c r="N42" s="40">
        <v>0.0</v>
      </c>
      <c r="O42" s="40">
        <v>0.0</v>
      </c>
      <c r="P42" s="38" t="s">
        <v>36</v>
      </c>
      <c r="Q42" s="37">
        <v>45113.0</v>
      </c>
      <c r="R42" s="38" t="s">
        <v>25</v>
      </c>
      <c r="S42" s="39" t="s">
        <v>25</v>
      </c>
      <c r="T42" s="40">
        <v>0.0</v>
      </c>
      <c r="U42" s="40">
        <v>0.0</v>
      </c>
      <c r="V42" s="40">
        <v>0.0</v>
      </c>
      <c r="W42" s="42" t="s">
        <v>37</v>
      </c>
      <c r="X42" s="37">
        <v>45114.0</v>
      </c>
      <c r="Y42" s="38" t="s">
        <v>236</v>
      </c>
      <c r="Z42" s="39" t="s">
        <v>125</v>
      </c>
      <c r="AA42" s="40">
        <v>5.0</v>
      </c>
      <c r="AB42" s="40">
        <v>0.0</v>
      </c>
      <c r="AC42" s="40">
        <v>0.0</v>
      </c>
      <c r="AD42" s="42" t="s">
        <v>40</v>
      </c>
      <c r="AE42" s="37">
        <v>45115.0</v>
      </c>
      <c r="AF42" s="131" t="s">
        <v>285</v>
      </c>
      <c r="AG42" s="111" t="s">
        <v>129</v>
      </c>
      <c r="AH42" s="40">
        <v>5.0</v>
      </c>
      <c r="AI42" s="40">
        <v>2.0</v>
      </c>
      <c r="AJ42" s="40">
        <v>0.0</v>
      </c>
      <c r="AK42" s="434" t="s">
        <v>43</v>
      </c>
      <c r="AL42" s="37">
        <v>45116.0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45117.0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8">SUM(F42,M42,T42,AA42,AH42,AO42,AV42)</f>
        <v>25</v>
      </c>
      <c r="BA42" s="39">
        <f t="shared" si="48"/>
        <v>6</v>
      </c>
      <c r="BB42" s="39">
        <f t="shared" si="48"/>
        <v>0</v>
      </c>
      <c r="BC42" s="50">
        <f t="shared" si="49"/>
        <v>31</v>
      </c>
      <c r="BD42" s="51"/>
      <c r="BE42" s="39">
        <f t="shared" si="50"/>
        <v>2000</v>
      </c>
      <c r="BF42" s="39">
        <f t="shared" si="51"/>
        <v>528</v>
      </c>
      <c r="BG42" s="39">
        <f t="shared" si="52"/>
        <v>0</v>
      </c>
      <c r="BH42" s="39">
        <f t="shared" si="53"/>
        <v>2528</v>
      </c>
      <c r="BI42" s="51"/>
      <c r="BJ42" s="51"/>
      <c r="BK42" s="51"/>
      <c r="BL42" s="51"/>
      <c r="BM42" s="51"/>
    </row>
    <row r="43">
      <c r="A43" s="477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61"/>
      <c r="J43" s="143"/>
      <c r="K43" s="53"/>
      <c r="L43" s="53"/>
      <c r="M43" s="40">
        <v>0.0</v>
      </c>
      <c r="N43" s="40">
        <v>0.0</v>
      </c>
      <c r="O43" s="40">
        <v>0.0</v>
      </c>
      <c r="P43" s="38" t="s">
        <v>64</v>
      </c>
      <c r="Q43" s="37">
        <v>45113.0</v>
      </c>
      <c r="R43" s="42" t="s">
        <v>308</v>
      </c>
      <c r="S43" s="53" t="s">
        <v>309</v>
      </c>
      <c r="T43" s="40">
        <v>2.5</v>
      </c>
      <c r="U43" s="40">
        <v>5.5</v>
      </c>
      <c r="V43" s="40">
        <v>2.5</v>
      </c>
      <c r="W43" s="53"/>
      <c r="X43" s="45"/>
      <c r="Y43" s="53"/>
      <c r="Z43" s="53"/>
      <c r="AA43" s="40">
        <v>0.0</v>
      </c>
      <c r="AB43" s="40">
        <v>0.0</v>
      </c>
      <c r="AC43" s="40">
        <v>0.0</v>
      </c>
      <c r="AD43" s="53"/>
      <c r="AE43" s="45"/>
      <c r="AF43" s="53"/>
      <c r="AG43" s="53"/>
      <c r="AH43" s="40">
        <v>0.0</v>
      </c>
      <c r="AI43" s="40">
        <v>0.0</v>
      </c>
      <c r="AJ43" s="40">
        <v>0.0</v>
      </c>
      <c r="AK43" s="53"/>
      <c r="AL43" s="45"/>
      <c r="AM43" s="53"/>
      <c r="AN43" s="53"/>
      <c r="AO43" s="40">
        <v>0.0</v>
      </c>
      <c r="AP43" s="40">
        <v>0.0</v>
      </c>
      <c r="AQ43" s="40">
        <v>0.0</v>
      </c>
      <c r="AR43" s="47" t="s">
        <v>27</v>
      </c>
      <c r="AS43" s="37">
        <v>45117.0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4">SUM(F43,M43,T43,AA43,AH43,AO43,AV43)</f>
        <v>2.5</v>
      </c>
      <c r="BA43" s="39">
        <f t="shared" si="54"/>
        <v>9</v>
      </c>
      <c r="BB43" s="39">
        <f t="shared" si="54"/>
        <v>2.5</v>
      </c>
      <c r="BC43" s="50">
        <f t="shared" si="49"/>
        <v>14</v>
      </c>
      <c r="BD43" s="51"/>
      <c r="BE43" s="39">
        <f t="shared" si="50"/>
        <v>200</v>
      </c>
      <c r="BF43" s="39">
        <f t="shared" si="51"/>
        <v>792</v>
      </c>
      <c r="BG43" s="39">
        <f t="shared" si="52"/>
        <v>200</v>
      </c>
      <c r="BH43" s="39">
        <f t="shared" si="53"/>
        <v>1192</v>
      </c>
      <c r="BI43" s="51"/>
      <c r="BJ43" s="132"/>
      <c r="BK43" s="133"/>
      <c r="BL43" s="51"/>
      <c r="BM43" s="51"/>
    </row>
    <row r="44">
      <c r="A44" s="477" t="s">
        <v>54</v>
      </c>
      <c r="B44" s="134"/>
      <c r="C44" s="45"/>
      <c r="D44" s="53"/>
      <c r="E44" s="39"/>
      <c r="F44" s="40">
        <v>0.0</v>
      </c>
      <c r="G44" s="40">
        <v>0.0</v>
      </c>
      <c r="H44" s="40">
        <v>0.0</v>
      </c>
      <c r="I44" s="61"/>
      <c r="J44" s="143"/>
      <c r="K44" s="111"/>
      <c r="L44" s="111"/>
      <c r="M44" s="40">
        <v>0.0</v>
      </c>
      <c r="N44" s="40">
        <v>0.0</v>
      </c>
      <c r="O44" s="40">
        <v>0.0</v>
      </c>
      <c r="P44" s="38"/>
      <c r="Q44" s="37"/>
      <c r="R44" s="42"/>
      <c r="S44" s="53"/>
      <c r="T44" s="40">
        <v>0.0</v>
      </c>
      <c r="U44" s="40">
        <v>0.0</v>
      </c>
      <c r="V44" s="40">
        <v>0.0</v>
      </c>
      <c r="W44" s="38" t="s">
        <v>67</v>
      </c>
      <c r="X44" s="37">
        <v>45114.0</v>
      </c>
      <c r="Y44" s="42" t="s">
        <v>283</v>
      </c>
      <c r="Z44" s="53" t="s">
        <v>118</v>
      </c>
      <c r="AA44" s="40">
        <v>0.0</v>
      </c>
      <c r="AB44" s="40">
        <v>5.5</v>
      </c>
      <c r="AC44" s="40">
        <v>0.0</v>
      </c>
      <c r="AD44" s="42" t="s">
        <v>78</v>
      </c>
      <c r="AE44" s="37">
        <v>45115.0</v>
      </c>
      <c r="AF44" s="42" t="s">
        <v>284</v>
      </c>
      <c r="AG44" s="53" t="s">
        <v>122</v>
      </c>
      <c r="AH44" s="40">
        <v>0.0</v>
      </c>
      <c r="AI44" s="40">
        <v>3.5</v>
      </c>
      <c r="AJ44" s="40">
        <v>0.0</v>
      </c>
      <c r="AK44" s="478"/>
      <c r="AL44" s="45"/>
      <c r="AM44" s="53"/>
      <c r="AN44" s="53"/>
      <c r="AO44" s="40">
        <v>0.0</v>
      </c>
      <c r="AP44" s="40">
        <v>0.0</v>
      </c>
      <c r="AQ44" s="40">
        <v>0.0</v>
      </c>
      <c r="AR44" s="478"/>
      <c r="AS44" s="200"/>
      <c r="AT44" s="111"/>
      <c r="AU44" s="111"/>
      <c r="AV44" s="40">
        <v>0.0</v>
      </c>
      <c r="AW44" s="40">
        <v>0.0</v>
      </c>
      <c r="AX44" s="40">
        <v>0.0</v>
      </c>
      <c r="AY44" s="48"/>
      <c r="AZ44" s="49">
        <f t="shared" ref="AZ44:BB44" si="55">SUM(F44,M44,T44,AA44,AH44,AO44,AV44)</f>
        <v>0</v>
      </c>
      <c r="BA44" s="39">
        <f t="shared" si="55"/>
        <v>9</v>
      </c>
      <c r="BB44" s="39">
        <f t="shared" si="55"/>
        <v>0</v>
      </c>
      <c r="BC44" s="50">
        <f t="shared" si="49"/>
        <v>9</v>
      </c>
      <c r="BD44" s="51"/>
      <c r="BE44" s="39">
        <f t="shared" si="50"/>
        <v>0</v>
      </c>
      <c r="BF44" s="39">
        <f t="shared" si="51"/>
        <v>792</v>
      </c>
      <c r="BG44" s="39">
        <f t="shared" si="52"/>
        <v>0</v>
      </c>
      <c r="BH44" s="39">
        <f t="shared" si="53"/>
        <v>792</v>
      </c>
      <c r="BI44" s="51"/>
      <c r="BJ44" s="39" t="s">
        <v>130</v>
      </c>
      <c r="BK44" s="92">
        <f>SUM(BH13,BH26,BH37,BH46,BH56,BH67,BH78,BH88)</f>
        <v>56847.775</v>
      </c>
      <c r="BL44" s="51"/>
      <c r="BM44" s="51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137"/>
      <c r="AG45" s="137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53"/>
      <c r="BF45" s="53"/>
      <c r="BG45" s="53"/>
      <c r="BH45" s="53"/>
      <c r="BI45" s="136"/>
      <c r="BJ45" s="39" t="s">
        <v>134</v>
      </c>
      <c r="BK45" s="39">
        <f>SUM(BK18,BK19,BK20,BK21,BK22,BK23,BK24,BK25,BK26,BK27,BK29,BK30,BK31,BK32,BK33,BK34,BK35,BK36,BK37)</f>
        <v>56847.775</v>
      </c>
      <c r="BL45" s="136"/>
      <c r="BM45" s="136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76" t="s">
        <v>14</v>
      </c>
      <c r="AZ46" s="77">
        <f t="shared" ref="AZ46:BC46" si="56">SUM(AZ41,AZ42,AZ43,AZ44)</f>
        <v>27.5</v>
      </c>
      <c r="BA46" s="78">
        <f t="shared" si="56"/>
        <v>33</v>
      </c>
      <c r="BB46" s="78">
        <f t="shared" si="56"/>
        <v>2.5</v>
      </c>
      <c r="BC46" s="79">
        <f t="shared" si="56"/>
        <v>63</v>
      </c>
      <c r="BD46" s="51"/>
      <c r="BE46" s="40">
        <f t="shared" ref="BE46:BG46" si="57">sum(BE41,BE42,BE43)</f>
        <v>2200</v>
      </c>
      <c r="BF46" s="40">
        <f t="shared" si="57"/>
        <v>2112</v>
      </c>
      <c r="BG46" s="40">
        <f t="shared" si="57"/>
        <v>200</v>
      </c>
      <c r="BH46" s="40">
        <f>SUM(BH41,BH42,BH43,BH44)</f>
        <v>5304</v>
      </c>
      <c r="BI46" s="51"/>
      <c r="BJ46" s="51"/>
      <c r="BK46" s="51"/>
      <c r="BL46" s="51"/>
      <c r="BM46" s="51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6"/>
      <c r="BL47" s="136"/>
      <c r="BM47" s="136"/>
    </row>
    <row r="48">
      <c r="F48" s="73"/>
      <c r="G48" s="73"/>
      <c r="H48" s="73"/>
      <c r="I48" s="73"/>
      <c r="K48" s="80" t="s">
        <v>49</v>
      </c>
      <c r="L48" s="81"/>
      <c r="AF48" s="82" t="s">
        <v>49</v>
      </c>
      <c r="AG48" s="81"/>
      <c r="AT48" s="82" t="s">
        <v>49</v>
      </c>
      <c r="AU48" s="81"/>
      <c r="BF48" s="82" t="s">
        <v>49</v>
      </c>
      <c r="BG48" s="81"/>
    </row>
    <row r="49">
      <c r="F49" s="73"/>
      <c r="G49" s="73"/>
      <c r="H49" s="73"/>
      <c r="I49" s="73"/>
      <c r="K49" s="139"/>
      <c r="L49" s="140"/>
      <c r="AF49" s="141"/>
      <c r="AG49" s="142"/>
    </row>
    <row r="50">
      <c r="A50" s="10"/>
      <c r="B50" s="11"/>
      <c r="C50" s="11"/>
      <c r="D50" s="12"/>
      <c r="E50" s="13">
        <v>45110.0</v>
      </c>
      <c r="F50" s="14"/>
      <c r="G50" s="14"/>
      <c r="H50" s="14"/>
      <c r="I50" s="15"/>
      <c r="J50" s="15"/>
      <c r="K50" s="16"/>
      <c r="L50" s="13">
        <v>45111.0</v>
      </c>
      <c r="M50" s="15"/>
      <c r="N50" s="15"/>
      <c r="O50" s="15"/>
      <c r="P50" s="15"/>
      <c r="Q50" s="11"/>
      <c r="R50" s="17"/>
      <c r="S50" s="13">
        <v>45112.0</v>
      </c>
      <c r="T50" s="11"/>
      <c r="U50" s="15"/>
      <c r="V50" s="15"/>
      <c r="W50" s="11"/>
      <c r="X50" s="18"/>
      <c r="Y50" s="14"/>
      <c r="Z50" s="13">
        <v>45113.0</v>
      </c>
      <c r="AA50" s="15"/>
      <c r="AB50" s="15"/>
      <c r="AC50" s="11"/>
      <c r="AD50" s="15"/>
      <c r="AE50" s="15"/>
      <c r="AF50" s="12"/>
      <c r="AG50" s="13">
        <v>45114.0</v>
      </c>
      <c r="AH50" s="15"/>
      <c r="AI50" s="11"/>
      <c r="AJ50" s="15"/>
      <c r="AK50" s="15"/>
      <c r="AL50" s="15"/>
      <c r="AM50" s="18"/>
      <c r="AN50" s="13">
        <v>45115.0</v>
      </c>
      <c r="AO50" s="11"/>
      <c r="AP50" s="19"/>
      <c r="AQ50" s="19"/>
      <c r="AR50" s="19"/>
      <c r="AS50" s="19"/>
      <c r="AT50" s="14"/>
      <c r="AU50" s="13">
        <v>45116.0</v>
      </c>
      <c r="AV50" s="19"/>
      <c r="AW50" s="19"/>
      <c r="AX50" s="19"/>
      <c r="AY50" s="20"/>
      <c r="AZ50" s="19"/>
      <c r="BA50" s="19"/>
      <c r="BB50" s="19"/>
      <c r="BC50" s="19"/>
      <c r="BD50" s="20"/>
      <c r="BE50" s="21"/>
      <c r="BF50" s="22"/>
      <c r="BG50" s="4"/>
      <c r="BH50" s="19"/>
      <c r="BI50" s="23"/>
      <c r="BJ50" s="127"/>
      <c r="BK50" s="150"/>
      <c r="BL50" s="20"/>
      <c r="BM50" s="20"/>
    </row>
    <row r="51">
      <c r="A51" s="107"/>
      <c r="B51" s="26"/>
      <c r="C51" s="26"/>
      <c r="D51" s="26" t="s">
        <v>2</v>
      </c>
      <c r="E51" s="26" t="s">
        <v>3</v>
      </c>
      <c r="F51" s="26" t="s">
        <v>4</v>
      </c>
      <c r="G51" s="26" t="s">
        <v>5</v>
      </c>
      <c r="H51" s="26" t="s">
        <v>6</v>
      </c>
      <c r="I51" s="26"/>
      <c r="J51" s="26"/>
      <c r="K51" s="26" t="s">
        <v>2</v>
      </c>
      <c r="L51" s="26" t="s">
        <v>7</v>
      </c>
      <c r="M51" s="26" t="s">
        <v>4</v>
      </c>
      <c r="N51" s="26" t="s">
        <v>5</v>
      </c>
      <c r="O51" s="26" t="s">
        <v>6</v>
      </c>
      <c r="P51" s="26"/>
      <c r="Q51" s="26"/>
      <c r="R51" s="26" t="s">
        <v>2</v>
      </c>
      <c r="S51" s="26" t="s">
        <v>8</v>
      </c>
      <c r="T51" s="26" t="s">
        <v>4</v>
      </c>
      <c r="U51" s="26" t="s">
        <v>5</v>
      </c>
      <c r="V51" s="26" t="s">
        <v>6</v>
      </c>
      <c r="W51" s="28"/>
      <c r="X51" s="29"/>
      <c r="Y51" s="29" t="s">
        <v>2</v>
      </c>
      <c r="Z51" s="29" t="s">
        <v>9</v>
      </c>
      <c r="AA51" s="26" t="s">
        <v>4</v>
      </c>
      <c r="AB51" s="26" t="s">
        <v>5</v>
      </c>
      <c r="AC51" s="26" t="s">
        <v>6</v>
      </c>
      <c r="AD51" s="29"/>
      <c r="AE51" s="29"/>
      <c r="AF51" s="29" t="s">
        <v>2</v>
      </c>
      <c r="AG51" s="29" t="s">
        <v>10</v>
      </c>
      <c r="AH51" s="26" t="s">
        <v>4</v>
      </c>
      <c r="AI51" s="26" t="s">
        <v>5</v>
      </c>
      <c r="AJ51" s="26" t="s">
        <v>6</v>
      </c>
      <c r="AK51" s="29"/>
      <c r="AL51" s="29"/>
      <c r="AM51" s="29" t="s">
        <v>2</v>
      </c>
      <c r="AN51" s="29" t="s">
        <v>11</v>
      </c>
      <c r="AO51" s="26" t="s">
        <v>4</v>
      </c>
      <c r="AP51" s="26" t="s">
        <v>5</v>
      </c>
      <c r="AQ51" s="26" t="s">
        <v>6</v>
      </c>
      <c r="AR51" s="29"/>
      <c r="AS51" s="29"/>
      <c r="AT51" s="29" t="s">
        <v>2</v>
      </c>
      <c r="AU51" s="29" t="s">
        <v>12</v>
      </c>
      <c r="AV51" s="26" t="s">
        <v>4</v>
      </c>
      <c r="AW51" s="26" t="s">
        <v>5</v>
      </c>
      <c r="AX51" s="26" t="s">
        <v>6</v>
      </c>
      <c r="AY51" s="30"/>
      <c r="AZ51" s="31" t="s">
        <v>4</v>
      </c>
      <c r="BA51" s="31" t="s">
        <v>13</v>
      </c>
      <c r="BB51" s="31" t="s">
        <v>6</v>
      </c>
      <c r="BC51" s="31" t="s">
        <v>14</v>
      </c>
      <c r="BD51" s="32"/>
      <c r="BE51" s="33" t="s">
        <v>4</v>
      </c>
      <c r="BF51" s="33" t="s">
        <v>13</v>
      </c>
      <c r="BG51" s="33" t="s">
        <v>6</v>
      </c>
      <c r="BH51" s="33" t="s">
        <v>15</v>
      </c>
      <c r="BI51" s="32"/>
      <c r="BJ51" s="32"/>
      <c r="BK51" s="32"/>
      <c r="BL51" s="32"/>
      <c r="BM51" s="32"/>
    </row>
    <row r="52">
      <c r="A52" s="94" t="s">
        <v>52</v>
      </c>
      <c r="F52" s="40">
        <v>0.0</v>
      </c>
      <c r="G52" s="40">
        <v>0.0</v>
      </c>
      <c r="H52" s="40">
        <v>0.0</v>
      </c>
      <c r="I52" s="35"/>
      <c r="J52" s="143"/>
      <c r="K52" s="92"/>
      <c r="L52" s="92"/>
      <c r="M52" s="40">
        <v>0.0</v>
      </c>
      <c r="N52" s="40">
        <v>0.0</v>
      </c>
      <c r="O52" s="40">
        <v>0.0</v>
      </c>
      <c r="P52" s="144"/>
      <c r="Q52" s="144"/>
      <c r="R52" s="144"/>
      <c r="S52" s="144"/>
      <c r="T52" s="40">
        <v>0.0</v>
      </c>
      <c r="U52" s="40">
        <v>0.0</v>
      </c>
      <c r="V52" s="40">
        <v>0.0</v>
      </c>
      <c r="W52" s="39"/>
      <c r="X52" s="45"/>
      <c r="Y52" s="111"/>
      <c r="Z52" s="39"/>
      <c r="AA52" s="40">
        <v>0.0</v>
      </c>
      <c r="AB52" s="40">
        <v>0.0</v>
      </c>
      <c r="AC52" s="40">
        <v>0.0</v>
      </c>
      <c r="AD52" s="53"/>
      <c r="AE52" s="45"/>
      <c r="AF52" s="111"/>
      <c r="AG52" s="39"/>
      <c r="AH52" s="40">
        <v>0.0</v>
      </c>
      <c r="AI52" s="40">
        <v>0.0</v>
      </c>
      <c r="AJ52" s="40">
        <v>0.0</v>
      </c>
      <c r="AK52" s="92"/>
      <c r="AL52" s="45"/>
      <c r="AM52" s="92"/>
      <c r="AN52" s="92"/>
      <c r="AO52" s="40">
        <v>0.0</v>
      </c>
      <c r="AP52" s="40">
        <v>0.0</v>
      </c>
      <c r="AQ52" s="40">
        <v>0.0</v>
      </c>
      <c r="AR52" s="151" t="s">
        <v>44</v>
      </c>
      <c r="AS52" s="459">
        <v>45117.0</v>
      </c>
      <c r="AT52" s="289" t="s">
        <v>288</v>
      </c>
      <c r="AU52" s="129" t="s">
        <v>138</v>
      </c>
      <c r="AV52" s="40">
        <v>2.0</v>
      </c>
      <c r="AW52" s="40">
        <v>2.0</v>
      </c>
      <c r="AX52" s="40">
        <v>0.0</v>
      </c>
      <c r="AY52" s="48"/>
      <c r="AZ52" s="49">
        <f t="shared" ref="AZ52:BB52" si="58">SUM(F52,M52,T52,AA52,AH52,AO52,AV52)</f>
        <v>2</v>
      </c>
      <c r="BA52" s="39">
        <f t="shared" si="58"/>
        <v>2</v>
      </c>
      <c r="BB52" s="39">
        <f t="shared" si="58"/>
        <v>0</v>
      </c>
      <c r="BC52" s="50">
        <f t="shared" ref="BC52:BC54" si="60">SUM(AZ52,BA52,BB52)</f>
        <v>4</v>
      </c>
      <c r="BD52" s="51"/>
      <c r="BE52" s="39">
        <f t="shared" ref="BE52:BE54" si="61">AZ52*80</f>
        <v>160</v>
      </c>
      <c r="BF52" s="39">
        <f t="shared" ref="BF52:BF54" si="62">BA52*88</f>
        <v>176</v>
      </c>
      <c r="BG52" s="39">
        <f t="shared" ref="BG52:BG54" si="63">BB52*80</f>
        <v>0</v>
      </c>
      <c r="BH52" s="39">
        <f t="shared" ref="BH52:BH54" si="64">sum(BE52,BF52,BG52)</f>
        <v>336</v>
      </c>
      <c r="BI52" s="51"/>
      <c r="BJ52" s="51"/>
      <c r="BK52" s="51"/>
      <c r="BL52" s="51"/>
      <c r="BM52" s="51"/>
    </row>
    <row r="53">
      <c r="A53" s="59" t="s">
        <v>50</v>
      </c>
      <c r="F53" s="40">
        <v>0.0</v>
      </c>
      <c r="G53" s="40">
        <v>0.0</v>
      </c>
      <c r="H53" s="40">
        <v>0.0</v>
      </c>
      <c r="I53" s="134"/>
      <c r="J53" s="45"/>
      <c r="K53" s="111"/>
      <c r="L53" s="39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53"/>
      <c r="X53" s="45"/>
      <c r="Y53" s="111"/>
      <c r="Z53" s="39"/>
      <c r="AA53" s="40">
        <v>0.0</v>
      </c>
      <c r="AB53" s="40">
        <v>0.0</v>
      </c>
      <c r="AC53" s="40">
        <v>0.0</v>
      </c>
      <c r="AD53" s="53"/>
      <c r="AE53" s="45"/>
      <c r="AF53" s="111"/>
      <c r="AG53" s="39"/>
      <c r="AH53" s="40">
        <v>0.0</v>
      </c>
      <c r="AI53" s="40">
        <v>0.0</v>
      </c>
      <c r="AJ53" s="40">
        <v>0.0</v>
      </c>
      <c r="AK53" s="148" t="s">
        <v>43</v>
      </c>
      <c r="AL53" s="146">
        <v>45116.0</v>
      </c>
      <c r="AM53" s="148" t="s">
        <v>289</v>
      </c>
      <c r="AN53" s="148" t="s">
        <v>106</v>
      </c>
      <c r="AO53" s="40">
        <v>3.0</v>
      </c>
      <c r="AP53" s="40">
        <v>2.0</v>
      </c>
      <c r="AQ53" s="40">
        <v>0.0</v>
      </c>
      <c r="AR53" s="151"/>
      <c r="AS53" s="384"/>
      <c r="AT53" s="289"/>
      <c r="AU53" s="129"/>
      <c r="AV53" s="40">
        <v>0.0</v>
      </c>
      <c r="AW53" s="40">
        <v>0.0</v>
      </c>
      <c r="AX53" s="40">
        <v>0.0</v>
      </c>
      <c r="AY53" s="48"/>
      <c r="AZ53" s="49">
        <f t="shared" ref="AZ53:BB53" si="59">SUM(F53,M53,T53,AA53,AH53,AO53,AV53)</f>
        <v>3</v>
      </c>
      <c r="BA53" s="39">
        <f t="shared" si="59"/>
        <v>2</v>
      </c>
      <c r="BB53" s="39">
        <f t="shared" si="59"/>
        <v>0</v>
      </c>
      <c r="BC53" s="50">
        <f t="shared" si="60"/>
        <v>5</v>
      </c>
      <c r="BD53" s="51"/>
      <c r="BE53" s="39">
        <f t="shared" si="61"/>
        <v>240</v>
      </c>
      <c r="BF53" s="39">
        <f t="shared" si="62"/>
        <v>176</v>
      </c>
      <c r="BG53" s="39">
        <f t="shared" si="63"/>
        <v>0</v>
      </c>
      <c r="BH53" s="39">
        <f t="shared" si="64"/>
        <v>416</v>
      </c>
      <c r="BI53" s="51"/>
      <c r="BJ53" s="51"/>
      <c r="BK53" s="51"/>
      <c r="BL53" s="51"/>
      <c r="BM53" s="51"/>
    </row>
    <row r="54">
      <c r="A54" s="59" t="s">
        <v>54</v>
      </c>
      <c r="B54" s="134"/>
      <c r="C54" s="45"/>
      <c r="D54" s="111"/>
      <c r="E54" s="39"/>
      <c r="F54" s="40">
        <v>0.0</v>
      </c>
      <c r="G54" s="40">
        <v>0.0</v>
      </c>
      <c r="H54" s="40">
        <v>0.0</v>
      </c>
      <c r="I54" s="144"/>
      <c r="J54" s="144"/>
      <c r="K54" s="144"/>
      <c r="L54" s="144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39"/>
      <c r="X54" s="45"/>
      <c r="Y54" s="111"/>
      <c r="Z54" s="39"/>
      <c r="AA54" s="40">
        <v>0.0</v>
      </c>
      <c r="AB54" s="40">
        <v>0.0</v>
      </c>
      <c r="AC54" s="40">
        <v>0.0</v>
      </c>
      <c r="AD54" s="145" t="s">
        <v>40</v>
      </c>
      <c r="AE54" s="146">
        <v>45115.0</v>
      </c>
      <c r="AF54" s="147" t="s">
        <v>288</v>
      </c>
      <c r="AG54" s="40" t="s">
        <v>138</v>
      </c>
      <c r="AH54" s="40">
        <v>2.0</v>
      </c>
      <c r="AI54" s="40">
        <v>2.0</v>
      </c>
      <c r="AJ54" s="40">
        <v>0.0</v>
      </c>
      <c r="AK54" s="92"/>
      <c r="AL54" s="45"/>
      <c r="AM54" s="92"/>
      <c r="AN54" s="92"/>
      <c r="AO54" s="40">
        <v>0.0</v>
      </c>
      <c r="AP54" s="40">
        <v>0.0</v>
      </c>
      <c r="AQ54" s="40">
        <v>0.0</v>
      </c>
      <c r="AR54" s="54"/>
      <c r="AS54" s="143"/>
      <c r="AT54" s="111"/>
      <c r="AU54" s="39"/>
      <c r="AV54" s="40">
        <v>0.0</v>
      </c>
      <c r="AW54" s="40">
        <v>0.0</v>
      </c>
      <c r="AX54" s="40">
        <v>0.0</v>
      </c>
      <c r="AY54" s="48"/>
      <c r="AZ54" s="49">
        <f t="shared" ref="AZ54:BB54" si="65">SUM(F54,M54,T54,AA54,AH54,AO54,AV54)</f>
        <v>2</v>
      </c>
      <c r="BA54" s="39">
        <f t="shared" si="65"/>
        <v>2</v>
      </c>
      <c r="BB54" s="39">
        <f t="shared" si="65"/>
        <v>0</v>
      </c>
      <c r="BC54" s="50">
        <f t="shared" si="60"/>
        <v>4</v>
      </c>
      <c r="BD54" s="51"/>
      <c r="BE54" s="39">
        <f t="shared" si="61"/>
        <v>160</v>
      </c>
      <c r="BF54" s="39">
        <f t="shared" si="62"/>
        <v>176</v>
      </c>
      <c r="BG54" s="39">
        <f t="shared" si="63"/>
        <v>0</v>
      </c>
      <c r="BH54" s="39">
        <f t="shared" si="64"/>
        <v>336</v>
      </c>
      <c r="BI54" s="51"/>
      <c r="BJ54" s="51"/>
      <c r="BK54" s="51"/>
      <c r="BL54" s="51"/>
      <c r="BM54" s="51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85"/>
      <c r="BF55" s="85"/>
      <c r="BG55" s="85"/>
      <c r="BH55" s="85"/>
      <c r="BI55" s="153"/>
      <c r="BJ55" s="153"/>
      <c r="BK55" s="153"/>
      <c r="BL55" s="153"/>
      <c r="BM55" s="153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76" t="s">
        <v>14</v>
      </c>
      <c r="AZ56" s="77">
        <f t="shared" ref="AZ56:BC56" si="66">SUM(AZ52,AZ53,AZ54)</f>
        <v>7</v>
      </c>
      <c r="BA56" s="78">
        <f t="shared" si="66"/>
        <v>6</v>
      </c>
      <c r="BB56" s="78">
        <f t="shared" si="66"/>
        <v>0</v>
      </c>
      <c r="BC56" s="79">
        <f t="shared" si="66"/>
        <v>13</v>
      </c>
      <c r="BD56" s="51"/>
      <c r="BE56" s="40">
        <f t="shared" ref="BE56:BG56" si="67">sum(BE52,BE53)</f>
        <v>400</v>
      </c>
      <c r="BF56" s="40">
        <f t="shared" si="67"/>
        <v>352</v>
      </c>
      <c r="BG56" s="40">
        <f t="shared" si="67"/>
        <v>0</v>
      </c>
      <c r="BH56" s="40">
        <f>SUM(BH52,BH53,BH54)</f>
        <v>1088</v>
      </c>
      <c r="BI56" s="51"/>
      <c r="BJ56" s="51"/>
      <c r="BK56" s="51"/>
      <c r="BL56" s="51"/>
      <c r="BM56" s="51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153"/>
      <c r="BG57" s="153"/>
      <c r="BH57" s="153"/>
      <c r="BI57" s="153"/>
      <c r="BJ57" s="153"/>
      <c r="BK57" s="153"/>
      <c r="BL57" s="153"/>
      <c r="BM57" s="153"/>
    </row>
    <row r="58">
      <c r="A58" s="155"/>
      <c r="B58" s="153"/>
      <c r="C58" s="153"/>
      <c r="D58" s="67"/>
      <c r="F58" s="153"/>
      <c r="G58" s="153"/>
      <c r="H58" s="153"/>
      <c r="I58" s="153"/>
      <c r="J58" s="153"/>
      <c r="K58" s="6" t="s">
        <v>53</v>
      </c>
      <c r="L58" s="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9" t="s">
        <v>53</v>
      </c>
      <c r="AG58" s="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9" t="s">
        <v>53</v>
      </c>
      <c r="AU58" s="4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9" t="s">
        <v>53</v>
      </c>
      <c r="BG58" s="4"/>
      <c r="BH58" s="153"/>
      <c r="BI58" s="153"/>
      <c r="BJ58" s="153"/>
      <c r="BK58" s="153"/>
      <c r="BL58" s="153"/>
      <c r="BM58" s="153"/>
    </row>
    <row r="59">
      <c r="A59" s="10"/>
      <c r="B59" s="11"/>
      <c r="C59" s="11"/>
      <c r="D59" s="12"/>
      <c r="E59" s="13">
        <v>45110.0</v>
      </c>
      <c r="F59" s="14"/>
      <c r="G59" s="14"/>
      <c r="H59" s="14"/>
      <c r="I59" s="15"/>
      <c r="J59" s="15"/>
      <c r="K59" s="16"/>
      <c r="L59" s="13">
        <v>45111.0</v>
      </c>
      <c r="M59" s="15"/>
      <c r="N59" s="15"/>
      <c r="O59" s="15"/>
      <c r="P59" s="15"/>
      <c r="Q59" s="11"/>
      <c r="R59" s="17"/>
      <c r="S59" s="13">
        <v>45112.0</v>
      </c>
      <c r="T59" s="11"/>
      <c r="U59" s="15"/>
      <c r="V59" s="15"/>
      <c r="W59" s="11"/>
      <c r="X59" s="18"/>
      <c r="Y59" s="14"/>
      <c r="Z59" s="13">
        <v>45113.0</v>
      </c>
      <c r="AA59" s="15"/>
      <c r="AB59" s="15"/>
      <c r="AC59" s="11"/>
      <c r="AD59" s="15"/>
      <c r="AE59" s="15"/>
      <c r="AF59" s="12"/>
      <c r="AG59" s="13">
        <v>45114.0</v>
      </c>
      <c r="AH59" s="15"/>
      <c r="AI59" s="11"/>
      <c r="AJ59" s="15"/>
      <c r="AK59" s="15"/>
      <c r="AL59" s="15"/>
      <c r="AM59" s="18"/>
      <c r="AN59" s="13">
        <v>45115.0</v>
      </c>
      <c r="AO59" s="11"/>
      <c r="AP59" s="19"/>
      <c r="AQ59" s="19"/>
      <c r="AR59" s="19"/>
      <c r="AS59" s="19"/>
      <c r="AT59" s="14"/>
      <c r="AU59" s="13">
        <v>45116.0</v>
      </c>
      <c r="AV59" s="19"/>
      <c r="AW59" s="19"/>
      <c r="AX59" s="19"/>
      <c r="AY59" s="20"/>
      <c r="AZ59" s="19"/>
      <c r="BA59" s="19"/>
      <c r="BB59" s="19"/>
      <c r="BC59" s="19"/>
      <c r="BD59" s="20"/>
      <c r="BE59" s="21"/>
      <c r="BF59" s="22"/>
      <c r="BG59" s="4"/>
      <c r="BH59" s="19"/>
      <c r="BI59" s="23"/>
      <c r="BJ59" s="127"/>
      <c r="BK59" s="150"/>
      <c r="BL59" s="20"/>
      <c r="BM59" s="20"/>
    </row>
    <row r="60">
      <c r="A60" s="107"/>
      <c r="B60" s="26"/>
      <c r="C60" s="26"/>
      <c r="D60" s="26" t="s">
        <v>2</v>
      </c>
      <c r="E60" s="26" t="s">
        <v>3</v>
      </c>
      <c r="F60" s="26" t="s">
        <v>4</v>
      </c>
      <c r="G60" s="26" t="s">
        <v>5</v>
      </c>
      <c r="H60" s="26" t="s">
        <v>6</v>
      </c>
      <c r="I60" s="26"/>
      <c r="J60" s="26"/>
      <c r="K60" s="26" t="s">
        <v>2</v>
      </c>
      <c r="L60" s="26" t="s">
        <v>7</v>
      </c>
      <c r="M60" s="26" t="s">
        <v>4</v>
      </c>
      <c r="N60" s="26" t="s">
        <v>5</v>
      </c>
      <c r="O60" s="26" t="s">
        <v>6</v>
      </c>
      <c r="P60" s="26"/>
      <c r="Q60" s="26"/>
      <c r="R60" s="26" t="s">
        <v>2</v>
      </c>
      <c r="S60" s="26" t="s">
        <v>8</v>
      </c>
      <c r="T60" s="26" t="s">
        <v>4</v>
      </c>
      <c r="U60" s="26" t="s">
        <v>5</v>
      </c>
      <c r="V60" s="26" t="s">
        <v>6</v>
      </c>
      <c r="W60" s="28"/>
      <c r="X60" s="29"/>
      <c r="Y60" s="29" t="s">
        <v>2</v>
      </c>
      <c r="Z60" s="29" t="s">
        <v>9</v>
      </c>
      <c r="AA60" s="26" t="s">
        <v>4</v>
      </c>
      <c r="AB60" s="26" t="s">
        <v>5</v>
      </c>
      <c r="AC60" s="26" t="s">
        <v>6</v>
      </c>
      <c r="AD60" s="29"/>
      <c r="AE60" s="29"/>
      <c r="AF60" s="29" t="s">
        <v>2</v>
      </c>
      <c r="AG60" s="29" t="s">
        <v>10</v>
      </c>
      <c r="AH60" s="26" t="s">
        <v>4</v>
      </c>
      <c r="AI60" s="26" t="s">
        <v>5</v>
      </c>
      <c r="AJ60" s="26" t="s">
        <v>6</v>
      </c>
      <c r="AK60" s="29"/>
      <c r="AL60" s="29"/>
      <c r="AM60" s="29" t="s">
        <v>2</v>
      </c>
      <c r="AN60" s="29" t="s">
        <v>11</v>
      </c>
      <c r="AO60" s="26" t="s">
        <v>4</v>
      </c>
      <c r="AP60" s="26" t="s">
        <v>5</v>
      </c>
      <c r="AQ60" s="26" t="s">
        <v>6</v>
      </c>
      <c r="AR60" s="29"/>
      <c r="AS60" s="29"/>
      <c r="AT60" s="29" t="s">
        <v>2</v>
      </c>
      <c r="AU60" s="29" t="s">
        <v>12</v>
      </c>
      <c r="AV60" s="26" t="s">
        <v>4</v>
      </c>
      <c r="AW60" s="26" t="s">
        <v>5</v>
      </c>
      <c r="AX60" s="26" t="s">
        <v>6</v>
      </c>
      <c r="AY60" s="30"/>
      <c r="AZ60" s="31" t="s">
        <v>4</v>
      </c>
      <c r="BA60" s="31" t="s">
        <v>13</v>
      </c>
      <c r="BB60" s="31" t="s">
        <v>6</v>
      </c>
      <c r="BC60" s="31" t="s">
        <v>14</v>
      </c>
      <c r="BD60" s="32"/>
      <c r="BE60" s="33" t="s">
        <v>4</v>
      </c>
      <c r="BF60" s="33" t="s">
        <v>13</v>
      </c>
      <c r="BG60" s="33" t="s">
        <v>6</v>
      </c>
      <c r="BH60" s="33" t="s">
        <v>15</v>
      </c>
      <c r="BI60" s="32"/>
      <c r="BJ60" s="32"/>
      <c r="BK60" s="32"/>
      <c r="BL60" s="32"/>
      <c r="BM60" s="32"/>
    </row>
    <row r="61">
      <c r="A61" s="94" t="s">
        <v>139</v>
      </c>
      <c r="B61" s="36" t="s">
        <v>19</v>
      </c>
      <c r="C61" s="37">
        <v>45110.0</v>
      </c>
      <c r="D61" s="42" t="s">
        <v>211</v>
      </c>
      <c r="E61" s="58" t="s">
        <v>66</v>
      </c>
      <c r="F61" s="40">
        <v>0.0</v>
      </c>
      <c r="G61" s="40">
        <v>6.0</v>
      </c>
      <c r="H61" s="40">
        <v>0.0</v>
      </c>
      <c r="I61" s="36" t="s">
        <v>22</v>
      </c>
      <c r="J61" s="37">
        <v>45111.0</v>
      </c>
      <c r="K61" s="42" t="s">
        <v>211</v>
      </c>
      <c r="L61" s="58" t="s">
        <v>66</v>
      </c>
      <c r="M61" s="40">
        <v>0.0</v>
      </c>
      <c r="N61" s="40">
        <v>6.0</v>
      </c>
      <c r="O61" s="40">
        <v>0.0</v>
      </c>
      <c r="P61" s="36" t="s">
        <v>24</v>
      </c>
      <c r="Q61" s="37">
        <v>45112.0</v>
      </c>
      <c r="R61" s="42" t="s">
        <v>211</v>
      </c>
      <c r="S61" s="58" t="s">
        <v>66</v>
      </c>
      <c r="T61" s="40">
        <v>0.0</v>
      </c>
      <c r="U61" s="40">
        <v>6.0</v>
      </c>
      <c r="V61" s="40">
        <v>0.0</v>
      </c>
      <c r="W61" s="36" t="s">
        <v>26</v>
      </c>
      <c r="X61" s="37">
        <v>45113.0</v>
      </c>
      <c r="Y61" s="42" t="s">
        <v>211</v>
      </c>
      <c r="Z61" s="58" t="s">
        <v>66</v>
      </c>
      <c r="AA61" s="40">
        <v>0.0</v>
      </c>
      <c r="AB61" s="40">
        <v>6.0</v>
      </c>
      <c r="AC61" s="40">
        <v>0.0</v>
      </c>
      <c r="AD61" s="36" t="s">
        <v>56</v>
      </c>
      <c r="AE61" s="37">
        <v>45114.0</v>
      </c>
      <c r="AF61" s="42" t="s">
        <v>25</v>
      </c>
      <c r="AG61" s="58" t="s">
        <v>25</v>
      </c>
      <c r="AH61" s="40">
        <v>0.0</v>
      </c>
      <c r="AI61" s="40">
        <v>0.0</v>
      </c>
      <c r="AJ61" s="40">
        <v>0.0</v>
      </c>
      <c r="AK61" s="47" t="s">
        <v>57</v>
      </c>
      <c r="AL61" s="37">
        <v>45115.0</v>
      </c>
      <c r="AM61" s="42" t="s">
        <v>211</v>
      </c>
      <c r="AN61" s="58" t="s">
        <v>66</v>
      </c>
      <c r="AO61" s="40">
        <v>0.0</v>
      </c>
      <c r="AP61" s="40">
        <v>6.0</v>
      </c>
      <c r="AQ61" s="40">
        <v>0.0</v>
      </c>
      <c r="AR61" s="96" t="s">
        <v>149</v>
      </c>
      <c r="AS61" s="37">
        <v>45116.0</v>
      </c>
      <c r="AT61" s="42" t="s">
        <v>211</v>
      </c>
      <c r="AU61" s="58" t="s">
        <v>66</v>
      </c>
      <c r="AV61" s="40">
        <v>0.0</v>
      </c>
      <c r="AW61" s="40">
        <v>6.0</v>
      </c>
      <c r="AX61" s="40">
        <v>0.0</v>
      </c>
      <c r="AY61" s="48"/>
      <c r="AZ61" s="49">
        <f t="shared" ref="AZ61:BB61" si="68">SUM(F61,M61,T61,AA61,AH61,AO61,AV61)</f>
        <v>0</v>
      </c>
      <c r="BA61" s="39">
        <f t="shared" si="68"/>
        <v>36</v>
      </c>
      <c r="BB61" s="39">
        <f t="shared" si="68"/>
        <v>0</v>
      </c>
      <c r="BC61" s="50">
        <f t="shared" ref="BC61:BC65" si="70">SUM(AZ61,BA61,BB61)</f>
        <v>36</v>
      </c>
      <c r="BD61" s="51"/>
      <c r="BE61" s="39">
        <f t="shared" ref="BE61:BE62" si="71">AZ61*67.31</f>
        <v>0</v>
      </c>
      <c r="BF61" s="39">
        <f t="shared" ref="BF61:BF62" si="72">BA61*74</f>
        <v>2664</v>
      </c>
      <c r="BG61" s="39">
        <f t="shared" ref="BG61:BG62" si="73">BB61*84</f>
        <v>0</v>
      </c>
      <c r="BH61" s="39">
        <f t="shared" ref="BH61:BH65" si="74">sum(BE61,BF61,BG61)</f>
        <v>2664</v>
      </c>
      <c r="BI61" s="51"/>
      <c r="BJ61" s="51"/>
      <c r="BK61" s="51"/>
      <c r="BL61" s="51"/>
      <c r="BM61" s="51"/>
    </row>
    <row r="62" ht="16.5" customHeight="1">
      <c r="A62" s="94" t="s">
        <v>740</v>
      </c>
      <c r="B62" s="41" t="s">
        <v>33</v>
      </c>
      <c r="C62" s="37">
        <v>45111.0</v>
      </c>
      <c r="D62" s="38" t="s">
        <v>247</v>
      </c>
      <c r="E62" s="39" t="s">
        <v>127</v>
      </c>
      <c r="F62" s="40">
        <v>5.0</v>
      </c>
      <c r="G62" s="40">
        <v>1.0</v>
      </c>
      <c r="H62" s="40">
        <v>0.0</v>
      </c>
      <c r="I62" s="42" t="s">
        <v>46</v>
      </c>
      <c r="J62" s="37">
        <v>45112.0</v>
      </c>
      <c r="K62" s="38" t="s">
        <v>247</v>
      </c>
      <c r="L62" s="39" t="s">
        <v>127</v>
      </c>
      <c r="M62" s="40">
        <v>5.0</v>
      </c>
      <c r="N62" s="40">
        <v>1.0</v>
      </c>
      <c r="O62" s="40">
        <v>0.0</v>
      </c>
      <c r="P62" s="38" t="s">
        <v>36</v>
      </c>
      <c r="Q62" s="37">
        <v>45113.0</v>
      </c>
      <c r="R62" s="38" t="s">
        <v>25</v>
      </c>
      <c r="S62" s="39" t="s">
        <v>25</v>
      </c>
      <c r="T62" s="40">
        <v>0.0</v>
      </c>
      <c r="U62" s="40">
        <v>0.0</v>
      </c>
      <c r="V62" s="40">
        <v>0.0</v>
      </c>
      <c r="W62" s="56" t="s">
        <v>37</v>
      </c>
      <c r="X62" s="37">
        <v>45114.0</v>
      </c>
      <c r="Y62" s="38" t="s">
        <v>247</v>
      </c>
      <c r="Z62" s="39" t="s">
        <v>127</v>
      </c>
      <c r="AA62" s="40">
        <v>5.0</v>
      </c>
      <c r="AB62" s="40">
        <v>1.0</v>
      </c>
      <c r="AC62" s="40">
        <v>0.0</v>
      </c>
      <c r="AD62" s="56" t="s">
        <v>40</v>
      </c>
      <c r="AE62" s="37">
        <v>45115.0</v>
      </c>
      <c r="AF62" s="38" t="s">
        <v>285</v>
      </c>
      <c r="AG62" s="39" t="s">
        <v>129</v>
      </c>
      <c r="AH62" s="40">
        <v>5.0</v>
      </c>
      <c r="AI62" s="40">
        <v>2.0</v>
      </c>
      <c r="AJ62" s="40">
        <v>0.0</v>
      </c>
      <c r="AK62" s="185" t="s">
        <v>43</v>
      </c>
      <c r="AL62" s="37">
        <v>45116.0</v>
      </c>
      <c r="AM62" s="38" t="s">
        <v>247</v>
      </c>
      <c r="AN62" s="39" t="s">
        <v>127</v>
      </c>
      <c r="AO62" s="40">
        <v>5.0</v>
      </c>
      <c r="AP62" s="40">
        <v>1.0</v>
      </c>
      <c r="AQ62" s="40">
        <v>0.0</v>
      </c>
      <c r="AR62" s="47" t="s">
        <v>44</v>
      </c>
      <c r="AS62" s="37">
        <v>45117.0</v>
      </c>
      <c r="AT62" s="38" t="s">
        <v>247</v>
      </c>
      <c r="AU62" s="39" t="s">
        <v>127</v>
      </c>
      <c r="AV62" s="40">
        <v>5.0</v>
      </c>
      <c r="AW62" s="40">
        <v>1.0</v>
      </c>
      <c r="AX62" s="40">
        <v>0.0</v>
      </c>
      <c r="AY62" s="48"/>
      <c r="AZ62" s="49">
        <f t="shared" ref="AZ62:BB62" si="69">SUM(F62,M62,T62,AA62,AH62,AO62,AV62)</f>
        <v>30</v>
      </c>
      <c r="BA62" s="39">
        <f t="shared" si="69"/>
        <v>7</v>
      </c>
      <c r="BB62" s="39">
        <f t="shared" si="69"/>
        <v>0</v>
      </c>
      <c r="BC62" s="50">
        <f t="shared" si="70"/>
        <v>37</v>
      </c>
      <c r="BD62" s="51"/>
      <c r="BE62" s="39">
        <f t="shared" si="71"/>
        <v>2019.3</v>
      </c>
      <c r="BF62" s="39">
        <f t="shared" si="72"/>
        <v>518</v>
      </c>
      <c r="BG62" s="39">
        <f t="shared" si="73"/>
        <v>0</v>
      </c>
      <c r="BH62" s="39">
        <f t="shared" si="74"/>
        <v>2537.3</v>
      </c>
      <c r="BI62" s="51"/>
      <c r="BJ62" s="51"/>
      <c r="BK62" s="51"/>
      <c r="BL62" s="51"/>
      <c r="BM62" s="51"/>
    </row>
    <row r="63">
      <c r="A63" s="35" t="s">
        <v>82</v>
      </c>
      <c r="B63" s="60"/>
      <c r="C63" s="45"/>
      <c r="D63" s="39"/>
      <c r="E63" s="39"/>
      <c r="F63" s="40">
        <v>0.0</v>
      </c>
      <c r="G63" s="40">
        <v>0.0</v>
      </c>
      <c r="H63" s="40">
        <v>0.0</v>
      </c>
      <c r="I63" s="53"/>
      <c r="J63" s="45"/>
      <c r="K63" s="39"/>
      <c r="L63" s="39"/>
      <c r="M63" s="40">
        <v>0.0</v>
      </c>
      <c r="N63" s="40">
        <v>0.0</v>
      </c>
      <c r="O63" s="40">
        <v>0.0</v>
      </c>
      <c r="P63" s="38" t="s">
        <v>36</v>
      </c>
      <c r="Q63" s="37">
        <v>45113.0</v>
      </c>
      <c r="R63" s="38" t="s">
        <v>247</v>
      </c>
      <c r="S63" s="39" t="s">
        <v>127</v>
      </c>
      <c r="T63" s="40">
        <v>5.0</v>
      </c>
      <c r="U63" s="40">
        <v>1.0</v>
      </c>
      <c r="V63" s="40">
        <v>0.0</v>
      </c>
      <c r="W63" s="44"/>
      <c r="X63" s="45"/>
      <c r="Y63" s="53"/>
      <c r="Z63" s="53"/>
      <c r="AA63" s="40">
        <v>0.0</v>
      </c>
      <c r="AB63" s="40">
        <v>0.0</v>
      </c>
      <c r="AC63" s="40">
        <v>0.0</v>
      </c>
      <c r="AD63" s="44"/>
      <c r="AE63" s="45"/>
      <c r="AF63" s="39"/>
      <c r="AG63" s="39"/>
      <c r="AH63" s="40">
        <v>0.0</v>
      </c>
      <c r="AI63" s="40">
        <v>0.0</v>
      </c>
      <c r="AJ63" s="40">
        <v>0.0</v>
      </c>
      <c r="AK63" s="434"/>
      <c r="AL63" s="37"/>
      <c r="AM63" s="38"/>
      <c r="AN63" s="39"/>
      <c r="AO63" s="40">
        <v>0.0</v>
      </c>
      <c r="AP63" s="40">
        <v>0.0</v>
      </c>
      <c r="AQ63" s="40">
        <v>0.0</v>
      </c>
      <c r="AR63" s="47"/>
      <c r="AS63" s="37"/>
      <c r="AT63" s="38"/>
      <c r="AU63" s="39"/>
      <c r="AV63" s="40">
        <v>0.0</v>
      </c>
      <c r="AW63" s="40">
        <v>0.0</v>
      </c>
      <c r="AX63" s="40">
        <v>0.0</v>
      </c>
      <c r="AY63" s="48"/>
      <c r="AZ63" s="49">
        <f t="shared" ref="AZ63:BB63" si="75">SUM(F63,M63,T63,AA63,AH63,AO63,AV63)</f>
        <v>5</v>
      </c>
      <c r="BA63" s="39">
        <f t="shared" si="75"/>
        <v>1</v>
      </c>
      <c r="BB63" s="39">
        <f t="shared" si="75"/>
        <v>0</v>
      </c>
      <c r="BC63" s="50">
        <f t="shared" si="70"/>
        <v>6</v>
      </c>
      <c r="BD63" s="51"/>
      <c r="BE63" s="39">
        <f t="shared" ref="BE63:BE65" si="77">AZ63*80</f>
        <v>400</v>
      </c>
      <c r="BF63" s="39">
        <f t="shared" ref="BF63:BF65" si="78">BA63*88</f>
        <v>88</v>
      </c>
      <c r="BG63" s="39">
        <f t="shared" ref="BG63:BG65" si="79">BB63*80</f>
        <v>0</v>
      </c>
      <c r="BH63" s="39">
        <f t="shared" si="74"/>
        <v>488</v>
      </c>
      <c r="BI63" s="51"/>
      <c r="BJ63" s="51"/>
      <c r="BK63" s="51"/>
      <c r="BL63" s="51"/>
      <c r="BM63" s="51"/>
    </row>
    <row r="64" ht="16.5" customHeight="1">
      <c r="A64" s="94" t="s">
        <v>50</v>
      </c>
      <c r="B64" s="60"/>
      <c r="C64" s="45"/>
      <c r="D64" s="53"/>
      <c r="E64" s="58"/>
      <c r="F64" s="40">
        <v>0.0</v>
      </c>
      <c r="G64" s="40">
        <v>0.0</v>
      </c>
      <c r="H64" s="40">
        <v>0.0</v>
      </c>
      <c r="I64" s="53"/>
      <c r="J64" s="45"/>
      <c r="K64" s="53"/>
      <c r="L64" s="53"/>
      <c r="M64" s="40">
        <v>0.0</v>
      </c>
      <c r="N64" s="40">
        <v>0.0</v>
      </c>
      <c r="O64" s="40">
        <v>0.0</v>
      </c>
      <c r="P64" s="144"/>
      <c r="Q64" s="144"/>
      <c r="R64" s="144"/>
      <c r="S64" s="144"/>
      <c r="T64" s="40">
        <v>0.0</v>
      </c>
      <c r="U64" s="40">
        <v>0.0</v>
      </c>
      <c r="V64" s="40">
        <v>0.0</v>
      </c>
      <c r="W64" s="44"/>
      <c r="X64" s="45"/>
      <c r="Y64" s="53"/>
      <c r="Z64" s="53"/>
      <c r="AA64" s="40">
        <v>0.0</v>
      </c>
      <c r="AB64" s="40">
        <v>0.0</v>
      </c>
      <c r="AC64" s="40">
        <v>0.0</v>
      </c>
      <c r="AD64" s="36" t="s">
        <v>56</v>
      </c>
      <c r="AE64" s="37">
        <v>45114.0</v>
      </c>
      <c r="AF64" s="42" t="s">
        <v>300</v>
      </c>
      <c r="AG64" s="58" t="s">
        <v>301</v>
      </c>
      <c r="AH64" s="40">
        <v>1.0</v>
      </c>
      <c r="AI64" s="40">
        <v>7.0</v>
      </c>
      <c r="AJ64" s="40">
        <v>2.0</v>
      </c>
      <c r="AK64" s="47"/>
      <c r="AL64" s="37"/>
      <c r="AM64" s="42"/>
      <c r="AN64" s="58"/>
      <c r="AO64" s="40">
        <v>0.0</v>
      </c>
      <c r="AP64" s="40">
        <v>0.0</v>
      </c>
      <c r="AQ64" s="40">
        <v>0.0</v>
      </c>
      <c r="AR64" s="96"/>
      <c r="AS64" s="37"/>
      <c r="AT64" s="42"/>
      <c r="AU64" s="58"/>
      <c r="AV64" s="40">
        <v>0.0</v>
      </c>
      <c r="AW64" s="40">
        <v>0.0</v>
      </c>
      <c r="AX64" s="40">
        <v>0.0</v>
      </c>
      <c r="AY64" s="48"/>
      <c r="AZ64" s="49">
        <f t="shared" ref="AZ64:BB64" si="76">SUM(F64,M64,T64,AA64,AH64,AO64,AV64)</f>
        <v>1</v>
      </c>
      <c r="BA64" s="39">
        <f t="shared" si="76"/>
        <v>7</v>
      </c>
      <c r="BB64" s="39">
        <f t="shared" si="76"/>
        <v>2</v>
      </c>
      <c r="BC64" s="50">
        <f t="shared" si="70"/>
        <v>10</v>
      </c>
      <c r="BD64" s="51"/>
      <c r="BE64" s="39">
        <f t="shared" si="77"/>
        <v>80</v>
      </c>
      <c r="BF64" s="39">
        <f t="shared" si="78"/>
        <v>616</v>
      </c>
      <c r="BG64" s="39">
        <f t="shared" si="79"/>
        <v>160</v>
      </c>
      <c r="BH64" s="39">
        <f t="shared" si="74"/>
        <v>856</v>
      </c>
      <c r="BI64" s="51"/>
      <c r="BJ64" s="51"/>
      <c r="BK64" s="51"/>
      <c r="BL64" s="51"/>
      <c r="BM64" s="51"/>
    </row>
    <row r="65" ht="16.5" customHeight="1">
      <c r="A65" s="94" t="s">
        <v>52</v>
      </c>
      <c r="B65" s="60"/>
      <c r="C65" s="45"/>
      <c r="D65" s="53"/>
      <c r="E65" s="58"/>
      <c r="F65" s="40">
        <v>0.0</v>
      </c>
      <c r="G65" s="40">
        <v>0.0</v>
      </c>
      <c r="H65" s="40">
        <v>0.0</v>
      </c>
      <c r="I65" s="53"/>
      <c r="J65" s="45"/>
      <c r="K65" s="39"/>
      <c r="L65" s="39"/>
      <c r="M65" s="40">
        <v>0.0</v>
      </c>
      <c r="N65" s="40">
        <v>0.0</v>
      </c>
      <c r="O65" s="40">
        <v>0.0</v>
      </c>
      <c r="P65" s="144"/>
      <c r="Q65" s="144"/>
      <c r="R65" s="144"/>
      <c r="S65" s="144"/>
      <c r="T65" s="40">
        <v>0.0</v>
      </c>
      <c r="U65" s="40">
        <v>0.0</v>
      </c>
      <c r="V65" s="40">
        <v>0.0</v>
      </c>
      <c r="W65" s="44"/>
      <c r="X65" s="45"/>
      <c r="Y65" s="53"/>
      <c r="Z65" s="53"/>
      <c r="AA65" s="40">
        <v>0.0</v>
      </c>
      <c r="AB65" s="40">
        <v>0.0</v>
      </c>
      <c r="AC65" s="40">
        <v>0.0</v>
      </c>
      <c r="AD65" s="63"/>
      <c r="AE65" s="45"/>
      <c r="AF65" s="53"/>
      <c r="AG65" s="53"/>
      <c r="AH65" s="40">
        <v>0.0</v>
      </c>
      <c r="AI65" s="40">
        <v>0.0</v>
      </c>
      <c r="AJ65" s="40">
        <v>0.0</v>
      </c>
      <c r="AK65" s="96"/>
      <c r="AL65" s="37"/>
      <c r="AM65" s="38"/>
      <c r="AN65" s="39"/>
      <c r="AO65" s="40">
        <v>0.0</v>
      </c>
      <c r="AP65" s="40">
        <v>0.0</v>
      </c>
      <c r="AQ65" s="40">
        <v>0.0</v>
      </c>
      <c r="AR65" s="96"/>
      <c r="AS65" s="37"/>
      <c r="AT65" s="38"/>
      <c r="AU65" s="39"/>
      <c r="AV65" s="40">
        <v>0.0</v>
      </c>
      <c r="AW65" s="40">
        <v>0.0</v>
      </c>
      <c r="AX65" s="40">
        <v>0.0</v>
      </c>
      <c r="AY65" s="48"/>
      <c r="AZ65" s="49">
        <f t="shared" ref="AZ65:BB65" si="80">SUM(F65,M65,T65,AA65,AH65,AO65,AV65)</f>
        <v>0</v>
      </c>
      <c r="BA65" s="39">
        <f t="shared" si="80"/>
        <v>0</v>
      </c>
      <c r="BB65" s="39">
        <f t="shared" si="80"/>
        <v>0</v>
      </c>
      <c r="BC65" s="50">
        <f t="shared" si="70"/>
        <v>0</v>
      </c>
      <c r="BD65" s="51"/>
      <c r="BE65" s="39">
        <f t="shared" si="77"/>
        <v>0</v>
      </c>
      <c r="BF65" s="39">
        <f t="shared" si="78"/>
        <v>0</v>
      </c>
      <c r="BG65" s="39">
        <f t="shared" si="79"/>
        <v>0</v>
      </c>
      <c r="BH65" s="39">
        <f t="shared" si="74"/>
        <v>0</v>
      </c>
      <c r="BI65" s="51"/>
      <c r="BJ65" s="51"/>
      <c r="BK65" s="51"/>
      <c r="BL65" s="51"/>
      <c r="BM65" s="51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53"/>
      <c r="BF66" s="53"/>
      <c r="BG66" s="53"/>
      <c r="BH66" s="53"/>
      <c r="BI66" s="136"/>
      <c r="BJ66" s="136"/>
      <c r="BK66" s="136"/>
      <c r="BL66" s="136"/>
      <c r="BM66" s="136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76" t="s">
        <v>14</v>
      </c>
      <c r="AZ67" s="77">
        <f t="shared" ref="AZ67:BC67" si="81">sum(AZ61,AZ62,AZ63,AZ64,AZ65)</f>
        <v>36</v>
      </c>
      <c r="BA67" s="78">
        <f t="shared" si="81"/>
        <v>51</v>
      </c>
      <c r="BB67" s="78">
        <f t="shared" si="81"/>
        <v>2</v>
      </c>
      <c r="BC67" s="79">
        <f t="shared" si="81"/>
        <v>89</v>
      </c>
      <c r="BD67" s="51"/>
      <c r="BE67" s="40">
        <f>sum(BE62,BE61,BE63,BE64,BE65)</f>
        <v>2499.3</v>
      </c>
      <c r="BF67" s="40">
        <f t="shared" ref="BF67:BG67" si="82">sum(BF61,BF62,BF63,BF64,BF65)</f>
        <v>3886</v>
      </c>
      <c r="BG67" s="40">
        <f t="shared" si="82"/>
        <v>160</v>
      </c>
      <c r="BH67" s="40">
        <f>SUM(BH61,BH62,BH63,BH64,BH65)</f>
        <v>6545.3</v>
      </c>
      <c r="BI67" s="51"/>
      <c r="BJ67" s="51"/>
      <c r="BK67" s="51"/>
      <c r="BL67" s="51"/>
      <c r="BM67" s="51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6" t="s">
        <v>147</v>
      </c>
      <c r="L68" s="4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6" t="s">
        <v>147</v>
      </c>
      <c r="AG68" s="4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6" t="s">
        <v>147</v>
      </c>
      <c r="AU68" s="4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6"/>
      <c r="BK68" s="136"/>
      <c r="BL68" s="136"/>
      <c r="BM68" s="136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162"/>
      <c r="L69" s="162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38"/>
      <c r="AP69" s="138"/>
      <c r="AQ69" s="138"/>
      <c r="AR69" s="138"/>
      <c r="AS69" s="118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6" t="s">
        <v>147</v>
      </c>
      <c r="BG69" s="4"/>
      <c r="BH69" s="136"/>
      <c r="BI69" s="136"/>
      <c r="BJ69" s="136"/>
      <c r="BK69" s="136"/>
      <c r="BL69" s="136"/>
      <c r="BM69" s="136"/>
    </row>
    <row r="70">
      <c r="A70" s="10"/>
      <c r="B70" s="11"/>
      <c r="C70" s="11"/>
      <c r="D70" s="12"/>
      <c r="E70" s="13">
        <v>45110.0</v>
      </c>
      <c r="F70" s="14"/>
      <c r="G70" s="14"/>
      <c r="H70" s="14"/>
      <c r="I70" s="15"/>
      <c r="J70" s="15"/>
      <c r="K70" s="16"/>
      <c r="L70" s="13">
        <v>45111.0</v>
      </c>
      <c r="M70" s="15"/>
      <c r="N70" s="15"/>
      <c r="O70" s="15"/>
      <c r="P70" s="15"/>
      <c r="Q70" s="11"/>
      <c r="R70" s="17"/>
      <c r="S70" s="13">
        <v>45112.0</v>
      </c>
      <c r="T70" s="11"/>
      <c r="U70" s="15"/>
      <c r="V70" s="15"/>
      <c r="W70" s="11"/>
      <c r="X70" s="18"/>
      <c r="Y70" s="14"/>
      <c r="Z70" s="13">
        <v>45113.0</v>
      </c>
      <c r="AA70" s="15"/>
      <c r="AB70" s="15"/>
      <c r="AC70" s="11"/>
      <c r="AD70" s="15"/>
      <c r="AE70" s="15"/>
      <c r="AF70" s="12"/>
      <c r="AG70" s="13">
        <v>45114.0</v>
      </c>
      <c r="AH70" s="15"/>
      <c r="AI70" s="11"/>
      <c r="AJ70" s="15"/>
      <c r="AK70" s="15"/>
      <c r="AL70" s="15"/>
      <c r="AM70" s="18"/>
      <c r="AN70" s="13">
        <v>45115.0</v>
      </c>
      <c r="AO70" s="11"/>
      <c r="AP70" s="19"/>
      <c r="AQ70" s="19"/>
      <c r="AR70" s="19"/>
      <c r="AS70" s="19"/>
      <c r="AT70" s="14"/>
      <c r="AU70" s="13">
        <v>45116.0</v>
      </c>
      <c r="AV70" s="19"/>
      <c r="AW70" s="19"/>
      <c r="AX70" s="19"/>
      <c r="AY70" s="20"/>
      <c r="AZ70" s="19"/>
      <c r="BA70" s="19"/>
      <c r="BB70" s="19"/>
      <c r="BC70" s="19"/>
      <c r="BD70" s="20"/>
      <c r="BE70" s="21"/>
      <c r="BF70" s="22"/>
      <c r="BG70" s="4"/>
      <c r="BH70" s="19"/>
      <c r="BI70" s="23"/>
      <c r="BJ70" s="127"/>
      <c r="BK70" s="150"/>
      <c r="BL70" s="20"/>
      <c r="BM70" s="20"/>
    </row>
    <row r="71">
      <c r="A71" s="107"/>
      <c r="B71" s="26"/>
      <c r="C71" s="26"/>
      <c r="D71" s="26" t="s">
        <v>2</v>
      </c>
      <c r="E71" s="26" t="s">
        <v>3</v>
      </c>
      <c r="F71" s="26" t="s">
        <v>4</v>
      </c>
      <c r="G71" s="26" t="s">
        <v>5</v>
      </c>
      <c r="H71" s="26" t="s">
        <v>6</v>
      </c>
      <c r="I71" s="26"/>
      <c r="J71" s="26"/>
      <c r="K71" s="26" t="s">
        <v>2</v>
      </c>
      <c r="L71" s="26" t="s">
        <v>7</v>
      </c>
      <c r="M71" s="26" t="s">
        <v>4</v>
      </c>
      <c r="N71" s="26" t="s">
        <v>5</v>
      </c>
      <c r="O71" s="26" t="s">
        <v>6</v>
      </c>
      <c r="P71" s="26"/>
      <c r="Q71" s="26"/>
      <c r="R71" s="26" t="s">
        <v>2</v>
      </c>
      <c r="S71" s="26" t="s">
        <v>8</v>
      </c>
      <c r="T71" s="26" t="s">
        <v>4</v>
      </c>
      <c r="U71" s="26" t="s">
        <v>5</v>
      </c>
      <c r="V71" s="26" t="s">
        <v>6</v>
      </c>
      <c r="W71" s="28"/>
      <c r="X71" s="29"/>
      <c r="Y71" s="29" t="s">
        <v>2</v>
      </c>
      <c r="Z71" s="29" t="s">
        <v>9</v>
      </c>
      <c r="AA71" s="26" t="s">
        <v>4</v>
      </c>
      <c r="AB71" s="26" t="s">
        <v>5</v>
      </c>
      <c r="AC71" s="26" t="s">
        <v>6</v>
      </c>
      <c r="AD71" s="29"/>
      <c r="AE71" s="29"/>
      <c r="AF71" s="29" t="s">
        <v>2</v>
      </c>
      <c r="AG71" s="29" t="s">
        <v>10</v>
      </c>
      <c r="AH71" s="26" t="s">
        <v>4</v>
      </c>
      <c r="AI71" s="26" t="s">
        <v>5</v>
      </c>
      <c r="AJ71" s="26" t="s">
        <v>6</v>
      </c>
      <c r="AK71" s="29"/>
      <c r="AL71" s="29"/>
      <c r="AM71" s="29" t="s">
        <v>2</v>
      </c>
      <c r="AN71" s="29" t="s">
        <v>11</v>
      </c>
      <c r="AO71" s="26" t="s">
        <v>4</v>
      </c>
      <c r="AP71" s="26" t="s">
        <v>5</v>
      </c>
      <c r="AQ71" s="26" t="s">
        <v>6</v>
      </c>
      <c r="AR71" s="29"/>
      <c r="AS71" s="29"/>
      <c r="AT71" s="29" t="s">
        <v>2</v>
      </c>
      <c r="AU71" s="29" t="s">
        <v>12</v>
      </c>
      <c r="AV71" s="26" t="s">
        <v>4</v>
      </c>
      <c r="AW71" s="26" t="s">
        <v>5</v>
      </c>
      <c r="AX71" s="26" t="s">
        <v>6</v>
      </c>
      <c r="AY71" s="30"/>
      <c r="AZ71" s="31" t="s">
        <v>4</v>
      </c>
      <c r="BA71" s="31" t="s">
        <v>13</v>
      </c>
      <c r="BB71" s="31" t="s">
        <v>6</v>
      </c>
      <c r="BC71" s="31" t="s">
        <v>14</v>
      </c>
      <c r="BD71" s="32"/>
      <c r="BE71" s="33" t="s">
        <v>4</v>
      </c>
      <c r="BF71" s="33" t="s">
        <v>13</v>
      </c>
      <c r="BG71" s="33" t="s">
        <v>6</v>
      </c>
      <c r="BH71" s="33" t="s">
        <v>15</v>
      </c>
      <c r="BI71" s="32"/>
      <c r="BJ71" s="32"/>
      <c r="BK71" s="32"/>
      <c r="BL71" s="32"/>
      <c r="BM71" s="32"/>
    </row>
    <row r="72">
      <c r="A72" s="94" t="s">
        <v>714</v>
      </c>
      <c r="B72" s="36" t="s">
        <v>19</v>
      </c>
      <c r="C72" s="37">
        <v>45110.0</v>
      </c>
      <c r="D72" s="42" t="s">
        <v>703</v>
      </c>
      <c r="E72" s="39" t="s">
        <v>704</v>
      </c>
      <c r="F72" s="40">
        <v>0.5</v>
      </c>
      <c r="G72" s="40">
        <v>7.5</v>
      </c>
      <c r="H72" s="40">
        <v>2.5</v>
      </c>
      <c r="I72" s="36" t="s">
        <v>22</v>
      </c>
      <c r="J72" s="37">
        <v>45111.0</v>
      </c>
      <c r="K72" s="42" t="s">
        <v>25</v>
      </c>
      <c r="L72" s="39" t="s">
        <v>25</v>
      </c>
      <c r="M72" s="40">
        <v>0.0</v>
      </c>
      <c r="N72" s="40">
        <v>0.0</v>
      </c>
      <c r="O72" s="40">
        <v>0.0</v>
      </c>
      <c r="P72" s="36" t="s">
        <v>24</v>
      </c>
      <c r="Q72" s="37">
        <v>45112.0</v>
      </c>
      <c r="R72" s="42" t="s">
        <v>272</v>
      </c>
      <c r="S72" s="39" t="s">
        <v>21</v>
      </c>
      <c r="T72" s="40">
        <v>0.0</v>
      </c>
      <c r="U72" s="40">
        <v>6.5</v>
      </c>
      <c r="V72" s="40">
        <v>0.0</v>
      </c>
      <c r="W72" s="36" t="s">
        <v>26</v>
      </c>
      <c r="X72" s="37">
        <v>45113.0</v>
      </c>
      <c r="Y72" s="42" t="s">
        <v>272</v>
      </c>
      <c r="Z72" s="39" t="s">
        <v>21</v>
      </c>
      <c r="AA72" s="40">
        <v>0.0</v>
      </c>
      <c r="AB72" s="40">
        <v>6.5</v>
      </c>
      <c r="AC72" s="40">
        <v>0.0</v>
      </c>
      <c r="AD72" s="36" t="s">
        <v>56</v>
      </c>
      <c r="AE72" s="37">
        <v>45114.0</v>
      </c>
      <c r="AF72" s="42" t="s">
        <v>272</v>
      </c>
      <c r="AG72" s="39" t="s">
        <v>21</v>
      </c>
      <c r="AH72" s="40">
        <v>0.0</v>
      </c>
      <c r="AI72" s="40">
        <v>6.5</v>
      </c>
      <c r="AJ72" s="40">
        <v>0.0</v>
      </c>
      <c r="AK72" s="287" t="s">
        <v>57</v>
      </c>
      <c r="AL72" s="37">
        <v>45115.0</v>
      </c>
      <c r="AM72" s="42" t="s">
        <v>272</v>
      </c>
      <c r="AN72" s="39" t="s">
        <v>21</v>
      </c>
      <c r="AO72" s="40">
        <v>0.0</v>
      </c>
      <c r="AP72" s="40">
        <v>6.5</v>
      </c>
      <c r="AQ72" s="40">
        <v>0.0</v>
      </c>
      <c r="AR72" s="96" t="s">
        <v>149</v>
      </c>
      <c r="AS72" s="37">
        <v>45116.0</v>
      </c>
      <c r="AT72" s="42" t="s">
        <v>272</v>
      </c>
      <c r="AU72" s="39" t="s">
        <v>21</v>
      </c>
      <c r="AV72" s="40">
        <v>0.0</v>
      </c>
      <c r="AW72" s="40">
        <v>6.5</v>
      </c>
      <c r="AX72" s="40">
        <v>0.0</v>
      </c>
      <c r="AY72" s="48"/>
      <c r="AZ72" s="49">
        <f t="shared" ref="AZ72:BB72" si="83">SUM(F72,M72,T72,AA72,AH72,AO72,AV72)</f>
        <v>0.5</v>
      </c>
      <c r="BA72" s="39">
        <f t="shared" si="83"/>
        <v>40</v>
      </c>
      <c r="BB72" s="39">
        <f t="shared" si="83"/>
        <v>2.5</v>
      </c>
      <c r="BC72" s="50">
        <f t="shared" ref="BC72:BC76" si="85">SUM(AZ72,BA72,BB72)</f>
        <v>43</v>
      </c>
      <c r="BD72" s="51"/>
      <c r="BE72" s="39">
        <f>AZ72*67.31</f>
        <v>33.655</v>
      </c>
      <c r="BF72" s="39">
        <f>BA72*74</f>
        <v>2960</v>
      </c>
      <c r="BG72" s="39">
        <f>BB72*84</f>
        <v>210</v>
      </c>
      <c r="BH72" s="39">
        <f>SUM(BE72,BF72,BG72)</f>
        <v>3203.655</v>
      </c>
      <c r="BI72" s="51"/>
      <c r="BJ72" s="51"/>
      <c r="BK72" s="51"/>
      <c r="BL72" s="51"/>
      <c r="BM72" s="51"/>
    </row>
    <row r="73">
      <c r="A73" s="94" t="s">
        <v>82</v>
      </c>
      <c r="B73" s="36"/>
      <c r="C73" s="37"/>
      <c r="D73" s="42"/>
      <c r="E73" s="39"/>
      <c r="F73" s="40">
        <v>0.0</v>
      </c>
      <c r="G73" s="40">
        <v>0.0</v>
      </c>
      <c r="H73" s="40">
        <v>0.0</v>
      </c>
      <c r="I73" s="36"/>
      <c r="J73" s="37"/>
      <c r="K73" s="42"/>
      <c r="L73" s="39"/>
      <c r="M73" s="40">
        <v>0.0</v>
      </c>
      <c r="N73" s="40">
        <v>0.0</v>
      </c>
      <c r="O73" s="40">
        <v>0.0</v>
      </c>
      <c r="P73" s="36"/>
      <c r="Q73" s="37"/>
      <c r="R73" s="42"/>
      <c r="S73" s="39"/>
      <c r="T73" s="40">
        <v>0.0</v>
      </c>
      <c r="U73" s="40">
        <v>0.0</v>
      </c>
      <c r="V73" s="40">
        <v>0.0</v>
      </c>
      <c r="W73" s="36"/>
      <c r="X73" s="37"/>
      <c r="Y73" s="42"/>
      <c r="Z73" s="39"/>
      <c r="AA73" s="40">
        <v>0.0</v>
      </c>
      <c r="AB73" s="40">
        <v>0.0</v>
      </c>
      <c r="AC73" s="40">
        <v>0.0</v>
      </c>
      <c r="AD73" s="36"/>
      <c r="AE73" s="37"/>
      <c r="AF73" s="42"/>
      <c r="AG73" s="39"/>
      <c r="AH73" s="163">
        <v>0.0</v>
      </c>
      <c r="AI73" s="163">
        <v>0.0</v>
      </c>
      <c r="AJ73" s="163">
        <v>0.0</v>
      </c>
      <c r="AK73" s="47"/>
      <c r="AL73" s="37"/>
      <c r="AM73" s="42"/>
      <c r="AN73" s="39"/>
      <c r="AO73" s="163">
        <v>0.0</v>
      </c>
      <c r="AP73" s="163">
        <v>0.0</v>
      </c>
      <c r="AQ73" s="163">
        <v>0.0</v>
      </c>
      <c r="AR73" s="96"/>
      <c r="AS73" s="37"/>
      <c r="AT73" s="42"/>
      <c r="AU73" s="39"/>
      <c r="AV73" s="40">
        <v>0.0</v>
      </c>
      <c r="AW73" s="40">
        <v>0.0</v>
      </c>
      <c r="AX73" s="40">
        <v>0.0</v>
      </c>
      <c r="AY73" s="48"/>
      <c r="AZ73" s="49">
        <f t="shared" ref="AZ73:BB73" si="84">SUM(F73,M73,T73,AA73,AH73,AO73,AV73)</f>
        <v>0</v>
      </c>
      <c r="BA73" s="39">
        <f t="shared" si="84"/>
        <v>0</v>
      </c>
      <c r="BB73" s="39">
        <f t="shared" si="84"/>
        <v>0</v>
      </c>
      <c r="BC73" s="50">
        <f t="shared" si="85"/>
        <v>0</v>
      </c>
      <c r="BD73" s="51"/>
      <c r="BE73" s="39">
        <f t="shared" ref="BE73:BE75" si="87">AZ73*80</f>
        <v>0</v>
      </c>
      <c r="BF73" s="39">
        <f t="shared" ref="BF73:BF75" si="88">BA73*88</f>
        <v>0</v>
      </c>
      <c r="BG73" s="39">
        <f t="shared" ref="BG73:BG75" si="89">BB73*80</f>
        <v>0</v>
      </c>
      <c r="BH73" s="39">
        <f t="shared" ref="BH73:BH75" si="90">sum(BE73,BF73,BG73)</f>
        <v>0</v>
      </c>
      <c r="BI73" s="51"/>
      <c r="BJ73" s="51"/>
      <c r="BK73" s="51"/>
      <c r="BL73" s="51"/>
      <c r="BM73" s="51"/>
    </row>
    <row r="74">
      <c r="A74" s="94" t="s">
        <v>52</v>
      </c>
      <c r="B74" s="41"/>
      <c r="C74" s="37"/>
      <c r="D74" s="42"/>
      <c r="E74" s="58"/>
      <c r="F74" s="145">
        <v>0.0</v>
      </c>
      <c r="G74" s="145">
        <v>0.0</v>
      </c>
      <c r="H74" s="163">
        <v>0.0</v>
      </c>
      <c r="I74" s="36" t="s">
        <v>22</v>
      </c>
      <c r="J74" s="37">
        <v>45111.0</v>
      </c>
      <c r="K74" s="42" t="s">
        <v>754</v>
      </c>
      <c r="L74" s="39" t="s">
        <v>313</v>
      </c>
      <c r="M74" s="145">
        <v>0.0</v>
      </c>
      <c r="N74" s="40">
        <v>3.0</v>
      </c>
      <c r="O74" s="40">
        <v>0.0</v>
      </c>
      <c r="P74" s="38"/>
      <c r="Q74" s="37"/>
      <c r="R74" s="42"/>
      <c r="S74" s="58"/>
      <c r="T74" s="145">
        <v>0.0</v>
      </c>
      <c r="U74" s="145">
        <v>0.0</v>
      </c>
      <c r="V74" s="163">
        <v>0.0</v>
      </c>
      <c r="W74" s="57"/>
      <c r="X74" s="230"/>
      <c r="Y74" s="158"/>
      <c r="Z74" s="55"/>
      <c r="AA74" s="163">
        <v>0.0</v>
      </c>
      <c r="AB74" s="163">
        <v>0.0</v>
      </c>
      <c r="AC74" s="163">
        <v>0.0</v>
      </c>
      <c r="AD74" s="57"/>
      <c r="AE74" s="230"/>
      <c r="AF74" s="158"/>
      <c r="AG74" s="55"/>
      <c r="AH74" s="163">
        <v>0.0</v>
      </c>
      <c r="AI74" s="163">
        <v>0.0</v>
      </c>
      <c r="AJ74" s="163">
        <v>0.0</v>
      </c>
      <c r="AK74" s="287"/>
      <c r="AL74" s="230"/>
      <c r="AM74" s="158"/>
      <c r="AN74" s="55"/>
      <c r="AO74" s="168">
        <v>0.0</v>
      </c>
      <c r="AP74" s="168">
        <v>0.0</v>
      </c>
      <c r="AQ74" s="168">
        <v>0.0</v>
      </c>
      <c r="AR74" s="47"/>
      <c r="AS74" s="37"/>
      <c r="AT74" s="42"/>
      <c r="AU74" s="58"/>
      <c r="AV74" s="145">
        <v>0.0</v>
      </c>
      <c r="AW74" s="145">
        <v>0.0</v>
      </c>
      <c r="AX74" s="145">
        <v>0.0</v>
      </c>
      <c r="AY74" s="165"/>
      <c r="AZ74" s="166">
        <f t="shared" ref="AZ74:BB74" si="86">SUM(F74,M74,T74,AA74,AH74,AO74,AV74)</f>
        <v>0</v>
      </c>
      <c r="BA74" s="46">
        <f t="shared" si="86"/>
        <v>3</v>
      </c>
      <c r="BB74" s="46">
        <f t="shared" si="86"/>
        <v>0</v>
      </c>
      <c r="BC74" s="167">
        <f t="shared" si="85"/>
        <v>3</v>
      </c>
      <c r="BD74" s="165"/>
      <c r="BE74" s="39">
        <f t="shared" si="87"/>
        <v>0</v>
      </c>
      <c r="BF74" s="39">
        <f t="shared" si="88"/>
        <v>264</v>
      </c>
      <c r="BG74" s="39">
        <f t="shared" si="89"/>
        <v>0</v>
      </c>
      <c r="BH74" s="39">
        <f t="shared" si="90"/>
        <v>264</v>
      </c>
      <c r="BI74" s="155"/>
      <c r="BJ74" s="155"/>
      <c r="BK74" s="155"/>
      <c r="BL74" s="155"/>
      <c r="BM74" s="155"/>
    </row>
    <row r="75">
      <c r="A75" s="94" t="s">
        <v>50</v>
      </c>
      <c r="B75" s="57"/>
      <c r="C75" s="230"/>
      <c r="D75" s="183"/>
      <c r="E75" s="85"/>
      <c r="F75" s="168">
        <v>0.0</v>
      </c>
      <c r="G75" s="168">
        <v>0.0</v>
      </c>
      <c r="H75" s="168">
        <v>0.0</v>
      </c>
      <c r="I75" s="144"/>
      <c r="J75" s="144"/>
      <c r="K75" s="144"/>
      <c r="L75" s="144"/>
      <c r="M75" s="145">
        <v>0.0</v>
      </c>
      <c r="N75" s="145">
        <v>0.0</v>
      </c>
      <c r="O75" s="145">
        <v>0.0</v>
      </c>
      <c r="P75" s="57"/>
      <c r="Q75" s="230"/>
      <c r="R75" s="479"/>
      <c r="S75" s="85"/>
      <c r="T75" s="168">
        <v>0.0</v>
      </c>
      <c r="U75" s="168">
        <v>0.0</v>
      </c>
      <c r="V75" s="168">
        <v>0.0</v>
      </c>
      <c r="W75" s="57"/>
      <c r="X75" s="230"/>
      <c r="Y75" s="158"/>
      <c r="Z75" s="55"/>
      <c r="AA75" s="168">
        <v>0.0</v>
      </c>
      <c r="AB75" s="168">
        <v>0.0</v>
      </c>
      <c r="AC75" s="168">
        <v>0.0</v>
      </c>
      <c r="AD75" s="57"/>
      <c r="AE75" s="230"/>
      <c r="AF75" s="158"/>
      <c r="AG75" s="55"/>
      <c r="AH75" s="168">
        <v>0.0</v>
      </c>
      <c r="AI75" s="168">
        <v>0.0</v>
      </c>
      <c r="AJ75" s="168">
        <v>0.0</v>
      </c>
      <c r="AK75" s="287"/>
      <c r="AL75" s="230"/>
      <c r="AM75" s="158"/>
      <c r="AN75" s="55"/>
      <c r="AO75" s="168">
        <v>0.0</v>
      </c>
      <c r="AP75" s="168">
        <v>0.0</v>
      </c>
      <c r="AQ75" s="168">
        <v>0.0</v>
      </c>
      <c r="AR75" s="96"/>
      <c r="AS75" s="37"/>
      <c r="AT75" s="42"/>
      <c r="AU75" s="39"/>
      <c r="AV75" s="40">
        <v>0.0</v>
      </c>
      <c r="AW75" s="40">
        <v>0.0</v>
      </c>
      <c r="AX75" s="40">
        <v>0.0</v>
      </c>
      <c r="AY75" s="155"/>
      <c r="AZ75" s="169">
        <f t="shared" ref="AZ75:BB75" si="91">SUM(F75,M75,T75,AA75,AH75,AO75,AV75)</f>
        <v>0</v>
      </c>
      <c r="BA75" s="149">
        <f t="shared" si="91"/>
        <v>0</v>
      </c>
      <c r="BB75" s="149">
        <f t="shared" si="91"/>
        <v>0</v>
      </c>
      <c r="BC75" s="170">
        <f t="shared" si="85"/>
        <v>0</v>
      </c>
      <c r="BD75" s="155"/>
      <c r="BE75" s="39">
        <f t="shared" si="87"/>
        <v>0</v>
      </c>
      <c r="BF75" s="39">
        <f t="shared" si="88"/>
        <v>0</v>
      </c>
      <c r="BG75" s="39">
        <f t="shared" si="89"/>
        <v>0</v>
      </c>
      <c r="BH75" s="39">
        <f t="shared" si="90"/>
        <v>0</v>
      </c>
      <c r="BI75" s="155"/>
      <c r="BJ75" s="155"/>
      <c r="BK75" s="155"/>
      <c r="BL75" s="155"/>
      <c r="BM75" s="155"/>
    </row>
    <row r="76">
      <c r="A76" s="94" t="s">
        <v>749</v>
      </c>
      <c r="B76" s="41" t="s">
        <v>33</v>
      </c>
      <c r="C76" s="37">
        <v>45111.0</v>
      </c>
      <c r="D76" s="42" t="s">
        <v>25</v>
      </c>
      <c r="E76" s="58" t="s">
        <v>25</v>
      </c>
      <c r="F76" s="145">
        <v>0.0</v>
      </c>
      <c r="G76" s="145">
        <v>0.0</v>
      </c>
      <c r="H76" s="145">
        <v>0.0</v>
      </c>
      <c r="I76" s="42" t="s">
        <v>46</v>
      </c>
      <c r="J76" s="37">
        <v>45112.0</v>
      </c>
      <c r="K76" s="42" t="s">
        <v>137</v>
      </c>
      <c r="L76" s="39" t="s">
        <v>313</v>
      </c>
      <c r="M76" s="145">
        <v>0.0</v>
      </c>
      <c r="N76" s="145">
        <v>0.0</v>
      </c>
      <c r="O76" s="145">
        <v>0.0</v>
      </c>
      <c r="P76" s="38" t="s">
        <v>36</v>
      </c>
      <c r="Q76" s="37">
        <v>45113.0</v>
      </c>
      <c r="R76" s="42" t="s">
        <v>137</v>
      </c>
      <c r="S76" s="58" t="s">
        <v>333</v>
      </c>
      <c r="T76" s="145">
        <v>3.0</v>
      </c>
      <c r="U76" s="145">
        <v>1.0</v>
      </c>
      <c r="V76" s="145">
        <v>0.0</v>
      </c>
      <c r="W76" s="56" t="s">
        <v>37</v>
      </c>
      <c r="X76" s="37">
        <v>45114.0</v>
      </c>
      <c r="Y76" s="42" t="s">
        <v>137</v>
      </c>
      <c r="Z76" s="58" t="s">
        <v>333</v>
      </c>
      <c r="AA76" s="145">
        <v>3.0</v>
      </c>
      <c r="AB76" s="145">
        <v>1.0</v>
      </c>
      <c r="AC76" s="145">
        <v>0.0</v>
      </c>
      <c r="AD76" s="56" t="s">
        <v>40</v>
      </c>
      <c r="AE76" s="37">
        <v>45115.0</v>
      </c>
      <c r="AF76" s="42" t="s">
        <v>137</v>
      </c>
      <c r="AG76" s="58" t="s">
        <v>333</v>
      </c>
      <c r="AH76" s="145">
        <v>3.0</v>
      </c>
      <c r="AI76" s="145">
        <v>1.0</v>
      </c>
      <c r="AJ76" s="145">
        <v>0.0</v>
      </c>
      <c r="AK76" s="185" t="s">
        <v>43</v>
      </c>
      <c r="AL76" s="37">
        <v>45116.0</v>
      </c>
      <c r="AM76" s="42" t="s">
        <v>137</v>
      </c>
      <c r="AN76" s="58" t="s">
        <v>333</v>
      </c>
      <c r="AO76" s="145">
        <v>3.0</v>
      </c>
      <c r="AP76" s="145">
        <v>1.0</v>
      </c>
      <c r="AQ76" s="145">
        <v>0.0</v>
      </c>
      <c r="AR76" s="96" t="s">
        <v>149</v>
      </c>
      <c r="AS76" s="37">
        <v>45117.0</v>
      </c>
      <c r="AT76" s="42" t="s">
        <v>137</v>
      </c>
      <c r="AU76" s="58" t="s">
        <v>333</v>
      </c>
      <c r="AV76" s="145">
        <v>3.0</v>
      </c>
      <c r="AW76" s="145">
        <v>1.0</v>
      </c>
      <c r="AX76" s="145">
        <v>0.0</v>
      </c>
      <c r="AY76" s="155"/>
      <c r="AZ76" s="169">
        <f t="shared" ref="AZ76:BB76" si="92">SUM(F76,M76,T76,AA76,AH76,AO76,AV76)</f>
        <v>15</v>
      </c>
      <c r="BA76" s="149">
        <f t="shared" si="92"/>
        <v>5</v>
      </c>
      <c r="BB76" s="149">
        <f t="shared" si="92"/>
        <v>0</v>
      </c>
      <c r="BC76" s="170">
        <f t="shared" si="85"/>
        <v>20</v>
      </c>
      <c r="BD76" s="155"/>
      <c r="BE76" s="39">
        <f>AZ76*67.31</f>
        <v>1009.65</v>
      </c>
      <c r="BF76" s="39">
        <f>BA76*74</f>
        <v>370</v>
      </c>
      <c r="BG76" s="39">
        <f>BB76*84</f>
        <v>0</v>
      </c>
      <c r="BH76" s="39">
        <f>SUM(BE76,BF76,BG76)</f>
        <v>1379.65</v>
      </c>
      <c r="BI76" s="155"/>
      <c r="BJ76" s="155"/>
      <c r="BK76" s="155"/>
      <c r="BL76" s="155"/>
      <c r="BM76" s="155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76" t="s">
        <v>14</v>
      </c>
      <c r="AZ78" s="77">
        <f t="shared" ref="AZ78:BC78" si="93">SUM(AZ72,AZ73,AZ74,AZ75,AZ76)</f>
        <v>15.5</v>
      </c>
      <c r="BA78" s="78">
        <f t="shared" si="93"/>
        <v>48</v>
      </c>
      <c r="BB78" s="78">
        <f t="shared" si="93"/>
        <v>2.5</v>
      </c>
      <c r="BC78" s="79">
        <f t="shared" si="93"/>
        <v>66</v>
      </c>
      <c r="BD78" s="136"/>
      <c r="BE78" s="40">
        <f t="shared" ref="BE78:BG78" si="94">SUM(BE72,BE73,BE74,BE75)</f>
        <v>33.655</v>
      </c>
      <c r="BF78" s="40">
        <f t="shared" si="94"/>
        <v>3224</v>
      </c>
      <c r="BG78" s="40">
        <f t="shared" si="94"/>
        <v>210</v>
      </c>
      <c r="BH78" s="40">
        <f>SUM(BH72,BH73,BH74,BH75,BH76)</f>
        <v>4847.305</v>
      </c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</row>
    <row r="80">
      <c r="A80" s="155"/>
      <c r="B80" s="153"/>
      <c r="C80" s="153"/>
      <c r="D80" s="155"/>
      <c r="E80" s="153"/>
      <c r="F80" s="153"/>
      <c r="G80" s="153"/>
      <c r="H80" s="153"/>
      <c r="I80" s="153"/>
      <c r="J80" s="171"/>
      <c r="K80" s="172" t="s">
        <v>320</v>
      </c>
      <c r="L80" s="4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71"/>
      <c r="AF80" s="293" t="s">
        <v>320</v>
      </c>
      <c r="AG80" s="81"/>
      <c r="AH80" s="153"/>
      <c r="AI80" s="153"/>
      <c r="AJ80" s="153"/>
      <c r="AK80" s="153"/>
      <c r="AL80" s="153"/>
      <c r="AM80" s="153"/>
      <c r="AN80" s="153"/>
      <c r="AO80" s="155"/>
      <c r="AP80" s="155"/>
      <c r="AQ80" s="155"/>
      <c r="AR80" s="155"/>
      <c r="AS80" s="173"/>
      <c r="AT80" s="293" t="s">
        <v>320</v>
      </c>
      <c r="AU80" s="81"/>
      <c r="AV80" s="155"/>
      <c r="AW80" s="155"/>
      <c r="AX80" s="155"/>
      <c r="AY80" s="174"/>
      <c r="AZ80" s="174"/>
      <c r="BA80" s="174"/>
      <c r="BB80" s="174"/>
      <c r="BC80" s="174"/>
      <c r="BD80" s="155"/>
      <c r="BE80" s="174"/>
      <c r="BF80" s="175"/>
      <c r="BG80" s="175"/>
      <c r="BH80" s="174"/>
      <c r="BI80" s="155"/>
      <c r="BJ80" s="155"/>
      <c r="BK80" s="155"/>
      <c r="BL80" s="155"/>
      <c r="BM80" s="155"/>
    </row>
    <row r="81">
      <c r="A81" s="155"/>
      <c r="B81" s="153"/>
      <c r="C81" s="153"/>
      <c r="D81" s="155"/>
      <c r="E81" s="10"/>
      <c r="F81" s="10"/>
      <c r="G81" s="10"/>
      <c r="H81" s="10"/>
      <c r="I81" s="153"/>
      <c r="J81" s="153"/>
      <c r="K81" s="155"/>
      <c r="L81" s="11"/>
      <c r="M81" s="153"/>
      <c r="N81" s="153"/>
      <c r="O81" s="153"/>
      <c r="P81" s="153"/>
      <c r="Q81" s="153"/>
      <c r="R81" s="153"/>
      <c r="S81" s="10"/>
      <c r="T81" s="153"/>
      <c r="U81" s="153"/>
      <c r="V81" s="153"/>
      <c r="W81" s="153"/>
      <c r="X81" s="153"/>
      <c r="Y81" s="10"/>
      <c r="Z81" s="10"/>
      <c r="AA81" s="153"/>
      <c r="AB81" s="153"/>
      <c r="AC81" s="153"/>
      <c r="AD81" s="153"/>
      <c r="AE81" s="153"/>
      <c r="AF81" s="153"/>
      <c r="AG81" s="10"/>
      <c r="AH81" s="153"/>
      <c r="AI81" s="153"/>
      <c r="AJ81" s="153"/>
      <c r="AK81" s="153"/>
      <c r="AL81" s="153"/>
      <c r="AM81" s="153"/>
      <c r="AN81" s="10"/>
      <c r="AO81" s="155"/>
      <c r="AP81" s="155"/>
      <c r="AQ81" s="155"/>
      <c r="AR81" s="155"/>
      <c r="AS81" s="156"/>
      <c r="AT81" s="155"/>
      <c r="AU81" s="11"/>
      <c r="AV81" s="155"/>
      <c r="AW81" s="155"/>
      <c r="AX81" s="155"/>
      <c r="AY81" s="155"/>
      <c r="AZ81" s="155"/>
      <c r="BA81" s="155"/>
      <c r="BB81" s="155"/>
      <c r="BC81" s="155"/>
      <c r="BD81" s="155"/>
      <c r="BE81" s="165"/>
      <c r="BF81" s="293" t="s">
        <v>320</v>
      </c>
      <c r="BG81" s="81"/>
      <c r="BH81" s="155"/>
      <c r="BI81" s="155"/>
      <c r="BJ81" s="155"/>
      <c r="BK81" s="155"/>
      <c r="BL81" s="155"/>
      <c r="BM81" s="155"/>
    </row>
    <row r="82">
      <c r="A82" s="10"/>
      <c r="B82" s="11"/>
      <c r="C82" s="11"/>
      <c r="D82" s="12"/>
      <c r="E82" s="13">
        <v>45110.0</v>
      </c>
      <c r="F82" s="14"/>
      <c r="G82" s="14"/>
      <c r="H82" s="14"/>
      <c r="I82" s="15"/>
      <c r="J82" s="15"/>
      <c r="K82" s="16"/>
      <c r="L82" s="13">
        <v>45111.0</v>
      </c>
      <c r="M82" s="15"/>
      <c r="N82" s="15"/>
      <c r="O82" s="15"/>
      <c r="P82" s="15"/>
      <c r="Q82" s="11"/>
      <c r="R82" s="17"/>
      <c r="S82" s="13">
        <v>45112.0</v>
      </c>
      <c r="T82" s="11"/>
      <c r="U82" s="15"/>
      <c r="V82" s="15"/>
      <c r="W82" s="11"/>
      <c r="X82" s="18"/>
      <c r="Y82" s="14"/>
      <c r="Z82" s="13">
        <v>45113.0</v>
      </c>
      <c r="AA82" s="15"/>
      <c r="AB82" s="15"/>
      <c r="AC82" s="11"/>
      <c r="AD82" s="15"/>
      <c r="AE82" s="15"/>
      <c r="AF82" s="12"/>
      <c r="AG82" s="13">
        <v>45114.0</v>
      </c>
      <c r="AH82" s="15"/>
      <c r="AI82" s="11"/>
      <c r="AJ82" s="15"/>
      <c r="AK82" s="15"/>
      <c r="AL82" s="15"/>
      <c r="AM82" s="18"/>
      <c r="AN82" s="13">
        <v>45115.0</v>
      </c>
      <c r="AO82" s="11"/>
      <c r="AP82" s="19"/>
      <c r="AQ82" s="19"/>
      <c r="AR82" s="19"/>
      <c r="AS82" s="19"/>
      <c r="AT82" s="14"/>
      <c r="AU82" s="13">
        <v>45116.0</v>
      </c>
      <c r="AV82" s="19"/>
      <c r="AW82" s="19"/>
      <c r="AX82" s="19"/>
      <c r="AY82" s="20"/>
      <c r="AZ82" s="19"/>
      <c r="BA82" s="19"/>
      <c r="BB82" s="19"/>
      <c r="BC82" s="19"/>
      <c r="BD82" s="20"/>
      <c r="BE82" s="21"/>
      <c r="BF82" s="22"/>
      <c r="BG82" s="4"/>
      <c r="BH82" s="19"/>
      <c r="BI82" s="23"/>
      <c r="BJ82" s="127"/>
      <c r="BK82" s="150"/>
      <c r="BL82" s="20"/>
      <c r="BM82" s="20"/>
    </row>
    <row r="83">
      <c r="A83" s="176"/>
      <c r="B83" s="177"/>
      <c r="C83" s="177"/>
      <c r="D83" s="18" t="s">
        <v>2</v>
      </c>
      <c r="E83" s="177" t="s">
        <v>3</v>
      </c>
      <c r="F83" s="177" t="s">
        <v>4</v>
      </c>
      <c r="G83" s="177" t="s">
        <v>5</v>
      </c>
      <c r="H83" s="177" t="s">
        <v>6</v>
      </c>
      <c r="I83" s="177"/>
      <c r="J83" s="177"/>
      <c r="K83" s="18" t="s">
        <v>2</v>
      </c>
      <c r="L83" s="18" t="s">
        <v>7</v>
      </c>
      <c r="M83" s="177" t="s">
        <v>4</v>
      </c>
      <c r="N83" s="177" t="s">
        <v>5</v>
      </c>
      <c r="O83" s="177" t="s">
        <v>6</v>
      </c>
      <c r="P83" s="177"/>
      <c r="Q83" s="177"/>
      <c r="R83" s="177" t="s">
        <v>2</v>
      </c>
      <c r="S83" s="177" t="s">
        <v>8</v>
      </c>
      <c r="T83" s="177" t="s">
        <v>4</v>
      </c>
      <c r="U83" s="177" t="s">
        <v>5</v>
      </c>
      <c r="V83" s="177" t="s">
        <v>6</v>
      </c>
      <c r="W83" s="178"/>
      <c r="X83" s="177"/>
      <c r="Y83" s="177" t="s">
        <v>2</v>
      </c>
      <c r="Z83" s="177" t="s">
        <v>9</v>
      </c>
      <c r="AA83" s="177" t="s">
        <v>4</v>
      </c>
      <c r="AB83" s="177" t="s">
        <v>5</v>
      </c>
      <c r="AC83" s="177" t="s">
        <v>6</v>
      </c>
      <c r="AD83" s="177"/>
      <c r="AE83" s="177"/>
      <c r="AF83" s="177" t="s">
        <v>2</v>
      </c>
      <c r="AG83" s="177" t="s">
        <v>10</v>
      </c>
      <c r="AH83" s="177" t="s">
        <v>4</v>
      </c>
      <c r="AI83" s="177" t="s">
        <v>5</v>
      </c>
      <c r="AJ83" s="177" t="s">
        <v>6</v>
      </c>
      <c r="AK83" s="177"/>
      <c r="AL83" s="177"/>
      <c r="AM83" s="177" t="s">
        <v>2</v>
      </c>
      <c r="AN83" s="177" t="s">
        <v>11</v>
      </c>
      <c r="AO83" s="18" t="s">
        <v>4</v>
      </c>
      <c r="AP83" s="18" t="s">
        <v>5</v>
      </c>
      <c r="AQ83" s="18" t="s">
        <v>6</v>
      </c>
      <c r="AR83" s="18"/>
      <c r="AS83" s="179"/>
      <c r="AT83" s="18" t="s">
        <v>2</v>
      </c>
      <c r="AU83" s="18" t="s">
        <v>12</v>
      </c>
      <c r="AV83" s="18" t="s">
        <v>4</v>
      </c>
      <c r="AW83" s="18" t="s">
        <v>5</v>
      </c>
      <c r="AX83" s="18" t="s">
        <v>6</v>
      </c>
      <c r="AY83" s="180"/>
      <c r="AZ83" s="181" t="s">
        <v>4</v>
      </c>
      <c r="BA83" s="181" t="s">
        <v>13</v>
      </c>
      <c r="BB83" s="181" t="s">
        <v>6</v>
      </c>
      <c r="BC83" s="181" t="s">
        <v>14</v>
      </c>
      <c r="BD83" s="165"/>
      <c r="BE83" s="182" t="s">
        <v>4</v>
      </c>
      <c r="BF83" s="182" t="s">
        <v>13</v>
      </c>
      <c r="BG83" s="182" t="s">
        <v>6</v>
      </c>
      <c r="BH83" s="182" t="s">
        <v>15</v>
      </c>
      <c r="BI83" s="155"/>
      <c r="BJ83" s="155"/>
      <c r="BK83" s="155"/>
      <c r="BL83" s="155"/>
      <c r="BM83" s="155"/>
    </row>
    <row r="84">
      <c r="A84" s="94" t="s">
        <v>54</v>
      </c>
      <c r="B84" s="36" t="s">
        <v>19</v>
      </c>
      <c r="C84" s="37"/>
      <c r="D84" s="42"/>
      <c r="E84" s="39"/>
      <c r="F84" s="145">
        <v>0.0</v>
      </c>
      <c r="G84" s="145">
        <v>0.0</v>
      </c>
      <c r="H84" s="163">
        <v>0.0</v>
      </c>
      <c r="I84" s="36" t="s">
        <v>22</v>
      </c>
      <c r="J84" s="37"/>
      <c r="K84" s="42"/>
      <c r="L84" s="39"/>
      <c r="M84" s="40">
        <v>0.0</v>
      </c>
      <c r="N84" s="40">
        <v>0.0</v>
      </c>
      <c r="O84" s="40">
        <v>0.0</v>
      </c>
      <c r="P84" s="57" t="s">
        <v>24</v>
      </c>
      <c r="Q84" s="37"/>
      <c r="R84" s="42"/>
      <c r="S84" s="39"/>
      <c r="T84" s="145">
        <v>0.0</v>
      </c>
      <c r="U84" s="145">
        <v>0.0</v>
      </c>
      <c r="V84" s="163">
        <v>0.0</v>
      </c>
      <c r="W84" s="57" t="s">
        <v>26</v>
      </c>
      <c r="X84" s="37"/>
      <c r="Y84" s="42"/>
      <c r="Z84" s="39"/>
      <c r="AA84" s="145">
        <v>0.0</v>
      </c>
      <c r="AB84" s="145">
        <v>0.0</v>
      </c>
      <c r="AC84" s="163">
        <v>0.0</v>
      </c>
      <c r="AD84" s="57" t="s">
        <v>56</v>
      </c>
      <c r="AE84" s="37"/>
      <c r="AF84" s="42"/>
      <c r="AG84" s="39"/>
      <c r="AH84" s="145">
        <v>0.0</v>
      </c>
      <c r="AI84" s="145">
        <v>0.0</v>
      </c>
      <c r="AJ84" s="163">
        <v>0.0</v>
      </c>
      <c r="AK84" s="287" t="s">
        <v>57</v>
      </c>
      <c r="AL84" s="37"/>
      <c r="AM84" s="42"/>
      <c r="AN84" s="39"/>
      <c r="AO84" s="145">
        <v>0.0</v>
      </c>
      <c r="AP84" s="145">
        <v>0.0</v>
      </c>
      <c r="AQ84" s="163">
        <v>0.0</v>
      </c>
      <c r="AR84" s="36" t="s">
        <v>149</v>
      </c>
      <c r="AS84" s="37"/>
      <c r="AT84" s="42"/>
      <c r="AU84" s="39"/>
      <c r="AV84" s="145">
        <v>0.0</v>
      </c>
      <c r="AW84" s="145">
        <v>0.0</v>
      </c>
      <c r="AX84" s="163">
        <v>0.0</v>
      </c>
      <c r="AY84" s="165"/>
      <c r="AZ84" s="169">
        <f t="shared" ref="AZ84:BB84" si="95">SUM(F84,M84,T84,AA84,AH84,AO84,AV84)</f>
        <v>0</v>
      </c>
      <c r="BA84" s="86">
        <f t="shared" si="95"/>
        <v>0</v>
      </c>
      <c r="BB84" s="86">
        <f t="shared" si="95"/>
        <v>0</v>
      </c>
      <c r="BC84" s="170">
        <f t="shared" ref="BC84:BC86" si="97">SUM(AZ84,BA84,BB84)</f>
        <v>0</v>
      </c>
      <c r="BD84" s="165"/>
      <c r="BE84" s="86">
        <f t="shared" ref="BE84:BE86" si="98">AZ84*80</f>
        <v>0</v>
      </c>
      <c r="BF84" s="17">
        <f t="shared" ref="BF84:BF86" si="99">BA84*88</f>
        <v>0</v>
      </c>
      <c r="BG84" s="17">
        <f t="shared" ref="BG84:BG86" si="100">BB84*80</f>
        <v>0</v>
      </c>
      <c r="BH84" s="17">
        <f t="shared" ref="BH84:BH86" si="101">sum(BE84,BF84,BG84)</f>
        <v>0</v>
      </c>
      <c r="BI84" s="155"/>
      <c r="BJ84" s="155"/>
      <c r="BK84" s="155"/>
      <c r="BL84" s="155"/>
      <c r="BM84" s="155"/>
    </row>
    <row r="85">
      <c r="A85" s="94" t="s">
        <v>52</v>
      </c>
      <c r="B85" s="41"/>
      <c r="C85" s="37"/>
      <c r="D85" s="42"/>
      <c r="E85" s="58"/>
      <c r="F85" s="145">
        <v>0.0</v>
      </c>
      <c r="G85" s="145">
        <v>0.0</v>
      </c>
      <c r="H85" s="163">
        <v>0.0</v>
      </c>
      <c r="I85" s="36" t="s">
        <v>22</v>
      </c>
      <c r="J85" s="37"/>
      <c r="K85" s="42"/>
      <c r="L85" s="39"/>
      <c r="M85" s="145">
        <v>0.0</v>
      </c>
      <c r="N85" s="145">
        <v>0.0</v>
      </c>
      <c r="O85" s="163">
        <v>0.0</v>
      </c>
      <c r="P85" s="57"/>
      <c r="Q85" s="37"/>
      <c r="R85" s="42"/>
      <c r="S85" s="39"/>
      <c r="T85" s="145">
        <v>0.0</v>
      </c>
      <c r="U85" s="145">
        <v>0.0</v>
      </c>
      <c r="V85" s="163">
        <v>0.0</v>
      </c>
      <c r="W85" s="57"/>
      <c r="X85" s="37"/>
      <c r="Y85" s="479"/>
      <c r="Z85" s="85"/>
      <c r="AA85" s="163">
        <v>0.0</v>
      </c>
      <c r="AB85" s="163">
        <v>0.0</v>
      </c>
      <c r="AC85" s="163">
        <v>0.0</v>
      </c>
      <c r="AD85" s="57"/>
      <c r="AE85" s="37"/>
      <c r="AF85" s="479"/>
      <c r="AG85" s="85"/>
      <c r="AH85" s="163">
        <v>0.0</v>
      </c>
      <c r="AI85" s="163">
        <v>0.0</v>
      </c>
      <c r="AJ85" s="163">
        <v>0.0</v>
      </c>
      <c r="AK85" s="287"/>
      <c r="AL85" s="37"/>
      <c r="AM85" s="479"/>
      <c r="AN85" s="85"/>
      <c r="AO85" s="168">
        <v>0.0</v>
      </c>
      <c r="AP85" s="168">
        <v>0.0</v>
      </c>
      <c r="AQ85" s="168">
        <v>0.0</v>
      </c>
      <c r="AR85" s="36"/>
      <c r="AS85" s="37"/>
      <c r="AT85" s="42"/>
      <c r="AU85" s="39"/>
      <c r="AV85" s="40">
        <v>0.0</v>
      </c>
      <c r="AW85" s="40">
        <v>0.0</v>
      </c>
      <c r="AX85" s="40">
        <v>0.0</v>
      </c>
      <c r="AY85" s="165"/>
      <c r="AZ85" s="169">
        <f t="shared" ref="AZ85:BB85" si="96">SUM(F85,M85,T85,AA85,AH85,AO85,AV85)</f>
        <v>0</v>
      </c>
      <c r="BA85" s="86">
        <f t="shared" si="96"/>
        <v>0</v>
      </c>
      <c r="BB85" s="86">
        <f t="shared" si="96"/>
        <v>0</v>
      </c>
      <c r="BC85" s="170">
        <f t="shared" si="97"/>
        <v>0</v>
      </c>
      <c r="BD85" s="165"/>
      <c r="BE85" s="86">
        <f t="shared" si="98"/>
        <v>0</v>
      </c>
      <c r="BF85" s="17">
        <f t="shared" si="99"/>
        <v>0</v>
      </c>
      <c r="BG85" s="17">
        <f t="shared" si="100"/>
        <v>0</v>
      </c>
      <c r="BH85" s="17">
        <f t="shared" si="101"/>
        <v>0</v>
      </c>
      <c r="BI85" s="155"/>
      <c r="BJ85" s="155"/>
      <c r="BK85" s="155"/>
      <c r="BL85" s="155"/>
      <c r="BM85" s="155"/>
    </row>
    <row r="86">
      <c r="A86" s="94" t="s">
        <v>82</v>
      </c>
      <c r="B86" s="57"/>
      <c r="C86" s="37"/>
      <c r="D86" s="183"/>
      <c r="E86" s="85"/>
      <c r="F86" s="163">
        <v>0.0</v>
      </c>
      <c r="G86" s="163">
        <v>0.0</v>
      </c>
      <c r="H86" s="163">
        <v>0.0</v>
      </c>
      <c r="I86" s="57"/>
      <c r="J86" s="37"/>
      <c r="K86" s="42"/>
      <c r="L86" s="39"/>
      <c r="M86" s="163">
        <v>0.0</v>
      </c>
      <c r="N86" s="163">
        <v>0.0</v>
      </c>
      <c r="O86" s="163">
        <v>0.0</v>
      </c>
      <c r="P86" s="57"/>
      <c r="Q86" s="37"/>
      <c r="R86" s="42"/>
      <c r="S86" s="39"/>
      <c r="T86" s="40">
        <v>0.0</v>
      </c>
      <c r="U86" s="40">
        <v>0.0</v>
      </c>
      <c r="V86" s="40">
        <v>0.0</v>
      </c>
      <c r="W86" s="57"/>
      <c r="X86" s="37"/>
      <c r="Y86" s="42"/>
      <c r="Z86" s="39"/>
      <c r="AA86" s="40">
        <v>0.0</v>
      </c>
      <c r="AB86" s="40">
        <v>0.0</v>
      </c>
      <c r="AC86" s="40">
        <v>0.0</v>
      </c>
      <c r="AD86" s="57"/>
      <c r="AE86" s="37"/>
      <c r="AF86" s="479"/>
      <c r="AG86" s="85"/>
      <c r="AH86" s="163">
        <v>0.0</v>
      </c>
      <c r="AI86" s="163">
        <v>0.0</v>
      </c>
      <c r="AJ86" s="163">
        <v>0.0</v>
      </c>
      <c r="AK86" s="287"/>
      <c r="AL86" s="37"/>
      <c r="AM86" s="479"/>
      <c r="AN86" s="85"/>
      <c r="AO86" s="163">
        <v>0.0</v>
      </c>
      <c r="AP86" s="163">
        <v>0.0</v>
      </c>
      <c r="AQ86" s="163">
        <v>0.0</v>
      </c>
      <c r="AR86" s="36"/>
      <c r="AS86" s="37"/>
      <c r="AT86" s="42"/>
      <c r="AU86" s="39"/>
      <c r="AV86" s="163">
        <v>0.0</v>
      </c>
      <c r="AW86" s="163">
        <v>0.0</v>
      </c>
      <c r="AX86" s="163">
        <v>0.0</v>
      </c>
      <c r="AY86" s="155"/>
      <c r="AZ86" s="169">
        <f t="shared" ref="AZ86:BB86" si="102">SUM(F86,M86,T86,AA86,AH86,AO86,AV86)</f>
        <v>0</v>
      </c>
      <c r="BA86" s="86">
        <f t="shared" si="102"/>
        <v>0</v>
      </c>
      <c r="BB86" s="86">
        <f t="shared" si="102"/>
        <v>0</v>
      </c>
      <c r="BC86" s="170">
        <f t="shared" si="97"/>
        <v>0</v>
      </c>
      <c r="BD86" s="155"/>
      <c r="BE86" s="86">
        <f t="shared" si="98"/>
        <v>0</v>
      </c>
      <c r="BF86" s="17">
        <f t="shared" si="99"/>
        <v>0</v>
      </c>
      <c r="BG86" s="17">
        <f t="shared" si="100"/>
        <v>0</v>
      </c>
      <c r="BH86" s="17">
        <f t="shared" si="101"/>
        <v>0</v>
      </c>
      <c r="BI86" s="155"/>
      <c r="BJ86" s="155"/>
      <c r="BK86" s="155"/>
      <c r="BL86" s="155"/>
      <c r="BM86" s="155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76" t="s">
        <v>14</v>
      </c>
      <c r="AZ88" s="77">
        <f t="shared" ref="AZ88:BC88" si="103">SUM(AZ84,AZ85,AZ86)</f>
        <v>0</v>
      </c>
      <c r="BA88" s="78">
        <f t="shared" si="103"/>
        <v>0</v>
      </c>
      <c r="BB88" s="78">
        <f t="shared" si="103"/>
        <v>0</v>
      </c>
      <c r="BC88" s="79">
        <f t="shared" si="103"/>
        <v>0</v>
      </c>
      <c r="BD88" s="136"/>
      <c r="BE88" s="40">
        <f>SUM(BE85,BE84)</f>
        <v>0</v>
      </c>
      <c r="BF88" s="40">
        <f t="shared" ref="BF88:BG88" si="104">SUM(BF84,BF85)</f>
        <v>0</v>
      </c>
      <c r="BG88" s="40">
        <f t="shared" si="104"/>
        <v>0</v>
      </c>
      <c r="BH88" s="40">
        <f>SUM(BH84,BH85,BH86)</f>
        <v>0</v>
      </c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6" t="s">
        <v>145</v>
      </c>
      <c r="L89" s="4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6" t="s">
        <v>145</v>
      </c>
      <c r="AG89" s="4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6" t="s">
        <v>145</v>
      </c>
      <c r="AU89" s="4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6" t="s">
        <v>145</v>
      </c>
      <c r="BG89" s="4"/>
      <c r="BH89" s="136"/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36"/>
      <c r="BJ90" s="136"/>
      <c r="BK90" s="136"/>
      <c r="BL90" s="136"/>
      <c r="BM90" s="136"/>
    </row>
    <row r="91">
      <c r="A91" s="10"/>
      <c r="B91" s="11"/>
      <c r="C91" s="11"/>
      <c r="D91" s="12"/>
      <c r="E91" s="13">
        <v>45110.0</v>
      </c>
      <c r="F91" s="14"/>
      <c r="G91" s="14"/>
      <c r="H91" s="14"/>
      <c r="I91" s="15"/>
      <c r="J91" s="15"/>
      <c r="K91" s="16"/>
      <c r="L91" s="13">
        <v>45111.0</v>
      </c>
      <c r="M91" s="15"/>
      <c r="N91" s="15"/>
      <c r="O91" s="15"/>
      <c r="P91" s="15"/>
      <c r="Q91" s="11"/>
      <c r="R91" s="17"/>
      <c r="S91" s="13">
        <v>45112.0</v>
      </c>
      <c r="T91" s="11"/>
      <c r="U91" s="15"/>
      <c r="V91" s="15"/>
      <c r="W91" s="11"/>
      <c r="X91" s="18"/>
      <c r="Y91" s="14"/>
      <c r="Z91" s="13">
        <v>45113.0</v>
      </c>
      <c r="AA91" s="15"/>
      <c r="AB91" s="15"/>
      <c r="AC91" s="11"/>
      <c r="AD91" s="15"/>
      <c r="AE91" s="15"/>
      <c r="AF91" s="12"/>
      <c r="AG91" s="13">
        <v>45114.0</v>
      </c>
      <c r="AH91" s="15"/>
      <c r="AI91" s="11"/>
      <c r="AJ91" s="15"/>
      <c r="AK91" s="15"/>
      <c r="AL91" s="15"/>
      <c r="AM91" s="18"/>
      <c r="AN91" s="13">
        <v>45115.0</v>
      </c>
      <c r="AO91" s="11"/>
      <c r="AP91" s="19"/>
      <c r="AQ91" s="19"/>
      <c r="AR91" s="19"/>
      <c r="AS91" s="19"/>
      <c r="AT91" s="14"/>
      <c r="AU91" s="13">
        <v>45116.0</v>
      </c>
      <c r="AV91" s="19"/>
      <c r="AW91" s="19"/>
      <c r="AX91" s="19"/>
      <c r="AY91" s="20"/>
      <c r="AZ91" s="19"/>
      <c r="BA91" s="19"/>
      <c r="BB91" s="19"/>
      <c r="BC91" s="19"/>
      <c r="BD91" s="20"/>
      <c r="BE91" s="21"/>
      <c r="BF91" s="22"/>
      <c r="BG91" s="4"/>
      <c r="BH91" s="19"/>
      <c r="BI91" s="23"/>
      <c r="BJ91" s="127"/>
      <c r="BK91" s="150"/>
      <c r="BL91" s="20"/>
      <c r="BM91" s="20"/>
    </row>
    <row r="92">
      <c r="A92" s="107"/>
      <c r="B92" s="26"/>
      <c r="C92" s="26"/>
      <c r="D92" s="26" t="s">
        <v>2</v>
      </c>
      <c r="E92" s="26" t="s">
        <v>3</v>
      </c>
      <c r="F92" s="26" t="s">
        <v>4</v>
      </c>
      <c r="G92" s="26" t="s">
        <v>5</v>
      </c>
      <c r="H92" s="26" t="s">
        <v>6</v>
      </c>
      <c r="I92" s="26"/>
      <c r="J92" s="26"/>
      <c r="K92" s="26" t="s">
        <v>2</v>
      </c>
      <c r="L92" s="26" t="s">
        <v>7</v>
      </c>
      <c r="M92" s="26" t="s">
        <v>4</v>
      </c>
      <c r="N92" s="26" t="s">
        <v>5</v>
      </c>
      <c r="O92" s="26" t="s">
        <v>6</v>
      </c>
      <c r="P92" s="26"/>
      <c r="Q92" s="26"/>
      <c r="R92" s="26" t="s">
        <v>2</v>
      </c>
      <c r="S92" s="26" t="s">
        <v>8</v>
      </c>
      <c r="T92" s="26" t="s">
        <v>4</v>
      </c>
      <c r="U92" s="26" t="s">
        <v>5</v>
      </c>
      <c r="V92" s="26" t="s">
        <v>6</v>
      </c>
      <c r="W92" s="28"/>
      <c r="X92" s="29"/>
      <c r="Y92" s="29" t="s">
        <v>2</v>
      </c>
      <c r="Z92" s="29" t="s">
        <v>9</v>
      </c>
      <c r="AA92" s="26" t="s">
        <v>4</v>
      </c>
      <c r="AB92" s="26" t="s">
        <v>5</v>
      </c>
      <c r="AC92" s="26" t="s">
        <v>6</v>
      </c>
      <c r="AD92" s="29"/>
      <c r="AE92" s="29"/>
      <c r="AF92" s="29" t="s">
        <v>2</v>
      </c>
      <c r="AG92" s="29" t="s">
        <v>10</v>
      </c>
      <c r="AH92" s="26" t="s">
        <v>4</v>
      </c>
      <c r="AI92" s="26" t="s">
        <v>5</v>
      </c>
      <c r="AJ92" s="26" t="s">
        <v>6</v>
      </c>
      <c r="AK92" s="29"/>
      <c r="AL92" s="29"/>
      <c r="AM92" s="29" t="s">
        <v>2</v>
      </c>
      <c r="AN92" s="29" t="s">
        <v>11</v>
      </c>
      <c r="AO92" s="26" t="s">
        <v>4</v>
      </c>
      <c r="AP92" s="26" t="s">
        <v>5</v>
      </c>
      <c r="AQ92" s="26" t="s">
        <v>6</v>
      </c>
      <c r="AR92" s="29"/>
      <c r="AS92" s="29"/>
      <c r="AT92" s="29" t="s">
        <v>2</v>
      </c>
      <c r="AU92" s="29" t="s">
        <v>12</v>
      </c>
      <c r="AV92" s="26" t="s">
        <v>4</v>
      </c>
      <c r="AW92" s="26" t="s">
        <v>5</v>
      </c>
      <c r="AX92" s="26" t="s">
        <v>6</v>
      </c>
      <c r="AY92" s="30"/>
      <c r="AZ92" s="31" t="s">
        <v>4</v>
      </c>
      <c r="BA92" s="31" t="s">
        <v>13</v>
      </c>
      <c r="BB92" s="31" t="s">
        <v>6</v>
      </c>
      <c r="BC92" s="31" t="s">
        <v>14</v>
      </c>
      <c r="BD92" s="32"/>
      <c r="BE92" s="33" t="s">
        <v>4</v>
      </c>
      <c r="BF92" s="33" t="s">
        <v>13</v>
      </c>
      <c r="BG92" s="33" t="s">
        <v>6</v>
      </c>
      <c r="BH92" s="33" t="s">
        <v>15</v>
      </c>
      <c r="BI92" s="32"/>
      <c r="BJ92" s="32"/>
      <c r="BK92" s="32"/>
      <c r="BL92" s="32"/>
      <c r="BM92" s="32"/>
    </row>
    <row r="93">
      <c r="A93" s="184" t="s">
        <v>148</v>
      </c>
      <c r="B93" s="36" t="s">
        <v>19</v>
      </c>
      <c r="C93" s="37"/>
      <c r="D93" s="42"/>
      <c r="E93" s="58"/>
      <c r="F93" s="40">
        <v>0.0</v>
      </c>
      <c r="G93" s="40">
        <v>0.0</v>
      </c>
      <c r="H93" s="40">
        <v>0.0</v>
      </c>
      <c r="I93" s="36" t="s">
        <v>22</v>
      </c>
      <c r="J93" s="37"/>
      <c r="K93" s="42"/>
      <c r="L93" s="58"/>
      <c r="M93" s="40">
        <v>0.0</v>
      </c>
      <c r="N93" s="40">
        <v>0.0</v>
      </c>
      <c r="O93" s="40">
        <v>0.0</v>
      </c>
      <c r="P93" s="36" t="s">
        <v>24</v>
      </c>
      <c r="Q93" s="37"/>
      <c r="R93" s="42"/>
      <c r="S93" s="58"/>
      <c r="T93" s="40">
        <v>0.0</v>
      </c>
      <c r="U93" s="40">
        <v>0.0</v>
      </c>
      <c r="V93" s="40">
        <v>0.0</v>
      </c>
      <c r="W93" s="36" t="s">
        <v>26</v>
      </c>
      <c r="X93" s="37"/>
      <c r="Y93" s="53"/>
      <c r="Z93" s="58"/>
      <c r="AA93" s="40">
        <v>0.0</v>
      </c>
      <c r="AB93" s="40">
        <v>0.0</v>
      </c>
      <c r="AC93" s="40">
        <v>0.0</v>
      </c>
      <c r="AD93" s="36" t="s">
        <v>56</v>
      </c>
      <c r="AE93" s="37"/>
      <c r="AF93" s="42"/>
      <c r="AG93" s="58"/>
      <c r="AH93" s="40">
        <v>0.0</v>
      </c>
      <c r="AI93" s="40">
        <v>0.0</v>
      </c>
      <c r="AJ93" s="40">
        <v>0.0</v>
      </c>
      <c r="AK93" s="47" t="s">
        <v>57</v>
      </c>
      <c r="AL93" s="37"/>
      <c r="AM93" s="42"/>
      <c r="AN93" s="58"/>
      <c r="AO93" s="40">
        <v>0.0</v>
      </c>
      <c r="AP93" s="40">
        <v>0.0</v>
      </c>
      <c r="AQ93" s="40">
        <v>0.0</v>
      </c>
      <c r="AR93" s="96" t="s">
        <v>149</v>
      </c>
      <c r="AS93" s="37"/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5">SUM(F93,M93,T93,AA93,AH93,AO93,AV93)</f>
        <v>0</v>
      </c>
      <c r="BA93" s="39">
        <f t="shared" si="105"/>
        <v>0</v>
      </c>
      <c r="BB93" s="39">
        <f t="shared" si="105"/>
        <v>0</v>
      </c>
      <c r="BC93" s="50">
        <f t="shared" ref="BC93:BC94" si="107">SUM(AZ93,BA93,BB93)</f>
        <v>0</v>
      </c>
      <c r="BD93" s="51"/>
      <c r="BE93" s="39">
        <f>AZ93*67.31</f>
        <v>0</v>
      </c>
      <c r="BF93" s="39">
        <f>BA93*74</f>
        <v>0</v>
      </c>
      <c r="BG93" s="39">
        <f>BB93*84</f>
        <v>0</v>
      </c>
      <c r="BH93" s="39">
        <f t="shared" ref="BH93:BH94" si="108">sum(BE93,BF93,BG93)</f>
        <v>0</v>
      </c>
      <c r="BI93" s="51"/>
      <c r="BJ93" s="51"/>
      <c r="BK93" s="51"/>
      <c r="BL93" s="51"/>
      <c r="BM93" s="51"/>
    </row>
    <row r="94">
      <c r="A94" s="184" t="s">
        <v>150</v>
      </c>
      <c r="B94" s="41" t="s">
        <v>33</v>
      </c>
      <c r="C94" s="37"/>
      <c r="D94" s="53"/>
      <c r="E94" s="53"/>
      <c r="F94" s="40">
        <v>0.0</v>
      </c>
      <c r="G94" s="40">
        <v>0.0</v>
      </c>
      <c r="H94" s="40">
        <v>0.0</v>
      </c>
      <c r="I94" s="42" t="s">
        <v>46</v>
      </c>
      <c r="J94" s="37"/>
      <c r="K94" s="38"/>
      <c r="L94" s="39"/>
      <c r="M94" s="40">
        <v>0.0</v>
      </c>
      <c r="N94" s="40">
        <v>0.0</v>
      </c>
      <c r="O94" s="40">
        <v>0.0</v>
      </c>
      <c r="P94" s="38" t="s">
        <v>36</v>
      </c>
      <c r="Q94" s="37"/>
      <c r="R94" s="53"/>
      <c r="S94" s="53"/>
      <c r="T94" s="40">
        <v>0.0</v>
      </c>
      <c r="U94" s="40">
        <v>0.0</v>
      </c>
      <c r="V94" s="40">
        <v>0.0</v>
      </c>
      <c r="W94" s="56" t="s">
        <v>37</v>
      </c>
      <c r="X94" s="37"/>
      <c r="Y94" s="39"/>
      <c r="Z94" s="39"/>
      <c r="AA94" s="40">
        <v>0.0</v>
      </c>
      <c r="AB94" s="40">
        <v>0.0</v>
      </c>
      <c r="AC94" s="40">
        <v>0.0</v>
      </c>
      <c r="AD94" s="56" t="s">
        <v>40</v>
      </c>
      <c r="AE94" s="37"/>
      <c r="AF94" s="38"/>
      <c r="AG94" s="39"/>
      <c r="AH94" s="40">
        <v>0.0</v>
      </c>
      <c r="AI94" s="40">
        <v>0.0</v>
      </c>
      <c r="AJ94" s="40">
        <v>0.0</v>
      </c>
      <c r="AK94" s="185" t="s">
        <v>43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142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6">SUM(F94,M94,T94,AA94,AH94,AO94,AV94)</f>
        <v>0</v>
      </c>
      <c r="BA94" s="39">
        <f t="shared" si="106"/>
        <v>0</v>
      </c>
      <c r="BB94" s="39">
        <f t="shared" si="106"/>
        <v>0</v>
      </c>
      <c r="BC94" s="50">
        <f t="shared" si="107"/>
        <v>0</v>
      </c>
      <c r="BD94" s="51"/>
      <c r="BE94" s="39">
        <f>AZ94*80</f>
        <v>0</v>
      </c>
      <c r="BF94" s="39">
        <f>BA94*88</f>
        <v>0</v>
      </c>
      <c r="BG94" s="39">
        <f>BB94*80</f>
        <v>0</v>
      </c>
      <c r="BH94" s="39">
        <f t="shared" si="108"/>
        <v>0</v>
      </c>
      <c r="BI94" s="51"/>
      <c r="BJ94" s="51"/>
      <c r="BK94" s="51"/>
      <c r="BL94" s="51"/>
      <c r="BM94" s="51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76" t="s">
        <v>14</v>
      </c>
      <c r="AZ96" s="77"/>
      <c r="BA96" s="78"/>
      <c r="BB96" s="78"/>
      <c r="BC96" s="79"/>
      <c r="BD96" s="136"/>
      <c r="BE96" s="145">
        <f t="shared" ref="BE96:BH96" si="109">sum(BE93,BE94)</f>
        <v>0</v>
      </c>
      <c r="BF96" s="145">
        <f t="shared" si="109"/>
        <v>0</v>
      </c>
      <c r="BG96" s="145">
        <f t="shared" si="109"/>
        <v>0</v>
      </c>
      <c r="BH96" s="145">
        <f t="shared" si="109"/>
        <v>0</v>
      </c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67"/>
      <c r="E98" s="68"/>
      <c r="G98" s="73"/>
      <c r="H98" s="73"/>
      <c r="I98" s="73"/>
      <c r="K98" s="6" t="s">
        <v>151</v>
      </c>
      <c r="L98" s="4"/>
      <c r="Q98" s="186"/>
      <c r="R98" s="186"/>
      <c r="Y98" s="73"/>
      <c r="Z98" s="73"/>
      <c r="AA98" s="73"/>
      <c r="AC98" s="28"/>
      <c r="AF98" s="6" t="s">
        <v>151</v>
      </c>
      <c r="AG98" s="4"/>
      <c r="AT98" s="6" t="s">
        <v>151</v>
      </c>
      <c r="AU98" s="4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0"/>
      <c r="B100" s="11"/>
      <c r="C100" s="11"/>
      <c r="D100" s="12"/>
      <c r="E100" s="13">
        <v>45110.0</v>
      </c>
      <c r="F100" s="14"/>
      <c r="G100" s="14"/>
      <c r="H100" s="14"/>
      <c r="I100" s="15"/>
      <c r="J100" s="15"/>
      <c r="K100" s="16"/>
      <c r="L100" s="13">
        <v>45111.0</v>
      </c>
      <c r="M100" s="15"/>
      <c r="N100" s="15"/>
      <c r="O100" s="15"/>
      <c r="P100" s="15"/>
      <c r="Q100" s="11"/>
      <c r="R100" s="17"/>
      <c r="S100" s="13">
        <v>45112.0</v>
      </c>
      <c r="T100" s="11"/>
      <c r="U100" s="15"/>
      <c r="V100" s="15"/>
      <c r="W100" s="11"/>
      <c r="X100" s="18"/>
      <c r="Y100" s="14"/>
      <c r="Z100" s="13">
        <v>45113.0</v>
      </c>
      <c r="AA100" s="15"/>
      <c r="AB100" s="15"/>
      <c r="AC100" s="11"/>
      <c r="AD100" s="15"/>
      <c r="AE100" s="15"/>
      <c r="AF100" s="12"/>
      <c r="AG100" s="13">
        <v>45114.0</v>
      </c>
      <c r="AH100" s="15"/>
      <c r="AI100" s="11"/>
      <c r="AJ100" s="15"/>
      <c r="AK100" s="15"/>
      <c r="AL100" s="15"/>
      <c r="AM100" s="18"/>
      <c r="AN100" s="13">
        <v>45115.0</v>
      </c>
      <c r="AO100" s="11"/>
      <c r="AP100" s="19"/>
      <c r="AQ100" s="19"/>
      <c r="AR100" s="19"/>
      <c r="AS100" s="19"/>
      <c r="AT100" s="14"/>
      <c r="AU100" s="13">
        <v>45116.0</v>
      </c>
      <c r="AV100" s="19"/>
      <c r="AW100" s="19"/>
      <c r="AX100" s="19"/>
      <c r="AY100" s="20"/>
      <c r="AZ100" s="19"/>
      <c r="BA100" s="19"/>
      <c r="BB100" s="19"/>
      <c r="BC100" s="19"/>
      <c r="BD100" s="20"/>
      <c r="BE100" s="21"/>
      <c r="BF100" s="22"/>
      <c r="BG100" s="4"/>
      <c r="BH100" s="19"/>
      <c r="BI100" s="23"/>
      <c r="BJ100" s="127"/>
      <c r="BK100" s="150"/>
      <c r="BL100" s="20"/>
      <c r="BM100" s="20"/>
    </row>
    <row r="101">
      <c r="A101" s="67"/>
      <c r="D101" s="187" t="s">
        <v>159</v>
      </c>
      <c r="E101" s="26" t="s">
        <v>3</v>
      </c>
      <c r="F101" s="26" t="s">
        <v>4</v>
      </c>
      <c r="G101" s="26" t="s">
        <v>5</v>
      </c>
      <c r="H101" s="26" t="s">
        <v>6</v>
      </c>
      <c r="I101" s="26"/>
      <c r="J101" s="26"/>
      <c r="K101" s="187" t="s">
        <v>755</v>
      </c>
      <c r="L101" s="26" t="s">
        <v>7</v>
      </c>
      <c r="M101" s="26" t="s">
        <v>4</v>
      </c>
      <c r="N101" s="26" t="s">
        <v>5</v>
      </c>
      <c r="O101" s="26" t="s">
        <v>6</v>
      </c>
      <c r="P101" s="26"/>
      <c r="Q101" s="26"/>
      <c r="R101" s="187" t="s">
        <v>153</v>
      </c>
      <c r="S101" s="26" t="s">
        <v>8</v>
      </c>
      <c r="T101" s="26" t="s">
        <v>4</v>
      </c>
      <c r="U101" s="26" t="s">
        <v>5</v>
      </c>
      <c r="V101" s="26" t="s">
        <v>6</v>
      </c>
      <c r="Y101" s="187" t="s">
        <v>159</v>
      </c>
      <c r="Z101" s="29" t="s">
        <v>9</v>
      </c>
      <c r="AA101" s="26" t="s">
        <v>4</v>
      </c>
      <c r="AB101" s="26" t="s">
        <v>5</v>
      </c>
      <c r="AC101" s="26" t="s">
        <v>6</v>
      </c>
      <c r="AD101" s="73"/>
      <c r="AF101" s="187" t="s">
        <v>159</v>
      </c>
      <c r="AG101" s="29" t="s">
        <v>10</v>
      </c>
      <c r="AH101" s="26" t="s">
        <v>4</v>
      </c>
      <c r="AI101" s="26" t="s">
        <v>5</v>
      </c>
      <c r="AJ101" s="26" t="s">
        <v>6</v>
      </c>
      <c r="AM101" s="187" t="s">
        <v>153</v>
      </c>
      <c r="AN101" s="190" t="s">
        <v>154</v>
      </c>
      <c r="AO101" s="26" t="s">
        <v>4</v>
      </c>
      <c r="AP101" s="26" t="s">
        <v>5</v>
      </c>
      <c r="AQ101" s="26" t="s">
        <v>6</v>
      </c>
      <c r="AT101" s="187" t="s">
        <v>153</v>
      </c>
      <c r="AU101" s="190" t="s">
        <v>154</v>
      </c>
      <c r="AV101" s="26" t="s">
        <v>4</v>
      </c>
      <c r="AW101" s="26" t="s">
        <v>5</v>
      </c>
      <c r="AX101" s="26" t="s">
        <v>6</v>
      </c>
      <c r="AY101" s="193"/>
      <c r="AZ101" s="31" t="s">
        <v>4</v>
      </c>
      <c r="BA101" s="31" t="s">
        <v>13</v>
      </c>
      <c r="BB101" s="31" t="s">
        <v>6</v>
      </c>
      <c r="BC101" s="31" t="s">
        <v>14</v>
      </c>
      <c r="BE101" s="33" t="s">
        <v>4</v>
      </c>
      <c r="BF101" s="33" t="s">
        <v>13</v>
      </c>
      <c r="BG101" s="33" t="s">
        <v>6</v>
      </c>
      <c r="BH101" s="33" t="s">
        <v>15</v>
      </c>
      <c r="BI101" s="193"/>
      <c r="BJ101" s="193"/>
      <c r="BK101" s="193"/>
      <c r="BL101" s="193"/>
      <c r="BM101" s="193"/>
    </row>
    <row r="102">
      <c r="A102" s="184" t="s">
        <v>52</v>
      </c>
      <c r="B102" s="41" t="s">
        <v>33</v>
      </c>
      <c r="C102" s="37">
        <v>45111.0</v>
      </c>
      <c r="D102" s="38" t="s">
        <v>273</v>
      </c>
      <c r="E102" s="39" t="s">
        <v>39</v>
      </c>
      <c r="F102" s="40">
        <v>5.5</v>
      </c>
      <c r="G102" s="40">
        <v>1.0</v>
      </c>
      <c r="H102" s="40">
        <v>0.0</v>
      </c>
      <c r="I102" s="36" t="s">
        <v>22</v>
      </c>
      <c r="J102" s="37">
        <v>45111.0</v>
      </c>
      <c r="K102" s="42" t="s">
        <v>754</v>
      </c>
      <c r="L102" s="39" t="s">
        <v>313</v>
      </c>
      <c r="M102" s="145">
        <v>0.0</v>
      </c>
      <c r="N102" s="40">
        <v>3.0</v>
      </c>
      <c r="O102" s="40">
        <v>0.0</v>
      </c>
      <c r="P102" s="38" t="s">
        <v>64</v>
      </c>
      <c r="Q102" s="37">
        <v>45113.0</v>
      </c>
      <c r="R102" s="42" t="s">
        <v>308</v>
      </c>
      <c r="S102" s="53" t="s">
        <v>309</v>
      </c>
      <c r="T102" s="40">
        <v>2.5</v>
      </c>
      <c r="U102" s="40">
        <v>5.5</v>
      </c>
      <c r="V102" s="40">
        <v>2.5</v>
      </c>
      <c r="W102" s="95" t="s">
        <v>67</v>
      </c>
      <c r="X102" s="37">
        <v>45114.0</v>
      </c>
      <c r="Y102" s="38" t="s">
        <v>25</v>
      </c>
      <c r="Z102" s="39" t="s">
        <v>25</v>
      </c>
      <c r="AA102" s="40">
        <v>0.0</v>
      </c>
      <c r="AB102" s="40">
        <v>0.0</v>
      </c>
      <c r="AC102" s="40">
        <v>0.0</v>
      </c>
      <c r="AD102" s="56" t="s">
        <v>40</v>
      </c>
      <c r="AE102" s="37">
        <v>45115.0</v>
      </c>
      <c r="AF102" s="38" t="s">
        <v>199</v>
      </c>
      <c r="AG102" s="39" t="s">
        <v>42</v>
      </c>
      <c r="AH102" s="40">
        <v>7.0</v>
      </c>
      <c r="AI102" s="40">
        <v>1.0</v>
      </c>
      <c r="AJ102" s="40">
        <v>0.5</v>
      </c>
      <c r="AK102" s="42" t="s">
        <v>79</v>
      </c>
      <c r="AL102" s="37">
        <v>45115.0</v>
      </c>
      <c r="AM102" s="42" t="s">
        <v>25</v>
      </c>
      <c r="AN102" s="148" t="s">
        <v>25</v>
      </c>
      <c r="AO102" s="40">
        <v>0.0</v>
      </c>
      <c r="AP102" s="40">
        <v>0.0</v>
      </c>
      <c r="AQ102" s="40">
        <v>0.0</v>
      </c>
      <c r="AR102" s="95" t="s">
        <v>27</v>
      </c>
      <c r="AS102" s="37">
        <v>45117.0</v>
      </c>
      <c r="AT102" s="42" t="s">
        <v>284</v>
      </c>
      <c r="AU102" s="148" t="s">
        <v>288</v>
      </c>
      <c r="AV102" s="40">
        <v>2.0</v>
      </c>
      <c r="AW102" s="40">
        <v>5.5</v>
      </c>
      <c r="AX102" s="40">
        <v>0.0</v>
      </c>
      <c r="AY102" s="194"/>
      <c r="AZ102" s="49">
        <f t="shared" ref="AZ102:BB102" si="110">SUM(F102,M102,T102,AA102,AH102,AO102,AV102)</f>
        <v>17</v>
      </c>
      <c r="BA102" s="39">
        <f t="shared" si="110"/>
        <v>16</v>
      </c>
      <c r="BB102" s="39">
        <f t="shared" si="110"/>
        <v>3</v>
      </c>
      <c r="BC102" s="50">
        <f>SUM(AZ102,BA102,BB102)</f>
        <v>36</v>
      </c>
      <c r="BE102" s="39">
        <f>AZ102*80</f>
        <v>1360</v>
      </c>
      <c r="BF102" s="39">
        <f>BA102*88</f>
        <v>1408</v>
      </c>
      <c r="BG102" s="39">
        <f>BB102*80</f>
        <v>240</v>
      </c>
      <c r="BH102" s="39">
        <f>SUM(BE102,BF102,BG102)</f>
        <v>3008</v>
      </c>
      <c r="BI102" s="194"/>
      <c r="BJ102" s="194"/>
      <c r="BK102" s="194"/>
      <c r="BL102" s="194"/>
      <c r="BM102" s="194"/>
    </row>
    <row r="103">
      <c r="A103" s="67"/>
      <c r="F103" s="73"/>
      <c r="G103" s="73"/>
      <c r="H103" s="73"/>
      <c r="Z103" s="27"/>
      <c r="AA103" s="73"/>
      <c r="AB103" s="73"/>
      <c r="AC103" s="73"/>
      <c r="AV103" s="193"/>
      <c r="AW103" s="193"/>
      <c r="AX103" s="193"/>
      <c r="AY103" s="193"/>
      <c r="AZ103" s="193"/>
      <c r="BA103" s="193"/>
      <c r="BB103" s="193"/>
      <c r="BC103" s="193"/>
      <c r="BF103" s="193"/>
      <c r="BI103" s="193"/>
      <c r="BJ103" s="193"/>
      <c r="BK103" s="193"/>
      <c r="BL103" s="193"/>
      <c r="BM103" s="193"/>
    </row>
    <row r="104">
      <c r="A104" s="67"/>
      <c r="D104" s="187" t="s">
        <v>152</v>
      </c>
      <c r="E104" s="26" t="s">
        <v>3</v>
      </c>
      <c r="F104" s="26" t="s">
        <v>4</v>
      </c>
      <c r="G104" s="26" t="s">
        <v>5</v>
      </c>
      <c r="H104" s="26" t="s">
        <v>6</v>
      </c>
      <c r="I104" s="73"/>
      <c r="K104" s="187" t="s">
        <v>723</v>
      </c>
      <c r="L104" s="26" t="s">
        <v>7</v>
      </c>
      <c r="M104" s="26" t="s">
        <v>4</v>
      </c>
      <c r="N104" s="26" t="s">
        <v>5</v>
      </c>
      <c r="O104" s="26" t="s">
        <v>6</v>
      </c>
      <c r="R104" s="187" t="s">
        <v>156</v>
      </c>
      <c r="S104" s="26" t="s">
        <v>8</v>
      </c>
      <c r="T104" s="26" t="s">
        <v>4</v>
      </c>
      <c r="U104" s="26" t="s">
        <v>5</v>
      </c>
      <c r="V104" s="26" t="s">
        <v>6</v>
      </c>
      <c r="Y104" s="187" t="s">
        <v>152</v>
      </c>
      <c r="Z104" s="29" t="s">
        <v>9</v>
      </c>
      <c r="AA104" s="26" t="s">
        <v>4</v>
      </c>
      <c r="AB104" s="26" t="s">
        <v>5</v>
      </c>
      <c r="AC104" s="26" t="s">
        <v>6</v>
      </c>
      <c r="AD104" s="73"/>
      <c r="AF104" s="187" t="s">
        <v>152</v>
      </c>
      <c r="AG104" s="29" t="s">
        <v>10</v>
      </c>
      <c r="AH104" s="26" t="s">
        <v>4</v>
      </c>
      <c r="AI104" s="26" t="s">
        <v>5</v>
      </c>
      <c r="AJ104" s="26" t="s">
        <v>6</v>
      </c>
      <c r="AM104" s="187" t="s">
        <v>152</v>
      </c>
      <c r="AN104" s="29" t="s">
        <v>11</v>
      </c>
      <c r="AO104" s="26" t="s">
        <v>4</v>
      </c>
      <c r="AP104" s="26" t="s">
        <v>5</v>
      </c>
      <c r="AQ104" s="26" t="s">
        <v>6</v>
      </c>
      <c r="AT104" s="187" t="s">
        <v>723</v>
      </c>
      <c r="AU104" s="29" t="s">
        <v>12</v>
      </c>
      <c r="AV104" s="26" t="s">
        <v>4</v>
      </c>
      <c r="AW104" s="26" t="s">
        <v>5</v>
      </c>
      <c r="AX104" s="26" t="s">
        <v>6</v>
      </c>
      <c r="AY104" s="193"/>
      <c r="AZ104" s="31" t="s">
        <v>4</v>
      </c>
      <c r="BA104" s="31" t="s">
        <v>13</v>
      </c>
      <c r="BB104" s="31" t="s">
        <v>6</v>
      </c>
      <c r="BC104" s="31" t="s">
        <v>14</v>
      </c>
      <c r="BE104" s="33" t="s">
        <v>4</v>
      </c>
      <c r="BF104" s="33" t="s">
        <v>13</v>
      </c>
      <c r="BG104" s="33" t="s">
        <v>6</v>
      </c>
      <c r="BH104" s="33" t="s">
        <v>15</v>
      </c>
      <c r="BI104" s="193"/>
      <c r="BJ104" s="193"/>
      <c r="BK104" s="193"/>
      <c r="BL104" s="193"/>
      <c r="BM104" s="193"/>
    </row>
    <row r="105">
      <c r="A105" s="184" t="s">
        <v>82</v>
      </c>
      <c r="B105" s="57" t="s">
        <v>33</v>
      </c>
      <c r="C105" s="37">
        <v>45111.0</v>
      </c>
      <c r="D105" s="42" t="s">
        <v>274</v>
      </c>
      <c r="E105" s="58" t="s">
        <v>48</v>
      </c>
      <c r="F105" s="40">
        <v>6.0</v>
      </c>
      <c r="G105" s="40">
        <v>2.0</v>
      </c>
      <c r="H105" s="40">
        <v>0.0</v>
      </c>
      <c r="I105" s="42" t="s">
        <v>46</v>
      </c>
      <c r="J105" s="37">
        <v>45112.0</v>
      </c>
      <c r="K105" s="96" t="s">
        <v>112</v>
      </c>
      <c r="L105" s="110" t="s">
        <v>71</v>
      </c>
      <c r="M105" s="40">
        <v>6.5</v>
      </c>
      <c r="N105" s="40">
        <v>1.0</v>
      </c>
      <c r="O105" s="40">
        <v>0.0</v>
      </c>
      <c r="P105" s="38" t="s">
        <v>36</v>
      </c>
      <c r="Q105" s="37">
        <v>45113.0</v>
      </c>
      <c r="R105" s="38" t="s">
        <v>247</v>
      </c>
      <c r="S105" s="39" t="s">
        <v>127</v>
      </c>
      <c r="T105" s="40">
        <v>5.0</v>
      </c>
      <c r="U105" s="40">
        <v>1.0</v>
      </c>
      <c r="V105" s="40">
        <v>0.0</v>
      </c>
      <c r="W105" s="57" t="s">
        <v>37</v>
      </c>
      <c r="X105" s="37">
        <v>45114.0</v>
      </c>
      <c r="Y105" s="42" t="s">
        <v>25</v>
      </c>
      <c r="Z105" s="58" t="s">
        <v>25</v>
      </c>
      <c r="AA105" s="40">
        <v>0.0</v>
      </c>
      <c r="AB105" s="40">
        <v>0.0</v>
      </c>
      <c r="AC105" s="40">
        <v>0.0</v>
      </c>
      <c r="AD105" s="57" t="s">
        <v>40</v>
      </c>
      <c r="AE105" s="37">
        <v>45115.0</v>
      </c>
      <c r="AF105" s="42" t="s">
        <v>112</v>
      </c>
      <c r="AG105" s="58" t="s">
        <v>71</v>
      </c>
      <c r="AH105" s="40">
        <v>6.5</v>
      </c>
      <c r="AI105" s="40">
        <v>1.0</v>
      </c>
      <c r="AJ105" s="40">
        <v>0.0</v>
      </c>
      <c r="AK105" s="96" t="s">
        <v>43</v>
      </c>
      <c r="AL105" s="37">
        <v>45115.0</v>
      </c>
      <c r="AM105" s="42" t="s">
        <v>112</v>
      </c>
      <c r="AN105" s="58" t="s">
        <v>71</v>
      </c>
      <c r="AO105" s="40">
        <v>6.5</v>
      </c>
      <c r="AP105" s="40">
        <v>1.0</v>
      </c>
      <c r="AQ105" s="40">
        <v>0.0</v>
      </c>
      <c r="AR105" s="420" t="s">
        <v>44</v>
      </c>
      <c r="AS105" s="37">
        <v>45117.0</v>
      </c>
      <c r="AT105" s="95" t="s">
        <v>128</v>
      </c>
      <c r="AU105" s="98" t="s">
        <v>202</v>
      </c>
      <c r="AV105" s="40">
        <v>6.0</v>
      </c>
      <c r="AW105" s="40">
        <v>1.0</v>
      </c>
      <c r="AX105" s="40">
        <v>0.0</v>
      </c>
      <c r="AY105" s="194"/>
      <c r="AZ105" s="49">
        <f t="shared" ref="AZ105:BB105" si="111">SUM(F105,M105,T105,AA105,AH105,AO105,AV105)</f>
        <v>36.5</v>
      </c>
      <c r="BA105" s="39">
        <f t="shared" si="111"/>
        <v>7</v>
      </c>
      <c r="BB105" s="39">
        <f t="shared" si="111"/>
        <v>0</v>
      </c>
      <c r="BC105" s="50">
        <f>SUM(AZ105,BA105,BB105)</f>
        <v>43.5</v>
      </c>
      <c r="BE105" s="39">
        <f>AZ105*80</f>
        <v>2920</v>
      </c>
      <c r="BF105" s="39">
        <f>BA105*88</f>
        <v>616</v>
      </c>
      <c r="BG105" s="39">
        <f>BB105*80</f>
        <v>0</v>
      </c>
      <c r="BH105" s="39">
        <f>SUM(BE105,BF105,BG105)</f>
        <v>3536</v>
      </c>
      <c r="BI105" s="194"/>
      <c r="BJ105" s="194"/>
      <c r="BK105" s="194"/>
      <c r="BL105" s="194"/>
      <c r="BM105" s="194"/>
    </row>
    <row r="106">
      <c r="A106" s="67"/>
      <c r="B106" s="68"/>
      <c r="C106" s="68"/>
    </row>
    <row r="107">
      <c r="A107" s="67"/>
      <c r="D107" s="288" t="s">
        <v>745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755</v>
      </c>
      <c r="L107" s="26" t="s">
        <v>7</v>
      </c>
      <c r="M107" s="26" t="s">
        <v>4</v>
      </c>
      <c r="N107" s="26" t="s">
        <v>5</v>
      </c>
      <c r="O107" s="26" t="s">
        <v>6</v>
      </c>
      <c r="P107" s="27"/>
      <c r="Q107" s="27"/>
      <c r="R107" s="187" t="s">
        <v>723</v>
      </c>
      <c r="S107" s="26" t="s">
        <v>8</v>
      </c>
      <c r="T107" s="26" t="s">
        <v>4</v>
      </c>
      <c r="U107" s="26" t="s">
        <v>5</v>
      </c>
      <c r="V107" s="26" t="s">
        <v>6</v>
      </c>
      <c r="Y107" s="187" t="s">
        <v>723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73"/>
      <c r="AF107" s="187" t="s">
        <v>156</v>
      </c>
      <c r="AG107" s="29" t="s">
        <v>10</v>
      </c>
      <c r="AH107" s="26" t="s">
        <v>4</v>
      </c>
      <c r="AI107" s="26" t="s">
        <v>5</v>
      </c>
      <c r="AJ107" s="26" t="s">
        <v>6</v>
      </c>
      <c r="AM107" s="187" t="s">
        <v>153</v>
      </c>
      <c r="AN107" s="190" t="s">
        <v>154</v>
      </c>
      <c r="AO107" s="26" t="s">
        <v>4</v>
      </c>
      <c r="AP107" s="26" t="s">
        <v>5</v>
      </c>
      <c r="AQ107" s="26" t="s">
        <v>6</v>
      </c>
      <c r="AT107" s="187" t="s">
        <v>159</v>
      </c>
      <c r="AU107" s="29" t="s">
        <v>12</v>
      </c>
      <c r="AV107" s="26" t="s">
        <v>4</v>
      </c>
      <c r="AW107" s="26" t="s">
        <v>5</v>
      </c>
      <c r="AX107" s="26" t="s">
        <v>6</v>
      </c>
      <c r="AY107" s="196"/>
      <c r="AZ107" s="31" t="s">
        <v>4</v>
      </c>
      <c r="BA107" s="31" t="s">
        <v>13</v>
      </c>
      <c r="BB107" s="31" t="s">
        <v>6</v>
      </c>
      <c r="BC107" s="31" t="s">
        <v>14</v>
      </c>
      <c r="BD107" s="196"/>
      <c r="BE107" s="33" t="s">
        <v>4</v>
      </c>
      <c r="BF107" s="33" t="s">
        <v>13</v>
      </c>
      <c r="BG107" s="33" t="s">
        <v>6</v>
      </c>
      <c r="BH107" s="33" t="s">
        <v>15</v>
      </c>
      <c r="BI107" s="196"/>
      <c r="BJ107" s="196"/>
      <c r="BK107" s="196"/>
      <c r="BL107" s="196"/>
      <c r="BM107" s="196"/>
    </row>
    <row r="108">
      <c r="A108" s="35" t="s">
        <v>50</v>
      </c>
      <c r="B108" s="275" t="s">
        <v>62</v>
      </c>
      <c r="C108" s="37">
        <v>45111.0</v>
      </c>
      <c r="D108" s="42" t="s">
        <v>283</v>
      </c>
      <c r="E108" s="53" t="s">
        <v>118</v>
      </c>
      <c r="F108" s="40">
        <v>0.0</v>
      </c>
      <c r="G108" s="40">
        <v>5.5</v>
      </c>
      <c r="H108" s="40">
        <v>0.0</v>
      </c>
      <c r="I108" s="420" t="s">
        <v>22</v>
      </c>
      <c r="J108" s="37">
        <v>45097.0</v>
      </c>
      <c r="K108" s="42" t="s">
        <v>25</v>
      </c>
      <c r="L108" s="58" t="s">
        <v>25</v>
      </c>
      <c r="M108" s="145">
        <v>0.0</v>
      </c>
      <c r="N108" s="145">
        <v>0.0</v>
      </c>
      <c r="O108" s="145">
        <v>0.0</v>
      </c>
      <c r="P108" s="43" t="s">
        <v>24</v>
      </c>
      <c r="Q108" s="37">
        <v>45112.0</v>
      </c>
      <c r="R108" s="42" t="s">
        <v>277</v>
      </c>
      <c r="S108" s="39" t="s">
        <v>90</v>
      </c>
      <c r="T108" s="40">
        <v>0.0</v>
      </c>
      <c r="U108" s="40">
        <v>7.5</v>
      </c>
      <c r="V108" s="40">
        <v>0.0</v>
      </c>
      <c r="W108" s="43" t="s">
        <v>26</v>
      </c>
      <c r="X108" s="37">
        <v>45113.0</v>
      </c>
      <c r="Y108" s="42" t="s">
        <v>277</v>
      </c>
      <c r="Z108" s="39" t="s">
        <v>90</v>
      </c>
      <c r="AA108" s="40">
        <v>0.0</v>
      </c>
      <c r="AB108" s="40">
        <v>7.5</v>
      </c>
      <c r="AC108" s="40">
        <v>0.0</v>
      </c>
      <c r="AD108" s="36" t="s">
        <v>56</v>
      </c>
      <c r="AE108" s="37">
        <v>45114.0</v>
      </c>
      <c r="AF108" s="42" t="s">
        <v>300</v>
      </c>
      <c r="AG108" s="58" t="s">
        <v>301</v>
      </c>
      <c r="AH108" s="40">
        <v>1.0</v>
      </c>
      <c r="AI108" s="40">
        <v>7.0</v>
      </c>
      <c r="AJ108" s="40">
        <v>2.0</v>
      </c>
      <c r="AK108" s="42" t="s">
        <v>79</v>
      </c>
      <c r="AL108" s="37">
        <v>45115.0</v>
      </c>
      <c r="AM108" s="42" t="s">
        <v>284</v>
      </c>
      <c r="AN108" s="148" t="s">
        <v>289</v>
      </c>
      <c r="AO108" s="40">
        <v>3.0</v>
      </c>
      <c r="AP108" s="40">
        <v>5.5</v>
      </c>
      <c r="AQ108" s="40">
        <v>0.0</v>
      </c>
      <c r="AR108" s="47" t="s">
        <v>27</v>
      </c>
      <c r="AS108" s="37">
        <v>45117.0</v>
      </c>
      <c r="AT108" s="38" t="s">
        <v>179</v>
      </c>
      <c r="AU108" s="39" t="s">
        <v>29</v>
      </c>
      <c r="AV108" s="40">
        <v>0.0</v>
      </c>
      <c r="AW108" s="40">
        <v>5.0</v>
      </c>
      <c r="AX108" s="40">
        <v>0.0</v>
      </c>
      <c r="AY108" s="51"/>
      <c r="AZ108" s="49">
        <f t="shared" ref="AZ108:BB108" si="112">SUM(F108,M108,T108,AA108,AH108,AO108,AV108)</f>
        <v>4</v>
      </c>
      <c r="BA108" s="39">
        <f t="shared" si="112"/>
        <v>38</v>
      </c>
      <c r="BB108" s="39">
        <f t="shared" si="112"/>
        <v>2</v>
      </c>
      <c r="BC108" s="50">
        <f>SUM(AZ108,BA108,BB108)</f>
        <v>44</v>
      </c>
      <c r="BD108" s="51"/>
      <c r="BE108" s="39">
        <f>AZ108*80</f>
        <v>320</v>
      </c>
      <c r="BF108" s="39">
        <f>BA108*88</f>
        <v>3344</v>
      </c>
      <c r="BG108" s="39">
        <f>BB108*80</f>
        <v>160</v>
      </c>
      <c r="BH108" s="39">
        <f>SUM(BE108,BF108,BG108)</f>
        <v>3824</v>
      </c>
      <c r="BI108" s="51"/>
      <c r="BJ108" s="51"/>
      <c r="BK108" s="51"/>
      <c r="BL108" s="51"/>
      <c r="BM108" s="51"/>
    </row>
    <row r="109">
      <c r="A109" s="67"/>
      <c r="B109" s="68"/>
      <c r="C109" s="68"/>
      <c r="L109" s="92"/>
      <c r="R109" s="98"/>
      <c r="S109" s="192"/>
      <c r="Z109" s="39"/>
      <c r="AA109" s="197"/>
      <c r="AB109" s="197"/>
      <c r="AC109" s="197"/>
      <c r="AD109" s="197"/>
      <c r="AN109" s="198"/>
    </row>
    <row r="110">
      <c r="A110" s="24"/>
      <c r="B110" s="25"/>
      <c r="C110" s="25"/>
      <c r="D110" s="187" t="s">
        <v>159</v>
      </c>
      <c r="E110" s="26" t="s">
        <v>3</v>
      </c>
      <c r="F110" s="26" t="s">
        <v>4</v>
      </c>
      <c r="G110" s="26" t="s">
        <v>5</v>
      </c>
      <c r="H110" s="26" t="s">
        <v>6</v>
      </c>
      <c r="I110" s="26"/>
      <c r="J110" s="26"/>
      <c r="K110" s="187" t="s">
        <v>159</v>
      </c>
      <c r="L110" s="26" t="s">
        <v>7</v>
      </c>
      <c r="M110" s="26" t="s">
        <v>4</v>
      </c>
      <c r="N110" s="26" t="s">
        <v>5</v>
      </c>
      <c r="O110" s="26" t="s">
        <v>6</v>
      </c>
      <c r="P110" s="26"/>
      <c r="Q110" s="26"/>
      <c r="R110" s="187" t="s">
        <v>159</v>
      </c>
      <c r="S110" s="26" t="s">
        <v>8</v>
      </c>
      <c r="T110" s="26" t="s">
        <v>4</v>
      </c>
      <c r="U110" s="26" t="s">
        <v>5</v>
      </c>
      <c r="V110" s="26" t="s">
        <v>6</v>
      </c>
      <c r="W110" s="28"/>
      <c r="X110" s="29"/>
      <c r="Y110" s="187" t="s">
        <v>159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29"/>
      <c r="AE110" s="29"/>
      <c r="AF110" s="187" t="s">
        <v>159</v>
      </c>
      <c r="AG110" s="191" t="s">
        <v>160</v>
      </c>
      <c r="AH110" s="26" t="s">
        <v>4</v>
      </c>
      <c r="AI110" s="26" t="s">
        <v>5</v>
      </c>
      <c r="AJ110" s="26" t="s">
        <v>6</v>
      </c>
      <c r="AK110" s="29"/>
      <c r="AL110" s="29"/>
      <c r="AM110" s="187" t="s">
        <v>160</v>
      </c>
      <c r="AN110" s="29" t="s">
        <v>11</v>
      </c>
      <c r="AO110" s="26" t="s">
        <v>4</v>
      </c>
      <c r="AP110" s="26" t="s">
        <v>5</v>
      </c>
      <c r="AQ110" s="26" t="s">
        <v>6</v>
      </c>
      <c r="AR110" s="29"/>
      <c r="AS110" s="29"/>
      <c r="AT110" s="187" t="s">
        <v>160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30"/>
      <c r="AZ110" s="31" t="s">
        <v>4</v>
      </c>
      <c r="BA110" s="31" t="s">
        <v>13</v>
      </c>
      <c r="BB110" s="31" t="s">
        <v>6</v>
      </c>
      <c r="BC110" s="31" t="s">
        <v>14</v>
      </c>
      <c r="BD110" s="32"/>
      <c r="BE110" s="33" t="s">
        <v>4</v>
      </c>
      <c r="BF110" s="33" t="s">
        <v>13</v>
      </c>
      <c r="BG110" s="33" t="s">
        <v>6</v>
      </c>
      <c r="BH110" s="33" t="s">
        <v>15</v>
      </c>
      <c r="BI110" s="32"/>
      <c r="BJ110" s="32"/>
      <c r="BK110" s="32"/>
      <c r="BL110" s="32"/>
      <c r="BM110" s="32"/>
    </row>
    <row r="111">
      <c r="A111" s="35" t="s">
        <v>18</v>
      </c>
      <c r="B111" s="36" t="s">
        <v>19</v>
      </c>
      <c r="C111" s="37">
        <v>45110.0</v>
      </c>
      <c r="D111" s="38" t="s">
        <v>272</v>
      </c>
      <c r="E111" s="39" t="s">
        <v>21</v>
      </c>
      <c r="F111" s="40">
        <v>0.0</v>
      </c>
      <c r="G111" s="40">
        <v>6.5</v>
      </c>
      <c r="H111" s="40">
        <v>0.0</v>
      </c>
      <c r="I111" s="41" t="s">
        <v>22</v>
      </c>
      <c r="J111" s="37">
        <v>45111.0</v>
      </c>
      <c r="K111" s="38" t="s">
        <v>272</v>
      </c>
      <c r="L111" s="39" t="s">
        <v>21</v>
      </c>
      <c r="M111" s="40">
        <v>0.0</v>
      </c>
      <c r="N111" s="40">
        <v>6.5</v>
      </c>
      <c r="O111" s="40">
        <v>0.0</v>
      </c>
      <c r="P111" s="42" t="s">
        <v>24</v>
      </c>
      <c r="Q111" s="37">
        <v>45112.0</v>
      </c>
      <c r="R111" s="38" t="s">
        <v>272</v>
      </c>
      <c r="S111" s="39" t="s">
        <v>21</v>
      </c>
      <c r="T111" s="40">
        <v>0.0</v>
      </c>
      <c r="U111" s="40">
        <v>6.5</v>
      </c>
      <c r="V111" s="40">
        <v>0.0</v>
      </c>
      <c r="W111" s="43" t="s">
        <v>26</v>
      </c>
      <c r="X111" s="37">
        <v>45113.0</v>
      </c>
      <c r="Y111" s="38" t="s">
        <v>272</v>
      </c>
      <c r="Z111" s="39" t="s">
        <v>21</v>
      </c>
      <c r="AA111" s="40">
        <v>0.0</v>
      </c>
      <c r="AB111" s="40">
        <v>6.5</v>
      </c>
      <c r="AC111" s="40">
        <v>0.0</v>
      </c>
      <c r="AD111" s="56" t="s">
        <v>56</v>
      </c>
      <c r="AE111" s="37">
        <v>45114.0</v>
      </c>
      <c r="AF111" s="38" t="s">
        <v>272</v>
      </c>
      <c r="AG111" s="145" t="s">
        <v>703</v>
      </c>
      <c r="AH111" s="40">
        <v>0.5</v>
      </c>
      <c r="AI111" s="40">
        <v>7.5</v>
      </c>
      <c r="AJ111" s="40">
        <v>2.5</v>
      </c>
      <c r="AK111" s="66" t="s">
        <v>57</v>
      </c>
      <c r="AL111" s="37">
        <v>45115.0</v>
      </c>
      <c r="AM111" s="42" t="s">
        <v>703</v>
      </c>
      <c r="AN111" s="39" t="s">
        <v>704</v>
      </c>
      <c r="AO111" s="40">
        <v>0.5</v>
      </c>
      <c r="AP111" s="40">
        <v>7.5</v>
      </c>
      <c r="AQ111" s="40">
        <v>2.5</v>
      </c>
      <c r="AR111" s="96" t="s">
        <v>93</v>
      </c>
      <c r="AS111" s="37">
        <v>45116.0</v>
      </c>
      <c r="AT111" s="42" t="s">
        <v>703</v>
      </c>
      <c r="AU111" s="39" t="s">
        <v>704</v>
      </c>
      <c r="AV111" s="40">
        <v>0.5</v>
      </c>
      <c r="AW111" s="40">
        <v>7.5</v>
      </c>
      <c r="AX111" s="40">
        <v>2.5</v>
      </c>
      <c r="AY111" s="48"/>
      <c r="AZ111" s="49">
        <f t="shared" ref="AZ111:BB111" si="113">SUM(F111,M111,T111,AA111,AH111,AO111,AV111)</f>
        <v>1.5</v>
      </c>
      <c r="BA111" s="39">
        <f t="shared" si="113"/>
        <v>48.5</v>
      </c>
      <c r="BB111" s="39">
        <f t="shared" si="113"/>
        <v>7.5</v>
      </c>
      <c r="BC111" s="50">
        <f>SUM(AZ111,BA111,BB111)</f>
        <v>57.5</v>
      </c>
      <c r="BD111" s="51"/>
      <c r="BE111" s="39">
        <f>AZ111*80</f>
        <v>120</v>
      </c>
      <c r="BF111" s="39">
        <f>BA111*88</f>
        <v>4268</v>
      </c>
      <c r="BG111" s="39">
        <f>BB111*80</f>
        <v>600</v>
      </c>
      <c r="BH111" s="39">
        <f>SUM(BE111,BF111,BG111)</f>
        <v>4988</v>
      </c>
      <c r="BI111" s="51"/>
      <c r="BJ111" s="51"/>
      <c r="BK111" s="51"/>
      <c r="BL111" s="51"/>
      <c r="BM111" s="51"/>
    </row>
    <row r="112">
      <c r="A112" s="35"/>
      <c r="B112" s="64"/>
      <c r="C112" s="45"/>
      <c r="D112" s="39"/>
      <c r="E112" s="39"/>
      <c r="F112" s="60"/>
      <c r="G112" s="60"/>
      <c r="H112" s="60"/>
      <c r="I112" s="60"/>
      <c r="J112" s="45"/>
      <c r="K112" s="39"/>
      <c r="L112" s="39"/>
      <c r="M112" s="98"/>
      <c r="N112" s="98"/>
      <c r="O112" s="98"/>
      <c r="P112" s="98"/>
      <c r="Q112" s="200"/>
      <c r="R112" s="39"/>
      <c r="S112" s="39"/>
      <c r="T112" s="64"/>
      <c r="U112" s="64"/>
      <c r="V112" s="64"/>
      <c r="W112" s="64"/>
      <c r="X112" s="45"/>
      <c r="Y112" s="39"/>
      <c r="Z112" s="39"/>
      <c r="AA112" s="44"/>
      <c r="AB112" s="44"/>
      <c r="AC112" s="44"/>
      <c r="AD112" s="201"/>
      <c r="AE112" s="45"/>
      <c r="AF112" s="39"/>
      <c r="AG112" s="39"/>
      <c r="AH112" s="46"/>
      <c r="AI112" s="46"/>
      <c r="AJ112" s="46"/>
      <c r="AK112" s="46"/>
      <c r="AL112" s="45"/>
      <c r="AM112" s="39"/>
      <c r="AN112" s="39"/>
      <c r="AO112" s="98"/>
      <c r="AP112" s="98"/>
      <c r="AQ112" s="98"/>
      <c r="AR112" s="98"/>
      <c r="AS112" s="202"/>
      <c r="AT112" s="39"/>
      <c r="AU112" s="39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4"/>
      <c r="B113" s="25"/>
      <c r="C113" s="25"/>
      <c r="D113" s="187" t="s">
        <v>756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159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152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9"/>
      <c r="Y113" s="187" t="s">
        <v>153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29"/>
      <c r="AE113" s="29"/>
      <c r="AF113" s="187" t="s">
        <v>153</v>
      </c>
      <c r="AG113" s="190" t="s">
        <v>154</v>
      </c>
      <c r="AH113" s="26" t="s">
        <v>4</v>
      </c>
      <c r="AI113" s="26" t="s">
        <v>5</v>
      </c>
      <c r="AJ113" s="26" t="s">
        <v>6</v>
      </c>
      <c r="AK113" s="29"/>
      <c r="AL113" s="29"/>
      <c r="AM113" s="187" t="s">
        <v>159</v>
      </c>
      <c r="AN113" s="29" t="s">
        <v>11</v>
      </c>
      <c r="AO113" s="26" t="s">
        <v>4</v>
      </c>
      <c r="AP113" s="26" t="s">
        <v>5</v>
      </c>
      <c r="AQ113" s="26" t="s">
        <v>6</v>
      </c>
      <c r="AR113" s="29"/>
      <c r="AS113" s="29"/>
      <c r="AT113" s="187" t="s">
        <v>756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30"/>
      <c r="AZ113" s="31" t="s">
        <v>4</v>
      </c>
      <c r="BA113" s="31" t="s">
        <v>13</v>
      </c>
      <c r="BB113" s="31" t="s">
        <v>6</v>
      </c>
      <c r="BC113" s="31" t="s">
        <v>14</v>
      </c>
      <c r="BD113" s="32"/>
      <c r="BE113" s="33" t="s">
        <v>4</v>
      </c>
      <c r="BF113" s="33" t="s">
        <v>13</v>
      </c>
      <c r="BG113" s="33" t="s">
        <v>6</v>
      </c>
      <c r="BH113" s="33" t="s">
        <v>15</v>
      </c>
      <c r="BI113" s="32"/>
      <c r="BJ113" s="32"/>
      <c r="BK113" s="32"/>
      <c r="BL113" s="32"/>
      <c r="BM113" s="32"/>
    </row>
    <row r="114">
      <c r="A114" s="35" t="s">
        <v>54</v>
      </c>
      <c r="B114" s="36" t="s">
        <v>19</v>
      </c>
      <c r="C114" s="37">
        <v>45110.0</v>
      </c>
      <c r="D114" s="42" t="s">
        <v>25</v>
      </c>
      <c r="E114" s="39" t="s">
        <v>25</v>
      </c>
      <c r="F114" s="40">
        <v>0.0</v>
      </c>
      <c r="G114" s="40">
        <v>0.0</v>
      </c>
      <c r="H114" s="40">
        <v>0.0</v>
      </c>
      <c r="I114" s="57" t="s">
        <v>22</v>
      </c>
      <c r="J114" s="37">
        <v>45111.0</v>
      </c>
      <c r="K114" s="38" t="s">
        <v>272</v>
      </c>
      <c r="L114" s="39" t="s">
        <v>21</v>
      </c>
      <c r="M114" s="40">
        <v>0.0</v>
      </c>
      <c r="N114" s="40">
        <v>6.5</v>
      </c>
      <c r="O114" s="40">
        <v>0.0</v>
      </c>
      <c r="P114" s="36" t="s">
        <v>24</v>
      </c>
      <c r="Q114" s="37">
        <v>45112.0</v>
      </c>
      <c r="R114" s="42" t="s">
        <v>211</v>
      </c>
      <c r="S114" s="58" t="s">
        <v>66</v>
      </c>
      <c r="T114" s="40">
        <v>0.0</v>
      </c>
      <c r="U114" s="40">
        <v>6.0</v>
      </c>
      <c r="V114" s="40">
        <v>0.0</v>
      </c>
      <c r="W114" s="38" t="s">
        <v>67</v>
      </c>
      <c r="X114" s="37">
        <v>45114.0</v>
      </c>
      <c r="Y114" s="42" t="s">
        <v>283</v>
      </c>
      <c r="Z114" s="53" t="s">
        <v>118</v>
      </c>
      <c r="AA114" s="40">
        <v>0.0</v>
      </c>
      <c r="AB114" s="40">
        <v>5.5</v>
      </c>
      <c r="AC114" s="40">
        <v>0.0</v>
      </c>
      <c r="AD114" s="42" t="s">
        <v>78</v>
      </c>
      <c r="AE114" s="37">
        <v>45115.0</v>
      </c>
      <c r="AF114" s="42" t="s">
        <v>284</v>
      </c>
      <c r="AG114" s="147" t="s">
        <v>288</v>
      </c>
      <c r="AH114" s="40">
        <v>2.0</v>
      </c>
      <c r="AI114" s="40">
        <v>5.5</v>
      </c>
      <c r="AJ114" s="40">
        <v>0.0</v>
      </c>
      <c r="AK114" s="66" t="s">
        <v>57</v>
      </c>
      <c r="AL114" s="37">
        <v>45115.0</v>
      </c>
      <c r="AM114" s="38" t="s">
        <v>272</v>
      </c>
      <c r="AN114" s="39" t="s">
        <v>21</v>
      </c>
      <c r="AO114" s="40">
        <v>0.0</v>
      </c>
      <c r="AP114" s="40">
        <v>6.5</v>
      </c>
      <c r="AQ114" s="40">
        <v>0.0</v>
      </c>
      <c r="AR114" s="96" t="s">
        <v>93</v>
      </c>
      <c r="AS114" s="37">
        <v>45116.0</v>
      </c>
      <c r="AT114" s="42" t="s">
        <v>25</v>
      </c>
      <c r="AU114" s="39" t="s">
        <v>25</v>
      </c>
      <c r="AV114" s="40">
        <v>0.0</v>
      </c>
      <c r="AW114" s="40">
        <v>0.0</v>
      </c>
      <c r="AX114" s="40">
        <v>0.0</v>
      </c>
      <c r="AY114" s="48"/>
      <c r="AZ114" s="49">
        <f t="shared" ref="AZ114:BB114" si="114">SUM(F114,M114,T114,AA114,AH114,AO114,AV114)</f>
        <v>2</v>
      </c>
      <c r="BA114" s="39">
        <f t="shared" si="114"/>
        <v>30</v>
      </c>
      <c r="BB114" s="39">
        <f t="shared" si="114"/>
        <v>0</v>
      </c>
      <c r="BC114" s="50">
        <f>SUM(AZ114,BA114,BB114)</f>
        <v>32</v>
      </c>
      <c r="BD114" s="51"/>
      <c r="BE114" s="39">
        <f>AZ114*80</f>
        <v>160</v>
      </c>
      <c r="BF114" s="39">
        <f>BA114*88</f>
        <v>2640</v>
      </c>
      <c r="BG114" s="39">
        <f>BB114*80</f>
        <v>0</v>
      </c>
      <c r="BH114" s="39">
        <f>SUM(BE114,BF114,BG114)</f>
        <v>2800</v>
      </c>
      <c r="BI114" s="51"/>
      <c r="BJ114" s="51"/>
      <c r="BK114" s="51"/>
      <c r="BL114" s="51"/>
      <c r="BM114" s="51"/>
    </row>
    <row r="115">
      <c r="A115" s="67"/>
      <c r="B115" s="68"/>
      <c r="C115" s="68"/>
      <c r="K115" s="3"/>
      <c r="L115" s="4"/>
      <c r="Y115" s="6"/>
      <c r="Z115" s="4"/>
      <c r="AM115" s="6"/>
      <c r="AN115" s="4"/>
    </row>
    <row r="116">
      <c r="A116" s="67"/>
      <c r="B116" s="68"/>
      <c r="C116" s="68"/>
      <c r="AT116" s="192"/>
      <c r="AU116" s="28"/>
    </row>
    <row r="117">
      <c r="A117" s="67"/>
      <c r="B117" s="68"/>
      <c r="C117" s="68"/>
      <c r="K117" s="6" t="s">
        <v>160</v>
      </c>
      <c r="L117" s="4"/>
      <c r="Y117" s="6" t="s">
        <v>160</v>
      </c>
      <c r="Z117" s="4"/>
      <c r="AM117" s="6" t="s">
        <v>160</v>
      </c>
      <c r="AN117" s="4"/>
      <c r="AT117" s="6" t="s">
        <v>160</v>
      </c>
      <c r="AU117" s="4"/>
      <c r="BF117" s="6" t="s">
        <v>160</v>
      </c>
      <c r="BG117" s="4"/>
    </row>
    <row r="118">
      <c r="A118" s="10"/>
      <c r="B118" s="11"/>
      <c r="C118" s="11"/>
      <c r="D118" s="12"/>
      <c r="E118" s="13">
        <v>45110.0</v>
      </c>
      <c r="F118" s="14"/>
      <c r="G118" s="14"/>
      <c r="H118" s="14"/>
      <c r="I118" s="15"/>
      <c r="J118" s="15"/>
      <c r="K118" s="16"/>
      <c r="L118" s="13">
        <v>45111.0</v>
      </c>
      <c r="M118" s="15"/>
      <c r="N118" s="15"/>
      <c r="O118" s="15"/>
      <c r="P118" s="15"/>
      <c r="Q118" s="11"/>
      <c r="R118" s="17"/>
      <c r="S118" s="13">
        <v>45112.0</v>
      </c>
      <c r="T118" s="11"/>
      <c r="U118" s="15"/>
      <c r="V118" s="15"/>
      <c r="W118" s="11"/>
      <c r="X118" s="18"/>
      <c r="Y118" s="14"/>
      <c r="Z118" s="13">
        <v>45113.0</v>
      </c>
      <c r="AA118" s="15"/>
      <c r="AB118" s="15"/>
      <c r="AC118" s="11"/>
      <c r="AD118" s="15"/>
      <c r="AE118" s="15"/>
      <c r="AF118" s="12"/>
      <c r="AG118" s="13">
        <v>45114.0</v>
      </c>
      <c r="AH118" s="15"/>
      <c r="AI118" s="11"/>
      <c r="AJ118" s="15"/>
      <c r="AK118" s="15"/>
      <c r="AL118" s="15"/>
      <c r="AM118" s="18"/>
      <c r="AN118" s="13">
        <v>45115.0</v>
      </c>
      <c r="AO118" s="11"/>
      <c r="AP118" s="19"/>
      <c r="AQ118" s="19"/>
      <c r="AR118" s="19"/>
      <c r="AS118" s="19"/>
      <c r="AT118" s="14"/>
      <c r="AU118" s="13">
        <v>45116.0</v>
      </c>
      <c r="AV118" s="19"/>
      <c r="AW118" s="19"/>
      <c r="AX118" s="19"/>
      <c r="AY118" s="20"/>
      <c r="AZ118" s="19"/>
      <c r="BA118" s="19"/>
      <c r="BB118" s="19"/>
      <c r="BC118" s="19"/>
      <c r="BD118" s="20"/>
      <c r="BE118" s="21"/>
      <c r="BF118" s="480"/>
      <c r="BG118" s="4"/>
      <c r="BH118" s="19"/>
      <c r="BI118" s="23"/>
      <c r="BJ118" s="127"/>
      <c r="BK118" s="150"/>
      <c r="BL118" s="20"/>
      <c r="BM118" s="20"/>
    </row>
    <row r="119">
      <c r="A119" s="67"/>
      <c r="B119" s="68"/>
      <c r="C119" s="68"/>
      <c r="F119" s="26" t="s">
        <v>4</v>
      </c>
      <c r="G119" s="26" t="s">
        <v>5</v>
      </c>
      <c r="H119" s="26" t="s">
        <v>6</v>
      </c>
      <c r="K119" s="99"/>
      <c r="L119" s="99"/>
      <c r="M119" s="26" t="s">
        <v>4</v>
      </c>
      <c r="N119" s="26" t="s">
        <v>5</v>
      </c>
      <c r="O119" s="26" t="s">
        <v>6</v>
      </c>
      <c r="T119" s="26" t="s">
        <v>4</v>
      </c>
      <c r="U119" s="26" t="s">
        <v>5</v>
      </c>
      <c r="V119" s="26" t="s">
        <v>6</v>
      </c>
      <c r="AA119" s="26" t="s">
        <v>4</v>
      </c>
      <c r="AB119" s="26" t="s">
        <v>5</v>
      </c>
      <c r="AC119" s="26" t="s">
        <v>6</v>
      </c>
      <c r="AF119" s="187" t="s">
        <v>159</v>
      </c>
      <c r="AG119" s="191" t="s">
        <v>160</v>
      </c>
      <c r="AH119" s="26" t="s">
        <v>4</v>
      </c>
      <c r="AI119" s="26" t="s">
        <v>5</v>
      </c>
      <c r="AJ119" s="26" t="s">
        <v>6</v>
      </c>
      <c r="AM119" s="187" t="s">
        <v>160</v>
      </c>
      <c r="AN119" s="29" t="s">
        <v>11</v>
      </c>
      <c r="AO119" s="26" t="s">
        <v>4</v>
      </c>
      <c r="AP119" s="26" t="s">
        <v>5</v>
      </c>
      <c r="AQ119" s="26" t="s">
        <v>6</v>
      </c>
      <c r="AT119" s="187" t="s">
        <v>160</v>
      </c>
      <c r="AU119" s="29" t="s">
        <v>12</v>
      </c>
      <c r="AV119" s="26" t="s">
        <v>4</v>
      </c>
      <c r="AW119" s="26" t="s">
        <v>5</v>
      </c>
      <c r="AX119" s="26" t="s">
        <v>6</v>
      </c>
      <c r="AZ119" s="31" t="s">
        <v>4</v>
      </c>
      <c r="BA119" s="31" t="s">
        <v>13</v>
      </c>
      <c r="BB119" s="31" t="s">
        <v>6</v>
      </c>
      <c r="BC119" s="31" t="s">
        <v>14</v>
      </c>
      <c r="BE119" s="33" t="s">
        <v>4</v>
      </c>
      <c r="BF119" s="33" t="s">
        <v>13</v>
      </c>
      <c r="BG119" s="33" t="s">
        <v>6</v>
      </c>
      <c r="BH119" s="33" t="s">
        <v>15</v>
      </c>
    </row>
    <row r="120">
      <c r="A120" s="35" t="s">
        <v>148</v>
      </c>
      <c r="B120" s="41"/>
      <c r="C120" s="37"/>
      <c r="D120" s="42"/>
      <c r="E120" s="58"/>
      <c r="F120" s="40">
        <v>0.0</v>
      </c>
      <c r="G120" s="40">
        <v>0.0</v>
      </c>
      <c r="H120" s="40">
        <v>0.0</v>
      </c>
      <c r="I120" s="42"/>
      <c r="J120" s="37"/>
      <c r="K120" s="42"/>
      <c r="L120" s="58"/>
      <c r="M120" s="40">
        <v>0.0</v>
      </c>
      <c r="N120" s="40">
        <v>0.0</v>
      </c>
      <c r="O120" s="40">
        <v>0.0</v>
      </c>
      <c r="P120" s="38"/>
      <c r="Q120" s="37"/>
      <c r="R120" s="42"/>
      <c r="S120" s="58"/>
      <c r="T120" s="40">
        <v>0.0</v>
      </c>
      <c r="U120" s="40">
        <v>0.0</v>
      </c>
      <c r="V120" s="40">
        <v>0.0</v>
      </c>
      <c r="W120" s="56"/>
      <c r="X120" s="37"/>
      <c r="Y120" s="42"/>
      <c r="Z120" s="58"/>
      <c r="AA120" s="40">
        <v>0.0</v>
      </c>
      <c r="AB120" s="40">
        <v>0.0</v>
      </c>
      <c r="AC120" s="40">
        <v>0.0</v>
      </c>
      <c r="AD120" s="56" t="s">
        <v>56</v>
      </c>
      <c r="AE120" s="37">
        <v>45114.0</v>
      </c>
      <c r="AF120" s="38" t="s">
        <v>272</v>
      </c>
      <c r="AG120" s="145" t="s">
        <v>703</v>
      </c>
      <c r="AH120" s="40">
        <v>3.0</v>
      </c>
      <c r="AI120" s="40">
        <v>1.0</v>
      </c>
      <c r="AJ120" s="40">
        <v>0.0</v>
      </c>
      <c r="AK120" s="66" t="s">
        <v>57</v>
      </c>
      <c r="AL120" s="37">
        <v>45115.0</v>
      </c>
      <c r="AM120" s="42" t="s">
        <v>703</v>
      </c>
      <c r="AN120" s="39" t="s">
        <v>704</v>
      </c>
      <c r="AO120" s="40">
        <v>0.5</v>
      </c>
      <c r="AP120" s="40">
        <v>7.5</v>
      </c>
      <c r="AQ120" s="40">
        <v>2.5</v>
      </c>
      <c r="AR120" s="96" t="s">
        <v>93</v>
      </c>
      <c r="AS120" s="37">
        <v>45116.0</v>
      </c>
      <c r="AT120" s="42" t="s">
        <v>272</v>
      </c>
      <c r="AU120" s="39" t="s">
        <v>21</v>
      </c>
      <c r="AV120" s="40">
        <v>0.0</v>
      </c>
      <c r="AW120" s="40">
        <v>6.5</v>
      </c>
      <c r="AX120" s="40">
        <v>0.0</v>
      </c>
      <c r="AY120" s="51"/>
      <c r="AZ120" s="49">
        <f t="shared" ref="AZ120:BB120" si="115">SUM(F120,M120,T120,AA120,AH120,AO120,AV120)</f>
        <v>3.5</v>
      </c>
      <c r="BA120" s="39">
        <f t="shared" si="115"/>
        <v>15</v>
      </c>
      <c r="BB120" s="39">
        <f t="shared" si="115"/>
        <v>2.5</v>
      </c>
      <c r="BC120" s="50">
        <f t="shared" ref="BC120:BC121" si="117">SUM(AZ120,BA120,BB120)</f>
        <v>21</v>
      </c>
      <c r="BD120" s="51"/>
      <c r="BE120" s="39">
        <f t="shared" ref="BE120:BE121" si="118">80*AZ120</f>
        <v>280</v>
      </c>
      <c r="BF120" s="39">
        <f t="shared" ref="BF120:BF121" si="119">BA120*88</f>
        <v>1320</v>
      </c>
      <c r="BG120" s="39">
        <f t="shared" ref="BG120:BG121" si="120">BB120*80</f>
        <v>200</v>
      </c>
      <c r="BH120" s="39">
        <f t="shared" ref="BH120:BH121" si="121">SUM(BF120,BE120,BG120)</f>
        <v>1800</v>
      </c>
      <c r="BI120" s="51"/>
      <c r="BJ120" s="51"/>
      <c r="BK120" s="51"/>
      <c r="BL120" s="51"/>
      <c r="BM120" s="51"/>
    </row>
    <row r="121">
      <c r="A121" s="35" t="s">
        <v>150</v>
      </c>
      <c r="B121" s="36"/>
      <c r="C121" s="206"/>
      <c r="D121" s="42"/>
      <c r="E121" s="58"/>
      <c r="F121" s="128">
        <v>0.0</v>
      </c>
      <c r="G121" s="129">
        <v>0.0</v>
      </c>
      <c r="H121" s="129">
        <v>0.0</v>
      </c>
      <c r="I121" s="207"/>
      <c r="J121" s="206"/>
      <c r="K121" s="42"/>
      <c r="L121" s="58"/>
      <c r="M121" s="40">
        <v>0.0</v>
      </c>
      <c r="N121" s="129">
        <v>0.0</v>
      </c>
      <c r="O121" s="129">
        <v>0.0</v>
      </c>
      <c r="P121" s="208"/>
      <c r="Q121" s="206"/>
      <c r="R121" s="42"/>
      <c r="S121" s="58"/>
      <c r="T121" s="40">
        <v>0.0</v>
      </c>
      <c r="U121" s="129">
        <v>0.0</v>
      </c>
      <c r="V121" s="129">
        <v>0.0</v>
      </c>
      <c r="W121" s="207"/>
      <c r="X121" s="206"/>
      <c r="Y121" s="42"/>
      <c r="Z121" s="58"/>
      <c r="AA121" s="40">
        <v>0.0</v>
      </c>
      <c r="AB121" s="129">
        <v>0.0</v>
      </c>
      <c r="AC121" s="129">
        <v>0.0</v>
      </c>
      <c r="AD121" s="92"/>
      <c r="AE121" s="45"/>
      <c r="AF121" s="53"/>
      <c r="AG121" s="44"/>
      <c r="AH121" s="40">
        <v>0.0</v>
      </c>
      <c r="AI121" s="40">
        <v>0.0</v>
      </c>
      <c r="AJ121" s="40">
        <v>0.0</v>
      </c>
      <c r="AK121" s="92"/>
      <c r="AL121" s="45"/>
      <c r="AM121" s="53"/>
      <c r="AN121" s="44"/>
      <c r="AO121" s="40">
        <v>0.0</v>
      </c>
      <c r="AP121" s="40">
        <v>0.0</v>
      </c>
      <c r="AQ121" s="40">
        <v>0.0</v>
      </c>
      <c r="AR121" s="92"/>
      <c r="AS121" s="45"/>
      <c r="AT121" s="53"/>
      <c r="AU121" s="44"/>
      <c r="AV121" s="40">
        <v>0.0</v>
      </c>
      <c r="AW121" s="40">
        <v>0.0</v>
      </c>
      <c r="AX121" s="40">
        <v>0.0</v>
      </c>
      <c r="AY121" s="51"/>
      <c r="AZ121" s="49">
        <f t="shared" ref="AZ121:BB121" si="116">SUM(F121,M121,T121,AA121,AH121,AO121,AV121)</f>
        <v>0</v>
      </c>
      <c r="BA121" s="39">
        <f t="shared" si="116"/>
        <v>0</v>
      </c>
      <c r="BB121" s="39">
        <f t="shared" si="116"/>
        <v>0</v>
      </c>
      <c r="BC121" s="50">
        <f t="shared" si="117"/>
        <v>0</v>
      </c>
      <c r="BD121" s="51"/>
      <c r="BE121" s="39">
        <f t="shared" si="118"/>
        <v>0</v>
      </c>
      <c r="BF121" s="39">
        <f t="shared" si="119"/>
        <v>0</v>
      </c>
      <c r="BG121" s="39">
        <f t="shared" si="120"/>
        <v>0</v>
      </c>
      <c r="BH121" s="39">
        <f t="shared" si="121"/>
        <v>0</v>
      </c>
      <c r="BI121" s="51"/>
      <c r="BJ121" s="51"/>
      <c r="BK121" s="51"/>
      <c r="BL121" s="51"/>
      <c r="BM121" s="51"/>
    </row>
    <row r="122">
      <c r="A122" s="209"/>
      <c r="B122" s="203"/>
      <c r="C122" s="210"/>
      <c r="D122" s="136"/>
      <c r="E122" s="136"/>
      <c r="F122" s="136"/>
      <c r="G122" s="203"/>
      <c r="H122" s="203"/>
      <c r="I122" s="203"/>
      <c r="J122" s="210"/>
      <c r="K122" s="98"/>
      <c r="L122" s="211"/>
      <c r="M122" s="51"/>
      <c r="N122" s="203"/>
      <c r="O122" s="203"/>
      <c r="P122" s="155"/>
      <c r="Q122" s="210"/>
      <c r="R122" s="136"/>
      <c r="S122" s="136"/>
      <c r="T122" s="51"/>
      <c r="U122" s="203"/>
      <c r="V122" s="203"/>
      <c r="W122" s="203"/>
      <c r="X122" s="210"/>
      <c r="Y122" s="136"/>
      <c r="Z122" s="136"/>
      <c r="AA122" s="51"/>
      <c r="AB122" s="203"/>
      <c r="AC122" s="203"/>
      <c r="AD122" s="32"/>
      <c r="AE122" s="71"/>
      <c r="AF122" s="136"/>
      <c r="AG122" s="72"/>
      <c r="AH122" s="51"/>
      <c r="AI122" s="51"/>
      <c r="AJ122" s="51"/>
      <c r="AK122" s="32"/>
      <c r="AL122" s="71"/>
      <c r="AM122" s="136"/>
      <c r="AN122" s="72"/>
      <c r="AO122" s="51"/>
      <c r="AP122" s="51"/>
      <c r="AQ122" s="51"/>
      <c r="AR122" s="32"/>
      <c r="AS122" s="71"/>
      <c r="AT122" s="136"/>
      <c r="AU122" s="72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09"/>
      <c r="B123" s="136"/>
      <c r="C123" s="71"/>
      <c r="D123" s="136"/>
      <c r="E123" s="136"/>
      <c r="F123" s="204"/>
      <c r="G123" s="204"/>
      <c r="H123" s="204"/>
      <c r="I123" s="136"/>
      <c r="J123" s="71"/>
      <c r="K123" s="6" t="s">
        <v>334</v>
      </c>
      <c r="L123" s="4"/>
      <c r="M123" s="51"/>
      <c r="N123" s="51"/>
      <c r="O123" s="51"/>
      <c r="P123" s="51"/>
      <c r="Q123" s="71"/>
      <c r="R123" s="136"/>
      <c r="S123" s="136"/>
      <c r="T123" s="203"/>
      <c r="U123" s="203"/>
      <c r="V123" s="203"/>
      <c r="W123" s="136"/>
      <c r="X123" s="71"/>
      <c r="Y123" s="6" t="s">
        <v>334</v>
      </c>
      <c r="Z123" s="4"/>
      <c r="AA123" s="136"/>
      <c r="AB123" s="136"/>
      <c r="AC123" s="136"/>
      <c r="AD123" s="117"/>
      <c r="AE123" s="71"/>
      <c r="AF123" s="6" t="s">
        <v>334</v>
      </c>
      <c r="AG123" s="4"/>
      <c r="AH123" s="212"/>
      <c r="AI123" s="212"/>
      <c r="AJ123" s="212"/>
      <c r="AK123" s="32"/>
      <c r="AL123" s="71"/>
      <c r="AM123" s="6" t="s">
        <v>334</v>
      </c>
      <c r="AN123" s="4"/>
      <c r="AO123" s="136"/>
      <c r="AP123" s="136"/>
      <c r="AQ123" s="136"/>
      <c r="AR123" s="117"/>
      <c r="AS123" s="118"/>
      <c r="AT123" s="6" t="s">
        <v>334</v>
      </c>
      <c r="AU123" s="4"/>
      <c r="AV123" s="51"/>
      <c r="AW123" s="51"/>
      <c r="AX123" s="51"/>
      <c r="AY123" s="51"/>
      <c r="AZ123" s="51"/>
      <c r="BA123" s="51"/>
      <c r="BB123" s="51"/>
      <c r="BC123" s="51"/>
      <c r="BD123" s="51"/>
      <c r="BE123" s="481"/>
      <c r="BF123" s="481"/>
      <c r="BG123" s="481"/>
      <c r="BH123" s="481"/>
      <c r="BI123" s="51"/>
      <c r="BJ123" s="51"/>
      <c r="BK123" s="51"/>
      <c r="BL123" s="51"/>
      <c r="BM123" s="51"/>
    </row>
    <row r="124">
      <c r="A124" s="209"/>
      <c r="B124" s="136"/>
      <c r="C124" s="71"/>
      <c r="D124" s="136"/>
      <c r="E124" s="136"/>
      <c r="F124" s="204"/>
      <c r="G124" s="204"/>
      <c r="H124" s="204"/>
      <c r="I124" s="136"/>
      <c r="J124" s="71"/>
      <c r="K124" s="98"/>
      <c r="L124" s="211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39">
        <f t="shared" ref="AZ124:BC124" si="122">SUM(AZ120,AZ121)</f>
        <v>3.5</v>
      </c>
      <c r="BA124" s="39">
        <f t="shared" si="122"/>
        <v>15</v>
      </c>
      <c r="BB124" s="39">
        <f t="shared" si="122"/>
        <v>2.5</v>
      </c>
      <c r="BC124" s="39">
        <f t="shared" si="122"/>
        <v>21</v>
      </c>
      <c r="BD124" s="51"/>
      <c r="BE124" s="40">
        <f t="shared" ref="BE124:BH124" si="123">SUM(BE120,BE121)</f>
        <v>280</v>
      </c>
      <c r="BF124" s="40">
        <f t="shared" si="123"/>
        <v>1320</v>
      </c>
      <c r="BG124" s="40">
        <f t="shared" si="123"/>
        <v>200</v>
      </c>
      <c r="BH124" s="40">
        <f t="shared" si="123"/>
        <v>1800</v>
      </c>
      <c r="BI124" s="51"/>
      <c r="BJ124" s="51"/>
      <c r="BK124" s="51"/>
      <c r="BL124" s="51"/>
      <c r="BM124" s="51"/>
    </row>
    <row r="125">
      <c r="A125" s="209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145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35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35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 ht="15.0" customHeight="1">
      <c r="A126" s="209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 t="s">
        <v>735</v>
      </c>
      <c r="B127" s="92"/>
      <c r="C127" s="45"/>
      <c r="D127" s="53"/>
      <c r="E127" s="44"/>
      <c r="F127" s="40">
        <v>0.0</v>
      </c>
      <c r="G127" s="40">
        <v>0.0</v>
      </c>
      <c r="H127" s="40">
        <v>0.0</v>
      </c>
      <c r="I127" s="92"/>
      <c r="J127" s="45"/>
      <c r="K127" s="53"/>
      <c r="L127" s="44"/>
      <c r="M127" s="40">
        <v>0.0</v>
      </c>
      <c r="N127" s="40">
        <v>0.0</v>
      </c>
      <c r="O127" s="40">
        <v>0.0</v>
      </c>
      <c r="P127" s="92"/>
      <c r="Q127" s="45"/>
      <c r="R127" s="53"/>
      <c r="S127" s="44"/>
      <c r="T127" s="40">
        <v>0.0</v>
      </c>
      <c r="U127" s="40">
        <v>0.0</v>
      </c>
      <c r="V127" s="40">
        <v>0.0</v>
      </c>
      <c r="W127" s="92"/>
      <c r="X127" s="45"/>
      <c r="Y127" s="53"/>
      <c r="Z127" s="44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213">
        <f t="shared" ref="AZ127:BB127" si="124">SUM(F127,M127,T127,AA127,AH127,AO127,AV127)</f>
        <v>0</v>
      </c>
      <c r="BA127" s="214">
        <f t="shared" si="124"/>
        <v>0</v>
      </c>
      <c r="BB127" s="214">
        <f t="shared" si="124"/>
        <v>0</v>
      </c>
      <c r="BC127" s="215">
        <f>SUM(AZ127,BA127,BB127)</f>
        <v>0</v>
      </c>
      <c r="BD127" s="51"/>
      <c r="BE127" s="216">
        <f>AZ127*67.31</f>
        <v>0</v>
      </c>
      <c r="BF127" s="216"/>
      <c r="BG127" s="216"/>
      <c r="BH127" s="216">
        <f>SUM(BE127,BF127,BG127)</f>
        <v>0</v>
      </c>
      <c r="BI127" s="51"/>
      <c r="BJ127" s="51"/>
      <c r="BK127" s="51"/>
      <c r="BL127" s="51"/>
      <c r="BM127" s="51"/>
    </row>
    <row r="128">
      <c r="A128" s="217"/>
      <c r="B128" s="136"/>
      <c r="C128" s="71"/>
      <c r="D128" s="136"/>
      <c r="E128" s="136"/>
      <c r="F128" s="204"/>
      <c r="G128" s="204"/>
      <c r="H128" s="204"/>
      <c r="I128" s="136"/>
      <c r="J128" s="71"/>
      <c r="K128" s="136"/>
      <c r="L128" s="136"/>
      <c r="M128" s="218"/>
      <c r="N128" s="218"/>
      <c r="O128" s="218"/>
      <c r="P128" s="51"/>
      <c r="Q128" s="71"/>
      <c r="R128" s="136"/>
      <c r="S128" s="136"/>
      <c r="T128" s="203"/>
      <c r="U128" s="203"/>
      <c r="V128" s="203"/>
      <c r="W128" s="136"/>
      <c r="X128" s="71"/>
      <c r="Y128" s="136"/>
      <c r="Z128" s="136"/>
      <c r="AA128" s="136"/>
      <c r="AB128" s="136"/>
      <c r="AC128" s="136"/>
      <c r="AD128" s="117"/>
      <c r="AE128" s="71"/>
      <c r="AF128" s="72"/>
      <c r="AG128" s="32"/>
      <c r="AH128" s="212"/>
      <c r="AI128" s="212"/>
      <c r="AJ128" s="212"/>
      <c r="AK128" s="32"/>
      <c r="AL128" s="71"/>
      <c r="AM128" s="136"/>
      <c r="AN128" s="72"/>
      <c r="AO128" s="136"/>
      <c r="AP128" s="136"/>
      <c r="AQ128" s="136"/>
      <c r="AR128" s="117"/>
      <c r="AS128" s="118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116"/>
      <c r="B129" s="136"/>
      <c r="C129" s="71"/>
      <c r="D129" s="136"/>
      <c r="E129" s="136"/>
      <c r="F129" s="204"/>
      <c r="G129" s="204"/>
      <c r="H129" s="204"/>
      <c r="I129" s="136"/>
      <c r="J129" s="71"/>
      <c r="K129" s="319" t="s">
        <v>417</v>
      </c>
      <c r="L129" s="320"/>
      <c r="M129" s="51"/>
      <c r="N129" s="51"/>
      <c r="O129" s="51"/>
      <c r="P129" s="51"/>
      <c r="Q129" s="71"/>
      <c r="R129" s="136"/>
      <c r="S129" s="136"/>
      <c r="T129" s="203"/>
      <c r="U129" s="203"/>
      <c r="V129" s="203"/>
      <c r="W129" s="136"/>
      <c r="X129" s="71"/>
      <c r="Y129" s="319" t="s">
        <v>51</v>
      </c>
      <c r="Z129" s="320"/>
      <c r="AA129" s="136"/>
      <c r="AB129" s="136"/>
      <c r="AC129" s="136"/>
      <c r="AD129" s="117"/>
      <c r="AE129" s="71"/>
      <c r="AF129" s="72"/>
      <c r="AG129" s="32"/>
      <c r="AH129" s="212"/>
      <c r="AI129" s="212"/>
      <c r="AJ129" s="212"/>
      <c r="AK129" s="32"/>
      <c r="AL129" s="71"/>
      <c r="AM129" s="319" t="s">
        <v>51</v>
      </c>
      <c r="AN129" s="320"/>
      <c r="AO129" s="136"/>
      <c r="AP129" s="136"/>
      <c r="AQ129" s="136"/>
      <c r="AR129" s="117"/>
      <c r="AS129" s="118"/>
      <c r="AT129" s="136"/>
      <c r="AU129" s="72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</row>
    <row r="130">
      <c r="A130" s="219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Y130" s="51"/>
      <c r="AZ130" s="31" t="s">
        <v>4</v>
      </c>
      <c r="BA130" s="31" t="s">
        <v>13</v>
      </c>
      <c r="BB130" s="31" t="s">
        <v>6</v>
      </c>
      <c r="BC130" s="31" t="s">
        <v>14</v>
      </c>
      <c r="BD130" s="51"/>
      <c r="BE130" s="33" t="s">
        <v>4</v>
      </c>
      <c r="BF130" s="33" t="s">
        <v>13</v>
      </c>
      <c r="BG130" s="33" t="s">
        <v>6</v>
      </c>
      <c r="BH130" s="33" t="s">
        <v>15</v>
      </c>
      <c r="BI130" s="51"/>
      <c r="BJ130" s="51"/>
      <c r="BK130" s="51"/>
      <c r="BL130" s="51"/>
      <c r="BM130" s="51"/>
    </row>
    <row r="131">
      <c r="A131" s="220" t="s">
        <v>335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25">SUM(F131,M131,T131,AA131,AH131,AO131,AV131)</f>
        <v>0</v>
      </c>
      <c r="BA131" s="39">
        <f t="shared" si="125"/>
        <v>0</v>
      </c>
      <c r="BB131" s="39">
        <f t="shared" si="125"/>
        <v>0</v>
      </c>
      <c r="BC131" s="50">
        <f>SUM(AZ131,BA131,BB131)</f>
        <v>0</v>
      </c>
      <c r="BD131" s="51"/>
      <c r="BE131" s="221">
        <f>AZ131*67.31</f>
        <v>0</v>
      </c>
      <c r="BF131" s="221"/>
      <c r="BG131" s="221"/>
      <c r="BH131" s="221">
        <f>SUM(BE131,BF131,BG131)</f>
        <v>0</v>
      </c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04"/>
      <c r="G132" s="204"/>
      <c r="H132" s="204"/>
      <c r="I132" s="136"/>
      <c r="J132" s="71"/>
      <c r="K132" s="136"/>
      <c r="L132" s="136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136"/>
      <c r="Z132" s="136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136"/>
      <c r="AN132" s="72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04"/>
      <c r="G133" s="204"/>
      <c r="H133" s="204"/>
      <c r="I133" s="136"/>
      <c r="J133" s="71"/>
      <c r="K133" s="6" t="s">
        <v>165</v>
      </c>
      <c r="L133" s="4"/>
      <c r="M133" s="51"/>
      <c r="N133" s="51"/>
      <c r="O133" s="51"/>
      <c r="P133" s="51"/>
      <c r="Q133" s="71"/>
      <c r="R133" s="136"/>
      <c r="S133" s="136"/>
      <c r="T133" s="203"/>
      <c r="U133" s="203"/>
      <c r="V133" s="203"/>
      <c r="W133" s="136"/>
      <c r="X133" s="71"/>
      <c r="Y133" s="6" t="s">
        <v>31</v>
      </c>
      <c r="Z133" s="4"/>
      <c r="AA133" s="136"/>
      <c r="AB133" s="136"/>
      <c r="AC133" s="136"/>
      <c r="AD133" s="117"/>
      <c r="AE133" s="71"/>
      <c r="AF133" s="72"/>
      <c r="AG133" s="32"/>
      <c r="AH133" s="212"/>
      <c r="AI133" s="212"/>
      <c r="AJ133" s="212"/>
      <c r="AK133" s="32"/>
      <c r="AL133" s="71"/>
      <c r="AM133" s="6" t="s">
        <v>31</v>
      </c>
      <c r="AN133" s="4"/>
      <c r="AO133" s="136"/>
      <c r="AP133" s="136"/>
      <c r="AQ133" s="136"/>
      <c r="AR133" s="117"/>
      <c r="AS133" s="118"/>
      <c r="AT133" s="136"/>
      <c r="AU133" s="72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</row>
    <row r="134">
      <c r="A134" s="116"/>
      <c r="B134" s="136"/>
      <c r="C134" s="71"/>
      <c r="D134" s="136"/>
      <c r="E134" s="136"/>
      <c r="F134" s="26" t="s">
        <v>4</v>
      </c>
      <c r="G134" s="26" t="s">
        <v>5</v>
      </c>
      <c r="H134" s="26" t="s">
        <v>6</v>
      </c>
      <c r="I134" s="136"/>
      <c r="J134" s="71"/>
      <c r="K134" s="98"/>
      <c r="L134" s="211"/>
      <c r="M134" s="26" t="s">
        <v>4</v>
      </c>
      <c r="N134" s="26" t="s">
        <v>5</v>
      </c>
      <c r="O134" s="26" t="s">
        <v>6</v>
      </c>
      <c r="P134" s="51"/>
      <c r="Q134" s="71"/>
      <c r="R134" s="136"/>
      <c r="S134" s="136"/>
      <c r="T134" s="26" t="s">
        <v>4</v>
      </c>
      <c r="U134" s="26" t="s">
        <v>5</v>
      </c>
      <c r="V134" s="26" t="s">
        <v>6</v>
      </c>
      <c r="W134" s="136"/>
      <c r="X134" s="71"/>
      <c r="Y134" s="136"/>
      <c r="Z134" s="136"/>
      <c r="AA134" s="26" t="s">
        <v>4</v>
      </c>
      <c r="AB134" s="26" t="s">
        <v>5</v>
      </c>
      <c r="AC134" s="26" t="s">
        <v>6</v>
      </c>
      <c r="AD134" s="117"/>
      <c r="AE134" s="71"/>
      <c r="AF134" s="72"/>
      <c r="AG134" s="32"/>
      <c r="AH134" s="26" t="s">
        <v>4</v>
      </c>
      <c r="AI134" s="26" t="s">
        <v>5</v>
      </c>
      <c r="AJ134" s="26" t="s">
        <v>6</v>
      </c>
      <c r="AK134" s="32"/>
      <c r="AL134" s="71"/>
      <c r="AM134" s="136"/>
      <c r="AN134" s="72"/>
      <c r="AO134" s="26" t="s">
        <v>4</v>
      </c>
      <c r="AP134" s="26" t="s">
        <v>5</v>
      </c>
      <c r="AQ134" s="26" t="s">
        <v>6</v>
      </c>
      <c r="AR134" s="117"/>
      <c r="AS134" s="118"/>
      <c r="AT134" s="136"/>
      <c r="AU134" s="72"/>
      <c r="AV134" s="26" t="s">
        <v>4</v>
      </c>
      <c r="AW134" s="26" t="s">
        <v>5</v>
      </c>
      <c r="AX134" s="26" t="s">
        <v>6</v>
      </c>
      <c r="AY134" s="51"/>
      <c r="AZ134" s="31" t="s">
        <v>4</v>
      </c>
      <c r="BA134" s="31" t="s">
        <v>13</v>
      </c>
      <c r="BB134" s="31" t="s">
        <v>6</v>
      </c>
      <c r="BC134" s="31" t="s">
        <v>14</v>
      </c>
      <c r="BD134" s="51"/>
      <c r="BE134" s="33" t="s">
        <v>4</v>
      </c>
      <c r="BF134" s="33" t="s">
        <v>13</v>
      </c>
      <c r="BG134" s="33" t="s">
        <v>6</v>
      </c>
      <c r="BH134" s="33" t="s">
        <v>15</v>
      </c>
      <c r="BI134" s="51"/>
      <c r="BJ134" s="51"/>
      <c r="BK134" s="51"/>
      <c r="BL134" s="51"/>
      <c r="BM134" s="51"/>
    </row>
    <row r="135">
      <c r="A135" s="35" t="s">
        <v>103</v>
      </c>
      <c r="B135" s="92"/>
      <c r="C135" s="45"/>
      <c r="D135" s="53"/>
      <c r="E135" s="44"/>
      <c r="F135" s="40">
        <v>0.0</v>
      </c>
      <c r="G135" s="40">
        <v>0.0</v>
      </c>
      <c r="H135" s="40">
        <v>0.0</v>
      </c>
      <c r="I135" s="92"/>
      <c r="J135" s="45"/>
      <c r="K135" s="53"/>
      <c r="L135" s="44"/>
      <c r="M135" s="40">
        <v>0.0</v>
      </c>
      <c r="N135" s="40">
        <v>0.0</v>
      </c>
      <c r="O135" s="40">
        <v>0.0</v>
      </c>
      <c r="P135" s="92"/>
      <c r="Q135" s="45"/>
      <c r="R135" s="53"/>
      <c r="S135" s="44"/>
      <c r="T135" s="40">
        <v>0.0</v>
      </c>
      <c r="U135" s="40">
        <v>0.0</v>
      </c>
      <c r="V135" s="40">
        <v>0.0</v>
      </c>
      <c r="W135" s="92"/>
      <c r="X135" s="45"/>
      <c r="Y135" s="53"/>
      <c r="Z135" s="44"/>
      <c r="AA135" s="40">
        <v>0.0</v>
      </c>
      <c r="AB135" s="40">
        <v>0.0</v>
      </c>
      <c r="AC135" s="40">
        <v>0.0</v>
      </c>
      <c r="AD135" s="92"/>
      <c r="AE135" s="45"/>
      <c r="AF135" s="53"/>
      <c r="AG135" s="44"/>
      <c r="AH135" s="40">
        <v>0.0</v>
      </c>
      <c r="AI135" s="40">
        <v>0.0</v>
      </c>
      <c r="AJ135" s="40">
        <v>0.0</v>
      </c>
      <c r="AK135" s="92"/>
      <c r="AL135" s="45"/>
      <c r="AM135" s="53"/>
      <c r="AN135" s="44"/>
      <c r="AO135" s="40">
        <v>0.0</v>
      </c>
      <c r="AP135" s="40">
        <v>0.0</v>
      </c>
      <c r="AQ135" s="40">
        <v>0.0</v>
      </c>
      <c r="AR135" s="92"/>
      <c r="AS135" s="45"/>
      <c r="AT135" s="53"/>
      <c r="AU135" s="44"/>
      <c r="AV135" s="40">
        <v>0.0</v>
      </c>
      <c r="AW135" s="40">
        <v>0.0</v>
      </c>
      <c r="AX135" s="40">
        <v>0.0</v>
      </c>
      <c r="AY135" s="51"/>
      <c r="AZ135" s="49">
        <f t="shared" ref="AZ135:BB135" si="126">SUM(F135,M135,T135,AA135,AH135,AO135,AV135)</f>
        <v>0</v>
      </c>
      <c r="BA135" s="39">
        <f t="shared" si="126"/>
        <v>0</v>
      </c>
      <c r="BB135" s="39">
        <f t="shared" si="126"/>
        <v>0</v>
      </c>
      <c r="BC135" s="50">
        <f>SUM(AZ135,BA135,BB135)</f>
        <v>0</v>
      </c>
      <c r="BD135" s="51"/>
      <c r="BE135" s="221">
        <f>AZ135*67.31</f>
        <v>0</v>
      </c>
      <c r="BF135" s="221"/>
      <c r="BG135" s="221"/>
      <c r="BH135" s="221">
        <f>SUM(BE135,BF135,BG135)</f>
        <v>0</v>
      </c>
      <c r="BI135" s="51"/>
      <c r="BJ135" s="51"/>
      <c r="BK135" s="51"/>
      <c r="BL135" s="51"/>
      <c r="BM135" s="51"/>
    </row>
    <row r="136">
      <c r="A136" s="67"/>
      <c r="B136" s="68"/>
      <c r="C136" s="68"/>
      <c r="F136" s="204"/>
      <c r="G136" s="204"/>
      <c r="H136" s="204"/>
      <c r="I136" s="204"/>
      <c r="J136" s="118"/>
      <c r="K136" s="136"/>
      <c r="L136" s="136"/>
    </row>
    <row r="137">
      <c r="A137" s="67"/>
      <c r="B137" s="68"/>
      <c r="C137" s="68"/>
      <c r="F137" s="204"/>
      <c r="G137" s="204"/>
      <c r="H137" s="204"/>
      <c r="I137" s="204"/>
      <c r="J137" s="118"/>
      <c r="K137" s="6" t="s">
        <v>165</v>
      </c>
      <c r="L137" s="4"/>
      <c r="Y137" s="6" t="s">
        <v>145</v>
      </c>
      <c r="Z137" s="4"/>
      <c r="AM137" s="6" t="s">
        <v>145</v>
      </c>
      <c r="AN137" s="4"/>
    </row>
    <row r="138">
      <c r="A138" s="67"/>
      <c r="B138" s="136"/>
      <c r="C138" s="71"/>
      <c r="D138" s="136"/>
      <c r="E138" s="136"/>
      <c r="F138" s="26" t="s">
        <v>4</v>
      </c>
      <c r="G138" s="26" t="s">
        <v>5</v>
      </c>
      <c r="H138" s="26" t="s">
        <v>6</v>
      </c>
      <c r="I138" s="136"/>
      <c r="J138" s="71"/>
      <c r="K138" s="98"/>
      <c r="L138" s="211"/>
      <c r="M138" s="26" t="s">
        <v>4</v>
      </c>
      <c r="N138" s="26" t="s">
        <v>5</v>
      </c>
      <c r="O138" s="26" t="s">
        <v>6</v>
      </c>
      <c r="P138" s="51"/>
      <c r="Q138" s="71"/>
      <c r="R138" s="136"/>
      <c r="S138" s="136"/>
      <c r="T138" s="26" t="s">
        <v>4</v>
      </c>
      <c r="U138" s="26" t="s">
        <v>5</v>
      </c>
      <c r="V138" s="26" t="s">
        <v>6</v>
      </c>
      <c r="W138" s="136"/>
      <c r="X138" s="71"/>
      <c r="Y138" s="136"/>
      <c r="Z138" s="136"/>
      <c r="AA138" s="26" t="s">
        <v>4</v>
      </c>
      <c r="AB138" s="26" t="s">
        <v>5</v>
      </c>
      <c r="AC138" s="26" t="s">
        <v>6</v>
      </c>
      <c r="AD138" s="117"/>
      <c r="AE138" s="71"/>
      <c r="AF138" s="72"/>
      <c r="AG138" s="32"/>
      <c r="AH138" s="26" t="s">
        <v>4</v>
      </c>
      <c r="AI138" s="26" t="s">
        <v>5</v>
      </c>
      <c r="AJ138" s="26" t="s">
        <v>6</v>
      </c>
      <c r="AK138" s="32"/>
      <c r="AL138" s="71"/>
      <c r="AM138" s="136"/>
      <c r="AN138" s="72"/>
      <c r="AO138" s="26" t="s">
        <v>4</v>
      </c>
      <c r="AP138" s="26" t="s">
        <v>5</v>
      </c>
      <c r="AQ138" s="26" t="s">
        <v>6</v>
      </c>
      <c r="AR138" s="117"/>
      <c r="AS138" s="118"/>
      <c r="AT138" s="136"/>
      <c r="AU138" s="72"/>
      <c r="AV138" s="26" t="s">
        <v>4</v>
      </c>
      <c r="AW138" s="26" t="s">
        <v>5</v>
      </c>
      <c r="AX138" s="26" t="s">
        <v>6</v>
      </c>
      <c r="AZ138" s="31" t="s">
        <v>4</v>
      </c>
      <c r="BA138" s="31" t="s">
        <v>13</v>
      </c>
      <c r="BB138" s="31" t="s">
        <v>6</v>
      </c>
      <c r="BC138" s="31" t="s">
        <v>14</v>
      </c>
      <c r="BE138" s="33" t="s">
        <v>4</v>
      </c>
      <c r="BF138" s="33" t="s">
        <v>13</v>
      </c>
      <c r="BG138" s="33" t="s">
        <v>6</v>
      </c>
      <c r="BH138" s="33" t="s">
        <v>15</v>
      </c>
    </row>
    <row r="139">
      <c r="A139" s="222" t="s">
        <v>418</v>
      </c>
      <c r="B139" s="92"/>
      <c r="C139" s="45"/>
      <c r="D139" s="53"/>
      <c r="E139" s="44"/>
      <c r="F139" s="40">
        <v>0.0</v>
      </c>
      <c r="G139" s="40">
        <v>0.0</v>
      </c>
      <c r="H139" s="40">
        <v>0.0</v>
      </c>
      <c r="I139" s="92"/>
      <c r="J139" s="45"/>
      <c r="K139" s="53"/>
      <c r="L139" s="44"/>
      <c r="M139" s="40">
        <v>0.0</v>
      </c>
      <c r="N139" s="40">
        <v>0.0</v>
      </c>
      <c r="O139" s="40">
        <v>0.0</v>
      </c>
      <c r="P139" s="92"/>
      <c r="Q139" s="45"/>
      <c r="R139" s="53"/>
      <c r="S139" s="44"/>
      <c r="T139" s="40">
        <v>0.0</v>
      </c>
      <c r="U139" s="40">
        <v>0.0</v>
      </c>
      <c r="V139" s="40">
        <v>0.0</v>
      </c>
      <c r="W139" s="92"/>
      <c r="X139" s="45"/>
      <c r="Y139" s="53"/>
      <c r="Z139" s="44"/>
      <c r="AA139" s="40">
        <v>0.0</v>
      </c>
      <c r="AB139" s="40">
        <v>0.0</v>
      </c>
      <c r="AC139" s="40">
        <v>0.0</v>
      </c>
      <c r="AD139" s="92"/>
      <c r="AE139" s="45"/>
      <c r="AF139" s="53"/>
      <c r="AG139" s="44"/>
      <c r="AH139" s="40">
        <v>0.0</v>
      </c>
      <c r="AI139" s="40">
        <v>0.0</v>
      </c>
      <c r="AJ139" s="40">
        <v>0.0</v>
      </c>
      <c r="AK139" s="92"/>
      <c r="AL139" s="45"/>
      <c r="AM139" s="53"/>
      <c r="AN139" s="44"/>
      <c r="AO139" s="40">
        <v>0.0</v>
      </c>
      <c r="AP139" s="40">
        <v>0.0</v>
      </c>
      <c r="AQ139" s="40">
        <v>0.0</v>
      </c>
      <c r="AR139" s="92"/>
      <c r="AS139" s="45"/>
      <c r="AT139" s="53"/>
      <c r="AU139" s="44"/>
      <c r="AV139" s="40">
        <v>0.0</v>
      </c>
      <c r="AW139" s="40">
        <v>0.0</v>
      </c>
      <c r="AX139" s="40">
        <v>0.0</v>
      </c>
      <c r="AY139" s="51"/>
      <c r="AZ139" s="49">
        <f t="shared" ref="AZ139:BB139" si="127">SUM(F139,M139,T139,AA139,AH139,AO139,AV139)</f>
        <v>0</v>
      </c>
      <c r="BA139" s="39">
        <f t="shared" si="127"/>
        <v>0</v>
      </c>
      <c r="BB139" s="39">
        <f t="shared" si="127"/>
        <v>0</v>
      </c>
      <c r="BC139" s="50">
        <f>SUM(AZ139,BA139,BB139)</f>
        <v>0</v>
      </c>
      <c r="BD139" s="51"/>
      <c r="BE139" s="39"/>
      <c r="BF139" s="39"/>
      <c r="BG139" s="39"/>
      <c r="BH139" s="39"/>
      <c r="BI139" s="51"/>
      <c r="BJ139" s="51"/>
      <c r="BK139" s="51"/>
      <c r="BL139" s="51"/>
      <c r="BM139" s="51"/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>
      <c r="A142" s="67"/>
      <c r="B142" s="68"/>
      <c r="C142" s="68"/>
      <c r="F142" s="204"/>
      <c r="G142" s="204"/>
      <c r="H142" s="204"/>
      <c r="I142" s="204"/>
      <c r="J142" s="118"/>
      <c r="K142" s="136"/>
      <c r="L142" s="136"/>
    </row>
    <row r="143" ht="17.25" customHeight="1">
      <c r="A143" s="67"/>
      <c r="B143" s="68" t="s">
        <v>25</v>
      </c>
      <c r="D143" s="68" t="s">
        <v>166</v>
      </c>
      <c r="E143" s="68" t="s">
        <v>167</v>
      </c>
    </row>
    <row r="144">
      <c r="A144" s="224" t="s">
        <v>1</v>
      </c>
      <c r="B144" s="68"/>
    </row>
    <row r="145">
      <c r="A145" s="225" t="s">
        <v>45</v>
      </c>
      <c r="B145" s="68" t="s">
        <v>175</v>
      </c>
      <c r="C145" s="152"/>
      <c r="D145" s="152"/>
    </row>
    <row r="146">
      <c r="A146" s="225" t="s">
        <v>32</v>
      </c>
      <c r="B146" s="68" t="s">
        <v>175</v>
      </c>
      <c r="C146" s="67"/>
      <c r="D146" s="153"/>
      <c r="E146" s="136"/>
      <c r="F146" s="117"/>
      <c r="G146" s="117"/>
      <c r="H146" s="117"/>
      <c r="I146" s="117"/>
    </row>
    <row r="147">
      <c r="A147" s="67" t="s">
        <v>30</v>
      </c>
      <c r="B147" s="68" t="s">
        <v>170</v>
      </c>
      <c r="C147" s="152"/>
    </row>
    <row r="148">
      <c r="A148" s="67" t="s">
        <v>18</v>
      </c>
      <c r="B148" s="68" t="s">
        <v>172</v>
      </c>
      <c r="C148" s="67"/>
    </row>
    <row r="149">
      <c r="A149" s="224" t="s">
        <v>51</v>
      </c>
    </row>
    <row r="150">
      <c r="A150" s="67" t="s">
        <v>335</v>
      </c>
      <c r="B150" s="68" t="s">
        <v>171</v>
      </c>
    </row>
    <row r="151">
      <c r="A151" s="225" t="s">
        <v>69</v>
      </c>
      <c r="B151" s="68" t="s">
        <v>175</v>
      </c>
      <c r="C151" s="152"/>
    </row>
    <row r="152">
      <c r="A152" s="225" t="s">
        <v>73</v>
      </c>
      <c r="B152" s="68" t="s">
        <v>295</v>
      </c>
      <c r="C152" s="152"/>
      <c r="D152" s="152"/>
      <c r="E152" s="152"/>
      <c r="AN152" s="226"/>
      <c r="AO152" s="226"/>
      <c r="AP152" s="226"/>
      <c r="AQ152" s="226"/>
      <c r="AR152" s="226"/>
    </row>
    <row r="153">
      <c r="A153" s="227" t="s">
        <v>173</v>
      </c>
      <c r="AN153" s="226"/>
      <c r="AO153" s="226"/>
      <c r="AP153" s="226"/>
      <c r="AQ153" s="226"/>
      <c r="AR153" s="226"/>
    </row>
    <row r="154">
      <c r="A154" s="67" t="s">
        <v>88</v>
      </c>
      <c r="B154" s="68" t="s">
        <v>665</v>
      </c>
      <c r="C154" s="67"/>
      <c r="AN154" s="228"/>
      <c r="AO154" s="228"/>
      <c r="AP154" s="228"/>
      <c r="AQ154" s="228"/>
      <c r="AR154" s="228"/>
    </row>
    <row r="155">
      <c r="A155" s="225" t="s">
        <v>97</v>
      </c>
      <c r="B155" s="68" t="s">
        <v>174</v>
      </c>
    </row>
    <row r="156">
      <c r="A156" s="225" t="s">
        <v>103</v>
      </c>
      <c r="B156" s="68" t="s">
        <v>171</v>
      </c>
      <c r="C156" s="152"/>
      <c r="D156" s="152"/>
      <c r="E156" s="152"/>
      <c r="F156" s="153"/>
      <c r="G156" s="153"/>
      <c r="H156" s="153"/>
      <c r="I156" s="153"/>
    </row>
    <row r="157">
      <c r="A157" s="229" t="s">
        <v>35</v>
      </c>
      <c r="C157" s="152"/>
      <c r="D157" s="152"/>
      <c r="E157" s="152"/>
      <c r="F157" s="153"/>
      <c r="G157" s="153"/>
      <c r="H157" s="153"/>
      <c r="I157" s="153"/>
    </row>
    <row r="158">
      <c r="A158" s="225" t="s">
        <v>740</v>
      </c>
      <c r="B158" s="68" t="s">
        <v>169</v>
      </c>
      <c r="C158" s="152"/>
      <c r="D158" s="152"/>
      <c r="E158" s="152"/>
      <c r="F158" s="153"/>
      <c r="G158" s="153"/>
      <c r="H158" s="153"/>
      <c r="I158" s="153"/>
    </row>
    <row r="159">
      <c r="A159" s="225" t="s">
        <v>139</v>
      </c>
      <c r="B159" s="68" t="s">
        <v>168</v>
      </c>
      <c r="C159" s="152"/>
      <c r="D159" s="152"/>
      <c r="E159" s="153"/>
      <c r="F159" s="153"/>
      <c r="G159" s="153"/>
      <c r="H159" s="153"/>
      <c r="I159" s="153"/>
    </row>
    <row r="160">
      <c r="A160" s="229" t="s">
        <v>23</v>
      </c>
      <c r="C160" s="152"/>
      <c r="D160" s="152"/>
      <c r="E160" s="153"/>
      <c r="F160" s="153"/>
      <c r="G160" s="153"/>
      <c r="H160" s="153"/>
      <c r="I160" s="153"/>
    </row>
    <row r="161">
      <c r="A161" s="225" t="s">
        <v>123</v>
      </c>
      <c r="B161" s="68" t="s">
        <v>175</v>
      </c>
      <c r="C161" s="152"/>
      <c r="D161" s="152"/>
      <c r="E161" s="153"/>
      <c r="F161" s="153"/>
      <c r="G161" s="153"/>
      <c r="H161" s="153"/>
      <c r="I161" s="153"/>
    </row>
    <row r="162">
      <c r="A162" s="229" t="s">
        <v>161</v>
      </c>
      <c r="B162" s="68"/>
      <c r="C162" s="152"/>
      <c r="D162" s="152"/>
      <c r="E162" s="153"/>
      <c r="F162" s="153"/>
      <c r="G162" s="153"/>
      <c r="H162" s="153"/>
      <c r="I162" s="153"/>
    </row>
    <row r="163">
      <c r="A163" s="225" t="s">
        <v>54</v>
      </c>
      <c r="B163" s="68" t="s">
        <v>568</v>
      </c>
      <c r="C163" s="152"/>
      <c r="D163" s="152"/>
      <c r="E163" s="153"/>
      <c r="F163" s="153"/>
      <c r="G163" s="153"/>
      <c r="H163" s="153"/>
      <c r="I163" s="153"/>
    </row>
    <row r="164">
      <c r="A164" s="225" t="s">
        <v>749</v>
      </c>
      <c r="B164" s="68" t="s">
        <v>175</v>
      </c>
      <c r="C164" s="152"/>
      <c r="D164" s="152"/>
      <c r="E164" s="153"/>
      <c r="F164" s="153"/>
      <c r="G164" s="153"/>
      <c r="H164" s="153"/>
      <c r="I164" s="153"/>
    </row>
    <row r="165">
      <c r="A165" s="68" t="s">
        <v>714</v>
      </c>
      <c r="B165" s="68" t="s">
        <v>175</v>
      </c>
    </row>
    <row r="166">
      <c r="A166" s="227" t="s">
        <v>151</v>
      </c>
    </row>
    <row r="167">
      <c r="A167" s="67" t="s">
        <v>176</v>
      </c>
      <c r="B167" s="68" t="s">
        <v>175</v>
      </c>
      <c r="C167" s="67"/>
    </row>
    <row r="168">
      <c r="A168" s="152" t="s">
        <v>52</v>
      </c>
      <c r="B168" s="68" t="s">
        <v>544</v>
      </c>
      <c r="C168" s="67"/>
    </row>
    <row r="169">
      <c r="A169" s="152" t="s">
        <v>82</v>
      </c>
      <c r="B169" s="152" t="s">
        <v>168</v>
      </c>
      <c r="C169" s="153"/>
    </row>
    <row r="170">
      <c r="A170" s="153"/>
      <c r="B170" s="153"/>
      <c r="C170" s="153"/>
    </row>
    <row r="171">
      <c r="A171" s="153"/>
      <c r="B171" s="153"/>
      <c r="C171" s="153"/>
    </row>
    <row r="175">
      <c r="F175" s="136"/>
      <c r="G175" s="136"/>
      <c r="H175" s="136"/>
      <c r="I175" s="136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8">
      <c r="F178" s="153"/>
      <c r="G178" s="153"/>
      <c r="H178" s="153"/>
      <c r="I178" s="153"/>
    </row>
    <row r="179">
      <c r="F179" s="153"/>
      <c r="G179" s="153"/>
      <c r="H179" s="153"/>
      <c r="I179" s="153"/>
    </row>
    <row r="181">
      <c r="D181" s="75"/>
      <c r="E181" s="75"/>
    </row>
    <row r="182">
      <c r="D182" s="75"/>
      <c r="E182" s="75"/>
    </row>
    <row r="183">
      <c r="D183" s="106"/>
      <c r="E183" s="106"/>
    </row>
    <row r="184">
      <c r="E184" s="32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51"/>
    </row>
    <row r="193">
      <c r="E193" s="51"/>
    </row>
    <row r="194">
      <c r="E194" s="106"/>
    </row>
    <row r="195">
      <c r="E195" s="106"/>
    </row>
    <row r="196">
      <c r="E196" s="32"/>
    </row>
    <row r="197">
      <c r="E197" s="51"/>
    </row>
    <row r="198">
      <c r="E198" s="51"/>
    </row>
  </sheetData>
  <mergeCells count="81">
    <mergeCell ref="BF59:BG59"/>
    <mergeCell ref="BF69:BG69"/>
    <mergeCell ref="BF70:BG70"/>
    <mergeCell ref="D58:E58"/>
    <mergeCell ref="K58:L58"/>
    <mergeCell ref="AT58:AU58"/>
    <mergeCell ref="BF58:BG58"/>
    <mergeCell ref="K68:L68"/>
    <mergeCell ref="AF68:AG68"/>
    <mergeCell ref="AT68:AU68"/>
    <mergeCell ref="AT89:AU89"/>
    <mergeCell ref="BF89:BG89"/>
    <mergeCell ref="BF91:BG91"/>
    <mergeCell ref="BF82:BG82"/>
    <mergeCell ref="BF100:BG100"/>
    <mergeCell ref="BF117:BG117"/>
    <mergeCell ref="BF118:BG118"/>
    <mergeCell ref="K80:L80"/>
    <mergeCell ref="AF80:AG80"/>
    <mergeCell ref="AT80:AU80"/>
    <mergeCell ref="BF81:BG81"/>
    <mergeCell ref="K89:L89"/>
    <mergeCell ref="K98:L98"/>
    <mergeCell ref="AT98:AU98"/>
    <mergeCell ref="Y117:Z117"/>
    <mergeCell ref="Y123:Z123"/>
    <mergeCell ref="Y125:Z125"/>
    <mergeCell ref="Y129:Z129"/>
    <mergeCell ref="Y133:Z133"/>
    <mergeCell ref="Y137:Z137"/>
    <mergeCell ref="AF123:AG123"/>
    <mergeCell ref="AM123:AN123"/>
    <mergeCell ref="AM125:AN125"/>
    <mergeCell ref="AM129:AN129"/>
    <mergeCell ref="AM133:AN133"/>
    <mergeCell ref="AM137:AN137"/>
    <mergeCell ref="K123:L123"/>
    <mergeCell ref="K125:L125"/>
    <mergeCell ref="K129:L129"/>
    <mergeCell ref="K133:L133"/>
    <mergeCell ref="K137:L137"/>
    <mergeCell ref="K115:L115"/>
    <mergeCell ref="Y115:Z115"/>
    <mergeCell ref="AM115:AN115"/>
    <mergeCell ref="K117:L117"/>
    <mergeCell ref="AM117:AN117"/>
    <mergeCell ref="AT117:AU117"/>
    <mergeCell ref="AT123:AU123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AF38:AG38"/>
    <mergeCell ref="AF48:AG48"/>
    <mergeCell ref="AF58:AG58"/>
    <mergeCell ref="AT48:AU48"/>
    <mergeCell ref="BF48:BG48"/>
    <mergeCell ref="BF50:BG50"/>
    <mergeCell ref="D38:E38"/>
    <mergeCell ref="K38:L38"/>
    <mergeCell ref="AM38:AN38"/>
    <mergeCell ref="AT38:AU38"/>
    <mergeCell ref="BF38:BG38"/>
    <mergeCell ref="BF39:BG39"/>
    <mergeCell ref="K48:L48"/>
    <mergeCell ref="AF89:AG89"/>
    <mergeCell ref="AF98:AG98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45103.0</v>
      </c>
      <c r="F3" s="14"/>
      <c r="G3" s="14"/>
      <c r="H3" s="14"/>
      <c r="I3" s="15"/>
      <c r="J3" s="15"/>
      <c r="K3" s="16"/>
      <c r="L3" s="13">
        <v>45104.0</v>
      </c>
      <c r="M3" s="15"/>
      <c r="N3" s="15"/>
      <c r="O3" s="15"/>
      <c r="P3" s="15"/>
      <c r="Q3" s="11"/>
      <c r="R3" s="17"/>
      <c r="S3" s="13">
        <v>45105.0</v>
      </c>
      <c r="T3" s="11"/>
      <c r="U3" s="15"/>
      <c r="V3" s="15"/>
      <c r="W3" s="11"/>
      <c r="X3" s="18"/>
      <c r="Y3" s="14"/>
      <c r="Z3" s="13">
        <v>45106.0</v>
      </c>
      <c r="AA3" s="15"/>
      <c r="AB3" s="15"/>
      <c r="AC3" s="11"/>
      <c r="AD3" s="15"/>
      <c r="AE3" s="15"/>
      <c r="AF3" s="12"/>
      <c r="AG3" s="13">
        <v>45107.0</v>
      </c>
      <c r="AH3" s="15"/>
      <c r="AI3" s="11"/>
      <c r="AJ3" s="15"/>
      <c r="AK3" s="15"/>
      <c r="AL3" s="15"/>
      <c r="AM3" s="18"/>
      <c r="AN3" s="13">
        <v>45108.0</v>
      </c>
      <c r="AO3" s="11"/>
      <c r="AP3" s="19"/>
      <c r="AQ3" s="19"/>
      <c r="AR3" s="19"/>
      <c r="AS3" s="19"/>
      <c r="AT3" s="14"/>
      <c r="AU3" s="13">
        <v>45109.0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27"/>
      <c r="BK3" s="150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45103.0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45104.0</v>
      </c>
      <c r="K5" s="38" t="s">
        <v>25</v>
      </c>
      <c r="L5" s="39" t="s">
        <v>25</v>
      </c>
      <c r="M5" s="40">
        <v>0.0</v>
      </c>
      <c r="N5" s="40">
        <v>0.0</v>
      </c>
      <c r="O5" s="40">
        <v>0.0</v>
      </c>
      <c r="P5" s="42" t="s">
        <v>24</v>
      </c>
      <c r="Q5" s="37">
        <v>45105.0</v>
      </c>
      <c r="R5" s="38" t="s">
        <v>166</v>
      </c>
      <c r="S5" s="39" t="s">
        <v>166</v>
      </c>
      <c r="T5" s="40">
        <v>0.0</v>
      </c>
      <c r="U5" s="40">
        <v>0.0</v>
      </c>
      <c r="V5" s="40">
        <v>0.0</v>
      </c>
      <c r="W5" s="43" t="s">
        <v>26</v>
      </c>
      <c r="X5" s="37">
        <v>45106.0</v>
      </c>
      <c r="Y5" s="38" t="s">
        <v>166</v>
      </c>
      <c r="Z5" s="39" t="s">
        <v>166</v>
      </c>
      <c r="AA5" s="40">
        <v>0.0</v>
      </c>
      <c r="AB5" s="40">
        <v>0.0</v>
      </c>
      <c r="AC5" s="40">
        <v>0.0</v>
      </c>
      <c r="AD5" s="56" t="s">
        <v>56</v>
      </c>
      <c r="AE5" s="37">
        <v>45107.0</v>
      </c>
      <c r="AF5" s="38" t="s">
        <v>166</v>
      </c>
      <c r="AG5" s="39" t="s">
        <v>166</v>
      </c>
      <c r="AH5" s="40">
        <v>0.0</v>
      </c>
      <c r="AI5" s="40">
        <v>0.0</v>
      </c>
      <c r="AJ5" s="40">
        <v>0.0</v>
      </c>
      <c r="AK5" s="66" t="s">
        <v>57</v>
      </c>
      <c r="AL5" s="37">
        <v>45108.0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45110.0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13</v>
      </c>
      <c r="BB5" s="39">
        <f t="shared" si="1"/>
        <v>0</v>
      </c>
      <c r="BC5" s="50">
        <f t="shared" ref="BC5:BC10" si="3">SUM(AZ5,BA5,BB5)</f>
        <v>13</v>
      </c>
      <c r="BD5" s="51"/>
      <c r="BE5" s="39">
        <f>AZ5*80</f>
        <v>0</v>
      </c>
      <c r="BF5" s="39">
        <f>BA5*88</f>
        <v>1144</v>
      </c>
      <c r="BG5" s="39">
        <f>BB5*80</f>
        <v>0</v>
      </c>
      <c r="BH5" s="39">
        <f t="shared" ref="BH5:BH10" si="4">SUM(BE5,BF5,BG5)</f>
        <v>1144</v>
      </c>
      <c r="BI5" s="51"/>
      <c r="BJ5" s="52" t="s">
        <v>1</v>
      </c>
      <c r="BK5" s="53">
        <f>BC12</f>
        <v>187</v>
      </c>
      <c r="BL5" s="51"/>
      <c r="BM5" s="51"/>
    </row>
    <row r="6">
      <c r="A6" s="35" t="s">
        <v>32</v>
      </c>
      <c r="B6" s="36" t="s">
        <v>19</v>
      </c>
      <c r="C6" s="37">
        <v>45103.0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45104.0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45105.0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45106.0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45107.0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45108.0</v>
      </c>
      <c r="AM6" s="38" t="s">
        <v>25</v>
      </c>
      <c r="AN6" s="39" t="s">
        <v>25</v>
      </c>
      <c r="AO6" s="40">
        <v>0.0</v>
      </c>
      <c r="AP6" s="40">
        <v>0.0</v>
      </c>
      <c r="AQ6" s="40">
        <v>0.0</v>
      </c>
      <c r="AR6" s="47" t="s">
        <v>27</v>
      </c>
      <c r="AS6" s="37">
        <v>45110.0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37.5</v>
      </c>
      <c r="BB6" s="39">
        <f t="shared" si="2"/>
        <v>0</v>
      </c>
      <c r="BC6" s="50">
        <f t="shared" si="3"/>
        <v>37.5</v>
      </c>
      <c r="BD6" s="51"/>
      <c r="BE6" s="39">
        <f t="shared" ref="BE6:BE7" si="6">AZ6*67.31</f>
        <v>0</v>
      </c>
      <c r="BF6" s="39">
        <f t="shared" ref="BF6:BF7" si="7">BA6*74</f>
        <v>2775</v>
      </c>
      <c r="BG6" s="39">
        <f t="shared" ref="BG6:BG7" si="8">BB6*84</f>
        <v>0</v>
      </c>
      <c r="BH6" s="39">
        <f t="shared" si="4"/>
        <v>2775</v>
      </c>
      <c r="BI6" s="51"/>
      <c r="BJ6" s="52" t="s">
        <v>31</v>
      </c>
      <c r="BK6" s="55">
        <f>BC36</f>
        <v>158.5</v>
      </c>
      <c r="BL6" s="51"/>
      <c r="BM6" s="51"/>
    </row>
    <row r="7">
      <c r="A7" s="35" t="s">
        <v>30</v>
      </c>
      <c r="B7" s="41" t="s">
        <v>33</v>
      </c>
      <c r="C7" s="37">
        <v>45104.0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45105.0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45106.0</v>
      </c>
      <c r="R7" s="38" t="s">
        <v>25</v>
      </c>
      <c r="S7" s="39" t="s">
        <v>25</v>
      </c>
      <c r="T7" s="40">
        <v>0.0</v>
      </c>
      <c r="U7" s="40">
        <v>0.0</v>
      </c>
      <c r="V7" s="40">
        <v>0.0</v>
      </c>
      <c r="W7" s="56" t="s">
        <v>37</v>
      </c>
      <c r="X7" s="37">
        <v>45107.0</v>
      </c>
      <c r="Y7" s="38" t="s">
        <v>757</v>
      </c>
      <c r="Z7" s="39" t="s">
        <v>238</v>
      </c>
      <c r="AA7" s="40">
        <v>0.5</v>
      </c>
      <c r="AB7" s="40">
        <v>7.5</v>
      </c>
      <c r="AC7" s="40">
        <v>5.0</v>
      </c>
      <c r="AD7" s="56" t="s">
        <v>40</v>
      </c>
      <c r="AE7" s="37">
        <v>45108.0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45109.0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45110.0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5">SUM(F7,M7,T7,AA7,AH7,AO7,AV7)</f>
        <v>31</v>
      </c>
      <c r="BA7" s="39">
        <f t="shared" si="5"/>
        <v>12.5</v>
      </c>
      <c r="BB7" s="39">
        <f t="shared" si="5"/>
        <v>6</v>
      </c>
      <c r="BC7" s="50">
        <f t="shared" si="3"/>
        <v>49.5</v>
      </c>
      <c r="BD7" s="51"/>
      <c r="BE7" s="39">
        <f t="shared" si="6"/>
        <v>2086.61</v>
      </c>
      <c r="BF7" s="39">
        <f t="shared" si="7"/>
        <v>925</v>
      </c>
      <c r="BG7" s="39">
        <f t="shared" si="8"/>
        <v>504</v>
      </c>
      <c r="BH7" s="39">
        <f t="shared" si="4"/>
        <v>3515.61</v>
      </c>
      <c r="BI7" s="51"/>
      <c r="BJ7" s="52" t="s">
        <v>23</v>
      </c>
      <c r="BK7" s="53">
        <f>BC45</f>
        <v>73.5</v>
      </c>
      <c r="BL7" s="51"/>
      <c r="BM7" s="51"/>
    </row>
    <row r="8">
      <c r="A8" s="35" t="s">
        <v>45</v>
      </c>
      <c r="B8" s="41" t="s">
        <v>33</v>
      </c>
      <c r="C8" s="37">
        <v>45104.0</v>
      </c>
      <c r="D8" s="38" t="s">
        <v>25</v>
      </c>
      <c r="E8" s="39" t="s">
        <v>25</v>
      </c>
      <c r="F8" s="40">
        <v>0.0</v>
      </c>
      <c r="G8" s="40">
        <v>0.0</v>
      </c>
      <c r="H8" s="40">
        <v>0.0</v>
      </c>
      <c r="I8" s="57" t="s">
        <v>46</v>
      </c>
      <c r="J8" s="37">
        <v>45105.0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45106.0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45107.0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45108.0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45109.0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45110.0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ref="BE8:BE10" si="11">AZ8*80</f>
        <v>2880</v>
      </c>
      <c r="BF8" s="39">
        <f t="shared" ref="BF8:BF10" si="12">BA8*88</f>
        <v>528</v>
      </c>
      <c r="BG8" s="39">
        <f t="shared" ref="BG8:BG10" si="13">BB8*80</f>
        <v>80</v>
      </c>
      <c r="BH8" s="39">
        <f t="shared" si="4"/>
        <v>3488</v>
      </c>
      <c r="BI8" s="51"/>
      <c r="BJ8" s="55" t="s">
        <v>49</v>
      </c>
      <c r="BK8" s="55">
        <f>BC55</f>
        <v>13</v>
      </c>
      <c r="BL8" s="51"/>
      <c r="BM8" s="51"/>
    </row>
    <row r="9">
      <c r="A9" s="59" t="s">
        <v>50</v>
      </c>
      <c r="B9" s="63"/>
      <c r="C9" s="45"/>
      <c r="D9" s="39"/>
      <c r="E9" s="39"/>
      <c r="F9" s="40">
        <v>0.0</v>
      </c>
      <c r="G9" s="40">
        <v>0.0</v>
      </c>
      <c r="H9" s="40">
        <v>0.0</v>
      </c>
      <c r="I9" s="41" t="s">
        <v>22</v>
      </c>
      <c r="J9" s="37">
        <v>45104.0</v>
      </c>
      <c r="K9" s="38" t="s">
        <v>272</v>
      </c>
      <c r="L9" s="39" t="s">
        <v>21</v>
      </c>
      <c r="M9" s="40">
        <v>0.0</v>
      </c>
      <c r="N9" s="40">
        <v>6.5</v>
      </c>
      <c r="O9" s="40">
        <v>0.0</v>
      </c>
      <c r="P9" s="38" t="s">
        <v>36</v>
      </c>
      <c r="Q9" s="37">
        <v>45106.0</v>
      </c>
      <c r="R9" s="38" t="s">
        <v>757</v>
      </c>
      <c r="S9" s="39" t="s">
        <v>238</v>
      </c>
      <c r="T9" s="40">
        <v>0.5</v>
      </c>
      <c r="U9" s="40">
        <v>7.5</v>
      </c>
      <c r="V9" s="40">
        <v>5.0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56" t="s">
        <v>56</v>
      </c>
      <c r="AE9" s="37">
        <v>45107.0</v>
      </c>
      <c r="AF9" s="38" t="s">
        <v>272</v>
      </c>
      <c r="AG9" s="39" t="s">
        <v>21</v>
      </c>
      <c r="AH9" s="40">
        <v>0.0</v>
      </c>
      <c r="AI9" s="40">
        <v>6.5</v>
      </c>
      <c r="AJ9" s="40">
        <v>0.0</v>
      </c>
      <c r="AK9" s="66" t="s">
        <v>57</v>
      </c>
      <c r="AL9" s="37">
        <v>45108.0</v>
      </c>
      <c r="AM9" s="38" t="s">
        <v>272</v>
      </c>
      <c r="AN9" s="39" t="s">
        <v>21</v>
      </c>
      <c r="AO9" s="40">
        <v>0.0</v>
      </c>
      <c r="AP9" s="40">
        <v>6.5</v>
      </c>
      <c r="AQ9" s="40">
        <v>0.0</v>
      </c>
      <c r="AR9" s="47" t="s">
        <v>27</v>
      </c>
      <c r="AS9" s="37">
        <v>45110.0</v>
      </c>
      <c r="AT9" s="38" t="s">
        <v>179</v>
      </c>
      <c r="AU9" s="39" t="s">
        <v>29</v>
      </c>
      <c r="AV9" s="40">
        <v>0.0</v>
      </c>
      <c r="AW9" s="40">
        <v>5.0</v>
      </c>
      <c r="AX9" s="40">
        <v>0.0</v>
      </c>
      <c r="AY9" s="48"/>
      <c r="AZ9" s="49">
        <f t="shared" ref="AZ9:BB9" si="10">SUM(F9,M9,T9,AA9,AH9,AO9,AV9)</f>
        <v>0.5</v>
      </c>
      <c r="BA9" s="39">
        <f t="shared" si="10"/>
        <v>32</v>
      </c>
      <c r="BB9" s="39">
        <f t="shared" si="10"/>
        <v>5</v>
      </c>
      <c r="BC9" s="50">
        <f t="shared" si="3"/>
        <v>37.5</v>
      </c>
      <c r="BD9" s="51"/>
      <c r="BE9" s="39">
        <f t="shared" si="11"/>
        <v>40</v>
      </c>
      <c r="BF9" s="39">
        <f t="shared" si="12"/>
        <v>2816</v>
      </c>
      <c r="BG9" s="39">
        <f t="shared" si="13"/>
        <v>400</v>
      </c>
      <c r="BH9" s="39">
        <f t="shared" si="4"/>
        <v>3256</v>
      </c>
      <c r="BI9" s="51"/>
      <c r="BJ9" s="62" t="s">
        <v>51</v>
      </c>
      <c r="BK9" s="62">
        <f>BC25</f>
        <v>151.5</v>
      </c>
      <c r="BL9" s="51"/>
      <c r="BM9" s="51"/>
    </row>
    <row r="10">
      <c r="A10" s="59" t="s">
        <v>52</v>
      </c>
      <c r="B10" s="41" t="s">
        <v>33</v>
      </c>
      <c r="C10" s="37">
        <v>45104.0</v>
      </c>
      <c r="D10" s="38" t="s">
        <v>273</v>
      </c>
      <c r="E10" s="39" t="s">
        <v>39</v>
      </c>
      <c r="F10" s="40">
        <v>5.5</v>
      </c>
      <c r="G10" s="40">
        <v>1.0</v>
      </c>
      <c r="H10" s="40">
        <v>0.0</v>
      </c>
      <c r="I10" s="60"/>
      <c r="J10" s="45"/>
      <c r="K10" s="39"/>
      <c r="L10" s="39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56"/>
      <c r="X10" s="37"/>
      <c r="Y10" s="38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149"/>
      <c r="AL10" s="45"/>
      <c r="AM10" s="39"/>
      <c r="AN10" s="39"/>
      <c r="AO10" s="40">
        <v>0.0</v>
      </c>
      <c r="AP10" s="40">
        <v>0.0</v>
      </c>
      <c r="AQ10" s="40">
        <v>0.0</v>
      </c>
      <c r="AR10" s="92"/>
      <c r="AS10" s="45"/>
      <c r="AT10" s="297"/>
      <c r="AU10" s="297"/>
      <c r="AV10" s="40">
        <v>0.0</v>
      </c>
      <c r="AW10" s="40">
        <v>0.0</v>
      </c>
      <c r="AX10" s="40">
        <v>0.0</v>
      </c>
      <c r="AY10" s="65"/>
      <c r="AZ10" s="49">
        <f t="shared" ref="AZ10:BB10" si="14">SUM(F10,M10,T10,AA10,AH10,AO10,AV10)</f>
        <v>5.5</v>
      </c>
      <c r="BA10" s="39">
        <f t="shared" si="14"/>
        <v>1</v>
      </c>
      <c r="BB10" s="39">
        <f t="shared" si="14"/>
        <v>0</v>
      </c>
      <c r="BC10" s="50">
        <f t="shared" si="3"/>
        <v>6.5</v>
      </c>
      <c r="BD10" s="51"/>
      <c r="BE10" s="39">
        <f t="shared" si="11"/>
        <v>440</v>
      </c>
      <c r="BF10" s="39">
        <f t="shared" si="12"/>
        <v>88</v>
      </c>
      <c r="BG10" s="39">
        <f t="shared" si="13"/>
        <v>0</v>
      </c>
      <c r="BH10" s="39">
        <f t="shared" si="4"/>
        <v>528</v>
      </c>
      <c r="BI10" s="51"/>
      <c r="BJ10" s="62" t="s">
        <v>53</v>
      </c>
      <c r="BK10" s="62">
        <f>BC66</f>
        <v>89</v>
      </c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48"/>
      <c r="AZ11" s="51"/>
      <c r="BA11" s="51"/>
      <c r="BB11" s="51"/>
      <c r="BC11" s="51"/>
      <c r="BD11" s="51"/>
      <c r="BE11" s="39"/>
      <c r="BF11" s="39"/>
      <c r="BG11" s="39"/>
      <c r="BH11" s="39"/>
      <c r="BI11" s="51"/>
      <c r="BJ11" s="62" t="s">
        <v>58</v>
      </c>
      <c r="BK11" s="62">
        <f>BC77</f>
        <v>73.5</v>
      </c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6" t="s">
        <v>14</v>
      </c>
      <c r="AZ12" s="77">
        <f t="shared" ref="AZ12:BC12" si="15">SUM(AZ5,AZ6,AZ7,AZ8,AZ9,AZ10)</f>
        <v>73</v>
      </c>
      <c r="BA12" s="78">
        <f t="shared" si="15"/>
        <v>102</v>
      </c>
      <c r="BB12" s="78">
        <f t="shared" si="15"/>
        <v>12</v>
      </c>
      <c r="BC12" s="79">
        <f t="shared" si="15"/>
        <v>187</v>
      </c>
      <c r="BD12" s="51"/>
      <c r="BE12" s="40">
        <f t="shared" ref="BE12:BG12" si="16">sum(BE5,BE6,BE7,BE8,BE9,BE10)</f>
        <v>5446.61</v>
      </c>
      <c r="BF12" s="40">
        <f t="shared" si="16"/>
        <v>8276</v>
      </c>
      <c r="BG12" s="40">
        <f t="shared" si="16"/>
        <v>984</v>
      </c>
      <c r="BH12" s="40">
        <f>SUM(BH5,BH6,BH7,BH8,BH9,BH10)</f>
        <v>14706.61</v>
      </c>
      <c r="BI12" s="51"/>
      <c r="BJ12" s="62" t="s">
        <v>59</v>
      </c>
      <c r="BK12" s="62">
        <f>BC87</f>
        <v>42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39" t="s">
        <v>60</v>
      </c>
      <c r="BK13" s="39">
        <f>BC122</f>
        <v>0</v>
      </c>
      <c r="BL13" s="75"/>
      <c r="BM13" s="75"/>
    </row>
    <row r="14">
      <c r="D14" s="68"/>
      <c r="K14" s="80" t="s">
        <v>51</v>
      </c>
      <c r="L14" s="81"/>
      <c r="M14" s="70"/>
      <c r="N14" s="70"/>
      <c r="O14" s="70"/>
      <c r="P14" s="70"/>
      <c r="Q14" s="71"/>
      <c r="R14" s="51"/>
      <c r="S14" s="51"/>
      <c r="T14" s="75"/>
      <c r="U14" s="75"/>
      <c r="V14" s="75"/>
      <c r="W14" s="75"/>
      <c r="X14" s="68"/>
      <c r="Y14" s="32"/>
      <c r="Z14" s="32"/>
      <c r="AA14" s="73"/>
      <c r="AB14" s="73"/>
      <c r="AC14" s="73"/>
      <c r="AD14" s="73"/>
      <c r="AF14" s="82" t="s">
        <v>51</v>
      </c>
      <c r="AG14" s="81"/>
      <c r="AO14" s="32"/>
      <c r="AP14" s="32"/>
      <c r="AQ14" s="32"/>
      <c r="AR14" s="83"/>
      <c r="AS14" s="84"/>
      <c r="AT14" s="82" t="s">
        <v>51</v>
      </c>
      <c r="AU14" s="81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82" t="s">
        <v>51</v>
      </c>
      <c r="BG14" s="81"/>
      <c r="BH14" s="75"/>
      <c r="BI14" s="75"/>
      <c r="BJ14" s="75"/>
      <c r="BK14" s="75"/>
      <c r="BL14" s="75"/>
      <c r="BM14" s="75"/>
    </row>
    <row r="16">
      <c r="A16" s="10"/>
      <c r="B16" s="11"/>
      <c r="C16" s="11"/>
      <c r="D16" s="12"/>
      <c r="E16" s="13">
        <v>45103.0</v>
      </c>
      <c r="F16" s="14"/>
      <c r="G16" s="14"/>
      <c r="H16" s="14"/>
      <c r="I16" s="15"/>
      <c r="J16" s="15"/>
      <c r="K16" s="16"/>
      <c r="L16" s="13">
        <v>45104.0</v>
      </c>
      <c r="M16" s="15"/>
      <c r="N16" s="15"/>
      <c r="O16" s="15"/>
      <c r="P16" s="15"/>
      <c r="Q16" s="11"/>
      <c r="R16" s="17"/>
      <c r="S16" s="13">
        <v>45105.0</v>
      </c>
      <c r="T16" s="11"/>
      <c r="U16" s="15"/>
      <c r="V16" s="15"/>
      <c r="W16" s="11"/>
      <c r="X16" s="18"/>
      <c r="Y16" s="14"/>
      <c r="Z16" s="13">
        <v>45106.0</v>
      </c>
      <c r="AA16" s="15"/>
      <c r="AB16" s="15"/>
      <c r="AC16" s="11"/>
      <c r="AD16" s="15"/>
      <c r="AE16" s="15"/>
      <c r="AF16" s="12"/>
      <c r="AG16" s="13">
        <v>45107.0</v>
      </c>
      <c r="AH16" s="15"/>
      <c r="AI16" s="11"/>
      <c r="AJ16" s="15"/>
      <c r="AK16" s="15"/>
      <c r="AL16" s="15"/>
      <c r="AM16" s="18"/>
      <c r="AN16" s="13">
        <v>45108.0</v>
      </c>
      <c r="AO16" s="11"/>
      <c r="AP16" s="19"/>
      <c r="AQ16" s="19"/>
      <c r="AR16" s="19"/>
      <c r="AS16" s="19"/>
      <c r="AT16" s="14"/>
      <c r="AU16" s="13">
        <v>45109.0</v>
      </c>
      <c r="AV16" s="19"/>
      <c r="AW16" s="19"/>
      <c r="AX16" s="19"/>
      <c r="AY16" s="20"/>
      <c r="AZ16" s="19"/>
      <c r="BA16" s="19"/>
      <c r="BB16" s="19"/>
      <c r="BC16" s="19"/>
      <c r="BD16" s="20"/>
      <c r="BE16" s="21"/>
      <c r="BF16" s="22"/>
      <c r="BG16" s="4"/>
      <c r="BH16" s="19"/>
      <c r="BI16" s="23"/>
      <c r="BJ16" s="127"/>
      <c r="BK16" s="150"/>
      <c r="BL16" s="20"/>
      <c r="BM16" s="20"/>
    </row>
    <row r="17">
      <c r="A17" s="85"/>
      <c r="B17" s="86"/>
      <c r="C17" s="86"/>
      <c r="D17" s="87" t="s">
        <v>2</v>
      </c>
      <c r="E17" s="26" t="s">
        <v>3</v>
      </c>
      <c r="F17" s="26" t="s">
        <v>4</v>
      </c>
      <c r="G17" s="26" t="s">
        <v>5</v>
      </c>
      <c r="H17" s="26" t="s">
        <v>6</v>
      </c>
      <c r="I17" s="88"/>
      <c r="J17" s="89"/>
      <c r="K17" s="87" t="s">
        <v>2</v>
      </c>
      <c r="L17" s="87" t="s">
        <v>7</v>
      </c>
      <c r="M17" s="26" t="s">
        <v>4</v>
      </c>
      <c r="N17" s="26" t="s">
        <v>5</v>
      </c>
      <c r="O17" s="26" t="s">
        <v>6</v>
      </c>
      <c r="P17" s="89"/>
      <c r="Q17" s="89"/>
      <c r="R17" s="87" t="s">
        <v>2</v>
      </c>
      <c r="S17" s="87" t="s">
        <v>8</v>
      </c>
      <c r="T17" s="26" t="s">
        <v>4</v>
      </c>
      <c r="U17" s="26" t="s">
        <v>5</v>
      </c>
      <c r="V17" s="26" t="s">
        <v>6</v>
      </c>
      <c r="W17" s="86"/>
      <c r="X17" s="89"/>
      <c r="Y17" s="87" t="s">
        <v>2</v>
      </c>
      <c r="Z17" s="29" t="s">
        <v>9</v>
      </c>
      <c r="AA17" s="26" t="s">
        <v>4</v>
      </c>
      <c r="AB17" s="26" t="s">
        <v>5</v>
      </c>
      <c r="AC17" s="26" t="s">
        <v>6</v>
      </c>
      <c r="AD17" s="90"/>
      <c r="AE17" s="89"/>
      <c r="AF17" s="87" t="s">
        <v>2</v>
      </c>
      <c r="AG17" s="29" t="s">
        <v>10</v>
      </c>
      <c r="AH17" s="26" t="s">
        <v>4</v>
      </c>
      <c r="AI17" s="26" t="s">
        <v>5</v>
      </c>
      <c r="AJ17" s="26" t="s">
        <v>6</v>
      </c>
      <c r="AK17" s="89"/>
      <c r="AL17" s="89"/>
      <c r="AM17" s="87" t="s">
        <v>2</v>
      </c>
      <c r="AN17" s="91" t="s">
        <v>11</v>
      </c>
      <c r="AO17" s="26" t="s">
        <v>4</v>
      </c>
      <c r="AP17" s="26" t="s">
        <v>5</v>
      </c>
      <c r="AQ17" s="26" t="s">
        <v>6</v>
      </c>
      <c r="AR17" s="89"/>
      <c r="AS17" s="89"/>
      <c r="AT17" s="87" t="s">
        <v>2</v>
      </c>
      <c r="AU17" s="29" t="s">
        <v>12</v>
      </c>
      <c r="AV17" s="26" t="s">
        <v>4</v>
      </c>
      <c r="AW17" s="26" t="s">
        <v>5</v>
      </c>
      <c r="AX17" s="26" t="s">
        <v>6</v>
      </c>
      <c r="AY17" s="30"/>
      <c r="AZ17" s="31" t="s">
        <v>4</v>
      </c>
      <c r="BA17" s="31" t="s">
        <v>13</v>
      </c>
      <c r="BB17" s="31" t="s">
        <v>6</v>
      </c>
      <c r="BC17" s="31" t="s">
        <v>14</v>
      </c>
      <c r="BD17" s="32"/>
      <c r="BE17" s="33" t="s">
        <v>4</v>
      </c>
      <c r="BF17" s="33" t="s">
        <v>13</v>
      </c>
      <c r="BG17" s="33" t="s">
        <v>6</v>
      </c>
      <c r="BH17" s="33" t="s">
        <v>15</v>
      </c>
      <c r="BI17" s="32"/>
      <c r="BJ17" s="92" t="s">
        <v>61</v>
      </c>
      <c r="BK17" s="93">
        <f>BH5</f>
        <v>1144</v>
      </c>
      <c r="BL17" s="32"/>
      <c r="BM17" s="32"/>
    </row>
    <row r="18">
      <c r="A18" s="94" t="s">
        <v>335</v>
      </c>
      <c r="B18" s="36" t="s">
        <v>19</v>
      </c>
      <c r="C18" s="37">
        <v>45103.0</v>
      </c>
      <c r="D18" s="42" t="s">
        <v>211</v>
      </c>
      <c r="E18" s="58" t="s">
        <v>66</v>
      </c>
      <c r="F18" s="40">
        <v>0.0</v>
      </c>
      <c r="G18" s="40">
        <v>6.0</v>
      </c>
      <c r="H18" s="40">
        <v>0.0</v>
      </c>
      <c r="I18" s="36" t="s">
        <v>22</v>
      </c>
      <c r="J18" s="37">
        <v>45104.0</v>
      </c>
      <c r="K18" s="42" t="s">
        <v>211</v>
      </c>
      <c r="L18" s="58" t="s">
        <v>66</v>
      </c>
      <c r="M18" s="40">
        <v>0.0</v>
      </c>
      <c r="N18" s="40">
        <v>6.0</v>
      </c>
      <c r="O18" s="40">
        <v>0.0</v>
      </c>
      <c r="P18" s="36" t="s">
        <v>24</v>
      </c>
      <c r="Q18" s="37">
        <v>45105.0</v>
      </c>
      <c r="R18" s="42" t="s">
        <v>25</v>
      </c>
      <c r="S18" s="58" t="s">
        <v>25</v>
      </c>
      <c r="T18" s="40">
        <v>0.0</v>
      </c>
      <c r="U18" s="40">
        <v>0.0</v>
      </c>
      <c r="V18" s="40">
        <v>0.0</v>
      </c>
      <c r="W18" s="36" t="s">
        <v>26</v>
      </c>
      <c r="X18" s="37">
        <v>45106.0</v>
      </c>
      <c r="Y18" s="42" t="s">
        <v>211</v>
      </c>
      <c r="Z18" s="58" t="s">
        <v>66</v>
      </c>
      <c r="AA18" s="40">
        <v>0.0</v>
      </c>
      <c r="AB18" s="40">
        <v>6.0</v>
      </c>
      <c r="AC18" s="40">
        <v>0.0</v>
      </c>
      <c r="AD18" s="36" t="s">
        <v>56</v>
      </c>
      <c r="AE18" s="37">
        <v>45107.0</v>
      </c>
      <c r="AF18" s="42" t="s">
        <v>211</v>
      </c>
      <c r="AG18" s="58" t="s">
        <v>66</v>
      </c>
      <c r="AH18" s="40">
        <v>0.0</v>
      </c>
      <c r="AI18" s="40">
        <v>6.0</v>
      </c>
      <c r="AJ18" s="40">
        <v>0.0</v>
      </c>
      <c r="AK18" s="284" t="s">
        <v>57</v>
      </c>
      <c r="AL18" s="37">
        <v>45108.0</v>
      </c>
      <c r="AM18" s="42" t="s">
        <v>211</v>
      </c>
      <c r="AN18" s="58" t="s">
        <v>66</v>
      </c>
      <c r="AO18" s="40">
        <v>0.0</v>
      </c>
      <c r="AP18" s="40">
        <v>6.0</v>
      </c>
      <c r="AQ18" s="40">
        <v>0.0</v>
      </c>
      <c r="AR18" s="36" t="s">
        <v>93</v>
      </c>
      <c r="AS18" s="37">
        <v>45109.0</v>
      </c>
      <c r="AT18" s="42" t="s">
        <v>425</v>
      </c>
      <c r="AU18" s="58" t="s">
        <v>426</v>
      </c>
      <c r="AV18" s="40">
        <v>1.0</v>
      </c>
      <c r="AW18" s="40">
        <v>7.0</v>
      </c>
      <c r="AX18" s="40">
        <v>5.0</v>
      </c>
      <c r="AY18" s="48"/>
      <c r="AZ18" s="49">
        <f t="shared" ref="AZ18:BB18" si="17">SUM(F18,M18,T18,AA18,AH18,AO18,AV18)</f>
        <v>1</v>
      </c>
      <c r="BA18" s="39">
        <f t="shared" si="17"/>
        <v>37</v>
      </c>
      <c r="BB18" s="39">
        <f t="shared" si="17"/>
        <v>5</v>
      </c>
      <c r="BC18" s="50">
        <f t="shared" ref="BC18:BC23" si="19">SUM(AZ18,BA18,BB18)</f>
        <v>43</v>
      </c>
      <c r="BD18" s="51"/>
      <c r="BE18" s="39">
        <f>AZ18*67.31</f>
        <v>67.31</v>
      </c>
      <c r="BF18" s="39">
        <f>BA18*74</f>
        <v>2738</v>
      </c>
      <c r="BG18" s="39">
        <f>BB18*84</f>
        <v>420</v>
      </c>
      <c r="BH18" s="39">
        <f t="shared" ref="BH18:BH23" si="20">sum(BE18,BF18,BG18)</f>
        <v>3225.31</v>
      </c>
      <c r="BI18" s="51"/>
      <c r="BJ18" s="39" t="s">
        <v>68</v>
      </c>
      <c r="BK18" s="93">
        <f>BH7</f>
        <v>3515.61</v>
      </c>
      <c r="BL18" s="51"/>
      <c r="BM18" s="51"/>
    </row>
    <row r="19">
      <c r="A19" s="97" t="s">
        <v>69</v>
      </c>
      <c r="B19" s="57" t="s">
        <v>33</v>
      </c>
      <c r="C19" s="37">
        <v>45104.0</v>
      </c>
      <c r="D19" s="42" t="s">
        <v>274</v>
      </c>
      <c r="E19" s="58" t="s">
        <v>48</v>
      </c>
      <c r="F19" s="40">
        <v>6.0</v>
      </c>
      <c r="G19" s="40">
        <v>2.0</v>
      </c>
      <c r="H19" s="40">
        <v>0.0</v>
      </c>
      <c r="I19" s="57" t="s">
        <v>46</v>
      </c>
      <c r="J19" s="37">
        <v>45105.0</v>
      </c>
      <c r="K19" s="42" t="s">
        <v>274</v>
      </c>
      <c r="L19" s="58" t="s">
        <v>48</v>
      </c>
      <c r="M19" s="40">
        <v>6.0</v>
      </c>
      <c r="N19" s="40">
        <v>2.0</v>
      </c>
      <c r="O19" s="40">
        <v>0.0</v>
      </c>
      <c r="P19" s="38" t="s">
        <v>36</v>
      </c>
      <c r="Q19" s="37">
        <v>45106.0</v>
      </c>
      <c r="R19" s="42" t="s">
        <v>274</v>
      </c>
      <c r="S19" s="58" t="s">
        <v>48</v>
      </c>
      <c r="T19" s="40">
        <v>6.0</v>
      </c>
      <c r="U19" s="40">
        <v>2.0</v>
      </c>
      <c r="V19" s="40">
        <v>0.0</v>
      </c>
      <c r="W19" s="57" t="s">
        <v>37</v>
      </c>
      <c r="X19" s="37">
        <v>45107.0</v>
      </c>
      <c r="Y19" s="42" t="s">
        <v>25</v>
      </c>
      <c r="Z19" s="58" t="s">
        <v>25</v>
      </c>
      <c r="AA19" s="40">
        <v>0.0</v>
      </c>
      <c r="AB19" s="40">
        <v>0.0</v>
      </c>
      <c r="AC19" s="40">
        <v>0.0</v>
      </c>
      <c r="AD19" s="57" t="s">
        <v>40</v>
      </c>
      <c r="AE19" s="37">
        <v>45108.0</v>
      </c>
      <c r="AF19" s="42" t="s">
        <v>274</v>
      </c>
      <c r="AG19" s="58" t="s">
        <v>48</v>
      </c>
      <c r="AH19" s="40">
        <v>6.0</v>
      </c>
      <c r="AI19" s="40">
        <v>2.0</v>
      </c>
      <c r="AJ19" s="40">
        <v>0.0</v>
      </c>
      <c r="AK19" s="96" t="s">
        <v>43</v>
      </c>
      <c r="AL19" s="37">
        <v>45109.0</v>
      </c>
      <c r="AM19" s="42" t="s">
        <v>274</v>
      </c>
      <c r="AN19" s="58" t="s">
        <v>48</v>
      </c>
      <c r="AO19" s="40">
        <v>6.0</v>
      </c>
      <c r="AP19" s="40">
        <v>2.0</v>
      </c>
      <c r="AQ19" s="40">
        <v>0.0</v>
      </c>
      <c r="AR19" s="57" t="s">
        <v>44</v>
      </c>
      <c r="AS19" s="37">
        <v>45110.0</v>
      </c>
      <c r="AT19" s="42" t="s">
        <v>166</v>
      </c>
      <c r="AU19" s="58" t="s">
        <v>166</v>
      </c>
      <c r="AV19" s="40">
        <v>0.0</v>
      </c>
      <c r="AW19" s="40">
        <v>0.0</v>
      </c>
      <c r="AX19" s="40">
        <v>0.0</v>
      </c>
      <c r="AY19" s="48"/>
      <c r="AZ19" s="49">
        <f t="shared" ref="AZ19:BB19" si="18">SUM(F19,M19,T19,AA19,AH19,AO19,AV19)</f>
        <v>30</v>
      </c>
      <c r="BA19" s="39">
        <f t="shared" si="18"/>
        <v>10</v>
      </c>
      <c r="BB19" s="39">
        <f t="shared" si="18"/>
        <v>0</v>
      </c>
      <c r="BC19" s="50">
        <f t="shared" si="19"/>
        <v>40</v>
      </c>
      <c r="BD19" s="51"/>
      <c r="BE19" s="39">
        <f>AZ19*80</f>
        <v>2400</v>
      </c>
      <c r="BF19" s="39">
        <f>BA19*88</f>
        <v>880</v>
      </c>
      <c r="BG19" s="39">
        <f>BB19*80</f>
        <v>0</v>
      </c>
      <c r="BH19" s="39">
        <f t="shared" si="20"/>
        <v>3280</v>
      </c>
      <c r="BI19" s="51"/>
      <c r="BJ19" s="39" t="s">
        <v>72</v>
      </c>
      <c r="BK19" s="93">
        <f>BH6</f>
        <v>2775</v>
      </c>
      <c r="BL19" s="51"/>
      <c r="BM19" s="51"/>
    </row>
    <row r="20">
      <c r="A20" s="35" t="s">
        <v>73</v>
      </c>
      <c r="B20" s="57" t="s">
        <v>33</v>
      </c>
      <c r="C20" s="37">
        <v>45104.0</v>
      </c>
      <c r="D20" s="42" t="s">
        <v>112</v>
      </c>
      <c r="E20" s="58" t="s">
        <v>71</v>
      </c>
      <c r="F20" s="40">
        <v>6.5</v>
      </c>
      <c r="G20" s="40">
        <v>1.5</v>
      </c>
      <c r="H20" s="40">
        <v>0.0</v>
      </c>
      <c r="I20" s="57" t="s">
        <v>46</v>
      </c>
      <c r="J20" s="37">
        <v>45105.0</v>
      </c>
      <c r="K20" s="42" t="s">
        <v>112</v>
      </c>
      <c r="L20" s="58" t="s">
        <v>71</v>
      </c>
      <c r="M20" s="40">
        <v>6.5</v>
      </c>
      <c r="N20" s="40">
        <v>1.5</v>
      </c>
      <c r="O20" s="40">
        <v>0.0</v>
      </c>
      <c r="P20" s="38" t="s">
        <v>36</v>
      </c>
      <c r="Q20" s="37">
        <v>45106.0</v>
      </c>
      <c r="R20" s="42" t="s">
        <v>25</v>
      </c>
      <c r="S20" s="58" t="s">
        <v>25</v>
      </c>
      <c r="T20" s="40">
        <v>0.0</v>
      </c>
      <c r="U20" s="40">
        <v>0.0</v>
      </c>
      <c r="V20" s="40">
        <v>0.0</v>
      </c>
      <c r="W20" s="57" t="s">
        <v>37</v>
      </c>
      <c r="X20" s="37">
        <v>45107.0</v>
      </c>
      <c r="Y20" s="42" t="s">
        <v>112</v>
      </c>
      <c r="Z20" s="58" t="s">
        <v>71</v>
      </c>
      <c r="AA20" s="40">
        <v>6.5</v>
      </c>
      <c r="AB20" s="40">
        <v>1.0</v>
      </c>
      <c r="AC20" s="40">
        <v>0.0</v>
      </c>
      <c r="AD20" s="57" t="s">
        <v>40</v>
      </c>
      <c r="AE20" s="37">
        <v>45108.0</v>
      </c>
      <c r="AF20" s="42" t="s">
        <v>112</v>
      </c>
      <c r="AG20" s="58" t="s">
        <v>71</v>
      </c>
      <c r="AH20" s="40">
        <v>6.5</v>
      </c>
      <c r="AI20" s="40">
        <v>1.0</v>
      </c>
      <c r="AJ20" s="40">
        <v>0.0</v>
      </c>
      <c r="AK20" s="96" t="s">
        <v>43</v>
      </c>
      <c r="AL20" s="37">
        <v>45109.0</v>
      </c>
      <c r="AM20" s="42" t="s">
        <v>112</v>
      </c>
      <c r="AN20" s="58" t="s">
        <v>71</v>
      </c>
      <c r="AO20" s="40">
        <v>6.5</v>
      </c>
      <c r="AP20" s="40">
        <v>1.0</v>
      </c>
      <c r="AQ20" s="40">
        <v>0.0</v>
      </c>
      <c r="AR20" s="57" t="s">
        <v>44</v>
      </c>
      <c r="AS20" s="37">
        <v>45110.0</v>
      </c>
      <c r="AT20" s="42" t="s">
        <v>47</v>
      </c>
      <c r="AU20" s="58" t="s">
        <v>318</v>
      </c>
      <c r="AV20" s="40">
        <v>7.0</v>
      </c>
      <c r="AW20" s="40">
        <v>1.0</v>
      </c>
      <c r="AX20" s="40">
        <v>0.0</v>
      </c>
      <c r="AY20" s="48"/>
      <c r="AZ20" s="49">
        <f t="shared" ref="AZ20:BB20" si="21">SUM(F20,M20,T20,AA20,AH20,AO20,AV20)</f>
        <v>39.5</v>
      </c>
      <c r="BA20" s="39">
        <f t="shared" si="21"/>
        <v>7</v>
      </c>
      <c r="BB20" s="39">
        <f t="shared" si="21"/>
        <v>0</v>
      </c>
      <c r="BC20" s="50">
        <f t="shared" si="19"/>
        <v>46.5</v>
      </c>
      <c r="BD20" s="51"/>
      <c r="BE20" s="39">
        <f>AZ20*67.31</f>
        <v>2658.745</v>
      </c>
      <c r="BF20" s="39">
        <f>BA20*74</f>
        <v>518</v>
      </c>
      <c r="BG20" s="39">
        <f>BB20*84</f>
        <v>0</v>
      </c>
      <c r="BH20" s="39">
        <f t="shared" si="20"/>
        <v>3176.745</v>
      </c>
      <c r="BI20" s="51"/>
      <c r="BJ20" s="39" t="s">
        <v>76</v>
      </c>
      <c r="BK20" s="93">
        <f>BH8</f>
        <v>3488</v>
      </c>
      <c r="BL20" s="51"/>
      <c r="BM20" s="51"/>
    </row>
    <row r="21">
      <c r="A21" s="35" t="s">
        <v>52</v>
      </c>
      <c r="B21" s="57"/>
      <c r="C21" s="37"/>
      <c r="D21" s="42"/>
      <c r="E21" s="58"/>
      <c r="F21" s="40">
        <v>0.0</v>
      </c>
      <c r="G21" s="40">
        <v>0.0</v>
      </c>
      <c r="H21" s="40">
        <v>0.0</v>
      </c>
      <c r="I21" s="61"/>
      <c r="J21" s="45"/>
      <c r="K21" s="53"/>
      <c r="L21" s="53"/>
      <c r="M21" s="40">
        <v>0.0</v>
      </c>
      <c r="N21" s="40">
        <v>0.0</v>
      </c>
      <c r="O21" s="40">
        <v>0.0</v>
      </c>
      <c r="P21" s="36" t="s">
        <v>24</v>
      </c>
      <c r="Q21" s="37">
        <v>45105.0</v>
      </c>
      <c r="R21" s="42" t="s">
        <v>211</v>
      </c>
      <c r="S21" s="58" t="s">
        <v>66</v>
      </c>
      <c r="T21" s="40">
        <v>0.0</v>
      </c>
      <c r="U21" s="40">
        <v>6.0</v>
      </c>
      <c r="V21" s="40">
        <v>0.0</v>
      </c>
      <c r="W21" s="63"/>
      <c r="X21" s="45"/>
      <c r="Y21" s="53"/>
      <c r="Z21" s="53"/>
      <c r="AA21" s="40">
        <v>0.0</v>
      </c>
      <c r="AB21" s="40">
        <v>0.0</v>
      </c>
      <c r="AC21" s="40">
        <v>0.0</v>
      </c>
      <c r="AD21" s="61"/>
      <c r="AE21" s="45"/>
      <c r="AF21" s="53"/>
      <c r="AG21" s="53"/>
      <c r="AH21" s="40">
        <v>0.0</v>
      </c>
      <c r="AI21" s="40">
        <v>0.0</v>
      </c>
      <c r="AJ21" s="40">
        <v>0.0</v>
      </c>
      <c r="AK21" s="149"/>
      <c r="AL21" s="45"/>
      <c r="AM21" s="53"/>
      <c r="AN21" s="58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Y21" s="48"/>
      <c r="AZ21" s="49">
        <f t="shared" ref="AZ21:BB21" si="22">SUM(F21,M21,T21,AA21,AH21,AO21,AV21)</f>
        <v>0</v>
      </c>
      <c r="BA21" s="39">
        <f t="shared" si="22"/>
        <v>6</v>
      </c>
      <c r="BB21" s="39">
        <f t="shared" si="22"/>
        <v>0</v>
      </c>
      <c r="BC21" s="50">
        <f t="shared" si="19"/>
        <v>6</v>
      </c>
      <c r="BD21" s="51"/>
      <c r="BE21" s="39">
        <f t="shared" ref="BE21:BE23" si="24">AZ21*80</f>
        <v>0</v>
      </c>
      <c r="BF21" s="39">
        <f t="shared" ref="BF21:BF23" si="25">BA21*88</f>
        <v>528</v>
      </c>
      <c r="BG21" s="39">
        <f t="shared" ref="BG21:BG23" si="26">BB21*80</f>
        <v>0</v>
      </c>
      <c r="BH21" s="39">
        <f t="shared" si="20"/>
        <v>528</v>
      </c>
      <c r="BI21" s="51"/>
      <c r="BJ21" s="39" t="s">
        <v>340</v>
      </c>
      <c r="BK21" s="93">
        <f t="shared" ref="BK21:BK23" si="27">BH18</f>
        <v>3225.31</v>
      </c>
      <c r="BL21" s="51"/>
      <c r="BM21" s="51"/>
    </row>
    <row r="22">
      <c r="A22" s="35" t="s">
        <v>50</v>
      </c>
      <c r="B22" s="36"/>
      <c r="C22" s="37"/>
      <c r="D22" s="42"/>
      <c r="E22" s="58"/>
      <c r="F22" s="40">
        <v>0.0</v>
      </c>
      <c r="G22" s="40">
        <v>0.0</v>
      </c>
      <c r="H22" s="40">
        <v>0.0</v>
      </c>
      <c r="I22" s="61"/>
      <c r="J22" s="45"/>
      <c r="K22" s="53"/>
      <c r="L22" s="53"/>
      <c r="M22" s="40">
        <v>0.0</v>
      </c>
      <c r="N22" s="40">
        <v>0.0</v>
      </c>
      <c r="O22" s="40">
        <v>0.0</v>
      </c>
      <c r="P22" s="39"/>
      <c r="Q22" s="45"/>
      <c r="R22" s="53"/>
      <c r="S22" s="53"/>
      <c r="T22" s="39"/>
      <c r="U22" s="39"/>
      <c r="V22" s="39"/>
      <c r="W22" s="61"/>
      <c r="X22" s="45"/>
      <c r="Y22" s="53"/>
      <c r="Z22" s="53"/>
      <c r="AA22" s="40">
        <v>0.0</v>
      </c>
      <c r="AB22" s="40">
        <v>0.0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4"/>
      <c r="AL22" s="144"/>
      <c r="AM22" s="144"/>
      <c r="AN22" s="144"/>
      <c r="AO22" s="40">
        <v>0.0</v>
      </c>
      <c r="AP22" s="40">
        <v>0.0</v>
      </c>
      <c r="AQ22" s="40">
        <v>0.0</v>
      </c>
      <c r="AR22" s="61"/>
      <c r="AS22" s="143"/>
      <c r="AT22" s="53"/>
      <c r="AU22" s="53"/>
      <c r="AV22" s="40">
        <v>0.0</v>
      </c>
      <c r="AW22" s="40">
        <v>0.0</v>
      </c>
      <c r="AX22" s="40">
        <v>0.0</v>
      </c>
      <c r="AY22" s="48"/>
      <c r="AZ22" s="49">
        <f t="shared" ref="AZ22:BB22" si="23">SUM(F22,M22,T22,AA22,AH22,AO22,AV22)</f>
        <v>0</v>
      </c>
      <c r="BA22" s="39">
        <f t="shared" si="23"/>
        <v>0</v>
      </c>
      <c r="BB22" s="39">
        <f t="shared" si="23"/>
        <v>0</v>
      </c>
      <c r="BC22" s="50">
        <f t="shared" si="19"/>
        <v>0</v>
      </c>
      <c r="BD22" s="51"/>
      <c r="BE22" s="39">
        <f t="shared" si="24"/>
        <v>0</v>
      </c>
      <c r="BF22" s="39">
        <f t="shared" si="25"/>
        <v>0</v>
      </c>
      <c r="BG22" s="39">
        <f t="shared" si="26"/>
        <v>0</v>
      </c>
      <c r="BH22" s="39">
        <f t="shared" si="20"/>
        <v>0</v>
      </c>
      <c r="BI22" s="51"/>
      <c r="BJ22" s="39" t="s">
        <v>80</v>
      </c>
      <c r="BK22" s="93">
        <f t="shared" si="27"/>
        <v>3280</v>
      </c>
      <c r="BL22" s="51"/>
      <c r="BM22" s="51"/>
    </row>
    <row r="23">
      <c r="A23" s="59" t="s">
        <v>82</v>
      </c>
      <c r="B23" s="144"/>
      <c r="C23" s="144"/>
      <c r="D23" s="144"/>
      <c r="E23" s="144"/>
      <c r="F23" s="40">
        <v>0.0</v>
      </c>
      <c r="G23" s="40">
        <v>0.0</v>
      </c>
      <c r="H23" s="40">
        <v>0.0</v>
      </c>
      <c r="I23" s="144"/>
      <c r="J23" s="144"/>
      <c r="K23" s="144"/>
      <c r="L23" s="144"/>
      <c r="M23" s="40">
        <v>0.0</v>
      </c>
      <c r="N23" s="40">
        <v>0.0</v>
      </c>
      <c r="O23" s="40">
        <v>0.0</v>
      </c>
      <c r="P23" s="38" t="s">
        <v>36</v>
      </c>
      <c r="Q23" s="37">
        <v>45106.0</v>
      </c>
      <c r="R23" s="42" t="s">
        <v>112</v>
      </c>
      <c r="S23" s="58" t="s">
        <v>71</v>
      </c>
      <c r="T23" s="40">
        <v>6.5</v>
      </c>
      <c r="U23" s="40">
        <v>1.5</v>
      </c>
      <c r="V23" s="40">
        <v>0.0</v>
      </c>
      <c r="W23" s="57" t="s">
        <v>37</v>
      </c>
      <c r="X23" s="37">
        <v>45107.0</v>
      </c>
      <c r="Y23" s="42" t="s">
        <v>274</v>
      </c>
      <c r="Z23" s="58" t="s">
        <v>48</v>
      </c>
      <c r="AA23" s="40">
        <v>6.0</v>
      </c>
      <c r="AB23" s="40">
        <v>2.0</v>
      </c>
      <c r="AC23" s="40">
        <v>0.0</v>
      </c>
      <c r="AD23" s="144"/>
      <c r="AE23" s="144"/>
      <c r="AF23" s="144"/>
      <c r="AG23" s="144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144"/>
      <c r="AS23" s="144"/>
      <c r="AT23" s="144"/>
      <c r="AU23" s="144"/>
      <c r="AV23" s="40">
        <v>0.0</v>
      </c>
      <c r="AW23" s="40">
        <v>0.0</v>
      </c>
      <c r="AX23" s="40">
        <v>0.0</v>
      </c>
      <c r="AZ23" s="49">
        <f t="shared" ref="AZ23:BB23" si="28">SUM(F23,M23,T23,AA23,AH23,AO23,AV23)</f>
        <v>12.5</v>
      </c>
      <c r="BA23" s="39">
        <f t="shared" si="28"/>
        <v>3.5</v>
      </c>
      <c r="BB23" s="39">
        <f t="shared" si="28"/>
        <v>0</v>
      </c>
      <c r="BC23" s="50">
        <f t="shared" si="19"/>
        <v>16</v>
      </c>
      <c r="BD23" s="51"/>
      <c r="BE23" s="39">
        <f t="shared" si="24"/>
        <v>1000</v>
      </c>
      <c r="BF23" s="39">
        <f t="shared" si="25"/>
        <v>308</v>
      </c>
      <c r="BG23" s="39">
        <f t="shared" si="26"/>
        <v>0</v>
      </c>
      <c r="BH23" s="39">
        <f t="shared" si="20"/>
        <v>1308</v>
      </c>
      <c r="BI23" s="51"/>
      <c r="BJ23" s="39" t="s">
        <v>81</v>
      </c>
      <c r="BK23" s="93">
        <f t="shared" si="27"/>
        <v>3176.745</v>
      </c>
      <c r="BL23" s="51"/>
      <c r="BM23" s="51"/>
    </row>
    <row r="24">
      <c r="AZ24" s="51"/>
      <c r="BA24" s="51"/>
      <c r="BB24" s="51"/>
      <c r="BC24" s="51"/>
      <c r="BD24" s="51"/>
      <c r="BE24" s="39"/>
      <c r="BF24" s="39"/>
      <c r="BG24" s="39"/>
      <c r="BH24" s="39"/>
      <c r="BI24" s="51"/>
      <c r="BJ24" s="39" t="s">
        <v>83</v>
      </c>
      <c r="BK24" s="93">
        <f t="shared" ref="BK24:BK26" si="30">BH29</f>
        <v>4004</v>
      </c>
      <c r="BL24" s="51"/>
      <c r="BM24" s="51"/>
    </row>
    <row r="25">
      <c r="AY25" s="76" t="s">
        <v>14</v>
      </c>
      <c r="AZ25" s="77">
        <f t="shared" ref="AZ25:BC25" si="29">SUM(AZ18,AZ19,AZ20,AZ21,AZ22,AZ23)</f>
        <v>83</v>
      </c>
      <c r="BA25" s="78">
        <f t="shared" si="29"/>
        <v>63.5</v>
      </c>
      <c r="BB25" s="78">
        <f t="shared" si="29"/>
        <v>5</v>
      </c>
      <c r="BC25" s="79">
        <f t="shared" si="29"/>
        <v>151.5</v>
      </c>
      <c r="BD25" s="51"/>
      <c r="BE25" s="40">
        <f>sum(BE18,BE19,BE20,BE21,BE22,BE23)</f>
        <v>6126.055</v>
      </c>
      <c r="BF25" s="40">
        <f>sum(BF18,BF19,BF20,BF21,BF22,BF250)</f>
        <v>4664</v>
      </c>
      <c r="BG25" s="40">
        <f>sum(BG18,BG19,BG20,BG21,BG22,BG23)</f>
        <v>420</v>
      </c>
      <c r="BH25" s="40">
        <f>SUM(BH18,BH19,BH20,BH21,BH22,BH23)</f>
        <v>11518.055</v>
      </c>
      <c r="BI25" s="51"/>
      <c r="BJ25" s="39" t="s">
        <v>84</v>
      </c>
      <c r="BK25" s="93">
        <f t="shared" si="30"/>
        <v>3456</v>
      </c>
      <c r="BL25" s="51"/>
      <c r="BM25" s="51"/>
    </row>
    <row r="26">
      <c r="A26" s="100"/>
      <c r="B26" s="101"/>
      <c r="C26" s="101"/>
      <c r="D26" s="3"/>
      <c r="E26" s="4"/>
      <c r="F26" s="102"/>
      <c r="G26" s="102"/>
      <c r="H26" s="102"/>
      <c r="I26" s="102"/>
      <c r="J26" s="102"/>
      <c r="K26" s="6" t="s">
        <v>85</v>
      </c>
      <c r="L26" s="4"/>
      <c r="T26" s="103"/>
      <c r="U26" s="103"/>
      <c r="V26" s="103"/>
      <c r="W26" s="103"/>
      <c r="X26" s="104"/>
      <c r="Y26" s="104"/>
      <c r="Z26" s="105"/>
      <c r="AA26" s="104"/>
      <c r="AB26" s="104"/>
      <c r="AC26" s="104"/>
      <c r="AD26" s="104"/>
      <c r="AE26" s="104"/>
      <c r="AF26" s="9" t="s">
        <v>85</v>
      </c>
      <c r="AG26" s="4"/>
      <c r="AH26" s="104"/>
      <c r="AI26" s="104"/>
      <c r="AJ26" s="104"/>
      <c r="AK26" s="104"/>
      <c r="AL26" s="104"/>
      <c r="AM26" s="104"/>
      <c r="AN26" s="105"/>
      <c r="AO26" s="104"/>
      <c r="AP26" s="104"/>
      <c r="AQ26" s="104"/>
      <c r="AR26" s="104"/>
      <c r="AS26" s="104"/>
      <c r="AT26" s="9" t="s">
        <v>85</v>
      </c>
      <c r="AU26" s="4"/>
      <c r="AV26" s="105"/>
      <c r="AW26" s="105"/>
      <c r="AX26" s="105"/>
      <c r="AY26" s="105"/>
      <c r="AZ26" s="105"/>
      <c r="BA26" s="105"/>
      <c r="BB26" s="105"/>
      <c r="BC26" s="105"/>
      <c r="BD26" s="106"/>
      <c r="BE26" s="106"/>
      <c r="BF26" s="9" t="s">
        <v>85</v>
      </c>
      <c r="BG26" s="4"/>
      <c r="BH26" s="106"/>
      <c r="BI26" s="106"/>
      <c r="BJ26" s="39" t="s">
        <v>86</v>
      </c>
      <c r="BK26" s="93">
        <f t="shared" si="30"/>
        <v>3062.4</v>
      </c>
      <c r="BL26" s="106"/>
      <c r="BM26" s="106"/>
    </row>
    <row r="27">
      <c r="A27" s="10"/>
      <c r="B27" s="11"/>
      <c r="C27" s="11"/>
      <c r="D27" s="12"/>
      <c r="E27" s="13">
        <v>45103.0</v>
      </c>
      <c r="F27" s="14"/>
      <c r="G27" s="14"/>
      <c r="H27" s="14"/>
      <c r="I27" s="15"/>
      <c r="J27" s="15"/>
      <c r="K27" s="16"/>
      <c r="L27" s="13">
        <v>45104.0</v>
      </c>
      <c r="M27" s="15"/>
      <c r="N27" s="15"/>
      <c r="O27" s="15"/>
      <c r="P27" s="15"/>
      <c r="Q27" s="11"/>
      <c r="R27" s="17"/>
      <c r="S27" s="13">
        <v>45105.0</v>
      </c>
      <c r="T27" s="11"/>
      <c r="U27" s="15"/>
      <c r="V27" s="15"/>
      <c r="W27" s="11"/>
      <c r="X27" s="18"/>
      <c r="Y27" s="14"/>
      <c r="Z27" s="13">
        <v>45106.0</v>
      </c>
      <c r="AA27" s="15"/>
      <c r="AB27" s="15"/>
      <c r="AC27" s="11"/>
      <c r="AD27" s="15"/>
      <c r="AE27" s="15"/>
      <c r="AF27" s="12"/>
      <c r="AG27" s="13">
        <v>45107.0</v>
      </c>
      <c r="AH27" s="15"/>
      <c r="AI27" s="11"/>
      <c r="AJ27" s="15"/>
      <c r="AK27" s="15"/>
      <c r="AL27" s="15"/>
      <c r="AM27" s="18"/>
      <c r="AN27" s="13">
        <v>45108.0</v>
      </c>
      <c r="AO27" s="11"/>
      <c r="AP27" s="19"/>
      <c r="AQ27" s="19"/>
      <c r="AR27" s="19"/>
      <c r="AS27" s="19"/>
      <c r="AT27" s="14"/>
      <c r="AU27" s="13">
        <v>45109.0</v>
      </c>
      <c r="AV27" s="19"/>
      <c r="AW27" s="19"/>
      <c r="AX27" s="19"/>
      <c r="AY27" s="20"/>
      <c r="AZ27" s="19"/>
      <c r="BA27" s="19"/>
      <c r="BB27" s="19"/>
      <c r="BC27" s="19"/>
      <c r="BD27" s="20"/>
      <c r="BE27" s="21"/>
      <c r="BF27" s="22"/>
      <c r="BG27" s="4"/>
      <c r="BH27" s="19"/>
      <c r="BI27" s="23"/>
      <c r="BJ27" s="127"/>
      <c r="BK27" s="150"/>
      <c r="BL27" s="20"/>
      <c r="BM27" s="20"/>
    </row>
    <row r="28">
      <c r="A28" s="107"/>
      <c r="B28" s="26"/>
      <c r="C28" s="26"/>
      <c r="D28" s="26" t="s">
        <v>2</v>
      </c>
      <c r="E28" s="26" t="s">
        <v>3</v>
      </c>
      <c r="F28" s="26" t="s">
        <v>4</v>
      </c>
      <c r="G28" s="26" t="s">
        <v>5</v>
      </c>
      <c r="H28" s="26" t="s">
        <v>6</v>
      </c>
      <c r="I28" s="26"/>
      <c r="J28" s="26"/>
      <c r="K28" s="26" t="s">
        <v>2</v>
      </c>
      <c r="L28" s="26" t="s">
        <v>7</v>
      </c>
      <c r="M28" s="26" t="s">
        <v>4</v>
      </c>
      <c r="N28" s="26" t="s">
        <v>5</v>
      </c>
      <c r="O28" s="26" t="s">
        <v>6</v>
      </c>
      <c r="P28" s="26"/>
      <c r="Q28" s="26"/>
      <c r="R28" s="26" t="s">
        <v>2</v>
      </c>
      <c r="S28" s="26" t="s">
        <v>8</v>
      </c>
      <c r="T28" s="26" t="s">
        <v>4</v>
      </c>
      <c r="U28" s="26" t="s">
        <v>5</v>
      </c>
      <c r="V28" s="26" t="s">
        <v>6</v>
      </c>
      <c r="W28" s="28"/>
      <c r="X28" s="29"/>
      <c r="Y28" s="29" t="s">
        <v>2</v>
      </c>
      <c r="Z28" s="29" t="s">
        <v>9</v>
      </c>
      <c r="AA28" s="26" t="s">
        <v>4</v>
      </c>
      <c r="AB28" s="26" t="s">
        <v>5</v>
      </c>
      <c r="AC28" s="26" t="s">
        <v>6</v>
      </c>
      <c r="AD28" s="29"/>
      <c r="AE28" s="29"/>
      <c r="AF28" s="29" t="s">
        <v>2</v>
      </c>
      <c r="AG28" s="29" t="s">
        <v>10</v>
      </c>
      <c r="AH28" s="26" t="s">
        <v>4</v>
      </c>
      <c r="AI28" s="26" t="s">
        <v>5</v>
      </c>
      <c r="AJ28" s="26" t="s">
        <v>6</v>
      </c>
      <c r="AK28" s="29"/>
      <c r="AL28" s="29"/>
      <c r="AM28" s="29" t="s">
        <v>2</v>
      </c>
      <c r="AN28" s="29" t="s">
        <v>11</v>
      </c>
      <c r="AO28" s="26" t="s">
        <v>4</v>
      </c>
      <c r="AP28" s="26" t="s">
        <v>5</v>
      </c>
      <c r="AQ28" s="26" t="s">
        <v>6</v>
      </c>
      <c r="AR28" s="29"/>
      <c r="AS28" s="29"/>
      <c r="AT28" s="29" t="s">
        <v>2</v>
      </c>
      <c r="AU28" s="29" t="s">
        <v>12</v>
      </c>
      <c r="AV28" s="26" t="s">
        <v>4</v>
      </c>
      <c r="AW28" s="26" t="s">
        <v>5</v>
      </c>
      <c r="AX28" s="26" t="s">
        <v>6</v>
      </c>
      <c r="AY28" s="30"/>
      <c r="AZ28" s="31" t="s">
        <v>4</v>
      </c>
      <c r="BA28" s="31" t="s">
        <v>13</v>
      </c>
      <c r="BB28" s="31" t="s">
        <v>6</v>
      </c>
      <c r="BC28" s="31" t="s">
        <v>14</v>
      </c>
      <c r="BD28" s="32"/>
      <c r="BE28" s="33" t="s">
        <v>4</v>
      </c>
      <c r="BF28" s="33" t="s">
        <v>13</v>
      </c>
      <c r="BG28" s="33" t="s">
        <v>6</v>
      </c>
      <c r="BH28" s="33" t="s">
        <v>15</v>
      </c>
      <c r="BI28" s="32"/>
      <c r="BJ28" s="92" t="s">
        <v>87</v>
      </c>
      <c r="BK28" s="93">
        <f t="shared" ref="BK28:BK29" si="32">BH60</f>
        <v>2973.31</v>
      </c>
      <c r="BL28" s="32"/>
      <c r="BM28" s="32"/>
    </row>
    <row r="29">
      <c r="A29" s="35" t="s">
        <v>88</v>
      </c>
      <c r="B29" s="36" t="s">
        <v>19</v>
      </c>
      <c r="C29" s="37">
        <v>45103.0</v>
      </c>
      <c r="D29" s="42" t="s">
        <v>277</v>
      </c>
      <c r="E29" s="39" t="s">
        <v>90</v>
      </c>
      <c r="F29" s="40">
        <v>0.0</v>
      </c>
      <c r="G29" s="40">
        <v>7.5</v>
      </c>
      <c r="H29" s="40">
        <v>0.0</v>
      </c>
      <c r="I29" s="36" t="s">
        <v>22</v>
      </c>
      <c r="J29" s="37">
        <v>45104.0</v>
      </c>
      <c r="K29" s="42" t="s">
        <v>277</v>
      </c>
      <c r="L29" s="39" t="s">
        <v>90</v>
      </c>
      <c r="M29" s="40">
        <v>0.0</v>
      </c>
      <c r="N29" s="40">
        <v>7.5</v>
      </c>
      <c r="O29" s="40">
        <v>0.0</v>
      </c>
      <c r="P29" s="43" t="s">
        <v>24</v>
      </c>
      <c r="Q29" s="37">
        <v>45105.0</v>
      </c>
      <c r="R29" s="42" t="s">
        <v>277</v>
      </c>
      <c r="S29" s="39" t="s">
        <v>90</v>
      </c>
      <c r="T29" s="40">
        <v>0.0</v>
      </c>
      <c r="U29" s="40">
        <v>7.5</v>
      </c>
      <c r="V29" s="40">
        <v>0.0</v>
      </c>
      <c r="W29" s="43" t="s">
        <v>26</v>
      </c>
      <c r="X29" s="37">
        <v>45106.0</v>
      </c>
      <c r="Y29" s="42" t="s">
        <v>25</v>
      </c>
      <c r="Z29" s="39" t="s">
        <v>25</v>
      </c>
      <c r="AA29" s="40">
        <v>0.0</v>
      </c>
      <c r="AB29" s="40">
        <v>0.0</v>
      </c>
      <c r="AC29" s="40">
        <v>0.0</v>
      </c>
      <c r="AD29" s="43" t="s">
        <v>56</v>
      </c>
      <c r="AE29" s="37">
        <v>45107.0</v>
      </c>
      <c r="AF29" s="42" t="s">
        <v>278</v>
      </c>
      <c r="AG29" s="39" t="s">
        <v>92</v>
      </c>
      <c r="AH29" s="40">
        <v>0.0</v>
      </c>
      <c r="AI29" s="40">
        <v>8.0</v>
      </c>
      <c r="AJ29" s="40">
        <v>0.0</v>
      </c>
      <c r="AK29" s="66" t="s">
        <v>57</v>
      </c>
      <c r="AL29" s="37">
        <v>45108.0</v>
      </c>
      <c r="AM29" s="42" t="s">
        <v>278</v>
      </c>
      <c r="AN29" s="108" t="s">
        <v>92</v>
      </c>
      <c r="AO29" s="40">
        <v>0.0</v>
      </c>
      <c r="AP29" s="40">
        <v>8.0</v>
      </c>
      <c r="AQ29" s="40">
        <v>0.0</v>
      </c>
      <c r="AR29" s="43" t="s">
        <v>93</v>
      </c>
      <c r="AS29" s="37">
        <v>45109.0</v>
      </c>
      <c r="AT29" s="42" t="s">
        <v>298</v>
      </c>
      <c r="AU29" s="39" t="s">
        <v>280</v>
      </c>
      <c r="AV29" s="40">
        <v>0.0</v>
      </c>
      <c r="AW29" s="40">
        <v>7.0</v>
      </c>
      <c r="AX29" s="40">
        <v>0.0</v>
      </c>
      <c r="AY29" s="48"/>
      <c r="AZ29" s="49">
        <f t="shared" ref="AZ29:BB29" si="31">SUM(F29,M29,T29,AA29,AH29,AO29,AV29)</f>
        <v>0</v>
      </c>
      <c r="BA29" s="39">
        <f t="shared" si="31"/>
        <v>45.5</v>
      </c>
      <c r="BB29" s="39">
        <f t="shared" si="31"/>
        <v>0</v>
      </c>
      <c r="BC29" s="50">
        <f t="shared" ref="BC29:BC34" si="34">SUM(AZ29,BA29,BB29)</f>
        <v>45.5</v>
      </c>
      <c r="BD29" s="51"/>
      <c r="BE29" s="39">
        <f t="shared" ref="BE29:BE30" si="35">AZ29*80</f>
        <v>0</v>
      </c>
      <c r="BF29" s="39">
        <f t="shared" ref="BF29:BF30" si="36">BA29*88</f>
        <v>4004</v>
      </c>
      <c r="BG29" s="39">
        <f t="shared" ref="BG29:BG30" si="37">BB29*80</f>
        <v>0</v>
      </c>
      <c r="BH29" s="39">
        <f t="shared" ref="BH29:BH33" si="38">sum(BE29,BF29,BG29)</f>
        <v>4004</v>
      </c>
      <c r="BI29" s="51"/>
      <c r="BJ29" s="39" t="s">
        <v>744</v>
      </c>
      <c r="BK29" s="93">
        <f t="shared" si="32"/>
        <v>2496.75</v>
      </c>
      <c r="BL29" s="51"/>
      <c r="BM29" s="51"/>
    </row>
    <row r="30">
      <c r="A30" s="109" t="s">
        <v>97</v>
      </c>
      <c r="B30" s="57" t="s">
        <v>33</v>
      </c>
      <c r="C30" s="37">
        <v>45104.0</v>
      </c>
      <c r="D30" s="96" t="s">
        <v>74</v>
      </c>
      <c r="E30" s="110" t="s">
        <v>99</v>
      </c>
      <c r="F30" s="40">
        <v>7.0</v>
      </c>
      <c r="G30" s="40">
        <v>0.5</v>
      </c>
      <c r="H30" s="40">
        <v>0.0</v>
      </c>
      <c r="I30" s="420" t="s">
        <v>46</v>
      </c>
      <c r="J30" s="37">
        <v>45105.0</v>
      </c>
      <c r="K30" s="96" t="s">
        <v>74</v>
      </c>
      <c r="L30" s="110" t="s">
        <v>99</v>
      </c>
      <c r="M30" s="40">
        <v>7.0</v>
      </c>
      <c r="N30" s="40">
        <v>0.5</v>
      </c>
      <c r="O30" s="40">
        <v>0.0</v>
      </c>
      <c r="P30" s="38" t="s">
        <v>36</v>
      </c>
      <c r="Q30" s="37">
        <v>45106.0</v>
      </c>
      <c r="R30" s="96" t="s">
        <v>74</v>
      </c>
      <c r="S30" s="110" t="s">
        <v>99</v>
      </c>
      <c r="T30" s="40">
        <v>7.0</v>
      </c>
      <c r="U30" s="40">
        <v>0.5</v>
      </c>
      <c r="V30" s="40">
        <v>0.0</v>
      </c>
      <c r="W30" s="420" t="s">
        <v>37</v>
      </c>
      <c r="X30" s="37">
        <v>45107.0</v>
      </c>
      <c r="Y30" s="96" t="s">
        <v>74</v>
      </c>
      <c r="Z30" s="110" t="s">
        <v>99</v>
      </c>
      <c r="AA30" s="40">
        <v>7.0</v>
      </c>
      <c r="AB30" s="40">
        <v>0.5</v>
      </c>
      <c r="AC30" s="40">
        <v>0.0</v>
      </c>
      <c r="AD30" s="420" t="s">
        <v>40</v>
      </c>
      <c r="AE30" s="37">
        <v>45108.0</v>
      </c>
      <c r="AF30" s="56" t="s">
        <v>281</v>
      </c>
      <c r="AG30" s="110" t="s">
        <v>101</v>
      </c>
      <c r="AH30" s="40">
        <v>8.0</v>
      </c>
      <c r="AI30" s="40">
        <v>0.0</v>
      </c>
      <c r="AJ30" s="40">
        <v>0.0</v>
      </c>
      <c r="AK30" s="96" t="s">
        <v>43</v>
      </c>
      <c r="AL30" s="37">
        <v>45109.0</v>
      </c>
      <c r="AM30" s="56" t="s">
        <v>758</v>
      </c>
      <c r="AN30" s="110" t="s">
        <v>759</v>
      </c>
      <c r="AO30" s="40">
        <v>5.0</v>
      </c>
      <c r="AP30" s="40">
        <v>0.0</v>
      </c>
      <c r="AQ30" s="40">
        <v>0.0</v>
      </c>
      <c r="AR30" s="420" t="s">
        <v>44</v>
      </c>
      <c r="AS30" s="37">
        <v>45110.0</v>
      </c>
      <c r="AT30" s="95" t="s">
        <v>25</v>
      </c>
      <c r="AU30" s="98" t="s">
        <v>25</v>
      </c>
      <c r="AV30" s="40">
        <v>0.0</v>
      </c>
      <c r="AW30" s="40">
        <v>0.0</v>
      </c>
      <c r="AX30" s="40">
        <v>0.0</v>
      </c>
      <c r="AY30" s="48"/>
      <c r="AZ30" s="49">
        <f t="shared" ref="AZ30:BB30" si="33">SUM(F30,M30,T30,AA30,AH30,AO30,AV30)</f>
        <v>41</v>
      </c>
      <c r="BA30" s="39">
        <f t="shared" si="33"/>
        <v>2</v>
      </c>
      <c r="BB30" s="39">
        <f t="shared" si="33"/>
        <v>0</v>
      </c>
      <c r="BC30" s="50">
        <f t="shared" si="34"/>
        <v>43</v>
      </c>
      <c r="BD30" s="51"/>
      <c r="BE30" s="39">
        <f t="shared" si="35"/>
        <v>3280</v>
      </c>
      <c r="BF30" s="39">
        <f t="shared" si="36"/>
        <v>176</v>
      </c>
      <c r="BG30" s="39">
        <f t="shared" si="37"/>
        <v>0</v>
      </c>
      <c r="BH30" s="39">
        <f t="shared" si="38"/>
        <v>3456</v>
      </c>
      <c r="BI30" s="51"/>
      <c r="BJ30" s="39" t="s">
        <v>102</v>
      </c>
      <c r="BK30" s="93">
        <f>sum(BH83)</f>
        <v>3168</v>
      </c>
      <c r="BL30" s="51"/>
      <c r="BM30" s="51"/>
    </row>
    <row r="31">
      <c r="A31" s="35" t="s">
        <v>103</v>
      </c>
      <c r="B31" s="57" t="s">
        <v>33</v>
      </c>
      <c r="C31" s="37">
        <v>45104.0</v>
      </c>
      <c r="D31" s="96" t="s">
        <v>112</v>
      </c>
      <c r="E31" s="110" t="s">
        <v>71</v>
      </c>
      <c r="F31" s="40">
        <v>6.5</v>
      </c>
      <c r="G31" s="40">
        <v>1.0</v>
      </c>
      <c r="H31" s="40">
        <v>0.0</v>
      </c>
      <c r="I31" s="420" t="s">
        <v>46</v>
      </c>
      <c r="J31" s="37">
        <v>45105.0</v>
      </c>
      <c r="K31" s="96" t="s">
        <v>25</v>
      </c>
      <c r="L31" s="110" t="s">
        <v>25</v>
      </c>
      <c r="M31" s="40">
        <v>0.0</v>
      </c>
      <c r="N31" s="40">
        <v>0.0</v>
      </c>
      <c r="O31" s="40">
        <v>0.0</v>
      </c>
      <c r="P31" s="38" t="s">
        <v>36</v>
      </c>
      <c r="Q31" s="37">
        <v>45106.0</v>
      </c>
      <c r="R31" s="96" t="s">
        <v>112</v>
      </c>
      <c r="S31" s="110" t="s">
        <v>71</v>
      </c>
      <c r="T31" s="40">
        <v>6.5</v>
      </c>
      <c r="U31" s="40">
        <v>1.0</v>
      </c>
      <c r="V31" s="40">
        <v>0.0</v>
      </c>
      <c r="W31" s="420" t="s">
        <v>37</v>
      </c>
      <c r="X31" s="37">
        <v>45107.0</v>
      </c>
      <c r="Y31" s="96" t="s">
        <v>112</v>
      </c>
      <c r="Z31" s="110" t="s">
        <v>71</v>
      </c>
      <c r="AA31" s="40">
        <v>6.5</v>
      </c>
      <c r="AB31" s="40">
        <v>1.0</v>
      </c>
      <c r="AC31" s="40">
        <v>0.0</v>
      </c>
      <c r="AD31" s="420" t="s">
        <v>40</v>
      </c>
      <c r="AE31" s="37">
        <v>45108.0</v>
      </c>
      <c r="AF31" s="114" t="s">
        <v>213</v>
      </c>
      <c r="AG31" s="110" t="s">
        <v>225</v>
      </c>
      <c r="AH31" s="40">
        <v>7.5</v>
      </c>
      <c r="AI31" s="40">
        <v>0.5</v>
      </c>
      <c r="AJ31" s="40">
        <v>0.0</v>
      </c>
      <c r="AK31" s="96" t="s">
        <v>43</v>
      </c>
      <c r="AL31" s="37">
        <v>45109.0</v>
      </c>
      <c r="AM31" s="114" t="s">
        <v>213</v>
      </c>
      <c r="AN31" s="110" t="s">
        <v>225</v>
      </c>
      <c r="AO31" s="40">
        <v>7.5</v>
      </c>
      <c r="AP31" s="40">
        <v>0.5</v>
      </c>
      <c r="AQ31" s="40">
        <v>0.0</v>
      </c>
      <c r="AR31" s="420" t="s">
        <v>44</v>
      </c>
      <c r="AS31" s="37">
        <v>45110.0</v>
      </c>
      <c r="AT31" s="96" t="s">
        <v>273</v>
      </c>
      <c r="AU31" s="110" t="s">
        <v>39</v>
      </c>
      <c r="AV31" s="40">
        <v>5.5</v>
      </c>
      <c r="AW31" s="40">
        <v>1.0</v>
      </c>
      <c r="AX31" s="40">
        <v>0.0</v>
      </c>
      <c r="AY31" s="48"/>
      <c r="AZ31" s="49">
        <f t="shared" ref="AZ31:BB31" si="39">SUM(F31,M31,T31,AA31,AH31,AO31,AV31)</f>
        <v>40</v>
      </c>
      <c r="BA31" s="39">
        <f t="shared" si="39"/>
        <v>5</v>
      </c>
      <c r="BB31" s="39">
        <f t="shared" si="39"/>
        <v>0</v>
      </c>
      <c r="BC31" s="50">
        <f t="shared" si="34"/>
        <v>45</v>
      </c>
      <c r="BD31" s="51"/>
      <c r="BE31" s="39">
        <f>AZ31*67.31</f>
        <v>2692.4</v>
      </c>
      <c r="BF31" s="39">
        <f>BA31*74</f>
        <v>370</v>
      </c>
      <c r="BG31" s="39">
        <f>BB31*84</f>
        <v>0</v>
      </c>
      <c r="BH31" s="39">
        <f t="shared" si="38"/>
        <v>3062.4</v>
      </c>
      <c r="BI31" s="51"/>
      <c r="BJ31" s="39" t="s">
        <v>752</v>
      </c>
      <c r="BK31" s="93">
        <f>BH75</f>
        <v>2178.305</v>
      </c>
      <c r="BL31" s="51"/>
      <c r="BM31" s="51"/>
    </row>
    <row r="32">
      <c r="A32" s="35" t="s">
        <v>52</v>
      </c>
      <c r="B32" s="64"/>
      <c r="C32" s="45"/>
      <c r="D32" s="53"/>
      <c r="E32" s="39"/>
      <c r="F32" s="40">
        <v>0.0</v>
      </c>
      <c r="G32" s="40">
        <v>0.0</v>
      </c>
      <c r="H32" s="40">
        <v>0.0</v>
      </c>
      <c r="I32" s="292"/>
      <c r="J32" s="45"/>
      <c r="K32" s="92"/>
      <c r="L32" s="92"/>
      <c r="M32" s="40">
        <v>0.0</v>
      </c>
      <c r="N32" s="40">
        <v>0.0</v>
      </c>
      <c r="O32" s="40">
        <v>0.0</v>
      </c>
      <c r="P32" s="39"/>
      <c r="Q32" s="45"/>
      <c r="R32" s="92"/>
      <c r="S32" s="110"/>
      <c r="T32" s="40">
        <v>0.0</v>
      </c>
      <c r="U32" s="40">
        <v>0.0</v>
      </c>
      <c r="V32" s="40">
        <v>0.0</v>
      </c>
      <c r="W32" s="64"/>
      <c r="X32" s="45"/>
      <c r="Y32" s="53"/>
      <c r="Z32" s="39"/>
      <c r="AA32" s="40">
        <v>0.0</v>
      </c>
      <c r="AB32" s="40">
        <v>0.0</v>
      </c>
      <c r="AC32" s="40">
        <v>0.0</v>
      </c>
      <c r="AD32" s="112"/>
      <c r="AE32" s="113"/>
      <c r="AF32" s="72"/>
      <c r="AG32" s="92"/>
      <c r="AH32" s="40">
        <v>0.0</v>
      </c>
      <c r="AI32" s="40">
        <v>0.0</v>
      </c>
      <c r="AJ32" s="40">
        <v>0.0</v>
      </c>
      <c r="AK32" s="92"/>
      <c r="AL32" s="45"/>
      <c r="AM32" s="44"/>
      <c r="AN32" s="92"/>
      <c r="AO32" s="40">
        <v>0.0</v>
      </c>
      <c r="AP32" s="40">
        <v>0.0</v>
      </c>
      <c r="AQ32" s="40">
        <v>0.0</v>
      </c>
      <c r="AR32" s="113"/>
      <c r="AS32" s="113"/>
      <c r="AT32" s="113"/>
      <c r="AU32" s="113"/>
      <c r="AV32" s="40">
        <v>0.0</v>
      </c>
      <c r="AW32" s="40">
        <v>0.0</v>
      </c>
      <c r="AX32" s="40">
        <v>0.0</v>
      </c>
      <c r="AY32" s="48"/>
      <c r="AZ32" s="49">
        <f t="shared" ref="AZ32:BB32" si="40">SUM(F32,M32,T32,AA32,AH32,AO32,AV32)</f>
        <v>0</v>
      </c>
      <c r="BA32" s="39">
        <f t="shared" si="40"/>
        <v>0</v>
      </c>
      <c r="BB32" s="39">
        <f t="shared" si="40"/>
        <v>0</v>
      </c>
      <c r="BC32" s="50">
        <f t="shared" si="34"/>
        <v>0</v>
      </c>
      <c r="BD32" s="51"/>
      <c r="BE32" s="39">
        <f t="shared" ref="BE32:BE34" si="42">AZ32*80</f>
        <v>0</v>
      </c>
      <c r="BF32" s="39">
        <f t="shared" ref="BF32:BF34" si="43">BA32*88</f>
        <v>0</v>
      </c>
      <c r="BG32" s="39">
        <f t="shared" ref="BG32:BG34" si="44">BB32*80</f>
        <v>0</v>
      </c>
      <c r="BH32" s="39">
        <f t="shared" si="38"/>
        <v>0</v>
      </c>
      <c r="BI32" s="51"/>
      <c r="BJ32" s="39" t="s">
        <v>107</v>
      </c>
      <c r="BK32" s="39">
        <f>SUM(BH23,BH34,BH62,BH72,BH85)</f>
        <v>3788</v>
      </c>
      <c r="BL32" s="51"/>
      <c r="BM32" s="51"/>
    </row>
    <row r="33">
      <c r="A33" s="35" t="s">
        <v>50</v>
      </c>
      <c r="B33" s="292"/>
      <c r="C33" s="45"/>
      <c r="D33" s="92"/>
      <c r="E33" s="92"/>
      <c r="F33" s="40">
        <v>0.0</v>
      </c>
      <c r="G33" s="40">
        <v>0.0</v>
      </c>
      <c r="H33" s="40">
        <v>0.0</v>
      </c>
      <c r="I33" s="61"/>
      <c r="J33" s="45"/>
      <c r="K33" s="92"/>
      <c r="L33" s="110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43" t="s">
        <v>26</v>
      </c>
      <c r="X33" s="37">
        <v>45106.0</v>
      </c>
      <c r="Y33" s="42" t="s">
        <v>277</v>
      </c>
      <c r="Z33" s="39" t="s">
        <v>90</v>
      </c>
      <c r="AA33" s="40">
        <v>0.0</v>
      </c>
      <c r="AB33" s="40">
        <v>7.5</v>
      </c>
      <c r="AC33" s="40">
        <v>0.0</v>
      </c>
      <c r="AD33" s="112"/>
      <c r="AE33" s="113"/>
      <c r="AF33" s="115"/>
      <c r="AG33" s="115"/>
      <c r="AH33" s="40">
        <v>0.0</v>
      </c>
      <c r="AI33" s="40">
        <v>0.0</v>
      </c>
      <c r="AJ33" s="40">
        <v>0.0</v>
      </c>
      <c r="AK33" s="46"/>
      <c r="AL33" s="45"/>
      <c r="AM33" s="53"/>
      <c r="AN33" s="39"/>
      <c r="AO33" s="40">
        <v>0.0</v>
      </c>
      <c r="AP33" s="40">
        <v>0.0</v>
      </c>
      <c r="AQ33" s="40">
        <v>0.0</v>
      </c>
      <c r="AR33" s="292"/>
      <c r="AS33" s="200"/>
      <c r="AT33" s="92"/>
      <c r="AU33" s="92"/>
      <c r="AV33" s="40">
        <v>0.0</v>
      </c>
      <c r="AW33" s="40">
        <v>0.0</v>
      </c>
      <c r="AX33" s="40">
        <v>0.0</v>
      </c>
      <c r="AY33" s="65"/>
      <c r="AZ33" s="49">
        <f t="shared" ref="AZ33:BA33" si="41">SUM(F33,M33,T33,AA33,AH33,AO33,AV33)</f>
        <v>0</v>
      </c>
      <c r="BA33" s="39">
        <f t="shared" si="41"/>
        <v>7.5</v>
      </c>
      <c r="BB33" s="39">
        <f>SUM(H33,O33,V33,AC33,AJ33,AQ34,AX33)</f>
        <v>0</v>
      </c>
      <c r="BC33" s="50">
        <f t="shared" si="34"/>
        <v>7.5</v>
      </c>
      <c r="BD33" s="51"/>
      <c r="BE33" s="39">
        <f t="shared" si="42"/>
        <v>0</v>
      </c>
      <c r="BF33" s="39">
        <f t="shared" si="43"/>
        <v>660</v>
      </c>
      <c r="BG33" s="39">
        <f t="shared" si="44"/>
        <v>0</v>
      </c>
      <c r="BH33" s="39">
        <f t="shared" si="38"/>
        <v>660</v>
      </c>
      <c r="BI33" s="51"/>
      <c r="BJ33" s="39" t="s">
        <v>52</v>
      </c>
      <c r="BK33" s="39">
        <f>SUM(BH10,BH21,BH32,BH42,BH51,BH84)</f>
        <v>4084</v>
      </c>
      <c r="BL33" s="51"/>
      <c r="BM33" s="51"/>
    </row>
    <row r="34">
      <c r="A34" s="35" t="s">
        <v>82</v>
      </c>
      <c r="B34" s="144"/>
      <c r="C34" s="144"/>
      <c r="D34" s="144"/>
      <c r="E34" s="61"/>
      <c r="F34" s="40">
        <v>0.0</v>
      </c>
      <c r="G34" s="40">
        <v>0.0</v>
      </c>
      <c r="H34" s="40">
        <v>0.0</v>
      </c>
      <c r="I34" s="420" t="s">
        <v>46</v>
      </c>
      <c r="J34" s="37">
        <v>45105.0</v>
      </c>
      <c r="K34" s="96" t="s">
        <v>112</v>
      </c>
      <c r="L34" s="110" t="s">
        <v>71</v>
      </c>
      <c r="M34" s="40">
        <v>6.5</v>
      </c>
      <c r="N34" s="40">
        <v>1.0</v>
      </c>
      <c r="O34" s="40">
        <v>0.0</v>
      </c>
      <c r="P34" s="39"/>
      <c r="Q34" s="45"/>
      <c r="R34" s="92"/>
      <c r="S34" s="92"/>
      <c r="T34" s="40">
        <v>0.0</v>
      </c>
      <c r="U34" s="40">
        <v>0.0</v>
      </c>
      <c r="V34" s="40">
        <v>0.0</v>
      </c>
      <c r="W34" s="63"/>
      <c r="X34" s="45"/>
      <c r="Y34" s="53"/>
      <c r="Z34" s="39"/>
      <c r="AA34" s="40">
        <v>0.0</v>
      </c>
      <c r="AB34" s="40">
        <v>0.0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6" t="s">
        <v>43</v>
      </c>
      <c r="AL34" s="37">
        <v>45109.0</v>
      </c>
      <c r="AM34" s="56" t="s">
        <v>733</v>
      </c>
      <c r="AN34" s="110" t="s">
        <v>734</v>
      </c>
      <c r="AO34" s="40">
        <v>3.0</v>
      </c>
      <c r="AP34" s="40">
        <v>0.0</v>
      </c>
      <c r="AQ34" s="40">
        <v>0.0</v>
      </c>
      <c r="AR34" s="420" t="s">
        <v>44</v>
      </c>
      <c r="AS34" s="37">
        <v>45110.0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>SUM(I34,M34,T34,AA34,AH34,AO34,AV34)</f>
        <v>15.5</v>
      </c>
      <c r="BA34" s="39">
        <f>SUM(G34,N34,U34,AB34,AI34,AP34,AW34)</f>
        <v>2</v>
      </c>
      <c r="BB34" s="39">
        <f>SUM(K34,O34,V34,AC34,AJ34,AQ34,AX34)</f>
        <v>0</v>
      </c>
      <c r="BC34" s="50">
        <f t="shared" si="34"/>
        <v>17.5</v>
      </c>
      <c r="BD34" s="51"/>
      <c r="BE34" s="39">
        <f t="shared" si="42"/>
        <v>1240</v>
      </c>
      <c r="BF34" s="39">
        <f t="shared" si="43"/>
        <v>176</v>
      </c>
      <c r="BG34" s="39">
        <f t="shared" si="44"/>
        <v>0</v>
      </c>
      <c r="BH34" s="39">
        <f>SUM(BE34,BF34,BG34)</f>
        <v>1416</v>
      </c>
      <c r="BI34" s="51"/>
      <c r="BJ34" s="39" t="s">
        <v>108</v>
      </c>
      <c r="BK34" s="39">
        <f>BH41</f>
        <v>3492</v>
      </c>
      <c r="BL34" s="51"/>
      <c r="BM34" s="51"/>
    </row>
    <row r="35">
      <c r="A35" s="116"/>
      <c r="B35" s="117"/>
      <c r="C35" s="71"/>
      <c r="D35" s="32"/>
      <c r="E35" s="32"/>
      <c r="F35" s="117"/>
      <c r="G35" s="117"/>
      <c r="H35" s="117"/>
      <c r="I35" s="117"/>
      <c r="J35" s="118"/>
      <c r="K35" s="32"/>
      <c r="L35" s="32"/>
      <c r="M35" s="51"/>
      <c r="N35" s="51"/>
      <c r="O35" s="51"/>
      <c r="P35" s="51"/>
      <c r="Q35" s="71"/>
      <c r="R35" s="32"/>
      <c r="S35" s="32"/>
      <c r="T35" s="8"/>
      <c r="U35" s="8"/>
      <c r="V35" s="8"/>
      <c r="W35" s="8"/>
      <c r="X35" s="8"/>
      <c r="Y35" s="32"/>
      <c r="Z35" s="32"/>
      <c r="AA35" s="119"/>
      <c r="AB35" s="119"/>
      <c r="AC35" s="119"/>
      <c r="AD35" s="119"/>
      <c r="AE35" s="8"/>
      <c r="AF35" s="74"/>
      <c r="AG35" s="74"/>
      <c r="AH35" s="8"/>
      <c r="AI35" s="8"/>
      <c r="AJ35" s="8"/>
      <c r="AK35" s="8"/>
      <c r="AL35" s="8"/>
      <c r="AM35" s="74"/>
      <c r="AN35" s="74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48"/>
      <c r="AZ35" s="51"/>
      <c r="BA35" s="51"/>
      <c r="BB35" s="51"/>
      <c r="BC35" s="51"/>
      <c r="BD35" s="51"/>
      <c r="BE35" s="39"/>
      <c r="BF35" s="39"/>
      <c r="BG35" s="39"/>
      <c r="BH35" s="39"/>
      <c r="BI35" s="51"/>
      <c r="BJ35" s="39" t="s">
        <v>114</v>
      </c>
      <c r="BK35" s="39">
        <f>SUM(BH9,BH22,BH33,BH40,BH52,BH63,BH74)</f>
        <v>5200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76" t="s">
        <v>14</v>
      </c>
      <c r="AZ36" s="77">
        <f t="shared" ref="AZ36:BB36" si="45">SUM(AZ29,AZ30,AZ31,AZ32,AZ33)</f>
        <v>81</v>
      </c>
      <c r="BA36" s="78">
        <f t="shared" si="45"/>
        <v>60</v>
      </c>
      <c r="BB36" s="78">
        <f t="shared" si="45"/>
        <v>0</v>
      </c>
      <c r="BC36" s="79">
        <f>SUM(BC29,BC30,BC31,BC32,BC33,BC34)</f>
        <v>158.5</v>
      </c>
      <c r="BD36" s="51"/>
      <c r="BE36" s="40">
        <f>sum(BE29,BE30,BE32,BE33,BE31)</f>
        <v>5972.4</v>
      </c>
      <c r="BF36" s="40">
        <f>sum(BF29,BF30,BF32,BF31,BF33)</f>
        <v>5210</v>
      </c>
      <c r="BG36" s="40">
        <f>sum(BG29,BG30,BG31,BG32,BG33)</f>
        <v>0</v>
      </c>
      <c r="BH36" s="40">
        <f>SUM(BH29,BH30,BH31,BH32,BH33,BH34)</f>
        <v>12598.4</v>
      </c>
      <c r="BI36" s="51"/>
      <c r="BJ36" s="39" t="s">
        <v>753</v>
      </c>
      <c r="BK36" s="39">
        <f>BH71</f>
        <v>3203.655</v>
      </c>
      <c r="BL36" s="51"/>
      <c r="BM36" s="51"/>
    </row>
    <row r="37">
      <c r="A37" s="120"/>
      <c r="B37" s="121"/>
      <c r="C37" s="121"/>
      <c r="D37" s="122"/>
      <c r="E37" s="81"/>
      <c r="F37" s="123"/>
      <c r="G37" s="123"/>
      <c r="H37" s="123"/>
      <c r="I37" s="123"/>
      <c r="J37" s="124"/>
      <c r="K37" s="80" t="s">
        <v>23</v>
      </c>
      <c r="L37" s="81"/>
      <c r="M37" s="124"/>
      <c r="N37" s="124"/>
      <c r="O37" s="124"/>
      <c r="P37" s="124"/>
      <c r="Q37" s="124"/>
      <c r="R37" s="7"/>
      <c r="S37" s="124"/>
      <c r="T37" s="8"/>
      <c r="U37" s="8"/>
      <c r="V37" s="8"/>
      <c r="W37" s="8"/>
      <c r="X37" s="8"/>
      <c r="Y37" s="83"/>
      <c r="Z37" s="83"/>
      <c r="AA37" s="119"/>
      <c r="AB37" s="119"/>
      <c r="AC37" s="119"/>
      <c r="AD37" s="119"/>
      <c r="AE37" s="8"/>
      <c r="AF37" s="82" t="s">
        <v>23</v>
      </c>
      <c r="AG37" s="81"/>
      <c r="AH37" s="8"/>
      <c r="AI37" s="8"/>
      <c r="AJ37" s="8"/>
      <c r="AK37" s="8"/>
      <c r="AL37" s="8"/>
      <c r="AM37" s="125"/>
      <c r="AN37" s="81"/>
      <c r="AO37" s="8"/>
      <c r="AP37" s="8"/>
      <c r="AQ37" s="8"/>
      <c r="AR37" s="8"/>
      <c r="AS37" s="8"/>
      <c r="AT37" s="82" t="s">
        <v>23</v>
      </c>
      <c r="AU37" s="81"/>
      <c r="AV37" s="126"/>
      <c r="AW37" s="126"/>
      <c r="AX37" s="126"/>
      <c r="AY37" s="126"/>
      <c r="AZ37" s="126"/>
      <c r="BA37" s="126"/>
      <c r="BB37" s="126"/>
      <c r="BC37" s="126"/>
      <c r="BD37" s="8"/>
      <c r="BE37" s="8"/>
      <c r="BF37" s="82" t="s">
        <v>23</v>
      </c>
      <c r="BG37" s="81"/>
      <c r="BH37" s="8"/>
      <c r="BI37" s="8"/>
      <c r="BJ37" s="39"/>
      <c r="BK37" s="39"/>
      <c r="BL37" s="8"/>
      <c r="BM37" s="8"/>
    </row>
    <row r="38">
      <c r="A38" s="10"/>
      <c r="B38" s="11"/>
      <c r="C38" s="11"/>
      <c r="D38" s="12"/>
      <c r="E38" s="13">
        <v>45103.0</v>
      </c>
      <c r="F38" s="14"/>
      <c r="G38" s="14"/>
      <c r="H38" s="14"/>
      <c r="I38" s="15"/>
      <c r="J38" s="15"/>
      <c r="K38" s="16"/>
      <c r="L38" s="13">
        <v>45104.0</v>
      </c>
      <c r="M38" s="15"/>
      <c r="N38" s="15"/>
      <c r="O38" s="15"/>
      <c r="P38" s="15"/>
      <c r="Q38" s="11"/>
      <c r="R38" s="17"/>
      <c r="S38" s="13">
        <v>45105.0</v>
      </c>
      <c r="T38" s="11"/>
      <c r="U38" s="15"/>
      <c r="V38" s="15"/>
      <c r="W38" s="11"/>
      <c r="X38" s="18"/>
      <c r="Y38" s="14"/>
      <c r="Z38" s="13">
        <v>45106.0</v>
      </c>
      <c r="AA38" s="15"/>
      <c r="AB38" s="15"/>
      <c r="AC38" s="11"/>
      <c r="AD38" s="15"/>
      <c r="AE38" s="15"/>
      <c r="AF38" s="12"/>
      <c r="AG38" s="13">
        <v>45107.0</v>
      </c>
      <c r="AH38" s="15"/>
      <c r="AI38" s="11"/>
      <c r="AJ38" s="15"/>
      <c r="AK38" s="15"/>
      <c r="AL38" s="15"/>
      <c r="AM38" s="18"/>
      <c r="AN38" s="13">
        <v>45108.0</v>
      </c>
      <c r="AO38" s="11"/>
      <c r="AP38" s="19"/>
      <c r="AQ38" s="19"/>
      <c r="AR38" s="19"/>
      <c r="AS38" s="19"/>
      <c r="AT38" s="14"/>
      <c r="AU38" s="13">
        <v>45109.0</v>
      </c>
      <c r="AV38" s="19"/>
      <c r="AW38" s="19"/>
      <c r="AX38" s="19"/>
      <c r="AY38" s="20"/>
      <c r="AZ38" s="19"/>
      <c r="BA38" s="19"/>
      <c r="BB38" s="19"/>
      <c r="BC38" s="19"/>
      <c r="BD38" s="20"/>
      <c r="BE38" s="21"/>
      <c r="BF38" s="22"/>
      <c r="BG38" s="4"/>
      <c r="BH38" s="19"/>
      <c r="BI38" s="23"/>
      <c r="BJ38" s="127"/>
      <c r="BK38" s="150"/>
      <c r="BL38" s="20"/>
      <c r="BM38" s="20"/>
    </row>
    <row r="39">
      <c r="A39" s="107"/>
      <c r="B39" s="26"/>
      <c r="C39" s="26"/>
      <c r="D39" s="26" t="s">
        <v>2</v>
      </c>
      <c r="E39" s="26" t="s">
        <v>3</v>
      </c>
      <c r="F39" s="26" t="s">
        <v>4</v>
      </c>
      <c r="G39" s="26" t="s">
        <v>5</v>
      </c>
      <c r="H39" s="26" t="s">
        <v>6</v>
      </c>
      <c r="I39" s="26"/>
      <c r="J39" s="26"/>
      <c r="K39" s="26" t="s">
        <v>2</v>
      </c>
      <c r="L39" s="26" t="s">
        <v>7</v>
      </c>
      <c r="M39" s="26" t="s">
        <v>4</v>
      </c>
      <c r="N39" s="26" t="s">
        <v>5</v>
      </c>
      <c r="O39" s="26" t="s">
        <v>6</v>
      </c>
      <c r="P39" s="26"/>
      <c r="Q39" s="26"/>
      <c r="R39" s="26" t="s">
        <v>2</v>
      </c>
      <c r="S39" s="26" t="s">
        <v>8</v>
      </c>
      <c r="T39" s="26" t="s">
        <v>4</v>
      </c>
      <c r="U39" s="26" t="s">
        <v>5</v>
      </c>
      <c r="V39" s="26" t="s">
        <v>6</v>
      </c>
      <c r="W39" s="28"/>
      <c r="X39" s="29"/>
      <c r="Y39" s="29" t="s">
        <v>2</v>
      </c>
      <c r="Z39" s="29" t="s">
        <v>9</v>
      </c>
      <c r="AA39" s="26" t="s">
        <v>4</v>
      </c>
      <c r="AB39" s="26" t="s">
        <v>5</v>
      </c>
      <c r="AC39" s="26" t="s">
        <v>6</v>
      </c>
      <c r="AD39" s="29"/>
      <c r="AE39" s="29"/>
      <c r="AF39" s="29" t="s">
        <v>2</v>
      </c>
      <c r="AG39" s="29" t="s">
        <v>10</v>
      </c>
      <c r="AH39" s="26" t="s">
        <v>4</v>
      </c>
      <c r="AI39" s="26" t="s">
        <v>5</v>
      </c>
      <c r="AJ39" s="26" t="s">
        <v>6</v>
      </c>
      <c r="AK39" s="29"/>
      <c r="AL39" s="29"/>
      <c r="AM39" s="29" t="s">
        <v>2</v>
      </c>
      <c r="AN39" s="29" t="s">
        <v>11</v>
      </c>
      <c r="AO39" s="26" t="s">
        <v>4</v>
      </c>
      <c r="AP39" s="26" t="s">
        <v>5</v>
      </c>
      <c r="AQ39" s="26" t="s">
        <v>6</v>
      </c>
      <c r="AR39" s="29"/>
      <c r="AS39" s="29"/>
      <c r="AT39" s="29" t="s">
        <v>2</v>
      </c>
      <c r="AU39" s="29" t="s">
        <v>12</v>
      </c>
      <c r="AV39" s="26" t="s">
        <v>4</v>
      </c>
      <c r="AW39" s="26" t="s">
        <v>5</v>
      </c>
      <c r="AX39" s="26" t="s">
        <v>6</v>
      </c>
      <c r="AY39" s="30"/>
      <c r="AZ39" s="31" t="s">
        <v>4</v>
      </c>
      <c r="BA39" s="31" t="s">
        <v>13</v>
      </c>
      <c r="BB39" s="31" t="s">
        <v>6</v>
      </c>
      <c r="BC39" s="31" t="s">
        <v>14</v>
      </c>
      <c r="BD39" s="32"/>
      <c r="BE39" s="33" t="s">
        <v>4</v>
      </c>
      <c r="BF39" s="33" t="s">
        <v>13</v>
      </c>
      <c r="BG39" s="33" t="s">
        <v>6</v>
      </c>
      <c r="BH39" s="33" t="s">
        <v>15</v>
      </c>
      <c r="BI39" s="32"/>
      <c r="BL39" s="32"/>
      <c r="BM39" s="32"/>
    </row>
    <row r="40">
      <c r="A40" s="59" t="s">
        <v>50</v>
      </c>
      <c r="B40" s="275" t="s">
        <v>62</v>
      </c>
      <c r="C40" s="37">
        <v>45104.0</v>
      </c>
      <c r="D40" s="42" t="s">
        <v>308</v>
      </c>
      <c r="E40" s="53" t="s">
        <v>309</v>
      </c>
      <c r="F40" s="40">
        <v>2.5</v>
      </c>
      <c r="G40" s="40">
        <v>5.5</v>
      </c>
      <c r="H40" s="40">
        <v>2.5</v>
      </c>
      <c r="I40" s="38" t="s">
        <v>46</v>
      </c>
      <c r="J40" s="37">
        <v>45105.0</v>
      </c>
      <c r="K40" s="131" t="s">
        <v>236</v>
      </c>
      <c r="L40" s="111" t="s">
        <v>125</v>
      </c>
      <c r="M40" s="40">
        <v>5.0</v>
      </c>
      <c r="N40" s="40">
        <v>0.0</v>
      </c>
      <c r="O40" s="40">
        <v>0.0</v>
      </c>
      <c r="P40" s="39"/>
      <c r="Q40" s="45"/>
      <c r="R40" s="53"/>
      <c r="S40" s="53"/>
      <c r="T40" s="40">
        <v>0.0</v>
      </c>
      <c r="U40" s="40">
        <v>0.0</v>
      </c>
      <c r="V40" s="40">
        <v>0.0</v>
      </c>
      <c r="W40" s="53"/>
      <c r="X40" s="45"/>
      <c r="Y40" s="53"/>
      <c r="Z40" s="53"/>
      <c r="AA40" s="40">
        <v>0.0</v>
      </c>
      <c r="AB40" s="40">
        <v>0.0</v>
      </c>
      <c r="AC40" s="40">
        <v>0.0</v>
      </c>
      <c r="AD40" s="53"/>
      <c r="AE40" s="45"/>
      <c r="AF40" s="53"/>
      <c r="AG40" s="53"/>
      <c r="AH40" s="39"/>
      <c r="AI40" s="39"/>
      <c r="AJ40" s="39"/>
      <c r="AK40" s="478"/>
      <c r="AL40" s="45"/>
      <c r="AM40" s="53"/>
      <c r="AN40" s="53"/>
      <c r="AO40" s="40">
        <v>0.0</v>
      </c>
      <c r="AP40" s="40">
        <v>0.0</v>
      </c>
      <c r="AQ40" s="40">
        <v>0.0</v>
      </c>
      <c r="AR40" s="54"/>
      <c r="AS40" s="45"/>
      <c r="AT40" s="53"/>
      <c r="AU40" s="53"/>
      <c r="AV40" s="39"/>
      <c r="AW40" s="39"/>
      <c r="AX40" s="39"/>
      <c r="AY40" s="48"/>
      <c r="AZ40" s="49">
        <f t="shared" ref="AZ40:BB40" si="46">SUM(F40,M40,T40,AA40,AH40,AO40,AV40)</f>
        <v>7.5</v>
      </c>
      <c r="BA40" s="39">
        <f t="shared" si="46"/>
        <v>5.5</v>
      </c>
      <c r="BB40" s="39">
        <f t="shared" si="46"/>
        <v>2.5</v>
      </c>
      <c r="BC40" s="50">
        <f t="shared" ref="BC40:BC42" si="48">SUM(AZ40,BA40,BB40)</f>
        <v>15.5</v>
      </c>
      <c r="BD40" s="51"/>
      <c r="BE40" s="39">
        <f t="shared" ref="BE40:BE42" si="49">AZ40*80</f>
        <v>600</v>
      </c>
      <c r="BF40" s="39">
        <f t="shared" ref="BF40:BF42" si="50">BA40*88</f>
        <v>484</v>
      </c>
      <c r="BG40" s="39">
        <f t="shared" ref="BG40:BG42" si="51">BB40*80</f>
        <v>200</v>
      </c>
      <c r="BH40" s="39">
        <f t="shared" ref="BH40:BH42" si="52">sum(BE40,BF40,BG40)</f>
        <v>1284</v>
      </c>
      <c r="BI40" s="51"/>
      <c r="BL40" s="51"/>
      <c r="BM40" s="51"/>
    </row>
    <row r="41">
      <c r="A41" s="35" t="s">
        <v>123</v>
      </c>
      <c r="B41" s="57" t="s">
        <v>33</v>
      </c>
      <c r="C41" s="37">
        <v>45104.0</v>
      </c>
      <c r="D41" s="131" t="s">
        <v>25</v>
      </c>
      <c r="E41" s="111" t="s">
        <v>25</v>
      </c>
      <c r="F41" s="40">
        <v>0.0</v>
      </c>
      <c r="G41" s="40">
        <v>0.0</v>
      </c>
      <c r="H41" s="40">
        <v>0.0</v>
      </c>
      <c r="I41" s="42" t="s">
        <v>131</v>
      </c>
      <c r="J41" s="37">
        <v>45105.0</v>
      </c>
      <c r="K41" s="42" t="s">
        <v>283</v>
      </c>
      <c r="L41" s="53" t="s">
        <v>118</v>
      </c>
      <c r="M41" s="40">
        <v>0.0</v>
      </c>
      <c r="N41" s="40">
        <v>5.5</v>
      </c>
      <c r="O41" s="40">
        <v>0.0</v>
      </c>
      <c r="P41" s="38" t="s">
        <v>64</v>
      </c>
      <c r="Q41" s="37">
        <v>45106.0</v>
      </c>
      <c r="R41" s="42" t="s">
        <v>286</v>
      </c>
      <c r="S41" s="53" t="s">
        <v>120</v>
      </c>
      <c r="T41" s="40">
        <v>0.0</v>
      </c>
      <c r="U41" s="40">
        <v>4.5</v>
      </c>
      <c r="V41" s="40">
        <v>0.0</v>
      </c>
      <c r="W41" s="42" t="s">
        <v>37</v>
      </c>
      <c r="X41" s="37">
        <v>45107.0</v>
      </c>
      <c r="Y41" s="131" t="s">
        <v>308</v>
      </c>
      <c r="Z41" s="111" t="s">
        <v>309</v>
      </c>
      <c r="AA41" s="40">
        <v>2.5</v>
      </c>
      <c r="AB41" s="40">
        <v>5.5</v>
      </c>
      <c r="AC41" s="40">
        <v>2.5</v>
      </c>
      <c r="AD41" s="42" t="s">
        <v>40</v>
      </c>
      <c r="AE41" s="37">
        <v>45108.0</v>
      </c>
      <c r="AF41" s="131" t="s">
        <v>285</v>
      </c>
      <c r="AG41" s="111" t="s">
        <v>129</v>
      </c>
      <c r="AH41" s="40">
        <v>5.0</v>
      </c>
      <c r="AI41" s="40">
        <v>2.0</v>
      </c>
      <c r="AJ41" s="40">
        <v>0.0</v>
      </c>
      <c r="AK41" s="434" t="s">
        <v>43</v>
      </c>
      <c r="AL41" s="37">
        <v>45109.0</v>
      </c>
      <c r="AM41" s="131" t="s">
        <v>285</v>
      </c>
      <c r="AN41" s="111" t="s">
        <v>129</v>
      </c>
      <c r="AO41" s="40">
        <v>5.0</v>
      </c>
      <c r="AP41" s="40">
        <v>2.0</v>
      </c>
      <c r="AQ41" s="40">
        <v>0.0</v>
      </c>
      <c r="AR41" s="42" t="s">
        <v>44</v>
      </c>
      <c r="AS41" s="37">
        <v>45110.0</v>
      </c>
      <c r="AT41" s="131" t="s">
        <v>285</v>
      </c>
      <c r="AU41" s="111" t="s">
        <v>129</v>
      </c>
      <c r="AV41" s="40">
        <v>5.0</v>
      </c>
      <c r="AW41" s="40">
        <v>2.0</v>
      </c>
      <c r="AX41" s="40">
        <v>0.0</v>
      </c>
      <c r="AY41" s="48"/>
      <c r="AZ41" s="49">
        <f t="shared" ref="AZ41:BB41" si="47">SUM(F41,M41,T41,AA41,AH41,AO41,AV41)</f>
        <v>17.5</v>
      </c>
      <c r="BA41" s="39">
        <f t="shared" si="47"/>
        <v>21.5</v>
      </c>
      <c r="BB41" s="39">
        <f t="shared" si="47"/>
        <v>2.5</v>
      </c>
      <c r="BC41" s="50">
        <f t="shared" si="48"/>
        <v>41.5</v>
      </c>
      <c r="BD41" s="51"/>
      <c r="BE41" s="39">
        <f t="shared" si="49"/>
        <v>1400</v>
      </c>
      <c r="BF41" s="39">
        <f t="shared" si="50"/>
        <v>1892</v>
      </c>
      <c r="BG41" s="39">
        <f t="shared" si="51"/>
        <v>200</v>
      </c>
      <c r="BH41" s="39">
        <f t="shared" si="52"/>
        <v>3492</v>
      </c>
      <c r="BI41" s="51"/>
      <c r="BJ41" s="51"/>
      <c r="BK41" s="51"/>
      <c r="BL41" s="51"/>
      <c r="BM41" s="51"/>
    </row>
    <row r="42">
      <c r="A42" s="477" t="s">
        <v>52</v>
      </c>
      <c r="B42" s="134"/>
      <c r="C42" s="45"/>
      <c r="D42" s="53"/>
      <c r="E42" s="53"/>
      <c r="F42" s="40">
        <v>0.0</v>
      </c>
      <c r="G42" s="40">
        <v>0.0</v>
      </c>
      <c r="H42" s="40">
        <v>0.0</v>
      </c>
      <c r="I42" s="61"/>
      <c r="J42" s="143"/>
      <c r="K42" s="53"/>
      <c r="L42" s="53"/>
      <c r="M42" s="40">
        <v>0.0</v>
      </c>
      <c r="N42" s="40">
        <v>0.0</v>
      </c>
      <c r="O42" s="40">
        <v>0.0</v>
      </c>
      <c r="P42" s="38" t="s">
        <v>36</v>
      </c>
      <c r="Q42" s="37">
        <v>45106.0</v>
      </c>
      <c r="R42" s="38" t="s">
        <v>247</v>
      </c>
      <c r="S42" s="39" t="s">
        <v>127</v>
      </c>
      <c r="T42" s="40">
        <v>5.0</v>
      </c>
      <c r="U42" s="40">
        <v>1.0</v>
      </c>
      <c r="V42" s="40">
        <v>0.0</v>
      </c>
      <c r="W42" s="53"/>
      <c r="X42" s="45"/>
      <c r="Y42" s="53"/>
      <c r="Z42" s="53"/>
      <c r="AA42" s="40">
        <v>0.0</v>
      </c>
      <c r="AB42" s="40">
        <v>0.0</v>
      </c>
      <c r="AC42" s="40">
        <v>0.0</v>
      </c>
      <c r="AD42" s="42" t="s">
        <v>78</v>
      </c>
      <c r="AE42" s="37">
        <v>45108.0</v>
      </c>
      <c r="AF42" s="42" t="s">
        <v>284</v>
      </c>
      <c r="AG42" s="53" t="s">
        <v>122</v>
      </c>
      <c r="AH42" s="40">
        <v>0.0</v>
      </c>
      <c r="AI42" s="40">
        <v>3.5</v>
      </c>
      <c r="AJ42" s="40">
        <v>0.0</v>
      </c>
      <c r="AK42" s="185" t="s">
        <v>79</v>
      </c>
      <c r="AL42" s="37">
        <v>45109.0</v>
      </c>
      <c r="AM42" s="42" t="s">
        <v>284</v>
      </c>
      <c r="AN42" s="53" t="s">
        <v>122</v>
      </c>
      <c r="AO42" s="40">
        <v>0.0</v>
      </c>
      <c r="AP42" s="40">
        <v>3.5</v>
      </c>
      <c r="AQ42" s="40">
        <v>0.0</v>
      </c>
      <c r="AR42" s="47" t="s">
        <v>27</v>
      </c>
      <c r="AS42" s="37">
        <v>45110.0</v>
      </c>
      <c r="AT42" s="42" t="s">
        <v>284</v>
      </c>
      <c r="AU42" s="53" t="s">
        <v>122</v>
      </c>
      <c r="AV42" s="40">
        <v>0.0</v>
      </c>
      <c r="AW42" s="40">
        <v>3.5</v>
      </c>
      <c r="AX42" s="40">
        <v>0.0</v>
      </c>
      <c r="AY42" s="48"/>
      <c r="AZ42" s="49">
        <f t="shared" ref="AZ42:BB42" si="53">SUM(F42,M42,T42,AA42,AH42,AO42,AV42)</f>
        <v>5</v>
      </c>
      <c r="BA42" s="39">
        <f t="shared" si="53"/>
        <v>11.5</v>
      </c>
      <c r="BB42" s="39">
        <f t="shared" si="53"/>
        <v>0</v>
      </c>
      <c r="BC42" s="50">
        <f t="shared" si="48"/>
        <v>16.5</v>
      </c>
      <c r="BD42" s="51"/>
      <c r="BE42" s="39">
        <f t="shared" si="49"/>
        <v>400</v>
      </c>
      <c r="BF42" s="39">
        <f t="shared" si="50"/>
        <v>1012</v>
      </c>
      <c r="BG42" s="39">
        <f t="shared" si="51"/>
        <v>0</v>
      </c>
      <c r="BH42" s="39">
        <f t="shared" si="52"/>
        <v>1412</v>
      </c>
      <c r="BI42" s="51"/>
      <c r="BJ42" s="132"/>
      <c r="BK42" s="133"/>
      <c r="BL42" s="51"/>
      <c r="BM42" s="51"/>
    </row>
    <row r="43">
      <c r="A43" s="477" t="s">
        <v>18</v>
      </c>
      <c r="B43" s="134"/>
      <c r="C43" s="45"/>
      <c r="D43" s="53"/>
      <c r="E43" s="39"/>
      <c r="F43" s="40">
        <v>0.0</v>
      </c>
      <c r="G43" s="40">
        <v>0.0</v>
      </c>
      <c r="H43" s="40">
        <v>0.0</v>
      </c>
      <c r="I43" s="61"/>
      <c r="J43" s="143"/>
      <c r="K43" s="111"/>
      <c r="L43" s="111"/>
      <c r="M43" s="40">
        <v>0.0</v>
      </c>
      <c r="N43" s="40">
        <v>0.0</v>
      </c>
      <c r="O43" s="40">
        <v>0.0</v>
      </c>
      <c r="P43" s="39"/>
      <c r="Q43" s="45"/>
      <c r="R43" s="111"/>
      <c r="S43" s="111"/>
      <c r="T43" s="40">
        <v>0.0</v>
      </c>
      <c r="U43" s="40">
        <v>0.0</v>
      </c>
      <c r="V43" s="40">
        <v>0.0</v>
      </c>
      <c r="W43" s="53"/>
      <c r="X43" s="45"/>
      <c r="Y43" s="53"/>
      <c r="Z43" s="53"/>
      <c r="AA43" s="40">
        <v>0.0</v>
      </c>
      <c r="AB43" s="40">
        <v>0.0</v>
      </c>
      <c r="AC43" s="40">
        <v>0.0</v>
      </c>
      <c r="AD43" s="144"/>
      <c r="AE43" s="144"/>
      <c r="AF43" s="142"/>
      <c r="AG43" s="142"/>
      <c r="AH43" s="40">
        <v>0.0</v>
      </c>
      <c r="AI43" s="40">
        <v>0.0</v>
      </c>
      <c r="AJ43" s="40">
        <v>0.0</v>
      </c>
      <c r="AK43" s="478"/>
      <c r="AL43" s="45"/>
      <c r="AM43" s="111"/>
      <c r="AN43" s="111"/>
      <c r="AO43" s="40">
        <v>0.0</v>
      </c>
      <c r="AP43" s="40">
        <v>0.0</v>
      </c>
      <c r="AQ43" s="40">
        <v>0.0</v>
      </c>
      <c r="AR43" s="478"/>
      <c r="AS43" s="200"/>
      <c r="AT43" s="111"/>
      <c r="AU43" s="111"/>
      <c r="AV43" s="40">
        <v>0.0</v>
      </c>
      <c r="AW43" s="40">
        <v>0.0</v>
      </c>
      <c r="AX43" s="40">
        <v>0.0</v>
      </c>
      <c r="AY43" s="48"/>
      <c r="AZ43" s="482"/>
      <c r="BA43" s="51"/>
      <c r="BB43" s="51"/>
      <c r="BC43" s="483"/>
      <c r="BD43" s="51"/>
      <c r="BE43" s="39"/>
      <c r="BF43" s="39"/>
      <c r="BG43" s="39"/>
      <c r="BH43" s="39"/>
      <c r="BI43" s="51"/>
      <c r="BJ43" s="39" t="s">
        <v>130</v>
      </c>
      <c r="BK43" s="92">
        <f>SUM(BH12,BH25,BH36,BH45,BH55,BH66,BH77,BH87)</f>
        <v>61711.085</v>
      </c>
      <c r="BL43" s="51"/>
      <c r="BM43" s="51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137"/>
      <c r="AG44" s="137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53"/>
      <c r="BF44" s="53"/>
      <c r="BG44" s="53"/>
      <c r="BH44" s="53"/>
      <c r="BI44" s="136"/>
      <c r="BJ44" s="39" t="s">
        <v>134</v>
      </c>
      <c r="BK44" s="39">
        <f>sum(BK17,BK18,BK19,BK20,BK21,BK22,BK23,BK24,BK25,BK26,BK28,BK29,BK30,BK31,BK32,BK33,BK34,BK35,BK36)</f>
        <v>61711.085</v>
      </c>
      <c r="BL44" s="136"/>
      <c r="BM44" s="136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74"/>
      <c r="AG45" s="74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76" t="s">
        <v>14</v>
      </c>
      <c r="AZ45" s="77">
        <f t="shared" ref="AZ45:BC45" si="54">SUM(AZ40,AZ41,AZ42)</f>
        <v>30</v>
      </c>
      <c r="BA45" s="78">
        <f t="shared" si="54"/>
        <v>38.5</v>
      </c>
      <c r="BB45" s="78">
        <f t="shared" si="54"/>
        <v>5</v>
      </c>
      <c r="BC45" s="79">
        <f t="shared" si="54"/>
        <v>73.5</v>
      </c>
      <c r="BD45" s="51"/>
      <c r="BE45" s="40">
        <f t="shared" ref="BE45:BH45" si="55">sum(BE40,BE41,BE42)</f>
        <v>2400</v>
      </c>
      <c r="BF45" s="40">
        <f t="shared" si="55"/>
        <v>3388</v>
      </c>
      <c r="BG45" s="40">
        <f t="shared" si="55"/>
        <v>400</v>
      </c>
      <c r="BH45" s="40">
        <f t="shared" si="55"/>
        <v>6188</v>
      </c>
      <c r="BI45" s="51"/>
      <c r="BJ45" s="51"/>
      <c r="BK45" s="51"/>
      <c r="BL45" s="51"/>
      <c r="BM45" s="51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136"/>
      <c r="BF46" s="136"/>
      <c r="BG46" s="136"/>
      <c r="BH46" s="136"/>
      <c r="BI46" s="136"/>
      <c r="BJ46" s="136"/>
      <c r="BK46" s="136"/>
      <c r="BL46" s="136"/>
      <c r="BM46" s="136"/>
    </row>
    <row r="47">
      <c r="F47" s="73"/>
      <c r="G47" s="73"/>
      <c r="H47" s="73"/>
      <c r="I47" s="73"/>
      <c r="K47" s="80" t="s">
        <v>49</v>
      </c>
      <c r="L47" s="81"/>
      <c r="AF47" s="82" t="s">
        <v>49</v>
      </c>
      <c r="AG47" s="81"/>
      <c r="AT47" s="82" t="s">
        <v>49</v>
      </c>
      <c r="AU47" s="81"/>
      <c r="BF47" s="82" t="s">
        <v>49</v>
      </c>
      <c r="BG47" s="81"/>
    </row>
    <row r="48">
      <c r="F48" s="73"/>
      <c r="G48" s="73"/>
      <c r="H48" s="73"/>
      <c r="I48" s="73"/>
      <c r="K48" s="139"/>
      <c r="L48" s="140"/>
      <c r="AF48" s="141"/>
      <c r="AG48" s="142"/>
    </row>
    <row r="49">
      <c r="A49" s="10"/>
      <c r="B49" s="11"/>
      <c r="C49" s="11"/>
      <c r="D49" s="12"/>
      <c r="E49" s="13">
        <v>45103.0</v>
      </c>
      <c r="F49" s="14"/>
      <c r="G49" s="14"/>
      <c r="H49" s="14"/>
      <c r="I49" s="15"/>
      <c r="J49" s="15"/>
      <c r="K49" s="16"/>
      <c r="L49" s="13">
        <v>45104.0</v>
      </c>
      <c r="M49" s="15"/>
      <c r="N49" s="15"/>
      <c r="O49" s="15"/>
      <c r="P49" s="15"/>
      <c r="Q49" s="11"/>
      <c r="R49" s="17"/>
      <c r="S49" s="13">
        <v>45105.0</v>
      </c>
      <c r="T49" s="11"/>
      <c r="U49" s="15"/>
      <c r="V49" s="15"/>
      <c r="W49" s="11"/>
      <c r="X49" s="18"/>
      <c r="Y49" s="14"/>
      <c r="Z49" s="13">
        <v>45106.0</v>
      </c>
      <c r="AA49" s="15"/>
      <c r="AB49" s="15"/>
      <c r="AC49" s="11"/>
      <c r="AD49" s="15"/>
      <c r="AE49" s="15"/>
      <c r="AF49" s="12"/>
      <c r="AG49" s="13">
        <v>45107.0</v>
      </c>
      <c r="AH49" s="15"/>
      <c r="AI49" s="11"/>
      <c r="AJ49" s="15"/>
      <c r="AK49" s="15"/>
      <c r="AL49" s="15"/>
      <c r="AM49" s="18"/>
      <c r="AN49" s="13">
        <v>45108.0</v>
      </c>
      <c r="AO49" s="11"/>
      <c r="AP49" s="19"/>
      <c r="AQ49" s="19"/>
      <c r="AR49" s="19"/>
      <c r="AS49" s="19"/>
      <c r="AT49" s="14"/>
      <c r="AU49" s="13">
        <v>45109.0</v>
      </c>
      <c r="AV49" s="19"/>
      <c r="AW49" s="19"/>
      <c r="AX49" s="19"/>
      <c r="AY49" s="20"/>
      <c r="AZ49" s="19"/>
      <c r="BA49" s="19"/>
      <c r="BB49" s="19"/>
      <c r="BC49" s="19"/>
      <c r="BD49" s="20"/>
      <c r="BE49" s="21"/>
      <c r="BF49" s="22"/>
      <c r="BG49" s="4"/>
      <c r="BH49" s="19"/>
      <c r="BI49" s="23"/>
      <c r="BJ49" s="127"/>
      <c r="BK49" s="150"/>
      <c r="BL49" s="20"/>
      <c r="BM49" s="20"/>
    </row>
    <row r="50">
      <c r="A50" s="107"/>
      <c r="B50" s="26"/>
      <c r="C50" s="26"/>
      <c r="D50" s="26" t="s">
        <v>2</v>
      </c>
      <c r="E50" s="26" t="s">
        <v>3</v>
      </c>
      <c r="F50" s="26" t="s">
        <v>4</v>
      </c>
      <c r="G50" s="26" t="s">
        <v>5</v>
      </c>
      <c r="H50" s="26" t="s">
        <v>6</v>
      </c>
      <c r="I50" s="26"/>
      <c r="J50" s="26"/>
      <c r="K50" s="26" t="s">
        <v>2</v>
      </c>
      <c r="L50" s="26" t="s">
        <v>7</v>
      </c>
      <c r="M50" s="26" t="s">
        <v>4</v>
      </c>
      <c r="N50" s="26" t="s">
        <v>5</v>
      </c>
      <c r="O50" s="26" t="s">
        <v>6</v>
      </c>
      <c r="P50" s="26"/>
      <c r="Q50" s="26"/>
      <c r="R50" s="26" t="s">
        <v>2</v>
      </c>
      <c r="S50" s="26" t="s">
        <v>8</v>
      </c>
      <c r="T50" s="26" t="s">
        <v>4</v>
      </c>
      <c r="U50" s="26" t="s">
        <v>5</v>
      </c>
      <c r="V50" s="26" t="s">
        <v>6</v>
      </c>
      <c r="W50" s="28"/>
      <c r="X50" s="29"/>
      <c r="Y50" s="29" t="s">
        <v>2</v>
      </c>
      <c r="Z50" s="29" t="s">
        <v>9</v>
      </c>
      <c r="AA50" s="26" t="s">
        <v>4</v>
      </c>
      <c r="AB50" s="26" t="s">
        <v>5</v>
      </c>
      <c r="AC50" s="26" t="s">
        <v>6</v>
      </c>
      <c r="AD50" s="29"/>
      <c r="AE50" s="29"/>
      <c r="AF50" s="29" t="s">
        <v>2</v>
      </c>
      <c r="AG50" s="29" t="s">
        <v>10</v>
      </c>
      <c r="AH50" s="26" t="s">
        <v>4</v>
      </c>
      <c r="AI50" s="26" t="s">
        <v>5</v>
      </c>
      <c r="AJ50" s="26" t="s">
        <v>6</v>
      </c>
      <c r="AK50" s="29"/>
      <c r="AL50" s="29"/>
      <c r="AM50" s="29" t="s">
        <v>2</v>
      </c>
      <c r="AN50" s="29" t="s">
        <v>11</v>
      </c>
      <c r="AO50" s="26" t="s">
        <v>4</v>
      </c>
      <c r="AP50" s="26" t="s">
        <v>5</v>
      </c>
      <c r="AQ50" s="26" t="s">
        <v>6</v>
      </c>
      <c r="AR50" s="29"/>
      <c r="AS50" s="29"/>
      <c r="AT50" s="29" t="s">
        <v>2</v>
      </c>
      <c r="AU50" s="29" t="s">
        <v>12</v>
      </c>
      <c r="AV50" s="26" t="s">
        <v>4</v>
      </c>
      <c r="AW50" s="26" t="s">
        <v>5</v>
      </c>
      <c r="AX50" s="26" t="s">
        <v>6</v>
      </c>
      <c r="AY50" s="30"/>
      <c r="AZ50" s="31" t="s">
        <v>4</v>
      </c>
      <c r="BA50" s="31" t="s">
        <v>13</v>
      </c>
      <c r="BB50" s="31" t="s">
        <v>6</v>
      </c>
      <c r="BC50" s="31" t="s">
        <v>14</v>
      </c>
      <c r="BD50" s="32"/>
      <c r="BE50" s="33" t="s">
        <v>4</v>
      </c>
      <c r="BF50" s="33" t="s">
        <v>13</v>
      </c>
      <c r="BG50" s="33" t="s">
        <v>6</v>
      </c>
      <c r="BH50" s="33" t="s">
        <v>15</v>
      </c>
      <c r="BI50" s="32"/>
      <c r="BJ50" s="32"/>
      <c r="BK50" s="32"/>
      <c r="BL50" s="32"/>
      <c r="BM50" s="32"/>
    </row>
    <row r="51">
      <c r="A51" s="94" t="s">
        <v>52</v>
      </c>
      <c r="F51" s="40">
        <v>0.0</v>
      </c>
      <c r="G51" s="40">
        <v>0.0</v>
      </c>
      <c r="H51" s="40">
        <v>0.0</v>
      </c>
      <c r="I51" s="35"/>
      <c r="J51" s="143"/>
      <c r="K51" s="92"/>
      <c r="L51" s="92"/>
      <c r="M51" s="40">
        <v>0.0</v>
      </c>
      <c r="N51" s="40">
        <v>0.0</v>
      </c>
      <c r="O51" s="40">
        <v>0.0</v>
      </c>
      <c r="P51" s="144"/>
      <c r="Q51" s="144"/>
      <c r="R51" s="144"/>
      <c r="S51" s="144"/>
      <c r="T51" s="40">
        <v>0.0</v>
      </c>
      <c r="U51" s="40">
        <v>0.0</v>
      </c>
      <c r="V51" s="40">
        <v>0.0</v>
      </c>
      <c r="W51" s="39"/>
      <c r="X51" s="45"/>
      <c r="Y51" s="111"/>
      <c r="Z51" s="39"/>
      <c r="AA51" s="40">
        <v>0.0</v>
      </c>
      <c r="AB51" s="40">
        <v>0.0</v>
      </c>
      <c r="AC51" s="40">
        <v>0.0</v>
      </c>
      <c r="AD51" s="145" t="s">
        <v>40</v>
      </c>
      <c r="AE51" s="146">
        <v>45108.0</v>
      </c>
      <c r="AF51" s="147" t="s">
        <v>288</v>
      </c>
      <c r="AG51" s="40" t="s">
        <v>138</v>
      </c>
      <c r="AH51" s="40">
        <v>2.0</v>
      </c>
      <c r="AI51" s="40">
        <v>2.0</v>
      </c>
      <c r="AJ51" s="40">
        <v>0.0</v>
      </c>
      <c r="AK51" s="148" t="s">
        <v>43</v>
      </c>
      <c r="AL51" s="146">
        <v>45109.0</v>
      </c>
      <c r="AM51" s="148" t="s">
        <v>289</v>
      </c>
      <c r="AN51" s="148" t="s">
        <v>106</v>
      </c>
      <c r="AO51" s="40">
        <v>3.0</v>
      </c>
      <c r="AP51" s="40">
        <v>2.0</v>
      </c>
      <c r="AQ51" s="40">
        <v>0.0</v>
      </c>
      <c r="AR51" s="151" t="s">
        <v>44</v>
      </c>
      <c r="AS51" s="459">
        <v>45110.0</v>
      </c>
      <c r="AT51" s="289" t="s">
        <v>288</v>
      </c>
      <c r="AU51" s="129" t="s">
        <v>138</v>
      </c>
      <c r="AV51" s="40">
        <v>2.0</v>
      </c>
      <c r="AW51" s="40">
        <v>2.0</v>
      </c>
      <c r="AX51" s="40">
        <v>0.0</v>
      </c>
      <c r="AY51" s="48"/>
      <c r="AZ51" s="49">
        <f t="shared" ref="AZ51:BB51" si="56">SUM(F51,M51,T51,AA51,AH51,AO51,AV51)</f>
        <v>7</v>
      </c>
      <c r="BA51" s="39">
        <f t="shared" si="56"/>
        <v>6</v>
      </c>
      <c r="BB51" s="39">
        <f t="shared" si="56"/>
        <v>0</v>
      </c>
      <c r="BC51" s="50">
        <f t="shared" ref="BC51:BC53" si="58">SUM(AZ51,BA51,BB51)</f>
        <v>13</v>
      </c>
      <c r="BD51" s="51"/>
      <c r="BE51" s="39">
        <f t="shared" ref="BE51:BE53" si="59">AZ51*80</f>
        <v>560</v>
      </c>
      <c r="BF51" s="39">
        <f t="shared" ref="BF51:BF53" si="60">BA51*88</f>
        <v>528</v>
      </c>
      <c r="BG51" s="39">
        <f t="shared" ref="BG51:BG53" si="61">BB51*80</f>
        <v>0</v>
      </c>
      <c r="BH51" s="39">
        <f t="shared" ref="BH51:BH53" si="62">sum(BE51,BF51,BG51)</f>
        <v>1088</v>
      </c>
      <c r="BI51" s="51"/>
      <c r="BJ51" s="51"/>
      <c r="BK51" s="51"/>
      <c r="BL51" s="51"/>
      <c r="BM51" s="51"/>
    </row>
    <row r="52">
      <c r="A52" s="59" t="s">
        <v>50</v>
      </c>
      <c r="F52" s="40">
        <v>0.0</v>
      </c>
      <c r="G52" s="40">
        <v>0.0</v>
      </c>
      <c r="H52" s="40">
        <v>0.0</v>
      </c>
      <c r="I52" s="134"/>
      <c r="J52" s="45"/>
      <c r="K52" s="111"/>
      <c r="L52" s="39"/>
      <c r="M52" s="40">
        <v>0.0</v>
      </c>
      <c r="N52" s="40">
        <v>0.0</v>
      </c>
      <c r="O52" s="40">
        <v>0.0</v>
      </c>
      <c r="P52" s="39"/>
      <c r="Q52" s="45"/>
      <c r="R52" s="111"/>
      <c r="S52" s="39"/>
      <c r="T52" s="40">
        <v>0.0</v>
      </c>
      <c r="U52" s="40">
        <v>0.0</v>
      </c>
      <c r="V52" s="40">
        <v>0.0</v>
      </c>
      <c r="W52" s="53"/>
      <c r="X52" s="45"/>
      <c r="Y52" s="111"/>
      <c r="Z52" s="39"/>
      <c r="AA52" s="40">
        <v>0.0</v>
      </c>
      <c r="AB52" s="40">
        <v>0.0</v>
      </c>
      <c r="AC52" s="40">
        <v>0.0</v>
      </c>
      <c r="AD52" s="53"/>
      <c r="AE52" s="45"/>
      <c r="AF52" s="111"/>
      <c r="AG52" s="39"/>
      <c r="AH52" s="40">
        <v>0.0</v>
      </c>
      <c r="AI52" s="40">
        <v>0.0</v>
      </c>
      <c r="AJ52" s="40">
        <v>0.0</v>
      </c>
      <c r="AK52" s="92"/>
      <c r="AL52" s="45"/>
      <c r="AM52" s="92"/>
      <c r="AN52" s="92"/>
      <c r="AO52" s="40">
        <v>0.0</v>
      </c>
      <c r="AP52" s="40">
        <v>0.0</v>
      </c>
      <c r="AQ52" s="40">
        <v>0.0</v>
      </c>
      <c r="AR52" s="151"/>
      <c r="AS52" s="384"/>
      <c r="AT52" s="289"/>
      <c r="AU52" s="129"/>
      <c r="AV52" s="40">
        <v>0.0</v>
      </c>
      <c r="AW52" s="40">
        <v>0.0</v>
      </c>
      <c r="AX52" s="40">
        <v>0.0</v>
      </c>
      <c r="AY52" s="48"/>
      <c r="AZ52" s="49">
        <f t="shared" ref="AZ52:BB52" si="57">SUM(F52,M52,T52,AA52,AH52,AO52,AV52)</f>
        <v>0</v>
      </c>
      <c r="BA52" s="39">
        <f t="shared" si="57"/>
        <v>0</v>
      </c>
      <c r="BB52" s="39">
        <f t="shared" si="57"/>
        <v>0</v>
      </c>
      <c r="BC52" s="50">
        <f t="shared" si="58"/>
        <v>0</v>
      </c>
      <c r="BD52" s="51"/>
      <c r="BE52" s="39">
        <f t="shared" si="59"/>
        <v>0</v>
      </c>
      <c r="BF52" s="39">
        <f t="shared" si="60"/>
        <v>0</v>
      </c>
      <c r="BG52" s="39">
        <f t="shared" si="61"/>
        <v>0</v>
      </c>
      <c r="BH52" s="39">
        <f t="shared" si="62"/>
        <v>0</v>
      </c>
      <c r="BI52" s="51"/>
      <c r="BJ52" s="51"/>
      <c r="BK52" s="51"/>
      <c r="BL52" s="51"/>
      <c r="BM52" s="51"/>
    </row>
    <row r="53">
      <c r="A53" s="59"/>
      <c r="B53" s="134"/>
      <c r="C53" s="45"/>
      <c r="D53" s="111"/>
      <c r="E53" s="39"/>
      <c r="F53" s="40">
        <v>0.0</v>
      </c>
      <c r="G53" s="40">
        <v>0.0</v>
      </c>
      <c r="H53" s="40">
        <v>0.0</v>
      </c>
      <c r="I53" s="144"/>
      <c r="J53" s="144"/>
      <c r="K53" s="144"/>
      <c r="L53" s="144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39"/>
      <c r="X53" s="45"/>
      <c r="Y53" s="111"/>
      <c r="Z53" s="39"/>
      <c r="AA53" s="40">
        <v>0.0</v>
      </c>
      <c r="AB53" s="40">
        <v>0.0</v>
      </c>
      <c r="AC53" s="40">
        <v>0.0</v>
      </c>
      <c r="AD53" s="44"/>
      <c r="AE53" s="45"/>
      <c r="AF53" s="92"/>
      <c r="AG53" s="92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54"/>
      <c r="AS53" s="143"/>
      <c r="AT53" s="111"/>
      <c r="AU53" s="39"/>
      <c r="AV53" s="40">
        <v>0.0</v>
      </c>
      <c r="AW53" s="40">
        <v>0.0</v>
      </c>
      <c r="AX53" s="40">
        <v>0.0</v>
      </c>
      <c r="AY53" s="48"/>
      <c r="AZ53" s="49">
        <f t="shared" ref="AZ53:BB53" si="63">SUM(F53,M53,T53,AA53,AH53,AO53,AV53)</f>
        <v>0</v>
      </c>
      <c r="BA53" s="39">
        <f t="shared" si="63"/>
        <v>0</v>
      </c>
      <c r="BB53" s="39">
        <f t="shared" si="63"/>
        <v>0</v>
      </c>
      <c r="BC53" s="50">
        <f t="shared" si="58"/>
        <v>0</v>
      </c>
      <c r="BD53" s="51"/>
      <c r="BE53" s="39">
        <f t="shared" si="59"/>
        <v>0</v>
      </c>
      <c r="BF53" s="39">
        <f t="shared" si="60"/>
        <v>0</v>
      </c>
      <c r="BG53" s="39">
        <f t="shared" si="61"/>
        <v>0</v>
      </c>
      <c r="BH53" s="39">
        <f t="shared" si="62"/>
        <v>0</v>
      </c>
      <c r="BI53" s="51"/>
      <c r="BJ53" s="51"/>
      <c r="BK53" s="51"/>
      <c r="BL53" s="51"/>
      <c r="BM53" s="51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85"/>
      <c r="BF54" s="85"/>
      <c r="BG54" s="85"/>
      <c r="BH54" s="85"/>
      <c r="BI54" s="153"/>
      <c r="BJ54" s="153"/>
      <c r="BK54" s="153"/>
      <c r="BL54" s="153"/>
      <c r="BM54" s="153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76" t="s">
        <v>14</v>
      </c>
      <c r="AZ55" s="77">
        <f t="shared" ref="AZ55:BC55" si="64">SUM(AZ51,AZ52,AZ53)</f>
        <v>7</v>
      </c>
      <c r="BA55" s="78">
        <f t="shared" si="64"/>
        <v>6</v>
      </c>
      <c r="BB55" s="78">
        <f t="shared" si="64"/>
        <v>0</v>
      </c>
      <c r="BC55" s="79">
        <f t="shared" si="64"/>
        <v>13</v>
      </c>
      <c r="BD55" s="51"/>
      <c r="BE55" s="40">
        <f t="shared" ref="BE55:BH55" si="65">sum(BE51,BE52)</f>
        <v>560</v>
      </c>
      <c r="BF55" s="40">
        <f t="shared" si="65"/>
        <v>528</v>
      </c>
      <c r="BG55" s="40">
        <f t="shared" si="65"/>
        <v>0</v>
      </c>
      <c r="BH55" s="40">
        <f t="shared" si="65"/>
        <v>1088</v>
      </c>
      <c r="BI55" s="51"/>
      <c r="BJ55" s="51"/>
      <c r="BK55" s="51"/>
      <c r="BL55" s="51"/>
      <c r="BM55" s="51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/>
      <c r="BB56" s="153"/>
      <c r="BC56" s="153"/>
      <c r="BD56" s="153"/>
      <c r="BE56" s="153"/>
      <c r="BF56" s="153"/>
      <c r="BG56" s="153"/>
      <c r="BH56" s="153"/>
      <c r="BI56" s="153"/>
      <c r="BJ56" s="153"/>
      <c r="BK56" s="153"/>
      <c r="BL56" s="153"/>
      <c r="BM56" s="153"/>
    </row>
    <row r="57">
      <c r="A57" s="155"/>
      <c r="B57" s="153"/>
      <c r="C57" s="153"/>
      <c r="D57" s="67"/>
      <c r="F57" s="153"/>
      <c r="G57" s="153"/>
      <c r="H57" s="153"/>
      <c r="I57" s="153"/>
      <c r="J57" s="153"/>
      <c r="K57" s="6" t="s">
        <v>53</v>
      </c>
      <c r="L57" s="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9" t="s">
        <v>53</v>
      </c>
      <c r="AG57" s="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9" t="s">
        <v>53</v>
      </c>
      <c r="AU57" s="4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9" t="s">
        <v>53</v>
      </c>
      <c r="BG57" s="4"/>
      <c r="BH57" s="153"/>
      <c r="BI57" s="153"/>
      <c r="BJ57" s="153"/>
      <c r="BK57" s="153"/>
      <c r="BL57" s="153"/>
      <c r="BM57" s="153"/>
    </row>
    <row r="58">
      <c r="A58" s="10"/>
      <c r="B58" s="11"/>
      <c r="C58" s="11"/>
      <c r="D58" s="12"/>
      <c r="E58" s="13">
        <v>45103.0</v>
      </c>
      <c r="F58" s="14"/>
      <c r="G58" s="14"/>
      <c r="H58" s="14"/>
      <c r="I58" s="15"/>
      <c r="J58" s="15"/>
      <c r="K58" s="16"/>
      <c r="L58" s="13">
        <v>45104.0</v>
      </c>
      <c r="M58" s="15"/>
      <c r="N58" s="15"/>
      <c r="O58" s="15"/>
      <c r="P58" s="15"/>
      <c r="Q58" s="11"/>
      <c r="R58" s="17"/>
      <c r="S58" s="13">
        <v>45105.0</v>
      </c>
      <c r="T58" s="11"/>
      <c r="U58" s="15"/>
      <c r="V58" s="15"/>
      <c r="W58" s="11"/>
      <c r="X58" s="18"/>
      <c r="Y58" s="14"/>
      <c r="Z58" s="13">
        <v>45106.0</v>
      </c>
      <c r="AA58" s="15"/>
      <c r="AB58" s="15"/>
      <c r="AC58" s="11"/>
      <c r="AD58" s="15"/>
      <c r="AE58" s="15"/>
      <c r="AF58" s="12"/>
      <c r="AG58" s="13">
        <v>45107.0</v>
      </c>
      <c r="AH58" s="15"/>
      <c r="AI58" s="11"/>
      <c r="AJ58" s="15"/>
      <c r="AK58" s="15"/>
      <c r="AL58" s="15"/>
      <c r="AM58" s="18"/>
      <c r="AN58" s="13">
        <v>45108.0</v>
      </c>
      <c r="AO58" s="11"/>
      <c r="AP58" s="19"/>
      <c r="AQ58" s="19"/>
      <c r="AR58" s="19"/>
      <c r="AS58" s="19"/>
      <c r="AT58" s="14"/>
      <c r="AU58" s="13">
        <v>45109.0</v>
      </c>
      <c r="AV58" s="19"/>
      <c r="AW58" s="19"/>
      <c r="AX58" s="19"/>
      <c r="AY58" s="20"/>
      <c r="AZ58" s="19"/>
      <c r="BA58" s="19"/>
      <c r="BB58" s="19"/>
      <c r="BC58" s="19"/>
      <c r="BD58" s="20"/>
      <c r="BE58" s="21"/>
      <c r="BF58" s="22"/>
      <c r="BG58" s="4"/>
      <c r="BH58" s="19"/>
      <c r="BI58" s="23"/>
      <c r="BJ58" s="127"/>
      <c r="BK58" s="150"/>
      <c r="BL58" s="20"/>
      <c r="BM58" s="20"/>
    </row>
    <row r="59">
      <c r="A59" s="107"/>
      <c r="B59" s="26"/>
      <c r="C59" s="26"/>
      <c r="D59" s="26" t="s">
        <v>2</v>
      </c>
      <c r="E59" s="26" t="s">
        <v>3</v>
      </c>
      <c r="F59" s="26" t="s">
        <v>4</v>
      </c>
      <c r="G59" s="26" t="s">
        <v>5</v>
      </c>
      <c r="H59" s="26" t="s">
        <v>6</v>
      </c>
      <c r="I59" s="26"/>
      <c r="J59" s="26"/>
      <c r="K59" s="26" t="s">
        <v>2</v>
      </c>
      <c r="L59" s="26" t="s">
        <v>7</v>
      </c>
      <c r="M59" s="26" t="s">
        <v>4</v>
      </c>
      <c r="N59" s="26" t="s">
        <v>5</v>
      </c>
      <c r="O59" s="26" t="s">
        <v>6</v>
      </c>
      <c r="P59" s="26"/>
      <c r="Q59" s="26"/>
      <c r="R59" s="26" t="s">
        <v>2</v>
      </c>
      <c r="S59" s="26" t="s">
        <v>8</v>
      </c>
      <c r="T59" s="26" t="s">
        <v>4</v>
      </c>
      <c r="U59" s="26" t="s">
        <v>5</v>
      </c>
      <c r="V59" s="26" t="s">
        <v>6</v>
      </c>
      <c r="W59" s="28"/>
      <c r="X59" s="29"/>
      <c r="Y59" s="29" t="s">
        <v>2</v>
      </c>
      <c r="Z59" s="29" t="s">
        <v>9</v>
      </c>
      <c r="AA59" s="26" t="s">
        <v>4</v>
      </c>
      <c r="AB59" s="26" t="s">
        <v>5</v>
      </c>
      <c r="AC59" s="26" t="s">
        <v>6</v>
      </c>
      <c r="AD59" s="29"/>
      <c r="AE59" s="29"/>
      <c r="AF59" s="29" t="s">
        <v>2</v>
      </c>
      <c r="AG59" s="29" t="s">
        <v>10</v>
      </c>
      <c r="AH59" s="26" t="s">
        <v>4</v>
      </c>
      <c r="AI59" s="26" t="s">
        <v>5</v>
      </c>
      <c r="AJ59" s="26" t="s">
        <v>6</v>
      </c>
      <c r="AK59" s="29"/>
      <c r="AL59" s="29"/>
      <c r="AM59" s="29" t="s">
        <v>2</v>
      </c>
      <c r="AN59" s="29" t="s">
        <v>11</v>
      </c>
      <c r="AO59" s="26" t="s">
        <v>4</v>
      </c>
      <c r="AP59" s="26" t="s">
        <v>5</v>
      </c>
      <c r="AQ59" s="26" t="s">
        <v>6</v>
      </c>
      <c r="AR59" s="29"/>
      <c r="AS59" s="29"/>
      <c r="AT59" s="29" t="s">
        <v>2</v>
      </c>
      <c r="AU59" s="29" t="s">
        <v>12</v>
      </c>
      <c r="AV59" s="26" t="s">
        <v>4</v>
      </c>
      <c r="AW59" s="26" t="s">
        <v>5</v>
      </c>
      <c r="AX59" s="26" t="s">
        <v>6</v>
      </c>
      <c r="AY59" s="30"/>
      <c r="AZ59" s="31" t="s">
        <v>4</v>
      </c>
      <c r="BA59" s="31" t="s">
        <v>13</v>
      </c>
      <c r="BB59" s="31" t="s">
        <v>6</v>
      </c>
      <c r="BC59" s="31" t="s">
        <v>14</v>
      </c>
      <c r="BD59" s="32"/>
      <c r="BE59" s="33" t="s">
        <v>4</v>
      </c>
      <c r="BF59" s="33" t="s">
        <v>13</v>
      </c>
      <c r="BG59" s="33" t="s">
        <v>6</v>
      </c>
      <c r="BH59" s="33" t="s">
        <v>15</v>
      </c>
      <c r="BI59" s="32"/>
      <c r="BJ59" s="32"/>
      <c r="BK59" s="32"/>
      <c r="BL59" s="32"/>
      <c r="BM59" s="32"/>
    </row>
    <row r="60">
      <c r="A60" s="94" t="s">
        <v>139</v>
      </c>
      <c r="B60" s="36" t="s">
        <v>19</v>
      </c>
      <c r="C60" s="37">
        <v>45103.0</v>
      </c>
      <c r="D60" s="42" t="s">
        <v>211</v>
      </c>
      <c r="E60" s="58" t="s">
        <v>66</v>
      </c>
      <c r="F60" s="40">
        <v>0.0</v>
      </c>
      <c r="G60" s="40">
        <v>6.0</v>
      </c>
      <c r="H60" s="40">
        <v>0.0</v>
      </c>
      <c r="I60" s="36" t="s">
        <v>22</v>
      </c>
      <c r="J60" s="37">
        <v>45104.0</v>
      </c>
      <c r="K60" s="42" t="s">
        <v>211</v>
      </c>
      <c r="L60" s="58" t="s">
        <v>66</v>
      </c>
      <c r="M60" s="40">
        <v>0.0</v>
      </c>
      <c r="N60" s="40">
        <v>6.0</v>
      </c>
      <c r="O60" s="40">
        <v>0.0</v>
      </c>
      <c r="P60" s="36" t="s">
        <v>24</v>
      </c>
      <c r="Q60" s="37">
        <v>45105.0</v>
      </c>
      <c r="R60" s="42" t="s">
        <v>211</v>
      </c>
      <c r="S60" s="58" t="s">
        <v>66</v>
      </c>
      <c r="T60" s="40">
        <v>0.0</v>
      </c>
      <c r="U60" s="40">
        <v>6.0</v>
      </c>
      <c r="V60" s="40">
        <v>0.0</v>
      </c>
      <c r="W60" s="36" t="s">
        <v>26</v>
      </c>
      <c r="X60" s="37">
        <v>45106.0</v>
      </c>
      <c r="Y60" s="42" t="s">
        <v>211</v>
      </c>
      <c r="Z60" s="58" t="s">
        <v>66</v>
      </c>
      <c r="AA60" s="40">
        <v>0.0</v>
      </c>
      <c r="AB60" s="40">
        <v>6.0</v>
      </c>
      <c r="AC60" s="40">
        <v>0.0</v>
      </c>
      <c r="AD60" s="36" t="s">
        <v>56</v>
      </c>
      <c r="AE60" s="37">
        <v>45107.0</v>
      </c>
      <c r="AF60" s="42" t="s">
        <v>300</v>
      </c>
      <c r="AG60" s="58" t="s">
        <v>301</v>
      </c>
      <c r="AH60" s="40">
        <v>1.0</v>
      </c>
      <c r="AI60" s="40">
        <v>7.0</v>
      </c>
      <c r="AJ60" s="40">
        <v>2.0</v>
      </c>
      <c r="AK60" s="47" t="s">
        <v>57</v>
      </c>
      <c r="AL60" s="37">
        <v>45108.0</v>
      </c>
      <c r="AM60" s="42" t="s">
        <v>25</v>
      </c>
      <c r="AN60" s="58" t="s">
        <v>25</v>
      </c>
      <c r="AO60" s="40">
        <v>0.0</v>
      </c>
      <c r="AP60" s="40">
        <v>0.0</v>
      </c>
      <c r="AQ60" s="40">
        <v>0.0</v>
      </c>
      <c r="AR60" s="96" t="s">
        <v>149</v>
      </c>
      <c r="AS60" s="37">
        <v>45109.0</v>
      </c>
      <c r="AT60" s="42" t="s">
        <v>211</v>
      </c>
      <c r="AU60" s="58" t="s">
        <v>66</v>
      </c>
      <c r="AV60" s="40">
        <v>0.0</v>
      </c>
      <c r="AW60" s="40">
        <v>6.0</v>
      </c>
      <c r="AX60" s="40">
        <v>0.0</v>
      </c>
      <c r="AY60" s="48"/>
      <c r="AZ60" s="49">
        <f t="shared" ref="AZ60:BB60" si="66">SUM(F60,M60,T60,AA60,AH60,AO60,AV60)</f>
        <v>1</v>
      </c>
      <c r="BA60" s="39">
        <f t="shared" si="66"/>
        <v>37</v>
      </c>
      <c r="BB60" s="39">
        <f t="shared" si="66"/>
        <v>2</v>
      </c>
      <c r="BC60" s="50">
        <f t="shared" ref="BC60:BC64" si="68">SUM(AZ60,BA60,BB60)</f>
        <v>40</v>
      </c>
      <c r="BD60" s="51"/>
      <c r="BE60" s="39">
        <f t="shared" ref="BE60:BE61" si="69">AZ60*67.31</f>
        <v>67.31</v>
      </c>
      <c r="BF60" s="39">
        <f t="shared" ref="BF60:BF61" si="70">BA60*74</f>
        <v>2738</v>
      </c>
      <c r="BG60" s="39">
        <f t="shared" ref="BG60:BG61" si="71">BB60*84</f>
        <v>168</v>
      </c>
      <c r="BH60" s="39">
        <f t="shared" ref="BH60:BH62" si="72">sum(BE60,BF60,BG60)</f>
        <v>2973.31</v>
      </c>
      <c r="BI60" s="51"/>
      <c r="BJ60" s="51"/>
      <c r="BK60" s="51"/>
      <c r="BL60" s="51"/>
      <c r="BM60" s="51"/>
    </row>
    <row r="61" ht="16.5" customHeight="1">
      <c r="A61" s="94" t="s">
        <v>740</v>
      </c>
      <c r="B61" s="41" t="s">
        <v>33</v>
      </c>
      <c r="C61" s="37">
        <v>45104.0</v>
      </c>
      <c r="D61" s="38" t="s">
        <v>25</v>
      </c>
      <c r="E61" s="39" t="s">
        <v>25</v>
      </c>
      <c r="F61" s="40">
        <v>0.0</v>
      </c>
      <c r="G61" s="40">
        <v>0.0</v>
      </c>
      <c r="H61" s="40">
        <v>0.0</v>
      </c>
      <c r="I61" s="42" t="s">
        <v>46</v>
      </c>
      <c r="J61" s="37">
        <v>45105.0</v>
      </c>
      <c r="K61" s="38" t="s">
        <v>247</v>
      </c>
      <c r="L61" s="39" t="s">
        <v>127</v>
      </c>
      <c r="M61" s="40">
        <v>5.0</v>
      </c>
      <c r="N61" s="40">
        <v>1.0</v>
      </c>
      <c r="O61" s="40">
        <v>0.0</v>
      </c>
      <c r="P61" s="38" t="s">
        <v>36</v>
      </c>
      <c r="Q61" s="37">
        <v>45106.0</v>
      </c>
      <c r="R61" s="38" t="s">
        <v>247</v>
      </c>
      <c r="S61" s="39" t="s">
        <v>127</v>
      </c>
      <c r="T61" s="40">
        <v>5.0</v>
      </c>
      <c r="U61" s="40">
        <v>1.0</v>
      </c>
      <c r="V61" s="40">
        <v>0.0</v>
      </c>
      <c r="W61" s="56" t="s">
        <v>37</v>
      </c>
      <c r="X61" s="37">
        <v>45107.0</v>
      </c>
      <c r="Y61" s="38" t="s">
        <v>247</v>
      </c>
      <c r="Z61" s="39" t="s">
        <v>127</v>
      </c>
      <c r="AA61" s="40">
        <v>5.0</v>
      </c>
      <c r="AB61" s="40">
        <v>1.0</v>
      </c>
      <c r="AC61" s="40">
        <v>0.0</v>
      </c>
      <c r="AD61" s="56" t="s">
        <v>40</v>
      </c>
      <c r="AE61" s="37">
        <v>45108.0</v>
      </c>
      <c r="AF61" s="38" t="s">
        <v>285</v>
      </c>
      <c r="AG61" s="39" t="s">
        <v>129</v>
      </c>
      <c r="AH61" s="40">
        <v>5.0</v>
      </c>
      <c r="AI61" s="40">
        <v>2.0</v>
      </c>
      <c r="AJ61" s="40">
        <v>0.0</v>
      </c>
      <c r="AK61" s="47" t="s">
        <v>57</v>
      </c>
      <c r="AL61" s="37">
        <v>45108.0</v>
      </c>
      <c r="AM61" s="42" t="s">
        <v>307</v>
      </c>
      <c r="AN61" s="58" t="s">
        <v>180</v>
      </c>
      <c r="AO61" s="40">
        <v>0.0</v>
      </c>
      <c r="AP61" s="40">
        <v>5.0</v>
      </c>
      <c r="AQ61" s="40">
        <v>0.0</v>
      </c>
      <c r="AR61" s="47" t="s">
        <v>44</v>
      </c>
      <c r="AS61" s="37">
        <v>45110.0</v>
      </c>
      <c r="AT61" s="38" t="s">
        <v>247</v>
      </c>
      <c r="AU61" s="39" t="s">
        <v>127</v>
      </c>
      <c r="AV61" s="40">
        <v>5.0</v>
      </c>
      <c r="AW61" s="40">
        <v>1.0</v>
      </c>
      <c r="AX61" s="40">
        <v>0.0</v>
      </c>
      <c r="AY61" s="48"/>
      <c r="AZ61" s="49">
        <f t="shared" ref="AZ61:BB61" si="67">SUM(F61,M61,T61,AA61,AH61,AO61,AV61)</f>
        <v>25</v>
      </c>
      <c r="BA61" s="39">
        <f t="shared" si="67"/>
        <v>11</v>
      </c>
      <c r="BB61" s="39">
        <f t="shared" si="67"/>
        <v>0</v>
      </c>
      <c r="BC61" s="50">
        <f t="shared" si="68"/>
        <v>36</v>
      </c>
      <c r="BD61" s="51"/>
      <c r="BE61" s="39">
        <f t="shared" si="69"/>
        <v>1682.75</v>
      </c>
      <c r="BF61" s="39">
        <f t="shared" si="70"/>
        <v>814</v>
      </c>
      <c r="BG61" s="39">
        <f t="shared" si="71"/>
        <v>0</v>
      </c>
      <c r="BH61" s="39">
        <f t="shared" si="72"/>
        <v>2496.75</v>
      </c>
      <c r="BI61" s="51"/>
      <c r="BJ61" s="51"/>
      <c r="BK61" s="51"/>
      <c r="BL61" s="51"/>
      <c r="BM61" s="51"/>
    </row>
    <row r="62">
      <c r="A62" s="35" t="s">
        <v>82</v>
      </c>
      <c r="B62" s="41" t="s">
        <v>33</v>
      </c>
      <c r="C62" s="37">
        <v>45104.0</v>
      </c>
      <c r="D62" s="38" t="s">
        <v>247</v>
      </c>
      <c r="E62" s="39" t="s">
        <v>127</v>
      </c>
      <c r="F62" s="40">
        <v>5.0</v>
      </c>
      <c r="G62" s="40">
        <v>1.0</v>
      </c>
      <c r="H62" s="40">
        <v>0.0</v>
      </c>
      <c r="I62" s="42"/>
      <c r="J62" s="37"/>
      <c r="K62" s="38"/>
      <c r="L62" s="39"/>
      <c r="M62" s="40">
        <v>0.0</v>
      </c>
      <c r="N62" s="40">
        <v>0.0</v>
      </c>
      <c r="O62" s="40">
        <v>0.0</v>
      </c>
      <c r="P62" s="38"/>
      <c r="Q62" s="37"/>
      <c r="R62" s="96"/>
      <c r="S62" s="110"/>
      <c r="T62" s="40">
        <v>0.0</v>
      </c>
      <c r="U62" s="40">
        <v>0.0</v>
      </c>
      <c r="V62" s="40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44"/>
      <c r="AE62" s="45"/>
      <c r="AF62" s="39"/>
      <c r="AG62" s="39"/>
      <c r="AH62" s="40">
        <v>0.0</v>
      </c>
      <c r="AI62" s="40">
        <v>0.0</v>
      </c>
      <c r="AJ62" s="40">
        <v>0.0</v>
      </c>
      <c r="AK62" s="434" t="s">
        <v>43</v>
      </c>
      <c r="AL62" s="37">
        <v>45109.0</v>
      </c>
      <c r="AM62" s="38" t="s">
        <v>285</v>
      </c>
      <c r="AN62" s="39" t="s">
        <v>129</v>
      </c>
      <c r="AO62" s="40">
        <v>5.0</v>
      </c>
      <c r="AP62" s="40">
        <v>2.0</v>
      </c>
      <c r="AQ62" s="40">
        <v>0.0</v>
      </c>
      <c r="AR62" s="47"/>
      <c r="AS62" s="37"/>
      <c r="AT62" s="38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73">SUM(F62,M62,T62,AA62,AH62,AO62,AV62)</f>
        <v>10</v>
      </c>
      <c r="BA62" s="39">
        <f t="shared" si="73"/>
        <v>3</v>
      </c>
      <c r="BB62" s="39">
        <f t="shared" si="73"/>
        <v>0</v>
      </c>
      <c r="BC62" s="50">
        <f t="shared" si="68"/>
        <v>13</v>
      </c>
      <c r="BD62" s="51"/>
      <c r="BE62" s="39">
        <f>AZ62*80</f>
        <v>800</v>
      </c>
      <c r="BF62" s="39">
        <f>BA62*88</f>
        <v>264</v>
      </c>
      <c r="BG62" s="39">
        <f>BB62*80</f>
        <v>0</v>
      </c>
      <c r="BH62" s="39">
        <f t="shared" si="72"/>
        <v>1064</v>
      </c>
      <c r="BI62" s="51"/>
      <c r="BJ62" s="51"/>
      <c r="BK62" s="51"/>
      <c r="BL62" s="51"/>
      <c r="BM62" s="51"/>
    </row>
    <row r="63" ht="16.5" customHeight="1">
      <c r="A63" s="94" t="s">
        <v>50</v>
      </c>
      <c r="B63" s="41"/>
      <c r="C63" s="37"/>
      <c r="D63" s="42"/>
      <c r="E63" s="58"/>
      <c r="F63" s="40">
        <v>0.0</v>
      </c>
      <c r="G63" s="40">
        <v>0.0</v>
      </c>
      <c r="H63" s="40">
        <v>0.0</v>
      </c>
      <c r="I63" s="53"/>
      <c r="J63" s="45"/>
      <c r="K63" s="53"/>
      <c r="L63" s="53"/>
      <c r="M63" s="40">
        <v>0.0</v>
      </c>
      <c r="N63" s="40">
        <v>0.0</v>
      </c>
      <c r="O63" s="40">
        <v>0.0</v>
      </c>
      <c r="P63" s="144"/>
      <c r="Q63" s="144"/>
      <c r="R63" s="144"/>
      <c r="S63" s="144"/>
      <c r="T63" s="40">
        <v>0.0</v>
      </c>
      <c r="U63" s="40">
        <v>0.0</v>
      </c>
      <c r="V63" s="40">
        <v>0.0</v>
      </c>
      <c r="W63" s="44"/>
      <c r="X63" s="45"/>
      <c r="Y63" s="53"/>
      <c r="Z63" s="53"/>
      <c r="AA63" s="40">
        <v>0.0</v>
      </c>
      <c r="AB63" s="40">
        <v>0.0</v>
      </c>
      <c r="AC63" s="40">
        <v>0.0</v>
      </c>
      <c r="AD63" s="44"/>
      <c r="AE63" s="45"/>
      <c r="AF63" s="53"/>
      <c r="AG63" s="53"/>
      <c r="AH63" s="40">
        <v>0.0</v>
      </c>
      <c r="AI63" s="40">
        <v>0.0</v>
      </c>
      <c r="AJ63" s="40">
        <v>0.0</v>
      </c>
      <c r="AK63" s="47"/>
      <c r="AL63" s="37"/>
      <c r="AM63" s="42"/>
      <c r="AN63" s="58"/>
      <c r="AO63" s="40">
        <v>0.0</v>
      </c>
      <c r="AP63" s="40">
        <v>0.0</v>
      </c>
      <c r="AQ63" s="40">
        <v>0.0</v>
      </c>
      <c r="AR63" s="96"/>
      <c r="AS63" s="37"/>
      <c r="AT63" s="42"/>
      <c r="AU63" s="58"/>
      <c r="AV63" s="40">
        <v>0.0</v>
      </c>
      <c r="AW63" s="40">
        <v>0.0</v>
      </c>
      <c r="AX63" s="40">
        <v>0.0</v>
      </c>
      <c r="AY63" s="48"/>
      <c r="AZ63" s="49">
        <f t="shared" ref="AZ63:BB63" si="74">SUM(F63,M63,T63,AA63,AH63,AO63,AV63)</f>
        <v>0</v>
      </c>
      <c r="BA63" s="39">
        <f t="shared" si="74"/>
        <v>0</v>
      </c>
      <c r="BB63" s="39">
        <f t="shared" si="74"/>
        <v>0</v>
      </c>
      <c r="BC63" s="50">
        <f t="shared" si="68"/>
        <v>0</v>
      </c>
      <c r="BD63" s="51"/>
      <c r="BE63" s="39">
        <v>0.0</v>
      </c>
      <c r="BF63" s="39">
        <v>0.0</v>
      </c>
      <c r="BG63" s="39">
        <v>0.0</v>
      </c>
      <c r="BH63" s="39">
        <v>0.0</v>
      </c>
      <c r="BI63" s="51"/>
      <c r="BJ63" s="51"/>
      <c r="BK63" s="51"/>
      <c r="BL63" s="51"/>
      <c r="BM63" s="51"/>
    </row>
    <row r="64" ht="16.5" customHeight="1">
      <c r="A64" s="94" t="s">
        <v>52</v>
      </c>
      <c r="B64" s="41"/>
      <c r="C64" s="37"/>
      <c r="D64" s="42"/>
      <c r="E64" s="58"/>
      <c r="F64" s="40">
        <v>0.0</v>
      </c>
      <c r="G64" s="40">
        <v>0.0</v>
      </c>
      <c r="H64" s="40">
        <v>0.0</v>
      </c>
      <c r="I64" s="144"/>
      <c r="J64" s="144"/>
      <c r="K64" s="144"/>
      <c r="L64" s="144"/>
      <c r="M64" s="40">
        <v>0.0</v>
      </c>
      <c r="N64" s="40">
        <v>0.0</v>
      </c>
      <c r="O64" s="40">
        <v>0.0</v>
      </c>
      <c r="P64" s="144"/>
      <c r="Q64" s="144"/>
      <c r="R64" s="144"/>
      <c r="S64" s="144"/>
      <c r="T64" s="40">
        <v>0.0</v>
      </c>
      <c r="U64" s="40">
        <v>0.0</v>
      </c>
      <c r="V64" s="40">
        <v>0.0</v>
      </c>
      <c r="W64" s="44"/>
      <c r="X64" s="45"/>
      <c r="Y64" s="53"/>
      <c r="Z64" s="53"/>
      <c r="AA64" s="40">
        <v>0.0</v>
      </c>
      <c r="AB64" s="40">
        <v>0.0</v>
      </c>
      <c r="AC64" s="40">
        <v>0.0</v>
      </c>
      <c r="AD64" s="44"/>
      <c r="AE64" s="45"/>
      <c r="AF64" s="53"/>
      <c r="AG64" s="53"/>
      <c r="AH64" s="40">
        <v>0.0</v>
      </c>
      <c r="AI64" s="40">
        <v>0.0</v>
      </c>
      <c r="AJ64" s="40">
        <v>0.0</v>
      </c>
      <c r="AK64" s="96"/>
      <c r="AL64" s="37"/>
      <c r="AM64" s="38"/>
      <c r="AN64" s="39"/>
      <c r="AO64" s="40">
        <v>0.0</v>
      </c>
      <c r="AP64" s="40">
        <v>0.0</v>
      </c>
      <c r="AQ64" s="40">
        <v>0.0</v>
      </c>
      <c r="AR64" s="96"/>
      <c r="AS64" s="37"/>
      <c r="AT64" s="38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5">SUM(F64,M64,T64,AA64,AH64,AO64,AV64)</f>
        <v>0</v>
      </c>
      <c r="BA64" s="39">
        <f t="shared" si="75"/>
        <v>0</v>
      </c>
      <c r="BB64" s="39">
        <f t="shared" si="75"/>
        <v>0</v>
      </c>
      <c r="BC64" s="50">
        <f t="shared" si="68"/>
        <v>0</v>
      </c>
      <c r="BD64" s="51"/>
      <c r="BE64" s="39">
        <f>AZ64*80</f>
        <v>0</v>
      </c>
      <c r="BF64" s="39">
        <f>BA64*88</f>
        <v>0</v>
      </c>
      <c r="BG64" s="39">
        <f>BB64*80</f>
        <v>0</v>
      </c>
      <c r="BH64" s="39">
        <f>sum(BE64,BF64,BG64)</f>
        <v>0</v>
      </c>
      <c r="BI64" s="51"/>
      <c r="BJ64" s="51"/>
      <c r="BK64" s="51"/>
      <c r="BL64" s="51"/>
      <c r="BM64" s="51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162"/>
      <c r="L65" s="162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61"/>
      <c r="AB65" s="161"/>
      <c r="AC65" s="161"/>
      <c r="AD65" s="161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136"/>
      <c r="AU65" s="136"/>
      <c r="AV65" s="136"/>
      <c r="AW65" s="136"/>
      <c r="AX65" s="136"/>
      <c r="AY65" s="136"/>
      <c r="AZ65" s="136"/>
      <c r="BA65" s="136"/>
      <c r="BB65" s="136"/>
      <c r="BC65" s="136"/>
      <c r="BD65" s="136"/>
      <c r="BE65" s="53"/>
      <c r="BF65" s="53"/>
      <c r="BG65" s="53"/>
      <c r="BH65" s="53"/>
      <c r="BI65" s="136"/>
      <c r="BJ65" s="136"/>
      <c r="BK65" s="136"/>
      <c r="BL65" s="136"/>
      <c r="BM65" s="136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76" t="s">
        <v>14</v>
      </c>
      <c r="AZ66" s="77">
        <f t="shared" ref="AZ66:BC66" si="76">sum(AZ60,AZ61,AZ62,AZ63,AZ64)</f>
        <v>36</v>
      </c>
      <c r="BA66" s="78">
        <f t="shared" si="76"/>
        <v>51</v>
      </c>
      <c r="BB66" s="78">
        <f t="shared" si="76"/>
        <v>2</v>
      </c>
      <c r="BC66" s="79">
        <f t="shared" si="76"/>
        <v>89</v>
      </c>
      <c r="BD66" s="51"/>
      <c r="BE66" s="40">
        <f>sum(BE61,BE60,BE62,BE63,BE64)</f>
        <v>2550.06</v>
      </c>
      <c r="BF66" s="40">
        <f t="shared" ref="BF66:BG66" si="77">sum(BF60,BF61,BF62,BF63,BF64)</f>
        <v>3816</v>
      </c>
      <c r="BG66" s="40">
        <f t="shared" si="77"/>
        <v>168</v>
      </c>
      <c r="BH66" s="40">
        <f>SUM(BH60,BH61,BH62,BH63,BH64)</f>
        <v>6534.06</v>
      </c>
      <c r="BI66" s="51"/>
      <c r="BJ66" s="51"/>
      <c r="BK66" s="51"/>
      <c r="BL66" s="51"/>
      <c r="BM66" s="51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6" t="s">
        <v>147</v>
      </c>
      <c r="L67" s="4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6" t="s">
        <v>147</v>
      </c>
      <c r="AG67" s="4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6" t="s">
        <v>147</v>
      </c>
      <c r="AU67" s="4"/>
      <c r="AV67" s="136"/>
      <c r="AW67" s="136"/>
      <c r="AX67" s="136"/>
      <c r="AY67" s="136"/>
      <c r="AZ67" s="136"/>
      <c r="BA67" s="136"/>
      <c r="BB67" s="136"/>
      <c r="BC67" s="136"/>
      <c r="BD67" s="136"/>
      <c r="BE67" s="136"/>
      <c r="BF67" s="136"/>
      <c r="BG67" s="136"/>
      <c r="BH67" s="136"/>
      <c r="BI67" s="136"/>
      <c r="BJ67" s="136"/>
      <c r="BK67" s="136"/>
      <c r="BL67" s="136"/>
      <c r="BM67" s="136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162"/>
      <c r="L68" s="162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6" t="s">
        <v>147</v>
      </c>
      <c r="BG68" s="4"/>
      <c r="BH68" s="136"/>
      <c r="BI68" s="136"/>
      <c r="BJ68" s="136"/>
      <c r="BK68" s="136"/>
      <c r="BL68" s="136"/>
      <c r="BM68" s="136"/>
    </row>
    <row r="69">
      <c r="A69" s="10"/>
      <c r="B69" s="11"/>
      <c r="C69" s="11"/>
      <c r="D69" s="12"/>
      <c r="E69" s="13">
        <v>45103.0</v>
      </c>
      <c r="F69" s="14"/>
      <c r="G69" s="14"/>
      <c r="H69" s="14"/>
      <c r="I69" s="15"/>
      <c r="J69" s="15"/>
      <c r="K69" s="16"/>
      <c r="L69" s="13">
        <v>45104.0</v>
      </c>
      <c r="M69" s="15"/>
      <c r="N69" s="15"/>
      <c r="O69" s="15"/>
      <c r="P69" s="15"/>
      <c r="Q69" s="11"/>
      <c r="R69" s="17"/>
      <c r="S69" s="13">
        <v>45105.0</v>
      </c>
      <c r="T69" s="11"/>
      <c r="U69" s="15"/>
      <c r="V69" s="15"/>
      <c r="W69" s="11"/>
      <c r="X69" s="18"/>
      <c r="Y69" s="14"/>
      <c r="Z69" s="13">
        <v>45106.0</v>
      </c>
      <c r="AA69" s="15"/>
      <c r="AB69" s="15"/>
      <c r="AC69" s="11"/>
      <c r="AD69" s="15"/>
      <c r="AE69" s="15"/>
      <c r="AF69" s="12"/>
      <c r="AG69" s="13">
        <v>45107.0</v>
      </c>
      <c r="AH69" s="15"/>
      <c r="AI69" s="11"/>
      <c r="AJ69" s="15"/>
      <c r="AK69" s="15"/>
      <c r="AL69" s="15"/>
      <c r="AM69" s="18"/>
      <c r="AN69" s="13">
        <v>45108.0</v>
      </c>
      <c r="AO69" s="11"/>
      <c r="AP69" s="19"/>
      <c r="AQ69" s="19"/>
      <c r="AR69" s="19"/>
      <c r="AS69" s="19"/>
      <c r="AT69" s="14"/>
      <c r="AU69" s="13">
        <v>45109.0</v>
      </c>
      <c r="AV69" s="19"/>
      <c r="AW69" s="19"/>
      <c r="AX69" s="19"/>
      <c r="AY69" s="20"/>
      <c r="AZ69" s="19"/>
      <c r="BA69" s="19"/>
      <c r="BB69" s="19"/>
      <c r="BC69" s="19"/>
      <c r="BD69" s="20"/>
      <c r="BE69" s="21"/>
      <c r="BF69" s="22"/>
      <c r="BG69" s="4"/>
      <c r="BH69" s="19"/>
      <c r="BI69" s="23"/>
      <c r="BJ69" s="127"/>
      <c r="BK69" s="150"/>
      <c r="BL69" s="20"/>
      <c r="BM69" s="20"/>
    </row>
    <row r="70">
      <c r="A70" s="107"/>
      <c r="B70" s="26"/>
      <c r="C70" s="26"/>
      <c r="D70" s="26" t="s">
        <v>2</v>
      </c>
      <c r="E70" s="26" t="s">
        <v>3</v>
      </c>
      <c r="F70" s="26" t="s">
        <v>4</v>
      </c>
      <c r="G70" s="26" t="s">
        <v>5</v>
      </c>
      <c r="H70" s="26" t="s">
        <v>6</v>
      </c>
      <c r="I70" s="26"/>
      <c r="J70" s="26"/>
      <c r="K70" s="26" t="s">
        <v>2</v>
      </c>
      <c r="L70" s="26" t="s">
        <v>7</v>
      </c>
      <c r="M70" s="26" t="s">
        <v>4</v>
      </c>
      <c r="N70" s="26" t="s">
        <v>5</v>
      </c>
      <c r="O70" s="26" t="s">
        <v>6</v>
      </c>
      <c r="P70" s="26"/>
      <c r="Q70" s="26"/>
      <c r="R70" s="26" t="s">
        <v>2</v>
      </c>
      <c r="S70" s="26" t="s">
        <v>8</v>
      </c>
      <c r="T70" s="26" t="s">
        <v>4</v>
      </c>
      <c r="U70" s="26" t="s">
        <v>5</v>
      </c>
      <c r="V70" s="26" t="s">
        <v>6</v>
      </c>
      <c r="W70" s="28"/>
      <c r="X70" s="29"/>
      <c r="Y70" s="29" t="s">
        <v>2</v>
      </c>
      <c r="Z70" s="29" t="s">
        <v>9</v>
      </c>
      <c r="AA70" s="26" t="s">
        <v>4</v>
      </c>
      <c r="AB70" s="26" t="s">
        <v>5</v>
      </c>
      <c r="AC70" s="26" t="s">
        <v>6</v>
      </c>
      <c r="AD70" s="29"/>
      <c r="AE70" s="29"/>
      <c r="AF70" s="29" t="s">
        <v>2</v>
      </c>
      <c r="AG70" s="29" t="s">
        <v>10</v>
      </c>
      <c r="AH70" s="26" t="s">
        <v>4</v>
      </c>
      <c r="AI70" s="26" t="s">
        <v>5</v>
      </c>
      <c r="AJ70" s="26" t="s">
        <v>6</v>
      </c>
      <c r="AK70" s="29"/>
      <c r="AL70" s="29"/>
      <c r="AM70" s="29" t="s">
        <v>2</v>
      </c>
      <c r="AN70" s="29" t="s">
        <v>11</v>
      </c>
      <c r="AO70" s="26" t="s">
        <v>4</v>
      </c>
      <c r="AP70" s="26" t="s">
        <v>5</v>
      </c>
      <c r="AQ70" s="26" t="s">
        <v>6</v>
      </c>
      <c r="AR70" s="29"/>
      <c r="AS70" s="29"/>
      <c r="AT70" s="29" t="s">
        <v>2</v>
      </c>
      <c r="AU70" s="29" t="s">
        <v>12</v>
      </c>
      <c r="AV70" s="26" t="s">
        <v>4</v>
      </c>
      <c r="AW70" s="26" t="s">
        <v>5</v>
      </c>
      <c r="AX70" s="26" t="s">
        <v>6</v>
      </c>
      <c r="AY70" s="30"/>
      <c r="AZ70" s="31" t="s">
        <v>4</v>
      </c>
      <c r="BA70" s="31" t="s">
        <v>13</v>
      </c>
      <c r="BB70" s="31" t="s">
        <v>6</v>
      </c>
      <c r="BC70" s="31" t="s">
        <v>14</v>
      </c>
      <c r="BD70" s="32"/>
      <c r="BE70" s="33" t="s">
        <v>4</v>
      </c>
      <c r="BF70" s="33" t="s">
        <v>13</v>
      </c>
      <c r="BG70" s="33" t="s">
        <v>6</v>
      </c>
      <c r="BH70" s="33" t="s">
        <v>15</v>
      </c>
      <c r="BI70" s="32"/>
      <c r="BJ70" s="32"/>
      <c r="BK70" s="32"/>
      <c r="BL70" s="32"/>
      <c r="BM70" s="32"/>
    </row>
    <row r="71">
      <c r="A71" s="94" t="s">
        <v>714</v>
      </c>
      <c r="B71" s="36" t="s">
        <v>19</v>
      </c>
      <c r="C71" s="37">
        <v>45104.0</v>
      </c>
      <c r="D71" s="42" t="s">
        <v>272</v>
      </c>
      <c r="E71" s="39" t="s">
        <v>21</v>
      </c>
      <c r="F71" s="40">
        <v>0.0</v>
      </c>
      <c r="G71" s="40">
        <v>6.5</v>
      </c>
      <c r="H71" s="40">
        <v>0.0</v>
      </c>
      <c r="I71" s="36" t="s">
        <v>22</v>
      </c>
      <c r="J71" s="37">
        <v>45104.0</v>
      </c>
      <c r="K71" s="42" t="s">
        <v>272</v>
      </c>
      <c r="L71" s="39" t="s">
        <v>21</v>
      </c>
      <c r="M71" s="40">
        <v>0.0</v>
      </c>
      <c r="N71" s="40">
        <v>6.5</v>
      </c>
      <c r="O71" s="40">
        <v>0.0</v>
      </c>
      <c r="P71" s="36" t="s">
        <v>24</v>
      </c>
      <c r="Q71" s="37">
        <v>45105.0</v>
      </c>
      <c r="R71" s="42" t="s">
        <v>272</v>
      </c>
      <c r="S71" s="39" t="s">
        <v>21</v>
      </c>
      <c r="T71" s="40">
        <v>0.0</v>
      </c>
      <c r="U71" s="40">
        <v>6.5</v>
      </c>
      <c r="V71" s="40">
        <v>0.0</v>
      </c>
      <c r="W71" s="36" t="s">
        <v>26</v>
      </c>
      <c r="X71" s="37">
        <v>45106.0</v>
      </c>
      <c r="Y71" s="42" t="s">
        <v>272</v>
      </c>
      <c r="Z71" s="39" t="s">
        <v>21</v>
      </c>
      <c r="AA71" s="40">
        <v>0.0</v>
      </c>
      <c r="AB71" s="40">
        <v>6.5</v>
      </c>
      <c r="AC71" s="40">
        <v>0.0</v>
      </c>
      <c r="AD71" s="36" t="s">
        <v>56</v>
      </c>
      <c r="AE71" s="37">
        <v>45107.0</v>
      </c>
      <c r="AF71" s="42" t="s">
        <v>272</v>
      </c>
      <c r="AG71" s="39" t="s">
        <v>21</v>
      </c>
      <c r="AH71" s="40">
        <v>0.0</v>
      </c>
      <c r="AI71" s="40">
        <v>6.5</v>
      </c>
      <c r="AJ71" s="40">
        <v>0.0</v>
      </c>
      <c r="AK71" s="287" t="s">
        <v>57</v>
      </c>
      <c r="AL71" s="37">
        <v>45108.0</v>
      </c>
      <c r="AM71" s="42" t="s">
        <v>703</v>
      </c>
      <c r="AN71" s="39" t="s">
        <v>704</v>
      </c>
      <c r="AO71" s="40">
        <v>0.5</v>
      </c>
      <c r="AP71" s="40">
        <v>7.5</v>
      </c>
      <c r="AQ71" s="40">
        <v>2.5</v>
      </c>
      <c r="AR71" s="96" t="s">
        <v>149</v>
      </c>
      <c r="AS71" s="37">
        <v>45109.0</v>
      </c>
      <c r="AT71" s="42" t="s">
        <v>25</v>
      </c>
      <c r="AU71" s="39" t="s">
        <v>25</v>
      </c>
      <c r="AV71" s="40">
        <v>0.0</v>
      </c>
      <c r="AW71" s="40">
        <v>0.0</v>
      </c>
      <c r="AX71" s="40">
        <v>0.0</v>
      </c>
      <c r="AY71" s="48"/>
      <c r="AZ71" s="49">
        <f t="shared" ref="AZ71:BB71" si="78">SUM(F71,M71,T71,AA71,AH71,AO71,AV71)</f>
        <v>0.5</v>
      </c>
      <c r="BA71" s="39">
        <f t="shared" si="78"/>
        <v>40</v>
      </c>
      <c r="BB71" s="39">
        <f t="shared" si="78"/>
        <v>2.5</v>
      </c>
      <c r="BC71" s="50">
        <f t="shared" ref="BC71:BC75" si="80">SUM(AZ71,BA71,BB71)</f>
        <v>43</v>
      </c>
      <c r="BD71" s="51"/>
      <c r="BE71" s="39">
        <f>AZ71*67.31</f>
        <v>33.655</v>
      </c>
      <c r="BF71" s="39">
        <f>BA71*74</f>
        <v>2960</v>
      </c>
      <c r="BG71" s="39">
        <f>BB71*84</f>
        <v>210</v>
      </c>
      <c r="BH71" s="39">
        <f>SUM(BE71,BF71,BG71)</f>
        <v>3203.655</v>
      </c>
      <c r="BI71" s="51"/>
      <c r="BJ71" s="51"/>
      <c r="BK71" s="51"/>
      <c r="BL71" s="51"/>
      <c r="BM71" s="51"/>
    </row>
    <row r="72">
      <c r="A72" s="94" t="s">
        <v>82</v>
      </c>
      <c r="B72" s="36"/>
      <c r="C72" s="37"/>
      <c r="D72" s="42"/>
      <c r="E72" s="39"/>
      <c r="F72" s="40">
        <v>0.0</v>
      </c>
      <c r="G72" s="40">
        <v>0.0</v>
      </c>
      <c r="H72" s="40">
        <v>0.0</v>
      </c>
      <c r="I72" s="36"/>
      <c r="J72" s="37"/>
      <c r="K72" s="42"/>
      <c r="L72" s="39"/>
      <c r="M72" s="40">
        <v>0.0</v>
      </c>
      <c r="N72" s="40">
        <v>0.0</v>
      </c>
      <c r="O72" s="40">
        <v>0.0</v>
      </c>
      <c r="P72" s="36"/>
      <c r="Q72" s="37"/>
      <c r="R72" s="42"/>
      <c r="S72" s="39"/>
      <c r="T72" s="40">
        <v>0.0</v>
      </c>
      <c r="U72" s="40">
        <v>0.0</v>
      </c>
      <c r="V72" s="40">
        <v>0.0</v>
      </c>
      <c r="W72" s="36"/>
      <c r="X72" s="37"/>
      <c r="Y72" s="42"/>
      <c r="Z72" s="39"/>
      <c r="AA72" s="40">
        <v>0.0</v>
      </c>
      <c r="AB72" s="40">
        <v>0.0</v>
      </c>
      <c r="AC72" s="40">
        <v>0.0</v>
      </c>
      <c r="AD72" s="36"/>
      <c r="AE72" s="37"/>
      <c r="AF72" s="42"/>
      <c r="AG72" s="39"/>
      <c r="AH72" s="163">
        <v>0.0</v>
      </c>
      <c r="AI72" s="163">
        <v>0.0</v>
      </c>
      <c r="AJ72" s="163">
        <v>0.0</v>
      </c>
      <c r="AK72" s="47"/>
      <c r="AL72" s="37"/>
      <c r="AM72" s="42"/>
      <c r="AN72" s="39"/>
      <c r="AO72" s="163">
        <v>0.0</v>
      </c>
      <c r="AP72" s="163">
        <v>0.0</v>
      </c>
      <c r="AQ72" s="163">
        <v>0.0</v>
      </c>
      <c r="AR72" s="96"/>
      <c r="AS72" s="37"/>
      <c r="AT72" s="42"/>
      <c r="AU72" s="39"/>
      <c r="AV72" s="40">
        <v>0.0</v>
      </c>
      <c r="AW72" s="40">
        <v>0.0</v>
      </c>
      <c r="AX72" s="40">
        <v>0.0</v>
      </c>
      <c r="AY72" s="48"/>
      <c r="AZ72" s="49">
        <f t="shared" ref="AZ72:BB72" si="79">SUM(F72,M72,T72,AA72,AH72,AO72,AV72)</f>
        <v>0</v>
      </c>
      <c r="BA72" s="39">
        <f t="shared" si="79"/>
        <v>0</v>
      </c>
      <c r="BB72" s="39">
        <f t="shared" si="79"/>
        <v>0</v>
      </c>
      <c r="BC72" s="50">
        <f t="shared" si="80"/>
        <v>0</v>
      </c>
      <c r="BD72" s="51"/>
      <c r="BE72" s="39">
        <f t="shared" ref="BE72:BE74" si="82">AZ72*80</f>
        <v>0</v>
      </c>
      <c r="BF72" s="39">
        <f t="shared" ref="BF72:BF74" si="83">BA72*88</f>
        <v>0</v>
      </c>
      <c r="BG72" s="39">
        <f t="shared" ref="BG72:BG74" si="84">BB72*80</f>
        <v>0</v>
      </c>
      <c r="BH72" s="39">
        <f t="shared" ref="BH72:BH74" si="85">sum(BE72,BF72,BG72)</f>
        <v>0</v>
      </c>
      <c r="BI72" s="51"/>
      <c r="BJ72" s="51"/>
      <c r="BK72" s="51"/>
      <c r="BL72" s="51"/>
      <c r="BM72" s="51"/>
    </row>
    <row r="73">
      <c r="A73" s="94" t="s">
        <v>52</v>
      </c>
      <c r="B73" s="41"/>
      <c r="C73" s="37"/>
      <c r="D73" s="42"/>
      <c r="E73" s="58"/>
      <c r="F73" s="145">
        <v>0.0</v>
      </c>
      <c r="G73" s="145">
        <v>0.0</v>
      </c>
      <c r="H73" s="163">
        <v>0.0</v>
      </c>
      <c r="I73" s="57"/>
      <c r="J73" s="37"/>
      <c r="K73" s="42"/>
      <c r="L73" s="58"/>
      <c r="M73" s="145">
        <v>0.0</v>
      </c>
      <c r="N73" s="145">
        <v>0.0</v>
      </c>
      <c r="O73" s="40">
        <v>0.0</v>
      </c>
      <c r="P73" s="38"/>
      <c r="Q73" s="37"/>
      <c r="R73" s="42"/>
      <c r="S73" s="58"/>
      <c r="T73" s="145">
        <v>0.0</v>
      </c>
      <c r="U73" s="145">
        <v>0.0</v>
      </c>
      <c r="V73" s="163">
        <v>0.0</v>
      </c>
      <c r="W73" s="57"/>
      <c r="X73" s="230"/>
      <c r="Y73" s="158"/>
      <c r="Z73" s="55"/>
      <c r="AA73" s="163">
        <v>0.0</v>
      </c>
      <c r="AB73" s="163">
        <v>0.0</v>
      </c>
      <c r="AC73" s="163">
        <v>0.0</v>
      </c>
      <c r="AD73" s="57"/>
      <c r="AE73" s="230"/>
      <c r="AF73" s="158"/>
      <c r="AG73" s="55"/>
      <c r="AH73" s="163">
        <v>0.0</v>
      </c>
      <c r="AI73" s="163">
        <v>0.0</v>
      </c>
      <c r="AJ73" s="163">
        <v>0.0</v>
      </c>
      <c r="AK73" s="287"/>
      <c r="AL73" s="230"/>
      <c r="AM73" s="158"/>
      <c r="AN73" s="55"/>
      <c r="AO73" s="168">
        <v>0.0</v>
      </c>
      <c r="AP73" s="168">
        <v>0.0</v>
      </c>
      <c r="AQ73" s="168">
        <v>0.0</v>
      </c>
      <c r="AR73" s="47"/>
      <c r="AS73" s="37"/>
      <c r="AT73" s="42"/>
      <c r="AU73" s="58"/>
      <c r="AV73" s="145">
        <v>0.0</v>
      </c>
      <c r="AW73" s="145">
        <v>0.0</v>
      </c>
      <c r="AX73" s="145">
        <v>0.0</v>
      </c>
      <c r="AY73" s="165"/>
      <c r="AZ73" s="166">
        <f t="shared" ref="AZ73:BB73" si="81">SUM(F73,M73,T73,AA73,AH73,AO73,AV73)</f>
        <v>0</v>
      </c>
      <c r="BA73" s="46">
        <f t="shared" si="81"/>
        <v>0</v>
      </c>
      <c r="BB73" s="46">
        <f t="shared" si="81"/>
        <v>0</v>
      </c>
      <c r="BC73" s="167">
        <f t="shared" si="80"/>
        <v>0</v>
      </c>
      <c r="BD73" s="165"/>
      <c r="BE73" s="39">
        <f t="shared" si="82"/>
        <v>0</v>
      </c>
      <c r="BF73" s="39">
        <f t="shared" si="83"/>
        <v>0</v>
      </c>
      <c r="BG73" s="39">
        <f t="shared" si="84"/>
        <v>0</v>
      </c>
      <c r="BH73" s="39">
        <f t="shared" si="85"/>
        <v>0</v>
      </c>
      <c r="BI73" s="155"/>
      <c r="BJ73" s="155"/>
      <c r="BK73" s="155"/>
      <c r="BL73" s="155"/>
      <c r="BM73" s="155"/>
    </row>
    <row r="74">
      <c r="A74" s="94" t="s">
        <v>50</v>
      </c>
      <c r="B74" s="57"/>
      <c r="C74" s="230"/>
      <c r="D74" s="183"/>
      <c r="E74" s="85"/>
      <c r="F74" s="168">
        <v>0.0</v>
      </c>
      <c r="G74" s="168">
        <v>0.0</v>
      </c>
      <c r="H74" s="168">
        <v>0.0</v>
      </c>
      <c r="I74" s="42"/>
      <c r="J74" s="37"/>
      <c r="K74" s="42"/>
      <c r="L74" s="58"/>
      <c r="M74" s="145">
        <v>0.0</v>
      </c>
      <c r="N74" s="145">
        <v>0.0</v>
      </c>
      <c r="O74" s="168">
        <v>0.0</v>
      </c>
      <c r="P74" s="57"/>
      <c r="Q74" s="230"/>
      <c r="R74" s="479"/>
      <c r="S74" s="85"/>
      <c r="T74" s="168">
        <v>0.0</v>
      </c>
      <c r="U74" s="168">
        <v>0.0</v>
      </c>
      <c r="V74" s="168">
        <v>0.0</v>
      </c>
      <c r="W74" s="57"/>
      <c r="X74" s="230"/>
      <c r="Y74" s="158"/>
      <c r="Z74" s="55"/>
      <c r="AA74" s="168">
        <v>0.0</v>
      </c>
      <c r="AB74" s="168">
        <v>0.0</v>
      </c>
      <c r="AC74" s="168">
        <v>0.0</v>
      </c>
      <c r="AD74" s="57"/>
      <c r="AE74" s="230"/>
      <c r="AF74" s="158"/>
      <c r="AG74" s="55"/>
      <c r="AH74" s="168">
        <v>0.0</v>
      </c>
      <c r="AI74" s="168">
        <v>0.0</v>
      </c>
      <c r="AJ74" s="168">
        <v>0.0</v>
      </c>
      <c r="AK74" s="287"/>
      <c r="AL74" s="230"/>
      <c r="AM74" s="158"/>
      <c r="AN74" s="55"/>
      <c r="AO74" s="168">
        <v>0.0</v>
      </c>
      <c r="AP74" s="168">
        <v>0.0</v>
      </c>
      <c r="AQ74" s="168">
        <v>0.0</v>
      </c>
      <c r="AR74" s="96"/>
      <c r="AS74" s="37"/>
      <c r="AT74" s="42"/>
      <c r="AU74" s="39"/>
      <c r="AV74" s="40">
        <v>0.0</v>
      </c>
      <c r="AW74" s="40">
        <v>0.0</v>
      </c>
      <c r="AX74" s="40">
        <v>0.0</v>
      </c>
      <c r="AY74" s="155"/>
      <c r="AZ74" s="169">
        <f t="shared" ref="AZ74:BB74" si="86">SUM(F74,M74,T74,AA74,AH74,AO74,AV74)</f>
        <v>0</v>
      </c>
      <c r="BA74" s="149">
        <f t="shared" si="86"/>
        <v>0</v>
      </c>
      <c r="BB74" s="149">
        <f t="shared" si="86"/>
        <v>0</v>
      </c>
      <c r="BC74" s="170">
        <f t="shared" si="80"/>
        <v>0</v>
      </c>
      <c r="BD74" s="155"/>
      <c r="BE74" s="39">
        <f t="shared" si="82"/>
        <v>0</v>
      </c>
      <c r="BF74" s="39">
        <f t="shared" si="83"/>
        <v>0</v>
      </c>
      <c r="BG74" s="39">
        <f t="shared" si="84"/>
        <v>0</v>
      </c>
      <c r="BH74" s="39">
        <f t="shared" si="85"/>
        <v>0</v>
      </c>
      <c r="BI74" s="155"/>
      <c r="BJ74" s="155"/>
      <c r="BK74" s="155"/>
      <c r="BL74" s="155"/>
      <c r="BM74" s="155"/>
    </row>
    <row r="75">
      <c r="A75" s="94" t="s">
        <v>749</v>
      </c>
      <c r="B75" s="41" t="s">
        <v>33</v>
      </c>
      <c r="C75" s="37">
        <v>45104.0</v>
      </c>
      <c r="D75" s="42" t="s">
        <v>137</v>
      </c>
      <c r="E75" s="58" t="s">
        <v>333</v>
      </c>
      <c r="F75" s="145">
        <v>3.0</v>
      </c>
      <c r="G75" s="145">
        <v>1.0</v>
      </c>
      <c r="H75" s="145">
        <v>0.0</v>
      </c>
      <c r="I75" s="42" t="s">
        <v>46</v>
      </c>
      <c r="J75" s="37">
        <v>45105.0</v>
      </c>
      <c r="K75" s="42" t="s">
        <v>137</v>
      </c>
      <c r="L75" s="58" t="s">
        <v>333</v>
      </c>
      <c r="M75" s="145">
        <v>3.0</v>
      </c>
      <c r="N75" s="145">
        <v>1.0</v>
      </c>
      <c r="O75" s="145">
        <v>0.0</v>
      </c>
      <c r="P75" s="38" t="s">
        <v>36</v>
      </c>
      <c r="Q75" s="37">
        <v>45106.0</v>
      </c>
      <c r="R75" s="42" t="s">
        <v>137</v>
      </c>
      <c r="S75" s="58" t="s">
        <v>333</v>
      </c>
      <c r="T75" s="145">
        <v>3.0</v>
      </c>
      <c r="U75" s="145">
        <v>1.0</v>
      </c>
      <c r="V75" s="145">
        <v>0.0</v>
      </c>
      <c r="W75" s="56" t="s">
        <v>37</v>
      </c>
      <c r="X75" s="37">
        <v>45107.0</v>
      </c>
      <c r="Y75" s="42" t="s">
        <v>137</v>
      </c>
      <c r="Z75" s="58" t="s">
        <v>333</v>
      </c>
      <c r="AA75" s="145">
        <v>3.0</v>
      </c>
      <c r="AB75" s="145">
        <v>1.0</v>
      </c>
      <c r="AC75" s="145">
        <v>0.0</v>
      </c>
      <c r="AD75" s="56" t="s">
        <v>40</v>
      </c>
      <c r="AE75" s="37">
        <v>45108.0</v>
      </c>
      <c r="AF75" s="42" t="s">
        <v>137</v>
      </c>
      <c r="AG75" s="58" t="s">
        <v>333</v>
      </c>
      <c r="AH75" s="145">
        <v>3.0</v>
      </c>
      <c r="AI75" s="145">
        <v>1.0</v>
      </c>
      <c r="AJ75" s="145">
        <v>0.0</v>
      </c>
      <c r="AK75" s="185" t="s">
        <v>43</v>
      </c>
      <c r="AL75" s="37">
        <v>45109.0</v>
      </c>
      <c r="AM75" s="42" t="s">
        <v>25</v>
      </c>
      <c r="AN75" s="39" t="s">
        <v>25</v>
      </c>
      <c r="AO75" s="40">
        <v>0.0</v>
      </c>
      <c r="AP75" s="40">
        <v>0.0</v>
      </c>
      <c r="AQ75" s="40">
        <v>0.0</v>
      </c>
      <c r="AR75" s="96" t="s">
        <v>149</v>
      </c>
      <c r="AS75" s="37">
        <v>45109.0</v>
      </c>
      <c r="AT75" s="42" t="s">
        <v>703</v>
      </c>
      <c r="AU75" s="39" t="s">
        <v>704</v>
      </c>
      <c r="AV75" s="40">
        <v>0.5</v>
      </c>
      <c r="AW75" s="40">
        <v>7.5</v>
      </c>
      <c r="AX75" s="40">
        <v>2.5</v>
      </c>
      <c r="AY75" s="155"/>
      <c r="AZ75" s="169">
        <f t="shared" ref="AZ75:BB75" si="87">SUM(F75,M75,T75,AA75,AH75,AO75,AV75)</f>
        <v>15.5</v>
      </c>
      <c r="BA75" s="149">
        <f t="shared" si="87"/>
        <v>12.5</v>
      </c>
      <c r="BB75" s="149">
        <f t="shared" si="87"/>
        <v>2.5</v>
      </c>
      <c r="BC75" s="170">
        <f t="shared" si="80"/>
        <v>30.5</v>
      </c>
      <c r="BD75" s="155"/>
      <c r="BE75" s="39">
        <f>AZ75*67.31</f>
        <v>1043.305</v>
      </c>
      <c r="BF75" s="39">
        <f>BA75*74</f>
        <v>925</v>
      </c>
      <c r="BG75" s="39">
        <f>BB75*84</f>
        <v>210</v>
      </c>
      <c r="BH75" s="39">
        <f>SUM(BE75,BF75,BG75)</f>
        <v>2178.305</v>
      </c>
      <c r="BI75" s="155"/>
      <c r="BJ75" s="155"/>
      <c r="BK75" s="155"/>
      <c r="BL75" s="155"/>
      <c r="BM75" s="155"/>
    </row>
    <row r="76">
      <c r="A76" s="116"/>
      <c r="B76" s="159"/>
      <c r="C76" s="159"/>
      <c r="D76" s="160"/>
      <c r="E76" s="159"/>
      <c r="F76" s="161"/>
      <c r="G76" s="161"/>
      <c r="H76" s="161"/>
      <c r="I76" s="161"/>
      <c r="J76" s="159"/>
      <c r="K76" s="162"/>
      <c r="L76" s="162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61"/>
      <c r="AB76" s="161"/>
      <c r="AC76" s="161"/>
      <c r="AD76" s="161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38"/>
      <c r="AP76" s="138"/>
      <c r="AQ76" s="138"/>
      <c r="AR76" s="138"/>
      <c r="AS76" s="118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76" t="s">
        <v>14</v>
      </c>
      <c r="AZ77" s="77">
        <f t="shared" ref="AZ77:BC77" si="88">SUM(AZ71,AZ72,AZ73,AZ74,AZ75)</f>
        <v>16</v>
      </c>
      <c r="BA77" s="78">
        <f t="shared" si="88"/>
        <v>52.5</v>
      </c>
      <c r="BB77" s="78">
        <f t="shared" si="88"/>
        <v>5</v>
      </c>
      <c r="BC77" s="79">
        <f t="shared" si="88"/>
        <v>73.5</v>
      </c>
      <c r="BD77" s="136"/>
      <c r="BE77" s="40">
        <f t="shared" ref="BE77:BG77" si="89">SUM(BE71,BE72,BE73,BE74)</f>
        <v>33.655</v>
      </c>
      <c r="BF77" s="40">
        <f t="shared" si="89"/>
        <v>2960</v>
      </c>
      <c r="BG77" s="40">
        <f t="shared" si="89"/>
        <v>210</v>
      </c>
      <c r="BH77" s="40">
        <f>SUM(BH71,BH72,BH73,BH74,BH75)</f>
        <v>5381.96</v>
      </c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</row>
    <row r="79">
      <c r="A79" s="155"/>
      <c r="B79" s="153"/>
      <c r="C79" s="153"/>
      <c r="D79" s="155"/>
      <c r="E79" s="153"/>
      <c r="F79" s="153"/>
      <c r="G79" s="153"/>
      <c r="H79" s="153"/>
      <c r="I79" s="153"/>
      <c r="J79" s="171"/>
      <c r="K79" s="172" t="s">
        <v>320</v>
      </c>
      <c r="L79" s="4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71"/>
      <c r="AF79" s="293" t="s">
        <v>320</v>
      </c>
      <c r="AG79" s="81"/>
      <c r="AH79" s="153"/>
      <c r="AI79" s="153"/>
      <c r="AJ79" s="153"/>
      <c r="AK79" s="153"/>
      <c r="AL79" s="153"/>
      <c r="AM79" s="153"/>
      <c r="AN79" s="153"/>
      <c r="AO79" s="155"/>
      <c r="AP79" s="155"/>
      <c r="AQ79" s="155"/>
      <c r="AR79" s="155"/>
      <c r="AS79" s="173"/>
      <c r="AT79" s="293" t="s">
        <v>320</v>
      </c>
      <c r="AU79" s="81"/>
      <c r="AV79" s="155"/>
      <c r="AW79" s="155"/>
      <c r="AX79" s="155"/>
      <c r="AY79" s="174"/>
      <c r="AZ79" s="174"/>
      <c r="BA79" s="174"/>
      <c r="BB79" s="174"/>
      <c r="BC79" s="174"/>
      <c r="BD79" s="155"/>
      <c r="BE79" s="174"/>
      <c r="BF79" s="175"/>
      <c r="BG79" s="175"/>
      <c r="BH79" s="174"/>
      <c r="BI79" s="155"/>
      <c r="BJ79" s="155"/>
      <c r="BK79" s="155"/>
      <c r="BL79" s="155"/>
      <c r="BM79" s="155"/>
    </row>
    <row r="80">
      <c r="A80" s="155"/>
      <c r="B80" s="153"/>
      <c r="C80" s="153"/>
      <c r="D80" s="155"/>
      <c r="E80" s="10"/>
      <c r="F80" s="10"/>
      <c r="G80" s="10"/>
      <c r="H80" s="10"/>
      <c r="I80" s="153"/>
      <c r="J80" s="153"/>
      <c r="K80" s="155"/>
      <c r="L80" s="11"/>
      <c r="M80" s="153"/>
      <c r="N80" s="153"/>
      <c r="O80" s="153"/>
      <c r="P80" s="153"/>
      <c r="Q80" s="153"/>
      <c r="R80" s="153"/>
      <c r="S80" s="10"/>
      <c r="T80" s="153"/>
      <c r="U80" s="153"/>
      <c r="V80" s="153"/>
      <c r="W80" s="153"/>
      <c r="X80" s="153"/>
      <c r="Y80" s="10"/>
      <c r="Z80" s="10"/>
      <c r="AA80" s="153"/>
      <c r="AB80" s="153"/>
      <c r="AC80" s="153"/>
      <c r="AD80" s="153"/>
      <c r="AE80" s="153"/>
      <c r="AF80" s="153"/>
      <c r="AG80" s="10"/>
      <c r="AH80" s="153"/>
      <c r="AI80" s="153"/>
      <c r="AJ80" s="153"/>
      <c r="AK80" s="153"/>
      <c r="AL80" s="153"/>
      <c r="AM80" s="153"/>
      <c r="AN80" s="10"/>
      <c r="AO80" s="155"/>
      <c r="AP80" s="155"/>
      <c r="AQ80" s="155"/>
      <c r="AR80" s="155"/>
      <c r="AS80" s="156"/>
      <c r="AT80" s="155"/>
      <c r="AU80" s="11"/>
      <c r="AV80" s="155"/>
      <c r="AW80" s="155"/>
      <c r="AX80" s="155"/>
      <c r="AY80" s="155"/>
      <c r="AZ80" s="155"/>
      <c r="BA80" s="155"/>
      <c r="BB80" s="155"/>
      <c r="BC80" s="155"/>
      <c r="BD80" s="155"/>
      <c r="BE80" s="165"/>
      <c r="BF80" s="293" t="s">
        <v>320</v>
      </c>
      <c r="BG80" s="81"/>
      <c r="BH80" s="155"/>
      <c r="BI80" s="155"/>
      <c r="BJ80" s="155"/>
      <c r="BK80" s="155"/>
      <c r="BL80" s="155"/>
      <c r="BM80" s="155"/>
    </row>
    <row r="81">
      <c r="A81" s="10"/>
      <c r="B81" s="11"/>
      <c r="C81" s="11"/>
      <c r="D81" s="12"/>
      <c r="E81" s="13">
        <v>45103.0</v>
      </c>
      <c r="F81" s="14"/>
      <c r="G81" s="14"/>
      <c r="H81" s="14"/>
      <c r="I81" s="15"/>
      <c r="J81" s="15"/>
      <c r="K81" s="16"/>
      <c r="L81" s="13">
        <v>45104.0</v>
      </c>
      <c r="M81" s="15"/>
      <c r="N81" s="15"/>
      <c r="O81" s="15"/>
      <c r="P81" s="15"/>
      <c r="Q81" s="11"/>
      <c r="R81" s="17"/>
      <c r="S81" s="13">
        <v>45105.0</v>
      </c>
      <c r="T81" s="11"/>
      <c r="U81" s="15"/>
      <c r="V81" s="15"/>
      <c r="W81" s="11"/>
      <c r="X81" s="18"/>
      <c r="Y81" s="14"/>
      <c r="Z81" s="13">
        <v>45106.0</v>
      </c>
      <c r="AA81" s="15"/>
      <c r="AB81" s="15"/>
      <c r="AC81" s="11"/>
      <c r="AD81" s="15"/>
      <c r="AE81" s="15"/>
      <c r="AF81" s="12"/>
      <c r="AG81" s="13">
        <v>45107.0</v>
      </c>
      <c r="AH81" s="15"/>
      <c r="AI81" s="11"/>
      <c r="AJ81" s="15"/>
      <c r="AK81" s="15"/>
      <c r="AL81" s="15"/>
      <c r="AM81" s="18"/>
      <c r="AN81" s="13">
        <v>45108.0</v>
      </c>
      <c r="AO81" s="11"/>
      <c r="AP81" s="19"/>
      <c r="AQ81" s="19"/>
      <c r="AR81" s="19"/>
      <c r="AS81" s="19"/>
      <c r="AT81" s="14"/>
      <c r="AU81" s="13">
        <v>45109.0</v>
      </c>
      <c r="AV81" s="19"/>
      <c r="AW81" s="19"/>
      <c r="AX81" s="19"/>
      <c r="AY81" s="20"/>
      <c r="AZ81" s="19"/>
      <c r="BA81" s="19"/>
      <c r="BB81" s="19"/>
      <c r="BC81" s="19"/>
      <c r="BD81" s="20"/>
      <c r="BE81" s="21"/>
      <c r="BF81" s="22"/>
      <c r="BG81" s="4"/>
      <c r="BH81" s="19"/>
      <c r="BI81" s="23"/>
      <c r="BJ81" s="127"/>
      <c r="BK81" s="150"/>
      <c r="BL81" s="20"/>
      <c r="BM81" s="20"/>
    </row>
    <row r="82">
      <c r="A82" s="176"/>
      <c r="B82" s="177"/>
      <c r="C82" s="177"/>
      <c r="D82" s="18" t="s">
        <v>2</v>
      </c>
      <c r="E82" s="177" t="s">
        <v>3</v>
      </c>
      <c r="F82" s="177" t="s">
        <v>4</v>
      </c>
      <c r="G82" s="177" t="s">
        <v>5</v>
      </c>
      <c r="H82" s="177" t="s">
        <v>6</v>
      </c>
      <c r="I82" s="177"/>
      <c r="J82" s="177"/>
      <c r="K82" s="18" t="s">
        <v>2</v>
      </c>
      <c r="L82" s="18" t="s">
        <v>7</v>
      </c>
      <c r="M82" s="177" t="s">
        <v>4</v>
      </c>
      <c r="N82" s="177" t="s">
        <v>5</v>
      </c>
      <c r="O82" s="177" t="s">
        <v>6</v>
      </c>
      <c r="P82" s="177"/>
      <c r="Q82" s="177"/>
      <c r="R82" s="177" t="s">
        <v>2</v>
      </c>
      <c r="S82" s="177" t="s">
        <v>8</v>
      </c>
      <c r="T82" s="177" t="s">
        <v>4</v>
      </c>
      <c r="U82" s="177" t="s">
        <v>5</v>
      </c>
      <c r="V82" s="177" t="s">
        <v>6</v>
      </c>
      <c r="W82" s="178"/>
      <c r="X82" s="177"/>
      <c r="Y82" s="177" t="s">
        <v>2</v>
      </c>
      <c r="Z82" s="177" t="s">
        <v>9</v>
      </c>
      <c r="AA82" s="177" t="s">
        <v>4</v>
      </c>
      <c r="AB82" s="177" t="s">
        <v>5</v>
      </c>
      <c r="AC82" s="177" t="s">
        <v>6</v>
      </c>
      <c r="AD82" s="177"/>
      <c r="AE82" s="177"/>
      <c r="AF82" s="177" t="s">
        <v>2</v>
      </c>
      <c r="AG82" s="177" t="s">
        <v>10</v>
      </c>
      <c r="AH82" s="177" t="s">
        <v>4</v>
      </c>
      <c r="AI82" s="177" t="s">
        <v>5</v>
      </c>
      <c r="AJ82" s="177" t="s">
        <v>6</v>
      </c>
      <c r="AK82" s="177"/>
      <c r="AL82" s="177"/>
      <c r="AM82" s="177" t="s">
        <v>2</v>
      </c>
      <c r="AN82" s="177" t="s">
        <v>11</v>
      </c>
      <c r="AO82" s="18" t="s">
        <v>4</v>
      </c>
      <c r="AP82" s="18" t="s">
        <v>5</v>
      </c>
      <c r="AQ82" s="18" t="s">
        <v>6</v>
      </c>
      <c r="AR82" s="18"/>
      <c r="AS82" s="179"/>
      <c r="AT82" s="18" t="s">
        <v>2</v>
      </c>
      <c r="AU82" s="18" t="s">
        <v>12</v>
      </c>
      <c r="AV82" s="18" t="s">
        <v>4</v>
      </c>
      <c r="AW82" s="18" t="s">
        <v>5</v>
      </c>
      <c r="AX82" s="18" t="s">
        <v>6</v>
      </c>
      <c r="AY82" s="180"/>
      <c r="AZ82" s="181" t="s">
        <v>4</v>
      </c>
      <c r="BA82" s="181" t="s">
        <v>13</v>
      </c>
      <c r="BB82" s="181" t="s">
        <v>6</v>
      </c>
      <c r="BC82" s="181" t="s">
        <v>14</v>
      </c>
      <c r="BD82" s="165"/>
      <c r="BE82" s="182" t="s">
        <v>4</v>
      </c>
      <c r="BF82" s="182" t="s">
        <v>13</v>
      </c>
      <c r="BG82" s="182" t="s">
        <v>6</v>
      </c>
      <c r="BH82" s="182" t="s">
        <v>15</v>
      </c>
      <c r="BI82" s="155"/>
      <c r="BJ82" s="155"/>
      <c r="BK82" s="155"/>
      <c r="BL82" s="155"/>
      <c r="BM82" s="155"/>
    </row>
    <row r="83">
      <c r="A83" s="94" t="s">
        <v>54</v>
      </c>
      <c r="B83" s="36" t="s">
        <v>19</v>
      </c>
      <c r="C83" s="37">
        <v>45103.0</v>
      </c>
      <c r="D83" s="42" t="s">
        <v>726</v>
      </c>
      <c r="E83" s="39" t="s">
        <v>212</v>
      </c>
      <c r="F83" s="40">
        <v>0.0</v>
      </c>
      <c r="G83" s="40">
        <v>6.0</v>
      </c>
      <c r="H83" s="40">
        <v>0.0</v>
      </c>
      <c r="I83" s="36" t="s">
        <v>22</v>
      </c>
      <c r="J83" s="37">
        <v>45104.0</v>
      </c>
      <c r="K83" s="42" t="s">
        <v>25</v>
      </c>
      <c r="L83" s="39" t="s">
        <v>25</v>
      </c>
      <c r="M83" s="40">
        <v>0.0</v>
      </c>
      <c r="N83" s="40">
        <v>0.0</v>
      </c>
      <c r="O83" s="40">
        <v>0.0</v>
      </c>
      <c r="P83" s="57" t="s">
        <v>24</v>
      </c>
      <c r="Q83" s="37">
        <v>45105.0</v>
      </c>
      <c r="R83" s="42" t="s">
        <v>726</v>
      </c>
      <c r="S83" s="39" t="s">
        <v>212</v>
      </c>
      <c r="T83" s="40">
        <v>0.0</v>
      </c>
      <c r="U83" s="40">
        <v>6.0</v>
      </c>
      <c r="V83" s="40">
        <v>0.0</v>
      </c>
      <c r="W83" s="57" t="s">
        <v>26</v>
      </c>
      <c r="X83" s="37">
        <v>45106.0</v>
      </c>
      <c r="Y83" s="42" t="s">
        <v>726</v>
      </c>
      <c r="Z83" s="39" t="s">
        <v>212</v>
      </c>
      <c r="AA83" s="40">
        <v>0.0</v>
      </c>
      <c r="AB83" s="40">
        <v>6.0</v>
      </c>
      <c r="AC83" s="40">
        <v>0.0</v>
      </c>
      <c r="AD83" s="57" t="s">
        <v>56</v>
      </c>
      <c r="AE83" s="37">
        <v>45107.0</v>
      </c>
      <c r="AF83" s="42" t="s">
        <v>726</v>
      </c>
      <c r="AG83" s="39" t="s">
        <v>212</v>
      </c>
      <c r="AH83" s="40">
        <v>0.0</v>
      </c>
      <c r="AI83" s="40">
        <v>6.0</v>
      </c>
      <c r="AJ83" s="40">
        <v>0.0</v>
      </c>
      <c r="AK83" s="287" t="s">
        <v>57</v>
      </c>
      <c r="AL83" s="37">
        <v>45108.0</v>
      </c>
      <c r="AM83" s="42" t="s">
        <v>726</v>
      </c>
      <c r="AN83" s="39" t="s">
        <v>212</v>
      </c>
      <c r="AO83" s="40">
        <v>0.0</v>
      </c>
      <c r="AP83" s="40">
        <v>6.0</v>
      </c>
      <c r="AQ83" s="40">
        <v>0.0</v>
      </c>
      <c r="AR83" s="36" t="s">
        <v>149</v>
      </c>
      <c r="AS83" s="37">
        <v>45109.0</v>
      </c>
      <c r="AT83" s="42" t="s">
        <v>726</v>
      </c>
      <c r="AU83" s="39" t="s">
        <v>212</v>
      </c>
      <c r="AV83" s="40">
        <v>0.0</v>
      </c>
      <c r="AW83" s="40">
        <v>6.0</v>
      </c>
      <c r="AX83" s="40">
        <v>0.0</v>
      </c>
      <c r="AY83" s="165"/>
      <c r="AZ83" s="169">
        <f t="shared" ref="AZ83:BB83" si="90">SUM(F83,M83,T83,AA83,AH83,AO83,AV83)</f>
        <v>0</v>
      </c>
      <c r="BA83" s="86">
        <f t="shared" si="90"/>
        <v>36</v>
      </c>
      <c r="BB83" s="86">
        <f t="shared" si="90"/>
        <v>0</v>
      </c>
      <c r="BC83" s="170">
        <f t="shared" ref="BC83:BC85" si="92">SUM(AZ83,BA83,BB83)</f>
        <v>36</v>
      </c>
      <c r="BD83" s="165"/>
      <c r="BE83" s="86">
        <f t="shared" ref="BE83:BE85" si="93">AZ83*80</f>
        <v>0</v>
      </c>
      <c r="BF83" s="17">
        <f t="shared" ref="BF83:BF85" si="94">BA83*88</f>
        <v>3168</v>
      </c>
      <c r="BG83" s="17">
        <f t="shared" ref="BG83:BG85" si="95">BB83*80</f>
        <v>0</v>
      </c>
      <c r="BH83" s="17">
        <f t="shared" ref="BH83:BH85" si="96">sum(BE83,BF83,BG83)</f>
        <v>3168</v>
      </c>
      <c r="BI83" s="155"/>
      <c r="BJ83" s="155"/>
      <c r="BK83" s="155"/>
      <c r="BL83" s="155"/>
      <c r="BM83" s="155"/>
    </row>
    <row r="84">
      <c r="A84" s="94" t="s">
        <v>52</v>
      </c>
      <c r="B84" s="41"/>
      <c r="C84" s="37"/>
      <c r="D84" s="42"/>
      <c r="E84" s="58"/>
      <c r="F84" s="145">
        <v>0.0</v>
      </c>
      <c r="G84" s="145">
        <v>0.0</v>
      </c>
      <c r="H84" s="163">
        <v>0.0</v>
      </c>
      <c r="I84" s="36" t="s">
        <v>22</v>
      </c>
      <c r="J84" s="37">
        <v>45104.0</v>
      </c>
      <c r="K84" s="42" t="s">
        <v>726</v>
      </c>
      <c r="L84" s="39" t="s">
        <v>212</v>
      </c>
      <c r="M84" s="40">
        <v>0.0</v>
      </c>
      <c r="N84" s="40">
        <v>6.0</v>
      </c>
      <c r="O84" s="40">
        <v>0.0</v>
      </c>
      <c r="P84" s="57"/>
      <c r="Q84" s="37"/>
      <c r="R84" s="42"/>
      <c r="S84" s="39"/>
      <c r="T84" s="40"/>
      <c r="U84" s="40"/>
      <c r="V84" s="40"/>
      <c r="W84" s="57"/>
      <c r="X84" s="37"/>
      <c r="Y84" s="479"/>
      <c r="Z84" s="85"/>
      <c r="AA84" s="163">
        <v>0.0</v>
      </c>
      <c r="AB84" s="163">
        <v>0.0</v>
      </c>
      <c r="AC84" s="163">
        <v>0.0</v>
      </c>
      <c r="AD84" s="57"/>
      <c r="AE84" s="37"/>
      <c r="AF84" s="479"/>
      <c r="AG84" s="85"/>
      <c r="AH84" s="163">
        <v>0.0</v>
      </c>
      <c r="AI84" s="163">
        <v>0.0</v>
      </c>
      <c r="AJ84" s="163">
        <v>0.0</v>
      </c>
      <c r="AK84" s="287"/>
      <c r="AL84" s="37"/>
      <c r="AM84" s="479"/>
      <c r="AN84" s="85"/>
      <c r="AO84" s="168">
        <v>0.0</v>
      </c>
      <c r="AP84" s="168">
        <v>0.0</v>
      </c>
      <c r="AQ84" s="168">
        <v>0.0</v>
      </c>
      <c r="AR84" s="36"/>
      <c r="AS84" s="37"/>
      <c r="AT84" s="42"/>
      <c r="AU84" s="39"/>
      <c r="AV84" s="40">
        <v>0.0</v>
      </c>
      <c r="AW84" s="40">
        <v>0.0</v>
      </c>
      <c r="AX84" s="40">
        <v>0.0</v>
      </c>
      <c r="AY84" s="165"/>
      <c r="AZ84" s="169">
        <f t="shared" ref="AZ84:BB84" si="91">SUM(F84,M84,T84,AA84,AH84,AO84,AV84)</f>
        <v>0</v>
      </c>
      <c r="BA84" s="86">
        <f t="shared" si="91"/>
        <v>6</v>
      </c>
      <c r="BB84" s="86">
        <f t="shared" si="91"/>
        <v>0</v>
      </c>
      <c r="BC84" s="170">
        <f t="shared" si="92"/>
        <v>6</v>
      </c>
      <c r="BD84" s="165"/>
      <c r="BE84" s="86">
        <f t="shared" si="93"/>
        <v>0</v>
      </c>
      <c r="BF84" s="17">
        <f t="shared" si="94"/>
        <v>528</v>
      </c>
      <c r="BG84" s="17">
        <f t="shared" si="95"/>
        <v>0</v>
      </c>
      <c r="BH84" s="17">
        <f t="shared" si="96"/>
        <v>528</v>
      </c>
      <c r="BI84" s="155"/>
      <c r="BJ84" s="155"/>
      <c r="BK84" s="155"/>
      <c r="BL84" s="155"/>
      <c r="BM84" s="155"/>
    </row>
    <row r="85">
      <c r="A85" s="94" t="s">
        <v>82</v>
      </c>
      <c r="B85" s="57"/>
      <c r="C85" s="37"/>
      <c r="D85" s="183"/>
      <c r="E85" s="85"/>
      <c r="F85" s="163">
        <v>0.0</v>
      </c>
      <c r="G85" s="163">
        <v>0.0</v>
      </c>
      <c r="H85" s="163">
        <v>0.0</v>
      </c>
      <c r="I85" s="57"/>
      <c r="J85" s="37"/>
      <c r="K85" s="42"/>
      <c r="L85" s="39"/>
      <c r="M85" s="163">
        <v>0.0</v>
      </c>
      <c r="N85" s="163">
        <v>0.0</v>
      </c>
      <c r="O85" s="163">
        <v>0.0</v>
      </c>
      <c r="P85" s="57"/>
      <c r="Q85" s="37"/>
      <c r="R85" s="42"/>
      <c r="S85" s="39"/>
      <c r="T85" s="40">
        <v>0.0</v>
      </c>
      <c r="U85" s="40">
        <v>0.0</v>
      </c>
      <c r="V85" s="40">
        <v>0.0</v>
      </c>
      <c r="W85" s="57"/>
      <c r="X85" s="37"/>
      <c r="Y85" s="42"/>
      <c r="Z85" s="39"/>
      <c r="AA85" s="40">
        <v>0.0</v>
      </c>
      <c r="AB85" s="40">
        <v>0.0</v>
      </c>
      <c r="AC85" s="40">
        <v>0.0</v>
      </c>
      <c r="AD85" s="57"/>
      <c r="AE85" s="37"/>
      <c r="AF85" s="479"/>
      <c r="AG85" s="85"/>
      <c r="AH85" s="163">
        <v>0.0</v>
      </c>
      <c r="AI85" s="163">
        <v>0.0</v>
      </c>
      <c r="AJ85" s="163">
        <v>0.0</v>
      </c>
      <c r="AK85" s="287"/>
      <c r="AL85" s="37"/>
      <c r="AM85" s="479"/>
      <c r="AN85" s="85"/>
      <c r="AO85" s="163">
        <v>0.0</v>
      </c>
      <c r="AP85" s="163">
        <v>0.0</v>
      </c>
      <c r="AQ85" s="163">
        <v>0.0</v>
      </c>
      <c r="AR85" s="36"/>
      <c r="AS85" s="37"/>
      <c r="AT85" s="42"/>
      <c r="AU85" s="39"/>
      <c r="AV85" s="163">
        <v>0.0</v>
      </c>
      <c r="AW85" s="163">
        <v>0.0</v>
      </c>
      <c r="AX85" s="163">
        <v>0.0</v>
      </c>
      <c r="AY85" s="155"/>
      <c r="AZ85" s="169">
        <f t="shared" ref="AZ85:BB85" si="97">SUM(F85,M85,T85,AA85,AH85,AO85,AV85)</f>
        <v>0</v>
      </c>
      <c r="BA85" s="86">
        <f t="shared" si="97"/>
        <v>0</v>
      </c>
      <c r="BB85" s="86">
        <f t="shared" si="97"/>
        <v>0</v>
      </c>
      <c r="BC85" s="170">
        <f t="shared" si="92"/>
        <v>0</v>
      </c>
      <c r="BD85" s="155"/>
      <c r="BE85" s="86">
        <f t="shared" si="93"/>
        <v>0</v>
      </c>
      <c r="BF85" s="17">
        <f t="shared" si="94"/>
        <v>0</v>
      </c>
      <c r="BG85" s="17">
        <f t="shared" si="95"/>
        <v>0</v>
      </c>
      <c r="BH85" s="17">
        <f t="shared" si="96"/>
        <v>0</v>
      </c>
      <c r="BI85" s="155"/>
      <c r="BJ85" s="155"/>
      <c r="BK85" s="155"/>
      <c r="BL85" s="155"/>
      <c r="BM85" s="155"/>
    </row>
    <row r="86">
      <c r="A86" s="116"/>
      <c r="B86" s="159"/>
      <c r="C86" s="159"/>
      <c r="D86" s="160"/>
      <c r="E86" s="159"/>
      <c r="F86" s="161"/>
      <c r="G86" s="161"/>
      <c r="H86" s="161"/>
      <c r="I86" s="161"/>
      <c r="J86" s="159"/>
      <c r="K86" s="162"/>
      <c r="L86" s="162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61"/>
      <c r="AB86" s="161"/>
      <c r="AC86" s="161"/>
      <c r="AD86" s="161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38"/>
      <c r="AP86" s="138"/>
      <c r="AQ86" s="138"/>
      <c r="AR86" s="138"/>
      <c r="AS86" s="118"/>
      <c r="AT86" s="136"/>
      <c r="AU86" s="136"/>
      <c r="AV86" s="136"/>
      <c r="AW86" s="136"/>
      <c r="AX86" s="136"/>
      <c r="AY86" s="136"/>
      <c r="AZ86" s="136"/>
      <c r="BA86" s="136"/>
      <c r="BB86" s="136"/>
      <c r="BC86" s="136"/>
      <c r="BD86" s="136"/>
      <c r="BE86" s="136"/>
      <c r="BF86" s="136"/>
      <c r="BG86" s="136"/>
      <c r="BH86" s="136"/>
      <c r="BI86" s="136"/>
      <c r="BJ86" s="136"/>
      <c r="BK86" s="136"/>
      <c r="BL86" s="136"/>
      <c r="BM86" s="136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76" t="s">
        <v>14</v>
      </c>
      <c r="AZ87" s="77">
        <f t="shared" ref="AZ87:BC87" si="98">SUM(AZ83,AZ84,AZ85)</f>
        <v>0</v>
      </c>
      <c r="BA87" s="78">
        <f t="shared" si="98"/>
        <v>42</v>
      </c>
      <c r="BB87" s="78">
        <f t="shared" si="98"/>
        <v>0</v>
      </c>
      <c r="BC87" s="79">
        <f t="shared" si="98"/>
        <v>42</v>
      </c>
      <c r="BD87" s="136"/>
      <c r="BE87" s="40">
        <f>SUM(BE84,BE83)</f>
        <v>0</v>
      </c>
      <c r="BF87" s="40">
        <f t="shared" ref="BF87:BG87" si="99">SUM(BF83,BF84)</f>
        <v>3696</v>
      </c>
      <c r="BG87" s="40">
        <f t="shared" si="99"/>
        <v>0</v>
      </c>
      <c r="BH87" s="40">
        <f>SUM(BH83,BH84,BH85)</f>
        <v>3696</v>
      </c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6" t="s">
        <v>145</v>
      </c>
      <c r="L88" s="4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6" t="s">
        <v>145</v>
      </c>
      <c r="AG88" s="4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6" t="s">
        <v>145</v>
      </c>
      <c r="AU88" s="4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6" t="s">
        <v>145</v>
      </c>
      <c r="BG88" s="4"/>
      <c r="BH88" s="136"/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162"/>
      <c r="L89" s="162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136"/>
      <c r="AU89" s="136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136"/>
      <c r="BG89" s="136"/>
      <c r="BH89" s="136"/>
      <c r="BI89" s="136"/>
      <c r="BJ89" s="136"/>
      <c r="BK89" s="136"/>
      <c r="BL89" s="136"/>
      <c r="BM89" s="136"/>
    </row>
    <row r="90">
      <c r="A90" s="10"/>
      <c r="B90" s="11"/>
      <c r="C90" s="11"/>
      <c r="D90" s="12"/>
      <c r="E90" s="13">
        <v>45103.0</v>
      </c>
      <c r="F90" s="14"/>
      <c r="G90" s="14"/>
      <c r="H90" s="14"/>
      <c r="I90" s="15"/>
      <c r="J90" s="15"/>
      <c r="K90" s="16"/>
      <c r="L90" s="13">
        <v>45104.0</v>
      </c>
      <c r="M90" s="15"/>
      <c r="N90" s="15"/>
      <c r="O90" s="15"/>
      <c r="P90" s="15"/>
      <c r="Q90" s="11"/>
      <c r="R90" s="17"/>
      <c r="S90" s="13">
        <v>45105.0</v>
      </c>
      <c r="T90" s="11"/>
      <c r="U90" s="15"/>
      <c r="V90" s="15"/>
      <c r="W90" s="11"/>
      <c r="X90" s="18"/>
      <c r="Y90" s="14"/>
      <c r="Z90" s="13">
        <v>45106.0</v>
      </c>
      <c r="AA90" s="15"/>
      <c r="AB90" s="15"/>
      <c r="AC90" s="11"/>
      <c r="AD90" s="15"/>
      <c r="AE90" s="15"/>
      <c r="AF90" s="12"/>
      <c r="AG90" s="13">
        <v>45107.0</v>
      </c>
      <c r="AH90" s="15"/>
      <c r="AI90" s="11"/>
      <c r="AJ90" s="15"/>
      <c r="AK90" s="15"/>
      <c r="AL90" s="15"/>
      <c r="AM90" s="18"/>
      <c r="AN90" s="13">
        <v>45108.0</v>
      </c>
      <c r="AO90" s="11"/>
      <c r="AP90" s="19"/>
      <c r="AQ90" s="19"/>
      <c r="AR90" s="19"/>
      <c r="AS90" s="19"/>
      <c r="AT90" s="14"/>
      <c r="AU90" s="13">
        <v>45109.0</v>
      </c>
      <c r="AV90" s="19"/>
      <c r="AW90" s="19"/>
      <c r="AX90" s="19"/>
      <c r="AY90" s="20"/>
      <c r="AZ90" s="19"/>
      <c r="BA90" s="19"/>
      <c r="BB90" s="19"/>
      <c r="BC90" s="19"/>
      <c r="BD90" s="20"/>
      <c r="BE90" s="21"/>
      <c r="BF90" s="22"/>
      <c r="BG90" s="4"/>
      <c r="BH90" s="19"/>
      <c r="BI90" s="23"/>
      <c r="BJ90" s="127"/>
      <c r="BK90" s="150"/>
      <c r="BL90" s="20"/>
      <c r="BM90" s="20"/>
    </row>
    <row r="91">
      <c r="A91" s="107"/>
      <c r="B91" s="26"/>
      <c r="C91" s="26"/>
      <c r="D91" s="26" t="s">
        <v>2</v>
      </c>
      <c r="E91" s="26" t="s">
        <v>3</v>
      </c>
      <c r="F91" s="26" t="s">
        <v>4</v>
      </c>
      <c r="G91" s="26" t="s">
        <v>5</v>
      </c>
      <c r="H91" s="26" t="s">
        <v>6</v>
      </c>
      <c r="I91" s="26"/>
      <c r="J91" s="26"/>
      <c r="K91" s="26" t="s">
        <v>2</v>
      </c>
      <c r="L91" s="26" t="s">
        <v>7</v>
      </c>
      <c r="M91" s="26" t="s">
        <v>4</v>
      </c>
      <c r="N91" s="26" t="s">
        <v>5</v>
      </c>
      <c r="O91" s="26" t="s">
        <v>6</v>
      </c>
      <c r="P91" s="26"/>
      <c r="Q91" s="26"/>
      <c r="R91" s="26" t="s">
        <v>2</v>
      </c>
      <c r="S91" s="26" t="s">
        <v>8</v>
      </c>
      <c r="T91" s="26" t="s">
        <v>4</v>
      </c>
      <c r="U91" s="26" t="s">
        <v>5</v>
      </c>
      <c r="V91" s="26" t="s">
        <v>6</v>
      </c>
      <c r="W91" s="28"/>
      <c r="X91" s="29"/>
      <c r="Y91" s="29" t="s">
        <v>2</v>
      </c>
      <c r="Z91" s="29" t="s">
        <v>9</v>
      </c>
      <c r="AA91" s="26" t="s">
        <v>4</v>
      </c>
      <c r="AB91" s="26" t="s">
        <v>5</v>
      </c>
      <c r="AC91" s="26" t="s">
        <v>6</v>
      </c>
      <c r="AD91" s="29"/>
      <c r="AE91" s="29"/>
      <c r="AF91" s="29" t="s">
        <v>2</v>
      </c>
      <c r="AG91" s="29" t="s">
        <v>10</v>
      </c>
      <c r="AH91" s="26" t="s">
        <v>4</v>
      </c>
      <c r="AI91" s="26" t="s">
        <v>5</v>
      </c>
      <c r="AJ91" s="26" t="s">
        <v>6</v>
      </c>
      <c r="AK91" s="29"/>
      <c r="AL91" s="29"/>
      <c r="AM91" s="29" t="s">
        <v>2</v>
      </c>
      <c r="AN91" s="29" t="s">
        <v>11</v>
      </c>
      <c r="AO91" s="26" t="s">
        <v>4</v>
      </c>
      <c r="AP91" s="26" t="s">
        <v>5</v>
      </c>
      <c r="AQ91" s="26" t="s">
        <v>6</v>
      </c>
      <c r="AR91" s="29"/>
      <c r="AS91" s="29"/>
      <c r="AT91" s="29" t="s">
        <v>2</v>
      </c>
      <c r="AU91" s="29" t="s">
        <v>12</v>
      </c>
      <c r="AV91" s="26" t="s">
        <v>4</v>
      </c>
      <c r="AW91" s="26" t="s">
        <v>5</v>
      </c>
      <c r="AX91" s="26" t="s">
        <v>6</v>
      </c>
      <c r="AY91" s="30"/>
      <c r="AZ91" s="31" t="s">
        <v>4</v>
      </c>
      <c r="BA91" s="31" t="s">
        <v>13</v>
      </c>
      <c r="BB91" s="31" t="s">
        <v>6</v>
      </c>
      <c r="BC91" s="31" t="s">
        <v>14</v>
      </c>
      <c r="BD91" s="32"/>
      <c r="BE91" s="33" t="s">
        <v>4</v>
      </c>
      <c r="BF91" s="33" t="s">
        <v>13</v>
      </c>
      <c r="BG91" s="33" t="s">
        <v>6</v>
      </c>
      <c r="BH91" s="33" t="s">
        <v>15</v>
      </c>
      <c r="BI91" s="32"/>
      <c r="BJ91" s="32"/>
      <c r="BK91" s="32"/>
      <c r="BL91" s="32"/>
      <c r="BM91" s="32"/>
    </row>
    <row r="92">
      <c r="A92" s="184" t="s">
        <v>148</v>
      </c>
      <c r="B92" s="36" t="s">
        <v>19</v>
      </c>
      <c r="C92" s="37">
        <v>45103.0</v>
      </c>
      <c r="D92" s="42"/>
      <c r="E92" s="58"/>
      <c r="F92" s="40">
        <v>0.0</v>
      </c>
      <c r="G92" s="40">
        <v>0.0</v>
      </c>
      <c r="H92" s="40">
        <v>0.0</v>
      </c>
      <c r="I92" s="36" t="s">
        <v>22</v>
      </c>
      <c r="J92" s="37">
        <v>45104.0</v>
      </c>
      <c r="K92" s="42"/>
      <c r="L92" s="58"/>
      <c r="M92" s="40">
        <v>0.0</v>
      </c>
      <c r="N92" s="40">
        <v>0.0</v>
      </c>
      <c r="O92" s="40">
        <v>0.0</v>
      </c>
      <c r="P92" s="36" t="s">
        <v>24</v>
      </c>
      <c r="Q92" s="37">
        <v>45105.0</v>
      </c>
      <c r="R92" s="42"/>
      <c r="S92" s="58"/>
      <c r="T92" s="40">
        <v>0.0</v>
      </c>
      <c r="U92" s="40">
        <v>0.0</v>
      </c>
      <c r="V92" s="40">
        <v>0.0</v>
      </c>
      <c r="W92" s="36" t="s">
        <v>26</v>
      </c>
      <c r="X92" s="37">
        <v>45106.0</v>
      </c>
      <c r="Y92" s="53"/>
      <c r="Z92" s="58"/>
      <c r="AA92" s="40">
        <v>0.0</v>
      </c>
      <c r="AB92" s="40">
        <v>0.0</v>
      </c>
      <c r="AC92" s="40">
        <v>0.0</v>
      </c>
      <c r="AD92" s="36" t="s">
        <v>56</v>
      </c>
      <c r="AE92" s="37">
        <v>45107.0</v>
      </c>
      <c r="AF92" s="42"/>
      <c r="AG92" s="58"/>
      <c r="AH92" s="40">
        <v>0.0</v>
      </c>
      <c r="AI92" s="40">
        <v>0.0</v>
      </c>
      <c r="AJ92" s="40">
        <v>0.0</v>
      </c>
      <c r="AK92" s="47" t="s">
        <v>57</v>
      </c>
      <c r="AL92" s="37">
        <v>45108.0</v>
      </c>
      <c r="AM92" s="42"/>
      <c r="AN92" s="58"/>
      <c r="AO92" s="40">
        <v>0.0</v>
      </c>
      <c r="AP92" s="40">
        <v>0.0</v>
      </c>
      <c r="AQ92" s="40">
        <v>0.0</v>
      </c>
      <c r="AR92" s="96" t="s">
        <v>149</v>
      </c>
      <c r="AS92" s="37">
        <v>45109.0</v>
      </c>
      <c r="AT92" s="42"/>
      <c r="AU92" s="58"/>
      <c r="AV92" s="40">
        <v>0.0</v>
      </c>
      <c r="AW92" s="40">
        <v>0.0</v>
      </c>
      <c r="AX92" s="40">
        <v>0.0</v>
      </c>
      <c r="AY92" s="48"/>
      <c r="AZ92" s="49">
        <f t="shared" ref="AZ92:BB92" si="100">SUM(F92,M92,T92,AA92,AH92,AO92,AV92)</f>
        <v>0</v>
      </c>
      <c r="BA92" s="39">
        <f t="shared" si="100"/>
        <v>0</v>
      </c>
      <c r="BB92" s="39">
        <f t="shared" si="100"/>
        <v>0</v>
      </c>
      <c r="BC92" s="50">
        <f t="shared" ref="BC92:BC93" si="102">SUM(AZ92,BA92,BB92)</f>
        <v>0</v>
      </c>
      <c r="BD92" s="51"/>
      <c r="BE92" s="39">
        <f>AZ92*67.31</f>
        <v>0</v>
      </c>
      <c r="BF92" s="39">
        <f>BA92*74</f>
        <v>0</v>
      </c>
      <c r="BG92" s="39">
        <f>BB92*84</f>
        <v>0</v>
      </c>
      <c r="BH92" s="39">
        <f t="shared" ref="BH92:BH93" si="103">sum(BE92,BF92,BG92)</f>
        <v>0</v>
      </c>
      <c r="BI92" s="51"/>
      <c r="BJ92" s="51"/>
      <c r="BK92" s="51"/>
      <c r="BL92" s="51"/>
      <c r="BM92" s="51"/>
    </row>
    <row r="93">
      <c r="A93" s="184" t="s">
        <v>150</v>
      </c>
      <c r="B93" s="41" t="s">
        <v>33</v>
      </c>
      <c r="C93" s="37">
        <v>45104.0</v>
      </c>
      <c r="D93" s="53"/>
      <c r="E93" s="53"/>
      <c r="F93" s="40">
        <v>0.0</v>
      </c>
      <c r="G93" s="40">
        <v>0.0</v>
      </c>
      <c r="H93" s="40">
        <v>0.0</v>
      </c>
      <c r="I93" s="42" t="s">
        <v>46</v>
      </c>
      <c r="J93" s="37">
        <v>45105.0</v>
      </c>
      <c r="K93" s="38"/>
      <c r="L93" s="39"/>
      <c r="M93" s="40">
        <v>0.0</v>
      </c>
      <c r="N93" s="40">
        <v>0.0</v>
      </c>
      <c r="O93" s="40">
        <v>0.0</v>
      </c>
      <c r="P93" s="38" t="s">
        <v>36</v>
      </c>
      <c r="Q93" s="37">
        <v>45106.0</v>
      </c>
      <c r="R93" s="53"/>
      <c r="S93" s="53"/>
      <c r="T93" s="40">
        <v>0.0</v>
      </c>
      <c r="U93" s="40">
        <v>0.0</v>
      </c>
      <c r="V93" s="40">
        <v>0.0</v>
      </c>
      <c r="W93" s="56" t="s">
        <v>37</v>
      </c>
      <c r="X93" s="37">
        <v>45107.0</v>
      </c>
      <c r="Y93" s="39"/>
      <c r="Z93" s="39"/>
      <c r="AA93" s="40">
        <v>0.0</v>
      </c>
      <c r="AB93" s="40">
        <v>0.0</v>
      </c>
      <c r="AC93" s="40">
        <v>0.0</v>
      </c>
      <c r="AD93" s="56" t="s">
        <v>40</v>
      </c>
      <c r="AE93" s="37">
        <v>45108.0</v>
      </c>
      <c r="AF93" s="38"/>
      <c r="AG93" s="39"/>
      <c r="AH93" s="40">
        <v>0.0</v>
      </c>
      <c r="AI93" s="40">
        <v>0.0</v>
      </c>
      <c r="AJ93" s="40">
        <v>0.0</v>
      </c>
      <c r="AK93" s="185" t="s">
        <v>43</v>
      </c>
      <c r="AL93" s="37">
        <v>45109.0</v>
      </c>
      <c r="AM93" s="42"/>
      <c r="AN93" s="58"/>
      <c r="AO93" s="40">
        <v>0.0</v>
      </c>
      <c r="AP93" s="40">
        <v>0.0</v>
      </c>
      <c r="AQ93" s="40">
        <v>0.0</v>
      </c>
      <c r="AR93" s="96" t="s">
        <v>142</v>
      </c>
      <c r="AS93" s="37">
        <v>45110.0</v>
      </c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1">SUM(F93,M93,T93,AA93,AH93,AO93,AV93)</f>
        <v>0</v>
      </c>
      <c r="BA93" s="39">
        <f t="shared" si="101"/>
        <v>0</v>
      </c>
      <c r="BB93" s="39">
        <f t="shared" si="101"/>
        <v>0</v>
      </c>
      <c r="BC93" s="50">
        <f t="shared" si="102"/>
        <v>0</v>
      </c>
      <c r="BD93" s="51"/>
      <c r="BE93" s="39">
        <f>AZ93*80</f>
        <v>0</v>
      </c>
      <c r="BF93" s="39">
        <f>BA93*88</f>
        <v>0</v>
      </c>
      <c r="BG93" s="39">
        <f>BB93*80</f>
        <v>0</v>
      </c>
      <c r="BH93" s="39">
        <f t="shared" si="103"/>
        <v>0</v>
      </c>
      <c r="BI93" s="51"/>
      <c r="BJ93" s="51"/>
      <c r="BK93" s="51"/>
      <c r="BL93" s="51"/>
      <c r="BM93" s="51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76" t="s">
        <v>14</v>
      </c>
      <c r="AZ95" s="77"/>
      <c r="BA95" s="78"/>
      <c r="BB95" s="78"/>
      <c r="BC95" s="79"/>
      <c r="BD95" s="136"/>
      <c r="BE95" s="145">
        <f t="shared" ref="BE95:BH95" si="104">sum(BE92,BE93)</f>
        <v>0</v>
      </c>
      <c r="BF95" s="145">
        <f t="shared" si="104"/>
        <v>0</v>
      </c>
      <c r="BG95" s="145">
        <f t="shared" si="104"/>
        <v>0</v>
      </c>
      <c r="BH95" s="145">
        <f t="shared" si="104"/>
        <v>0</v>
      </c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16"/>
      <c r="B97" s="67"/>
      <c r="E97" s="68"/>
      <c r="G97" s="73"/>
      <c r="H97" s="73"/>
      <c r="I97" s="73"/>
      <c r="K97" s="6" t="s">
        <v>151</v>
      </c>
      <c r="L97" s="4"/>
      <c r="Q97" s="186"/>
      <c r="R97" s="186"/>
      <c r="Y97" s="73"/>
      <c r="Z97" s="73"/>
      <c r="AA97" s="73"/>
      <c r="AC97" s="28"/>
      <c r="AF97" s="6" t="s">
        <v>151</v>
      </c>
      <c r="AG97" s="4"/>
      <c r="AT97" s="6" t="s">
        <v>151</v>
      </c>
      <c r="AU97" s="4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159"/>
      <c r="C98" s="159"/>
      <c r="D98" s="160"/>
      <c r="E98" s="159"/>
      <c r="F98" s="161"/>
      <c r="G98" s="161"/>
      <c r="H98" s="161"/>
      <c r="I98" s="161"/>
      <c r="J98" s="159"/>
      <c r="K98" s="162"/>
      <c r="L98" s="162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61"/>
      <c r="AB98" s="161"/>
      <c r="AC98" s="161"/>
      <c r="AD98" s="161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38"/>
      <c r="AP98" s="138"/>
      <c r="AQ98" s="138"/>
      <c r="AR98" s="138"/>
      <c r="AS98" s="118"/>
      <c r="AT98" s="136"/>
      <c r="AU98" s="136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0"/>
      <c r="B99" s="11"/>
      <c r="C99" s="11"/>
      <c r="D99" s="12"/>
      <c r="E99" s="13">
        <v>45103.0</v>
      </c>
      <c r="F99" s="14"/>
      <c r="G99" s="14"/>
      <c r="H99" s="14"/>
      <c r="I99" s="15"/>
      <c r="J99" s="15"/>
      <c r="K99" s="16"/>
      <c r="L99" s="13">
        <v>45104.0</v>
      </c>
      <c r="M99" s="15"/>
      <c r="N99" s="15"/>
      <c r="O99" s="15"/>
      <c r="P99" s="15"/>
      <c r="Q99" s="11"/>
      <c r="R99" s="17"/>
      <c r="S99" s="13">
        <v>45105.0</v>
      </c>
      <c r="T99" s="11"/>
      <c r="U99" s="15"/>
      <c r="V99" s="15"/>
      <c r="W99" s="11"/>
      <c r="X99" s="18"/>
      <c r="Y99" s="14"/>
      <c r="Z99" s="13">
        <v>45106.0</v>
      </c>
      <c r="AA99" s="15"/>
      <c r="AB99" s="15"/>
      <c r="AC99" s="11"/>
      <c r="AD99" s="15"/>
      <c r="AE99" s="15"/>
      <c r="AF99" s="12"/>
      <c r="AG99" s="13">
        <v>45107.0</v>
      </c>
      <c r="AH99" s="15"/>
      <c r="AI99" s="11"/>
      <c r="AJ99" s="15"/>
      <c r="AK99" s="15"/>
      <c r="AL99" s="15"/>
      <c r="AM99" s="18"/>
      <c r="AN99" s="13">
        <v>45108.0</v>
      </c>
      <c r="AO99" s="11"/>
      <c r="AP99" s="19"/>
      <c r="AQ99" s="19"/>
      <c r="AR99" s="19"/>
      <c r="AS99" s="19"/>
      <c r="AT99" s="14"/>
      <c r="AU99" s="13">
        <v>45109.0</v>
      </c>
      <c r="AV99" s="19"/>
      <c r="AW99" s="19"/>
      <c r="AX99" s="19"/>
      <c r="AY99" s="20"/>
      <c r="AZ99" s="19"/>
      <c r="BA99" s="19"/>
      <c r="BB99" s="19"/>
      <c r="BC99" s="19"/>
      <c r="BD99" s="20"/>
      <c r="BE99" s="21"/>
      <c r="BF99" s="22"/>
      <c r="BG99" s="4"/>
      <c r="BH99" s="19"/>
      <c r="BI99" s="23"/>
      <c r="BJ99" s="127"/>
      <c r="BK99" s="150"/>
      <c r="BL99" s="20"/>
      <c r="BM99" s="20"/>
    </row>
    <row r="100">
      <c r="A100" s="67"/>
      <c r="D100" s="187" t="s">
        <v>159</v>
      </c>
      <c r="E100" s="26" t="s">
        <v>3</v>
      </c>
      <c r="F100" s="26" t="s">
        <v>4</v>
      </c>
      <c r="G100" s="26" t="s">
        <v>5</v>
      </c>
      <c r="H100" s="26" t="s">
        <v>6</v>
      </c>
      <c r="I100" s="26"/>
      <c r="J100" s="26"/>
      <c r="K100" s="187" t="s">
        <v>756</v>
      </c>
      <c r="L100" s="26" t="s">
        <v>7</v>
      </c>
      <c r="M100" s="26" t="s">
        <v>4</v>
      </c>
      <c r="N100" s="26" t="s">
        <v>5</v>
      </c>
      <c r="O100" s="26" t="s">
        <v>6</v>
      </c>
      <c r="P100" s="26"/>
      <c r="Q100" s="26"/>
      <c r="R100" s="187" t="s">
        <v>152</v>
      </c>
      <c r="S100" s="191" t="s">
        <v>153</v>
      </c>
      <c r="T100" s="26" t="s">
        <v>4</v>
      </c>
      <c r="U100" s="26" t="s">
        <v>5</v>
      </c>
      <c r="V100" s="26" t="s">
        <v>6</v>
      </c>
      <c r="Y100" s="187" t="s">
        <v>159</v>
      </c>
      <c r="Z100" s="29" t="s">
        <v>9</v>
      </c>
      <c r="AA100" s="26" t="s">
        <v>4</v>
      </c>
      <c r="AB100" s="26" t="s">
        <v>5</v>
      </c>
      <c r="AC100" s="26" t="s">
        <v>6</v>
      </c>
      <c r="AD100" s="73"/>
      <c r="AF100" s="187" t="s">
        <v>153</v>
      </c>
      <c r="AG100" s="190" t="s">
        <v>154</v>
      </c>
      <c r="AH100" s="26" t="s">
        <v>4</v>
      </c>
      <c r="AI100" s="26" t="s">
        <v>5</v>
      </c>
      <c r="AJ100" s="26" t="s">
        <v>6</v>
      </c>
      <c r="AM100" s="187" t="s">
        <v>153</v>
      </c>
      <c r="AN100" s="190" t="s">
        <v>154</v>
      </c>
      <c r="AO100" s="26" t="s">
        <v>4</v>
      </c>
      <c r="AP100" s="26" t="s">
        <v>5</v>
      </c>
      <c r="AQ100" s="26" t="s">
        <v>6</v>
      </c>
      <c r="AT100" s="187" t="s">
        <v>153</v>
      </c>
      <c r="AU100" s="190" t="s">
        <v>154</v>
      </c>
      <c r="AV100" s="26" t="s">
        <v>4</v>
      </c>
      <c r="AW100" s="26" t="s">
        <v>5</v>
      </c>
      <c r="AX100" s="26" t="s">
        <v>6</v>
      </c>
      <c r="AY100" s="193"/>
      <c r="AZ100" s="31" t="s">
        <v>4</v>
      </c>
      <c r="BA100" s="31" t="s">
        <v>13</v>
      </c>
      <c r="BB100" s="31" t="s">
        <v>6</v>
      </c>
      <c r="BC100" s="31" t="s">
        <v>14</v>
      </c>
      <c r="BE100" s="33" t="s">
        <v>4</v>
      </c>
      <c r="BF100" s="33" t="s">
        <v>13</v>
      </c>
      <c r="BG100" s="33" t="s">
        <v>6</v>
      </c>
      <c r="BH100" s="33" t="s">
        <v>15</v>
      </c>
      <c r="BI100" s="193"/>
      <c r="BJ100" s="193"/>
      <c r="BK100" s="193"/>
      <c r="BL100" s="193"/>
      <c r="BM100" s="193"/>
    </row>
    <row r="101">
      <c r="A101" s="184" t="s">
        <v>52</v>
      </c>
      <c r="B101" s="41" t="s">
        <v>33</v>
      </c>
      <c r="C101" s="37">
        <v>45104.0</v>
      </c>
      <c r="D101" s="38" t="s">
        <v>273</v>
      </c>
      <c r="E101" s="39" t="s">
        <v>39</v>
      </c>
      <c r="F101" s="40">
        <v>5.5</v>
      </c>
      <c r="G101" s="40">
        <v>1.0</v>
      </c>
      <c r="H101" s="40">
        <v>0.0</v>
      </c>
      <c r="I101" s="36" t="s">
        <v>22</v>
      </c>
      <c r="J101" s="37">
        <v>45104.0</v>
      </c>
      <c r="K101" s="42" t="s">
        <v>726</v>
      </c>
      <c r="L101" s="39" t="s">
        <v>212</v>
      </c>
      <c r="M101" s="40">
        <v>0.0</v>
      </c>
      <c r="N101" s="40">
        <v>6.0</v>
      </c>
      <c r="O101" s="40">
        <v>0.0</v>
      </c>
      <c r="P101" s="36" t="s">
        <v>24</v>
      </c>
      <c r="Q101" s="37">
        <v>45105.0</v>
      </c>
      <c r="R101" s="42" t="s">
        <v>211</v>
      </c>
      <c r="S101" s="40" t="s">
        <v>247</v>
      </c>
      <c r="T101" s="40">
        <v>1.0</v>
      </c>
      <c r="U101" s="40">
        <v>7.0</v>
      </c>
      <c r="V101" s="40">
        <v>4.0</v>
      </c>
      <c r="W101" s="43" t="s">
        <v>26</v>
      </c>
      <c r="X101" s="37">
        <v>45106.0</v>
      </c>
      <c r="Y101" s="38" t="s">
        <v>25</v>
      </c>
      <c r="Z101" s="39" t="s">
        <v>25</v>
      </c>
      <c r="AA101" s="40">
        <v>0.0</v>
      </c>
      <c r="AB101" s="40">
        <v>0.0</v>
      </c>
      <c r="AC101" s="40">
        <v>0.0</v>
      </c>
      <c r="AD101" s="42" t="s">
        <v>78</v>
      </c>
      <c r="AE101" s="37">
        <v>45108.0</v>
      </c>
      <c r="AF101" s="42" t="s">
        <v>284</v>
      </c>
      <c r="AG101" s="147" t="s">
        <v>288</v>
      </c>
      <c r="AH101" s="40">
        <v>2.0</v>
      </c>
      <c r="AI101" s="40">
        <v>5.5</v>
      </c>
      <c r="AJ101" s="40">
        <v>0.0</v>
      </c>
      <c r="AK101" s="95" t="s">
        <v>79</v>
      </c>
      <c r="AL101" s="37">
        <v>45109.0</v>
      </c>
      <c r="AM101" s="42" t="s">
        <v>284</v>
      </c>
      <c r="AN101" s="148" t="s">
        <v>289</v>
      </c>
      <c r="AO101" s="40">
        <v>3.0</v>
      </c>
      <c r="AP101" s="40">
        <v>5.5</v>
      </c>
      <c r="AQ101" s="40">
        <v>0.0</v>
      </c>
      <c r="AR101" s="95" t="s">
        <v>27</v>
      </c>
      <c r="AS101" s="37">
        <v>45110.0</v>
      </c>
      <c r="AT101" s="42" t="s">
        <v>284</v>
      </c>
      <c r="AU101" s="148" t="s">
        <v>288</v>
      </c>
      <c r="AV101" s="40">
        <v>2.0</v>
      </c>
      <c r="AW101" s="40">
        <v>5.5</v>
      </c>
      <c r="AX101" s="40">
        <v>0.0</v>
      </c>
      <c r="AY101" s="194"/>
      <c r="AZ101" s="49">
        <f t="shared" ref="AZ101:BB101" si="105">SUM(F101,M101,T101,AA101,AH101,AO101,AV101)</f>
        <v>13.5</v>
      </c>
      <c r="BA101" s="39">
        <f t="shared" si="105"/>
        <v>30.5</v>
      </c>
      <c r="BB101" s="39">
        <f t="shared" si="105"/>
        <v>4</v>
      </c>
      <c r="BC101" s="50">
        <f>SUM(AZ101,BA101,BB101)</f>
        <v>48</v>
      </c>
      <c r="BE101" s="39">
        <f>AZ101*80</f>
        <v>1080</v>
      </c>
      <c r="BF101" s="39">
        <f>BA101*88</f>
        <v>2684</v>
      </c>
      <c r="BG101" s="39">
        <f>BB101*80</f>
        <v>320</v>
      </c>
      <c r="BH101" s="39">
        <f>SUM(BE101,BF101,BG101)</f>
        <v>4084</v>
      </c>
      <c r="BI101" s="194"/>
      <c r="BJ101" s="194"/>
      <c r="BK101" s="194"/>
      <c r="BL101" s="194"/>
      <c r="BM101" s="194"/>
    </row>
    <row r="102">
      <c r="A102" s="67"/>
      <c r="F102" s="73"/>
      <c r="G102" s="73"/>
      <c r="H102" s="73"/>
      <c r="Z102" s="27"/>
      <c r="AA102" s="73"/>
      <c r="AB102" s="73"/>
      <c r="AC102" s="73"/>
      <c r="AV102" s="193"/>
      <c r="AW102" s="193"/>
      <c r="AX102" s="193"/>
      <c r="AY102" s="193"/>
      <c r="AZ102" s="193"/>
      <c r="BA102" s="193"/>
      <c r="BB102" s="193"/>
      <c r="BC102" s="193"/>
      <c r="BF102" s="193"/>
      <c r="BI102" s="193"/>
      <c r="BJ102" s="193"/>
      <c r="BK102" s="193"/>
      <c r="BL102" s="193"/>
      <c r="BM102" s="193"/>
    </row>
    <row r="103">
      <c r="A103" s="67"/>
      <c r="D103" s="187" t="s">
        <v>156</v>
      </c>
      <c r="E103" s="26" t="s">
        <v>3</v>
      </c>
      <c r="F103" s="26" t="s">
        <v>4</v>
      </c>
      <c r="G103" s="26" t="s">
        <v>5</v>
      </c>
      <c r="H103" s="26" t="s">
        <v>6</v>
      </c>
      <c r="I103" s="73"/>
      <c r="K103" s="187" t="s">
        <v>723</v>
      </c>
      <c r="L103" s="26" t="s">
        <v>7</v>
      </c>
      <c r="M103" s="26" t="s">
        <v>4</v>
      </c>
      <c r="N103" s="26" t="s">
        <v>5</v>
      </c>
      <c r="O103" s="26" t="s">
        <v>6</v>
      </c>
      <c r="R103" s="187" t="s">
        <v>152</v>
      </c>
      <c r="S103" s="26" t="s">
        <v>8</v>
      </c>
      <c r="T103" s="26" t="s">
        <v>4</v>
      </c>
      <c r="U103" s="26" t="s">
        <v>5</v>
      </c>
      <c r="V103" s="26" t="s">
        <v>6</v>
      </c>
      <c r="Y103" s="187" t="s">
        <v>152</v>
      </c>
      <c r="Z103" s="29" t="s">
        <v>9</v>
      </c>
      <c r="AA103" s="26" t="s">
        <v>4</v>
      </c>
      <c r="AB103" s="26" t="s">
        <v>5</v>
      </c>
      <c r="AC103" s="26" t="s">
        <v>6</v>
      </c>
      <c r="AD103" s="73"/>
      <c r="AF103" s="187" t="s">
        <v>152</v>
      </c>
      <c r="AG103" s="29" t="s">
        <v>10</v>
      </c>
      <c r="AH103" s="26" t="s">
        <v>4</v>
      </c>
      <c r="AI103" s="26" t="s">
        <v>5</v>
      </c>
      <c r="AJ103" s="26" t="s">
        <v>6</v>
      </c>
      <c r="AM103" s="187" t="s">
        <v>156</v>
      </c>
      <c r="AN103" s="187" t="s">
        <v>723</v>
      </c>
      <c r="AO103" s="26" t="s">
        <v>4</v>
      </c>
      <c r="AP103" s="26" t="s">
        <v>5</v>
      </c>
      <c r="AQ103" s="26" t="s">
        <v>6</v>
      </c>
      <c r="AT103" s="187" t="s">
        <v>723</v>
      </c>
      <c r="AU103" s="29" t="s">
        <v>12</v>
      </c>
      <c r="AV103" s="26" t="s">
        <v>4</v>
      </c>
      <c r="AW103" s="26" t="s">
        <v>5</v>
      </c>
      <c r="AX103" s="26" t="s">
        <v>6</v>
      </c>
      <c r="AY103" s="193"/>
      <c r="AZ103" s="31" t="s">
        <v>4</v>
      </c>
      <c r="BA103" s="31" t="s">
        <v>13</v>
      </c>
      <c r="BB103" s="31" t="s">
        <v>6</v>
      </c>
      <c r="BC103" s="31" t="s">
        <v>14</v>
      </c>
      <c r="BE103" s="33" t="s">
        <v>4</v>
      </c>
      <c r="BF103" s="33" t="s">
        <v>13</v>
      </c>
      <c r="BG103" s="33" t="s">
        <v>6</v>
      </c>
      <c r="BH103" s="33" t="s">
        <v>15</v>
      </c>
      <c r="BI103" s="193"/>
      <c r="BJ103" s="193"/>
      <c r="BK103" s="193"/>
      <c r="BL103" s="193"/>
      <c r="BM103" s="193"/>
    </row>
    <row r="104">
      <c r="A104" s="184" t="s">
        <v>82</v>
      </c>
      <c r="B104" s="41" t="s">
        <v>33</v>
      </c>
      <c r="C104" s="37">
        <v>45104.0</v>
      </c>
      <c r="D104" s="38" t="s">
        <v>247</v>
      </c>
      <c r="E104" s="39" t="s">
        <v>127</v>
      </c>
      <c r="F104" s="40">
        <v>5.0</v>
      </c>
      <c r="G104" s="40">
        <v>1.0</v>
      </c>
      <c r="H104" s="40">
        <v>0.0</v>
      </c>
      <c r="I104" s="420" t="s">
        <v>46</v>
      </c>
      <c r="J104" s="37">
        <v>45105.0</v>
      </c>
      <c r="K104" s="96" t="s">
        <v>112</v>
      </c>
      <c r="L104" s="110" t="s">
        <v>71</v>
      </c>
      <c r="M104" s="40">
        <v>6.5</v>
      </c>
      <c r="N104" s="40">
        <v>1.0</v>
      </c>
      <c r="O104" s="40">
        <v>0.0</v>
      </c>
      <c r="P104" s="38" t="s">
        <v>36</v>
      </c>
      <c r="Q104" s="37">
        <v>45106.0</v>
      </c>
      <c r="R104" s="42" t="s">
        <v>112</v>
      </c>
      <c r="S104" s="58" t="s">
        <v>71</v>
      </c>
      <c r="T104" s="40">
        <v>6.5</v>
      </c>
      <c r="U104" s="40">
        <v>1.5</v>
      </c>
      <c r="V104" s="40">
        <v>0.0</v>
      </c>
      <c r="W104" s="57" t="s">
        <v>37</v>
      </c>
      <c r="X104" s="37">
        <v>45107.0</v>
      </c>
      <c r="Y104" s="42" t="s">
        <v>274</v>
      </c>
      <c r="Z104" s="58" t="s">
        <v>48</v>
      </c>
      <c r="AA104" s="40">
        <v>6.0</v>
      </c>
      <c r="AB104" s="40">
        <v>2.0</v>
      </c>
      <c r="AC104" s="40">
        <v>0.0</v>
      </c>
      <c r="AD104" s="56" t="s">
        <v>40</v>
      </c>
      <c r="AE104" s="37">
        <v>45108.0</v>
      </c>
      <c r="AF104" s="42" t="s">
        <v>25</v>
      </c>
      <c r="AG104" s="39" t="s">
        <v>25</v>
      </c>
      <c r="AH104" s="40">
        <v>0.0</v>
      </c>
      <c r="AI104" s="40">
        <v>0.0</v>
      </c>
      <c r="AJ104" s="40">
        <v>0.0</v>
      </c>
      <c r="AK104" s="96" t="s">
        <v>43</v>
      </c>
      <c r="AL104" s="37">
        <v>45109.0</v>
      </c>
      <c r="AM104" s="38" t="s">
        <v>285</v>
      </c>
      <c r="AN104" s="56" t="s">
        <v>733</v>
      </c>
      <c r="AO104" s="40">
        <v>6.0</v>
      </c>
      <c r="AP104" s="40">
        <v>2.0</v>
      </c>
      <c r="AQ104" s="40">
        <v>2.0</v>
      </c>
      <c r="AR104" s="420" t="s">
        <v>44</v>
      </c>
      <c r="AS104" s="37">
        <v>45110.0</v>
      </c>
      <c r="AT104" s="95" t="s">
        <v>128</v>
      </c>
      <c r="AU104" s="98" t="s">
        <v>202</v>
      </c>
      <c r="AV104" s="40">
        <v>6.0</v>
      </c>
      <c r="AW104" s="40">
        <v>1.0</v>
      </c>
      <c r="AX104" s="40">
        <v>0.0</v>
      </c>
      <c r="AY104" s="194"/>
      <c r="AZ104" s="49">
        <f t="shared" ref="AZ104:BB104" si="106">SUM(F104,M104,T104,AA104,AH104,AO104,AV104)</f>
        <v>36</v>
      </c>
      <c r="BA104" s="39">
        <f t="shared" si="106"/>
        <v>8.5</v>
      </c>
      <c r="BB104" s="39">
        <f t="shared" si="106"/>
        <v>2</v>
      </c>
      <c r="BC104" s="50">
        <f>SUM(AZ104,BA104,BB104)</f>
        <v>46.5</v>
      </c>
      <c r="BE104" s="39">
        <f>AZ104*80</f>
        <v>2880</v>
      </c>
      <c r="BF104" s="39">
        <f>BA104*88</f>
        <v>748</v>
      </c>
      <c r="BG104" s="39">
        <f>BB104*80</f>
        <v>160</v>
      </c>
      <c r="BH104" s="39">
        <f>SUM(BE104,BF104,BG104)</f>
        <v>3788</v>
      </c>
      <c r="BI104" s="194"/>
      <c r="BJ104" s="194"/>
      <c r="BK104" s="194"/>
      <c r="BL104" s="194"/>
      <c r="BM104" s="194"/>
    </row>
    <row r="105">
      <c r="A105" s="67"/>
      <c r="B105" s="68"/>
      <c r="C105" s="68"/>
    </row>
    <row r="106">
      <c r="A106" s="67"/>
      <c r="D106" s="288" t="s">
        <v>745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159</v>
      </c>
      <c r="L106" s="191" t="s">
        <v>153</v>
      </c>
      <c r="M106" s="26" t="s">
        <v>4</v>
      </c>
      <c r="N106" s="26" t="s">
        <v>5</v>
      </c>
      <c r="O106" s="26" t="s">
        <v>6</v>
      </c>
      <c r="P106" s="27"/>
      <c r="Q106" s="27"/>
      <c r="R106" s="187" t="s">
        <v>159</v>
      </c>
      <c r="S106" s="26" t="s">
        <v>8</v>
      </c>
      <c r="T106" s="26" t="s">
        <v>4</v>
      </c>
      <c r="U106" s="26" t="s">
        <v>5</v>
      </c>
      <c r="V106" s="26" t="s">
        <v>6</v>
      </c>
      <c r="Y106" s="187" t="s">
        <v>723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73"/>
      <c r="AF106" s="187" t="s">
        <v>159</v>
      </c>
      <c r="AG106" s="29" t="s">
        <v>10</v>
      </c>
      <c r="AH106" s="26" t="s">
        <v>4</v>
      </c>
      <c r="AI106" s="26" t="s">
        <v>5</v>
      </c>
      <c r="AJ106" s="26" t="s">
        <v>6</v>
      </c>
      <c r="AM106" s="187" t="s">
        <v>159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159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6"/>
      <c r="AZ106" s="31" t="s">
        <v>4</v>
      </c>
      <c r="BA106" s="31" t="s">
        <v>13</v>
      </c>
      <c r="BB106" s="31" t="s">
        <v>6</v>
      </c>
      <c r="BC106" s="31" t="s">
        <v>14</v>
      </c>
      <c r="BD106" s="196"/>
      <c r="BE106" s="33" t="s">
        <v>4</v>
      </c>
      <c r="BF106" s="33" t="s">
        <v>13</v>
      </c>
      <c r="BG106" s="33" t="s">
        <v>6</v>
      </c>
      <c r="BH106" s="33" t="s">
        <v>15</v>
      </c>
      <c r="BI106" s="196"/>
      <c r="BJ106" s="196"/>
      <c r="BK106" s="196"/>
      <c r="BL106" s="196"/>
      <c r="BM106" s="196"/>
    </row>
    <row r="107">
      <c r="A107" s="35" t="s">
        <v>50</v>
      </c>
      <c r="B107" s="275" t="s">
        <v>62</v>
      </c>
      <c r="C107" s="37">
        <v>45104.0</v>
      </c>
      <c r="D107" s="42" t="s">
        <v>308</v>
      </c>
      <c r="E107" s="53" t="s">
        <v>309</v>
      </c>
      <c r="F107" s="40">
        <v>2.5</v>
      </c>
      <c r="G107" s="40">
        <v>5.5</v>
      </c>
      <c r="H107" s="40">
        <v>2.5</v>
      </c>
      <c r="I107" s="420" t="s">
        <v>22</v>
      </c>
      <c r="J107" s="37">
        <v>45097.0</v>
      </c>
      <c r="K107" s="38" t="s">
        <v>272</v>
      </c>
      <c r="L107" s="147" t="s">
        <v>236</v>
      </c>
      <c r="M107" s="40">
        <v>5.0</v>
      </c>
      <c r="N107" s="40">
        <v>6.5</v>
      </c>
      <c r="O107" s="40">
        <v>0.0</v>
      </c>
      <c r="P107" s="38" t="s">
        <v>36</v>
      </c>
      <c r="Q107" s="37">
        <v>45106.0</v>
      </c>
      <c r="R107" s="38" t="s">
        <v>757</v>
      </c>
      <c r="S107" s="39" t="s">
        <v>238</v>
      </c>
      <c r="T107" s="40">
        <v>0.5</v>
      </c>
      <c r="U107" s="40">
        <v>7.5</v>
      </c>
      <c r="V107" s="40">
        <v>5.0</v>
      </c>
      <c r="W107" s="43" t="s">
        <v>26</v>
      </c>
      <c r="X107" s="37">
        <v>45106.0</v>
      </c>
      <c r="Y107" s="42" t="s">
        <v>277</v>
      </c>
      <c r="Z107" s="39" t="s">
        <v>90</v>
      </c>
      <c r="AA107" s="40">
        <v>0.0</v>
      </c>
      <c r="AB107" s="40">
        <v>7.5</v>
      </c>
      <c r="AC107" s="40">
        <v>0.0</v>
      </c>
      <c r="AD107" s="56" t="s">
        <v>56</v>
      </c>
      <c r="AE107" s="37">
        <v>45107.0</v>
      </c>
      <c r="AF107" s="38" t="s">
        <v>272</v>
      </c>
      <c r="AG107" s="39" t="s">
        <v>760</v>
      </c>
      <c r="AH107" s="40">
        <v>0.0</v>
      </c>
      <c r="AI107" s="40">
        <v>6.5</v>
      </c>
      <c r="AJ107" s="40">
        <v>0.0</v>
      </c>
      <c r="AK107" s="47" t="s">
        <v>57</v>
      </c>
      <c r="AL107" s="37">
        <v>45108.0</v>
      </c>
      <c r="AM107" s="38" t="s">
        <v>272</v>
      </c>
      <c r="AN107" s="39" t="s">
        <v>21</v>
      </c>
      <c r="AO107" s="40">
        <v>0.0</v>
      </c>
      <c r="AP107" s="40">
        <v>6.5</v>
      </c>
      <c r="AQ107" s="40">
        <v>0.0</v>
      </c>
      <c r="AR107" s="47" t="s">
        <v>27</v>
      </c>
      <c r="AS107" s="37">
        <v>45110.0</v>
      </c>
      <c r="AT107" s="38" t="s">
        <v>179</v>
      </c>
      <c r="AU107" s="39" t="s">
        <v>29</v>
      </c>
      <c r="AV107" s="40">
        <v>0.0</v>
      </c>
      <c r="AW107" s="40">
        <v>5.0</v>
      </c>
      <c r="AX107" s="40">
        <v>0.0</v>
      </c>
      <c r="AY107" s="51"/>
      <c r="AZ107" s="49">
        <f t="shared" ref="AZ107:BB107" si="107">SUM(F107,M107,T107,AA107,AH107,AO107,AV107)</f>
        <v>8</v>
      </c>
      <c r="BA107" s="39">
        <f t="shared" si="107"/>
        <v>45</v>
      </c>
      <c r="BB107" s="39">
        <f t="shared" si="107"/>
        <v>7.5</v>
      </c>
      <c r="BC107" s="50">
        <f>SUM(AZ107,BA107,BB107)</f>
        <v>60.5</v>
      </c>
      <c r="BD107" s="51"/>
      <c r="BE107" s="39">
        <f>AZ107*80</f>
        <v>640</v>
      </c>
      <c r="BF107" s="39">
        <f>BA107*88</f>
        <v>3960</v>
      </c>
      <c r="BG107" s="39">
        <f>BB107*80</f>
        <v>600</v>
      </c>
      <c r="BH107" s="39">
        <f>SUM(BE107,BF107,BG107)</f>
        <v>5200</v>
      </c>
      <c r="BI107" s="51"/>
      <c r="BJ107" s="51"/>
      <c r="BK107" s="51"/>
      <c r="BL107" s="51"/>
      <c r="BM107" s="51"/>
    </row>
    <row r="108">
      <c r="A108" s="67"/>
      <c r="B108" s="68"/>
      <c r="C108" s="68"/>
      <c r="L108" s="92"/>
      <c r="R108" s="98"/>
      <c r="S108" s="192"/>
      <c r="Z108" s="39"/>
      <c r="AA108" s="197"/>
      <c r="AB108" s="197"/>
      <c r="AC108" s="197"/>
      <c r="AD108" s="197"/>
      <c r="AN108" s="198"/>
    </row>
    <row r="109">
      <c r="A109" s="24"/>
      <c r="B109" s="25"/>
      <c r="C109" s="25"/>
      <c r="D109" s="187" t="s">
        <v>159</v>
      </c>
      <c r="E109" s="26" t="s">
        <v>3</v>
      </c>
      <c r="F109" s="26" t="s">
        <v>4</v>
      </c>
      <c r="G109" s="26" t="s">
        <v>5</v>
      </c>
      <c r="H109" s="26" t="s">
        <v>6</v>
      </c>
      <c r="I109" s="26"/>
      <c r="J109" s="26"/>
      <c r="K109" s="187" t="s">
        <v>159</v>
      </c>
      <c r="L109" s="26" t="s">
        <v>7</v>
      </c>
      <c r="M109" s="26" t="s">
        <v>4</v>
      </c>
      <c r="N109" s="26" t="s">
        <v>5</v>
      </c>
      <c r="O109" s="26" t="s">
        <v>6</v>
      </c>
      <c r="P109" s="26"/>
      <c r="Q109" s="26"/>
      <c r="R109" s="187" t="s">
        <v>159</v>
      </c>
      <c r="S109" s="26" t="s">
        <v>8</v>
      </c>
      <c r="T109" s="26" t="s">
        <v>4</v>
      </c>
      <c r="U109" s="26" t="s">
        <v>5</v>
      </c>
      <c r="V109" s="26" t="s">
        <v>6</v>
      </c>
      <c r="W109" s="28"/>
      <c r="X109" s="29"/>
      <c r="Y109" s="187" t="s">
        <v>159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29"/>
      <c r="AE109" s="29"/>
      <c r="AF109" s="187" t="s">
        <v>159</v>
      </c>
      <c r="AG109" s="29" t="s">
        <v>10</v>
      </c>
      <c r="AH109" s="26" t="s">
        <v>4</v>
      </c>
      <c r="AI109" s="26" t="s">
        <v>5</v>
      </c>
      <c r="AJ109" s="26" t="s">
        <v>6</v>
      </c>
      <c r="AK109" s="29"/>
      <c r="AL109" s="29"/>
      <c r="AM109" s="187" t="s">
        <v>159</v>
      </c>
      <c r="AN109" s="29" t="s">
        <v>11</v>
      </c>
      <c r="AO109" s="26" t="s">
        <v>4</v>
      </c>
      <c r="AP109" s="26" t="s">
        <v>5</v>
      </c>
      <c r="AQ109" s="26" t="s">
        <v>6</v>
      </c>
      <c r="AR109" s="29"/>
      <c r="AS109" s="29"/>
      <c r="AT109" s="187" t="s">
        <v>159</v>
      </c>
      <c r="AU109" s="29" t="s">
        <v>12</v>
      </c>
      <c r="AV109" s="26" t="s">
        <v>4</v>
      </c>
      <c r="AW109" s="26" t="s">
        <v>5</v>
      </c>
      <c r="AX109" s="26" t="s">
        <v>6</v>
      </c>
      <c r="AY109" s="30"/>
      <c r="AZ109" s="31" t="s">
        <v>4</v>
      </c>
      <c r="BA109" s="31" t="s">
        <v>13</v>
      </c>
      <c r="BB109" s="31" t="s">
        <v>6</v>
      </c>
      <c r="BC109" s="31" t="s">
        <v>14</v>
      </c>
      <c r="BD109" s="32"/>
      <c r="BE109" s="33" t="s">
        <v>4</v>
      </c>
      <c r="BF109" s="33" t="s">
        <v>13</v>
      </c>
      <c r="BG109" s="33" t="s">
        <v>6</v>
      </c>
      <c r="BH109" s="33" t="s">
        <v>15</v>
      </c>
      <c r="BI109" s="32"/>
      <c r="BJ109" s="32"/>
      <c r="BK109" s="32"/>
      <c r="BL109" s="32"/>
      <c r="BM109" s="32"/>
    </row>
    <row r="110">
      <c r="A110" s="35" t="s">
        <v>18</v>
      </c>
      <c r="B110" s="36" t="s">
        <v>19</v>
      </c>
      <c r="C110" s="37">
        <v>45103.0</v>
      </c>
      <c r="D110" s="38" t="s">
        <v>272</v>
      </c>
      <c r="E110" s="39" t="s">
        <v>21</v>
      </c>
      <c r="F110" s="40">
        <v>0.0</v>
      </c>
      <c r="G110" s="40">
        <v>6.5</v>
      </c>
      <c r="H110" s="40">
        <v>0.0</v>
      </c>
      <c r="I110" s="41" t="s">
        <v>22</v>
      </c>
      <c r="J110" s="37">
        <v>45104.0</v>
      </c>
      <c r="K110" s="38" t="s">
        <v>25</v>
      </c>
      <c r="L110" s="39" t="s">
        <v>25</v>
      </c>
      <c r="M110" s="40">
        <v>0.0</v>
      </c>
      <c r="N110" s="40">
        <v>0.0</v>
      </c>
      <c r="O110" s="40">
        <v>0.0</v>
      </c>
      <c r="P110" s="420" t="s">
        <v>24</v>
      </c>
      <c r="Q110" s="37">
        <v>45105.0</v>
      </c>
      <c r="R110" s="38" t="s">
        <v>166</v>
      </c>
      <c r="S110" s="39" t="s">
        <v>166</v>
      </c>
      <c r="T110" s="40">
        <v>0.0</v>
      </c>
      <c r="U110" s="40">
        <v>0.0</v>
      </c>
      <c r="V110" s="40">
        <v>0.0</v>
      </c>
      <c r="W110" s="36" t="s">
        <v>26</v>
      </c>
      <c r="X110" s="37">
        <v>45106.0</v>
      </c>
      <c r="Y110" s="38" t="s">
        <v>166</v>
      </c>
      <c r="Z110" s="39" t="s">
        <v>166</v>
      </c>
      <c r="AA110" s="40">
        <v>0.0</v>
      </c>
      <c r="AB110" s="40">
        <v>0.0</v>
      </c>
      <c r="AC110" s="40">
        <v>0.0</v>
      </c>
      <c r="AD110" s="43" t="s">
        <v>56</v>
      </c>
      <c r="AE110" s="37">
        <v>45107.0</v>
      </c>
      <c r="AF110" s="38" t="s">
        <v>166</v>
      </c>
      <c r="AG110" s="39" t="s">
        <v>166</v>
      </c>
      <c r="AH110" s="40">
        <v>0.0</v>
      </c>
      <c r="AI110" s="40">
        <v>0.0</v>
      </c>
      <c r="AJ110" s="40">
        <v>0.0</v>
      </c>
      <c r="AK110" s="47" t="s">
        <v>57</v>
      </c>
      <c r="AL110" s="37">
        <v>45108.0</v>
      </c>
      <c r="AM110" s="38" t="s">
        <v>272</v>
      </c>
      <c r="AN110" s="39" t="s">
        <v>21</v>
      </c>
      <c r="AO110" s="40">
        <v>0.0</v>
      </c>
      <c r="AP110" s="40">
        <v>6.5</v>
      </c>
      <c r="AQ110" s="40">
        <v>0.0</v>
      </c>
      <c r="AR110" s="95" t="s">
        <v>27</v>
      </c>
      <c r="AS110" s="37">
        <v>45110.0</v>
      </c>
      <c r="AT110" s="38" t="s">
        <v>25</v>
      </c>
      <c r="AU110" s="39" t="s">
        <v>25</v>
      </c>
      <c r="AV110" s="40">
        <v>0.0</v>
      </c>
      <c r="AW110" s="40">
        <v>0.0</v>
      </c>
      <c r="AX110" s="40">
        <v>0.0</v>
      </c>
      <c r="AY110" s="48"/>
      <c r="AZ110" s="49">
        <f t="shared" ref="AZ110:BB110" si="108">SUM(F110,M110,T110,AA110,AH110,AO110,AV110)</f>
        <v>0</v>
      </c>
      <c r="BA110" s="39">
        <f t="shared" si="108"/>
        <v>13</v>
      </c>
      <c r="BB110" s="39">
        <f t="shared" si="108"/>
        <v>0</v>
      </c>
      <c r="BC110" s="50">
        <f>SUM(AZ110,BA110,BB110)</f>
        <v>13</v>
      </c>
      <c r="BD110" s="51"/>
      <c r="BE110" s="39">
        <f>AZ110*80</f>
        <v>0</v>
      </c>
      <c r="BF110" s="39">
        <f>BA110*88</f>
        <v>1144</v>
      </c>
      <c r="BG110" s="39">
        <f>BB110*80</f>
        <v>0</v>
      </c>
      <c r="BH110" s="39">
        <f>SUM(BE110,BF110,BG110)</f>
        <v>1144</v>
      </c>
      <c r="BI110" s="51"/>
      <c r="BJ110" s="51"/>
      <c r="BK110" s="51"/>
      <c r="BL110" s="51"/>
      <c r="BM110" s="51"/>
    </row>
    <row r="111">
      <c r="A111" s="35"/>
      <c r="B111" s="64"/>
      <c r="C111" s="45"/>
      <c r="D111" s="39"/>
      <c r="E111" s="39"/>
      <c r="F111" s="60"/>
      <c r="G111" s="60"/>
      <c r="H111" s="60"/>
      <c r="I111" s="60"/>
      <c r="J111" s="45"/>
      <c r="K111" s="39"/>
      <c r="L111" s="39"/>
      <c r="M111" s="98"/>
      <c r="N111" s="98"/>
      <c r="O111" s="98"/>
      <c r="P111" s="98"/>
      <c r="Q111" s="200"/>
      <c r="R111" s="39"/>
      <c r="S111" s="39"/>
      <c r="T111" s="64"/>
      <c r="U111" s="64"/>
      <c r="V111" s="64"/>
      <c r="W111" s="64"/>
      <c r="X111" s="45"/>
      <c r="Y111" s="39"/>
      <c r="Z111" s="39"/>
      <c r="AA111" s="44"/>
      <c r="AB111" s="44"/>
      <c r="AC111" s="44"/>
      <c r="AD111" s="201"/>
      <c r="AE111" s="45"/>
      <c r="AF111" s="39"/>
      <c r="AG111" s="39"/>
      <c r="AH111" s="46"/>
      <c r="AI111" s="46"/>
      <c r="AJ111" s="46"/>
      <c r="AK111" s="46"/>
      <c r="AL111" s="45"/>
      <c r="AM111" s="39"/>
      <c r="AN111" s="39"/>
      <c r="AO111" s="98"/>
      <c r="AP111" s="98"/>
      <c r="AQ111" s="98"/>
      <c r="AR111" s="98"/>
      <c r="AS111" s="202"/>
      <c r="AT111" s="39"/>
      <c r="AU111" s="39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</row>
    <row r="112">
      <c r="A112" s="24"/>
      <c r="B112" s="25"/>
      <c r="C112" s="25"/>
      <c r="D112" s="187" t="s">
        <v>756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756</v>
      </c>
      <c r="L112" s="26" t="s">
        <v>7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756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9"/>
      <c r="Y112" s="187" t="s">
        <v>756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29"/>
      <c r="AE112" s="29"/>
      <c r="AF112" s="187" t="s">
        <v>756</v>
      </c>
      <c r="AG112" s="29" t="s">
        <v>10</v>
      </c>
      <c r="AH112" s="26" t="s">
        <v>4</v>
      </c>
      <c r="AI112" s="26" t="s">
        <v>5</v>
      </c>
      <c r="AJ112" s="26" t="s">
        <v>6</v>
      </c>
      <c r="AK112" s="29"/>
      <c r="AL112" s="29"/>
      <c r="AM112" s="187" t="s">
        <v>756</v>
      </c>
      <c r="AN112" s="29" t="s">
        <v>11</v>
      </c>
      <c r="AO112" s="26" t="s">
        <v>4</v>
      </c>
      <c r="AP112" s="26" t="s">
        <v>5</v>
      </c>
      <c r="AQ112" s="26" t="s">
        <v>6</v>
      </c>
      <c r="AR112" s="29"/>
      <c r="AS112" s="29"/>
      <c r="AT112" s="187" t="s">
        <v>756</v>
      </c>
      <c r="AU112" s="29" t="s">
        <v>12</v>
      </c>
      <c r="AV112" s="26" t="s">
        <v>4</v>
      </c>
      <c r="AW112" s="26" t="s">
        <v>5</v>
      </c>
      <c r="AX112" s="26" t="s">
        <v>6</v>
      </c>
      <c r="AY112" s="30"/>
      <c r="AZ112" s="31" t="s">
        <v>4</v>
      </c>
      <c r="BA112" s="31" t="s">
        <v>13</v>
      </c>
      <c r="BB112" s="31" t="s">
        <v>6</v>
      </c>
      <c r="BC112" s="31" t="s">
        <v>14</v>
      </c>
      <c r="BD112" s="32"/>
      <c r="BE112" s="33" t="s">
        <v>4</v>
      </c>
      <c r="BF112" s="33" t="s">
        <v>13</v>
      </c>
      <c r="BG112" s="33" t="s">
        <v>6</v>
      </c>
      <c r="BH112" s="33" t="s">
        <v>15</v>
      </c>
      <c r="BI112" s="32"/>
      <c r="BJ112" s="32"/>
      <c r="BK112" s="32"/>
      <c r="BL112" s="32"/>
      <c r="BM112" s="32"/>
    </row>
    <row r="113">
      <c r="A113" s="35" t="s">
        <v>54</v>
      </c>
      <c r="B113" s="36" t="s">
        <v>19</v>
      </c>
      <c r="C113" s="37">
        <v>45103.0</v>
      </c>
      <c r="D113" s="42" t="s">
        <v>726</v>
      </c>
      <c r="E113" s="39" t="s">
        <v>212</v>
      </c>
      <c r="F113" s="40">
        <v>0.0</v>
      </c>
      <c r="G113" s="40">
        <v>6.0</v>
      </c>
      <c r="H113" s="40">
        <v>0.0</v>
      </c>
      <c r="I113" s="57" t="s">
        <v>22</v>
      </c>
      <c r="J113" s="37">
        <v>45104.0</v>
      </c>
      <c r="K113" s="42" t="s">
        <v>25</v>
      </c>
      <c r="L113" s="39" t="s">
        <v>25</v>
      </c>
      <c r="M113" s="40">
        <v>0.0</v>
      </c>
      <c r="N113" s="40">
        <v>6.0</v>
      </c>
      <c r="O113" s="40">
        <v>0.0</v>
      </c>
      <c r="P113" s="420" t="s">
        <v>24</v>
      </c>
      <c r="Q113" s="37">
        <v>45098.0</v>
      </c>
      <c r="R113" s="42" t="s">
        <v>726</v>
      </c>
      <c r="S113" s="39" t="s">
        <v>212</v>
      </c>
      <c r="T113" s="40">
        <v>0.0</v>
      </c>
      <c r="U113" s="40">
        <v>6.0</v>
      </c>
      <c r="V113" s="40">
        <v>0.0</v>
      </c>
      <c r="W113" s="36" t="s">
        <v>26</v>
      </c>
      <c r="X113" s="37">
        <v>45099.0</v>
      </c>
      <c r="Y113" s="42" t="s">
        <v>726</v>
      </c>
      <c r="Z113" s="39" t="s">
        <v>212</v>
      </c>
      <c r="AA113" s="40">
        <v>0.0</v>
      </c>
      <c r="AB113" s="40">
        <v>6.0</v>
      </c>
      <c r="AC113" s="40">
        <v>0.0</v>
      </c>
      <c r="AD113" s="43" t="s">
        <v>56</v>
      </c>
      <c r="AE113" s="37">
        <v>45100.0</v>
      </c>
      <c r="AF113" s="42" t="s">
        <v>726</v>
      </c>
      <c r="AG113" s="39" t="s">
        <v>212</v>
      </c>
      <c r="AH113" s="40">
        <v>0.0</v>
      </c>
      <c r="AI113" s="40">
        <v>6.0</v>
      </c>
      <c r="AJ113" s="40">
        <v>0.0</v>
      </c>
      <c r="AK113" s="47" t="s">
        <v>57</v>
      </c>
      <c r="AL113" s="37">
        <v>45101.0</v>
      </c>
      <c r="AM113" s="42" t="s">
        <v>726</v>
      </c>
      <c r="AN113" s="39" t="s">
        <v>212</v>
      </c>
      <c r="AO113" s="40">
        <v>0.0</v>
      </c>
      <c r="AP113" s="40">
        <v>6.0</v>
      </c>
      <c r="AQ113" s="40">
        <v>0.0</v>
      </c>
      <c r="AR113" s="96" t="s">
        <v>149</v>
      </c>
      <c r="AS113" s="37">
        <v>45102.0</v>
      </c>
      <c r="AT113" s="42" t="s">
        <v>726</v>
      </c>
      <c r="AU113" s="39" t="s">
        <v>212</v>
      </c>
      <c r="AV113" s="40">
        <v>0.0</v>
      </c>
      <c r="AW113" s="40">
        <v>6.0</v>
      </c>
      <c r="AX113" s="40">
        <v>0.0</v>
      </c>
      <c r="AY113" s="48"/>
      <c r="AZ113" s="49">
        <f t="shared" ref="AZ113:BB113" si="109">SUM(F113,M113,T113,AA113,AH113,AO113,AV113)</f>
        <v>0</v>
      </c>
      <c r="BA113" s="39">
        <f t="shared" si="109"/>
        <v>42</v>
      </c>
      <c r="BB113" s="39">
        <f t="shared" si="109"/>
        <v>0</v>
      </c>
      <c r="BC113" s="50">
        <f>SUM(AZ113,BA113,BB113)</f>
        <v>42</v>
      </c>
      <c r="BD113" s="51"/>
      <c r="BE113" s="39">
        <f>AZ113*80</f>
        <v>0</v>
      </c>
      <c r="BF113" s="39">
        <f>BA113*88</f>
        <v>3696</v>
      </c>
      <c r="BG113" s="39">
        <f>BB113*80</f>
        <v>0</v>
      </c>
      <c r="BH113" s="39">
        <f>SUM(BE113,BF113,BG113)</f>
        <v>3696</v>
      </c>
      <c r="BI113" s="51"/>
      <c r="BJ113" s="51"/>
      <c r="BK113" s="51"/>
      <c r="BL113" s="51"/>
      <c r="BM113" s="51"/>
    </row>
    <row r="114">
      <c r="A114" s="67"/>
      <c r="B114" s="68"/>
      <c r="C114" s="68"/>
      <c r="K114" s="6" t="s">
        <v>334</v>
      </c>
      <c r="L114" s="4"/>
      <c r="Y114" s="6" t="s">
        <v>334</v>
      </c>
      <c r="Z114" s="4"/>
      <c r="AM114" s="6" t="s">
        <v>334</v>
      </c>
      <c r="AN114" s="4"/>
    </row>
    <row r="115">
      <c r="A115" s="67"/>
      <c r="B115" s="68"/>
      <c r="C115" s="68"/>
      <c r="AT115" s="192"/>
      <c r="AU115" s="28"/>
    </row>
    <row r="116">
      <c r="A116" s="67"/>
      <c r="B116" s="68"/>
      <c r="C116" s="68"/>
      <c r="K116" s="6" t="s">
        <v>161</v>
      </c>
      <c r="L116" s="4"/>
      <c r="Y116" s="6" t="s">
        <v>161</v>
      </c>
      <c r="Z116" s="4"/>
      <c r="AM116" s="6" t="s">
        <v>161</v>
      </c>
      <c r="AN116" s="4"/>
      <c r="AT116" s="53"/>
      <c r="AU116" s="39"/>
    </row>
    <row r="117">
      <c r="A117" s="10"/>
      <c r="B117" s="11"/>
      <c r="C117" s="11"/>
      <c r="D117" s="12"/>
      <c r="E117" s="13">
        <v>45103.0</v>
      </c>
      <c r="F117" s="14"/>
      <c r="G117" s="14"/>
      <c r="H117" s="14"/>
      <c r="I117" s="15"/>
      <c r="J117" s="15"/>
      <c r="K117" s="16"/>
      <c r="L117" s="13">
        <v>45104.0</v>
      </c>
      <c r="M117" s="15"/>
      <c r="N117" s="15"/>
      <c r="O117" s="15"/>
      <c r="P117" s="15"/>
      <c r="Q117" s="11"/>
      <c r="R117" s="17"/>
      <c r="S117" s="13">
        <v>45105.0</v>
      </c>
      <c r="T117" s="11"/>
      <c r="U117" s="15"/>
      <c r="V117" s="15"/>
      <c r="W117" s="11"/>
      <c r="X117" s="18"/>
      <c r="Y117" s="14"/>
      <c r="Z117" s="13">
        <v>45106.0</v>
      </c>
      <c r="AA117" s="15"/>
      <c r="AB117" s="15"/>
      <c r="AC117" s="11"/>
      <c r="AD117" s="15"/>
      <c r="AE117" s="15"/>
      <c r="AF117" s="12"/>
      <c r="AG117" s="13">
        <v>45107.0</v>
      </c>
      <c r="AH117" s="15"/>
      <c r="AI117" s="11"/>
      <c r="AJ117" s="15"/>
      <c r="AK117" s="15"/>
      <c r="AL117" s="15"/>
      <c r="AM117" s="18"/>
      <c r="AN117" s="13">
        <v>45108.0</v>
      </c>
      <c r="AO117" s="11"/>
      <c r="AP117" s="19"/>
      <c r="AQ117" s="19"/>
      <c r="AR117" s="19"/>
      <c r="AS117" s="19"/>
      <c r="AT117" s="14"/>
      <c r="AU117" s="13">
        <v>45109.0</v>
      </c>
      <c r="AV117" s="19"/>
      <c r="AW117" s="19"/>
      <c r="AX117" s="19"/>
      <c r="AY117" s="20"/>
      <c r="AZ117" s="19"/>
      <c r="BA117" s="19"/>
      <c r="BB117" s="19"/>
      <c r="BC117" s="19"/>
      <c r="BD117" s="20"/>
      <c r="BE117" s="21"/>
      <c r="BF117" s="22"/>
      <c r="BG117" s="4"/>
      <c r="BH117" s="19"/>
      <c r="BI117" s="23"/>
      <c r="BJ117" s="127"/>
      <c r="BK117" s="150"/>
      <c r="BL117" s="20"/>
      <c r="BM117" s="20"/>
    </row>
    <row r="118">
      <c r="A118" s="67"/>
      <c r="B118" s="68"/>
      <c r="C118" s="68"/>
      <c r="F118" s="26" t="s">
        <v>4</v>
      </c>
      <c r="G118" s="26" t="s">
        <v>5</v>
      </c>
      <c r="H118" s="26" t="s">
        <v>6</v>
      </c>
      <c r="K118" s="99"/>
      <c r="L118" s="99"/>
      <c r="M118" s="26" t="s">
        <v>4</v>
      </c>
      <c r="N118" s="26" t="s">
        <v>5</v>
      </c>
      <c r="O118" s="26" t="s">
        <v>6</v>
      </c>
      <c r="T118" s="26" t="s">
        <v>4</v>
      </c>
      <c r="U118" s="26" t="s">
        <v>5</v>
      </c>
      <c r="V118" s="26" t="s">
        <v>6</v>
      </c>
      <c r="AA118" s="26" t="s">
        <v>4</v>
      </c>
      <c r="AB118" s="26" t="s">
        <v>5</v>
      </c>
      <c r="AC118" s="26" t="s">
        <v>6</v>
      </c>
      <c r="AH118" s="26" t="s">
        <v>4</v>
      </c>
      <c r="AI118" s="26" t="s">
        <v>5</v>
      </c>
      <c r="AJ118" s="26" t="s">
        <v>6</v>
      </c>
      <c r="AO118" s="26" t="s">
        <v>4</v>
      </c>
      <c r="AP118" s="26" t="s">
        <v>5</v>
      </c>
      <c r="AQ118" s="26" t="s">
        <v>6</v>
      </c>
      <c r="AV118" s="26" t="s">
        <v>4</v>
      </c>
      <c r="AW118" s="26" t="s">
        <v>5</v>
      </c>
      <c r="AX118" s="26" t="s">
        <v>6</v>
      </c>
      <c r="AZ118" s="31" t="s">
        <v>4</v>
      </c>
      <c r="BA118" s="31" t="s">
        <v>13</v>
      </c>
      <c r="BB118" s="31" t="s">
        <v>6</v>
      </c>
      <c r="BC118" s="31" t="s">
        <v>14</v>
      </c>
      <c r="BE118" s="33" t="s">
        <v>4</v>
      </c>
      <c r="BF118" s="33" t="s">
        <v>13</v>
      </c>
      <c r="BG118" s="33" t="s">
        <v>6</v>
      </c>
      <c r="BH118" s="33" t="s">
        <v>15</v>
      </c>
    </row>
    <row r="119">
      <c r="A119" s="35" t="s">
        <v>148</v>
      </c>
      <c r="B119" s="41"/>
      <c r="C119" s="37"/>
      <c r="D119" s="42"/>
      <c r="E119" s="58"/>
      <c r="F119" s="40">
        <v>0.0</v>
      </c>
      <c r="G119" s="40">
        <v>0.0</v>
      </c>
      <c r="H119" s="40">
        <v>0.0</v>
      </c>
      <c r="I119" s="42"/>
      <c r="J119" s="37"/>
      <c r="K119" s="42"/>
      <c r="L119" s="58"/>
      <c r="M119" s="40">
        <v>0.0</v>
      </c>
      <c r="N119" s="40">
        <v>0.0</v>
      </c>
      <c r="O119" s="40">
        <v>0.0</v>
      </c>
      <c r="P119" s="38"/>
      <c r="Q119" s="37"/>
      <c r="R119" s="42"/>
      <c r="S119" s="58"/>
      <c r="T119" s="40">
        <v>0.0</v>
      </c>
      <c r="U119" s="40">
        <v>0.0</v>
      </c>
      <c r="V119" s="40">
        <v>0.0</v>
      </c>
      <c r="W119" s="56"/>
      <c r="X119" s="37"/>
      <c r="Y119" s="42"/>
      <c r="Z119" s="58"/>
      <c r="AA119" s="40">
        <v>0.0</v>
      </c>
      <c r="AB119" s="40">
        <v>0.0</v>
      </c>
      <c r="AC119" s="40">
        <v>0.0</v>
      </c>
      <c r="AD119" s="92"/>
      <c r="AE119" s="45"/>
      <c r="AF119" s="53"/>
      <c r="AG119" s="44"/>
      <c r="AH119" s="40">
        <v>0.0</v>
      </c>
      <c r="AI119" s="40">
        <v>0.0</v>
      </c>
      <c r="AJ119" s="40">
        <v>0.0</v>
      </c>
      <c r="AK119" s="92"/>
      <c r="AL119" s="45"/>
      <c r="AM119" s="53"/>
      <c r="AN119" s="44"/>
      <c r="AO119" s="40">
        <v>0.0</v>
      </c>
      <c r="AP119" s="40">
        <v>0.0</v>
      </c>
      <c r="AQ119" s="40">
        <v>0.0</v>
      </c>
      <c r="AR119" s="92"/>
      <c r="AS119" s="45"/>
      <c r="AT119" s="53"/>
      <c r="AU119" s="44"/>
      <c r="AV119" s="40">
        <v>0.0</v>
      </c>
      <c r="AW119" s="40">
        <v>0.0</v>
      </c>
      <c r="AX119" s="40">
        <v>0.0</v>
      </c>
      <c r="AY119" s="51"/>
      <c r="AZ119" s="49">
        <f t="shared" ref="AZ119:BB119" si="110">SUM(F119,M119,T119,AA119,AH119,AO119,AV119)</f>
        <v>0</v>
      </c>
      <c r="BA119" s="39">
        <f t="shared" si="110"/>
        <v>0</v>
      </c>
      <c r="BB119" s="39">
        <f t="shared" si="110"/>
        <v>0</v>
      </c>
      <c r="BC119" s="50">
        <f t="shared" ref="BC119:BC120" si="112">SUM(AZ119,BA119,BB119)</f>
        <v>0</v>
      </c>
      <c r="BD119" s="51"/>
      <c r="BE119" s="39">
        <f t="shared" ref="BE119:BE120" si="113">67.31*AZ119</f>
        <v>0</v>
      </c>
      <c r="BF119" s="39">
        <f t="shared" ref="BF119:BF120" si="114">BA119*74</f>
        <v>0</v>
      </c>
      <c r="BG119" s="39">
        <f t="shared" ref="BG119:BG120" si="115">BB119*84</f>
        <v>0</v>
      </c>
      <c r="BH119" s="39">
        <f t="shared" ref="BH119:BH120" si="116">SUM(BF119,BE119,BG119)</f>
        <v>0</v>
      </c>
      <c r="BI119" s="51"/>
      <c r="BJ119" s="51"/>
      <c r="BK119" s="51"/>
      <c r="BL119" s="51"/>
      <c r="BM119" s="51"/>
    </row>
    <row r="120">
      <c r="A120" s="35" t="s">
        <v>150</v>
      </c>
      <c r="B120" s="36"/>
      <c r="C120" s="206"/>
      <c r="D120" s="42"/>
      <c r="E120" s="58"/>
      <c r="F120" s="128">
        <v>0.0</v>
      </c>
      <c r="G120" s="129">
        <v>0.0</v>
      </c>
      <c r="H120" s="129">
        <v>0.0</v>
      </c>
      <c r="I120" s="207"/>
      <c r="J120" s="206"/>
      <c r="K120" s="42"/>
      <c r="L120" s="58"/>
      <c r="M120" s="40">
        <v>0.0</v>
      </c>
      <c r="N120" s="129">
        <v>0.0</v>
      </c>
      <c r="O120" s="129">
        <v>0.0</v>
      </c>
      <c r="P120" s="208"/>
      <c r="Q120" s="206"/>
      <c r="R120" s="42"/>
      <c r="S120" s="58"/>
      <c r="T120" s="40">
        <v>0.0</v>
      </c>
      <c r="U120" s="129">
        <v>0.0</v>
      </c>
      <c r="V120" s="129">
        <v>0.0</v>
      </c>
      <c r="W120" s="207"/>
      <c r="X120" s="206"/>
      <c r="Y120" s="42"/>
      <c r="Z120" s="58"/>
      <c r="AA120" s="40">
        <v>0.0</v>
      </c>
      <c r="AB120" s="129">
        <v>0.0</v>
      </c>
      <c r="AC120" s="129">
        <v>0.0</v>
      </c>
      <c r="AD120" s="92"/>
      <c r="AE120" s="45"/>
      <c r="AF120" s="53"/>
      <c r="AG120" s="44"/>
      <c r="AH120" s="40">
        <v>0.0</v>
      </c>
      <c r="AI120" s="40">
        <v>0.0</v>
      </c>
      <c r="AJ120" s="40">
        <v>0.0</v>
      </c>
      <c r="AK120" s="92"/>
      <c r="AL120" s="45"/>
      <c r="AM120" s="53"/>
      <c r="AN120" s="44"/>
      <c r="AO120" s="40">
        <v>0.0</v>
      </c>
      <c r="AP120" s="40">
        <v>0.0</v>
      </c>
      <c r="AQ120" s="40">
        <v>0.0</v>
      </c>
      <c r="AR120" s="92"/>
      <c r="AS120" s="45"/>
      <c r="AT120" s="53"/>
      <c r="AU120" s="44"/>
      <c r="AV120" s="40">
        <v>0.0</v>
      </c>
      <c r="AW120" s="40">
        <v>0.0</v>
      </c>
      <c r="AX120" s="40">
        <v>0.0</v>
      </c>
      <c r="AY120" s="51"/>
      <c r="AZ120" s="49">
        <f t="shared" ref="AZ120:BB120" si="111">SUM(F120,M120,T120,AA120,AH120,AO120,AV120)</f>
        <v>0</v>
      </c>
      <c r="BA120" s="39">
        <f t="shared" si="111"/>
        <v>0</v>
      </c>
      <c r="BB120" s="39">
        <f t="shared" si="111"/>
        <v>0</v>
      </c>
      <c r="BC120" s="50">
        <f t="shared" si="112"/>
        <v>0</v>
      </c>
      <c r="BD120" s="51"/>
      <c r="BE120" s="39">
        <f t="shared" si="113"/>
        <v>0</v>
      </c>
      <c r="BF120" s="39">
        <f t="shared" si="114"/>
        <v>0</v>
      </c>
      <c r="BG120" s="39">
        <f t="shared" si="115"/>
        <v>0</v>
      </c>
      <c r="BH120" s="39">
        <f t="shared" si="116"/>
        <v>0</v>
      </c>
      <c r="BI120" s="51"/>
      <c r="BJ120" s="51"/>
      <c r="BK120" s="51"/>
      <c r="BL120" s="51"/>
      <c r="BM120" s="51"/>
    </row>
    <row r="121">
      <c r="A121" s="209"/>
      <c r="B121" s="203"/>
      <c r="C121" s="210"/>
      <c r="D121" s="136"/>
      <c r="E121" s="136"/>
      <c r="F121" s="136"/>
      <c r="G121" s="203"/>
      <c r="H121" s="203"/>
      <c r="I121" s="203"/>
      <c r="J121" s="210"/>
      <c r="K121" s="98"/>
      <c r="L121" s="211"/>
      <c r="M121" s="51"/>
      <c r="N121" s="203"/>
      <c r="O121" s="203"/>
      <c r="P121" s="155"/>
      <c r="Q121" s="210"/>
      <c r="R121" s="136"/>
      <c r="S121" s="136"/>
      <c r="T121" s="51"/>
      <c r="U121" s="203"/>
      <c r="V121" s="203"/>
      <c r="W121" s="203"/>
      <c r="X121" s="210"/>
      <c r="Y121" s="136"/>
      <c r="Z121" s="136"/>
      <c r="AA121" s="51"/>
      <c r="AB121" s="203"/>
      <c r="AC121" s="203"/>
      <c r="AD121" s="32"/>
      <c r="AE121" s="71"/>
      <c r="AF121" s="136"/>
      <c r="AG121" s="72"/>
      <c r="AH121" s="51"/>
      <c r="AI121" s="51"/>
      <c r="AJ121" s="51"/>
      <c r="AK121" s="32"/>
      <c r="AL121" s="71"/>
      <c r="AM121" s="136"/>
      <c r="AN121" s="72"/>
      <c r="AO121" s="51"/>
      <c r="AP121" s="51"/>
      <c r="AQ121" s="51"/>
      <c r="AR121" s="32"/>
      <c r="AS121" s="71"/>
      <c r="AT121" s="136"/>
      <c r="AU121" s="72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09"/>
      <c r="B122" s="136"/>
      <c r="C122" s="71"/>
      <c r="D122" s="136"/>
      <c r="E122" s="136"/>
      <c r="F122" s="204"/>
      <c r="G122" s="204"/>
      <c r="H122" s="204"/>
      <c r="I122" s="136"/>
      <c r="J122" s="71"/>
      <c r="K122" s="98"/>
      <c r="L122" s="211"/>
      <c r="M122" s="51"/>
      <c r="N122" s="51"/>
      <c r="O122" s="51"/>
      <c r="P122" s="51"/>
      <c r="Q122" s="71"/>
      <c r="R122" s="136"/>
      <c r="S122" s="136"/>
      <c r="T122" s="203"/>
      <c r="U122" s="203"/>
      <c r="V122" s="203"/>
      <c r="W122" s="136"/>
      <c r="X122" s="71"/>
      <c r="Y122" s="136"/>
      <c r="Z122" s="136"/>
      <c r="AA122" s="136"/>
      <c r="AB122" s="136"/>
      <c r="AC122" s="136"/>
      <c r="AD122" s="117"/>
      <c r="AE122" s="71"/>
      <c r="AF122" s="72"/>
      <c r="AG122" s="32"/>
      <c r="AH122" s="212"/>
      <c r="AI122" s="212"/>
      <c r="AJ122" s="212"/>
      <c r="AK122" s="32"/>
      <c r="AL122" s="71"/>
      <c r="AM122" s="136"/>
      <c r="AN122" s="72"/>
      <c r="AO122" s="136"/>
      <c r="AP122" s="136"/>
      <c r="AQ122" s="136"/>
      <c r="AR122" s="117"/>
      <c r="AS122" s="118"/>
      <c r="AT122" s="136"/>
      <c r="AU122" s="72"/>
      <c r="AV122" s="51"/>
      <c r="AW122" s="51"/>
      <c r="AX122" s="51"/>
      <c r="AY122" s="51"/>
      <c r="AZ122" s="39">
        <f t="shared" ref="AZ122:BC122" si="117">SUM(AZ119,AZ120)</f>
        <v>0</v>
      </c>
      <c r="BA122" s="39">
        <f t="shared" si="117"/>
        <v>0</v>
      </c>
      <c r="BB122" s="39">
        <f t="shared" si="117"/>
        <v>0</v>
      </c>
      <c r="BC122" s="39">
        <f t="shared" si="117"/>
        <v>0</v>
      </c>
      <c r="BD122" s="51"/>
      <c r="BE122" s="40">
        <f t="shared" ref="BE122:BH122" si="118">SUM(BE119,BE120)</f>
        <v>0</v>
      </c>
      <c r="BF122" s="40">
        <f t="shared" si="118"/>
        <v>0</v>
      </c>
      <c r="BG122" s="40">
        <f t="shared" si="118"/>
        <v>0</v>
      </c>
      <c r="BH122" s="40">
        <f t="shared" si="118"/>
        <v>0</v>
      </c>
      <c r="BI122" s="51"/>
      <c r="BJ122" s="51"/>
      <c r="BK122" s="51"/>
      <c r="BL122" s="51"/>
      <c r="BM122" s="51"/>
    </row>
    <row r="123">
      <c r="A123" s="209"/>
      <c r="B123" s="136"/>
      <c r="C123" s="71"/>
      <c r="D123" s="136"/>
      <c r="E123" s="136"/>
      <c r="F123" s="204"/>
      <c r="G123" s="204"/>
      <c r="H123" s="204"/>
      <c r="I123" s="136"/>
      <c r="J123" s="71"/>
      <c r="K123" s="6" t="s">
        <v>145</v>
      </c>
      <c r="L123" s="4"/>
      <c r="M123" s="51"/>
      <c r="N123" s="51"/>
      <c r="O123" s="51"/>
      <c r="P123" s="51"/>
      <c r="Q123" s="71"/>
      <c r="R123" s="136"/>
      <c r="S123" s="136"/>
      <c r="T123" s="203"/>
      <c r="U123" s="203"/>
      <c r="V123" s="203"/>
      <c r="W123" s="136"/>
      <c r="X123" s="71"/>
      <c r="Y123" s="6" t="s">
        <v>35</v>
      </c>
      <c r="Z123" s="4"/>
      <c r="AA123" s="136"/>
      <c r="AB123" s="136"/>
      <c r="AC123" s="136"/>
      <c r="AD123" s="117"/>
      <c r="AE123" s="71"/>
      <c r="AF123" s="72"/>
      <c r="AG123" s="32"/>
      <c r="AH123" s="212"/>
      <c r="AI123" s="212"/>
      <c r="AJ123" s="212"/>
      <c r="AK123" s="32"/>
      <c r="AL123" s="71"/>
      <c r="AM123" s="6" t="s">
        <v>35</v>
      </c>
      <c r="AN123" s="4"/>
      <c r="AO123" s="136"/>
      <c r="AP123" s="136"/>
      <c r="AQ123" s="136"/>
      <c r="AR123" s="117"/>
      <c r="AS123" s="118"/>
      <c r="AT123" s="136"/>
      <c r="AU123" s="72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</row>
    <row r="124" ht="15.0" customHeight="1">
      <c r="A124" s="209"/>
      <c r="B124" s="136"/>
      <c r="C124" s="71"/>
      <c r="D124" s="136"/>
      <c r="E124" s="136"/>
      <c r="F124" s="26" t="s">
        <v>4</v>
      </c>
      <c r="G124" s="26" t="s">
        <v>5</v>
      </c>
      <c r="H124" s="26" t="s">
        <v>6</v>
      </c>
      <c r="I124" s="136"/>
      <c r="J124" s="71"/>
      <c r="K124" s="98"/>
      <c r="L124" s="211"/>
      <c r="M124" s="26" t="s">
        <v>4</v>
      </c>
      <c r="N124" s="26" t="s">
        <v>5</v>
      </c>
      <c r="O124" s="26" t="s">
        <v>6</v>
      </c>
      <c r="P124" s="51"/>
      <c r="Q124" s="71"/>
      <c r="R124" s="136"/>
      <c r="S124" s="136"/>
      <c r="T124" s="26" t="s">
        <v>4</v>
      </c>
      <c r="U124" s="26" t="s">
        <v>5</v>
      </c>
      <c r="V124" s="26" t="s">
        <v>6</v>
      </c>
      <c r="W124" s="136"/>
      <c r="X124" s="71"/>
      <c r="Y124" s="136"/>
      <c r="Z124" s="136"/>
      <c r="AA124" s="26" t="s">
        <v>4</v>
      </c>
      <c r="AB124" s="26" t="s">
        <v>5</v>
      </c>
      <c r="AC124" s="26" t="s">
        <v>6</v>
      </c>
      <c r="AD124" s="117"/>
      <c r="AE124" s="71"/>
      <c r="AF124" s="72"/>
      <c r="AG124" s="32"/>
      <c r="AH124" s="26" t="s">
        <v>4</v>
      </c>
      <c r="AI124" s="26" t="s">
        <v>5</v>
      </c>
      <c r="AJ124" s="26" t="s">
        <v>6</v>
      </c>
      <c r="AK124" s="32"/>
      <c r="AL124" s="71"/>
      <c r="AM124" s="136"/>
      <c r="AN124" s="72"/>
      <c r="AO124" s="26" t="s">
        <v>4</v>
      </c>
      <c r="AP124" s="26" t="s">
        <v>5</v>
      </c>
      <c r="AQ124" s="26" t="s">
        <v>6</v>
      </c>
      <c r="AR124" s="117"/>
      <c r="AS124" s="118"/>
      <c r="AT124" s="136"/>
      <c r="AU124" s="72"/>
      <c r="AV124" s="26" t="s">
        <v>4</v>
      </c>
      <c r="AW124" s="26" t="s">
        <v>5</v>
      </c>
      <c r="AX124" s="26" t="s">
        <v>6</v>
      </c>
      <c r="AY124" s="51"/>
      <c r="AZ124" s="31" t="s">
        <v>4</v>
      </c>
      <c r="BA124" s="31" t="s">
        <v>13</v>
      </c>
      <c r="BB124" s="31" t="s">
        <v>6</v>
      </c>
      <c r="BC124" s="31" t="s">
        <v>14</v>
      </c>
      <c r="BD124" s="51"/>
      <c r="BE124" s="33" t="s">
        <v>4</v>
      </c>
      <c r="BF124" s="33" t="s">
        <v>13</v>
      </c>
      <c r="BG124" s="33" t="s">
        <v>6</v>
      </c>
      <c r="BH124" s="33" t="s">
        <v>15</v>
      </c>
      <c r="BI124" s="51"/>
      <c r="BJ124" s="51"/>
      <c r="BK124" s="51"/>
      <c r="BL124" s="51"/>
      <c r="BM124" s="51"/>
    </row>
    <row r="125">
      <c r="A125" s="35" t="s">
        <v>735</v>
      </c>
      <c r="B125" s="92"/>
      <c r="C125" s="45"/>
      <c r="D125" s="53"/>
      <c r="E125" s="44"/>
      <c r="F125" s="40">
        <v>0.0</v>
      </c>
      <c r="G125" s="40">
        <v>0.0</v>
      </c>
      <c r="H125" s="40">
        <v>0.0</v>
      </c>
      <c r="I125" s="92"/>
      <c r="J125" s="45"/>
      <c r="K125" s="53"/>
      <c r="L125" s="44"/>
      <c r="M125" s="40">
        <v>0.0</v>
      </c>
      <c r="N125" s="40">
        <v>0.0</v>
      </c>
      <c r="O125" s="40">
        <v>0.0</v>
      </c>
      <c r="P125" s="92"/>
      <c r="Q125" s="45"/>
      <c r="R125" s="53"/>
      <c r="S125" s="44"/>
      <c r="T125" s="40">
        <v>0.0</v>
      </c>
      <c r="U125" s="40">
        <v>0.0</v>
      </c>
      <c r="V125" s="40">
        <v>0.0</v>
      </c>
      <c r="W125" s="92"/>
      <c r="X125" s="45"/>
      <c r="Y125" s="53"/>
      <c r="Z125" s="44"/>
      <c r="AA125" s="40">
        <v>0.0</v>
      </c>
      <c r="AB125" s="40">
        <v>0.0</v>
      </c>
      <c r="AC125" s="40">
        <v>0.0</v>
      </c>
      <c r="AD125" s="92"/>
      <c r="AE125" s="45"/>
      <c r="AF125" s="53"/>
      <c r="AG125" s="44"/>
      <c r="AH125" s="40">
        <v>0.0</v>
      </c>
      <c r="AI125" s="40">
        <v>0.0</v>
      </c>
      <c r="AJ125" s="40">
        <v>0.0</v>
      </c>
      <c r="AK125" s="92"/>
      <c r="AL125" s="45"/>
      <c r="AM125" s="53"/>
      <c r="AN125" s="44"/>
      <c r="AO125" s="40">
        <v>0.0</v>
      </c>
      <c r="AP125" s="40">
        <v>0.0</v>
      </c>
      <c r="AQ125" s="40">
        <v>0.0</v>
      </c>
      <c r="AR125" s="92"/>
      <c r="AS125" s="45"/>
      <c r="AT125" s="53"/>
      <c r="AU125" s="44"/>
      <c r="AV125" s="40">
        <v>0.0</v>
      </c>
      <c r="AW125" s="40">
        <v>0.0</v>
      </c>
      <c r="AX125" s="40">
        <v>0.0</v>
      </c>
      <c r="AY125" s="51"/>
      <c r="AZ125" s="213">
        <f t="shared" ref="AZ125:BB125" si="119">SUM(F125,M125,T125,AA125,AH125,AO125,AV125)</f>
        <v>0</v>
      </c>
      <c r="BA125" s="214">
        <f t="shared" si="119"/>
        <v>0</v>
      </c>
      <c r="BB125" s="214">
        <f t="shared" si="119"/>
        <v>0</v>
      </c>
      <c r="BC125" s="215">
        <f>SUM(AZ125,BA125,BB125)</f>
        <v>0</v>
      </c>
      <c r="BD125" s="51"/>
      <c r="BE125" s="216">
        <f>AZ125*67.31</f>
        <v>0</v>
      </c>
      <c r="BF125" s="216"/>
      <c r="BG125" s="216"/>
      <c r="BH125" s="216">
        <f>SUM(BE125,BF125,BG125)</f>
        <v>0</v>
      </c>
      <c r="BI125" s="51"/>
      <c r="BJ125" s="51"/>
      <c r="BK125" s="51"/>
      <c r="BL125" s="51"/>
      <c r="BM125" s="51"/>
    </row>
    <row r="126">
      <c r="A126" s="217"/>
      <c r="B126" s="136"/>
      <c r="C126" s="71"/>
      <c r="D126" s="136"/>
      <c r="E126" s="136"/>
      <c r="F126" s="204"/>
      <c r="G126" s="204"/>
      <c r="H126" s="204"/>
      <c r="I126" s="136"/>
      <c r="J126" s="71"/>
      <c r="K126" s="136"/>
      <c r="L126" s="136"/>
      <c r="M126" s="218"/>
      <c r="N126" s="218"/>
      <c r="O126" s="218"/>
      <c r="P126" s="51"/>
      <c r="Q126" s="71"/>
      <c r="R126" s="136"/>
      <c r="S126" s="136"/>
      <c r="T126" s="203"/>
      <c r="U126" s="203"/>
      <c r="V126" s="203"/>
      <c r="W126" s="136"/>
      <c r="X126" s="71"/>
      <c r="Y126" s="136"/>
      <c r="Z126" s="136"/>
      <c r="AA126" s="136"/>
      <c r="AB126" s="136"/>
      <c r="AC126" s="136"/>
      <c r="AD126" s="117"/>
      <c r="AE126" s="71"/>
      <c r="AF126" s="72"/>
      <c r="AG126" s="32"/>
      <c r="AH126" s="212"/>
      <c r="AI126" s="212"/>
      <c r="AJ126" s="212"/>
      <c r="AK126" s="32"/>
      <c r="AL126" s="71"/>
      <c r="AM126" s="136"/>
      <c r="AN126" s="72"/>
      <c r="AO126" s="136"/>
      <c r="AP126" s="136"/>
      <c r="AQ126" s="136"/>
      <c r="AR126" s="117"/>
      <c r="AS126" s="118"/>
      <c r="AT126" s="136"/>
      <c r="AU126" s="72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</row>
    <row r="127">
      <c r="A127" s="116"/>
      <c r="B127" s="136"/>
      <c r="C127" s="71"/>
      <c r="D127" s="136"/>
      <c r="E127" s="136"/>
      <c r="F127" s="204"/>
      <c r="G127" s="204"/>
      <c r="H127" s="204"/>
      <c r="I127" s="136"/>
      <c r="J127" s="71"/>
      <c r="K127" s="319" t="s">
        <v>417</v>
      </c>
      <c r="L127" s="320"/>
      <c r="M127" s="51"/>
      <c r="N127" s="51"/>
      <c r="O127" s="51"/>
      <c r="P127" s="51"/>
      <c r="Q127" s="71"/>
      <c r="R127" s="136"/>
      <c r="S127" s="136"/>
      <c r="T127" s="203"/>
      <c r="U127" s="203"/>
      <c r="V127" s="203"/>
      <c r="W127" s="136"/>
      <c r="X127" s="71"/>
      <c r="Y127" s="319" t="s">
        <v>51</v>
      </c>
      <c r="Z127" s="320"/>
      <c r="AA127" s="136"/>
      <c r="AB127" s="136"/>
      <c r="AC127" s="136"/>
      <c r="AD127" s="117"/>
      <c r="AE127" s="71"/>
      <c r="AF127" s="72"/>
      <c r="AG127" s="32"/>
      <c r="AH127" s="212"/>
      <c r="AI127" s="212"/>
      <c r="AJ127" s="212"/>
      <c r="AK127" s="32"/>
      <c r="AL127" s="71"/>
      <c r="AM127" s="319" t="s">
        <v>51</v>
      </c>
      <c r="AN127" s="320"/>
      <c r="AO127" s="136"/>
      <c r="AP127" s="136"/>
      <c r="AQ127" s="136"/>
      <c r="AR127" s="117"/>
      <c r="AS127" s="118"/>
      <c r="AT127" s="136"/>
      <c r="AU127" s="72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</row>
    <row r="128">
      <c r="A128" s="219"/>
      <c r="B128" s="136"/>
      <c r="C128" s="71"/>
      <c r="D128" s="136"/>
      <c r="E128" s="136"/>
      <c r="F128" s="26" t="s">
        <v>4</v>
      </c>
      <c r="G128" s="26" t="s">
        <v>5</v>
      </c>
      <c r="H128" s="26" t="s">
        <v>6</v>
      </c>
      <c r="I128" s="136"/>
      <c r="J128" s="71"/>
      <c r="K128" s="98"/>
      <c r="L128" s="211"/>
      <c r="M128" s="26" t="s">
        <v>4</v>
      </c>
      <c r="N128" s="26" t="s">
        <v>5</v>
      </c>
      <c r="O128" s="26" t="s">
        <v>6</v>
      </c>
      <c r="P128" s="51"/>
      <c r="Q128" s="71"/>
      <c r="R128" s="136"/>
      <c r="S128" s="136"/>
      <c r="T128" s="26" t="s">
        <v>4</v>
      </c>
      <c r="U128" s="26" t="s">
        <v>5</v>
      </c>
      <c r="V128" s="26" t="s">
        <v>6</v>
      </c>
      <c r="W128" s="136"/>
      <c r="X128" s="71"/>
      <c r="Y128" s="136"/>
      <c r="Z128" s="136"/>
      <c r="AA128" s="26" t="s">
        <v>4</v>
      </c>
      <c r="AB128" s="26" t="s">
        <v>5</v>
      </c>
      <c r="AC128" s="26" t="s">
        <v>6</v>
      </c>
      <c r="AD128" s="117"/>
      <c r="AE128" s="71"/>
      <c r="AF128" s="72"/>
      <c r="AG128" s="32"/>
      <c r="AH128" s="26" t="s">
        <v>4</v>
      </c>
      <c r="AI128" s="26" t="s">
        <v>5</v>
      </c>
      <c r="AJ128" s="26" t="s">
        <v>6</v>
      </c>
      <c r="AK128" s="32"/>
      <c r="AL128" s="71"/>
      <c r="AM128" s="136"/>
      <c r="AN128" s="72"/>
      <c r="AO128" s="26" t="s">
        <v>4</v>
      </c>
      <c r="AP128" s="26" t="s">
        <v>5</v>
      </c>
      <c r="AQ128" s="26" t="s">
        <v>6</v>
      </c>
      <c r="AR128" s="117"/>
      <c r="AS128" s="118"/>
      <c r="AT128" s="136"/>
      <c r="AU128" s="72"/>
      <c r="AV128" s="26" t="s">
        <v>4</v>
      </c>
      <c r="AW128" s="26" t="s">
        <v>5</v>
      </c>
      <c r="AX128" s="26" t="s">
        <v>6</v>
      </c>
      <c r="AY128" s="51"/>
      <c r="AZ128" s="31" t="s">
        <v>4</v>
      </c>
      <c r="BA128" s="31" t="s">
        <v>13</v>
      </c>
      <c r="BB128" s="31" t="s">
        <v>6</v>
      </c>
      <c r="BC128" s="31" t="s">
        <v>14</v>
      </c>
      <c r="BD128" s="51"/>
      <c r="BE128" s="33" t="s">
        <v>4</v>
      </c>
      <c r="BF128" s="33" t="s">
        <v>13</v>
      </c>
      <c r="BG128" s="33" t="s">
        <v>6</v>
      </c>
      <c r="BH128" s="33" t="s">
        <v>15</v>
      </c>
      <c r="BI128" s="51"/>
      <c r="BJ128" s="51"/>
      <c r="BK128" s="51"/>
      <c r="BL128" s="51"/>
      <c r="BM128" s="51"/>
    </row>
    <row r="129">
      <c r="A129" s="220" t="s">
        <v>335</v>
      </c>
      <c r="B129" s="92"/>
      <c r="C129" s="45"/>
      <c r="D129" s="53"/>
      <c r="E129" s="44"/>
      <c r="F129" s="40">
        <v>0.0</v>
      </c>
      <c r="G129" s="40">
        <v>0.0</v>
      </c>
      <c r="H129" s="40">
        <v>0.0</v>
      </c>
      <c r="I129" s="92"/>
      <c r="J129" s="45"/>
      <c r="K129" s="53"/>
      <c r="L129" s="44"/>
      <c r="M129" s="40">
        <v>0.0</v>
      </c>
      <c r="N129" s="40">
        <v>0.0</v>
      </c>
      <c r="O129" s="40">
        <v>0.0</v>
      </c>
      <c r="P129" s="92"/>
      <c r="Q129" s="45"/>
      <c r="R129" s="53"/>
      <c r="S129" s="44"/>
      <c r="T129" s="40">
        <v>0.0</v>
      </c>
      <c r="U129" s="40">
        <v>0.0</v>
      </c>
      <c r="V129" s="40">
        <v>0.0</v>
      </c>
      <c r="W129" s="92"/>
      <c r="X129" s="45"/>
      <c r="Y129" s="53"/>
      <c r="Z129" s="44"/>
      <c r="AA129" s="40">
        <v>0.0</v>
      </c>
      <c r="AB129" s="40">
        <v>0.0</v>
      </c>
      <c r="AC129" s="40">
        <v>0.0</v>
      </c>
      <c r="AD129" s="92"/>
      <c r="AE129" s="45"/>
      <c r="AF129" s="53"/>
      <c r="AG129" s="44"/>
      <c r="AH129" s="40">
        <v>0.0</v>
      </c>
      <c r="AI129" s="40">
        <v>0.0</v>
      </c>
      <c r="AJ129" s="40">
        <v>0.0</v>
      </c>
      <c r="AK129" s="92"/>
      <c r="AL129" s="45"/>
      <c r="AM129" s="53"/>
      <c r="AN129" s="44"/>
      <c r="AO129" s="40">
        <v>0.0</v>
      </c>
      <c r="AP129" s="40">
        <v>0.0</v>
      </c>
      <c r="AQ129" s="40">
        <v>0.0</v>
      </c>
      <c r="AR129" s="92"/>
      <c r="AS129" s="45"/>
      <c r="AT129" s="53"/>
      <c r="AU129" s="44"/>
      <c r="AV129" s="40">
        <v>0.0</v>
      </c>
      <c r="AW129" s="40">
        <v>0.0</v>
      </c>
      <c r="AX129" s="40">
        <v>0.0</v>
      </c>
      <c r="AY129" s="51"/>
      <c r="AZ129" s="49">
        <f t="shared" ref="AZ129:BB129" si="120">SUM(F129,M129,T129,AA129,AH129,AO129,AV129)</f>
        <v>0</v>
      </c>
      <c r="BA129" s="39">
        <f t="shared" si="120"/>
        <v>0</v>
      </c>
      <c r="BB129" s="39">
        <f t="shared" si="120"/>
        <v>0</v>
      </c>
      <c r="BC129" s="50">
        <f>SUM(AZ129,BA129,BB129)</f>
        <v>0</v>
      </c>
      <c r="BD129" s="51"/>
      <c r="BE129" s="221">
        <f>AZ129*67.31</f>
        <v>0</v>
      </c>
      <c r="BF129" s="221"/>
      <c r="BG129" s="221"/>
      <c r="BH129" s="221">
        <f>SUM(BE129,BF129,BG129)</f>
        <v>0</v>
      </c>
      <c r="BI129" s="51"/>
      <c r="BJ129" s="51"/>
      <c r="BK129" s="51"/>
      <c r="BL129" s="51"/>
      <c r="BM129" s="51"/>
    </row>
    <row r="130">
      <c r="A130" s="116"/>
      <c r="B130" s="136"/>
      <c r="C130" s="71"/>
      <c r="D130" s="136"/>
      <c r="E130" s="136"/>
      <c r="F130" s="204"/>
      <c r="G130" s="204"/>
      <c r="H130" s="204"/>
      <c r="I130" s="136"/>
      <c r="J130" s="71"/>
      <c r="K130" s="136"/>
      <c r="L130" s="136"/>
      <c r="M130" s="51"/>
      <c r="N130" s="51"/>
      <c r="O130" s="51"/>
      <c r="P130" s="51"/>
      <c r="Q130" s="71"/>
      <c r="R130" s="136"/>
      <c r="S130" s="136"/>
      <c r="T130" s="203"/>
      <c r="U130" s="203"/>
      <c r="V130" s="203"/>
      <c r="W130" s="136"/>
      <c r="X130" s="71"/>
      <c r="Y130" s="136"/>
      <c r="Z130" s="136"/>
      <c r="AA130" s="136"/>
      <c r="AB130" s="136"/>
      <c r="AC130" s="136"/>
      <c r="AD130" s="117"/>
      <c r="AE130" s="71"/>
      <c r="AF130" s="72"/>
      <c r="AG130" s="32"/>
      <c r="AH130" s="212"/>
      <c r="AI130" s="212"/>
      <c r="AJ130" s="212"/>
      <c r="AK130" s="32"/>
      <c r="AL130" s="71"/>
      <c r="AM130" s="136"/>
      <c r="AN130" s="72"/>
      <c r="AO130" s="136"/>
      <c r="AP130" s="136"/>
      <c r="AQ130" s="136"/>
      <c r="AR130" s="117"/>
      <c r="AS130" s="118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116"/>
      <c r="B131" s="136"/>
      <c r="C131" s="71"/>
      <c r="D131" s="136"/>
      <c r="E131" s="136"/>
      <c r="F131" s="204"/>
      <c r="G131" s="204"/>
      <c r="H131" s="204"/>
      <c r="I131" s="136"/>
      <c r="J131" s="71"/>
      <c r="K131" s="6" t="s">
        <v>165</v>
      </c>
      <c r="L131" s="4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6" t="s">
        <v>31</v>
      </c>
      <c r="Z131" s="4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6" t="s">
        <v>31</v>
      </c>
      <c r="AN131" s="4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6" t="s">
        <v>4</v>
      </c>
      <c r="G132" s="26" t="s">
        <v>5</v>
      </c>
      <c r="H132" s="26" t="s">
        <v>6</v>
      </c>
      <c r="I132" s="136"/>
      <c r="J132" s="71"/>
      <c r="K132" s="98"/>
      <c r="L132" s="211"/>
      <c r="M132" s="26" t="s">
        <v>4</v>
      </c>
      <c r="N132" s="26" t="s">
        <v>5</v>
      </c>
      <c r="O132" s="26" t="s">
        <v>6</v>
      </c>
      <c r="P132" s="51"/>
      <c r="Q132" s="71"/>
      <c r="R132" s="136"/>
      <c r="S132" s="136"/>
      <c r="T132" s="26" t="s">
        <v>4</v>
      </c>
      <c r="U132" s="26" t="s">
        <v>5</v>
      </c>
      <c r="V132" s="26" t="s">
        <v>6</v>
      </c>
      <c r="W132" s="136"/>
      <c r="X132" s="71"/>
      <c r="Y132" s="136"/>
      <c r="Z132" s="136"/>
      <c r="AA132" s="26" t="s">
        <v>4</v>
      </c>
      <c r="AB132" s="26" t="s">
        <v>5</v>
      </c>
      <c r="AC132" s="26" t="s">
        <v>6</v>
      </c>
      <c r="AD132" s="117"/>
      <c r="AE132" s="71"/>
      <c r="AF132" s="72"/>
      <c r="AG132" s="32"/>
      <c r="AH132" s="26" t="s">
        <v>4</v>
      </c>
      <c r="AI132" s="26" t="s">
        <v>5</v>
      </c>
      <c r="AJ132" s="26" t="s">
        <v>6</v>
      </c>
      <c r="AK132" s="32"/>
      <c r="AL132" s="71"/>
      <c r="AM132" s="136"/>
      <c r="AN132" s="72"/>
      <c r="AO132" s="26" t="s">
        <v>4</v>
      </c>
      <c r="AP132" s="26" t="s">
        <v>5</v>
      </c>
      <c r="AQ132" s="26" t="s">
        <v>6</v>
      </c>
      <c r="AR132" s="117"/>
      <c r="AS132" s="118"/>
      <c r="AT132" s="136"/>
      <c r="AU132" s="72"/>
      <c r="AV132" s="26" t="s">
        <v>4</v>
      </c>
      <c r="AW132" s="26" t="s">
        <v>5</v>
      </c>
      <c r="AX132" s="26" t="s">
        <v>6</v>
      </c>
      <c r="AY132" s="51"/>
      <c r="AZ132" s="31" t="s">
        <v>4</v>
      </c>
      <c r="BA132" s="31" t="s">
        <v>13</v>
      </c>
      <c r="BB132" s="31" t="s">
        <v>6</v>
      </c>
      <c r="BC132" s="31" t="s">
        <v>14</v>
      </c>
      <c r="BD132" s="51"/>
      <c r="BE132" s="33" t="s">
        <v>4</v>
      </c>
      <c r="BF132" s="33" t="s">
        <v>13</v>
      </c>
      <c r="BG132" s="33" t="s">
        <v>6</v>
      </c>
      <c r="BH132" s="33" t="s">
        <v>15</v>
      </c>
      <c r="BI132" s="51"/>
      <c r="BJ132" s="51"/>
      <c r="BK132" s="51"/>
      <c r="BL132" s="51"/>
      <c r="BM132" s="51"/>
    </row>
    <row r="133">
      <c r="A133" s="35" t="s">
        <v>103</v>
      </c>
      <c r="B133" s="92"/>
      <c r="C133" s="45"/>
      <c r="D133" s="53"/>
      <c r="E133" s="44"/>
      <c r="F133" s="40">
        <v>0.0</v>
      </c>
      <c r="G133" s="40">
        <v>0.0</v>
      </c>
      <c r="H133" s="40">
        <v>0.0</v>
      </c>
      <c r="I133" s="92"/>
      <c r="J133" s="45"/>
      <c r="K133" s="53"/>
      <c r="L133" s="44"/>
      <c r="M133" s="40">
        <v>0.0</v>
      </c>
      <c r="N133" s="40">
        <v>0.0</v>
      </c>
      <c r="O133" s="40">
        <v>0.0</v>
      </c>
      <c r="P133" s="92"/>
      <c r="Q133" s="45"/>
      <c r="R133" s="53"/>
      <c r="S133" s="44"/>
      <c r="T133" s="40">
        <v>0.0</v>
      </c>
      <c r="U133" s="40">
        <v>0.0</v>
      </c>
      <c r="V133" s="40">
        <v>0.0</v>
      </c>
      <c r="W133" s="92"/>
      <c r="X133" s="45"/>
      <c r="Y133" s="53"/>
      <c r="Z133" s="44"/>
      <c r="AA133" s="40">
        <v>0.0</v>
      </c>
      <c r="AB133" s="40">
        <v>0.0</v>
      </c>
      <c r="AC133" s="40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21">SUM(F133,M133,T133,AA133,AH133,AO133,AV133)</f>
        <v>0</v>
      </c>
      <c r="BA133" s="39">
        <f t="shared" si="121"/>
        <v>0</v>
      </c>
      <c r="BB133" s="39">
        <f t="shared" si="121"/>
        <v>0</v>
      </c>
      <c r="BC133" s="50">
        <f>SUM(AZ133,BA133,BB133)</f>
        <v>0</v>
      </c>
      <c r="BD133" s="51"/>
      <c r="BE133" s="221">
        <f>AZ133*67.31</f>
        <v>0</v>
      </c>
      <c r="BF133" s="221"/>
      <c r="BG133" s="221"/>
      <c r="BH133" s="221">
        <f>SUM(BE133,BF133,BG133)</f>
        <v>0</v>
      </c>
      <c r="BI133" s="51"/>
      <c r="BJ133" s="51"/>
      <c r="BK133" s="51"/>
      <c r="BL133" s="51"/>
      <c r="BM133" s="51"/>
    </row>
    <row r="134">
      <c r="A134" s="67"/>
      <c r="B134" s="68"/>
      <c r="C134" s="68"/>
      <c r="F134" s="204"/>
      <c r="G134" s="204"/>
      <c r="H134" s="204"/>
      <c r="I134" s="204"/>
      <c r="J134" s="118"/>
      <c r="K134" s="136"/>
      <c r="L134" s="136"/>
    </row>
    <row r="135">
      <c r="A135" s="67"/>
      <c r="B135" s="68"/>
      <c r="C135" s="68"/>
      <c r="F135" s="204"/>
      <c r="G135" s="204"/>
      <c r="H135" s="204"/>
      <c r="I135" s="204"/>
      <c r="J135" s="118"/>
      <c r="K135" s="6" t="s">
        <v>165</v>
      </c>
      <c r="L135" s="4"/>
      <c r="Y135" s="6" t="s">
        <v>145</v>
      </c>
      <c r="Z135" s="4"/>
      <c r="AM135" s="6" t="s">
        <v>145</v>
      </c>
      <c r="AN135" s="4"/>
    </row>
    <row r="136">
      <c r="A136" s="67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98"/>
      <c r="L136" s="211"/>
      <c r="M136" s="26" t="s">
        <v>4</v>
      </c>
      <c r="N136" s="26" t="s">
        <v>5</v>
      </c>
      <c r="O136" s="26" t="s">
        <v>6</v>
      </c>
      <c r="P136" s="51"/>
      <c r="Q136" s="71"/>
      <c r="R136" s="136"/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36"/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72"/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Z136" s="31" t="s">
        <v>4</v>
      </c>
      <c r="BA136" s="31" t="s">
        <v>13</v>
      </c>
      <c r="BB136" s="31" t="s">
        <v>6</v>
      </c>
      <c r="BC136" s="31" t="s">
        <v>14</v>
      </c>
      <c r="BE136" s="33" t="s">
        <v>4</v>
      </c>
      <c r="BF136" s="33" t="s">
        <v>13</v>
      </c>
      <c r="BG136" s="33" t="s">
        <v>6</v>
      </c>
      <c r="BH136" s="33" t="s">
        <v>15</v>
      </c>
    </row>
    <row r="137">
      <c r="A137" s="222" t="s">
        <v>418</v>
      </c>
      <c r="B137" s="92"/>
      <c r="C137" s="45"/>
      <c r="D137" s="53"/>
      <c r="E137" s="44"/>
      <c r="F137" s="40">
        <v>0.0</v>
      </c>
      <c r="G137" s="40">
        <v>0.0</v>
      </c>
      <c r="H137" s="40">
        <v>0.0</v>
      </c>
      <c r="I137" s="92"/>
      <c r="J137" s="45"/>
      <c r="K137" s="53"/>
      <c r="L137" s="44"/>
      <c r="M137" s="40">
        <v>0.0</v>
      </c>
      <c r="N137" s="40">
        <v>0.0</v>
      </c>
      <c r="O137" s="40">
        <v>0.0</v>
      </c>
      <c r="P137" s="92"/>
      <c r="Q137" s="45"/>
      <c r="R137" s="53"/>
      <c r="S137" s="44"/>
      <c r="T137" s="40">
        <v>0.0</v>
      </c>
      <c r="U137" s="40">
        <v>0.0</v>
      </c>
      <c r="V137" s="40">
        <v>0.0</v>
      </c>
      <c r="W137" s="92"/>
      <c r="X137" s="45"/>
      <c r="Y137" s="53"/>
      <c r="Z137" s="44"/>
      <c r="AA137" s="40">
        <v>0.0</v>
      </c>
      <c r="AB137" s="40">
        <v>0.0</v>
      </c>
      <c r="AC137" s="40">
        <v>0.0</v>
      </c>
      <c r="AD137" s="92"/>
      <c r="AE137" s="45"/>
      <c r="AF137" s="53"/>
      <c r="AG137" s="44"/>
      <c r="AH137" s="40">
        <v>0.0</v>
      </c>
      <c r="AI137" s="40">
        <v>0.0</v>
      </c>
      <c r="AJ137" s="40">
        <v>0.0</v>
      </c>
      <c r="AK137" s="92"/>
      <c r="AL137" s="45"/>
      <c r="AM137" s="53"/>
      <c r="AN137" s="44"/>
      <c r="AO137" s="40">
        <v>0.0</v>
      </c>
      <c r="AP137" s="40">
        <v>0.0</v>
      </c>
      <c r="AQ137" s="40">
        <v>0.0</v>
      </c>
      <c r="AR137" s="92"/>
      <c r="AS137" s="45"/>
      <c r="AT137" s="53"/>
      <c r="AU137" s="44"/>
      <c r="AV137" s="40">
        <v>0.0</v>
      </c>
      <c r="AW137" s="40">
        <v>0.0</v>
      </c>
      <c r="AX137" s="40">
        <v>0.0</v>
      </c>
      <c r="AY137" s="51"/>
      <c r="AZ137" s="49">
        <f t="shared" ref="AZ137:BB137" si="122">SUM(F137,M137,T137,AA137,AH137,AO137,AV137)</f>
        <v>0</v>
      </c>
      <c r="BA137" s="39">
        <f t="shared" si="122"/>
        <v>0</v>
      </c>
      <c r="BB137" s="39">
        <f t="shared" si="122"/>
        <v>0</v>
      </c>
      <c r="BC137" s="50">
        <f>SUM(AZ137,BA137,BB137)</f>
        <v>0</v>
      </c>
      <c r="BD137" s="51"/>
      <c r="BE137" s="39"/>
      <c r="BF137" s="39"/>
      <c r="BG137" s="39"/>
      <c r="BH137" s="39"/>
      <c r="BI137" s="51"/>
      <c r="BJ137" s="51"/>
      <c r="BK137" s="51"/>
      <c r="BL137" s="51"/>
      <c r="BM137" s="51"/>
    </row>
    <row r="138">
      <c r="A138" s="67"/>
      <c r="B138" s="68"/>
      <c r="C138" s="68"/>
      <c r="F138" s="204"/>
      <c r="G138" s="204"/>
      <c r="H138" s="204"/>
      <c r="I138" s="204"/>
      <c r="J138" s="118"/>
      <c r="K138" s="136"/>
      <c r="L138" s="136"/>
      <c r="BG138" s="68" t="s">
        <v>15</v>
      </c>
      <c r="BH138" s="223">
        <f>SUM(BH119,BH125,BH129,BH133)</f>
        <v>0</v>
      </c>
    </row>
    <row r="139">
      <c r="A139" s="67"/>
      <c r="B139" s="68"/>
      <c r="C139" s="68"/>
      <c r="F139" s="204"/>
      <c r="G139" s="204"/>
      <c r="H139" s="204"/>
      <c r="I139" s="204"/>
      <c r="J139" s="118"/>
      <c r="K139" s="136"/>
      <c r="L139" s="136"/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</row>
    <row r="141" ht="17.25" customHeight="1">
      <c r="A141" s="67"/>
      <c r="B141" s="68" t="s">
        <v>25</v>
      </c>
      <c r="D141" s="68" t="s">
        <v>166</v>
      </c>
      <c r="E141" s="68" t="s">
        <v>167</v>
      </c>
    </row>
    <row r="142">
      <c r="A142" s="224" t="s">
        <v>1</v>
      </c>
      <c r="B142" s="68"/>
    </row>
    <row r="143">
      <c r="A143" s="225" t="s">
        <v>45</v>
      </c>
      <c r="B143" s="68" t="s">
        <v>175</v>
      </c>
      <c r="C143" s="152"/>
      <c r="D143" s="152"/>
    </row>
    <row r="144">
      <c r="A144" s="225" t="s">
        <v>32</v>
      </c>
      <c r="B144" s="68" t="s">
        <v>170</v>
      </c>
      <c r="C144" s="67"/>
      <c r="D144" s="153"/>
      <c r="E144" s="136"/>
      <c r="F144" s="117"/>
      <c r="G144" s="117"/>
      <c r="H144" s="117"/>
      <c r="I144" s="117"/>
    </row>
    <row r="145">
      <c r="A145" s="67" t="s">
        <v>30</v>
      </c>
      <c r="B145" s="68" t="s">
        <v>169</v>
      </c>
      <c r="C145" s="152"/>
    </row>
    <row r="146">
      <c r="A146" s="67" t="s">
        <v>18</v>
      </c>
      <c r="B146" s="68" t="s">
        <v>175</v>
      </c>
      <c r="C146" s="67"/>
    </row>
    <row r="147">
      <c r="A147" s="224" t="s">
        <v>51</v>
      </c>
    </row>
    <row r="148">
      <c r="A148" s="67" t="s">
        <v>335</v>
      </c>
      <c r="B148" s="68" t="s">
        <v>171</v>
      </c>
    </row>
    <row r="149">
      <c r="A149" s="225" t="s">
        <v>69</v>
      </c>
      <c r="B149" s="68" t="s">
        <v>168</v>
      </c>
      <c r="C149" s="152"/>
    </row>
    <row r="150">
      <c r="A150" s="225" t="s">
        <v>73</v>
      </c>
      <c r="B150" s="68" t="s">
        <v>169</v>
      </c>
      <c r="C150" s="152"/>
      <c r="D150" s="152"/>
      <c r="E150" s="152"/>
      <c r="AN150" s="226"/>
      <c r="AO150" s="226"/>
      <c r="AP150" s="226"/>
      <c r="AQ150" s="226"/>
      <c r="AR150" s="226"/>
    </row>
    <row r="151">
      <c r="A151" s="227" t="s">
        <v>173</v>
      </c>
      <c r="AN151" s="226"/>
      <c r="AO151" s="226"/>
      <c r="AP151" s="226"/>
      <c r="AQ151" s="226"/>
      <c r="AR151" s="226"/>
    </row>
    <row r="152">
      <c r="A152" s="67" t="s">
        <v>88</v>
      </c>
      <c r="B152" s="68" t="s">
        <v>170</v>
      </c>
      <c r="C152" s="67"/>
      <c r="AN152" s="228"/>
      <c r="AO152" s="228"/>
      <c r="AP152" s="228"/>
      <c r="AQ152" s="228"/>
      <c r="AR152" s="228"/>
    </row>
    <row r="153">
      <c r="A153" s="225" t="s">
        <v>97</v>
      </c>
      <c r="B153" s="68" t="s">
        <v>174</v>
      </c>
    </row>
    <row r="154">
      <c r="A154" s="225" t="s">
        <v>103</v>
      </c>
      <c r="B154" s="68" t="s">
        <v>554</v>
      </c>
      <c r="C154" s="152"/>
      <c r="D154" s="152"/>
      <c r="E154" s="152"/>
      <c r="F154" s="153"/>
      <c r="G154" s="153"/>
      <c r="H154" s="153"/>
      <c r="I154" s="153"/>
    </row>
    <row r="155">
      <c r="A155" s="229" t="s">
        <v>35</v>
      </c>
      <c r="C155" s="152"/>
      <c r="D155" s="152"/>
      <c r="E155" s="152"/>
      <c r="F155" s="153"/>
      <c r="G155" s="153"/>
      <c r="H155" s="153"/>
      <c r="I155" s="153"/>
    </row>
    <row r="156">
      <c r="A156" s="225" t="s">
        <v>740</v>
      </c>
      <c r="B156" s="68" t="s">
        <v>175</v>
      </c>
      <c r="C156" s="152"/>
      <c r="D156" s="152"/>
      <c r="E156" s="152"/>
      <c r="F156" s="153"/>
      <c r="G156" s="153"/>
      <c r="H156" s="153"/>
      <c r="I156" s="153"/>
    </row>
    <row r="157">
      <c r="A157" s="225" t="s">
        <v>139</v>
      </c>
      <c r="B157" s="68" t="s">
        <v>170</v>
      </c>
      <c r="C157" s="152"/>
      <c r="D157" s="152"/>
      <c r="E157" s="153"/>
      <c r="F157" s="153"/>
      <c r="G157" s="153"/>
      <c r="H157" s="153"/>
      <c r="I157" s="153"/>
    </row>
    <row r="158">
      <c r="A158" s="229" t="s">
        <v>23</v>
      </c>
      <c r="C158" s="152"/>
      <c r="D158" s="152"/>
      <c r="E158" s="153"/>
      <c r="F158" s="153"/>
      <c r="G158" s="153"/>
      <c r="H158" s="153"/>
      <c r="I158" s="153"/>
    </row>
    <row r="159">
      <c r="A159" s="225" t="s">
        <v>123</v>
      </c>
      <c r="B159" s="68" t="s">
        <v>175</v>
      </c>
      <c r="C159" s="152"/>
      <c r="D159" s="152"/>
      <c r="E159" s="153"/>
      <c r="F159" s="153"/>
      <c r="G159" s="153"/>
      <c r="H159" s="153"/>
      <c r="I159" s="153"/>
    </row>
    <row r="160">
      <c r="A160" s="229" t="s">
        <v>161</v>
      </c>
      <c r="B160" s="68"/>
      <c r="C160" s="152"/>
      <c r="D160" s="152"/>
      <c r="E160" s="153"/>
      <c r="F160" s="153"/>
      <c r="G160" s="153"/>
      <c r="H160" s="153"/>
      <c r="I160" s="153"/>
    </row>
    <row r="161">
      <c r="A161" s="225" t="s">
        <v>54</v>
      </c>
      <c r="B161" s="68" t="s">
        <v>175</v>
      </c>
      <c r="C161" s="152"/>
      <c r="D161" s="152"/>
      <c r="E161" s="153"/>
      <c r="F161" s="153"/>
      <c r="G161" s="153"/>
      <c r="H161" s="153"/>
      <c r="I161" s="153"/>
    </row>
    <row r="162">
      <c r="A162" s="225" t="s">
        <v>749</v>
      </c>
      <c r="B162" s="68" t="s">
        <v>170</v>
      </c>
      <c r="C162" s="152"/>
      <c r="D162" s="152"/>
      <c r="E162" s="153"/>
      <c r="F162" s="153"/>
      <c r="G162" s="153"/>
      <c r="H162" s="153"/>
      <c r="I162" s="153"/>
    </row>
    <row r="163">
      <c r="A163" s="68" t="s">
        <v>714</v>
      </c>
      <c r="B163" s="68" t="s">
        <v>172</v>
      </c>
    </row>
    <row r="164">
      <c r="A164" s="227" t="s">
        <v>151</v>
      </c>
    </row>
    <row r="165">
      <c r="A165" s="67" t="s">
        <v>176</v>
      </c>
      <c r="B165" s="68" t="s">
        <v>168</v>
      </c>
      <c r="C165" s="67"/>
    </row>
    <row r="166">
      <c r="A166" s="152" t="s">
        <v>52</v>
      </c>
      <c r="B166" s="68" t="s">
        <v>169</v>
      </c>
      <c r="C166" s="67"/>
    </row>
    <row r="167">
      <c r="A167" s="152" t="s">
        <v>82</v>
      </c>
      <c r="B167" s="152" t="s">
        <v>170</v>
      </c>
      <c r="C167" s="153"/>
    </row>
    <row r="168">
      <c r="A168" s="153"/>
      <c r="B168" s="153"/>
      <c r="C168" s="153"/>
    </row>
    <row r="169">
      <c r="A169" s="153"/>
      <c r="B169" s="153"/>
      <c r="C169" s="153"/>
    </row>
    <row r="173">
      <c r="F173" s="136"/>
      <c r="G173" s="136"/>
      <c r="H173" s="136"/>
      <c r="I173" s="136"/>
    </row>
    <row r="174">
      <c r="F174" s="153"/>
      <c r="G174" s="153"/>
      <c r="H174" s="153"/>
      <c r="I174" s="153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9">
      <c r="D179" s="75"/>
      <c r="E179" s="75"/>
    </row>
    <row r="180">
      <c r="D180" s="75"/>
      <c r="E180" s="75"/>
    </row>
    <row r="181">
      <c r="D181" s="106"/>
      <c r="E181" s="106"/>
    </row>
    <row r="182">
      <c r="E182" s="32"/>
    </row>
    <row r="183">
      <c r="E183" s="51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106"/>
    </row>
    <row r="193">
      <c r="E193" s="106"/>
    </row>
    <row r="194">
      <c r="E194" s="32"/>
    </row>
    <row r="195">
      <c r="E195" s="51"/>
    </row>
    <row r="196">
      <c r="E196" s="51"/>
    </row>
  </sheetData>
  <mergeCells count="74">
    <mergeCell ref="BF58:BG58"/>
    <mergeCell ref="BF68:BG68"/>
    <mergeCell ref="BF69:BG69"/>
    <mergeCell ref="D57:E57"/>
    <mergeCell ref="K57:L57"/>
    <mergeCell ref="AT57:AU57"/>
    <mergeCell ref="BF57:BG57"/>
    <mergeCell ref="K67:L67"/>
    <mergeCell ref="AF67:AG67"/>
    <mergeCell ref="AT67:AU67"/>
    <mergeCell ref="AT88:AU88"/>
    <mergeCell ref="BF88:BG88"/>
    <mergeCell ref="BF90:BG90"/>
    <mergeCell ref="BF81:BG81"/>
    <mergeCell ref="BF99:BG99"/>
    <mergeCell ref="BF117:BG117"/>
    <mergeCell ref="K79:L79"/>
    <mergeCell ref="AF79:AG79"/>
    <mergeCell ref="AT79:AU79"/>
    <mergeCell ref="BF80:BG80"/>
    <mergeCell ref="K88:L88"/>
    <mergeCell ref="K97:L97"/>
    <mergeCell ref="AT97:AU97"/>
    <mergeCell ref="Y123:Z123"/>
    <mergeCell ref="AM123:AN123"/>
    <mergeCell ref="K114:L114"/>
    <mergeCell ref="Y114:Z114"/>
    <mergeCell ref="AM114:AN114"/>
    <mergeCell ref="K116:L116"/>
    <mergeCell ref="Y116:Z116"/>
    <mergeCell ref="AM116:AN116"/>
    <mergeCell ref="K123:L123"/>
    <mergeCell ref="AM131:AN131"/>
    <mergeCell ref="AM135:AN135"/>
    <mergeCell ref="K127:L127"/>
    <mergeCell ref="Y127:Z127"/>
    <mergeCell ref="AM127:AN127"/>
    <mergeCell ref="K131:L131"/>
    <mergeCell ref="Y131:Z131"/>
    <mergeCell ref="K135:L135"/>
    <mergeCell ref="Y135:Z135"/>
    <mergeCell ref="D1:E1"/>
    <mergeCell ref="K1:L1"/>
    <mergeCell ref="AF1:AG1"/>
    <mergeCell ref="AT1:AU1"/>
    <mergeCell ref="BF1:BG1"/>
    <mergeCell ref="BF3:BG3"/>
    <mergeCell ref="K14:L14"/>
    <mergeCell ref="BF14:BG14"/>
    <mergeCell ref="AT26:AU26"/>
    <mergeCell ref="BF26:BG26"/>
    <mergeCell ref="BF27:BG27"/>
    <mergeCell ref="AF14:AG14"/>
    <mergeCell ref="AT14:AU14"/>
    <mergeCell ref="BF16:BG16"/>
    <mergeCell ref="AY22:AY24"/>
    <mergeCell ref="D26:E26"/>
    <mergeCell ref="K26:L26"/>
    <mergeCell ref="AF26:AG26"/>
    <mergeCell ref="AF37:AG37"/>
    <mergeCell ref="AF47:AG47"/>
    <mergeCell ref="AF57:AG57"/>
    <mergeCell ref="AT47:AU47"/>
    <mergeCell ref="BF47:BG47"/>
    <mergeCell ref="BF49:BG49"/>
    <mergeCell ref="D37:E37"/>
    <mergeCell ref="K37:L37"/>
    <mergeCell ref="AM37:AN37"/>
    <mergeCell ref="AT37:AU37"/>
    <mergeCell ref="BF37:BG37"/>
    <mergeCell ref="BF38:BG38"/>
    <mergeCell ref="K47:L47"/>
    <mergeCell ref="AF88:AG88"/>
    <mergeCell ref="AF97:AG9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45110.0</v>
      </c>
      <c r="F3" s="14"/>
      <c r="G3" s="14"/>
      <c r="H3" s="14"/>
      <c r="I3" s="15"/>
      <c r="J3" s="15"/>
      <c r="K3" s="16"/>
      <c r="L3" s="13">
        <v>45111.0</v>
      </c>
      <c r="M3" s="15"/>
      <c r="N3" s="15"/>
      <c r="O3" s="15"/>
      <c r="P3" s="15"/>
      <c r="Q3" s="11"/>
      <c r="R3" s="17"/>
      <c r="S3" s="13">
        <v>45112.0</v>
      </c>
      <c r="T3" s="11"/>
      <c r="U3" s="15"/>
      <c r="V3" s="15"/>
      <c r="W3" s="11"/>
      <c r="X3" s="18"/>
      <c r="Y3" s="14"/>
      <c r="Z3" s="13">
        <v>45113.0</v>
      </c>
      <c r="AA3" s="15"/>
      <c r="AB3" s="15"/>
      <c r="AC3" s="11"/>
      <c r="AD3" s="15"/>
      <c r="AE3" s="15"/>
      <c r="AF3" s="12"/>
      <c r="AG3" s="13">
        <v>45114.0</v>
      </c>
      <c r="AH3" s="15"/>
      <c r="AI3" s="11"/>
      <c r="AJ3" s="15"/>
      <c r="AK3" s="15"/>
      <c r="AL3" s="15"/>
      <c r="AM3" s="18"/>
      <c r="AN3" s="13">
        <v>45115.0</v>
      </c>
      <c r="AO3" s="11"/>
      <c r="AP3" s="19"/>
      <c r="AQ3" s="19"/>
      <c r="AR3" s="19"/>
      <c r="AS3" s="19"/>
      <c r="AT3" s="14"/>
      <c r="AU3" s="13">
        <v>45116.0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27"/>
      <c r="BK3" s="150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45117.0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45118.0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45119.0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45120.0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45121.0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45122.0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93</v>
      </c>
      <c r="AS5" s="37">
        <v>45123.0</v>
      </c>
      <c r="AT5" s="38"/>
      <c r="AU5" s="39"/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</v>
      </c>
      <c r="BA5" s="39">
        <f t="shared" si="1"/>
        <v>39</v>
      </c>
      <c r="BB5" s="39">
        <f t="shared" si="1"/>
        <v>0</v>
      </c>
      <c r="BC5" s="50">
        <f t="shared" ref="BC5:BC11" si="3">SUM(AZ5,BA5,BB5)</f>
        <v>39</v>
      </c>
      <c r="BD5" s="51"/>
      <c r="BE5" s="39">
        <f>AZ5*80</f>
        <v>0</v>
      </c>
      <c r="BF5" s="39">
        <f>BA5*88</f>
        <v>3432</v>
      </c>
      <c r="BG5" s="39">
        <f>BB5*80</f>
        <v>0</v>
      </c>
      <c r="BH5" s="39">
        <f t="shared" ref="BH5:BH11" si="4">SUM(BE5,BF5,BG5)</f>
        <v>3432</v>
      </c>
      <c r="BI5" s="51"/>
      <c r="BJ5" s="52" t="s">
        <v>1</v>
      </c>
      <c r="BK5" s="53">
        <f>BC13</f>
        <v>187</v>
      </c>
      <c r="BL5" s="51"/>
      <c r="BM5" s="51"/>
    </row>
    <row r="6">
      <c r="A6" s="35" t="s">
        <v>32</v>
      </c>
      <c r="B6" s="36" t="s">
        <v>19</v>
      </c>
      <c r="C6" s="37">
        <v>45117.0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45118.0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42" t="s">
        <v>24</v>
      </c>
      <c r="Q6" s="37">
        <v>45119.0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45120.0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45121.0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45122.0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45124.0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37.5</v>
      </c>
      <c r="BB6" s="39">
        <f t="shared" si="2"/>
        <v>0</v>
      </c>
      <c r="BC6" s="50">
        <f t="shared" si="3"/>
        <v>37.5</v>
      </c>
      <c r="BD6" s="51"/>
      <c r="BE6" s="39">
        <f t="shared" ref="BE6:BE7" si="6">AZ6*67.31</f>
        <v>0</v>
      </c>
      <c r="BF6" s="39">
        <f t="shared" ref="BF6:BF7" si="7">BA6*74</f>
        <v>2775</v>
      </c>
      <c r="BG6" s="39">
        <f t="shared" ref="BG6:BG7" si="8">BB6*84</f>
        <v>0</v>
      </c>
      <c r="BH6" s="39">
        <f t="shared" si="4"/>
        <v>2775</v>
      </c>
      <c r="BI6" s="51"/>
      <c r="BJ6" s="52" t="s">
        <v>31</v>
      </c>
      <c r="BK6" s="55">
        <f>BC37</f>
        <v>158.5</v>
      </c>
      <c r="BL6" s="51"/>
      <c r="BM6" s="51"/>
    </row>
    <row r="7">
      <c r="A7" s="35" t="s">
        <v>30</v>
      </c>
      <c r="B7" s="60"/>
      <c r="C7" s="45"/>
      <c r="D7" s="39"/>
      <c r="E7" s="39"/>
      <c r="F7" s="40">
        <v>0.0</v>
      </c>
      <c r="G7" s="40">
        <v>0.0</v>
      </c>
      <c r="H7" s="40">
        <v>0.0</v>
      </c>
      <c r="I7" s="57" t="s">
        <v>46</v>
      </c>
      <c r="J7" s="37">
        <v>45119.0</v>
      </c>
      <c r="K7" s="38" t="s">
        <v>757</v>
      </c>
      <c r="L7" s="39" t="s">
        <v>761</v>
      </c>
      <c r="M7" s="40">
        <v>0.5</v>
      </c>
      <c r="N7" s="40">
        <v>7.5</v>
      </c>
      <c r="O7" s="40">
        <v>5.0</v>
      </c>
      <c r="P7" s="38" t="s">
        <v>36</v>
      </c>
      <c r="Q7" s="37">
        <v>45120.0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45121.0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45122.0</v>
      </c>
      <c r="AF7" s="38" t="s">
        <v>25</v>
      </c>
      <c r="AG7" s="39" t="s">
        <v>25</v>
      </c>
      <c r="AH7" s="40">
        <v>0.0</v>
      </c>
      <c r="AI7" s="40">
        <v>0.0</v>
      </c>
      <c r="AJ7" s="40">
        <v>0.0</v>
      </c>
      <c r="AK7" s="47" t="s">
        <v>43</v>
      </c>
      <c r="AL7" s="37">
        <v>45123.0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45124.0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5">SUM(F7,M7,T7,AA7,AH7,AO7,AV7)</f>
        <v>24</v>
      </c>
      <c r="BA7" s="39">
        <f t="shared" si="5"/>
        <v>11.5</v>
      </c>
      <c r="BB7" s="39">
        <f t="shared" si="5"/>
        <v>5.5</v>
      </c>
      <c r="BC7" s="50">
        <f t="shared" si="3"/>
        <v>41</v>
      </c>
      <c r="BD7" s="51"/>
      <c r="BE7" s="39">
        <f t="shared" si="6"/>
        <v>1615.44</v>
      </c>
      <c r="BF7" s="39">
        <f t="shared" si="7"/>
        <v>851</v>
      </c>
      <c r="BG7" s="39">
        <f t="shared" si="8"/>
        <v>462</v>
      </c>
      <c r="BH7" s="39">
        <f t="shared" si="4"/>
        <v>2928.44</v>
      </c>
      <c r="BI7" s="51"/>
      <c r="BJ7" s="52" t="s">
        <v>23</v>
      </c>
      <c r="BK7" s="53">
        <f>BC46</f>
        <v>73.5</v>
      </c>
      <c r="BL7" s="51"/>
      <c r="BM7" s="51"/>
    </row>
    <row r="8">
      <c r="A8" s="35" t="s">
        <v>45</v>
      </c>
      <c r="B8" s="41" t="s">
        <v>33</v>
      </c>
      <c r="C8" s="37">
        <v>45118.0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45119.0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45120.0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45121.0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45122.0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45123.0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45124.0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36</v>
      </c>
      <c r="BA8" s="39">
        <f t="shared" si="9"/>
        <v>6</v>
      </c>
      <c r="BB8" s="39">
        <f t="shared" si="9"/>
        <v>1</v>
      </c>
      <c r="BC8" s="50">
        <f t="shared" si="3"/>
        <v>43</v>
      </c>
      <c r="BD8" s="51"/>
      <c r="BE8" s="39">
        <f t="shared" ref="BE8:BE11" si="11">AZ8*80</f>
        <v>2880</v>
      </c>
      <c r="BF8" s="39">
        <f t="shared" ref="BF8:BF11" si="12">BA8*88</f>
        <v>528</v>
      </c>
      <c r="BG8" s="39">
        <f t="shared" ref="BG8:BG11" si="13">BB8*80</f>
        <v>80</v>
      </c>
      <c r="BH8" s="39">
        <f t="shared" si="4"/>
        <v>3488</v>
      </c>
      <c r="BI8" s="51"/>
      <c r="BJ8" s="55" t="s">
        <v>49</v>
      </c>
      <c r="BK8" s="55">
        <f>BC56</f>
        <v>8</v>
      </c>
      <c r="BL8" s="51"/>
      <c r="BM8" s="51"/>
    </row>
    <row r="9">
      <c r="A9" s="59" t="s">
        <v>50</v>
      </c>
      <c r="B9" s="60"/>
      <c r="C9" s="45"/>
      <c r="D9" s="39"/>
      <c r="E9" s="39"/>
      <c r="F9" s="40">
        <v>0.0</v>
      </c>
      <c r="G9" s="40">
        <v>0.0</v>
      </c>
      <c r="H9" s="40">
        <v>0.0</v>
      </c>
      <c r="I9" s="60"/>
      <c r="J9" s="45"/>
      <c r="K9" s="39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56" t="s">
        <v>40</v>
      </c>
      <c r="AE9" s="37">
        <v>45122.0</v>
      </c>
      <c r="AF9" s="38" t="s">
        <v>199</v>
      </c>
      <c r="AG9" s="39" t="s">
        <v>42</v>
      </c>
      <c r="AH9" s="40">
        <v>7.0</v>
      </c>
      <c r="AI9" s="40">
        <v>1.0</v>
      </c>
      <c r="AJ9" s="40">
        <v>0.5</v>
      </c>
      <c r="AK9" s="46"/>
      <c r="AL9" s="45"/>
      <c r="AM9" s="39"/>
      <c r="AN9" s="39"/>
      <c r="AO9" s="40">
        <v>0.0</v>
      </c>
      <c r="AP9" s="40">
        <v>0.0</v>
      </c>
      <c r="AQ9" s="40">
        <v>0.0</v>
      </c>
      <c r="AR9" s="47" t="s">
        <v>27</v>
      </c>
      <c r="AS9" s="37">
        <v>45124.0</v>
      </c>
      <c r="AT9" s="38" t="s">
        <v>179</v>
      </c>
      <c r="AU9" s="39" t="s">
        <v>29</v>
      </c>
      <c r="AV9" s="40">
        <v>0.0</v>
      </c>
      <c r="AW9" s="40">
        <v>5.0</v>
      </c>
      <c r="AX9" s="40">
        <v>0.0</v>
      </c>
      <c r="AY9" s="48"/>
      <c r="AZ9" s="49">
        <f t="shared" ref="AZ9:BB9" si="10">SUM(F9,M9,T9,AA9,AH9,AO9,AV9)</f>
        <v>7</v>
      </c>
      <c r="BA9" s="39">
        <f t="shared" si="10"/>
        <v>6</v>
      </c>
      <c r="BB9" s="39">
        <f t="shared" si="10"/>
        <v>0.5</v>
      </c>
      <c r="BC9" s="50">
        <f t="shared" si="3"/>
        <v>13.5</v>
      </c>
      <c r="BD9" s="51"/>
      <c r="BE9" s="39">
        <f t="shared" si="11"/>
        <v>560</v>
      </c>
      <c r="BF9" s="39">
        <f t="shared" si="12"/>
        <v>528</v>
      </c>
      <c r="BG9" s="39">
        <f t="shared" si="13"/>
        <v>40</v>
      </c>
      <c r="BH9" s="39">
        <f t="shared" si="4"/>
        <v>1128</v>
      </c>
      <c r="BI9" s="51"/>
      <c r="BJ9" s="62" t="s">
        <v>51</v>
      </c>
      <c r="BK9" s="62">
        <f>BC26</f>
        <v>153.5</v>
      </c>
      <c r="BL9" s="51"/>
      <c r="BM9" s="51"/>
    </row>
    <row r="10">
      <c r="A10" s="59" t="s">
        <v>52</v>
      </c>
      <c r="B10" s="41" t="s">
        <v>33</v>
      </c>
      <c r="C10" s="37">
        <v>45118.0</v>
      </c>
      <c r="D10" s="38" t="s">
        <v>273</v>
      </c>
      <c r="E10" s="39" t="s">
        <v>39</v>
      </c>
      <c r="F10" s="40">
        <v>5.5</v>
      </c>
      <c r="G10" s="40">
        <v>1.0</v>
      </c>
      <c r="H10" s="40">
        <v>0.0</v>
      </c>
      <c r="I10" s="41" t="s">
        <v>22</v>
      </c>
      <c r="J10" s="37">
        <v>45118.0</v>
      </c>
      <c r="K10" s="38" t="s">
        <v>273</v>
      </c>
      <c r="L10" s="39" t="s">
        <v>39</v>
      </c>
      <c r="M10" s="40">
        <v>5.5</v>
      </c>
      <c r="N10" s="40">
        <v>1.0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4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149"/>
      <c r="AL10" s="45"/>
      <c r="AM10" s="39"/>
      <c r="AN10" s="39"/>
      <c r="AO10" s="40">
        <v>0.0</v>
      </c>
      <c r="AP10" s="40">
        <v>0.0</v>
      </c>
      <c r="AQ10" s="40">
        <v>0.0</v>
      </c>
      <c r="AR10" s="92"/>
      <c r="AS10" s="45"/>
      <c r="AT10" s="297"/>
      <c r="AU10" s="297"/>
      <c r="AV10" s="40">
        <v>0.0</v>
      </c>
      <c r="AW10" s="40">
        <v>0.0</v>
      </c>
      <c r="AX10" s="40">
        <v>0.0</v>
      </c>
      <c r="AY10" s="65"/>
      <c r="AZ10" s="49">
        <f t="shared" ref="AZ10:BB10" si="14">SUM(F10,M10,T10,AA10,AH10,AO10,AV10)</f>
        <v>11</v>
      </c>
      <c r="BA10" s="39">
        <f t="shared" si="14"/>
        <v>2</v>
      </c>
      <c r="BB10" s="39">
        <f t="shared" si="14"/>
        <v>0</v>
      </c>
      <c r="BC10" s="50">
        <f t="shared" si="3"/>
        <v>13</v>
      </c>
      <c r="BD10" s="51"/>
      <c r="BE10" s="39">
        <f t="shared" si="11"/>
        <v>880</v>
      </c>
      <c r="BF10" s="39">
        <f t="shared" si="12"/>
        <v>176</v>
      </c>
      <c r="BG10" s="39">
        <f t="shared" si="13"/>
        <v>0</v>
      </c>
      <c r="BH10" s="39">
        <f t="shared" si="4"/>
        <v>1056</v>
      </c>
      <c r="BI10" s="51"/>
      <c r="BJ10" s="62" t="s">
        <v>53</v>
      </c>
      <c r="BK10" s="62">
        <f>BC67</f>
        <v>89</v>
      </c>
      <c r="BL10" s="51"/>
      <c r="BM10" s="51"/>
    </row>
    <row r="11">
      <c r="A11" s="59" t="s">
        <v>54</v>
      </c>
      <c r="B11" s="60"/>
      <c r="C11" s="45"/>
      <c r="D11" s="39"/>
      <c r="E11" s="39"/>
      <c r="F11" s="40">
        <v>0.0</v>
      </c>
      <c r="G11" s="40">
        <v>0.0</v>
      </c>
      <c r="H11" s="40">
        <v>0.0</v>
      </c>
      <c r="I11" s="60"/>
      <c r="J11" s="45"/>
      <c r="K11" s="39"/>
      <c r="L11" s="39"/>
      <c r="M11" s="40">
        <v>0.0</v>
      </c>
      <c r="N11" s="40">
        <v>0.0</v>
      </c>
      <c r="O11" s="40">
        <v>0.0</v>
      </c>
      <c r="P11" s="53"/>
      <c r="Q11" s="45"/>
      <c r="R11" s="39"/>
      <c r="S11" s="39"/>
      <c r="T11" s="40">
        <v>0.0</v>
      </c>
      <c r="U11" s="40">
        <v>0.0</v>
      </c>
      <c r="V11" s="40">
        <v>0.0</v>
      </c>
      <c r="W11" s="44"/>
      <c r="X11" s="45"/>
      <c r="Y11" s="39"/>
      <c r="Z11" s="39"/>
      <c r="AA11" s="40">
        <v>0.0</v>
      </c>
      <c r="AB11" s="40">
        <v>0.0</v>
      </c>
      <c r="AC11" s="40">
        <v>0.0</v>
      </c>
      <c r="AD11" s="44"/>
      <c r="AE11" s="45"/>
      <c r="AF11" s="39"/>
      <c r="AG11" s="39"/>
      <c r="AH11" s="40">
        <v>0.0</v>
      </c>
      <c r="AI11" s="40">
        <v>0.0</v>
      </c>
      <c r="AJ11" s="40">
        <v>0.0</v>
      </c>
      <c r="AK11" s="46"/>
      <c r="AL11" s="45"/>
      <c r="AM11" s="39"/>
      <c r="AN11" s="39"/>
      <c r="AO11" s="40">
        <v>0.0</v>
      </c>
      <c r="AP11" s="40">
        <v>0.0</v>
      </c>
      <c r="AQ11" s="40">
        <v>0.0</v>
      </c>
      <c r="AR11" s="92"/>
      <c r="AS11" s="45"/>
      <c r="AT11" s="297"/>
      <c r="AU11" s="297"/>
      <c r="AV11" s="40">
        <v>0.0</v>
      </c>
      <c r="AW11" s="40">
        <v>0.0</v>
      </c>
      <c r="AX11" s="40">
        <v>0.0</v>
      </c>
      <c r="AY11" s="48"/>
      <c r="AZ11" s="49">
        <f t="shared" ref="AZ11:BB11" si="15">SUM(F11,M11,T11,AA11,AH11,AO11,AV11)</f>
        <v>0</v>
      </c>
      <c r="BA11" s="39">
        <f t="shared" si="15"/>
        <v>0</v>
      </c>
      <c r="BB11" s="39">
        <f t="shared" si="15"/>
        <v>0</v>
      </c>
      <c r="BC11" s="50">
        <f t="shared" si="3"/>
        <v>0</v>
      </c>
      <c r="BD11" s="51"/>
      <c r="BE11" s="39">
        <f t="shared" si="11"/>
        <v>0</v>
      </c>
      <c r="BF11" s="39">
        <f t="shared" si="12"/>
        <v>0</v>
      </c>
      <c r="BG11" s="39">
        <f t="shared" si="13"/>
        <v>0</v>
      </c>
      <c r="BH11" s="39">
        <f t="shared" si="4"/>
        <v>0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48"/>
      <c r="AZ12" s="51"/>
      <c r="BA12" s="51"/>
      <c r="BB12" s="51"/>
      <c r="BC12" s="51"/>
      <c r="BD12" s="51"/>
      <c r="BE12" s="39"/>
      <c r="BF12" s="39"/>
      <c r="BG12" s="39"/>
      <c r="BH12" s="39"/>
      <c r="BI12" s="51"/>
      <c r="BJ12" s="62" t="s">
        <v>58</v>
      </c>
      <c r="BK12" s="62">
        <f>BC78</f>
        <v>73.5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6" t="s">
        <v>14</v>
      </c>
      <c r="AZ13" s="77">
        <f t="shared" ref="AZ13:BC13" si="16">SUM(AZ5,AZ6,AZ7,AZ8,AZ9,AZ10,AZ11)</f>
        <v>78</v>
      </c>
      <c r="BA13" s="78">
        <f t="shared" si="16"/>
        <v>102</v>
      </c>
      <c r="BB13" s="78">
        <f t="shared" si="16"/>
        <v>7</v>
      </c>
      <c r="BC13" s="79">
        <f t="shared" si="16"/>
        <v>187</v>
      </c>
      <c r="BD13" s="51"/>
      <c r="BE13" s="40">
        <f t="shared" ref="BE13:BG13" si="17">sum(BE5,BE6,BE7,BE8,BE9,BE10)</f>
        <v>5935.44</v>
      </c>
      <c r="BF13" s="40">
        <f t="shared" si="17"/>
        <v>8290</v>
      </c>
      <c r="BG13" s="40">
        <f t="shared" si="17"/>
        <v>582</v>
      </c>
      <c r="BH13" s="40">
        <f>SUM(BH5,BH6,BH7,BH8,BH9,BH10,BH11)</f>
        <v>14807.44</v>
      </c>
      <c r="BI13" s="51"/>
      <c r="BJ13" s="62" t="s">
        <v>59</v>
      </c>
      <c r="BK13" s="62">
        <f>BC88</f>
        <v>42</v>
      </c>
      <c r="BL13" s="51"/>
      <c r="BM13" s="51"/>
    </row>
    <row r="14">
      <c r="A14" s="67"/>
      <c r="D14" s="68"/>
      <c r="F14" s="51"/>
      <c r="G14" s="51"/>
      <c r="H14" s="51"/>
      <c r="K14" s="69"/>
      <c r="L14" s="69"/>
      <c r="M14" s="51"/>
      <c r="N14" s="51"/>
      <c r="O14" s="51"/>
      <c r="P14" s="70"/>
      <c r="Q14" s="71"/>
      <c r="R14" s="51"/>
      <c r="S14" s="51"/>
      <c r="T14" s="51"/>
      <c r="U14" s="51"/>
      <c r="V14" s="51"/>
      <c r="W14" s="72"/>
      <c r="X14" s="71"/>
      <c r="Y14" s="51"/>
      <c r="Z14" s="51"/>
      <c r="AA14" s="51"/>
      <c r="AB14" s="51"/>
      <c r="AC14" s="51"/>
      <c r="AD14" s="73"/>
      <c r="AF14" s="74"/>
      <c r="AG14" s="74"/>
      <c r="AH14" s="51"/>
      <c r="AI14" s="51"/>
      <c r="AJ14" s="51"/>
      <c r="AO14" s="51"/>
      <c r="AP14" s="51"/>
      <c r="AQ14" s="51"/>
      <c r="AR14" s="32"/>
      <c r="AS14" s="71"/>
      <c r="AT14" s="75"/>
      <c r="AU14" s="75"/>
      <c r="AV14" s="51"/>
      <c r="AW14" s="51"/>
      <c r="AX14" s="51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39" t="s">
        <v>60</v>
      </c>
      <c r="BK14" s="39">
        <f>BC123</f>
        <v>0</v>
      </c>
      <c r="BL14" s="75"/>
      <c r="BM14" s="75"/>
    </row>
    <row r="15">
      <c r="D15" s="68"/>
      <c r="K15" s="80" t="s">
        <v>51</v>
      </c>
      <c r="L15" s="81"/>
      <c r="M15" s="70"/>
      <c r="N15" s="70"/>
      <c r="O15" s="70"/>
      <c r="P15" s="70"/>
      <c r="Q15" s="71"/>
      <c r="R15" s="51"/>
      <c r="S15" s="51"/>
      <c r="T15" s="75"/>
      <c r="U15" s="75"/>
      <c r="V15" s="75"/>
      <c r="W15" s="75"/>
      <c r="X15" s="68"/>
      <c r="Y15" s="32"/>
      <c r="Z15" s="32"/>
      <c r="AA15" s="73"/>
      <c r="AB15" s="73"/>
      <c r="AC15" s="73"/>
      <c r="AD15" s="73"/>
      <c r="AF15" s="82" t="s">
        <v>51</v>
      </c>
      <c r="AG15" s="81"/>
      <c r="AO15" s="32"/>
      <c r="AP15" s="32"/>
      <c r="AQ15" s="32"/>
      <c r="AR15" s="83"/>
      <c r="AS15" s="84"/>
      <c r="AT15" s="82" t="s">
        <v>51</v>
      </c>
      <c r="AU15" s="81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82" t="s">
        <v>51</v>
      </c>
      <c r="BG15" s="81"/>
      <c r="BH15" s="75"/>
      <c r="BI15" s="75"/>
      <c r="BJ15" s="75"/>
      <c r="BK15" s="75"/>
      <c r="BL15" s="75"/>
      <c r="BM15" s="75"/>
    </row>
    <row r="17">
      <c r="A17" s="10"/>
      <c r="B17" s="11"/>
      <c r="C17" s="11"/>
      <c r="D17" s="12"/>
      <c r="E17" s="13">
        <v>45110.0</v>
      </c>
      <c r="F17" s="14"/>
      <c r="G17" s="14"/>
      <c r="H17" s="14"/>
      <c r="I17" s="15"/>
      <c r="J17" s="15"/>
      <c r="K17" s="16"/>
      <c r="L17" s="13">
        <v>45111.0</v>
      </c>
      <c r="M17" s="15"/>
      <c r="N17" s="15"/>
      <c r="O17" s="15"/>
      <c r="P17" s="15"/>
      <c r="Q17" s="11"/>
      <c r="R17" s="17"/>
      <c r="S17" s="13">
        <v>45112.0</v>
      </c>
      <c r="T17" s="11"/>
      <c r="U17" s="15"/>
      <c r="V17" s="15"/>
      <c r="W17" s="11"/>
      <c r="X17" s="18"/>
      <c r="Y17" s="14"/>
      <c r="Z17" s="13">
        <v>45113.0</v>
      </c>
      <c r="AA17" s="15"/>
      <c r="AB17" s="15"/>
      <c r="AC17" s="11"/>
      <c r="AD17" s="15"/>
      <c r="AE17" s="15"/>
      <c r="AF17" s="12"/>
      <c r="AG17" s="13">
        <v>45114.0</v>
      </c>
      <c r="AH17" s="15"/>
      <c r="AI17" s="11"/>
      <c r="AJ17" s="15"/>
      <c r="AK17" s="15"/>
      <c r="AL17" s="15"/>
      <c r="AM17" s="18"/>
      <c r="AN17" s="13">
        <v>45115.0</v>
      </c>
      <c r="AO17" s="11"/>
      <c r="AP17" s="19"/>
      <c r="AQ17" s="19"/>
      <c r="AR17" s="19"/>
      <c r="AS17" s="19"/>
      <c r="AT17" s="14"/>
      <c r="AU17" s="13">
        <v>45116.0</v>
      </c>
      <c r="AV17" s="19"/>
      <c r="AW17" s="19"/>
      <c r="AX17" s="19"/>
      <c r="AY17" s="20"/>
      <c r="AZ17" s="19"/>
      <c r="BA17" s="19"/>
      <c r="BB17" s="19"/>
      <c r="BC17" s="19"/>
      <c r="BD17" s="20"/>
      <c r="BE17" s="21"/>
      <c r="BF17" s="22"/>
      <c r="BG17" s="4"/>
      <c r="BH17" s="19"/>
      <c r="BI17" s="23"/>
      <c r="BJ17" s="127"/>
      <c r="BK17" s="150"/>
      <c r="BL17" s="20"/>
      <c r="BM17" s="20"/>
    </row>
    <row r="18">
      <c r="A18" s="85"/>
      <c r="B18" s="86"/>
      <c r="C18" s="86"/>
      <c r="D18" s="87" t="s">
        <v>2</v>
      </c>
      <c r="E18" s="26" t="s">
        <v>3</v>
      </c>
      <c r="F18" s="26" t="s">
        <v>4</v>
      </c>
      <c r="G18" s="26" t="s">
        <v>5</v>
      </c>
      <c r="H18" s="26" t="s">
        <v>6</v>
      </c>
      <c r="I18" s="88"/>
      <c r="J18" s="89"/>
      <c r="K18" s="87" t="s">
        <v>2</v>
      </c>
      <c r="L18" s="87" t="s">
        <v>7</v>
      </c>
      <c r="M18" s="26" t="s">
        <v>4</v>
      </c>
      <c r="N18" s="26" t="s">
        <v>5</v>
      </c>
      <c r="O18" s="26" t="s">
        <v>6</v>
      </c>
      <c r="P18" s="89"/>
      <c r="Q18" s="89"/>
      <c r="R18" s="87" t="s">
        <v>2</v>
      </c>
      <c r="S18" s="87" t="s">
        <v>8</v>
      </c>
      <c r="T18" s="26" t="s">
        <v>4</v>
      </c>
      <c r="U18" s="26" t="s">
        <v>5</v>
      </c>
      <c r="V18" s="26" t="s">
        <v>6</v>
      </c>
      <c r="W18" s="86"/>
      <c r="X18" s="89"/>
      <c r="Y18" s="87" t="s">
        <v>2</v>
      </c>
      <c r="Z18" s="29" t="s">
        <v>9</v>
      </c>
      <c r="AA18" s="26" t="s">
        <v>4</v>
      </c>
      <c r="AB18" s="26" t="s">
        <v>5</v>
      </c>
      <c r="AC18" s="26" t="s">
        <v>6</v>
      </c>
      <c r="AD18" s="90"/>
      <c r="AE18" s="89"/>
      <c r="AF18" s="87" t="s">
        <v>2</v>
      </c>
      <c r="AG18" s="29" t="s">
        <v>10</v>
      </c>
      <c r="AH18" s="26" t="s">
        <v>4</v>
      </c>
      <c r="AI18" s="26" t="s">
        <v>5</v>
      </c>
      <c r="AJ18" s="26" t="s">
        <v>6</v>
      </c>
      <c r="AK18" s="89"/>
      <c r="AL18" s="89"/>
      <c r="AM18" s="87" t="s">
        <v>2</v>
      </c>
      <c r="AN18" s="91" t="s">
        <v>11</v>
      </c>
      <c r="AO18" s="26" t="s">
        <v>4</v>
      </c>
      <c r="AP18" s="26" t="s">
        <v>5</v>
      </c>
      <c r="AQ18" s="26" t="s">
        <v>6</v>
      </c>
      <c r="AR18" s="89"/>
      <c r="AS18" s="89"/>
      <c r="AT18" s="87" t="s">
        <v>2</v>
      </c>
      <c r="AU18" s="29" t="s">
        <v>12</v>
      </c>
      <c r="AV18" s="26" t="s">
        <v>4</v>
      </c>
      <c r="AW18" s="26" t="s">
        <v>5</v>
      </c>
      <c r="AX18" s="26" t="s">
        <v>6</v>
      </c>
      <c r="AY18" s="30"/>
      <c r="AZ18" s="31" t="s">
        <v>4</v>
      </c>
      <c r="BA18" s="31" t="s">
        <v>13</v>
      </c>
      <c r="BB18" s="31" t="s">
        <v>6</v>
      </c>
      <c r="BC18" s="31" t="s">
        <v>14</v>
      </c>
      <c r="BD18" s="32"/>
      <c r="BE18" s="33" t="s">
        <v>4</v>
      </c>
      <c r="BF18" s="33" t="s">
        <v>13</v>
      </c>
      <c r="BG18" s="33" t="s">
        <v>6</v>
      </c>
      <c r="BH18" s="33" t="s">
        <v>15</v>
      </c>
      <c r="BI18" s="32"/>
      <c r="BJ18" s="92" t="s">
        <v>61</v>
      </c>
      <c r="BK18" s="93">
        <f>BH5</f>
        <v>3432</v>
      </c>
      <c r="BL18" s="32"/>
      <c r="BM18" s="32"/>
    </row>
    <row r="19">
      <c r="A19" s="94" t="s">
        <v>335</v>
      </c>
      <c r="B19" s="36" t="s">
        <v>19</v>
      </c>
      <c r="C19" s="37">
        <v>45117.0</v>
      </c>
      <c r="D19" s="42" t="s">
        <v>211</v>
      </c>
      <c r="E19" s="58" t="s">
        <v>66</v>
      </c>
      <c r="F19" s="40">
        <v>0.0</v>
      </c>
      <c r="G19" s="40">
        <v>6.0</v>
      </c>
      <c r="H19" s="40">
        <v>0.0</v>
      </c>
      <c r="I19" s="36" t="s">
        <v>22</v>
      </c>
      <c r="J19" s="37">
        <v>45118.0</v>
      </c>
      <c r="K19" s="42" t="s">
        <v>211</v>
      </c>
      <c r="L19" s="58" t="s">
        <v>66</v>
      </c>
      <c r="M19" s="40">
        <v>0.0</v>
      </c>
      <c r="N19" s="40">
        <v>6.0</v>
      </c>
      <c r="O19" s="40">
        <v>0.0</v>
      </c>
      <c r="P19" s="36" t="s">
        <v>24</v>
      </c>
      <c r="Q19" s="37">
        <v>45119.0</v>
      </c>
      <c r="R19" s="42" t="s">
        <v>211</v>
      </c>
      <c r="S19" s="58" t="s">
        <v>66</v>
      </c>
      <c r="T19" s="40">
        <v>0.0</v>
      </c>
      <c r="U19" s="40">
        <v>6.0</v>
      </c>
      <c r="V19" s="40">
        <v>0.0</v>
      </c>
      <c r="W19" s="36" t="s">
        <v>26</v>
      </c>
      <c r="X19" s="37">
        <v>45120.0</v>
      </c>
      <c r="Y19" s="42" t="s">
        <v>211</v>
      </c>
      <c r="Z19" s="58" t="s">
        <v>66</v>
      </c>
      <c r="AA19" s="40">
        <v>0.0</v>
      </c>
      <c r="AB19" s="40">
        <v>6.0</v>
      </c>
      <c r="AC19" s="40">
        <v>0.0</v>
      </c>
      <c r="AD19" s="36" t="s">
        <v>56</v>
      </c>
      <c r="AE19" s="37">
        <v>45121.0</v>
      </c>
      <c r="AF19" s="42" t="s">
        <v>25</v>
      </c>
      <c r="AG19" s="58" t="s">
        <v>25</v>
      </c>
      <c r="AH19" s="40">
        <v>0.0</v>
      </c>
      <c r="AI19" s="40">
        <v>0.0</v>
      </c>
      <c r="AJ19" s="40">
        <v>0.0</v>
      </c>
      <c r="AK19" s="284" t="s">
        <v>57</v>
      </c>
      <c r="AL19" s="37">
        <v>45122.0</v>
      </c>
      <c r="AM19" s="42" t="s">
        <v>211</v>
      </c>
      <c r="AN19" s="58" t="s">
        <v>66</v>
      </c>
      <c r="AO19" s="40">
        <v>0.0</v>
      </c>
      <c r="AP19" s="40">
        <v>6.0</v>
      </c>
      <c r="AQ19" s="40">
        <v>0.0</v>
      </c>
      <c r="AR19" s="36" t="s">
        <v>93</v>
      </c>
      <c r="AS19" s="37">
        <v>45123.0</v>
      </c>
      <c r="AT19" s="42" t="s">
        <v>211</v>
      </c>
      <c r="AU19" s="58" t="s">
        <v>66</v>
      </c>
      <c r="AV19" s="40">
        <v>0.0</v>
      </c>
      <c r="AW19" s="40">
        <v>6.0</v>
      </c>
      <c r="AX19" s="40">
        <v>0.0</v>
      </c>
      <c r="AY19" s="48"/>
      <c r="AZ19" s="49">
        <f t="shared" ref="AZ19:BB19" si="18">SUM(F19,M19,T19,AA19,AH19,AO19,AV19)</f>
        <v>0</v>
      </c>
      <c r="BA19" s="39">
        <f t="shared" si="18"/>
        <v>36</v>
      </c>
      <c r="BB19" s="39">
        <f t="shared" si="18"/>
        <v>0</v>
      </c>
      <c r="BC19" s="50">
        <f t="shared" ref="BC19:BC24" si="20">SUM(AZ19,BA19,BB19)</f>
        <v>36</v>
      </c>
      <c r="BD19" s="51"/>
      <c r="BE19" s="39">
        <f>AZ19*67.31</f>
        <v>0</v>
      </c>
      <c r="BF19" s="39">
        <f>BA19*74</f>
        <v>2664</v>
      </c>
      <c r="BG19" s="39">
        <f>BB19*84</f>
        <v>0</v>
      </c>
      <c r="BH19" s="39">
        <f t="shared" ref="BH19:BH24" si="21">sum(BE19,BF19,BG19)</f>
        <v>2664</v>
      </c>
      <c r="BI19" s="51"/>
      <c r="BJ19" s="39" t="s">
        <v>68</v>
      </c>
      <c r="BK19" s="93">
        <f>BH7</f>
        <v>2928.44</v>
      </c>
      <c r="BL19" s="51"/>
      <c r="BM19" s="51"/>
    </row>
    <row r="20">
      <c r="A20" s="97" t="s">
        <v>69</v>
      </c>
      <c r="B20" s="57" t="s">
        <v>33</v>
      </c>
      <c r="C20" s="37">
        <v>45118.0</v>
      </c>
      <c r="D20" s="42" t="s">
        <v>274</v>
      </c>
      <c r="E20" s="58" t="s">
        <v>48</v>
      </c>
      <c r="F20" s="40">
        <v>6.0</v>
      </c>
      <c r="G20" s="40">
        <v>2.0</v>
      </c>
      <c r="H20" s="40">
        <v>0.0</v>
      </c>
      <c r="I20" s="57" t="s">
        <v>46</v>
      </c>
      <c r="J20" s="37">
        <v>45119.0</v>
      </c>
      <c r="K20" s="42" t="s">
        <v>274</v>
      </c>
      <c r="L20" s="58" t="s">
        <v>48</v>
      </c>
      <c r="M20" s="40">
        <v>6.0</v>
      </c>
      <c r="N20" s="40">
        <v>2.0</v>
      </c>
      <c r="O20" s="40">
        <v>0.0</v>
      </c>
      <c r="P20" s="38" t="s">
        <v>36</v>
      </c>
      <c r="Q20" s="37">
        <v>45120.0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7" t="s">
        <v>37</v>
      </c>
      <c r="X20" s="37">
        <v>45121.0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7" t="s">
        <v>40</v>
      </c>
      <c r="AE20" s="37">
        <v>45122.0</v>
      </c>
      <c r="AF20" s="42" t="s">
        <v>316</v>
      </c>
      <c r="AG20" s="58" t="s">
        <v>317</v>
      </c>
      <c r="AH20" s="40">
        <v>5.0</v>
      </c>
      <c r="AI20" s="40">
        <v>3.0</v>
      </c>
      <c r="AJ20" s="40">
        <v>1.0</v>
      </c>
      <c r="AK20" s="96" t="s">
        <v>43</v>
      </c>
      <c r="AL20" s="37">
        <v>45123.0</v>
      </c>
      <c r="AM20" s="42" t="s">
        <v>316</v>
      </c>
      <c r="AN20" s="58" t="s">
        <v>317</v>
      </c>
      <c r="AO20" s="40">
        <v>5.0</v>
      </c>
      <c r="AP20" s="40">
        <v>3.0</v>
      </c>
      <c r="AQ20" s="40">
        <v>1.0</v>
      </c>
      <c r="AR20" s="57" t="s">
        <v>44</v>
      </c>
      <c r="AS20" s="37">
        <v>45124.0</v>
      </c>
      <c r="AT20" s="42" t="s">
        <v>274</v>
      </c>
      <c r="AU20" s="58" t="s">
        <v>48</v>
      </c>
      <c r="AV20" s="40">
        <v>6.0</v>
      </c>
      <c r="AW20" s="40">
        <v>2.0</v>
      </c>
      <c r="AX20" s="40">
        <v>0.0</v>
      </c>
      <c r="AY20" s="48"/>
      <c r="AZ20" s="49">
        <f t="shared" ref="AZ20:BB20" si="19">SUM(F20,M20,T20,AA20,AH20,AO20,AV20)</f>
        <v>34</v>
      </c>
      <c r="BA20" s="39">
        <f t="shared" si="19"/>
        <v>14</v>
      </c>
      <c r="BB20" s="39">
        <f t="shared" si="19"/>
        <v>2</v>
      </c>
      <c r="BC20" s="50">
        <f t="shared" si="20"/>
        <v>50</v>
      </c>
      <c r="BD20" s="51"/>
      <c r="BE20" s="39">
        <f>AZ20*80</f>
        <v>2720</v>
      </c>
      <c r="BF20" s="39">
        <f>BA20*88</f>
        <v>1232</v>
      </c>
      <c r="BG20" s="39">
        <f>BB20*80</f>
        <v>160</v>
      </c>
      <c r="BH20" s="39">
        <f t="shared" si="21"/>
        <v>4112</v>
      </c>
      <c r="BI20" s="51"/>
      <c r="BJ20" s="39" t="s">
        <v>72</v>
      </c>
      <c r="BK20" s="93">
        <f>BH6</f>
        <v>2775</v>
      </c>
      <c r="BL20" s="51"/>
      <c r="BM20" s="51"/>
    </row>
    <row r="21">
      <c r="A21" s="35" t="s">
        <v>73</v>
      </c>
      <c r="B21" s="57" t="s">
        <v>33</v>
      </c>
      <c r="C21" s="37">
        <v>45118.0</v>
      </c>
      <c r="D21" s="42" t="s">
        <v>112</v>
      </c>
      <c r="E21" s="58" t="s">
        <v>71</v>
      </c>
      <c r="F21" s="40">
        <v>6.5</v>
      </c>
      <c r="G21" s="40">
        <v>1.5</v>
      </c>
      <c r="H21" s="40">
        <v>0.0</v>
      </c>
      <c r="I21" s="57" t="s">
        <v>46</v>
      </c>
      <c r="J21" s="37">
        <v>45119.0</v>
      </c>
      <c r="K21" s="42" t="s">
        <v>112</v>
      </c>
      <c r="L21" s="58" t="s">
        <v>71</v>
      </c>
      <c r="M21" s="40">
        <v>6.5</v>
      </c>
      <c r="N21" s="40">
        <v>1.5</v>
      </c>
      <c r="O21" s="40">
        <v>0.0</v>
      </c>
      <c r="P21" s="38" t="s">
        <v>36</v>
      </c>
      <c r="Q21" s="37">
        <v>45120.0</v>
      </c>
      <c r="R21" s="42" t="s">
        <v>25</v>
      </c>
      <c r="S21" s="58" t="s">
        <v>25</v>
      </c>
      <c r="T21" s="40">
        <v>0.0</v>
      </c>
      <c r="U21" s="40">
        <v>0.0</v>
      </c>
      <c r="V21" s="40">
        <v>0.0</v>
      </c>
      <c r="W21" s="57" t="s">
        <v>37</v>
      </c>
      <c r="X21" s="37">
        <v>45121.0</v>
      </c>
      <c r="Y21" s="42" t="s">
        <v>112</v>
      </c>
      <c r="Z21" s="58" t="s">
        <v>71</v>
      </c>
      <c r="AA21" s="40">
        <v>6.5</v>
      </c>
      <c r="AB21" s="40">
        <v>1.0</v>
      </c>
      <c r="AC21" s="40">
        <v>0.0</v>
      </c>
      <c r="AD21" s="57" t="s">
        <v>40</v>
      </c>
      <c r="AE21" s="37">
        <v>45122.0</v>
      </c>
      <c r="AF21" s="42" t="s">
        <v>112</v>
      </c>
      <c r="AG21" s="58" t="s">
        <v>71</v>
      </c>
      <c r="AH21" s="40">
        <v>6.5</v>
      </c>
      <c r="AI21" s="40">
        <v>1.0</v>
      </c>
      <c r="AJ21" s="40">
        <v>0.0</v>
      </c>
      <c r="AK21" s="96" t="s">
        <v>43</v>
      </c>
      <c r="AL21" s="37">
        <v>45123.0</v>
      </c>
      <c r="AM21" s="42" t="s">
        <v>112</v>
      </c>
      <c r="AN21" s="58" t="s">
        <v>71</v>
      </c>
      <c r="AO21" s="40">
        <v>6.5</v>
      </c>
      <c r="AP21" s="40">
        <v>1.0</v>
      </c>
      <c r="AQ21" s="40">
        <v>0.0</v>
      </c>
      <c r="AR21" s="57" t="s">
        <v>44</v>
      </c>
      <c r="AS21" s="37">
        <v>45124.0</v>
      </c>
      <c r="AT21" s="42" t="s">
        <v>112</v>
      </c>
      <c r="AU21" s="58" t="s">
        <v>71</v>
      </c>
      <c r="AV21" s="40">
        <v>6.5</v>
      </c>
      <c r="AW21" s="40">
        <v>1.0</v>
      </c>
      <c r="AX21" s="40">
        <v>0.0</v>
      </c>
      <c r="AY21" s="48"/>
      <c r="AZ21" s="49">
        <f t="shared" ref="AZ21:BB21" si="22">SUM(F21,M21,T21,AA21,AH21,AO21,AV21)</f>
        <v>39</v>
      </c>
      <c r="BA21" s="39">
        <f t="shared" si="22"/>
        <v>7</v>
      </c>
      <c r="BB21" s="39">
        <f t="shared" si="22"/>
        <v>0</v>
      </c>
      <c r="BC21" s="50">
        <f t="shared" si="20"/>
        <v>46</v>
      </c>
      <c r="BD21" s="51"/>
      <c r="BE21" s="39">
        <f>AZ21*67.31</f>
        <v>2625.09</v>
      </c>
      <c r="BF21" s="39">
        <f>BA21*74</f>
        <v>518</v>
      </c>
      <c r="BG21" s="39">
        <f>BB21*84</f>
        <v>0</v>
      </c>
      <c r="BH21" s="39">
        <f t="shared" si="21"/>
        <v>3143.09</v>
      </c>
      <c r="BI21" s="51"/>
      <c r="BJ21" s="39" t="s">
        <v>76</v>
      </c>
      <c r="BK21" s="93">
        <f>BH8</f>
        <v>3488</v>
      </c>
      <c r="BL21" s="51"/>
      <c r="BM21" s="51"/>
    </row>
    <row r="22">
      <c r="A22" s="35" t="s">
        <v>52</v>
      </c>
      <c r="B22" s="61"/>
      <c r="C22" s="45"/>
      <c r="D22" s="53"/>
      <c r="E22" s="53"/>
      <c r="F22" s="40">
        <v>0.0</v>
      </c>
      <c r="G22" s="40">
        <v>0.0</v>
      </c>
      <c r="H22" s="40">
        <v>0.0</v>
      </c>
      <c r="I22" s="61"/>
      <c r="J22" s="45"/>
      <c r="K22" s="53"/>
      <c r="L22" s="53"/>
      <c r="M22" s="40">
        <v>0.0</v>
      </c>
      <c r="N22" s="40">
        <v>0.0</v>
      </c>
      <c r="O22" s="40">
        <v>0.0</v>
      </c>
      <c r="P22" s="36"/>
      <c r="Q22" s="37"/>
      <c r="R22" s="42"/>
      <c r="S22" s="58"/>
      <c r="T22" s="40">
        <v>0.0</v>
      </c>
      <c r="U22" s="40">
        <v>0.0</v>
      </c>
      <c r="V22" s="40">
        <v>0.0</v>
      </c>
      <c r="W22" s="63"/>
      <c r="X22" s="45"/>
      <c r="Y22" s="53"/>
      <c r="Z22" s="53"/>
      <c r="AA22" s="40">
        <v>0.0</v>
      </c>
      <c r="AB22" s="40">
        <v>0.0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9"/>
      <c r="AL22" s="45"/>
      <c r="AM22" s="53"/>
      <c r="AN22" s="58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Y22" s="48"/>
      <c r="AZ22" s="49">
        <f t="shared" ref="AZ22:BB22" si="23">SUM(F22,M22,T22,AA22,AH22,AO22,AV22)</f>
        <v>0</v>
      </c>
      <c r="BA22" s="39">
        <f t="shared" si="23"/>
        <v>0</v>
      </c>
      <c r="BB22" s="39">
        <f t="shared" si="23"/>
        <v>0</v>
      </c>
      <c r="BC22" s="50">
        <f t="shared" si="20"/>
        <v>0</v>
      </c>
      <c r="BD22" s="51"/>
      <c r="BE22" s="39">
        <f t="shared" ref="BE22:BE24" si="25">AZ22*80</f>
        <v>0</v>
      </c>
      <c r="BF22" s="39">
        <f t="shared" ref="BF22:BF24" si="26">BA22*88</f>
        <v>0</v>
      </c>
      <c r="BG22" s="39">
        <f t="shared" ref="BG22:BG24" si="27">BB22*80</f>
        <v>0</v>
      </c>
      <c r="BH22" s="39">
        <f t="shared" si="21"/>
        <v>0</v>
      </c>
      <c r="BI22" s="51"/>
      <c r="BJ22" s="39" t="s">
        <v>340</v>
      </c>
      <c r="BK22" s="93">
        <f t="shared" ref="BK22:BK24" si="28">BH19</f>
        <v>2664</v>
      </c>
      <c r="BL22" s="51"/>
      <c r="BM22" s="51"/>
    </row>
    <row r="23">
      <c r="A23" s="35" t="s">
        <v>54</v>
      </c>
      <c r="B23" s="63"/>
      <c r="C23" s="45"/>
      <c r="D23" s="53"/>
      <c r="E23" s="53"/>
      <c r="F23" s="40">
        <v>0.0</v>
      </c>
      <c r="G23" s="40">
        <v>0.0</v>
      </c>
      <c r="H23" s="40">
        <v>0.0</v>
      </c>
      <c r="I23" s="61"/>
      <c r="J23" s="45"/>
      <c r="K23" s="53"/>
      <c r="L23" s="53"/>
      <c r="M23" s="40">
        <v>0.0</v>
      </c>
      <c r="N23" s="40">
        <v>0.0</v>
      </c>
      <c r="O23" s="40">
        <v>0.0</v>
      </c>
      <c r="P23" s="36"/>
      <c r="Q23" s="37"/>
      <c r="R23" s="42"/>
      <c r="S23" s="58"/>
      <c r="T23" s="40">
        <v>0.0</v>
      </c>
      <c r="U23" s="40">
        <v>0.0</v>
      </c>
      <c r="V23" s="40">
        <v>0.0</v>
      </c>
      <c r="W23" s="61"/>
      <c r="X23" s="45"/>
      <c r="Y23" s="53"/>
      <c r="Z23" s="53"/>
      <c r="AA23" s="40">
        <v>0.0</v>
      </c>
      <c r="AB23" s="40">
        <v>0.0</v>
      </c>
      <c r="AC23" s="40">
        <v>0.0</v>
      </c>
      <c r="AD23" s="61"/>
      <c r="AE23" s="45"/>
      <c r="AF23" s="53"/>
      <c r="AG23" s="53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61"/>
      <c r="AS23" s="143"/>
      <c r="AT23" s="53"/>
      <c r="AU23" s="53"/>
      <c r="AV23" s="40">
        <v>0.0</v>
      </c>
      <c r="AW23" s="40">
        <v>0.0</v>
      </c>
      <c r="AX23" s="40">
        <v>0.0</v>
      </c>
      <c r="AY23" s="48"/>
      <c r="AZ23" s="49">
        <f t="shared" ref="AZ23:BB23" si="24">SUM(F23,M23,T23,AA23,AH23,AO23,AV23)</f>
        <v>0</v>
      </c>
      <c r="BA23" s="39">
        <f t="shared" si="24"/>
        <v>0</v>
      </c>
      <c r="BB23" s="39">
        <f t="shared" si="24"/>
        <v>0</v>
      </c>
      <c r="BC23" s="50">
        <f t="shared" si="20"/>
        <v>0</v>
      </c>
      <c r="BD23" s="51"/>
      <c r="BE23" s="39">
        <f t="shared" si="25"/>
        <v>0</v>
      </c>
      <c r="BF23" s="39">
        <f t="shared" si="26"/>
        <v>0</v>
      </c>
      <c r="BG23" s="39">
        <f t="shared" si="27"/>
        <v>0</v>
      </c>
      <c r="BH23" s="39">
        <f t="shared" si="21"/>
        <v>0</v>
      </c>
      <c r="BI23" s="51"/>
      <c r="BJ23" s="39" t="s">
        <v>80</v>
      </c>
      <c r="BK23" s="93">
        <f t="shared" si="28"/>
        <v>4112</v>
      </c>
      <c r="BL23" s="51"/>
      <c r="BM23" s="51"/>
    </row>
    <row r="24">
      <c r="A24" s="59" t="s">
        <v>82</v>
      </c>
      <c r="B24" s="57"/>
      <c r="C24" s="45"/>
      <c r="D24" s="53"/>
      <c r="E24" s="58"/>
      <c r="F24" s="40">
        <v>0.0</v>
      </c>
      <c r="G24" s="40">
        <v>0.0</v>
      </c>
      <c r="H24" s="40">
        <v>0.0</v>
      </c>
      <c r="I24" s="144"/>
      <c r="J24" s="144"/>
      <c r="K24" s="144"/>
      <c r="L24" s="144"/>
      <c r="M24" s="40">
        <v>0.0</v>
      </c>
      <c r="N24" s="40">
        <v>0.0</v>
      </c>
      <c r="O24" s="40">
        <v>0.0</v>
      </c>
      <c r="P24" s="38" t="s">
        <v>36</v>
      </c>
      <c r="Q24" s="37">
        <v>45120.0</v>
      </c>
      <c r="R24" s="42" t="s">
        <v>112</v>
      </c>
      <c r="S24" s="58" t="s">
        <v>71</v>
      </c>
      <c r="T24" s="40">
        <v>6.5</v>
      </c>
      <c r="U24" s="40">
        <v>1.0</v>
      </c>
      <c r="V24" s="40">
        <v>0.0</v>
      </c>
      <c r="W24" s="57" t="s">
        <v>37</v>
      </c>
      <c r="X24" s="37">
        <v>45121.0</v>
      </c>
      <c r="Y24" s="42" t="s">
        <v>274</v>
      </c>
      <c r="Z24" s="58" t="s">
        <v>48</v>
      </c>
      <c r="AA24" s="40">
        <v>6.0</v>
      </c>
      <c r="AB24" s="40">
        <v>2.0</v>
      </c>
      <c r="AC24" s="40">
        <v>0.0</v>
      </c>
      <c r="AD24" s="36" t="s">
        <v>56</v>
      </c>
      <c r="AE24" s="37">
        <v>45121.0</v>
      </c>
      <c r="AF24" s="42" t="s">
        <v>211</v>
      </c>
      <c r="AG24" s="58" t="s">
        <v>66</v>
      </c>
      <c r="AH24" s="40">
        <v>0.0</v>
      </c>
      <c r="AI24" s="40">
        <v>6.0</v>
      </c>
      <c r="AJ24" s="40">
        <v>0.0</v>
      </c>
      <c r="AK24" s="92"/>
      <c r="AL24" s="45"/>
      <c r="AM24" s="53"/>
      <c r="AN24" s="58"/>
      <c r="AO24" s="40">
        <v>0.0</v>
      </c>
      <c r="AP24" s="40">
        <v>0.0</v>
      </c>
      <c r="AQ24" s="40">
        <v>0.0</v>
      </c>
      <c r="AR24" s="144"/>
      <c r="AS24" s="144"/>
      <c r="AT24" s="144"/>
      <c r="AU24" s="144"/>
      <c r="AV24" s="40">
        <v>0.0</v>
      </c>
      <c r="AW24" s="40">
        <v>0.0</v>
      </c>
      <c r="AX24" s="40">
        <v>0.0</v>
      </c>
      <c r="AZ24" s="49">
        <f t="shared" ref="AZ24:BB24" si="29">SUM(F24,M24,T24,AA24,AH24,AO24,AV24)</f>
        <v>12.5</v>
      </c>
      <c r="BA24" s="39">
        <f t="shared" si="29"/>
        <v>9</v>
      </c>
      <c r="BB24" s="39">
        <f t="shared" si="29"/>
        <v>0</v>
      </c>
      <c r="BC24" s="50">
        <f t="shared" si="20"/>
        <v>21.5</v>
      </c>
      <c r="BD24" s="51"/>
      <c r="BE24" s="39">
        <f t="shared" si="25"/>
        <v>1000</v>
      </c>
      <c r="BF24" s="39">
        <f t="shared" si="26"/>
        <v>792</v>
      </c>
      <c r="BG24" s="39">
        <f t="shared" si="27"/>
        <v>0</v>
      </c>
      <c r="BH24" s="39">
        <f t="shared" si="21"/>
        <v>1792</v>
      </c>
      <c r="BI24" s="51"/>
      <c r="BJ24" s="39" t="s">
        <v>81</v>
      </c>
      <c r="BK24" s="93">
        <f t="shared" si="28"/>
        <v>3143.09</v>
      </c>
      <c r="BL24" s="51"/>
      <c r="BM24" s="51"/>
    </row>
    <row r="25">
      <c r="AZ25" s="51"/>
      <c r="BA25" s="51"/>
      <c r="BB25" s="51"/>
      <c r="BC25" s="51"/>
      <c r="BD25" s="51"/>
      <c r="BE25" s="39"/>
      <c r="BF25" s="39"/>
      <c r="BG25" s="39"/>
      <c r="BH25" s="39"/>
      <c r="BI25" s="51"/>
      <c r="BJ25" s="39" t="s">
        <v>83</v>
      </c>
      <c r="BK25" s="93">
        <f t="shared" ref="BK25:BK27" si="31">BH30</f>
        <v>4004</v>
      </c>
      <c r="BL25" s="51"/>
      <c r="BM25" s="51"/>
    </row>
    <row r="26">
      <c r="AY26" s="76" t="s">
        <v>14</v>
      </c>
      <c r="AZ26" s="77">
        <f t="shared" ref="AZ26:BC26" si="30">SUM(AZ19,AZ20,AZ21,AZ22,AZ23,AZ24)</f>
        <v>85.5</v>
      </c>
      <c r="BA26" s="78">
        <f t="shared" si="30"/>
        <v>66</v>
      </c>
      <c r="BB26" s="78">
        <f t="shared" si="30"/>
        <v>2</v>
      </c>
      <c r="BC26" s="79">
        <f t="shared" si="30"/>
        <v>153.5</v>
      </c>
      <c r="BD26" s="51"/>
      <c r="BE26" s="40">
        <f>sum(BE19,BE20,BE21,BE22,BE23,BE24)</f>
        <v>6345.09</v>
      </c>
      <c r="BF26" s="40">
        <f>sum(BF19,BF20,BF21,BF22,BF23,BF251)</f>
        <v>4414</v>
      </c>
      <c r="BG26" s="40">
        <f>sum(BG19,BG20,BG21,BG22,BG23,BG24)</f>
        <v>160</v>
      </c>
      <c r="BH26" s="40">
        <f>SUM(BH19,BH20,BH21,BH22,BH23,BH24)</f>
        <v>11711.09</v>
      </c>
      <c r="BI26" s="51"/>
      <c r="BJ26" s="39" t="s">
        <v>84</v>
      </c>
      <c r="BK26" s="93">
        <f t="shared" si="31"/>
        <v>3696</v>
      </c>
      <c r="BL26" s="51"/>
      <c r="BM26" s="51"/>
    </row>
    <row r="27">
      <c r="A27" s="100"/>
      <c r="B27" s="101"/>
      <c r="C27" s="101"/>
      <c r="D27" s="3"/>
      <c r="E27" s="4"/>
      <c r="F27" s="102"/>
      <c r="G27" s="102"/>
      <c r="H27" s="102"/>
      <c r="I27" s="102"/>
      <c r="J27" s="102"/>
      <c r="K27" s="6" t="s">
        <v>85</v>
      </c>
      <c r="L27" s="4"/>
      <c r="T27" s="103"/>
      <c r="U27" s="103"/>
      <c r="V27" s="103"/>
      <c r="W27" s="103"/>
      <c r="X27" s="104"/>
      <c r="Y27" s="104"/>
      <c r="Z27" s="105"/>
      <c r="AA27" s="104"/>
      <c r="AB27" s="104"/>
      <c r="AC27" s="104"/>
      <c r="AD27" s="104"/>
      <c r="AE27" s="104"/>
      <c r="AF27" s="9" t="s">
        <v>85</v>
      </c>
      <c r="AG27" s="4"/>
      <c r="AH27" s="104"/>
      <c r="AI27" s="104"/>
      <c r="AJ27" s="104"/>
      <c r="AK27" s="104"/>
      <c r="AL27" s="104"/>
      <c r="AM27" s="104"/>
      <c r="AN27" s="105"/>
      <c r="AO27" s="104"/>
      <c r="AP27" s="104"/>
      <c r="AQ27" s="104"/>
      <c r="AR27" s="104"/>
      <c r="AS27" s="104"/>
      <c r="AT27" s="9" t="s">
        <v>85</v>
      </c>
      <c r="AU27" s="4"/>
      <c r="AV27" s="105"/>
      <c r="AW27" s="105"/>
      <c r="AX27" s="105"/>
      <c r="AY27" s="105"/>
      <c r="AZ27" s="105"/>
      <c r="BA27" s="105"/>
      <c r="BB27" s="105"/>
      <c r="BC27" s="105"/>
      <c r="BD27" s="106"/>
      <c r="BE27" s="106"/>
      <c r="BF27" s="9" t="s">
        <v>85</v>
      </c>
      <c r="BG27" s="4"/>
      <c r="BH27" s="106"/>
      <c r="BI27" s="106"/>
      <c r="BJ27" s="39" t="s">
        <v>86</v>
      </c>
      <c r="BK27" s="93">
        <f t="shared" si="31"/>
        <v>3062.4</v>
      </c>
      <c r="BL27" s="106"/>
      <c r="BM27" s="106"/>
    </row>
    <row r="28">
      <c r="A28" s="10"/>
      <c r="B28" s="11"/>
      <c r="C28" s="11"/>
      <c r="D28" s="12"/>
      <c r="E28" s="13">
        <v>45110.0</v>
      </c>
      <c r="F28" s="14"/>
      <c r="G28" s="14"/>
      <c r="H28" s="14"/>
      <c r="I28" s="15"/>
      <c r="J28" s="15"/>
      <c r="K28" s="16"/>
      <c r="L28" s="13">
        <v>45111.0</v>
      </c>
      <c r="M28" s="15"/>
      <c r="N28" s="15"/>
      <c r="O28" s="15"/>
      <c r="P28" s="15"/>
      <c r="Q28" s="11"/>
      <c r="R28" s="17"/>
      <c r="S28" s="13">
        <v>45112.0</v>
      </c>
      <c r="T28" s="11"/>
      <c r="U28" s="15"/>
      <c r="V28" s="15"/>
      <c r="W28" s="11"/>
      <c r="X28" s="18"/>
      <c r="Y28" s="14"/>
      <c r="Z28" s="13">
        <v>45113.0</v>
      </c>
      <c r="AA28" s="15"/>
      <c r="AB28" s="15"/>
      <c r="AC28" s="11"/>
      <c r="AD28" s="15"/>
      <c r="AE28" s="15"/>
      <c r="AF28" s="12"/>
      <c r="AG28" s="13">
        <v>45114.0</v>
      </c>
      <c r="AH28" s="15"/>
      <c r="AI28" s="11"/>
      <c r="AJ28" s="15"/>
      <c r="AK28" s="15"/>
      <c r="AL28" s="15"/>
      <c r="AM28" s="18"/>
      <c r="AN28" s="13">
        <v>45115.0</v>
      </c>
      <c r="AO28" s="11"/>
      <c r="AP28" s="19"/>
      <c r="AQ28" s="19"/>
      <c r="AR28" s="19"/>
      <c r="AS28" s="19"/>
      <c r="AT28" s="14"/>
      <c r="AU28" s="13">
        <v>45116.0</v>
      </c>
      <c r="AV28" s="19"/>
      <c r="AW28" s="19"/>
      <c r="AX28" s="19"/>
      <c r="AY28" s="20"/>
      <c r="AZ28" s="19"/>
      <c r="BA28" s="19"/>
      <c r="BB28" s="19"/>
      <c r="BC28" s="19"/>
      <c r="BD28" s="20"/>
      <c r="BE28" s="21"/>
      <c r="BF28" s="22"/>
      <c r="BG28" s="4"/>
      <c r="BH28" s="19"/>
      <c r="BI28" s="23"/>
      <c r="BJ28" s="127"/>
      <c r="BK28" s="150"/>
      <c r="BL28" s="20"/>
      <c r="BM28" s="20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 t="s">
        <v>6</v>
      </c>
      <c r="I29" s="26"/>
      <c r="J29" s="26"/>
      <c r="K29" s="26" t="s">
        <v>2</v>
      </c>
      <c r="L29" s="26" t="s">
        <v>7</v>
      </c>
      <c r="M29" s="26" t="s">
        <v>4</v>
      </c>
      <c r="N29" s="26" t="s">
        <v>5</v>
      </c>
      <c r="O29" s="26" t="s">
        <v>6</v>
      </c>
      <c r="P29" s="26"/>
      <c r="Q29" s="26"/>
      <c r="R29" s="26" t="s">
        <v>2</v>
      </c>
      <c r="S29" s="26" t="s">
        <v>8</v>
      </c>
      <c r="T29" s="26" t="s">
        <v>4</v>
      </c>
      <c r="U29" s="26" t="s">
        <v>5</v>
      </c>
      <c r="V29" s="26" t="s">
        <v>6</v>
      </c>
      <c r="W29" s="28"/>
      <c r="X29" s="29"/>
      <c r="Y29" s="29" t="s">
        <v>2</v>
      </c>
      <c r="Z29" s="29" t="s">
        <v>9</v>
      </c>
      <c r="AA29" s="26" t="s">
        <v>4</v>
      </c>
      <c r="AB29" s="26" t="s">
        <v>5</v>
      </c>
      <c r="AC29" s="26" t="s">
        <v>6</v>
      </c>
      <c r="AD29" s="29"/>
      <c r="AE29" s="29"/>
      <c r="AF29" s="29" t="s">
        <v>2</v>
      </c>
      <c r="AG29" s="29" t="s">
        <v>10</v>
      </c>
      <c r="AH29" s="26" t="s">
        <v>4</v>
      </c>
      <c r="AI29" s="26" t="s">
        <v>5</v>
      </c>
      <c r="AJ29" s="26" t="s">
        <v>6</v>
      </c>
      <c r="AK29" s="29"/>
      <c r="AL29" s="29"/>
      <c r="AM29" s="29" t="s">
        <v>2</v>
      </c>
      <c r="AN29" s="29" t="s">
        <v>11</v>
      </c>
      <c r="AO29" s="26" t="s">
        <v>4</v>
      </c>
      <c r="AP29" s="26" t="s">
        <v>5</v>
      </c>
      <c r="AQ29" s="26" t="s">
        <v>6</v>
      </c>
      <c r="AR29" s="29"/>
      <c r="AS29" s="29"/>
      <c r="AT29" s="29" t="s">
        <v>2</v>
      </c>
      <c r="AU29" s="29" t="s">
        <v>12</v>
      </c>
      <c r="AV29" s="26" t="s">
        <v>4</v>
      </c>
      <c r="AW29" s="26" t="s">
        <v>5</v>
      </c>
      <c r="AX29" s="26" t="s">
        <v>6</v>
      </c>
      <c r="AY29" s="30"/>
      <c r="AZ29" s="31" t="s">
        <v>4</v>
      </c>
      <c r="BA29" s="31" t="s">
        <v>13</v>
      </c>
      <c r="BB29" s="31" t="s">
        <v>6</v>
      </c>
      <c r="BC29" s="31" t="s">
        <v>14</v>
      </c>
      <c r="BD29" s="32"/>
      <c r="BE29" s="33" t="s">
        <v>4</v>
      </c>
      <c r="BF29" s="33" t="s">
        <v>13</v>
      </c>
      <c r="BG29" s="33" t="s">
        <v>6</v>
      </c>
      <c r="BH29" s="33" t="s">
        <v>15</v>
      </c>
      <c r="BI29" s="32"/>
      <c r="BJ29" s="92" t="s">
        <v>87</v>
      </c>
      <c r="BK29" s="93">
        <f t="shared" ref="BK29:BK30" si="33">BH61</f>
        <v>2973.31</v>
      </c>
      <c r="BL29" s="32"/>
      <c r="BM29" s="32"/>
    </row>
    <row r="30">
      <c r="A30" s="35" t="s">
        <v>88</v>
      </c>
      <c r="B30" s="36" t="s">
        <v>19</v>
      </c>
      <c r="C30" s="37">
        <v>45117.0</v>
      </c>
      <c r="D30" s="42" t="s">
        <v>277</v>
      </c>
      <c r="E30" s="39" t="s">
        <v>90</v>
      </c>
      <c r="F30" s="40">
        <v>0.0</v>
      </c>
      <c r="G30" s="40">
        <v>7.5</v>
      </c>
      <c r="H30" s="40">
        <v>0.0</v>
      </c>
      <c r="I30" s="36" t="s">
        <v>22</v>
      </c>
      <c r="J30" s="37">
        <v>45118.0</v>
      </c>
      <c r="K30" s="42" t="s">
        <v>277</v>
      </c>
      <c r="L30" s="39" t="s">
        <v>90</v>
      </c>
      <c r="M30" s="40">
        <v>0.0</v>
      </c>
      <c r="N30" s="40">
        <v>7.5</v>
      </c>
      <c r="O30" s="40">
        <v>0.0</v>
      </c>
      <c r="P30" s="43" t="s">
        <v>24</v>
      </c>
      <c r="Q30" s="37">
        <v>45119.0</v>
      </c>
      <c r="R30" s="42" t="s">
        <v>277</v>
      </c>
      <c r="S30" s="39" t="s">
        <v>90</v>
      </c>
      <c r="T30" s="40">
        <v>0.0</v>
      </c>
      <c r="U30" s="40">
        <v>7.5</v>
      </c>
      <c r="V30" s="40">
        <v>0.0</v>
      </c>
      <c r="W30" s="43" t="s">
        <v>26</v>
      </c>
      <c r="X30" s="37">
        <v>45120.0</v>
      </c>
      <c r="Y30" s="42" t="s">
        <v>25</v>
      </c>
      <c r="Z30" s="39" t="s">
        <v>25</v>
      </c>
      <c r="AA30" s="40">
        <v>0.0</v>
      </c>
      <c r="AB30" s="40">
        <v>0.0</v>
      </c>
      <c r="AC30" s="40">
        <v>0.0</v>
      </c>
      <c r="AD30" s="43" t="s">
        <v>56</v>
      </c>
      <c r="AE30" s="37">
        <v>45121.0</v>
      </c>
      <c r="AF30" s="42" t="s">
        <v>278</v>
      </c>
      <c r="AG30" s="39" t="s">
        <v>92</v>
      </c>
      <c r="AH30" s="40">
        <v>0.0</v>
      </c>
      <c r="AI30" s="40">
        <v>8.0</v>
      </c>
      <c r="AJ30" s="40">
        <v>0.0</v>
      </c>
      <c r="AK30" s="66" t="s">
        <v>57</v>
      </c>
      <c r="AL30" s="37">
        <v>45122.0</v>
      </c>
      <c r="AM30" s="42" t="s">
        <v>278</v>
      </c>
      <c r="AN30" s="108" t="s">
        <v>92</v>
      </c>
      <c r="AO30" s="40">
        <v>0.0</v>
      </c>
      <c r="AP30" s="40">
        <v>8.0</v>
      </c>
      <c r="AQ30" s="40">
        <v>0.0</v>
      </c>
      <c r="AR30" s="43" t="s">
        <v>93</v>
      </c>
      <c r="AS30" s="37">
        <v>45123.0</v>
      </c>
      <c r="AT30" s="42" t="s">
        <v>298</v>
      </c>
      <c r="AU30" s="39" t="s">
        <v>280</v>
      </c>
      <c r="AV30" s="40">
        <v>0.0</v>
      </c>
      <c r="AW30" s="40">
        <v>7.0</v>
      </c>
      <c r="AX30" s="40">
        <v>0.0</v>
      </c>
      <c r="AY30" s="48"/>
      <c r="AZ30" s="49">
        <f t="shared" ref="AZ30:BB30" si="32">SUM(F30,M30,T30,AA30,AH30,AO30,AV30)</f>
        <v>0</v>
      </c>
      <c r="BA30" s="39">
        <f t="shared" si="32"/>
        <v>45.5</v>
      </c>
      <c r="BB30" s="39">
        <f t="shared" si="32"/>
        <v>0</v>
      </c>
      <c r="BC30" s="50">
        <f t="shared" ref="BC30:BC35" si="35">SUM(AZ30,BA30,BB30)</f>
        <v>45.5</v>
      </c>
      <c r="BD30" s="51"/>
      <c r="BE30" s="39">
        <f t="shared" ref="BE30:BE31" si="36">AZ30*80</f>
        <v>0</v>
      </c>
      <c r="BF30" s="39">
        <f t="shared" ref="BF30:BF31" si="37">BA30*88</f>
        <v>4004</v>
      </c>
      <c r="BG30" s="39">
        <f t="shared" ref="BG30:BG31" si="38">BB30*80</f>
        <v>0</v>
      </c>
      <c r="BH30" s="39">
        <f t="shared" ref="BH30:BH34" si="39">sum(BE30,BF30,BG30)</f>
        <v>4004</v>
      </c>
      <c r="BI30" s="51"/>
      <c r="BJ30" s="39" t="s">
        <v>744</v>
      </c>
      <c r="BK30" s="93">
        <f t="shared" si="33"/>
        <v>3048.06</v>
      </c>
      <c r="BL30" s="51"/>
      <c r="BM30" s="51"/>
    </row>
    <row r="31">
      <c r="A31" s="109" t="s">
        <v>97</v>
      </c>
      <c r="B31" s="57" t="s">
        <v>33</v>
      </c>
      <c r="C31" s="37">
        <v>45118.0</v>
      </c>
      <c r="D31" s="96" t="s">
        <v>74</v>
      </c>
      <c r="E31" s="110" t="s">
        <v>99</v>
      </c>
      <c r="F31" s="40">
        <v>7.0</v>
      </c>
      <c r="G31" s="40">
        <v>0.5</v>
      </c>
      <c r="H31" s="40">
        <v>0.0</v>
      </c>
      <c r="I31" s="420" t="s">
        <v>46</v>
      </c>
      <c r="J31" s="37">
        <v>45119.0</v>
      </c>
      <c r="K31" s="96" t="s">
        <v>74</v>
      </c>
      <c r="L31" s="110" t="s">
        <v>99</v>
      </c>
      <c r="M31" s="40">
        <v>7.0</v>
      </c>
      <c r="N31" s="40">
        <v>0.5</v>
      </c>
      <c r="O31" s="40">
        <v>0.0</v>
      </c>
      <c r="P31" s="38" t="s">
        <v>36</v>
      </c>
      <c r="Q31" s="37">
        <v>45120.0</v>
      </c>
      <c r="R31" s="96" t="s">
        <v>74</v>
      </c>
      <c r="S31" s="110" t="s">
        <v>99</v>
      </c>
      <c r="T31" s="40">
        <v>7.0</v>
      </c>
      <c r="U31" s="40">
        <v>0.5</v>
      </c>
      <c r="V31" s="40">
        <v>0.0</v>
      </c>
      <c r="W31" s="420" t="s">
        <v>37</v>
      </c>
      <c r="X31" s="37">
        <v>45121.0</v>
      </c>
      <c r="Y31" s="96" t="s">
        <v>74</v>
      </c>
      <c r="Z31" s="110" t="s">
        <v>99</v>
      </c>
      <c r="AA31" s="40">
        <v>7.0</v>
      </c>
      <c r="AB31" s="40">
        <v>0.5</v>
      </c>
      <c r="AC31" s="40">
        <v>0.0</v>
      </c>
      <c r="AD31" s="420" t="s">
        <v>40</v>
      </c>
      <c r="AE31" s="37">
        <v>45122.0</v>
      </c>
      <c r="AF31" s="56" t="s">
        <v>281</v>
      </c>
      <c r="AG31" s="110" t="s">
        <v>101</v>
      </c>
      <c r="AH31" s="40">
        <v>8.0</v>
      </c>
      <c r="AI31" s="40">
        <v>0.0</v>
      </c>
      <c r="AJ31" s="40">
        <v>0.0</v>
      </c>
      <c r="AK31" s="96" t="s">
        <v>43</v>
      </c>
      <c r="AL31" s="37">
        <v>45123.0</v>
      </c>
      <c r="AM31" s="56" t="s">
        <v>281</v>
      </c>
      <c r="AN31" s="110" t="s">
        <v>101</v>
      </c>
      <c r="AO31" s="40">
        <v>8.0</v>
      </c>
      <c r="AP31" s="40">
        <v>0.0</v>
      </c>
      <c r="AQ31" s="40">
        <v>0.0</v>
      </c>
      <c r="AR31" s="420" t="s">
        <v>44</v>
      </c>
      <c r="AS31" s="37">
        <v>45124.0</v>
      </c>
      <c r="AT31" s="95" t="s">
        <v>25</v>
      </c>
      <c r="AU31" s="98" t="s">
        <v>25</v>
      </c>
      <c r="AV31" s="40">
        <v>0.0</v>
      </c>
      <c r="AW31" s="40">
        <v>0.0</v>
      </c>
      <c r="AX31" s="40">
        <v>0.0</v>
      </c>
      <c r="AY31" s="48"/>
      <c r="AZ31" s="49">
        <f t="shared" ref="AZ31:BB31" si="34">SUM(F31,M31,T31,AA31,AH31,AO31,AV31)</f>
        <v>44</v>
      </c>
      <c r="BA31" s="39">
        <f t="shared" si="34"/>
        <v>2</v>
      </c>
      <c r="BB31" s="39">
        <f t="shared" si="34"/>
        <v>0</v>
      </c>
      <c r="BC31" s="50">
        <f t="shared" si="35"/>
        <v>46</v>
      </c>
      <c r="BD31" s="51"/>
      <c r="BE31" s="39">
        <f t="shared" si="36"/>
        <v>3520</v>
      </c>
      <c r="BF31" s="39">
        <f t="shared" si="37"/>
        <v>176</v>
      </c>
      <c r="BG31" s="39">
        <f t="shared" si="38"/>
        <v>0</v>
      </c>
      <c r="BH31" s="39">
        <f t="shared" si="39"/>
        <v>3696</v>
      </c>
      <c r="BI31" s="51"/>
      <c r="BJ31" s="39" t="s">
        <v>102</v>
      </c>
      <c r="BK31" s="93">
        <f>SUM(BH11,BH23,BH44,BH54,BH84)</f>
        <v>3168</v>
      </c>
      <c r="BL31" s="51"/>
      <c r="BM31" s="51"/>
    </row>
    <row r="32">
      <c r="A32" s="35" t="s">
        <v>103</v>
      </c>
      <c r="B32" s="57" t="s">
        <v>33</v>
      </c>
      <c r="C32" s="37">
        <v>45118.0</v>
      </c>
      <c r="D32" s="96" t="s">
        <v>112</v>
      </c>
      <c r="E32" s="110" t="s">
        <v>71</v>
      </c>
      <c r="F32" s="40">
        <v>6.5</v>
      </c>
      <c r="G32" s="40">
        <v>1.0</v>
      </c>
      <c r="H32" s="40">
        <v>0.0</v>
      </c>
      <c r="I32" s="420" t="s">
        <v>46</v>
      </c>
      <c r="J32" s="37">
        <v>45119.0</v>
      </c>
      <c r="K32" s="96" t="s">
        <v>25</v>
      </c>
      <c r="L32" s="110" t="s">
        <v>25</v>
      </c>
      <c r="M32" s="40">
        <v>0.0</v>
      </c>
      <c r="N32" s="40">
        <v>0.0</v>
      </c>
      <c r="O32" s="40">
        <v>0.0</v>
      </c>
      <c r="P32" s="38" t="s">
        <v>36</v>
      </c>
      <c r="Q32" s="37">
        <v>45120.0</v>
      </c>
      <c r="R32" s="96" t="s">
        <v>112</v>
      </c>
      <c r="S32" s="110" t="s">
        <v>71</v>
      </c>
      <c r="T32" s="40">
        <v>6.5</v>
      </c>
      <c r="U32" s="40">
        <v>1.0</v>
      </c>
      <c r="V32" s="40">
        <v>0.0</v>
      </c>
      <c r="W32" s="420" t="s">
        <v>37</v>
      </c>
      <c r="X32" s="37">
        <v>45121.0</v>
      </c>
      <c r="Y32" s="96" t="s">
        <v>112</v>
      </c>
      <c r="Z32" s="110" t="s">
        <v>71</v>
      </c>
      <c r="AA32" s="40">
        <v>6.5</v>
      </c>
      <c r="AB32" s="40">
        <v>1.0</v>
      </c>
      <c r="AC32" s="40">
        <v>0.0</v>
      </c>
      <c r="AD32" s="420" t="s">
        <v>40</v>
      </c>
      <c r="AE32" s="37">
        <v>45122.0</v>
      </c>
      <c r="AF32" s="114" t="s">
        <v>213</v>
      </c>
      <c r="AG32" s="110" t="s">
        <v>225</v>
      </c>
      <c r="AH32" s="40">
        <v>7.5</v>
      </c>
      <c r="AI32" s="40">
        <v>0.5</v>
      </c>
      <c r="AJ32" s="40">
        <v>0.0</v>
      </c>
      <c r="AK32" s="96" t="s">
        <v>43</v>
      </c>
      <c r="AL32" s="37">
        <v>45123.0</v>
      </c>
      <c r="AM32" s="114" t="s">
        <v>213</v>
      </c>
      <c r="AN32" s="110" t="s">
        <v>225</v>
      </c>
      <c r="AO32" s="40">
        <v>7.5</v>
      </c>
      <c r="AP32" s="40">
        <v>0.5</v>
      </c>
      <c r="AQ32" s="40">
        <v>0.0</v>
      </c>
      <c r="AR32" s="420" t="s">
        <v>44</v>
      </c>
      <c r="AS32" s="37">
        <v>45124.0</v>
      </c>
      <c r="AT32" s="96" t="s">
        <v>273</v>
      </c>
      <c r="AU32" s="110" t="s">
        <v>39</v>
      </c>
      <c r="AV32" s="40">
        <v>5.5</v>
      </c>
      <c r="AW32" s="40">
        <v>1.0</v>
      </c>
      <c r="AX32" s="40">
        <v>0.0</v>
      </c>
      <c r="AY32" s="48"/>
      <c r="AZ32" s="49">
        <f t="shared" ref="AZ32:BB32" si="40">SUM(F32,M32,T32,AA32,AH32,AO32,AV32)</f>
        <v>40</v>
      </c>
      <c r="BA32" s="39">
        <f t="shared" si="40"/>
        <v>5</v>
      </c>
      <c r="BB32" s="39">
        <f t="shared" si="40"/>
        <v>0</v>
      </c>
      <c r="BC32" s="50">
        <f t="shared" si="35"/>
        <v>45</v>
      </c>
      <c r="BD32" s="51"/>
      <c r="BE32" s="39">
        <f>AZ32*67.31</f>
        <v>2692.4</v>
      </c>
      <c r="BF32" s="39">
        <f>BA32*74</f>
        <v>370</v>
      </c>
      <c r="BG32" s="39">
        <f>BB32*84</f>
        <v>0</v>
      </c>
      <c r="BH32" s="39">
        <f t="shared" si="39"/>
        <v>3062.4</v>
      </c>
      <c r="BI32" s="51"/>
      <c r="BJ32" s="39" t="s">
        <v>752</v>
      </c>
      <c r="BK32" s="93">
        <f>BH76</f>
        <v>2178.305</v>
      </c>
      <c r="BL32" s="51"/>
      <c r="BM32" s="51"/>
    </row>
    <row r="33">
      <c r="A33" s="35" t="s">
        <v>52</v>
      </c>
      <c r="B33" s="64"/>
      <c r="C33" s="45"/>
      <c r="D33" s="53"/>
      <c r="E33" s="39"/>
      <c r="F33" s="40">
        <v>0.0</v>
      </c>
      <c r="G33" s="40">
        <v>0.0</v>
      </c>
      <c r="H33" s="40">
        <v>0.0</v>
      </c>
      <c r="I33" s="292"/>
      <c r="J33" s="45"/>
      <c r="K33" s="92"/>
      <c r="L33" s="92"/>
      <c r="M33" s="40">
        <v>0.0</v>
      </c>
      <c r="N33" s="40">
        <v>0.0</v>
      </c>
      <c r="O33" s="40">
        <v>0.0</v>
      </c>
      <c r="P33" s="39"/>
      <c r="Q33" s="45"/>
      <c r="R33" s="92"/>
      <c r="S33" s="110"/>
      <c r="T33" s="40">
        <v>0.0</v>
      </c>
      <c r="U33" s="40">
        <v>0.0</v>
      </c>
      <c r="V33" s="40">
        <v>0.0</v>
      </c>
      <c r="W33" s="64"/>
      <c r="X33" s="45"/>
      <c r="Y33" s="53"/>
      <c r="Z33" s="39"/>
      <c r="AA33" s="40">
        <v>0.0</v>
      </c>
      <c r="AB33" s="40">
        <v>0.0</v>
      </c>
      <c r="AC33" s="40">
        <v>0.0</v>
      </c>
      <c r="AD33" s="112"/>
      <c r="AE33" s="113"/>
      <c r="AF33" s="72"/>
      <c r="AG33" s="92"/>
      <c r="AH33" s="40">
        <v>0.0</v>
      </c>
      <c r="AI33" s="40">
        <v>0.0</v>
      </c>
      <c r="AJ33" s="40">
        <v>0.0</v>
      </c>
      <c r="AK33" s="92"/>
      <c r="AL33" s="45"/>
      <c r="AM33" s="44"/>
      <c r="AN33" s="92"/>
      <c r="AO33" s="40">
        <v>0.0</v>
      </c>
      <c r="AP33" s="40">
        <v>0.0</v>
      </c>
      <c r="AQ33" s="40">
        <v>0.0</v>
      </c>
      <c r="AR33" s="113"/>
      <c r="AS33" s="113"/>
      <c r="AT33" s="113"/>
      <c r="AU33" s="113"/>
      <c r="AV33" s="40">
        <v>0.0</v>
      </c>
      <c r="AW33" s="40">
        <v>0.0</v>
      </c>
      <c r="AX33" s="40">
        <v>0.0</v>
      </c>
      <c r="AY33" s="48"/>
      <c r="AZ33" s="49">
        <f t="shared" ref="AZ33:BB33" si="41">SUM(F33,M33,T33,AA33,AH33,AO33,AV33)</f>
        <v>0</v>
      </c>
      <c r="BA33" s="39">
        <f t="shared" si="41"/>
        <v>0</v>
      </c>
      <c r="BB33" s="39">
        <f t="shared" si="41"/>
        <v>0</v>
      </c>
      <c r="BC33" s="50">
        <f t="shared" si="35"/>
        <v>0</v>
      </c>
      <c r="BD33" s="51"/>
      <c r="BE33" s="39">
        <f t="shared" ref="BE33:BE35" si="43">AZ33*80</f>
        <v>0</v>
      </c>
      <c r="BF33" s="39">
        <f t="shared" ref="BF33:BF35" si="44">BA33*88</f>
        <v>0</v>
      </c>
      <c r="BG33" s="39">
        <f t="shared" ref="BG33:BG35" si="45">BB33*80</f>
        <v>0</v>
      </c>
      <c r="BH33" s="39">
        <f t="shared" si="39"/>
        <v>0</v>
      </c>
      <c r="BI33" s="51"/>
      <c r="BJ33" s="39" t="s">
        <v>107</v>
      </c>
      <c r="BK33" s="39">
        <f>SUM(BH24,BH63,BH35)</f>
        <v>2360</v>
      </c>
      <c r="BL33" s="51"/>
      <c r="BM33" s="51"/>
    </row>
    <row r="34">
      <c r="A34" s="35" t="s">
        <v>50</v>
      </c>
      <c r="B34" s="292"/>
      <c r="C34" s="45"/>
      <c r="D34" s="92"/>
      <c r="E34" s="92"/>
      <c r="F34" s="40">
        <v>0.0</v>
      </c>
      <c r="G34" s="40">
        <v>0.0</v>
      </c>
      <c r="H34" s="40">
        <v>0.0</v>
      </c>
      <c r="I34" s="420" t="s">
        <v>46</v>
      </c>
      <c r="J34" s="37">
        <v>45119.0</v>
      </c>
      <c r="K34" s="96" t="s">
        <v>112</v>
      </c>
      <c r="L34" s="110" t="s">
        <v>71</v>
      </c>
      <c r="M34" s="40">
        <v>6.5</v>
      </c>
      <c r="N34" s="40">
        <v>1.0</v>
      </c>
      <c r="O34" s="40">
        <v>0.0</v>
      </c>
      <c r="P34" s="64"/>
      <c r="Q34" s="45"/>
      <c r="R34" s="53"/>
      <c r="S34" s="39"/>
      <c r="T34" s="40">
        <v>0.0</v>
      </c>
      <c r="U34" s="40">
        <v>0.0</v>
      </c>
      <c r="V34" s="40">
        <v>0.0</v>
      </c>
      <c r="W34" s="43" t="s">
        <v>26</v>
      </c>
      <c r="X34" s="37">
        <v>45121.0</v>
      </c>
      <c r="Y34" s="42" t="s">
        <v>277</v>
      </c>
      <c r="Z34" s="39" t="s">
        <v>90</v>
      </c>
      <c r="AA34" s="40">
        <v>0.0</v>
      </c>
      <c r="AB34" s="40">
        <v>7.5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46"/>
      <c r="AL34" s="45"/>
      <c r="AM34" s="53"/>
      <c r="AN34" s="39"/>
      <c r="AO34" s="40">
        <v>0.0</v>
      </c>
      <c r="AP34" s="40">
        <v>0.0</v>
      </c>
      <c r="AQ34" s="40">
        <v>0.0</v>
      </c>
      <c r="AR34" s="292"/>
      <c r="AS34" s="200"/>
      <c r="AT34" s="92"/>
      <c r="AU34" s="92"/>
      <c r="AV34" s="40">
        <v>0.0</v>
      </c>
      <c r="AW34" s="40">
        <v>0.0</v>
      </c>
      <c r="AX34" s="40">
        <v>0.0</v>
      </c>
      <c r="AY34" s="65"/>
      <c r="AZ34" s="49">
        <f t="shared" ref="AZ34:BA34" si="42">SUM(F34,M34,T34,AA34,AH34,AO34,AV34)</f>
        <v>6.5</v>
      </c>
      <c r="BA34" s="39">
        <f t="shared" si="42"/>
        <v>8.5</v>
      </c>
      <c r="BB34" s="39">
        <f>SUM(H34,O34,V34,AC34,AJ34,AQ35,AX34)</f>
        <v>0</v>
      </c>
      <c r="BC34" s="50">
        <f t="shared" si="35"/>
        <v>15</v>
      </c>
      <c r="BD34" s="51"/>
      <c r="BE34" s="39">
        <f t="shared" si="43"/>
        <v>520</v>
      </c>
      <c r="BF34" s="39">
        <f t="shared" si="44"/>
        <v>748</v>
      </c>
      <c r="BG34" s="39">
        <f t="shared" si="45"/>
        <v>0</v>
      </c>
      <c r="BH34" s="39">
        <f t="shared" si="39"/>
        <v>1268</v>
      </c>
      <c r="BI34" s="51"/>
      <c r="BJ34" s="39" t="s">
        <v>52</v>
      </c>
      <c r="BK34" s="39">
        <f>SUM(BH22,BH33,BH10,BH43,BH52,BH65,BH74)</f>
        <v>2652</v>
      </c>
      <c r="BL34" s="51"/>
      <c r="BM34" s="51"/>
    </row>
    <row r="35">
      <c r="A35" s="35" t="s">
        <v>82</v>
      </c>
      <c r="B35" s="144"/>
      <c r="C35" s="144"/>
      <c r="D35" s="144"/>
      <c r="E35" s="61"/>
      <c r="F35" s="40">
        <v>0.0</v>
      </c>
      <c r="G35" s="40">
        <v>0.0</v>
      </c>
      <c r="H35" s="40">
        <v>0.0</v>
      </c>
      <c r="I35" s="292"/>
      <c r="J35" s="45"/>
      <c r="K35" s="92"/>
      <c r="L35" s="92"/>
      <c r="M35" s="40">
        <v>0.0</v>
      </c>
      <c r="N35" s="40">
        <v>0.0</v>
      </c>
      <c r="O35" s="40">
        <v>0.0</v>
      </c>
      <c r="P35" s="39"/>
      <c r="Q35" s="45"/>
      <c r="R35" s="92"/>
      <c r="S35" s="92"/>
      <c r="T35" s="40">
        <v>0.0</v>
      </c>
      <c r="U35" s="40">
        <v>0.0</v>
      </c>
      <c r="V35" s="40">
        <v>0.0</v>
      </c>
      <c r="W35" s="63"/>
      <c r="X35" s="45"/>
      <c r="Y35" s="53"/>
      <c r="Z35" s="39"/>
      <c r="AA35" s="40">
        <v>0.0</v>
      </c>
      <c r="AB35" s="40">
        <v>0.0</v>
      </c>
      <c r="AC35" s="40">
        <v>0.0</v>
      </c>
      <c r="AD35" s="112"/>
      <c r="AE35" s="113"/>
      <c r="AF35" s="115"/>
      <c r="AG35" s="115"/>
      <c r="AH35" s="40">
        <v>0.0</v>
      </c>
      <c r="AI35" s="40">
        <v>0.0</v>
      </c>
      <c r="AJ35" s="40">
        <v>0.0</v>
      </c>
      <c r="AK35" s="92"/>
      <c r="AL35" s="45"/>
      <c r="AM35" s="72"/>
      <c r="AN35" s="92"/>
      <c r="AO35" s="40">
        <v>0.0</v>
      </c>
      <c r="AP35" s="40">
        <v>0.0</v>
      </c>
      <c r="AQ35" s="40">
        <v>0.0</v>
      </c>
      <c r="AR35" s="420" t="s">
        <v>44</v>
      </c>
      <c r="AS35" s="37">
        <v>45124.0</v>
      </c>
      <c r="AT35" s="95" t="s">
        <v>128</v>
      </c>
      <c r="AU35" s="98" t="s">
        <v>202</v>
      </c>
      <c r="AV35" s="40">
        <v>6.0</v>
      </c>
      <c r="AW35" s="40">
        <v>1.0</v>
      </c>
      <c r="AX35" s="40">
        <v>0.0</v>
      </c>
      <c r="AY35" s="48"/>
      <c r="AZ35" s="49">
        <f>SUM(I35,M35,T35,AA35,AH35,AO35,AV35)</f>
        <v>6</v>
      </c>
      <c r="BA35" s="39">
        <f>SUM(G35,N35,U35,AB35,AI35,AP35,AW35)</f>
        <v>1</v>
      </c>
      <c r="BB35" s="39">
        <f>SUM(K35,O35,V35,AC35,AJ35,AQ35,AX35)</f>
        <v>0</v>
      </c>
      <c r="BC35" s="50">
        <f t="shared" si="35"/>
        <v>7</v>
      </c>
      <c r="BD35" s="51"/>
      <c r="BE35" s="39">
        <f t="shared" si="43"/>
        <v>480</v>
      </c>
      <c r="BF35" s="39">
        <f t="shared" si="44"/>
        <v>88</v>
      </c>
      <c r="BG35" s="39">
        <f t="shared" si="45"/>
        <v>0</v>
      </c>
      <c r="BH35" s="39">
        <f>SUM(BE35,BF35,BG35)</f>
        <v>568</v>
      </c>
      <c r="BI35" s="51"/>
      <c r="BJ35" s="39" t="s">
        <v>108</v>
      </c>
      <c r="BK35" s="39">
        <f>BH42</f>
        <v>3896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48"/>
      <c r="AZ36" s="51"/>
      <c r="BA36" s="51"/>
      <c r="BB36" s="51"/>
      <c r="BC36" s="51"/>
      <c r="BD36" s="51"/>
      <c r="BE36" s="39"/>
      <c r="BF36" s="39"/>
      <c r="BG36" s="39"/>
      <c r="BH36" s="39"/>
      <c r="BI36" s="51"/>
      <c r="BJ36" s="39" t="s">
        <v>114</v>
      </c>
      <c r="BK36" s="39">
        <f>SUM(BH9,BH34,BH41,BH53,BH64,BH75)</f>
        <v>4252</v>
      </c>
      <c r="BL36" s="51"/>
      <c r="BM36" s="51"/>
    </row>
    <row r="37">
      <c r="A37" s="116"/>
      <c r="B37" s="117"/>
      <c r="C37" s="71"/>
      <c r="D37" s="32"/>
      <c r="E37" s="32"/>
      <c r="F37" s="117"/>
      <c r="G37" s="117"/>
      <c r="H37" s="117"/>
      <c r="I37" s="117"/>
      <c r="J37" s="118"/>
      <c r="K37" s="32"/>
      <c r="L37" s="32"/>
      <c r="M37" s="51"/>
      <c r="N37" s="51"/>
      <c r="O37" s="51"/>
      <c r="P37" s="51"/>
      <c r="Q37" s="71"/>
      <c r="R37" s="32"/>
      <c r="S37" s="32"/>
      <c r="T37" s="8"/>
      <c r="U37" s="8"/>
      <c r="V37" s="8"/>
      <c r="W37" s="8"/>
      <c r="X37" s="8"/>
      <c r="Y37" s="32"/>
      <c r="Z37" s="32"/>
      <c r="AA37" s="119"/>
      <c r="AB37" s="119"/>
      <c r="AC37" s="119"/>
      <c r="AD37" s="119"/>
      <c r="AE37" s="8"/>
      <c r="AF37" s="74"/>
      <c r="AG37" s="74"/>
      <c r="AH37" s="8"/>
      <c r="AI37" s="8"/>
      <c r="AJ37" s="8"/>
      <c r="AK37" s="8"/>
      <c r="AL37" s="8"/>
      <c r="AM37" s="74"/>
      <c r="AN37" s="74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6" t="s">
        <v>14</v>
      </c>
      <c r="AZ37" s="77">
        <f t="shared" ref="AZ37:BB37" si="46">SUM(AZ30,AZ31,AZ32,AZ33,AZ34)</f>
        <v>90.5</v>
      </c>
      <c r="BA37" s="78">
        <f t="shared" si="46"/>
        <v>61</v>
      </c>
      <c r="BB37" s="78">
        <f t="shared" si="46"/>
        <v>0</v>
      </c>
      <c r="BC37" s="79">
        <f>SUM(BC30,BC31,BC32,BC33,BC34,BC35)</f>
        <v>158.5</v>
      </c>
      <c r="BD37" s="51"/>
      <c r="BE37" s="40">
        <f>sum(BE30,BE31,BE33,BE34,BE32)</f>
        <v>6732.4</v>
      </c>
      <c r="BF37" s="40">
        <f>sum(BF30,BF31,BF33,BF32,BF34)</f>
        <v>5298</v>
      </c>
      <c r="BG37" s="40">
        <f>sum(BG30,BG31,BG32,BG33,BG34)</f>
        <v>0</v>
      </c>
      <c r="BH37" s="40">
        <f>SUM(BH30,BH31,BH32,BH33,BH34,BH35)</f>
        <v>12598.4</v>
      </c>
      <c r="BI37" s="51"/>
      <c r="BJ37" s="39" t="s">
        <v>753</v>
      </c>
      <c r="BK37" s="39">
        <f>BH72</f>
        <v>3203.655</v>
      </c>
      <c r="BL37" s="51"/>
      <c r="BM37" s="51"/>
    </row>
    <row r="38">
      <c r="A38" s="120"/>
      <c r="B38" s="121"/>
      <c r="C38" s="121"/>
      <c r="D38" s="122"/>
      <c r="E38" s="81"/>
      <c r="F38" s="123"/>
      <c r="G38" s="123"/>
      <c r="H38" s="123"/>
      <c r="I38" s="123"/>
      <c r="J38" s="124"/>
      <c r="K38" s="80" t="s">
        <v>23</v>
      </c>
      <c r="L38" s="81"/>
      <c r="M38" s="124"/>
      <c r="N38" s="124"/>
      <c r="O38" s="124"/>
      <c r="P38" s="124"/>
      <c r="Q38" s="124"/>
      <c r="R38" s="7"/>
      <c r="S38" s="124"/>
      <c r="T38" s="8"/>
      <c r="U38" s="8"/>
      <c r="V38" s="8"/>
      <c r="W38" s="8"/>
      <c r="X38" s="8"/>
      <c r="Y38" s="83"/>
      <c r="Z38" s="83"/>
      <c r="AA38" s="119"/>
      <c r="AB38" s="119"/>
      <c r="AC38" s="119"/>
      <c r="AD38" s="119"/>
      <c r="AE38" s="8"/>
      <c r="AF38" s="82" t="s">
        <v>23</v>
      </c>
      <c r="AG38" s="81"/>
      <c r="AH38" s="8"/>
      <c r="AI38" s="8"/>
      <c r="AJ38" s="8"/>
      <c r="AK38" s="8"/>
      <c r="AL38" s="8"/>
      <c r="AM38" s="125"/>
      <c r="AN38" s="81"/>
      <c r="AO38" s="8"/>
      <c r="AP38" s="8"/>
      <c r="AQ38" s="8"/>
      <c r="AR38" s="8"/>
      <c r="AS38" s="8"/>
      <c r="AT38" s="82" t="s">
        <v>23</v>
      </c>
      <c r="AU38" s="81"/>
      <c r="AV38" s="126"/>
      <c r="AW38" s="126"/>
      <c r="AX38" s="126"/>
      <c r="AY38" s="126"/>
      <c r="AZ38" s="126"/>
      <c r="BA38" s="126"/>
      <c r="BB38" s="126"/>
      <c r="BC38" s="126"/>
      <c r="BD38" s="8"/>
      <c r="BE38" s="8"/>
      <c r="BF38" s="82" t="s">
        <v>23</v>
      </c>
      <c r="BG38" s="81"/>
      <c r="BH38" s="8"/>
      <c r="BI38" s="8"/>
      <c r="BJ38" s="39"/>
      <c r="BK38" s="39"/>
      <c r="BL38" s="8"/>
      <c r="BM38" s="8"/>
    </row>
    <row r="39">
      <c r="A39" s="10"/>
      <c r="B39" s="11"/>
      <c r="C39" s="11"/>
      <c r="D39" s="12"/>
      <c r="E39" s="13">
        <v>45110.0</v>
      </c>
      <c r="F39" s="14"/>
      <c r="G39" s="14"/>
      <c r="H39" s="14"/>
      <c r="I39" s="15"/>
      <c r="J39" s="15"/>
      <c r="K39" s="16"/>
      <c r="L39" s="13">
        <v>45111.0</v>
      </c>
      <c r="M39" s="15"/>
      <c r="N39" s="15"/>
      <c r="O39" s="15"/>
      <c r="P39" s="15"/>
      <c r="Q39" s="11"/>
      <c r="R39" s="17"/>
      <c r="S39" s="13">
        <v>45112.0</v>
      </c>
      <c r="T39" s="11"/>
      <c r="U39" s="15"/>
      <c r="V39" s="15"/>
      <c r="W39" s="11"/>
      <c r="X39" s="18"/>
      <c r="Y39" s="14"/>
      <c r="Z39" s="13">
        <v>45113.0</v>
      </c>
      <c r="AA39" s="15"/>
      <c r="AB39" s="15"/>
      <c r="AC39" s="11"/>
      <c r="AD39" s="15"/>
      <c r="AE39" s="15"/>
      <c r="AF39" s="12"/>
      <c r="AG39" s="13">
        <v>45114.0</v>
      </c>
      <c r="AH39" s="15"/>
      <c r="AI39" s="11"/>
      <c r="AJ39" s="15"/>
      <c r="AK39" s="15"/>
      <c r="AL39" s="15"/>
      <c r="AM39" s="18"/>
      <c r="AN39" s="13">
        <v>45115.0</v>
      </c>
      <c r="AO39" s="11"/>
      <c r="AP39" s="19"/>
      <c r="AQ39" s="19"/>
      <c r="AR39" s="19"/>
      <c r="AS39" s="19"/>
      <c r="AT39" s="14"/>
      <c r="AU39" s="13">
        <v>45116.0</v>
      </c>
      <c r="AV39" s="19"/>
      <c r="AW39" s="19"/>
      <c r="AX39" s="19"/>
      <c r="AY39" s="20"/>
      <c r="AZ39" s="19"/>
      <c r="BA39" s="19"/>
      <c r="BB39" s="19"/>
      <c r="BC39" s="19"/>
      <c r="BD39" s="20"/>
      <c r="BE39" s="21"/>
      <c r="BF39" s="22"/>
      <c r="BG39" s="4"/>
      <c r="BH39" s="19"/>
      <c r="BI39" s="23"/>
      <c r="BJ39" s="127"/>
      <c r="BK39" s="150"/>
      <c r="BL39" s="20"/>
      <c r="BM39" s="20"/>
    </row>
    <row r="40">
      <c r="A40" s="107"/>
      <c r="B40" s="26"/>
      <c r="C40" s="26"/>
      <c r="D40" s="26" t="s">
        <v>2</v>
      </c>
      <c r="E40" s="26" t="s">
        <v>3</v>
      </c>
      <c r="F40" s="26" t="s">
        <v>4</v>
      </c>
      <c r="G40" s="26" t="s">
        <v>5</v>
      </c>
      <c r="H40" s="26" t="s">
        <v>6</v>
      </c>
      <c r="I40" s="26"/>
      <c r="J40" s="26"/>
      <c r="K40" s="26" t="s">
        <v>2</v>
      </c>
      <c r="L40" s="26" t="s">
        <v>7</v>
      </c>
      <c r="M40" s="26" t="s">
        <v>4</v>
      </c>
      <c r="N40" s="26" t="s">
        <v>5</v>
      </c>
      <c r="O40" s="26" t="s">
        <v>6</v>
      </c>
      <c r="P40" s="26"/>
      <c r="Q40" s="26"/>
      <c r="R40" s="26" t="s">
        <v>2</v>
      </c>
      <c r="S40" s="26" t="s">
        <v>8</v>
      </c>
      <c r="T40" s="26" t="s">
        <v>4</v>
      </c>
      <c r="U40" s="26" t="s">
        <v>5</v>
      </c>
      <c r="V40" s="26" t="s">
        <v>6</v>
      </c>
      <c r="W40" s="28"/>
      <c r="X40" s="29"/>
      <c r="Y40" s="29" t="s">
        <v>2</v>
      </c>
      <c r="Z40" s="29" t="s">
        <v>9</v>
      </c>
      <c r="AA40" s="26" t="s">
        <v>4</v>
      </c>
      <c r="AB40" s="26" t="s">
        <v>5</v>
      </c>
      <c r="AC40" s="26" t="s">
        <v>6</v>
      </c>
      <c r="AD40" s="29"/>
      <c r="AE40" s="29"/>
      <c r="AF40" s="29" t="s">
        <v>2</v>
      </c>
      <c r="AG40" s="29" t="s">
        <v>10</v>
      </c>
      <c r="AH40" s="26" t="s">
        <v>4</v>
      </c>
      <c r="AI40" s="26" t="s">
        <v>5</v>
      </c>
      <c r="AJ40" s="26" t="s">
        <v>6</v>
      </c>
      <c r="AK40" s="29"/>
      <c r="AL40" s="29"/>
      <c r="AM40" s="29" t="s">
        <v>2</v>
      </c>
      <c r="AN40" s="29" t="s">
        <v>11</v>
      </c>
      <c r="AO40" s="26" t="s">
        <v>4</v>
      </c>
      <c r="AP40" s="26" t="s">
        <v>5</v>
      </c>
      <c r="AQ40" s="26" t="s">
        <v>6</v>
      </c>
      <c r="AR40" s="29"/>
      <c r="AS40" s="29"/>
      <c r="AT40" s="29" t="s">
        <v>2</v>
      </c>
      <c r="AU40" s="29" t="s">
        <v>12</v>
      </c>
      <c r="AV40" s="26" t="s">
        <v>4</v>
      </c>
      <c r="AW40" s="26" t="s">
        <v>5</v>
      </c>
      <c r="AX40" s="26" t="s">
        <v>6</v>
      </c>
      <c r="AY40" s="30"/>
      <c r="AZ40" s="31" t="s">
        <v>4</v>
      </c>
      <c r="BA40" s="31" t="s">
        <v>13</v>
      </c>
      <c r="BB40" s="31" t="s">
        <v>6</v>
      </c>
      <c r="BC40" s="31" t="s">
        <v>14</v>
      </c>
      <c r="BD40" s="32"/>
      <c r="BE40" s="33" t="s">
        <v>4</v>
      </c>
      <c r="BF40" s="33" t="s">
        <v>13</v>
      </c>
      <c r="BG40" s="33" t="s">
        <v>6</v>
      </c>
      <c r="BH40" s="33" t="s">
        <v>15</v>
      </c>
      <c r="BI40" s="32"/>
      <c r="BL40" s="32"/>
      <c r="BM40" s="32"/>
    </row>
    <row r="41">
      <c r="A41" s="59" t="s">
        <v>50</v>
      </c>
      <c r="B41" s="275" t="s">
        <v>62</v>
      </c>
      <c r="C41" s="37">
        <v>45118.0</v>
      </c>
      <c r="D41" s="42" t="s">
        <v>308</v>
      </c>
      <c r="E41" s="53" t="s">
        <v>309</v>
      </c>
      <c r="F41" s="40">
        <v>2.5</v>
      </c>
      <c r="G41" s="40">
        <v>5.5</v>
      </c>
      <c r="H41" s="40">
        <v>2.5</v>
      </c>
      <c r="I41" s="39"/>
      <c r="J41" s="45"/>
      <c r="K41" s="111"/>
      <c r="L41" s="111"/>
      <c r="M41" s="40">
        <v>0.0</v>
      </c>
      <c r="N41" s="40">
        <v>0.0</v>
      </c>
      <c r="O41" s="40">
        <v>0.0</v>
      </c>
      <c r="P41" s="38" t="s">
        <v>64</v>
      </c>
      <c r="Q41" s="37">
        <v>45120.0</v>
      </c>
      <c r="R41" s="42" t="s">
        <v>283</v>
      </c>
      <c r="S41" s="53" t="s">
        <v>118</v>
      </c>
      <c r="T41" s="40">
        <v>0.0</v>
      </c>
      <c r="U41" s="40">
        <v>5.5</v>
      </c>
      <c r="V41" s="40">
        <v>0.0</v>
      </c>
      <c r="W41" s="39"/>
      <c r="X41" s="45"/>
      <c r="Y41" s="53"/>
      <c r="Z41" s="53"/>
      <c r="AA41" s="40">
        <v>0.0</v>
      </c>
      <c r="AB41" s="40">
        <v>0.0</v>
      </c>
      <c r="AC41" s="40">
        <v>0.0</v>
      </c>
      <c r="AD41" s="53"/>
      <c r="AE41" s="45"/>
      <c r="AF41" s="53"/>
      <c r="AG41" s="53"/>
      <c r="AH41" s="39"/>
      <c r="AI41" s="39"/>
      <c r="AJ41" s="39"/>
      <c r="AK41" s="53"/>
      <c r="AL41" s="45"/>
      <c r="AM41" s="53"/>
      <c r="AN41" s="53"/>
      <c r="AO41" s="40">
        <v>0.0</v>
      </c>
      <c r="AP41" s="40">
        <v>0.0</v>
      </c>
      <c r="AQ41" s="40">
        <v>0.0</v>
      </c>
      <c r="AR41" s="54"/>
      <c r="AS41" s="45"/>
      <c r="AT41" s="53"/>
      <c r="AU41" s="53"/>
      <c r="AV41" s="39"/>
      <c r="AW41" s="39"/>
      <c r="AX41" s="39"/>
      <c r="AY41" s="48"/>
      <c r="AZ41" s="49">
        <f t="shared" ref="AZ41:BB41" si="47">SUM(F41,M41,T41,AA41,AH41,AO41,AV41)</f>
        <v>2.5</v>
      </c>
      <c r="BA41" s="39">
        <f t="shared" si="47"/>
        <v>11</v>
      </c>
      <c r="BB41" s="39">
        <f t="shared" si="47"/>
        <v>2.5</v>
      </c>
      <c r="BC41" s="50">
        <f t="shared" ref="BC41:BC44" si="49">SUM(AZ41,BA41,BB41)</f>
        <v>16</v>
      </c>
      <c r="BD41" s="51"/>
      <c r="BE41" s="39">
        <f t="shared" ref="BE41:BE44" si="50">AZ41*80</f>
        <v>200</v>
      </c>
      <c r="BF41" s="39">
        <f t="shared" ref="BF41:BF44" si="51">BA41*88</f>
        <v>968</v>
      </c>
      <c r="BG41" s="39">
        <f t="shared" ref="BG41:BG44" si="52">BB41*80</f>
        <v>200</v>
      </c>
      <c r="BH41" s="39">
        <f t="shared" ref="BH41:BH44" si="53">sum(BE41,BF41,BG41)</f>
        <v>1368</v>
      </c>
      <c r="BI41" s="51"/>
      <c r="BL41" s="51"/>
      <c r="BM41" s="51"/>
    </row>
    <row r="42">
      <c r="A42" s="35" t="s">
        <v>123</v>
      </c>
      <c r="B42" s="57" t="s">
        <v>33</v>
      </c>
      <c r="C42" s="37">
        <v>45118.0</v>
      </c>
      <c r="D42" s="38" t="s">
        <v>25</v>
      </c>
      <c r="E42" s="39" t="s">
        <v>25</v>
      </c>
      <c r="F42" s="40">
        <v>0.0</v>
      </c>
      <c r="G42" s="40">
        <v>0.0</v>
      </c>
      <c r="H42" s="40">
        <v>0.0</v>
      </c>
      <c r="I42" s="42" t="s">
        <v>46</v>
      </c>
      <c r="J42" s="37">
        <v>45119.0</v>
      </c>
      <c r="K42" s="42" t="s">
        <v>308</v>
      </c>
      <c r="L42" s="53" t="s">
        <v>309</v>
      </c>
      <c r="M42" s="40">
        <v>2.5</v>
      </c>
      <c r="N42" s="40">
        <v>5.5</v>
      </c>
      <c r="O42" s="40">
        <v>2.5</v>
      </c>
      <c r="P42" s="38" t="s">
        <v>36</v>
      </c>
      <c r="Q42" s="37">
        <v>45120.0</v>
      </c>
      <c r="R42" s="38" t="s">
        <v>236</v>
      </c>
      <c r="S42" s="39" t="s">
        <v>125</v>
      </c>
      <c r="T42" s="40">
        <v>5.0</v>
      </c>
      <c r="U42" s="40">
        <v>0.0</v>
      </c>
      <c r="V42" s="40">
        <v>0.0</v>
      </c>
      <c r="W42" s="42" t="s">
        <v>37</v>
      </c>
      <c r="X42" s="37">
        <v>45121.0</v>
      </c>
      <c r="Y42" s="42" t="s">
        <v>308</v>
      </c>
      <c r="Z42" s="53" t="s">
        <v>309</v>
      </c>
      <c r="AA42" s="40">
        <v>2.5</v>
      </c>
      <c r="AB42" s="40">
        <v>5.5</v>
      </c>
      <c r="AC42" s="40">
        <v>2.5</v>
      </c>
      <c r="AD42" s="42" t="s">
        <v>40</v>
      </c>
      <c r="AE42" s="37">
        <v>45122.0</v>
      </c>
      <c r="AF42" s="131" t="s">
        <v>285</v>
      </c>
      <c r="AG42" s="111" t="s">
        <v>129</v>
      </c>
      <c r="AH42" s="40">
        <v>5.0</v>
      </c>
      <c r="AI42" s="40">
        <v>2.0</v>
      </c>
      <c r="AJ42" s="40">
        <v>0.0</v>
      </c>
      <c r="AK42" s="434" t="s">
        <v>43</v>
      </c>
      <c r="AL42" s="37">
        <v>45123.0</v>
      </c>
      <c r="AM42" s="131" t="s">
        <v>285</v>
      </c>
      <c r="AN42" s="111" t="s">
        <v>129</v>
      </c>
      <c r="AO42" s="40">
        <v>5.0</v>
      </c>
      <c r="AP42" s="40">
        <v>2.0</v>
      </c>
      <c r="AQ42" s="40">
        <v>0.0</v>
      </c>
      <c r="AR42" s="42" t="s">
        <v>44</v>
      </c>
      <c r="AS42" s="37">
        <v>45124.0</v>
      </c>
      <c r="AT42" s="131" t="s">
        <v>285</v>
      </c>
      <c r="AU42" s="111" t="s">
        <v>129</v>
      </c>
      <c r="AV42" s="40">
        <v>5.0</v>
      </c>
      <c r="AW42" s="40">
        <v>2.0</v>
      </c>
      <c r="AX42" s="40">
        <v>0.0</v>
      </c>
      <c r="AY42" s="48"/>
      <c r="AZ42" s="49">
        <f t="shared" ref="AZ42:BB42" si="48">SUM(F42,M42,T42,AA42,AH42,AO42,AV42)</f>
        <v>25</v>
      </c>
      <c r="BA42" s="39">
        <f t="shared" si="48"/>
        <v>17</v>
      </c>
      <c r="BB42" s="39">
        <f t="shared" si="48"/>
        <v>5</v>
      </c>
      <c r="BC42" s="50">
        <f t="shared" si="49"/>
        <v>47</v>
      </c>
      <c r="BD42" s="51"/>
      <c r="BE42" s="39">
        <f t="shared" si="50"/>
        <v>2000</v>
      </c>
      <c r="BF42" s="39">
        <f t="shared" si="51"/>
        <v>1496</v>
      </c>
      <c r="BG42" s="39">
        <f t="shared" si="52"/>
        <v>400</v>
      </c>
      <c r="BH42" s="39">
        <f t="shared" si="53"/>
        <v>3896</v>
      </c>
      <c r="BI42" s="51"/>
      <c r="BJ42" s="51"/>
      <c r="BK42" s="51"/>
      <c r="BL42" s="51"/>
      <c r="BM42" s="51"/>
    </row>
    <row r="43">
      <c r="A43" s="477" t="s">
        <v>52</v>
      </c>
      <c r="B43" s="134"/>
      <c r="C43" s="45"/>
      <c r="D43" s="53"/>
      <c r="E43" s="53"/>
      <c r="F43" s="40">
        <v>0.0</v>
      </c>
      <c r="G43" s="40">
        <v>0.0</v>
      </c>
      <c r="H43" s="40">
        <v>0.0</v>
      </c>
      <c r="I43" s="61"/>
      <c r="J43" s="143"/>
      <c r="K43" s="53"/>
      <c r="L43" s="53"/>
      <c r="M43" s="40">
        <v>0.0</v>
      </c>
      <c r="N43" s="40">
        <v>0.0</v>
      </c>
      <c r="O43" s="40">
        <v>0.0</v>
      </c>
      <c r="P43" s="38"/>
      <c r="Q43" s="37"/>
      <c r="R43" s="42"/>
      <c r="S43" s="53"/>
      <c r="T43" s="40">
        <v>0.0</v>
      </c>
      <c r="U43" s="40">
        <v>0.0</v>
      </c>
      <c r="V43" s="40">
        <v>0.0</v>
      </c>
      <c r="W43" s="53"/>
      <c r="X43" s="45"/>
      <c r="Y43" s="53"/>
      <c r="Z43" s="53"/>
      <c r="AA43" s="40">
        <v>0.0</v>
      </c>
      <c r="AB43" s="40">
        <v>0.0</v>
      </c>
      <c r="AC43" s="40">
        <v>0.0</v>
      </c>
      <c r="AD43" s="42" t="s">
        <v>78</v>
      </c>
      <c r="AE43" s="37">
        <v>45122.0</v>
      </c>
      <c r="AF43" s="42" t="s">
        <v>284</v>
      </c>
      <c r="AG43" s="53" t="s">
        <v>122</v>
      </c>
      <c r="AH43" s="40">
        <v>0.0</v>
      </c>
      <c r="AI43" s="40">
        <v>3.5</v>
      </c>
      <c r="AJ43" s="40">
        <v>0.0</v>
      </c>
      <c r="AK43" s="42" t="s">
        <v>79</v>
      </c>
      <c r="AL43" s="37">
        <v>45123.0</v>
      </c>
      <c r="AM43" s="42" t="s">
        <v>284</v>
      </c>
      <c r="AN43" s="53" t="s">
        <v>122</v>
      </c>
      <c r="AO43" s="40">
        <v>0.0</v>
      </c>
      <c r="AP43" s="40">
        <v>3.5</v>
      </c>
      <c r="AQ43" s="40">
        <v>0.0</v>
      </c>
      <c r="AR43" s="47" t="s">
        <v>27</v>
      </c>
      <c r="AS43" s="37">
        <v>45124.0</v>
      </c>
      <c r="AT43" s="42" t="s">
        <v>284</v>
      </c>
      <c r="AU43" s="53" t="s">
        <v>122</v>
      </c>
      <c r="AV43" s="40">
        <v>0.0</v>
      </c>
      <c r="AW43" s="40">
        <v>3.5</v>
      </c>
      <c r="AX43" s="40">
        <v>0.0</v>
      </c>
      <c r="AY43" s="48"/>
      <c r="AZ43" s="49">
        <f t="shared" ref="AZ43:BB43" si="54">SUM(F43,M43,T43,AA43,AH43,AO43,AV43)</f>
        <v>0</v>
      </c>
      <c r="BA43" s="39">
        <f t="shared" si="54"/>
        <v>10.5</v>
      </c>
      <c r="BB43" s="39">
        <f t="shared" si="54"/>
        <v>0</v>
      </c>
      <c r="BC43" s="50">
        <f t="shared" si="49"/>
        <v>10.5</v>
      </c>
      <c r="BD43" s="51"/>
      <c r="BE43" s="39">
        <f t="shared" si="50"/>
        <v>0</v>
      </c>
      <c r="BF43" s="39">
        <f t="shared" si="51"/>
        <v>924</v>
      </c>
      <c r="BG43" s="39">
        <f t="shared" si="52"/>
        <v>0</v>
      </c>
      <c r="BH43" s="39">
        <f t="shared" si="53"/>
        <v>924</v>
      </c>
      <c r="BI43" s="51"/>
      <c r="BJ43" s="132"/>
      <c r="BK43" s="133"/>
      <c r="BL43" s="51"/>
      <c r="BM43" s="51"/>
    </row>
    <row r="44">
      <c r="A44" s="477" t="s">
        <v>54</v>
      </c>
      <c r="B44" s="134"/>
      <c r="C44" s="45"/>
      <c r="D44" s="53"/>
      <c r="E44" s="39"/>
      <c r="F44" s="40">
        <v>0.0</v>
      </c>
      <c r="G44" s="40">
        <v>0.0</v>
      </c>
      <c r="H44" s="40">
        <v>0.0</v>
      </c>
      <c r="I44" s="61"/>
      <c r="J44" s="143"/>
      <c r="K44" s="111"/>
      <c r="L44" s="111"/>
      <c r="M44" s="40">
        <v>0.0</v>
      </c>
      <c r="N44" s="40">
        <v>0.0</v>
      </c>
      <c r="O44" s="40">
        <v>0.0</v>
      </c>
      <c r="P44" s="38"/>
      <c r="Q44" s="37"/>
      <c r="R44" s="42"/>
      <c r="S44" s="53"/>
      <c r="T44" s="40">
        <v>0.0</v>
      </c>
      <c r="U44" s="40">
        <v>0.0</v>
      </c>
      <c r="V44" s="40">
        <v>0.0</v>
      </c>
      <c r="W44" s="39"/>
      <c r="X44" s="45"/>
      <c r="Y44" s="53"/>
      <c r="Z44" s="53"/>
      <c r="AA44" s="40">
        <v>0.0</v>
      </c>
      <c r="AB44" s="40">
        <v>0.0</v>
      </c>
      <c r="AC44" s="40">
        <v>0.0</v>
      </c>
      <c r="AD44" s="53"/>
      <c r="AE44" s="45"/>
      <c r="AF44" s="53"/>
      <c r="AG44" s="53"/>
      <c r="AH44" s="40"/>
      <c r="AI44" s="40"/>
      <c r="AJ44" s="40"/>
      <c r="AK44" s="478"/>
      <c r="AL44" s="45"/>
      <c r="AM44" s="53"/>
      <c r="AN44" s="53"/>
      <c r="AO44" s="40">
        <v>0.0</v>
      </c>
      <c r="AP44" s="40">
        <v>0.0</v>
      </c>
      <c r="AQ44" s="40">
        <v>0.0</v>
      </c>
      <c r="AR44" s="478"/>
      <c r="AS44" s="200"/>
      <c r="AT44" s="111"/>
      <c r="AU44" s="111"/>
      <c r="AV44" s="40">
        <v>0.0</v>
      </c>
      <c r="AW44" s="40">
        <v>0.0</v>
      </c>
      <c r="AX44" s="40">
        <v>0.0</v>
      </c>
      <c r="AY44" s="48"/>
      <c r="AZ44" s="49">
        <f t="shared" ref="AZ44:BB44" si="55">SUM(F44,M44,T44,AA44,AH44,AO44,AV44)</f>
        <v>0</v>
      </c>
      <c r="BA44" s="39">
        <f t="shared" si="55"/>
        <v>0</v>
      </c>
      <c r="BB44" s="39">
        <f t="shared" si="55"/>
        <v>0</v>
      </c>
      <c r="BC44" s="50">
        <f t="shared" si="49"/>
        <v>0</v>
      </c>
      <c r="BD44" s="51"/>
      <c r="BE44" s="39">
        <f t="shared" si="50"/>
        <v>0</v>
      </c>
      <c r="BF44" s="39">
        <f t="shared" si="51"/>
        <v>0</v>
      </c>
      <c r="BG44" s="39">
        <f t="shared" si="52"/>
        <v>0</v>
      </c>
      <c r="BH44" s="39">
        <f t="shared" si="53"/>
        <v>0</v>
      </c>
      <c r="BI44" s="51"/>
      <c r="BJ44" s="39" t="s">
        <v>130</v>
      </c>
      <c r="BK44" s="92">
        <f>SUM(BH13,BH26,BH37,BH46,BH56,BH67,BH78,BH88)</f>
        <v>61564.26</v>
      </c>
      <c r="BL44" s="51"/>
      <c r="BM44" s="51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137"/>
      <c r="AG45" s="137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53"/>
      <c r="BF45" s="53"/>
      <c r="BG45" s="53"/>
      <c r="BH45" s="53"/>
      <c r="BI45" s="136"/>
      <c r="BJ45" s="39" t="s">
        <v>134</v>
      </c>
      <c r="BK45" s="39">
        <f>SUM(BK18,BK19,BK20,BK21,BK22,BK23,BK24,BK25,BK26,BK27,BK29,BK30,BK31,BK32,BK33,BK34,BK35,BK36,BK37)</f>
        <v>61036.26</v>
      </c>
      <c r="BL45" s="136"/>
      <c r="BM45" s="136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76" t="s">
        <v>14</v>
      </c>
      <c r="AZ46" s="77">
        <f t="shared" ref="AZ46:BC46" si="56">SUM(AZ41,AZ42,AZ43,AZ44)</f>
        <v>27.5</v>
      </c>
      <c r="BA46" s="78">
        <f t="shared" si="56"/>
        <v>38.5</v>
      </c>
      <c r="BB46" s="78">
        <f t="shared" si="56"/>
        <v>7.5</v>
      </c>
      <c r="BC46" s="79">
        <f t="shared" si="56"/>
        <v>73.5</v>
      </c>
      <c r="BD46" s="51"/>
      <c r="BE46" s="40">
        <f t="shared" ref="BE46:BG46" si="57">sum(BE41,BE42,BE43)</f>
        <v>2200</v>
      </c>
      <c r="BF46" s="40">
        <f t="shared" si="57"/>
        <v>3388</v>
      </c>
      <c r="BG46" s="40">
        <f t="shared" si="57"/>
        <v>600</v>
      </c>
      <c r="BH46" s="40">
        <f>SUM(BH41,BH42,BH43,BH44)</f>
        <v>6188</v>
      </c>
      <c r="BI46" s="51"/>
      <c r="BJ46" s="51"/>
      <c r="BK46" s="51"/>
      <c r="BL46" s="51"/>
      <c r="BM46" s="51"/>
    </row>
    <row r="47">
      <c r="B47" s="135"/>
      <c r="C47" s="71"/>
      <c r="D47" s="136"/>
      <c r="E47" s="136"/>
      <c r="F47" s="117"/>
      <c r="G47" s="117"/>
      <c r="H47" s="117"/>
      <c r="I47" s="117"/>
      <c r="J47" s="118"/>
      <c r="K47" s="136"/>
      <c r="L47" s="136"/>
      <c r="M47" s="51"/>
      <c r="N47" s="51"/>
      <c r="O47" s="51"/>
      <c r="P47" s="51"/>
      <c r="Q47" s="71"/>
      <c r="R47" s="136"/>
      <c r="S47" s="136"/>
      <c r="T47" s="136"/>
      <c r="U47" s="136"/>
      <c r="V47" s="136"/>
      <c r="W47" s="136"/>
      <c r="X47" s="71"/>
      <c r="Y47" s="136"/>
      <c r="Z47" s="136"/>
      <c r="AF47" s="74"/>
      <c r="AG47" s="74"/>
      <c r="AO47" s="138"/>
      <c r="AP47" s="138"/>
      <c r="AQ47" s="138"/>
      <c r="AR47" s="138"/>
      <c r="AS47" s="118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6"/>
      <c r="BL47" s="136"/>
      <c r="BM47" s="136"/>
    </row>
    <row r="48">
      <c r="F48" s="73"/>
      <c r="G48" s="73"/>
      <c r="H48" s="73"/>
      <c r="I48" s="73"/>
      <c r="K48" s="80" t="s">
        <v>49</v>
      </c>
      <c r="L48" s="81"/>
      <c r="AF48" s="82" t="s">
        <v>49</v>
      </c>
      <c r="AG48" s="81"/>
      <c r="AT48" s="82" t="s">
        <v>49</v>
      </c>
      <c r="AU48" s="81"/>
      <c r="BF48" s="82" t="s">
        <v>49</v>
      </c>
      <c r="BG48" s="81"/>
    </row>
    <row r="49">
      <c r="F49" s="73"/>
      <c r="G49" s="73"/>
      <c r="H49" s="73"/>
      <c r="I49" s="73"/>
      <c r="K49" s="139"/>
      <c r="L49" s="140"/>
      <c r="AF49" s="141"/>
      <c r="AG49" s="142"/>
    </row>
    <row r="50">
      <c r="A50" s="10"/>
      <c r="B50" s="11"/>
      <c r="C50" s="11"/>
      <c r="D50" s="12"/>
      <c r="E50" s="13">
        <v>45110.0</v>
      </c>
      <c r="F50" s="14"/>
      <c r="G50" s="14"/>
      <c r="H50" s="14"/>
      <c r="I50" s="15"/>
      <c r="J50" s="15"/>
      <c r="K50" s="16"/>
      <c r="L50" s="13">
        <v>45111.0</v>
      </c>
      <c r="M50" s="15"/>
      <c r="N50" s="15"/>
      <c r="O50" s="15"/>
      <c r="P50" s="15"/>
      <c r="Q50" s="11"/>
      <c r="R50" s="17"/>
      <c r="S50" s="13">
        <v>45112.0</v>
      </c>
      <c r="T50" s="11"/>
      <c r="U50" s="15"/>
      <c r="V50" s="15"/>
      <c r="W50" s="11"/>
      <c r="X50" s="18"/>
      <c r="Y50" s="14"/>
      <c r="Z50" s="13">
        <v>45113.0</v>
      </c>
      <c r="AA50" s="15"/>
      <c r="AB50" s="15"/>
      <c r="AC50" s="11"/>
      <c r="AD50" s="15"/>
      <c r="AE50" s="15"/>
      <c r="AF50" s="12"/>
      <c r="AG50" s="13">
        <v>45114.0</v>
      </c>
      <c r="AH50" s="15"/>
      <c r="AI50" s="11"/>
      <c r="AJ50" s="15"/>
      <c r="AK50" s="15"/>
      <c r="AL50" s="15"/>
      <c r="AM50" s="18"/>
      <c r="AN50" s="13">
        <v>45115.0</v>
      </c>
      <c r="AO50" s="11"/>
      <c r="AP50" s="19"/>
      <c r="AQ50" s="19"/>
      <c r="AR50" s="19"/>
      <c r="AS50" s="19"/>
      <c r="AT50" s="14"/>
      <c r="AU50" s="13">
        <v>45116.0</v>
      </c>
      <c r="AV50" s="19"/>
      <c r="AW50" s="19"/>
      <c r="AX50" s="19"/>
      <c r="AY50" s="20"/>
      <c r="AZ50" s="19"/>
      <c r="BA50" s="19"/>
      <c r="BB50" s="19"/>
      <c r="BC50" s="19"/>
      <c r="BD50" s="20"/>
      <c r="BE50" s="21"/>
      <c r="BF50" s="22"/>
      <c r="BG50" s="4"/>
      <c r="BH50" s="19"/>
      <c r="BI50" s="23"/>
      <c r="BJ50" s="127"/>
      <c r="BK50" s="150"/>
      <c r="BL50" s="20"/>
      <c r="BM50" s="20"/>
    </row>
    <row r="51">
      <c r="A51" s="107"/>
      <c r="B51" s="26"/>
      <c r="C51" s="26"/>
      <c r="D51" s="26" t="s">
        <v>2</v>
      </c>
      <c r="E51" s="26" t="s">
        <v>3</v>
      </c>
      <c r="F51" s="26" t="s">
        <v>4</v>
      </c>
      <c r="G51" s="26" t="s">
        <v>5</v>
      </c>
      <c r="H51" s="26" t="s">
        <v>6</v>
      </c>
      <c r="I51" s="26"/>
      <c r="J51" s="26"/>
      <c r="K51" s="26" t="s">
        <v>2</v>
      </c>
      <c r="L51" s="26" t="s">
        <v>7</v>
      </c>
      <c r="M51" s="26" t="s">
        <v>4</v>
      </c>
      <c r="N51" s="26" t="s">
        <v>5</v>
      </c>
      <c r="O51" s="26" t="s">
        <v>6</v>
      </c>
      <c r="P51" s="26"/>
      <c r="Q51" s="26"/>
      <c r="R51" s="26" t="s">
        <v>2</v>
      </c>
      <c r="S51" s="26" t="s">
        <v>8</v>
      </c>
      <c r="T51" s="26" t="s">
        <v>4</v>
      </c>
      <c r="U51" s="26" t="s">
        <v>5</v>
      </c>
      <c r="V51" s="26" t="s">
        <v>6</v>
      </c>
      <c r="W51" s="28"/>
      <c r="X51" s="29"/>
      <c r="Y51" s="29" t="s">
        <v>2</v>
      </c>
      <c r="Z51" s="29" t="s">
        <v>9</v>
      </c>
      <c r="AA51" s="26" t="s">
        <v>4</v>
      </c>
      <c r="AB51" s="26" t="s">
        <v>5</v>
      </c>
      <c r="AC51" s="26" t="s">
        <v>6</v>
      </c>
      <c r="AD51" s="29"/>
      <c r="AE51" s="29"/>
      <c r="AF51" s="29" t="s">
        <v>2</v>
      </c>
      <c r="AG51" s="29" t="s">
        <v>10</v>
      </c>
      <c r="AH51" s="26" t="s">
        <v>4</v>
      </c>
      <c r="AI51" s="26" t="s">
        <v>5</v>
      </c>
      <c r="AJ51" s="26" t="s">
        <v>6</v>
      </c>
      <c r="AK51" s="29"/>
      <c r="AL51" s="29"/>
      <c r="AM51" s="29" t="s">
        <v>2</v>
      </c>
      <c r="AN51" s="29" t="s">
        <v>11</v>
      </c>
      <c r="AO51" s="26" t="s">
        <v>4</v>
      </c>
      <c r="AP51" s="26" t="s">
        <v>5</v>
      </c>
      <c r="AQ51" s="26" t="s">
        <v>6</v>
      </c>
      <c r="AR51" s="29"/>
      <c r="AS51" s="29"/>
      <c r="AT51" s="29" t="s">
        <v>2</v>
      </c>
      <c r="AU51" s="29" t="s">
        <v>12</v>
      </c>
      <c r="AV51" s="26" t="s">
        <v>4</v>
      </c>
      <c r="AW51" s="26" t="s">
        <v>5</v>
      </c>
      <c r="AX51" s="26" t="s">
        <v>6</v>
      </c>
      <c r="AY51" s="30"/>
      <c r="AZ51" s="31" t="s">
        <v>4</v>
      </c>
      <c r="BA51" s="31" t="s">
        <v>13</v>
      </c>
      <c r="BB51" s="31" t="s">
        <v>6</v>
      </c>
      <c r="BC51" s="31" t="s">
        <v>14</v>
      </c>
      <c r="BD51" s="32"/>
      <c r="BE51" s="33" t="s">
        <v>4</v>
      </c>
      <c r="BF51" s="33" t="s">
        <v>13</v>
      </c>
      <c r="BG51" s="33" t="s">
        <v>6</v>
      </c>
      <c r="BH51" s="33" t="s">
        <v>15</v>
      </c>
      <c r="BI51" s="32"/>
      <c r="BJ51" s="32"/>
      <c r="BK51" s="32"/>
      <c r="BL51" s="32"/>
      <c r="BM51" s="32"/>
    </row>
    <row r="52">
      <c r="A52" s="94" t="s">
        <v>52</v>
      </c>
      <c r="F52" s="40">
        <v>0.0</v>
      </c>
      <c r="G52" s="40">
        <v>0.0</v>
      </c>
      <c r="H52" s="40">
        <v>0.0</v>
      </c>
      <c r="I52" s="35"/>
      <c r="J52" s="143"/>
      <c r="K52" s="92"/>
      <c r="L52" s="92"/>
      <c r="M52" s="40">
        <v>0.0</v>
      </c>
      <c r="N52" s="40">
        <v>0.0</v>
      </c>
      <c r="O52" s="40">
        <v>0.0</v>
      </c>
      <c r="P52" s="144"/>
      <c r="Q52" s="144"/>
      <c r="R52" s="144"/>
      <c r="S52" s="144"/>
      <c r="T52" s="40">
        <v>0.0</v>
      </c>
      <c r="U52" s="40">
        <v>0.0</v>
      </c>
      <c r="V52" s="40">
        <v>0.0</v>
      </c>
      <c r="W52" s="39"/>
      <c r="X52" s="45"/>
      <c r="Y52" s="111"/>
      <c r="Z52" s="39"/>
      <c r="AA52" s="40">
        <v>0.0</v>
      </c>
      <c r="AB52" s="40">
        <v>0.0</v>
      </c>
      <c r="AC52" s="40">
        <v>0.0</v>
      </c>
      <c r="AD52" s="145" t="s">
        <v>40</v>
      </c>
      <c r="AE52" s="146">
        <v>45115.0</v>
      </c>
      <c r="AF52" s="147" t="s">
        <v>288</v>
      </c>
      <c r="AG52" s="40" t="s">
        <v>138</v>
      </c>
      <c r="AH52" s="40">
        <v>2.0</v>
      </c>
      <c r="AI52" s="40">
        <v>2.0</v>
      </c>
      <c r="AJ52" s="40">
        <v>0.0</v>
      </c>
      <c r="AK52" s="148" t="s">
        <v>43</v>
      </c>
      <c r="AL52" s="146">
        <v>45116.0</v>
      </c>
      <c r="AM52" s="148" t="s">
        <v>289</v>
      </c>
      <c r="AN52" s="148" t="s">
        <v>106</v>
      </c>
      <c r="AO52" s="40">
        <v>0.0</v>
      </c>
      <c r="AP52" s="40">
        <v>0.0</v>
      </c>
      <c r="AQ52" s="40">
        <v>0.0</v>
      </c>
      <c r="AR52" s="151" t="s">
        <v>44</v>
      </c>
      <c r="AS52" s="459">
        <v>45117.0</v>
      </c>
      <c r="AT52" s="289" t="s">
        <v>288</v>
      </c>
      <c r="AU52" s="129" t="s">
        <v>138</v>
      </c>
      <c r="AV52" s="40">
        <v>2.0</v>
      </c>
      <c r="AW52" s="40">
        <v>2.0</v>
      </c>
      <c r="AX52" s="40">
        <v>0.0</v>
      </c>
      <c r="AY52" s="48"/>
      <c r="AZ52" s="49">
        <f t="shared" ref="AZ52:BB52" si="58">SUM(F52,M52,T52,AA52,AH52,AO52,AV52)</f>
        <v>4</v>
      </c>
      <c r="BA52" s="39">
        <f t="shared" si="58"/>
        <v>4</v>
      </c>
      <c r="BB52" s="39">
        <f t="shared" si="58"/>
        <v>0</v>
      </c>
      <c r="BC52" s="50">
        <f t="shared" ref="BC52:BC54" si="60">SUM(AZ52,BA52,BB52)</f>
        <v>8</v>
      </c>
      <c r="BD52" s="51"/>
      <c r="BE52" s="39">
        <f t="shared" ref="BE52:BE54" si="61">AZ52*80</f>
        <v>320</v>
      </c>
      <c r="BF52" s="39">
        <f t="shared" ref="BF52:BF54" si="62">BA52*88</f>
        <v>352</v>
      </c>
      <c r="BG52" s="39">
        <f t="shared" ref="BG52:BG54" si="63">BB52*80</f>
        <v>0</v>
      </c>
      <c r="BH52" s="39">
        <f t="shared" ref="BH52:BH54" si="64">sum(BE52,BF52,BG52)</f>
        <v>672</v>
      </c>
      <c r="BI52" s="51"/>
      <c r="BJ52" s="51"/>
      <c r="BK52" s="51"/>
      <c r="BL52" s="51"/>
      <c r="BM52" s="51"/>
    </row>
    <row r="53">
      <c r="A53" s="59" t="s">
        <v>50</v>
      </c>
      <c r="F53" s="40">
        <v>0.0</v>
      </c>
      <c r="G53" s="40">
        <v>0.0</v>
      </c>
      <c r="H53" s="40">
        <v>0.0</v>
      </c>
      <c r="I53" s="134"/>
      <c r="J53" s="45"/>
      <c r="K53" s="111"/>
      <c r="L53" s="39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53"/>
      <c r="X53" s="45"/>
      <c r="Y53" s="111"/>
      <c r="Z53" s="39"/>
      <c r="AA53" s="40">
        <v>0.0</v>
      </c>
      <c r="AB53" s="40">
        <v>0.0</v>
      </c>
      <c r="AC53" s="40">
        <v>0.0</v>
      </c>
      <c r="AD53" s="53"/>
      <c r="AE53" s="45"/>
      <c r="AF53" s="111"/>
      <c r="AG53" s="39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149"/>
      <c r="AS53" s="461"/>
      <c r="AT53" s="150"/>
      <c r="AU53" s="127"/>
      <c r="AV53" s="40">
        <v>0.0</v>
      </c>
      <c r="AW53" s="40">
        <v>0.0</v>
      </c>
      <c r="AX53" s="40">
        <v>0.0</v>
      </c>
      <c r="AY53" s="48"/>
      <c r="AZ53" s="49">
        <f t="shared" ref="AZ53:BB53" si="59">SUM(F53,M53,T53,AA53,AH53,AO53,AV53)</f>
        <v>0</v>
      </c>
      <c r="BA53" s="39">
        <f t="shared" si="59"/>
        <v>0</v>
      </c>
      <c r="BB53" s="39">
        <f t="shared" si="59"/>
        <v>0</v>
      </c>
      <c r="BC53" s="50">
        <f t="shared" si="60"/>
        <v>0</v>
      </c>
      <c r="BD53" s="51"/>
      <c r="BE53" s="39">
        <f t="shared" si="61"/>
        <v>0</v>
      </c>
      <c r="BF53" s="39">
        <f t="shared" si="62"/>
        <v>0</v>
      </c>
      <c r="BG53" s="39">
        <f t="shared" si="63"/>
        <v>0</v>
      </c>
      <c r="BH53" s="39">
        <f t="shared" si="64"/>
        <v>0</v>
      </c>
      <c r="BI53" s="51"/>
      <c r="BJ53" s="51"/>
      <c r="BK53" s="51"/>
      <c r="BL53" s="51"/>
      <c r="BM53" s="51"/>
    </row>
    <row r="54">
      <c r="A54" s="59" t="s">
        <v>54</v>
      </c>
      <c r="B54" s="134"/>
      <c r="C54" s="45"/>
      <c r="D54" s="111"/>
      <c r="E54" s="39"/>
      <c r="F54" s="40">
        <v>0.0</v>
      </c>
      <c r="G54" s="40">
        <v>0.0</v>
      </c>
      <c r="H54" s="40">
        <v>0.0</v>
      </c>
      <c r="I54" s="144"/>
      <c r="J54" s="144"/>
      <c r="K54" s="144"/>
      <c r="L54" s="144"/>
      <c r="M54" s="40">
        <v>0.0</v>
      </c>
      <c r="N54" s="40">
        <v>0.0</v>
      </c>
      <c r="O54" s="40">
        <v>0.0</v>
      </c>
      <c r="P54" s="39"/>
      <c r="Q54" s="45"/>
      <c r="R54" s="111"/>
      <c r="S54" s="39"/>
      <c r="T54" s="40">
        <v>0.0</v>
      </c>
      <c r="U54" s="40">
        <v>0.0</v>
      </c>
      <c r="V54" s="40">
        <v>0.0</v>
      </c>
      <c r="W54" s="39"/>
      <c r="X54" s="45"/>
      <c r="Y54" s="111"/>
      <c r="Z54" s="39"/>
      <c r="AA54" s="40">
        <v>0.0</v>
      </c>
      <c r="AB54" s="40">
        <v>0.0</v>
      </c>
      <c r="AC54" s="40">
        <v>0.0</v>
      </c>
      <c r="AD54" s="53"/>
      <c r="AE54" s="45"/>
      <c r="AF54" s="111"/>
      <c r="AG54" s="39"/>
      <c r="AH54" s="40">
        <v>0.0</v>
      </c>
      <c r="AI54" s="40">
        <v>0.0</v>
      </c>
      <c r="AJ54" s="40">
        <v>0.0</v>
      </c>
      <c r="AK54" s="92"/>
      <c r="AL54" s="45"/>
      <c r="AM54" s="92"/>
      <c r="AN54" s="92"/>
      <c r="AO54" s="40">
        <v>0.0</v>
      </c>
      <c r="AP54" s="40">
        <v>0.0</v>
      </c>
      <c r="AQ54" s="40">
        <v>0.0</v>
      </c>
      <c r="AR54" s="54"/>
      <c r="AS54" s="143"/>
      <c r="AT54" s="111"/>
      <c r="AU54" s="39"/>
      <c r="AV54" s="40">
        <v>0.0</v>
      </c>
      <c r="AW54" s="40">
        <v>0.0</v>
      </c>
      <c r="AX54" s="40">
        <v>0.0</v>
      </c>
      <c r="AY54" s="48"/>
      <c r="AZ54" s="49">
        <f t="shared" ref="AZ54:BB54" si="65">SUM(F54,M54,T54,AA54,AH54,AO54,AV54)</f>
        <v>0</v>
      </c>
      <c r="BA54" s="39">
        <f t="shared" si="65"/>
        <v>0</v>
      </c>
      <c r="BB54" s="39">
        <f t="shared" si="65"/>
        <v>0</v>
      </c>
      <c r="BC54" s="50">
        <f t="shared" si="60"/>
        <v>0</v>
      </c>
      <c r="BD54" s="51"/>
      <c r="BE54" s="39">
        <f t="shared" si="61"/>
        <v>0</v>
      </c>
      <c r="BF54" s="39">
        <f t="shared" si="62"/>
        <v>0</v>
      </c>
      <c r="BG54" s="39">
        <f t="shared" si="63"/>
        <v>0</v>
      </c>
      <c r="BH54" s="39">
        <f t="shared" si="64"/>
        <v>0</v>
      </c>
      <c r="BI54" s="51"/>
      <c r="BJ54" s="51"/>
      <c r="BK54" s="51"/>
      <c r="BL54" s="51"/>
      <c r="BM54" s="51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85"/>
      <c r="BF55" s="85"/>
      <c r="BG55" s="85"/>
      <c r="BH55" s="85"/>
      <c r="BI55" s="153"/>
      <c r="BJ55" s="153"/>
      <c r="BK55" s="153"/>
      <c r="BL55" s="153"/>
      <c r="BM55" s="153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76" t="s">
        <v>14</v>
      </c>
      <c r="AZ56" s="77">
        <f t="shared" ref="AZ56:BC56" si="66">SUM(AZ52,AZ53,AZ54)</f>
        <v>4</v>
      </c>
      <c r="BA56" s="78">
        <f t="shared" si="66"/>
        <v>4</v>
      </c>
      <c r="BB56" s="78">
        <f t="shared" si="66"/>
        <v>0</v>
      </c>
      <c r="BC56" s="79">
        <f t="shared" si="66"/>
        <v>8</v>
      </c>
      <c r="BD56" s="51"/>
      <c r="BE56" s="40">
        <f t="shared" ref="BE56:BG56" si="67">sum(BE52,BE53)</f>
        <v>320</v>
      </c>
      <c r="BF56" s="40">
        <f t="shared" si="67"/>
        <v>352</v>
      </c>
      <c r="BG56" s="40">
        <f t="shared" si="67"/>
        <v>0</v>
      </c>
      <c r="BH56" s="40">
        <f>SUM(BH52,BH53,BH54)</f>
        <v>672</v>
      </c>
      <c r="BI56" s="51"/>
      <c r="BJ56" s="51"/>
      <c r="BK56" s="51"/>
      <c r="BL56" s="51"/>
      <c r="BM56" s="51"/>
    </row>
    <row r="57">
      <c r="A57" s="152"/>
      <c r="B57" s="153"/>
      <c r="C57" s="153"/>
      <c r="D57" s="67"/>
      <c r="E57" s="67"/>
      <c r="F57" s="153"/>
      <c r="G57" s="153"/>
      <c r="H57" s="153"/>
      <c r="I57" s="153"/>
      <c r="J57" s="153"/>
      <c r="K57" s="154"/>
      <c r="L57" s="15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154"/>
      <c r="AG57" s="15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153"/>
      <c r="BG57" s="153"/>
      <c r="BH57" s="153"/>
      <c r="BI57" s="153"/>
      <c r="BJ57" s="153"/>
      <c r="BK57" s="153"/>
      <c r="BL57" s="153"/>
      <c r="BM57" s="153"/>
    </row>
    <row r="58">
      <c r="A58" s="155"/>
      <c r="B58" s="153"/>
      <c r="C58" s="153"/>
      <c r="D58" s="67"/>
      <c r="F58" s="153"/>
      <c r="G58" s="153"/>
      <c r="H58" s="153"/>
      <c r="I58" s="153"/>
      <c r="J58" s="153"/>
      <c r="K58" s="6" t="s">
        <v>53</v>
      </c>
      <c r="L58" s="4"/>
      <c r="M58" s="155"/>
      <c r="N58" s="155"/>
      <c r="O58" s="155"/>
      <c r="P58" s="155"/>
      <c r="Q58" s="156"/>
      <c r="R58" s="155"/>
      <c r="S58" s="155"/>
      <c r="T58" s="155"/>
      <c r="U58" s="155"/>
      <c r="V58" s="155"/>
      <c r="W58" s="155"/>
      <c r="X58" s="155"/>
      <c r="Y58" s="155"/>
      <c r="Z58" s="155"/>
      <c r="AA58" s="157"/>
      <c r="AB58" s="157"/>
      <c r="AC58" s="157"/>
      <c r="AD58" s="157"/>
      <c r="AE58" s="153"/>
      <c r="AF58" s="9" t="s">
        <v>53</v>
      </c>
      <c r="AG58" s="4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9" t="s">
        <v>53</v>
      </c>
      <c r="AU58" s="4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9" t="s">
        <v>53</v>
      </c>
      <c r="BG58" s="4"/>
      <c r="BH58" s="153"/>
      <c r="BI58" s="153"/>
      <c r="BJ58" s="153"/>
      <c r="BK58" s="153"/>
      <c r="BL58" s="153"/>
      <c r="BM58" s="153"/>
    </row>
    <row r="59">
      <c r="A59" s="10"/>
      <c r="B59" s="11"/>
      <c r="C59" s="11"/>
      <c r="D59" s="12"/>
      <c r="E59" s="13">
        <v>45110.0</v>
      </c>
      <c r="F59" s="14"/>
      <c r="G59" s="14"/>
      <c r="H59" s="14"/>
      <c r="I59" s="15"/>
      <c r="J59" s="15"/>
      <c r="K59" s="16"/>
      <c r="L59" s="13">
        <v>45111.0</v>
      </c>
      <c r="M59" s="15"/>
      <c r="N59" s="15"/>
      <c r="O59" s="15"/>
      <c r="P59" s="15"/>
      <c r="Q59" s="11"/>
      <c r="R59" s="17"/>
      <c r="S59" s="13">
        <v>45112.0</v>
      </c>
      <c r="T59" s="11"/>
      <c r="U59" s="15"/>
      <c r="V59" s="15"/>
      <c r="W59" s="11"/>
      <c r="X59" s="18"/>
      <c r="Y59" s="14"/>
      <c r="Z59" s="13">
        <v>45113.0</v>
      </c>
      <c r="AA59" s="15"/>
      <c r="AB59" s="15"/>
      <c r="AC59" s="11"/>
      <c r="AD59" s="15"/>
      <c r="AE59" s="15"/>
      <c r="AF59" s="12"/>
      <c r="AG59" s="13">
        <v>45114.0</v>
      </c>
      <c r="AH59" s="15"/>
      <c r="AI59" s="11"/>
      <c r="AJ59" s="15"/>
      <c r="AK59" s="15"/>
      <c r="AL59" s="15"/>
      <c r="AM59" s="18"/>
      <c r="AN59" s="13">
        <v>45115.0</v>
      </c>
      <c r="AO59" s="11"/>
      <c r="AP59" s="19"/>
      <c r="AQ59" s="19"/>
      <c r="AR59" s="19"/>
      <c r="AS59" s="19"/>
      <c r="AT59" s="14"/>
      <c r="AU59" s="13">
        <v>45116.0</v>
      </c>
      <c r="AV59" s="19"/>
      <c r="AW59" s="19"/>
      <c r="AX59" s="19"/>
      <c r="AY59" s="20"/>
      <c r="AZ59" s="19"/>
      <c r="BA59" s="19"/>
      <c r="BB59" s="19"/>
      <c r="BC59" s="19"/>
      <c r="BD59" s="20"/>
      <c r="BE59" s="21"/>
      <c r="BF59" s="22"/>
      <c r="BG59" s="4"/>
      <c r="BH59" s="19"/>
      <c r="BI59" s="23"/>
      <c r="BJ59" s="127"/>
      <c r="BK59" s="150"/>
      <c r="BL59" s="20"/>
      <c r="BM59" s="20"/>
    </row>
    <row r="60">
      <c r="A60" s="107"/>
      <c r="B60" s="26"/>
      <c r="C60" s="26"/>
      <c r="D60" s="26" t="s">
        <v>2</v>
      </c>
      <c r="E60" s="26" t="s">
        <v>3</v>
      </c>
      <c r="F60" s="26" t="s">
        <v>4</v>
      </c>
      <c r="G60" s="26" t="s">
        <v>5</v>
      </c>
      <c r="H60" s="26" t="s">
        <v>6</v>
      </c>
      <c r="I60" s="26"/>
      <c r="J60" s="26"/>
      <c r="K60" s="26" t="s">
        <v>2</v>
      </c>
      <c r="L60" s="26" t="s">
        <v>7</v>
      </c>
      <c r="M60" s="26" t="s">
        <v>4</v>
      </c>
      <c r="N60" s="26" t="s">
        <v>5</v>
      </c>
      <c r="O60" s="26" t="s">
        <v>6</v>
      </c>
      <c r="P60" s="26"/>
      <c r="Q60" s="26"/>
      <c r="R60" s="26" t="s">
        <v>2</v>
      </c>
      <c r="S60" s="26" t="s">
        <v>8</v>
      </c>
      <c r="T60" s="26" t="s">
        <v>4</v>
      </c>
      <c r="U60" s="26" t="s">
        <v>5</v>
      </c>
      <c r="V60" s="26" t="s">
        <v>6</v>
      </c>
      <c r="W60" s="28"/>
      <c r="X60" s="29"/>
      <c r="Y60" s="29" t="s">
        <v>2</v>
      </c>
      <c r="Z60" s="29" t="s">
        <v>9</v>
      </c>
      <c r="AA60" s="26" t="s">
        <v>4</v>
      </c>
      <c r="AB60" s="26" t="s">
        <v>5</v>
      </c>
      <c r="AC60" s="26" t="s">
        <v>6</v>
      </c>
      <c r="AD60" s="29"/>
      <c r="AE60" s="29"/>
      <c r="AF60" s="29" t="s">
        <v>2</v>
      </c>
      <c r="AG60" s="29" t="s">
        <v>10</v>
      </c>
      <c r="AH60" s="26" t="s">
        <v>4</v>
      </c>
      <c r="AI60" s="26" t="s">
        <v>5</v>
      </c>
      <c r="AJ60" s="26" t="s">
        <v>6</v>
      </c>
      <c r="AK60" s="29"/>
      <c r="AL60" s="29"/>
      <c r="AM60" s="29" t="s">
        <v>2</v>
      </c>
      <c r="AN60" s="29" t="s">
        <v>11</v>
      </c>
      <c r="AO60" s="26" t="s">
        <v>4</v>
      </c>
      <c r="AP60" s="26" t="s">
        <v>5</v>
      </c>
      <c r="AQ60" s="26" t="s">
        <v>6</v>
      </c>
      <c r="AR60" s="29"/>
      <c r="AS60" s="29"/>
      <c r="AT60" s="29" t="s">
        <v>2</v>
      </c>
      <c r="AU60" s="29" t="s">
        <v>12</v>
      </c>
      <c r="AV60" s="26" t="s">
        <v>4</v>
      </c>
      <c r="AW60" s="26" t="s">
        <v>5</v>
      </c>
      <c r="AX60" s="26" t="s">
        <v>6</v>
      </c>
      <c r="AY60" s="30"/>
      <c r="AZ60" s="31" t="s">
        <v>4</v>
      </c>
      <c r="BA60" s="31" t="s">
        <v>13</v>
      </c>
      <c r="BB60" s="31" t="s">
        <v>6</v>
      </c>
      <c r="BC60" s="31" t="s">
        <v>14</v>
      </c>
      <c r="BD60" s="32"/>
      <c r="BE60" s="33" t="s">
        <v>4</v>
      </c>
      <c r="BF60" s="33" t="s">
        <v>13</v>
      </c>
      <c r="BG60" s="33" t="s">
        <v>6</v>
      </c>
      <c r="BH60" s="33" t="s">
        <v>15</v>
      </c>
      <c r="BI60" s="32"/>
      <c r="BJ60" s="32"/>
      <c r="BK60" s="32"/>
      <c r="BL60" s="32"/>
      <c r="BM60" s="32"/>
    </row>
    <row r="61">
      <c r="A61" s="94" t="s">
        <v>139</v>
      </c>
      <c r="B61" s="36" t="s">
        <v>19</v>
      </c>
      <c r="C61" s="37">
        <v>45117.0</v>
      </c>
      <c r="D61" s="42" t="s">
        <v>211</v>
      </c>
      <c r="E61" s="58" t="s">
        <v>66</v>
      </c>
      <c r="F61" s="40">
        <v>0.0</v>
      </c>
      <c r="G61" s="40">
        <v>6.0</v>
      </c>
      <c r="H61" s="40">
        <v>0.0</v>
      </c>
      <c r="I61" s="36" t="s">
        <v>22</v>
      </c>
      <c r="J61" s="37">
        <v>45118.0</v>
      </c>
      <c r="K61" s="42" t="s">
        <v>211</v>
      </c>
      <c r="L61" s="58" t="s">
        <v>66</v>
      </c>
      <c r="M61" s="40">
        <v>0.0</v>
      </c>
      <c r="N61" s="40">
        <v>6.0</v>
      </c>
      <c r="O61" s="40">
        <v>0.0</v>
      </c>
      <c r="P61" s="36" t="s">
        <v>24</v>
      </c>
      <c r="Q61" s="37">
        <v>45119.0</v>
      </c>
      <c r="R61" s="42" t="s">
        <v>211</v>
      </c>
      <c r="S61" s="58" t="s">
        <v>66</v>
      </c>
      <c r="T61" s="40">
        <v>0.0</v>
      </c>
      <c r="U61" s="40">
        <v>6.0</v>
      </c>
      <c r="V61" s="40">
        <v>0.0</v>
      </c>
      <c r="W61" s="36" t="s">
        <v>26</v>
      </c>
      <c r="X61" s="37">
        <v>45120.0</v>
      </c>
      <c r="Y61" s="42" t="s">
        <v>211</v>
      </c>
      <c r="Z61" s="58" t="s">
        <v>66</v>
      </c>
      <c r="AA61" s="40">
        <v>0.0</v>
      </c>
      <c r="AB61" s="40">
        <v>6.0</v>
      </c>
      <c r="AC61" s="40">
        <v>0.0</v>
      </c>
      <c r="AD61" s="36" t="s">
        <v>56</v>
      </c>
      <c r="AE61" s="37">
        <v>45121.0</v>
      </c>
      <c r="AF61" s="42" t="s">
        <v>300</v>
      </c>
      <c r="AG61" s="58" t="s">
        <v>301</v>
      </c>
      <c r="AH61" s="40">
        <v>1.0</v>
      </c>
      <c r="AI61" s="40">
        <v>7.0</v>
      </c>
      <c r="AJ61" s="40">
        <v>2.0</v>
      </c>
      <c r="AK61" s="47" t="s">
        <v>57</v>
      </c>
      <c r="AL61" s="37">
        <v>45122.0</v>
      </c>
      <c r="AM61" s="42" t="s">
        <v>25</v>
      </c>
      <c r="AN61" s="58" t="s">
        <v>25</v>
      </c>
      <c r="AO61" s="40">
        <v>0.0</v>
      </c>
      <c r="AP61" s="40">
        <v>0.0</v>
      </c>
      <c r="AQ61" s="40">
        <v>0.0</v>
      </c>
      <c r="AR61" s="96" t="s">
        <v>149</v>
      </c>
      <c r="AS61" s="37">
        <v>45123.0</v>
      </c>
      <c r="AT61" s="42" t="s">
        <v>211</v>
      </c>
      <c r="AU61" s="58" t="s">
        <v>66</v>
      </c>
      <c r="AV61" s="40">
        <v>0.0</v>
      </c>
      <c r="AW61" s="40">
        <v>6.0</v>
      </c>
      <c r="AX61" s="40">
        <v>0.0</v>
      </c>
      <c r="AY61" s="48"/>
      <c r="AZ61" s="49">
        <f t="shared" ref="AZ61:BB61" si="68">SUM(F61,M61,T61,AA61,AH61,AO61,AV61)</f>
        <v>1</v>
      </c>
      <c r="BA61" s="39">
        <f t="shared" si="68"/>
        <v>37</v>
      </c>
      <c r="BB61" s="39">
        <f t="shared" si="68"/>
        <v>2</v>
      </c>
      <c r="BC61" s="50">
        <f t="shared" ref="BC61:BC65" si="70">SUM(AZ61,BA61,BB61)</f>
        <v>40</v>
      </c>
      <c r="BD61" s="51"/>
      <c r="BE61" s="39">
        <f t="shared" ref="BE61:BE62" si="71">AZ61*67.31</f>
        <v>67.31</v>
      </c>
      <c r="BF61" s="39">
        <f t="shared" ref="BF61:BF62" si="72">BA61*74</f>
        <v>2738</v>
      </c>
      <c r="BG61" s="39">
        <f t="shared" ref="BG61:BG62" si="73">BB61*84</f>
        <v>168</v>
      </c>
      <c r="BH61" s="39">
        <f t="shared" ref="BH61:BH65" si="74">sum(BE61,BF61,BG61)</f>
        <v>2973.31</v>
      </c>
      <c r="BI61" s="51"/>
      <c r="BJ61" s="51"/>
      <c r="BK61" s="51"/>
      <c r="BL61" s="51"/>
      <c r="BM61" s="51"/>
    </row>
    <row r="62" ht="16.5" customHeight="1">
      <c r="A62" s="94" t="s">
        <v>740</v>
      </c>
      <c r="B62" s="41" t="s">
        <v>33</v>
      </c>
      <c r="C62" s="37">
        <v>45118.0</v>
      </c>
      <c r="D62" s="38" t="s">
        <v>247</v>
      </c>
      <c r="E62" s="39" t="s">
        <v>127</v>
      </c>
      <c r="F62" s="40">
        <v>5.0</v>
      </c>
      <c r="G62" s="40">
        <v>1.0</v>
      </c>
      <c r="H62" s="40">
        <v>0.0</v>
      </c>
      <c r="I62" s="42" t="s">
        <v>46</v>
      </c>
      <c r="J62" s="37">
        <v>45119.0</v>
      </c>
      <c r="K62" s="38" t="s">
        <v>247</v>
      </c>
      <c r="L62" s="39" t="s">
        <v>127</v>
      </c>
      <c r="M62" s="40">
        <v>5.0</v>
      </c>
      <c r="N62" s="40">
        <v>1.0</v>
      </c>
      <c r="O62" s="40">
        <v>0.0</v>
      </c>
      <c r="P62" s="38" t="s">
        <v>36</v>
      </c>
      <c r="Q62" s="37">
        <v>45120.0</v>
      </c>
      <c r="R62" s="38" t="s">
        <v>247</v>
      </c>
      <c r="S62" s="39" t="s">
        <v>127</v>
      </c>
      <c r="T62" s="40">
        <v>5.0</v>
      </c>
      <c r="U62" s="40">
        <v>1.0</v>
      </c>
      <c r="V62" s="40">
        <v>0.0</v>
      </c>
      <c r="W62" s="56" t="s">
        <v>37</v>
      </c>
      <c r="X62" s="37">
        <v>45121.0</v>
      </c>
      <c r="Y62" s="38" t="s">
        <v>247</v>
      </c>
      <c r="Z62" s="39" t="s">
        <v>127</v>
      </c>
      <c r="AA62" s="40">
        <v>5.0</v>
      </c>
      <c r="AB62" s="40">
        <v>1.0</v>
      </c>
      <c r="AC62" s="40">
        <v>0.0</v>
      </c>
      <c r="AD62" s="56" t="s">
        <v>40</v>
      </c>
      <c r="AE62" s="37">
        <v>45122.0</v>
      </c>
      <c r="AF62" s="38" t="s">
        <v>285</v>
      </c>
      <c r="AG62" s="39" t="s">
        <v>129</v>
      </c>
      <c r="AH62" s="40">
        <v>5.0</v>
      </c>
      <c r="AI62" s="40">
        <v>2.0</v>
      </c>
      <c r="AJ62" s="40">
        <v>0.0</v>
      </c>
      <c r="AK62" s="47" t="s">
        <v>57</v>
      </c>
      <c r="AL62" s="37">
        <v>45122.0</v>
      </c>
      <c r="AM62" s="42" t="s">
        <v>319</v>
      </c>
      <c r="AN62" s="58" t="s">
        <v>266</v>
      </c>
      <c r="AO62" s="40">
        <v>1.0</v>
      </c>
      <c r="AP62" s="40">
        <v>7.0</v>
      </c>
      <c r="AQ62" s="40">
        <v>4.0</v>
      </c>
      <c r="AR62" s="47" t="s">
        <v>44</v>
      </c>
      <c r="AS62" s="37">
        <v>45124.0</v>
      </c>
      <c r="AT62" s="38" t="s">
        <v>25</v>
      </c>
      <c r="AU62" s="39" t="s">
        <v>25</v>
      </c>
      <c r="AV62" s="40">
        <v>0.0</v>
      </c>
      <c r="AW62" s="40">
        <v>0.0</v>
      </c>
      <c r="AX62" s="40">
        <v>0.0</v>
      </c>
      <c r="AY62" s="48"/>
      <c r="AZ62" s="49">
        <f t="shared" ref="AZ62:BB62" si="69">SUM(F62,M62,T62,AA62,AH62,AO62,AV62)</f>
        <v>26</v>
      </c>
      <c r="BA62" s="39">
        <f t="shared" si="69"/>
        <v>13</v>
      </c>
      <c r="BB62" s="39">
        <f t="shared" si="69"/>
        <v>4</v>
      </c>
      <c r="BC62" s="50">
        <f t="shared" si="70"/>
        <v>43</v>
      </c>
      <c r="BD62" s="51"/>
      <c r="BE62" s="39">
        <f t="shared" si="71"/>
        <v>1750.06</v>
      </c>
      <c r="BF62" s="39">
        <f t="shared" si="72"/>
        <v>962</v>
      </c>
      <c r="BG62" s="39">
        <f t="shared" si="73"/>
        <v>336</v>
      </c>
      <c r="BH62" s="39">
        <f t="shared" si="74"/>
        <v>3048.06</v>
      </c>
      <c r="BI62" s="51"/>
      <c r="BJ62" s="51"/>
      <c r="BK62" s="51"/>
      <c r="BL62" s="51"/>
      <c r="BM62" s="51"/>
    </row>
    <row r="63">
      <c r="A63" s="35" t="s">
        <v>82</v>
      </c>
      <c r="B63" s="60"/>
      <c r="C63" s="45"/>
      <c r="D63" s="39"/>
      <c r="E63" s="39"/>
      <c r="F63" s="40">
        <v>0.0</v>
      </c>
      <c r="G63" s="40">
        <v>0.0</v>
      </c>
      <c r="H63" s="40">
        <v>0.0</v>
      </c>
      <c r="I63" s="53"/>
      <c r="J63" s="45"/>
      <c r="K63" s="39"/>
      <c r="L63" s="39"/>
      <c r="M63" s="40">
        <v>0.0</v>
      </c>
      <c r="N63" s="40">
        <v>0.0</v>
      </c>
      <c r="O63" s="40">
        <v>0.0</v>
      </c>
      <c r="P63" s="39"/>
      <c r="Q63" s="45"/>
      <c r="R63" s="39"/>
      <c r="S63" s="39"/>
      <c r="T63" s="40">
        <v>0.0</v>
      </c>
      <c r="U63" s="40">
        <v>0.0</v>
      </c>
      <c r="V63" s="40">
        <v>0.0</v>
      </c>
      <c r="W63" s="44"/>
      <c r="X63" s="45"/>
      <c r="Y63" s="53"/>
      <c r="Z63" s="53"/>
      <c r="AA63" s="40">
        <v>0.0</v>
      </c>
      <c r="AB63" s="40">
        <v>0.0</v>
      </c>
      <c r="AC63" s="40">
        <v>0.0</v>
      </c>
      <c r="AD63" s="56"/>
      <c r="AE63" s="37"/>
      <c r="AF63" s="38"/>
      <c r="AG63" s="39"/>
      <c r="AH63" s="40">
        <v>0.0</v>
      </c>
      <c r="AI63" s="40">
        <v>0.0</v>
      </c>
      <c r="AJ63" s="40">
        <v>0.0</v>
      </c>
      <c r="AK63" s="434"/>
      <c r="AL63" s="37"/>
      <c r="AM63" s="38"/>
      <c r="AN63" s="39"/>
      <c r="AO63" s="40">
        <v>0.0</v>
      </c>
      <c r="AP63" s="40">
        <v>0.0</v>
      </c>
      <c r="AQ63" s="40">
        <v>0.0</v>
      </c>
      <c r="AR63" s="47"/>
      <c r="AS63" s="37"/>
      <c r="AT63" s="38"/>
      <c r="AU63" s="39"/>
      <c r="AV63" s="40">
        <v>0.0</v>
      </c>
      <c r="AW63" s="40">
        <v>0.0</v>
      </c>
      <c r="AX63" s="40">
        <v>0.0</v>
      </c>
      <c r="AY63" s="48"/>
      <c r="AZ63" s="49">
        <f t="shared" ref="AZ63:BB63" si="75">SUM(F63,M63,T63,AA63,AH63,AO63,AV63)</f>
        <v>0</v>
      </c>
      <c r="BA63" s="39">
        <f t="shared" si="75"/>
        <v>0</v>
      </c>
      <c r="BB63" s="39">
        <f t="shared" si="75"/>
        <v>0</v>
      </c>
      <c r="BC63" s="50">
        <f t="shared" si="70"/>
        <v>0</v>
      </c>
      <c r="BD63" s="51"/>
      <c r="BE63" s="39">
        <f t="shared" ref="BE63:BE65" si="77">AZ63*80</f>
        <v>0</v>
      </c>
      <c r="BF63" s="39">
        <f t="shared" ref="BF63:BF65" si="78">BA63*88</f>
        <v>0</v>
      </c>
      <c r="BG63" s="39">
        <f t="shared" ref="BG63:BG65" si="79">BB63*80</f>
        <v>0</v>
      </c>
      <c r="BH63" s="39">
        <f t="shared" si="74"/>
        <v>0</v>
      </c>
      <c r="BI63" s="51"/>
      <c r="BJ63" s="51"/>
      <c r="BK63" s="51"/>
      <c r="BL63" s="51"/>
      <c r="BM63" s="51"/>
    </row>
    <row r="64" ht="16.5" customHeight="1">
      <c r="A64" s="94" t="s">
        <v>50</v>
      </c>
      <c r="B64" s="60"/>
      <c r="C64" s="45"/>
      <c r="D64" s="53"/>
      <c r="E64" s="58"/>
      <c r="F64" s="40">
        <v>0.0</v>
      </c>
      <c r="G64" s="40">
        <v>0.0</v>
      </c>
      <c r="H64" s="40">
        <v>0.0</v>
      </c>
      <c r="I64" s="53"/>
      <c r="J64" s="45"/>
      <c r="K64" s="53"/>
      <c r="L64" s="53"/>
      <c r="M64" s="40">
        <v>0.0</v>
      </c>
      <c r="N64" s="40">
        <v>0.0</v>
      </c>
      <c r="O64" s="40">
        <v>0.0</v>
      </c>
      <c r="P64" s="144"/>
      <c r="Q64" s="144"/>
      <c r="R64" s="144"/>
      <c r="S64" s="144"/>
      <c r="T64" s="40">
        <v>0.0</v>
      </c>
      <c r="U64" s="40">
        <v>0.0</v>
      </c>
      <c r="V64" s="40">
        <v>0.0</v>
      </c>
      <c r="W64" s="44"/>
      <c r="X64" s="45"/>
      <c r="Y64" s="53"/>
      <c r="Z64" s="53"/>
      <c r="AA64" s="40">
        <v>0.0</v>
      </c>
      <c r="AB64" s="40">
        <v>0.0</v>
      </c>
      <c r="AC64" s="40">
        <v>0.0</v>
      </c>
      <c r="AD64" s="36"/>
      <c r="AE64" s="37"/>
      <c r="AF64" s="42"/>
      <c r="AG64" s="58"/>
      <c r="AH64" s="40">
        <v>0.0</v>
      </c>
      <c r="AI64" s="40">
        <v>0.0</v>
      </c>
      <c r="AJ64" s="40">
        <v>0.0</v>
      </c>
      <c r="AK64" s="47"/>
      <c r="AL64" s="37"/>
      <c r="AM64" s="42"/>
      <c r="AN64" s="58"/>
      <c r="AO64" s="40">
        <v>0.0</v>
      </c>
      <c r="AP64" s="40">
        <v>0.0</v>
      </c>
      <c r="AQ64" s="40">
        <v>0.0</v>
      </c>
      <c r="AR64" s="47" t="s">
        <v>44</v>
      </c>
      <c r="AS64" s="37">
        <v>45124.0</v>
      </c>
      <c r="AT64" s="38" t="s">
        <v>247</v>
      </c>
      <c r="AU64" s="39" t="s">
        <v>127</v>
      </c>
      <c r="AV64" s="40">
        <v>5.0</v>
      </c>
      <c r="AW64" s="40">
        <v>1.0</v>
      </c>
      <c r="AX64" s="40">
        <v>0.0</v>
      </c>
      <c r="AY64" s="48"/>
      <c r="AZ64" s="49">
        <f t="shared" ref="AZ64:BB64" si="76">SUM(F64,M64,T64,AA64,AH64,AO64,AV64)</f>
        <v>5</v>
      </c>
      <c r="BA64" s="39">
        <f t="shared" si="76"/>
        <v>1</v>
      </c>
      <c r="BB64" s="39">
        <f t="shared" si="76"/>
        <v>0</v>
      </c>
      <c r="BC64" s="50">
        <f t="shared" si="70"/>
        <v>6</v>
      </c>
      <c r="BD64" s="51"/>
      <c r="BE64" s="39">
        <f t="shared" si="77"/>
        <v>400</v>
      </c>
      <c r="BF64" s="39">
        <f t="shared" si="78"/>
        <v>88</v>
      </c>
      <c r="BG64" s="39">
        <f t="shared" si="79"/>
        <v>0</v>
      </c>
      <c r="BH64" s="39">
        <f t="shared" si="74"/>
        <v>488</v>
      </c>
      <c r="BI64" s="51"/>
      <c r="BJ64" s="51"/>
      <c r="BK64" s="51"/>
      <c r="BL64" s="51"/>
      <c r="BM64" s="51"/>
    </row>
    <row r="65" ht="16.5" customHeight="1">
      <c r="A65" s="94" t="s">
        <v>52</v>
      </c>
      <c r="B65" s="60"/>
      <c r="C65" s="45"/>
      <c r="D65" s="53"/>
      <c r="E65" s="58"/>
      <c r="F65" s="40">
        <v>0.0</v>
      </c>
      <c r="G65" s="40">
        <v>0.0</v>
      </c>
      <c r="H65" s="40">
        <v>0.0</v>
      </c>
      <c r="I65" s="53"/>
      <c r="J65" s="45"/>
      <c r="K65" s="39"/>
      <c r="L65" s="39"/>
      <c r="M65" s="40">
        <v>0.0</v>
      </c>
      <c r="N65" s="40">
        <v>0.0</v>
      </c>
      <c r="O65" s="40">
        <v>0.0</v>
      </c>
      <c r="P65" s="144"/>
      <c r="Q65" s="144"/>
      <c r="R65" s="144"/>
      <c r="S65" s="144"/>
      <c r="T65" s="40">
        <v>0.0</v>
      </c>
      <c r="U65" s="40">
        <v>0.0</v>
      </c>
      <c r="V65" s="40">
        <v>0.0</v>
      </c>
      <c r="W65" s="44"/>
      <c r="X65" s="45"/>
      <c r="Y65" s="53"/>
      <c r="Z65" s="53"/>
      <c r="AA65" s="40">
        <v>0.0</v>
      </c>
      <c r="AB65" s="40">
        <v>0.0</v>
      </c>
      <c r="AC65" s="40">
        <v>0.0</v>
      </c>
      <c r="AD65" s="63"/>
      <c r="AE65" s="45"/>
      <c r="AF65" s="53"/>
      <c r="AG65" s="53"/>
      <c r="AH65" s="40">
        <v>0.0</v>
      </c>
      <c r="AI65" s="40">
        <v>0.0</v>
      </c>
      <c r="AJ65" s="40">
        <v>0.0</v>
      </c>
      <c r="AK65" s="96"/>
      <c r="AL65" s="37"/>
      <c r="AM65" s="38"/>
      <c r="AN65" s="39"/>
      <c r="AO65" s="40">
        <v>0.0</v>
      </c>
      <c r="AP65" s="40">
        <v>0.0</v>
      </c>
      <c r="AQ65" s="40">
        <v>0.0</v>
      </c>
      <c r="AR65" s="96"/>
      <c r="AS65" s="37"/>
      <c r="AT65" s="38"/>
      <c r="AU65" s="39"/>
      <c r="AV65" s="40">
        <v>0.0</v>
      </c>
      <c r="AW65" s="40">
        <v>0.0</v>
      </c>
      <c r="AX65" s="40">
        <v>0.0</v>
      </c>
      <c r="AY65" s="48"/>
      <c r="AZ65" s="49">
        <f t="shared" ref="AZ65:BB65" si="80">SUM(F65,M65,T65,AA65,AH65,AO65,AV65)</f>
        <v>0</v>
      </c>
      <c r="BA65" s="39">
        <f t="shared" si="80"/>
        <v>0</v>
      </c>
      <c r="BB65" s="39">
        <f t="shared" si="80"/>
        <v>0</v>
      </c>
      <c r="BC65" s="50">
        <f t="shared" si="70"/>
        <v>0</v>
      </c>
      <c r="BD65" s="51"/>
      <c r="BE65" s="39">
        <f t="shared" si="77"/>
        <v>0</v>
      </c>
      <c r="BF65" s="39">
        <f t="shared" si="78"/>
        <v>0</v>
      </c>
      <c r="BG65" s="39">
        <f t="shared" si="79"/>
        <v>0</v>
      </c>
      <c r="BH65" s="39">
        <f t="shared" si="74"/>
        <v>0</v>
      </c>
      <c r="BI65" s="51"/>
      <c r="BJ65" s="51"/>
      <c r="BK65" s="51"/>
      <c r="BL65" s="51"/>
      <c r="BM65" s="51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53"/>
      <c r="BF66" s="53"/>
      <c r="BG66" s="53"/>
      <c r="BH66" s="53"/>
      <c r="BI66" s="136"/>
      <c r="BJ66" s="136"/>
      <c r="BK66" s="136"/>
      <c r="BL66" s="136"/>
      <c r="BM66" s="136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76" t="s">
        <v>14</v>
      </c>
      <c r="AZ67" s="77">
        <f t="shared" ref="AZ67:BC67" si="81">sum(AZ61,AZ62,AZ63,AZ64,AZ65)</f>
        <v>32</v>
      </c>
      <c r="BA67" s="78">
        <f t="shared" si="81"/>
        <v>51</v>
      </c>
      <c r="BB67" s="78">
        <f t="shared" si="81"/>
        <v>6</v>
      </c>
      <c r="BC67" s="79">
        <f t="shared" si="81"/>
        <v>89</v>
      </c>
      <c r="BD67" s="51"/>
      <c r="BE67" s="40">
        <f>sum(BE62,BE61,BE63,BE64,BE65)</f>
        <v>2217.37</v>
      </c>
      <c r="BF67" s="40">
        <f t="shared" ref="BF67:BG67" si="82">sum(BF61,BF62,BF63,BF64,BF65)</f>
        <v>3788</v>
      </c>
      <c r="BG67" s="40">
        <f t="shared" si="82"/>
        <v>504</v>
      </c>
      <c r="BH67" s="40">
        <f>SUM(BH61,BH62,BH63,BH64,BH65)</f>
        <v>6509.37</v>
      </c>
      <c r="BI67" s="51"/>
      <c r="BJ67" s="51"/>
      <c r="BK67" s="51"/>
      <c r="BL67" s="51"/>
      <c r="BM67" s="51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6" t="s">
        <v>147</v>
      </c>
      <c r="L68" s="4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6" t="s">
        <v>147</v>
      </c>
      <c r="AG68" s="4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6" t="s">
        <v>147</v>
      </c>
      <c r="AU68" s="4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6"/>
      <c r="BK68" s="136"/>
      <c r="BL68" s="136"/>
      <c r="BM68" s="136"/>
    </row>
    <row r="69">
      <c r="A69" s="116"/>
      <c r="B69" s="159"/>
      <c r="C69" s="159"/>
      <c r="D69" s="160"/>
      <c r="E69" s="159"/>
      <c r="F69" s="161"/>
      <c r="G69" s="161"/>
      <c r="H69" s="161"/>
      <c r="I69" s="161"/>
      <c r="J69" s="159"/>
      <c r="K69" s="162"/>
      <c r="L69" s="162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1"/>
      <c r="AB69" s="161"/>
      <c r="AC69" s="161"/>
      <c r="AD69" s="161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38"/>
      <c r="AP69" s="138"/>
      <c r="AQ69" s="138"/>
      <c r="AR69" s="138"/>
      <c r="AS69" s="118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6" t="s">
        <v>147</v>
      </c>
      <c r="BG69" s="4"/>
      <c r="BH69" s="136"/>
      <c r="BI69" s="136"/>
      <c r="BJ69" s="136"/>
      <c r="BK69" s="136"/>
      <c r="BL69" s="136"/>
      <c r="BM69" s="136"/>
    </row>
    <row r="70">
      <c r="A70" s="10"/>
      <c r="B70" s="11"/>
      <c r="C70" s="11"/>
      <c r="D70" s="12"/>
      <c r="E70" s="13">
        <v>45110.0</v>
      </c>
      <c r="F70" s="14"/>
      <c r="G70" s="14"/>
      <c r="H70" s="14"/>
      <c r="I70" s="15"/>
      <c r="J70" s="15"/>
      <c r="K70" s="16"/>
      <c r="L70" s="13">
        <v>45111.0</v>
      </c>
      <c r="M70" s="15"/>
      <c r="N70" s="15"/>
      <c r="O70" s="15"/>
      <c r="P70" s="15"/>
      <c r="Q70" s="11"/>
      <c r="R70" s="17"/>
      <c r="S70" s="13">
        <v>45112.0</v>
      </c>
      <c r="T70" s="11"/>
      <c r="U70" s="15"/>
      <c r="V70" s="15"/>
      <c r="W70" s="11"/>
      <c r="X70" s="18"/>
      <c r="Y70" s="14"/>
      <c r="Z70" s="13">
        <v>45113.0</v>
      </c>
      <c r="AA70" s="15"/>
      <c r="AB70" s="15"/>
      <c r="AC70" s="11"/>
      <c r="AD70" s="15"/>
      <c r="AE70" s="15"/>
      <c r="AF70" s="12"/>
      <c r="AG70" s="13">
        <v>45114.0</v>
      </c>
      <c r="AH70" s="15"/>
      <c r="AI70" s="11"/>
      <c r="AJ70" s="15"/>
      <c r="AK70" s="15"/>
      <c r="AL70" s="15"/>
      <c r="AM70" s="18"/>
      <c r="AN70" s="13">
        <v>45115.0</v>
      </c>
      <c r="AO70" s="11"/>
      <c r="AP70" s="19"/>
      <c r="AQ70" s="19"/>
      <c r="AR70" s="19"/>
      <c r="AS70" s="19"/>
      <c r="AT70" s="14"/>
      <c r="AU70" s="13">
        <v>45116.0</v>
      </c>
      <c r="AV70" s="19"/>
      <c r="AW70" s="19"/>
      <c r="AX70" s="19"/>
      <c r="AY70" s="20"/>
      <c r="AZ70" s="19"/>
      <c r="BA70" s="19"/>
      <c r="BB70" s="19"/>
      <c r="BC70" s="19"/>
      <c r="BD70" s="20"/>
      <c r="BE70" s="21"/>
      <c r="BF70" s="22"/>
      <c r="BG70" s="4"/>
      <c r="BH70" s="19"/>
      <c r="BI70" s="23"/>
      <c r="BJ70" s="127"/>
      <c r="BK70" s="150"/>
      <c r="BL70" s="20"/>
      <c r="BM70" s="20"/>
    </row>
    <row r="71">
      <c r="A71" s="107"/>
      <c r="B71" s="26"/>
      <c r="C71" s="26"/>
      <c r="D71" s="26" t="s">
        <v>2</v>
      </c>
      <c r="E71" s="26" t="s">
        <v>3</v>
      </c>
      <c r="F71" s="26" t="s">
        <v>4</v>
      </c>
      <c r="G71" s="26" t="s">
        <v>5</v>
      </c>
      <c r="H71" s="26" t="s">
        <v>6</v>
      </c>
      <c r="I71" s="26"/>
      <c r="J71" s="26"/>
      <c r="K71" s="26" t="s">
        <v>2</v>
      </c>
      <c r="L71" s="26" t="s">
        <v>7</v>
      </c>
      <c r="M71" s="26" t="s">
        <v>4</v>
      </c>
      <c r="N71" s="26" t="s">
        <v>5</v>
      </c>
      <c r="O71" s="26" t="s">
        <v>6</v>
      </c>
      <c r="P71" s="26"/>
      <c r="Q71" s="26"/>
      <c r="R71" s="26" t="s">
        <v>2</v>
      </c>
      <c r="S71" s="26" t="s">
        <v>8</v>
      </c>
      <c r="T71" s="26" t="s">
        <v>4</v>
      </c>
      <c r="U71" s="26" t="s">
        <v>5</v>
      </c>
      <c r="V71" s="26" t="s">
        <v>6</v>
      </c>
      <c r="W71" s="28"/>
      <c r="X71" s="29"/>
      <c r="Y71" s="29" t="s">
        <v>2</v>
      </c>
      <c r="Z71" s="29" t="s">
        <v>9</v>
      </c>
      <c r="AA71" s="26" t="s">
        <v>4</v>
      </c>
      <c r="AB71" s="26" t="s">
        <v>5</v>
      </c>
      <c r="AC71" s="26" t="s">
        <v>6</v>
      </c>
      <c r="AD71" s="29"/>
      <c r="AE71" s="29"/>
      <c r="AF71" s="29" t="s">
        <v>2</v>
      </c>
      <c r="AG71" s="29" t="s">
        <v>10</v>
      </c>
      <c r="AH71" s="26" t="s">
        <v>4</v>
      </c>
      <c r="AI71" s="26" t="s">
        <v>5</v>
      </c>
      <c r="AJ71" s="26" t="s">
        <v>6</v>
      </c>
      <c r="AK71" s="29"/>
      <c r="AL71" s="29"/>
      <c r="AM71" s="29" t="s">
        <v>2</v>
      </c>
      <c r="AN71" s="29" t="s">
        <v>11</v>
      </c>
      <c r="AO71" s="26" t="s">
        <v>4</v>
      </c>
      <c r="AP71" s="26" t="s">
        <v>5</v>
      </c>
      <c r="AQ71" s="26" t="s">
        <v>6</v>
      </c>
      <c r="AR71" s="29"/>
      <c r="AS71" s="29"/>
      <c r="AT71" s="29" t="s">
        <v>2</v>
      </c>
      <c r="AU71" s="29" t="s">
        <v>12</v>
      </c>
      <c r="AV71" s="26" t="s">
        <v>4</v>
      </c>
      <c r="AW71" s="26" t="s">
        <v>5</v>
      </c>
      <c r="AX71" s="26" t="s">
        <v>6</v>
      </c>
      <c r="AY71" s="30"/>
      <c r="AZ71" s="31" t="s">
        <v>4</v>
      </c>
      <c r="BA71" s="31" t="s">
        <v>13</v>
      </c>
      <c r="BB71" s="31" t="s">
        <v>6</v>
      </c>
      <c r="BC71" s="31" t="s">
        <v>14</v>
      </c>
      <c r="BD71" s="32"/>
      <c r="BE71" s="33" t="s">
        <v>4</v>
      </c>
      <c r="BF71" s="33" t="s">
        <v>13</v>
      </c>
      <c r="BG71" s="33" t="s">
        <v>6</v>
      </c>
      <c r="BH71" s="33" t="s">
        <v>15</v>
      </c>
      <c r="BI71" s="32"/>
      <c r="BJ71" s="32"/>
      <c r="BK71" s="32"/>
      <c r="BL71" s="32"/>
      <c r="BM71" s="32"/>
    </row>
    <row r="72">
      <c r="A72" s="94" t="s">
        <v>714</v>
      </c>
      <c r="B72" s="36" t="s">
        <v>19</v>
      </c>
      <c r="C72" s="37">
        <v>45117.0</v>
      </c>
      <c r="D72" s="42" t="s">
        <v>272</v>
      </c>
      <c r="E72" s="39" t="s">
        <v>21</v>
      </c>
      <c r="F72" s="40">
        <v>0.0</v>
      </c>
      <c r="G72" s="40">
        <v>6.5</v>
      </c>
      <c r="H72" s="40">
        <v>0.0</v>
      </c>
      <c r="I72" s="36" t="s">
        <v>22</v>
      </c>
      <c r="J72" s="37">
        <v>45118.0</v>
      </c>
      <c r="K72" s="42" t="s">
        <v>272</v>
      </c>
      <c r="L72" s="39" t="s">
        <v>21</v>
      </c>
      <c r="M72" s="40">
        <v>0.0</v>
      </c>
      <c r="N72" s="40">
        <v>6.5</v>
      </c>
      <c r="O72" s="40">
        <v>0.0</v>
      </c>
      <c r="P72" s="36" t="s">
        <v>24</v>
      </c>
      <c r="Q72" s="37">
        <v>45119.0</v>
      </c>
      <c r="R72" s="42" t="s">
        <v>272</v>
      </c>
      <c r="S72" s="39" t="s">
        <v>21</v>
      </c>
      <c r="T72" s="40">
        <v>0.0</v>
      </c>
      <c r="U72" s="40">
        <v>6.5</v>
      </c>
      <c r="V72" s="40">
        <v>0.0</v>
      </c>
      <c r="W72" s="36" t="s">
        <v>26</v>
      </c>
      <c r="X72" s="37">
        <v>45120.0</v>
      </c>
      <c r="Y72" s="42" t="s">
        <v>272</v>
      </c>
      <c r="Z72" s="39" t="s">
        <v>21</v>
      </c>
      <c r="AA72" s="40">
        <v>0.0</v>
      </c>
      <c r="AB72" s="40">
        <v>6.5</v>
      </c>
      <c r="AC72" s="40">
        <v>0.0</v>
      </c>
      <c r="AD72" s="36" t="s">
        <v>56</v>
      </c>
      <c r="AE72" s="37">
        <v>45121.0</v>
      </c>
      <c r="AF72" s="42" t="s">
        <v>703</v>
      </c>
      <c r="AG72" s="39" t="s">
        <v>704</v>
      </c>
      <c r="AH72" s="40">
        <v>0.5</v>
      </c>
      <c r="AI72" s="40">
        <v>7.5</v>
      </c>
      <c r="AJ72" s="40">
        <v>2.5</v>
      </c>
      <c r="AK72" s="287" t="s">
        <v>57</v>
      </c>
      <c r="AL72" s="37">
        <v>45122.0</v>
      </c>
      <c r="AM72" s="42" t="s">
        <v>25</v>
      </c>
      <c r="AN72" s="39" t="s">
        <v>25</v>
      </c>
      <c r="AO72" s="40">
        <v>0.0</v>
      </c>
      <c r="AP72" s="40">
        <v>0.0</v>
      </c>
      <c r="AQ72" s="40">
        <v>0.0</v>
      </c>
      <c r="AR72" s="96" t="s">
        <v>149</v>
      </c>
      <c r="AS72" s="37">
        <v>45123.0</v>
      </c>
      <c r="AT72" s="42" t="s">
        <v>272</v>
      </c>
      <c r="AU72" s="39" t="s">
        <v>21</v>
      </c>
      <c r="AV72" s="40">
        <v>0.0</v>
      </c>
      <c r="AW72" s="40">
        <v>6.5</v>
      </c>
      <c r="AX72" s="40">
        <v>0.0</v>
      </c>
      <c r="AY72" s="48"/>
      <c r="AZ72" s="49">
        <f t="shared" ref="AZ72:BB72" si="83">SUM(F72,M72,T72,AA72,AH72,AO72,AV72)</f>
        <v>0.5</v>
      </c>
      <c r="BA72" s="39">
        <f t="shared" si="83"/>
        <v>40</v>
      </c>
      <c r="BB72" s="39">
        <f t="shared" si="83"/>
        <v>2.5</v>
      </c>
      <c r="BC72" s="50">
        <f t="shared" ref="BC72:BC76" si="85">SUM(AZ72,BA72,BB72)</f>
        <v>43</v>
      </c>
      <c r="BD72" s="51"/>
      <c r="BE72" s="39">
        <f>AZ72*67.31</f>
        <v>33.655</v>
      </c>
      <c r="BF72" s="39">
        <f>BA72*74</f>
        <v>2960</v>
      </c>
      <c r="BG72" s="39">
        <f>BB72*84</f>
        <v>210</v>
      </c>
      <c r="BH72" s="39">
        <f>SUM(BE72,BF72,BG72)</f>
        <v>3203.655</v>
      </c>
      <c r="BI72" s="51"/>
      <c r="BJ72" s="51"/>
      <c r="BK72" s="51"/>
      <c r="BL72" s="51"/>
      <c r="BM72" s="51"/>
    </row>
    <row r="73">
      <c r="A73" s="94" t="s">
        <v>82</v>
      </c>
      <c r="B73" s="36"/>
      <c r="C73" s="37"/>
      <c r="D73" s="42"/>
      <c r="E73" s="39"/>
      <c r="F73" s="40">
        <v>0.0</v>
      </c>
      <c r="G73" s="40">
        <v>0.0</v>
      </c>
      <c r="H73" s="40">
        <v>0.0</v>
      </c>
      <c r="I73" s="36"/>
      <c r="J73" s="37"/>
      <c r="K73" s="42"/>
      <c r="L73" s="39"/>
      <c r="M73" s="40">
        <v>0.0</v>
      </c>
      <c r="N73" s="40">
        <v>0.0</v>
      </c>
      <c r="O73" s="40">
        <v>0.0</v>
      </c>
      <c r="P73" s="36"/>
      <c r="Q73" s="37"/>
      <c r="R73" s="42"/>
      <c r="S73" s="39"/>
      <c r="T73" s="40">
        <v>0.0</v>
      </c>
      <c r="U73" s="40">
        <v>0.0</v>
      </c>
      <c r="V73" s="40">
        <v>0.0</v>
      </c>
      <c r="W73" s="36"/>
      <c r="X73" s="37"/>
      <c r="Y73" s="42"/>
      <c r="Z73" s="39"/>
      <c r="AA73" s="40">
        <v>0.0</v>
      </c>
      <c r="AB73" s="40">
        <v>0.0</v>
      </c>
      <c r="AC73" s="40">
        <v>0.0</v>
      </c>
      <c r="AD73" s="36"/>
      <c r="AE73" s="37"/>
      <c r="AF73" s="42"/>
      <c r="AG73" s="39"/>
      <c r="AH73" s="163">
        <v>0.0</v>
      </c>
      <c r="AI73" s="163">
        <v>0.0</v>
      </c>
      <c r="AJ73" s="163">
        <v>0.0</v>
      </c>
      <c r="AK73" s="47"/>
      <c r="AL73" s="37"/>
      <c r="AM73" s="42"/>
      <c r="AN73" s="39"/>
      <c r="AO73" s="163">
        <v>0.0</v>
      </c>
      <c r="AP73" s="163">
        <v>0.0</v>
      </c>
      <c r="AQ73" s="163">
        <v>0.0</v>
      </c>
      <c r="AR73" s="96"/>
      <c r="AS73" s="37"/>
      <c r="AT73" s="42"/>
      <c r="AU73" s="39"/>
      <c r="AV73" s="40">
        <v>0.0</v>
      </c>
      <c r="AW73" s="40">
        <v>0.0</v>
      </c>
      <c r="AX73" s="40">
        <v>0.0</v>
      </c>
      <c r="AY73" s="48"/>
      <c r="AZ73" s="49">
        <f t="shared" ref="AZ73:BB73" si="84">SUM(F73,M73,T73,AA73,AH73,AO73,AV73)</f>
        <v>0</v>
      </c>
      <c r="BA73" s="39">
        <f t="shared" si="84"/>
        <v>0</v>
      </c>
      <c r="BB73" s="39">
        <f t="shared" si="84"/>
        <v>0</v>
      </c>
      <c r="BC73" s="50">
        <f t="shared" si="85"/>
        <v>0</v>
      </c>
      <c r="BD73" s="51"/>
      <c r="BE73" s="39">
        <f t="shared" ref="BE73:BE75" si="87">AZ73*80</f>
        <v>0</v>
      </c>
      <c r="BF73" s="39">
        <f t="shared" ref="BF73:BF75" si="88">BA73*88</f>
        <v>0</v>
      </c>
      <c r="BG73" s="39">
        <f t="shared" ref="BG73:BG75" si="89">BB73*80</f>
        <v>0</v>
      </c>
      <c r="BH73" s="39">
        <f t="shared" ref="BH73:BH75" si="90">sum(BE73,BF73,BG73)</f>
        <v>0</v>
      </c>
      <c r="BI73" s="51"/>
      <c r="BJ73" s="51"/>
      <c r="BK73" s="51"/>
      <c r="BL73" s="51"/>
      <c r="BM73" s="51"/>
    </row>
    <row r="74">
      <c r="A74" s="94" t="s">
        <v>52</v>
      </c>
      <c r="B74" s="41"/>
      <c r="C74" s="37"/>
      <c r="D74" s="42"/>
      <c r="E74" s="58"/>
      <c r="F74" s="145">
        <v>0.0</v>
      </c>
      <c r="G74" s="145">
        <v>0.0</v>
      </c>
      <c r="H74" s="163">
        <v>0.0</v>
      </c>
      <c r="I74" s="57"/>
      <c r="J74" s="37"/>
      <c r="K74" s="42"/>
      <c r="L74" s="58"/>
      <c r="M74" s="145">
        <v>0.0</v>
      </c>
      <c r="N74" s="145">
        <v>0.0</v>
      </c>
      <c r="O74" s="40">
        <v>0.0</v>
      </c>
      <c r="P74" s="38"/>
      <c r="Q74" s="37"/>
      <c r="R74" s="42"/>
      <c r="S74" s="58"/>
      <c r="T74" s="145">
        <v>0.0</v>
      </c>
      <c r="U74" s="145">
        <v>0.0</v>
      </c>
      <c r="V74" s="163">
        <v>0.0</v>
      </c>
      <c r="W74" s="57"/>
      <c r="X74" s="230"/>
      <c r="Y74" s="158"/>
      <c r="Z74" s="55"/>
      <c r="AA74" s="163">
        <v>0.0</v>
      </c>
      <c r="AB74" s="163">
        <v>0.0</v>
      </c>
      <c r="AC74" s="163">
        <v>0.0</v>
      </c>
      <c r="AD74" s="57"/>
      <c r="AE74" s="230"/>
      <c r="AF74" s="158"/>
      <c r="AG74" s="55"/>
      <c r="AH74" s="163">
        <v>0.0</v>
      </c>
      <c r="AI74" s="163">
        <v>0.0</v>
      </c>
      <c r="AJ74" s="163">
        <v>0.0</v>
      </c>
      <c r="AK74" s="287"/>
      <c r="AL74" s="230"/>
      <c r="AM74" s="158"/>
      <c r="AN74" s="55"/>
      <c r="AO74" s="168">
        <v>0.0</v>
      </c>
      <c r="AP74" s="168">
        <v>0.0</v>
      </c>
      <c r="AQ74" s="168">
        <v>0.0</v>
      </c>
      <c r="AR74" s="47"/>
      <c r="AS74" s="37"/>
      <c r="AT74" s="42"/>
      <c r="AU74" s="58"/>
      <c r="AV74" s="145">
        <v>0.0</v>
      </c>
      <c r="AW74" s="145">
        <v>0.0</v>
      </c>
      <c r="AX74" s="145">
        <v>0.0</v>
      </c>
      <c r="AY74" s="165"/>
      <c r="AZ74" s="166">
        <f t="shared" ref="AZ74:BB74" si="86">SUM(F74,M74,T74,AA74,AH74,AO74,AV74)</f>
        <v>0</v>
      </c>
      <c r="BA74" s="46">
        <f t="shared" si="86"/>
        <v>0</v>
      </c>
      <c r="BB74" s="46">
        <f t="shared" si="86"/>
        <v>0</v>
      </c>
      <c r="BC74" s="167">
        <f t="shared" si="85"/>
        <v>0</v>
      </c>
      <c r="BD74" s="165"/>
      <c r="BE74" s="39">
        <f t="shared" si="87"/>
        <v>0</v>
      </c>
      <c r="BF74" s="39">
        <f t="shared" si="88"/>
        <v>0</v>
      </c>
      <c r="BG74" s="39">
        <f t="shared" si="89"/>
        <v>0</v>
      </c>
      <c r="BH74" s="39">
        <f t="shared" si="90"/>
        <v>0</v>
      </c>
      <c r="BI74" s="155"/>
      <c r="BJ74" s="155"/>
      <c r="BK74" s="155"/>
      <c r="BL74" s="155"/>
      <c r="BM74" s="155"/>
    </row>
    <row r="75">
      <c r="A75" s="94" t="s">
        <v>50</v>
      </c>
      <c r="B75" s="57"/>
      <c r="C75" s="230"/>
      <c r="D75" s="183"/>
      <c r="E75" s="85"/>
      <c r="F75" s="168">
        <v>0.0</v>
      </c>
      <c r="G75" s="168">
        <v>0.0</v>
      </c>
      <c r="H75" s="168">
        <v>0.0</v>
      </c>
      <c r="I75" s="36"/>
      <c r="J75" s="37"/>
      <c r="K75" s="42"/>
      <c r="L75" s="39"/>
      <c r="M75" s="40">
        <v>0.0</v>
      </c>
      <c r="N75" s="40">
        <v>0.0</v>
      </c>
      <c r="O75" s="40">
        <v>0.0</v>
      </c>
      <c r="P75" s="57"/>
      <c r="Q75" s="230"/>
      <c r="R75" s="479"/>
      <c r="S75" s="85"/>
      <c r="T75" s="168">
        <v>0.0</v>
      </c>
      <c r="U75" s="168">
        <v>0.0</v>
      </c>
      <c r="V75" s="168">
        <v>0.0</v>
      </c>
      <c r="W75" s="57"/>
      <c r="X75" s="230"/>
      <c r="Y75" s="158"/>
      <c r="Z75" s="55"/>
      <c r="AA75" s="168">
        <v>0.0</v>
      </c>
      <c r="AB75" s="168">
        <v>0.0</v>
      </c>
      <c r="AC75" s="168">
        <v>0.0</v>
      </c>
      <c r="AD75" s="57"/>
      <c r="AE75" s="230"/>
      <c r="AF75" s="158"/>
      <c r="AG75" s="55"/>
      <c r="AH75" s="168">
        <v>0.0</v>
      </c>
      <c r="AI75" s="168">
        <v>0.0</v>
      </c>
      <c r="AJ75" s="168">
        <v>0.0</v>
      </c>
      <c r="AK75" s="287"/>
      <c r="AL75" s="230"/>
      <c r="AM75" s="158"/>
      <c r="AN75" s="55"/>
      <c r="AO75" s="168">
        <v>0.0</v>
      </c>
      <c r="AP75" s="168">
        <v>0.0</v>
      </c>
      <c r="AQ75" s="168">
        <v>0.0</v>
      </c>
      <c r="AR75" s="96"/>
      <c r="AS75" s="37"/>
      <c r="AT75" s="42"/>
      <c r="AU75" s="39"/>
      <c r="AV75" s="40">
        <v>0.0</v>
      </c>
      <c r="AW75" s="40">
        <v>0.0</v>
      </c>
      <c r="AX75" s="40">
        <v>0.0</v>
      </c>
      <c r="AY75" s="155"/>
      <c r="AZ75" s="169">
        <f t="shared" ref="AZ75:BB75" si="91">SUM(F75,M75,T75,AA75,AH75,AO75,AV75)</f>
        <v>0</v>
      </c>
      <c r="BA75" s="149">
        <f t="shared" si="91"/>
        <v>0</v>
      </c>
      <c r="BB75" s="149">
        <f t="shared" si="91"/>
        <v>0</v>
      </c>
      <c r="BC75" s="170">
        <f t="shared" si="85"/>
        <v>0</v>
      </c>
      <c r="BD75" s="155"/>
      <c r="BE75" s="39">
        <f t="shared" si="87"/>
        <v>0</v>
      </c>
      <c r="BF75" s="39">
        <f t="shared" si="88"/>
        <v>0</v>
      </c>
      <c r="BG75" s="39">
        <f t="shared" si="89"/>
        <v>0</v>
      </c>
      <c r="BH75" s="39">
        <f t="shared" si="90"/>
        <v>0</v>
      </c>
      <c r="BI75" s="155"/>
      <c r="BJ75" s="155"/>
      <c r="BK75" s="155"/>
      <c r="BL75" s="155"/>
      <c r="BM75" s="155"/>
    </row>
    <row r="76">
      <c r="A76" s="94" t="s">
        <v>749</v>
      </c>
      <c r="B76" s="41" t="s">
        <v>33</v>
      </c>
      <c r="C76" s="37">
        <v>45118.0</v>
      </c>
      <c r="D76" s="42" t="s">
        <v>137</v>
      </c>
      <c r="E76" s="58" t="s">
        <v>333</v>
      </c>
      <c r="F76" s="145">
        <v>3.0</v>
      </c>
      <c r="G76" s="145">
        <v>1.0</v>
      </c>
      <c r="H76" s="145">
        <v>0.0</v>
      </c>
      <c r="I76" s="42" t="s">
        <v>46</v>
      </c>
      <c r="J76" s="37">
        <v>45119.0</v>
      </c>
      <c r="K76" s="42" t="s">
        <v>137</v>
      </c>
      <c r="L76" s="58" t="s">
        <v>333</v>
      </c>
      <c r="M76" s="145">
        <v>3.0</v>
      </c>
      <c r="N76" s="145">
        <v>1.0</v>
      </c>
      <c r="O76" s="145">
        <v>0.0</v>
      </c>
      <c r="P76" s="38" t="s">
        <v>36</v>
      </c>
      <c r="Q76" s="37">
        <v>45120.0</v>
      </c>
      <c r="R76" s="42" t="s">
        <v>137</v>
      </c>
      <c r="S76" s="58" t="s">
        <v>333</v>
      </c>
      <c r="T76" s="145">
        <v>3.0</v>
      </c>
      <c r="U76" s="145">
        <v>1.0</v>
      </c>
      <c r="V76" s="145">
        <v>0.0</v>
      </c>
      <c r="W76" s="56" t="s">
        <v>37</v>
      </c>
      <c r="X76" s="37">
        <v>45121.0</v>
      </c>
      <c r="Y76" s="42" t="s">
        <v>137</v>
      </c>
      <c r="Z76" s="58" t="s">
        <v>333</v>
      </c>
      <c r="AA76" s="145">
        <v>3.0</v>
      </c>
      <c r="AB76" s="145">
        <v>1.0</v>
      </c>
      <c r="AC76" s="145">
        <v>0.0</v>
      </c>
      <c r="AD76" s="56" t="s">
        <v>40</v>
      </c>
      <c r="AE76" s="37">
        <v>45122.0</v>
      </c>
      <c r="AF76" s="42" t="s">
        <v>25</v>
      </c>
      <c r="AG76" s="58" t="s">
        <v>25</v>
      </c>
      <c r="AH76" s="145">
        <v>0.0</v>
      </c>
      <c r="AI76" s="145">
        <v>0.0</v>
      </c>
      <c r="AJ76" s="145">
        <v>0.0</v>
      </c>
      <c r="AK76" s="287" t="s">
        <v>57</v>
      </c>
      <c r="AL76" s="37">
        <v>45122.0</v>
      </c>
      <c r="AM76" s="42" t="s">
        <v>703</v>
      </c>
      <c r="AN76" s="39" t="s">
        <v>704</v>
      </c>
      <c r="AO76" s="40">
        <v>0.5</v>
      </c>
      <c r="AP76" s="40">
        <v>7.5</v>
      </c>
      <c r="AQ76" s="40">
        <v>2.5</v>
      </c>
      <c r="AR76" s="96" t="s">
        <v>149</v>
      </c>
      <c r="AS76" s="37">
        <v>45124.0</v>
      </c>
      <c r="AT76" s="42" t="s">
        <v>137</v>
      </c>
      <c r="AU76" s="58" t="s">
        <v>333</v>
      </c>
      <c r="AV76" s="145">
        <v>3.0</v>
      </c>
      <c r="AW76" s="145">
        <v>1.0</v>
      </c>
      <c r="AX76" s="145">
        <v>0.0</v>
      </c>
      <c r="AY76" s="155"/>
      <c r="AZ76" s="169">
        <f t="shared" ref="AZ76:BB76" si="92">SUM(F76,M76,T76,AA76,AH76,AO76,AV76)</f>
        <v>15.5</v>
      </c>
      <c r="BA76" s="149">
        <f t="shared" si="92"/>
        <v>12.5</v>
      </c>
      <c r="BB76" s="149">
        <f t="shared" si="92"/>
        <v>2.5</v>
      </c>
      <c r="BC76" s="170">
        <f t="shared" si="85"/>
        <v>30.5</v>
      </c>
      <c r="BD76" s="155"/>
      <c r="BE76" s="39">
        <f>AZ76*67.31</f>
        <v>1043.305</v>
      </c>
      <c r="BF76" s="39">
        <f>BA76*74</f>
        <v>925</v>
      </c>
      <c r="BG76" s="39">
        <f>BB76*84</f>
        <v>210</v>
      </c>
      <c r="BH76" s="39">
        <f>SUM(BE76,BF76,BG76)</f>
        <v>2178.305</v>
      </c>
      <c r="BI76" s="155"/>
      <c r="BJ76" s="155"/>
      <c r="BK76" s="155"/>
      <c r="BL76" s="155"/>
      <c r="BM76" s="155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76" t="s">
        <v>14</v>
      </c>
      <c r="AZ78" s="77">
        <f t="shared" ref="AZ78:BC78" si="93">SUM(AZ72,AZ73,AZ74,AZ75,AZ76)</f>
        <v>16</v>
      </c>
      <c r="BA78" s="78">
        <f t="shared" si="93"/>
        <v>52.5</v>
      </c>
      <c r="BB78" s="78">
        <f t="shared" si="93"/>
        <v>5</v>
      </c>
      <c r="BC78" s="79">
        <f t="shared" si="93"/>
        <v>73.5</v>
      </c>
      <c r="BD78" s="136"/>
      <c r="BE78" s="40">
        <f t="shared" ref="BE78:BG78" si="94">SUM(BE72,BE73,BE74,BE75)</f>
        <v>33.655</v>
      </c>
      <c r="BF78" s="40">
        <f t="shared" si="94"/>
        <v>2960</v>
      </c>
      <c r="BG78" s="40">
        <f t="shared" si="94"/>
        <v>210</v>
      </c>
      <c r="BH78" s="40">
        <f>SUM(BH72,BH73,BH74,BH75,BH76)</f>
        <v>5381.96</v>
      </c>
      <c r="BI78" s="136"/>
      <c r="BJ78" s="136"/>
      <c r="BK78" s="136"/>
      <c r="BL78" s="136"/>
      <c r="BM78" s="136"/>
    </row>
    <row r="79">
      <c r="A79" s="116"/>
      <c r="B79" s="159"/>
      <c r="C79" s="159"/>
      <c r="D79" s="160"/>
      <c r="E79" s="159"/>
      <c r="F79" s="161"/>
      <c r="G79" s="161"/>
      <c r="H79" s="161"/>
      <c r="I79" s="161"/>
      <c r="J79" s="159"/>
      <c r="K79" s="162"/>
      <c r="L79" s="162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1"/>
      <c r="AB79" s="161"/>
      <c r="AC79" s="161"/>
      <c r="AD79" s="161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38"/>
      <c r="AP79" s="138"/>
      <c r="AQ79" s="138"/>
      <c r="AR79" s="138"/>
      <c r="AS79" s="118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</row>
    <row r="80">
      <c r="A80" s="155"/>
      <c r="B80" s="153"/>
      <c r="C80" s="153"/>
      <c r="D80" s="155"/>
      <c r="E80" s="153"/>
      <c r="F80" s="153"/>
      <c r="G80" s="153"/>
      <c r="H80" s="153"/>
      <c r="I80" s="153"/>
      <c r="J80" s="171"/>
      <c r="K80" s="172" t="s">
        <v>320</v>
      </c>
      <c r="L80" s="4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71"/>
      <c r="AF80" s="293" t="s">
        <v>320</v>
      </c>
      <c r="AG80" s="81"/>
      <c r="AH80" s="153"/>
      <c r="AI80" s="153"/>
      <c r="AJ80" s="153"/>
      <c r="AK80" s="153"/>
      <c r="AL80" s="153"/>
      <c r="AM80" s="153"/>
      <c r="AN80" s="153"/>
      <c r="AO80" s="155"/>
      <c r="AP80" s="155"/>
      <c r="AQ80" s="155"/>
      <c r="AR80" s="155"/>
      <c r="AS80" s="173"/>
      <c r="AT80" s="293" t="s">
        <v>320</v>
      </c>
      <c r="AU80" s="81"/>
      <c r="AV80" s="155"/>
      <c r="AW80" s="155"/>
      <c r="AX80" s="155"/>
      <c r="AY80" s="174"/>
      <c r="AZ80" s="174"/>
      <c r="BA80" s="174"/>
      <c r="BB80" s="174"/>
      <c r="BC80" s="174"/>
      <c r="BD80" s="155"/>
      <c r="BE80" s="174"/>
      <c r="BF80" s="175"/>
      <c r="BG80" s="175"/>
      <c r="BH80" s="174"/>
      <c r="BI80" s="155"/>
      <c r="BJ80" s="155"/>
      <c r="BK80" s="155"/>
      <c r="BL80" s="155"/>
      <c r="BM80" s="155"/>
    </row>
    <row r="81">
      <c r="A81" s="155"/>
      <c r="B81" s="153"/>
      <c r="C81" s="153"/>
      <c r="D81" s="155"/>
      <c r="E81" s="10"/>
      <c r="F81" s="10"/>
      <c r="G81" s="10"/>
      <c r="H81" s="10"/>
      <c r="I81" s="153"/>
      <c r="J81" s="153"/>
      <c r="K81" s="155"/>
      <c r="L81" s="11"/>
      <c r="M81" s="153"/>
      <c r="N81" s="153"/>
      <c r="O81" s="153"/>
      <c r="P81" s="153"/>
      <c r="Q81" s="153"/>
      <c r="R81" s="153"/>
      <c r="S81" s="10"/>
      <c r="T81" s="153"/>
      <c r="U81" s="153"/>
      <c r="V81" s="153"/>
      <c r="W81" s="153"/>
      <c r="X81" s="153"/>
      <c r="Y81" s="10"/>
      <c r="Z81" s="10"/>
      <c r="AA81" s="153"/>
      <c r="AB81" s="153"/>
      <c r="AC81" s="153"/>
      <c r="AD81" s="153"/>
      <c r="AE81" s="153"/>
      <c r="AF81" s="153"/>
      <c r="AG81" s="10"/>
      <c r="AH81" s="153"/>
      <c r="AI81" s="153"/>
      <c r="AJ81" s="153"/>
      <c r="AK81" s="153"/>
      <c r="AL81" s="153"/>
      <c r="AM81" s="153"/>
      <c r="AN81" s="10"/>
      <c r="AO81" s="155"/>
      <c r="AP81" s="155"/>
      <c r="AQ81" s="155"/>
      <c r="AR81" s="155"/>
      <c r="AS81" s="156"/>
      <c r="AT81" s="155"/>
      <c r="AU81" s="11"/>
      <c r="AV81" s="155"/>
      <c r="AW81" s="155"/>
      <c r="AX81" s="155"/>
      <c r="AY81" s="155"/>
      <c r="AZ81" s="155"/>
      <c r="BA81" s="155"/>
      <c r="BB81" s="155"/>
      <c r="BC81" s="155"/>
      <c r="BD81" s="155"/>
      <c r="BE81" s="165"/>
      <c r="BF81" s="293" t="s">
        <v>320</v>
      </c>
      <c r="BG81" s="81"/>
      <c r="BH81" s="155"/>
      <c r="BI81" s="155"/>
      <c r="BJ81" s="155"/>
      <c r="BK81" s="155"/>
      <c r="BL81" s="155"/>
      <c r="BM81" s="155"/>
    </row>
    <row r="82">
      <c r="A82" s="10"/>
      <c r="B82" s="11"/>
      <c r="C82" s="11"/>
      <c r="D82" s="12"/>
      <c r="E82" s="13">
        <v>45110.0</v>
      </c>
      <c r="F82" s="14"/>
      <c r="G82" s="14"/>
      <c r="H82" s="14"/>
      <c r="I82" s="15"/>
      <c r="J82" s="15"/>
      <c r="K82" s="16"/>
      <c r="L82" s="13">
        <v>45111.0</v>
      </c>
      <c r="M82" s="15"/>
      <c r="N82" s="15"/>
      <c r="O82" s="15"/>
      <c r="P82" s="15"/>
      <c r="Q82" s="11"/>
      <c r="R82" s="17"/>
      <c r="S82" s="13">
        <v>45112.0</v>
      </c>
      <c r="T82" s="11"/>
      <c r="U82" s="15"/>
      <c r="V82" s="15"/>
      <c r="W82" s="11"/>
      <c r="X82" s="18"/>
      <c r="Y82" s="14"/>
      <c r="Z82" s="13">
        <v>45113.0</v>
      </c>
      <c r="AA82" s="15"/>
      <c r="AB82" s="15"/>
      <c r="AC82" s="11"/>
      <c r="AD82" s="15"/>
      <c r="AE82" s="15"/>
      <c r="AF82" s="12"/>
      <c r="AG82" s="13">
        <v>45114.0</v>
      </c>
      <c r="AH82" s="15"/>
      <c r="AI82" s="11"/>
      <c r="AJ82" s="15"/>
      <c r="AK82" s="15"/>
      <c r="AL82" s="15"/>
      <c r="AM82" s="18"/>
      <c r="AN82" s="13">
        <v>45115.0</v>
      </c>
      <c r="AO82" s="11"/>
      <c r="AP82" s="19"/>
      <c r="AQ82" s="19"/>
      <c r="AR82" s="19"/>
      <c r="AS82" s="19"/>
      <c r="AT82" s="14"/>
      <c r="AU82" s="13">
        <v>45116.0</v>
      </c>
      <c r="AV82" s="19"/>
      <c r="AW82" s="19"/>
      <c r="AX82" s="19"/>
      <c r="AY82" s="20"/>
      <c r="AZ82" s="19"/>
      <c r="BA82" s="19"/>
      <c r="BB82" s="19"/>
      <c r="BC82" s="19"/>
      <c r="BD82" s="20"/>
      <c r="BE82" s="21"/>
      <c r="BF82" s="22"/>
      <c r="BG82" s="4"/>
      <c r="BH82" s="19"/>
      <c r="BI82" s="23"/>
      <c r="BJ82" s="127"/>
      <c r="BK82" s="150"/>
      <c r="BL82" s="20"/>
      <c r="BM82" s="20"/>
    </row>
    <row r="83">
      <c r="A83" s="176"/>
      <c r="B83" s="177"/>
      <c r="C83" s="177"/>
      <c r="D83" s="18" t="s">
        <v>2</v>
      </c>
      <c r="E83" s="177" t="s">
        <v>3</v>
      </c>
      <c r="F83" s="177" t="s">
        <v>4</v>
      </c>
      <c r="G83" s="177" t="s">
        <v>5</v>
      </c>
      <c r="H83" s="177" t="s">
        <v>6</v>
      </c>
      <c r="I83" s="177"/>
      <c r="J83" s="177"/>
      <c r="K83" s="18" t="s">
        <v>2</v>
      </c>
      <c r="L83" s="18" t="s">
        <v>7</v>
      </c>
      <c r="M83" s="177" t="s">
        <v>4</v>
      </c>
      <c r="N83" s="177" t="s">
        <v>5</v>
      </c>
      <c r="O83" s="177" t="s">
        <v>6</v>
      </c>
      <c r="P83" s="177"/>
      <c r="Q83" s="177"/>
      <c r="R83" s="177" t="s">
        <v>2</v>
      </c>
      <c r="S83" s="177" t="s">
        <v>8</v>
      </c>
      <c r="T83" s="177" t="s">
        <v>4</v>
      </c>
      <c r="U83" s="177" t="s">
        <v>5</v>
      </c>
      <c r="V83" s="177" t="s">
        <v>6</v>
      </c>
      <c r="W83" s="178"/>
      <c r="X83" s="177"/>
      <c r="Y83" s="177" t="s">
        <v>2</v>
      </c>
      <c r="Z83" s="177" t="s">
        <v>9</v>
      </c>
      <c r="AA83" s="177" t="s">
        <v>4</v>
      </c>
      <c r="AB83" s="177" t="s">
        <v>5</v>
      </c>
      <c r="AC83" s="177" t="s">
        <v>6</v>
      </c>
      <c r="AD83" s="177"/>
      <c r="AE83" s="177"/>
      <c r="AF83" s="177" t="s">
        <v>2</v>
      </c>
      <c r="AG83" s="177" t="s">
        <v>10</v>
      </c>
      <c r="AH83" s="177" t="s">
        <v>4</v>
      </c>
      <c r="AI83" s="177" t="s">
        <v>5</v>
      </c>
      <c r="AJ83" s="177" t="s">
        <v>6</v>
      </c>
      <c r="AK83" s="177"/>
      <c r="AL83" s="177"/>
      <c r="AM83" s="177" t="s">
        <v>2</v>
      </c>
      <c r="AN83" s="177" t="s">
        <v>11</v>
      </c>
      <c r="AO83" s="18" t="s">
        <v>4</v>
      </c>
      <c r="AP83" s="18" t="s">
        <v>5</v>
      </c>
      <c r="AQ83" s="18" t="s">
        <v>6</v>
      </c>
      <c r="AR83" s="18"/>
      <c r="AS83" s="179"/>
      <c r="AT83" s="18" t="s">
        <v>2</v>
      </c>
      <c r="AU83" s="18" t="s">
        <v>12</v>
      </c>
      <c r="AV83" s="18" t="s">
        <v>4</v>
      </c>
      <c r="AW83" s="18" t="s">
        <v>5</v>
      </c>
      <c r="AX83" s="18" t="s">
        <v>6</v>
      </c>
      <c r="AY83" s="180"/>
      <c r="AZ83" s="181" t="s">
        <v>4</v>
      </c>
      <c r="BA83" s="181" t="s">
        <v>13</v>
      </c>
      <c r="BB83" s="181" t="s">
        <v>6</v>
      </c>
      <c r="BC83" s="181" t="s">
        <v>14</v>
      </c>
      <c r="BD83" s="165"/>
      <c r="BE83" s="182" t="s">
        <v>4</v>
      </c>
      <c r="BF83" s="182" t="s">
        <v>13</v>
      </c>
      <c r="BG83" s="182" t="s">
        <v>6</v>
      </c>
      <c r="BH83" s="182" t="s">
        <v>15</v>
      </c>
      <c r="BI83" s="155"/>
      <c r="BJ83" s="155"/>
      <c r="BK83" s="155"/>
      <c r="BL83" s="155"/>
      <c r="BM83" s="155"/>
    </row>
    <row r="84">
      <c r="A84" s="94" t="s">
        <v>54</v>
      </c>
      <c r="B84" s="36" t="s">
        <v>19</v>
      </c>
      <c r="C84" s="37">
        <v>45117.0</v>
      </c>
      <c r="D84" s="42" t="s">
        <v>726</v>
      </c>
      <c r="E84" s="39" t="s">
        <v>212</v>
      </c>
      <c r="F84" s="40">
        <v>0.0</v>
      </c>
      <c r="G84" s="40">
        <v>6.0</v>
      </c>
      <c r="H84" s="40">
        <v>0.0</v>
      </c>
      <c r="I84" s="36" t="s">
        <v>22</v>
      </c>
      <c r="J84" s="37">
        <v>45118.0</v>
      </c>
      <c r="K84" s="42" t="s">
        <v>726</v>
      </c>
      <c r="L84" s="39" t="s">
        <v>212</v>
      </c>
      <c r="M84" s="40">
        <v>0.0</v>
      </c>
      <c r="N84" s="40">
        <v>6.0</v>
      </c>
      <c r="O84" s="40">
        <v>0.0</v>
      </c>
      <c r="P84" s="57" t="s">
        <v>24</v>
      </c>
      <c r="Q84" s="37">
        <v>45119.0</v>
      </c>
      <c r="R84" s="42" t="s">
        <v>726</v>
      </c>
      <c r="S84" s="39" t="s">
        <v>212</v>
      </c>
      <c r="T84" s="40">
        <v>0.0</v>
      </c>
      <c r="U84" s="40">
        <v>6.0</v>
      </c>
      <c r="V84" s="40">
        <v>0.0</v>
      </c>
      <c r="W84" s="57" t="s">
        <v>26</v>
      </c>
      <c r="X84" s="37">
        <v>45120.0</v>
      </c>
      <c r="Y84" s="42" t="s">
        <v>25</v>
      </c>
      <c r="Z84" s="39" t="s">
        <v>25</v>
      </c>
      <c r="AA84" s="40">
        <v>0.0</v>
      </c>
      <c r="AB84" s="40">
        <v>0.0</v>
      </c>
      <c r="AC84" s="40">
        <v>0.0</v>
      </c>
      <c r="AD84" s="57" t="s">
        <v>56</v>
      </c>
      <c r="AE84" s="37">
        <v>45121.0</v>
      </c>
      <c r="AF84" s="42" t="s">
        <v>726</v>
      </c>
      <c r="AG84" s="39" t="s">
        <v>212</v>
      </c>
      <c r="AH84" s="40">
        <v>0.0</v>
      </c>
      <c r="AI84" s="40">
        <v>6.0</v>
      </c>
      <c r="AJ84" s="40">
        <v>0.0</v>
      </c>
      <c r="AK84" s="287" t="s">
        <v>57</v>
      </c>
      <c r="AL84" s="37">
        <v>45122.0</v>
      </c>
      <c r="AM84" s="42" t="s">
        <v>726</v>
      </c>
      <c r="AN84" s="39" t="s">
        <v>212</v>
      </c>
      <c r="AO84" s="40">
        <v>0.0</v>
      </c>
      <c r="AP84" s="40">
        <v>6.0</v>
      </c>
      <c r="AQ84" s="40">
        <v>0.0</v>
      </c>
      <c r="AR84" s="36" t="s">
        <v>149</v>
      </c>
      <c r="AS84" s="37">
        <v>45123.0</v>
      </c>
      <c r="AT84" s="42" t="s">
        <v>726</v>
      </c>
      <c r="AU84" s="39" t="s">
        <v>212</v>
      </c>
      <c r="AV84" s="40">
        <v>0.0</v>
      </c>
      <c r="AW84" s="40">
        <v>6.0</v>
      </c>
      <c r="AX84" s="40">
        <v>0.0</v>
      </c>
      <c r="AY84" s="165"/>
      <c r="AZ84" s="169">
        <f t="shared" ref="AZ84:BB84" si="95">SUM(F84,M84,T84,AA84,AH84,AO84,AV84)</f>
        <v>0</v>
      </c>
      <c r="BA84" s="86">
        <f t="shared" si="95"/>
        <v>36</v>
      </c>
      <c r="BB84" s="86">
        <f t="shared" si="95"/>
        <v>0</v>
      </c>
      <c r="BC84" s="170">
        <f t="shared" ref="BC84:BC86" si="97">SUM(AZ84,BA84,BB84)</f>
        <v>36</v>
      </c>
      <c r="BD84" s="165"/>
      <c r="BE84" s="86">
        <f t="shared" ref="BE84:BE86" si="98">AZ84*80</f>
        <v>0</v>
      </c>
      <c r="BF84" s="17">
        <f t="shared" ref="BF84:BF86" si="99">BA84*88</f>
        <v>3168</v>
      </c>
      <c r="BG84" s="17">
        <f t="shared" ref="BG84:BG86" si="100">BB84*80</f>
        <v>0</v>
      </c>
      <c r="BH84" s="17">
        <f t="shared" ref="BH84:BH86" si="101">sum(BE84,BF84,BG84)</f>
        <v>3168</v>
      </c>
      <c r="BI84" s="155"/>
      <c r="BJ84" s="155"/>
      <c r="BK84" s="155"/>
      <c r="BL84" s="155"/>
      <c r="BM84" s="155"/>
    </row>
    <row r="85">
      <c r="A85" s="94" t="s">
        <v>52</v>
      </c>
      <c r="B85" s="41"/>
      <c r="C85" s="37"/>
      <c r="D85" s="42"/>
      <c r="E85" s="58"/>
      <c r="F85" s="145">
        <v>0.0</v>
      </c>
      <c r="G85" s="145">
        <v>0.0</v>
      </c>
      <c r="H85" s="163">
        <v>0.0</v>
      </c>
      <c r="I85" s="36"/>
      <c r="J85" s="37"/>
      <c r="K85" s="42"/>
      <c r="L85" s="39"/>
      <c r="M85" s="40">
        <v>0.0</v>
      </c>
      <c r="N85" s="40">
        <v>0.0</v>
      </c>
      <c r="O85" s="40">
        <v>0.0</v>
      </c>
      <c r="P85" s="57"/>
      <c r="Q85" s="37"/>
      <c r="R85" s="42"/>
      <c r="S85" s="39"/>
      <c r="T85" s="40"/>
      <c r="U85" s="40"/>
      <c r="V85" s="40"/>
      <c r="W85" s="57" t="s">
        <v>26</v>
      </c>
      <c r="X85" s="37">
        <v>45120.0</v>
      </c>
      <c r="Y85" s="42" t="s">
        <v>726</v>
      </c>
      <c r="Z85" s="39" t="s">
        <v>212</v>
      </c>
      <c r="AA85" s="40">
        <v>0.0</v>
      </c>
      <c r="AB85" s="40">
        <v>6.0</v>
      </c>
      <c r="AC85" s="40">
        <v>0.0</v>
      </c>
      <c r="AD85" s="57"/>
      <c r="AE85" s="37"/>
      <c r="AF85" s="479"/>
      <c r="AG85" s="85"/>
      <c r="AH85" s="163">
        <v>0.0</v>
      </c>
      <c r="AI85" s="163">
        <v>0.0</v>
      </c>
      <c r="AJ85" s="163">
        <v>0.0</v>
      </c>
      <c r="AK85" s="287"/>
      <c r="AL85" s="37"/>
      <c r="AM85" s="479"/>
      <c r="AN85" s="85"/>
      <c r="AO85" s="168">
        <v>0.0</v>
      </c>
      <c r="AP85" s="168">
        <v>0.0</v>
      </c>
      <c r="AQ85" s="168">
        <v>0.0</v>
      </c>
      <c r="AR85" s="36"/>
      <c r="AS85" s="37"/>
      <c r="AT85" s="42"/>
      <c r="AU85" s="39"/>
      <c r="AV85" s="40">
        <v>0.0</v>
      </c>
      <c r="AW85" s="40">
        <v>0.0</v>
      </c>
      <c r="AX85" s="40">
        <v>0.0</v>
      </c>
      <c r="AY85" s="165"/>
      <c r="AZ85" s="169">
        <f t="shared" ref="AZ85:BB85" si="96">SUM(F85,M85,T85,AA85,AH85,AO85,AV85)</f>
        <v>0</v>
      </c>
      <c r="BA85" s="86">
        <f t="shared" si="96"/>
        <v>6</v>
      </c>
      <c r="BB85" s="86">
        <f t="shared" si="96"/>
        <v>0</v>
      </c>
      <c r="BC85" s="170">
        <f t="shared" si="97"/>
        <v>6</v>
      </c>
      <c r="BD85" s="165"/>
      <c r="BE85" s="86">
        <f t="shared" si="98"/>
        <v>0</v>
      </c>
      <c r="BF85" s="17">
        <f t="shared" si="99"/>
        <v>528</v>
      </c>
      <c r="BG85" s="17">
        <f t="shared" si="100"/>
        <v>0</v>
      </c>
      <c r="BH85" s="17">
        <f t="shared" si="101"/>
        <v>528</v>
      </c>
      <c r="BI85" s="155"/>
      <c r="BJ85" s="155"/>
      <c r="BK85" s="155"/>
      <c r="BL85" s="155"/>
      <c r="BM85" s="155"/>
    </row>
    <row r="86">
      <c r="A86" s="94" t="s">
        <v>82</v>
      </c>
      <c r="B86" s="57"/>
      <c r="C86" s="37"/>
      <c r="D86" s="183"/>
      <c r="E86" s="85"/>
      <c r="F86" s="163">
        <v>0.0</v>
      </c>
      <c r="G86" s="163">
        <v>0.0</v>
      </c>
      <c r="H86" s="163">
        <v>0.0</v>
      </c>
      <c r="I86" s="57"/>
      <c r="J86" s="37"/>
      <c r="K86" s="42"/>
      <c r="L86" s="39"/>
      <c r="M86" s="163">
        <v>0.0</v>
      </c>
      <c r="N86" s="163">
        <v>0.0</v>
      </c>
      <c r="O86" s="163">
        <v>0.0</v>
      </c>
      <c r="P86" s="57"/>
      <c r="Q86" s="37"/>
      <c r="R86" s="42"/>
      <c r="S86" s="39"/>
      <c r="T86" s="40">
        <v>0.0</v>
      </c>
      <c r="U86" s="40">
        <v>0.0</v>
      </c>
      <c r="V86" s="40">
        <v>0.0</v>
      </c>
      <c r="W86" s="57"/>
      <c r="X86" s="37"/>
      <c r="Y86" s="42"/>
      <c r="Z86" s="39"/>
      <c r="AA86" s="40">
        <v>0.0</v>
      </c>
      <c r="AB86" s="40">
        <v>0.0</v>
      </c>
      <c r="AC86" s="40">
        <v>0.0</v>
      </c>
      <c r="AD86" s="57"/>
      <c r="AE86" s="37"/>
      <c r="AF86" s="479"/>
      <c r="AG86" s="85"/>
      <c r="AH86" s="163">
        <v>0.0</v>
      </c>
      <c r="AI86" s="163">
        <v>0.0</v>
      </c>
      <c r="AJ86" s="163">
        <v>0.0</v>
      </c>
      <c r="AK86" s="287"/>
      <c r="AL86" s="37"/>
      <c r="AM86" s="479"/>
      <c r="AN86" s="85"/>
      <c r="AO86" s="163">
        <v>0.0</v>
      </c>
      <c r="AP86" s="163">
        <v>0.0</v>
      </c>
      <c r="AQ86" s="163">
        <v>0.0</v>
      </c>
      <c r="AR86" s="36"/>
      <c r="AS86" s="37"/>
      <c r="AT86" s="42"/>
      <c r="AU86" s="39"/>
      <c r="AV86" s="163">
        <v>0.0</v>
      </c>
      <c r="AW86" s="163">
        <v>0.0</v>
      </c>
      <c r="AX86" s="163">
        <v>0.0</v>
      </c>
      <c r="AY86" s="155"/>
      <c r="AZ86" s="169">
        <f t="shared" ref="AZ86:BB86" si="102">SUM(F86,M86,T86,AA86,AH86,AO86,AV86)</f>
        <v>0</v>
      </c>
      <c r="BA86" s="86">
        <f t="shared" si="102"/>
        <v>0</v>
      </c>
      <c r="BB86" s="86">
        <f t="shared" si="102"/>
        <v>0</v>
      </c>
      <c r="BC86" s="170">
        <f t="shared" si="97"/>
        <v>0</v>
      </c>
      <c r="BD86" s="155"/>
      <c r="BE86" s="86">
        <f t="shared" si="98"/>
        <v>0</v>
      </c>
      <c r="BF86" s="17">
        <f t="shared" si="99"/>
        <v>0</v>
      </c>
      <c r="BG86" s="17">
        <f t="shared" si="100"/>
        <v>0</v>
      </c>
      <c r="BH86" s="17">
        <f t="shared" si="101"/>
        <v>0</v>
      </c>
      <c r="BI86" s="155"/>
      <c r="BJ86" s="155"/>
      <c r="BK86" s="155"/>
      <c r="BL86" s="155"/>
      <c r="BM86" s="155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162"/>
      <c r="L88" s="162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136"/>
      <c r="AU88" s="136"/>
      <c r="AV88" s="136"/>
      <c r="AW88" s="136"/>
      <c r="AX88" s="136"/>
      <c r="AY88" s="76" t="s">
        <v>14</v>
      </c>
      <c r="AZ88" s="77">
        <f t="shared" ref="AZ88:BC88" si="103">SUM(AZ84,AZ85,AZ86)</f>
        <v>0</v>
      </c>
      <c r="BA88" s="78">
        <f t="shared" si="103"/>
        <v>42</v>
      </c>
      <c r="BB88" s="78">
        <f t="shared" si="103"/>
        <v>0</v>
      </c>
      <c r="BC88" s="79">
        <f t="shared" si="103"/>
        <v>42</v>
      </c>
      <c r="BD88" s="136"/>
      <c r="BE88" s="40">
        <f>SUM(BE85,BE84)</f>
        <v>0</v>
      </c>
      <c r="BF88" s="40">
        <f t="shared" ref="BF88:BG88" si="104">SUM(BF84,BF85)</f>
        <v>3696</v>
      </c>
      <c r="BG88" s="40">
        <f t="shared" si="104"/>
        <v>0</v>
      </c>
      <c r="BH88" s="40">
        <f>SUM(BH84,BH85,BH86)</f>
        <v>3696</v>
      </c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6" t="s">
        <v>145</v>
      </c>
      <c r="L89" s="4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6" t="s">
        <v>145</v>
      </c>
      <c r="AG89" s="4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6" t="s">
        <v>145</v>
      </c>
      <c r="AU89" s="4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6" t="s">
        <v>145</v>
      </c>
      <c r="BG89" s="4"/>
      <c r="BH89" s="136"/>
      <c r="BI89" s="136"/>
      <c r="BJ89" s="136"/>
      <c r="BK89" s="136"/>
      <c r="BL89" s="136"/>
      <c r="BM89" s="136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36"/>
      <c r="BJ90" s="136"/>
      <c r="BK90" s="136"/>
      <c r="BL90" s="136"/>
      <c r="BM90" s="136"/>
    </row>
    <row r="91">
      <c r="A91" s="10"/>
      <c r="B91" s="11"/>
      <c r="C91" s="11"/>
      <c r="D91" s="12"/>
      <c r="E91" s="13">
        <v>45110.0</v>
      </c>
      <c r="F91" s="14"/>
      <c r="G91" s="14"/>
      <c r="H91" s="14"/>
      <c r="I91" s="15"/>
      <c r="J91" s="15"/>
      <c r="K91" s="16"/>
      <c r="L91" s="13">
        <v>45111.0</v>
      </c>
      <c r="M91" s="15"/>
      <c r="N91" s="15"/>
      <c r="O91" s="15"/>
      <c r="P91" s="15"/>
      <c r="Q91" s="11"/>
      <c r="R91" s="17"/>
      <c r="S91" s="13">
        <v>45112.0</v>
      </c>
      <c r="T91" s="11"/>
      <c r="U91" s="15"/>
      <c r="V91" s="15"/>
      <c r="W91" s="11"/>
      <c r="X91" s="18"/>
      <c r="Y91" s="14"/>
      <c r="Z91" s="13">
        <v>45113.0</v>
      </c>
      <c r="AA91" s="15"/>
      <c r="AB91" s="15"/>
      <c r="AC91" s="11"/>
      <c r="AD91" s="15"/>
      <c r="AE91" s="15"/>
      <c r="AF91" s="12"/>
      <c r="AG91" s="13">
        <v>45114.0</v>
      </c>
      <c r="AH91" s="15"/>
      <c r="AI91" s="11"/>
      <c r="AJ91" s="15"/>
      <c r="AK91" s="15"/>
      <c r="AL91" s="15"/>
      <c r="AM91" s="18"/>
      <c r="AN91" s="13">
        <v>45115.0</v>
      </c>
      <c r="AO91" s="11"/>
      <c r="AP91" s="19"/>
      <c r="AQ91" s="19"/>
      <c r="AR91" s="19"/>
      <c r="AS91" s="19"/>
      <c r="AT91" s="14"/>
      <c r="AU91" s="13">
        <v>45116.0</v>
      </c>
      <c r="AV91" s="19"/>
      <c r="AW91" s="19"/>
      <c r="AX91" s="19"/>
      <c r="AY91" s="20"/>
      <c r="AZ91" s="19"/>
      <c r="BA91" s="19"/>
      <c r="BB91" s="19"/>
      <c r="BC91" s="19"/>
      <c r="BD91" s="20"/>
      <c r="BE91" s="21"/>
      <c r="BF91" s="22"/>
      <c r="BG91" s="4"/>
      <c r="BH91" s="19"/>
      <c r="BI91" s="23"/>
      <c r="BJ91" s="127"/>
      <c r="BK91" s="150"/>
      <c r="BL91" s="20"/>
      <c r="BM91" s="20"/>
    </row>
    <row r="92">
      <c r="A92" s="107"/>
      <c r="B92" s="26"/>
      <c r="C92" s="26"/>
      <c r="D92" s="26" t="s">
        <v>2</v>
      </c>
      <c r="E92" s="26" t="s">
        <v>3</v>
      </c>
      <c r="F92" s="26" t="s">
        <v>4</v>
      </c>
      <c r="G92" s="26" t="s">
        <v>5</v>
      </c>
      <c r="H92" s="26" t="s">
        <v>6</v>
      </c>
      <c r="I92" s="26"/>
      <c r="J92" s="26"/>
      <c r="K92" s="26" t="s">
        <v>2</v>
      </c>
      <c r="L92" s="26" t="s">
        <v>7</v>
      </c>
      <c r="M92" s="26" t="s">
        <v>4</v>
      </c>
      <c r="N92" s="26" t="s">
        <v>5</v>
      </c>
      <c r="O92" s="26" t="s">
        <v>6</v>
      </c>
      <c r="P92" s="26"/>
      <c r="Q92" s="26"/>
      <c r="R92" s="26" t="s">
        <v>2</v>
      </c>
      <c r="S92" s="26" t="s">
        <v>8</v>
      </c>
      <c r="T92" s="26" t="s">
        <v>4</v>
      </c>
      <c r="U92" s="26" t="s">
        <v>5</v>
      </c>
      <c r="V92" s="26" t="s">
        <v>6</v>
      </c>
      <c r="W92" s="28"/>
      <c r="X92" s="29"/>
      <c r="Y92" s="29" t="s">
        <v>2</v>
      </c>
      <c r="Z92" s="29" t="s">
        <v>9</v>
      </c>
      <c r="AA92" s="26" t="s">
        <v>4</v>
      </c>
      <c r="AB92" s="26" t="s">
        <v>5</v>
      </c>
      <c r="AC92" s="26" t="s">
        <v>6</v>
      </c>
      <c r="AD92" s="29"/>
      <c r="AE92" s="29"/>
      <c r="AF92" s="29" t="s">
        <v>2</v>
      </c>
      <c r="AG92" s="29" t="s">
        <v>10</v>
      </c>
      <c r="AH92" s="26" t="s">
        <v>4</v>
      </c>
      <c r="AI92" s="26" t="s">
        <v>5</v>
      </c>
      <c r="AJ92" s="26" t="s">
        <v>6</v>
      </c>
      <c r="AK92" s="29"/>
      <c r="AL92" s="29"/>
      <c r="AM92" s="29" t="s">
        <v>2</v>
      </c>
      <c r="AN92" s="29" t="s">
        <v>11</v>
      </c>
      <c r="AO92" s="26" t="s">
        <v>4</v>
      </c>
      <c r="AP92" s="26" t="s">
        <v>5</v>
      </c>
      <c r="AQ92" s="26" t="s">
        <v>6</v>
      </c>
      <c r="AR92" s="29"/>
      <c r="AS92" s="29"/>
      <c r="AT92" s="29" t="s">
        <v>2</v>
      </c>
      <c r="AU92" s="29" t="s">
        <v>12</v>
      </c>
      <c r="AV92" s="26" t="s">
        <v>4</v>
      </c>
      <c r="AW92" s="26" t="s">
        <v>5</v>
      </c>
      <c r="AX92" s="26" t="s">
        <v>6</v>
      </c>
      <c r="AY92" s="30"/>
      <c r="AZ92" s="31" t="s">
        <v>4</v>
      </c>
      <c r="BA92" s="31" t="s">
        <v>13</v>
      </c>
      <c r="BB92" s="31" t="s">
        <v>6</v>
      </c>
      <c r="BC92" s="31" t="s">
        <v>14</v>
      </c>
      <c r="BD92" s="32"/>
      <c r="BE92" s="33" t="s">
        <v>4</v>
      </c>
      <c r="BF92" s="33" t="s">
        <v>13</v>
      </c>
      <c r="BG92" s="33" t="s">
        <v>6</v>
      </c>
      <c r="BH92" s="33" t="s">
        <v>15</v>
      </c>
      <c r="BI92" s="32"/>
      <c r="BJ92" s="32"/>
      <c r="BK92" s="32"/>
      <c r="BL92" s="32"/>
      <c r="BM92" s="32"/>
    </row>
    <row r="93">
      <c r="A93" s="184" t="s">
        <v>148</v>
      </c>
      <c r="B93" s="36" t="s">
        <v>19</v>
      </c>
      <c r="C93" s="37"/>
      <c r="D93" s="42"/>
      <c r="E93" s="58"/>
      <c r="F93" s="40">
        <v>0.0</v>
      </c>
      <c r="G93" s="40">
        <v>0.0</v>
      </c>
      <c r="H93" s="40">
        <v>0.0</v>
      </c>
      <c r="I93" s="36" t="s">
        <v>22</v>
      </c>
      <c r="J93" s="37"/>
      <c r="K93" s="42"/>
      <c r="L93" s="58"/>
      <c r="M93" s="40">
        <v>0.0</v>
      </c>
      <c r="N93" s="40">
        <v>0.0</v>
      </c>
      <c r="O93" s="40">
        <v>0.0</v>
      </c>
      <c r="P93" s="36" t="s">
        <v>24</v>
      </c>
      <c r="Q93" s="37"/>
      <c r="R93" s="42"/>
      <c r="S93" s="58"/>
      <c r="T93" s="40">
        <v>0.0</v>
      </c>
      <c r="U93" s="40">
        <v>0.0</v>
      </c>
      <c r="V93" s="40">
        <v>0.0</v>
      </c>
      <c r="W93" s="36" t="s">
        <v>26</v>
      </c>
      <c r="X93" s="37"/>
      <c r="Y93" s="53"/>
      <c r="Z93" s="58"/>
      <c r="AA93" s="40">
        <v>0.0</v>
      </c>
      <c r="AB93" s="40">
        <v>0.0</v>
      </c>
      <c r="AC93" s="40">
        <v>0.0</v>
      </c>
      <c r="AD93" s="36" t="s">
        <v>56</v>
      </c>
      <c r="AE93" s="37"/>
      <c r="AF93" s="42"/>
      <c r="AG93" s="58"/>
      <c r="AH93" s="40">
        <v>0.0</v>
      </c>
      <c r="AI93" s="40">
        <v>0.0</v>
      </c>
      <c r="AJ93" s="40">
        <v>0.0</v>
      </c>
      <c r="AK93" s="47" t="s">
        <v>57</v>
      </c>
      <c r="AL93" s="37"/>
      <c r="AM93" s="42"/>
      <c r="AN93" s="58"/>
      <c r="AO93" s="40">
        <v>0.0</v>
      </c>
      <c r="AP93" s="40">
        <v>0.0</v>
      </c>
      <c r="AQ93" s="40">
        <v>0.0</v>
      </c>
      <c r="AR93" s="96" t="s">
        <v>149</v>
      </c>
      <c r="AS93" s="37"/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5">SUM(F93,M93,T93,AA93,AH93,AO93,AV93)</f>
        <v>0</v>
      </c>
      <c r="BA93" s="39">
        <f t="shared" si="105"/>
        <v>0</v>
      </c>
      <c r="BB93" s="39">
        <f t="shared" si="105"/>
        <v>0</v>
      </c>
      <c r="BC93" s="50">
        <f t="shared" ref="BC93:BC94" si="107">SUM(AZ93,BA93,BB93)</f>
        <v>0</v>
      </c>
      <c r="BD93" s="51"/>
      <c r="BE93" s="39">
        <f>AZ93*67.31</f>
        <v>0</v>
      </c>
      <c r="BF93" s="39">
        <f>BA93*74</f>
        <v>0</v>
      </c>
      <c r="BG93" s="39">
        <f>BB93*84</f>
        <v>0</v>
      </c>
      <c r="BH93" s="39">
        <f t="shared" ref="BH93:BH94" si="108">sum(BE93,BF93,BG93)</f>
        <v>0</v>
      </c>
      <c r="BI93" s="51"/>
      <c r="BJ93" s="51"/>
      <c r="BK93" s="51"/>
      <c r="BL93" s="51"/>
      <c r="BM93" s="51"/>
    </row>
    <row r="94">
      <c r="A94" s="184" t="s">
        <v>150</v>
      </c>
      <c r="B94" s="41" t="s">
        <v>33</v>
      </c>
      <c r="C94" s="37"/>
      <c r="D94" s="53"/>
      <c r="E94" s="53"/>
      <c r="F94" s="40">
        <v>0.0</v>
      </c>
      <c r="G94" s="40">
        <v>0.0</v>
      </c>
      <c r="H94" s="40">
        <v>0.0</v>
      </c>
      <c r="I94" s="42" t="s">
        <v>46</v>
      </c>
      <c r="J94" s="37"/>
      <c r="K94" s="38"/>
      <c r="L94" s="39"/>
      <c r="M94" s="40">
        <v>0.0</v>
      </c>
      <c r="N94" s="40">
        <v>0.0</v>
      </c>
      <c r="O94" s="40">
        <v>0.0</v>
      </c>
      <c r="P94" s="38" t="s">
        <v>36</v>
      </c>
      <c r="Q94" s="37"/>
      <c r="R94" s="53"/>
      <c r="S94" s="53"/>
      <c r="T94" s="40">
        <v>0.0</v>
      </c>
      <c r="U94" s="40">
        <v>0.0</v>
      </c>
      <c r="V94" s="40">
        <v>0.0</v>
      </c>
      <c r="W94" s="56" t="s">
        <v>37</v>
      </c>
      <c r="X94" s="37"/>
      <c r="Y94" s="39"/>
      <c r="Z94" s="39"/>
      <c r="AA94" s="40">
        <v>0.0</v>
      </c>
      <c r="AB94" s="40">
        <v>0.0</v>
      </c>
      <c r="AC94" s="40">
        <v>0.0</v>
      </c>
      <c r="AD94" s="56" t="s">
        <v>40</v>
      </c>
      <c r="AE94" s="37"/>
      <c r="AF94" s="38"/>
      <c r="AG94" s="39"/>
      <c r="AH94" s="40">
        <v>0.0</v>
      </c>
      <c r="AI94" s="40">
        <v>0.0</v>
      </c>
      <c r="AJ94" s="40">
        <v>0.0</v>
      </c>
      <c r="AK94" s="185" t="s">
        <v>43</v>
      </c>
      <c r="AL94" s="37"/>
      <c r="AM94" s="42"/>
      <c r="AN94" s="58"/>
      <c r="AO94" s="40">
        <v>0.0</v>
      </c>
      <c r="AP94" s="40">
        <v>0.0</v>
      </c>
      <c r="AQ94" s="40">
        <v>0.0</v>
      </c>
      <c r="AR94" s="96" t="s">
        <v>142</v>
      </c>
      <c r="AS94" s="37"/>
      <c r="AT94" s="42"/>
      <c r="AU94" s="58"/>
      <c r="AV94" s="40">
        <v>0.0</v>
      </c>
      <c r="AW94" s="40">
        <v>0.0</v>
      </c>
      <c r="AX94" s="40">
        <v>0.0</v>
      </c>
      <c r="AY94" s="48"/>
      <c r="AZ94" s="49">
        <f t="shared" ref="AZ94:BB94" si="106">SUM(F94,M94,T94,AA94,AH94,AO94,AV94)</f>
        <v>0</v>
      </c>
      <c r="BA94" s="39">
        <f t="shared" si="106"/>
        <v>0</v>
      </c>
      <c r="BB94" s="39">
        <f t="shared" si="106"/>
        <v>0</v>
      </c>
      <c r="BC94" s="50">
        <f t="shared" si="107"/>
        <v>0</v>
      </c>
      <c r="BD94" s="51"/>
      <c r="BE94" s="39">
        <f>AZ94*80</f>
        <v>0</v>
      </c>
      <c r="BF94" s="39">
        <f>BA94*88</f>
        <v>0</v>
      </c>
      <c r="BG94" s="39">
        <f>BB94*80</f>
        <v>0</v>
      </c>
      <c r="BH94" s="39">
        <f t="shared" si="108"/>
        <v>0</v>
      </c>
      <c r="BI94" s="51"/>
      <c r="BJ94" s="51"/>
      <c r="BK94" s="51"/>
      <c r="BL94" s="51"/>
      <c r="BM94" s="51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76" t="s">
        <v>14</v>
      </c>
      <c r="AZ96" s="77"/>
      <c r="BA96" s="78"/>
      <c r="BB96" s="78"/>
      <c r="BC96" s="79"/>
      <c r="BD96" s="136"/>
      <c r="BE96" s="145">
        <f t="shared" ref="BE96:BH96" si="109">sum(BE93,BE94)</f>
        <v>0</v>
      </c>
      <c r="BF96" s="145">
        <f t="shared" si="109"/>
        <v>0</v>
      </c>
      <c r="BG96" s="145">
        <f t="shared" si="109"/>
        <v>0</v>
      </c>
      <c r="BH96" s="145">
        <f t="shared" si="109"/>
        <v>0</v>
      </c>
      <c r="BI96" s="136"/>
      <c r="BJ96" s="136"/>
      <c r="BK96" s="136"/>
      <c r="BL96" s="136"/>
      <c r="BM96" s="136"/>
    </row>
    <row r="97">
      <c r="A97" s="116"/>
      <c r="B97" s="159"/>
      <c r="C97" s="159"/>
      <c r="D97" s="160"/>
      <c r="E97" s="159"/>
      <c r="F97" s="161"/>
      <c r="G97" s="161"/>
      <c r="H97" s="161"/>
      <c r="I97" s="161"/>
      <c r="J97" s="159"/>
      <c r="K97" s="162"/>
      <c r="L97" s="162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AA97" s="161"/>
      <c r="AB97" s="161"/>
      <c r="AC97" s="161"/>
      <c r="AD97" s="161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38"/>
      <c r="AP97" s="138"/>
      <c r="AQ97" s="138"/>
      <c r="AR97" s="138"/>
      <c r="AS97" s="118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67"/>
      <c r="E98" s="68"/>
      <c r="G98" s="73"/>
      <c r="H98" s="73"/>
      <c r="I98" s="73"/>
      <c r="K98" s="6" t="s">
        <v>151</v>
      </c>
      <c r="L98" s="4"/>
      <c r="Q98" s="186"/>
      <c r="R98" s="186"/>
      <c r="Y98" s="73"/>
      <c r="Z98" s="73"/>
      <c r="AA98" s="73"/>
      <c r="AC98" s="28"/>
      <c r="AF98" s="6" t="s">
        <v>151</v>
      </c>
      <c r="AG98" s="4"/>
      <c r="AT98" s="6" t="s">
        <v>151</v>
      </c>
      <c r="AU98" s="4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16"/>
      <c r="B99" s="159"/>
      <c r="C99" s="159"/>
      <c r="D99" s="160"/>
      <c r="E99" s="159"/>
      <c r="F99" s="161"/>
      <c r="G99" s="161"/>
      <c r="H99" s="161"/>
      <c r="I99" s="161"/>
      <c r="J99" s="159"/>
      <c r="K99" s="162"/>
      <c r="L99" s="162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1"/>
      <c r="AB99" s="161"/>
      <c r="AC99" s="161"/>
      <c r="AD99" s="161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38"/>
      <c r="AP99" s="138"/>
      <c r="AQ99" s="138"/>
      <c r="AR99" s="138"/>
      <c r="AS99" s="118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</row>
    <row r="100">
      <c r="A100" s="10"/>
      <c r="B100" s="11"/>
      <c r="C100" s="11"/>
      <c r="D100" s="12"/>
      <c r="E100" s="13">
        <v>45110.0</v>
      </c>
      <c r="F100" s="14"/>
      <c r="G100" s="14"/>
      <c r="H100" s="14"/>
      <c r="I100" s="15"/>
      <c r="J100" s="15"/>
      <c r="K100" s="16"/>
      <c r="L100" s="13">
        <v>45111.0</v>
      </c>
      <c r="M100" s="15"/>
      <c r="N100" s="15"/>
      <c r="O100" s="15"/>
      <c r="P100" s="15"/>
      <c r="Q100" s="11"/>
      <c r="R100" s="17"/>
      <c r="S100" s="13">
        <v>45112.0</v>
      </c>
      <c r="T100" s="11"/>
      <c r="U100" s="15"/>
      <c r="V100" s="15"/>
      <c r="W100" s="11"/>
      <c r="X100" s="18"/>
      <c r="Y100" s="14"/>
      <c r="Z100" s="13">
        <v>45113.0</v>
      </c>
      <c r="AA100" s="15"/>
      <c r="AB100" s="15"/>
      <c r="AC100" s="11"/>
      <c r="AD100" s="15"/>
      <c r="AE100" s="15"/>
      <c r="AF100" s="12"/>
      <c r="AG100" s="13">
        <v>45114.0</v>
      </c>
      <c r="AH100" s="15"/>
      <c r="AI100" s="11"/>
      <c r="AJ100" s="15"/>
      <c r="AK100" s="15"/>
      <c r="AL100" s="15"/>
      <c r="AM100" s="18"/>
      <c r="AN100" s="13">
        <v>45115.0</v>
      </c>
      <c r="AO100" s="11"/>
      <c r="AP100" s="19"/>
      <c r="AQ100" s="19"/>
      <c r="AR100" s="19"/>
      <c r="AS100" s="19"/>
      <c r="AT100" s="14"/>
      <c r="AU100" s="13">
        <v>45116.0</v>
      </c>
      <c r="AV100" s="19"/>
      <c r="AW100" s="19"/>
      <c r="AX100" s="19"/>
      <c r="AY100" s="20"/>
      <c r="AZ100" s="19"/>
      <c r="BA100" s="19"/>
      <c r="BB100" s="19"/>
      <c r="BC100" s="19"/>
      <c r="BD100" s="20"/>
      <c r="BE100" s="21"/>
      <c r="BF100" s="22"/>
      <c r="BG100" s="4"/>
      <c r="BH100" s="19"/>
      <c r="BI100" s="23"/>
      <c r="BJ100" s="127"/>
      <c r="BK100" s="150"/>
      <c r="BL100" s="20"/>
      <c r="BM100" s="20"/>
    </row>
    <row r="101">
      <c r="A101" s="67"/>
      <c r="D101" s="187" t="s">
        <v>159</v>
      </c>
      <c r="E101" s="26" t="s">
        <v>3</v>
      </c>
      <c r="F101" s="26" t="s">
        <v>4</v>
      </c>
      <c r="G101" s="26" t="s">
        <v>5</v>
      </c>
      <c r="H101" s="26" t="s">
        <v>6</v>
      </c>
      <c r="I101" s="26"/>
      <c r="J101" s="26"/>
      <c r="K101" s="187" t="s">
        <v>159</v>
      </c>
      <c r="L101" s="26" t="s">
        <v>7</v>
      </c>
      <c r="M101" s="26" t="s">
        <v>4</v>
      </c>
      <c r="N101" s="26" t="s">
        <v>5</v>
      </c>
      <c r="O101" s="26" t="s">
        <v>6</v>
      </c>
      <c r="P101" s="26"/>
      <c r="Q101" s="26"/>
      <c r="R101" s="187" t="s">
        <v>152</v>
      </c>
      <c r="S101" s="26" t="s">
        <v>8</v>
      </c>
      <c r="T101" s="26" t="s">
        <v>4</v>
      </c>
      <c r="U101" s="26" t="s">
        <v>5</v>
      </c>
      <c r="V101" s="26" t="s">
        <v>6</v>
      </c>
      <c r="Y101" s="187" t="s">
        <v>756</v>
      </c>
      <c r="Z101" s="29" t="s">
        <v>9</v>
      </c>
      <c r="AA101" s="26" t="s">
        <v>4</v>
      </c>
      <c r="AB101" s="26" t="s">
        <v>5</v>
      </c>
      <c r="AC101" s="26" t="s">
        <v>6</v>
      </c>
      <c r="AD101" s="73"/>
      <c r="AF101" s="187" t="s">
        <v>153</v>
      </c>
      <c r="AG101" s="190" t="s">
        <v>154</v>
      </c>
      <c r="AH101" s="26" t="s">
        <v>4</v>
      </c>
      <c r="AI101" s="26" t="s">
        <v>5</v>
      </c>
      <c r="AJ101" s="26" t="s">
        <v>6</v>
      </c>
      <c r="AM101" s="187" t="s">
        <v>153</v>
      </c>
      <c r="AN101" s="190" t="s">
        <v>154</v>
      </c>
      <c r="AO101" s="26" t="s">
        <v>4</v>
      </c>
      <c r="AP101" s="26" t="s">
        <v>5</v>
      </c>
      <c r="AQ101" s="26" t="s">
        <v>6</v>
      </c>
      <c r="AT101" s="187" t="s">
        <v>153</v>
      </c>
      <c r="AU101" s="190" t="s">
        <v>154</v>
      </c>
      <c r="AV101" s="26" t="s">
        <v>4</v>
      </c>
      <c r="AW101" s="26" t="s">
        <v>5</v>
      </c>
      <c r="AX101" s="26" t="s">
        <v>6</v>
      </c>
      <c r="AY101" s="193"/>
      <c r="AZ101" s="31" t="s">
        <v>4</v>
      </c>
      <c r="BA101" s="31" t="s">
        <v>13</v>
      </c>
      <c r="BB101" s="31" t="s">
        <v>6</v>
      </c>
      <c r="BC101" s="31" t="s">
        <v>14</v>
      </c>
      <c r="BE101" s="33" t="s">
        <v>4</v>
      </c>
      <c r="BF101" s="33" t="s">
        <v>13</v>
      </c>
      <c r="BG101" s="33" t="s">
        <v>6</v>
      </c>
      <c r="BH101" s="33" t="s">
        <v>15</v>
      </c>
      <c r="BI101" s="193"/>
      <c r="BJ101" s="193"/>
      <c r="BK101" s="193"/>
      <c r="BL101" s="193"/>
      <c r="BM101" s="193"/>
    </row>
    <row r="102">
      <c r="A102" s="184" t="s">
        <v>52</v>
      </c>
      <c r="B102" s="41" t="s">
        <v>33</v>
      </c>
      <c r="C102" s="37">
        <v>45118.0</v>
      </c>
      <c r="D102" s="38" t="s">
        <v>273</v>
      </c>
      <c r="E102" s="39" t="s">
        <v>39</v>
      </c>
      <c r="F102" s="40">
        <v>5.5</v>
      </c>
      <c r="G102" s="40">
        <v>1.0</v>
      </c>
      <c r="H102" s="40">
        <v>0.0</v>
      </c>
      <c r="I102" s="57" t="s">
        <v>22</v>
      </c>
      <c r="J102" s="37">
        <v>45119.0</v>
      </c>
      <c r="K102" s="38" t="s">
        <v>272</v>
      </c>
      <c r="L102" s="39" t="s">
        <v>21</v>
      </c>
      <c r="M102" s="40">
        <v>0.0</v>
      </c>
      <c r="N102" s="40">
        <v>6.5</v>
      </c>
      <c r="O102" s="40">
        <v>0.0</v>
      </c>
      <c r="P102" s="36" t="s">
        <v>24</v>
      </c>
      <c r="Q102" s="37">
        <v>45119.0</v>
      </c>
      <c r="R102" s="42" t="s">
        <v>25</v>
      </c>
      <c r="S102" s="58" t="s">
        <v>25</v>
      </c>
      <c r="T102" s="40">
        <v>0.0</v>
      </c>
      <c r="U102" s="40">
        <v>0.0</v>
      </c>
      <c r="V102" s="40">
        <v>0.0</v>
      </c>
      <c r="W102" s="57" t="s">
        <v>26</v>
      </c>
      <c r="X102" s="37">
        <v>45120.0</v>
      </c>
      <c r="Y102" s="42" t="s">
        <v>726</v>
      </c>
      <c r="Z102" s="39" t="s">
        <v>212</v>
      </c>
      <c r="AA102" s="40">
        <v>0.0</v>
      </c>
      <c r="AB102" s="40">
        <v>6.0</v>
      </c>
      <c r="AC102" s="40">
        <v>0.0</v>
      </c>
      <c r="AD102" s="56" t="s">
        <v>40</v>
      </c>
      <c r="AE102" s="37">
        <v>45122.0</v>
      </c>
      <c r="AF102" s="42" t="s">
        <v>284</v>
      </c>
      <c r="AG102" s="148" t="s">
        <v>288</v>
      </c>
      <c r="AH102" s="40">
        <v>2.0</v>
      </c>
      <c r="AI102" s="40">
        <v>5.5</v>
      </c>
      <c r="AJ102" s="40">
        <v>0.0</v>
      </c>
      <c r="AK102" s="42" t="s">
        <v>79</v>
      </c>
      <c r="AL102" s="37">
        <v>45123.0</v>
      </c>
      <c r="AM102" s="42" t="s">
        <v>284</v>
      </c>
      <c r="AN102" s="148" t="s">
        <v>289</v>
      </c>
      <c r="AO102" s="40">
        <v>3.0</v>
      </c>
      <c r="AP102" s="40">
        <v>5.5</v>
      </c>
      <c r="AQ102" s="40">
        <v>0.0</v>
      </c>
      <c r="AR102" s="95" t="s">
        <v>27</v>
      </c>
      <c r="AS102" s="37">
        <v>45124.0</v>
      </c>
      <c r="AT102" s="42" t="s">
        <v>284</v>
      </c>
      <c r="AU102" s="148" t="s">
        <v>288</v>
      </c>
      <c r="AV102" s="40">
        <v>2.0</v>
      </c>
      <c r="AW102" s="40">
        <v>5.5</v>
      </c>
      <c r="AX102" s="40">
        <v>0.0</v>
      </c>
      <c r="AY102" s="194"/>
      <c r="AZ102" s="49">
        <f t="shared" ref="AZ102:BB102" si="110">SUM(F102,M102,T102,AA102,AH102,AO102,AV102)</f>
        <v>12.5</v>
      </c>
      <c r="BA102" s="39">
        <f t="shared" si="110"/>
        <v>30</v>
      </c>
      <c r="BB102" s="39">
        <f t="shared" si="110"/>
        <v>0</v>
      </c>
      <c r="BC102" s="50">
        <f>SUM(AZ102,BA102,BB102)</f>
        <v>42.5</v>
      </c>
      <c r="BE102" s="39">
        <f>AZ102*80</f>
        <v>1000</v>
      </c>
      <c r="BF102" s="39">
        <f>BA102*88</f>
        <v>2640</v>
      </c>
      <c r="BG102" s="39">
        <f>BB102*80</f>
        <v>0</v>
      </c>
      <c r="BH102" s="39">
        <f>SUM(BE102,BF102,BG102)</f>
        <v>3640</v>
      </c>
      <c r="BI102" s="194"/>
      <c r="BJ102" s="194"/>
      <c r="BK102" s="194"/>
      <c r="BL102" s="194"/>
      <c r="BM102" s="194"/>
    </row>
    <row r="103">
      <c r="A103" s="67"/>
      <c r="F103" s="73"/>
      <c r="G103" s="73"/>
      <c r="H103" s="73"/>
      <c r="Z103" s="27"/>
      <c r="AA103" s="73"/>
      <c r="AB103" s="73"/>
      <c r="AC103" s="73"/>
      <c r="AV103" s="193"/>
      <c r="AW103" s="193"/>
      <c r="AX103" s="193"/>
      <c r="AY103" s="193"/>
      <c r="AZ103" s="193"/>
      <c r="BA103" s="193"/>
      <c r="BB103" s="193"/>
      <c r="BC103" s="193"/>
      <c r="BF103" s="193"/>
      <c r="BI103" s="193"/>
      <c r="BJ103" s="193"/>
      <c r="BK103" s="193"/>
      <c r="BL103" s="193"/>
      <c r="BM103" s="193"/>
    </row>
    <row r="104">
      <c r="A104" s="67"/>
      <c r="D104" s="187" t="s">
        <v>152</v>
      </c>
      <c r="E104" s="26" t="s">
        <v>3</v>
      </c>
      <c r="F104" s="26" t="s">
        <v>4</v>
      </c>
      <c r="G104" s="26" t="s">
        <v>5</v>
      </c>
      <c r="H104" s="26" t="s">
        <v>6</v>
      </c>
      <c r="I104" s="73"/>
      <c r="K104" s="187" t="s">
        <v>723</v>
      </c>
      <c r="L104" s="26" t="s">
        <v>7</v>
      </c>
      <c r="M104" s="26" t="s">
        <v>4</v>
      </c>
      <c r="N104" s="26" t="s">
        <v>5</v>
      </c>
      <c r="O104" s="26" t="s">
        <v>6</v>
      </c>
      <c r="R104" s="187" t="s">
        <v>152</v>
      </c>
      <c r="S104" s="26" t="s">
        <v>8</v>
      </c>
      <c r="T104" s="26" t="s">
        <v>4</v>
      </c>
      <c r="U104" s="26" t="s">
        <v>5</v>
      </c>
      <c r="V104" s="26" t="s">
        <v>6</v>
      </c>
      <c r="Y104" s="187" t="s">
        <v>152</v>
      </c>
      <c r="Z104" s="29" t="s">
        <v>9</v>
      </c>
      <c r="AA104" s="26" t="s">
        <v>4</v>
      </c>
      <c r="AB104" s="26" t="s">
        <v>5</v>
      </c>
      <c r="AC104" s="26" t="s">
        <v>6</v>
      </c>
      <c r="AD104" s="73"/>
      <c r="AF104" s="187" t="s">
        <v>152</v>
      </c>
      <c r="AG104" s="29" t="s">
        <v>10</v>
      </c>
      <c r="AH104" s="26" t="s">
        <v>4</v>
      </c>
      <c r="AI104" s="26" t="s">
        <v>5</v>
      </c>
      <c r="AJ104" s="26" t="s">
        <v>6</v>
      </c>
      <c r="AM104" s="187" t="s">
        <v>756</v>
      </c>
      <c r="AN104" s="29" t="s">
        <v>10</v>
      </c>
      <c r="AO104" s="26" t="s">
        <v>4</v>
      </c>
      <c r="AP104" s="26" t="s">
        <v>5</v>
      </c>
      <c r="AQ104" s="26" t="s">
        <v>6</v>
      </c>
      <c r="AT104" s="187" t="s">
        <v>723</v>
      </c>
      <c r="AU104" s="29" t="s">
        <v>12</v>
      </c>
      <c r="AV104" s="26" t="s">
        <v>4</v>
      </c>
      <c r="AW104" s="26" t="s">
        <v>5</v>
      </c>
      <c r="AX104" s="26" t="s">
        <v>6</v>
      </c>
      <c r="AY104" s="193"/>
      <c r="AZ104" s="31" t="s">
        <v>4</v>
      </c>
      <c r="BA104" s="31" t="s">
        <v>13</v>
      </c>
      <c r="BB104" s="31" t="s">
        <v>6</v>
      </c>
      <c r="BC104" s="31" t="s">
        <v>14</v>
      </c>
      <c r="BE104" s="33" t="s">
        <v>4</v>
      </c>
      <c r="BF104" s="33" t="s">
        <v>13</v>
      </c>
      <c r="BG104" s="33" t="s">
        <v>6</v>
      </c>
      <c r="BH104" s="33" t="s">
        <v>15</v>
      </c>
      <c r="BI104" s="193"/>
      <c r="BJ104" s="193"/>
      <c r="BK104" s="193"/>
      <c r="BL104" s="193"/>
      <c r="BM104" s="193"/>
    </row>
    <row r="105">
      <c r="A105" s="184" t="s">
        <v>82</v>
      </c>
      <c r="B105" s="57" t="s">
        <v>33</v>
      </c>
      <c r="C105" s="37">
        <v>45118.0</v>
      </c>
      <c r="D105" s="42" t="s">
        <v>25</v>
      </c>
      <c r="E105" s="58" t="s">
        <v>25</v>
      </c>
      <c r="F105" s="40">
        <v>0.0</v>
      </c>
      <c r="G105" s="40">
        <v>0.0</v>
      </c>
      <c r="H105" s="40">
        <v>0.0</v>
      </c>
      <c r="I105" s="42" t="s">
        <v>46</v>
      </c>
      <c r="J105" s="37">
        <v>45119.0</v>
      </c>
      <c r="K105" s="42" t="s">
        <v>25</v>
      </c>
      <c r="L105" s="58" t="s">
        <v>25</v>
      </c>
      <c r="M105" s="40">
        <v>6.5</v>
      </c>
      <c r="N105" s="40">
        <v>1.0</v>
      </c>
      <c r="O105" s="40">
        <v>0.0</v>
      </c>
      <c r="P105" s="38" t="s">
        <v>36</v>
      </c>
      <c r="Q105" s="37">
        <v>45120.0</v>
      </c>
      <c r="R105" s="42" t="s">
        <v>112</v>
      </c>
      <c r="S105" s="58" t="s">
        <v>71</v>
      </c>
      <c r="T105" s="40">
        <v>6.5</v>
      </c>
      <c r="U105" s="40">
        <v>1.0</v>
      </c>
      <c r="V105" s="40">
        <v>0.0</v>
      </c>
      <c r="W105" s="57" t="s">
        <v>37</v>
      </c>
      <c r="X105" s="37">
        <v>45121.0</v>
      </c>
      <c r="Y105" s="42" t="s">
        <v>274</v>
      </c>
      <c r="Z105" s="58" t="s">
        <v>48</v>
      </c>
      <c r="AA105" s="40">
        <v>6.0</v>
      </c>
      <c r="AB105" s="40">
        <v>2.0</v>
      </c>
      <c r="AC105" s="40">
        <v>0.0</v>
      </c>
      <c r="AD105" s="36" t="s">
        <v>56</v>
      </c>
      <c r="AE105" s="37">
        <v>45121.0</v>
      </c>
      <c r="AF105" s="42" t="s">
        <v>211</v>
      </c>
      <c r="AG105" s="58" t="s">
        <v>66</v>
      </c>
      <c r="AH105" s="40">
        <v>0.0</v>
      </c>
      <c r="AI105" s="40">
        <v>6.0</v>
      </c>
      <c r="AJ105" s="40">
        <v>0.0</v>
      </c>
      <c r="AK105" s="66" t="s">
        <v>57</v>
      </c>
      <c r="AL105" s="37">
        <v>45122.0</v>
      </c>
      <c r="AM105" s="42" t="s">
        <v>726</v>
      </c>
      <c r="AN105" s="39" t="s">
        <v>212</v>
      </c>
      <c r="AO105" s="40">
        <v>0.0</v>
      </c>
      <c r="AP105" s="40">
        <v>6.0</v>
      </c>
      <c r="AQ105" s="40">
        <v>0.0</v>
      </c>
      <c r="AR105" s="420" t="s">
        <v>44</v>
      </c>
      <c r="AS105" s="37">
        <v>45124.0</v>
      </c>
      <c r="AT105" s="95" t="s">
        <v>128</v>
      </c>
      <c r="AU105" s="98" t="s">
        <v>202</v>
      </c>
      <c r="AV105" s="40">
        <v>6.0</v>
      </c>
      <c r="AW105" s="40">
        <v>1.0</v>
      </c>
      <c r="AX105" s="40">
        <v>0.0</v>
      </c>
      <c r="AY105" s="194"/>
      <c r="AZ105" s="49">
        <f t="shared" ref="AZ105:BB105" si="111">SUM(F105,M105,T105,AA105,AH105,AO105,AV105)</f>
        <v>25</v>
      </c>
      <c r="BA105" s="39">
        <f t="shared" si="111"/>
        <v>17</v>
      </c>
      <c r="BB105" s="39">
        <f t="shared" si="111"/>
        <v>0</v>
      </c>
      <c r="BC105" s="50">
        <f>SUM(AZ105,BA105,BB105)</f>
        <v>42</v>
      </c>
      <c r="BE105" s="39">
        <f>AZ105*80</f>
        <v>2000</v>
      </c>
      <c r="BF105" s="39">
        <f>BA105*88</f>
        <v>1496</v>
      </c>
      <c r="BG105" s="39">
        <f>BB105*80</f>
        <v>0</v>
      </c>
      <c r="BH105" s="39">
        <f>SUM(BE105,BF105,BG105)</f>
        <v>3496</v>
      </c>
      <c r="BI105" s="194"/>
      <c r="BJ105" s="194"/>
      <c r="BK105" s="194"/>
      <c r="BL105" s="194"/>
      <c r="BM105" s="194"/>
    </row>
    <row r="106">
      <c r="A106" s="67"/>
      <c r="B106" s="68"/>
      <c r="C106" s="68"/>
    </row>
    <row r="107">
      <c r="A107" s="67"/>
      <c r="D107" s="288" t="s">
        <v>745</v>
      </c>
      <c r="E107" s="26" t="s">
        <v>3</v>
      </c>
      <c r="F107" s="26" t="s">
        <v>4</v>
      </c>
      <c r="G107" s="26" t="s">
        <v>5</v>
      </c>
      <c r="H107" s="26" t="s">
        <v>6</v>
      </c>
      <c r="I107" s="26"/>
      <c r="J107" s="26"/>
      <c r="K107" s="187" t="s">
        <v>723</v>
      </c>
      <c r="L107" s="26" t="s">
        <v>7</v>
      </c>
      <c r="M107" s="26" t="s">
        <v>4</v>
      </c>
      <c r="N107" s="26" t="s">
        <v>5</v>
      </c>
      <c r="O107" s="26" t="s">
        <v>6</v>
      </c>
      <c r="P107" s="27"/>
      <c r="Q107" s="27"/>
      <c r="R107" s="187" t="s">
        <v>153</v>
      </c>
      <c r="S107" s="26" t="s">
        <v>8</v>
      </c>
      <c r="T107" s="26" t="s">
        <v>4</v>
      </c>
      <c r="U107" s="26" t="s">
        <v>5</v>
      </c>
      <c r="V107" s="26" t="s">
        <v>6</v>
      </c>
      <c r="Y107" s="187" t="s">
        <v>723</v>
      </c>
      <c r="Z107" s="29" t="s">
        <v>9</v>
      </c>
      <c r="AA107" s="26" t="s">
        <v>4</v>
      </c>
      <c r="AB107" s="26" t="s">
        <v>5</v>
      </c>
      <c r="AC107" s="26" t="s">
        <v>6</v>
      </c>
      <c r="AD107" s="73"/>
      <c r="AF107" s="187" t="s">
        <v>159</v>
      </c>
      <c r="AG107" s="29" t="s">
        <v>10</v>
      </c>
      <c r="AH107" s="26" t="s">
        <v>4</v>
      </c>
      <c r="AI107" s="26" t="s">
        <v>5</v>
      </c>
      <c r="AJ107" s="26" t="s">
        <v>6</v>
      </c>
      <c r="AM107" s="187" t="s">
        <v>153</v>
      </c>
      <c r="AN107" s="29" t="s">
        <v>11</v>
      </c>
      <c r="AO107" s="26" t="s">
        <v>4</v>
      </c>
      <c r="AP107" s="26" t="s">
        <v>5</v>
      </c>
      <c r="AQ107" s="26" t="s">
        <v>6</v>
      </c>
      <c r="AT107" s="187" t="s">
        <v>159</v>
      </c>
      <c r="AU107" s="191" t="s">
        <v>156</v>
      </c>
      <c r="AV107" s="26" t="s">
        <v>4</v>
      </c>
      <c r="AW107" s="26" t="s">
        <v>5</v>
      </c>
      <c r="AX107" s="26" t="s">
        <v>6</v>
      </c>
      <c r="AY107" s="196"/>
      <c r="AZ107" s="31" t="s">
        <v>4</v>
      </c>
      <c r="BA107" s="31" t="s">
        <v>13</v>
      </c>
      <c r="BB107" s="31" t="s">
        <v>6</v>
      </c>
      <c r="BC107" s="31" t="s">
        <v>14</v>
      </c>
      <c r="BD107" s="196"/>
      <c r="BE107" s="33" t="s">
        <v>4</v>
      </c>
      <c r="BF107" s="33" t="s">
        <v>13</v>
      </c>
      <c r="BG107" s="33" t="s">
        <v>6</v>
      </c>
      <c r="BH107" s="33" t="s">
        <v>15</v>
      </c>
      <c r="BI107" s="196"/>
      <c r="BJ107" s="196"/>
      <c r="BK107" s="196"/>
      <c r="BL107" s="196"/>
      <c r="BM107" s="196"/>
    </row>
    <row r="108">
      <c r="A108" s="35" t="s">
        <v>50</v>
      </c>
      <c r="B108" s="275" t="s">
        <v>62</v>
      </c>
      <c r="C108" s="37">
        <v>45118.0</v>
      </c>
      <c r="D108" s="42" t="s">
        <v>308</v>
      </c>
      <c r="E108" s="53" t="s">
        <v>309</v>
      </c>
      <c r="F108" s="40">
        <v>2.5</v>
      </c>
      <c r="G108" s="40">
        <v>5.5</v>
      </c>
      <c r="H108" s="40">
        <v>2.5</v>
      </c>
      <c r="I108" s="420" t="s">
        <v>46</v>
      </c>
      <c r="J108" s="37">
        <v>45119.0</v>
      </c>
      <c r="K108" s="96" t="s">
        <v>112</v>
      </c>
      <c r="L108" s="110" t="s">
        <v>71</v>
      </c>
      <c r="M108" s="40">
        <v>6.5</v>
      </c>
      <c r="N108" s="40">
        <v>1.0</v>
      </c>
      <c r="O108" s="40">
        <v>0.0</v>
      </c>
      <c r="P108" s="38" t="s">
        <v>64</v>
      </c>
      <c r="Q108" s="37">
        <v>45120.0</v>
      </c>
      <c r="R108" s="42" t="s">
        <v>283</v>
      </c>
      <c r="S108" s="53" t="s">
        <v>118</v>
      </c>
      <c r="T108" s="40">
        <v>0.0</v>
      </c>
      <c r="U108" s="40">
        <v>5.5</v>
      </c>
      <c r="V108" s="40">
        <v>0.0</v>
      </c>
      <c r="W108" s="43" t="s">
        <v>26</v>
      </c>
      <c r="X108" s="37">
        <v>45120.0</v>
      </c>
      <c r="Y108" s="42" t="s">
        <v>277</v>
      </c>
      <c r="Z108" s="39" t="s">
        <v>90</v>
      </c>
      <c r="AA108" s="40">
        <v>0.0</v>
      </c>
      <c r="AB108" s="40">
        <v>7.5</v>
      </c>
      <c r="AC108" s="40">
        <v>0.0</v>
      </c>
      <c r="AD108" s="56" t="s">
        <v>40</v>
      </c>
      <c r="AE108" s="37">
        <v>45122.0</v>
      </c>
      <c r="AF108" s="38" t="s">
        <v>199</v>
      </c>
      <c r="AG108" s="39" t="s">
        <v>42</v>
      </c>
      <c r="AH108" s="40">
        <v>7.0</v>
      </c>
      <c r="AI108" s="40">
        <v>1.0</v>
      </c>
      <c r="AJ108" s="40">
        <v>0.5</v>
      </c>
      <c r="AK108" s="42" t="s">
        <v>79</v>
      </c>
      <c r="AL108" s="37">
        <v>45123.0</v>
      </c>
      <c r="AM108" s="42" t="s">
        <v>25</v>
      </c>
      <c r="AN108" s="92" t="s">
        <v>25</v>
      </c>
      <c r="AO108" s="40">
        <v>0.0</v>
      </c>
      <c r="AP108" s="40">
        <v>0.0</v>
      </c>
      <c r="AQ108" s="40">
        <v>0.0</v>
      </c>
      <c r="AR108" s="47" t="s">
        <v>27</v>
      </c>
      <c r="AS108" s="37">
        <v>45117.0</v>
      </c>
      <c r="AT108" s="38" t="s">
        <v>179</v>
      </c>
      <c r="AU108" s="40" t="s">
        <v>247</v>
      </c>
      <c r="AV108" s="40">
        <v>5.0</v>
      </c>
      <c r="AW108" s="40">
        <v>6.0</v>
      </c>
      <c r="AX108" s="40">
        <v>0.0</v>
      </c>
      <c r="AY108" s="51"/>
      <c r="AZ108" s="49">
        <f t="shared" ref="AZ108:BB108" si="112">SUM(F108,M108,T108,AA108,AH108,AO108,AV108)</f>
        <v>21</v>
      </c>
      <c r="BA108" s="39">
        <f t="shared" si="112"/>
        <v>26.5</v>
      </c>
      <c r="BB108" s="39">
        <f t="shared" si="112"/>
        <v>3</v>
      </c>
      <c r="BC108" s="50">
        <f>SUM(AZ108,BA108,BB108)</f>
        <v>50.5</v>
      </c>
      <c r="BD108" s="51"/>
      <c r="BE108" s="39">
        <f>AZ108*80</f>
        <v>1680</v>
      </c>
      <c r="BF108" s="39">
        <f>BA108*88</f>
        <v>2332</v>
      </c>
      <c r="BG108" s="39">
        <f>BB108*80</f>
        <v>240</v>
      </c>
      <c r="BH108" s="39">
        <f>SUM(BE108,BF108,BG108)</f>
        <v>4252</v>
      </c>
      <c r="BI108" s="51"/>
      <c r="BJ108" s="51"/>
      <c r="BK108" s="51"/>
      <c r="BL108" s="51"/>
      <c r="BM108" s="51"/>
    </row>
    <row r="109">
      <c r="A109" s="67"/>
      <c r="B109" s="68"/>
      <c r="C109" s="68"/>
      <c r="L109" s="92"/>
      <c r="R109" s="98"/>
      <c r="S109" s="192"/>
      <c r="Z109" s="39"/>
      <c r="AA109" s="197"/>
      <c r="AB109" s="197"/>
      <c r="AC109" s="197"/>
      <c r="AD109" s="197"/>
      <c r="AN109" s="198"/>
    </row>
    <row r="110">
      <c r="A110" s="24"/>
      <c r="B110" s="25"/>
      <c r="C110" s="25"/>
      <c r="D110" s="187" t="s">
        <v>159</v>
      </c>
      <c r="E110" s="26" t="s">
        <v>3</v>
      </c>
      <c r="F110" s="26" t="s">
        <v>4</v>
      </c>
      <c r="G110" s="26" t="s">
        <v>5</v>
      </c>
      <c r="H110" s="26" t="s">
        <v>6</v>
      </c>
      <c r="I110" s="26"/>
      <c r="J110" s="26"/>
      <c r="K110" s="187" t="s">
        <v>159</v>
      </c>
      <c r="L110" s="26" t="s">
        <v>7</v>
      </c>
      <c r="M110" s="26" t="s">
        <v>4</v>
      </c>
      <c r="N110" s="26" t="s">
        <v>5</v>
      </c>
      <c r="O110" s="26" t="s">
        <v>6</v>
      </c>
      <c r="P110" s="26"/>
      <c r="Q110" s="26"/>
      <c r="R110" s="187" t="s">
        <v>159</v>
      </c>
      <c r="S110" s="26" t="s">
        <v>8</v>
      </c>
      <c r="T110" s="26" t="s">
        <v>4</v>
      </c>
      <c r="U110" s="26" t="s">
        <v>5</v>
      </c>
      <c r="V110" s="26" t="s">
        <v>6</v>
      </c>
      <c r="W110" s="28"/>
      <c r="X110" s="29"/>
      <c r="Y110" s="187" t="s">
        <v>159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29"/>
      <c r="AE110" s="29"/>
      <c r="AF110" s="187" t="s">
        <v>159</v>
      </c>
      <c r="AG110" s="29" t="s">
        <v>10</v>
      </c>
      <c r="AH110" s="26" t="s">
        <v>4</v>
      </c>
      <c r="AI110" s="26" t="s">
        <v>5</v>
      </c>
      <c r="AJ110" s="26" t="s">
        <v>6</v>
      </c>
      <c r="AK110" s="29"/>
      <c r="AL110" s="29"/>
      <c r="AM110" s="187" t="s">
        <v>160</v>
      </c>
      <c r="AN110" s="29" t="s">
        <v>11</v>
      </c>
      <c r="AO110" s="26" t="s">
        <v>4</v>
      </c>
      <c r="AP110" s="26" t="s">
        <v>5</v>
      </c>
      <c r="AQ110" s="26" t="s">
        <v>6</v>
      </c>
      <c r="AR110" s="29"/>
      <c r="AS110" s="29"/>
      <c r="AT110" s="187" t="s">
        <v>160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30"/>
      <c r="AZ110" s="31" t="s">
        <v>4</v>
      </c>
      <c r="BA110" s="31" t="s">
        <v>13</v>
      </c>
      <c r="BB110" s="31" t="s">
        <v>6</v>
      </c>
      <c r="BC110" s="31" t="s">
        <v>14</v>
      </c>
      <c r="BD110" s="32"/>
      <c r="BE110" s="33" t="s">
        <v>4</v>
      </c>
      <c r="BF110" s="33" t="s">
        <v>13</v>
      </c>
      <c r="BG110" s="33" t="s">
        <v>6</v>
      </c>
      <c r="BH110" s="33" t="s">
        <v>15</v>
      </c>
      <c r="BI110" s="32"/>
      <c r="BJ110" s="32"/>
      <c r="BK110" s="32"/>
      <c r="BL110" s="32"/>
      <c r="BM110" s="32"/>
    </row>
    <row r="111">
      <c r="A111" s="35" t="s">
        <v>18</v>
      </c>
      <c r="B111" s="36" t="s">
        <v>19</v>
      </c>
      <c r="C111" s="37">
        <v>45117.0</v>
      </c>
      <c r="D111" s="38" t="s">
        <v>272</v>
      </c>
      <c r="E111" s="39" t="s">
        <v>21</v>
      </c>
      <c r="F111" s="40">
        <v>0.0</v>
      </c>
      <c r="G111" s="40">
        <v>6.5</v>
      </c>
      <c r="H111" s="40">
        <v>0.0</v>
      </c>
      <c r="I111" s="41" t="s">
        <v>22</v>
      </c>
      <c r="J111" s="37">
        <v>45118.0</v>
      </c>
      <c r="K111" s="38" t="s">
        <v>272</v>
      </c>
      <c r="L111" s="39" t="s">
        <v>21</v>
      </c>
      <c r="M111" s="40">
        <v>0.0</v>
      </c>
      <c r="N111" s="40">
        <v>6.5</v>
      </c>
      <c r="O111" s="40">
        <v>0.0</v>
      </c>
      <c r="P111" s="42" t="s">
        <v>24</v>
      </c>
      <c r="Q111" s="37">
        <v>45119.0</v>
      </c>
      <c r="R111" s="38" t="s">
        <v>272</v>
      </c>
      <c r="S111" s="39" t="s">
        <v>21</v>
      </c>
      <c r="T111" s="40">
        <v>0.0</v>
      </c>
      <c r="U111" s="40">
        <v>6.5</v>
      </c>
      <c r="V111" s="40">
        <v>0.0</v>
      </c>
      <c r="W111" s="43" t="s">
        <v>26</v>
      </c>
      <c r="X111" s="37">
        <v>45120.0</v>
      </c>
      <c r="Y111" s="38" t="s">
        <v>272</v>
      </c>
      <c r="Z111" s="39" t="s">
        <v>21</v>
      </c>
      <c r="AA111" s="40">
        <v>0.0</v>
      </c>
      <c r="AB111" s="40">
        <v>6.5</v>
      </c>
      <c r="AC111" s="40">
        <v>0.0</v>
      </c>
      <c r="AD111" s="56" t="s">
        <v>56</v>
      </c>
      <c r="AE111" s="37">
        <v>45121.0</v>
      </c>
      <c r="AF111" s="38" t="s">
        <v>272</v>
      </c>
      <c r="AG111" s="39" t="s">
        <v>21</v>
      </c>
      <c r="AH111" s="40">
        <v>0.0</v>
      </c>
      <c r="AI111" s="40">
        <v>6.5</v>
      </c>
      <c r="AJ111" s="40">
        <v>0.0</v>
      </c>
      <c r="AK111" s="66" t="s">
        <v>57</v>
      </c>
      <c r="AL111" s="37">
        <v>45122.0</v>
      </c>
      <c r="AM111" s="38"/>
      <c r="AN111" s="39"/>
      <c r="AO111" s="40">
        <v>0.0</v>
      </c>
      <c r="AP111" s="40">
        <v>6.5</v>
      </c>
      <c r="AQ111" s="40">
        <v>0.0</v>
      </c>
      <c r="AR111" s="47" t="s">
        <v>93</v>
      </c>
      <c r="AS111" s="37">
        <v>45123.0</v>
      </c>
      <c r="AT111" s="38"/>
      <c r="AU111" s="39"/>
      <c r="AV111" s="40">
        <v>0.0</v>
      </c>
      <c r="AW111" s="40">
        <v>0.0</v>
      </c>
      <c r="AX111" s="40">
        <v>0.0</v>
      </c>
      <c r="AY111" s="48"/>
      <c r="AZ111" s="49">
        <f t="shared" ref="AZ111:BB111" si="113">SUM(F111,M111,T111,AA111,AH111,AO111,AV111)</f>
        <v>0</v>
      </c>
      <c r="BA111" s="39">
        <f t="shared" si="113"/>
        <v>39</v>
      </c>
      <c r="BB111" s="39">
        <f t="shared" si="113"/>
        <v>0</v>
      </c>
      <c r="BC111" s="50">
        <f>SUM(AZ111,BA111,BB111)</f>
        <v>39</v>
      </c>
      <c r="BD111" s="51"/>
      <c r="BE111" s="39">
        <f>AZ111*80</f>
        <v>0</v>
      </c>
      <c r="BF111" s="39">
        <f>BA111*88</f>
        <v>3432</v>
      </c>
      <c r="BG111" s="39">
        <f>BB111*80</f>
        <v>0</v>
      </c>
      <c r="BH111" s="39">
        <f>SUM(BE111,BF111,BG111)</f>
        <v>3432</v>
      </c>
      <c r="BI111" s="51"/>
      <c r="BJ111" s="51"/>
      <c r="BK111" s="51"/>
      <c r="BL111" s="51"/>
      <c r="BM111" s="51"/>
    </row>
    <row r="112">
      <c r="A112" s="35"/>
      <c r="B112" s="64"/>
      <c r="C112" s="45"/>
      <c r="D112" s="39"/>
      <c r="E112" s="39"/>
      <c r="F112" s="60"/>
      <c r="G112" s="60"/>
      <c r="H112" s="60"/>
      <c r="I112" s="60"/>
      <c r="J112" s="45"/>
      <c r="K112" s="39"/>
      <c r="L112" s="39"/>
      <c r="M112" s="98"/>
      <c r="N112" s="98"/>
      <c r="O112" s="98"/>
      <c r="P112" s="98"/>
      <c r="Q112" s="200"/>
      <c r="R112" s="39"/>
      <c r="S112" s="39"/>
      <c r="T112" s="64"/>
      <c r="U112" s="64"/>
      <c r="V112" s="64"/>
      <c r="W112" s="64"/>
      <c r="X112" s="45"/>
      <c r="Y112" s="39"/>
      <c r="Z112" s="39"/>
      <c r="AA112" s="44"/>
      <c r="AB112" s="44"/>
      <c r="AC112" s="44"/>
      <c r="AD112" s="201"/>
      <c r="AE112" s="45"/>
      <c r="AF112" s="39"/>
      <c r="AG112" s="39"/>
      <c r="AH112" s="46"/>
      <c r="AI112" s="46"/>
      <c r="AJ112" s="46"/>
      <c r="AK112" s="46"/>
      <c r="AL112" s="45"/>
      <c r="AM112" s="39"/>
      <c r="AN112" s="39"/>
      <c r="AO112" s="98"/>
      <c r="AP112" s="98"/>
      <c r="AQ112" s="98"/>
      <c r="AR112" s="98"/>
      <c r="AS112" s="202"/>
      <c r="AT112" s="39"/>
      <c r="AU112" s="39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4"/>
      <c r="B113" s="25"/>
      <c r="C113" s="25"/>
      <c r="D113" s="187" t="s">
        <v>756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756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756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9"/>
      <c r="Y113" s="187" t="s">
        <v>756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73"/>
      <c r="AF113" s="187" t="s">
        <v>756</v>
      </c>
      <c r="AG113" s="26" t="s">
        <v>8</v>
      </c>
      <c r="AH113" s="26" t="s">
        <v>4</v>
      </c>
      <c r="AI113" s="26" t="s">
        <v>5</v>
      </c>
      <c r="AJ113" s="26" t="s">
        <v>6</v>
      </c>
      <c r="AK113" s="29"/>
      <c r="AL113" s="29"/>
      <c r="AM113" s="187" t="s">
        <v>159</v>
      </c>
      <c r="AN113" s="29" t="s">
        <v>11</v>
      </c>
      <c r="AO113" s="26" t="s">
        <v>4</v>
      </c>
      <c r="AP113" s="26" t="s">
        <v>5</v>
      </c>
      <c r="AQ113" s="26" t="s">
        <v>6</v>
      </c>
      <c r="AR113" s="29"/>
      <c r="AS113" s="29"/>
      <c r="AT113" s="187" t="s">
        <v>756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30"/>
      <c r="AZ113" s="31" t="s">
        <v>4</v>
      </c>
      <c r="BA113" s="31" t="s">
        <v>13</v>
      </c>
      <c r="BB113" s="31" t="s">
        <v>6</v>
      </c>
      <c r="BC113" s="31" t="s">
        <v>14</v>
      </c>
      <c r="BD113" s="32"/>
      <c r="BE113" s="33" t="s">
        <v>4</v>
      </c>
      <c r="BF113" s="33" t="s">
        <v>13</v>
      </c>
      <c r="BG113" s="33" t="s">
        <v>6</v>
      </c>
      <c r="BH113" s="33" t="s">
        <v>15</v>
      </c>
      <c r="BI113" s="32"/>
      <c r="BJ113" s="32"/>
      <c r="BK113" s="32"/>
      <c r="BL113" s="32"/>
      <c r="BM113" s="32"/>
    </row>
    <row r="114">
      <c r="A114" s="35" t="s">
        <v>54</v>
      </c>
      <c r="B114" s="36" t="s">
        <v>19</v>
      </c>
      <c r="C114" s="37">
        <v>45117.0</v>
      </c>
      <c r="D114" s="42" t="s">
        <v>726</v>
      </c>
      <c r="E114" s="39" t="s">
        <v>212</v>
      </c>
      <c r="F114" s="40">
        <v>0.0</v>
      </c>
      <c r="G114" s="40">
        <v>6.0</v>
      </c>
      <c r="H114" s="40">
        <v>0.0</v>
      </c>
      <c r="I114" s="36" t="s">
        <v>22</v>
      </c>
      <c r="J114" s="37">
        <v>45118.0</v>
      </c>
      <c r="K114" s="42" t="s">
        <v>726</v>
      </c>
      <c r="L114" s="39" t="s">
        <v>212</v>
      </c>
      <c r="M114" s="40">
        <v>0.0</v>
      </c>
      <c r="N114" s="40">
        <v>6.0</v>
      </c>
      <c r="O114" s="40">
        <v>0.0</v>
      </c>
      <c r="P114" s="57" t="s">
        <v>24</v>
      </c>
      <c r="Q114" s="37">
        <v>45119.0</v>
      </c>
      <c r="R114" s="42" t="s">
        <v>726</v>
      </c>
      <c r="S114" s="39" t="s">
        <v>212</v>
      </c>
      <c r="T114" s="40">
        <v>0.0</v>
      </c>
      <c r="U114" s="40">
        <v>6.0</v>
      </c>
      <c r="V114" s="40">
        <v>0.0</v>
      </c>
      <c r="W114" s="57" t="s">
        <v>26</v>
      </c>
      <c r="X114" s="37">
        <v>45120.0</v>
      </c>
      <c r="Y114" s="42" t="s">
        <v>25</v>
      </c>
      <c r="Z114" s="39" t="s">
        <v>25</v>
      </c>
      <c r="AA114" s="40">
        <v>0.0</v>
      </c>
      <c r="AB114" s="40">
        <v>0.0</v>
      </c>
      <c r="AC114" s="40">
        <v>0.0</v>
      </c>
      <c r="AD114" s="56" t="s">
        <v>40</v>
      </c>
      <c r="AE114" s="37">
        <v>45122.0</v>
      </c>
      <c r="AF114" s="42" t="s">
        <v>726</v>
      </c>
      <c r="AG114" s="39" t="s">
        <v>212</v>
      </c>
      <c r="AH114" s="40">
        <v>0.0</v>
      </c>
      <c r="AI114" s="40">
        <v>6.0</v>
      </c>
      <c r="AJ114" s="40">
        <v>0.0</v>
      </c>
      <c r="AK114" s="287" t="s">
        <v>57</v>
      </c>
      <c r="AL114" s="37">
        <v>45122.0</v>
      </c>
      <c r="AM114" s="38" t="s">
        <v>272</v>
      </c>
      <c r="AN114" s="39" t="s">
        <v>21</v>
      </c>
      <c r="AO114" s="40">
        <v>0.0</v>
      </c>
      <c r="AP114" s="40">
        <v>6.5</v>
      </c>
      <c r="AQ114" s="40">
        <v>0.0</v>
      </c>
      <c r="AR114" s="36" t="s">
        <v>149</v>
      </c>
      <c r="AS114" s="37">
        <v>45123.0</v>
      </c>
      <c r="AT114" s="42" t="s">
        <v>726</v>
      </c>
      <c r="AU114" s="39" t="s">
        <v>212</v>
      </c>
      <c r="AV114" s="40">
        <v>0.0</v>
      </c>
      <c r="AW114" s="40">
        <v>6.0</v>
      </c>
      <c r="AX114" s="40">
        <v>0.0</v>
      </c>
      <c r="AY114" s="48"/>
      <c r="AZ114" s="49">
        <f t="shared" ref="AZ114:BB114" si="114">SUM(F114,M114,T114,AA114,AH114,AO114,AV114)</f>
        <v>0</v>
      </c>
      <c r="BA114" s="39">
        <f t="shared" si="114"/>
        <v>36.5</v>
      </c>
      <c r="BB114" s="39">
        <f t="shared" si="114"/>
        <v>0</v>
      </c>
      <c r="BC114" s="50">
        <f>SUM(AZ114,BA114,BB114)</f>
        <v>36.5</v>
      </c>
      <c r="BD114" s="51"/>
      <c r="BE114" s="39">
        <f>AZ114*80</f>
        <v>0</v>
      </c>
      <c r="BF114" s="39">
        <f>BA114*88</f>
        <v>3212</v>
      </c>
      <c r="BG114" s="39">
        <f>BB114*80</f>
        <v>0</v>
      </c>
      <c r="BH114" s="39">
        <f>SUM(BE114,BF114,BG114)</f>
        <v>3212</v>
      </c>
      <c r="BI114" s="51"/>
      <c r="BJ114" s="51"/>
      <c r="BK114" s="51"/>
      <c r="BL114" s="51"/>
      <c r="BM114" s="51"/>
    </row>
    <row r="115">
      <c r="A115" s="67"/>
      <c r="B115" s="68"/>
      <c r="C115" s="68"/>
      <c r="K115" s="6" t="s">
        <v>334</v>
      </c>
      <c r="L115" s="4"/>
      <c r="Y115" s="6" t="s">
        <v>334</v>
      </c>
      <c r="Z115" s="4"/>
      <c r="AM115" s="6" t="s">
        <v>334</v>
      </c>
      <c r="AN115" s="4"/>
    </row>
    <row r="116">
      <c r="A116" s="67"/>
      <c r="B116" s="68"/>
      <c r="C116" s="68"/>
      <c r="AT116" s="192"/>
      <c r="AU116" s="28"/>
    </row>
    <row r="117">
      <c r="A117" s="67"/>
      <c r="B117" s="68"/>
      <c r="C117" s="68"/>
      <c r="K117" s="6" t="s">
        <v>160</v>
      </c>
      <c r="L117" s="4"/>
      <c r="Y117" s="6" t="s">
        <v>161</v>
      </c>
      <c r="Z117" s="4"/>
      <c r="AM117" s="6" t="s">
        <v>161</v>
      </c>
      <c r="AN117" s="4"/>
      <c r="AT117" s="53"/>
      <c r="AU117" s="39"/>
    </row>
    <row r="118">
      <c r="A118" s="10"/>
      <c r="B118" s="11"/>
      <c r="C118" s="11"/>
      <c r="D118" s="12"/>
      <c r="E118" s="13">
        <v>45110.0</v>
      </c>
      <c r="F118" s="14"/>
      <c r="G118" s="14"/>
      <c r="H118" s="14"/>
      <c r="I118" s="15"/>
      <c r="J118" s="15"/>
      <c r="K118" s="16"/>
      <c r="L118" s="13">
        <v>45111.0</v>
      </c>
      <c r="M118" s="15"/>
      <c r="N118" s="15"/>
      <c r="O118" s="15"/>
      <c r="P118" s="15"/>
      <c r="Q118" s="11"/>
      <c r="R118" s="17"/>
      <c r="S118" s="13">
        <v>45112.0</v>
      </c>
      <c r="T118" s="11"/>
      <c r="U118" s="15"/>
      <c r="V118" s="15"/>
      <c r="W118" s="11"/>
      <c r="X118" s="18"/>
      <c r="Y118" s="14"/>
      <c r="Z118" s="13">
        <v>45113.0</v>
      </c>
      <c r="AA118" s="15"/>
      <c r="AB118" s="15"/>
      <c r="AC118" s="11"/>
      <c r="AD118" s="15"/>
      <c r="AE118" s="15"/>
      <c r="AF118" s="12"/>
      <c r="AG118" s="13">
        <v>45114.0</v>
      </c>
      <c r="AH118" s="15"/>
      <c r="AI118" s="11"/>
      <c r="AJ118" s="15"/>
      <c r="AK118" s="15"/>
      <c r="AL118" s="15"/>
      <c r="AM118" s="18"/>
      <c r="AN118" s="13">
        <v>45115.0</v>
      </c>
      <c r="AO118" s="11"/>
      <c r="AP118" s="19"/>
      <c r="AQ118" s="19"/>
      <c r="AR118" s="19"/>
      <c r="AS118" s="19"/>
      <c r="AT118" s="14"/>
      <c r="AU118" s="13">
        <v>45116.0</v>
      </c>
      <c r="AV118" s="19"/>
      <c r="AW118" s="19"/>
      <c r="AX118" s="19"/>
      <c r="AY118" s="20"/>
      <c r="AZ118" s="19"/>
      <c r="BA118" s="19"/>
      <c r="BB118" s="19"/>
      <c r="BC118" s="19"/>
      <c r="BD118" s="20"/>
      <c r="BE118" s="21"/>
      <c r="BF118" s="22"/>
      <c r="BG118" s="4"/>
      <c r="BH118" s="19"/>
      <c r="BI118" s="23"/>
      <c r="BJ118" s="127"/>
      <c r="BK118" s="150"/>
      <c r="BL118" s="20"/>
      <c r="BM118" s="20"/>
    </row>
    <row r="119">
      <c r="A119" s="67"/>
      <c r="B119" s="68"/>
      <c r="C119" s="68"/>
      <c r="F119" s="26" t="s">
        <v>4</v>
      </c>
      <c r="G119" s="26" t="s">
        <v>5</v>
      </c>
      <c r="H119" s="26" t="s">
        <v>6</v>
      </c>
      <c r="K119" s="99"/>
      <c r="L119" s="99"/>
      <c r="M119" s="26" t="s">
        <v>4</v>
      </c>
      <c r="N119" s="26" t="s">
        <v>5</v>
      </c>
      <c r="O119" s="26" t="s">
        <v>6</v>
      </c>
      <c r="T119" s="26" t="s">
        <v>4</v>
      </c>
      <c r="U119" s="26" t="s">
        <v>5</v>
      </c>
      <c r="V119" s="26" t="s">
        <v>6</v>
      </c>
      <c r="AA119" s="26" t="s">
        <v>4</v>
      </c>
      <c r="AB119" s="26" t="s">
        <v>5</v>
      </c>
      <c r="AC119" s="26" t="s">
        <v>6</v>
      </c>
      <c r="AH119" s="26" t="s">
        <v>4</v>
      </c>
      <c r="AI119" s="26" t="s">
        <v>5</v>
      </c>
      <c r="AJ119" s="26" t="s">
        <v>6</v>
      </c>
      <c r="AO119" s="26" t="s">
        <v>4</v>
      </c>
      <c r="AP119" s="26" t="s">
        <v>5</v>
      </c>
      <c r="AQ119" s="26" t="s">
        <v>6</v>
      </c>
      <c r="AV119" s="26" t="s">
        <v>4</v>
      </c>
      <c r="AW119" s="26" t="s">
        <v>5</v>
      </c>
      <c r="AX119" s="26" t="s">
        <v>6</v>
      </c>
      <c r="AZ119" s="31" t="s">
        <v>4</v>
      </c>
      <c r="BA119" s="31" t="s">
        <v>13</v>
      </c>
      <c r="BB119" s="31" t="s">
        <v>6</v>
      </c>
      <c r="BC119" s="31" t="s">
        <v>14</v>
      </c>
      <c r="BE119" s="33" t="s">
        <v>4</v>
      </c>
      <c r="BF119" s="33" t="s">
        <v>13</v>
      </c>
      <c r="BG119" s="33" t="s">
        <v>6</v>
      </c>
      <c r="BH119" s="33" t="s">
        <v>15</v>
      </c>
    </row>
    <row r="120">
      <c r="A120" s="35" t="s">
        <v>148</v>
      </c>
      <c r="B120" s="41"/>
      <c r="C120" s="37"/>
      <c r="D120" s="42"/>
      <c r="E120" s="58"/>
      <c r="F120" s="40">
        <v>0.0</v>
      </c>
      <c r="G120" s="40">
        <v>0.0</v>
      </c>
      <c r="H120" s="40">
        <v>0.0</v>
      </c>
      <c r="I120" s="42"/>
      <c r="J120" s="37"/>
      <c r="K120" s="42"/>
      <c r="L120" s="58"/>
      <c r="M120" s="40">
        <v>0.0</v>
      </c>
      <c r="N120" s="40">
        <v>0.0</v>
      </c>
      <c r="O120" s="40">
        <v>0.0</v>
      </c>
      <c r="P120" s="38"/>
      <c r="Q120" s="37"/>
      <c r="R120" s="42"/>
      <c r="S120" s="58"/>
      <c r="T120" s="40">
        <v>0.0</v>
      </c>
      <c r="U120" s="40">
        <v>0.0</v>
      </c>
      <c r="V120" s="40">
        <v>0.0</v>
      </c>
      <c r="W120" s="56"/>
      <c r="X120" s="37"/>
      <c r="Y120" s="42"/>
      <c r="Z120" s="58"/>
      <c r="AA120" s="40">
        <v>0.0</v>
      </c>
      <c r="AB120" s="40">
        <v>0.0</v>
      </c>
      <c r="AC120" s="40">
        <v>0.0</v>
      </c>
      <c r="AD120" s="92"/>
      <c r="AE120" s="45"/>
      <c r="AF120" s="53"/>
      <c r="AG120" s="44"/>
      <c r="AH120" s="40">
        <v>0.0</v>
      </c>
      <c r="AI120" s="40">
        <v>0.0</v>
      </c>
      <c r="AJ120" s="40">
        <v>0.0</v>
      </c>
      <c r="AK120" s="92"/>
      <c r="AL120" s="45"/>
      <c r="AM120" s="53"/>
      <c r="AN120" s="44"/>
      <c r="AO120" s="40">
        <v>0.0</v>
      </c>
      <c r="AP120" s="40">
        <v>0.0</v>
      </c>
      <c r="AQ120" s="40">
        <v>0.0</v>
      </c>
      <c r="AR120" s="92"/>
      <c r="AS120" s="45"/>
      <c r="AT120" s="53"/>
      <c r="AU120" s="44"/>
      <c r="AV120" s="40">
        <v>0.0</v>
      </c>
      <c r="AW120" s="40">
        <v>0.0</v>
      </c>
      <c r="AX120" s="40">
        <v>0.0</v>
      </c>
      <c r="AY120" s="51"/>
      <c r="AZ120" s="49">
        <f t="shared" ref="AZ120:BB120" si="115">SUM(F120,M120,T120,AA120,AH120,AO120,AV120)</f>
        <v>0</v>
      </c>
      <c r="BA120" s="39">
        <f t="shared" si="115"/>
        <v>0</v>
      </c>
      <c r="BB120" s="39">
        <f t="shared" si="115"/>
        <v>0</v>
      </c>
      <c r="BC120" s="50">
        <f t="shared" ref="BC120:BC121" si="117">SUM(AZ120,BA120,BB120)</f>
        <v>0</v>
      </c>
      <c r="BD120" s="51"/>
      <c r="BE120" s="39">
        <f t="shared" ref="BE120:BE121" si="118">67.31*AZ120</f>
        <v>0</v>
      </c>
      <c r="BF120" s="39">
        <f t="shared" ref="BF120:BF121" si="119">BA120*74</f>
        <v>0</v>
      </c>
      <c r="BG120" s="39">
        <f t="shared" ref="BG120:BG121" si="120">BB120*84</f>
        <v>0</v>
      </c>
      <c r="BH120" s="39">
        <f t="shared" ref="BH120:BH121" si="121">SUM(BF120,BE120,BG120)</f>
        <v>0</v>
      </c>
      <c r="BI120" s="51"/>
      <c r="BJ120" s="51"/>
      <c r="BK120" s="51"/>
      <c r="BL120" s="51"/>
      <c r="BM120" s="51"/>
    </row>
    <row r="121">
      <c r="A121" s="35" t="s">
        <v>150</v>
      </c>
      <c r="B121" s="36"/>
      <c r="C121" s="206"/>
      <c r="D121" s="42"/>
      <c r="E121" s="58"/>
      <c r="F121" s="128">
        <v>0.0</v>
      </c>
      <c r="G121" s="129">
        <v>0.0</v>
      </c>
      <c r="H121" s="129">
        <v>0.0</v>
      </c>
      <c r="I121" s="207"/>
      <c r="J121" s="206"/>
      <c r="K121" s="42"/>
      <c r="L121" s="58"/>
      <c r="M121" s="40">
        <v>0.0</v>
      </c>
      <c r="N121" s="129">
        <v>0.0</v>
      </c>
      <c r="O121" s="129">
        <v>0.0</v>
      </c>
      <c r="P121" s="208"/>
      <c r="Q121" s="206"/>
      <c r="R121" s="42"/>
      <c r="S121" s="58"/>
      <c r="T121" s="40">
        <v>0.0</v>
      </c>
      <c r="U121" s="129">
        <v>0.0</v>
      </c>
      <c r="V121" s="129">
        <v>0.0</v>
      </c>
      <c r="W121" s="207"/>
      <c r="X121" s="206"/>
      <c r="Y121" s="42"/>
      <c r="Z121" s="58"/>
      <c r="AA121" s="40">
        <v>0.0</v>
      </c>
      <c r="AB121" s="129">
        <v>0.0</v>
      </c>
      <c r="AC121" s="129">
        <v>0.0</v>
      </c>
      <c r="AD121" s="92"/>
      <c r="AE121" s="45"/>
      <c r="AF121" s="53"/>
      <c r="AG121" s="44"/>
      <c r="AH121" s="40">
        <v>0.0</v>
      </c>
      <c r="AI121" s="40">
        <v>0.0</v>
      </c>
      <c r="AJ121" s="40">
        <v>0.0</v>
      </c>
      <c r="AK121" s="92"/>
      <c r="AL121" s="45"/>
      <c r="AM121" s="53"/>
      <c r="AN121" s="44"/>
      <c r="AO121" s="40">
        <v>0.0</v>
      </c>
      <c r="AP121" s="40">
        <v>0.0</v>
      </c>
      <c r="AQ121" s="40">
        <v>0.0</v>
      </c>
      <c r="AR121" s="92"/>
      <c r="AS121" s="45"/>
      <c r="AT121" s="53"/>
      <c r="AU121" s="44"/>
      <c r="AV121" s="40">
        <v>0.0</v>
      </c>
      <c r="AW121" s="40">
        <v>0.0</v>
      </c>
      <c r="AX121" s="40">
        <v>0.0</v>
      </c>
      <c r="AY121" s="51"/>
      <c r="AZ121" s="49">
        <f t="shared" ref="AZ121:BB121" si="116">SUM(F121,M121,T121,AA121,AH121,AO121,AV121)</f>
        <v>0</v>
      </c>
      <c r="BA121" s="39">
        <f t="shared" si="116"/>
        <v>0</v>
      </c>
      <c r="BB121" s="39">
        <f t="shared" si="116"/>
        <v>0</v>
      </c>
      <c r="BC121" s="50">
        <f t="shared" si="117"/>
        <v>0</v>
      </c>
      <c r="BD121" s="51"/>
      <c r="BE121" s="39">
        <f t="shared" si="118"/>
        <v>0</v>
      </c>
      <c r="BF121" s="39">
        <f t="shared" si="119"/>
        <v>0</v>
      </c>
      <c r="BG121" s="39">
        <f t="shared" si="120"/>
        <v>0</v>
      </c>
      <c r="BH121" s="39">
        <f t="shared" si="121"/>
        <v>0</v>
      </c>
      <c r="BI121" s="51"/>
      <c r="BJ121" s="51"/>
      <c r="BK121" s="51"/>
      <c r="BL121" s="51"/>
      <c r="BM121" s="51"/>
    </row>
    <row r="122">
      <c r="A122" s="209"/>
      <c r="B122" s="203"/>
      <c r="C122" s="210"/>
      <c r="D122" s="136"/>
      <c r="E122" s="136"/>
      <c r="F122" s="136"/>
      <c r="G122" s="203"/>
      <c r="H122" s="203"/>
      <c r="I122" s="203"/>
      <c r="J122" s="210"/>
      <c r="K122" s="98"/>
      <c r="L122" s="211"/>
      <c r="M122" s="51"/>
      <c r="N122" s="203"/>
      <c r="O122" s="203"/>
      <c r="P122" s="155"/>
      <c r="Q122" s="210"/>
      <c r="R122" s="136"/>
      <c r="S122" s="136"/>
      <c r="T122" s="51"/>
      <c r="U122" s="203"/>
      <c r="V122" s="203"/>
      <c r="W122" s="203"/>
      <c r="X122" s="210"/>
      <c r="Y122" s="136"/>
      <c r="Z122" s="136"/>
      <c r="AA122" s="51"/>
      <c r="AB122" s="203"/>
      <c r="AC122" s="203"/>
      <c r="AD122" s="32"/>
      <c r="AE122" s="71"/>
      <c r="AF122" s="136"/>
      <c r="AG122" s="72"/>
      <c r="AH122" s="51"/>
      <c r="AI122" s="51"/>
      <c r="AJ122" s="51"/>
      <c r="AK122" s="32"/>
      <c r="AL122" s="71"/>
      <c r="AM122" s="136"/>
      <c r="AN122" s="72"/>
      <c r="AO122" s="51"/>
      <c r="AP122" s="51"/>
      <c r="AQ122" s="51"/>
      <c r="AR122" s="32"/>
      <c r="AS122" s="71"/>
      <c r="AT122" s="136"/>
      <c r="AU122" s="72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09"/>
      <c r="B123" s="136"/>
      <c r="C123" s="71"/>
      <c r="D123" s="136"/>
      <c r="E123" s="136"/>
      <c r="F123" s="204"/>
      <c r="G123" s="204"/>
      <c r="H123" s="204"/>
      <c r="I123" s="136"/>
      <c r="J123" s="71"/>
      <c r="K123" s="98"/>
      <c r="L123" s="211"/>
      <c r="M123" s="51"/>
      <c r="N123" s="51"/>
      <c r="O123" s="51"/>
      <c r="P123" s="51"/>
      <c r="Q123" s="71"/>
      <c r="R123" s="136"/>
      <c r="S123" s="136"/>
      <c r="T123" s="203"/>
      <c r="U123" s="203"/>
      <c r="V123" s="203"/>
      <c r="W123" s="136"/>
      <c r="X123" s="71"/>
      <c r="Y123" s="136"/>
      <c r="Z123" s="136"/>
      <c r="AA123" s="136"/>
      <c r="AB123" s="136"/>
      <c r="AC123" s="136"/>
      <c r="AD123" s="117"/>
      <c r="AE123" s="71"/>
      <c r="AF123" s="72"/>
      <c r="AG123" s="32"/>
      <c r="AH123" s="212"/>
      <c r="AI123" s="212"/>
      <c r="AJ123" s="212"/>
      <c r="AK123" s="32"/>
      <c r="AL123" s="71"/>
      <c r="AM123" s="136"/>
      <c r="AN123" s="72"/>
      <c r="AO123" s="136"/>
      <c r="AP123" s="136"/>
      <c r="AQ123" s="136"/>
      <c r="AR123" s="117"/>
      <c r="AS123" s="118"/>
      <c r="AT123" s="136"/>
      <c r="AU123" s="72"/>
      <c r="AV123" s="51"/>
      <c r="AW123" s="51"/>
      <c r="AX123" s="51"/>
      <c r="AY123" s="51"/>
      <c r="AZ123" s="39">
        <f t="shared" ref="AZ123:BC123" si="122">SUM(AZ120,AZ121)</f>
        <v>0</v>
      </c>
      <c r="BA123" s="39">
        <f t="shared" si="122"/>
        <v>0</v>
      </c>
      <c r="BB123" s="39">
        <f t="shared" si="122"/>
        <v>0</v>
      </c>
      <c r="BC123" s="39">
        <f t="shared" si="122"/>
        <v>0</v>
      </c>
      <c r="BD123" s="51"/>
      <c r="BE123" s="40">
        <f t="shared" ref="BE123:BH123" si="123">SUM(BE120,BE121)</f>
        <v>0</v>
      </c>
      <c r="BF123" s="40">
        <f t="shared" si="123"/>
        <v>0</v>
      </c>
      <c r="BG123" s="40">
        <f t="shared" si="123"/>
        <v>0</v>
      </c>
      <c r="BH123" s="40">
        <f t="shared" si="123"/>
        <v>0</v>
      </c>
      <c r="BI123" s="51"/>
      <c r="BJ123" s="51"/>
      <c r="BK123" s="51"/>
      <c r="BL123" s="51"/>
      <c r="BM123" s="51"/>
    </row>
    <row r="124">
      <c r="A124" s="209"/>
      <c r="B124" s="136"/>
      <c r="C124" s="71"/>
      <c r="D124" s="136"/>
      <c r="E124" s="136"/>
      <c r="F124" s="204"/>
      <c r="G124" s="204"/>
      <c r="H124" s="204"/>
      <c r="I124" s="136"/>
      <c r="J124" s="71"/>
      <c r="K124" s="6" t="s">
        <v>145</v>
      </c>
      <c r="L124" s="4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6" t="s">
        <v>35</v>
      </c>
      <c r="Z124" s="4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6" t="s">
        <v>35</v>
      </c>
      <c r="AN124" s="4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 ht="15.0" customHeight="1">
      <c r="A125" s="209"/>
      <c r="B125" s="136"/>
      <c r="C125" s="71"/>
      <c r="D125" s="136"/>
      <c r="E125" s="136"/>
      <c r="F125" s="26" t="s">
        <v>4</v>
      </c>
      <c r="G125" s="26" t="s">
        <v>5</v>
      </c>
      <c r="H125" s="26" t="s">
        <v>6</v>
      </c>
      <c r="I125" s="136"/>
      <c r="J125" s="71"/>
      <c r="K125" s="98"/>
      <c r="L125" s="211"/>
      <c r="M125" s="26" t="s">
        <v>4</v>
      </c>
      <c r="N125" s="26" t="s">
        <v>5</v>
      </c>
      <c r="O125" s="26" t="s">
        <v>6</v>
      </c>
      <c r="P125" s="51"/>
      <c r="Q125" s="71"/>
      <c r="R125" s="136"/>
      <c r="S125" s="136"/>
      <c r="T125" s="26" t="s">
        <v>4</v>
      </c>
      <c r="U125" s="26" t="s">
        <v>5</v>
      </c>
      <c r="V125" s="26" t="s">
        <v>6</v>
      </c>
      <c r="W125" s="136"/>
      <c r="X125" s="71"/>
      <c r="Y125" s="136"/>
      <c r="Z125" s="136"/>
      <c r="AA125" s="26" t="s">
        <v>4</v>
      </c>
      <c r="AB125" s="26" t="s">
        <v>5</v>
      </c>
      <c r="AC125" s="26" t="s">
        <v>6</v>
      </c>
      <c r="AD125" s="117"/>
      <c r="AE125" s="71"/>
      <c r="AF125" s="72"/>
      <c r="AG125" s="32"/>
      <c r="AH125" s="26" t="s">
        <v>4</v>
      </c>
      <c r="AI125" s="26" t="s">
        <v>5</v>
      </c>
      <c r="AJ125" s="26" t="s">
        <v>6</v>
      </c>
      <c r="AK125" s="32"/>
      <c r="AL125" s="71"/>
      <c r="AM125" s="136"/>
      <c r="AN125" s="72"/>
      <c r="AO125" s="26" t="s">
        <v>4</v>
      </c>
      <c r="AP125" s="26" t="s">
        <v>5</v>
      </c>
      <c r="AQ125" s="26" t="s">
        <v>6</v>
      </c>
      <c r="AR125" s="117"/>
      <c r="AS125" s="118"/>
      <c r="AT125" s="136"/>
      <c r="AU125" s="72"/>
      <c r="AV125" s="26" t="s">
        <v>4</v>
      </c>
      <c r="AW125" s="26" t="s">
        <v>5</v>
      </c>
      <c r="AX125" s="26" t="s">
        <v>6</v>
      </c>
      <c r="AY125" s="51"/>
      <c r="AZ125" s="31" t="s">
        <v>4</v>
      </c>
      <c r="BA125" s="31" t="s">
        <v>13</v>
      </c>
      <c r="BB125" s="31" t="s">
        <v>6</v>
      </c>
      <c r="BC125" s="31" t="s">
        <v>14</v>
      </c>
      <c r="BD125" s="51"/>
      <c r="BE125" s="33" t="s">
        <v>4</v>
      </c>
      <c r="BF125" s="33" t="s">
        <v>13</v>
      </c>
      <c r="BG125" s="33" t="s">
        <v>6</v>
      </c>
      <c r="BH125" s="33" t="s">
        <v>15</v>
      </c>
      <c r="BI125" s="51"/>
      <c r="BJ125" s="51"/>
      <c r="BK125" s="51"/>
      <c r="BL125" s="51"/>
      <c r="BM125" s="51"/>
    </row>
    <row r="126">
      <c r="A126" s="35" t="s">
        <v>735</v>
      </c>
      <c r="B126" s="92"/>
      <c r="C126" s="45"/>
      <c r="D126" s="53"/>
      <c r="E126" s="44"/>
      <c r="F126" s="40">
        <v>0.0</v>
      </c>
      <c r="G126" s="40">
        <v>0.0</v>
      </c>
      <c r="H126" s="40">
        <v>0.0</v>
      </c>
      <c r="I126" s="92"/>
      <c r="J126" s="45"/>
      <c r="K126" s="53"/>
      <c r="L126" s="44"/>
      <c r="M126" s="40">
        <v>0.0</v>
      </c>
      <c r="N126" s="40">
        <v>0.0</v>
      </c>
      <c r="O126" s="40">
        <v>0.0</v>
      </c>
      <c r="P126" s="92"/>
      <c r="Q126" s="45"/>
      <c r="R126" s="53"/>
      <c r="S126" s="44"/>
      <c r="T126" s="40">
        <v>0.0</v>
      </c>
      <c r="U126" s="40">
        <v>0.0</v>
      </c>
      <c r="V126" s="40">
        <v>0.0</v>
      </c>
      <c r="W126" s="92"/>
      <c r="X126" s="45"/>
      <c r="Y126" s="53"/>
      <c r="Z126" s="44"/>
      <c r="AA126" s="40">
        <v>0.0</v>
      </c>
      <c r="AB126" s="40">
        <v>0.0</v>
      </c>
      <c r="AC126" s="40">
        <v>0.0</v>
      </c>
      <c r="AD126" s="92"/>
      <c r="AE126" s="45"/>
      <c r="AF126" s="53"/>
      <c r="AG126" s="44"/>
      <c r="AH126" s="40">
        <v>0.0</v>
      </c>
      <c r="AI126" s="40">
        <v>0.0</v>
      </c>
      <c r="AJ126" s="40">
        <v>0.0</v>
      </c>
      <c r="AK126" s="92"/>
      <c r="AL126" s="45"/>
      <c r="AM126" s="53"/>
      <c r="AN126" s="44"/>
      <c r="AO126" s="40">
        <v>0.0</v>
      </c>
      <c r="AP126" s="40">
        <v>0.0</v>
      </c>
      <c r="AQ126" s="40">
        <v>0.0</v>
      </c>
      <c r="AR126" s="92"/>
      <c r="AS126" s="45"/>
      <c r="AT126" s="53"/>
      <c r="AU126" s="44"/>
      <c r="AV126" s="40">
        <v>0.0</v>
      </c>
      <c r="AW126" s="40">
        <v>0.0</v>
      </c>
      <c r="AX126" s="40">
        <v>0.0</v>
      </c>
      <c r="AY126" s="51"/>
      <c r="AZ126" s="213">
        <f t="shared" ref="AZ126:BB126" si="124">SUM(F126,M126,T126,AA126,AH126,AO126,AV126)</f>
        <v>0</v>
      </c>
      <c r="BA126" s="214">
        <f t="shared" si="124"/>
        <v>0</v>
      </c>
      <c r="BB126" s="214">
        <f t="shared" si="124"/>
        <v>0</v>
      </c>
      <c r="BC126" s="215">
        <f>SUM(AZ126,BA126,BB126)</f>
        <v>0</v>
      </c>
      <c r="BD126" s="51"/>
      <c r="BE126" s="216">
        <f>AZ126*67.31</f>
        <v>0</v>
      </c>
      <c r="BF126" s="216"/>
      <c r="BG126" s="216"/>
      <c r="BH126" s="216">
        <f>SUM(BE126,BF126,BG126)</f>
        <v>0</v>
      </c>
      <c r="BI126" s="51"/>
      <c r="BJ126" s="51"/>
      <c r="BK126" s="51"/>
      <c r="BL126" s="51"/>
      <c r="BM126" s="51"/>
    </row>
    <row r="127">
      <c r="A127" s="217"/>
      <c r="B127" s="136"/>
      <c r="C127" s="71"/>
      <c r="D127" s="136"/>
      <c r="E127" s="136"/>
      <c r="F127" s="204"/>
      <c r="G127" s="204"/>
      <c r="H127" s="204"/>
      <c r="I127" s="136"/>
      <c r="J127" s="71"/>
      <c r="K127" s="136"/>
      <c r="L127" s="136"/>
      <c r="M127" s="218"/>
      <c r="N127" s="218"/>
      <c r="O127" s="218"/>
      <c r="P127" s="51"/>
      <c r="Q127" s="71"/>
      <c r="R127" s="136"/>
      <c r="S127" s="136"/>
      <c r="T127" s="203"/>
      <c r="U127" s="203"/>
      <c r="V127" s="203"/>
      <c r="W127" s="136"/>
      <c r="X127" s="71"/>
      <c r="Y127" s="136"/>
      <c r="Z127" s="136"/>
      <c r="AA127" s="136"/>
      <c r="AB127" s="136"/>
      <c r="AC127" s="136"/>
      <c r="AD127" s="117"/>
      <c r="AE127" s="71"/>
      <c r="AF127" s="72"/>
      <c r="AG127" s="32"/>
      <c r="AH127" s="212"/>
      <c r="AI127" s="212"/>
      <c r="AJ127" s="212"/>
      <c r="AK127" s="32"/>
      <c r="AL127" s="71"/>
      <c r="AM127" s="136"/>
      <c r="AN127" s="72"/>
      <c r="AO127" s="136"/>
      <c r="AP127" s="136"/>
      <c r="AQ127" s="136"/>
      <c r="AR127" s="117"/>
      <c r="AS127" s="118"/>
      <c r="AT127" s="136"/>
      <c r="AU127" s="72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</row>
    <row r="128">
      <c r="A128" s="116"/>
      <c r="B128" s="136"/>
      <c r="C128" s="71"/>
      <c r="D128" s="136"/>
      <c r="E128" s="136"/>
      <c r="F128" s="204"/>
      <c r="G128" s="204"/>
      <c r="H128" s="204"/>
      <c r="I128" s="136"/>
      <c r="J128" s="71"/>
      <c r="K128" s="319" t="s">
        <v>417</v>
      </c>
      <c r="L128" s="320"/>
      <c r="M128" s="51"/>
      <c r="N128" s="51"/>
      <c r="O128" s="51"/>
      <c r="P128" s="51"/>
      <c r="Q128" s="71"/>
      <c r="R128" s="136"/>
      <c r="S128" s="136"/>
      <c r="T128" s="203"/>
      <c r="U128" s="203"/>
      <c r="V128" s="203"/>
      <c r="W128" s="136"/>
      <c r="X128" s="71"/>
      <c r="Y128" s="319" t="s">
        <v>51</v>
      </c>
      <c r="Z128" s="320"/>
      <c r="AA128" s="136"/>
      <c r="AB128" s="136"/>
      <c r="AC128" s="136"/>
      <c r="AD128" s="117"/>
      <c r="AE128" s="71"/>
      <c r="AF128" s="72"/>
      <c r="AG128" s="32"/>
      <c r="AH128" s="212"/>
      <c r="AI128" s="212"/>
      <c r="AJ128" s="212"/>
      <c r="AK128" s="32"/>
      <c r="AL128" s="71"/>
      <c r="AM128" s="319" t="s">
        <v>51</v>
      </c>
      <c r="AN128" s="320"/>
      <c r="AO128" s="136"/>
      <c r="AP128" s="136"/>
      <c r="AQ128" s="136"/>
      <c r="AR128" s="117"/>
      <c r="AS128" s="118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219"/>
      <c r="B129" s="136"/>
      <c r="C129" s="71"/>
      <c r="D129" s="136"/>
      <c r="E129" s="136"/>
      <c r="F129" s="26" t="s">
        <v>4</v>
      </c>
      <c r="G129" s="26" t="s">
        <v>5</v>
      </c>
      <c r="H129" s="26" t="s">
        <v>6</v>
      </c>
      <c r="I129" s="136"/>
      <c r="J129" s="71"/>
      <c r="K129" s="98"/>
      <c r="L129" s="211"/>
      <c r="M129" s="26" t="s">
        <v>4</v>
      </c>
      <c r="N129" s="26" t="s">
        <v>5</v>
      </c>
      <c r="O129" s="26" t="s">
        <v>6</v>
      </c>
      <c r="P129" s="51"/>
      <c r="Q129" s="71"/>
      <c r="R129" s="136"/>
      <c r="S129" s="136"/>
      <c r="T129" s="26" t="s">
        <v>4</v>
      </c>
      <c r="U129" s="26" t="s">
        <v>5</v>
      </c>
      <c r="V129" s="26" t="s">
        <v>6</v>
      </c>
      <c r="W129" s="136"/>
      <c r="X129" s="71"/>
      <c r="Y129" s="136"/>
      <c r="Z129" s="136"/>
      <c r="AA129" s="26" t="s">
        <v>4</v>
      </c>
      <c r="AB129" s="26" t="s">
        <v>5</v>
      </c>
      <c r="AC129" s="26" t="s">
        <v>6</v>
      </c>
      <c r="AD129" s="117"/>
      <c r="AE129" s="71"/>
      <c r="AF129" s="72"/>
      <c r="AG129" s="32"/>
      <c r="AH129" s="26" t="s">
        <v>4</v>
      </c>
      <c r="AI129" s="26" t="s">
        <v>5</v>
      </c>
      <c r="AJ129" s="26" t="s">
        <v>6</v>
      </c>
      <c r="AK129" s="32"/>
      <c r="AL129" s="71"/>
      <c r="AM129" s="136"/>
      <c r="AN129" s="72"/>
      <c r="AO129" s="26" t="s">
        <v>4</v>
      </c>
      <c r="AP129" s="26" t="s">
        <v>5</v>
      </c>
      <c r="AQ129" s="26" t="s">
        <v>6</v>
      </c>
      <c r="AR129" s="117"/>
      <c r="AS129" s="118"/>
      <c r="AT129" s="136"/>
      <c r="AU129" s="72"/>
      <c r="AV129" s="26" t="s">
        <v>4</v>
      </c>
      <c r="AW129" s="26" t="s">
        <v>5</v>
      </c>
      <c r="AX129" s="26" t="s">
        <v>6</v>
      </c>
      <c r="AY129" s="51"/>
      <c r="AZ129" s="31" t="s">
        <v>4</v>
      </c>
      <c r="BA129" s="31" t="s">
        <v>13</v>
      </c>
      <c r="BB129" s="31" t="s">
        <v>6</v>
      </c>
      <c r="BC129" s="31" t="s">
        <v>14</v>
      </c>
      <c r="BD129" s="51"/>
      <c r="BE129" s="33" t="s">
        <v>4</v>
      </c>
      <c r="BF129" s="33" t="s">
        <v>13</v>
      </c>
      <c r="BG129" s="33" t="s">
        <v>6</v>
      </c>
      <c r="BH129" s="33" t="s">
        <v>15</v>
      </c>
      <c r="BI129" s="51"/>
      <c r="BJ129" s="51"/>
      <c r="BK129" s="51"/>
      <c r="BL129" s="51"/>
      <c r="BM129" s="51"/>
    </row>
    <row r="130">
      <c r="A130" s="220" t="s">
        <v>335</v>
      </c>
      <c r="B130" s="92"/>
      <c r="C130" s="45"/>
      <c r="D130" s="53"/>
      <c r="E130" s="44"/>
      <c r="F130" s="40">
        <v>0.0</v>
      </c>
      <c r="G130" s="40">
        <v>0.0</v>
      </c>
      <c r="H130" s="40">
        <v>0.0</v>
      </c>
      <c r="I130" s="92"/>
      <c r="J130" s="45"/>
      <c r="K130" s="53"/>
      <c r="L130" s="44"/>
      <c r="M130" s="40">
        <v>0.0</v>
      </c>
      <c r="N130" s="40">
        <v>0.0</v>
      </c>
      <c r="O130" s="40">
        <v>0.0</v>
      </c>
      <c r="P130" s="92"/>
      <c r="Q130" s="45"/>
      <c r="R130" s="53"/>
      <c r="S130" s="44"/>
      <c r="T130" s="40">
        <v>0.0</v>
      </c>
      <c r="U130" s="40">
        <v>0.0</v>
      </c>
      <c r="V130" s="40">
        <v>0.0</v>
      </c>
      <c r="W130" s="92"/>
      <c r="X130" s="45"/>
      <c r="Y130" s="53"/>
      <c r="Z130" s="44"/>
      <c r="AA130" s="40">
        <v>0.0</v>
      </c>
      <c r="AB130" s="40">
        <v>0.0</v>
      </c>
      <c r="AC130" s="40">
        <v>0.0</v>
      </c>
      <c r="AD130" s="92"/>
      <c r="AE130" s="45"/>
      <c r="AF130" s="53"/>
      <c r="AG130" s="44"/>
      <c r="AH130" s="40">
        <v>0.0</v>
      </c>
      <c r="AI130" s="40">
        <v>0.0</v>
      </c>
      <c r="AJ130" s="40">
        <v>0.0</v>
      </c>
      <c r="AK130" s="92"/>
      <c r="AL130" s="45"/>
      <c r="AM130" s="53"/>
      <c r="AN130" s="44"/>
      <c r="AO130" s="40">
        <v>0.0</v>
      </c>
      <c r="AP130" s="40">
        <v>0.0</v>
      </c>
      <c r="AQ130" s="40">
        <v>0.0</v>
      </c>
      <c r="AR130" s="92"/>
      <c r="AS130" s="45"/>
      <c r="AT130" s="53"/>
      <c r="AU130" s="44"/>
      <c r="AV130" s="40">
        <v>0.0</v>
      </c>
      <c r="AW130" s="40">
        <v>0.0</v>
      </c>
      <c r="AX130" s="40">
        <v>0.0</v>
      </c>
      <c r="AY130" s="51"/>
      <c r="AZ130" s="49">
        <f t="shared" ref="AZ130:BB130" si="125">SUM(F130,M130,T130,AA130,AH130,AO130,AV130)</f>
        <v>0</v>
      </c>
      <c r="BA130" s="39">
        <f t="shared" si="125"/>
        <v>0</v>
      </c>
      <c r="BB130" s="39">
        <f t="shared" si="125"/>
        <v>0</v>
      </c>
      <c r="BC130" s="50">
        <f>SUM(AZ130,BA130,BB130)</f>
        <v>0</v>
      </c>
      <c r="BD130" s="51"/>
      <c r="BE130" s="221">
        <f>AZ130*67.31</f>
        <v>0</v>
      </c>
      <c r="BF130" s="221"/>
      <c r="BG130" s="221"/>
      <c r="BH130" s="221">
        <f>SUM(BE130,BF130,BG130)</f>
        <v>0</v>
      </c>
      <c r="BI130" s="51"/>
      <c r="BJ130" s="51"/>
      <c r="BK130" s="51"/>
      <c r="BL130" s="51"/>
      <c r="BM130" s="51"/>
    </row>
    <row r="131">
      <c r="A131" s="116"/>
      <c r="B131" s="136"/>
      <c r="C131" s="71"/>
      <c r="D131" s="136"/>
      <c r="E131" s="136"/>
      <c r="F131" s="204"/>
      <c r="G131" s="204"/>
      <c r="H131" s="204"/>
      <c r="I131" s="136"/>
      <c r="J131" s="71"/>
      <c r="K131" s="136"/>
      <c r="L131" s="136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136"/>
      <c r="Z131" s="136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136"/>
      <c r="AN131" s="72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04"/>
      <c r="G132" s="204"/>
      <c r="H132" s="204"/>
      <c r="I132" s="136"/>
      <c r="J132" s="71"/>
      <c r="K132" s="6" t="s">
        <v>165</v>
      </c>
      <c r="L132" s="4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6" t="s">
        <v>31</v>
      </c>
      <c r="Z132" s="4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6" t="s">
        <v>31</v>
      </c>
      <c r="AN132" s="4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6" t="s">
        <v>4</v>
      </c>
      <c r="G133" s="26" t="s">
        <v>5</v>
      </c>
      <c r="H133" s="26" t="s">
        <v>6</v>
      </c>
      <c r="I133" s="136"/>
      <c r="J133" s="71"/>
      <c r="K133" s="98"/>
      <c r="L133" s="211"/>
      <c r="M133" s="26" t="s">
        <v>4</v>
      </c>
      <c r="N133" s="26" t="s">
        <v>5</v>
      </c>
      <c r="O133" s="26" t="s">
        <v>6</v>
      </c>
      <c r="P133" s="51"/>
      <c r="Q133" s="71"/>
      <c r="R133" s="136"/>
      <c r="S133" s="136"/>
      <c r="T133" s="26" t="s">
        <v>4</v>
      </c>
      <c r="U133" s="26" t="s">
        <v>5</v>
      </c>
      <c r="V133" s="26" t="s">
        <v>6</v>
      </c>
      <c r="W133" s="136"/>
      <c r="X133" s="71"/>
      <c r="Y133" s="136"/>
      <c r="Z133" s="136"/>
      <c r="AA133" s="26" t="s">
        <v>4</v>
      </c>
      <c r="AB133" s="26" t="s">
        <v>5</v>
      </c>
      <c r="AC133" s="26" t="s">
        <v>6</v>
      </c>
      <c r="AD133" s="117"/>
      <c r="AE133" s="71"/>
      <c r="AF133" s="72"/>
      <c r="AG133" s="32"/>
      <c r="AH133" s="26" t="s">
        <v>4</v>
      </c>
      <c r="AI133" s="26" t="s">
        <v>5</v>
      </c>
      <c r="AJ133" s="26" t="s">
        <v>6</v>
      </c>
      <c r="AK133" s="32"/>
      <c r="AL133" s="71"/>
      <c r="AM133" s="136"/>
      <c r="AN133" s="72"/>
      <c r="AO133" s="26" t="s">
        <v>4</v>
      </c>
      <c r="AP133" s="26" t="s">
        <v>5</v>
      </c>
      <c r="AQ133" s="26" t="s">
        <v>6</v>
      </c>
      <c r="AR133" s="117"/>
      <c r="AS133" s="118"/>
      <c r="AT133" s="136"/>
      <c r="AU133" s="72"/>
      <c r="AV133" s="26" t="s">
        <v>4</v>
      </c>
      <c r="AW133" s="26" t="s">
        <v>5</v>
      </c>
      <c r="AX133" s="26" t="s">
        <v>6</v>
      </c>
      <c r="AY133" s="51"/>
      <c r="AZ133" s="31" t="s">
        <v>4</v>
      </c>
      <c r="BA133" s="31" t="s">
        <v>13</v>
      </c>
      <c r="BB133" s="31" t="s">
        <v>6</v>
      </c>
      <c r="BC133" s="31" t="s">
        <v>14</v>
      </c>
      <c r="BD133" s="51"/>
      <c r="BE133" s="33" t="s">
        <v>4</v>
      </c>
      <c r="BF133" s="33" t="s">
        <v>13</v>
      </c>
      <c r="BG133" s="33" t="s">
        <v>6</v>
      </c>
      <c r="BH133" s="33" t="s">
        <v>15</v>
      </c>
      <c r="BI133" s="51"/>
      <c r="BJ133" s="51"/>
      <c r="BK133" s="51"/>
      <c r="BL133" s="51"/>
      <c r="BM133" s="51"/>
    </row>
    <row r="134">
      <c r="A134" s="35" t="s">
        <v>103</v>
      </c>
      <c r="B134" s="92"/>
      <c r="C134" s="45"/>
      <c r="D134" s="53"/>
      <c r="E134" s="44"/>
      <c r="F134" s="40">
        <v>0.0</v>
      </c>
      <c r="G134" s="40">
        <v>0.0</v>
      </c>
      <c r="H134" s="40">
        <v>0.0</v>
      </c>
      <c r="I134" s="92"/>
      <c r="J134" s="45"/>
      <c r="K134" s="53"/>
      <c r="L134" s="44"/>
      <c r="M134" s="40">
        <v>0.0</v>
      </c>
      <c r="N134" s="40">
        <v>0.0</v>
      </c>
      <c r="O134" s="40">
        <v>0.0</v>
      </c>
      <c r="P134" s="92"/>
      <c r="Q134" s="45"/>
      <c r="R134" s="53"/>
      <c r="S134" s="44"/>
      <c r="T134" s="40">
        <v>0.0</v>
      </c>
      <c r="U134" s="40">
        <v>0.0</v>
      </c>
      <c r="V134" s="40">
        <v>0.0</v>
      </c>
      <c r="W134" s="92"/>
      <c r="X134" s="45"/>
      <c r="Y134" s="53"/>
      <c r="Z134" s="44"/>
      <c r="AA134" s="40">
        <v>0.0</v>
      </c>
      <c r="AB134" s="40">
        <v>0.0</v>
      </c>
      <c r="AC134" s="40">
        <v>0.0</v>
      </c>
      <c r="AD134" s="92"/>
      <c r="AE134" s="45"/>
      <c r="AF134" s="53"/>
      <c r="AG134" s="44"/>
      <c r="AH134" s="40">
        <v>0.0</v>
      </c>
      <c r="AI134" s="40">
        <v>0.0</v>
      </c>
      <c r="AJ134" s="40">
        <v>0.0</v>
      </c>
      <c r="AK134" s="92"/>
      <c r="AL134" s="45"/>
      <c r="AM134" s="53"/>
      <c r="AN134" s="44"/>
      <c r="AO134" s="40">
        <v>0.0</v>
      </c>
      <c r="AP134" s="40">
        <v>0.0</v>
      </c>
      <c r="AQ134" s="40">
        <v>0.0</v>
      </c>
      <c r="AR134" s="92"/>
      <c r="AS134" s="45"/>
      <c r="AT134" s="53"/>
      <c r="AU134" s="44"/>
      <c r="AV134" s="40">
        <v>0.0</v>
      </c>
      <c r="AW134" s="40">
        <v>0.0</v>
      </c>
      <c r="AX134" s="40">
        <v>0.0</v>
      </c>
      <c r="AY134" s="51"/>
      <c r="AZ134" s="49">
        <f t="shared" ref="AZ134:BB134" si="126">SUM(F134,M134,T134,AA134,AH134,AO134,AV134)</f>
        <v>0</v>
      </c>
      <c r="BA134" s="39">
        <f t="shared" si="126"/>
        <v>0</v>
      </c>
      <c r="BB134" s="39">
        <f t="shared" si="126"/>
        <v>0</v>
      </c>
      <c r="BC134" s="50">
        <f>SUM(AZ134,BA134,BB134)</f>
        <v>0</v>
      </c>
      <c r="BD134" s="51"/>
      <c r="BE134" s="221">
        <f>AZ134*67.31</f>
        <v>0</v>
      </c>
      <c r="BF134" s="221"/>
      <c r="BG134" s="221"/>
      <c r="BH134" s="221">
        <f>SUM(BE134,BF134,BG134)</f>
        <v>0</v>
      </c>
      <c r="BI134" s="51"/>
      <c r="BJ134" s="51"/>
      <c r="BK134" s="51"/>
      <c r="BL134" s="51"/>
      <c r="BM134" s="51"/>
    </row>
    <row r="135">
      <c r="A135" s="67"/>
      <c r="B135" s="68"/>
      <c r="C135" s="68"/>
      <c r="F135" s="204"/>
      <c r="G135" s="204"/>
      <c r="H135" s="204"/>
      <c r="I135" s="204"/>
      <c r="J135" s="118"/>
      <c r="K135" s="136"/>
      <c r="L135" s="136"/>
    </row>
    <row r="136">
      <c r="A136" s="67"/>
      <c r="B136" s="68"/>
      <c r="C136" s="68"/>
      <c r="F136" s="204"/>
      <c r="G136" s="204"/>
      <c r="H136" s="204"/>
      <c r="I136" s="204"/>
      <c r="J136" s="118"/>
      <c r="K136" s="6" t="s">
        <v>165</v>
      </c>
      <c r="L136" s="4"/>
      <c r="Y136" s="6" t="s">
        <v>145</v>
      </c>
      <c r="Z136" s="4"/>
      <c r="AM136" s="6" t="s">
        <v>145</v>
      </c>
      <c r="AN136" s="4"/>
    </row>
    <row r="137">
      <c r="A137" s="67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98"/>
      <c r="L137" s="211"/>
      <c r="M137" s="26" t="s">
        <v>4</v>
      </c>
      <c r="N137" s="26" t="s">
        <v>5</v>
      </c>
      <c r="O137" s="26" t="s">
        <v>6</v>
      </c>
      <c r="P137" s="51"/>
      <c r="Q137" s="71"/>
      <c r="R137" s="136"/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36"/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72"/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Z137" s="31" t="s">
        <v>4</v>
      </c>
      <c r="BA137" s="31" t="s">
        <v>13</v>
      </c>
      <c r="BB137" s="31" t="s">
        <v>6</v>
      </c>
      <c r="BC137" s="31" t="s">
        <v>14</v>
      </c>
      <c r="BE137" s="33" t="s">
        <v>4</v>
      </c>
      <c r="BF137" s="33" t="s">
        <v>13</v>
      </c>
      <c r="BG137" s="33" t="s">
        <v>6</v>
      </c>
      <c r="BH137" s="33" t="s">
        <v>15</v>
      </c>
    </row>
    <row r="138">
      <c r="A138" s="222" t="s">
        <v>418</v>
      </c>
      <c r="B138" s="92"/>
      <c r="C138" s="45"/>
      <c r="D138" s="53"/>
      <c r="E138" s="44"/>
      <c r="F138" s="40">
        <v>0.0</v>
      </c>
      <c r="G138" s="40">
        <v>0.0</v>
      </c>
      <c r="H138" s="40">
        <v>0.0</v>
      </c>
      <c r="I138" s="92"/>
      <c r="J138" s="45"/>
      <c r="K138" s="53"/>
      <c r="L138" s="44"/>
      <c r="M138" s="40">
        <v>0.0</v>
      </c>
      <c r="N138" s="40">
        <v>0.0</v>
      </c>
      <c r="O138" s="40">
        <v>0.0</v>
      </c>
      <c r="P138" s="92"/>
      <c r="Q138" s="45"/>
      <c r="R138" s="53"/>
      <c r="S138" s="44"/>
      <c r="T138" s="40">
        <v>0.0</v>
      </c>
      <c r="U138" s="40">
        <v>0.0</v>
      </c>
      <c r="V138" s="40">
        <v>0.0</v>
      </c>
      <c r="W138" s="92"/>
      <c r="X138" s="45"/>
      <c r="Y138" s="53"/>
      <c r="Z138" s="44"/>
      <c r="AA138" s="40">
        <v>0.0</v>
      </c>
      <c r="AB138" s="40">
        <v>0.0</v>
      </c>
      <c r="AC138" s="40">
        <v>0.0</v>
      </c>
      <c r="AD138" s="92"/>
      <c r="AE138" s="45"/>
      <c r="AF138" s="53"/>
      <c r="AG138" s="44"/>
      <c r="AH138" s="40">
        <v>0.0</v>
      </c>
      <c r="AI138" s="40">
        <v>0.0</v>
      </c>
      <c r="AJ138" s="40">
        <v>0.0</v>
      </c>
      <c r="AK138" s="92"/>
      <c r="AL138" s="45"/>
      <c r="AM138" s="53"/>
      <c r="AN138" s="44"/>
      <c r="AO138" s="40">
        <v>0.0</v>
      </c>
      <c r="AP138" s="40">
        <v>0.0</v>
      </c>
      <c r="AQ138" s="40">
        <v>0.0</v>
      </c>
      <c r="AR138" s="92"/>
      <c r="AS138" s="45"/>
      <c r="AT138" s="53"/>
      <c r="AU138" s="44"/>
      <c r="AV138" s="40">
        <v>0.0</v>
      </c>
      <c r="AW138" s="40">
        <v>0.0</v>
      </c>
      <c r="AX138" s="40">
        <v>0.0</v>
      </c>
      <c r="AY138" s="51"/>
      <c r="AZ138" s="49">
        <f t="shared" ref="AZ138:BB138" si="127">SUM(F138,M138,T138,AA138,AH138,AO138,AV138)</f>
        <v>0</v>
      </c>
      <c r="BA138" s="39">
        <f t="shared" si="127"/>
        <v>0</v>
      </c>
      <c r="BB138" s="39">
        <f t="shared" si="127"/>
        <v>0</v>
      </c>
      <c r="BC138" s="50">
        <f>SUM(AZ138,BA138,BB138)</f>
        <v>0</v>
      </c>
      <c r="BD138" s="51"/>
      <c r="BE138" s="39"/>
      <c r="BF138" s="39"/>
      <c r="BG138" s="39"/>
      <c r="BH138" s="39"/>
      <c r="BI138" s="51"/>
      <c r="BJ138" s="51"/>
      <c r="BK138" s="51"/>
      <c r="BL138" s="51"/>
      <c r="BM138" s="51"/>
    </row>
    <row r="139">
      <c r="A139" s="67"/>
      <c r="B139" s="68"/>
      <c r="C139" s="68"/>
      <c r="F139" s="204"/>
      <c r="G139" s="204"/>
      <c r="H139" s="204"/>
      <c r="I139" s="204"/>
      <c r="J139" s="118"/>
      <c r="K139" s="136"/>
      <c r="L139" s="136"/>
      <c r="BG139" s="68" t="s">
        <v>15</v>
      </c>
      <c r="BH139" s="223">
        <f>SUM(BH120,BH126,BH130,BH134)</f>
        <v>0</v>
      </c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 ht="17.25" customHeight="1">
      <c r="A142" s="67"/>
      <c r="B142" s="68" t="s">
        <v>25</v>
      </c>
      <c r="D142" s="68" t="s">
        <v>166</v>
      </c>
      <c r="E142" s="68" t="s">
        <v>167</v>
      </c>
    </row>
    <row r="143">
      <c r="A143" s="224" t="s">
        <v>1</v>
      </c>
      <c r="B143" s="68"/>
    </row>
    <row r="144">
      <c r="A144" s="225" t="s">
        <v>45</v>
      </c>
      <c r="B144" s="68" t="s">
        <v>171</v>
      </c>
      <c r="C144" s="152"/>
      <c r="D144" s="152"/>
    </row>
    <row r="145">
      <c r="A145" s="225" t="s">
        <v>32</v>
      </c>
      <c r="B145" s="68" t="s">
        <v>175</v>
      </c>
      <c r="C145" s="67"/>
      <c r="D145" s="153"/>
      <c r="E145" s="136"/>
      <c r="F145" s="117"/>
      <c r="G145" s="117"/>
      <c r="H145" s="117"/>
      <c r="I145" s="117"/>
    </row>
    <row r="146">
      <c r="A146" s="67" t="s">
        <v>30</v>
      </c>
      <c r="B146" s="68" t="s">
        <v>170</v>
      </c>
      <c r="C146" s="152"/>
    </row>
    <row r="147">
      <c r="A147" s="67" t="s">
        <v>18</v>
      </c>
      <c r="B147" s="68" t="s">
        <v>172</v>
      </c>
      <c r="C147" s="67"/>
    </row>
    <row r="148">
      <c r="A148" s="224" t="s">
        <v>51</v>
      </c>
    </row>
    <row r="149">
      <c r="A149" s="67" t="s">
        <v>335</v>
      </c>
      <c r="B149" s="68" t="s">
        <v>171</v>
      </c>
    </row>
    <row r="150">
      <c r="A150" s="225" t="s">
        <v>69</v>
      </c>
      <c r="B150" s="68" t="s">
        <v>168</v>
      </c>
      <c r="C150" s="152"/>
    </row>
    <row r="151">
      <c r="A151" s="225" t="s">
        <v>73</v>
      </c>
      <c r="B151" s="68" t="s">
        <v>169</v>
      </c>
      <c r="C151" s="152"/>
      <c r="D151" s="152"/>
      <c r="E151" s="152"/>
      <c r="AN151" s="226"/>
      <c r="AO151" s="226"/>
      <c r="AP151" s="226"/>
      <c r="AQ151" s="226"/>
      <c r="AR151" s="226"/>
    </row>
    <row r="152">
      <c r="A152" s="227" t="s">
        <v>173</v>
      </c>
      <c r="AN152" s="226"/>
      <c r="AO152" s="226"/>
      <c r="AP152" s="226"/>
      <c r="AQ152" s="226"/>
      <c r="AR152" s="226"/>
    </row>
    <row r="153">
      <c r="A153" s="67" t="s">
        <v>88</v>
      </c>
      <c r="B153" s="68" t="s">
        <v>169</v>
      </c>
      <c r="C153" s="67"/>
      <c r="AN153" s="228"/>
      <c r="AO153" s="228"/>
      <c r="AP153" s="228"/>
      <c r="AQ153" s="228"/>
      <c r="AR153" s="228"/>
    </row>
    <row r="154">
      <c r="A154" s="225" t="s">
        <v>97</v>
      </c>
      <c r="B154" s="68" t="s">
        <v>174</v>
      </c>
    </row>
    <row r="155">
      <c r="A155" s="225" t="s">
        <v>103</v>
      </c>
      <c r="B155" s="68" t="s">
        <v>171</v>
      </c>
      <c r="C155" s="152"/>
      <c r="D155" s="152"/>
      <c r="E155" s="152"/>
      <c r="F155" s="153"/>
      <c r="G155" s="153"/>
      <c r="H155" s="153"/>
      <c r="I155" s="153"/>
    </row>
    <row r="156">
      <c r="A156" s="229" t="s">
        <v>35</v>
      </c>
      <c r="C156" s="152"/>
      <c r="D156" s="152"/>
      <c r="E156" s="152"/>
      <c r="F156" s="153"/>
      <c r="G156" s="153"/>
      <c r="H156" s="153"/>
      <c r="I156" s="153"/>
    </row>
    <row r="157">
      <c r="A157" s="225" t="s">
        <v>740</v>
      </c>
      <c r="B157" s="68" t="s">
        <v>174</v>
      </c>
      <c r="C157" s="152"/>
      <c r="D157" s="152"/>
      <c r="E157" s="152"/>
      <c r="F157" s="153"/>
      <c r="G157" s="153"/>
      <c r="H157" s="153"/>
      <c r="I157" s="153"/>
    </row>
    <row r="158">
      <c r="A158" s="225" t="s">
        <v>139</v>
      </c>
      <c r="B158" s="68" t="s">
        <v>170</v>
      </c>
      <c r="C158" s="152"/>
      <c r="D158" s="152"/>
      <c r="E158" s="153"/>
      <c r="F158" s="153"/>
      <c r="G158" s="153"/>
      <c r="H158" s="153"/>
      <c r="I158" s="153"/>
    </row>
    <row r="159">
      <c r="A159" s="229" t="s">
        <v>23</v>
      </c>
      <c r="C159" s="152"/>
      <c r="D159" s="152"/>
      <c r="E159" s="153"/>
      <c r="F159" s="153"/>
      <c r="G159" s="153"/>
      <c r="H159" s="153"/>
      <c r="I159" s="153"/>
    </row>
    <row r="160">
      <c r="A160" s="225" t="s">
        <v>123</v>
      </c>
      <c r="B160" s="68" t="s">
        <v>175</v>
      </c>
      <c r="C160" s="152"/>
      <c r="D160" s="152"/>
      <c r="E160" s="153"/>
      <c r="F160" s="153"/>
      <c r="G160" s="153"/>
      <c r="H160" s="153"/>
      <c r="I160" s="153"/>
    </row>
    <row r="161">
      <c r="A161" s="229" t="s">
        <v>161</v>
      </c>
      <c r="B161" s="68"/>
      <c r="C161" s="152"/>
      <c r="D161" s="152"/>
      <c r="E161" s="153"/>
      <c r="F161" s="153"/>
      <c r="G161" s="153"/>
      <c r="H161" s="153"/>
      <c r="I161" s="153"/>
    </row>
    <row r="162">
      <c r="A162" s="225" t="s">
        <v>54</v>
      </c>
      <c r="B162" s="68" t="s">
        <v>169</v>
      </c>
      <c r="C162" s="152"/>
      <c r="D162" s="152"/>
      <c r="E162" s="153"/>
      <c r="F162" s="153"/>
      <c r="G162" s="153"/>
      <c r="H162" s="153"/>
      <c r="I162" s="153"/>
    </row>
    <row r="163">
      <c r="A163" s="225" t="s">
        <v>749</v>
      </c>
      <c r="B163" s="68" t="s">
        <v>170</v>
      </c>
      <c r="C163" s="152"/>
      <c r="D163" s="152"/>
      <c r="E163" s="153"/>
      <c r="F163" s="153"/>
      <c r="G163" s="153"/>
      <c r="H163" s="153"/>
      <c r="I163" s="153"/>
    </row>
    <row r="164">
      <c r="A164" s="68" t="s">
        <v>714</v>
      </c>
      <c r="B164" s="68" t="s">
        <v>170</v>
      </c>
    </row>
    <row r="165">
      <c r="A165" s="227" t="s">
        <v>151</v>
      </c>
    </row>
    <row r="166">
      <c r="A166" s="67" t="s">
        <v>176</v>
      </c>
      <c r="B166" s="68" t="s">
        <v>172</v>
      </c>
      <c r="C166" s="67"/>
    </row>
    <row r="167">
      <c r="A167" s="152" t="s">
        <v>52</v>
      </c>
      <c r="B167" s="68" t="s">
        <v>171</v>
      </c>
      <c r="C167" s="67"/>
    </row>
    <row r="168">
      <c r="A168" s="152" t="s">
        <v>82</v>
      </c>
      <c r="B168" s="152" t="s">
        <v>546</v>
      </c>
      <c r="C168" s="153"/>
    </row>
    <row r="169">
      <c r="A169" s="153"/>
      <c r="B169" s="153"/>
      <c r="C169" s="153"/>
    </row>
    <row r="170">
      <c r="A170" s="153"/>
      <c r="B170" s="153"/>
      <c r="C170" s="153"/>
    </row>
    <row r="174">
      <c r="F174" s="136"/>
      <c r="G174" s="136"/>
      <c r="H174" s="136"/>
      <c r="I174" s="136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8">
      <c r="F178" s="153"/>
      <c r="G178" s="153"/>
      <c r="H178" s="153"/>
      <c r="I178" s="153"/>
    </row>
    <row r="180">
      <c r="D180" s="75"/>
      <c r="E180" s="75"/>
    </row>
    <row r="181">
      <c r="D181" s="75"/>
      <c r="E181" s="75"/>
    </row>
    <row r="182">
      <c r="D182" s="106"/>
      <c r="E182" s="106"/>
    </row>
    <row r="183">
      <c r="E183" s="32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51"/>
    </row>
    <row r="193">
      <c r="E193" s="106"/>
    </row>
    <row r="194">
      <c r="E194" s="106"/>
    </row>
    <row r="195">
      <c r="E195" s="32"/>
    </row>
    <row r="196">
      <c r="E196" s="51"/>
    </row>
    <row r="197">
      <c r="E197" s="51"/>
    </row>
  </sheetData>
  <mergeCells count="74">
    <mergeCell ref="BF59:BG59"/>
    <mergeCell ref="BF69:BG69"/>
    <mergeCell ref="BF70:BG70"/>
    <mergeCell ref="D58:E58"/>
    <mergeCell ref="K58:L58"/>
    <mergeCell ref="AT58:AU58"/>
    <mergeCell ref="BF58:BG58"/>
    <mergeCell ref="K68:L68"/>
    <mergeCell ref="AF68:AG68"/>
    <mergeCell ref="AT68:AU68"/>
    <mergeCell ref="AT89:AU89"/>
    <mergeCell ref="BF89:BG89"/>
    <mergeCell ref="BF91:BG91"/>
    <mergeCell ref="BF82:BG82"/>
    <mergeCell ref="BF100:BG100"/>
    <mergeCell ref="BF118:BG118"/>
    <mergeCell ref="K80:L80"/>
    <mergeCell ref="AF80:AG80"/>
    <mergeCell ref="AT80:AU80"/>
    <mergeCell ref="BF81:BG81"/>
    <mergeCell ref="K89:L89"/>
    <mergeCell ref="K98:L98"/>
    <mergeCell ref="AT98:AU98"/>
    <mergeCell ref="Y124:Z124"/>
    <mergeCell ref="AM124:AN124"/>
    <mergeCell ref="K115:L115"/>
    <mergeCell ref="Y115:Z115"/>
    <mergeCell ref="AM115:AN115"/>
    <mergeCell ref="K117:L117"/>
    <mergeCell ref="Y117:Z117"/>
    <mergeCell ref="AM117:AN117"/>
    <mergeCell ref="K124:L124"/>
    <mergeCell ref="AM132:AN132"/>
    <mergeCell ref="AM136:AN136"/>
    <mergeCell ref="K128:L128"/>
    <mergeCell ref="Y128:Z128"/>
    <mergeCell ref="AM128:AN128"/>
    <mergeCell ref="K132:L132"/>
    <mergeCell ref="Y132:Z132"/>
    <mergeCell ref="K136:L136"/>
    <mergeCell ref="Y136:Z136"/>
    <mergeCell ref="D1:E1"/>
    <mergeCell ref="K1:L1"/>
    <mergeCell ref="AF1:AG1"/>
    <mergeCell ref="AT1:AU1"/>
    <mergeCell ref="BF1:BG1"/>
    <mergeCell ref="BF3:BG3"/>
    <mergeCell ref="K15:L15"/>
    <mergeCell ref="BF15:BG15"/>
    <mergeCell ref="AT27:AU27"/>
    <mergeCell ref="BF27:BG27"/>
    <mergeCell ref="BF28:BG28"/>
    <mergeCell ref="AF15:AG15"/>
    <mergeCell ref="AT15:AU15"/>
    <mergeCell ref="BF17:BG17"/>
    <mergeCell ref="AY23:AY25"/>
    <mergeCell ref="D27:E27"/>
    <mergeCell ref="K27:L27"/>
    <mergeCell ref="AF27:AG27"/>
    <mergeCell ref="AF38:AG38"/>
    <mergeCell ref="AF48:AG48"/>
    <mergeCell ref="AF58:AG58"/>
    <mergeCell ref="AT48:AU48"/>
    <mergeCell ref="BF48:BG48"/>
    <mergeCell ref="BF50:BG50"/>
    <mergeCell ref="D38:E38"/>
    <mergeCell ref="K38:L38"/>
    <mergeCell ref="AM38:AN38"/>
    <mergeCell ref="AT38:AU38"/>
    <mergeCell ref="BF38:BG38"/>
    <mergeCell ref="BF39:BG39"/>
    <mergeCell ref="K48:L48"/>
    <mergeCell ref="AF89:AG89"/>
    <mergeCell ref="AF98:AG98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7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45086.0</v>
      </c>
      <c r="B2" s="68" t="s">
        <v>714</v>
      </c>
      <c r="C2" s="68" t="s">
        <v>60</v>
      </c>
      <c r="D2" s="234" t="s">
        <v>170</v>
      </c>
      <c r="E2" s="233">
        <v>45088.0</v>
      </c>
      <c r="F2" s="237">
        <v>0.25</v>
      </c>
      <c r="G2" s="237">
        <v>0.4166666666666667</v>
      </c>
      <c r="H2" s="235">
        <v>4.0</v>
      </c>
      <c r="I2" s="235">
        <v>0.0</v>
      </c>
      <c r="J2" s="235">
        <v>4.0</v>
      </c>
      <c r="K2" s="235">
        <v>0.0</v>
      </c>
      <c r="L2" s="153"/>
    </row>
    <row r="3">
      <c r="A3" s="233">
        <v>45087.0</v>
      </c>
      <c r="B3" s="68" t="s">
        <v>714</v>
      </c>
      <c r="C3" s="68" t="s">
        <v>60</v>
      </c>
      <c r="D3" s="234" t="s">
        <v>172</v>
      </c>
      <c r="E3" s="233">
        <v>45088.0</v>
      </c>
      <c r="F3" s="238">
        <v>0.20833333333333334</v>
      </c>
      <c r="G3" s="237">
        <v>0.375</v>
      </c>
      <c r="H3" s="235">
        <v>4.0</v>
      </c>
      <c r="I3" s="235">
        <v>0.0</v>
      </c>
      <c r="J3" s="235">
        <v>3.0</v>
      </c>
      <c r="K3" s="235">
        <v>1.0</v>
      </c>
      <c r="L3" s="153"/>
    </row>
    <row r="4">
      <c r="A4" s="233">
        <v>45088.0</v>
      </c>
      <c r="B4" s="68" t="s">
        <v>714</v>
      </c>
      <c r="C4" s="68" t="s">
        <v>60</v>
      </c>
      <c r="D4" s="234" t="s">
        <v>174</v>
      </c>
      <c r="E4" s="233">
        <v>45089.0</v>
      </c>
      <c r="F4" s="238">
        <v>0.20833333333333334</v>
      </c>
      <c r="G4" s="237">
        <v>0.375</v>
      </c>
      <c r="H4" s="235">
        <v>4.0</v>
      </c>
      <c r="I4" s="235">
        <v>0.0</v>
      </c>
      <c r="J4" s="235">
        <v>3.0</v>
      </c>
      <c r="K4" s="235">
        <v>1.0</v>
      </c>
      <c r="L4" s="153"/>
    </row>
    <row r="5">
      <c r="A5" s="233">
        <v>45089.0</v>
      </c>
      <c r="B5" s="153" t="s">
        <v>88</v>
      </c>
      <c r="C5" s="153" t="s">
        <v>31</v>
      </c>
      <c r="D5" s="259" t="s">
        <v>174</v>
      </c>
      <c r="E5" s="258">
        <v>45089.0</v>
      </c>
      <c r="F5" s="238">
        <v>0.9166666666666666</v>
      </c>
      <c r="G5" s="237">
        <v>0.22916666666666666</v>
      </c>
      <c r="H5" s="235">
        <v>7.5</v>
      </c>
      <c r="I5" s="236">
        <v>0.0</v>
      </c>
      <c r="J5" s="236">
        <v>0.0</v>
      </c>
      <c r="K5" s="235">
        <v>7.5</v>
      </c>
      <c r="L5" s="153"/>
    </row>
    <row r="6">
      <c r="A6" s="233">
        <v>45089.0</v>
      </c>
      <c r="B6" s="153" t="s">
        <v>335</v>
      </c>
      <c r="C6" s="153" t="s">
        <v>51</v>
      </c>
      <c r="D6" s="259" t="s">
        <v>174</v>
      </c>
      <c r="E6" s="258">
        <v>45089.0</v>
      </c>
      <c r="F6" s="238">
        <v>0.9583333333333334</v>
      </c>
      <c r="G6" s="238">
        <v>0.20833333333333334</v>
      </c>
      <c r="H6" s="236">
        <v>6.0</v>
      </c>
      <c r="I6" s="236">
        <v>0.0</v>
      </c>
      <c r="J6" s="236">
        <v>0.0</v>
      </c>
      <c r="K6" s="236">
        <v>6.0</v>
      </c>
      <c r="L6" s="153"/>
    </row>
    <row r="7">
      <c r="A7" s="233">
        <v>45089.0</v>
      </c>
      <c r="B7" s="153" t="s">
        <v>82</v>
      </c>
      <c r="C7" s="153" t="s">
        <v>748</v>
      </c>
      <c r="D7" s="259" t="s">
        <v>174</v>
      </c>
      <c r="E7" s="258">
        <v>45089.0</v>
      </c>
      <c r="F7" s="235">
        <v>0.0</v>
      </c>
      <c r="G7" s="235">
        <v>0.0</v>
      </c>
      <c r="H7" s="236">
        <v>0.0</v>
      </c>
      <c r="I7" s="236">
        <v>0.0</v>
      </c>
      <c r="J7" s="236">
        <v>0.0</v>
      </c>
      <c r="K7" s="236">
        <v>0.0</v>
      </c>
      <c r="L7" s="153" t="s">
        <v>25</v>
      </c>
    </row>
    <row r="8">
      <c r="A8" s="233">
        <v>45089.0</v>
      </c>
      <c r="B8" s="153" t="s">
        <v>54</v>
      </c>
      <c r="C8" s="153" t="s">
        <v>747</v>
      </c>
      <c r="D8" s="259" t="s">
        <v>174</v>
      </c>
      <c r="E8" s="258">
        <v>45089.0</v>
      </c>
      <c r="F8" s="237">
        <v>0.9375</v>
      </c>
      <c r="G8" s="237">
        <v>0.375</v>
      </c>
      <c r="H8" s="235">
        <v>10.5</v>
      </c>
      <c r="I8" s="235">
        <v>2.5</v>
      </c>
      <c r="J8" s="235">
        <v>0.5</v>
      </c>
      <c r="K8" s="235">
        <v>7.5</v>
      </c>
      <c r="L8" s="152" t="s">
        <v>304</v>
      </c>
    </row>
    <row r="9">
      <c r="A9" s="233">
        <v>45089.0</v>
      </c>
      <c r="B9" s="153" t="s">
        <v>749</v>
      </c>
      <c r="C9" s="153" t="s">
        <v>748</v>
      </c>
      <c r="D9" s="259" t="s">
        <v>174</v>
      </c>
      <c r="E9" s="258">
        <v>45089.0</v>
      </c>
      <c r="F9" s="237">
        <v>0.9375</v>
      </c>
      <c r="G9" s="237">
        <v>0.20833333333333334</v>
      </c>
      <c r="H9" s="235">
        <v>6.5</v>
      </c>
      <c r="I9" s="236">
        <v>0.0</v>
      </c>
      <c r="J9" s="236">
        <v>0.0</v>
      </c>
      <c r="K9" s="235">
        <v>6.5</v>
      </c>
      <c r="L9" s="153"/>
    </row>
    <row r="10">
      <c r="A10" s="233">
        <v>45089.0</v>
      </c>
      <c r="B10" s="153" t="s">
        <v>139</v>
      </c>
      <c r="C10" s="153" t="s">
        <v>35</v>
      </c>
      <c r="D10" s="259" t="s">
        <v>174</v>
      </c>
      <c r="E10" s="258">
        <v>45089.0</v>
      </c>
      <c r="F10" s="238">
        <v>0.9583333333333334</v>
      </c>
      <c r="G10" s="238">
        <v>0.20833333333333334</v>
      </c>
      <c r="H10" s="236">
        <v>6.0</v>
      </c>
      <c r="I10" s="236">
        <v>0.0</v>
      </c>
      <c r="J10" s="236">
        <v>0.0</v>
      </c>
      <c r="K10" s="236">
        <v>6.0</v>
      </c>
      <c r="L10" s="155"/>
    </row>
    <row r="11">
      <c r="A11" s="233">
        <v>45089.0</v>
      </c>
      <c r="B11" s="153" t="s">
        <v>18</v>
      </c>
      <c r="C11" s="153" t="s">
        <v>1</v>
      </c>
      <c r="D11" s="259" t="s">
        <v>174</v>
      </c>
      <c r="E11" s="258">
        <v>45089.0</v>
      </c>
      <c r="F11" s="235">
        <v>0.0</v>
      </c>
      <c r="G11" s="235">
        <v>0.0</v>
      </c>
      <c r="H11" s="235">
        <v>0.0</v>
      </c>
      <c r="I11" s="236">
        <v>0.0</v>
      </c>
      <c r="J11" s="236">
        <v>0.0</v>
      </c>
      <c r="K11" s="235">
        <v>0.0</v>
      </c>
      <c r="L11" s="152" t="s">
        <v>25</v>
      </c>
    </row>
    <row r="12">
      <c r="A12" s="233">
        <v>45089.0</v>
      </c>
      <c r="B12" s="153" t="s">
        <v>30</v>
      </c>
      <c r="C12" s="153" t="s">
        <v>1</v>
      </c>
      <c r="D12" s="259" t="s">
        <v>174</v>
      </c>
      <c r="E12" s="258">
        <v>45089.0</v>
      </c>
      <c r="F12" s="237">
        <v>0.9375</v>
      </c>
      <c r="G12" s="237">
        <v>0.20833333333333334</v>
      </c>
      <c r="H12" s="235">
        <v>6.5</v>
      </c>
      <c r="I12" s="236">
        <v>0.0</v>
      </c>
      <c r="J12" s="236">
        <v>0.0</v>
      </c>
      <c r="K12" s="235">
        <v>6.5</v>
      </c>
      <c r="L12" s="155"/>
    </row>
    <row r="13">
      <c r="A13" s="233">
        <v>45089.0</v>
      </c>
      <c r="B13" s="153" t="s">
        <v>52</v>
      </c>
      <c r="C13" s="153" t="s">
        <v>1</v>
      </c>
      <c r="D13" s="259" t="s">
        <v>174</v>
      </c>
      <c r="E13" s="258">
        <v>45089.0</v>
      </c>
      <c r="F13" s="237">
        <v>0.9375</v>
      </c>
      <c r="G13" s="237">
        <v>0.20833333333333334</v>
      </c>
      <c r="H13" s="235">
        <v>6.5</v>
      </c>
      <c r="I13" s="236">
        <v>0.0</v>
      </c>
      <c r="J13" s="236">
        <v>0.0</v>
      </c>
      <c r="K13" s="235">
        <v>6.5</v>
      </c>
      <c r="L13" s="153"/>
    </row>
    <row r="14">
      <c r="A14" s="233">
        <v>45089.0</v>
      </c>
      <c r="B14" s="153" t="s">
        <v>52</v>
      </c>
      <c r="C14" s="153" t="s">
        <v>748</v>
      </c>
      <c r="D14" s="259" t="s">
        <v>175</v>
      </c>
      <c r="E14" s="258">
        <v>45090.0</v>
      </c>
      <c r="F14" s="238">
        <v>0.20833333333333334</v>
      </c>
      <c r="G14" s="237">
        <v>0.375</v>
      </c>
      <c r="H14" s="235">
        <v>4.0</v>
      </c>
      <c r="I14" s="235">
        <v>0.0</v>
      </c>
      <c r="J14" s="235">
        <v>3.0</v>
      </c>
      <c r="K14" s="235">
        <v>1.0</v>
      </c>
      <c r="L14" s="152"/>
    </row>
    <row r="15">
      <c r="A15" s="233">
        <v>45089.0</v>
      </c>
      <c r="B15" s="152" t="s">
        <v>50</v>
      </c>
      <c r="C15" s="152" t="s">
        <v>23</v>
      </c>
      <c r="D15" s="259" t="s">
        <v>175</v>
      </c>
      <c r="E15" s="258">
        <v>45090.0</v>
      </c>
      <c r="F15" s="238">
        <v>0.020833333333333332</v>
      </c>
      <c r="G15" s="238">
        <v>0.4583333333333333</v>
      </c>
      <c r="H15" s="235">
        <v>10.5</v>
      </c>
      <c r="I15" s="235">
        <v>2.5</v>
      </c>
      <c r="J15" s="235">
        <v>2.5</v>
      </c>
      <c r="K15" s="235">
        <v>5.5</v>
      </c>
      <c r="L15" s="152" t="s">
        <v>304</v>
      </c>
    </row>
    <row r="16">
      <c r="A16" s="233">
        <v>45089.0</v>
      </c>
      <c r="B16" s="153" t="s">
        <v>123</v>
      </c>
      <c r="C16" s="153" t="s">
        <v>23</v>
      </c>
      <c r="D16" s="259" t="s">
        <v>175</v>
      </c>
      <c r="E16" s="258">
        <v>45090.0</v>
      </c>
      <c r="F16" s="235">
        <v>0.0</v>
      </c>
      <c r="G16" s="235">
        <v>0.0</v>
      </c>
      <c r="H16" s="235">
        <v>0.0</v>
      </c>
      <c r="I16" s="236">
        <v>0.0</v>
      </c>
      <c r="J16" s="235">
        <v>0.0</v>
      </c>
      <c r="K16" s="235">
        <v>0.0</v>
      </c>
      <c r="L16" s="152" t="s">
        <v>25</v>
      </c>
    </row>
    <row r="17">
      <c r="A17" s="233">
        <v>45089.0</v>
      </c>
      <c r="B17" s="153" t="s">
        <v>32</v>
      </c>
      <c r="C17" s="153" t="s">
        <v>1</v>
      </c>
      <c r="D17" s="259" t="s">
        <v>175</v>
      </c>
      <c r="E17" s="258">
        <v>45090.0</v>
      </c>
      <c r="F17" s="238">
        <v>0.20833333333333334</v>
      </c>
      <c r="G17" s="238">
        <v>0.4791666666666667</v>
      </c>
      <c r="H17" s="236">
        <v>6.5</v>
      </c>
      <c r="I17" s="236">
        <v>0.0</v>
      </c>
      <c r="J17" s="236">
        <v>5.5</v>
      </c>
      <c r="K17" s="236">
        <v>1.0</v>
      </c>
      <c r="L17" s="153"/>
    </row>
    <row r="18">
      <c r="A18" s="233">
        <v>45089.0</v>
      </c>
      <c r="B18" s="153" t="s">
        <v>45</v>
      </c>
      <c r="C18" s="153" t="s">
        <v>1</v>
      </c>
      <c r="D18" s="259" t="s">
        <v>175</v>
      </c>
      <c r="E18" s="258">
        <v>45090.0</v>
      </c>
      <c r="F18" s="238">
        <v>0.20833333333333334</v>
      </c>
      <c r="G18" s="238">
        <v>0.4791666666666667</v>
      </c>
      <c r="H18" s="236">
        <v>6.5</v>
      </c>
      <c r="I18" s="236">
        <v>0.0</v>
      </c>
      <c r="J18" s="236">
        <v>5.5</v>
      </c>
      <c r="K18" s="236">
        <v>1.0</v>
      </c>
      <c r="L18" s="153"/>
    </row>
    <row r="19">
      <c r="A19" s="233">
        <v>45089.0</v>
      </c>
      <c r="B19" s="153" t="s">
        <v>740</v>
      </c>
      <c r="C19" s="153" t="s">
        <v>35</v>
      </c>
      <c r="D19" s="259" t="s">
        <v>175</v>
      </c>
      <c r="E19" s="258">
        <v>45090.0</v>
      </c>
      <c r="F19" s="238">
        <v>0.20833333333333334</v>
      </c>
      <c r="G19" s="238">
        <v>0.4583333333333333</v>
      </c>
      <c r="H19" s="236">
        <v>6.0</v>
      </c>
      <c r="I19" s="236">
        <v>0.0</v>
      </c>
      <c r="J19" s="236">
        <v>5.0</v>
      </c>
      <c r="K19" s="236">
        <v>1.0</v>
      </c>
      <c r="L19" s="153"/>
    </row>
    <row r="20">
      <c r="A20" s="233">
        <v>45089.0</v>
      </c>
      <c r="B20" s="153" t="s">
        <v>69</v>
      </c>
      <c r="C20" s="153" t="s">
        <v>51</v>
      </c>
      <c r="D20" s="259" t="s">
        <v>175</v>
      </c>
      <c r="E20" s="258">
        <v>45090.0</v>
      </c>
      <c r="F20" s="238">
        <v>0.16666666666666666</v>
      </c>
      <c r="G20" s="238">
        <v>0.5</v>
      </c>
      <c r="H20" s="236">
        <v>8.0</v>
      </c>
      <c r="I20" s="236">
        <v>0.0</v>
      </c>
      <c r="J20" s="236">
        <v>6.0</v>
      </c>
      <c r="K20" s="236">
        <v>2.0</v>
      </c>
      <c r="L20" s="153"/>
    </row>
    <row r="21">
      <c r="A21" s="233">
        <v>45089.0</v>
      </c>
      <c r="B21" s="155" t="s">
        <v>190</v>
      </c>
      <c r="C21" s="153" t="s">
        <v>51</v>
      </c>
      <c r="D21" s="259" t="s">
        <v>175</v>
      </c>
      <c r="E21" s="258">
        <v>45090.0</v>
      </c>
      <c r="F21" s="238">
        <v>0.20833333333333334</v>
      </c>
      <c r="G21" s="238">
        <v>0.5208333333333334</v>
      </c>
      <c r="H21" s="236">
        <v>7.5</v>
      </c>
      <c r="I21" s="236">
        <v>0.0</v>
      </c>
      <c r="J21" s="236">
        <v>6.5</v>
      </c>
      <c r="K21" s="236">
        <v>1.0</v>
      </c>
      <c r="L21" s="153"/>
    </row>
    <row r="22">
      <c r="A22" s="233">
        <v>45089.0</v>
      </c>
      <c r="B22" s="155" t="s">
        <v>103</v>
      </c>
      <c r="C22" s="153" t="s">
        <v>31</v>
      </c>
      <c r="D22" s="259" t="s">
        <v>175</v>
      </c>
      <c r="E22" s="258">
        <v>45090.0</v>
      </c>
      <c r="F22" s="237">
        <v>0.20833333333333334</v>
      </c>
      <c r="G22" s="237">
        <v>0.5208333333333334</v>
      </c>
      <c r="H22" s="68">
        <v>7.5</v>
      </c>
      <c r="I22" s="68">
        <v>0.0</v>
      </c>
      <c r="J22" s="68">
        <v>6.5</v>
      </c>
      <c r="K22" s="68">
        <v>1.0</v>
      </c>
      <c r="L22" s="153"/>
    </row>
    <row r="23">
      <c r="A23" s="233">
        <v>45089.0</v>
      </c>
      <c r="B23" s="153" t="s">
        <v>97</v>
      </c>
      <c r="C23" s="153" t="s">
        <v>31</v>
      </c>
      <c r="D23" s="259" t="s">
        <v>175</v>
      </c>
      <c r="E23" s="258">
        <v>45090.0</v>
      </c>
      <c r="F23" s="237">
        <v>0.22916666666666666</v>
      </c>
      <c r="G23" s="237">
        <v>0.5416666666666666</v>
      </c>
      <c r="H23" s="235">
        <v>7.5</v>
      </c>
      <c r="I23" s="235">
        <v>0.0</v>
      </c>
      <c r="J23" s="235">
        <v>7.0</v>
      </c>
      <c r="K23" s="235">
        <v>0.5</v>
      </c>
      <c r="L23" s="153"/>
    </row>
    <row r="24">
      <c r="A24" s="233">
        <v>45089.0</v>
      </c>
      <c r="B24" s="68" t="s">
        <v>714</v>
      </c>
      <c r="C24" s="68" t="s">
        <v>60</v>
      </c>
      <c r="D24" s="259" t="s">
        <v>175</v>
      </c>
      <c r="E24" s="258">
        <v>45090.0</v>
      </c>
      <c r="F24" s="238">
        <v>0.20833333333333334</v>
      </c>
      <c r="G24" s="237">
        <v>0.375</v>
      </c>
      <c r="H24" s="235">
        <v>4.0</v>
      </c>
      <c r="I24" s="235">
        <v>0.0</v>
      </c>
      <c r="J24" s="235">
        <v>3.0</v>
      </c>
      <c r="K24" s="235">
        <v>1.0</v>
      </c>
    </row>
    <row r="25">
      <c r="A25" s="233">
        <v>45089.0</v>
      </c>
      <c r="B25" s="68" t="s">
        <v>762</v>
      </c>
      <c r="C25" s="68" t="s">
        <v>763</v>
      </c>
      <c r="D25" s="259" t="s">
        <v>175</v>
      </c>
      <c r="E25" s="258">
        <v>45090.0</v>
      </c>
      <c r="F25" s="238">
        <v>0.20833333333333334</v>
      </c>
      <c r="G25" s="237">
        <v>0.375</v>
      </c>
      <c r="H25" s="235">
        <v>4.0</v>
      </c>
      <c r="I25" s="235">
        <v>0.0</v>
      </c>
      <c r="J25" s="235">
        <v>3.0</v>
      </c>
      <c r="K25" s="235">
        <v>1.0</v>
      </c>
    </row>
    <row r="26">
      <c r="A26" s="233">
        <v>45090.0</v>
      </c>
      <c r="B26" s="153" t="s">
        <v>88</v>
      </c>
      <c r="C26" s="153" t="s">
        <v>31</v>
      </c>
      <c r="D26" s="259" t="s">
        <v>175</v>
      </c>
      <c r="E26" s="258">
        <v>45090.0</v>
      </c>
      <c r="F26" s="238">
        <v>0.9166666666666666</v>
      </c>
      <c r="G26" s="237">
        <v>0.22916666666666666</v>
      </c>
      <c r="H26" s="235">
        <v>7.5</v>
      </c>
      <c r="I26" s="236">
        <v>0.0</v>
      </c>
      <c r="J26" s="236">
        <v>0.0</v>
      </c>
      <c r="K26" s="235">
        <v>7.5</v>
      </c>
      <c r="L26" s="152"/>
    </row>
    <row r="27">
      <c r="A27" s="233">
        <v>45090.0</v>
      </c>
      <c r="B27" s="153" t="s">
        <v>335</v>
      </c>
      <c r="C27" s="153" t="s">
        <v>51</v>
      </c>
      <c r="D27" s="259" t="s">
        <v>175</v>
      </c>
      <c r="E27" s="258">
        <v>45090.0</v>
      </c>
      <c r="F27" s="238">
        <v>0.9583333333333334</v>
      </c>
      <c r="G27" s="238">
        <v>0.20833333333333334</v>
      </c>
      <c r="H27" s="236">
        <v>6.0</v>
      </c>
      <c r="I27" s="236">
        <v>0.0</v>
      </c>
      <c r="J27" s="236">
        <v>0.0</v>
      </c>
      <c r="K27" s="236">
        <v>6.0</v>
      </c>
    </row>
    <row r="28">
      <c r="A28" s="233">
        <v>45090.0</v>
      </c>
      <c r="B28" s="153" t="s">
        <v>54</v>
      </c>
      <c r="C28" s="153" t="s">
        <v>747</v>
      </c>
      <c r="D28" s="259" t="s">
        <v>175</v>
      </c>
      <c r="E28" s="258">
        <v>45090.0</v>
      </c>
      <c r="F28" s="235">
        <v>0.0</v>
      </c>
      <c r="G28" s="235">
        <v>0.0</v>
      </c>
      <c r="H28" s="236">
        <v>0.0</v>
      </c>
      <c r="I28" s="236">
        <v>0.0</v>
      </c>
      <c r="J28" s="236">
        <v>0.0</v>
      </c>
      <c r="K28" s="236">
        <v>0.0</v>
      </c>
      <c r="L28" s="153" t="s">
        <v>25</v>
      </c>
    </row>
    <row r="29">
      <c r="A29" s="233">
        <v>45090.0</v>
      </c>
      <c r="B29" s="152" t="s">
        <v>52</v>
      </c>
      <c r="C29" s="153" t="s">
        <v>747</v>
      </c>
      <c r="D29" s="259" t="s">
        <v>175</v>
      </c>
      <c r="E29" s="258">
        <v>45090.0</v>
      </c>
      <c r="F29" s="237">
        <v>0.9375</v>
      </c>
      <c r="G29" s="237">
        <v>0.375</v>
      </c>
      <c r="H29" s="235">
        <v>10.5</v>
      </c>
      <c r="I29" s="235">
        <v>2.5</v>
      </c>
      <c r="J29" s="235">
        <v>0.5</v>
      </c>
      <c r="K29" s="235">
        <v>7.5</v>
      </c>
      <c r="L29" s="152" t="s">
        <v>304</v>
      </c>
    </row>
    <row r="30">
      <c r="A30" s="233">
        <v>45090.0</v>
      </c>
      <c r="B30" s="153" t="s">
        <v>749</v>
      </c>
      <c r="C30" s="153" t="s">
        <v>748</v>
      </c>
      <c r="D30" s="259" t="s">
        <v>175</v>
      </c>
      <c r="E30" s="258">
        <v>45090.0</v>
      </c>
      <c r="F30" s="237">
        <v>0.9375</v>
      </c>
      <c r="G30" s="237">
        <v>0.375</v>
      </c>
      <c r="H30" s="235">
        <v>10.5</v>
      </c>
      <c r="I30" s="235">
        <v>2.5</v>
      </c>
      <c r="J30" s="235">
        <v>0.5</v>
      </c>
      <c r="K30" s="235">
        <v>7.5</v>
      </c>
      <c r="L30" s="152" t="s">
        <v>304</v>
      </c>
    </row>
    <row r="31">
      <c r="A31" s="233">
        <v>45090.0</v>
      </c>
      <c r="B31" s="153" t="s">
        <v>139</v>
      </c>
      <c r="C31" s="153" t="s">
        <v>35</v>
      </c>
      <c r="D31" s="259" t="s">
        <v>175</v>
      </c>
      <c r="E31" s="258">
        <v>45090.0</v>
      </c>
      <c r="F31" s="238">
        <v>0.9583333333333334</v>
      </c>
      <c r="G31" s="238">
        <v>0.20833333333333334</v>
      </c>
      <c r="H31" s="236">
        <v>6.0</v>
      </c>
      <c r="I31" s="236">
        <v>0.0</v>
      </c>
      <c r="J31" s="236">
        <v>0.0</v>
      </c>
      <c r="K31" s="236">
        <v>6.0</v>
      </c>
    </row>
    <row r="32">
      <c r="A32" s="233">
        <v>45090.0</v>
      </c>
      <c r="B32" s="153" t="s">
        <v>18</v>
      </c>
      <c r="C32" s="153" t="s">
        <v>1</v>
      </c>
      <c r="D32" s="259" t="s">
        <v>175</v>
      </c>
      <c r="E32" s="258">
        <v>45090.0</v>
      </c>
      <c r="F32" s="237">
        <v>0.9375</v>
      </c>
      <c r="G32" s="237">
        <v>0.4791666666666667</v>
      </c>
      <c r="H32" s="68">
        <v>13.0</v>
      </c>
      <c r="I32" s="68">
        <v>5.0</v>
      </c>
      <c r="J32" s="68">
        <v>0.5</v>
      </c>
      <c r="K32" s="68">
        <v>7.5</v>
      </c>
      <c r="L32" s="68" t="s">
        <v>407</v>
      </c>
    </row>
    <row r="33">
      <c r="A33" s="233">
        <v>45090.0</v>
      </c>
      <c r="B33" s="153" t="s">
        <v>30</v>
      </c>
      <c r="C33" s="153" t="s">
        <v>1</v>
      </c>
      <c r="D33" s="259" t="s">
        <v>175</v>
      </c>
      <c r="E33" s="258">
        <v>45090.0</v>
      </c>
      <c r="F33" s="237">
        <v>0.9375</v>
      </c>
      <c r="G33" s="237">
        <v>0.4791666666666667</v>
      </c>
      <c r="H33" s="68">
        <v>13.0</v>
      </c>
      <c r="I33" s="68">
        <v>5.0</v>
      </c>
      <c r="J33" s="68">
        <v>0.5</v>
      </c>
      <c r="K33" s="68">
        <v>7.5</v>
      </c>
      <c r="L33" s="68" t="s">
        <v>407</v>
      </c>
    </row>
    <row r="34">
      <c r="A34" s="233">
        <v>45090.0</v>
      </c>
      <c r="B34" s="152" t="s">
        <v>50</v>
      </c>
      <c r="C34" s="152" t="s">
        <v>23</v>
      </c>
      <c r="D34" s="259" t="s">
        <v>171</v>
      </c>
      <c r="E34" s="258">
        <v>45091.0</v>
      </c>
      <c r="F34" s="238">
        <v>0.020833333333333332</v>
      </c>
      <c r="G34" s="238">
        <v>0.20833333333333334</v>
      </c>
      <c r="H34" s="68">
        <v>4.5</v>
      </c>
      <c r="I34" s="68">
        <v>0.0</v>
      </c>
      <c r="J34" s="68">
        <v>0.0</v>
      </c>
      <c r="K34" s="68">
        <v>4.5</v>
      </c>
    </row>
    <row r="35">
      <c r="A35" s="233">
        <v>45090.0</v>
      </c>
      <c r="B35" s="152" t="s">
        <v>50</v>
      </c>
      <c r="C35" s="152" t="s">
        <v>31</v>
      </c>
      <c r="D35" s="259" t="s">
        <v>171</v>
      </c>
      <c r="E35" s="258">
        <v>45091.0</v>
      </c>
      <c r="F35" s="237">
        <v>0.20833333333333334</v>
      </c>
      <c r="G35" s="237">
        <v>0.5208333333333334</v>
      </c>
      <c r="H35" s="68">
        <v>7.5</v>
      </c>
      <c r="I35" s="68">
        <v>0.0</v>
      </c>
      <c r="J35" s="68">
        <v>6.5</v>
      </c>
      <c r="K35" s="68">
        <v>1.0</v>
      </c>
    </row>
    <row r="36">
      <c r="A36" s="233">
        <v>45090.0</v>
      </c>
      <c r="B36" s="153" t="s">
        <v>123</v>
      </c>
      <c r="C36" s="153" t="s">
        <v>23</v>
      </c>
      <c r="D36" s="259" t="s">
        <v>171</v>
      </c>
      <c r="E36" s="258">
        <v>45091.0</v>
      </c>
      <c r="F36" s="238">
        <v>0.20833333333333334</v>
      </c>
      <c r="G36" s="238">
        <v>0.4583333333333333</v>
      </c>
      <c r="H36" s="236">
        <v>6.0</v>
      </c>
      <c r="I36" s="236">
        <v>0.0</v>
      </c>
      <c r="J36" s="236">
        <v>5.0</v>
      </c>
      <c r="K36" s="236">
        <v>1.0</v>
      </c>
      <c r="L36" s="153"/>
    </row>
    <row r="37">
      <c r="A37" s="233">
        <v>45090.0</v>
      </c>
      <c r="B37" s="153" t="s">
        <v>32</v>
      </c>
      <c r="C37" s="153" t="s">
        <v>1</v>
      </c>
      <c r="D37" s="259" t="s">
        <v>171</v>
      </c>
      <c r="E37" s="258">
        <v>45091.0</v>
      </c>
      <c r="F37" s="235">
        <v>0.0</v>
      </c>
      <c r="G37" s="235">
        <v>0.0</v>
      </c>
      <c r="H37" s="236">
        <v>0.0</v>
      </c>
      <c r="I37" s="236">
        <v>0.0</v>
      </c>
      <c r="J37" s="236">
        <v>0.0</v>
      </c>
      <c r="K37" s="236">
        <v>0.0</v>
      </c>
      <c r="L37" s="153" t="s">
        <v>25</v>
      </c>
    </row>
    <row r="38">
      <c r="A38" s="233">
        <v>45090.0</v>
      </c>
      <c r="B38" s="153" t="s">
        <v>45</v>
      </c>
      <c r="C38" s="153" t="s">
        <v>1</v>
      </c>
      <c r="D38" s="259" t="s">
        <v>171</v>
      </c>
      <c r="E38" s="258">
        <v>45091.0</v>
      </c>
      <c r="F38" s="235">
        <v>0.0</v>
      </c>
      <c r="G38" s="235">
        <v>0.0</v>
      </c>
      <c r="H38" s="236">
        <v>0.0</v>
      </c>
      <c r="I38" s="236">
        <v>0.0</v>
      </c>
      <c r="J38" s="236">
        <v>0.0</v>
      </c>
      <c r="K38" s="236">
        <v>0.0</v>
      </c>
      <c r="L38" s="153" t="s">
        <v>25</v>
      </c>
    </row>
    <row r="39">
      <c r="A39" s="233">
        <v>45090.0</v>
      </c>
      <c r="B39" s="152" t="s">
        <v>82</v>
      </c>
      <c r="C39" s="152" t="s">
        <v>35</v>
      </c>
      <c r="D39" s="259" t="s">
        <v>171</v>
      </c>
      <c r="E39" s="258">
        <v>45091.0</v>
      </c>
      <c r="F39" s="238">
        <v>0.20833333333333334</v>
      </c>
      <c r="G39" s="238">
        <v>0.4583333333333333</v>
      </c>
      <c r="H39" s="236">
        <v>6.0</v>
      </c>
      <c r="I39" s="236">
        <v>0.0</v>
      </c>
      <c r="J39" s="236">
        <v>5.0</v>
      </c>
      <c r="K39" s="236">
        <v>1.0</v>
      </c>
    </row>
    <row r="40">
      <c r="A40" s="233">
        <v>45090.0</v>
      </c>
      <c r="B40" s="153" t="s">
        <v>740</v>
      </c>
      <c r="C40" s="153" t="s">
        <v>35</v>
      </c>
      <c r="D40" s="259" t="s">
        <v>171</v>
      </c>
      <c r="E40" s="258">
        <v>45091.0</v>
      </c>
      <c r="F40" s="235">
        <v>0.0</v>
      </c>
      <c r="G40" s="235">
        <v>0.0</v>
      </c>
      <c r="H40" s="236">
        <v>0.0</v>
      </c>
      <c r="I40" s="236">
        <v>0.0</v>
      </c>
      <c r="J40" s="236">
        <v>0.0</v>
      </c>
      <c r="K40" s="236">
        <v>0.0</v>
      </c>
      <c r="L40" s="153" t="s">
        <v>25</v>
      </c>
    </row>
    <row r="41">
      <c r="A41" s="233">
        <v>45090.0</v>
      </c>
      <c r="B41" s="153" t="s">
        <v>69</v>
      </c>
      <c r="C41" s="153" t="s">
        <v>51</v>
      </c>
      <c r="D41" s="259" t="s">
        <v>171</v>
      </c>
      <c r="E41" s="258">
        <v>45091.0</v>
      </c>
      <c r="F41" s="238">
        <v>0.16666666666666666</v>
      </c>
      <c r="G41" s="238">
        <v>0.5</v>
      </c>
      <c r="H41" s="236">
        <v>8.0</v>
      </c>
      <c r="I41" s="236">
        <v>0.0</v>
      </c>
      <c r="J41" s="236">
        <v>6.0</v>
      </c>
      <c r="K41" s="236">
        <v>2.0</v>
      </c>
    </row>
    <row r="42">
      <c r="A42" s="233">
        <v>45090.0</v>
      </c>
      <c r="B42" s="155" t="s">
        <v>190</v>
      </c>
      <c r="C42" s="153" t="s">
        <v>51</v>
      </c>
      <c r="D42" s="259" t="s">
        <v>171</v>
      </c>
      <c r="E42" s="258">
        <v>45091.0</v>
      </c>
      <c r="F42" s="238">
        <v>0.20833333333333334</v>
      </c>
      <c r="G42" s="238">
        <v>0.5208333333333334</v>
      </c>
      <c r="H42" s="236">
        <v>7.5</v>
      </c>
      <c r="I42" s="236">
        <v>0.0</v>
      </c>
      <c r="J42" s="236">
        <v>6.5</v>
      </c>
      <c r="K42" s="236">
        <v>1.0</v>
      </c>
    </row>
    <row r="43">
      <c r="A43" s="233">
        <v>45090.0</v>
      </c>
      <c r="B43" s="155" t="s">
        <v>103</v>
      </c>
      <c r="C43" s="153" t="s">
        <v>31</v>
      </c>
      <c r="D43" s="259" t="s">
        <v>171</v>
      </c>
      <c r="E43" s="258">
        <v>45091.0</v>
      </c>
      <c r="F43" s="235">
        <v>0.0</v>
      </c>
      <c r="G43" s="235">
        <v>0.0</v>
      </c>
      <c r="H43" s="236">
        <v>0.0</v>
      </c>
      <c r="I43" s="236">
        <v>0.0</v>
      </c>
      <c r="J43" s="236">
        <v>0.0</v>
      </c>
      <c r="K43" s="236">
        <v>0.0</v>
      </c>
      <c r="L43" s="152" t="s">
        <v>166</v>
      </c>
    </row>
    <row r="44">
      <c r="A44" s="233">
        <v>45090.0</v>
      </c>
      <c r="B44" s="153" t="s">
        <v>97</v>
      </c>
      <c r="C44" s="153" t="s">
        <v>31</v>
      </c>
      <c r="D44" s="259" t="s">
        <v>171</v>
      </c>
      <c r="E44" s="258">
        <v>45091.0</v>
      </c>
      <c r="F44" s="237">
        <v>0.22916666666666666</v>
      </c>
      <c r="G44" s="237">
        <v>0.5416666666666666</v>
      </c>
      <c r="H44" s="235">
        <v>7.5</v>
      </c>
      <c r="I44" s="235">
        <v>0.0</v>
      </c>
      <c r="J44" s="235">
        <v>7.0</v>
      </c>
      <c r="K44" s="235">
        <v>0.5</v>
      </c>
      <c r="L44" s="153"/>
    </row>
    <row r="45">
      <c r="A45" s="233">
        <v>45090.0</v>
      </c>
      <c r="B45" s="68" t="s">
        <v>714</v>
      </c>
      <c r="C45" s="68" t="s">
        <v>60</v>
      </c>
      <c r="D45" s="259" t="s">
        <v>171</v>
      </c>
      <c r="E45" s="258">
        <v>45091.0</v>
      </c>
      <c r="F45" s="235">
        <v>0.0</v>
      </c>
      <c r="G45" s="235">
        <v>0.0</v>
      </c>
      <c r="H45" s="236">
        <v>0.0</v>
      </c>
      <c r="I45" s="236">
        <v>0.0</v>
      </c>
      <c r="J45" s="236">
        <v>0.0</v>
      </c>
      <c r="K45" s="236">
        <v>0.0</v>
      </c>
      <c r="L45" s="153" t="s">
        <v>25</v>
      </c>
    </row>
    <row r="46">
      <c r="A46" s="233">
        <v>45090.0</v>
      </c>
      <c r="B46" s="68" t="s">
        <v>762</v>
      </c>
      <c r="C46" s="68" t="s">
        <v>60</v>
      </c>
      <c r="D46" s="259" t="s">
        <v>171</v>
      </c>
      <c r="E46" s="258">
        <v>45091.0</v>
      </c>
      <c r="F46" s="238">
        <v>0.20833333333333334</v>
      </c>
      <c r="G46" s="237">
        <v>0.375</v>
      </c>
      <c r="H46" s="235">
        <v>4.0</v>
      </c>
      <c r="I46" s="235">
        <v>0.0</v>
      </c>
      <c r="J46" s="235">
        <v>3.0</v>
      </c>
      <c r="K46" s="235">
        <v>1.0</v>
      </c>
    </row>
    <row r="47">
      <c r="A47" s="233">
        <v>45091.0</v>
      </c>
      <c r="B47" s="153" t="s">
        <v>88</v>
      </c>
      <c r="C47" s="153" t="s">
        <v>31</v>
      </c>
      <c r="D47" s="259" t="s">
        <v>171</v>
      </c>
      <c r="E47" s="258">
        <v>45091.0</v>
      </c>
      <c r="F47" s="238">
        <v>0.9166666666666666</v>
      </c>
      <c r="G47" s="237">
        <v>0.22916666666666666</v>
      </c>
      <c r="H47" s="235">
        <v>7.5</v>
      </c>
      <c r="I47" s="236">
        <v>0.0</v>
      </c>
      <c r="J47" s="236">
        <v>0.0</v>
      </c>
      <c r="K47" s="235">
        <v>7.5</v>
      </c>
    </row>
    <row r="48">
      <c r="A48" s="233">
        <v>45091.0</v>
      </c>
      <c r="B48" s="153" t="s">
        <v>335</v>
      </c>
      <c r="C48" s="153" t="s">
        <v>51</v>
      </c>
      <c r="D48" s="259" t="s">
        <v>171</v>
      </c>
      <c r="E48" s="258">
        <v>45091.0</v>
      </c>
      <c r="F48" s="238">
        <v>0.9583333333333334</v>
      </c>
      <c r="G48" s="238">
        <v>0.20833333333333334</v>
      </c>
      <c r="H48" s="236">
        <v>6.0</v>
      </c>
      <c r="I48" s="236">
        <v>0.0</v>
      </c>
      <c r="J48" s="236">
        <v>0.0</v>
      </c>
      <c r="K48" s="236">
        <v>6.0</v>
      </c>
    </row>
    <row r="49">
      <c r="A49" s="233">
        <v>45091.0</v>
      </c>
      <c r="B49" s="153" t="s">
        <v>54</v>
      </c>
      <c r="C49" s="153" t="s">
        <v>747</v>
      </c>
      <c r="D49" s="259" t="s">
        <v>171</v>
      </c>
      <c r="E49" s="258">
        <v>45091.0</v>
      </c>
      <c r="F49" s="235">
        <v>0.0</v>
      </c>
      <c r="G49" s="235">
        <v>0.0</v>
      </c>
      <c r="H49" s="236">
        <v>0.0</v>
      </c>
      <c r="I49" s="236">
        <v>0.0</v>
      </c>
      <c r="J49" s="236">
        <v>0.0</v>
      </c>
      <c r="K49" s="236">
        <v>0.0</v>
      </c>
      <c r="L49" s="153" t="s">
        <v>25</v>
      </c>
    </row>
    <row r="50">
      <c r="A50" s="233">
        <v>45091.0</v>
      </c>
      <c r="B50" s="152" t="s">
        <v>82</v>
      </c>
      <c r="C50" s="153" t="s">
        <v>747</v>
      </c>
      <c r="D50" s="259" t="s">
        <v>171</v>
      </c>
      <c r="E50" s="258">
        <v>45091.0</v>
      </c>
      <c r="F50" s="237">
        <v>0.9375</v>
      </c>
      <c r="G50" s="237">
        <v>0.375</v>
      </c>
      <c r="H50" s="235">
        <v>10.5</v>
      </c>
      <c r="I50" s="235">
        <v>2.5</v>
      </c>
      <c r="J50" s="235">
        <v>0.5</v>
      </c>
      <c r="K50" s="235">
        <v>7.5</v>
      </c>
      <c r="L50" s="152" t="s">
        <v>304</v>
      </c>
    </row>
    <row r="51">
      <c r="A51" s="233">
        <v>45091.0</v>
      </c>
      <c r="B51" s="153" t="s">
        <v>749</v>
      </c>
      <c r="C51" s="153" t="s">
        <v>748</v>
      </c>
      <c r="D51" s="259" t="s">
        <v>171</v>
      </c>
      <c r="E51" s="258">
        <v>45091.0</v>
      </c>
      <c r="F51" s="237">
        <v>0.9375</v>
      </c>
      <c r="G51" s="237">
        <v>0.20833333333333334</v>
      </c>
      <c r="H51" s="235">
        <v>6.5</v>
      </c>
      <c r="I51" s="236">
        <v>0.0</v>
      </c>
      <c r="J51" s="236">
        <v>0.0</v>
      </c>
      <c r="K51" s="235">
        <v>6.5</v>
      </c>
    </row>
    <row r="52">
      <c r="A52" s="233">
        <v>45091.0</v>
      </c>
      <c r="B52" s="153" t="s">
        <v>139</v>
      </c>
      <c r="C52" s="153" t="s">
        <v>35</v>
      </c>
      <c r="D52" s="259" t="s">
        <v>171</v>
      </c>
      <c r="E52" s="258">
        <v>45091.0</v>
      </c>
      <c r="F52" s="238">
        <v>0.9583333333333334</v>
      </c>
      <c r="G52" s="238">
        <v>0.20833333333333334</v>
      </c>
      <c r="H52" s="236">
        <v>6.0</v>
      </c>
      <c r="I52" s="236">
        <v>0.0</v>
      </c>
      <c r="J52" s="236">
        <v>0.0</v>
      </c>
      <c r="K52" s="236">
        <v>6.0</v>
      </c>
    </row>
    <row r="53">
      <c r="A53" s="233">
        <v>45091.0</v>
      </c>
      <c r="B53" s="153" t="s">
        <v>18</v>
      </c>
      <c r="C53" s="153" t="s">
        <v>1</v>
      </c>
      <c r="D53" s="259" t="s">
        <v>171</v>
      </c>
      <c r="E53" s="258">
        <v>45091.0</v>
      </c>
      <c r="F53" s="237">
        <v>0.9375</v>
      </c>
      <c r="G53" s="237">
        <v>0.20833333333333334</v>
      </c>
      <c r="H53" s="235">
        <v>6.5</v>
      </c>
      <c r="I53" s="236">
        <v>0.0</v>
      </c>
      <c r="J53" s="236">
        <v>0.0</v>
      </c>
      <c r="K53" s="235">
        <v>6.5</v>
      </c>
    </row>
    <row r="54">
      <c r="A54" s="233">
        <v>45091.0</v>
      </c>
      <c r="B54" s="153" t="s">
        <v>30</v>
      </c>
      <c r="C54" s="153" t="s">
        <v>1</v>
      </c>
      <c r="D54" s="259" t="s">
        <v>171</v>
      </c>
      <c r="E54" s="258">
        <v>45091.0</v>
      </c>
      <c r="F54" s="235">
        <v>0.0</v>
      </c>
      <c r="G54" s="235">
        <v>0.0</v>
      </c>
      <c r="H54" s="236">
        <v>0.0</v>
      </c>
      <c r="I54" s="236">
        <v>0.0</v>
      </c>
      <c r="J54" s="236">
        <v>0.0</v>
      </c>
      <c r="K54" s="236">
        <v>0.0</v>
      </c>
      <c r="L54" s="153" t="s">
        <v>25</v>
      </c>
    </row>
    <row r="55">
      <c r="A55" s="233">
        <v>45091.0</v>
      </c>
      <c r="B55" s="152" t="s">
        <v>52</v>
      </c>
      <c r="C55" s="153" t="s">
        <v>1</v>
      </c>
      <c r="D55" s="259" t="s">
        <v>171</v>
      </c>
      <c r="E55" s="258">
        <v>45091.0</v>
      </c>
      <c r="F55" s="237">
        <v>0.9375</v>
      </c>
      <c r="G55" s="237">
        <v>0.20833333333333334</v>
      </c>
      <c r="H55" s="235">
        <v>6.5</v>
      </c>
      <c r="I55" s="236">
        <v>0.0</v>
      </c>
      <c r="J55" s="236">
        <v>0.0</v>
      </c>
      <c r="K55" s="235">
        <v>6.5</v>
      </c>
    </row>
    <row r="56">
      <c r="A56" s="233">
        <v>45091.0</v>
      </c>
      <c r="B56" s="152" t="s">
        <v>52</v>
      </c>
      <c r="C56" s="153" t="s">
        <v>748</v>
      </c>
      <c r="D56" s="259" t="s">
        <v>169</v>
      </c>
      <c r="E56" s="258">
        <v>45092.0</v>
      </c>
      <c r="F56" s="238">
        <v>0.20833333333333334</v>
      </c>
      <c r="G56" s="237">
        <v>0.375</v>
      </c>
      <c r="H56" s="235">
        <v>4.0</v>
      </c>
      <c r="I56" s="235">
        <v>0.0</v>
      </c>
      <c r="J56" s="235">
        <v>3.0</v>
      </c>
      <c r="K56" s="235">
        <v>1.0</v>
      </c>
    </row>
    <row r="57">
      <c r="A57" s="233">
        <v>45091.0</v>
      </c>
      <c r="B57" s="152" t="s">
        <v>50</v>
      </c>
      <c r="C57" s="152" t="s">
        <v>23</v>
      </c>
      <c r="D57" s="259" t="s">
        <v>169</v>
      </c>
      <c r="E57" s="258">
        <v>45092.0</v>
      </c>
      <c r="F57" s="235">
        <v>0.0</v>
      </c>
      <c r="G57" s="235">
        <v>0.0</v>
      </c>
      <c r="H57" s="236">
        <v>0.0</v>
      </c>
      <c r="I57" s="236">
        <v>0.0</v>
      </c>
      <c r="J57" s="236">
        <v>0.0</v>
      </c>
      <c r="K57" s="236">
        <v>0.0</v>
      </c>
      <c r="L57" s="153" t="s">
        <v>25</v>
      </c>
    </row>
    <row r="58">
      <c r="A58" s="233">
        <v>45091.0</v>
      </c>
      <c r="B58" s="153" t="s">
        <v>123</v>
      </c>
      <c r="C58" s="153" t="s">
        <v>23</v>
      </c>
      <c r="D58" s="259" t="s">
        <v>169</v>
      </c>
      <c r="E58" s="258">
        <v>45092.0</v>
      </c>
      <c r="F58" s="238">
        <v>0.020833333333333332</v>
      </c>
      <c r="G58" s="238">
        <v>0.4583333333333333</v>
      </c>
      <c r="H58" s="235">
        <v>10.5</v>
      </c>
      <c r="I58" s="235">
        <v>2.5</v>
      </c>
      <c r="J58" s="235">
        <v>2.5</v>
      </c>
      <c r="K58" s="235">
        <v>5.5</v>
      </c>
      <c r="L58" s="152" t="s">
        <v>304</v>
      </c>
    </row>
    <row r="59">
      <c r="A59" s="233">
        <v>45091.0</v>
      </c>
      <c r="B59" s="153" t="s">
        <v>32</v>
      </c>
      <c r="C59" s="153" t="s">
        <v>1</v>
      </c>
      <c r="D59" s="259" t="s">
        <v>169</v>
      </c>
      <c r="E59" s="258">
        <v>45092.0</v>
      </c>
      <c r="F59" s="238">
        <v>0.20833333333333334</v>
      </c>
      <c r="G59" s="238">
        <v>0.4791666666666667</v>
      </c>
      <c r="H59" s="236">
        <v>6.5</v>
      </c>
      <c r="I59" s="236">
        <v>0.0</v>
      </c>
      <c r="J59" s="236">
        <v>5.5</v>
      </c>
      <c r="K59" s="236">
        <v>1.0</v>
      </c>
      <c r="L59" s="153"/>
    </row>
    <row r="60">
      <c r="A60" s="233">
        <v>45091.0</v>
      </c>
      <c r="B60" s="153" t="s">
        <v>45</v>
      </c>
      <c r="C60" s="153" t="s">
        <v>1</v>
      </c>
      <c r="D60" s="259" t="s">
        <v>169</v>
      </c>
      <c r="E60" s="258">
        <v>45092.0</v>
      </c>
      <c r="F60" s="238">
        <v>0.20833333333333334</v>
      </c>
      <c r="G60" s="238">
        <v>0.4791666666666667</v>
      </c>
      <c r="H60" s="236">
        <v>6.5</v>
      </c>
      <c r="I60" s="236">
        <v>0.0</v>
      </c>
      <c r="J60" s="236">
        <v>5.5</v>
      </c>
      <c r="K60" s="236">
        <v>1.0</v>
      </c>
      <c r="L60" s="153"/>
    </row>
    <row r="61">
      <c r="A61" s="233">
        <v>45091.0</v>
      </c>
      <c r="B61" s="153" t="s">
        <v>740</v>
      </c>
      <c r="C61" s="153" t="s">
        <v>35</v>
      </c>
      <c r="D61" s="259" t="s">
        <v>169</v>
      </c>
      <c r="E61" s="258">
        <v>45092.0</v>
      </c>
      <c r="F61" s="238">
        <v>0.20833333333333334</v>
      </c>
      <c r="G61" s="238">
        <v>0.4583333333333333</v>
      </c>
      <c r="H61" s="236">
        <v>6.0</v>
      </c>
      <c r="I61" s="236">
        <v>0.0</v>
      </c>
      <c r="J61" s="236">
        <v>5.0</v>
      </c>
      <c r="K61" s="236">
        <v>1.0</v>
      </c>
    </row>
    <row r="62">
      <c r="A62" s="233">
        <v>45091.0</v>
      </c>
      <c r="B62" s="153" t="s">
        <v>69</v>
      </c>
      <c r="C62" s="153" t="s">
        <v>51</v>
      </c>
      <c r="D62" s="259" t="s">
        <v>169</v>
      </c>
      <c r="E62" s="258">
        <v>45092.0</v>
      </c>
      <c r="F62" s="238">
        <v>0.16666666666666666</v>
      </c>
      <c r="G62" s="238">
        <v>0.5</v>
      </c>
      <c r="H62" s="236">
        <v>8.0</v>
      </c>
      <c r="I62" s="236">
        <v>0.0</v>
      </c>
      <c r="J62" s="236">
        <v>6.0</v>
      </c>
      <c r="K62" s="236">
        <v>2.0</v>
      </c>
    </row>
    <row r="63">
      <c r="A63" s="233">
        <v>45091.0</v>
      </c>
      <c r="B63" s="155" t="s">
        <v>190</v>
      </c>
      <c r="C63" s="153" t="s">
        <v>51</v>
      </c>
      <c r="D63" s="259" t="s">
        <v>169</v>
      </c>
      <c r="E63" s="258">
        <v>45092.0</v>
      </c>
      <c r="F63" s="238">
        <v>0.20833333333333334</v>
      </c>
      <c r="G63" s="238">
        <v>0.5208333333333334</v>
      </c>
      <c r="H63" s="236">
        <v>7.5</v>
      </c>
      <c r="I63" s="236">
        <v>0.0</v>
      </c>
      <c r="J63" s="236">
        <v>6.5</v>
      </c>
      <c r="K63" s="236">
        <v>1.0</v>
      </c>
    </row>
    <row r="64">
      <c r="A64" s="233">
        <v>45091.0</v>
      </c>
      <c r="B64" s="155" t="s">
        <v>103</v>
      </c>
      <c r="C64" s="153" t="s">
        <v>31</v>
      </c>
      <c r="D64" s="259" t="s">
        <v>169</v>
      </c>
      <c r="E64" s="258">
        <v>45092.0</v>
      </c>
      <c r="F64" s="238">
        <v>0.20833333333333334</v>
      </c>
      <c r="G64" s="238">
        <v>0.5208333333333334</v>
      </c>
      <c r="H64" s="236">
        <v>7.5</v>
      </c>
      <c r="I64" s="236">
        <v>0.0</v>
      </c>
      <c r="J64" s="236">
        <v>6.5</v>
      </c>
      <c r="K64" s="236">
        <v>1.0</v>
      </c>
    </row>
    <row r="65">
      <c r="A65" s="233">
        <v>45091.0</v>
      </c>
      <c r="B65" s="153" t="s">
        <v>97</v>
      </c>
      <c r="C65" s="153" t="s">
        <v>31</v>
      </c>
      <c r="D65" s="259" t="s">
        <v>169</v>
      </c>
      <c r="E65" s="258">
        <v>45092.0</v>
      </c>
      <c r="F65" s="237">
        <v>0.22916666666666666</v>
      </c>
      <c r="G65" s="237">
        <v>0.5416666666666666</v>
      </c>
      <c r="H65" s="235">
        <v>7.5</v>
      </c>
      <c r="I65" s="235">
        <v>0.0</v>
      </c>
      <c r="J65" s="235">
        <v>7.0</v>
      </c>
      <c r="K65" s="235">
        <v>0.5</v>
      </c>
    </row>
    <row r="66">
      <c r="A66" s="233">
        <v>45092.0</v>
      </c>
      <c r="B66" s="153" t="s">
        <v>88</v>
      </c>
      <c r="C66" s="153" t="s">
        <v>31</v>
      </c>
      <c r="D66" s="259" t="s">
        <v>169</v>
      </c>
      <c r="E66" s="258">
        <v>45092.0</v>
      </c>
      <c r="F66" s="238">
        <v>0.9166666666666666</v>
      </c>
      <c r="G66" s="237">
        <v>0.22916666666666666</v>
      </c>
      <c r="H66" s="235">
        <v>7.5</v>
      </c>
      <c r="I66" s="236">
        <v>0.0</v>
      </c>
      <c r="J66" s="236">
        <v>0.0</v>
      </c>
      <c r="K66" s="235">
        <v>7.5</v>
      </c>
    </row>
    <row r="67">
      <c r="A67" s="233">
        <v>45092.0</v>
      </c>
      <c r="B67" s="153" t="s">
        <v>54</v>
      </c>
      <c r="C67" s="153" t="s">
        <v>747</v>
      </c>
      <c r="D67" s="259" t="s">
        <v>169</v>
      </c>
      <c r="E67" s="258">
        <v>45092.0</v>
      </c>
      <c r="F67" s="237">
        <v>0.9375</v>
      </c>
      <c r="G67" s="237">
        <v>0.375</v>
      </c>
      <c r="H67" s="235">
        <v>10.5</v>
      </c>
      <c r="I67" s="235">
        <v>2.5</v>
      </c>
      <c r="J67" s="235">
        <v>0.5</v>
      </c>
      <c r="K67" s="235">
        <v>7.5</v>
      </c>
      <c r="L67" s="152" t="s">
        <v>304</v>
      </c>
    </row>
    <row r="68">
      <c r="A68" s="233">
        <v>45092.0</v>
      </c>
      <c r="B68" s="153" t="s">
        <v>749</v>
      </c>
      <c r="C68" s="153" t="s">
        <v>748</v>
      </c>
      <c r="D68" s="259" t="s">
        <v>169</v>
      </c>
      <c r="E68" s="258">
        <v>45092.0</v>
      </c>
      <c r="F68" s="237">
        <v>0.9375</v>
      </c>
      <c r="G68" s="237">
        <v>0.20833333333333334</v>
      </c>
      <c r="H68" s="235">
        <v>6.5</v>
      </c>
      <c r="I68" s="236">
        <v>0.0</v>
      </c>
      <c r="J68" s="236">
        <v>0.0</v>
      </c>
      <c r="K68" s="235">
        <v>6.5</v>
      </c>
      <c r="L68" s="152"/>
    </row>
    <row r="69">
      <c r="A69" s="233">
        <v>45092.0</v>
      </c>
      <c r="B69" s="153" t="s">
        <v>139</v>
      </c>
      <c r="C69" s="153" t="s">
        <v>35</v>
      </c>
      <c r="D69" s="259" t="s">
        <v>169</v>
      </c>
      <c r="E69" s="258">
        <v>45092.0</v>
      </c>
      <c r="F69" s="238">
        <v>0.9583333333333334</v>
      </c>
      <c r="G69" s="238">
        <v>0.20833333333333334</v>
      </c>
      <c r="H69" s="236">
        <v>6.0</v>
      </c>
      <c r="I69" s="236">
        <v>0.0</v>
      </c>
      <c r="J69" s="236">
        <v>0.0</v>
      </c>
      <c r="K69" s="236">
        <v>6.0</v>
      </c>
    </row>
    <row r="70">
      <c r="A70" s="233">
        <v>45092.0</v>
      </c>
      <c r="B70" s="153" t="s">
        <v>18</v>
      </c>
      <c r="C70" s="153" t="s">
        <v>1</v>
      </c>
      <c r="D70" s="259" t="s">
        <v>169</v>
      </c>
      <c r="E70" s="258">
        <v>45092.0</v>
      </c>
      <c r="F70" s="237">
        <v>0.9375</v>
      </c>
      <c r="G70" s="237">
        <v>0.20833333333333334</v>
      </c>
      <c r="H70" s="235">
        <v>6.5</v>
      </c>
      <c r="I70" s="236">
        <v>0.0</v>
      </c>
      <c r="J70" s="236">
        <v>0.0</v>
      </c>
      <c r="K70" s="235">
        <v>6.5</v>
      </c>
    </row>
    <row r="71">
      <c r="A71" s="233">
        <v>45092.0</v>
      </c>
      <c r="B71" s="153" t="s">
        <v>30</v>
      </c>
      <c r="C71" s="153" t="s">
        <v>1</v>
      </c>
      <c r="D71" s="259" t="s">
        <v>169</v>
      </c>
      <c r="E71" s="258">
        <v>45092.0</v>
      </c>
      <c r="F71" s="237">
        <v>0.9375</v>
      </c>
      <c r="G71" s="237">
        <v>0.20833333333333334</v>
      </c>
      <c r="H71" s="235">
        <v>6.5</v>
      </c>
      <c r="I71" s="236">
        <v>0.0</v>
      </c>
      <c r="J71" s="236">
        <v>0.0</v>
      </c>
      <c r="K71" s="235">
        <v>6.5</v>
      </c>
    </row>
    <row r="72">
      <c r="A72" s="233">
        <v>45092.0</v>
      </c>
      <c r="B72" s="152" t="s">
        <v>52</v>
      </c>
      <c r="C72" s="153" t="s">
        <v>1</v>
      </c>
      <c r="D72" s="259" t="s">
        <v>169</v>
      </c>
      <c r="E72" s="258">
        <v>45092.0</v>
      </c>
      <c r="F72" s="235">
        <v>0.0</v>
      </c>
      <c r="G72" s="235">
        <v>0.0</v>
      </c>
      <c r="H72" s="236">
        <v>0.0</v>
      </c>
      <c r="I72" s="236">
        <v>0.0</v>
      </c>
      <c r="J72" s="236">
        <v>0.0</v>
      </c>
      <c r="K72" s="236">
        <v>0.0</v>
      </c>
      <c r="L72" s="153" t="s">
        <v>25</v>
      </c>
    </row>
    <row r="73">
      <c r="A73" s="233">
        <v>45092.0</v>
      </c>
      <c r="B73" s="153" t="s">
        <v>335</v>
      </c>
      <c r="C73" s="153" t="s">
        <v>51</v>
      </c>
      <c r="D73" s="259" t="s">
        <v>169</v>
      </c>
      <c r="E73" s="258">
        <v>45092.0</v>
      </c>
      <c r="F73" s="238">
        <v>0.9583333333333334</v>
      </c>
      <c r="G73" s="238">
        <v>0.20833333333333334</v>
      </c>
      <c r="H73" s="236">
        <v>6.0</v>
      </c>
      <c r="I73" s="236">
        <v>0.0</v>
      </c>
      <c r="J73" s="236">
        <v>0.0</v>
      </c>
      <c r="K73" s="236">
        <v>6.0</v>
      </c>
    </row>
    <row r="74">
      <c r="A74" s="233">
        <v>45092.0</v>
      </c>
      <c r="B74" s="153" t="s">
        <v>335</v>
      </c>
      <c r="C74" s="153" t="s">
        <v>748</v>
      </c>
      <c r="D74" s="259" t="s">
        <v>168</v>
      </c>
      <c r="E74" s="258">
        <v>45093.0</v>
      </c>
      <c r="F74" s="238">
        <v>0.20833333333333334</v>
      </c>
      <c r="G74" s="237">
        <v>0.375</v>
      </c>
      <c r="H74" s="235">
        <v>4.0</v>
      </c>
      <c r="I74" s="235">
        <v>0.0</v>
      </c>
      <c r="J74" s="235">
        <v>3.0</v>
      </c>
      <c r="K74" s="235">
        <v>1.0</v>
      </c>
    </row>
    <row r="75">
      <c r="A75" s="233">
        <v>45092.0</v>
      </c>
      <c r="B75" s="152" t="s">
        <v>50</v>
      </c>
      <c r="C75" s="152" t="s">
        <v>23</v>
      </c>
      <c r="D75" s="259" t="s">
        <v>168</v>
      </c>
      <c r="E75" s="258">
        <v>45093.0</v>
      </c>
      <c r="F75" s="238">
        <v>0.020833333333333332</v>
      </c>
      <c r="G75" s="237">
        <v>0.16666666666666666</v>
      </c>
      <c r="H75" s="68">
        <v>3.5</v>
      </c>
      <c r="I75" s="68">
        <v>0.0</v>
      </c>
      <c r="J75" s="68">
        <v>0.0</v>
      </c>
      <c r="K75" s="68">
        <v>3.5</v>
      </c>
    </row>
    <row r="76">
      <c r="A76" s="233">
        <v>45092.0</v>
      </c>
      <c r="B76" s="152" t="s">
        <v>50</v>
      </c>
      <c r="C76" s="152" t="s">
        <v>51</v>
      </c>
      <c r="D76" s="259" t="s">
        <v>168</v>
      </c>
      <c r="E76" s="258">
        <v>45093.0</v>
      </c>
      <c r="F76" s="238">
        <v>0.16666666666666666</v>
      </c>
      <c r="G76" s="238">
        <v>0.5</v>
      </c>
      <c r="H76" s="236">
        <v>8.0</v>
      </c>
      <c r="I76" s="236">
        <v>0.0</v>
      </c>
      <c r="J76" s="236">
        <v>6.0</v>
      </c>
      <c r="K76" s="236">
        <v>2.0</v>
      </c>
      <c r="L76" s="68" t="s">
        <v>409</v>
      </c>
    </row>
    <row r="77">
      <c r="A77" s="233">
        <v>45092.0</v>
      </c>
      <c r="B77" s="153" t="s">
        <v>123</v>
      </c>
      <c r="C77" s="153" t="s">
        <v>23</v>
      </c>
      <c r="D77" s="259" t="s">
        <v>168</v>
      </c>
      <c r="E77" s="258">
        <v>45093.0</v>
      </c>
      <c r="F77" s="237">
        <v>0.16666666666666666</v>
      </c>
      <c r="G77" s="238">
        <v>0.4583333333333333</v>
      </c>
      <c r="H77" s="235">
        <v>7.0</v>
      </c>
      <c r="I77" s="236">
        <v>0.0</v>
      </c>
      <c r="J77" s="236">
        <v>5.0</v>
      </c>
      <c r="K77" s="235">
        <v>2.0</v>
      </c>
    </row>
    <row r="78">
      <c r="A78" s="233">
        <v>45092.0</v>
      </c>
      <c r="B78" s="153" t="s">
        <v>32</v>
      </c>
      <c r="C78" s="153" t="s">
        <v>1</v>
      </c>
      <c r="D78" s="259" t="s">
        <v>168</v>
      </c>
      <c r="E78" s="258">
        <v>45093.0</v>
      </c>
      <c r="F78" s="238">
        <v>0.20833333333333334</v>
      </c>
      <c r="G78" s="238">
        <v>0.4791666666666667</v>
      </c>
      <c r="H78" s="236">
        <v>6.5</v>
      </c>
      <c r="I78" s="236">
        <v>0.0</v>
      </c>
      <c r="J78" s="236">
        <v>5.5</v>
      </c>
      <c r="K78" s="236">
        <v>1.0</v>
      </c>
    </row>
    <row r="79">
      <c r="A79" s="233">
        <v>45092.0</v>
      </c>
      <c r="B79" s="153" t="s">
        <v>45</v>
      </c>
      <c r="C79" s="153" t="s">
        <v>1</v>
      </c>
      <c r="D79" s="259" t="s">
        <v>168</v>
      </c>
      <c r="E79" s="258">
        <v>45093.0</v>
      </c>
      <c r="F79" s="238">
        <v>0.20833333333333334</v>
      </c>
      <c r="G79" s="238">
        <v>0.4791666666666667</v>
      </c>
      <c r="H79" s="236">
        <v>6.5</v>
      </c>
      <c r="I79" s="236">
        <v>0.0</v>
      </c>
      <c r="J79" s="236">
        <v>5.5</v>
      </c>
      <c r="K79" s="236">
        <v>1.0</v>
      </c>
    </row>
    <row r="80">
      <c r="A80" s="233">
        <v>45092.0</v>
      </c>
      <c r="B80" s="153" t="s">
        <v>740</v>
      </c>
      <c r="C80" s="153" t="s">
        <v>35</v>
      </c>
      <c r="D80" s="259" t="s">
        <v>168</v>
      </c>
      <c r="E80" s="258">
        <v>45093.0</v>
      </c>
      <c r="F80" s="238">
        <v>0.20833333333333334</v>
      </c>
      <c r="G80" s="238">
        <v>0.4583333333333333</v>
      </c>
      <c r="H80" s="236">
        <v>6.0</v>
      </c>
      <c r="I80" s="236">
        <v>0.0</v>
      </c>
      <c r="J80" s="236">
        <v>5.0</v>
      </c>
      <c r="K80" s="236">
        <v>1.0</v>
      </c>
    </row>
    <row r="81">
      <c r="A81" s="233">
        <v>45092.0</v>
      </c>
      <c r="B81" s="152" t="s">
        <v>82</v>
      </c>
      <c r="C81" s="153" t="s">
        <v>51</v>
      </c>
      <c r="D81" s="259" t="s">
        <v>168</v>
      </c>
      <c r="E81" s="258">
        <v>45093.0</v>
      </c>
      <c r="F81" s="238">
        <v>0.20833333333333334</v>
      </c>
      <c r="G81" s="238">
        <v>0.5208333333333334</v>
      </c>
      <c r="H81" s="236">
        <v>7.5</v>
      </c>
      <c r="I81" s="236">
        <v>0.0</v>
      </c>
      <c r="J81" s="236">
        <v>6.5</v>
      </c>
      <c r="K81" s="236">
        <v>1.0</v>
      </c>
    </row>
    <row r="82">
      <c r="A82" s="233">
        <v>45092.0</v>
      </c>
      <c r="B82" s="153" t="s">
        <v>69</v>
      </c>
      <c r="C82" s="153" t="s">
        <v>51</v>
      </c>
      <c r="D82" s="259" t="s">
        <v>168</v>
      </c>
      <c r="E82" s="258">
        <v>45093.0</v>
      </c>
      <c r="F82" s="235">
        <v>0.0</v>
      </c>
      <c r="G82" s="235">
        <v>0.0</v>
      </c>
      <c r="H82" s="236">
        <v>0.0</v>
      </c>
      <c r="I82" s="236">
        <v>0.0</v>
      </c>
      <c r="J82" s="236">
        <v>0.0</v>
      </c>
      <c r="K82" s="236">
        <v>0.0</v>
      </c>
      <c r="L82" s="153" t="s">
        <v>25</v>
      </c>
    </row>
    <row r="83">
      <c r="A83" s="233">
        <v>45092.0</v>
      </c>
      <c r="B83" s="155" t="s">
        <v>190</v>
      </c>
      <c r="C83" s="153" t="s">
        <v>51</v>
      </c>
      <c r="D83" s="259" t="s">
        <v>168</v>
      </c>
      <c r="E83" s="258">
        <v>45093.0</v>
      </c>
      <c r="F83" s="235">
        <v>0.0</v>
      </c>
      <c r="G83" s="235">
        <v>0.0</v>
      </c>
      <c r="H83" s="236">
        <v>0.0</v>
      </c>
      <c r="I83" s="236">
        <v>0.0</v>
      </c>
      <c r="J83" s="236">
        <v>0.0</v>
      </c>
      <c r="K83" s="236">
        <v>0.0</v>
      </c>
      <c r="L83" s="153" t="s">
        <v>25</v>
      </c>
    </row>
    <row r="84">
      <c r="A84" s="233">
        <v>45092.0</v>
      </c>
      <c r="B84" s="155" t="s">
        <v>103</v>
      </c>
      <c r="C84" s="153" t="s">
        <v>31</v>
      </c>
      <c r="D84" s="259" t="s">
        <v>168</v>
      </c>
      <c r="E84" s="258">
        <v>45093.0</v>
      </c>
      <c r="F84" s="238">
        <v>0.20833333333333334</v>
      </c>
      <c r="G84" s="238">
        <v>0.5208333333333334</v>
      </c>
      <c r="H84" s="236">
        <v>7.5</v>
      </c>
      <c r="I84" s="236">
        <v>0.0</v>
      </c>
      <c r="J84" s="236">
        <v>6.5</v>
      </c>
      <c r="K84" s="236">
        <v>1.0</v>
      </c>
      <c r="L84" s="152"/>
    </row>
    <row r="85">
      <c r="A85" s="233">
        <v>45092.0</v>
      </c>
      <c r="B85" s="153" t="s">
        <v>97</v>
      </c>
      <c r="C85" s="153" t="s">
        <v>31</v>
      </c>
      <c r="D85" s="259" t="s">
        <v>168</v>
      </c>
      <c r="E85" s="258">
        <v>45093.0</v>
      </c>
      <c r="F85" s="237">
        <v>0.22916666666666666</v>
      </c>
      <c r="G85" s="237">
        <v>0.5416666666666666</v>
      </c>
      <c r="H85" s="235">
        <v>7.5</v>
      </c>
      <c r="I85" s="235">
        <v>0.0</v>
      </c>
      <c r="J85" s="235">
        <v>7.0</v>
      </c>
      <c r="K85" s="235">
        <v>0.5</v>
      </c>
    </row>
    <row r="86">
      <c r="A86" s="233">
        <v>45093.0</v>
      </c>
      <c r="B86" s="153" t="s">
        <v>88</v>
      </c>
      <c r="C86" s="153" t="s">
        <v>31</v>
      </c>
      <c r="D86" s="259" t="s">
        <v>168</v>
      </c>
      <c r="E86" s="258">
        <v>45093.0</v>
      </c>
      <c r="F86" s="238">
        <v>0.9166666666666666</v>
      </c>
      <c r="G86" s="237">
        <v>0.25</v>
      </c>
      <c r="H86" s="235">
        <v>8.0</v>
      </c>
      <c r="I86" s="236">
        <v>0.0</v>
      </c>
      <c r="J86" s="236">
        <v>0.0</v>
      </c>
      <c r="K86" s="235">
        <v>8.0</v>
      </c>
    </row>
    <row r="87">
      <c r="A87" s="233">
        <v>45093.0</v>
      </c>
      <c r="B87" s="153" t="s">
        <v>335</v>
      </c>
      <c r="C87" s="153" t="s">
        <v>51</v>
      </c>
      <c r="D87" s="259" t="s">
        <v>168</v>
      </c>
      <c r="E87" s="258">
        <v>45093.0</v>
      </c>
      <c r="F87" s="238">
        <v>0.9583333333333334</v>
      </c>
      <c r="G87" s="238">
        <v>0.5</v>
      </c>
      <c r="H87" s="235">
        <v>13.0</v>
      </c>
      <c r="I87" s="235">
        <v>5.0</v>
      </c>
      <c r="J87" s="235">
        <v>1.0</v>
      </c>
      <c r="K87" s="235">
        <v>7.0</v>
      </c>
      <c r="L87" s="68" t="s">
        <v>407</v>
      </c>
    </row>
    <row r="88">
      <c r="A88" s="233">
        <v>45093.0</v>
      </c>
      <c r="B88" s="153" t="s">
        <v>54</v>
      </c>
      <c r="C88" s="153" t="s">
        <v>747</v>
      </c>
      <c r="D88" s="259" t="s">
        <v>168</v>
      </c>
      <c r="E88" s="258">
        <v>45093.0</v>
      </c>
      <c r="F88" s="237">
        <v>0.9375</v>
      </c>
      <c r="G88" s="237">
        <v>0.375</v>
      </c>
      <c r="H88" s="235">
        <v>10.5</v>
      </c>
      <c r="I88" s="235">
        <v>2.5</v>
      </c>
      <c r="J88" s="235">
        <v>0.5</v>
      </c>
      <c r="K88" s="235">
        <v>7.5</v>
      </c>
      <c r="L88" s="152" t="s">
        <v>304</v>
      </c>
    </row>
    <row r="89">
      <c r="A89" s="233">
        <v>45093.0</v>
      </c>
      <c r="B89" s="152" t="s">
        <v>82</v>
      </c>
      <c r="C89" s="153" t="s">
        <v>748</v>
      </c>
      <c r="D89" s="259" t="s">
        <v>168</v>
      </c>
      <c r="E89" s="258">
        <v>45093.0</v>
      </c>
      <c r="F89" s="237">
        <v>0.9375</v>
      </c>
      <c r="G89" s="237">
        <v>0.375</v>
      </c>
      <c r="H89" s="235">
        <v>10.5</v>
      </c>
      <c r="I89" s="235">
        <v>2.5</v>
      </c>
      <c r="J89" s="235">
        <v>0.5</v>
      </c>
      <c r="K89" s="235">
        <v>7.5</v>
      </c>
      <c r="L89" s="152" t="s">
        <v>304</v>
      </c>
    </row>
    <row r="90">
      <c r="A90" s="233">
        <v>45093.0</v>
      </c>
      <c r="B90" s="153" t="s">
        <v>749</v>
      </c>
      <c r="C90" s="153" t="s">
        <v>748</v>
      </c>
      <c r="D90" s="259" t="s">
        <v>168</v>
      </c>
      <c r="E90" s="258">
        <v>45093.0</v>
      </c>
      <c r="F90" s="235">
        <v>0.0</v>
      </c>
      <c r="G90" s="235">
        <v>0.0</v>
      </c>
      <c r="H90" s="236">
        <v>0.0</v>
      </c>
      <c r="I90" s="236">
        <v>0.0</v>
      </c>
      <c r="J90" s="236">
        <v>0.0</v>
      </c>
      <c r="K90" s="236">
        <v>0.0</v>
      </c>
      <c r="L90" s="153" t="s">
        <v>25</v>
      </c>
    </row>
    <row r="91">
      <c r="A91" s="233">
        <v>45093.0</v>
      </c>
      <c r="B91" s="153" t="s">
        <v>139</v>
      </c>
      <c r="C91" s="153" t="s">
        <v>35</v>
      </c>
      <c r="D91" s="259" t="s">
        <v>168</v>
      </c>
      <c r="E91" s="258">
        <v>45093.0</v>
      </c>
      <c r="F91" s="238">
        <v>0.9583333333333334</v>
      </c>
      <c r="G91" s="237">
        <v>0.375</v>
      </c>
      <c r="H91" s="235">
        <v>10.0</v>
      </c>
      <c r="I91" s="235">
        <v>2.0</v>
      </c>
      <c r="J91" s="235">
        <v>1.0</v>
      </c>
      <c r="K91" s="235">
        <v>7.0</v>
      </c>
      <c r="L91" s="68" t="s">
        <v>411</v>
      </c>
    </row>
    <row r="92">
      <c r="A92" s="233">
        <v>45093.0</v>
      </c>
      <c r="B92" s="153" t="s">
        <v>18</v>
      </c>
      <c r="C92" s="153" t="s">
        <v>1</v>
      </c>
      <c r="D92" s="259" t="s">
        <v>168</v>
      </c>
      <c r="E92" s="258">
        <v>45093.0</v>
      </c>
      <c r="F92" s="237">
        <v>0.9375</v>
      </c>
      <c r="G92" s="237">
        <v>0.20833333333333334</v>
      </c>
      <c r="H92" s="235">
        <v>6.5</v>
      </c>
      <c r="I92" s="236">
        <v>0.0</v>
      </c>
      <c r="J92" s="236">
        <v>0.0</v>
      </c>
      <c r="K92" s="235">
        <v>6.5</v>
      </c>
    </row>
    <row r="93">
      <c r="A93" s="233">
        <v>45093.0</v>
      </c>
      <c r="B93" s="153" t="s">
        <v>30</v>
      </c>
      <c r="C93" s="153" t="s">
        <v>1</v>
      </c>
      <c r="D93" s="259" t="s">
        <v>168</v>
      </c>
      <c r="E93" s="258">
        <v>45093.0</v>
      </c>
      <c r="F93" s="237">
        <v>0.9375</v>
      </c>
      <c r="G93" s="237">
        <v>0.20833333333333334</v>
      </c>
      <c r="H93" s="235">
        <v>6.5</v>
      </c>
      <c r="I93" s="236">
        <v>0.0</v>
      </c>
      <c r="J93" s="236">
        <v>0.0</v>
      </c>
      <c r="K93" s="235">
        <v>6.5</v>
      </c>
    </row>
    <row r="94">
      <c r="A94" s="233">
        <v>45093.0</v>
      </c>
      <c r="B94" s="152" t="s">
        <v>50</v>
      </c>
      <c r="C94" s="152" t="s">
        <v>23</v>
      </c>
      <c r="D94" s="259" t="s">
        <v>170</v>
      </c>
      <c r="E94" s="258">
        <v>45094.0</v>
      </c>
      <c r="F94" s="238">
        <v>0.020833333333333332</v>
      </c>
      <c r="G94" s="237">
        <v>0.16666666666666666</v>
      </c>
      <c r="H94" s="68">
        <v>3.5</v>
      </c>
      <c r="I94" s="68">
        <v>0.0</v>
      </c>
      <c r="J94" s="68">
        <v>0.0</v>
      </c>
      <c r="K94" s="68">
        <v>3.5</v>
      </c>
    </row>
    <row r="95">
      <c r="A95" s="233">
        <v>45093.0</v>
      </c>
      <c r="B95" s="152" t="s">
        <v>50</v>
      </c>
      <c r="C95" s="152" t="s">
        <v>49</v>
      </c>
      <c r="D95" s="259" t="s">
        <v>170</v>
      </c>
      <c r="E95" s="258">
        <v>45094.0</v>
      </c>
      <c r="F95" s="238">
        <v>0.16666666666666666</v>
      </c>
      <c r="G95" s="237">
        <v>0.3333333333333333</v>
      </c>
      <c r="H95" s="235">
        <v>4.0</v>
      </c>
      <c r="I95" s="236">
        <v>0.0</v>
      </c>
      <c r="J95" s="235">
        <v>2.0</v>
      </c>
      <c r="K95" s="235">
        <v>2.0</v>
      </c>
    </row>
    <row r="96">
      <c r="A96" s="233">
        <v>45093.0</v>
      </c>
      <c r="B96" s="153" t="s">
        <v>123</v>
      </c>
      <c r="C96" s="153" t="s">
        <v>23</v>
      </c>
      <c r="D96" s="259" t="s">
        <v>170</v>
      </c>
      <c r="E96" s="258">
        <v>45094.0</v>
      </c>
      <c r="F96" s="237">
        <v>0.16666666666666666</v>
      </c>
      <c r="G96" s="238">
        <v>0.4583333333333333</v>
      </c>
      <c r="H96" s="235">
        <v>7.0</v>
      </c>
      <c r="I96" s="236">
        <v>0.0</v>
      </c>
      <c r="J96" s="236">
        <v>5.0</v>
      </c>
      <c r="K96" s="235">
        <v>2.0</v>
      </c>
    </row>
    <row r="97">
      <c r="A97" s="233">
        <v>45093.0</v>
      </c>
      <c r="B97" s="153" t="s">
        <v>32</v>
      </c>
      <c r="C97" s="153" t="s">
        <v>1</v>
      </c>
      <c r="D97" s="259" t="s">
        <v>170</v>
      </c>
      <c r="E97" s="258">
        <v>45094.0</v>
      </c>
      <c r="F97" s="238">
        <v>0.20833333333333334</v>
      </c>
      <c r="G97" s="237">
        <v>0.5625</v>
      </c>
      <c r="H97" s="235">
        <v>8.5</v>
      </c>
      <c r="I97" s="235">
        <v>0.5</v>
      </c>
      <c r="J97" s="235">
        <v>7.0</v>
      </c>
      <c r="K97" s="236">
        <v>1.0</v>
      </c>
      <c r="L97" s="68" t="s">
        <v>192</v>
      </c>
    </row>
    <row r="98">
      <c r="A98" s="233">
        <v>45093.0</v>
      </c>
      <c r="B98" s="153" t="s">
        <v>45</v>
      </c>
      <c r="C98" s="153" t="s">
        <v>1</v>
      </c>
      <c r="D98" s="259" t="s">
        <v>170</v>
      </c>
      <c r="E98" s="258">
        <v>45094.0</v>
      </c>
      <c r="F98" s="238">
        <v>0.20833333333333334</v>
      </c>
      <c r="G98" s="237">
        <v>0.5625</v>
      </c>
      <c r="H98" s="235">
        <v>8.5</v>
      </c>
      <c r="I98" s="235">
        <v>0.5</v>
      </c>
      <c r="J98" s="235">
        <v>7.0</v>
      </c>
      <c r="K98" s="236">
        <v>1.0</v>
      </c>
      <c r="L98" s="68" t="s">
        <v>192</v>
      </c>
    </row>
    <row r="99">
      <c r="A99" s="233">
        <v>45093.0</v>
      </c>
      <c r="B99" s="153" t="s">
        <v>740</v>
      </c>
      <c r="C99" s="153" t="s">
        <v>35</v>
      </c>
      <c r="D99" s="259" t="s">
        <v>170</v>
      </c>
      <c r="E99" s="258">
        <v>45094.0</v>
      </c>
      <c r="F99" s="237">
        <v>0.16666666666666666</v>
      </c>
      <c r="G99" s="238">
        <v>0.4583333333333333</v>
      </c>
      <c r="H99" s="235">
        <v>7.0</v>
      </c>
      <c r="I99" s="236">
        <v>0.0</v>
      </c>
      <c r="J99" s="236">
        <v>5.0</v>
      </c>
      <c r="K99" s="235">
        <v>2.0</v>
      </c>
    </row>
    <row r="100">
      <c r="A100" s="233">
        <v>45093.0</v>
      </c>
      <c r="B100" s="152" t="s">
        <v>52</v>
      </c>
      <c r="C100" s="153" t="s">
        <v>51</v>
      </c>
      <c r="D100" s="259" t="s">
        <v>170</v>
      </c>
      <c r="E100" s="258">
        <v>45094.0</v>
      </c>
      <c r="F100" s="238">
        <v>0.16666666666666666</v>
      </c>
      <c r="G100" s="237">
        <v>0.5208333333333334</v>
      </c>
      <c r="H100" s="235">
        <v>8.5</v>
      </c>
      <c r="I100" s="235">
        <v>0.5</v>
      </c>
      <c r="J100" s="236">
        <v>6.0</v>
      </c>
      <c r="K100" s="236">
        <v>2.0</v>
      </c>
      <c r="L100" s="68" t="s">
        <v>192</v>
      </c>
    </row>
    <row r="101">
      <c r="A101" s="233">
        <v>45093.0</v>
      </c>
      <c r="B101" s="153" t="s">
        <v>69</v>
      </c>
      <c r="C101" s="153" t="s">
        <v>51</v>
      </c>
      <c r="D101" s="259" t="s">
        <v>170</v>
      </c>
      <c r="E101" s="258">
        <v>45094.0</v>
      </c>
      <c r="F101" s="235">
        <v>0.0</v>
      </c>
      <c r="G101" s="235">
        <v>0.0</v>
      </c>
      <c r="H101" s="236">
        <v>0.0</v>
      </c>
      <c r="I101" s="236">
        <v>0.0</v>
      </c>
      <c r="J101" s="236">
        <v>0.0</v>
      </c>
      <c r="K101" s="236">
        <v>0.0</v>
      </c>
      <c r="L101" s="153" t="s">
        <v>25</v>
      </c>
    </row>
    <row r="102">
      <c r="A102" s="233">
        <v>45093.0</v>
      </c>
      <c r="B102" s="155" t="s">
        <v>190</v>
      </c>
      <c r="C102" s="153" t="s">
        <v>51</v>
      </c>
      <c r="D102" s="259" t="s">
        <v>170</v>
      </c>
      <c r="E102" s="258">
        <v>45094.0</v>
      </c>
      <c r="F102" s="235">
        <v>0.0</v>
      </c>
      <c r="G102" s="235">
        <v>0.0</v>
      </c>
      <c r="H102" s="236">
        <v>0.0</v>
      </c>
      <c r="I102" s="236">
        <v>0.0</v>
      </c>
      <c r="J102" s="236">
        <v>0.0</v>
      </c>
      <c r="K102" s="236">
        <v>0.0</v>
      </c>
      <c r="L102" s="153" t="s">
        <v>25</v>
      </c>
    </row>
    <row r="103">
      <c r="A103" s="233">
        <v>45093.0</v>
      </c>
      <c r="B103" s="155" t="s">
        <v>103</v>
      </c>
      <c r="C103" s="153" t="s">
        <v>31</v>
      </c>
      <c r="D103" s="259" t="s">
        <v>170</v>
      </c>
      <c r="E103" s="258">
        <v>45094.0</v>
      </c>
      <c r="F103" s="237">
        <v>0.22916666666666666</v>
      </c>
      <c r="G103" s="237">
        <v>0.5625</v>
      </c>
      <c r="H103" s="235">
        <v>8.0</v>
      </c>
      <c r="I103" s="235">
        <v>0.0</v>
      </c>
      <c r="J103" s="235">
        <v>7.5</v>
      </c>
      <c r="K103" s="235">
        <v>0.5</v>
      </c>
    </row>
    <row r="104">
      <c r="A104" s="233">
        <v>45093.0</v>
      </c>
      <c r="B104" s="153" t="s">
        <v>97</v>
      </c>
      <c r="C104" s="153" t="s">
        <v>31</v>
      </c>
      <c r="D104" s="259" t="s">
        <v>170</v>
      </c>
      <c r="E104" s="258">
        <v>45094.0</v>
      </c>
      <c r="F104" s="237">
        <v>0.25</v>
      </c>
      <c r="G104" s="237">
        <v>0.5833333333333334</v>
      </c>
      <c r="H104" s="235">
        <v>8.0</v>
      </c>
      <c r="I104" s="235">
        <v>0.0</v>
      </c>
      <c r="J104" s="235">
        <v>8.0</v>
      </c>
      <c r="K104" s="235">
        <v>0.0</v>
      </c>
    </row>
    <row r="105">
      <c r="A105" s="233">
        <v>45094.0</v>
      </c>
      <c r="B105" s="153" t="s">
        <v>88</v>
      </c>
      <c r="C105" s="153" t="s">
        <v>31</v>
      </c>
      <c r="D105" s="259" t="s">
        <v>170</v>
      </c>
      <c r="E105" s="258">
        <v>45094.0</v>
      </c>
      <c r="F105" s="238">
        <v>0.9166666666666666</v>
      </c>
      <c r="G105" s="237">
        <v>0.25</v>
      </c>
      <c r="H105" s="235">
        <v>8.0</v>
      </c>
      <c r="I105" s="236">
        <v>0.0</v>
      </c>
      <c r="J105" s="236">
        <v>0.0</v>
      </c>
      <c r="K105" s="235">
        <v>8.0</v>
      </c>
    </row>
    <row r="106">
      <c r="A106" s="233">
        <v>45094.0</v>
      </c>
      <c r="B106" s="153" t="s">
        <v>335</v>
      </c>
      <c r="C106" s="153" t="s">
        <v>51</v>
      </c>
      <c r="D106" s="259" t="s">
        <v>170</v>
      </c>
      <c r="E106" s="258">
        <v>45094.0</v>
      </c>
      <c r="F106" s="238">
        <v>0.9583333333333334</v>
      </c>
      <c r="G106" s="238">
        <v>0.20833333333333334</v>
      </c>
      <c r="H106" s="236">
        <v>6.0</v>
      </c>
      <c r="I106" s="236">
        <v>0.0</v>
      </c>
      <c r="J106" s="236">
        <v>0.0</v>
      </c>
      <c r="K106" s="236">
        <v>6.0</v>
      </c>
    </row>
    <row r="107">
      <c r="A107" s="233">
        <v>45094.0</v>
      </c>
      <c r="B107" s="153" t="s">
        <v>54</v>
      </c>
      <c r="C107" s="153" t="s">
        <v>747</v>
      </c>
      <c r="D107" s="259" t="s">
        <v>170</v>
      </c>
      <c r="E107" s="258">
        <v>45094.0</v>
      </c>
      <c r="F107" s="237">
        <v>0.9375</v>
      </c>
      <c r="G107" s="237">
        <v>0.375</v>
      </c>
      <c r="H107" s="235">
        <v>10.5</v>
      </c>
      <c r="I107" s="235">
        <v>2.5</v>
      </c>
      <c r="J107" s="235">
        <v>0.5</v>
      </c>
      <c r="K107" s="235">
        <v>7.5</v>
      </c>
      <c r="L107" s="152" t="s">
        <v>304</v>
      </c>
    </row>
    <row r="108">
      <c r="A108" s="233">
        <v>45094.0</v>
      </c>
      <c r="B108" s="152" t="s">
        <v>82</v>
      </c>
      <c r="C108" s="153" t="s">
        <v>748</v>
      </c>
      <c r="D108" s="259" t="s">
        <v>170</v>
      </c>
      <c r="E108" s="258">
        <v>45094.0</v>
      </c>
      <c r="F108" s="237">
        <v>0.9375</v>
      </c>
      <c r="G108" s="237">
        <v>0.375</v>
      </c>
      <c r="H108" s="235">
        <v>10.5</v>
      </c>
      <c r="I108" s="235">
        <v>2.5</v>
      </c>
      <c r="J108" s="235">
        <v>0.5</v>
      </c>
      <c r="K108" s="235">
        <v>7.5</v>
      </c>
      <c r="L108" s="152" t="s">
        <v>304</v>
      </c>
    </row>
    <row r="109">
      <c r="A109" s="233">
        <v>45094.0</v>
      </c>
      <c r="B109" s="153" t="s">
        <v>749</v>
      </c>
      <c r="C109" s="153" t="s">
        <v>748</v>
      </c>
      <c r="D109" s="259" t="s">
        <v>170</v>
      </c>
      <c r="E109" s="258">
        <v>45094.0</v>
      </c>
      <c r="F109" s="235">
        <v>0.0</v>
      </c>
      <c r="G109" s="235">
        <v>0.0</v>
      </c>
      <c r="H109" s="236">
        <v>0.0</v>
      </c>
      <c r="I109" s="236">
        <v>0.0</v>
      </c>
      <c r="J109" s="236">
        <v>0.0</v>
      </c>
      <c r="K109" s="236">
        <v>0.0</v>
      </c>
      <c r="L109" s="153" t="s">
        <v>25</v>
      </c>
    </row>
    <row r="110">
      <c r="A110" s="233">
        <v>45094.0</v>
      </c>
      <c r="B110" s="153" t="s">
        <v>139</v>
      </c>
      <c r="C110" s="153" t="s">
        <v>35</v>
      </c>
      <c r="D110" s="259" t="s">
        <v>170</v>
      </c>
      <c r="E110" s="258">
        <v>45094.0</v>
      </c>
      <c r="F110" s="235">
        <v>0.0</v>
      </c>
      <c r="G110" s="235">
        <v>0.0</v>
      </c>
      <c r="H110" s="236">
        <v>0.0</v>
      </c>
      <c r="I110" s="236">
        <v>0.0</v>
      </c>
      <c r="J110" s="236">
        <v>0.0</v>
      </c>
      <c r="K110" s="236">
        <v>0.0</v>
      </c>
      <c r="L110" s="153" t="s">
        <v>25</v>
      </c>
    </row>
    <row r="111">
      <c r="A111" s="233">
        <v>45094.0</v>
      </c>
      <c r="B111" s="152" t="s">
        <v>740</v>
      </c>
      <c r="C111" s="153" t="s">
        <v>35</v>
      </c>
      <c r="D111" s="259" t="s">
        <v>170</v>
      </c>
      <c r="E111" s="258">
        <v>45094.0</v>
      </c>
      <c r="F111" s="238">
        <v>0.9583333333333334</v>
      </c>
      <c r="G111" s="238">
        <v>0.4583333333333333</v>
      </c>
      <c r="H111" s="235">
        <v>12.0</v>
      </c>
      <c r="I111" s="235">
        <v>4.0</v>
      </c>
      <c r="J111" s="235">
        <v>1.0</v>
      </c>
      <c r="K111" s="235">
        <v>7.0</v>
      </c>
      <c r="L111" s="68" t="s">
        <v>261</v>
      </c>
    </row>
    <row r="112">
      <c r="A112" s="233">
        <v>45094.0</v>
      </c>
      <c r="B112" s="153" t="s">
        <v>18</v>
      </c>
      <c r="C112" s="153" t="s">
        <v>1</v>
      </c>
      <c r="D112" s="259" t="s">
        <v>170</v>
      </c>
      <c r="E112" s="258">
        <v>45094.0</v>
      </c>
      <c r="F112" s="237">
        <v>0.9375</v>
      </c>
      <c r="G112" s="237">
        <v>0.20833333333333334</v>
      </c>
      <c r="H112" s="235">
        <v>6.5</v>
      </c>
      <c r="I112" s="236">
        <v>0.0</v>
      </c>
      <c r="J112" s="236">
        <v>0.0</v>
      </c>
      <c r="K112" s="235">
        <v>6.5</v>
      </c>
    </row>
    <row r="113">
      <c r="A113" s="233">
        <v>45094.0</v>
      </c>
      <c r="B113" s="153" t="s">
        <v>30</v>
      </c>
      <c r="C113" s="153" t="s">
        <v>1</v>
      </c>
      <c r="D113" s="259" t="s">
        <v>170</v>
      </c>
      <c r="E113" s="258">
        <v>45094.0</v>
      </c>
      <c r="F113" s="237">
        <v>0.9375</v>
      </c>
      <c r="G113" s="237">
        <v>0.20833333333333334</v>
      </c>
      <c r="H113" s="235">
        <v>6.5</v>
      </c>
      <c r="I113" s="236">
        <v>0.0</v>
      </c>
      <c r="J113" s="236">
        <v>0.0</v>
      </c>
      <c r="K113" s="235">
        <v>6.5</v>
      </c>
    </row>
    <row r="114">
      <c r="A114" s="233">
        <v>45094.0</v>
      </c>
      <c r="B114" s="152" t="s">
        <v>52</v>
      </c>
      <c r="C114" s="152" t="s">
        <v>23</v>
      </c>
      <c r="D114" s="259" t="s">
        <v>172</v>
      </c>
      <c r="E114" s="258">
        <v>45095.0</v>
      </c>
      <c r="F114" s="238">
        <v>0.020833333333333332</v>
      </c>
      <c r="G114" s="237">
        <v>0.16666666666666666</v>
      </c>
      <c r="H114" s="68">
        <v>3.5</v>
      </c>
      <c r="I114" s="68">
        <v>0.0</v>
      </c>
      <c r="J114" s="68">
        <v>0.0</v>
      </c>
      <c r="K114" s="68">
        <v>3.5</v>
      </c>
    </row>
    <row r="115">
      <c r="A115" s="233">
        <v>45094.0</v>
      </c>
      <c r="B115" s="152" t="s">
        <v>52</v>
      </c>
      <c r="C115" s="152" t="s">
        <v>49</v>
      </c>
      <c r="D115" s="259" t="s">
        <v>172</v>
      </c>
      <c r="E115" s="258">
        <v>45095.0</v>
      </c>
      <c r="F115" s="238">
        <v>0.16666666666666666</v>
      </c>
      <c r="G115" s="237">
        <v>0.375</v>
      </c>
      <c r="H115" s="235">
        <v>5.0</v>
      </c>
      <c r="I115" s="236">
        <v>0.0</v>
      </c>
      <c r="J115" s="235">
        <v>3.0</v>
      </c>
      <c r="K115" s="235">
        <v>2.0</v>
      </c>
      <c r="L115" s="68" t="s">
        <v>192</v>
      </c>
    </row>
    <row r="116">
      <c r="A116" s="233">
        <v>45094.0</v>
      </c>
      <c r="B116" s="153" t="s">
        <v>123</v>
      </c>
      <c r="C116" s="153" t="s">
        <v>23</v>
      </c>
      <c r="D116" s="259" t="s">
        <v>172</v>
      </c>
      <c r="E116" s="258">
        <v>45095.0</v>
      </c>
      <c r="F116" s="237">
        <v>0.16666666666666666</v>
      </c>
      <c r="G116" s="238">
        <v>0.4583333333333333</v>
      </c>
      <c r="H116" s="235">
        <v>7.0</v>
      </c>
      <c r="I116" s="236">
        <v>0.0</v>
      </c>
      <c r="J116" s="236">
        <v>5.0</v>
      </c>
      <c r="K116" s="235">
        <v>2.0</v>
      </c>
    </row>
    <row r="117">
      <c r="A117" s="233">
        <v>45094.0</v>
      </c>
      <c r="B117" s="153" t="s">
        <v>32</v>
      </c>
      <c r="C117" s="153" t="s">
        <v>1</v>
      </c>
      <c r="D117" s="259" t="s">
        <v>172</v>
      </c>
      <c r="E117" s="258">
        <v>45095.0</v>
      </c>
      <c r="F117" s="238">
        <v>0.20833333333333334</v>
      </c>
      <c r="G117" s="237">
        <v>0.5625</v>
      </c>
      <c r="H117" s="235">
        <v>8.5</v>
      </c>
      <c r="I117" s="235">
        <v>0.5</v>
      </c>
      <c r="J117" s="235">
        <v>7.0</v>
      </c>
      <c r="K117" s="236">
        <v>1.0</v>
      </c>
      <c r="L117" s="68" t="s">
        <v>192</v>
      </c>
    </row>
    <row r="118">
      <c r="A118" s="233">
        <v>45094.0</v>
      </c>
      <c r="B118" s="153" t="s">
        <v>45</v>
      </c>
      <c r="C118" s="153" t="s">
        <v>1</v>
      </c>
      <c r="D118" s="259" t="s">
        <v>172</v>
      </c>
      <c r="E118" s="258">
        <v>45095.0</v>
      </c>
      <c r="F118" s="238">
        <v>0.20833333333333334</v>
      </c>
      <c r="G118" s="237">
        <v>0.5625</v>
      </c>
      <c r="H118" s="235">
        <v>8.5</v>
      </c>
      <c r="I118" s="235">
        <v>0.5</v>
      </c>
      <c r="J118" s="235">
        <v>7.0</v>
      </c>
      <c r="K118" s="236">
        <v>1.0</v>
      </c>
      <c r="L118" s="68" t="s">
        <v>192</v>
      </c>
    </row>
    <row r="119">
      <c r="A119" s="233">
        <v>45094.0</v>
      </c>
      <c r="B119" s="153" t="s">
        <v>69</v>
      </c>
      <c r="C119" s="153" t="s">
        <v>51</v>
      </c>
      <c r="D119" s="259" t="s">
        <v>172</v>
      </c>
      <c r="E119" s="258">
        <v>45095.0</v>
      </c>
      <c r="F119" s="238">
        <v>0.16666666666666666</v>
      </c>
      <c r="G119" s="238">
        <v>0.5</v>
      </c>
      <c r="H119" s="236">
        <v>8.0</v>
      </c>
      <c r="I119" s="236">
        <v>0.0</v>
      </c>
      <c r="J119" s="236">
        <v>6.0</v>
      </c>
      <c r="K119" s="236">
        <v>2.0</v>
      </c>
    </row>
    <row r="120">
      <c r="A120" s="233">
        <v>45094.0</v>
      </c>
      <c r="B120" s="155" t="s">
        <v>190</v>
      </c>
      <c r="C120" s="153" t="s">
        <v>51</v>
      </c>
      <c r="D120" s="259" t="s">
        <v>172</v>
      </c>
      <c r="E120" s="258">
        <v>45095.0</v>
      </c>
      <c r="F120" s="238">
        <v>0.20833333333333334</v>
      </c>
      <c r="G120" s="238">
        <v>0.5208333333333334</v>
      </c>
      <c r="H120" s="236">
        <v>7.5</v>
      </c>
      <c r="I120" s="236">
        <v>0.0</v>
      </c>
      <c r="J120" s="236">
        <v>6.5</v>
      </c>
      <c r="K120" s="236">
        <v>1.0</v>
      </c>
    </row>
    <row r="121">
      <c r="A121" s="233">
        <v>45094.0</v>
      </c>
      <c r="B121" s="152" t="s">
        <v>50</v>
      </c>
      <c r="C121" s="152" t="s">
        <v>31</v>
      </c>
      <c r="D121" s="259" t="s">
        <v>172</v>
      </c>
      <c r="E121" s="258">
        <v>45095.0</v>
      </c>
      <c r="F121" s="237">
        <v>0.22916666666666666</v>
      </c>
      <c r="G121" s="237">
        <v>0.5625</v>
      </c>
      <c r="H121" s="235">
        <v>8.0</v>
      </c>
      <c r="I121" s="235">
        <v>0.0</v>
      </c>
      <c r="J121" s="235">
        <v>7.5</v>
      </c>
      <c r="K121" s="235">
        <v>0.5</v>
      </c>
    </row>
    <row r="122">
      <c r="A122" s="233">
        <v>45094.0</v>
      </c>
      <c r="B122" s="155" t="s">
        <v>103</v>
      </c>
      <c r="C122" s="153" t="s">
        <v>31</v>
      </c>
      <c r="D122" s="259" t="s">
        <v>172</v>
      </c>
      <c r="E122" s="258">
        <v>45095.0</v>
      </c>
      <c r="F122" s="235">
        <v>0.0</v>
      </c>
      <c r="G122" s="235">
        <v>0.0</v>
      </c>
      <c r="H122" s="236">
        <v>0.0</v>
      </c>
      <c r="I122" s="236">
        <v>0.0</v>
      </c>
      <c r="J122" s="236">
        <v>0.0</v>
      </c>
      <c r="K122" s="236">
        <v>0.0</v>
      </c>
      <c r="L122" s="153" t="s">
        <v>25</v>
      </c>
    </row>
    <row r="123">
      <c r="A123" s="233">
        <v>45094.0</v>
      </c>
      <c r="B123" s="153" t="s">
        <v>97</v>
      </c>
      <c r="C123" s="153" t="s">
        <v>31</v>
      </c>
      <c r="D123" s="259" t="s">
        <v>172</v>
      </c>
      <c r="E123" s="258">
        <v>45095.0</v>
      </c>
      <c r="F123" s="237">
        <v>0.25</v>
      </c>
      <c r="G123" s="237">
        <v>0.5833333333333334</v>
      </c>
      <c r="H123" s="235">
        <v>8.0</v>
      </c>
      <c r="I123" s="235">
        <v>0.0</v>
      </c>
      <c r="J123" s="235">
        <v>8.0</v>
      </c>
      <c r="K123" s="235">
        <v>0.0</v>
      </c>
    </row>
    <row r="124">
      <c r="A124" s="233">
        <v>45095.0</v>
      </c>
      <c r="B124" s="153" t="s">
        <v>88</v>
      </c>
      <c r="C124" s="153" t="s">
        <v>31</v>
      </c>
      <c r="D124" s="259" t="s">
        <v>172</v>
      </c>
      <c r="E124" s="258">
        <v>45095.0</v>
      </c>
      <c r="F124" s="238">
        <v>0.9166666666666666</v>
      </c>
      <c r="G124" s="237">
        <v>0.20833333333333334</v>
      </c>
      <c r="H124" s="235">
        <v>7.0</v>
      </c>
      <c r="I124" s="236">
        <v>0.0</v>
      </c>
      <c r="J124" s="236">
        <v>0.0</v>
      </c>
      <c r="K124" s="235">
        <v>7.0</v>
      </c>
    </row>
    <row r="125">
      <c r="A125" s="233">
        <v>45095.0</v>
      </c>
      <c r="B125" s="153" t="s">
        <v>335</v>
      </c>
      <c r="C125" s="153" t="s">
        <v>51</v>
      </c>
      <c r="D125" s="259" t="s">
        <v>172</v>
      </c>
      <c r="E125" s="258">
        <v>45095.0</v>
      </c>
      <c r="F125" s="235">
        <v>0.0</v>
      </c>
      <c r="G125" s="235">
        <v>0.0</v>
      </c>
      <c r="H125" s="236">
        <v>0.0</v>
      </c>
      <c r="I125" s="236">
        <v>0.0</v>
      </c>
      <c r="J125" s="236">
        <v>0.0</v>
      </c>
      <c r="K125" s="236">
        <v>0.0</v>
      </c>
      <c r="L125" s="153" t="s">
        <v>25</v>
      </c>
    </row>
    <row r="126">
      <c r="A126" s="233">
        <v>45095.0</v>
      </c>
      <c r="B126" s="152" t="s">
        <v>69</v>
      </c>
      <c r="C126" s="152" t="s">
        <v>51</v>
      </c>
      <c r="D126" s="259" t="s">
        <v>172</v>
      </c>
      <c r="E126" s="258">
        <v>45095.0</v>
      </c>
      <c r="F126" s="238">
        <v>0.9583333333333334</v>
      </c>
      <c r="G126" s="238">
        <v>0.5</v>
      </c>
      <c r="H126" s="235">
        <v>13.0</v>
      </c>
      <c r="I126" s="235">
        <v>5.0</v>
      </c>
      <c r="J126" s="235">
        <v>1.0</v>
      </c>
      <c r="K126" s="235">
        <v>7.0</v>
      </c>
      <c r="L126" s="68" t="s">
        <v>407</v>
      </c>
    </row>
    <row r="127">
      <c r="A127" s="233">
        <v>45095.0</v>
      </c>
      <c r="B127" s="153" t="s">
        <v>54</v>
      </c>
      <c r="C127" s="153" t="s">
        <v>747</v>
      </c>
      <c r="D127" s="259" t="s">
        <v>172</v>
      </c>
      <c r="E127" s="258">
        <v>45095.0</v>
      </c>
      <c r="F127" s="237">
        <v>0.9375</v>
      </c>
      <c r="G127" s="237">
        <v>0.375</v>
      </c>
      <c r="H127" s="235">
        <v>10.5</v>
      </c>
      <c r="I127" s="235">
        <v>2.5</v>
      </c>
      <c r="J127" s="235">
        <v>0.5</v>
      </c>
      <c r="K127" s="235">
        <v>7.5</v>
      </c>
      <c r="L127" s="152" t="s">
        <v>304</v>
      </c>
    </row>
    <row r="128">
      <c r="A128" s="233">
        <v>45095.0</v>
      </c>
      <c r="B128" s="152" t="s">
        <v>82</v>
      </c>
      <c r="C128" s="153" t="s">
        <v>748</v>
      </c>
      <c r="D128" s="259" t="s">
        <v>172</v>
      </c>
      <c r="E128" s="258">
        <v>45095.0</v>
      </c>
      <c r="F128" s="235">
        <v>0.0</v>
      </c>
      <c r="G128" s="235">
        <v>0.0</v>
      </c>
      <c r="H128" s="236">
        <v>0.0</v>
      </c>
      <c r="I128" s="236">
        <v>0.0</v>
      </c>
      <c r="J128" s="236">
        <v>0.0</v>
      </c>
      <c r="K128" s="236">
        <v>0.0</v>
      </c>
      <c r="L128" s="153" t="s">
        <v>25</v>
      </c>
    </row>
    <row r="129">
      <c r="A129" s="233">
        <v>45095.0</v>
      </c>
      <c r="B129" s="153" t="s">
        <v>749</v>
      </c>
      <c r="C129" s="153" t="s">
        <v>748</v>
      </c>
      <c r="D129" s="259" t="s">
        <v>172</v>
      </c>
      <c r="E129" s="258">
        <v>45095.0</v>
      </c>
      <c r="F129" s="235">
        <v>0.0</v>
      </c>
      <c r="G129" s="235">
        <v>0.0</v>
      </c>
      <c r="H129" s="236">
        <v>0.0</v>
      </c>
      <c r="I129" s="236">
        <v>0.0</v>
      </c>
      <c r="J129" s="236">
        <v>0.0</v>
      </c>
      <c r="K129" s="236">
        <v>0.0</v>
      </c>
      <c r="L129" s="153" t="s">
        <v>25</v>
      </c>
    </row>
    <row r="130">
      <c r="A130" s="233">
        <v>45095.0</v>
      </c>
      <c r="B130" s="152" t="s">
        <v>52</v>
      </c>
      <c r="C130" s="153" t="s">
        <v>748</v>
      </c>
      <c r="D130" s="259" t="s">
        <v>172</v>
      </c>
      <c r="E130" s="258">
        <v>45095.0</v>
      </c>
      <c r="F130" s="237">
        <v>0.9375</v>
      </c>
      <c r="G130" s="237">
        <v>0.375</v>
      </c>
      <c r="H130" s="235">
        <v>10.5</v>
      </c>
      <c r="I130" s="235">
        <v>2.5</v>
      </c>
      <c r="J130" s="235">
        <v>0.5</v>
      </c>
      <c r="K130" s="235">
        <v>7.5</v>
      </c>
      <c r="L130" s="152" t="s">
        <v>304</v>
      </c>
    </row>
    <row r="131">
      <c r="A131" s="233">
        <v>45095.0</v>
      </c>
      <c r="B131" s="153" t="s">
        <v>139</v>
      </c>
      <c r="C131" s="153" t="s">
        <v>35</v>
      </c>
      <c r="D131" s="259" t="s">
        <v>172</v>
      </c>
      <c r="E131" s="258">
        <v>45095.0</v>
      </c>
      <c r="F131" s="238">
        <v>0.9583333333333334</v>
      </c>
      <c r="G131" s="238">
        <v>0.20833333333333334</v>
      </c>
      <c r="H131" s="236">
        <v>6.0</v>
      </c>
      <c r="I131" s="236">
        <v>0.0</v>
      </c>
      <c r="J131" s="236">
        <v>0.0</v>
      </c>
      <c r="K131" s="236">
        <v>6.0</v>
      </c>
    </row>
    <row r="132" ht="16.5" customHeight="1">
      <c r="A132" s="233">
        <v>45095.0</v>
      </c>
      <c r="B132" s="152" t="s">
        <v>45</v>
      </c>
      <c r="C132" s="153" t="s">
        <v>1</v>
      </c>
      <c r="D132" s="259" t="s">
        <v>174</v>
      </c>
      <c r="E132" s="258">
        <v>45096.0</v>
      </c>
      <c r="F132" s="237">
        <v>0.0</v>
      </c>
      <c r="G132" s="238">
        <v>0.4791666666666667</v>
      </c>
      <c r="H132" s="68">
        <v>11.5</v>
      </c>
      <c r="I132" s="68">
        <v>3.5</v>
      </c>
      <c r="J132" s="68">
        <v>3.0</v>
      </c>
      <c r="K132" s="68">
        <v>5.0</v>
      </c>
      <c r="L132" s="68" t="s">
        <v>409</v>
      </c>
    </row>
    <row r="133" ht="16.5" customHeight="1">
      <c r="A133" s="233">
        <v>45095.0</v>
      </c>
      <c r="B133" s="153" t="s">
        <v>18</v>
      </c>
      <c r="C133" s="153" t="s">
        <v>1</v>
      </c>
      <c r="D133" s="259" t="s">
        <v>174</v>
      </c>
      <c r="E133" s="258">
        <v>45096.0</v>
      </c>
      <c r="F133" s="235">
        <v>0.0</v>
      </c>
      <c r="G133" s="235">
        <v>0.0</v>
      </c>
      <c r="H133" s="236">
        <v>0.0</v>
      </c>
      <c r="I133" s="236">
        <v>0.0</v>
      </c>
      <c r="J133" s="236">
        <v>0.0</v>
      </c>
      <c r="K133" s="236">
        <v>0.0</v>
      </c>
      <c r="L133" s="153" t="s">
        <v>25</v>
      </c>
    </row>
    <row r="134">
      <c r="A134" s="233">
        <v>45095.0</v>
      </c>
      <c r="B134" s="153" t="s">
        <v>30</v>
      </c>
      <c r="C134" s="153" t="s">
        <v>1</v>
      </c>
      <c r="D134" s="259" t="s">
        <v>174</v>
      </c>
      <c r="E134" s="258">
        <v>45096.0</v>
      </c>
      <c r="F134" s="237">
        <v>0.0</v>
      </c>
      <c r="G134" s="238">
        <v>0.20833333333333334</v>
      </c>
      <c r="H134" s="68">
        <v>5.0</v>
      </c>
      <c r="I134" s="68">
        <v>0.0</v>
      </c>
      <c r="J134" s="68">
        <v>0.0</v>
      </c>
      <c r="K134" s="68">
        <v>5.0</v>
      </c>
      <c r="L134" s="152"/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233">
        <v>45095.0</v>
      </c>
      <c r="B135" s="152" t="s">
        <v>50</v>
      </c>
      <c r="C135" s="152" t="s">
        <v>23</v>
      </c>
      <c r="D135" s="259" t="s">
        <v>174</v>
      </c>
      <c r="E135" s="258">
        <v>45096.0</v>
      </c>
      <c r="F135" s="238">
        <v>0.020833333333333332</v>
      </c>
      <c r="G135" s="237">
        <v>0.16666666666666666</v>
      </c>
      <c r="H135" s="68">
        <v>3.5</v>
      </c>
      <c r="I135" s="68">
        <v>0.0</v>
      </c>
      <c r="J135" s="68">
        <v>0.0</v>
      </c>
      <c r="K135" s="68">
        <v>3.5</v>
      </c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</row>
    <row r="136">
      <c r="A136" s="233">
        <v>45095.0</v>
      </c>
      <c r="B136" s="152" t="s">
        <v>50</v>
      </c>
      <c r="C136" s="152" t="s">
        <v>49</v>
      </c>
      <c r="D136" s="259" t="s">
        <v>174</v>
      </c>
      <c r="E136" s="258">
        <v>45096.0</v>
      </c>
      <c r="F136" s="238">
        <v>0.16666666666666666</v>
      </c>
      <c r="G136" s="237">
        <v>0.3333333333333333</v>
      </c>
      <c r="H136" s="235">
        <v>4.0</v>
      </c>
      <c r="I136" s="236">
        <v>0.0</v>
      </c>
      <c r="J136" s="235">
        <v>2.0</v>
      </c>
      <c r="K136" s="235">
        <v>2.0</v>
      </c>
    </row>
    <row r="137">
      <c r="A137" s="233">
        <v>45095.0</v>
      </c>
      <c r="B137" s="153" t="s">
        <v>123</v>
      </c>
      <c r="C137" s="153" t="s">
        <v>23</v>
      </c>
      <c r="D137" s="259" t="s">
        <v>174</v>
      </c>
      <c r="E137" s="258">
        <v>45096.0</v>
      </c>
      <c r="F137" s="237">
        <v>0.16666666666666666</v>
      </c>
      <c r="G137" s="238">
        <v>0.4583333333333333</v>
      </c>
      <c r="H137" s="235">
        <v>7.0</v>
      </c>
      <c r="I137" s="236">
        <v>0.0</v>
      </c>
      <c r="J137" s="236">
        <v>5.0</v>
      </c>
      <c r="K137" s="235">
        <v>2.0</v>
      </c>
    </row>
    <row r="138">
      <c r="A138" s="233">
        <v>45095.0</v>
      </c>
      <c r="B138" s="152" t="s">
        <v>740</v>
      </c>
      <c r="C138" s="153" t="s">
        <v>35</v>
      </c>
      <c r="D138" s="259" t="s">
        <v>174</v>
      </c>
      <c r="E138" s="258">
        <v>45096.0</v>
      </c>
      <c r="F138" s="238">
        <v>0.20833333333333334</v>
      </c>
      <c r="G138" s="238">
        <v>0.4583333333333333</v>
      </c>
      <c r="H138" s="236">
        <v>6.0</v>
      </c>
      <c r="I138" s="236">
        <v>0.0</v>
      </c>
      <c r="J138" s="236">
        <v>5.0</v>
      </c>
      <c r="K138" s="236">
        <v>1.0</v>
      </c>
    </row>
    <row r="139">
      <c r="A139" s="233">
        <v>45095.0</v>
      </c>
      <c r="B139" s="153" t="s">
        <v>32</v>
      </c>
      <c r="C139" s="153" t="s">
        <v>1</v>
      </c>
      <c r="D139" s="259" t="s">
        <v>174</v>
      </c>
      <c r="E139" s="258">
        <v>45096.0</v>
      </c>
      <c r="F139" s="238">
        <v>0.20833333333333334</v>
      </c>
      <c r="G139" s="238">
        <v>0.4791666666666667</v>
      </c>
      <c r="H139" s="236">
        <v>6.5</v>
      </c>
      <c r="I139" s="236">
        <v>0.0</v>
      </c>
      <c r="J139" s="236">
        <v>5.5</v>
      </c>
      <c r="K139" s="236">
        <v>1.0</v>
      </c>
    </row>
    <row r="140">
      <c r="A140" s="233">
        <v>45095.0</v>
      </c>
      <c r="B140" s="155" t="s">
        <v>190</v>
      </c>
      <c r="C140" s="153" t="s">
        <v>51</v>
      </c>
      <c r="D140" s="259" t="s">
        <v>174</v>
      </c>
      <c r="E140" s="258">
        <v>45096.0</v>
      </c>
      <c r="F140" s="238">
        <v>0.20833333333333334</v>
      </c>
      <c r="G140" s="238">
        <v>0.5208333333333334</v>
      </c>
      <c r="H140" s="236">
        <v>7.5</v>
      </c>
      <c r="I140" s="236">
        <v>0.0</v>
      </c>
      <c r="J140" s="236">
        <v>6.5</v>
      </c>
      <c r="K140" s="236">
        <v>1.0</v>
      </c>
    </row>
    <row r="141">
      <c r="A141" s="233">
        <v>45095.0</v>
      </c>
      <c r="B141" s="155" t="s">
        <v>103</v>
      </c>
      <c r="C141" s="153" t="s">
        <v>31</v>
      </c>
      <c r="D141" s="259" t="s">
        <v>174</v>
      </c>
      <c r="E141" s="258">
        <v>45096.0</v>
      </c>
      <c r="F141" s="237">
        <v>0.20833333333333334</v>
      </c>
      <c r="G141" s="237">
        <v>0.9791666666666666</v>
      </c>
      <c r="H141" s="68">
        <v>6.5</v>
      </c>
      <c r="I141" s="68">
        <v>0.0</v>
      </c>
      <c r="J141" s="68">
        <v>5.5</v>
      </c>
      <c r="K141" s="68">
        <v>1.0</v>
      </c>
    </row>
    <row r="142">
      <c r="A142" s="233">
        <v>45095.0</v>
      </c>
      <c r="B142" s="153" t="s">
        <v>97</v>
      </c>
      <c r="C142" s="153" t="s">
        <v>31</v>
      </c>
      <c r="D142" s="259" t="s">
        <v>174</v>
      </c>
      <c r="E142" s="258">
        <v>45096.0</v>
      </c>
      <c r="F142" s="237">
        <v>0.20833333333333334</v>
      </c>
      <c r="G142" s="238">
        <v>0.5</v>
      </c>
      <c r="H142" s="68">
        <v>7.0</v>
      </c>
      <c r="I142" s="68">
        <v>0.0</v>
      </c>
      <c r="J142" s="68">
        <v>6.0</v>
      </c>
      <c r="K142" s="68">
        <v>1.0</v>
      </c>
    </row>
    <row r="143">
      <c r="A143" s="233">
        <v>45096.0</v>
      </c>
      <c r="B143" s="153" t="s">
        <v>88</v>
      </c>
      <c r="C143" s="153" t="s">
        <v>31</v>
      </c>
      <c r="D143" s="259" t="s">
        <v>174</v>
      </c>
      <c r="E143" s="258">
        <v>45096.0</v>
      </c>
      <c r="F143" s="238">
        <v>0.9166666666666666</v>
      </c>
      <c r="G143" s="237">
        <v>0.22916666666666666</v>
      </c>
      <c r="H143" s="235">
        <v>7.5</v>
      </c>
      <c r="I143" s="236">
        <v>0.0</v>
      </c>
      <c r="J143" s="236">
        <v>0.0</v>
      </c>
      <c r="K143" s="235">
        <v>7.5</v>
      </c>
    </row>
    <row r="144">
      <c r="A144" s="233">
        <v>45096.0</v>
      </c>
      <c r="B144" s="153" t="s">
        <v>335</v>
      </c>
      <c r="C144" s="68" t="s">
        <v>51</v>
      </c>
      <c r="D144" s="259" t="s">
        <v>174</v>
      </c>
      <c r="E144" s="258">
        <v>45096.0</v>
      </c>
      <c r="F144" s="238">
        <v>0.9583333333333334</v>
      </c>
      <c r="G144" s="238">
        <v>0.20833333333333334</v>
      </c>
      <c r="H144" s="236">
        <v>6.0</v>
      </c>
      <c r="I144" s="236">
        <v>0.0</v>
      </c>
      <c r="J144" s="236">
        <v>0.0</v>
      </c>
      <c r="K144" s="236">
        <v>6.0</v>
      </c>
    </row>
    <row r="145">
      <c r="A145" s="233">
        <v>45096.0</v>
      </c>
      <c r="B145" s="153" t="s">
        <v>54</v>
      </c>
      <c r="C145" s="153" t="s">
        <v>747</v>
      </c>
      <c r="D145" s="259" t="s">
        <v>174</v>
      </c>
      <c r="E145" s="258">
        <v>45096.0</v>
      </c>
      <c r="F145" s="238">
        <v>0.9166666666666666</v>
      </c>
      <c r="G145" s="237">
        <v>0.16666666666666666</v>
      </c>
      <c r="H145" s="236">
        <v>6.0</v>
      </c>
      <c r="I145" s="236">
        <v>0.0</v>
      </c>
      <c r="J145" s="236">
        <v>0.0</v>
      </c>
      <c r="K145" s="236">
        <v>6.0</v>
      </c>
    </row>
    <row r="146">
      <c r="A146" s="233">
        <v>45096.0</v>
      </c>
      <c r="B146" s="152" t="s">
        <v>714</v>
      </c>
      <c r="C146" s="153" t="s">
        <v>748</v>
      </c>
      <c r="D146" s="259" t="s">
        <v>174</v>
      </c>
      <c r="E146" s="258">
        <v>45096.0</v>
      </c>
      <c r="F146" s="237">
        <v>0.9375</v>
      </c>
      <c r="G146" s="237">
        <v>0.20833333333333334</v>
      </c>
      <c r="H146" s="235">
        <v>6.5</v>
      </c>
      <c r="I146" s="236">
        <v>0.0</v>
      </c>
      <c r="J146" s="236">
        <v>0.0</v>
      </c>
      <c r="K146" s="235">
        <v>6.5</v>
      </c>
    </row>
    <row r="147">
      <c r="A147" s="233">
        <v>45096.0</v>
      </c>
      <c r="B147" s="153" t="s">
        <v>139</v>
      </c>
      <c r="C147" s="68" t="s">
        <v>35</v>
      </c>
      <c r="D147" s="259" t="s">
        <v>174</v>
      </c>
      <c r="E147" s="258">
        <v>45096.0</v>
      </c>
      <c r="F147" s="238">
        <v>0.9583333333333334</v>
      </c>
      <c r="G147" s="238">
        <v>0.20833333333333334</v>
      </c>
      <c r="H147" s="236">
        <v>6.0</v>
      </c>
      <c r="I147" s="236">
        <v>0.0</v>
      </c>
      <c r="J147" s="236">
        <v>0.0</v>
      </c>
      <c r="K147" s="236">
        <v>6.0</v>
      </c>
    </row>
    <row r="148">
      <c r="A148" s="233">
        <v>45096.0</v>
      </c>
      <c r="B148" s="152" t="s">
        <v>18</v>
      </c>
      <c r="C148" s="68" t="s">
        <v>1</v>
      </c>
      <c r="D148" s="259" t="s">
        <v>174</v>
      </c>
      <c r="E148" s="258">
        <v>45096.0</v>
      </c>
      <c r="F148" s="237">
        <v>0.9375</v>
      </c>
      <c r="G148" s="238">
        <v>0.4791666666666667</v>
      </c>
      <c r="H148" s="235">
        <v>13.0</v>
      </c>
      <c r="I148" s="235">
        <v>5.0</v>
      </c>
      <c r="J148" s="235">
        <v>1.0</v>
      </c>
      <c r="K148" s="235">
        <v>7.0</v>
      </c>
      <c r="L148" s="68" t="s">
        <v>407</v>
      </c>
    </row>
    <row r="149">
      <c r="A149" s="233">
        <v>45096.0</v>
      </c>
      <c r="B149" s="152" t="s">
        <v>30</v>
      </c>
      <c r="C149" s="68" t="s">
        <v>1</v>
      </c>
      <c r="D149" s="259" t="s">
        <v>174</v>
      </c>
      <c r="E149" s="258">
        <v>45096.0</v>
      </c>
      <c r="F149" s="237">
        <v>0.9375</v>
      </c>
      <c r="G149" s="237">
        <v>0.20833333333333334</v>
      </c>
      <c r="H149" s="235">
        <v>6.5</v>
      </c>
      <c r="I149" s="236">
        <v>0.0</v>
      </c>
      <c r="J149" s="236">
        <v>0.0</v>
      </c>
      <c r="K149" s="235">
        <v>6.5</v>
      </c>
      <c r="L149" s="152"/>
    </row>
    <row r="150">
      <c r="A150" s="233">
        <v>45096.0</v>
      </c>
      <c r="B150" s="152" t="s">
        <v>50</v>
      </c>
      <c r="C150" s="68" t="s">
        <v>23</v>
      </c>
      <c r="D150" s="259" t="s">
        <v>175</v>
      </c>
      <c r="E150" s="258">
        <v>45097.0</v>
      </c>
      <c r="F150" s="238">
        <v>0.020833333333333332</v>
      </c>
      <c r="G150" s="238">
        <v>0.4583333333333333</v>
      </c>
      <c r="H150" s="235">
        <v>10.5</v>
      </c>
      <c r="I150" s="235">
        <v>2.5</v>
      </c>
      <c r="J150" s="235">
        <v>2.5</v>
      </c>
      <c r="K150" s="235">
        <v>5.5</v>
      </c>
      <c r="L150" s="152" t="s">
        <v>304</v>
      </c>
    </row>
    <row r="151">
      <c r="A151" s="233">
        <v>45096.0</v>
      </c>
      <c r="B151" s="153" t="s">
        <v>123</v>
      </c>
      <c r="C151" s="68" t="s">
        <v>23</v>
      </c>
      <c r="D151" s="259" t="s">
        <v>175</v>
      </c>
      <c r="E151" s="258">
        <v>45097.0</v>
      </c>
      <c r="F151" s="235">
        <v>0.0</v>
      </c>
      <c r="G151" s="235">
        <v>0.0</v>
      </c>
      <c r="H151" s="236">
        <v>0.0</v>
      </c>
      <c r="I151" s="236">
        <v>0.0</v>
      </c>
      <c r="J151" s="236">
        <v>0.0</v>
      </c>
      <c r="K151" s="236">
        <v>0.0</v>
      </c>
      <c r="L151" s="153" t="s">
        <v>25</v>
      </c>
    </row>
    <row r="152">
      <c r="A152" s="233">
        <v>45096.0</v>
      </c>
      <c r="B152" s="152" t="s">
        <v>749</v>
      </c>
      <c r="C152" s="153" t="s">
        <v>748</v>
      </c>
      <c r="D152" s="259" t="s">
        <v>175</v>
      </c>
      <c r="E152" s="258">
        <v>45097.0</v>
      </c>
      <c r="F152" s="238">
        <v>0.20833333333333334</v>
      </c>
      <c r="G152" s="237">
        <v>0.375</v>
      </c>
      <c r="H152" s="68">
        <v>4.0</v>
      </c>
      <c r="I152" s="68">
        <v>0.0</v>
      </c>
      <c r="J152" s="68">
        <v>3.0</v>
      </c>
      <c r="K152" s="68">
        <v>1.0</v>
      </c>
    </row>
    <row r="153">
      <c r="A153" s="233">
        <v>45096.0</v>
      </c>
      <c r="B153" s="152" t="s">
        <v>52</v>
      </c>
      <c r="C153" s="68" t="s">
        <v>1</v>
      </c>
      <c r="D153" s="259" t="s">
        <v>175</v>
      </c>
      <c r="E153" s="258">
        <v>45097.0</v>
      </c>
      <c r="F153" s="238">
        <v>0.20833333333333334</v>
      </c>
      <c r="G153" s="238">
        <v>0.4791666666666667</v>
      </c>
      <c r="H153" s="236">
        <v>6.5</v>
      </c>
      <c r="I153" s="236">
        <v>0.0</v>
      </c>
      <c r="J153" s="236">
        <v>5.5</v>
      </c>
      <c r="K153" s="236">
        <v>1.0</v>
      </c>
    </row>
    <row r="154">
      <c r="A154" s="233">
        <v>45096.0</v>
      </c>
      <c r="B154" s="153" t="s">
        <v>32</v>
      </c>
      <c r="C154" s="68" t="s">
        <v>1</v>
      </c>
      <c r="D154" s="259" t="s">
        <v>175</v>
      </c>
      <c r="E154" s="258">
        <v>45097.0</v>
      </c>
      <c r="F154" s="235">
        <v>0.0</v>
      </c>
      <c r="G154" s="235">
        <v>0.0</v>
      </c>
      <c r="H154" s="236">
        <v>0.0</v>
      </c>
      <c r="I154" s="236">
        <v>0.0</v>
      </c>
      <c r="J154" s="236">
        <v>0.0</v>
      </c>
      <c r="K154" s="236">
        <v>0.0</v>
      </c>
      <c r="L154" s="153" t="s">
        <v>25</v>
      </c>
    </row>
    <row r="155">
      <c r="A155" s="233">
        <v>45096.0</v>
      </c>
      <c r="B155" s="153" t="s">
        <v>45</v>
      </c>
      <c r="C155" s="68" t="s">
        <v>1</v>
      </c>
      <c r="D155" s="259" t="s">
        <v>175</v>
      </c>
      <c r="E155" s="258">
        <v>45097.0</v>
      </c>
      <c r="F155" s="235">
        <v>0.0</v>
      </c>
      <c r="G155" s="235">
        <v>0.0</v>
      </c>
      <c r="H155" s="236">
        <v>0.0</v>
      </c>
      <c r="I155" s="236">
        <v>0.0</v>
      </c>
      <c r="J155" s="236">
        <v>0.0</v>
      </c>
      <c r="K155" s="236">
        <v>0.0</v>
      </c>
      <c r="L155" s="153" t="s">
        <v>25</v>
      </c>
    </row>
    <row r="156">
      <c r="A156" s="233">
        <v>45096.0</v>
      </c>
      <c r="B156" s="153" t="s">
        <v>740</v>
      </c>
      <c r="C156" s="68" t="s">
        <v>35</v>
      </c>
      <c r="D156" s="259" t="s">
        <v>175</v>
      </c>
      <c r="E156" s="258">
        <v>45097.0</v>
      </c>
      <c r="F156" s="238">
        <v>0.20833333333333334</v>
      </c>
      <c r="G156" s="238">
        <v>0.4583333333333333</v>
      </c>
      <c r="H156" s="236">
        <v>6.0</v>
      </c>
      <c r="I156" s="236">
        <v>0.0</v>
      </c>
      <c r="J156" s="236">
        <v>5.0</v>
      </c>
      <c r="K156" s="236">
        <v>1.0</v>
      </c>
    </row>
    <row r="157">
      <c r="A157" s="233">
        <v>45096.0</v>
      </c>
      <c r="B157" s="153" t="s">
        <v>69</v>
      </c>
      <c r="C157" s="68" t="s">
        <v>51</v>
      </c>
      <c r="D157" s="259" t="s">
        <v>175</v>
      </c>
      <c r="E157" s="258">
        <v>45097.0</v>
      </c>
      <c r="F157" s="238">
        <v>0.16666666666666666</v>
      </c>
      <c r="G157" s="238">
        <v>0.5</v>
      </c>
      <c r="H157" s="236">
        <v>8.0</v>
      </c>
      <c r="I157" s="236">
        <v>0.0</v>
      </c>
      <c r="J157" s="236">
        <v>6.0</v>
      </c>
      <c r="K157" s="236">
        <v>2.0</v>
      </c>
    </row>
    <row r="158">
      <c r="A158" s="233">
        <v>45096.0</v>
      </c>
      <c r="B158" s="155" t="s">
        <v>190</v>
      </c>
      <c r="C158" s="68" t="s">
        <v>51</v>
      </c>
      <c r="D158" s="259" t="s">
        <v>175</v>
      </c>
      <c r="E158" s="258">
        <v>45097.0</v>
      </c>
      <c r="F158" s="238">
        <v>0.20833333333333334</v>
      </c>
      <c r="G158" s="238">
        <v>0.5208333333333334</v>
      </c>
      <c r="H158" s="236">
        <v>7.5</v>
      </c>
      <c r="I158" s="236">
        <v>0.0</v>
      </c>
      <c r="J158" s="236">
        <v>6.5</v>
      </c>
      <c r="K158" s="236">
        <v>1.0</v>
      </c>
    </row>
    <row r="159">
      <c r="A159" s="233">
        <v>45096.0</v>
      </c>
      <c r="B159" s="152" t="s">
        <v>82</v>
      </c>
      <c r="C159" s="153" t="s">
        <v>31</v>
      </c>
      <c r="D159" s="259" t="s">
        <v>175</v>
      </c>
      <c r="E159" s="258">
        <v>45097.0</v>
      </c>
      <c r="F159" s="237">
        <v>0.22916666666666666</v>
      </c>
      <c r="G159" s="237">
        <v>0.5416666666666666</v>
      </c>
      <c r="H159" s="235">
        <v>7.5</v>
      </c>
      <c r="I159" s="235">
        <v>0.0</v>
      </c>
      <c r="J159" s="235">
        <v>7.0</v>
      </c>
      <c r="K159" s="235">
        <v>0.5</v>
      </c>
    </row>
    <row r="160">
      <c r="A160" s="233">
        <v>45096.0</v>
      </c>
      <c r="B160" s="155" t="s">
        <v>103</v>
      </c>
      <c r="C160" s="153" t="s">
        <v>31</v>
      </c>
      <c r="D160" s="259" t="s">
        <v>175</v>
      </c>
      <c r="E160" s="258">
        <v>45097.0</v>
      </c>
      <c r="F160" s="238">
        <v>0.20833333333333334</v>
      </c>
      <c r="G160" s="238">
        <v>0.5208333333333334</v>
      </c>
      <c r="H160" s="236">
        <v>7.5</v>
      </c>
      <c r="I160" s="236">
        <v>0.0</v>
      </c>
      <c r="J160" s="236">
        <v>6.5</v>
      </c>
      <c r="K160" s="236">
        <v>1.0</v>
      </c>
    </row>
    <row r="161">
      <c r="A161" s="233">
        <v>45096.0</v>
      </c>
      <c r="B161" s="153" t="s">
        <v>97</v>
      </c>
      <c r="C161" s="153" t="s">
        <v>31</v>
      </c>
      <c r="D161" s="259" t="s">
        <v>175</v>
      </c>
      <c r="E161" s="258">
        <v>45097.0</v>
      </c>
      <c r="F161" s="235">
        <v>0.0</v>
      </c>
      <c r="G161" s="235">
        <v>0.0</v>
      </c>
      <c r="H161" s="236">
        <v>0.0</v>
      </c>
      <c r="I161" s="236">
        <v>0.0</v>
      </c>
      <c r="J161" s="236">
        <v>0.0</v>
      </c>
      <c r="K161" s="236">
        <v>0.0</v>
      </c>
      <c r="L161" s="153" t="s">
        <v>25</v>
      </c>
    </row>
    <row r="162">
      <c r="A162" s="233">
        <v>45097.0</v>
      </c>
      <c r="B162" s="153" t="s">
        <v>88</v>
      </c>
      <c r="C162" s="153" t="s">
        <v>31</v>
      </c>
      <c r="D162" s="259" t="s">
        <v>175</v>
      </c>
      <c r="E162" s="258">
        <v>45097.0</v>
      </c>
      <c r="F162" s="238">
        <v>0.9166666666666666</v>
      </c>
      <c r="G162" s="237">
        <v>0.22916666666666666</v>
      </c>
      <c r="H162" s="235">
        <v>7.5</v>
      </c>
      <c r="I162" s="236">
        <v>0.0</v>
      </c>
      <c r="J162" s="236">
        <v>0.0</v>
      </c>
      <c r="K162" s="235">
        <v>7.5</v>
      </c>
    </row>
    <row r="163">
      <c r="A163" s="233">
        <v>45097.0</v>
      </c>
      <c r="B163" s="153" t="s">
        <v>335</v>
      </c>
      <c r="C163" s="68" t="s">
        <v>51</v>
      </c>
      <c r="D163" s="259" t="s">
        <v>175</v>
      </c>
      <c r="E163" s="258">
        <v>45097.0</v>
      </c>
      <c r="F163" s="238">
        <v>0.9583333333333334</v>
      </c>
      <c r="G163" s="238">
        <v>0.20833333333333334</v>
      </c>
      <c r="H163" s="236">
        <v>6.0</v>
      </c>
      <c r="I163" s="236">
        <v>0.0</v>
      </c>
      <c r="J163" s="236">
        <v>0.0</v>
      </c>
      <c r="K163" s="236">
        <v>6.0</v>
      </c>
    </row>
    <row r="164">
      <c r="A164" s="233">
        <v>45097.0</v>
      </c>
      <c r="B164" s="152" t="s">
        <v>52</v>
      </c>
      <c r="C164" s="153" t="s">
        <v>747</v>
      </c>
      <c r="D164" s="259" t="s">
        <v>175</v>
      </c>
      <c r="E164" s="258">
        <v>45097.0</v>
      </c>
      <c r="F164" s="238">
        <v>0.9166666666666666</v>
      </c>
      <c r="G164" s="237">
        <v>0.16666666666666666</v>
      </c>
      <c r="H164" s="236">
        <v>6.0</v>
      </c>
      <c r="I164" s="236">
        <v>0.0</v>
      </c>
      <c r="J164" s="236">
        <v>0.0</v>
      </c>
      <c r="K164" s="236">
        <v>6.0</v>
      </c>
    </row>
    <row r="165">
      <c r="A165" s="233">
        <v>45097.0</v>
      </c>
      <c r="B165" s="153" t="s">
        <v>54</v>
      </c>
      <c r="C165" s="153" t="s">
        <v>747</v>
      </c>
      <c r="D165" s="259" t="s">
        <v>175</v>
      </c>
      <c r="E165" s="258">
        <v>45097.0</v>
      </c>
      <c r="F165" s="235">
        <v>0.0</v>
      </c>
      <c r="G165" s="235">
        <v>0.0</v>
      </c>
      <c r="H165" s="236">
        <v>0.0</v>
      </c>
      <c r="I165" s="236">
        <v>0.0</v>
      </c>
      <c r="J165" s="236">
        <v>0.0</v>
      </c>
      <c r="K165" s="236">
        <v>0.0</v>
      </c>
      <c r="L165" s="153" t="s">
        <v>25</v>
      </c>
    </row>
    <row r="166">
      <c r="A166" s="233">
        <v>45097.0</v>
      </c>
      <c r="B166" s="152" t="s">
        <v>714</v>
      </c>
      <c r="C166" s="153" t="s">
        <v>748</v>
      </c>
      <c r="D166" s="259" t="s">
        <v>175</v>
      </c>
      <c r="E166" s="258">
        <v>45097.0</v>
      </c>
      <c r="F166" s="237">
        <v>0.9375</v>
      </c>
      <c r="G166" s="237">
        <v>0.20833333333333334</v>
      </c>
      <c r="H166" s="235">
        <v>6.5</v>
      </c>
      <c r="I166" s="236">
        <v>0.0</v>
      </c>
      <c r="J166" s="236">
        <v>0.0</v>
      </c>
      <c r="K166" s="235">
        <v>6.5</v>
      </c>
    </row>
    <row r="167">
      <c r="A167" s="233">
        <v>45097.0</v>
      </c>
      <c r="B167" s="153" t="s">
        <v>139</v>
      </c>
      <c r="C167" s="68" t="s">
        <v>35</v>
      </c>
      <c r="D167" s="259" t="s">
        <v>175</v>
      </c>
      <c r="E167" s="258">
        <v>45097.0</v>
      </c>
      <c r="F167" s="238">
        <v>0.9583333333333334</v>
      </c>
      <c r="G167" s="238">
        <v>0.20833333333333334</v>
      </c>
      <c r="H167" s="236">
        <v>6.0</v>
      </c>
      <c r="I167" s="236">
        <v>0.0</v>
      </c>
      <c r="J167" s="236">
        <v>0.0</v>
      </c>
      <c r="K167" s="236">
        <v>6.0</v>
      </c>
    </row>
    <row r="168">
      <c r="A168" s="233">
        <v>45097.0</v>
      </c>
      <c r="B168" s="152" t="s">
        <v>18</v>
      </c>
      <c r="C168" s="68" t="s">
        <v>1</v>
      </c>
      <c r="D168" s="259" t="s">
        <v>175</v>
      </c>
      <c r="E168" s="258">
        <v>45097.0</v>
      </c>
      <c r="F168" s="235">
        <v>0.0</v>
      </c>
      <c r="G168" s="235">
        <v>0.0</v>
      </c>
      <c r="H168" s="236">
        <v>0.0</v>
      </c>
      <c r="I168" s="236">
        <v>0.0</v>
      </c>
      <c r="J168" s="236">
        <v>0.0</v>
      </c>
      <c r="K168" s="236">
        <v>0.0</v>
      </c>
      <c r="L168" s="153" t="s">
        <v>25</v>
      </c>
    </row>
    <row r="169">
      <c r="A169" s="233">
        <v>45097.0</v>
      </c>
      <c r="B169" s="152" t="s">
        <v>30</v>
      </c>
      <c r="C169" s="68" t="s">
        <v>1</v>
      </c>
      <c r="D169" s="259" t="s">
        <v>175</v>
      </c>
      <c r="E169" s="258">
        <v>45097.0</v>
      </c>
      <c r="F169" s="237">
        <v>0.9375</v>
      </c>
      <c r="G169" s="237">
        <v>0.20833333333333334</v>
      </c>
      <c r="H169" s="235">
        <v>6.5</v>
      </c>
      <c r="I169" s="236">
        <v>0.0</v>
      </c>
      <c r="J169" s="236">
        <v>0.0</v>
      </c>
      <c r="K169" s="235">
        <v>6.5</v>
      </c>
    </row>
    <row r="170">
      <c r="A170" s="233">
        <v>45097.0</v>
      </c>
      <c r="B170" s="152" t="s">
        <v>50</v>
      </c>
      <c r="C170" s="68" t="s">
        <v>1</v>
      </c>
      <c r="D170" s="259" t="s">
        <v>175</v>
      </c>
      <c r="E170" s="258">
        <v>45097.0</v>
      </c>
      <c r="F170" s="237">
        <v>0.9375</v>
      </c>
      <c r="G170" s="237">
        <v>0.20833333333333334</v>
      </c>
      <c r="H170" s="235">
        <v>6.5</v>
      </c>
      <c r="I170" s="236">
        <v>0.0</v>
      </c>
      <c r="J170" s="236">
        <v>0.0</v>
      </c>
      <c r="K170" s="235">
        <v>6.5</v>
      </c>
    </row>
    <row r="171">
      <c r="A171" s="233">
        <v>45097.0</v>
      </c>
      <c r="B171" s="152" t="s">
        <v>50</v>
      </c>
      <c r="C171" s="68" t="s">
        <v>23</v>
      </c>
      <c r="D171" s="259" t="s">
        <v>171</v>
      </c>
      <c r="E171" s="258">
        <v>45098.0</v>
      </c>
      <c r="F171" s="237">
        <v>0.25</v>
      </c>
      <c r="G171" s="238">
        <v>0.4583333333333333</v>
      </c>
      <c r="H171" s="68">
        <v>5.0</v>
      </c>
      <c r="I171" s="68">
        <v>0.0</v>
      </c>
      <c r="J171" s="68">
        <v>5.0</v>
      </c>
      <c r="K171" s="68">
        <v>0.0</v>
      </c>
    </row>
    <row r="172">
      <c r="A172" s="233">
        <v>45097.0</v>
      </c>
      <c r="B172" s="153" t="s">
        <v>123</v>
      </c>
      <c r="C172" s="68" t="s">
        <v>23</v>
      </c>
      <c r="D172" s="259" t="s">
        <v>171</v>
      </c>
      <c r="E172" s="258">
        <v>45098.0</v>
      </c>
      <c r="F172" s="238">
        <v>0.020833333333333332</v>
      </c>
      <c r="G172" s="237">
        <v>0.25</v>
      </c>
      <c r="H172" s="68">
        <v>5.5</v>
      </c>
      <c r="I172" s="68">
        <v>0.0</v>
      </c>
      <c r="J172" s="68">
        <v>0.0</v>
      </c>
      <c r="K172" s="68">
        <v>5.5</v>
      </c>
    </row>
    <row r="173">
      <c r="A173" s="233">
        <v>45097.0</v>
      </c>
      <c r="B173" s="152" t="s">
        <v>749</v>
      </c>
      <c r="C173" s="153" t="s">
        <v>748</v>
      </c>
      <c r="D173" s="259" t="s">
        <v>171</v>
      </c>
      <c r="E173" s="258">
        <v>45098.0</v>
      </c>
      <c r="F173" s="238">
        <v>0.20833333333333334</v>
      </c>
      <c r="G173" s="237">
        <v>0.375</v>
      </c>
      <c r="H173" s="68">
        <v>4.0</v>
      </c>
      <c r="I173" s="68">
        <v>0.0</v>
      </c>
      <c r="J173" s="68">
        <v>3.0</v>
      </c>
      <c r="K173" s="68">
        <v>1.0</v>
      </c>
    </row>
    <row r="174">
      <c r="A174" s="233">
        <v>45097.0</v>
      </c>
      <c r="B174" s="153" t="s">
        <v>32</v>
      </c>
      <c r="C174" s="68" t="s">
        <v>1</v>
      </c>
      <c r="D174" s="259" t="s">
        <v>171</v>
      </c>
      <c r="E174" s="258">
        <v>45098.0</v>
      </c>
      <c r="F174" s="238">
        <v>0.20833333333333334</v>
      </c>
      <c r="G174" s="238">
        <v>0.4791666666666667</v>
      </c>
      <c r="H174" s="236">
        <v>6.5</v>
      </c>
      <c r="I174" s="236">
        <v>0.0</v>
      </c>
      <c r="J174" s="236">
        <v>5.5</v>
      </c>
      <c r="K174" s="236">
        <v>1.0</v>
      </c>
    </row>
    <row r="175">
      <c r="A175" s="233">
        <v>45097.0</v>
      </c>
      <c r="B175" s="153" t="s">
        <v>45</v>
      </c>
      <c r="C175" s="68" t="s">
        <v>1</v>
      </c>
      <c r="D175" s="259" t="s">
        <v>171</v>
      </c>
      <c r="E175" s="258">
        <v>45098.0</v>
      </c>
      <c r="F175" s="238">
        <v>0.20833333333333334</v>
      </c>
      <c r="G175" s="238">
        <v>0.4791666666666667</v>
      </c>
      <c r="H175" s="236">
        <v>6.5</v>
      </c>
      <c r="I175" s="236">
        <v>0.0</v>
      </c>
      <c r="J175" s="236">
        <v>5.5</v>
      </c>
      <c r="K175" s="236">
        <v>1.0</v>
      </c>
    </row>
    <row r="176">
      <c r="A176" s="233">
        <v>45097.0</v>
      </c>
      <c r="B176" s="153" t="s">
        <v>740</v>
      </c>
      <c r="C176" s="68" t="s">
        <v>35</v>
      </c>
      <c r="D176" s="259" t="s">
        <v>171</v>
      </c>
      <c r="E176" s="258">
        <v>45098.0</v>
      </c>
      <c r="F176" s="235">
        <v>0.0</v>
      </c>
      <c r="G176" s="235">
        <v>0.0</v>
      </c>
      <c r="H176" s="236">
        <v>0.0</v>
      </c>
      <c r="I176" s="236">
        <v>0.0</v>
      </c>
      <c r="J176" s="236">
        <v>0.0</v>
      </c>
      <c r="K176" s="236">
        <v>0.0</v>
      </c>
      <c r="L176" s="153" t="s">
        <v>25</v>
      </c>
    </row>
    <row r="177">
      <c r="A177" s="233">
        <v>45097.0</v>
      </c>
      <c r="B177" s="152" t="s">
        <v>82</v>
      </c>
      <c r="C177" s="68" t="s">
        <v>35</v>
      </c>
      <c r="D177" s="259" t="s">
        <v>171</v>
      </c>
      <c r="E177" s="258">
        <v>45098.0</v>
      </c>
      <c r="F177" s="238">
        <v>0.20833333333333334</v>
      </c>
      <c r="G177" s="238">
        <v>0.4583333333333333</v>
      </c>
      <c r="H177" s="236">
        <v>6.0</v>
      </c>
      <c r="I177" s="236">
        <v>0.0</v>
      </c>
      <c r="J177" s="236">
        <v>5.0</v>
      </c>
      <c r="K177" s="236">
        <v>1.0</v>
      </c>
    </row>
    <row r="178">
      <c r="A178" s="233">
        <v>45097.0</v>
      </c>
      <c r="B178" s="153" t="s">
        <v>69</v>
      </c>
      <c r="C178" s="68" t="s">
        <v>51</v>
      </c>
      <c r="D178" s="259" t="s">
        <v>171</v>
      </c>
      <c r="E178" s="258">
        <v>45098.0</v>
      </c>
      <c r="F178" s="238">
        <v>0.16666666666666666</v>
      </c>
      <c r="G178" s="238">
        <v>0.5</v>
      </c>
      <c r="H178" s="236">
        <v>8.0</v>
      </c>
      <c r="I178" s="236">
        <v>0.0</v>
      </c>
      <c r="J178" s="236">
        <v>6.0</v>
      </c>
      <c r="K178" s="236">
        <v>2.0</v>
      </c>
    </row>
    <row r="179">
      <c r="A179" s="233">
        <v>45097.0</v>
      </c>
      <c r="B179" s="155" t="s">
        <v>190</v>
      </c>
      <c r="C179" s="68" t="s">
        <v>51</v>
      </c>
      <c r="D179" s="259" t="s">
        <v>171</v>
      </c>
      <c r="E179" s="258">
        <v>45098.0</v>
      </c>
      <c r="F179" s="238">
        <v>0.20833333333333334</v>
      </c>
      <c r="G179" s="238">
        <v>0.5208333333333334</v>
      </c>
      <c r="H179" s="236">
        <v>7.5</v>
      </c>
      <c r="I179" s="236">
        <v>0.0</v>
      </c>
      <c r="J179" s="236">
        <v>6.5</v>
      </c>
      <c r="K179" s="236">
        <v>1.0</v>
      </c>
    </row>
    <row r="180">
      <c r="A180" s="233">
        <v>45097.0</v>
      </c>
      <c r="B180" s="155" t="s">
        <v>103</v>
      </c>
      <c r="C180" s="153" t="s">
        <v>31</v>
      </c>
      <c r="D180" s="259" t="s">
        <v>171</v>
      </c>
      <c r="E180" s="258">
        <v>45098.0</v>
      </c>
      <c r="F180" s="238">
        <v>0.20833333333333334</v>
      </c>
      <c r="G180" s="238">
        <v>0.5208333333333334</v>
      </c>
      <c r="H180" s="236">
        <v>7.5</v>
      </c>
      <c r="I180" s="236">
        <v>0.0</v>
      </c>
      <c r="J180" s="236">
        <v>6.5</v>
      </c>
      <c r="K180" s="236">
        <v>1.0</v>
      </c>
    </row>
    <row r="181">
      <c r="A181" s="233">
        <v>45097.0</v>
      </c>
      <c r="B181" s="153" t="s">
        <v>97</v>
      </c>
      <c r="C181" s="153" t="s">
        <v>31</v>
      </c>
      <c r="D181" s="259" t="s">
        <v>171</v>
      </c>
      <c r="E181" s="258">
        <v>45098.0</v>
      </c>
      <c r="F181" s="237">
        <v>0.22916666666666666</v>
      </c>
      <c r="G181" s="237">
        <v>0.5416666666666666</v>
      </c>
      <c r="H181" s="235">
        <v>7.5</v>
      </c>
      <c r="I181" s="235">
        <v>0.0</v>
      </c>
      <c r="J181" s="235">
        <v>7.0</v>
      </c>
      <c r="K181" s="235">
        <v>0.5</v>
      </c>
    </row>
    <row r="182">
      <c r="A182" s="233">
        <v>45098.0</v>
      </c>
      <c r="B182" s="153" t="s">
        <v>88</v>
      </c>
      <c r="C182" s="153" t="s">
        <v>31</v>
      </c>
      <c r="D182" s="259" t="s">
        <v>171</v>
      </c>
      <c r="E182" s="258">
        <v>45098.0</v>
      </c>
      <c r="F182" s="238">
        <v>0.9166666666666666</v>
      </c>
      <c r="G182" s="237">
        <v>0.22916666666666666</v>
      </c>
      <c r="H182" s="235">
        <v>7.5</v>
      </c>
      <c r="I182" s="236">
        <v>0.0</v>
      </c>
      <c r="J182" s="236">
        <v>0.0</v>
      </c>
      <c r="K182" s="235">
        <v>7.5</v>
      </c>
    </row>
    <row r="183">
      <c r="A183" s="233">
        <v>45098.0</v>
      </c>
      <c r="B183" s="153" t="s">
        <v>335</v>
      </c>
      <c r="C183" s="68" t="s">
        <v>51</v>
      </c>
      <c r="D183" s="259" t="s">
        <v>171</v>
      </c>
      <c r="E183" s="258">
        <v>45098.0</v>
      </c>
      <c r="F183" s="238">
        <v>0.9583333333333334</v>
      </c>
      <c r="G183" s="238">
        <v>0.20833333333333334</v>
      </c>
      <c r="H183" s="236">
        <v>6.0</v>
      </c>
      <c r="I183" s="236">
        <v>0.0</v>
      </c>
      <c r="J183" s="236">
        <v>0.0</v>
      </c>
      <c r="K183" s="236">
        <v>6.0</v>
      </c>
    </row>
    <row r="184">
      <c r="A184" s="233">
        <v>45098.0</v>
      </c>
      <c r="B184" s="153" t="s">
        <v>54</v>
      </c>
      <c r="C184" s="153" t="s">
        <v>747</v>
      </c>
      <c r="D184" s="259" t="s">
        <v>171</v>
      </c>
      <c r="E184" s="258">
        <v>45098.0</v>
      </c>
      <c r="F184" s="238">
        <v>0.9166666666666666</v>
      </c>
      <c r="G184" s="237">
        <v>0.16666666666666666</v>
      </c>
      <c r="H184" s="236">
        <v>6.0</v>
      </c>
      <c r="I184" s="236">
        <v>0.0</v>
      </c>
      <c r="J184" s="236">
        <v>0.0</v>
      </c>
      <c r="K184" s="236">
        <v>6.0</v>
      </c>
    </row>
    <row r="185">
      <c r="A185" s="233">
        <v>45098.0</v>
      </c>
      <c r="B185" s="152" t="s">
        <v>714</v>
      </c>
      <c r="C185" s="153" t="s">
        <v>748</v>
      </c>
      <c r="D185" s="259" t="s">
        <v>171</v>
      </c>
      <c r="E185" s="258">
        <v>45098.0</v>
      </c>
      <c r="F185" s="237">
        <v>0.9375</v>
      </c>
      <c r="G185" s="237">
        <v>0.20833333333333334</v>
      </c>
      <c r="H185" s="235">
        <v>6.5</v>
      </c>
      <c r="I185" s="236">
        <v>0.0</v>
      </c>
      <c r="J185" s="236">
        <v>0.0</v>
      </c>
      <c r="K185" s="235">
        <v>6.5</v>
      </c>
    </row>
    <row r="186">
      <c r="A186" s="233">
        <v>45098.0</v>
      </c>
      <c r="B186" s="153" t="s">
        <v>139</v>
      </c>
      <c r="C186" s="68" t="s">
        <v>35</v>
      </c>
      <c r="D186" s="259" t="s">
        <v>171</v>
      </c>
      <c r="E186" s="258">
        <v>45098.0</v>
      </c>
      <c r="F186" s="238">
        <v>0.9583333333333334</v>
      </c>
      <c r="G186" s="238">
        <v>0.20833333333333334</v>
      </c>
      <c r="H186" s="236">
        <v>6.0</v>
      </c>
      <c r="I186" s="236">
        <v>0.0</v>
      </c>
      <c r="J186" s="236">
        <v>0.0</v>
      </c>
      <c r="K186" s="236">
        <v>6.0</v>
      </c>
    </row>
    <row r="187">
      <c r="A187" s="233">
        <v>45098.0</v>
      </c>
      <c r="B187" s="152" t="s">
        <v>18</v>
      </c>
      <c r="C187" s="68" t="s">
        <v>1</v>
      </c>
      <c r="D187" s="259" t="s">
        <v>171</v>
      </c>
      <c r="E187" s="258">
        <v>45098.0</v>
      </c>
      <c r="F187" s="237">
        <v>0.9375</v>
      </c>
      <c r="G187" s="237">
        <v>0.20833333333333334</v>
      </c>
      <c r="H187" s="235">
        <v>6.5</v>
      </c>
      <c r="I187" s="236">
        <v>0.0</v>
      </c>
      <c r="J187" s="236">
        <v>0.0</v>
      </c>
      <c r="K187" s="235">
        <v>6.5</v>
      </c>
    </row>
    <row r="188">
      <c r="A188" s="233">
        <v>45098.0</v>
      </c>
      <c r="B188" s="152" t="s">
        <v>30</v>
      </c>
      <c r="C188" s="68" t="s">
        <v>1</v>
      </c>
      <c r="D188" s="259" t="s">
        <v>171</v>
      </c>
      <c r="E188" s="258">
        <v>45098.0</v>
      </c>
      <c r="F188" s="237">
        <v>0.9375</v>
      </c>
      <c r="G188" s="237">
        <v>0.20833333333333334</v>
      </c>
      <c r="H188" s="235">
        <v>6.5</v>
      </c>
      <c r="I188" s="236">
        <v>0.0</v>
      </c>
      <c r="J188" s="236">
        <v>0.0</v>
      </c>
      <c r="K188" s="235">
        <v>6.5</v>
      </c>
    </row>
    <row r="189">
      <c r="A189" s="233">
        <v>45098.0</v>
      </c>
      <c r="B189" s="152" t="s">
        <v>50</v>
      </c>
      <c r="C189" s="68" t="s">
        <v>23</v>
      </c>
      <c r="D189" s="259" t="s">
        <v>169</v>
      </c>
      <c r="E189" s="258">
        <v>45099.0</v>
      </c>
      <c r="F189" s="235">
        <v>0.0</v>
      </c>
      <c r="G189" s="235">
        <v>0.0</v>
      </c>
      <c r="H189" s="236">
        <v>0.0</v>
      </c>
      <c r="I189" s="236">
        <v>0.0</v>
      </c>
      <c r="J189" s="236">
        <v>0.0</v>
      </c>
      <c r="K189" s="236">
        <v>0.0</v>
      </c>
      <c r="L189" s="153" t="s">
        <v>25</v>
      </c>
    </row>
    <row r="190">
      <c r="A190" s="233">
        <v>45098.0</v>
      </c>
      <c r="B190" s="153" t="s">
        <v>123</v>
      </c>
      <c r="C190" s="68" t="s">
        <v>23</v>
      </c>
      <c r="D190" s="259" t="s">
        <v>169</v>
      </c>
      <c r="E190" s="258">
        <v>45099.0</v>
      </c>
      <c r="F190" s="238">
        <v>0.020833333333333332</v>
      </c>
      <c r="G190" s="238">
        <v>0.4583333333333333</v>
      </c>
      <c r="H190" s="235">
        <v>10.5</v>
      </c>
      <c r="I190" s="235">
        <v>2.5</v>
      </c>
      <c r="J190" s="235">
        <v>2.5</v>
      </c>
      <c r="K190" s="235">
        <v>5.5</v>
      </c>
      <c r="L190" s="152" t="s">
        <v>304</v>
      </c>
    </row>
    <row r="191">
      <c r="A191" s="233">
        <v>45098.0</v>
      </c>
      <c r="B191" s="152" t="s">
        <v>749</v>
      </c>
      <c r="C191" s="153" t="s">
        <v>748</v>
      </c>
      <c r="D191" s="259" t="s">
        <v>169</v>
      </c>
      <c r="E191" s="258">
        <v>45099.0</v>
      </c>
      <c r="F191" s="238">
        <v>0.20833333333333334</v>
      </c>
      <c r="G191" s="237">
        <v>0.375</v>
      </c>
      <c r="H191" s="68">
        <v>4.0</v>
      </c>
      <c r="I191" s="68">
        <v>0.0</v>
      </c>
      <c r="J191" s="68">
        <v>3.0</v>
      </c>
      <c r="K191" s="68">
        <v>1.0</v>
      </c>
    </row>
    <row r="192">
      <c r="A192" s="233">
        <v>45098.0</v>
      </c>
      <c r="B192" s="153" t="s">
        <v>32</v>
      </c>
      <c r="C192" s="68" t="s">
        <v>1</v>
      </c>
      <c r="D192" s="259" t="s">
        <v>169</v>
      </c>
      <c r="E192" s="258">
        <v>45099.0</v>
      </c>
      <c r="F192" s="238">
        <v>0.20833333333333334</v>
      </c>
      <c r="G192" s="238">
        <v>0.4791666666666667</v>
      </c>
      <c r="H192" s="236">
        <v>6.5</v>
      </c>
      <c r="I192" s="236">
        <v>0.0</v>
      </c>
      <c r="J192" s="236">
        <v>5.5</v>
      </c>
      <c r="K192" s="236">
        <v>1.0</v>
      </c>
    </row>
    <row r="193">
      <c r="A193" s="233">
        <v>45098.0</v>
      </c>
      <c r="B193" s="153" t="s">
        <v>45</v>
      </c>
      <c r="C193" s="68" t="s">
        <v>1</v>
      </c>
      <c r="D193" s="259" t="s">
        <v>169</v>
      </c>
      <c r="E193" s="258">
        <v>45099.0</v>
      </c>
      <c r="F193" s="238">
        <v>0.20833333333333334</v>
      </c>
      <c r="G193" s="238">
        <v>0.4791666666666667</v>
      </c>
      <c r="H193" s="236">
        <v>6.5</v>
      </c>
      <c r="I193" s="236">
        <v>0.0</v>
      </c>
      <c r="J193" s="236">
        <v>5.5</v>
      </c>
      <c r="K193" s="236">
        <v>1.0</v>
      </c>
    </row>
    <row r="194">
      <c r="A194" s="233">
        <v>45098.0</v>
      </c>
      <c r="B194" s="153" t="s">
        <v>740</v>
      </c>
      <c r="C194" s="68" t="s">
        <v>35</v>
      </c>
      <c r="D194" s="259" t="s">
        <v>169</v>
      </c>
      <c r="E194" s="258">
        <v>45099.0</v>
      </c>
      <c r="F194" s="238">
        <v>0.20833333333333334</v>
      </c>
      <c r="G194" s="238">
        <v>0.4583333333333333</v>
      </c>
      <c r="H194" s="236">
        <v>6.0</v>
      </c>
      <c r="I194" s="236">
        <v>0.0</v>
      </c>
      <c r="J194" s="236">
        <v>5.0</v>
      </c>
      <c r="K194" s="236">
        <v>1.0</v>
      </c>
    </row>
    <row r="195">
      <c r="A195" s="233">
        <v>45098.0</v>
      </c>
      <c r="B195" s="152" t="s">
        <v>52</v>
      </c>
      <c r="C195" s="68" t="s">
        <v>51</v>
      </c>
      <c r="D195" s="259" t="s">
        <v>169</v>
      </c>
      <c r="E195" s="258">
        <v>45099.0</v>
      </c>
      <c r="F195" s="238">
        <v>0.16666666666666666</v>
      </c>
      <c r="G195" s="238">
        <v>0.5</v>
      </c>
      <c r="H195" s="236">
        <v>8.0</v>
      </c>
      <c r="I195" s="236">
        <v>0.0</v>
      </c>
      <c r="J195" s="236">
        <v>6.0</v>
      </c>
      <c r="K195" s="236">
        <v>2.0</v>
      </c>
    </row>
    <row r="196">
      <c r="A196" s="233">
        <v>45098.0</v>
      </c>
      <c r="B196" s="152" t="s">
        <v>82</v>
      </c>
      <c r="C196" s="68" t="s">
        <v>51</v>
      </c>
      <c r="D196" s="259" t="s">
        <v>169</v>
      </c>
      <c r="E196" s="258">
        <v>45099.0</v>
      </c>
      <c r="F196" s="238">
        <v>0.20833333333333334</v>
      </c>
      <c r="G196" s="238">
        <v>0.5208333333333334</v>
      </c>
      <c r="H196" s="236">
        <v>7.5</v>
      </c>
      <c r="I196" s="236">
        <v>0.0</v>
      </c>
      <c r="J196" s="236">
        <v>6.5</v>
      </c>
      <c r="K196" s="236">
        <v>1.0</v>
      </c>
    </row>
    <row r="197">
      <c r="A197" s="233">
        <v>45098.0</v>
      </c>
      <c r="B197" s="153" t="s">
        <v>69</v>
      </c>
      <c r="C197" s="68" t="s">
        <v>51</v>
      </c>
      <c r="D197" s="259" t="s">
        <v>169</v>
      </c>
      <c r="E197" s="258">
        <v>45099.0</v>
      </c>
      <c r="F197" s="235">
        <v>0.0</v>
      </c>
      <c r="G197" s="235">
        <v>0.0</v>
      </c>
      <c r="H197" s="236">
        <v>0.0</v>
      </c>
      <c r="I197" s="236">
        <v>0.0</v>
      </c>
      <c r="J197" s="236">
        <v>0.0</v>
      </c>
      <c r="K197" s="236">
        <v>0.0</v>
      </c>
      <c r="L197" s="153" t="s">
        <v>25</v>
      </c>
    </row>
    <row r="198">
      <c r="A198" s="233">
        <v>45098.0</v>
      </c>
      <c r="B198" s="155" t="s">
        <v>190</v>
      </c>
      <c r="C198" s="68" t="s">
        <v>51</v>
      </c>
      <c r="D198" s="259" t="s">
        <v>169</v>
      </c>
      <c r="E198" s="258">
        <v>45099.0</v>
      </c>
      <c r="F198" s="235">
        <v>0.0</v>
      </c>
      <c r="G198" s="235">
        <v>0.0</v>
      </c>
      <c r="H198" s="236">
        <v>0.0</v>
      </c>
      <c r="I198" s="236">
        <v>0.0</v>
      </c>
      <c r="J198" s="236">
        <v>0.0</v>
      </c>
      <c r="K198" s="236">
        <v>0.0</v>
      </c>
      <c r="L198" s="153" t="s">
        <v>25</v>
      </c>
    </row>
    <row r="199">
      <c r="A199" s="233">
        <v>45098.0</v>
      </c>
      <c r="B199" s="155" t="s">
        <v>103</v>
      </c>
      <c r="C199" s="153" t="s">
        <v>31</v>
      </c>
      <c r="D199" s="259" t="s">
        <v>169</v>
      </c>
      <c r="E199" s="258">
        <v>45099.0</v>
      </c>
      <c r="F199" s="238">
        <v>0.20833333333333334</v>
      </c>
      <c r="G199" s="238">
        <v>0.5208333333333334</v>
      </c>
      <c r="H199" s="236">
        <v>7.5</v>
      </c>
      <c r="I199" s="236">
        <v>0.0</v>
      </c>
      <c r="J199" s="236">
        <v>6.5</v>
      </c>
      <c r="K199" s="236">
        <v>1.0</v>
      </c>
    </row>
    <row r="200">
      <c r="A200" s="233">
        <v>45098.0</v>
      </c>
      <c r="B200" s="153" t="s">
        <v>97</v>
      </c>
      <c r="C200" s="153" t="s">
        <v>31</v>
      </c>
      <c r="D200" s="259" t="s">
        <v>169</v>
      </c>
      <c r="E200" s="258">
        <v>45099.0</v>
      </c>
      <c r="F200" s="237">
        <v>0.22916666666666666</v>
      </c>
      <c r="G200" s="237">
        <v>0.5416666666666666</v>
      </c>
      <c r="H200" s="235">
        <v>7.5</v>
      </c>
      <c r="I200" s="235">
        <v>0.0</v>
      </c>
      <c r="J200" s="235">
        <v>7.0</v>
      </c>
      <c r="K200" s="235">
        <v>0.5</v>
      </c>
    </row>
    <row r="201">
      <c r="A201" s="233">
        <v>45099.0</v>
      </c>
      <c r="B201" s="153" t="s">
        <v>88</v>
      </c>
      <c r="C201" s="153" t="s">
        <v>31</v>
      </c>
      <c r="D201" s="259" t="s">
        <v>169</v>
      </c>
      <c r="E201" s="258">
        <v>45099.0</v>
      </c>
      <c r="F201" s="238">
        <v>0.9166666666666666</v>
      </c>
      <c r="G201" s="237">
        <v>0.20833333333333334</v>
      </c>
      <c r="H201" s="235">
        <v>7.0</v>
      </c>
      <c r="I201" s="236">
        <v>0.0</v>
      </c>
      <c r="J201" s="236">
        <v>0.0</v>
      </c>
      <c r="K201" s="235">
        <v>7.0</v>
      </c>
    </row>
    <row r="202">
      <c r="A202" s="233">
        <v>45099.0</v>
      </c>
      <c r="B202" s="153" t="s">
        <v>335</v>
      </c>
      <c r="C202" s="68" t="s">
        <v>51</v>
      </c>
      <c r="D202" s="259" t="s">
        <v>169</v>
      </c>
      <c r="E202" s="258">
        <v>45099.0</v>
      </c>
      <c r="F202" s="235">
        <v>0.0</v>
      </c>
      <c r="G202" s="235">
        <v>0.0</v>
      </c>
      <c r="H202" s="236">
        <v>0.0</v>
      </c>
      <c r="I202" s="236">
        <v>0.0</v>
      </c>
      <c r="J202" s="236">
        <v>0.0</v>
      </c>
      <c r="K202" s="236">
        <v>0.0</v>
      </c>
      <c r="L202" s="153" t="s">
        <v>25</v>
      </c>
    </row>
    <row r="203">
      <c r="A203" s="233">
        <v>45099.0</v>
      </c>
      <c r="B203" s="152" t="s">
        <v>82</v>
      </c>
      <c r="C203" s="68" t="s">
        <v>51</v>
      </c>
      <c r="D203" s="259" t="s">
        <v>169</v>
      </c>
      <c r="E203" s="258">
        <v>45099.0</v>
      </c>
      <c r="F203" s="238">
        <v>0.9583333333333334</v>
      </c>
      <c r="G203" s="238">
        <v>0.20833333333333334</v>
      </c>
      <c r="H203" s="236">
        <v>6.0</v>
      </c>
      <c r="I203" s="236">
        <v>0.0</v>
      </c>
      <c r="J203" s="236">
        <v>0.0</v>
      </c>
      <c r="K203" s="236">
        <v>6.0</v>
      </c>
    </row>
    <row r="204">
      <c r="A204" s="233">
        <v>45099.0</v>
      </c>
      <c r="B204" s="153" t="s">
        <v>54</v>
      </c>
      <c r="C204" s="153" t="s">
        <v>747</v>
      </c>
      <c r="D204" s="259" t="s">
        <v>169</v>
      </c>
      <c r="E204" s="258">
        <v>45099.0</v>
      </c>
      <c r="F204" s="238">
        <v>0.9166666666666666</v>
      </c>
      <c r="G204" s="237">
        <v>0.16666666666666666</v>
      </c>
      <c r="H204" s="236">
        <v>6.0</v>
      </c>
      <c r="I204" s="236">
        <v>0.0</v>
      </c>
      <c r="J204" s="236">
        <v>0.0</v>
      </c>
      <c r="K204" s="236">
        <v>6.0</v>
      </c>
    </row>
    <row r="205">
      <c r="A205" s="233">
        <v>45099.0</v>
      </c>
      <c r="B205" s="152" t="s">
        <v>714</v>
      </c>
      <c r="C205" s="153" t="s">
        <v>748</v>
      </c>
      <c r="D205" s="259" t="s">
        <v>169</v>
      </c>
      <c r="E205" s="258">
        <v>45099.0</v>
      </c>
      <c r="F205" s="237">
        <v>0.9375</v>
      </c>
      <c r="G205" s="237">
        <v>0.20833333333333334</v>
      </c>
      <c r="H205" s="235">
        <v>6.5</v>
      </c>
      <c r="I205" s="236">
        <v>0.0</v>
      </c>
      <c r="J205" s="236">
        <v>0.0</v>
      </c>
      <c r="K205" s="235">
        <v>6.5</v>
      </c>
    </row>
    <row r="206">
      <c r="A206" s="233">
        <v>45099.0</v>
      </c>
      <c r="B206" s="153" t="s">
        <v>139</v>
      </c>
      <c r="C206" s="68" t="s">
        <v>35</v>
      </c>
      <c r="D206" s="259" t="s">
        <v>169</v>
      </c>
      <c r="E206" s="258">
        <v>45099.0</v>
      </c>
      <c r="F206" s="238">
        <v>0.9583333333333334</v>
      </c>
      <c r="G206" s="238">
        <v>0.20833333333333334</v>
      </c>
      <c r="H206" s="236">
        <v>6.0</v>
      </c>
      <c r="I206" s="236">
        <v>0.0</v>
      </c>
      <c r="J206" s="236">
        <v>0.0</v>
      </c>
      <c r="K206" s="236">
        <v>6.0</v>
      </c>
    </row>
    <row r="207">
      <c r="A207" s="233">
        <v>45099.0</v>
      </c>
      <c r="B207" s="152" t="s">
        <v>45</v>
      </c>
      <c r="C207" s="68" t="s">
        <v>1</v>
      </c>
      <c r="D207" s="259" t="s">
        <v>169</v>
      </c>
      <c r="E207" s="258">
        <v>45099.0</v>
      </c>
      <c r="F207" s="237">
        <v>0.9375</v>
      </c>
      <c r="G207" s="237">
        <v>0.20833333333333334</v>
      </c>
      <c r="H207" s="235">
        <v>6.5</v>
      </c>
      <c r="I207" s="236">
        <v>0.0</v>
      </c>
      <c r="J207" s="236">
        <v>0.0</v>
      </c>
      <c r="K207" s="235">
        <v>6.5</v>
      </c>
    </row>
    <row r="208">
      <c r="A208" s="233">
        <v>45099.0</v>
      </c>
      <c r="B208" s="152" t="s">
        <v>30</v>
      </c>
      <c r="C208" s="68" t="s">
        <v>1</v>
      </c>
      <c r="D208" s="259" t="s">
        <v>169</v>
      </c>
      <c r="E208" s="258">
        <v>45099.0</v>
      </c>
      <c r="F208" s="237">
        <v>0.9375</v>
      </c>
      <c r="G208" s="237">
        <v>0.20833333333333334</v>
      </c>
      <c r="H208" s="235">
        <v>6.5</v>
      </c>
      <c r="I208" s="236">
        <v>0.0</v>
      </c>
      <c r="J208" s="236">
        <v>0.0</v>
      </c>
      <c r="K208" s="235">
        <v>6.5</v>
      </c>
    </row>
    <row r="209">
      <c r="A209" s="233">
        <v>45099.0</v>
      </c>
      <c r="B209" s="152" t="s">
        <v>50</v>
      </c>
      <c r="C209" s="68" t="s">
        <v>23</v>
      </c>
      <c r="D209" s="259" t="s">
        <v>168</v>
      </c>
      <c r="E209" s="258">
        <v>45100.0</v>
      </c>
      <c r="F209" s="238">
        <v>0.020833333333333332</v>
      </c>
      <c r="G209" s="237">
        <v>0.25</v>
      </c>
      <c r="H209" s="68">
        <v>5.5</v>
      </c>
      <c r="I209" s="68">
        <v>0.0</v>
      </c>
      <c r="J209" s="68">
        <v>0.0</v>
      </c>
      <c r="K209" s="68">
        <v>5.5</v>
      </c>
    </row>
    <row r="210">
      <c r="A210" s="233">
        <v>45099.0</v>
      </c>
      <c r="B210" s="153" t="s">
        <v>123</v>
      </c>
      <c r="C210" s="68" t="s">
        <v>23</v>
      </c>
      <c r="D210" s="259" t="s">
        <v>168</v>
      </c>
      <c r="E210" s="258">
        <v>45100.0</v>
      </c>
      <c r="F210" s="237">
        <v>0.25</v>
      </c>
      <c r="G210" s="238">
        <v>0.4583333333333333</v>
      </c>
      <c r="H210" s="68">
        <v>5.0</v>
      </c>
      <c r="I210" s="68">
        <v>0.0</v>
      </c>
      <c r="J210" s="68">
        <v>5.0</v>
      </c>
      <c r="K210" s="68">
        <v>0.0</v>
      </c>
    </row>
    <row r="211">
      <c r="A211" s="233">
        <v>45099.0</v>
      </c>
      <c r="B211" s="152" t="s">
        <v>749</v>
      </c>
      <c r="C211" s="153" t="s">
        <v>748</v>
      </c>
      <c r="D211" s="259" t="s">
        <v>168</v>
      </c>
      <c r="E211" s="258">
        <v>45100.0</v>
      </c>
      <c r="F211" s="238">
        <v>0.20833333333333334</v>
      </c>
      <c r="G211" s="237">
        <v>0.375</v>
      </c>
      <c r="H211" s="68">
        <v>4.0</v>
      </c>
      <c r="I211" s="68">
        <v>0.0</v>
      </c>
      <c r="J211" s="68">
        <v>3.0</v>
      </c>
      <c r="K211" s="68">
        <v>1.0</v>
      </c>
    </row>
    <row r="212">
      <c r="A212" s="233">
        <v>45099.0</v>
      </c>
      <c r="B212" s="153" t="s">
        <v>32</v>
      </c>
      <c r="C212" s="68" t="s">
        <v>1</v>
      </c>
      <c r="D212" s="259" t="s">
        <v>168</v>
      </c>
      <c r="E212" s="258">
        <v>45100.0</v>
      </c>
      <c r="F212" s="238">
        <v>0.20833333333333334</v>
      </c>
      <c r="G212" s="238">
        <v>0.4791666666666667</v>
      </c>
      <c r="H212" s="236">
        <v>6.5</v>
      </c>
      <c r="I212" s="236">
        <v>0.0</v>
      </c>
      <c r="J212" s="236">
        <v>5.5</v>
      </c>
      <c r="K212" s="236">
        <v>1.0</v>
      </c>
    </row>
    <row r="213">
      <c r="A213" s="233">
        <v>45099.0</v>
      </c>
      <c r="B213" s="152" t="s">
        <v>18</v>
      </c>
      <c r="C213" s="68" t="s">
        <v>1</v>
      </c>
      <c r="D213" s="259" t="s">
        <v>168</v>
      </c>
      <c r="E213" s="258">
        <v>45100.0</v>
      </c>
      <c r="F213" s="238">
        <v>0.20833333333333334</v>
      </c>
      <c r="G213" s="238">
        <v>0.4791666666666667</v>
      </c>
      <c r="H213" s="236">
        <v>6.5</v>
      </c>
      <c r="I213" s="236">
        <v>0.0</v>
      </c>
      <c r="J213" s="236">
        <v>5.5</v>
      </c>
      <c r="K213" s="236">
        <v>1.0</v>
      </c>
    </row>
    <row r="214">
      <c r="A214" s="233">
        <v>45099.0</v>
      </c>
      <c r="B214" s="153" t="s">
        <v>740</v>
      </c>
      <c r="C214" s="68" t="s">
        <v>35</v>
      </c>
      <c r="D214" s="259" t="s">
        <v>168</v>
      </c>
      <c r="E214" s="258">
        <v>45100.0</v>
      </c>
      <c r="F214" s="238">
        <v>0.20833333333333334</v>
      </c>
      <c r="G214" s="238">
        <v>0.4583333333333333</v>
      </c>
      <c r="H214" s="236">
        <v>6.0</v>
      </c>
      <c r="I214" s="236">
        <v>0.0</v>
      </c>
      <c r="J214" s="236">
        <v>5.0</v>
      </c>
      <c r="K214" s="236">
        <v>1.0</v>
      </c>
    </row>
    <row r="215">
      <c r="A215" s="233">
        <v>45099.0</v>
      </c>
      <c r="B215" s="152" t="s">
        <v>52</v>
      </c>
      <c r="C215" s="68" t="s">
        <v>51</v>
      </c>
      <c r="D215" s="259" t="s">
        <v>168</v>
      </c>
      <c r="E215" s="258">
        <v>45100.0</v>
      </c>
      <c r="F215" s="235">
        <v>0.0</v>
      </c>
      <c r="G215" s="235">
        <v>0.0</v>
      </c>
      <c r="H215" s="236">
        <v>0.0</v>
      </c>
      <c r="I215" s="236">
        <v>0.0</v>
      </c>
      <c r="J215" s="236">
        <v>0.0</v>
      </c>
      <c r="K215" s="236">
        <v>0.0</v>
      </c>
      <c r="L215" s="153" t="s">
        <v>25</v>
      </c>
    </row>
    <row r="216" ht="18.0" customHeight="1">
      <c r="A216" s="233">
        <v>45099.0</v>
      </c>
      <c r="B216" s="153" t="s">
        <v>69</v>
      </c>
      <c r="C216" s="68" t="s">
        <v>51</v>
      </c>
      <c r="D216" s="259" t="s">
        <v>168</v>
      </c>
      <c r="E216" s="258">
        <v>45100.0</v>
      </c>
      <c r="F216" s="238">
        <v>0.16666666666666666</v>
      </c>
      <c r="G216" s="238">
        <v>0.5</v>
      </c>
      <c r="H216" s="236">
        <v>8.0</v>
      </c>
      <c r="I216" s="236">
        <v>0.0</v>
      </c>
      <c r="J216" s="236">
        <v>6.0</v>
      </c>
      <c r="K216" s="236">
        <v>2.0</v>
      </c>
    </row>
    <row r="217">
      <c r="A217" s="233">
        <v>45099.0</v>
      </c>
      <c r="B217" s="155" t="s">
        <v>190</v>
      </c>
      <c r="C217" s="68" t="s">
        <v>51</v>
      </c>
      <c r="D217" s="259" t="s">
        <v>168</v>
      </c>
      <c r="E217" s="258">
        <v>45100.0</v>
      </c>
      <c r="F217" s="238">
        <v>0.20833333333333334</v>
      </c>
      <c r="G217" s="238">
        <v>0.5208333333333334</v>
      </c>
      <c r="H217" s="236">
        <v>7.5</v>
      </c>
      <c r="I217" s="236">
        <v>0.0</v>
      </c>
      <c r="J217" s="236">
        <v>6.5</v>
      </c>
      <c r="K217" s="236">
        <v>1.0</v>
      </c>
    </row>
    <row r="218">
      <c r="A218" s="233">
        <v>45099.0</v>
      </c>
      <c r="B218" s="155" t="s">
        <v>103</v>
      </c>
      <c r="C218" s="153" t="s">
        <v>31</v>
      </c>
      <c r="D218" s="259" t="s">
        <v>168</v>
      </c>
      <c r="E218" s="258">
        <v>45100.0</v>
      </c>
      <c r="F218" s="238">
        <v>0.20833333333333334</v>
      </c>
      <c r="G218" s="238">
        <v>0.5208333333333334</v>
      </c>
      <c r="H218" s="236">
        <v>7.5</v>
      </c>
      <c r="I218" s="236">
        <v>0.0</v>
      </c>
      <c r="J218" s="236">
        <v>6.5</v>
      </c>
      <c r="K218" s="236">
        <v>1.0</v>
      </c>
    </row>
    <row r="219">
      <c r="A219" s="233">
        <v>45099.0</v>
      </c>
      <c r="B219" s="153" t="s">
        <v>97</v>
      </c>
      <c r="C219" s="153" t="s">
        <v>31</v>
      </c>
      <c r="D219" s="259" t="s">
        <v>168</v>
      </c>
      <c r="E219" s="258">
        <v>45100.0</v>
      </c>
      <c r="F219" s="237">
        <v>0.22916666666666666</v>
      </c>
      <c r="G219" s="237">
        <v>0.5416666666666666</v>
      </c>
      <c r="H219" s="235">
        <v>7.5</v>
      </c>
      <c r="I219" s="235">
        <v>0.0</v>
      </c>
      <c r="J219" s="235">
        <v>7.0</v>
      </c>
      <c r="K219" s="235">
        <v>0.5</v>
      </c>
    </row>
    <row r="220">
      <c r="A220" s="233">
        <v>45100.0</v>
      </c>
      <c r="B220" s="153" t="s">
        <v>88</v>
      </c>
      <c r="C220" s="153" t="s">
        <v>31</v>
      </c>
      <c r="D220" s="259" t="s">
        <v>168</v>
      </c>
      <c r="E220" s="258">
        <v>45100.0</v>
      </c>
      <c r="F220" s="238">
        <v>0.9166666666666666</v>
      </c>
      <c r="G220" s="237">
        <v>0.25</v>
      </c>
      <c r="H220" s="235">
        <v>8.0</v>
      </c>
      <c r="I220" s="236">
        <v>0.0</v>
      </c>
      <c r="J220" s="236">
        <v>0.0</v>
      </c>
      <c r="K220" s="235">
        <v>8.0</v>
      </c>
    </row>
    <row r="221">
      <c r="A221" s="233">
        <v>45100.0</v>
      </c>
      <c r="B221" s="153" t="s">
        <v>335</v>
      </c>
      <c r="C221" s="68" t="s">
        <v>51</v>
      </c>
      <c r="D221" s="259" t="s">
        <v>168</v>
      </c>
      <c r="E221" s="258">
        <v>45100.0</v>
      </c>
      <c r="F221" s="238">
        <v>0.9583333333333334</v>
      </c>
      <c r="G221" s="238">
        <v>0.20833333333333334</v>
      </c>
      <c r="H221" s="236">
        <v>6.0</v>
      </c>
      <c r="I221" s="236">
        <v>0.0</v>
      </c>
      <c r="J221" s="236">
        <v>0.0</v>
      </c>
      <c r="K221" s="236">
        <v>6.0</v>
      </c>
    </row>
    <row r="222">
      <c r="A222" s="233">
        <v>45100.0</v>
      </c>
      <c r="B222" s="152" t="s">
        <v>82</v>
      </c>
      <c r="C222" s="68" t="s">
        <v>51</v>
      </c>
      <c r="D222" s="259" t="s">
        <v>168</v>
      </c>
      <c r="E222" s="258">
        <v>45100.0</v>
      </c>
      <c r="F222" s="235">
        <v>0.0</v>
      </c>
      <c r="G222" s="235">
        <v>0.0</v>
      </c>
      <c r="H222" s="236">
        <v>0.0</v>
      </c>
      <c r="I222" s="236">
        <v>0.0</v>
      </c>
      <c r="J222" s="236">
        <v>0.0</v>
      </c>
      <c r="K222" s="236">
        <v>0.0</v>
      </c>
      <c r="L222" s="153" t="s">
        <v>25</v>
      </c>
    </row>
    <row r="223">
      <c r="A223" s="233">
        <v>45100.0</v>
      </c>
      <c r="B223" s="153" t="s">
        <v>54</v>
      </c>
      <c r="C223" s="153" t="s">
        <v>747</v>
      </c>
      <c r="D223" s="259" t="s">
        <v>168</v>
      </c>
      <c r="E223" s="258">
        <v>45100.0</v>
      </c>
      <c r="F223" s="238">
        <v>0.9166666666666666</v>
      </c>
      <c r="G223" s="237">
        <v>0.16666666666666666</v>
      </c>
      <c r="H223" s="236">
        <v>6.0</v>
      </c>
      <c r="I223" s="236">
        <v>0.0</v>
      </c>
      <c r="J223" s="236">
        <v>0.0</v>
      </c>
      <c r="K223" s="236">
        <v>6.0</v>
      </c>
    </row>
    <row r="224">
      <c r="A224" s="233">
        <v>45100.0</v>
      </c>
      <c r="B224" s="152" t="s">
        <v>714</v>
      </c>
      <c r="C224" s="153" t="s">
        <v>748</v>
      </c>
      <c r="D224" s="259" t="s">
        <v>168</v>
      </c>
      <c r="E224" s="258">
        <v>45100.0</v>
      </c>
      <c r="F224" s="237">
        <v>0.9375</v>
      </c>
      <c r="G224" s="237">
        <v>0.20833333333333334</v>
      </c>
      <c r="H224" s="235">
        <v>6.5</v>
      </c>
      <c r="I224" s="236">
        <v>0.0</v>
      </c>
      <c r="J224" s="236">
        <v>0.0</v>
      </c>
      <c r="K224" s="235">
        <v>6.5</v>
      </c>
    </row>
    <row r="225">
      <c r="A225" s="233">
        <v>45100.0</v>
      </c>
      <c r="B225" s="153" t="s">
        <v>139</v>
      </c>
      <c r="C225" s="68" t="s">
        <v>35</v>
      </c>
      <c r="D225" s="259" t="s">
        <v>168</v>
      </c>
      <c r="E225" s="258">
        <v>45100.0</v>
      </c>
      <c r="F225" s="238">
        <v>0.9583333333333334</v>
      </c>
      <c r="G225" s="237">
        <v>0.375</v>
      </c>
      <c r="H225" s="235">
        <v>10.0</v>
      </c>
      <c r="I225" s="235">
        <v>2.0</v>
      </c>
      <c r="J225" s="235">
        <v>1.0</v>
      </c>
      <c r="K225" s="235">
        <v>7.0</v>
      </c>
      <c r="L225" s="68" t="s">
        <v>411</v>
      </c>
    </row>
    <row r="226">
      <c r="A226" s="233">
        <v>45100.0</v>
      </c>
      <c r="B226" s="152" t="s">
        <v>18</v>
      </c>
      <c r="C226" s="68" t="s">
        <v>1</v>
      </c>
      <c r="D226" s="259" t="s">
        <v>168</v>
      </c>
      <c r="E226" s="258">
        <v>45100.0</v>
      </c>
      <c r="F226" s="237">
        <v>0.9375</v>
      </c>
      <c r="G226" s="237">
        <v>0.20833333333333334</v>
      </c>
      <c r="H226" s="235">
        <v>6.5</v>
      </c>
      <c r="I226" s="236">
        <v>0.0</v>
      </c>
      <c r="J226" s="236">
        <v>0.0</v>
      </c>
      <c r="K226" s="235">
        <v>6.5</v>
      </c>
    </row>
    <row r="227">
      <c r="A227" s="233">
        <v>45100.0</v>
      </c>
      <c r="B227" s="152" t="s">
        <v>30</v>
      </c>
      <c r="C227" s="68" t="s">
        <v>1</v>
      </c>
      <c r="D227" s="259" t="s">
        <v>168</v>
      </c>
      <c r="E227" s="258">
        <v>45100.0</v>
      </c>
      <c r="F227" s="235">
        <v>0.0</v>
      </c>
      <c r="G227" s="235">
        <v>0.0</v>
      </c>
      <c r="H227" s="236">
        <v>0.0</v>
      </c>
      <c r="I227" s="236">
        <v>0.0</v>
      </c>
      <c r="J227" s="236">
        <v>0.0</v>
      </c>
      <c r="K227" s="236">
        <v>0.0</v>
      </c>
      <c r="L227" s="153" t="s">
        <v>25</v>
      </c>
    </row>
    <row r="228">
      <c r="A228" s="233">
        <v>45100.0</v>
      </c>
      <c r="B228" s="152" t="s">
        <v>50</v>
      </c>
      <c r="C228" s="68" t="s">
        <v>1</v>
      </c>
      <c r="D228" s="259" t="s">
        <v>168</v>
      </c>
      <c r="E228" s="258">
        <v>45100.0</v>
      </c>
      <c r="F228" s="237">
        <v>0.9375</v>
      </c>
      <c r="G228" s="237">
        <v>0.20833333333333334</v>
      </c>
      <c r="H228" s="235">
        <v>6.5</v>
      </c>
      <c r="I228" s="236">
        <v>0.0</v>
      </c>
      <c r="J228" s="236">
        <v>0.0</v>
      </c>
      <c r="K228" s="235">
        <v>6.5</v>
      </c>
    </row>
    <row r="229">
      <c r="A229" s="233">
        <v>45100.0</v>
      </c>
      <c r="B229" s="152" t="s">
        <v>52</v>
      </c>
      <c r="C229" s="68" t="s">
        <v>23</v>
      </c>
      <c r="D229" s="259" t="s">
        <v>170</v>
      </c>
      <c r="E229" s="258">
        <v>45101.0</v>
      </c>
      <c r="F229" s="238">
        <v>0.020833333333333332</v>
      </c>
      <c r="G229" s="237">
        <v>0.16666666666666666</v>
      </c>
      <c r="H229" s="68">
        <v>3.5</v>
      </c>
      <c r="I229" s="68">
        <v>0.0</v>
      </c>
      <c r="J229" s="68">
        <v>0.0</v>
      </c>
      <c r="K229" s="68">
        <v>3.5</v>
      </c>
    </row>
    <row r="230">
      <c r="A230" s="233">
        <v>45100.0</v>
      </c>
      <c r="B230" s="152" t="s">
        <v>52</v>
      </c>
      <c r="C230" s="68" t="s">
        <v>49</v>
      </c>
      <c r="D230" s="259" t="s">
        <v>170</v>
      </c>
      <c r="E230" s="258">
        <v>45101.0</v>
      </c>
      <c r="F230" s="238">
        <v>0.16666666666666666</v>
      </c>
      <c r="G230" s="237">
        <v>0.3333333333333333</v>
      </c>
      <c r="H230" s="235">
        <v>4.0</v>
      </c>
      <c r="I230" s="236">
        <v>0.0</v>
      </c>
      <c r="J230" s="235">
        <v>2.0</v>
      </c>
      <c r="K230" s="235">
        <v>2.0</v>
      </c>
    </row>
    <row r="231">
      <c r="A231" s="233">
        <v>45100.0</v>
      </c>
      <c r="B231" s="153" t="s">
        <v>123</v>
      </c>
      <c r="C231" s="68" t="s">
        <v>23</v>
      </c>
      <c r="D231" s="259" t="s">
        <v>170</v>
      </c>
      <c r="E231" s="258">
        <v>45101.0</v>
      </c>
      <c r="F231" s="237">
        <v>0.16666666666666666</v>
      </c>
      <c r="G231" s="238">
        <v>0.4583333333333333</v>
      </c>
      <c r="H231" s="235">
        <v>7.0</v>
      </c>
      <c r="I231" s="236">
        <v>0.0</v>
      </c>
      <c r="J231" s="236">
        <v>5.0</v>
      </c>
      <c r="K231" s="235">
        <v>2.0</v>
      </c>
    </row>
    <row r="232">
      <c r="A232" s="233">
        <v>45100.0</v>
      </c>
      <c r="B232" s="152" t="s">
        <v>749</v>
      </c>
      <c r="C232" s="153" t="s">
        <v>748</v>
      </c>
      <c r="D232" s="259" t="s">
        <v>170</v>
      </c>
      <c r="E232" s="258">
        <v>45101.0</v>
      </c>
      <c r="F232" s="238">
        <v>0.20833333333333334</v>
      </c>
      <c r="G232" s="237">
        <v>0.375</v>
      </c>
      <c r="H232" s="68">
        <v>4.0</v>
      </c>
      <c r="I232" s="68">
        <v>0.0</v>
      </c>
      <c r="J232" s="68">
        <v>3.0</v>
      </c>
      <c r="K232" s="68">
        <v>1.0</v>
      </c>
    </row>
    <row r="233">
      <c r="A233" s="233">
        <v>45100.0</v>
      </c>
      <c r="B233" s="153" t="s">
        <v>32</v>
      </c>
      <c r="C233" s="68" t="s">
        <v>1</v>
      </c>
      <c r="D233" s="259" t="s">
        <v>170</v>
      </c>
      <c r="E233" s="258">
        <v>45101.0</v>
      </c>
      <c r="F233" s="238">
        <v>0.20833333333333334</v>
      </c>
      <c r="G233" s="237">
        <v>0.5625</v>
      </c>
      <c r="H233" s="235">
        <v>8.5</v>
      </c>
      <c r="I233" s="235">
        <v>0.5</v>
      </c>
      <c r="J233" s="235">
        <v>7.0</v>
      </c>
      <c r="K233" s="236">
        <v>1.0</v>
      </c>
      <c r="L233" s="68" t="s">
        <v>192</v>
      </c>
    </row>
    <row r="234">
      <c r="A234" s="233">
        <v>45100.0</v>
      </c>
      <c r="B234" s="153" t="s">
        <v>45</v>
      </c>
      <c r="C234" s="68" t="s">
        <v>1</v>
      </c>
      <c r="D234" s="259" t="s">
        <v>170</v>
      </c>
      <c r="E234" s="258">
        <v>45101.0</v>
      </c>
      <c r="F234" s="238">
        <v>0.20833333333333334</v>
      </c>
      <c r="G234" s="237">
        <v>0.5625</v>
      </c>
      <c r="H234" s="235">
        <v>8.5</v>
      </c>
      <c r="I234" s="235">
        <v>0.5</v>
      </c>
      <c r="J234" s="235">
        <v>7.0</v>
      </c>
      <c r="K234" s="236">
        <v>1.0</v>
      </c>
      <c r="L234" s="68" t="s">
        <v>192</v>
      </c>
    </row>
    <row r="235">
      <c r="A235" s="233">
        <v>45100.0</v>
      </c>
      <c r="B235" s="153" t="s">
        <v>740</v>
      </c>
      <c r="C235" s="68" t="s">
        <v>35</v>
      </c>
      <c r="D235" s="259" t="s">
        <v>170</v>
      </c>
      <c r="E235" s="258">
        <v>45101.0</v>
      </c>
      <c r="F235" s="237">
        <v>0.16666666666666666</v>
      </c>
      <c r="G235" s="238">
        <v>0.4583333333333333</v>
      </c>
      <c r="H235" s="235">
        <v>7.0</v>
      </c>
      <c r="I235" s="236">
        <v>0.0</v>
      </c>
      <c r="J235" s="236">
        <v>5.0</v>
      </c>
      <c r="K235" s="235">
        <v>2.0</v>
      </c>
    </row>
    <row r="236">
      <c r="A236" s="233">
        <v>45100.0</v>
      </c>
      <c r="B236" s="153" t="s">
        <v>69</v>
      </c>
      <c r="C236" s="68" t="s">
        <v>51</v>
      </c>
      <c r="D236" s="259" t="s">
        <v>170</v>
      </c>
      <c r="E236" s="258">
        <v>45101.0</v>
      </c>
      <c r="F236" s="238">
        <v>0.16666666666666666</v>
      </c>
      <c r="G236" s="238">
        <v>0.5</v>
      </c>
      <c r="H236" s="236">
        <v>8.0</v>
      </c>
      <c r="I236" s="236">
        <v>0.0</v>
      </c>
      <c r="J236" s="236">
        <v>6.0</v>
      </c>
      <c r="K236" s="236">
        <v>2.0</v>
      </c>
    </row>
    <row r="237">
      <c r="A237" s="233">
        <v>45100.0</v>
      </c>
      <c r="B237" s="155" t="s">
        <v>190</v>
      </c>
      <c r="C237" s="68" t="s">
        <v>51</v>
      </c>
      <c r="D237" s="259" t="s">
        <v>170</v>
      </c>
      <c r="E237" s="258">
        <v>45101.0</v>
      </c>
      <c r="F237" s="238">
        <v>0.20833333333333334</v>
      </c>
      <c r="G237" s="238">
        <v>0.5208333333333334</v>
      </c>
      <c r="H237" s="236">
        <v>7.5</v>
      </c>
      <c r="I237" s="236">
        <v>0.0</v>
      </c>
      <c r="J237" s="236">
        <v>6.5</v>
      </c>
      <c r="K237" s="236">
        <v>1.0</v>
      </c>
    </row>
    <row r="238">
      <c r="A238" s="233">
        <v>45100.0</v>
      </c>
      <c r="B238" s="155" t="s">
        <v>103</v>
      </c>
      <c r="C238" s="153" t="s">
        <v>31</v>
      </c>
      <c r="D238" s="259" t="s">
        <v>170</v>
      </c>
      <c r="E238" s="258">
        <v>45101.0</v>
      </c>
      <c r="F238" s="237">
        <v>0.22916666666666666</v>
      </c>
      <c r="G238" s="237">
        <v>0.5625</v>
      </c>
      <c r="H238" s="235">
        <v>8.0</v>
      </c>
      <c r="I238" s="235">
        <v>0.0</v>
      </c>
      <c r="J238" s="235">
        <v>7.5</v>
      </c>
      <c r="K238" s="235">
        <v>0.5</v>
      </c>
    </row>
    <row r="239">
      <c r="A239" s="233">
        <v>45100.0</v>
      </c>
      <c r="B239" s="153" t="s">
        <v>97</v>
      </c>
      <c r="C239" s="153" t="s">
        <v>31</v>
      </c>
      <c r="D239" s="259" t="s">
        <v>170</v>
      </c>
      <c r="E239" s="258">
        <v>45101.0</v>
      </c>
      <c r="F239" s="237">
        <v>0.25</v>
      </c>
      <c r="G239" s="237">
        <v>0.5833333333333334</v>
      </c>
      <c r="H239" s="235">
        <v>8.0</v>
      </c>
      <c r="I239" s="235">
        <v>0.0</v>
      </c>
      <c r="J239" s="235">
        <v>8.0</v>
      </c>
      <c r="K239" s="235">
        <v>0.0</v>
      </c>
    </row>
    <row r="240">
      <c r="A240" s="233">
        <v>45101.0</v>
      </c>
      <c r="B240" s="152" t="s">
        <v>50</v>
      </c>
      <c r="C240" s="153" t="s">
        <v>31</v>
      </c>
      <c r="D240" s="259" t="s">
        <v>170</v>
      </c>
      <c r="E240" s="258">
        <v>45101.0</v>
      </c>
      <c r="F240" s="238">
        <v>0.9166666666666666</v>
      </c>
      <c r="G240" s="237">
        <v>0.25</v>
      </c>
      <c r="H240" s="235">
        <v>8.0</v>
      </c>
      <c r="I240" s="236">
        <v>0.0</v>
      </c>
      <c r="J240" s="236">
        <v>0.0</v>
      </c>
      <c r="K240" s="235">
        <v>8.0</v>
      </c>
    </row>
    <row r="241">
      <c r="A241" s="233">
        <v>45101.0</v>
      </c>
      <c r="B241" s="153" t="s">
        <v>88</v>
      </c>
      <c r="C241" s="153" t="s">
        <v>31</v>
      </c>
      <c r="D241" s="259" t="s">
        <v>170</v>
      </c>
      <c r="E241" s="258">
        <v>45101.0</v>
      </c>
      <c r="F241" s="235">
        <v>0.0</v>
      </c>
      <c r="G241" s="235">
        <v>0.0</v>
      </c>
      <c r="H241" s="236">
        <v>0.0</v>
      </c>
      <c r="I241" s="236">
        <v>0.0</v>
      </c>
      <c r="J241" s="236">
        <v>0.0</v>
      </c>
      <c r="K241" s="236">
        <v>0.0</v>
      </c>
      <c r="L241" s="153" t="s">
        <v>25</v>
      </c>
    </row>
    <row r="242" ht="15.0" customHeight="1">
      <c r="A242" s="233">
        <v>45101.0</v>
      </c>
      <c r="B242" s="153" t="s">
        <v>335</v>
      </c>
      <c r="C242" s="68" t="s">
        <v>51</v>
      </c>
      <c r="D242" s="259" t="s">
        <v>170</v>
      </c>
      <c r="E242" s="258">
        <v>45101.0</v>
      </c>
      <c r="F242" s="238">
        <v>0.9583333333333334</v>
      </c>
      <c r="G242" s="238">
        <v>0.20833333333333334</v>
      </c>
      <c r="H242" s="236">
        <v>6.0</v>
      </c>
      <c r="I242" s="236">
        <v>0.0</v>
      </c>
      <c r="J242" s="236">
        <v>0.0</v>
      </c>
      <c r="K242" s="236">
        <v>6.0</v>
      </c>
    </row>
    <row r="243">
      <c r="A243" s="233">
        <v>45101.0</v>
      </c>
      <c r="B243" s="153" t="s">
        <v>54</v>
      </c>
      <c r="C243" s="153" t="s">
        <v>747</v>
      </c>
      <c r="D243" s="259" t="s">
        <v>170</v>
      </c>
      <c r="E243" s="258">
        <v>45101.0</v>
      </c>
      <c r="F243" s="238">
        <v>0.9166666666666666</v>
      </c>
      <c r="G243" s="237">
        <v>0.16666666666666666</v>
      </c>
      <c r="H243" s="236">
        <v>6.0</v>
      </c>
      <c r="I243" s="236">
        <v>0.0</v>
      </c>
      <c r="J243" s="236">
        <v>0.0</v>
      </c>
      <c r="K243" s="236">
        <v>6.0</v>
      </c>
    </row>
    <row r="244">
      <c r="A244" s="233">
        <v>45101.0</v>
      </c>
      <c r="B244" s="152" t="s">
        <v>714</v>
      </c>
      <c r="C244" s="153" t="s">
        <v>748</v>
      </c>
      <c r="D244" s="259" t="s">
        <v>170</v>
      </c>
      <c r="E244" s="258">
        <v>45101.0</v>
      </c>
      <c r="F244" s="237">
        <v>0.9375</v>
      </c>
      <c r="G244" s="237">
        <v>0.375</v>
      </c>
      <c r="H244" s="235">
        <v>10.5</v>
      </c>
      <c r="I244" s="235">
        <v>2.5</v>
      </c>
      <c r="J244" s="235">
        <v>0.5</v>
      </c>
      <c r="K244" s="235">
        <v>7.5</v>
      </c>
      <c r="L244" s="152" t="s">
        <v>304</v>
      </c>
    </row>
    <row r="245">
      <c r="A245" s="233">
        <v>45101.0</v>
      </c>
      <c r="B245" s="153" t="s">
        <v>740</v>
      </c>
      <c r="C245" s="68" t="s">
        <v>35</v>
      </c>
      <c r="D245" s="259" t="s">
        <v>170</v>
      </c>
      <c r="E245" s="258">
        <v>45101.0</v>
      </c>
      <c r="F245" s="238">
        <v>0.9583333333333334</v>
      </c>
      <c r="G245" s="238">
        <v>0.4583333333333333</v>
      </c>
      <c r="H245" s="235">
        <v>12.0</v>
      </c>
      <c r="I245" s="235">
        <v>4.0</v>
      </c>
      <c r="J245" s="235">
        <v>1.0</v>
      </c>
      <c r="K245" s="235">
        <v>7.0</v>
      </c>
      <c r="L245" s="68" t="s">
        <v>261</v>
      </c>
    </row>
    <row r="246">
      <c r="A246" s="233">
        <v>45101.0</v>
      </c>
      <c r="B246" s="153" t="s">
        <v>139</v>
      </c>
      <c r="C246" s="68" t="s">
        <v>35</v>
      </c>
      <c r="D246" s="259" t="s">
        <v>170</v>
      </c>
      <c r="E246" s="258">
        <v>45101.0</v>
      </c>
      <c r="F246" s="235">
        <v>0.0</v>
      </c>
      <c r="G246" s="235">
        <v>0.0</v>
      </c>
      <c r="H246" s="236">
        <v>0.0</v>
      </c>
      <c r="I246" s="236">
        <v>0.0</v>
      </c>
      <c r="J246" s="236">
        <v>0.0</v>
      </c>
      <c r="K246" s="236">
        <v>0.0</v>
      </c>
      <c r="L246" s="153" t="s">
        <v>25</v>
      </c>
    </row>
    <row r="247">
      <c r="A247" s="233">
        <v>45101.0</v>
      </c>
      <c r="B247" s="152" t="s">
        <v>18</v>
      </c>
      <c r="C247" s="68" t="s">
        <v>1</v>
      </c>
      <c r="D247" s="259" t="s">
        <v>170</v>
      </c>
      <c r="E247" s="258">
        <v>45101.0</v>
      </c>
      <c r="F247" s="237">
        <v>0.9375</v>
      </c>
      <c r="G247" s="237">
        <v>0.20833333333333334</v>
      </c>
      <c r="H247" s="235">
        <v>6.5</v>
      </c>
      <c r="I247" s="236">
        <v>0.0</v>
      </c>
      <c r="J247" s="236">
        <v>0.0</v>
      </c>
      <c r="K247" s="235">
        <v>6.5</v>
      </c>
    </row>
    <row r="248">
      <c r="A248" s="233">
        <v>45101.0</v>
      </c>
      <c r="B248" s="152" t="s">
        <v>30</v>
      </c>
      <c r="C248" s="68" t="s">
        <v>1</v>
      </c>
      <c r="D248" s="259" t="s">
        <v>170</v>
      </c>
      <c r="E248" s="258">
        <v>45101.0</v>
      </c>
      <c r="F248" s="237">
        <v>0.9375</v>
      </c>
      <c r="G248" s="237">
        <v>0.20833333333333334</v>
      </c>
      <c r="H248" s="235">
        <v>6.5</v>
      </c>
      <c r="I248" s="236">
        <v>0.0</v>
      </c>
      <c r="J248" s="236">
        <v>0.0</v>
      </c>
      <c r="K248" s="235">
        <v>6.5</v>
      </c>
    </row>
    <row r="249">
      <c r="A249" s="233">
        <v>45101.0</v>
      </c>
      <c r="B249" s="152" t="s">
        <v>52</v>
      </c>
      <c r="C249" s="68" t="s">
        <v>23</v>
      </c>
      <c r="D249" s="259" t="s">
        <v>172</v>
      </c>
      <c r="E249" s="258">
        <v>45102.0</v>
      </c>
      <c r="F249" s="238">
        <v>0.020833333333333332</v>
      </c>
      <c r="G249" s="237">
        <v>0.16666666666666666</v>
      </c>
      <c r="H249" s="68">
        <v>3.5</v>
      </c>
      <c r="I249" s="68">
        <v>0.0</v>
      </c>
      <c r="J249" s="68">
        <v>0.0</v>
      </c>
      <c r="K249" s="68">
        <v>3.5</v>
      </c>
    </row>
    <row r="250">
      <c r="A250" s="233">
        <v>45101.0</v>
      </c>
      <c r="B250" s="152" t="s">
        <v>52</v>
      </c>
      <c r="C250" s="68" t="s">
        <v>49</v>
      </c>
      <c r="D250" s="259" t="s">
        <v>172</v>
      </c>
      <c r="E250" s="258">
        <v>45102.0</v>
      </c>
      <c r="F250" s="238">
        <v>0.16666666666666666</v>
      </c>
      <c r="G250" s="237">
        <v>0.375</v>
      </c>
      <c r="H250" s="235">
        <v>5.0</v>
      </c>
      <c r="I250" s="236">
        <v>0.0</v>
      </c>
      <c r="J250" s="235">
        <v>3.0</v>
      </c>
      <c r="K250" s="235">
        <v>2.0</v>
      </c>
      <c r="L250" s="68" t="s">
        <v>192</v>
      </c>
    </row>
    <row r="251">
      <c r="A251" s="233">
        <v>45101.0</v>
      </c>
      <c r="B251" s="153" t="s">
        <v>123</v>
      </c>
      <c r="C251" s="68" t="s">
        <v>23</v>
      </c>
      <c r="D251" s="259" t="s">
        <v>172</v>
      </c>
      <c r="E251" s="258">
        <v>45102.0</v>
      </c>
      <c r="F251" s="237">
        <v>0.16666666666666666</v>
      </c>
      <c r="G251" s="238">
        <v>0.4583333333333333</v>
      </c>
      <c r="H251" s="235">
        <v>7.0</v>
      </c>
      <c r="I251" s="236">
        <v>0.0</v>
      </c>
      <c r="J251" s="236">
        <v>5.0</v>
      </c>
      <c r="K251" s="235">
        <v>2.0</v>
      </c>
    </row>
    <row r="252">
      <c r="A252" s="233">
        <v>45101.0</v>
      </c>
      <c r="B252" s="152" t="s">
        <v>749</v>
      </c>
      <c r="C252" s="153" t="s">
        <v>748</v>
      </c>
      <c r="D252" s="259" t="s">
        <v>172</v>
      </c>
      <c r="E252" s="258">
        <v>45102.0</v>
      </c>
      <c r="F252" s="235">
        <v>0.0</v>
      </c>
      <c r="G252" s="235">
        <v>0.0</v>
      </c>
      <c r="H252" s="236">
        <v>0.0</v>
      </c>
      <c r="I252" s="236">
        <v>0.0</v>
      </c>
      <c r="J252" s="236">
        <v>0.0</v>
      </c>
      <c r="K252" s="236">
        <v>0.0</v>
      </c>
      <c r="L252" s="153" t="s">
        <v>25</v>
      </c>
    </row>
    <row r="253">
      <c r="A253" s="233">
        <v>45101.0</v>
      </c>
      <c r="B253" s="153" t="s">
        <v>32</v>
      </c>
      <c r="C253" s="68" t="s">
        <v>1</v>
      </c>
      <c r="D253" s="259" t="s">
        <v>172</v>
      </c>
      <c r="E253" s="258">
        <v>45102.0</v>
      </c>
      <c r="F253" s="238">
        <v>0.20833333333333334</v>
      </c>
      <c r="G253" s="237">
        <v>0.5625</v>
      </c>
      <c r="H253" s="235">
        <v>8.5</v>
      </c>
      <c r="I253" s="235">
        <v>0.5</v>
      </c>
      <c r="J253" s="235">
        <v>7.0</v>
      </c>
      <c r="K253" s="236">
        <v>1.0</v>
      </c>
      <c r="L253" s="68" t="s">
        <v>192</v>
      </c>
    </row>
    <row r="254">
      <c r="A254" s="233">
        <v>45101.0</v>
      </c>
      <c r="B254" s="153" t="s">
        <v>45</v>
      </c>
      <c r="C254" s="68" t="s">
        <v>1</v>
      </c>
      <c r="D254" s="259" t="s">
        <v>172</v>
      </c>
      <c r="E254" s="258">
        <v>45102.0</v>
      </c>
      <c r="F254" s="238">
        <v>0.20833333333333334</v>
      </c>
      <c r="G254" s="237">
        <v>0.5625</v>
      </c>
      <c r="H254" s="235">
        <v>8.5</v>
      </c>
      <c r="I254" s="235">
        <v>0.5</v>
      </c>
      <c r="J254" s="235">
        <v>7.0</v>
      </c>
      <c r="K254" s="236">
        <v>1.0</v>
      </c>
      <c r="L254" s="68" t="s">
        <v>192</v>
      </c>
    </row>
    <row r="255">
      <c r="A255" s="233">
        <v>45101.0</v>
      </c>
      <c r="B255" s="153" t="s">
        <v>69</v>
      </c>
      <c r="C255" s="68" t="s">
        <v>51</v>
      </c>
      <c r="D255" s="259" t="s">
        <v>172</v>
      </c>
      <c r="E255" s="258">
        <v>45102.0</v>
      </c>
      <c r="F255" s="238">
        <v>0.16666666666666666</v>
      </c>
      <c r="G255" s="238">
        <v>0.5</v>
      </c>
      <c r="H255" s="236">
        <v>8.0</v>
      </c>
      <c r="I255" s="236">
        <v>0.0</v>
      </c>
      <c r="J255" s="236">
        <v>6.0</v>
      </c>
      <c r="K255" s="236">
        <v>2.0</v>
      </c>
    </row>
    <row r="256">
      <c r="A256" s="233">
        <v>45101.0</v>
      </c>
      <c r="B256" s="155" t="s">
        <v>190</v>
      </c>
      <c r="C256" s="68" t="s">
        <v>51</v>
      </c>
      <c r="D256" s="259" t="s">
        <v>172</v>
      </c>
      <c r="E256" s="258">
        <v>45102.0</v>
      </c>
      <c r="F256" s="238">
        <v>0.20833333333333334</v>
      </c>
      <c r="G256" s="238">
        <v>0.5208333333333334</v>
      </c>
      <c r="H256" s="236">
        <v>7.5</v>
      </c>
      <c r="I256" s="236">
        <v>0.0</v>
      </c>
      <c r="J256" s="236">
        <v>6.5</v>
      </c>
      <c r="K256" s="236">
        <v>1.0</v>
      </c>
    </row>
    <row r="257">
      <c r="A257" s="233">
        <v>45101.0</v>
      </c>
      <c r="B257" s="152" t="s">
        <v>82</v>
      </c>
      <c r="C257" s="153" t="s">
        <v>31</v>
      </c>
      <c r="D257" s="259" t="s">
        <v>172</v>
      </c>
      <c r="E257" s="258">
        <v>45102.0</v>
      </c>
      <c r="F257" s="237">
        <v>0.22916666666666666</v>
      </c>
      <c r="G257" s="237">
        <v>0.5625</v>
      </c>
      <c r="H257" s="235">
        <v>8.0</v>
      </c>
      <c r="I257" s="235">
        <v>0.0</v>
      </c>
      <c r="J257" s="235">
        <v>7.5</v>
      </c>
      <c r="K257" s="235">
        <v>0.5</v>
      </c>
    </row>
    <row r="258">
      <c r="A258" s="233">
        <v>45101.0</v>
      </c>
      <c r="B258" s="155" t="s">
        <v>103</v>
      </c>
      <c r="C258" s="153" t="s">
        <v>31</v>
      </c>
      <c r="D258" s="259" t="s">
        <v>172</v>
      </c>
      <c r="E258" s="258">
        <v>45102.0</v>
      </c>
      <c r="F258" s="235">
        <v>0.0</v>
      </c>
      <c r="G258" s="235">
        <v>0.0</v>
      </c>
      <c r="H258" s="236">
        <v>0.0</v>
      </c>
      <c r="I258" s="236">
        <v>0.0</v>
      </c>
      <c r="J258" s="236">
        <v>0.0</v>
      </c>
      <c r="K258" s="236">
        <v>0.0</v>
      </c>
      <c r="L258" s="153" t="s">
        <v>25</v>
      </c>
    </row>
    <row r="259">
      <c r="A259" s="233">
        <v>45101.0</v>
      </c>
      <c r="B259" s="153" t="s">
        <v>97</v>
      </c>
      <c r="C259" s="153" t="s">
        <v>31</v>
      </c>
      <c r="D259" s="259" t="s">
        <v>172</v>
      </c>
      <c r="E259" s="258">
        <v>45102.0</v>
      </c>
      <c r="F259" s="237">
        <v>0.25</v>
      </c>
      <c r="G259" s="237">
        <v>0.5833333333333334</v>
      </c>
      <c r="H259" s="235">
        <v>8.0</v>
      </c>
      <c r="I259" s="235">
        <v>0.0</v>
      </c>
      <c r="J259" s="235">
        <v>8.0</v>
      </c>
      <c r="K259" s="235">
        <v>0.0</v>
      </c>
    </row>
    <row r="260">
      <c r="A260" s="233">
        <v>45102.0</v>
      </c>
      <c r="B260" s="153" t="s">
        <v>88</v>
      </c>
      <c r="C260" s="153" t="s">
        <v>31</v>
      </c>
      <c r="D260" s="259" t="s">
        <v>172</v>
      </c>
      <c r="E260" s="258">
        <v>45102.0</v>
      </c>
      <c r="F260" s="238">
        <v>0.9166666666666666</v>
      </c>
      <c r="G260" s="237">
        <v>0.20833333333333334</v>
      </c>
      <c r="H260" s="235">
        <v>7.0</v>
      </c>
      <c r="I260" s="236">
        <v>0.0</v>
      </c>
      <c r="J260" s="236">
        <v>0.0</v>
      </c>
      <c r="K260" s="235">
        <v>7.0</v>
      </c>
    </row>
    <row r="261">
      <c r="A261" s="233">
        <v>45102.0</v>
      </c>
      <c r="B261" s="153" t="s">
        <v>335</v>
      </c>
      <c r="C261" s="68" t="s">
        <v>51</v>
      </c>
      <c r="D261" s="259" t="s">
        <v>172</v>
      </c>
      <c r="E261" s="258">
        <v>45102.0</v>
      </c>
      <c r="F261" s="238">
        <v>0.9583333333333334</v>
      </c>
      <c r="G261" s="237">
        <v>0.16666666666666666</v>
      </c>
      <c r="H261" s="235">
        <v>5.0</v>
      </c>
      <c r="I261" s="236">
        <v>0.0</v>
      </c>
      <c r="J261" s="236">
        <v>0.0</v>
      </c>
      <c r="K261" s="235">
        <v>5.0</v>
      </c>
    </row>
    <row r="262">
      <c r="A262" s="233">
        <v>45102.0</v>
      </c>
      <c r="B262" s="153" t="s">
        <v>54</v>
      </c>
      <c r="C262" s="153" t="s">
        <v>747</v>
      </c>
      <c r="D262" s="259" t="s">
        <v>172</v>
      </c>
      <c r="E262" s="258">
        <v>45102.0</v>
      </c>
      <c r="F262" s="238">
        <v>0.9166666666666666</v>
      </c>
      <c r="G262" s="237">
        <v>0.16666666666666666</v>
      </c>
      <c r="H262" s="236">
        <v>6.0</v>
      </c>
      <c r="I262" s="236">
        <v>0.0</v>
      </c>
      <c r="J262" s="236">
        <v>0.0</v>
      </c>
      <c r="K262" s="236">
        <v>6.0</v>
      </c>
    </row>
    <row r="263">
      <c r="A263" s="233">
        <v>45102.0</v>
      </c>
      <c r="B263" s="152" t="s">
        <v>714</v>
      </c>
      <c r="C263" s="153" t="s">
        <v>748</v>
      </c>
      <c r="D263" s="259" t="s">
        <v>172</v>
      </c>
      <c r="E263" s="258">
        <v>45102.0</v>
      </c>
      <c r="F263" s="235">
        <v>0.0</v>
      </c>
      <c r="G263" s="235">
        <v>0.0</v>
      </c>
      <c r="H263" s="236">
        <v>0.0</v>
      </c>
      <c r="I263" s="236">
        <v>0.0</v>
      </c>
      <c r="J263" s="236">
        <v>0.0</v>
      </c>
      <c r="K263" s="236">
        <v>0.0</v>
      </c>
      <c r="L263" s="153" t="s">
        <v>25</v>
      </c>
    </row>
    <row r="264">
      <c r="A264" s="233">
        <v>45102.0</v>
      </c>
      <c r="B264" s="152" t="s">
        <v>749</v>
      </c>
      <c r="C264" s="153" t="s">
        <v>748</v>
      </c>
      <c r="D264" s="259" t="s">
        <v>172</v>
      </c>
      <c r="E264" s="258">
        <v>45102.0</v>
      </c>
      <c r="F264" s="237">
        <v>0.9375</v>
      </c>
      <c r="G264" s="237">
        <v>0.375</v>
      </c>
      <c r="H264" s="235">
        <v>10.5</v>
      </c>
      <c r="I264" s="235">
        <v>2.5</v>
      </c>
      <c r="J264" s="235">
        <v>0.5</v>
      </c>
      <c r="K264" s="235">
        <v>7.5</v>
      </c>
      <c r="L264" s="152" t="s">
        <v>304</v>
      </c>
    </row>
    <row r="265">
      <c r="A265" s="233">
        <v>45102.0</v>
      </c>
      <c r="B265" s="153" t="s">
        <v>139</v>
      </c>
      <c r="C265" s="68" t="s">
        <v>35</v>
      </c>
      <c r="D265" s="259" t="s">
        <v>172</v>
      </c>
      <c r="E265" s="258">
        <v>45102.0</v>
      </c>
      <c r="F265" s="238">
        <v>0.9583333333333334</v>
      </c>
      <c r="G265" s="238">
        <v>0.20833333333333334</v>
      </c>
      <c r="H265" s="236">
        <v>6.0</v>
      </c>
      <c r="I265" s="236">
        <v>0.0</v>
      </c>
      <c r="J265" s="236">
        <v>0.0</v>
      </c>
      <c r="K265" s="236">
        <v>6.0</v>
      </c>
    </row>
    <row r="266">
      <c r="A266" s="265">
        <v>45102.0</v>
      </c>
      <c r="B266" s="266" t="s">
        <v>18</v>
      </c>
      <c r="C266" s="271" t="s">
        <v>1</v>
      </c>
      <c r="D266" s="313" t="s">
        <v>174</v>
      </c>
      <c r="E266" s="295">
        <v>45103.0</v>
      </c>
      <c r="F266" s="269">
        <v>0.0</v>
      </c>
      <c r="G266" s="269">
        <v>0.0</v>
      </c>
      <c r="H266" s="270">
        <v>0.0</v>
      </c>
      <c r="I266" s="270">
        <v>0.0</v>
      </c>
      <c r="J266" s="270">
        <v>0.0</v>
      </c>
      <c r="K266" s="270">
        <v>0.0</v>
      </c>
      <c r="L266" s="272" t="s">
        <v>25</v>
      </c>
    </row>
    <row r="267">
      <c r="A267" s="265">
        <v>45102.0</v>
      </c>
      <c r="B267" s="266" t="s">
        <v>30</v>
      </c>
      <c r="C267" s="271" t="s">
        <v>1</v>
      </c>
      <c r="D267" s="313" t="s">
        <v>174</v>
      </c>
      <c r="E267" s="295">
        <v>45103.0</v>
      </c>
      <c r="F267" s="269">
        <v>0.0</v>
      </c>
      <c r="G267" s="269">
        <v>0.0</v>
      </c>
      <c r="H267" s="271">
        <v>0.0</v>
      </c>
      <c r="I267" s="271">
        <v>0.0</v>
      </c>
      <c r="J267" s="271">
        <v>0.0</v>
      </c>
      <c r="K267" s="271">
        <v>0.0</v>
      </c>
      <c r="L267" s="266" t="s">
        <v>166</v>
      </c>
    </row>
    <row r="268">
      <c r="A268" s="265">
        <v>45102.0</v>
      </c>
      <c r="B268" s="266" t="s">
        <v>50</v>
      </c>
      <c r="C268" s="271" t="s">
        <v>1</v>
      </c>
      <c r="D268" s="313" t="s">
        <v>174</v>
      </c>
      <c r="E268" s="295">
        <v>45103.0</v>
      </c>
      <c r="F268" s="268">
        <v>0.0</v>
      </c>
      <c r="G268" s="274">
        <v>0.20833333333333334</v>
      </c>
      <c r="H268" s="271">
        <v>5.0</v>
      </c>
      <c r="I268" s="271">
        <v>0.0</v>
      </c>
      <c r="J268" s="271">
        <v>0.0</v>
      </c>
      <c r="K268" s="271">
        <v>5.0</v>
      </c>
      <c r="L268" s="266"/>
    </row>
    <row r="269">
      <c r="A269" s="265">
        <v>45102.0</v>
      </c>
      <c r="B269" s="266" t="s">
        <v>52</v>
      </c>
      <c r="C269" s="271" t="s">
        <v>23</v>
      </c>
      <c r="D269" s="313" t="s">
        <v>174</v>
      </c>
      <c r="E269" s="295">
        <v>45103.0</v>
      </c>
      <c r="F269" s="274">
        <v>0.020833333333333332</v>
      </c>
      <c r="G269" s="268">
        <v>0.16666666666666666</v>
      </c>
      <c r="H269" s="271">
        <v>3.5</v>
      </c>
      <c r="I269" s="271">
        <v>0.0</v>
      </c>
      <c r="J269" s="271">
        <v>0.0</v>
      </c>
      <c r="K269" s="271">
        <v>3.5</v>
      </c>
      <c r="L269" s="296"/>
    </row>
    <row r="270">
      <c r="A270" s="265">
        <v>45102.0</v>
      </c>
      <c r="B270" s="266" t="s">
        <v>52</v>
      </c>
      <c r="C270" s="271" t="s">
        <v>49</v>
      </c>
      <c r="D270" s="313" t="s">
        <v>174</v>
      </c>
      <c r="E270" s="295">
        <v>45103.0</v>
      </c>
      <c r="F270" s="274">
        <v>0.16666666666666666</v>
      </c>
      <c r="G270" s="268">
        <v>0.3333333333333333</v>
      </c>
      <c r="H270" s="269">
        <v>4.0</v>
      </c>
      <c r="I270" s="270">
        <v>0.0</v>
      </c>
      <c r="J270" s="269">
        <v>2.0</v>
      </c>
      <c r="K270" s="269">
        <v>2.0</v>
      </c>
      <c r="L270" s="296"/>
    </row>
    <row r="271">
      <c r="A271" s="265">
        <v>45102.0</v>
      </c>
      <c r="B271" s="272" t="s">
        <v>123</v>
      </c>
      <c r="C271" s="271" t="s">
        <v>23</v>
      </c>
      <c r="D271" s="313" t="s">
        <v>174</v>
      </c>
      <c r="E271" s="295">
        <v>45103.0</v>
      </c>
      <c r="F271" s="268">
        <v>0.16666666666666666</v>
      </c>
      <c r="G271" s="274">
        <v>0.4583333333333333</v>
      </c>
      <c r="H271" s="269">
        <v>7.0</v>
      </c>
      <c r="I271" s="270">
        <v>0.0</v>
      </c>
      <c r="J271" s="270">
        <v>5.0</v>
      </c>
      <c r="K271" s="269">
        <v>2.0</v>
      </c>
      <c r="L271" s="296"/>
    </row>
    <row r="272">
      <c r="A272" s="265">
        <v>45102.0</v>
      </c>
      <c r="B272" s="272" t="s">
        <v>32</v>
      </c>
      <c r="C272" s="271" t="s">
        <v>1</v>
      </c>
      <c r="D272" s="313" t="s">
        <v>174</v>
      </c>
      <c r="E272" s="295">
        <v>45103.0</v>
      </c>
      <c r="F272" s="274">
        <v>0.20833333333333334</v>
      </c>
      <c r="G272" s="274">
        <v>0.4791666666666667</v>
      </c>
      <c r="H272" s="270">
        <v>6.5</v>
      </c>
      <c r="I272" s="270">
        <v>0.0</v>
      </c>
      <c r="J272" s="270">
        <v>5.5</v>
      </c>
      <c r="K272" s="270">
        <v>1.0</v>
      </c>
      <c r="L272" s="296"/>
    </row>
    <row r="273">
      <c r="A273" s="265">
        <v>45102.0</v>
      </c>
      <c r="B273" s="272" t="s">
        <v>45</v>
      </c>
      <c r="C273" s="271" t="s">
        <v>1</v>
      </c>
      <c r="D273" s="313" t="s">
        <v>174</v>
      </c>
      <c r="E273" s="295">
        <v>45103.0</v>
      </c>
      <c r="F273" s="274">
        <v>0.20833333333333334</v>
      </c>
      <c r="G273" s="274">
        <v>0.4791666666666667</v>
      </c>
      <c r="H273" s="270">
        <v>6.5</v>
      </c>
      <c r="I273" s="270">
        <v>0.0</v>
      </c>
      <c r="J273" s="270">
        <v>5.5</v>
      </c>
      <c r="K273" s="270">
        <v>1.0</v>
      </c>
      <c r="L273" s="296"/>
    </row>
    <row r="274">
      <c r="A274" s="265">
        <v>45102.0</v>
      </c>
      <c r="B274" s="266" t="s">
        <v>740</v>
      </c>
      <c r="C274" s="271" t="s">
        <v>35</v>
      </c>
      <c r="D274" s="313" t="s">
        <v>174</v>
      </c>
      <c r="E274" s="295">
        <v>45103.0</v>
      </c>
      <c r="F274" s="274">
        <v>0.20833333333333334</v>
      </c>
      <c r="G274" s="274">
        <v>0.4583333333333333</v>
      </c>
      <c r="H274" s="270">
        <v>6.0</v>
      </c>
      <c r="I274" s="270">
        <v>0.0</v>
      </c>
      <c r="J274" s="270">
        <v>5.0</v>
      </c>
      <c r="K274" s="270">
        <v>1.0</v>
      </c>
      <c r="L274" s="296"/>
    </row>
    <row r="275">
      <c r="A275" s="265">
        <v>45102.0</v>
      </c>
      <c r="B275" s="272" t="s">
        <v>69</v>
      </c>
      <c r="C275" s="271" t="s">
        <v>51</v>
      </c>
      <c r="D275" s="313" t="s">
        <v>174</v>
      </c>
      <c r="E275" s="295">
        <v>45103.0</v>
      </c>
      <c r="F275" s="274">
        <v>0.16666666666666666</v>
      </c>
      <c r="G275" s="274">
        <v>0.5</v>
      </c>
      <c r="H275" s="270">
        <v>8.0</v>
      </c>
      <c r="I275" s="270">
        <v>0.0</v>
      </c>
      <c r="J275" s="270">
        <v>6.0</v>
      </c>
      <c r="K275" s="270">
        <v>2.0</v>
      </c>
      <c r="L275" s="296"/>
    </row>
    <row r="276">
      <c r="A276" s="265">
        <v>45102.0</v>
      </c>
      <c r="B276" s="273" t="s">
        <v>190</v>
      </c>
      <c r="C276" s="271" t="s">
        <v>51</v>
      </c>
      <c r="D276" s="313" t="s">
        <v>174</v>
      </c>
      <c r="E276" s="295">
        <v>45103.0</v>
      </c>
      <c r="F276" s="268">
        <v>0.16666666666666666</v>
      </c>
      <c r="G276" s="268">
        <v>0.5416666666666666</v>
      </c>
      <c r="H276" s="269">
        <v>9.0</v>
      </c>
      <c r="I276" s="269">
        <v>1.0</v>
      </c>
      <c r="J276" s="269">
        <v>6.0</v>
      </c>
      <c r="K276" s="269">
        <v>2.0</v>
      </c>
      <c r="L276" s="271" t="s">
        <v>191</v>
      </c>
    </row>
    <row r="277">
      <c r="A277" s="265">
        <v>45102.0</v>
      </c>
      <c r="B277" s="266" t="s">
        <v>82</v>
      </c>
      <c r="C277" s="272" t="s">
        <v>31</v>
      </c>
      <c r="D277" s="313" t="s">
        <v>174</v>
      </c>
      <c r="E277" s="295">
        <v>45103.0</v>
      </c>
      <c r="F277" s="268">
        <v>0.20833333333333334</v>
      </c>
      <c r="G277" s="274">
        <v>0.5</v>
      </c>
      <c r="H277" s="271">
        <v>7.0</v>
      </c>
      <c r="I277" s="271">
        <v>0.0</v>
      </c>
      <c r="J277" s="271">
        <v>6.0</v>
      </c>
      <c r="K277" s="271">
        <v>1.0</v>
      </c>
      <c r="L277" s="296"/>
    </row>
    <row r="278">
      <c r="A278" s="265">
        <v>45102.0</v>
      </c>
      <c r="B278" s="273" t="s">
        <v>103</v>
      </c>
      <c r="C278" s="272" t="s">
        <v>31</v>
      </c>
      <c r="D278" s="313" t="s">
        <v>174</v>
      </c>
      <c r="E278" s="295">
        <v>45103.0</v>
      </c>
      <c r="F278" s="268">
        <v>0.20833333333333334</v>
      </c>
      <c r="G278" s="268">
        <v>0.9791666666666666</v>
      </c>
      <c r="H278" s="271">
        <v>6.5</v>
      </c>
      <c r="I278" s="271">
        <v>0.0</v>
      </c>
      <c r="J278" s="271">
        <v>5.5</v>
      </c>
      <c r="K278" s="271">
        <v>1.0</v>
      </c>
      <c r="L278" s="296"/>
    </row>
    <row r="279">
      <c r="A279" s="265">
        <v>45102.0</v>
      </c>
      <c r="B279" s="272" t="s">
        <v>97</v>
      </c>
      <c r="C279" s="272" t="s">
        <v>31</v>
      </c>
      <c r="D279" s="313" t="s">
        <v>174</v>
      </c>
      <c r="E279" s="295">
        <v>45103.0</v>
      </c>
      <c r="F279" s="269">
        <v>0.0</v>
      </c>
      <c r="G279" s="269">
        <v>0.0</v>
      </c>
      <c r="H279" s="270">
        <v>0.0</v>
      </c>
      <c r="I279" s="270">
        <v>0.0</v>
      </c>
      <c r="J279" s="270">
        <v>0.0</v>
      </c>
      <c r="K279" s="270">
        <v>0.0</v>
      </c>
      <c r="L279" s="272" t="s">
        <v>25</v>
      </c>
    </row>
    <row r="280">
      <c r="A280" s="484" t="s">
        <v>764</v>
      </c>
    </row>
    <row r="281">
      <c r="A281" s="233"/>
      <c r="B281" s="152"/>
      <c r="D281" s="234"/>
      <c r="E281" s="233"/>
      <c r="F281" s="237"/>
      <c r="G281" s="237"/>
    </row>
    <row r="282">
      <c r="A282" s="233"/>
      <c r="B282" s="152"/>
      <c r="D282" s="234"/>
      <c r="E282" s="233"/>
      <c r="F282" s="237"/>
      <c r="G282" s="237"/>
      <c r="H282" s="235"/>
      <c r="I282" s="235"/>
      <c r="J282" s="235"/>
      <c r="K282" s="235"/>
    </row>
    <row r="283">
      <c r="A283" s="233"/>
      <c r="B283" s="152"/>
      <c r="D283" s="234"/>
      <c r="E283" s="233"/>
    </row>
    <row r="284">
      <c r="A284" s="233"/>
      <c r="D284" s="234"/>
      <c r="E284" s="233"/>
      <c r="F284" s="237"/>
      <c r="G284" s="237"/>
    </row>
    <row r="285">
      <c r="A285" s="233"/>
      <c r="D285" s="234"/>
      <c r="E285" s="233"/>
    </row>
    <row r="286">
      <c r="A286" s="233"/>
      <c r="D286" s="234"/>
      <c r="E286" s="233"/>
      <c r="F286" s="237"/>
      <c r="G286" s="237"/>
    </row>
    <row r="287">
      <c r="A287" s="233"/>
      <c r="D287" s="234"/>
      <c r="E287" s="233"/>
      <c r="F287" s="237"/>
      <c r="G287" s="237"/>
    </row>
    <row r="288">
      <c r="A288" s="233"/>
      <c r="D288" s="234"/>
      <c r="E288" s="233"/>
      <c r="F288" s="237"/>
      <c r="G288" s="237"/>
    </row>
    <row r="289">
      <c r="A289" s="233"/>
      <c r="D289" s="234"/>
      <c r="E289" s="233"/>
      <c r="F289" s="237"/>
      <c r="G289" s="237"/>
    </row>
    <row r="290">
      <c r="A290" s="233"/>
      <c r="D290" s="234"/>
      <c r="E290" s="233"/>
      <c r="F290" s="237"/>
      <c r="G290" s="237"/>
      <c r="L290" s="152"/>
    </row>
    <row r="467">
      <c r="A467" s="233"/>
      <c r="D467" s="234"/>
      <c r="E467" s="233"/>
      <c r="F467" s="237"/>
      <c r="G467" s="237"/>
      <c r="H467" s="235"/>
      <c r="I467" s="236"/>
      <c r="J467" s="236"/>
      <c r="K467" s="235"/>
    </row>
    <row r="468">
      <c r="A468" s="233"/>
      <c r="D468" s="234"/>
      <c r="E468" s="233"/>
      <c r="F468" s="237"/>
      <c r="G468" s="237"/>
      <c r="H468" s="235"/>
      <c r="I468" s="236"/>
      <c r="J468" s="236"/>
      <c r="K468" s="235"/>
    </row>
    <row r="469">
      <c r="A469" s="233"/>
      <c r="D469" s="234"/>
      <c r="E469" s="233"/>
      <c r="F469" s="237"/>
      <c r="G469" s="237"/>
      <c r="H469" s="235"/>
      <c r="I469" s="236"/>
      <c r="J469" s="236"/>
      <c r="K469" s="235"/>
      <c r="L469" s="152"/>
    </row>
  </sheetData>
  <autoFilter ref="$A$1:$AC$302"/>
  <customSheetViews>
    <customSheetView guid="{15494CB8-74BA-41CD-979C-0A1F98FA7AD5}" filter="1" showAutoFilter="1">
      <autoFilter ref="$A$1:$L$468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FLADY"/>
            <filter val="REI"/>
            <filter val="IRENE"/>
            <filter val="NEO"/>
            <filter val="SEAN"/>
          </filters>
        </filterColumn>
      </autoFilter>
    </customSheetView>
    <customSheetView guid="{6F7B0752-2D34-424D-B3B4-CA21D0151CF6}" filter="1" showAutoFilter="1">
      <autoFilter ref="$A$1:$L$468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FLADY"/>
            <filter val="REI"/>
            <filter val="IRENE"/>
            <filter val="NEO"/>
            <filter val="SEAN"/>
          </filters>
        </filterColumn>
      </autoFilter>
    </customSheetView>
    <customSheetView guid="{E03E75B9-18D3-4F9C-8E98-9CFDBAC1C039}" filter="1" showAutoFilter="1">
      <autoFilter ref="$A$1:$AC$104"/>
    </customSheetView>
    <customSheetView guid="{6AFCB687-A5B1-4A43-94F3-0C0C9622126F}" filter="1" showAutoFilter="1">
      <autoFilter ref="$A$1:$L$468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REI"/>
            <filter val="RJ"/>
            <filter val="IRENE"/>
            <filter val="NEO"/>
            <filter val="SEAN"/>
          </filters>
        </filterColumn>
      </autoFilter>
    </customSheetView>
    <customSheetView guid="{482CA3F1-235E-4CBB-838F-2B51A4768B5C}" filter="1" showAutoFilter="1">
      <autoFilter ref="$A$1:$AC$104"/>
    </customSheetView>
  </customSheetViews>
  <mergeCells count="1">
    <mergeCell ref="A280:L280"/>
  </mergeCells>
  <conditionalFormatting sqref="F2:G140 H2:K74 H76:K93 H95:K113 H115:K131 H133:K133 H136:K140 F143:G276 H143:K151 H153:K170 H173:K208 H211:K228 H230:K248 H250:K266 H270:K276 F279:K279">
    <cfRule type="expression" dxfId="0" priority="1">
      <formula>MOD</formula>
    </cfRule>
  </conditionalFormatting>
  <conditionalFormatting sqref="F2:G140 H2:K74 H76:K93 H95:K113 H115:K131 H133:K133 H136:K140 F143:G276 H143:K151 H153:K170 H173:K208 H211:K228 H230:K248 H250:K266 H270:K276 F279:K279">
    <cfRule type="expression" dxfId="0" priority="2">
      <formula>MOD</formula>
    </cfRule>
  </conditionalFormatting>
  <conditionalFormatting sqref="F62:K279 F281:K282 F284:K284 F286:K294 F296:K299 F301:K302 F389:K469">
    <cfRule type="expression" dxfId="0" priority="3">
      <formula>MOD</formula>
    </cfRule>
  </conditionalFormatting>
  <conditionalFormatting sqref="F62:K279 F281:K282 F284:K284 F286:K294 F296:K299 F301:K302 F389:F392 G389:G469 H389:K392 F394 H394:K394 F396:F469 H396:K469">
    <cfRule type="expression" dxfId="0" priority="4">
      <formula>MOD</formula>
    </cfRule>
  </conditionalFormatting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13">
        <v>45096.0</v>
      </c>
      <c r="F3" s="14"/>
      <c r="G3" s="14"/>
      <c r="H3" s="14"/>
      <c r="I3" s="15"/>
      <c r="J3" s="15"/>
      <c r="K3" s="16"/>
      <c r="L3" s="13">
        <v>45097.0</v>
      </c>
      <c r="M3" s="15"/>
      <c r="N3" s="15"/>
      <c r="O3" s="15"/>
      <c r="P3" s="15"/>
      <c r="Q3" s="11"/>
      <c r="R3" s="17"/>
      <c r="S3" s="13">
        <v>45098.0</v>
      </c>
      <c r="T3" s="11"/>
      <c r="U3" s="15"/>
      <c r="V3" s="15"/>
      <c r="W3" s="11"/>
      <c r="X3" s="18"/>
      <c r="Y3" s="14"/>
      <c r="Z3" s="13">
        <v>45099.0</v>
      </c>
      <c r="AA3" s="15"/>
      <c r="AB3" s="15"/>
      <c r="AC3" s="11"/>
      <c r="AD3" s="15"/>
      <c r="AE3" s="15"/>
      <c r="AF3" s="12"/>
      <c r="AG3" s="13">
        <v>45100.0</v>
      </c>
      <c r="AH3" s="15"/>
      <c r="AI3" s="11"/>
      <c r="AJ3" s="15"/>
      <c r="AK3" s="15"/>
      <c r="AL3" s="15"/>
      <c r="AM3" s="18"/>
      <c r="AN3" s="13">
        <v>45101.0</v>
      </c>
      <c r="AO3" s="11"/>
      <c r="AP3" s="19"/>
      <c r="AQ3" s="19"/>
      <c r="AR3" s="19"/>
      <c r="AS3" s="19"/>
      <c r="AT3" s="14"/>
      <c r="AU3" s="13">
        <v>45102.0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27"/>
      <c r="BK3" s="150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45096.0</v>
      </c>
      <c r="D5" s="38" t="s">
        <v>412</v>
      </c>
      <c r="E5" s="39" t="s">
        <v>413</v>
      </c>
      <c r="F5" s="40">
        <v>0.5</v>
      </c>
      <c r="G5" s="40">
        <v>7.5</v>
      </c>
      <c r="H5" s="40">
        <v>5.0</v>
      </c>
      <c r="I5" s="41" t="s">
        <v>22</v>
      </c>
      <c r="J5" s="37">
        <v>45097.0</v>
      </c>
      <c r="K5" s="38" t="s">
        <v>25</v>
      </c>
      <c r="L5" s="39" t="s">
        <v>25</v>
      </c>
      <c r="M5" s="40">
        <v>0.0</v>
      </c>
      <c r="N5" s="40">
        <v>0.0</v>
      </c>
      <c r="O5" s="40">
        <v>0.0</v>
      </c>
      <c r="P5" s="42" t="s">
        <v>24</v>
      </c>
      <c r="Q5" s="37">
        <v>45098.0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56" t="s">
        <v>37</v>
      </c>
      <c r="X5" s="37">
        <v>45100.0</v>
      </c>
      <c r="Y5" s="38" t="s">
        <v>273</v>
      </c>
      <c r="Z5" s="39" t="s">
        <v>39</v>
      </c>
      <c r="AA5" s="40">
        <v>5.5</v>
      </c>
      <c r="AB5" s="40">
        <v>1.0</v>
      </c>
      <c r="AC5" s="40">
        <v>0.0</v>
      </c>
      <c r="AD5" s="56" t="s">
        <v>56</v>
      </c>
      <c r="AE5" s="37">
        <v>45100.0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45101.0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45103.0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6</v>
      </c>
      <c r="BA5" s="39">
        <f t="shared" si="1"/>
        <v>28</v>
      </c>
      <c r="BB5" s="39">
        <f t="shared" si="1"/>
        <v>5</v>
      </c>
      <c r="BC5" s="50">
        <f t="shared" ref="BC5:BC10" si="3">SUM(AZ5,BA5,BB5)</f>
        <v>39</v>
      </c>
      <c r="BD5" s="51"/>
      <c r="BE5" s="39">
        <f>AZ5*80</f>
        <v>480</v>
      </c>
      <c r="BF5" s="39">
        <f>BA5*88</f>
        <v>2464</v>
      </c>
      <c r="BG5" s="39">
        <f>BB5*80</f>
        <v>400</v>
      </c>
      <c r="BH5" s="39">
        <f t="shared" ref="BH5:BH10" si="4">SUM(BE5,BF5,BG5)</f>
        <v>3344</v>
      </c>
      <c r="BI5" s="51"/>
      <c r="BJ5" s="52" t="s">
        <v>1</v>
      </c>
      <c r="BK5" s="53">
        <f>BC12</f>
        <v>182</v>
      </c>
      <c r="BL5" s="51"/>
      <c r="BM5" s="51"/>
    </row>
    <row r="6">
      <c r="A6" s="35" t="s">
        <v>30</v>
      </c>
      <c r="B6" s="36" t="s">
        <v>19</v>
      </c>
      <c r="C6" s="37">
        <v>45096.0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45097.0</v>
      </c>
      <c r="K6" s="38" t="s">
        <v>272</v>
      </c>
      <c r="L6" s="39" t="s">
        <v>21</v>
      </c>
      <c r="M6" s="40">
        <v>0.0</v>
      </c>
      <c r="N6" s="40">
        <v>6.5</v>
      </c>
      <c r="O6" s="40">
        <v>0.0</v>
      </c>
      <c r="P6" s="42" t="s">
        <v>24</v>
      </c>
      <c r="Q6" s="37">
        <v>45098.0</v>
      </c>
      <c r="R6" s="38" t="s">
        <v>272</v>
      </c>
      <c r="S6" s="39" t="s">
        <v>21</v>
      </c>
      <c r="T6" s="40">
        <v>0.0</v>
      </c>
      <c r="U6" s="40">
        <v>6.5</v>
      </c>
      <c r="V6" s="40">
        <v>0.0</v>
      </c>
      <c r="W6" s="43" t="s">
        <v>26</v>
      </c>
      <c r="X6" s="37">
        <v>45099.0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45100.0</v>
      </c>
      <c r="AF6" s="38" t="s">
        <v>25</v>
      </c>
      <c r="AG6" s="39" t="s">
        <v>25</v>
      </c>
      <c r="AH6" s="40">
        <v>0.0</v>
      </c>
      <c r="AI6" s="40">
        <v>0.0</v>
      </c>
      <c r="AJ6" s="40">
        <v>0.0</v>
      </c>
      <c r="AK6" s="66" t="s">
        <v>57</v>
      </c>
      <c r="AL6" s="37">
        <v>45101.0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45103.0</v>
      </c>
      <c r="AT6" s="38" t="s">
        <v>166</v>
      </c>
      <c r="AU6" s="39" t="s">
        <v>29</v>
      </c>
      <c r="AV6" s="40">
        <v>0.0</v>
      </c>
      <c r="AW6" s="40">
        <v>0.0</v>
      </c>
      <c r="AX6" s="40">
        <v>0.0</v>
      </c>
      <c r="AY6" s="48"/>
      <c r="AZ6" s="49">
        <f t="shared" ref="AZ6:BB6" si="2">SUM(F6,M6,T6,AA6,AH6,AO6,AV6)</f>
        <v>0</v>
      </c>
      <c r="BA6" s="39">
        <f t="shared" si="2"/>
        <v>32.5</v>
      </c>
      <c r="BB6" s="39">
        <f t="shared" si="2"/>
        <v>0</v>
      </c>
      <c r="BC6" s="50">
        <f t="shared" si="3"/>
        <v>32.5</v>
      </c>
      <c r="BD6" s="51"/>
      <c r="BE6" s="39">
        <f t="shared" ref="BE6:BE7" si="6">AZ6*67.31</f>
        <v>0</v>
      </c>
      <c r="BF6" s="39">
        <f t="shared" ref="BF6:BF7" si="7">BA6*74</f>
        <v>2405</v>
      </c>
      <c r="BG6" s="39">
        <f t="shared" ref="BG6:BG7" si="8">BB6*84</f>
        <v>0</v>
      </c>
      <c r="BH6" s="39">
        <f t="shared" si="4"/>
        <v>2405</v>
      </c>
      <c r="BI6" s="51"/>
      <c r="BJ6" s="52" t="s">
        <v>31</v>
      </c>
      <c r="BK6" s="55">
        <f>BC36</f>
        <v>158</v>
      </c>
      <c r="BL6" s="51"/>
      <c r="BM6" s="51"/>
    </row>
    <row r="7">
      <c r="A7" s="35" t="s">
        <v>32</v>
      </c>
      <c r="B7" s="41" t="s">
        <v>33</v>
      </c>
      <c r="C7" s="37">
        <v>45097.0</v>
      </c>
      <c r="D7" s="38" t="s">
        <v>25</v>
      </c>
      <c r="E7" s="39" t="s">
        <v>25</v>
      </c>
      <c r="F7" s="40">
        <v>0.0</v>
      </c>
      <c r="G7" s="40">
        <v>0.0</v>
      </c>
      <c r="H7" s="40">
        <v>0.0</v>
      </c>
      <c r="I7" s="57" t="s">
        <v>46</v>
      </c>
      <c r="J7" s="37">
        <v>45098.0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45099.0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45100.0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45101.0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45102.0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45103.0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5">SUM(F7,M7,T7,AA7,AH7,AO7,AV7)</f>
        <v>36</v>
      </c>
      <c r="BA7" s="39">
        <f t="shared" si="5"/>
        <v>6</v>
      </c>
      <c r="BB7" s="39">
        <f t="shared" si="5"/>
        <v>1</v>
      </c>
      <c r="BC7" s="50">
        <f t="shared" si="3"/>
        <v>43</v>
      </c>
      <c r="BD7" s="51"/>
      <c r="BE7" s="39">
        <f t="shared" si="6"/>
        <v>2423.16</v>
      </c>
      <c r="BF7" s="39">
        <f t="shared" si="7"/>
        <v>444</v>
      </c>
      <c r="BG7" s="39">
        <f t="shared" si="8"/>
        <v>84</v>
      </c>
      <c r="BH7" s="39">
        <f t="shared" si="4"/>
        <v>2951.16</v>
      </c>
      <c r="BI7" s="51"/>
      <c r="BJ7" s="52" t="s">
        <v>23</v>
      </c>
      <c r="BK7" s="53">
        <f>BC45</f>
        <v>73.5</v>
      </c>
      <c r="BL7" s="51"/>
      <c r="BM7" s="51"/>
    </row>
    <row r="8">
      <c r="A8" s="35" t="s">
        <v>45</v>
      </c>
      <c r="B8" s="41" t="s">
        <v>33</v>
      </c>
      <c r="C8" s="37">
        <v>45097.0</v>
      </c>
      <c r="D8" s="38" t="s">
        <v>25</v>
      </c>
      <c r="E8" s="39" t="s">
        <v>25</v>
      </c>
      <c r="F8" s="40">
        <v>0.0</v>
      </c>
      <c r="G8" s="40">
        <v>0.0</v>
      </c>
      <c r="H8" s="40">
        <v>0.0</v>
      </c>
      <c r="I8" s="57" t="s">
        <v>46</v>
      </c>
      <c r="J8" s="37">
        <v>45098.0</v>
      </c>
      <c r="K8" s="38" t="s">
        <v>273</v>
      </c>
      <c r="L8" s="39" t="s">
        <v>39</v>
      </c>
      <c r="M8" s="40">
        <v>5.5</v>
      </c>
      <c r="N8" s="40">
        <v>1.0</v>
      </c>
      <c r="O8" s="40">
        <v>0.0</v>
      </c>
      <c r="P8" s="38" t="s">
        <v>36</v>
      </c>
      <c r="Q8" s="37">
        <v>45099.0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43" t="s">
        <v>26</v>
      </c>
      <c r="X8" s="37">
        <v>45099.0</v>
      </c>
      <c r="Y8" s="38" t="s">
        <v>272</v>
      </c>
      <c r="Z8" s="39" t="s">
        <v>21</v>
      </c>
      <c r="AA8" s="40">
        <v>0.0</v>
      </c>
      <c r="AB8" s="40">
        <v>6.5</v>
      </c>
      <c r="AC8" s="40">
        <v>0.0</v>
      </c>
      <c r="AD8" s="56" t="s">
        <v>40</v>
      </c>
      <c r="AE8" s="37">
        <v>45101.0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45102.0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44</v>
      </c>
      <c r="AS8" s="37">
        <v>45103.0</v>
      </c>
      <c r="AT8" s="38" t="s">
        <v>273</v>
      </c>
      <c r="AU8" s="39" t="s">
        <v>39</v>
      </c>
      <c r="AV8" s="40">
        <v>5.5</v>
      </c>
      <c r="AW8" s="40">
        <v>1.0</v>
      </c>
      <c r="AX8" s="40">
        <v>0.0</v>
      </c>
      <c r="AY8" s="48"/>
      <c r="AZ8" s="49">
        <f t="shared" ref="AZ8:BB8" si="9">SUM(F8,M8,T8,AA8,AH8,AO8,AV8)</f>
        <v>30.5</v>
      </c>
      <c r="BA8" s="39">
        <f t="shared" si="9"/>
        <v>11.5</v>
      </c>
      <c r="BB8" s="39">
        <f t="shared" si="9"/>
        <v>1</v>
      </c>
      <c r="BC8" s="50">
        <f t="shared" si="3"/>
        <v>43</v>
      </c>
      <c r="BD8" s="51"/>
      <c r="BE8" s="39">
        <f t="shared" ref="BE8:BE10" si="11">AZ8*80</f>
        <v>2440</v>
      </c>
      <c r="BF8" s="39">
        <f t="shared" ref="BF8:BF10" si="12">BA8*88</f>
        <v>1012</v>
      </c>
      <c r="BG8" s="39">
        <f t="shared" ref="BG8:BG10" si="13">BB8*80</f>
        <v>80</v>
      </c>
      <c r="BH8" s="39">
        <f t="shared" si="4"/>
        <v>3532</v>
      </c>
      <c r="BI8" s="51"/>
      <c r="BJ8" s="55" t="s">
        <v>49</v>
      </c>
      <c r="BK8" s="55">
        <f>BC55</f>
        <v>13</v>
      </c>
      <c r="BL8" s="51"/>
      <c r="BM8" s="51"/>
    </row>
    <row r="9">
      <c r="A9" s="59" t="s">
        <v>50</v>
      </c>
      <c r="B9" s="63"/>
      <c r="C9" s="45"/>
      <c r="D9" s="39"/>
      <c r="E9" s="39"/>
      <c r="F9" s="40">
        <v>0.0</v>
      </c>
      <c r="G9" s="40">
        <v>0.0</v>
      </c>
      <c r="H9" s="40">
        <v>0.0</v>
      </c>
      <c r="I9" s="41" t="s">
        <v>22</v>
      </c>
      <c r="J9" s="37">
        <v>45097.0</v>
      </c>
      <c r="K9" s="38" t="s">
        <v>272</v>
      </c>
      <c r="L9" s="39" t="s">
        <v>21</v>
      </c>
      <c r="M9" s="40">
        <v>0.0</v>
      </c>
      <c r="N9" s="40">
        <v>6.5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44"/>
      <c r="X9" s="45"/>
      <c r="Y9" s="39"/>
      <c r="Z9" s="39"/>
      <c r="AA9" s="40">
        <v>0.0</v>
      </c>
      <c r="AB9" s="40">
        <v>0.0</v>
      </c>
      <c r="AC9" s="40">
        <v>0.0</v>
      </c>
      <c r="AD9" s="56" t="s">
        <v>56</v>
      </c>
      <c r="AE9" s="37">
        <v>45100.0</v>
      </c>
      <c r="AF9" s="38" t="s">
        <v>272</v>
      </c>
      <c r="AG9" s="39" t="s">
        <v>21</v>
      </c>
      <c r="AH9" s="40">
        <v>0.0</v>
      </c>
      <c r="AI9" s="40">
        <v>6.5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47" t="s">
        <v>27</v>
      </c>
      <c r="AS9" s="37">
        <v>45103.0</v>
      </c>
      <c r="AT9" s="38" t="s">
        <v>179</v>
      </c>
      <c r="AU9" s="39" t="s">
        <v>29</v>
      </c>
      <c r="AV9" s="40">
        <v>0.0</v>
      </c>
      <c r="AW9" s="40">
        <v>5.0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18</v>
      </c>
      <c r="BB9" s="39">
        <f t="shared" si="10"/>
        <v>0</v>
      </c>
      <c r="BC9" s="50">
        <f t="shared" si="3"/>
        <v>18</v>
      </c>
      <c r="BD9" s="51"/>
      <c r="BE9" s="39">
        <f t="shared" si="11"/>
        <v>0</v>
      </c>
      <c r="BF9" s="39">
        <f t="shared" si="12"/>
        <v>1584</v>
      </c>
      <c r="BG9" s="39">
        <f t="shared" si="13"/>
        <v>0</v>
      </c>
      <c r="BH9" s="39">
        <f t="shared" si="4"/>
        <v>1584</v>
      </c>
      <c r="BI9" s="51"/>
      <c r="BJ9" s="62" t="s">
        <v>51</v>
      </c>
      <c r="BK9" s="62">
        <f>BC25</f>
        <v>151.5</v>
      </c>
      <c r="BL9" s="51"/>
      <c r="BM9" s="51"/>
    </row>
    <row r="10">
      <c r="A10" s="59" t="s">
        <v>52</v>
      </c>
      <c r="B10" s="41" t="s">
        <v>33</v>
      </c>
      <c r="C10" s="37">
        <v>45097.0</v>
      </c>
      <c r="D10" s="38" t="s">
        <v>273</v>
      </c>
      <c r="E10" s="39" t="s">
        <v>39</v>
      </c>
      <c r="F10" s="40">
        <v>5.5</v>
      </c>
      <c r="G10" s="40">
        <v>1.0</v>
      </c>
      <c r="H10" s="40">
        <v>0.0</v>
      </c>
      <c r="I10" s="60"/>
      <c r="J10" s="45"/>
      <c r="K10" s="39"/>
      <c r="L10" s="39"/>
      <c r="M10" s="40">
        <v>0.0</v>
      </c>
      <c r="N10" s="40">
        <v>0.0</v>
      </c>
      <c r="O10" s="40">
        <v>0.0</v>
      </c>
      <c r="P10" s="53"/>
      <c r="Q10" s="45"/>
      <c r="R10" s="39"/>
      <c r="S10" s="39"/>
      <c r="T10" s="40">
        <v>0.0</v>
      </c>
      <c r="U10" s="40">
        <v>0.0</v>
      </c>
      <c r="V10" s="40">
        <v>0.0</v>
      </c>
      <c r="W10" s="44"/>
      <c r="X10" s="45"/>
      <c r="Y10" s="39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149"/>
      <c r="AL10" s="45"/>
      <c r="AM10" s="39"/>
      <c r="AN10" s="39"/>
      <c r="AO10" s="40">
        <v>0.0</v>
      </c>
      <c r="AP10" s="40">
        <v>0.0</v>
      </c>
      <c r="AQ10" s="40">
        <v>0.0</v>
      </c>
      <c r="AR10" s="92"/>
      <c r="AS10" s="45"/>
      <c r="AT10" s="297"/>
      <c r="AU10" s="297"/>
      <c r="AV10" s="40">
        <v>0.0</v>
      </c>
      <c r="AW10" s="40">
        <v>0.0</v>
      </c>
      <c r="AX10" s="40">
        <v>0.0</v>
      </c>
      <c r="AY10" s="65"/>
      <c r="AZ10" s="49">
        <f t="shared" ref="AZ10:BB10" si="14">SUM(F10,M10,T10,AA10,AH10,AO10,AV10)</f>
        <v>5.5</v>
      </c>
      <c r="BA10" s="39">
        <f t="shared" si="14"/>
        <v>1</v>
      </c>
      <c r="BB10" s="39">
        <f t="shared" si="14"/>
        <v>0</v>
      </c>
      <c r="BC10" s="50">
        <f t="shared" si="3"/>
        <v>6.5</v>
      </c>
      <c r="BD10" s="51"/>
      <c r="BE10" s="39">
        <f t="shared" si="11"/>
        <v>440</v>
      </c>
      <c r="BF10" s="39">
        <f t="shared" si="12"/>
        <v>88</v>
      </c>
      <c r="BG10" s="39">
        <f t="shared" si="13"/>
        <v>0</v>
      </c>
      <c r="BH10" s="39">
        <f t="shared" si="4"/>
        <v>528</v>
      </c>
      <c r="BI10" s="51"/>
      <c r="BJ10" s="62" t="s">
        <v>53</v>
      </c>
      <c r="BK10" s="62">
        <f>BC66</f>
        <v>89</v>
      </c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48"/>
      <c r="AZ11" s="51"/>
      <c r="BA11" s="51"/>
      <c r="BB11" s="51"/>
      <c r="BC11" s="51"/>
      <c r="BD11" s="51"/>
      <c r="BE11" s="39"/>
      <c r="BF11" s="39"/>
      <c r="BG11" s="39"/>
      <c r="BH11" s="39"/>
      <c r="BI11" s="51"/>
      <c r="BJ11" s="62" t="s">
        <v>58</v>
      </c>
      <c r="BK11" s="62">
        <f>BC77</f>
        <v>73.5</v>
      </c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6" t="s">
        <v>14</v>
      </c>
      <c r="AZ12" s="77">
        <f t="shared" ref="AZ12:BC12" si="15">SUM(AZ5,AZ6,AZ7,AZ8,AZ9,AZ10)</f>
        <v>78</v>
      </c>
      <c r="BA12" s="78">
        <f t="shared" si="15"/>
        <v>97</v>
      </c>
      <c r="BB12" s="78">
        <f t="shared" si="15"/>
        <v>7</v>
      </c>
      <c r="BC12" s="79">
        <f t="shared" si="15"/>
        <v>182</v>
      </c>
      <c r="BD12" s="51"/>
      <c r="BE12" s="40">
        <f t="shared" ref="BE12:BG12" si="16">sum(BE5,BE6,BE7,BE8,BE9,BE10)</f>
        <v>5783.16</v>
      </c>
      <c r="BF12" s="40">
        <f t="shared" si="16"/>
        <v>7997</v>
      </c>
      <c r="BG12" s="40">
        <f t="shared" si="16"/>
        <v>564</v>
      </c>
      <c r="BH12" s="40">
        <f>SUM(BH5,BH6,BH7,BH8,BH9,BH10)</f>
        <v>14344.16</v>
      </c>
      <c r="BI12" s="51"/>
      <c r="BJ12" s="62" t="s">
        <v>59</v>
      </c>
      <c r="BK12" s="62">
        <f>BC87</f>
        <v>42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39" t="s">
        <v>60</v>
      </c>
      <c r="BK13" s="39">
        <f>BC122</f>
        <v>0</v>
      </c>
      <c r="BL13" s="75"/>
      <c r="BM13" s="75"/>
    </row>
    <row r="14">
      <c r="D14" s="68"/>
      <c r="K14" s="80" t="s">
        <v>51</v>
      </c>
      <c r="L14" s="81"/>
      <c r="M14" s="70"/>
      <c r="N14" s="70"/>
      <c r="O14" s="70"/>
      <c r="P14" s="70"/>
      <c r="Q14" s="71"/>
      <c r="R14" s="51"/>
      <c r="S14" s="51"/>
      <c r="T14" s="75"/>
      <c r="U14" s="75"/>
      <c r="V14" s="75"/>
      <c r="W14" s="75"/>
      <c r="X14" s="68"/>
      <c r="Y14" s="32"/>
      <c r="Z14" s="32"/>
      <c r="AA14" s="73"/>
      <c r="AB14" s="73"/>
      <c r="AC14" s="73"/>
      <c r="AD14" s="73"/>
      <c r="AF14" s="82" t="s">
        <v>51</v>
      </c>
      <c r="AG14" s="81"/>
      <c r="AO14" s="32"/>
      <c r="AP14" s="32"/>
      <c r="AQ14" s="32"/>
      <c r="AR14" s="83"/>
      <c r="AS14" s="84"/>
      <c r="AT14" s="82" t="s">
        <v>51</v>
      </c>
      <c r="AU14" s="81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82" t="s">
        <v>51</v>
      </c>
      <c r="BG14" s="81"/>
      <c r="BH14" s="75"/>
      <c r="BI14" s="75"/>
      <c r="BJ14" s="75"/>
      <c r="BK14" s="75"/>
      <c r="BL14" s="75"/>
      <c r="BM14" s="75"/>
    </row>
    <row r="16">
      <c r="A16" s="10"/>
      <c r="B16" s="11"/>
      <c r="C16" s="11"/>
      <c r="D16" s="12"/>
      <c r="E16" s="13">
        <v>45096.0</v>
      </c>
      <c r="F16" s="14"/>
      <c r="G16" s="14"/>
      <c r="H16" s="14"/>
      <c r="I16" s="15"/>
      <c r="J16" s="15"/>
      <c r="K16" s="16"/>
      <c r="L16" s="13">
        <v>45097.0</v>
      </c>
      <c r="M16" s="15"/>
      <c r="N16" s="15"/>
      <c r="O16" s="15"/>
      <c r="P16" s="15"/>
      <c r="Q16" s="11"/>
      <c r="R16" s="17"/>
      <c r="S16" s="13">
        <v>45098.0</v>
      </c>
      <c r="T16" s="11"/>
      <c r="U16" s="15"/>
      <c r="V16" s="15"/>
      <c r="W16" s="11"/>
      <c r="X16" s="18"/>
      <c r="Y16" s="14"/>
      <c r="Z16" s="13">
        <v>45099.0</v>
      </c>
      <c r="AA16" s="15"/>
      <c r="AB16" s="15"/>
      <c r="AC16" s="11"/>
      <c r="AD16" s="15"/>
      <c r="AE16" s="15"/>
      <c r="AF16" s="12"/>
      <c r="AG16" s="13">
        <v>45100.0</v>
      </c>
      <c r="AH16" s="15"/>
      <c r="AI16" s="11"/>
      <c r="AJ16" s="15"/>
      <c r="AK16" s="15"/>
      <c r="AL16" s="15"/>
      <c r="AM16" s="18"/>
      <c r="AN16" s="13">
        <v>45101.0</v>
      </c>
      <c r="AO16" s="11"/>
      <c r="AP16" s="19"/>
      <c r="AQ16" s="19"/>
      <c r="AR16" s="19"/>
      <c r="AS16" s="19"/>
      <c r="AT16" s="14"/>
      <c r="AU16" s="13">
        <v>45102.0</v>
      </c>
      <c r="AV16" s="19"/>
      <c r="AW16" s="19"/>
      <c r="AX16" s="19"/>
      <c r="AY16" s="20"/>
      <c r="AZ16" s="19"/>
      <c r="BA16" s="19"/>
      <c r="BB16" s="19"/>
      <c r="BC16" s="19"/>
      <c r="BD16" s="20"/>
      <c r="BE16" s="21"/>
      <c r="BF16" s="22"/>
      <c r="BG16" s="4"/>
      <c r="BH16" s="19"/>
      <c r="BI16" s="23"/>
      <c r="BJ16" s="127"/>
      <c r="BK16" s="150"/>
      <c r="BL16" s="20"/>
      <c r="BM16" s="20"/>
    </row>
    <row r="17">
      <c r="A17" s="85"/>
      <c r="B17" s="86"/>
      <c r="C17" s="86"/>
      <c r="D17" s="87" t="s">
        <v>2</v>
      </c>
      <c r="E17" s="26" t="s">
        <v>3</v>
      </c>
      <c r="F17" s="26" t="s">
        <v>4</v>
      </c>
      <c r="G17" s="26" t="s">
        <v>5</v>
      </c>
      <c r="H17" s="26" t="s">
        <v>6</v>
      </c>
      <c r="I17" s="88"/>
      <c r="J17" s="89"/>
      <c r="K17" s="87" t="s">
        <v>2</v>
      </c>
      <c r="L17" s="87" t="s">
        <v>7</v>
      </c>
      <c r="M17" s="26" t="s">
        <v>4</v>
      </c>
      <c r="N17" s="26" t="s">
        <v>5</v>
      </c>
      <c r="O17" s="26" t="s">
        <v>6</v>
      </c>
      <c r="P17" s="89"/>
      <c r="Q17" s="89"/>
      <c r="R17" s="87" t="s">
        <v>2</v>
      </c>
      <c r="S17" s="87" t="s">
        <v>8</v>
      </c>
      <c r="T17" s="26" t="s">
        <v>4</v>
      </c>
      <c r="U17" s="26" t="s">
        <v>5</v>
      </c>
      <c r="V17" s="26" t="s">
        <v>6</v>
      </c>
      <c r="W17" s="86"/>
      <c r="X17" s="89"/>
      <c r="Y17" s="87" t="s">
        <v>2</v>
      </c>
      <c r="Z17" s="29" t="s">
        <v>9</v>
      </c>
      <c r="AA17" s="26" t="s">
        <v>4</v>
      </c>
      <c r="AB17" s="26" t="s">
        <v>5</v>
      </c>
      <c r="AC17" s="26" t="s">
        <v>6</v>
      </c>
      <c r="AD17" s="90"/>
      <c r="AE17" s="89"/>
      <c r="AF17" s="87" t="s">
        <v>2</v>
      </c>
      <c r="AG17" s="29" t="s">
        <v>10</v>
      </c>
      <c r="AH17" s="26" t="s">
        <v>4</v>
      </c>
      <c r="AI17" s="26" t="s">
        <v>5</v>
      </c>
      <c r="AJ17" s="26" t="s">
        <v>6</v>
      </c>
      <c r="AK17" s="89"/>
      <c r="AL17" s="89"/>
      <c r="AM17" s="87" t="s">
        <v>2</v>
      </c>
      <c r="AN17" s="91" t="s">
        <v>11</v>
      </c>
      <c r="AO17" s="26" t="s">
        <v>4</v>
      </c>
      <c r="AP17" s="26" t="s">
        <v>5</v>
      </c>
      <c r="AQ17" s="26" t="s">
        <v>6</v>
      </c>
      <c r="AR17" s="89"/>
      <c r="AS17" s="89"/>
      <c r="AT17" s="87" t="s">
        <v>2</v>
      </c>
      <c r="AU17" s="29" t="s">
        <v>12</v>
      </c>
      <c r="AV17" s="26" t="s">
        <v>4</v>
      </c>
      <c r="AW17" s="26" t="s">
        <v>5</v>
      </c>
      <c r="AX17" s="26" t="s">
        <v>6</v>
      </c>
      <c r="AY17" s="30"/>
      <c r="AZ17" s="31" t="s">
        <v>4</v>
      </c>
      <c r="BA17" s="31" t="s">
        <v>13</v>
      </c>
      <c r="BB17" s="31" t="s">
        <v>6</v>
      </c>
      <c r="BC17" s="31" t="s">
        <v>14</v>
      </c>
      <c r="BD17" s="32"/>
      <c r="BE17" s="33" t="s">
        <v>4</v>
      </c>
      <c r="BF17" s="33" t="s">
        <v>13</v>
      </c>
      <c r="BG17" s="33" t="s">
        <v>6</v>
      </c>
      <c r="BH17" s="33" t="s">
        <v>15</v>
      </c>
      <c r="BI17" s="32"/>
      <c r="BJ17" s="92" t="s">
        <v>61</v>
      </c>
      <c r="BK17" s="93">
        <f t="shared" ref="BK17:BK20" si="18">BH5</f>
        <v>3344</v>
      </c>
      <c r="BL17" s="32"/>
      <c r="BM17" s="32"/>
    </row>
    <row r="18">
      <c r="A18" s="94" t="s">
        <v>335</v>
      </c>
      <c r="B18" s="36" t="s">
        <v>19</v>
      </c>
      <c r="C18" s="37">
        <v>45096.0</v>
      </c>
      <c r="D18" s="42" t="s">
        <v>211</v>
      </c>
      <c r="E18" s="58" t="s">
        <v>66</v>
      </c>
      <c r="F18" s="40">
        <v>0.0</v>
      </c>
      <c r="G18" s="40">
        <v>6.0</v>
      </c>
      <c r="H18" s="40">
        <v>0.0</v>
      </c>
      <c r="I18" s="36" t="s">
        <v>22</v>
      </c>
      <c r="J18" s="37">
        <v>45097.0</v>
      </c>
      <c r="K18" s="42" t="s">
        <v>211</v>
      </c>
      <c r="L18" s="58" t="s">
        <v>66</v>
      </c>
      <c r="M18" s="40">
        <v>0.0</v>
      </c>
      <c r="N18" s="40">
        <v>6.0</v>
      </c>
      <c r="O18" s="40">
        <v>0.0</v>
      </c>
      <c r="P18" s="36" t="s">
        <v>24</v>
      </c>
      <c r="Q18" s="37">
        <v>45098.0</v>
      </c>
      <c r="R18" s="42" t="s">
        <v>211</v>
      </c>
      <c r="S18" s="58" t="s">
        <v>66</v>
      </c>
      <c r="T18" s="40">
        <v>0.0</v>
      </c>
      <c r="U18" s="40">
        <v>6.0</v>
      </c>
      <c r="V18" s="40">
        <v>0.0</v>
      </c>
      <c r="W18" s="36" t="s">
        <v>26</v>
      </c>
      <c r="X18" s="37">
        <v>45099.0</v>
      </c>
      <c r="Y18" s="42" t="s">
        <v>25</v>
      </c>
      <c r="Z18" s="58" t="s">
        <v>25</v>
      </c>
      <c r="AA18" s="40">
        <v>0.0</v>
      </c>
      <c r="AB18" s="40">
        <v>0.0</v>
      </c>
      <c r="AC18" s="40">
        <v>0.0</v>
      </c>
      <c r="AD18" s="36" t="s">
        <v>56</v>
      </c>
      <c r="AE18" s="37">
        <v>45100.0</v>
      </c>
      <c r="AF18" s="42" t="s">
        <v>211</v>
      </c>
      <c r="AG18" s="58" t="s">
        <v>66</v>
      </c>
      <c r="AH18" s="40">
        <v>0.0</v>
      </c>
      <c r="AI18" s="40">
        <v>6.0</v>
      </c>
      <c r="AJ18" s="40">
        <v>0.0</v>
      </c>
      <c r="AK18" s="284" t="s">
        <v>57</v>
      </c>
      <c r="AL18" s="37">
        <v>45101.0</v>
      </c>
      <c r="AM18" s="42" t="s">
        <v>211</v>
      </c>
      <c r="AN18" s="58" t="s">
        <v>66</v>
      </c>
      <c r="AO18" s="40">
        <v>0.0</v>
      </c>
      <c r="AP18" s="40">
        <v>6.0</v>
      </c>
      <c r="AQ18" s="40">
        <v>0.0</v>
      </c>
      <c r="AR18" s="36" t="s">
        <v>93</v>
      </c>
      <c r="AS18" s="37">
        <v>45102.0</v>
      </c>
      <c r="AT18" s="42" t="s">
        <v>307</v>
      </c>
      <c r="AU18" s="58" t="s">
        <v>180</v>
      </c>
      <c r="AV18" s="40">
        <v>0.0</v>
      </c>
      <c r="AW18" s="40">
        <v>5.0</v>
      </c>
      <c r="AX18" s="40">
        <v>0.0</v>
      </c>
      <c r="AY18" s="48"/>
      <c r="AZ18" s="49">
        <f t="shared" ref="AZ18:BB18" si="17">SUM(F18,M18,T18,AA18,AH18,AO18,AV18)</f>
        <v>0</v>
      </c>
      <c r="BA18" s="39">
        <f t="shared" si="17"/>
        <v>35</v>
      </c>
      <c r="BB18" s="39">
        <f t="shared" si="17"/>
        <v>0</v>
      </c>
      <c r="BC18" s="50">
        <f t="shared" ref="BC18:BC23" si="20">SUM(AZ18,BA18,BB18)</f>
        <v>35</v>
      </c>
      <c r="BD18" s="51"/>
      <c r="BE18" s="39">
        <f>AZ18*67.31</f>
        <v>0</v>
      </c>
      <c r="BF18" s="39">
        <f>BA18*74</f>
        <v>2590</v>
      </c>
      <c r="BG18" s="39">
        <f>BB18*84</f>
        <v>0</v>
      </c>
      <c r="BH18" s="39">
        <f t="shared" ref="BH18:BH23" si="21">sum(BE18,BF18,BG18)</f>
        <v>2590</v>
      </c>
      <c r="BI18" s="51"/>
      <c r="BJ18" s="39" t="s">
        <v>68</v>
      </c>
      <c r="BK18" s="93">
        <f t="shared" si="18"/>
        <v>2405</v>
      </c>
      <c r="BL18" s="51"/>
      <c r="BM18" s="51"/>
    </row>
    <row r="19">
      <c r="A19" s="97" t="s">
        <v>69</v>
      </c>
      <c r="B19" s="57" t="s">
        <v>33</v>
      </c>
      <c r="C19" s="37">
        <v>45097.0</v>
      </c>
      <c r="D19" s="42" t="s">
        <v>274</v>
      </c>
      <c r="E19" s="58" t="s">
        <v>48</v>
      </c>
      <c r="F19" s="40">
        <v>6.0</v>
      </c>
      <c r="G19" s="40">
        <v>2.0</v>
      </c>
      <c r="H19" s="40">
        <v>0.0</v>
      </c>
      <c r="I19" s="57" t="s">
        <v>46</v>
      </c>
      <c r="J19" s="37">
        <v>45098.0</v>
      </c>
      <c r="K19" s="42" t="s">
        <v>274</v>
      </c>
      <c r="L19" s="58" t="s">
        <v>48</v>
      </c>
      <c r="M19" s="40">
        <v>6.0</v>
      </c>
      <c r="N19" s="40">
        <v>2.0</v>
      </c>
      <c r="O19" s="40">
        <v>0.0</v>
      </c>
      <c r="P19" s="38" t="s">
        <v>36</v>
      </c>
      <c r="Q19" s="37">
        <v>45099.0</v>
      </c>
      <c r="R19" s="42" t="s">
        <v>25</v>
      </c>
      <c r="S19" s="58" t="s">
        <v>25</v>
      </c>
      <c r="T19" s="40">
        <v>0.0</v>
      </c>
      <c r="U19" s="40">
        <v>0.0</v>
      </c>
      <c r="V19" s="40">
        <v>0.0</v>
      </c>
      <c r="W19" s="57" t="s">
        <v>37</v>
      </c>
      <c r="X19" s="37">
        <v>45100.0</v>
      </c>
      <c r="Y19" s="42" t="s">
        <v>274</v>
      </c>
      <c r="Z19" s="58" t="s">
        <v>48</v>
      </c>
      <c r="AA19" s="40">
        <v>6.0</v>
      </c>
      <c r="AB19" s="40">
        <v>2.0</v>
      </c>
      <c r="AC19" s="40">
        <v>0.0</v>
      </c>
      <c r="AD19" s="57" t="s">
        <v>40</v>
      </c>
      <c r="AE19" s="37">
        <v>45101.0</v>
      </c>
      <c r="AF19" s="42" t="s">
        <v>274</v>
      </c>
      <c r="AG19" s="58" t="s">
        <v>48</v>
      </c>
      <c r="AH19" s="40">
        <v>6.0</v>
      </c>
      <c r="AI19" s="40">
        <v>2.0</v>
      </c>
      <c r="AJ19" s="40">
        <v>0.0</v>
      </c>
      <c r="AK19" s="96" t="s">
        <v>43</v>
      </c>
      <c r="AL19" s="37">
        <v>45102.0</v>
      </c>
      <c r="AM19" s="42" t="s">
        <v>274</v>
      </c>
      <c r="AN19" s="58" t="s">
        <v>48</v>
      </c>
      <c r="AO19" s="40">
        <v>6.0</v>
      </c>
      <c r="AP19" s="40">
        <v>2.0</v>
      </c>
      <c r="AQ19" s="40">
        <v>0.0</v>
      </c>
      <c r="AR19" s="57" t="s">
        <v>44</v>
      </c>
      <c r="AS19" s="37">
        <v>45103.0</v>
      </c>
      <c r="AT19" s="42" t="s">
        <v>274</v>
      </c>
      <c r="AU19" s="58" t="s">
        <v>48</v>
      </c>
      <c r="AV19" s="40">
        <v>6.0</v>
      </c>
      <c r="AW19" s="40">
        <v>2.0</v>
      </c>
      <c r="AX19" s="40">
        <v>0.0</v>
      </c>
      <c r="AY19" s="48"/>
      <c r="AZ19" s="49">
        <f t="shared" ref="AZ19:BB19" si="19">SUM(F19,M19,T19,AA19,AH19,AO19,AV19)</f>
        <v>36</v>
      </c>
      <c r="BA19" s="39">
        <f t="shared" si="19"/>
        <v>12</v>
      </c>
      <c r="BB19" s="39">
        <f t="shared" si="19"/>
        <v>0</v>
      </c>
      <c r="BC19" s="50">
        <f t="shared" si="20"/>
        <v>48</v>
      </c>
      <c r="BD19" s="51"/>
      <c r="BE19" s="39">
        <f>AZ19*80</f>
        <v>2880</v>
      </c>
      <c r="BF19" s="39">
        <f>BA19*88</f>
        <v>1056</v>
      </c>
      <c r="BG19" s="39">
        <f>BB19*80</f>
        <v>0</v>
      </c>
      <c r="BH19" s="39">
        <f t="shared" si="21"/>
        <v>3936</v>
      </c>
      <c r="BI19" s="51"/>
      <c r="BJ19" s="39" t="s">
        <v>72</v>
      </c>
      <c r="BK19" s="93">
        <f t="shared" si="18"/>
        <v>2951.16</v>
      </c>
      <c r="BL19" s="51"/>
      <c r="BM19" s="51"/>
    </row>
    <row r="20">
      <c r="A20" s="35" t="s">
        <v>73</v>
      </c>
      <c r="B20" s="57" t="s">
        <v>33</v>
      </c>
      <c r="C20" s="37">
        <v>45097.0</v>
      </c>
      <c r="D20" s="42" t="s">
        <v>112</v>
      </c>
      <c r="E20" s="58" t="s">
        <v>71</v>
      </c>
      <c r="F20" s="40">
        <v>6.5</v>
      </c>
      <c r="G20" s="40">
        <v>1.0</v>
      </c>
      <c r="H20" s="40">
        <v>0.0</v>
      </c>
      <c r="I20" s="57" t="s">
        <v>46</v>
      </c>
      <c r="J20" s="37">
        <v>45098.0</v>
      </c>
      <c r="K20" s="42" t="s">
        <v>112</v>
      </c>
      <c r="L20" s="58" t="s">
        <v>71</v>
      </c>
      <c r="M20" s="40">
        <v>6.5</v>
      </c>
      <c r="N20" s="40">
        <v>1.0</v>
      </c>
      <c r="O20" s="40">
        <v>0.0</v>
      </c>
      <c r="P20" s="38" t="s">
        <v>36</v>
      </c>
      <c r="Q20" s="37">
        <v>45099.0</v>
      </c>
      <c r="R20" s="42" t="s">
        <v>25</v>
      </c>
      <c r="S20" s="58" t="s">
        <v>25</v>
      </c>
      <c r="T20" s="40">
        <v>0.0</v>
      </c>
      <c r="U20" s="40">
        <v>0.0</v>
      </c>
      <c r="V20" s="40">
        <v>0.0</v>
      </c>
      <c r="W20" s="57" t="s">
        <v>37</v>
      </c>
      <c r="X20" s="37">
        <v>45100.0</v>
      </c>
      <c r="Y20" s="42" t="s">
        <v>112</v>
      </c>
      <c r="Z20" s="58" t="s">
        <v>71</v>
      </c>
      <c r="AA20" s="40">
        <v>6.5</v>
      </c>
      <c r="AB20" s="40">
        <v>1.0</v>
      </c>
      <c r="AC20" s="40">
        <v>0.0</v>
      </c>
      <c r="AD20" s="57" t="s">
        <v>40</v>
      </c>
      <c r="AE20" s="37">
        <v>45101.0</v>
      </c>
      <c r="AF20" s="42" t="s">
        <v>112</v>
      </c>
      <c r="AG20" s="58" t="s">
        <v>71</v>
      </c>
      <c r="AH20" s="40">
        <v>6.5</v>
      </c>
      <c r="AI20" s="40">
        <v>1.0</v>
      </c>
      <c r="AJ20" s="40">
        <v>0.0</v>
      </c>
      <c r="AK20" s="96" t="s">
        <v>43</v>
      </c>
      <c r="AL20" s="37">
        <v>45102.0</v>
      </c>
      <c r="AM20" s="42" t="s">
        <v>112</v>
      </c>
      <c r="AN20" s="58" t="s">
        <v>71</v>
      </c>
      <c r="AO20" s="40">
        <v>6.5</v>
      </c>
      <c r="AP20" s="40">
        <v>1.0</v>
      </c>
      <c r="AQ20" s="40">
        <v>0.0</v>
      </c>
      <c r="AR20" s="57" t="s">
        <v>44</v>
      </c>
      <c r="AS20" s="37">
        <v>45103.0</v>
      </c>
      <c r="AT20" s="42" t="s">
        <v>724</v>
      </c>
      <c r="AU20" s="58" t="s">
        <v>725</v>
      </c>
      <c r="AV20" s="40">
        <v>6.0</v>
      </c>
      <c r="AW20" s="40">
        <v>2.0</v>
      </c>
      <c r="AX20" s="40">
        <v>1.0</v>
      </c>
      <c r="AY20" s="48"/>
      <c r="AZ20" s="49">
        <f t="shared" ref="AZ20:BB20" si="22">SUM(F20,M20,T20,AA20,AH20,AO20,AV20)</f>
        <v>38.5</v>
      </c>
      <c r="BA20" s="39">
        <f t="shared" si="22"/>
        <v>7</v>
      </c>
      <c r="BB20" s="39">
        <f t="shared" si="22"/>
        <v>1</v>
      </c>
      <c r="BC20" s="50">
        <f t="shared" si="20"/>
        <v>46.5</v>
      </c>
      <c r="BD20" s="51"/>
      <c r="BE20" s="39">
        <f>AZ20*67.31</f>
        <v>2591.435</v>
      </c>
      <c r="BF20" s="39">
        <f>BA20*74</f>
        <v>518</v>
      </c>
      <c r="BG20" s="39">
        <f>BB20*84</f>
        <v>84</v>
      </c>
      <c r="BH20" s="39">
        <f t="shared" si="21"/>
        <v>3193.435</v>
      </c>
      <c r="BI20" s="51"/>
      <c r="BJ20" s="39" t="s">
        <v>76</v>
      </c>
      <c r="BK20" s="93">
        <f t="shared" si="18"/>
        <v>3532</v>
      </c>
      <c r="BL20" s="51"/>
      <c r="BM20" s="51"/>
    </row>
    <row r="21">
      <c r="A21" s="35" t="s">
        <v>52</v>
      </c>
      <c r="B21" s="57"/>
      <c r="C21" s="37"/>
      <c r="D21" s="42"/>
      <c r="E21" s="58"/>
      <c r="F21" s="40">
        <v>0.0</v>
      </c>
      <c r="G21" s="40">
        <v>0.0</v>
      </c>
      <c r="H21" s="40">
        <v>0.0</v>
      </c>
      <c r="I21" s="61"/>
      <c r="J21" s="45"/>
      <c r="K21" s="53"/>
      <c r="L21" s="53"/>
      <c r="M21" s="40">
        <v>0.0</v>
      </c>
      <c r="N21" s="40">
        <v>0.0</v>
      </c>
      <c r="O21" s="40">
        <v>0.0</v>
      </c>
      <c r="P21" s="38" t="s">
        <v>36</v>
      </c>
      <c r="Q21" s="37">
        <v>45099.0</v>
      </c>
      <c r="R21" s="42" t="s">
        <v>274</v>
      </c>
      <c r="S21" s="58" t="s">
        <v>48</v>
      </c>
      <c r="T21" s="40">
        <v>6.0</v>
      </c>
      <c r="U21" s="40">
        <v>2.0</v>
      </c>
      <c r="V21" s="40">
        <v>0.0</v>
      </c>
      <c r="W21" s="63"/>
      <c r="X21" s="45"/>
      <c r="Y21" s="53"/>
      <c r="Z21" s="53"/>
      <c r="AA21" s="40">
        <v>0.0</v>
      </c>
      <c r="AB21" s="40">
        <v>0.0</v>
      </c>
      <c r="AC21" s="40">
        <v>0.0</v>
      </c>
      <c r="AD21" s="61"/>
      <c r="AE21" s="45"/>
      <c r="AF21" s="53"/>
      <c r="AG21" s="53"/>
      <c r="AH21" s="40">
        <v>0.0</v>
      </c>
      <c r="AI21" s="40">
        <v>0.0</v>
      </c>
      <c r="AJ21" s="40">
        <v>0.0</v>
      </c>
      <c r="AK21" s="149"/>
      <c r="AL21" s="45"/>
      <c r="AM21" s="53"/>
      <c r="AN21" s="58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Y21" s="48"/>
      <c r="AZ21" s="49">
        <f t="shared" ref="AZ21:BB21" si="23">SUM(F21,M21,T21,AA21,AH21,AO21,AV21)</f>
        <v>6</v>
      </c>
      <c r="BA21" s="39">
        <f t="shared" si="23"/>
        <v>2</v>
      </c>
      <c r="BB21" s="39">
        <f t="shared" si="23"/>
        <v>0</v>
      </c>
      <c r="BC21" s="50">
        <f t="shared" si="20"/>
        <v>8</v>
      </c>
      <c r="BD21" s="51"/>
      <c r="BE21" s="39">
        <f t="shared" ref="BE21:BE23" si="25">AZ21*80</f>
        <v>480</v>
      </c>
      <c r="BF21" s="39">
        <f t="shared" ref="BF21:BF23" si="26">BA21*88</f>
        <v>176</v>
      </c>
      <c r="BG21" s="39">
        <f t="shared" ref="BG21:BG23" si="27">BB21*80</f>
        <v>0</v>
      </c>
      <c r="BH21" s="39">
        <f t="shared" si="21"/>
        <v>656</v>
      </c>
      <c r="BI21" s="51"/>
      <c r="BJ21" s="39" t="s">
        <v>340</v>
      </c>
      <c r="BK21" s="93">
        <f t="shared" ref="BK21:BK23" si="28">BH18</f>
        <v>2590</v>
      </c>
      <c r="BL21" s="51"/>
      <c r="BM21" s="51"/>
    </row>
    <row r="22">
      <c r="A22" s="35" t="s">
        <v>50</v>
      </c>
      <c r="B22" s="36"/>
      <c r="C22" s="37"/>
      <c r="D22" s="42"/>
      <c r="E22" s="58"/>
      <c r="F22" s="40">
        <v>0.0</v>
      </c>
      <c r="G22" s="40">
        <v>0.0</v>
      </c>
      <c r="H22" s="40">
        <v>0.0</v>
      </c>
      <c r="I22" s="61"/>
      <c r="J22" s="45"/>
      <c r="K22" s="53"/>
      <c r="L22" s="53"/>
      <c r="M22" s="40">
        <v>0.0</v>
      </c>
      <c r="N22" s="40">
        <v>0.0</v>
      </c>
      <c r="O22" s="40">
        <v>0.0</v>
      </c>
      <c r="P22" s="39"/>
      <c r="Q22" s="45"/>
      <c r="R22" s="53"/>
      <c r="S22" s="53"/>
      <c r="T22" s="39"/>
      <c r="U22" s="39"/>
      <c r="V22" s="39"/>
      <c r="W22" s="61"/>
      <c r="X22" s="45"/>
      <c r="Y22" s="53"/>
      <c r="Z22" s="53"/>
      <c r="AA22" s="40">
        <v>0.0</v>
      </c>
      <c r="AB22" s="40">
        <v>0.0</v>
      </c>
      <c r="AC22" s="40">
        <v>0.0</v>
      </c>
      <c r="AD22" s="61"/>
      <c r="AE22" s="45"/>
      <c r="AF22" s="53"/>
      <c r="AG22" s="53"/>
      <c r="AH22" s="40">
        <v>0.0</v>
      </c>
      <c r="AI22" s="40">
        <v>0.0</v>
      </c>
      <c r="AJ22" s="40">
        <v>0.0</v>
      </c>
      <c r="AK22" s="144"/>
      <c r="AL22" s="144"/>
      <c r="AM22" s="144"/>
      <c r="AN22" s="144"/>
      <c r="AO22" s="40">
        <v>0.0</v>
      </c>
      <c r="AP22" s="40">
        <v>0.0</v>
      </c>
      <c r="AQ22" s="40">
        <v>0.0</v>
      </c>
      <c r="AR22" s="61"/>
      <c r="AS22" s="143"/>
      <c r="AT22" s="53"/>
      <c r="AU22" s="53"/>
      <c r="AV22" s="40">
        <v>0.0</v>
      </c>
      <c r="AW22" s="40">
        <v>0.0</v>
      </c>
      <c r="AX22" s="40">
        <v>0.0</v>
      </c>
      <c r="AY22" s="48"/>
      <c r="AZ22" s="49">
        <f t="shared" ref="AZ22:BB22" si="24">SUM(F22,M22,T22,AA22,AH22,AO22,AV22)</f>
        <v>0</v>
      </c>
      <c r="BA22" s="39">
        <f t="shared" si="24"/>
        <v>0</v>
      </c>
      <c r="BB22" s="39">
        <f t="shared" si="24"/>
        <v>0</v>
      </c>
      <c r="BC22" s="50">
        <f t="shared" si="20"/>
        <v>0</v>
      </c>
      <c r="BD22" s="51"/>
      <c r="BE22" s="39">
        <f t="shared" si="25"/>
        <v>0</v>
      </c>
      <c r="BF22" s="39">
        <f t="shared" si="26"/>
        <v>0</v>
      </c>
      <c r="BG22" s="39">
        <f t="shared" si="27"/>
        <v>0</v>
      </c>
      <c r="BH22" s="39">
        <f t="shared" si="21"/>
        <v>0</v>
      </c>
      <c r="BI22" s="51"/>
      <c r="BJ22" s="39" t="s">
        <v>80</v>
      </c>
      <c r="BK22" s="93">
        <f t="shared" si="28"/>
        <v>3936</v>
      </c>
      <c r="BL22" s="51"/>
      <c r="BM22" s="51"/>
    </row>
    <row r="23">
      <c r="A23" s="59" t="s">
        <v>82</v>
      </c>
      <c r="B23" s="144"/>
      <c r="C23" s="144"/>
      <c r="D23" s="144"/>
      <c r="E23" s="144"/>
      <c r="F23" s="40">
        <v>0.0</v>
      </c>
      <c r="G23" s="40">
        <v>0.0</v>
      </c>
      <c r="H23" s="40">
        <v>0.0</v>
      </c>
      <c r="I23" s="144"/>
      <c r="J23" s="144"/>
      <c r="K23" s="144"/>
      <c r="L23" s="144"/>
      <c r="M23" s="40">
        <v>0.0</v>
      </c>
      <c r="N23" s="40">
        <v>0.0</v>
      </c>
      <c r="O23" s="40">
        <v>0.0</v>
      </c>
      <c r="P23" s="38" t="s">
        <v>36</v>
      </c>
      <c r="Q23" s="37">
        <v>45099.0</v>
      </c>
      <c r="R23" s="42" t="s">
        <v>112</v>
      </c>
      <c r="S23" s="58" t="s">
        <v>71</v>
      </c>
      <c r="T23" s="40">
        <v>6.5</v>
      </c>
      <c r="U23" s="40">
        <v>1.5</v>
      </c>
      <c r="V23" s="40">
        <v>0.0</v>
      </c>
      <c r="W23" s="36" t="s">
        <v>26</v>
      </c>
      <c r="X23" s="37">
        <v>45099.0</v>
      </c>
      <c r="Y23" s="42" t="s">
        <v>211</v>
      </c>
      <c r="Z23" s="58" t="s">
        <v>66</v>
      </c>
      <c r="AA23" s="40">
        <v>0.0</v>
      </c>
      <c r="AB23" s="40">
        <v>6.0</v>
      </c>
      <c r="AC23" s="40">
        <v>0.0</v>
      </c>
      <c r="AD23" s="144"/>
      <c r="AE23" s="144"/>
      <c r="AF23" s="144"/>
      <c r="AG23" s="144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144"/>
      <c r="AS23" s="144"/>
      <c r="AT23" s="144"/>
      <c r="AU23" s="144"/>
      <c r="AV23" s="40">
        <v>0.0</v>
      </c>
      <c r="AW23" s="40">
        <v>0.0</v>
      </c>
      <c r="AX23" s="40">
        <v>0.0</v>
      </c>
      <c r="AZ23" s="49">
        <f t="shared" ref="AZ23:BB23" si="29">SUM(F23,M23,T23,AA23,AH23,AO23,AV23)</f>
        <v>6.5</v>
      </c>
      <c r="BA23" s="39">
        <f t="shared" si="29"/>
        <v>7.5</v>
      </c>
      <c r="BB23" s="39">
        <f t="shared" si="29"/>
        <v>0</v>
      </c>
      <c r="BC23" s="50">
        <f t="shared" si="20"/>
        <v>14</v>
      </c>
      <c r="BD23" s="51"/>
      <c r="BE23" s="39">
        <f t="shared" si="25"/>
        <v>520</v>
      </c>
      <c r="BF23" s="39">
        <f t="shared" si="26"/>
        <v>660</v>
      </c>
      <c r="BG23" s="39">
        <f t="shared" si="27"/>
        <v>0</v>
      </c>
      <c r="BH23" s="39">
        <f t="shared" si="21"/>
        <v>1180</v>
      </c>
      <c r="BI23" s="51"/>
      <c r="BJ23" s="39" t="s">
        <v>81</v>
      </c>
      <c r="BK23" s="93">
        <f t="shared" si="28"/>
        <v>3193.435</v>
      </c>
      <c r="BL23" s="51"/>
      <c r="BM23" s="51"/>
    </row>
    <row r="24">
      <c r="U24" s="68">
        <v>0.5</v>
      </c>
      <c r="AZ24" s="51"/>
      <c r="BA24" s="51"/>
      <c r="BB24" s="51"/>
      <c r="BC24" s="51"/>
      <c r="BD24" s="51"/>
      <c r="BE24" s="39"/>
      <c r="BF24" s="39"/>
      <c r="BG24" s="39"/>
      <c r="BH24" s="39"/>
      <c r="BI24" s="51"/>
      <c r="BJ24" s="39" t="s">
        <v>83</v>
      </c>
      <c r="BK24" s="93">
        <f t="shared" ref="BK24:BK26" si="31">BH29</f>
        <v>3916</v>
      </c>
      <c r="BL24" s="51"/>
      <c r="BM24" s="51"/>
    </row>
    <row r="25">
      <c r="AY25" s="76" t="s">
        <v>14</v>
      </c>
      <c r="AZ25" s="77">
        <f t="shared" ref="AZ25:BC25" si="30">SUM(AZ18,AZ19,AZ20,AZ21,AZ22,AZ23)</f>
        <v>87</v>
      </c>
      <c r="BA25" s="78">
        <f t="shared" si="30"/>
        <v>63.5</v>
      </c>
      <c r="BB25" s="78">
        <f t="shared" si="30"/>
        <v>1</v>
      </c>
      <c r="BC25" s="79">
        <f t="shared" si="30"/>
        <v>151.5</v>
      </c>
      <c r="BD25" s="51"/>
      <c r="BE25" s="40">
        <f>sum(BE18,BE19,BE20,BE21,BE22,BE23)</f>
        <v>6471.435</v>
      </c>
      <c r="BF25" s="40">
        <f>sum(BF18,BF19,BF20,BF21,BF22,BF250)</f>
        <v>4340</v>
      </c>
      <c r="BG25" s="40">
        <f>sum(BG18,BG19,BG20,BG21,BG22,BG23)</f>
        <v>84</v>
      </c>
      <c r="BH25" s="40">
        <f>SUM(BH18,BH19,BH20,BH21,BH22,BH23)</f>
        <v>11555.435</v>
      </c>
      <c r="BI25" s="51"/>
      <c r="BJ25" s="39" t="s">
        <v>84</v>
      </c>
      <c r="BK25" s="93">
        <f t="shared" si="31"/>
        <v>3092</v>
      </c>
      <c r="BL25" s="51"/>
      <c r="BM25" s="51"/>
    </row>
    <row r="26">
      <c r="A26" s="100"/>
      <c r="B26" s="101"/>
      <c r="C26" s="101"/>
      <c r="D26" s="3"/>
      <c r="E26" s="4"/>
      <c r="F26" s="102"/>
      <c r="G26" s="102"/>
      <c r="H26" s="102"/>
      <c r="I26" s="102"/>
      <c r="J26" s="102"/>
      <c r="K26" s="6" t="s">
        <v>85</v>
      </c>
      <c r="L26" s="4"/>
      <c r="T26" s="103"/>
      <c r="U26" s="103"/>
      <c r="V26" s="103"/>
      <c r="W26" s="103"/>
      <c r="X26" s="104"/>
      <c r="Y26" s="104"/>
      <c r="Z26" s="105"/>
      <c r="AA26" s="104"/>
      <c r="AB26" s="104"/>
      <c r="AC26" s="104"/>
      <c r="AD26" s="104"/>
      <c r="AE26" s="104"/>
      <c r="AF26" s="9" t="s">
        <v>85</v>
      </c>
      <c r="AG26" s="4"/>
      <c r="AH26" s="104"/>
      <c r="AI26" s="104"/>
      <c r="AJ26" s="104"/>
      <c r="AK26" s="104"/>
      <c r="AL26" s="104"/>
      <c r="AM26" s="104"/>
      <c r="AN26" s="105"/>
      <c r="AO26" s="104"/>
      <c r="AP26" s="104"/>
      <c r="AQ26" s="104"/>
      <c r="AR26" s="104"/>
      <c r="AS26" s="104"/>
      <c r="AT26" s="9" t="s">
        <v>85</v>
      </c>
      <c r="AU26" s="4"/>
      <c r="AV26" s="105"/>
      <c r="AW26" s="105"/>
      <c r="AX26" s="105"/>
      <c r="AY26" s="105"/>
      <c r="AZ26" s="105"/>
      <c r="BA26" s="105"/>
      <c r="BB26" s="105"/>
      <c r="BC26" s="105"/>
      <c r="BD26" s="106"/>
      <c r="BE26" s="106"/>
      <c r="BF26" s="9" t="s">
        <v>85</v>
      </c>
      <c r="BG26" s="4"/>
      <c r="BH26" s="106"/>
      <c r="BI26" s="106"/>
      <c r="BJ26" s="39" t="s">
        <v>86</v>
      </c>
      <c r="BK26" s="93">
        <f t="shared" si="31"/>
        <v>3032.09</v>
      </c>
      <c r="BL26" s="106"/>
      <c r="BM26" s="106"/>
    </row>
    <row r="27">
      <c r="A27" s="10"/>
      <c r="B27" s="11"/>
      <c r="C27" s="11"/>
      <c r="D27" s="12"/>
      <c r="E27" s="13">
        <v>45096.0</v>
      </c>
      <c r="F27" s="14"/>
      <c r="G27" s="14"/>
      <c r="H27" s="14"/>
      <c r="I27" s="15"/>
      <c r="J27" s="15"/>
      <c r="K27" s="16"/>
      <c r="L27" s="13">
        <v>45097.0</v>
      </c>
      <c r="M27" s="15"/>
      <c r="N27" s="15"/>
      <c r="O27" s="15"/>
      <c r="P27" s="15"/>
      <c r="Q27" s="11"/>
      <c r="R27" s="17"/>
      <c r="S27" s="13">
        <v>45098.0</v>
      </c>
      <c r="T27" s="11"/>
      <c r="U27" s="15"/>
      <c r="V27" s="15"/>
      <c r="W27" s="11"/>
      <c r="X27" s="18"/>
      <c r="Y27" s="14"/>
      <c r="Z27" s="13">
        <v>45099.0</v>
      </c>
      <c r="AA27" s="15"/>
      <c r="AB27" s="15"/>
      <c r="AC27" s="11"/>
      <c r="AD27" s="15"/>
      <c r="AE27" s="15"/>
      <c r="AF27" s="12"/>
      <c r="AG27" s="13">
        <v>45100.0</v>
      </c>
      <c r="AH27" s="15"/>
      <c r="AI27" s="11"/>
      <c r="AJ27" s="15"/>
      <c r="AK27" s="15"/>
      <c r="AL27" s="15"/>
      <c r="AM27" s="18"/>
      <c r="AN27" s="13">
        <v>45101.0</v>
      </c>
      <c r="AO27" s="11"/>
      <c r="AP27" s="19"/>
      <c r="AQ27" s="19"/>
      <c r="AR27" s="19"/>
      <c r="AS27" s="19"/>
      <c r="AT27" s="14"/>
      <c r="AU27" s="13">
        <v>45102.0</v>
      </c>
      <c r="AV27" s="19"/>
      <c r="AW27" s="19"/>
      <c r="AX27" s="19"/>
      <c r="AY27" s="20"/>
      <c r="AZ27" s="19"/>
      <c r="BA27" s="19"/>
      <c r="BB27" s="19"/>
      <c r="BC27" s="19"/>
      <c r="BD27" s="20"/>
      <c r="BE27" s="21"/>
      <c r="BF27" s="22"/>
      <c r="BG27" s="4"/>
      <c r="BH27" s="19"/>
      <c r="BI27" s="23"/>
      <c r="BJ27" s="127"/>
      <c r="BK27" s="150"/>
      <c r="BL27" s="20"/>
      <c r="BM27" s="20"/>
    </row>
    <row r="28">
      <c r="A28" s="107"/>
      <c r="B28" s="26"/>
      <c r="C28" s="26"/>
      <c r="D28" s="26" t="s">
        <v>2</v>
      </c>
      <c r="E28" s="26" t="s">
        <v>3</v>
      </c>
      <c r="F28" s="26" t="s">
        <v>4</v>
      </c>
      <c r="G28" s="26" t="s">
        <v>5</v>
      </c>
      <c r="H28" s="26" t="s">
        <v>6</v>
      </c>
      <c r="I28" s="26"/>
      <c r="J28" s="26"/>
      <c r="K28" s="26" t="s">
        <v>2</v>
      </c>
      <c r="L28" s="26" t="s">
        <v>7</v>
      </c>
      <c r="M28" s="26" t="s">
        <v>4</v>
      </c>
      <c r="N28" s="26" t="s">
        <v>5</v>
      </c>
      <c r="O28" s="26" t="s">
        <v>6</v>
      </c>
      <c r="P28" s="26"/>
      <c r="Q28" s="26"/>
      <c r="R28" s="26" t="s">
        <v>2</v>
      </c>
      <c r="S28" s="26" t="s">
        <v>8</v>
      </c>
      <c r="T28" s="26" t="s">
        <v>4</v>
      </c>
      <c r="U28" s="26" t="s">
        <v>5</v>
      </c>
      <c r="V28" s="26" t="s">
        <v>6</v>
      </c>
      <c r="W28" s="28"/>
      <c r="X28" s="29"/>
      <c r="Y28" s="29" t="s">
        <v>2</v>
      </c>
      <c r="Z28" s="29" t="s">
        <v>9</v>
      </c>
      <c r="AA28" s="26" t="s">
        <v>4</v>
      </c>
      <c r="AB28" s="26" t="s">
        <v>5</v>
      </c>
      <c r="AC28" s="26" t="s">
        <v>6</v>
      </c>
      <c r="AD28" s="29"/>
      <c r="AE28" s="29"/>
      <c r="AF28" s="29" t="s">
        <v>2</v>
      </c>
      <c r="AG28" s="29" t="s">
        <v>10</v>
      </c>
      <c r="AH28" s="26" t="s">
        <v>4</v>
      </c>
      <c r="AI28" s="26" t="s">
        <v>5</v>
      </c>
      <c r="AJ28" s="26" t="s">
        <v>6</v>
      </c>
      <c r="AK28" s="29"/>
      <c r="AL28" s="29"/>
      <c r="AM28" s="29" t="s">
        <v>2</v>
      </c>
      <c r="AN28" s="29" t="s">
        <v>11</v>
      </c>
      <c r="AO28" s="26" t="s">
        <v>4</v>
      </c>
      <c r="AP28" s="26" t="s">
        <v>5</v>
      </c>
      <c r="AQ28" s="26" t="s">
        <v>6</v>
      </c>
      <c r="AR28" s="29"/>
      <c r="AS28" s="29"/>
      <c r="AT28" s="29" t="s">
        <v>2</v>
      </c>
      <c r="AU28" s="29" t="s">
        <v>12</v>
      </c>
      <c r="AV28" s="26" t="s">
        <v>4</v>
      </c>
      <c r="AW28" s="26" t="s">
        <v>5</v>
      </c>
      <c r="AX28" s="26" t="s">
        <v>6</v>
      </c>
      <c r="AY28" s="30"/>
      <c r="AZ28" s="31" t="s">
        <v>4</v>
      </c>
      <c r="BA28" s="31" t="s">
        <v>13</v>
      </c>
      <c r="BB28" s="31" t="s">
        <v>6</v>
      </c>
      <c r="BC28" s="31" t="s">
        <v>14</v>
      </c>
      <c r="BD28" s="32"/>
      <c r="BE28" s="33" t="s">
        <v>4</v>
      </c>
      <c r="BF28" s="33" t="s">
        <v>13</v>
      </c>
      <c r="BG28" s="33" t="s">
        <v>6</v>
      </c>
      <c r="BH28" s="33" t="s">
        <v>15</v>
      </c>
      <c r="BI28" s="32"/>
      <c r="BJ28" s="92" t="s">
        <v>87</v>
      </c>
      <c r="BK28" s="93">
        <f t="shared" ref="BK28:BK29" si="33">BH60</f>
        <v>2973.31</v>
      </c>
      <c r="BL28" s="32"/>
      <c r="BM28" s="32"/>
    </row>
    <row r="29">
      <c r="A29" s="35" t="s">
        <v>88</v>
      </c>
      <c r="B29" s="36" t="s">
        <v>19</v>
      </c>
      <c r="C29" s="37">
        <v>45096.0</v>
      </c>
      <c r="D29" s="42" t="s">
        <v>277</v>
      </c>
      <c r="E29" s="39" t="s">
        <v>90</v>
      </c>
      <c r="F29" s="40">
        <v>0.0</v>
      </c>
      <c r="G29" s="40">
        <v>7.5</v>
      </c>
      <c r="H29" s="40">
        <v>0.0</v>
      </c>
      <c r="I29" s="36" t="s">
        <v>22</v>
      </c>
      <c r="J29" s="37">
        <v>45097.0</v>
      </c>
      <c r="K29" s="42" t="s">
        <v>277</v>
      </c>
      <c r="L29" s="39" t="s">
        <v>90</v>
      </c>
      <c r="M29" s="40">
        <v>0.0</v>
      </c>
      <c r="N29" s="40">
        <v>7.5</v>
      </c>
      <c r="O29" s="40">
        <v>0.0</v>
      </c>
      <c r="P29" s="43" t="s">
        <v>24</v>
      </c>
      <c r="Q29" s="37">
        <v>45098.0</v>
      </c>
      <c r="R29" s="42" t="s">
        <v>277</v>
      </c>
      <c r="S29" s="39" t="s">
        <v>90</v>
      </c>
      <c r="T29" s="40">
        <v>0.0</v>
      </c>
      <c r="U29" s="40">
        <v>7.5</v>
      </c>
      <c r="V29" s="40">
        <v>0.0</v>
      </c>
      <c r="W29" s="43" t="s">
        <v>26</v>
      </c>
      <c r="X29" s="37">
        <v>45092.0</v>
      </c>
      <c r="Y29" s="42" t="s">
        <v>298</v>
      </c>
      <c r="Z29" s="39" t="s">
        <v>280</v>
      </c>
      <c r="AA29" s="40">
        <v>0.0</v>
      </c>
      <c r="AB29" s="40">
        <v>7.0</v>
      </c>
      <c r="AC29" s="40">
        <v>0.0</v>
      </c>
      <c r="AD29" s="43" t="s">
        <v>56</v>
      </c>
      <c r="AE29" s="37">
        <v>45093.0</v>
      </c>
      <c r="AF29" s="42" t="s">
        <v>278</v>
      </c>
      <c r="AG29" s="39" t="s">
        <v>92</v>
      </c>
      <c r="AH29" s="40">
        <v>0.0</v>
      </c>
      <c r="AI29" s="40">
        <v>8.0</v>
      </c>
      <c r="AJ29" s="40">
        <v>0.0</v>
      </c>
      <c r="AK29" s="66" t="s">
        <v>57</v>
      </c>
      <c r="AL29" s="37">
        <v>45101.0</v>
      </c>
      <c r="AM29" s="42" t="s">
        <v>25</v>
      </c>
      <c r="AN29" s="108" t="s">
        <v>25</v>
      </c>
      <c r="AO29" s="40">
        <v>0.0</v>
      </c>
      <c r="AP29" s="40">
        <v>0.0</v>
      </c>
      <c r="AQ29" s="40">
        <v>0.0</v>
      </c>
      <c r="AR29" s="43" t="s">
        <v>93</v>
      </c>
      <c r="AS29" s="37">
        <v>45102.0</v>
      </c>
      <c r="AT29" s="42" t="s">
        <v>298</v>
      </c>
      <c r="AU29" s="39" t="s">
        <v>280</v>
      </c>
      <c r="AV29" s="40">
        <v>0.0</v>
      </c>
      <c r="AW29" s="40">
        <v>7.0</v>
      </c>
      <c r="AX29" s="40">
        <v>0.0</v>
      </c>
      <c r="AY29" s="48"/>
      <c r="AZ29" s="49">
        <f t="shared" ref="AZ29:BB29" si="32">SUM(F29,M29,T29,AA29,AH29,AO29,AV29)</f>
        <v>0</v>
      </c>
      <c r="BA29" s="39">
        <f t="shared" si="32"/>
        <v>44.5</v>
      </c>
      <c r="BB29" s="39">
        <f t="shared" si="32"/>
        <v>0</v>
      </c>
      <c r="BC29" s="50">
        <f t="shared" ref="BC29:BC34" si="35">SUM(AZ29,BA29,BB29)</f>
        <v>44.5</v>
      </c>
      <c r="BD29" s="51"/>
      <c r="BE29" s="39">
        <f t="shared" ref="BE29:BE30" si="36">AZ29*80</f>
        <v>0</v>
      </c>
      <c r="BF29" s="39">
        <f t="shared" ref="BF29:BF30" si="37">BA29*88</f>
        <v>3916</v>
      </c>
      <c r="BG29" s="39">
        <f t="shared" ref="BG29:BG30" si="38">BB29*80</f>
        <v>0</v>
      </c>
      <c r="BH29" s="39">
        <f t="shared" ref="BH29:BH33" si="39">sum(BE29,BF29,BG29)</f>
        <v>3916</v>
      </c>
      <c r="BI29" s="51"/>
      <c r="BJ29" s="39" t="s">
        <v>744</v>
      </c>
      <c r="BK29" s="93">
        <f t="shared" si="33"/>
        <v>3048.06</v>
      </c>
      <c r="BL29" s="51"/>
      <c r="BM29" s="51"/>
    </row>
    <row r="30">
      <c r="A30" s="109" t="s">
        <v>97</v>
      </c>
      <c r="B30" s="57" t="s">
        <v>33</v>
      </c>
      <c r="C30" s="37">
        <v>45097.0</v>
      </c>
      <c r="D30" s="96" t="s">
        <v>25</v>
      </c>
      <c r="E30" s="110" t="s">
        <v>25</v>
      </c>
      <c r="F30" s="40">
        <v>0.0</v>
      </c>
      <c r="G30" s="40">
        <v>0.0</v>
      </c>
      <c r="H30" s="40">
        <v>0.0</v>
      </c>
      <c r="I30" s="420" t="s">
        <v>46</v>
      </c>
      <c r="J30" s="37">
        <v>45098.0</v>
      </c>
      <c r="K30" s="96" t="s">
        <v>74</v>
      </c>
      <c r="L30" s="110" t="s">
        <v>99</v>
      </c>
      <c r="M30" s="40">
        <v>7.0</v>
      </c>
      <c r="N30" s="40">
        <v>0.5</v>
      </c>
      <c r="O30" s="40">
        <v>0.0</v>
      </c>
      <c r="P30" s="38" t="s">
        <v>36</v>
      </c>
      <c r="Q30" s="37">
        <v>45099.0</v>
      </c>
      <c r="R30" s="96" t="s">
        <v>74</v>
      </c>
      <c r="S30" s="110" t="s">
        <v>99</v>
      </c>
      <c r="T30" s="40">
        <v>7.0</v>
      </c>
      <c r="U30" s="40">
        <v>0.5</v>
      </c>
      <c r="V30" s="40">
        <v>0.0</v>
      </c>
      <c r="W30" s="420" t="s">
        <v>37</v>
      </c>
      <c r="X30" s="37">
        <v>45093.0</v>
      </c>
      <c r="Y30" s="96" t="s">
        <v>74</v>
      </c>
      <c r="Z30" s="110" t="s">
        <v>99</v>
      </c>
      <c r="AA30" s="40">
        <v>7.0</v>
      </c>
      <c r="AB30" s="40">
        <v>0.5</v>
      </c>
      <c r="AC30" s="40">
        <v>0.0</v>
      </c>
      <c r="AD30" s="420" t="s">
        <v>40</v>
      </c>
      <c r="AE30" s="37">
        <v>45094.0</v>
      </c>
      <c r="AF30" s="56" t="s">
        <v>281</v>
      </c>
      <c r="AG30" s="110" t="s">
        <v>101</v>
      </c>
      <c r="AH30" s="40">
        <v>8.0</v>
      </c>
      <c r="AI30" s="40">
        <v>0.0</v>
      </c>
      <c r="AJ30" s="40">
        <v>0.0</v>
      </c>
      <c r="AK30" s="96" t="s">
        <v>43</v>
      </c>
      <c r="AL30" s="37">
        <v>45102.0</v>
      </c>
      <c r="AM30" s="56" t="s">
        <v>281</v>
      </c>
      <c r="AN30" s="110" t="s">
        <v>101</v>
      </c>
      <c r="AO30" s="40">
        <v>8.0</v>
      </c>
      <c r="AP30" s="40">
        <v>0.0</v>
      </c>
      <c r="AQ30" s="40">
        <v>0.0</v>
      </c>
      <c r="AR30" s="420" t="s">
        <v>44</v>
      </c>
      <c r="AS30" s="37">
        <v>45103.0</v>
      </c>
      <c r="AT30" s="95" t="s">
        <v>25</v>
      </c>
      <c r="AU30" s="98" t="s">
        <v>25</v>
      </c>
      <c r="AV30" s="40">
        <v>0.0</v>
      </c>
      <c r="AW30" s="40">
        <v>0.0</v>
      </c>
      <c r="AX30" s="40">
        <v>0.0</v>
      </c>
      <c r="AY30" s="48"/>
      <c r="AZ30" s="49">
        <f t="shared" ref="AZ30:BB30" si="34">SUM(F30,M30,T30,AA30,AH30,AO30,AV30)</f>
        <v>37</v>
      </c>
      <c r="BA30" s="39">
        <f t="shared" si="34"/>
        <v>1.5</v>
      </c>
      <c r="BB30" s="39">
        <f t="shared" si="34"/>
        <v>0</v>
      </c>
      <c r="BC30" s="50">
        <f t="shared" si="35"/>
        <v>38.5</v>
      </c>
      <c r="BD30" s="51"/>
      <c r="BE30" s="39">
        <f t="shared" si="36"/>
        <v>2960</v>
      </c>
      <c r="BF30" s="39">
        <f t="shared" si="37"/>
        <v>132</v>
      </c>
      <c r="BG30" s="39">
        <f t="shared" si="38"/>
        <v>0</v>
      </c>
      <c r="BH30" s="39">
        <f t="shared" si="39"/>
        <v>3092</v>
      </c>
      <c r="BI30" s="51"/>
      <c r="BJ30" s="39" t="s">
        <v>102</v>
      </c>
      <c r="BK30" s="93">
        <f>sum(BH83)</f>
        <v>3168</v>
      </c>
      <c r="BL30" s="51"/>
      <c r="BM30" s="51"/>
    </row>
    <row r="31">
      <c r="A31" s="35" t="s">
        <v>103</v>
      </c>
      <c r="B31" s="57" t="s">
        <v>33</v>
      </c>
      <c r="C31" s="37">
        <v>45097.0</v>
      </c>
      <c r="D31" s="96" t="s">
        <v>112</v>
      </c>
      <c r="E31" s="110" t="s">
        <v>71</v>
      </c>
      <c r="F31" s="40">
        <v>6.5</v>
      </c>
      <c r="G31" s="40">
        <v>1.0</v>
      </c>
      <c r="H31" s="40">
        <v>0.0</v>
      </c>
      <c r="I31" s="420" t="s">
        <v>46</v>
      </c>
      <c r="J31" s="37">
        <v>45098.0</v>
      </c>
      <c r="K31" s="96" t="s">
        <v>112</v>
      </c>
      <c r="L31" s="110" t="s">
        <v>71</v>
      </c>
      <c r="M31" s="40">
        <v>6.5</v>
      </c>
      <c r="N31" s="40">
        <v>1.0</v>
      </c>
      <c r="O31" s="40">
        <v>0.0</v>
      </c>
      <c r="P31" s="38" t="s">
        <v>36</v>
      </c>
      <c r="Q31" s="37">
        <v>45099.0</v>
      </c>
      <c r="R31" s="96" t="s">
        <v>112</v>
      </c>
      <c r="S31" s="110" t="s">
        <v>71</v>
      </c>
      <c r="T31" s="40">
        <v>6.5</v>
      </c>
      <c r="U31" s="40">
        <v>1.0</v>
      </c>
      <c r="V31" s="40">
        <v>0.0</v>
      </c>
      <c r="W31" s="420" t="s">
        <v>37</v>
      </c>
      <c r="X31" s="37">
        <v>45093.0</v>
      </c>
      <c r="Y31" s="96" t="s">
        <v>112</v>
      </c>
      <c r="Z31" s="110" t="s">
        <v>71</v>
      </c>
      <c r="AA31" s="40">
        <v>6.5</v>
      </c>
      <c r="AB31" s="40">
        <v>1.0</v>
      </c>
      <c r="AC31" s="40">
        <v>0.0</v>
      </c>
      <c r="AD31" s="420" t="s">
        <v>40</v>
      </c>
      <c r="AE31" s="37">
        <v>45094.0</v>
      </c>
      <c r="AF31" s="114" t="s">
        <v>213</v>
      </c>
      <c r="AG31" s="110" t="s">
        <v>225</v>
      </c>
      <c r="AH31" s="40">
        <v>7.5</v>
      </c>
      <c r="AI31" s="40">
        <v>0.5</v>
      </c>
      <c r="AJ31" s="40">
        <v>0.0</v>
      </c>
      <c r="AK31" s="96" t="s">
        <v>43</v>
      </c>
      <c r="AL31" s="37">
        <v>45102.0</v>
      </c>
      <c r="AM31" s="114" t="s">
        <v>25</v>
      </c>
      <c r="AN31" s="110" t="s">
        <v>25</v>
      </c>
      <c r="AO31" s="40">
        <v>0.0</v>
      </c>
      <c r="AP31" s="40">
        <v>0.0</v>
      </c>
      <c r="AQ31" s="40">
        <v>0.0</v>
      </c>
      <c r="AR31" s="420" t="s">
        <v>44</v>
      </c>
      <c r="AS31" s="37">
        <v>45103.0</v>
      </c>
      <c r="AT31" s="96" t="s">
        <v>273</v>
      </c>
      <c r="AU31" s="110" t="s">
        <v>39</v>
      </c>
      <c r="AV31" s="40">
        <v>5.5</v>
      </c>
      <c r="AW31" s="40">
        <v>1.0</v>
      </c>
      <c r="AX31" s="40">
        <v>0.0</v>
      </c>
      <c r="AY31" s="48"/>
      <c r="AZ31" s="49">
        <f t="shared" ref="AZ31:BB31" si="40">SUM(F31,M31,T31,AA31,AH31,AO31,AV31)</f>
        <v>39</v>
      </c>
      <c r="BA31" s="39">
        <f t="shared" si="40"/>
        <v>5.5</v>
      </c>
      <c r="BB31" s="39">
        <f t="shared" si="40"/>
        <v>0</v>
      </c>
      <c r="BC31" s="50">
        <f t="shared" si="35"/>
        <v>44.5</v>
      </c>
      <c r="BD31" s="51"/>
      <c r="BE31" s="39">
        <f>AZ31*67.31</f>
        <v>2625.09</v>
      </c>
      <c r="BF31" s="39">
        <f>BA31*74</f>
        <v>407</v>
      </c>
      <c r="BG31" s="39">
        <f>BB31*84</f>
        <v>0</v>
      </c>
      <c r="BH31" s="39">
        <f t="shared" si="39"/>
        <v>3032.09</v>
      </c>
      <c r="BI31" s="51"/>
      <c r="BJ31" s="39" t="s">
        <v>752</v>
      </c>
      <c r="BK31" s="93">
        <f>BH75</f>
        <v>2178.305</v>
      </c>
      <c r="BL31" s="51"/>
      <c r="BM31" s="51"/>
    </row>
    <row r="32">
      <c r="A32" s="35" t="s">
        <v>52</v>
      </c>
      <c r="B32" s="64"/>
      <c r="C32" s="45"/>
      <c r="D32" s="53"/>
      <c r="E32" s="39"/>
      <c r="F32" s="40">
        <v>0.0</v>
      </c>
      <c r="G32" s="40">
        <v>0.0</v>
      </c>
      <c r="H32" s="40">
        <v>0.0</v>
      </c>
      <c r="I32" s="292"/>
      <c r="J32" s="45"/>
      <c r="K32" s="92"/>
      <c r="L32" s="92"/>
      <c r="M32" s="40">
        <v>0.0</v>
      </c>
      <c r="N32" s="40">
        <v>0.0</v>
      </c>
      <c r="O32" s="40">
        <v>0.0</v>
      </c>
      <c r="P32" s="39"/>
      <c r="Q32" s="45"/>
      <c r="R32" s="92"/>
      <c r="S32" s="110"/>
      <c r="T32" s="40">
        <v>0.0</v>
      </c>
      <c r="U32" s="40">
        <v>0.0</v>
      </c>
      <c r="V32" s="40">
        <v>0.0</v>
      </c>
      <c r="W32" s="63"/>
      <c r="X32" s="45"/>
      <c r="Y32" s="53"/>
      <c r="Z32" s="39"/>
      <c r="AA32" s="40">
        <v>0.0</v>
      </c>
      <c r="AB32" s="40">
        <v>0.0</v>
      </c>
      <c r="AC32" s="40">
        <v>0.0</v>
      </c>
      <c r="AD32" s="112"/>
      <c r="AE32" s="113"/>
      <c r="AF32" s="72"/>
      <c r="AG32" s="92"/>
      <c r="AH32" s="40">
        <v>0.0</v>
      </c>
      <c r="AI32" s="40">
        <v>0.0</v>
      </c>
      <c r="AJ32" s="40">
        <v>0.0</v>
      </c>
      <c r="AK32" s="92"/>
      <c r="AL32" s="45"/>
      <c r="AM32" s="44"/>
      <c r="AN32" s="92"/>
      <c r="AO32" s="40">
        <v>0.0</v>
      </c>
      <c r="AP32" s="40">
        <v>0.0</v>
      </c>
      <c r="AQ32" s="40">
        <v>0.0</v>
      </c>
      <c r="AR32" s="113"/>
      <c r="AS32" s="113"/>
      <c r="AT32" s="113"/>
      <c r="AU32" s="113"/>
      <c r="AV32" s="40">
        <v>0.0</v>
      </c>
      <c r="AW32" s="40">
        <v>0.0</v>
      </c>
      <c r="AX32" s="40">
        <v>0.0</v>
      </c>
      <c r="AY32" s="48"/>
      <c r="AZ32" s="49">
        <f t="shared" ref="AZ32:BB32" si="41">SUM(F32,M32,T32,AA32,AH32,AO32,AV32)</f>
        <v>0</v>
      </c>
      <c r="BA32" s="39">
        <f t="shared" si="41"/>
        <v>0</v>
      </c>
      <c r="BB32" s="39">
        <f t="shared" si="41"/>
        <v>0</v>
      </c>
      <c r="BC32" s="50">
        <f t="shared" si="35"/>
        <v>0</v>
      </c>
      <c r="BD32" s="51"/>
      <c r="BE32" s="39">
        <f t="shared" ref="BE32:BE34" si="43">AZ32*80</f>
        <v>0</v>
      </c>
      <c r="BF32" s="39">
        <f t="shared" ref="BF32:BF34" si="44">BA32*88</f>
        <v>0</v>
      </c>
      <c r="BG32" s="39">
        <f t="shared" ref="BG32:BG34" si="45">BB32*80</f>
        <v>0</v>
      </c>
      <c r="BH32" s="39">
        <f t="shared" si="39"/>
        <v>0</v>
      </c>
      <c r="BI32" s="51"/>
      <c r="BJ32" s="39" t="s">
        <v>107</v>
      </c>
      <c r="BK32" s="39">
        <f>SUM(BH23,BH34,BH62,BH72,BH85)</f>
        <v>3484</v>
      </c>
      <c r="BL32" s="51"/>
      <c r="BM32" s="51"/>
    </row>
    <row r="33">
      <c r="A33" s="35" t="s">
        <v>50</v>
      </c>
      <c r="B33" s="292"/>
      <c r="C33" s="45"/>
      <c r="D33" s="92"/>
      <c r="E33" s="92"/>
      <c r="F33" s="40">
        <v>0.0</v>
      </c>
      <c r="G33" s="40">
        <v>0.0</v>
      </c>
      <c r="H33" s="40">
        <v>0.0</v>
      </c>
      <c r="I33" s="61"/>
      <c r="J33" s="45"/>
      <c r="K33" s="92"/>
      <c r="L33" s="110"/>
      <c r="M33" s="40">
        <v>0.0</v>
      </c>
      <c r="N33" s="40">
        <v>0.0</v>
      </c>
      <c r="O33" s="40">
        <v>0.0</v>
      </c>
      <c r="P33" s="64"/>
      <c r="Q33" s="45"/>
      <c r="R33" s="53"/>
      <c r="S33" s="39"/>
      <c r="T33" s="40">
        <v>0.0</v>
      </c>
      <c r="U33" s="40">
        <v>0.0</v>
      </c>
      <c r="V33" s="40">
        <v>0.0</v>
      </c>
      <c r="W33" s="144"/>
      <c r="X33" s="144"/>
      <c r="Y33" s="144"/>
      <c r="Z33" s="144"/>
      <c r="AA33" s="40">
        <v>0.0</v>
      </c>
      <c r="AB33" s="40">
        <v>0.0</v>
      </c>
      <c r="AC33" s="40">
        <v>0.0</v>
      </c>
      <c r="AD33" s="112"/>
      <c r="AE33" s="113"/>
      <c r="AF33" s="115"/>
      <c r="AG33" s="115"/>
      <c r="AH33" s="40">
        <v>0.0</v>
      </c>
      <c r="AI33" s="40">
        <v>0.0</v>
      </c>
      <c r="AJ33" s="40">
        <v>0.0</v>
      </c>
      <c r="AK33" s="66" t="s">
        <v>57</v>
      </c>
      <c r="AL33" s="37">
        <v>45101.0</v>
      </c>
      <c r="AM33" s="42" t="s">
        <v>278</v>
      </c>
      <c r="AN33" s="108" t="s">
        <v>92</v>
      </c>
      <c r="AO33" s="40">
        <v>0.0</v>
      </c>
      <c r="AP33" s="40">
        <v>8.0</v>
      </c>
      <c r="AQ33" s="40">
        <v>0.0</v>
      </c>
      <c r="AR33" s="292"/>
      <c r="AS33" s="200"/>
      <c r="AT33" s="92"/>
      <c r="AU33" s="92"/>
      <c r="AV33" s="40">
        <v>0.0</v>
      </c>
      <c r="AW33" s="40">
        <v>0.0</v>
      </c>
      <c r="AX33" s="40">
        <v>0.0</v>
      </c>
      <c r="AY33" s="65"/>
      <c r="AZ33" s="49">
        <f t="shared" ref="AZ33:BA33" si="42">SUM(F33,M33,T33,AA33,AH33,AO33,AV33)</f>
        <v>0</v>
      </c>
      <c r="BA33" s="39">
        <f t="shared" si="42"/>
        <v>8</v>
      </c>
      <c r="BB33" s="39">
        <f>SUM(H33,O33,V33,AC33,AJ33,AQ34,AX33)</f>
        <v>0</v>
      </c>
      <c r="BC33" s="50">
        <f t="shared" si="35"/>
        <v>8</v>
      </c>
      <c r="BD33" s="51"/>
      <c r="BE33" s="39">
        <f t="shared" si="43"/>
        <v>0</v>
      </c>
      <c r="BF33" s="39">
        <f t="shared" si="44"/>
        <v>704</v>
      </c>
      <c r="BG33" s="39">
        <f t="shared" si="45"/>
        <v>0</v>
      </c>
      <c r="BH33" s="39">
        <f t="shared" si="39"/>
        <v>704</v>
      </c>
      <c r="BI33" s="51"/>
      <c r="BJ33" s="39" t="s">
        <v>52</v>
      </c>
      <c r="BK33" s="39">
        <f>SUM(BH10,BH21,BH32,BH42,BH51,BH84)</f>
        <v>3724</v>
      </c>
      <c r="BL33" s="51"/>
      <c r="BM33" s="51"/>
    </row>
    <row r="34">
      <c r="A34" s="35" t="s">
        <v>82</v>
      </c>
      <c r="B34" s="57" t="s">
        <v>33</v>
      </c>
      <c r="C34" s="37">
        <v>45097.0</v>
      </c>
      <c r="D34" s="96" t="s">
        <v>74</v>
      </c>
      <c r="E34" s="110" t="s">
        <v>99</v>
      </c>
      <c r="F34" s="40">
        <v>7.0</v>
      </c>
      <c r="G34" s="40">
        <v>0.5</v>
      </c>
      <c r="H34" s="40">
        <v>0.0</v>
      </c>
      <c r="I34" s="61"/>
      <c r="J34" s="143"/>
      <c r="K34" s="92"/>
      <c r="L34" s="92"/>
      <c r="M34" s="40">
        <v>0.0</v>
      </c>
      <c r="N34" s="40">
        <v>0.0</v>
      </c>
      <c r="O34" s="40">
        <v>0.0</v>
      </c>
      <c r="P34" s="39"/>
      <c r="Q34" s="45"/>
      <c r="R34" s="92"/>
      <c r="S34" s="92"/>
      <c r="T34" s="40">
        <v>0.0</v>
      </c>
      <c r="U34" s="40">
        <v>0.0</v>
      </c>
      <c r="V34" s="40">
        <v>0.0</v>
      </c>
      <c r="W34" s="63"/>
      <c r="X34" s="45"/>
      <c r="Y34" s="53"/>
      <c r="Z34" s="39"/>
      <c r="AA34" s="40">
        <v>0.0</v>
      </c>
      <c r="AB34" s="40">
        <v>0.0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K34" s="96" t="s">
        <v>43</v>
      </c>
      <c r="AL34" s="37">
        <v>45102.0</v>
      </c>
      <c r="AM34" s="114" t="s">
        <v>213</v>
      </c>
      <c r="AN34" s="110" t="s">
        <v>225</v>
      </c>
      <c r="AO34" s="40">
        <v>7.5</v>
      </c>
      <c r="AP34" s="40">
        <v>0.5</v>
      </c>
      <c r="AQ34" s="40">
        <v>0.0</v>
      </c>
      <c r="AR34" s="420" t="s">
        <v>44</v>
      </c>
      <c r="AS34" s="37">
        <v>45103.0</v>
      </c>
      <c r="AT34" s="95" t="s">
        <v>128</v>
      </c>
      <c r="AU34" s="98" t="s">
        <v>202</v>
      </c>
      <c r="AV34" s="40">
        <v>6.0</v>
      </c>
      <c r="AW34" s="40">
        <v>1.0</v>
      </c>
      <c r="AX34" s="40">
        <v>0.0</v>
      </c>
      <c r="AY34" s="48"/>
      <c r="AZ34" s="49">
        <f t="shared" ref="AZ34:BB34" si="46">SUM(F34,M34,T34,AA34,AH34,AO34,AV34)</f>
        <v>20.5</v>
      </c>
      <c r="BA34" s="39">
        <f t="shared" si="46"/>
        <v>2</v>
      </c>
      <c r="BB34" s="39">
        <f t="shared" si="46"/>
        <v>0</v>
      </c>
      <c r="BC34" s="50">
        <f t="shared" si="35"/>
        <v>22.5</v>
      </c>
      <c r="BD34" s="51"/>
      <c r="BE34" s="39">
        <f t="shared" si="43"/>
        <v>1640</v>
      </c>
      <c r="BF34" s="39">
        <f t="shared" si="44"/>
        <v>176</v>
      </c>
      <c r="BG34" s="39">
        <f t="shared" si="45"/>
        <v>0</v>
      </c>
      <c r="BH34" s="39">
        <f>SUM(BE34,BF34,BG34)</f>
        <v>1816</v>
      </c>
      <c r="BI34" s="51"/>
      <c r="BJ34" s="39" t="s">
        <v>108</v>
      </c>
      <c r="BK34" s="39">
        <f>BH41</f>
        <v>3496</v>
      </c>
      <c r="BL34" s="51"/>
      <c r="BM34" s="51"/>
    </row>
    <row r="35">
      <c r="A35" s="116"/>
      <c r="B35" s="117"/>
      <c r="C35" s="71"/>
      <c r="D35" s="32"/>
      <c r="E35" s="32"/>
      <c r="F35" s="117"/>
      <c r="G35" s="117"/>
      <c r="H35" s="117"/>
      <c r="I35" s="117"/>
      <c r="J35" s="118"/>
      <c r="K35" s="32"/>
      <c r="L35" s="32"/>
      <c r="M35" s="51"/>
      <c r="N35" s="51"/>
      <c r="O35" s="51"/>
      <c r="P35" s="51"/>
      <c r="Q35" s="71"/>
      <c r="R35" s="32"/>
      <c r="S35" s="32"/>
      <c r="T35" s="8"/>
      <c r="U35" s="8"/>
      <c r="V35" s="8"/>
      <c r="W35" s="8"/>
      <c r="X35" s="8"/>
      <c r="Y35" s="32"/>
      <c r="Z35" s="32"/>
      <c r="AA35" s="119"/>
      <c r="AB35" s="119"/>
      <c r="AC35" s="119"/>
      <c r="AD35" s="119"/>
      <c r="AE35" s="8"/>
      <c r="AF35" s="74"/>
      <c r="AG35" s="74"/>
      <c r="AH35" s="8"/>
      <c r="AI35" s="8"/>
      <c r="AJ35" s="8"/>
      <c r="AK35" s="8"/>
      <c r="AL35" s="8"/>
      <c r="AM35" s="74"/>
      <c r="AN35" s="74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48"/>
      <c r="AZ35" s="51"/>
      <c r="BA35" s="51"/>
      <c r="BB35" s="51"/>
      <c r="BC35" s="51"/>
      <c r="BD35" s="51"/>
      <c r="BE35" s="39"/>
      <c r="BF35" s="39"/>
      <c r="BG35" s="39"/>
      <c r="BH35" s="39"/>
      <c r="BI35" s="51"/>
      <c r="BJ35" s="39" t="s">
        <v>114</v>
      </c>
      <c r="BK35" s="39">
        <f>SUM(BH9,BH22,BH33,BH40,BH52,BH63,BH74)</f>
        <v>4056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76" t="s">
        <v>14</v>
      </c>
      <c r="AZ36" s="77">
        <f t="shared" ref="AZ36:BB36" si="47">SUM(AZ29,AZ30,AZ31,AZ32,AZ33)</f>
        <v>76</v>
      </c>
      <c r="BA36" s="78">
        <f t="shared" si="47"/>
        <v>59.5</v>
      </c>
      <c r="BB36" s="78">
        <f t="shared" si="47"/>
        <v>0</v>
      </c>
      <c r="BC36" s="79">
        <f>SUM(BC29,BC30,BC31,BC32,BC33,BC34)</f>
        <v>158</v>
      </c>
      <c r="BD36" s="51"/>
      <c r="BE36" s="40">
        <f>sum(BE29,BE30,BE32,BE33,BE31)</f>
        <v>5585.09</v>
      </c>
      <c r="BF36" s="40">
        <f>sum(BF29,BF30,BF32,BF31,BF33)</f>
        <v>5159</v>
      </c>
      <c r="BG36" s="40">
        <f>sum(BG29,BG30,BG31,BG32,BG33)</f>
        <v>0</v>
      </c>
      <c r="BH36" s="40">
        <f>SUM(BH29,BH30,BH31,BH32,BH33,BH34)</f>
        <v>12560.09</v>
      </c>
      <c r="BI36" s="51"/>
      <c r="BJ36" s="39" t="s">
        <v>737</v>
      </c>
      <c r="BK36" s="39">
        <f>BH71</f>
        <v>3203.655</v>
      </c>
      <c r="BL36" s="51"/>
      <c r="BM36" s="51"/>
    </row>
    <row r="37">
      <c r="A37" s="120"/>
      <c r="B37" s="121"/>
      <c r="C37" s="121"/>
      <c r="D37" s="122"/>
      <c r="E37" s="81"/>
      <c r="F37" s="123"/>
      <c r="G37" s="123"/>
      <c r="H37" s="123"/>
      <c r="I37" s="123"/>
      <c r="J37" s="124"/>
      <c r="K37" s="80" t="s">
        <v>23</v>
      </c>
      <c r="L37" s="81"/>
      <c r="M37" s="124"/>
      <c r="N37" s="124"/>
      <c r="O37" s="124"/>
      <c r="P37" s="124"/>
      <c r="Q37" s="124"/>
      <c r="R37" s="7"/>
      <c r="S37" s="124"/>
      <c r="T37" s="8"/>
      <c r="U37" s="8"/>
      <c r="V37" s="8"/>
      <c r="W37" s="8"/>
      <c r="X37" s="8"/>
      <c r="Y37" s="83"/>
      <c r="Z37" s="83"/>
      <c r="AA37" s="119"/>
      <c r="AB37" s="119"/>
      <c r="AC37" s="119"/>
      <c r="AD37" s="119"/>
      <c r="AE37" s="8"/>
      <c r="AF37" s="82" t="s">
        <v>23</v>
      </c>
      <c r="AG37" s="81"/>
      <c r="AH37" s="8"/>
      <c r="AI37" s="8"/>
      <c r="AJ37" s="8"/>
      <c r="AK37" s="8"/>
      <c r="AL37" s="8"/>
      <c r="AM37" s="125"/>
      <c r="AN37" s="81"/>
      <c r="AO37" s="8"/>
      <c r="AP37" s="8"/>
      <c r="AQ37" s="8"/>
      <c r="AR37" s="8"/>
      <c r="AS37" s="8"/>
      <c r="AT37" s="82" t="s">
        <v>23</v>
      </c>
      <c r="AU37" s="81"/>
      <c r="AV37" s="126"/>
      <c r="AW37" s="126"/>
      <c r="AX37" s="126"/>
      <c r="AY37" s="126"/>
      <c r="AZ37" s="126"/>
      <c r="BA37" s="126"/>
      <c r="BB37" s="126"/>
      <c r="BC37" s="126"/>
      <c r="BD37" s="8"/>
      <c r="BE37" s="8"/>
      <c r="BF37" s="82" t="s">
        <v>23</v>
      </c>
      <c r="BG37" s="81"/>
      <c r="BH37" s="8"/>
      <c r="BI37" s="8"/>
      <c r="BJ37" s="39"/>
      <c r="BK37" s="39"/>
      <c r="BL37" s="8"/>
      <c r="BM37" s="8"/>
    </row>
    <row r="38">
      <c r="A38" s="10"/>
      <c r="B38" s="11"/>
      <c r="C38" s="11"/>
      <c r="D38" s="12"/>
      <c r="E38" s="13">
        <v>45096.0</v>
      </c>
      <c r="F38" s="14"/>
      <c r="G38" s="14"/>
      <c r="H38" s="14"/>
      <c r="I38" s="15"/>
      <c r="J38" s="15"/>
      <c r="K38" s="16"/>
      <c r="L38" s="13">
        <v>45097.0</v>
      </c>
      <c r="M38" s="15"/>
      <c r="N38" s="15"/>
      <c r="O38" s="15"/>
      <c r="P38" s="15"/>
      <c r="Q38" s="11"/>
      <c r="R38" s="17"/>
      <c r="S38" s="13">
        <v>45098.0</v>
      </c>
      <c r="T38" s="11"/>
      <c r="U38" s="15"/>
      <c r="V38" s="15"/>
      <c r="W38" s="11"/>
      <c r="X38" s="18"/>
      <c r="Y38" s="14"/>
      <c r="Z38" s="13">
        <v>45099.0</v>
      </c>
      <c r="AA38" s="15"/>
      <c r="AB38" s="15"/>
      <c r="AC38" s="11"/>
      <c r="AD38" s="15"/>
      <c r="AE38" s="15"/>
      <c r="AF38" s="12"/>
      <c r="AG38" s="13">
        <v>45100.0</v>
      </c>
      <c r="AH38" s="15"/>
      <c r="AI38" s="11"/>
      <c r="AJ38" s="15"/>
      <c r="AK38" s="15"/>
      <c r="AL38" s="15"/>
      <c r="AM38" s="18"/>
      <c r="AN38" s="13">
        <v>45101.0</v>
      </c>
      <c r="AO38" s="11"/>
      <c r="AP38" s="19"/>
      <c r="AQ38" s="19"/>
      <c r="AR38" s="19"/>
      <c r="AS38" s="19"/>
      <c r="AT38" s="14"/>
      <c r="AU38" s="13">
        <v>45102.0</v>
      </c>
      <c r="AV38" s="19"/>
      <c r="AW38" s="19"/>
      <c r="AX38" s="19"/>
      <c r="AY38" s="20"/>
      <c r="AZ38" s="19"/>
      <c r="BA38" s="19"/>
      <c r="BB38" s="19"/>
      <c r="BC38" s="19"/>
      <c r="BD38" s="20"/>
      <c r="BE38" s="21"/>
      <c r="BF38" s="22"/>
      <c r="BG38" s="4"/>
      <c r="BH38" s="19"/>
      <c r="BI38" s="23"/>
      <c r="BJ38" s="127"/>
      <c r="BK38" s="150"/>
      <c r="BL38" s="20"/>
      <c r="BM38" s="20"/>
    </row>
    <row r="39">
      <c r="A39" s="107"/>
      <c r="B39" s="26"/>
      <c r="C39" s="26"/>
      <c r="D39" s="26" t="s">
        <v>2</v>
      </c>
      <c r="E39" s="26" t="s">
        <v>3</v>
      </c>
      <c r="F39" s="26" t="s">
        <v>4</v>
      </c>
      <c r="G39" s="26" t="s">
        <v>5</v>
      </c>
      <c r="H39" s="26" t="s">
        <v>6</v>
      </c>
      <c r="I39" s="26"/>
      <c r="J39" s="26"/>
      <c r="K39" s="26" t="s">
        <v>2</v>
      </c>
      <c r="L39" s="26" t="s">
        <v>7</v>
      </c>
      <c r="M39" s="26" t="s">
        <v>4</v>
      </c>
      <c r="N39" s="26" t="s">
        <v>5</v>
      </c>
      <c r="O39" s="26" t="s">
        <v>6</v>
      </c>
      <c r="P39" s="26"/>
      <c r="Q39" s="26"/>
      <c r="R39" s="26" t="s">
        <v>2</v>
      </c>
      <c r="S39" s="26" t="s">
        <v>8</v>
      </c>
      <c r="T39" s="26" t="s">
        <v>4</v>
      </c>
      <c r="U39" s="26" t="s">
        <v>5</v>
      </c>
      <c r="V39" s="26" t="s">
        <v>6</v>
      </c>
      <c r="W39" s="28"/>
      <c r="X39" s="29"/>
      <c r="Y39" s="29" t="s">
        <v>2</v>
      </c>
      <c r="Z39" s="29" t="s">
        <v>9</v>
      </c>
      <c r="AA39" s="26" t="s">
        <v>4</v>
      </c>
      <c r="AB39" s="26" t="s">
        <v>5</v>
      </c>
      <c r="AC39" s="26" t="s">
        <v>6</v>
      </c>
      <c r="AD39" s="29"/>
      <c r="AE39" s="29"/>
      <c r="AF39" s="29" t="s">
        <v>2</v>
      </c>
      <c r="AG39" s="29" t="s">
        <v>10</v>
      </c>
      <c r="AH39" s="26" t="s">
        <v>4</v>
      </c>
      <c r="AI39" s="26" t="s">
        <v>5</v>
      </c>
      <c r="AJ39" s="26" t="s">
        <v>6</v>
      </c>
      <c r="AK39" s="29"/>
      <c r="AL39" s="29"/>
      <c r="AM39" s="29" t="s">
        <v>2</v>
      </c>
      <c r="AN39" s="29" t="s">
        <v>11</v>
      </c>
      <c r="AO39" s="26" t="s">
        <v>4</v>
      </c>
      <c r="AP39" s="26" t="s">
        <v>5</v>
      </c>
      <c r="AQ39" s="26" t="s">
        <v>6</v>
      </c>
      <c r="AR39" s="29"/>
      <c r="AS39" s="29"/>
      <c r="AT39" s="29" t="s">
        <v>2</v>
      </c>
      <c r="AU39" s="29" t="s">
        <v>12</v>
      </c>
      <c r="AV39" s="26" t="s">
        <v>4</v>
      </c>
      <c r="AW39" s="26" t="s">
        <v>5</v>
      </c>
      <c r="AX39" s="26" t="s">
        <v>6</v>
      </c>
      <c r="AY39" s="30"/>
      <c r="AZ39" s="31" t="s">
        <v>4</v>
      </c>
      <c r="BA39" s="31" t="s">
        <v>13</v>
      </c>
      <c r="BB39" s="31" t="s">
        <v>6</v>
      </c>
      <c r="BC39" s="31" t="s">
        <v>14</v>
      </c>
      <c r="BD39" s="32"/>
      <c r="BE39" s="33" t="s">
        <v>4</v>
      </c>
      <c r="BF39" s="33" t="s">
        <v>13</v>
      </c>
      <c r="BG39" s="33" t="s">
        <v>6</v>
      </c>
      <c r="BH39" s="33" t="s">
        <v>15</v>
      </c>
      <c r="BI39" s="32"/>
      <c r="BL39" s="32"/>
      <c r="BM39" s="32"/>
    </row>
    <row r="40">
      <c r="A40" s="59" t="s">
        <v>50</v>
      </c>
      <c r="B40" s="275" t="s">
        <v>62</v>
      </c>
      <c r="C40" s="37">
        <v>45097.0</v>
      </c>
      <c r="D40" s="42" t="s">
        <v>308</v>
      </c>
      <c r="E40" s="53" t="s">
        <v>309</v>
      </c>
      <c r="F40" s="40">
        <v>2.5</v>
      </c>
      <c r="G40" s="40">
        <v>5.5</v>
      </c>
      <c r="H40" s="40">
        <v>2.5</v>
      </c>
      <c r="I40" s="38" t="s">
        <v>46</v>
      </c>
      <c r="J40" s="37">
        <v>45099.0</v>
      </c>
      <c r="K40" s="131" t="s">
        <v>236</v>
      </c>
      <c r="L40" s="111" t="s">
        <v>125</v>
      </c>
      <c r="M40" s="40">
        <v>5.0</v>
      </c>
      <c r="N40" s="40">
        <v>0.0</v>
      </c>
      <c r="O40" s="40">
        <v>0.0</v>
      </c>
      <c r="P40" s="38"/>
      <c r="Q40" s="37"/>
      <c r="R40" s="42"/>
      <c r="S40" s="53"/>
      <c r="T40" s="40">
        <v>0.0</v>
      </c>
      <c r="U40" s="40">
        <v>0.0</v>
      </c>
      <c r="V40" s="40">
        <v>0.0</v>
      </c>
      <c r="W40" s="42" t="s">
        <v>67</v>
      </c>
      <c r="X40" s="37">
        <v>45100.0</v>
      </c>
      <c r="Y40" s="42" t="s">
        <v>283</v>
      </c>
      <c r="Z40" s="53" t="s">
        <v>118</v>
      </c>
      <c r="AA40" s="40">
        <v>0.0</v>
      </c>
      <c r="AB40" s="40">
        <v>5.5</v>
      </c>
      <c r="AC40" s="40">
        <v>0.0</v>
      </c>
      <c r="AD40" s="53"/>
      <c r="AE40" s="45"/>
      <c r="AF40" s="53"/>
      <c r="AG40" s="53"/>
      <c r="AH40" s="39"/>
      <c r="AI40" s="39"/>
      <c r="AJ40" s="39"/>
      <c r="AK40" s="478"/>
      <c r="AL40" s="45"/>
      <c r="AM40" s="53"/>
      <c r="AN40" s="53"/>
      <c r="AO40" s="40">
        <v>0.0</v>
      </c>
      <c r="AP40" s="40">
        <v>0.0</v>
      </c>
      <c r="AQ40" s="40">
        <v>0.0</v>
      </c>
      <c r="AR40" s="54"/>
      <c r="AS40" s="45"/>
      <c r="AT40" s="53"/>
      <c r="AU40" s="53"/>
      <c r="AV40" s="39"/>
      <c r="AW40" s="39"/>
      <c r="AX40" s="39"/>
      <c r="AY40" s="48"/>
      <c r="AZ40" s="49">
        <f t="shared" ref="AZ40:BB40" si="48">SUM(F40,M40,T40,AA40,AH40,AO40,AV40)</f>
        <v>7.5</v>
      </c>
      <c r="BA40" s="39">
        <f t="shared" si="48"/>
        <v>11</v>
      </c>
      <c r="BB40" s="39">
        <f t="shared" si="48"/>
        <v>2.5</v>
      </c>
      <c r="BC40" s="50">
        <f t="shared" ref="BC40:BC42" si="50">SUM(AZ40,BA40,BB40)</f>
        <v>21</v>
      </c>
      <c r="BD40" s="51"/>
      <c r="BE40" s="39">
        <f t="shared" ref="BE40:BE42" si="51">AZ40*80</f>
        <v>600</v>
      </c>
      <c r="BF40" s="39">
        <f t="shared" ref="BF40:BF42" si="52">BA40*88</f>
        <v>968</v>
      </c>
      <c r="BG40" s="39">
        <f t="shared" ref="BG40:BG42" si="53">BB40*80</f>
        <v>200</v>
      </c>
      <c r="BH40" s="39">
        <f t="shared" ref="BH40:BH42" si="54">sum(BE40,BF40,BG40)</f>
        <v>1768</v>
      </c>
      <c r="BI40" s="51"/>
      <c r="BL40" s="51"/>
      <c r="BM40" s="51"/>
    </row>
    <row r="41">
      <c r="A41" s="35" t="s">
        <v>123</v>
      </c>
      <c r="B41" s="57" t="s">
        <v>33</v>
      </c>
      <c r="C41" s="37">
        <v>45097.0</v>
      </c>
      <c r="D41" s="131" t="s">
        <v>25</v>
      </c>
      <c r="E41" s="111" t="s">
        <v>25</v>
      </c>
      <c r="F41" s="40">
        <v>0.0</v>
      </c>
      <c r="G41" s="40">
        <v>0.0</v>
      </c>
      <c r="H41" s="40">
        <v>0.0</v>
      </c>
      <c r="I41" s="42" t="s">
        <v>131</v>
      </c>
      <c r="J41" s="37">
        <v>45098.0</v>
      </c>
      <c r="K41" s="42" t="s">
        <v>283</v>
      </c>
      <c r="L41" s="53" t="s">
        <v>118</v>
      </c>
      <c r="M41" s="40">
        <v>0.0</v>
      </c>
      <c r="N41" s="40">
        <v>5.5</v>
      </c>
      <c r="O41" s="40">
        <v>0.0</v>
      </c>
      <c r="P41" s="38" t="s">
        <v>36</v>
      </c>
      <c r="Q41" s="37">
        <v>45099.0</v>
      </c>
      <c r="R41" s="131" t="s">
        <v>308</v>
      </c>
      <c r="S41" s="111" t="s">
        <v>309</v>
      </c>
      <c r="T41" s="40">
        <v>2.5</v>
      </c>
      <c r="U41" s="40">
        <v>5.5</v>
      </c>
      <c r="V41" s="40">
        <v>2.5</v>
      </c>
      <c r="W41" s="42" t="s">
        <v>37</v>
      </c>
      <c r="X41" s="37">
        <v>45100.0</v>
      </c>
      <c r="Y41" s="131" t="s">
        <v>236</v>
      </c>
      <c r="Z41" s="111" t="s">
        <v>125</v>
      </c>
      <c r="AA41" s="40">
        <v>5.0</v>
      </c>
      <c r="AB41" s="40">
        <v>0.0</v>
      </c>
      <c r="AC41" s="40">
        <v>0.0</v>
      </c>
      <c r="AD41" s="42" t="s">
        <v>40</v>
      </c>
      <c r="AE41" s="37">
        <v>45101.0</v>
      </c>
      <c r="AF41" s="131" t="s">
        <v>285</v>
      </c>
      <c r="AG41" s="111" t="s">
        <v>129</v>
      </c>
      <c r="AH41" s="40">
        <v>5.0</v>
      </c>
      <c r="AI41" s="40">
        <v>2.0</v>
      </c>
      <c r="AJ41" s="40">
        <v>0.0</v>
      </c>
      <c r="AK41" s="434" t="s">
        <v>43</v>
      </c>
      <c r="AL41" s="37">
        <v>45102.0</v>
      </c>
      <c r="AM41" s="131" t="s">
        <v>285</v>
      </c>
      <c r="AN41" s="111" t="s">
        <v>129</v>
      </c>
      <c r="AO41" s="40">
        <v>5.0</v>
      </c>
      <c r="AP41" s="40">
        <v>2.0</v>
      </c>
      <c r="AQ41" s="40">
        <v>0.0</v>
      </c>
      <c r="AR41" s="42" t="s">
        <v>44</v>
      </c>
      <c r="AS41" s="37">
        <v>45103.0</v>
      </c>
      <c r="AT41" s="131" t="s">
        <v>285</v>
      </c>
      <c r="AU41" s="111" t="s">
        <v>129</v>
      </c>
      <c r="AV41" s="40">
        <v>5.0</v>
      </c>
      <c r="AW41" s="40">
        <v>2.0</v>
      </c>
      <c r="AX41" s="40">
        <v>0.0</v>
      </c>
      <c r="AY41" s="48"/>
      <c r="AZ41" s="49">
        <f t="shared" ref="AZ41:BB41" si="49">SUM(F41,M41,T41,AA41,AH41,AO41,AV41)</f>
        <v>22.5</v>
      </c>
      <c r="BA41" s="39">
        <f t="shared" si="49"/>
        <v>17</v>
      </c>
      <c r="BB41" s="39">
        <f t="shared" si="49"/>
        <v>2.5</v>
      </c>
      <c r="BC41" s="50">
        <f t="shared" si="50"/>
        <v>42</v>
      </c>
      <c r="BD41" s="51"/>
      <c r="BE41" s="39">
        <f t="shared" si="51"/>
        <v>1800</v>
      </c>
      <c r="BF41" s="39">
        <f t="shared" si="52"/>
        <v>1496</v>
      </c>
      <c r="BG41" s="39">
        <f t="shared" si="53"/>
        <v>200</v>
      </c>
      <c r="BH41" s="39">
        <f t="shared" si="54"/>
        <v>3496</v>
      </c>
      <c r="BI41" s="51"/>
      <c r="BJ41" s="51"/>
      <c r="BK41" s="51"/>
      <c r="BL41" s="51"/>
      <c r="BM41" s="51"/>
    </row>
    <row r="42">
      <c r="A42" s="477" t="s">
        <v>52</v>
      </c>
      <c r="B42" s="134"/>
      <c r="C42" s="45"/>
      <c r="D42" s="53"/>
      <c r="E42" s="53"/>
      <c r="F42" s="40">
        <v>0.0</v>
      </c>
      <c r="G42" s="40">
        <v>0.0</v>
      </c>
      <c r="H42" s="40">
        <v>0.0</v>
      </c>
      <c r="I42" s="61"/>
      <c r="J42" s="143"/>
      <c r="K42" s="53"/>
      <c r="L42" s="53"/>
      <c r="M42" s="40">
        <v>0.0</v>
      </c>
      <c r="N42" s="40">
        <v>0.0</v>
      </c>
      <c r="O42" s="40">
        <v>0.0</v>
      </c>
      <c r="T42" s="40">
        <v>0.0</v>
      </c>
      <c r="U42" s="40">
        <v>0.0</v>
      </c>
      <c r="V42" s="40">
        <v>0.0</v>
      </c>
      <c r="W42" s="53"/>
      <c r="X42" s="45"/>
      <c r="Y42" s="53"/>
      <c r="Z42" s="53"/>
      <c r="AA42" s="40">
        <v>0.0</v>
      </c>
      <c r="AB42" s="40">
        <v>0.0</v>
      </c>
      <c r="AC42" s="40">
        <v>0.0</v>
      </c>
      <c r="AD42" s="42" t="s">
        <v>78</v>
      </c>
      <c r="AE42" s="37">
        <v>45101.0</v>
      </c>
      <c r="AF42" s="42" t="s">
        <v>284</v>
      </c>
      <c r="AG42" s="53" t="s">
        <v>122</v>
      </c>
      <c r="AH42" s="40">
        <v>0.0</v>
      </c>
      <c r="AI42" s="40">
        <v>3.5</v>
      </c>
      <c r="AJ42" s="40">
        <v>0.0</v>
      </c>
      <c r="AK42" s="185" t="s">
        <v>79</v>
      </c>
      <c r="AL42" s="37">
        <v>45102.0</v>
      </c>
      <c r="AM42" s="42" t="s">
        <v>284</v>
      </c>
      <c r="AN42" s="53" t="s">
        <v>122</v>
      </c>
      <c r="AO42" s="40">
        <v>0.0</v>
      </c>
      <c r="AP42" s="40">
        <v>3.5</v>
      </c>
      <c r="AQ42" s="40">
        <v>0.0</v>
      </c>
      <c r="AR42" s="47" t="s">
        <v>27</v>
      </c>
      <c r="AS42" s="37">
        <v>45103.0</v>
      </c>
      <c r="AT42" s="42" t="s">
        <v>284</v>
      </c>
      <c r="AU42" s="53" t="s">
        <v>122</v>
      </c>
      <c r="AV42" s="40">
        <v>0.0</v>
      </c>
      <c r="AW42" s="40">
        <v>3.5</v>
      </c>
      <c r="AX42" s="40">
        <v>0.0</v>
      </c>
      <c r="AY42" s="48"/>
      <c r="AZ42" s="49">
        <f t="shared" ref="AZ42:BB42" si="55">SUM(F42,M42,T42,AA42,AH42,AO42,AV42)</f>
        <v>0</v>
      </c>
      <c r="BA42" s="39">
        <f t="shared" si="55"/>
        <v>10.5</v>
      </c>
      <c r="BB42" s="39">
        <f t="shared" si="55"/>
        <v>0</v>
      </c>
      <c r="BC42" s="50">
        <f t="shared" si="50"/>
        <v>10.5</v>
      </c>
      <c r="BD42" s="51"/>
      <c r="BE42" s="39">
        <f t="shared" si="51"/>
        <v>0</v>
      </c>
      <c r="BF42" s="39">
        <f t="shared" si="52"/>
        <v>924</v>
      </c>
      <c r="BG42" s="39">
        <f t="shared" si="53"/>
        <v>0</v>
      </c>
      <c r="BH42" s="39">
        <f t="shared" si="54"/>
        <v>924</v>
      </c>
      <c r="BI42" s="51"/>
      <c r="BJ42" s="132"/>
      <c r="BK42" s="133"/>
      <c r="BL42" s="51"/>
      <c r="BM42" s="51"/>
    </row>
    <row r="43">
      <c r="A43" s="477" t="s">
        <v>18</v>
      </c>
      <c r="B43" s="134"/>
      <c r="C43" s="45"/>
      <c r="D43" s="53"/>
      <c r="E43" s="39"/>
      <c r="F43" s="40">
        <v>0.0</v>
      </c>
      <c r="G43" s="40">
        <v>0.0</v>
      </c>
      <c r="H43" s="40">
        <v>0.0</v>
      </c>
      <c r="I43" s="61"/>
      <c r="J43" s="143"/>
      <c r="K43" s="111"/>
      <c r="L43" s="111"/>
      <c r="M43" s="40">
        <v>0.0</v>
      </c>
      <c r="N43" s="40">
        <v>0.0</v>
      </c>
      <c r="O43" s="40">
        <v>0.0</v>
      </c>
      <c r="P43" s="39"/>
      <c r="Q43" s="45"/>
      <c r="R43" s="111"/>
      <c r="S43" s="111"/>
      <c r="T43" s="40">
        <v>0.0</v>
      </c>
      <c r="U43" s="40">
        <v>0.0</v>
      </c>
      <c r="V43" s="40">
        <v>0.0</v>
      </c>
      <c r="W43" s="53"/>
      <c r="X43" s="45"/>
      <c r="Y43" s="53"/>
      <c r="Z43" s="53"/>
      <c r="AA43" s="40">
        <v>0.0</v>
      </c>
      <c r="AB43" s="40">
        <v>0.0</v>
      </c>
      <c r="AC43" s="40">
        <v>0.0</v>
      </c>
      <c r="AD43" s="144"/>
      <c r="AE43" s="144"/>
      <c r="AF43" s="142"/>
      <c r="AG43" s="142"/>
      <c r="AH43" s="40">
        <v>0.0</v>
      </c>
      <c r="AI43" s="40">
        <v>0.0</v>
      </c>
      <c r="AJ43" s="40">
        <v>0.0</v>
      </c>
      <c r="AK43" s="478"/>
      <c r="AL43" s="45"/>
      <c r="AM43" s="111"/>
      <c r="AN43" s="111"/>
      <c r="AO43" s="40">
        <v>0.0</v>
      </c>
      <c r="AP43" s="40">
        <v>0.0</v>
      </c>
      <c r="AQ43" s="40">
        <v>0.0</v>
      </c>
      <c r="AR43" s="478"/>
      <c r="AS43" s="200"/>
      <c r="AT43" s="111"/>
      <c r="AU43" s="111"/>
      <c r="AV43" s="40">
        <v>0.0</v>
      </c>
      <c r="AW43" s="40">
        <v>0.0</v>
      </c>
      <c r="AX43" s="40">
        <v>0.0</v>
      </c>
      <c r="AY43" s="48"/>
      <c r="AZ43" s="482"/>
      <c r="BA43" s="51"/>
      <c r="BB43" s="51"/>
      <c r="BC43" s="483"/>
      <c r="BD43" s="51"/>
      <c r="BE43" s="39"/>
      <c r="BF43" s="39"/>
      <c r="BG43" s="39"/>
      <c r="BH43" s="39"/>
      <c r="BI43" s="51"/>
      <c r="BJ43" s="39" t="s">
        <v>130</v>
      </c>
      <c r="BK43" s="92">
        <f>SUM(BH12,BH25,BH36,BH45,BH55,BH66,BH77,BH87)</f>
        <v>61323.015</v>
      </c>
      <c r="BL43" s="51"/>
      <c r="BM43" s="51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137"/>
      <c r="AG44" s="137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53"/>
      <c r="BF44" s="53"/>
      <c r="BG44" s="53"/>
      <c r="BH44" s="53"/>
      <c r="BI44" s="136"/>
      <c r="BJ44" s="39" t="s">
        <v>134</v>
      </c>
      <c r="BK44" s="39">
        <f>sum(BK17,BK18,BK19,BK20,BK21,BK22,BK23,BK24,BK25,BK26,BK28,BK29,BK30,BK31,BK32,BK33,BK34,BK35,BK36)</f>
        <v>61323.015</v>
      </c>
      <c r="BL44" s="136"/>
      <c r="BM44" s="136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74"/>
      <c r="AG45" s="74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76" t="s">
        <v>14</v>
      </c>
      <c r="AZ45" s="77">
        <f t="shared" ref="AZ45:BC45" si="56">SUM(AZ40,AZ41,AZ42)</f>
        <v>30</v>
      </c>
      <c r="BA45" s="78">
        <f t="shared" si="56"/>
        <v>38.5</v>
      </c>
      <c r="BB45" s="78">
        <f t="shared" si="56"/>
        <v>5</v>
      </c>
      <c r="BC45" s="79">
        <f t="shared" si="56"/>
        <v>73.5</v>
      </c>
      <c r="BD45" s="51"/>
      <c r="BE45" s="40">
        <f t="shared" ref="BE45:BH45" si="57">sum(BE40,BE41,BE42)</f>
        <v>2400</v>
      </c>
      <c r="BF45" s="40">
        <f t="shared" si="57"/>
        <v>3388</v>
      </c>
      <c r="BG45" s="40">
        <f t="shared" si="57"/>
        <v>400</v>
      </c>
      <c r="BH45" s="40">
        <f t="shared" si="57"/>
        <v>6188</v>
      </c>
      <c r="BI45" s="51"/>
      <c r="BJ45" s="51"/>
      <c r="BK45" s="51"/>
      <c r="BL45" s="51"/>
      <c r="BM45" s="51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136"/>
      <c r="BF46" s="136"/>
      <c r="BG46" s="136"/>
      <c r="BH46" s="136"/>
      <c r="BI46" s="136"/>
      <c r="BJ46" s="136"/>
      <c r="BK46" s="136"/>
      <c r="BL46" s="136"/>
      <c r="BM46" s="136"/>
    </row>
    <row r="47">
      <c r="F47" s="73"/>
      <c r="G47" s="73"/>
      <c r="H47" s="73"/>
      <c r="I47" s="73"/>
      <c r="K47" s="80" t="s">
        <v>49</v>
      </c>
      <c r="L47" s="81"/>
      <c r="AF47" s="82" t="s">
        <v>49</v>
      </c>
      <c r="AG47" s="81"/>
      <c r="AT47" s="82" t="s">
        <v>49</v>
      </c>
      <c r="AU47" s="81"/>
      <c r="BF47" s="82" t="s">
        <v>49</v>
      </c>
      <c r="BG47" s="81"/>
    </row>
    <row r="48">
      <c r="F48" s="73"/>
      <c r="G48" s="73"/>
      <c r="H48" s="73"/>
      <c r="I48" s="73"/>
      <c r="K48" s="139"/>
      <c r="L48" s="140"/>
      <c r="AF48" s="141"/>
      <c r="AG48" s="142"/>
    </row>
    <row r="49">
      <c r="A49" s="10"/>
      <c r="B49" s="11"/>
      <c r="C49" s="11"/>
      <c r="D49" s="12"/>
      <c r="E49" s="13">
        <v>45096.0</v>
      </c>
      <c r="F49" s="14"/>
      <c r="G49" s="14"/>
      <c r="H49" s="14"/>
      <c r="I49" s="15"/>
      <c r="J49" s="15"/>
      <c r="K49" s="16"/>
      <c r="L49" s="13">
        <v>45097.0</v>
      </c>
      <c r="M49" s="15"/>
      <c r="N49" s="15"/>
      <c r="O49" s="15"/>
      <c r="P49" s="15"/>
      <c r="Q49" s="11"/>
      <c r="R49" s="17"/>
      <c r="S49" s="13">
        <v>45098.0</v>
      </c>
      <c r="T49" s="11"/>
      <c r="U49" s="15"/>
      <c r="V49" s="15"/>
      <c r="W49" s="11"/>
      <c r="X49" s="18"/>
      <c r="Y49" s="14"/>
      <c r="Z49" s="13">
        <v>45099.0</v>
      </c>
      <c r="AA49" s="15"/>
      <c r="AB49" s="15"/>
      <c r="AC49" s="11"/>
      <c r="AD49" s="15"/>
      <c r="AE49" s="15"/>
      <c r="AF49" s="12"/>
      <c r="AG49" s="13">
        <v>45100.0</v>
      </c>
      <c r="AH49" s="15"/>
      <c r="AI49" s="11"/>
      <c r="AJ49" s="15"/>
      <c r="AK49" s="15"/>
      <c r="AL49" s="15"/>
      <c r="AM49" s="18"/>
      <c r="AN49" s="13">
        <v>45101.0</v>
      </c>
      <c r="AO49" s="11"/>
      <c r="AP49" s="19"/>
      <c r="AQ49" s="19"/>
      <c r="AR49" s="19"/>
      <c r="AS49" s="19"/>
      <c r="AT49" s="14"/>
      <c r="AU49" s="13">
        <v>45102.0</v>
      </c>
      <c r="AV49" s="19"/>
      <c r="AW49" s="19"/>
      <c r="AX49" s="19"/>
      <c r="AY49" s="20"/>
      <c r="AZ49" s="19"/>
      <c r="BA49" s="19"/>
      <c r="BB49" s="19"/>
      <c r="BC49" s="19"/>
      <c r="BD49" s="20"/>
      <c r="BE49" s="21"/>
      <c r="BF49" s="22"/>
      <c r="BG49" s="4"/>
      <c r="BH49" s="19"/>
      <c r="BI49" s="23"/>
      <c r="BJ49" s="127"/>
      <c r="BK49" s="150"/>
      <c r="BL49" s="20"/>
      <c r="BM49" s="20"/>
    </row>
    <row r="50">
      <c r="A50" s="107"/>
      <c r="B50" s="26"/>
      <c r="C50" s="26"/>
      <c r="D50" s="26" t="s">
        <v>2</v>
      </c>
      <c r="E50" s="26" t="s">
        <v>3</v>
      </c>
      <c r="F50" s="26" t="s">
        <v>4</v>
      </c>
      <c r="G50" s="26" t="s">
        <v>5</v>
      </c>
      <c r="H50" s="26" t="s">
        <v>6</v>
      </c>
      <c r="I50" s="26"/>
      <c r="J50" s="26"/>
      <c r="K50" s="26" t="s">
        <v>2</v>
      </c>
      <c r="L50" s="26" t="s">
        <v>7</v>
      </c>
      <c r="M50" s="26" t="s">
        <v>4</v>
      </c>
      <c r="N50" s="26" t="s">
        <v>5</v>
      </c>
      <c r="O50" s="26" t="s">
        <v>6</v>
      </c>
      <c r="P50" s="26"/>
      <c r="Q50" s="26"/>
      <c r="R50" s="26" t="s">
        <v>2</v>
      </c>
      <c r="S50" s="26" t="s">
        <v>8</v>
      </c>
      <c r="T50" s="26" t="s">
        <v>4</v>
      </c>
      <c r="U50" s="26" t="s">
        <v>5</v>
      </c>
      <c r="V50" s="26" t="s">
        <v>6</v>
      </c>
      <c r="W50" s="28"/>
      <c r="X50" s="29"/>
      <c r="Y50" s="29" t="s">
        <v>2</v>
      </c>
      <c r="Z50" s="29" t="s">
        <v>9</v>
      </c>
      <c r="AA50" s="26" t="s">
        <v>4</v>
      </c>
      <c r="AB50" s="26" t="s">
        <v>5</v>
      </c>
      <c r="AC50" s="26" t="s">
        <v>6</v>
      </c>
      <c r="AD50" s="29"/>
      <c r="AE50" s="29"/>
      <c r="AF50" s="29" t="s">
        <v>2</v>
      </c>
      <c r="AG50" s="29" t="s">
        <v>10</v>
      </c>
      <c r="AH50" s="26" t="s">
        <v>4</v>
      </c>
      <c r="AI50" s="26" t="s">
        <v>5</v>
      </c>
      <c r="AJ50" s="26" t="s">
        <v>6</v>
      </c>
      <c r="AK50" s="29"/>
      <c r="AL50" s="29"/>
      <c r="AM50" s="29" t="s">
        <v>2</v>
      </c>
      <c r="AN50" s="29" t="s">
        <v>11</v>
      </c>
      <c r="AO50" s="26" t="s">
        <v>4</v>
      </c>
      <c r="AP50" s="26" t="s">
        <v>5</v>
      </c>
      <c r="AQ50" s="26" t="s">
        <v>6</v>
      </c>
      <c r="AR50" s="29"/>
      <c r="AS50" s="29"/>
      <c r="AT50" s="29" t="s">
        <v>2</v>
      </c>
      <c r="AU50" s="29" t="s">
        <v>12</v>
      </c>
      <c r="AV50" s="26" t="s">
        <v>4</v>
      </c>
      <c r="AW50" s="26" t="s">
        <v>5</v>
      </c>
      <c r="AX50" s="26" t="s">
        <v>6</v>
      </c>
      <c r="AY50" s="30"/>
      <c r="AZ50" s="31" t="s">
        <v>4</v>
      </c>
      <c r="BA50" s="31" t="s">
        <v>13</v>
      </c>
      <c r="BB50" s="31" t="s">
        <v>6</v>
      </c>
      <c r="BC50" s="31" t="s">
        <v>14</v>
      </c>
      <c r="BD50" s="32"/>
      <c r="BE50" s="33" t="s">
        <v>4</v>
      </c>
      <c r="BF50" s="33" t="s">
        <v>13</v>
      </c>
      <c r="BG50" s="33" t="s">
        <v>6</v>
      </c>
      <c r="BH50" s="33" t="s">
        <v>15</v>
      </c>
      <c r="BI50" s="32"/>
      <c r="BJ50" s="32"/>
      <c r="BK50" s="32"/>
      <c r="BL50" s="32"/>
      <c r="BM50" s="32"/>
    </row>
    <row r="51">
      <c r="A51" s="94" t="s">
        <v>52</v>
      </c>
      <c r="F51" s="40">
        <v>0.0</v>
      </c>
      <c r="G51" s="40">
        <v>0.0</v>
      </c>
      <c r="H51" s="40">
        <v>0.0</v>
      </c>
      <c r="I51" s="35"/>
      <c r="J51" s="143"/>
      <c r="K51" s="92"/>
      <c r="L51" s="92"/>
      <c r="M51" s="40">
        <v>0.0</v>
      </c>
      <c r="N51" s="40">
        <v>0.0</v>
      </c>
      <c r="O51" s="40">
        <v>0.0</v>
      </c>
      <c r="P51" s="144"/>
      <c r="Q51" s="144"/>
      <c r="R51" s="144"/>
      <c r="S51" s="144"/>
      <c r="T51" s="40">
        <v>0.0</v>
      </c>
      <c r="U51" s="40">
        <v>0.0</v>
      </c>
      <c r="V51" s="40">
        <v>0.0</v>
      </c>
      <c r="W51" s="39"/>
      <c r="X51" s="45"/>
      <c r="Y51" s="111"/>
      <c r="Z51" s="39"/>
      <c r="AA51" s="40">
        <v>0.0</v>
      </c>
      <c r="AB51" s="40">
        <v>0.0</v>
      </c>
      <c r="AC51" s="40">
        <v>0.0</v>
      </c>
      <c r="AD51" s="145" t="s">
        <v>40</v>
      </c>
      <c r="AE51" s="146">
        <v>45101.0</v>
      </c>
      <c r="AF51" s="147" t="s">
        <v>288</v>
      </c>
      <c r="AG51" s="40" t="s">
        <v>138</v>
      </c>
      <c r="AH51" s="40">
        <v>2.0</v>
      </c>
      <c r="AI51" s="40">
        <v>2.0</v>
      </c>
      <c r="AJ51" s="40">
        <v>0.0</v>
      </c>
      <c r="AK51" s="148" t="s">
        <v>43</v>
      </c>
      <c r="AL51" s="146">
        <v>45102.0</v>
      </c>
      <c r="AM51" s="148" t="s">
        <v>289</v>
      </c>
      <c r="AN51" s="148" t="s">
        <v>106</v>
      </c>
      <c r="AO51" s="40">
        <v>3.0</v>
      </c>
      <c r="AP51" s="40">
        <v>2.0</v>
      </c>
      <c r="AQ51" s="40">
        <v>0.0</v>
      </c>
      <c r="AR51" s="151" t="s">
        <v>44</v>
      </c>
      <c r="AS51" s="459">
        <v>45103.0</v>
      </c>
      <c r="AT51" s="289" t="s">
        <v>288</v>
      </c>
      <c r="AU51" s="129" t="s">
        <v>138</v>
      </c>
      <c r="AV51" s="40">
        <v>2.0</v>
      </c>
      <c r="AW51" s="40">
        <v>2.0</v>
      </c>
      <c r="AX51" s="40">
        <v>0.0</v>
      </c>
      <c r="AY51" s="48"/>
      <c r="AZ51" s="49">
        <f t="shared" ref="AZ51:BB51" si="58">SUM(F51,M51,T51,AA51,AH51,AO51,AV51)</f>
        <v>7</v>
      </c>
      <c r="BA51" s="39">
        <f t="shared" si="58"/>
        <v>6</v>
      </c>
      <c r="BB51" s="39">
        <f t="shared" si="58"/>
        <v>0</v>
      </c>
      <c r="BC51" s="50">
        <f t="shared" ref="BC51:BC53" si="60">SUM(AZ51,BA51,BB51)</f>
        <v>13</v>
      </c>
      <c r="BD51" s="51"/>
      <c r="BE51" s="39">
        <f t="shared" ref="BE51:BE53" si="61">AZ51*80</f>
        <v>560</v>
      </c>
      <c r="BF51" s="39">
        <f t="shared" ref="BF51:BF53" si="62">BA51*88</f>
        <v>528</v>
      </c>
      <c r="BG51" s="39">
        <f t="shared" ref="BG51:BG53" si="63">BB51*80</f>
        <v>0</v>
      </c>
      <c r="BH51" s="39">
        <f t="shared" ref="BH51:BH53" si="64">sum(BE51,BF51,BG51)</f>
        <v>1088</v>
      </c>
      <c r="BI51" s="51"/>
      <c r="BJ51" s="51"/>
      <c r="BK51" s="51"/>
      <c r="BL51" s="51"/>
      <c r="BM51" s="51"/>
    </row>
    <row r="52">
      <c r="A52" s="59" t="s">
        <v>50</v>
      </c>
      <c r="F52" s="40">
        <v>0.0</v>
      </c>
      <c r="G52" s="40">
        <v>0.0</v>
      </c>
      <c r="H52" s="40">
        <v>0.0</v>
      </c>
      <c r="I52" s="134"/>
      <c r="J52" s="45"/>
      <c r="K52" s="111"/>
      <c r="L52" s="39"/>
      <c r="M52" s="40">
        <v>0.0</v>
      </c>
      <c r="N52" s="40">
        <v>0.0</v>
      </c>
      <c r="O52" s="40">
        <v>0.0</v>
      </c>
      <c r="P52" s="39"/>
      <c r="Q52" s="45"/>
      <c r="R52" s="111"/>
      <c r="S52" s="39"/>
      <c r="T52" s="40">
        <v>0.0</v>
      </c>
      <c r="U52" s="40">
        <v>0.0</v>
      </c>
      <c r="V52" s="40">
        <v>0.0</v>
      </c>
      <c r="W52" s="53"/>
      <c r="X52" s="45"/>
      <c r="Y52" s="111"/>
      <c r="Z52" s="39"/>
      <c r="AA52" s="40">
        <v>0.0</v>
      </c>
      <c r="AB52" s="40">
        <v>0.0</v>
      </c>
      <c r="AC52" s="40">
        <v>0.0</v>
      </c>
      <c r="AD52" s="53"/>
      <c r="AE52" s="45"/>
      <c r="AF52" s="111"/>
      <c r="AG52" s="39"/>
      <c r="AH52" s="40">
        <v>0.0</v>
      </c>
      <c r="AI52" s="40">
        <v>0.0</v>
      </c>
      <c r="AJ52" s="40">
        <v>0.0</v>
      </c>
      <c r="AK52" s="92"/>
      <c r="AL52" s="45"/>
      <c r="AM52" s="92"/>
      <c r="AN52" s="92"/>
      <c r="AO52" s="40">
        <v>0.0</v>
      </c>
      <c r="AP52" s="40">
        <v>0.0</v>
      </c>
      <c r="AQ52" s="40">
        <v>0.0</v>
      </c>
      <c r="AR52" s="151"/>
      <c r="AS52" s="384"/>
      <c r="AT52" s="289"/>
      <c r="AU52" s="129"/>
      <c r="AV52" s="40">
        <v>0.0</v>
      </c>
      <c r="AW52" s="40">
        <v>0.0</v>
      </c>
      <c r="AX52" s="40">
        <v>0.0</v>
      </c>
      <c r="AY52" s="48"/>
      <c r="AZ52" s="49">
        <f t="shared" ref="AZ52:BB52" si="59">SUM(F52,M52,T52,AA52,AH52,AO52,AV52)</f>
        <v>0</v>
      </c>
      <c r="BA52" s="39">
        <f t="shared" si="59"/>
        <v>0</v>
      </c>
      <c r="BB52" s="39">
        <f t="shared" si="59"/>
        <v>0</v>
      </c>
      <c r="BC52" s="50">
        <f t="shared" si="60"/>
        <v>0</v>
      </c>
      <c r="BD52" s="51"/>
      <c r="BE52" s="39">
        <f t="shared" si="61"/>
        <v>0</v>
      </c>
      <c r="BF52" s="39">
        <f t="shared" si="62"/>
        <v>0</v>
      </c>
      <c r="BG52" s="39">
        <f t="shared" si="63"/>
        <v>0</v>
      </c>
      <c r="BH52" s="39">
        <f t="shared" si="64"/>
        <v>0</v>
      </c>
      <c r="BI52" s="51"/>
      <c r="BJ52" s="51"/>
      <c r="BK52" s="51"/>
      <c r="BL52" s="51"/>
      <c r="BM52" s="51"/>
    </row>
    <row r="53">
      <c r="A53" s="59"/>
      <c r="B53" s="134"/>
      <c r="C53" s="45"/>
      <c r="D53" s="111"/>
      <c r="E53" s="39"/>
      <c r="F53" s="40">
        <v>0.0</v>
      </c>
      <c r="G53" s="40">
        <v>0.0</v>
      </c>
      <c r="H53" s="40">
        <v>0.0</v>
      </c>
      <c r="I53" s="144"/>
      <c r="J53" s="144"/>
      <c r="K53" s="144"/>
      <c r="L53" s="144"/>
      <c r="M53" s="40">
        <v>0.0</v>
      </c>
      <c r="N53" s="40">
        <v>0.0</v>
      </c>
      <c r="O53" s="40">
        <v>0.0</v>
      </c>
      <c r="P53" s="39"/>
      <c r="Q53" s="45"/>
      <c r="R53" s="111"/>
      <c r="S53" s="39"/>
      <c r="T53" s="40">
        <v>0.0</v>
      </c>
      <c r="U53" s="40">
        <v>0.0</v>
      </c>
      <c r="V53" s="40">
        <v>0.0</v>
      </c>
      <c r="W53" s="39"/>
      <c r="X53" s="45"/>
      <c r="Y53" s="111"/>
      <c r="Z53" s="39"/>
      <c r="AA53" s="40">
        <v>0.0</v>
      </c>
      <c r="AB53" s="40">
        <v>0.0</v>
      </c>
      <c r="AC53" s="40">
        <v>0.0</v>
      </c>
      <c r="AD53" s="44"/>
      <c r="AE53" s="45"/>
      <c r="AF53" s="92"/>
      <c r="AG53" s="92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54"/>
      <c r="AS53" s="143"/>
      <c r="AT53" s="111"/>
      <c r="AU53" s="39"/>
      <c r="AV53" s="40">
        <v>0.0</v>
      </c>
      <c r="AW53" s="40">
        <v>0.0</v>
      </c>
      <c r="AX53" s="40">
        <v>0.0</v>
      </c>
      <c r="AY53" s="48"/>
      <c r="AZ53" s="49">
        <f t="shared" ref="AZ53:BB53" si="65">SUM(F53,M53,T53,AA53,AH53,AO53,AV53)</f>
        <v>0</v>
      </c>
      <c r="BA53" s="39">
        <f t="shared" si="65"/>
        <v>0</v>
      </c>
      <c r="BB53" s="39">
        <f t="shared" si="65"/>
        <v>0</v>
      </c>
      <c r="BC53" s="50">
        <f t="shared" si="60"/>
        <v>0</v>
      </c>
      <c r="BD53" s="51"/>
      <c r="BE53" s="39">
        <f t="shared" si="61"/>
        <v>0</v>
      </c>
      <c r="BF53" s="39">
        <f t="shared" si="62"/>
        <v>0</v>
      </c>
      <c r="BG53" s="39">
        <f t="shared" si="63"/>
        <v>0</v>
      </c>
      <c r="BH53" s="39">
        <f t="shared" si="64"/>
        <v>0</v>
      </c>
      <c r="BI53" s="51"/>
      <c r="BJ53" s="51"/>
      <c r="BK53" s="51"/>
      <c r="BL53" s="51"/>
      <c r="BM53" s="51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85"/>
      <c r="BF54" s="85"/>
      <c r="BG54" s="85"/>
      <c r="BH54" s="85"/>
      <c r="BI54" s="153"/>
      <c r="BJ54" s="153"/>
      <c r="BK54" s="153"/>
      <c r="BL54" s="153"/>
      <c r="BM54" s="153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76" t="s">
        <v>14</v>
      </c>
      <c r="AZ55" s="77">
        <f t="shared" ref="AZ55:BC55" si="66">SUM(AZ51,AZ52,AZ53)</f>
        <v>7</v>
      </c>
      <c r="BA55" s="78">
        <f t="shared" si="66"/>
        <v>6</v>
      </c>
      <c r="BB55" s="78">
        <f t="shared" si="66"/>
        <v>0</v>
      </c>
      <c r="BC55" s="79">
        <f t="shared" si="66"/>
        <v>13</v>
      </c>
      <c r="BD55" s="51"/>
      <c r="BE55" s="40">
        <f t="shared" ref="BE55:BH55" si="67">sum(BE51,BE52)</f>
        <v>560</v>
      </c>
      <c r="BF55" s="40">
        <f t="shared" si="67"/>
        <v>528</v>
      </c>
      <c r="BG55" s="40">
        <f t="shared" si="67"/>
        <v>0</v>
      </c>
      <c r="BH55" s="40">
        <f t="shared" si="67"/>
        <v>1088</v>
      </c>
      <c r="BI55" s="51"/>
      <c r="BJ55" s="51"/>
      <c r="BK55" s="51"/>
      <c r="BL55" s="51"/>
      <c r="BM55" s="51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/>
      <c r="BB56" s="153"/>
      <c r="BC56" s="153"/>
      <c r="BD56" s="153"/>
      <c r="BE56" s="153"/>
      <c r="BF56" s="153"/>
      <c r="BG56" s="153"/>
      <c r="BH56" s="153"/>
      <c r="BI56" s="153"/>
      <c r="BJ56" s="153"/>
      <c r="BK56" s="153"/>
      <c r="BL56" s="153"/>
      <c r="BM56" s="153"/>
    </row>
    <row r="57">
      <c r="A57" s="155"/>
      <c r="B57" s="153"/>
      <c r="C57" s="153"/>
      <c r="D57" s="67"/>
      <c r="F57" s="153"/>
      <c r="G57" s="153"/>
      <c r="H57" s="153"/>
      <c r="I57" s="153"/>
      <c r="J57" s="153"/>
      <c r="K57" s="6" t="s">
        <v>53</v>
      </c>
      <c r="L57" s="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9" t="s">
        <v>53</v>
      </c>
      <c r="AG57" s="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9" t="s">
        <v>53</v>
      </c>
      <c r="AU57" s="4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9" t="s">
        <v>53</v>
      </c>
      <c r="BG57" s="4"/>
      <c r="BH57" s="153"/>
      <c r="BI57" s="153"/>
      <c r="BJ57" s="153"/>
      <c r="BK57" s="153"/>
      <c r="BL57" s="153"/>
      <c r="BM57" s="153"/>
    </row>
    <row r="58">
      <c r="A58" s="10"/>
      <c r="B58" s="11"/>
      <c r="C58" s="11"/>
      <c r="D58" s="12"/>
      <c r="E58" s="13">
        <v>45096.0</v>
      </c>
      <c r="F58" s="14"/>
      <c r="G58" s="14"/>
      <c r="H58" s="14"/>
      <c r="I58" s="15"/>
      <c r="J58" s="15"/>
      <c r="K58" s="16"/>
      <c r="L58" s="13">
        <v>45097.0</v>
      </c>
      <c r="M58" s="15"/>
      <c r="N58" s="15"/>
      <c r="O58" s="15"/>
      <c r="P58" s="15"/>
      <c r="Q58" s="11"/>
      <c r="R58" s="17"/>
      <c r="S58" s="13">
        <v>45098.0</v>
      </c>
      <c r="T58" s="11"/>
      <c r="U58" s="15"/>
      <c r="V58" s="15"/>
      <c r="W58" s="11"/>
      <c r="X58" s="18"/>
      <c r="Y58" s="14"/>
      <c r="Z58" s="13">
        <v>45099.0</v>
      </c>
      <c r="AA58" s="15"/>
      <c r="AB58" s="15"/>
      <c r="AC58" s="11"/>
      <c r="AD58" s="15"/>
      <c r="AE58" s="15"/>
      <c r="AF58" s="12"/>
      <c r="AG58" s="13">
        <v>45100.0</v>
      </c>
      <c r="AH58" s="15"/>
      <c r="AI58" s="11"/>
      <c r="AJ58" s="15"/>
      <c r="AK58" s="15"/>
      <c r="AL58" s="15"/>
      <c r="AM58" s="18"/>
      <c r="AN58" s="13">
        <v>45101.0</v>
      </c>
      <c r="AO58" s="11"/>
      <c r="AP58" s="19"/>
      <c r="AQ58" s="19"/>
      <c r="AR58" s="19"/>
      <c r="AS58" s="19"/>
      <c r="AT58" s="14"/>
      <c r="AU58" s="13">
        <v>45102.0</v>
      </c>
      <c r="AV58" s="19"/>
      <c r="AW58" s="19"/>
      <c r="AX58" s="19"/>
      <c r="AY58" s="20"/>
      <c r="AZ58" s="19"/>
      <c r="BA58" s="19"/>
      <c r="BB58" s="19"/>
      <c r="BC58" s="19"/>
      <c r="BD58" s="20"/>
      <c r="BE58" s="21"/>
      <c r="BF58" s="22"/>
      <c r="BG58" s="4"/>
      <c r="BH58" s="19"/>
      <c r="BI58" s="23"/>
      <c r="BJ58" s="127"/>
      <c r="BK58" s="150"/>
      <c r="BL58" s="20"/>
      <c r="BM58" s="20"/>
    </row>
    <row r="59">
      <c r="A59" s="107"/>
      <c r="B59" s="26"/>
      <c r="C59" s="26"/>
      <c r="D59" s="26" t="s">
        <v>2</v>
      </c>
      <c r="E59" s="26" t="s">
        <v>3</v>
      </c>
      <c r="F59" s="26" t="s">
        <v>4</v>
      </c>
      <c r="G59" s="26" t="s">
        <v>5</v>
      </c>
      <c r="H59" s="26" t="s">
        <v>6</v>
      </c>
      <c r="I59" s="26"/>
      <c r="J59" s="26"/>
      <c r="K59" s="26" t="s">
        <v>2</v>
      </c>
      <c r="L59" s="26" t="s">
        <v>7</v>
      </c>
      <c r="M59" s="26" t="s">
        <v>4</v>
      </c>
      <c r="N59" s="26" t="s">
        <v>5</v>
      </c>
      <c r="O59" s="26" t="s">
        <v>6</v>
      </c>
      <c r="P59" s="26"/>
      <c r="Q59" s="26"/>
      <c r="R59" s="26" t="s">
        <v>2</v>
      </c>
      <c r="S59" s="26" t="s">
        <v>8</v>
      </c>
      <c r="T59" s="26" t="s">
        <v>4</v>
      </c>
      <c r="U59" s="26" t="s">
        <v>5</v>
      </c>
      <c r="V59" s="26" t="s">
        <v>6</v>
      </c>
      <c r="W59" s="28"/>
      <c r="X59" s="29"/>
      <c r="Y59" s="29" t="s">
        <v>2</v>
      </c>
      <c r="Z59" s="29" t="s">
        <v>9</v>
      </c>
      <c r="AA59" s="26" t="s">
        <v>4</v>
      </c>
      <c r="AB59" s="26" t="s">
        <v>5</v>
      </c>
      <c r="AC59" s="26" t="s">
        <v>6</v>
      </c>
      <c r="AD59" s="29"/>
      <c r="AE59" s="29"/>
      <c r="AF59" s="29" t="s">
        <v>2</v>
      </c>
      <c r="AG59" s="29" t="s">
        <v>10</v>
      </c>
      <c r="AH59" s="26" t="s">
        <v>4</v>
      </c>
      <c r="AI59" s="26" t="s">
        <v>5</v>
      </c>
      <c r="AJ59" s="26" t="s">
        <v>6</v>
      </c>
      <c r="AK59" s="29"/>
      <c r="AL59" s="29"/>
      <c r="AM59" s="29" t="s">
        <v>2</v>
      </c>
      <c r="AN59" s="29" t="s">
        <v>11</v>
      </c>
      <c r="AO59" s="26" t="s">
        <v>4</v>
      </c>
      <c r="AP59" s="26" t="s">
        <v>5</v>
      </c>
      <c r="AQ59" s="26" t="s">
        <v>6</v>
      </c>
      <c r="AR59" s="29"/>
      <c r="AS59" s="29"/>
      <c r="AT59" s="29" t="s">
        <v>2</v>
      </c>
      <c r="AU59" s="29" t="s">
        <v>12</v>
      </c>
      <c r="AV59" s="26" t="s">
        <v>4</v>
      </c>
      <c r="AW59" s="26" t="s">
        <v>5</v>
      </c>
      <c r="AX59" s="26" t="s">
        <v>6</v>
      </c>
      <c r="AY59" s="30"/>
      <c r="AZ59" s="31" t="s">
        <v>4</v>
      </c>
      <c r="BA59" s="31" t="s">
        <v>13</v>
      </c>
      <c r="BB59" s="31" t="s">
        <v>6</v>
      </c>
      <c r="BC59" s="31" t="s">
        <v>14</v>
      </c>
      <c r="BD59" s="32"/>
      <c r="BE59" s="33" t="s">
        <v>4</v>
      </c>
      <c r="BF59" s="33" t="s">
        <v>13</v>
      </c>
      <c r="BG59" s="33" t="s">
        <v>6</v>
      </c>
      <c r="BH59" s="33" t="s">
        <v>15</v>
      </c>
      <c r="BI59" s="32"/>
      <c r="BJ59" s="32"/>
      <c r="BK59" s="32"/>
      <c r="BL59" s="32"/>
      <c r="BM59" s="32"/>
    </row>
    <row r="60">
      <c r="A60" s="94" t="s">
        <v>139</v>
      </c>
      <c r="B60" s="36" t="s">
        <v>19</v>
      </c>
      <c r="C60" s="37">
        <v>45089.0</v>
      </c>
      <c r="D60" s="42" t="s">
        <v>211</v>
      </c>
      <c r="E60" s="58" t="s">
        <v>66</v>
      </c>
      <c r="F60" s="40">
        <v>0.0</v>
      </c>
      <c r="G60" s="40">
        <v>6.0</v>
      </c>
      <c r="H60" s="40">
        <v>0.0</v>
      </c>
      <c r="I60" s="36" t="s">
        <v>22</v>
      </c>
      <c r="J60" s="37">
        <v>45097.0</v>
      </c>
      <c r="K60" s="42" t="s">
        <v>211</v>
      </c>
      <c r="L60" s="58" t="s">
        <v>66</v>
      </c>
      <c r="M60" s="40">
        <v>0.0</v>
      </c>
      <c r="N60" s="40">
        <v>6.0</v>
      </c>
      <c r="O60" s="40">
        <v>0.0</v>
      </c>
      <c r="P60" s="36" t="s">
        <v>24</v>
      </c>
      <c r="Q60" s="37">
        <v>45098.0</v>
      </c>
      <c r="R60" s="42" t="s">
        <v>211</v>
      </c>
      <c r="S60" s="58" t="s">
        <v>66</v>
      </c>
      <c r="T60" s="40">
        <v>0.0</v>
      </c>
      <c r="U60" s="40">
        <v>6.0</v>
      </c>
      <c r="V60" s="40">
        <v>0.0</v>
      </c>
      <c r="W60" s="36" t="s">
        <v>26</v>
      </c>
      <c r="X60" s="37">
        <v>45099.0</v>
      </c>
      <c r="Y60" s="42" t="s">
        <v>211</v>
      </c>
      <c r="Z60" s="58" t="s">
        <v>66</v>
      </c>
      <c r="AA60" s="40">
        <v>0.0</v>
      </c>
      <c r="AB60" s="40">
        <v>6.0</v>
      </c>
      <c r="AC60" s="40">
        <v>0.0</v>
      </c>
      <c r="AD60" s="36" t="s">
        <v>56</v>
      </c>
      <c r="AE60" s="37">
        <v>45100.0</v>
      </c>
      <c r="AF60" s="42" t="s">
        <v>300</v>
      </c>
      <c r="AG60" s="58" t="s">
        <v>301</v>
      </c>
      <c r="AH60" s="40">
        <v>1.0</v>
      </c>
      <c r="AI60" s="40">
        <v>7.0</v>
      </c>
      <c r="AJ60" s="40">
        <v>2.0</v>
      </c>
      <c r="AK60" s="47" t="s">
        <v>57</v>
      </c>
      <c r="AL60" s="37">
        <v>45101.0</v>
      </c>
      <c r="AM60" s="42" t="s">
        <v>25</v>
      </c>
      <c r="AN60" s="58" t="s">
        <v>25</v>
      </c>
      <c r="AO60" s="40">
        <v>0.0</v>
      </c>
      <c r="AP60" s="40">
        <v>0.0</v>
      </c>
      <c r="AQ60" s="40">
        <v>0.0</v>
      </c>
      <c r="AR60" s="96" t="s">
        <v>149</v>
      </c>
      <c r="AS60" s="37">
        <v>45102.0</v>
      </c>
      <c r="AT60" s="42" t="s">
        <v>211</v>
      </c>
      <c r="AU60" s="58" t="s">
        <v>66</v>
      </c>
      <c r="AV60" s="40">
        <v>0.0</v>
      </c>
      <c r="AW60" s="40">
        <v>6.0</v>
      </c>
      <c r="AX60" s="40">
        <v>0.0</v>
      </c>
      <c r="AY60" s="48"/>
      <c r="AZ60" s="49">
        <f t="shared" ref="AZ60:BB60" si="68">SUM(F60,M60,T60,AA60,AH60,AO60,AV60)</f>
        <v>1</v>
      </c>
      <c r="BA60" s="39">
        <f t="shared" si="68"/>
        <v>37</v>
      </c>
      <c r="BB60" s="39">
        <f t="shared" si="68"/>
        <v>2</v>
      </c>
      <c r="BC60" s="50">
        <f t="shared" ref="BC60:BC64" si="70">SUM(AZ60,BA60,BB60)</f>
        <v>40</v>
      </c>
      <c r="BD60" s="51"/>
      <c r="BE60" s="39">
        <f t="shared" ref="BE60:BE61" si="71">AZ60*67.31</f>
        <v>67.31</v>
      </c>
      <c r="BF60" s="39">
        <f t="shared" ref="BF60:BF61" si="72">BA60*74</f>
        <v>2738</v>
      </c>
      <c r="BG60" s="39">
        <f t="shared" ref="BG60:BG61" si="73">BB60*84</f>
        <v>168</v>
      </c>
      <c r="BH60" s="39">
        <f t="shared" ref="BH60:BH62" si="74">sum(BE60,BF60,BG60)</f>
        <v>2973.31</v>
      </c>
      <c r="BI60" s="51"/>
      <c r="BJ60" s="51"/>
      <c r="BK60" s="51"/>
      <c r="BL60" s="51"/>
      <c r="BM60" s="51"/>
    </row>
    <row r="61" ht="16.5" customHeight="1">
      <c r="A61" s="94" t="s">
        <v>740</v>
      </c>
      <c r="B61" s="41" t="s">
        <v>33</v>
      </c>
      <c r="C61" s="37">
        <v>45090.0</v>
      </c>
      <c r="D61" s="38" t="s">
        <v>247</v>
      </c>
      <c r="E61" s="39" t="s">
        <v>127</v>
      </c>
      <c r="F61" s="40">
        <v>5.0</v>
      </c>
      <c r="G61" s="40">
        <v>1.0</v>
      </c>
      <c r="H61" s="40">
        <v>0.0</v>
      </c>
      <c r="I61" s="42" t="s">
        <v>46</v>
      </c>
      <c r="J61" s="37">
        <v>45098.0</v>
      </c>
      <c r="K61" s="38" t="s">
        <v>25</v>
      </c>
      <c r="L61" s="39" t="s">
        <v>25</v>
      </c>
      <c r="M61" s="40">
        <v>0.0</v>
      </c>
      <c r="N61" s="40">
        <v>0.0</v>
      </c>
      <c r="O61" s="40">
        <v>0.0</v>
      </c>
      <c r="P61" s="38" t="s">
        <v>36</v>
      </c>
      <c r="Q61" s="37">
        <v>45099.0</v>
      </c>
      <c r="R61" s="38" t="s">
        <v>247</v>
      </c>
      <c r="S61" s="39" t="s">
        <v>127</v>
      </c>
      <c r="T61" s="40">
        <v>5.0</v>
      </c>
      <c r="U61" s="40">
        <v>1.0</v>
      </c>
      <c r="V61" s="40">
        <v>0.0</v>
      </c>
      <c r="W61" s="56" t="s">
        <v>37</v>
      </c>
      <c r="X61" s="37">
        <v>45100.0</v>
      </c>
      <c r="Y61" s="38" t="s">
        <v>247</v>
      </c>
      <c r="Z61" s="39" t="s">
        <v>127</v>
      </c>
      <c r="AA61" s="40">
        <v>5.0</v>
      </c>
      <c r="AB61" s="40">
        <v>1.0</v>
      </c>
      <c r="AC61" s="40">
        <v>0.0</v>
      </c>
      <c r="AD61" s="56" t="s">
        <v>40</v>
      </c>
      <c r="AE61" s="37">
        <v>45101.0</v>
      </c>
      <c r="AF61" s="38" t="s">
        <v>285</v>
      </c>
      <c r="AG61" s="39" t="s">
        <v>129</v>
      </c>
      <c r="AH61" s="40">
        <v>5.0</v>
      </c>
      <c r="AI61" s="40">
        <v>2.0</v>
      </c>
      <c r="AJ61" s="40">
        <v>0.0</v>
      </c>
      <c r="AK61" s="185" t="s">
        <v>43</v>
      </c>
      <c r="AL61" s="37">
        <v>45102.0</v>
      </c>
      <c r="AM61" s="38" t="s">
        <v>719</v>
      </c>
      <c r="AN61" s="39" t="s">
        <v>267</v>
      </c>
      <c r="AO61" s="40">
        <v>1.0</v>
      </c>
      <c r="AP61" s="40">
        <v>7.0</v>
      </c>
      <c r="AQ61" s="40">
        <v>4.0</v>
      </c>
      <c r="AR61" s="47" t="s">
        <v>44</v>
      </c>
      <c r="AS61" s="37">
        <v>45103.0</v>
      </c>
      <c r="AT61" s="38" t="s">
        <v>247</v>
      </c>
      <c r="AU61" s="39" t="s">
        <v>127</v>
      </c>
      <c r="AV61" s="40">
        <v>5.0</v>
      </c>
      <c r="AW61" s="40">
        <v>1.0</v>
      </c>
      <c r="AX61" s="40">
        <v>0.0</v>
      </c>
      <c r="AY61" s="48"/>
      <c r="AZ61" s="49">
        <f t="shared" ref="AZ61:BB61" si="69">SUM(F61,M61,T61,AA61,AH61,AO61,AV61)</f>
        <v>26</v>
      </c>
      <c r="BA61" s="39">
        <f t="shared" si="69"/>
        <v>13</v>
      </c>
      <c r="BB61" s="39">
        <f t="shared" si="69"/>
        <v>4</v>
      </c>
      <c r="BC61" s="50">
        <f t="shared" si="70"/>
        <v>43</v>
      </c>
      <c r="BD61" s="51"/>
      <c r="BE61" s="39">
        <f t="shared" si="71"/>
        <v>1750.06</v>
      </c>
      <c r="BF61" s="39">
        <f t="shared" si="72"/>
        <v>962</v>
      </c>
      <c r="BG61" s="39">
        <f t="shared" si="73"/>
        <v>336</v>
      </c>
      <c r="BH61" s="39">
        <f t="shared" si="74"/>
        <v>3048.06</v>
      </c>
      <c r="BI61" s="51"/>
      <c r="BJ61" s="51"/>
      <c r="BK61" s="51"/>
      <c r="BL61" s="51"/>
      <c r="BM61" s="51"/>
    </row>
    <row r="62">
      <c r="A62" s="35" t="s">
        <v>82</v>
      </c>
      <c r="B62" s="41"/>
      <c r="C62" s="37"/>
      <c r="D62" s="38"/>
      <c r="E62" s="39"/>
      <c r="F62" s="40">
        <v>0.0</v>
      </c>
      <c r="G62" s="40">
        <v>0.0</v>
      </c>
      <c r="H62" s="40">
        <v>0.0</v>
      </c>
      <c r="I62" s="42" t="s">
        <v>46</v>
      </c>
      <c r="J62" s="37">
        <v>45098.0</v>
      </c>
      <c r="K62" s="38" t="s">
        <v>247</v>
      </c>
      <c r="L62" s="39" t="s">
        <v>127</v>
      </c>
      <c r="M62" s="40">
        <v>5.0</v>
      </c>
      <c r="N62" s="40">
        <v>1.0</v>
      </c>
      <c r="O62" s="40">
        <v>0.0</v>
      </c>
      <c r="P62" s="38"/>
      <c r="Q62" s="37"/>
      <c r="R62" s="96"/>
      <c r="S62" s="110"/>
      <c r="T62" s="40">
        <v>0.0</v>
      </c>
      <c r="U62" s="40">
        <v>0.0</v>
      </c>
      <c r="V62" s="40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44"/>
      <c r="AE62" s="45"/>
      <c r="AF62" s="39"/>
      <c r="AG62" s="39"/>
      <c r="AH62" s="40">
        <v>0.0</v>
      </c>
      <c r="AI62" s="40">
        <v>0.0</v>
      </c>
      <c r="AJ62" s="40">
        <v>0.0</v>
      </c>
      <c r="AK62" s="185"/>
      <c r="AL62" s="37"/>
      <c r="AM62" s="38"/>
      <c r="AN62" s="39"/>
      <c r="AO62" s="40">
        <v>0.0</v>
      </c>
      <c r="AP62" s="40">
        <v>0.0</v>
      </c>
      <c r="AQ62" s="40">
        <v>0.0</v>
      </c>
      <c r="AR62" s="47"/>
      <c r="AS62" s="37"/>
      <c r="AT62" s="38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75">SUM(F62,M62,T62,AA62,AH62,AO62,AV62)</f>
        <v>5</v>
      </c>
      <c r="BA62" s="39">
        <f t="shared" si="75"/>
        <v>1</v>
      </c>
      <c r="BB62" s="39">
        <f t="shared" si="75"/>
        <v>0</v>
      </c>
      <c r="BC62" s="50">
        <f t="shared" si="70"/>
        <v>6</v>
      </c>
      <c r="BD62" s="51"/>
      <c r="BE62" s="39">
        <f>AZ62*80</f>
        <v>400</v>
      </c>
      <c r="BF62" s="39">
        <f>BA62*88</f>
        <v>88</v>
      </c>
      <c r="BG62" s="39">
        <f>BB62*80</f>
        <v>0</v>
      </c>
      <c r="BH62" s="39">
        <f t="shared" si="74"/>
        <v>488</v>
      </c>
      <c r="BI62" s="51"/>
      <c r="BJ62" s="51"/>
      <c r="BK62" s="51"/>
      <c r="BL62" s="51"/>
      <c r="BM62" s="51"/>
    </row>
    <row r="63" ht="16.5" customHeight="1">
      <c r="A63" s="94" t="s">
        <v>50</v>
      </c>
      <c r="B63" s="41"/>
      <c r="C63" s="37"/>
      <c r="D63" s="42"/>
      <c r="E63" s="58"/>
      <c r="F63" s="40">
        <v>0.0</v>
      </c>
      <c r="G63" s="40">
        <v>0.0</v>
      </c>
      <c r="H63" s="40">
        <v>0.0</v>
      </c>
      <c r="I63" s="53"/>
      <c r="J63" s="45"/>
      <c r="K63" s="53"/>
      <c r="L63" s="53"/>
      <c r="M63" s="40">
        <v>0.0</v>
      </c>
      <c r="N63" s="40">
        <v>0.0</v>
      </c>
      <c r="O63" s="40">
        <v>0.0</v>
      </c>
      <c r="P63" s="144"/>
      <c r="Q63" s="144"/>
      <c r="R63" s="144"/>
      <c r="S63" s="144"/>
      <c r="T63" s="40">
        <v>0.0</v>
      </c>
      <c r="U63" s="40">
        <v>0.0</v>
      </c>
      <c r="V63" s="40">
        <v>0.0</v>
      </c>
      <c r="W63" s="44"/>
      <c r="X63" s="45"/>
      <c r="Y63" s="53"/>
      <c r="Z63" s="53"/>
      <c r="AA63" s="40">
        <v>0.0</v>
      </c>
      <c r="AB63" s="40">
        <v>0.0</v>
      </c>
      <c r="AC63" s="40">
        <v>0.0</v>
      </c>
      <c r="AD63" s="44"/>
      <c r="AE63" s="45"/>
      <c r="AF63" s="53"/>
      <c r="AG63" s="53"/>
      <c r="AH63" s="40">
        <v>0.0</v>
      </c>
      <c r="AI63" s="40">
        <v>0.0</v>
      </c>
      <c r="AJ63" s="40">
        <v>0.0</v>
      </c>
      <c r="AK63" s="47"/>
      <c r="AL63" s="37"/>
      <c r="AM63" s="42"/>
      <c r="AN63" s="58"/>
      <c r="AO63" s="40">
        <v>0.0</v>
      </c>
      <c r="AP63" s="40">
        <v>0.0</v>
      </c>
      <c r="AQ63" s="40">
        <v>0.0</v>
      </c>
      <c r="AR63" s="96"/>
      <c r="AS63" s="37"/>
      <c r="AT63" s="42"/>
      <c r="AU63" s="58"/>
      <c r="AV63" s="40">
        <v>0.0</v>
      </c>
      <c r="AW63" s="40">
        <v>0.0</v>
      </c>
      <c r="AX63" s="40">
        <v>0.0</v>
      </c>
      <c r="AY63" s="48"/>
      <c r="AZ63" s="49">
        <f t="shared" ref="AZ63:BB63" si="76">SUM(F63,M63,T63,AA63,AH63,AO63,AV63)</f>
        <v>0</v>
      </c>
      <c r="BA63" s="39">
        <f t="shared" si="76"/>
        <v>0</v>
      </c>
      <c r="BB63" s="39">
        <f t="shared" si="76"/>
        <v>0</v>
      </c>
      <c r="BC63" s="50">
        <f t="shared" si="70"/>
        <v>0</v>
      </c>
      <c r="BD63" s="51"/>
      <c r="BE63" s="39">
        <v>0.0</v>
      </c>
      <c r="BF63" s="39">
        <v>0.0</v>
      </c>
      <c r="BG63" s="39">
        <v>0.0</v>
      </c>
      <c r="BH63" s="39">
        <v>0.0</v>
      </c>
      <c r="BI63" s="51"/>
      <c r="BJ63" s="51"/>
      <c r="BK63" s="51"/>
      <c r="BL63" s="51"/>
      <c r="BM63" s="51"/>
    </row>
    <row r="64" ht="16.5" customHeight="1">
      <c r="A64" s="94" t="s">
        <v>52</v>
      </c>
      <c r="B64" s="41"/>
      <c r="C64" s="37"/>
      <c r="D64" s="42"/>
      <c r="E64" s="58"/>
      <c r="F64" s="40">
        <v>0.0</v>
      </c>
      <c r="G64" s="40">
        <v>0.0</v>
      </c>
      <c r="H64" s="40">
        <v>0.0</v>
      </c>
      <c r="I64" s="144"/>
      <c r="J64" s="144"/>
      <c r="K64" s="144"/>
      <c r="L64" s="144"/>
      <c r="M64" s="40">
        <v>0.0</v>
      </c>
      <c r="N64" s="40">
        <v>0.0</v>
      </c>
      <c r="O64" s="40">
        <v>0.0</v>
      </c>
      <c r="P64" s="144"/>
      <c r="Q64" s="144"/>
      <c r="R64" s="144"/>
      <c r="S64" s="144"/>
      <c r="T64" s="40">
        <v>0.0</v>
      </c>
      <c r="U64" s="40">
        <v>0.0</v>
      </c>
      <c r="V64" s="40">
        <v>0.0</v>
      </c>
      <c r="W64" s="44"/>
      <c r="X64" s="45"/>
      <c r="Y64" s="53"/>
      <c r="Z64" s="53"/>
      <c r="AA64" s="40">
        <v>0.0</v>
      </c>
      <c r="AB64" s="40">
        <v>0.0</v>
      </c>
      <c r="AC64" s="40">
        <v>0.0</v>
      </c>
      <c r="AD64" s="44"/>
      <c r="AE64" s="45"/>
      <c r="AF64" s="53"/>
      <c r="AG64" s="53"/>
      <c r="AH64" s="40">
        <v>0.0</v>
      </c>
      <c r="AI64" s="40">
        <v>0.0</v>
      </c>
      <c r="AJ64" s="40">
        <v>0.0</v>
      </c>
      <c r="AK64" s="96"/>
      <c r="AL64" s="37"/>
      <c r="AM64" s="38"/>
      <c r="AN64" s="39"/>
      <c r="AO64" s="40">
        <v>0.0</v>
      </c>
      <c r="AP64" s="40">
        <v>0.0</v>
      </c>
      <c r="AQ64" s="40">
        <v>0.0</v>
      </c>
      <c r="AR64" s="96"/>
      <c r="AS64" s="37"/>
      <c r="AT64" s="38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7">SUM(F64,M64,T64,AA64,AH64,AO64,AV64)</f>
        <v>0</v>
      </c>
      <c r="BA64" s="39">
        <f t="shared" si="77"/>
        <v>0</v>
      </c>
      <c r="BB64" s="39">
        <f t="shared" si="77"/>
        <v>0</v>
      </c>
      <c r="BC64" s="50">
        <f t="shared" si="70"/>
        <v>0</v>
      </c>
      <c r="BD64" s="51"/>
      <c r="BE64" s="39">
        <f>AZ64*80</f>
        <v>0</v>
      </c>
      <c r="BF64" s="39">
        <f>BA64*88</f>
        <v>0</v>
      </c>
      <c r="BG64" s="39">
        <f>BB64*80</f>
        <v>0</v>
      </c>
      <c r="BH64" s="39">
        <f>sum(BE64,BF64,BG64)</f>
        <v>0</v>
      </c>
      <c r="BI64" s="51"/>
      <c r="BJ64" s="51"/>
      <c r="BK64" s="51"/>
      <c r="BL64" s="51"/>
      <c r="BM64" s="51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162"/>
      <c r="L65" s="162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61"/>
      <c r="AB65" s="161"/>
      <c r="AC65" s="161"/>
      <c r="AD65" s="161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136"/>
      <c r="AU65" s="136"/>
      <c r="AV65" s="136"/>
      <c r="AW65" s="136"/>
      <c r="AX65" s="136"/>
      <c r="AY65" s="136"/>
      <c r="AZ65" s="136"/>
      <c r="BA65" s="136"/>
      <c r="BB65" s="136"/>
      <c r="BC65" s="136"/>
      <c r="BD65" s="136"/>
      <c r="BE65" s="53"/>
      <c r="BF65" s="53"/>
      <c r="BG65" s="53"/>
      <c r="BH65" s="53"/>
      <c r="BI65" s="136"/>
      <c r="BJ65" s="136"/>
      <c r="BK65" s="136"/>
      <c r="BL65" s="136"/>
      <c r="BM65" s="136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76" t="s">
        <v>14</v>
      </c>
      <c r="AZ66" s="77">
        <f t="shared" ref="AZ66:BC66" si="78">sum(AZ60,AZ61,AZ62,AZ63,AZ64)</f>
        <v>32</v>
      </c>
      <c r="BA66" s="78">
        <f t="shared" si="78"/>
        <v>51</v>
      </c>
      <c r="BB66" s="78">
        <f t="shared" si="78"/>
        <v>6</v>
      </c>
      <c r="BC66" s="79">
        <f t="shared" si="78"/>
        <v>89</v>
      </c>
      <c r="BD66" s="51"/>
      <c r="BE66" s="40">
        <f>sum(BE61,BE60,BE62,BE63,BE64)</f>
        <v>2217.37</v>
      </c>
      <c r="BF66" s="40">
        <f t="shared" ref="BF66:BG66" si="79">sum(BF60,BF61,BF62,BF63,BF64)</f>
        <v>3788</v>
      </c>
      <c r="BG66" s="40">
        <f t="shared" si="79"/>
        <v>504</v>
      </c>
      <c r="BH66" s="40">
        <f>SUM(BH60,BH61,BH62,BH63,BH64)</f>
        <v>6509.37</v>
      </c>
      <c r="BI66" s="51"/>
      <c r="BJ66" s="51"/>
      <c r="BK66" s="51"/>
      <c r="BL66" s="51"/>
      <c r="BM66" s="51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6" t="s">
        <v>147</v>
      </c>
      <c r="L67" s="4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6" t="s">
        <v>147</v>
      </c>
      <c r="AG67" s="4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6" t="s">
        <v>147</v>
      </c>
      <c r="AU67" s="4"/>
      <c r="AV67" s="136"/>
      <c r="AW67" s="136"/>
      <c r="AX67" s="136"/>
      <c r="AY67" s="136"/>
      <c r="AZ67" s="136"/>
      <c r="BA67" s="136"/>
      <c r="BB67" s="136"/>
      <c r="BC67" s="136"/>
      <c r="BD67" s="136"/>
      <c r="BE67" s="136"/>
      <c r="BF67" s="136"/>
      <c r="BG67" s="136"/>
      <c r="BH67" s="136"/>
      <c r="BI67" s="136"/>
      <c r="BJ67" s="136"/>
      <c r="BK67" s="136"/>
      <c r="BL67" s="136"/>
      <c r="BM67" s="136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162"/>
      <c r="L68" s="162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6" t="s">
        <v>147</v>
      </c>
      <c r="BG68" s="4"/>
      <c r="BH68" s="136"/>
      <c r="BI68" s="136"/>
      <c r="BJ68" s="136"/>
      <c r="BK68" s="136"/>
      <c r="BL68" s="136"/>
      <c r="BM68" s="136"/>
    </row>
    <row r="69">
      <c r="A69" s="10"/>
      <c r="B69" s="11"/>
      <c r="C69" s="11"/>
      <c r="D69" s="12"/>
      <c r="E69" s="13">
        <v>45096.0</v>
      </c>
      <c r="F69" s="14"/>
      <c r="G69" s="14"/>
      <c r="H69" s="14"/>
      <c r="I69" s="15"/>
      <c r="J69" s="15"/>
      <c r="K69" s="16"/>
      <c r="L69" s="13">
        <v>45097.0</v>
      </c>
      <c r="M69" s="15"/>
      <c r="N69" s="15"/>
      <c r="O69" s="15"/>
      <c r="P69" s="15"/>
      <c r="Q69" s="11"/>
      <c r="R69" s="17"/>
      <c r="S69" s="13">
        <v>45098.0</v>
      </c>
      <c r="T69" s="11"/>
      <c r="U69" s="15"/>
      <c r="V69" s="15"/>
      <c r="W69" s="11"/>
      <c r="X69" s="18"/>
      <c r="Y69" s="14"/>
      <c r="Z69" s="13">
        <v>45099.0</v>
      </c>
      <c r="AA69" s="15"/>
      <c r="AB69" s="15"/>
      <c r="AC69" s="11"/>
      <c r="AD69" s="15"/>
      <c r="AE69" s="15"/>
      <c r="AF69" s="12"/>
      <c r="AG69" s="13">
        <v>45100.0</v>
      </c>
      <c r="AH69" s="15"/>
      <c r="AI69" s="11"/>
      <c r="AJ69" s="15"/>
      <c r="AK69" s="15"/>
      <c r="AL69" s="15"/>
      <c r="AM69" s="18"/>
      <c r="AN69" s="13">
        <v>45101.0</v>
      </c>
      <c r="AO69" s="11"/>
      <c r="AP69" s="19"/>
      <c r="AQ69" s="19"/>
      <c r="AR69" s="19"/>
      <c r="AS69" s="19"/>
      <c r="AT69" s="14"/>
      <c r="AU69" s="13">
        <v>45102.0</v>
      </c>
      <c r="AV69" s="19"/>
      <c r="AW69" s="19"/>
      <c r="AX69" s="19"/>
      <c r="AY69" s="20"/>
      <c r="AZ69" s="19"/>
      <c r="BA69" s="19"/>
      <c r="BB69" s="19"/>
      <c r="BC69" s="19"/>
      <c r="BD69" s="20"/>
      <c r="BE69" s="21"/>
      <c r="BF69" s="22"/>
      <c r="BG69" s="4"/>
      <c r="BH69" s="19"/>
      <c r="BI69" s="23"/>
      <c r="BJ69" s="127"/>
      <c r="BK69" s="150"/>
      <c r="BL69" s="20"/>
      <c r="BM69" s="20"/>
    </row>
    <row r="70">
      <c r="A70" s="107"/>
      <c r="B70" s="26"/>
      <c r="C70" s="26"/>
      <c r="D70" s="26" t="s">
        <v>2</v>
      </c>
      <c r="E70" s="26" t="s">
        <v>3</v>
      </c>
      <c r="F70" s="26" t="s">
        <v>4</v>
      </c>
      <c r="G70" s="26" t="s">
        <v>5</v>
      </c>
      <c r="H70" s="26" t="s">
        <v>6</v>
      </c>
      <c r="I70" s="26"/>
      <c r="J70" s="26"/>
      <c r="K70" s="26" t="s">
        <v>2</v>
      </c>
      <c r="L70" s="26" t="s">
        <v>7</v>
      </c>
      <c r="M70" s="26" t="s">
        <v>4</v>
      </c>
      <c r="N70" s="26" t="s">
        <v>5</v>
      </c>
      <c r="O70" s="26" t="s">
        <v>6</v>
      </c>
      <c r="P70" s="26"/>
      <c r="Q70" s="26"/>
      <c r="R70" s="26" t="s">
        <v>2</v>
      </c>
      <c r="S70" s="26" t="s">
        <v>8</v>
      </c>
      <c r="T70" s="26" t="s">
        <v>4</v>
      </c>
      <c r="U70" s="26" t="s">
        <v>5</v>
      </c>
      <c r="V70" s="26" t="s">
        <v>6</v>
      </c>
      <c r="W70" s="28"/>
      <c r="X70" s="29"/>
      <c r="Y70" s="29" t="s">
        <v>2</v>
      </c>
      <c r="Z70" s="29" t="s">
        <v>9</v>
      </c>
      <c r="AA70" s="26" t="s">
        <v>4</v>
      </c>
      <c r="AB70" s="26" t="s">
        <v>5</v>
      </c>
      <c r="AC70" s="26" t="s">
        <v>6</v>
      </c>
      <c r="AD70" s="29"/>
      <c r="AE70" s="29"/>
      <c r="AF70" s="29" t="s">
        <v>2</v>
      </c>
      <c r="AG70" s="29" t="s">
        <v>10</v>
      </c>
      <c r="AH70" s="26" t="s">
        <v>4</v>
      </c>
      <c r="AI70" s="26" t="s">
        <v>5</v>
      </c>
      <c r="AJ70" s="26" t="s">
        <v>6</v>
      </c>
      <c r="AK70" s="29"/>
      <c r="AL70" s="29"/>
      <c r="AM70" s="29" t="s">
        <v>2</v>
      </c>
      <c r="AN70" s="29" t="s">
        <v>11</v>
      </c>
      <c r="AO70" s="26" t="s">
        <v>4</v>
      </c>
      <c r="AP70" s="26" t="s">
        <v>5</v>
      </c>
      <c r="AQ70" s="26" t="s">
        <v>6</v>
      </c>
      <c r="AR70" s="29"/>
      <c r="AS70" s="29"/>
      <c r="AT70" s="29" t="s">
        <v>2</v>
      </c>
      <c r="AU70" s="29" t="s">
        <v>12</v>
      </c>
      <c r="AV70" s="26" t="s">
        <v>4</v>
      </c>
      <c r="AW70" s="26" t="s">
        <v>5</v>
      </c>
      <c r="AX70" s="26" t="s">
        <v>6</v>
      </c>
      <c r="AY70" s="30"/>
      <c r="AZ70" s="31" t="s">
        <v>4</v>
      </c>
      <c r="BA70" s="31" t="s">
        <v>13</v>
      </c>
      <c r="BB70" s="31" t="s">
        <v>6</v>
      </c>
      <c r="BC70" s="31" t="s">
        <v>14</v>
      </c>
      <c r="BD70" s="32"/>
      <c r="BE70" s="33" t="s">
        <v>4</v>
      </c>
      <c r="BF70" s="33" t="s">
        <v>13</v>
      </c>
      <c r="BG70" s="33" t="s">
        <v>6</v>
      </c>
      <c r="BH70" s="33" t="s">
        <v>15</v>
      </c>
      <c r="BI70" s="32"/>
      <c r="BJ70" s="32"/>
      <c r="BK70" s="32"/>
      <c r="BL70" s="32"/>
      <c r="BM70" s="32"/>
    </row>
    <row r="71">
      <c r="A71" s="94" t="s">
        <v>714</v>
      </c>
      <c r="B71" s="36" t="s">
        <v>19</v>
      </c>
      <c r="C71" s="37">
        <v>45096.0</v>
      </c>
      <c r="D71" s="42" t="s">
        <v>272</v>
      </c>
      <c r="E71" s="39" t="s">
        <v>21</v>
      </c>
      <c r="F71" s="40">
        <v>0.0</v>
      </c>
      <c r="G71" s="40">
        <v>6.5</v>
      </c>
      <c r="H71" s="40">
        <v>0.0</v>
      </c>
      <c r="I71" s="36" t="s">
        <v>22</v>
      </c>
      <c r="J71" s="37">
        <v>45097.0</v>
      </c>
      <c r="K71" s="42" t="s">
        <v>272</v>
      </c>
      <c r="L71" s="39" t="s">
        <v>21</v>
      </c>
      <c r="M71" s="40">
        <v>0.0</v>
      </c>
      <c r="N71" s="40">
        <v>6.5</v>
      </c>
      <c r="O71" s="40">
        <v>0.0</v>
      </c>
      <c r="P71" s="36" t="s">
        <v>24</v>
      </c>
      <c r="Q71" s="37">
        <v>45098.0</v>
      </c>
      <c r="R71" s="42" t="s">
        <v>272</v>
      </c>
      <c r="S71" s="39" t="s">
        <v>21</v>
      </c>
      <c r="T71" s="40">
        <v>0.0</v>
      </c>
      <c r="U71" s="40">
        <v>6.5</v>
      </c>
      <c r="V71" s="40">
        <v>0.0</v>
      </c>
      <c r="W71" s="36" t="s">
        <v>26</v>
      </c>
      <c r="X71" s="37">
        <v>45099.0</v>
      </c>
      <c r="Y71" s="42" t="s">
        <v>272</v>
      </c>
      <c r="Z71" s="39" t="s">
        <v>21</v>
      </c>
      <c r="AA71" s="40">
        <v>0.0</v>
      </c>
      <c r="AB71" s="40">
        <v>6.5</v>
      </c>
      <c r="AC71" s="40">
        <v>0.0</v>
      </c>
      <c r="AD71" s="36" t="s">
        <v>56</v>
      </c>
      <c r="AE71" s="37">
        <v>45100.0</v>
      </c>
      <c r="AF71" s="42" t="s">
        <v>272</v>
      </c>
      <c r="AG71" s="39" t="s">
        <v>21</v>
      </c>
      <c r="AH71" s="40">
        <v>0.0</v>
      </c>
      <c r="AI71" s="40">
        <v>6.5</v>
      </c>
      <c r="AJ71" s="40">
        <v>0.0</v>
      </c>
      <c r="AK71" s="287" t="s">
        <v>57</v>
      </c>
      <c r="AL71" s="37">
        <v>45101.0</v>
      </c>
      <c r="AM71" s="42" t="s">
        <v>703</v>
      </c>
      <c r="AN71" s="39" t="s">
        <v>704</v>
      </c>
      <c r="AO71" s="40">
        <v>0.5</v>
      </c>
      <c r="AP71" s="40">
        <v>7.5</v>
      </c>
      <c r="AQ71" s="40">
        <v>2.5</v>
      </c>
      <c r="AR71" s="96" t="s">
        <v>149</v>
      </c>
      <c r="AS71" s="37">
        <v>45102.0</v>
      </c>
      <c r="AT71" s="42" t="s">
        <v>25</v>
      </c>
      <c r="AU71" s="39" t="s">
        <v>25</v>
      </c>
      <c r="AV71" s="40">
        <v>0.0</v>
      </c>
      <c r="AW71" s="40">
        <v>0.0</v>
      </c>
      <c r="AX71" s="40">
        <v>0.0</v>
      </c>
      <c r="AY71" s="48"/>
      <c r="AZ71" s="49">
        <f t="shared" ref="AZ71:BB71" si="80">SUM(F71,M71,T71,AA71,AH71,AO71,AV71)</f>
        <v>0.5</v>
      </c>
      <c r="BA71" s="39">
        <f t="shared" si="80"/>
        <v>40</v>
      </c>
      <c r="BB71" s="39">
        <f t="shared" si="80"/>
        <v>2.5</v>
      </c>
      <c r="BC71" s="50">
        <f t="shared" ref="BC71:BC75" si="82">SUM(AZ71,BA71,BB71)</f>
        <v>43</v>
      </c>
      <c r="BD71" s="51"/>
      <c r="BE71" s="39">
        <f>AZ71*67.31</f>
        <v>33.655</v>
      </c>
      <c r="BF71" s="39">
        <f>BA71*74</f>
        <v>2960</v>
      </c>
      <c r="BG71" s="39">
        <f>BB71*84</f>
        <v>210</v>
      </c>
      <c r="BH71" s="39">
        <f>SUM(BE71,BF71,BG71)</f>
        <v>3203.655</v>
      </c>
      <c r="BI71" s="51"/>
      <c r="BJ71" s="51"/>
      <c r="BK71" s="51"/>
      <c r="BL71" s="51"/>
      <c r="BM71" s="51"/>
    </row>
    <row r="72">
      <c r="A72" s="94" t="s">
        <v>82</v>
      </c>
      <c r="B72" s="36"/>
      <c r="C72" s="37"/>
      <c r="D72" s="42"/>
      <c r="E72" s="39"/>
      <c r="F72" s="40">
        <v>0.0</v>
      </c>
      <c r="G72" s="40">
        <v>0.0</v>
      </c>
      <c r="H72" s="40">
        <v>0.0</v>
      </c>
      <c r="I72" s="36"/>
      <c r="J72" s="37"/>
      <c r="K72" s="42"/>
      <c r="L72" s="39"/>
      <c r="M72" s="40">
        <v>0.0</v>
      </c>
      <c r="N72" s="40">
        <v>0.0</v>
      </c>
      <c r="O72" s="40">
        <v>0.0</v>
      </c>
      <c r="P72" s="36"/>
      <c r="Q72" s="37"/>
      <c r="R72" s="42"/>
      <c r="S72" s="39"/>
      <c r="T72" s="40">
        <v>0.0</v>
      </c>
      <c r="U72" s="40">
        <v>0.0</v>
      </c>
      <c r="V72" s="40">
        <v>0.0</v>
      </c>
      <c r="W72" s="36"/>
      <c r="X72" s="37"/>
      <c r="Y72" s="42"/>
      <c r="Z72" s="39"/>
      <c r="AA72" s="40">
        <v>0.0</v>
      </c>
      <c r="AB72" s="40">
        <v>0.0</v>
      </c>
      <c r="AC72" s="40">
        <v>0.0</v>
      </c>
      <c r="AD72" s="36"/>
      <c r="AE72" s="37"/>
      <c r="AF72" s="42"/>
      <c r="AG72" s="39"/>
      <c r="AH72" s="163">
        <v>0.0</v>
      </c>
      <c r="AI72" s="163">
        <v>0.0</v>
      </c>
      <c r="AJ72" s="163">
        <v>0.0</v>
      </c>
      <c r="AK72" s="47"/>
      <c r="AL72" s="37"/>
      <c r="AM72" s="42"/>
      <c r="AN72" s="39"/>
      <c r="AO72" s="163">
        <v>0.0</v>
      </c>
      <c r="AP72" s="163">
        <v>0.0</v>
      </c>
      <c r="AQ72" s="163">
        <v>0.0</v>
      </c>
      <c r="AR72" s="96"/>
      <c r="AS72" s="37"/>
      <c r="AT72" s="42"/>
      <c r="AU72" s="39"/>
      <c r="AV72" s="40">
        <v>0.0</v>
      </c>
      <c r="AW72" s="40">
        <v>0.0</v>
      </c>
      <c r="AX72" s="40">
        <v>0.0</v>
      </c>
      <c r="AY72" s="48"/>
      <c r="AZ72" s="49">
        <f t="shared" ref="AZ72:BB72" si="81">SUM(F72,M72,T72,AA72,AH72,AO72,AV72)</f>
        <v>0</v>
      </c>
      <c r="BA72" s="39">
        <f t="shared" si="81"/>
        <v>0</v>
      </c>
      <c r="BB72" s="39">
        <f t="shared" si="81"/>
        <v>0</v>
      </c>
      <c r="BC72" s="50">
        <f t="shared" si="82"/>
        <v>0</v>
      </c>
      <c r="BD72" s="51"/>
      <c r="BE72" s="39">
        <f t="shared" ref="BE72:BE74" si="84">AZ72*80</f>
        <v>0</v>
      </c>
      <c r="BF72" s="39">
        <f t="shared" ref="BF72:BF74" si="85">BA72*88</f>
        <v>0</v>
      </c>
      <c r="BG72" s="39">
        <f t="shared" ref="BG72:BG74" si="86">BB72*80</f>
        <v>0</v>
      </c>
      <c r="BH72" s="39">
        <f t="shared" ref="BH72:BH74" si="87">sum(BE72,BF72,BG72)</f>
        <v>0</v>
      </c>
      <c r="BI72" s="51"/>
      <c r="BJ72" s="51"/>
      <c r="BK72" s="51"/>
      <c r="BL72" s="51"/>
      <c r="BM72" s="51"/>
    </row>
    <row r="73">
      <c r="A73" s="94" t="s">
        <v>52</v>
      </c>
      <c r="B73" s="41"/>
      <c r="C73" s="37"/>
      <c r="D73" s="42"/>
      <c r="E73" s="58"/>
      <c r="F73" s="145">
        <v>0.0</v>
      </c>
      <c r="G73" s="145">
        <v>0.0</v>
      </c>
      <c r="H73" s="163">
        <v>0.0</v>
      </c>
      <c r="I73" s="57"/>
      <c r="J73" s="37"/>
      <c r="K73" s="42"/>
      <c r="L73" s="58"/>
      <c r="M73" s="145">
        <v>0.0</v>
      </c>
      <c r="N73" s="145">
        <v>0.0</v>
      </c>
      <c r="O73" s="40">
        <v>0.0</v>
      </c>
      <c r="P73" s="38"/>
      <c r="Q73" s="37"/>
      <c r="R73" s="42"/>
      <c r="S73" s="58"/>
      <c r="T73" s="145">
        <v>0.0</v>
      </c>
      <c r="U73" s="145">
        <v>0.0</v>
      </c>
      <c r="V73" s="163">
        <v>0.0</v>
      </c>
      <c r="W73" s="57"/>
      <c r="X73" s="230"/>
      <c r="Y73" s="158"/>
      <c r="Z73" s="55"/>
      <c r="AA73" s="163">
        <v>0.0</v>
      </c>
      <c r="AB73" s="163">
        <v>0.0</v>
      </c>
      <c r="AC73" s="163">
        <v>0.0</v>
      </c>
      <c r="AD73" s="57"/>
      <c r="AE73" s="230"/>
      <c r="AF73" s="158"/>
      <c r="AG73" s="55"/>
      <c r="AH73" s="163">
        <v>0.0</v>
      </c>
      <c r="AI73" s="163">
        <v>0.0</v>
      </c>
      <c r="AJ73" s="163">
        <v>0.0</v>
      </c>
      <c r="AK73" s="287"/>
      <c r="AL73" s="230"/>
      <c r="AM73" s="158"/>
      <c r="AN73" s="55"/>
      <c r="AO73" s="168">
        <v>0.0</v>
      </c>
      <c r="AP73" s="168">
        <v>0.0</v>
      </c>
      <c r="AQ73" s="168">
        <v>0.0</v>
      </c>
      <c r="AR73" s="96"/>
      <c r="AS73" s="37"/>
      <c r="AT73" s="42"/>
      <c r="AU73" s="39"/>
      <c r="AV73" s="40">
        <v>0.0</v>
      </c>
      <c r="AW73" s="40">
        <v>0.0</v>
      </c>
      <c r="AX73" s="40">
        <v>0.0</v>
      </c>
      <c r="AY73" s="165"/>
      <c r="AZ73" s="166">
        <f t="shared" ref="AZ73:BB73" si="83">SUM(F73,M73,T73,AA73,AH73,AO73,AV73)</f>
        <v>0</v>
      </c>
      <c r="BA73" s="46">
        <f t="shared" si="83"/>
        <v>0</v>
      </c>
      <c r="BB73" s="46">
        <f t="shared" si="83"/>
        <v>0</v>
      </c>
      <c r="BC73" s="167">
        <f t="shared" si="82"/>
        <v>0</v>
      </c>
      <c r="BD73" s="165"/>
      <c r="BE73" s="39">
        <f t="shared" si="84"/>
        <v>0</v>
      </c>
      <c r="BF73" s="39">
        <f t="shared" si="85"/>
        <v>0</v>
      </c>
      <c r="BG73" s="39">
        <f t="shared" si="86"/>
        <v>0</v>
      </c>
      <c r="BH73" s="39">
        <f t="shared" si="87"/>
        <v>0</v>
      </c>
      <c r="BI73" s="155"/>
      <c r="BJ73" s="155"/>
      <c r="BK73" s="155"/>
      <c r="BL73" s="155"/>
      <c r="BM73" s="155"/>
    </row>
    <row r="74">
      <c r="A74" s="94" t="s">
        <v>50</v>
      </c>
      <c r="B74" s="57"/>
      <c r="C74" s="230"/>
      <c r="D74" s="183"/>
      <c r="E74" s="85"/>
      <c r="F74" s="168">
        <v>0.0</v>
      </c>
      <c r="G74" s="168">
        <v>0.0</v>
      </c>
      <c r="H74" s="168">
        <v>0.0</v>
      </c>
      <c r="I74" s="42"/>
      <c r="J74" s="37"/>
      <c r="K74" s="42"/>
      <c r="L74" s="58"/>
      <c r="M74" s="145">
        <v>0.0</v>
      </c>
      <c r="N74" s="145">
        <v>0.0</v>
      </c>
      <c r="O74" s="168">
        <v>0.0</v>
      </c>
      <c r="P74" s="57"/>
      <c r="Q74" s="230"/>
      <c r="R74" s="479"/>
      <c r="S74" s="85"/>
      <c r="T74" s="168">
        <v>0.0</v>
      </c>
      <c r="U74" s="168">
        <v>0.0</v>
      </c>
      <c r="V74" s="168">
        <v>0.0</v>
      </c>
      <c r="W74" s="57"/>
      <c r="X74" s="230"/>
      <c r="Y74" s="158"/>
      <c r="Z74" s="55"/>
      <c r="AA74" s="168">
        <v>0.0</v>
      </c>
      <c r="AB74" s="168">
        <v>0.0</v>
      </c>
      <c r="AC74" s="168">
        <v>0.0</v>
      </c>
      <c r="AD74" s="57"/>
      <c r="AE74" s="230"/>
      <c r="AF74" s="158"/>
      <c r="AG74" s="55"/>
      <c r="AH74" s="168">
        <v>0.0</v>
      </c>
      <c r="AI74" s="168">
        <v>0.0</v>
      </c>
      <c r="AJ74" s="168">
        <v>0.0</v>
      </c>
      <c r="AK74" s="287"/>
      <c r="AL74" s="230"/>
      <c r="AM74" s="158"/>
      <c r="AN74" s="55"/>
      <c r="AO74" s="168">
        <v>0.0</v>
      </c>
      <c r="AP74" s="168">
        <v>0.0</v>
      </c>
      <c r="AQ74" s="168">
        <v>0.0</v>
      </c>
      <c r="AR74" s="96"/>
      <c r="AS74" s="37"/>
      <c r="AT74" s="42"/>
      <c r="AU74" s="39"/>
      <c r="AV74" s="40">
        <v>0.0</v>
      </c>
      <c r="AW74" s="40">
        <v>0.0</v>
      </c>
      <c r="AX74" s="40">
        <v>0.0</v>
      </c>
      <c r="AY74" s="155"/>
      <c r="AZ74" s="169">
        <f t="shared" ref="AZ74:BB74" si="88">SUM(F74,M74,T74,AA74,AH74,AO74,AV74)</f>
        <v>0</v>
      </c>
      <c r="BA74" s="149">
        <f t="shared" si="88"/>
        <v>0</v>
      </c>
      <c r="BB74" s="149">
        <f t="shared" si="88"/>
        <v>0</v>
      </c>
      <c r="BC74" s="170">
        <f t="shared" si="82"/>
        <v>0</v>
      </c>
      <c r="BD74" s="155"/>
      <c r="BE74" s="39">
        <f t="shared" si="84"/>
        <v>0</v>
      </c>
      <c r="BF74" s="39">
        <f t="shared" si="85"/>
        <v>0</v>
      </c>
      <c r="BG74" s="39">
        <f t="shared" si="86"/>
        <v>0</v>
      </c>
      <c r="BH74" s="39">
        <f t="shared" si="87"/>
        <v>0</v>
      </c>
      <c r="BI74" s="155"/>
      <c r="BJ74" s="155"/>
      <c r="BK74" s="155"/>
      <c r="BL74" s="155"/>
      <c r="BM74" s="155"/>
    </row>
    <row r="75">
      <c r="A75" s="94" t="s">
        <v>749</v>
      </c>
      <c r="B75" s="41" t="s">
        <v>33</v>
      </c>
      <c r="C75" s="37">
        <v>45097.0</v>
      </c>
      <c r="D75" s="42" t="s">
        <v>137</v>
      </c>
      <c r="E75" s="58" t="s">
        <v>333</v>
      </c>
      <c r="F75" s="145">
        <v>3.0</v>
      </c>
      <c r="G75" s="145">
        <v>1.0</v>
      </c>
      <c r="H75" s="145">
        <v>0.0</v>
      </c>
      <c r="I75" s="42" t="s">
        <v>46</v>
      </c>
      <c r="J75" s="37">
        <v>45098.0</v>
      </c>
      <c r="K75" s="42" t="s">
        <v>137</v>
      </c>
      <c r="L75" s="58" t="s">
        <v>333</v>
      </c>
      <c r="M75" s="145">
        <v>3.0</v>
      </c>
      <c r="N75" s="145">
        <v>1.0</v>
      </c>
      <c r="O75" s="145">
        <v>0.0</v>
      </c>
      <c r="P75" s="38" t="s">
        <v>36</v>
      </c>
      <c r="Q75" s="37">
        <v>45099.0</v>
      </c>
      <c r="R75" s="42" t="s">
        <v>137</v>
      </c>
      <c r="S75" s="58" t="s">
        <v>333</v>
      </c>
      <c r="T75" s="145">
        <v>3.0</v>
      </c>
      <c r="U75" s="145">
        <v>1.0</v>
      </c>
      <c r="V75" s="145">
        <v>0.0</v>
      </c>
      <c r="W75" s="56" t="s">
        <v>37</v>
      </c>
      <c r="X75" s="37">
        <v>45100.0</v>
      </c>
      <c r="Y75" s="42" t="s">
        <v>137</v>
      </c>
      <c r="Z75" s="58" t="s">
        <v>333</v>
      </c>
      <c r="AA75" s="145">
        <v>3.0</v>
      </c>
      <c r="AB75" s="145">
        <v>1.0</v>
      </c>
      <c r="AC75" s="145">
        <v>0.0</v>
      </c>
      <c r="AD75" s="56" t="s">
        <v>40</v>
      </c>
      <c r="AE75" s="37">
        <v>45101.0</v>
      </c>
      <c r="AF75" s="42" t="s">
        <v>137</v>
      </c>
      <c r="AG75" s="58" t="s">
        <v>333</v>
      </c>
      <c r="AH75" s="145">
        <v>3.0</v>
      </c>
      <c r="AI75" s="145">
        <v>1.0</v>
      </c>
      <c r="AJ75" s="145">
        <v>0.0</v>
      </c>
      <c r="AK75" s="185" t="s">
        <v>43</v>
      </c>
      <c r="AL75" s="37">
        <v>45095.0</v>
      </c>
      <c r="AM75" s="42" t="s">
        <v>25</v>
      </c>
      <c r="AN75" s="39" t="s">
        <v>25</v>
      </c>
      <c r="AO75" s="40">
        <v>0.0</v>
      </c>
      <c r="AP75" s="40">
        <v>0.0</v>
      </c>
      <c r="AQ75" s="40">
        <v>0.0</v>
      </c>
      <c r="AR75" s="96" t="s">
        <v>149</v>
      </c>
      <c r="AS75" s="37">
        <v>45102.0</v>
      </c>
      <c r="AT75" s="42" t="s">
        <v>703</v>
      </c>
      <c r="AU75" s="39" t="s">
        <v>704</v>
      </c>
      <c r="AV75" s="40">
        <v>0.5</v>
      </c>
      <c r="AW75" s="40">
        <v>7.5</v>
      </c>
      <c r="AX75" s="40">
        <v>2.5</v>
      </c>
      <c r="AY75" s="155"/>
      <c r="AZ75" s="169">
        <f t="shared" ref="AZ75:BB75" si="89">SUM(F75,M75,T75,AA75,AH75,AO75,AV75)</f>
        <v>15.5</v>
      </c>
      <c r="BA75" s="149">
        <f t="shared" si="89"/>
        <v>12.5</v>
      </c>
      <c r="BB75" s="149">
        <f t="shared" si="89"/>
        <v>2.5</v>
      </c>
      <c r="BC75" s="170">
        <f t="shared" si="82"/>
        <v>30.5</v>
      </c>
      <c r="BD75" s="155"/>
      <c r="BE75" s="39">
        <f>AZ75*67.31</f>
        <v>1043.305</v>
      </c>
      <c r="BF75" s="39">
        <f>BA75*74</f>
        <v>925</v>
      </c>
      <c r="BG75" s="39">
        <f>BB75*84</f>
        <v>210</v>
      </c>
      <c r="BH75" s="39">
        <f>SUM(BE75,BF75,BG75)</f>
        <v>2178.305</v>
      </c>
      <c r="BI75" s="155"/>
      <c r="BJ75" s="155"/>
      <c r="BK75" s="155"/>
      <c r="BL75" s="155"/>
      <c r="BM75" s="155"/>
    </row>
    <row r="76">
      <c r="A76" s="116"/>
      <c r="B76" s="159"/>
      <c r="C76" s="159"/>
      <c r="D76" s="160"/>
      <c r="E76" s="159"/>
      <c r="F76" s="161"/>
      <c r="G76" s="161"/>
      <c r="H76" s="161"/>
      <c r="I76" s="161"/>
      <c r="J76" s="159"/>
      <c r="K76" s="162"/>
      <c r="L76" s="162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61"/>
      <c r="AB76" s="161"/>
      <c r="AC76" s="161"/>
      <c r="AD76" s="161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38"/>
      <c r="AP76" s="138"/>
      <c r="AQ76" s="138"/>
      <c r="AR76" s="138"/>
      <c r="AS76" s="118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76" t="s">
        <v>14</v>
      </c>
      <c r="AZ77" s="77">
        <f t="shared" ref="AZ77:BC77" si="90">SUM(AZ71,AZ72,AZ73,AZ74,AZ75)</f>
        <v>16</v>
      </c>
      <c r="BA77" s="78">
        <f t="shared" si="90"/>
        <v>52.5</v>
      </c>
      <c r="BB77" s="78">
        <f t="shared" si="90"/>
        <v>5</v>
      </c>
      <c r="BC77" s="79">
        <f t="shared" si="90"/>
        <v>73.5</v>
      </c>
      <c r="BD77" s="136"/>
      <c r="BE77" s="40">
        <f t="shared" ref="BE77:BG77" si="91">SUM(BE71,BE72,BE73,BE74)</f>
        <v>33.655</v>
      </c>
      <c r="BF77" s="40">
        <f t="shared" si="91"/>
        <v>2960</v>
      </c>
      <c r="BG77" s="40">
        <f t="shared" si="91"/>
        <v>210</v>
      </c>
      <c r="BH77" s="40">
        <f>SUM(BH71,BH72,BH73,BH74,BH75)</f>
        <v>5381.96</v>
      </c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</row>
    <row r="79">
      <c r="A79" s="155"/>
      <c r="B79" s="153"/>
      <c r="C79" s="153"/>
      <c r="D79" s="155"/>
      <c r="E79" s="153"/>
      <c r="F79" s="153"/>
      <c r="G79" s="153"/>
      <c r="H79" s="153"/>
      <c r="I79" s="153"/>
      <c r="J79" s="171"/>
      <c r="K79" s="172" t="s">
        <v>320</v>
      </c>
      <c r="L79" s="4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71"/>
      <c r="AF79" s="293" t="s">
        <v>320</v>
      </c>
      <c r="AG79" s="81"/>
      <c r="AH79" s="153"/>
      <c r="AI79" s="153"/>
      <c r="AJ79" s="153"/>
      <c r="AK79" s="153"/>
      <c r="AL79" s="153"/>
      <c r="AM79" s="153"/>
      <c r="AN79" s="153"/>
      <c r="AO79" s="155"/>
      <c r="AP79" s="155"/>
      <c r="AQ79" s="155"/>
      <c r="AR79" s="155"/>
      <c r="AS79" s="173"/>
      <c r="AT79" s="293" t="s">
        <v>320</v>
      </c>
      <c r="AU79" s="81"/>
      <c r="AV79" s="155"/>
      <c r="AW79" s="155"/>
      <c r="AX79" s="155"/>
      <c r="AY79" s="174"/>
      <c r="AZ79" s="174"/>
      <c r="BA79" s="174"/>
      <c r="BB79" s="174"/>
      <c r="BC79" s="174"/>
      <c r="BD79" s="155"/>
      <c r="BE79" s="174"/>
      <c r="BF79" s="175"/>
      <c r="BG79" s="175"/>
      <c r="BH79" s="174"/>
      <c r="BI79" s="155"/>
      <c r="BJ79" s="155"/>
      <c r="BK79" s="155"/>
      <c r="BL79" s="155"/>
      <c r="BM79" s="155"/>
    </row>
    <row r="80">
      <c r="A80" s="155"/>
      <c r="B80" s="153"/>
      <c r="C80" s="153"/>
      <c r="D80" s="155"/>
      <c r="E80" s="10"/>
      <c r="F80" s="10"/>
      <c r="G80" s="10"/>
      <c r="H80" s="10"/>
      <c r="I80" s="153"/>
      <c r="J80" s="153"/>
      <c r="K80" s="155"/>
      <c r="L80" s="11"/>
      <c r="M80" s="153"/>
      <c r="N80" s="153"/>
      <c r="O80" s="153"/>
      <c r="P80" s="153"/>
      <c r="Q80" s="153"/>
      <c r="R80" s="153"/>
      <c r="S80" s="10"/>
      <c r="T80" s="153"/>
      <c r="U80" s="153"/>
      <c r="V80" s="153"/>
      <c r="W80" s="153"/>
      <c r="X80" s="153"/>
      <c r="Y80" s="10"/>
      <c r="Z80" s="10"/>
      <c r="AA80" s="153"/>
      <c r="AB80" s="153"/>
      <c r="AC80" s="153"/>
      <c r="AD80" s="153"/>
      <c r="AE80" s="153"/>
      <c r="AF80" s="153"/>
      <c r="AG80" s="10"/>
      <c r="AH80" s="153"/>
      <c r="AI80" s="153"/>
      <c r="AJ80" s="153"/>
      <c r="AK80" s="153"/>
      <c r="AL80" s="153"/>
      <c r="AM80" s="153"/>
      <c r="AN80" s="10"/>
      <c r="AO80" s="155"/>
      <c r="AP80" s="155"/>
      <c r="AQ80" s="155"/>
      <c r="AR80" s="155"/>
      <c r="AS80" s="156"/>
      <c r="AT80" s="155"/>
      <c r="AU80" s="11"/>
      <c r="AV80" s="155"/>
      <c r="AW80" s="155"/>
      <c r="AX80" s="155"/>
      <c r="AY80" s="155"/>
      <c r="AZ80" s="155"/>
      <c r="BA80" s="155"/>
      <c r="BB80" s="155"/>
      <c r="BC80" s="155"/>
      <c r="BD80" s="155"/>
      <c r="BE80" s="165"/>
      <c r="BF80" s="293" t="s">
        <v>320</v>
      </c>
      <c r="BG80" s="81"/>
      <c r="BH80" s="155"/>
      <c r="BI80" s="155"/>
      <c r="BJ80" s="155"/>
      <c r="BK80" s="155"/>
      <c r="BL80" s="155"/>
      <c r="BM80" s="155"/>
    </row>
    <row r="81">
      <c r="A81" s="10"/>
      <c r="B81" s="11"/>
      <c r="C81" s="11"/>
      <c r="D81" s="12"/>
      <c r="E81" s="13">
        <v>45096.0</v>
      </c>
      <c r="F81" s="14"/>
      <c r="G81" s="14"/>
      <c r="H81" s="14"/>
      <c r="I81" s="15"/>
      <c r="J81" s="15"/>
      <c r="K81" s="16"/>
      <c r="L81" s="13">
        <v>45097.0</v>
      </c>
      <c r="M81" s="15"/>
      <c r="N81" s="15"/>
      <c r="O81" s="15"/>
      <c r="P81" s="15"/>
      <c r="Q81" s="11"/>
      <c r="R81" s="17"/>
      <c r="S81" s="13">
        <v>45098.0</v>
      </c>
      <c r="T81" s="11"/>
      <c r="U81" s="15"/>
      <c r="V81" s="15"/>
      <c r="W81" s="11"/>
      <c r="X81" s="18"/>
      <c r="Y81" s="14"/>
      <c r="Z81" s="13">
        <v>45099.0</v>
      </c>
      <c r="AA81" s="15"/>
      <c r="AB81" s="15"/>
      <c r="AC81" s="11"/>
      <c r="AD81" s="15"/>
      <c r="AE81" s="15"/>
      <c r="AF81" s="12"/>
      <c r="AG81" s="13">
        <v>45100.0</v>
      </c>
      <c r="AH81" s="15"/>
      <c r="AI81" s="11"/>
      <c r="AJ81" s="15"/>
      <c r="AK81" s="15"/>
      <c r="AL81" s="15"/>
      <c r="AM81" s="18"/>
      <c r="AN81" s="13">
        <v>45101.0</v>
      </c>
      <c r="AO81" s="11"/>
      <c r="AP81" s="19"/>
      <c r="AQ81" s="19"/>
      <c r="AR81" s="19"/>
      <c r="AS81" s="19"/>
      <c r="AT81" s="14"/>
      <c r="AU81" s="13">
        <v>45102.0</v>
      </c>
      <c r="AV81" s="19"/>
      <c r="AW81" s="19"/>
      <c r="AX81" s="19"/>
      <c r="AY81" s="20"/>
      <c r="AZ81" s="19"/>
      <c r="BA81" s="19"/>
      <c r="BB81" s="19"/>
      <c r="BC81" s="19"/>
      <c r="BD81" s="20"/>
      <c r="BE81" s="21"/>
      <c r="BF81" s="22"/>
      <c r="BG81" s="4"/>
      <c r="BH81" s="19"/>
      <c r="BI81" s="23"/>
      <c r="BJ81" s="127"/>
      <c r="BK81" s="150"/>
      <c r="BL81" s="20"/>
      <c r="BM81" s="20"/>
    </row>
    <row r="82">
      <c r="A82" s="176"/>
      <c r="B82" s="177"/>
      <c r="C82" s="177"/>
      <c r="D82" s="18" t="s">
        <v>2</v>
      </c>
      <c r="E82" s="177" t="s">
        <v>3</v>
      </c>
      <c r="F82" s="177" t="s">
        <v>4</v>
      </c>
      <c r="G82" s="177" t="s">
        <v>5</v>
      </c>
      <c r="H82" s="177" t="s">
        <v>6</v>
      </c>
      <c r="I82" s="177"/>
      <c r="J82" s="177"/>
      <c r="K82" s="18" t="s">
        <v>2</v>
      </c>
      <c r="L82" s="18" t="s">
        <v>7</v>
      </c>
      <c r="M82" s="177" t="s">
        <v>4</v>
      </c>
      <c r="N82" s="177" t="s">
        <v>5</v>
      </c>
      <c r="O82" s="177" t="s">
        <v>6</v>
      </c>
      <c r="P82" s="177"/>
      <c r="Q82" s="177"/>
      <c r="R82" s="177" t="s">
        <v>2</v>
      </c>
      <c r="S82" s="177" t="s">
        <v>8</v>
      </c>
      <c r="T82" s="177" t="s">
        <v>4</v>
      </c>
      <c r="U82" s="177" t="s">
        <v>5</v>
      </c>
      <c r="V82" s="177" t="s">
        <v>6</v>
      </c>
      <c r="W82" s="178"/>
      <c r="X82" s="177"/>
      <c r="Y82" s="177" t="s">
        <v>2</v>
      </c>
      <c r="Z82" s="177" t="s">
        <v>9</v>
      </c>
      <c r="AA82" s="177" t="s">
        <v>4</v>
      </c>
      <c r="AB82" s="177" t="s">
        <v>5</v>
      </c>
      <c r="AC82" s="177" t="s">
        <v>6</v>
      </c>
      <c r="AD82" s="177"/>
      <c r="AE82" s="177"/>
      <c r="AF82" s="177" t="s">
        <v>2</v>
      </c>
      <c r="AG82" s="177" t="s">
        <v>10</v>
      </c>
      <c r="AH82" s="177" t="s">
        <v>4</v>
      </c>
      <c r="AI82" s="177" t="s">
        <v>5</v>
      </c>
      <c r="AJ82" s="177" t="s">
        <v>6</v>
      </c>
      <c r="AK82" s="177"/>
      <c r="AL82" s="177"/>
      <c r="AM82" s="177" t="s">
        <v>2</v>
      </c>
      <c r="AN82" s="177" t="s">
        <v>11</v>
      </c>
      <c r="AO82" s="18" t="s">
        <v>4</v>
      </c>
      <c r="AP82" s="18" t="s">
        <v>5</v>
      </c>
      <c r="AQ82" s="18" t="s">
        <v>6</v>
      </c>
      <c r="AR82" s="18"/>
      <c r="AS82" s="179"/>
      <c r="AT82" s="18" t="s">
        <v>2</v>
      </c>
      <c r="AU82" s="18" t="s">
        <v>12</v>
      </c>
      <c r="AV82" s="18" t="s">
        <v>4</v>
      </c>
      <c r="AW82" s="18" t="s">
        <v>5</v>
      </c>
      <c r="AX82" s="18" t="s">
        <v>6</v>
      </c>
      <c r="AY82" s="180"/>
      <c r="AZ82" s="181" t="s">
        <v>4</v>
      </c>
      <c r="BA82" s="181" t="s">
        <v>13</v>
      </c>
      <c r="BB82" s="181" t="s">
        <v>6</v>
      </c>
      <c r="BC82" s="181" t="s">
        <v>14</v>
      </c>
      <c r="BD82" s="165"/>
      <c r="BE82" s="182" t="s">
        <v>4</v>
      </c>
      <c r="BF82" s="182" t="s">
        <v>13</v>
      </c>
      <c r="BG82" s="182" t="s">
        <v>6</v>
      </c>
      <c r="BH82" s="182" t="s">
        <v>15</v>
      </c>
      <c r="BI82" s="155"/>
      <c r="BJ82" s="155"/>
      <c r="BK82" s="155"/>
      <c r="BL82" s="155"/>
      <c r="BM82" s="155"/>
    </row>
    <row r="83">
      <c r="A83" s="94" t="s">
        <v>54</v>
      </c>
      <c r="B83" s="36" t="s">
        <v>19</v>
      </c>
      <c r="C83" s="37">
        <v>45096.0</v>
      </c>
      <c r="D83" s="42" t="s">
        <v>726</v>
      </c>
      <c r="E83" s="39" t="s">
        <v>212</v>
      </c>
      <c r="F83" s="40">
        <v>0.0</v>
      </c>
      <c r="G83" s="40">
        <v>6.0</v>
      </c>
      <c r="H83" s="40">
        <v>0.0</v>
      </c>
      <c r="I83" s="36" t="s">
        <v>22</v>
      </c>
      <c r="J83" s="37">
        <v>45097.0</v>
      </c>
      <c r="K83" s="42" t="s">
        <v>25</v>
      </c>
      <c r="L83" s="39" t="s">
        <v>25</v>
      </c>
      <c r="M83" s="40">
        <v>0.0</v>
      </c>
      <c r="N83" s="40">
        <v>0.0</v>
      </c>
      <c r="O83" s="40">
        <v>0.0</v>
      </c>
      <c r="P83" s="57" t="s">
        <v>24</v>
      </c>
      <c r="Q83" s="37">
        <v>45098.0</v>
      </c>
      <c r="R83" s="42" t="s">
        <v>726</v>
      </c>
      <c r="S83" s="39" t="s">
        <v>212</v>
      </c>
      <c r="T83" s="40">
        <v>0.0</v>
      </c>
      <c r="U83" s="40">
        <v>6.0</v>
      </c>
      <c r="V83" s="40">
        <v>0.0</v>
      </c>
      <c r="W83" s="57" t="s">
        <v>26</v>
      </c>
      <c r="X83" s="37">
        <v>45099.0</v>
      </c>
      <c r="Y83" s="42" t="s">
        <v>726</v>
      </c>
      <c r="Z83" s="39" t="s">
        <v>212</v>
      </c>
      <c r="AA83" s="40">
        <v>0.0</v>
      </c>
      <c r="AB83" s="40">
        <v>6.0</v>
      </c>
      <c r="AC83" s="40">
        <v>0.0</v>
      </c>
      <c r="AD83" s="57" t="s">
        <v>56</v>
      </c>
      <c r="AE83" s="37">
        <v>45100.0</v>
      </c>
      <c r="AF83" s="42" t="s">
        <v>726</v>
      </c>
      <c r="AG83" s="39" t="s">
        <v>212</v>
      </c>
      <c r="AH83" s="40">
        <v>0.0</v>
      </c>
      <c r="AI83" s="40">
        <v>6.0</v>
      </c>
      <c r="AJ83" s="40">
        <v>0.0</v>
      </c>
      <c r="AK83" s="287" t="s">
        <v>57</v>
      </c>
      <c r="AL83" s="37">
        <v>45101.0</v>
      </c>
      <c r="AM83" s="42" t="s">
        <v>726</v>
      </c>
      <c r="AN83" s="39" t="s">
        <v>212</v>
      </c>
      <c r="AO83" s="40">
        <v>0.0</v>
      </c>
      <c r="AP83" s="40">
        <v>6.0</v>
      </c>
      <c r="AQ83" s="40">
        <v>0.0</v>
      </c>
      <c r="AR83" s="36" t="s">
        <v>149</v>
      </c>
      <c r="AS83" s="37">
        <v>45102.0</v>
      </c>
      <c r="AT83" s="42" t="s">
        <v>726</v>
      </c>
      <c r="AU83" s="39" t="s">
        <v>212</v>
      </c>
      <c r="AV83" s="40">
        <v>0.0</v>
      </c>
      <c r="AW83" s="40">
        <v>6.0</v>
      </c>
      <c r="AX83" s="40">
        <v>0.0</v>
      </c>
      <c r="AY83" s="165"/>
      <c r="AZ83" s="169">
        <f t="shared" ref="AZ83:BB83" si="92">SUM(F83,M83,T83,AA83,AH83,AO83,AV83)</f>
        <v>0</v>
      </c>
      <c r="BA83" s="86">
        <f t="shared" si="92"/>
        <v>36</v>
      </c>
      <c r="BB83" s="86">
        <f t="shared" si="92"/>
        <v>0</v>
      </c>
      <c r="BC83" s="170">
        <f t="shared" ref="BC83:BC85" si="94">SUM(AZ83,BA83,BB83)</f>
        <v>36</v>
      </c>
      <c r="BD83" s="165"/>
      <c r="BE83" s="86">
        <f t="shared" ref="BE83:BE85" si="95">AZ83*80</f>
        <v>0</v>
      </c>
      <c r="BF83" s="17">
        <f t="shared" ref="BF83:BF85" si="96">BA83*88</f>
        <v>3168</v>
      </c>
      <c r="BG83" s="17">
        <f t="shared" ref="BG83:BG85" si="97">BB83*80</f>
        <v>0</v>
      </c>
      <c r="BH83" s="17">
        <f t="shared" ref="BH83:BH85" si="98">sum(BE83,BF83,BG83)</f>
        <v>3168</v>
      </c>
      <c r="BI83" s="155"/>
      <c r="BJ83" s="155"/>
      <c r="BK83" s="155"/>
      <c r="BL83" s="155"/>
      <c r="BM83" s="155"/>
    </row>
    <row r="84">
      <c r="A84" s="94" t="s">
        <v>52</v>
      </c>
      <c r="B84" s="41"/>
      <c r="C84" s="37"/>
      <c r="D84" s="42"/>
      <c r="E84" s="58"/>
      <c r="F84" s="145">
        <v>0.0</v>
      </c>
      <c r="G84" s="145">
        <v>0.0</v>
      </c>
      <c r="H84" s="163">
        <v>0.0</v>
      </c>
      <c r="I84" s="36" t="s">
        <v>22</v>
      </c>
      <c r="J84" s="37">
        <v>45097.0</v>
      </c>
      <c r="K84" s="42" t="s">
        <v>726</v>
      </c>
      <c r="L84" s="39" t="s">
        <v>212</v>
      </c>
      <c r="M84" s="40">
        <v>0.0</v>
      </c>
      <c r="N84" s="40">
        <v>6.0</v>
      </c>
      <c r="O84" s="40">
        <v>0.0</v>
      </c>
      <c r="P84" s="57"/>
      <c r="Q84" s="37"/>
      <c r="R84" s="42"/>
      <c r="S84" s="39"/>
      <c r="T84" s="40"/>
      <c r="U84" s="40"/>
      <c r="V84" s="40"/>
      <c r="W84" s="57"/>
      <c r="X84" s="37"/>
      <c r="Y84" s="479"/>
      <c r="Z84" s="85"/>
      <c r="AA84" s="163">
        <v>0.0</v>
      </c>
      <c r="AB84" s="163">
        <v>0.0</v>
      </c>
      <c r="AC84" s="163">
        <v>0.0</v>
      </c>
      <c r="AD84" s="57"/>
      <c r="AE84" s="37"/>
      <c r="AF84" s="479"/>
      <c r="AG84" s="85"/>
      <c r="AH84" s="163">
        <v>0.0</v>
      </c>
      <c r="AI84" s="163">
        <v>0.0</v>
      </c>
      <c r="AJ84" s="163">
        <v>0.0</v>
      </c>
      <c r="AK84" s="287"/>
      <c r="AL84" s="37"/>
      <c r="AM84" s="479"/>
      <c r="AN84" s="85"/>
      <c r="AO84" s="168">
        <v>0.0</v>
      </c>
      <c r="AP84" s="168">
        <v>0.0</v>
      </c>
      <c r="AQ84" s="168">
        <v>0.0</v>
      </c>
      <c r="AR84" s="36"/>
      <c r="AS84" s="37"/>
      <c r="AT84" s="42"/>
      <c r="AU84" s="39"/>
      <c r="AV84" s="40">
        <v>0.0</v>
      </c>
      <c r="AW84" s="40">
        <v>0.0</v>
      </c>
      <c r="AX84" s="40">
        <v>0.0</v>
      </c>
      <c r="AY84" s="165"/>
      <c r="AZ84" s="169">
        <f t="shared" ref="AZ84:BB84" si="93">SUM(F84,M84,T84,AA84,AH84,AO84,AV84)</f>
        <v>0</v>
      </c>
      <c r="BA84" s="86">
        <f t="shared" si="93"/>
        <v>6</v>
      </c>
      <c r="BB84" s="86">
        <f t="shared" si="93"/>
        <v>0</v>
      </c>
      <c r="BC84" s="170">
        <f t="shared" si="94"/>
        <v>6</v>
      </c>
      <c r="BD84" s="165"/>
      <c r="BE84" s="86">
        <f t="shared" si="95"/>
        <v>0</v>
      </c>
      <c r="BF84" s="17">
        <f t="shared" si="96"/>
        <v>528</v>
      </c>
      <c r="BG84" s="17">
        <f t="shared" si="97"/>
        <v>0</v>
      </c>
      <c r="BH84" s="17">
        <f t="shared" si="98"/>
        <v>528</v>
      </c>
      <c r="BI84" s="155"/>
      <c r="BJ84" s="155"/>
      <c r="BK84" s="155"/>
      <c r="BL84" s="155"/>
      <c r="BM84" s="155"/>
    </row>
    <row r="85">
      <c r="A85" s="94" t="s">
        <v>82</v>
      </c>
      <c r="B85" s="57"/>
      <c r="C85" s="37"/>
      <c r="D85" s="183"/>
      <c r="E85" s="85"/>
      <c r="F85" s="163">
        <v>0.0</v>
      </c>
      <c r="G85" s="163">
        <v>0.0</v>
      </c>
      <c r="H85" s="163">
        <v>0.0</v>
      </c>
      <c r="I85" s="57"/>
      <c r="J85" s="37"/>
      <c r="K85" s="42"/>
      <c r="L85" s="39"/>
      <c r="M85" s="163">
        <v>0.0</v>
      </c>
      <c r="N85" s="163">
        <v>0.0</v>
      </c>
      <c r="O85" s="163">
        <v>0.0</v>
      </c>
      <c r="P85" s="57"/>
      <c r="Q85" s="37"/>
      <c r="R85" s="42"/>
      <c r="S85" s="39"/>
      <c r="T85" s="40">
        <v>0.0</v>
      </c>
      <c r="U85" s="40">
        <v>0.0</v>
      </c>
      <c r="V85" s="40">
        <v>0.0</v>
      </c>
      <c r="W85" s="57"/>
      <c r="X85" s="37"/>
      <c r="Y85" s="42"/>
      <c r="Z85" s="39"/>
      <c r="AA85" s="40">
        <v>0.0</v>
      </c>
      <c r="AB85" s="40">
        <v>0.0</v>
      </c>
      <c r="AC85" s="40">
        <v>0.0</v>
      </c>
      <c r="AD85" s="57"/>
      <c r="AE85" s="37"/>
      <c r="AF85" s="479"/>
      <c r="AG85" s="85"/>
      <c r="AH85" s="163">
        <v>0.0</v>
      </c>
      <c r="AI85" s="163">
        <v>0.0</v>
      </c>
      <c r="AJ85" s="163">
        <v>0.0</v>
      </c>
      <c r="AK85" s="287"/>
      <c r="AL85" s="37"/>
      <c r="AM85" s="479"/>
      <c r="AN85" s="85"/>
      <c r="AO85" s="163">
        <v>0.0</v>
      </c>
      <c r="AP85" s="163">
        <v>0.0</v>
      </c>
      <c r="AQ85" s="163">
        <v>0.0</v>
      </c>
      <c r="AR85" s="36"/>
      <c r="AS85" s="37"/>
      <c r="AT85" s="42"/>
      <c r="AU85" s="39"/>
      <c r="AV85" s="163">
        <v>0.0</v>
      </c>
      <c r="AW85" s="163">
        <v>0.0</v>
      </c>
      <c r="AX85" s="163">
        <v>0.0</v>
      </c>
      <c r="AY85" s="155"/>
      <c r="AZ85" s="169">
        <f t="shared" ref="AZ85:BB85" si="99">SUM(F85,M85,T85,AA85,AH85,AO85,AV85)</f>
        <v>0</v>
      </c>
      <c r="BA85" s="86">
        <f t="shared" si="99"/>
        <v>0</v>
      </c>
      <c r="BB85" s="86">
        <f t="shared" si="99"/>
        <v>0</v>
      </c>
      <c r="BC85" s="170">
        <f t="shared" si="94"/>
        <v>0</v>
      </c>
      <c r="BD85" s="155"/>
      <c r="BE85" s="86">
        <f t="shared" si="95"/>
        <v>0</v>
      </c>
      <c r="BF85" s="17">
        <f t="shared" si="96"/>
        <v>0</v>
      </c>
      <c r="BG85" s="17">
        <f t="shared" si="97"/>
        <v>0</v>
      </c>
      <c r="BH85" s="17">
        <f t="shared" si="98"/>
        <v>0</v>
      </c>
      <c r="BI85" s="155"/>
      <c r="BJ85" s="155"/>
      <c r="BK85" s="155"/>
      <c r="BL85" s="155"/>
      <c r="BM85" s="155"/>
    </row>
    <row r="86">
      <c r="A86" s="116"/>
      <c r="B86" s="159"/>
      <c r="C86" s="159"/>
      <c r="D86" s="160"/>
      <c r="E86" s="159"/>
      <c r="F86" s="161"/>
      <c r="G86" s="161"/>
      <c r="H86" s="161"/>
      <c r="I86" s="161"/>
      <c r="J86" s="159"/>
      <c r="K86" s="162"/>
      <c r="L86" s="162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61"/>
      <c r="AB86" s="161"/>
      <c r="AC86" s="161"/>
      <c r="AD86" s="161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38"/>
      <c r="AP86" s="138"/>
      <c r="AQ86" s="138"/>
      <c r="AR86" s="138"/>
      <c r="AS86" s="118"/>
      <c r="AT86" s="136"/>
      <c r="AU86" s="136"/>
      <c r="AV86" s="136"/>
      <c r="AW86" s="136"/>
      <c r="AX86" s="136"/>
      <c r="AY86" s="136"/>
      <c r="AZ86" s="136"/>
      <c r="BA86" s="136"/>
      <c r="BB86" s="136"/>
      <c r="BC86" s="136"/>
      <c r="BD86" s="136"/>
      <c r="BE86" s="136"/>
      <c r="BF86" s="136"/>
      <c r="BG86" s="136"/>
      <c r="BH86" s="136"/>
      <c r="BI86" s="136"/>
      <c r="BJ86" s="136"/>
      <c r="BK86" s="136"/>
      <c r="BL86" s="136"/>
      <c r="BM86" s="136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76" t="s">
        <v>14</v>
      </c>
      <c r="AZ87" s="77">
        <f t="shared" ref="AZ87:BC87" si="100">SUM(AZ83,AZ84,AZ85)</f>
        <v>0</v>
      </c>
      <c r="BA87" s="78">
        <f t="shared" si="100"/>
        <v>42</v>
      </c>
      <c r="BB87" s="78">
        <f t="shared" si="100"/>
        <v>0</v>
      </c>
      <c r="BC87" s="79">
        <f t="shared" si="100"/>
        <v>42</v>
      </c>
      <c r="BD87" s="136"/>
      <c r="BE87" s="40">
        <f>SUM(BE84,BE83)</f>
        <v>0</v>
      </c>
      <c r="BF87" s="40">
        <f t="shared" ref="BF87:BG87" si="101">SUM(BF83,BF84)</f>
        <v>3696</v>
      </c>
      <c r="BG87" s="40">
        <f t="shared" si="101"/>
        <v>0</v>
      </c>
      <c r="BH87" s="40">
        <f>SUM(BH83,BH84,BH85)</f>
        <v>3696</v>
      </c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6" t="s">
        <v>145</v>
      </c>
      <c r="L88" s="4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6" t="s">
        <v>145</v>
      </c>
      <c r="AG88" s="4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6" t="s">
        <v>145</v>
      </c>
      <c r="AU88" s="4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6" t="s">
        <v>145</v>
      </c>
      <c r="BG88" s="4"/>
      <c r="BH88" s="136"/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162"/>
      <c r="L89" s="162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136"/>
      <c r="AU89" s="136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136"/>
      <c r="BG89" s="136"/>
      <c r="BH89" s="136"/>
      <c r="BI89" s="136"/>
      <c r="BJ89" s="136"/>
      <c r="BK89" s="136"/>
      <c r="BL89" s="136"/>
      <c r="BM89" s="136"/>
    </row>
    <row r="90">
      <c r="A90" s="10"/>
      <c r="B90" s="11"/>
      <c r="C90" s="11"/>
      <c r="D90" s="12"/>
      <c r="E90" s="13">
        <v>45096.0</v>
      </c>
      <c r="F90" s="14"/>
      <c r="G90" s="14"/>
      <c r="H90" s="14"/>
      <c r="I90" s="15"/>
      <c r="J90" s="15"/>
      <c r="K90" s="16"/>
      <c r="L90" s="13">
        <v>45097.0</v>
      </c>
      <c r="M90" s="15"/>
      <c r="N90" s="15"/>
      <c r="O90" s="15"/>
      <c r="P90" s="15"/>
      <c r="Q90" s="11"/>
      <c r="R90" s="17"/>
      <c r="S90" s="13">
        <v>45098.0</v>
      </c>
      <c r="T90" s="11"/>
      <c r="U90" s="15"/>
      <c r="V90" s="15"/>
      <c r="W90" s="11"/>
      <c r="X90" s="18"/>
      <c r="Y90" s="14"/>
      <c r="Z90" s="13">
        <v>45099.0</v>
      </c>
      <c r="AA90" s="15"/>
      <c r="AB90" s="15"/>
      <c r="AC90" s="11"/>
      <c r="AD90" s="15"/>
      <c r="AE90" s="15"/>
      <c r="AF90" s="12"/>
      <c r="AG90" s="13">
        <v>45100.0</v>
      </c>
      <c r="AH90" s="15"/>
      <c r="AI90" s="11"/>
      <c r="AJ90" s="15"/>
      <c r="AK90" s="15"/>
      <c r="AL90" s="15"/>
      <c r="AM90" s="18"/>
      <c r="AN90" s="13">
        <v>45101.0</v>
      </c>
      <c r="AO90" s="11"/>
      <c r="AP90" s="19"/>
      <c r="AQ90" s="19"/>
      <c r="AR90" s="19"/>
      <c r="AS90" s="19"/>
      <c r="AT90" s="14"/>
      <c r="AU90" s="13">
        <v>45102.0</v>
      </c>
      <c r="AV90" s="19"/>
      <c r="AW90" s="19"/>
      <c r="AX90" s="19"/>
      <c r="AY90" s="20"/>
      <c r="AZ90" s="19"/>
      <c r="BA90" s="19"/>
      <c r="BB90" s="19"/>
      <c r="BC90" s="19"/>
      <c r="BD90" s="20"/>
      <c r="BE90" s="21"/>
      <c r="BF90" s="22"/>
      <c r="BG90" s="4"/>
      <c r="BH90" s="19"/>
      <c r="BI90" s="23"/>
      <c r="BJ90" s="127"/>
      <c r="BK90" s="150"/>
      <c r="BL90" s="20"/>
      <c r="BM90" s="20"/>
    </row>
    <row r="91">
      <c r="A91" s="107"/>
      <c r="B91" s="26"/>
      <c r="C91" s="26"/>
      <c r="D91" s="26" t="s">
        <v>2</v>
      </c>
      <c r="E91" s="26" t="s">
        <v>3</v>
      </c>
      <c r="F91" s="26" t="s">
        <v>4</v>
      </c>
      <c r="G91" s="26" t="s">
        <v>5</v>
      </c>
      <c r="H91" s="26" t="s">
        <v>6</v>
      </c>
      <c r="I91" s="26"/>
      <c r="J91" s="26"/>
      <c r="K91" s="26" t="s">
        <v>2</v>
      </c>
      <c r="L91" s="26" t="s">
        <v>7</v>
      </c>
      <c r="M91" s="26" t="s">
        <v>4</v>
      </c>
      <c r="N91" s="26" t="s">
        <v>5</v>
      </c>
      <c r="O91" s="26" t="s">
        <v>6</v>
      </c>
      <c r="P91" s="26"/>
      <c r="Q91" s="26"/>
      <c r="R91" s="26" t="s">
        <v>2</v>
      </c>
      <c r="S91" s="26" t="s">
        <v>8</v>
      </c>
      <c r="T91" s="26" t="s">
        <v>4</v>
      </c>
      <c r="U91" s="26" t="s">
        <v>5</v>
      </c>
      <c r="V91" s="26" t="s">
        <v>6</v>
      </c>
      <c r="W91" s="28"/>
      <c r="X91" s="29"/>
      <c r="Y91" s="29" t="s">
        <v>2</v>
      </c>
      <c r="Z91" s="29" t="s">
        <v>9</v>
      </c>
      <c r="AA91" s="26" t="s">
        <v>4</v>
      </c>
      <c r="AB91" s="26" t="s">
        <v>5</v>
      </c>
      <c r="AC91" s="26" t="s">
        <v>6</v>
      </c>
      <c r="AD91" s="29"/>
      <c r="AE91" s="29"/>
      <c r="AF91" s="29" t="s">
        <v>2</v>
      </c>
      <c r="AG91" s="29" t="s">
        <v>10</v>
      </c>
      <c r="AH91" s="26" t="s">
        <v>4</v>
      </c>
      <c r="AI91" s="26" t="s">
        <v>5</v>
      </c>
      <c r="AJ91" s="26" t="s">
        <v>6</v>
      </c>
      <c r="AK91" s="29"/>
      <c r="AL91" s="29"/>
      <c r="AM91" s="29" t="s">
        <v>2</v>
      </c>
      <c r="AN91" s="29" t="s">
        <v>11</v>
      </c>
      <c r="AO91" s="26" t="s">
        <v>4</v>
      </c>
      <c r="AP91" s="26" t="s">
        <v>5</v>
      </c>
      <c r="AQ91" s="26" t="s">
        <v>6</v>
      </c>
      <c r="AR91" s="29"/>
      <c r="AS91" s="29"/>
      <c r="AT91" s="29" t="s">
        <v>2</v>
      </c>
      <c r="AU91" s="29" t="s">
        <v>12</v>
      </c>
      <c r="AV91" s="26" t="s">
        <v>4</v>
      </c>
      <c r="AW91" s="26" t="s">
        <v>5</v>
      </c>
      <c r="AX91" s="26" t="s">
        <v>6</v>
      </c>
      <c r="AY91" s="30"/>
      <c r="AZ91" s="31" t="s">
        <v>4</v>
      </c>
      <c r="BA91" s="31" t="s">
        <v>13</v>
      </c>
      <c r="BB91" s="31" t="s">
        <v>6</v>
      </c>
      <c r="BC91" s="31" t="s">
        <v>14</v>
      </c>
      <c r="BD91" s="32"/>
      <c r="BE91" s="33" t="s">
        <v>4</v>
      </c>
      <c r="BF91" s="33" t="s">
        <v>13</v>
      </c>
      <c r="BG91" s="33" t="s">
        <v>6</v>
      </c>
      <c r="BH91" s="33" t="s">
        <v>15</v>
      </c>
      <c r="BI91" s="32"/>
      <c r="BJ91" s="32"/>
      <c r="BK91" s="32"/>
      <c r="BL91" s="32"/>
      <c r="BM91" s="32"/>
    </row>
    <row r="92">
      <c r="A92" s="184" t="s">
        <v>148</v>
      </c>
      <c r="B92" s="36" t="s">
        <v>19</v>
      </c>
      <c r="C92" s="37">
        <v>45089.0</v>
      </c>
      <c r="D92" s="42"/>
      <c r="E92" s="58"/>
      <c r="F92" s="40">
        <v>0.0</v>
      </c>
      <c r="G92" s="40">
        <v>0.0</v>
      </c>
      <c r="H92" s="40">
        <v>0.0</v>
      </c>
      <c r="I92" s="36" t="s">
        <v>22</v>
      </c>
      <c r="J92" s="37">
        <v>45090.0</v>
      </c>
      <c r="K92" s="42"/>
      <c r="L92" s="58"/>
      <c r="M92" s="40">
        <v>0.0</v>
      </c>
      <c r="N92" s="40">
        <v>0.0</v>
      </c>
      <c r="O92" s="40">
        <v>0.0</v>
      </c>
      <c r="P92" s="36" t="s">
        <v>24</v>
      </c>
      <c r="Q92" s="37">
        <v>45091.0</v>
      </c>
      <c r="R92" s="42"/>
      <c r="S92" s="58"/>
      <c r="T92" s="40">
        <v>0.0</v>
      </c>
      <c r="U92" s="40">
        <v>0.0</v>
      </c>
      <c r="V92" s="40">
        <v>0.0</v>
      </c>
      <c r="W92" s="36" t="s">
        <v>26</v>
      </c>
      <c r="X92" s="37">
        <v>45092.0</v>
      </c>
      <c r="Y92" s="53"/>
      <c r="Z92" s="58"/>
      <c r="AA92" s="40">
        <v>0.0</v>
      </c>
      <c r="AB92" s="40">
        <v>0.0</v>
      </c>
      <c r="AC92" s="40">
        <v>0.0</v>
      </c>
      <c r="AD92" s="36" t="s">
        <v>56</v>
      </c>
      <c r="AE92" s="37">
        <v>45093.0</v>
      </c>
      <c r="AF92" s="42"/>
      <c r="AG92" s="58"/>
      <c r="AH92" s="40">
        <v>0.0</v>
      </c>
      <c r="AI92" s="40">
        <v>0.0</v>
      </c>
      <c r="AJ92" s="40">
        <v>0.0</v>
      </c>
      <c r="AK92" s="47" t="s">
        <v>57</v>
      </c>
      <c r="AL92" s="37">
        <v>45094.0</v>
      </c>
      <c r="AM92" s="42"/>
      <c r="AN92" s="58"/>
      <c r="AO92" s="40">
        <v>0.0</v>
      </c>
      <c r="AP92" s="40">
        <v>0.0</v>
      </c>
      <c r="AQ92" s="40">
        <v>0.0</v>
      </c>
      <c r="AR92" s="96" t="s">
        <v>149</v>
      </c>
      <c r="AS92" s="37">
        <v>45095.0</v>
      </c>
      <c r="AT92" s="42"/>
      <c r="AU92" s="58"/>
      <c r="AV92" s="40">
        <v>0.0</v>
      </c>
      <c r="AW92" s="40">
        <v>0.0</v>
      </c>
      <c r="AX92" s="40">
        <v>0.0</v>
      </c>
      <c r="AY92" s="48"/>
      <c r="AZ92" s="49">
        <f t="shared" ref="AZ92:BB92" si="102">SUM(F92,M92,T92,AA92,AH92,AO92,AV92)</f>
        <v>0</v>
      </c>
      <c r="BA92" s="39">
        <f t="shared" si="102"/>
        <v>0</v>
      </c>
      <c r="BB92" s="39">
        <f t="shared" si="102"/>
        <v>0</v>
      </c>
      <c r="BC92" s="50">
        <f t="shared" ref="BC92:BC93" si="104">SUM(AZ92,BA92,BB92)</f>
        <v>0</v>
      </c>
      <c r="BD92" s="51"/>
      <c r="BE92" s="39">
        <f>AZ92*67.31</f>
        <v>0</v>
      </c>
      <c r="BF92" s="39">
        <f>BA92*74</f>
        <v>0</v>
      </c>
      <c r="BG92" s="39">
        <f>BB92*84</f>
        <v>0</v>
      </c>
      <c r="BH92" s="39">
        <f t="shared" ref="BH92:BH93" si="105">sum(BE92,BF92,BG92)</f>
        <v>0</v>
      </c>
      <c r="BI92" s="51"/>
      <c r="BJ92" s="51"/>
      <c r="BK92" s="51"/>
      <c r="BL92" s="51"/>
      <c r="BM92" s="51"/>
    </row>
    <row r="93">
      <c r="A93" s="184" t="s">
        <v>150</v>
      </c>
      <c r="B93" s="41" t="s">
        <v>33</v>
      </c>
      <c r="C93" s="37">
        <v>45090.0</v>
      </c>
      <c r="D93" s="53"/>
      <c r="E93" s="53"/>
      <c r="F93" s="40">
        <v>0.0</v>
      </c>
      <c r="G93" s="40">
        <v>0.0</v>
      </c>
      <c r="H93" s="40">
        <v>0.0</v>
      </c>
      <c r="I93" s="42" t="s">
        <v>46</v>
      </c>
      <c r="J93" s="37">
        <v>45091.0</v>
      </c>
      <c r="K93" s="38"/>
      <c r="L93" s="39"/>
      <c r="M93" s="40">
        <v>0.0</v>
      </c>
      <c r="N93" s="40">
        <v>0.0</v>
      </c>
      <c r="O93" s="40">
        <v>0.0</v>
      </c>
      <c r="P93" s="38" t="s">
        <v>36</v>
      </c>
      <c r="Q93" s="37">
        <v>45092.0</v>
      </c>
      <c r="R93" s="53"/>
      <c r="S93" s="53"/>
      <c r="T93" s="40">
        <v>0.0</v>
      </c>
      <c r="U93" s="40">
        <v>0.0</v>
      </c>
      <c r="V93" s="40">
        <v>0.0</v>
      </c>
      <c r="W93" s="56" t="s">
        <v>37</v>
      </c>
      <c r="X93" s="37">
        <v>45093.0</v>
      </c>
      <c r="Y93" s="39"/>
      <c r="Z93" s="39"/>
      <c r="AA93" s="40">
        <v>0.0</v>
      </c>
      <c r="AB93" s="40">
        <v>0.0</v>
      </c>
      <c r="AC93" s="40">
        <v>0.0</v>
      </c>
      <c r="AD93" s="56" t="s">
        <v>40</v>
      </c>
      <c r="AE93" s="37">
        <v>45094.0</v>
      </c>
      <c r="AF93" s="38"/>
      <c r="AG93" s="39"/>
      <c r="AH93" s="40">
        <v>0.0</v>
      </c>
      <c r="AI93" s="40">
        <v>0.0</v>
      </c>
      <c r="AJ93" s="40">
        <v>0.0</v>
      </c>
      <c r="AK93" s="185" t="s">
        <v>43</v>
      </c>
      <c r="AL93" s="37">
        <v>45095.0</v>
      </c>
      <c r="AM93" s="42"/>
      <c r="AN93" s="58"/>
      <c r="AO93" s="40">
        <v>0.0</v>
      </c>
      <c r="AP93" s="40">
        <v>0.0</v>
      </c>
      <c r="AQ93" s="40">
        <v>0.0</v>
      </c>
      <c r="AR93" s="96" t="s">
        <v>142</v>
      </c>
      <c r="AS93" s="37">
        <v>45096.0</v>
      </c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3">SUM(F93,M93,T93,AA93,AH93,AO93,AV93)</f>
        <v>0</v>
      </c>
      <c r="BA93" s="39">
        <f t="shared" si="103"/>
        <v>0</v>
      </c>
      <c r="BB93" s="39">
        <f t="shared" si="103"/>
        <v>0</v>
      </c>
      <c r="BC93" s="50">
        <f t="shared" si="104"/>
        <v>0</v>
      </c>
      <c r="BD93" s="51"/>
      <c r="BE93" s="39">
        <f>AZ93*80</f>
        <v>0</v>
      </c>
      <c r="BF93" s="39">
        <f>BA93*88</f>
        <v>0</v>
      </c>
      <c r="BG93" s="39">
        <f>BB93*80</f>
        <v>0</v>
      </c>
      <c r="BH93" s="39">
        <f t="shared" si="105"/>
        <v>0</v>
      </c>
      <c r="BI93" s="51"/>
      <c r="BJ93" s="51"/>
      <c r="BK93" s="51"/>
      <c r="BL93" s="51"/>
      <c r="BM93" s="51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76" t="s">
        <v>14</v>
      </c>
      <c r="AZ95" s="77"/>
      <c r="BA95" s="78"/>
      <c r="BB95" s="78"/>
      <c r="BC95" s="79"/>
      <c r="BD95" s="136"/>
      <c r="BE95" s="145">
        <f t="shared" ref="BE95:BH95" si="106">sum(BE92,BE93)</f>
        <v>0</v>
      </c>
      <c r="BF95" s="145">
        <f t="shared" si="106"/>
        <v>0</v>
      </c>
      <c r="BG95" s="145">
        <f t="shared" si="106"/>
        <v>0</v>
      </c>
      <c r="BH95" s="145">
        <f t="shared" si="106"/>
        <v>0</v>
      </c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16"/>
      <c r="B97" s="67"/>
      <c r="E97" s="68"/>
      <c r="G97" s="73"/>
      <c r="H97" s="73"/>
      <c r="I97" s="73"/>
      <c r="K97" s="6" t="s">
        <v>151</v>
      </c>
      <c r="L97" s="4"/>
      <c r="Q97" s="186"/>
      <c r="R97" s="186"/>
      <c r="Y97" s="73"/>
      <c r="Z97" s="73"/>
      <c r="AA97" s="73"/>
      <c r="AC97" s="28"/>
      <c r="AF97" s="6" t="s">
        <v>151</v>
      </c>
      <c r="AG97" s="4"/>
      <c r="AT97" s="6" t="s">
        <v>151</v>
      </c>
      <c r="AU97" s="4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159"/>
      <c r="C98" s="159"/>
      <c r="D98" s="160"/>
      <c r="E98" s="159"/>
      <c r="F98" s="161"/>
      <c r="G98" s="161"/>
      <c r="H98" s="161"/>
      <c r="I98" s="161"/>
      <c r="J98" s="159"/>
      <c r="K98" s="162"/>
      <c r="L98" s="162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61"/>
      <c r="AB98" s="161"/>
      <c r="AC98" s="161"/>
      <c r="AD98" s="161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38"/>
      <c r="AP98" s="138"/>
      <c r="AQ98" s="138"/>
      <c r="AR98" s="138"/>
      <c r="AS98" s="118"/>
      <c r="AT98" s="136"/>
      <c r="AU98" s="136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0"/>
      <c r="B99" s="11"/>
      <c r="C99" s="11"/>
      <c r="D99" s="12"/>
      <c r="E99" s="13">
        <v>45096.0</v>
      </c>
      <c r="F99" s="14"/>
      <c r="G99" s="14"/>
      <c r="H99" s="14"/>
      <c r="I99" s="15"/>
      <c r="J99" s="15"/>
      <c r="K99" s="16"/>
      <c r="L99" s="13">
        <v>45097.0</v>
      </c>
      <c r="M99" s="15"/>
      <c r="N99" s="15"/>
      <c r="O99" s="15"/>
      <c r="P99" s="15"/>
      <c r="Q99" s="11"/>
      <c r="R99" s="17"/>
      <c r="S99" s="13">
        <v>45098.0</v>
      </c>
      <c r="T99" s="11"/>
      <c r="U99" s="15"/>
      <c r="V99" s="15"/>
      <c r="W99" s="11"/>
      <c r="X99" s="18"/>
      <c r="Y99" s="14"/>
      <c r="Z99" s="13">
        <v>45099.0</v>
      </c>
      <c r="AA99" s="15"/>
      <c r="AB99" s="15"/>
      <c r="AC99" s="11"/>
      <c r="AD99" s="15"/>
      <c r="AE99" s="15"/>
      <c r="AF99" s="12"/>
      <c r="AG99" s="13">
        <v>45100.0</v>
      </c>
      <c r="AH99" s="15"/>
      <c r="AI99" s="11"/>
      <c r="AJ99" s="15"/>
      <c r="AK99" s="15"/>
      <c r="AL99" s="15"/>
      <c r="AM99" s="18"/>
      <c r="AN99" s="13">
        <v>45101.0</v>
      </c>
      <c r="AO99" s="11"/>
      <c r="AP99" s="19"/>
      <c r="AQ99" s="19"/>
      <c r="AR99" s="19"/>
      <c r="AS99" s="19"/>
      <c r="AT99" s="14"/>
      <c r="AU99" s="13">
        <v>45102.0</v>
      </c>
      <c r="AV99" s="19"/>
      <c r="AW99" s="19"/>
      <c r="AX99" s="19"/>
      <c r="AY99" s="20"/>
      <c r="AZ99" s="19"/>
      <c r="BA99" s="19"/>
      <c r="BB99" s="19"/>
      <c r="BC99" s="19"/>
      <c r="BD99" s="20"/>
      <c r="BE99" s="21"/>
      <c r="BF99" s="22"/>
      <c r="BG99" s="4"/>
      <c r="BH99" s="19"/>
      <c r="BI99" s="23"/>
      <c r="BJ99" s="127"/>
      <c r="BK99" s="150"/>
      <c r="BL99" s="20"/>
      <c r="BM99" s="20"/>
    </row>
    <row r="100">
      <c r="A100" s="67"/>
      <c r="D100" s="187" t="s">
        <v>159</v>
      </c>
      <c r="E100" s="26" t="s">
        <v>3</v>
      </c>
      <c r="F100" s="26" t="s">
        <v>4</v>
      </c>
      <c r="G100" s="26" t="s">
        <v>5</v>
      </c>
      <c r="H100" s="26" t="s">
        <v>6</v>
      </c>
      <c r="I100" s="26"/>
      <c r="J100" s="26"/>
      <c r="K100" s="187" t="s">
        <v>756</v>
      </c>
      <c r="L100" s="26" t="s">
        <v>7</v>
      </c>
      <c r="M100" s="26" t="s">
        <v>4</v>
      </c>
      <c r="N100" s="26" t="s">
        <v>5</v>
      </c>
      <c r="O100" s="26" t="s">
        <v>6</v>
      </c>
      <c r="P100" s="26"/>
      <c r="Q100" s="26"/>
      <c r="R100" s="187" t="s">
        <v>152</v>
      </c>
      <c r="S100" s="26" t="s">
        <v>8</v>
      </c>
      <c r="T100" s="26" t="s">
        <v>4</v>
      </c>
      <c r="U100" s="26" t="s">
        <v>5</v>
      </c>
      <c r="V100" s="26" t="s">
        <v>6</v>
      </c>
      <c r="Y100" s="187" t="s">
        <v>756</v>
      </c>
      <c r="Z100" s="29" t="s">
        <v>9</v>
      </c>
      <c r="AA100" s="26" t="s">
        <v>4</v>
      </c>
      <c r="AB100" s="26" t="s">
        <v>5</v>
      </c>
      <c r="AC100" s="26" t="s">
        <v>6</v>
      </c>
      <c r="AD100" s="73"/>
      <c r="AF100" s="187" t="s">
        <v>153</v>
      </c>
      <c r="AG100" s="190" t="s">
        <v>154</v>
      </c>
      <c r="AH100" s="26" t="s">
        <v>4</v>
      </c>
      <c r="AI100" s="26" t="s">
        <v>5</v>
      </c>
      <c r="AJ100" s="26" t="s">
        <v>6</v>
      </c>
      <c r="AM100" s="187" t="s">
        <v>153</v>
      </c>
      <c r="AN100" s="190" t="s">
        <v>154</v>
      </c>
      <c r="AO100" s="26" t="s">
        <v>4</v>
      </c>
      <c r="AP100" s="26" t="s">
        <v>5</v>
      </c>
      <c r="AQ100" s="26" t="s">
        <v>6</v>
      </c>
      <c r="AT100" s="187" t="s">
        <v>153</v>
      </c>
      <c r="AU100" s="190" t="s">
        <v>154</v>
      </c>
      <c r="AV100" s="26" t="s">
        <v>4</v>
      </c>
      <c r="AW100" s="26" t="s">
        <v>5</v>
      </c>
      <c r="AX100" s="26" t="s">
        <v>6</v>
      </c>
      <c r="AY100" s="193"/>
      <c r="AZ100" s="31" t="s">
        <v>4</v>
      </c>
      <c r="BA100" s="31" t="s">
        <v>13</v>
      </c>
      <c r="BB100" s="31" t="s">
        <v>6</v>
      </c>
      <c r="BC100" s="31" t="s">
        <v>14</v>
      </c>
      <c r="BE100" s="33" t="s">
        <v>4</v>
      </c>
      <c r="BF100" s="33" t="s">
        <v>13</v>
      </c>
      <c r="BG100" s="33" t="s">
        <v>6</v>
      </c>
      <c r="BH100" s="33" t="s">
        <v>15</v>
      </c>
      <c r="BI100" s="193"/>
      <c r="BJ100" s="193"/>
      <c r="BK100" s="193"/>
      <c r="BL100" s="193"/>
      <c r="BM100" s="193"/>
    </row>
    <row r="101">
      <c r="A101" s="184" t="s">
        <v>52</v>
      </c>
      <c r="B101" s="41" t="s">
        <v>33</v>
      </c>
      <c r="C101" s="37">
        <v>45097.0</v>
      </c>
      <c r="D101" s="38" t="s">
        <v>273</v>
      </c>
      <c r="E101" s="39" t="s">
        <v>39</v>
      </c>
      <c r="F101" s="40">
        <v>5.5</v>
      </c>
      <c r="G101" s="40">
        <v>1.0</v>
      </c>
      <c r="H101" s="40">
        <v>0.0</v>
      </c>
      <c r="I101" s="420" t="s">
        <v>22</v>
      </c>
      <c r="J101" s="37">
        <v>45097.0</v>
      </c>
      <c r="K101" s="42" t="s">
        <v>726</v>
      </c>
      <c r="L101" s="39" t="s">
        <v>212</v>
      </c>
      <c r="M101" s="40">
        <v>0.0</v>
      </c>
      <c r="N101" s="40">
        <v>6.0</v>
      </c>
      <c r="O101" s="40">
        <v>0.0</v>
      </c>
      <c r="P101" s="38" t="s">
        <v>36</v>
      </c>
      <c r="Q101" s="37">
        <v>45099.0</v>
      </c>
      <c r="R101" s="42" t="s">
        <v>274</v>
      </c>
      <c r="S101" s="58" t="s">
        <v>48</v>
      </c>
      <c r="T101" s="40">
        <v>6.0</v>
      </c>
      <c r="U101" s="40">
        <v>2.0</v>
      </c>
      <c r="V101" s="40">
        <v>0.0</v>
      </c>
      <c r="W101" s="42" t="s">
        <v>67</v>
      </c>
      <c r="X101" s="37">
        <v>45100.0</v>
      </c>
      <c r="Y101" s="42" t="s">
        <v>25</v>
      </c>
      <c r="Z101" s="39" t="s">
        <v>25</v>
      </c>
      <c r="AA101" s="40">
        <v>0.0</v>
      </c>
      <c r="AB101" s="40">
        <v>0.0</v>
      </c>
      <c r="AC101" s="40">
        <v>0.0</v>
      </c>
      <c r="AD101" s="42" t="s">
        <v>78</v>
      </c>
      <c r="AE101" s="37">
        <v>45101.0</v>
      </c>
      <c r="AF101" s="42" t="s">
        <v>284</v>
      </c>
      <c r="AG101" s="147" t="s">
        <v>288</v>
      </c>
      <c r="AH101" s="40">
        <v>2.0</v>
      </c>
      <c r="AI101" s="40">
        <v>5.5</v>
      </c>
      <c r="AJ101" s="40">
        <v>0.0</v>
      </c>
      <c r="AK101" s="95" t="s">
        <v>79</v>
      </c>
      <c r="AL101" s="37">
        <v>45102.0</v>
      </c>
      <c r="AM101" s="42" t="s">
        <v>284</v>
      </c>
      <c r="AN101" s="148" t="s">
        <v>289</v>
      </c>
      <c r="AO101" s="40">
        <v>3.0</v>
      </c>
      <c r="AP101" s="40">
        <v>5.5</v>
      </c>
      <c r="AQ101" s="40">
        <v>0.0</v>
      </c>
      <c r="AR101" s="95" t="s">
        <v>27</v>
      </c>
      <c r="AS101" s="37">
        <v>45103.0</v>
      </c>
      <c r="AT101" s="42" t="s">
        <v>284</v>
      </c>
      <c r="AU101" s="148" t="s">
        <v>288</v>
      </c>
      <c r="AV101" s="40">
        <v>2.0</v>
      </c>
      <c r="AW101" s="40">
        <v>5.5</v>
      </c>
      <c r="AX101" s="40">
        <v>0.0</v>
      </c>
      <c r="AY101" s="194"/>
      <c r="AZ101" s="49">
        <f t="shared" ref="AZ101:BB101" si="107">SUM(F101,M101,T101,AA101,AH101,AO101,AV101)</f>
        <v>18.5</v>
      </c>
      <c r="BA101" s="39">
        <f t="shared" si="107"/>
        <v>25.5</v>
      </c>
      <c r="BB101" s="39">
        <f t="shared" si="107"/>
        <v>0</v>
      </c>
      <c r="BC101" s="50">
        <f>SUM(AZ101,BA101,BB101)</f>
        <v>44</v>
      </c>
      <c r="BE101" s="39">
        <f>AZ101*80</f>
        <v>1480</v>
      </c>
      <c r="BF101" s="39">
        <f>BA101*88</f>
        <v>2244</v>
      </c>
      <c r="BG101" s="39">
        <f>BB101*80</f>
        <v>0</v>
      </c>
      <c r="BH101" s="39">
        <f>SUM(BE101,BF101,BG101)</f>
        <v>3724</v>
      </c>
      <c r="BI101" s="194"/>
      <c r="BJ101" s="194"/>
      <c r="BK101" s="194"/>
      <c r="BL101" s="194"/>
      <c r="BM101" s="194"/>
    </row>
    <row r="102">
      <c r="A102" s="67"/>
      <c r="F102" s="73"/>
      <c r="G102" s="73"/>
      <c r="H102" s="73"/>
      <c r="Z102" s="27"/>
      <c r="AA102" s="73"/>
      <c r="AB102" s="73"/>
      <c r="AC102" s="73"/>
      <c r="AV102" s="193"/>
      <c r="AW102" s="193"/>
      <c r="AX102" s="193"/>
      <c r="AY102" s="193"/>
      <c r="AZ102" s="193"/>
      <c r="BA102" s="193"/>
      <c r="BB102" s="193"/>
      <c r="BC102" s="193"/>
      <c r="BF102" s="193"/>
      <c r="BI102" s="193"/>
      <c r="BJ102" s="193"/>
      <c r="BK102" s="193"/>
      <c r="BL102" s="193"/>
      <c r="BM102" s="193"/>
    </row>
    <row r="103">
      <c r="A103" s="67"/>
      <c r="D103" s="187" t="s">
        <v>723</v>
      </c>
      <c r="E103" s="26" t="s">
        <v>3</v>
      </c>
      <c r="F103" s="26" t="s">
        <v>4</v>
      </c>
      <c r="G103" s="26" t="s">
        <v>5</v>
      </c>
      <c r="H103" s="26" t="s">
        <v>6</v>
      </c>
      <c r="I103" s="73"/>
      <c r="K103" s="187" t="s">
        <v>156</v>
      </c>
      <c r="L103" s="26" t="s">
        <v>7</v>
      </c>
      <c r="M103" s="26" t="s">
        <v>4</v>
      </c>
      <c r="N103" s="26" t="s">
        <v>5</v>
      </c>
      <c r="O103" s="26" t="s">
        <v>6</v>
      </c>
      <c r="R103" s="187" t="s">
        <v>152</v>
      </c>
      <c r="S103" s="26" t="s">
        <v>8</v>
      </c>
      <c r="T103" s="26" t="s">
        <v>4</v>
      </c>
      <c r="U103" s="26" t="s">
        <v>5</v>
      </c>
      <c r="V103" s="26" t="s">
        <v>6</v>
      </c>
      <c r="Y103" s="187" t="s">
        <v>152</v>
      </c>
      <c r="Z103" s="29" t="s">
        <v>9</v>
      </c>
      <c r="AA103" s="26" t="s">
        <v>4</v>
      </c>
      <c r="AB103" s="26" t="s">
        <v>5</v>
      </c>
      <c r="AC103" s="26" t="s">
        <v>6</v>
      </c>
      <c r="AD103" s="73"/>
      <c r="AF103" s="187" t="s">
        <v>756</v>
      </c>
      <c r="AG103" s="29" t="s">
        <v>10</v>
      </c>
      <c r="AH103" s="26" t="s">
        <v>4</v>
      </c>
      <c r="AI103" s="26" t="s">
        <v>5</v>
      </c>
      <c r="AJ103" s="26" t="s">
        <v>6</v>
      </c>
      <c r="AM103" s="187" t="s">
        <v>723</v>
      </c>
      <c r="AN103" s="29" t="s">
        <v>11</v>
      </c>
      <c r="AO103" s="26" t="s">
        <v>4</v>
      </c>
      <c r="AP103" s="26" t="s">
        <v>5</v>
      </c>
      <c r="AQ103" s="26" t="s">
        <v>6</v>
      </c>
      <c r="AT103" s="187" t="s">
        <v>723</v>
      </c>
      <c r="AU103" s="29" t="s">
        <v>12</v>
      </c>
      <c r="AV103" s="26" t="s">
        <v>4</v>
      </c>
      <c r="AW103" s="26" t="s">
        <v>5</v>
      </c>
      <c r="AX103" s="26" t="s">
        <v>6</v>
      </c>
      <c r="AY103" s="193"/>
      <c r="AZ103" s="31" t="s">
        <v>4</v>
      </c>
      <c r="BA103" s="31" t="s">
        <v>13</v>
      </c>
      <c r="BB103" s="31" t="s">
        <v>6</v>
      </c>
      <c r="BC103" s="31" t="s">
        <v>14</v>
      </c>
      <c r="BE103" s="33" t="s">
        <v>4</v>
      </c>
      <c r="BF103" s="33" t="s">
        <v>13</v>
      </c>
      <c r="BG103" s="33" t="s">
        <v>6</v>
      </c>
      <c r="BH103" s="33" t="s">
        <v>15</v>
      </c>
      <c r="BI103" s="193"/>
      <c r="BJ103" s="193"/>
      <c r="BK103" s="193"/>
      <c r="BL103" s="193"/>
      <c r="BM103" s="193"/>
    </row>
    <row r="104">
      <c r="A104" s="184" t="s">
        <v>82</v>
      </c>
      <c r="B104" s="57" t="s">
        <v>33</v>
      </c>
      <c r="C104" s="37">
        <v>45097.0</v>
      </c>
      <c r="D104" s="96" t="s">
        <v>74</v>
      </c>
      <c r="E104" s="110" t="s">
        <v>99</v>
      </c>
      <c r="F104" s="40">
        <v>7.0</v>
      </c>
      <c r="G104" s="40">
        <v>0.5</v>
      </c>
      <c r="H104" s="40">
        <v>0.0</v>
      </c>
      <c r="I104" s="42" t="s">
        <v>46</v>
      </c>
      <c r="J104" s="37">
        <v>45098.0</v>
      </c>
      <c r="K104" s="38" t="s">
        <v>247</v>
      </c>
      <c r="L104" s="39" t="s">
        <v>127</v>
      </c>
      <c r="M104" s="40">
        <v>5.0</v>
      </c>
      <c r="N104" s="40">
        <v>1.0</v>
      </c>
      <c r="O104" s="40">
        <v>0.0</v>
      </c>
      <c r="P104" s="38" t="s">
        <v>36</v>
      </c>
      <c r="Q104" s="37">
        <v>45099.0</v>
      </c>
      <c r="R104" s="42" t="s">
        <v>112</v>
      </c>
      <c r="S104" s="58" t="s">
        <v>71</v>
      </c>
      <c r="T104" s="40">
        <v>6.5</v>
      </c>
      <c r="U104" s="40">
        <v>1.5</v>
      </c>
      <c r="V104" s="40">
        <v>0.0</v>
      </c>
      <c r="W104" s="36" t="s">
        <v>26</v>
      </c>
      <c r="X104" s="37">
        <v>45099.0</v>
      </c>
      <c r="Y104" s="42" t="s">
        <v>211</v>
      </c>
      <c r="Z104" s="58" t="s">
        <v>66</v>
      </c>
      <c r="AA104" s="40">
        <v>0.0</v>
      </c>
      <c r="AB104" s="40">
        <v>6.0</v>
      </c>
      <c r="AC104" s="40">
        <v>0.0</v>
      </c>
      <c r="AD104" s="36" t="s">
        <v>56</v>
      </c>
      <c r="AE104" s="37">
        <v>45100.0</v>
      </c>
      <c r="AF104" s="42" t="s">
        <v>25</v>
      </c>
      <c r="AG104" s="39" t="s">
        <v>25</v>
      </c>
      <c r="AH104" s="40">
        <v>0.0</v>
      </c>
      <c r="AI104" s="40">
        <v>0.0</v>
      </c>
      <c r="AJ104" s="40">
        <v>0.0</v>
      </c>
      <c r="AK104" s="47" t="s">
        <v>43</v>
      </c>
      <c r="AL104" s="37">
        <v>45102.0</v>
      </c>
      <c r="AM104" s="114" t="s">
        <v>213</v>
      </c>
      <c r="AN104" s="110" t="s">
        <v>225</v>
      </c>
      <c r="AO104" s="40">
        <v>7.5</v>
      </c>
      <c r="AP104" s="40">
        <v>0.5</v>
      </c>
      <c r="AQ104" s="40">
        <v>0.0</v>
      </c>
      <c r="AR104" s="420" t="s">
        <v>44</v>
      </c>
      <c r="AS104" s="37">
        <v>45103.0</v>
      </c>
      <c r="AT104" s="95" t="s">
        <v>128</v>
      </c>
      <c r="AU104" s="98" t="s">
        <v>202</v>
      </c>
      <c r="AV104" s="40">
        <v>6.0</v>
      </c>
      <c r="AW104" s="40">
        <v>1.0</v>
      </c>
      <c r="AX104" s="40">
        <v>0.0</v>
      </c>
      <c r="AY104" s="194"/>
      <c r="AZ104" s="49">
        <f t="shared" ref="AZ104:BB104" si="108">SUM(F104,M104,T104,AA104,AH104,AO104,AV104)</f>
        <v>32</v>
      </c>
      <c r="BA104" s="39">
        <f t="shared" si="108"/>
        <v>10.5</v>
      </c>
      <c r="BB104" s="39">
        <f t="shared" si="108"/>
        <v>0</v>
      </c>
      <c r="BC104" s="50">
        <f>SUM(AZ104,BA104,BB104)</f>
        <v>42.5</v>
      </c>
      <c r="BE104" s="39">
        <f>AZ104*80</f>
        <v>2560</v>
      </c>
      <c r="BF104" s="39">
        <f>BA104*88</f>
        <v>924</v>
      </c>
      <c r="BG104" s="39">
        <f>BB104*80</f>
        <v>0</v>
      </c>
      <c r="BH104" s="39">
        <f>SUM(BE104,BF104,BG104)</f>
        <v>3484</v>
      </c>
      <c r="BI104" s="194"/>
      <c r="BJ104" s="194"/>
      <c r="BK104" s="194"/>
      <c r="BL104" s="194"/>
      <c r="BM104" s="194"/>
    </row>
    <row r="105">
      <c r="A105" s="67"/>
      <c r="B105" s="68"/>
      <c r="C105" s="68"/>
    </row>
    <row r="106">
      <c r="A106" s="67"/>
      <c r="D106" s="288" t="s">
        <v>745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159</v>
      </c>
      <c r="L106" s="191" t="s">
        <v>153</v>
      </c>
      <c r="M106" s="26" t="s">
        <v>4</v>
      </c>
      <c r="N106" s="26" t="s">
        <v>5</v>
      </c>
      <c r="O106" s="26" t="s">
        <v>6</v>
      </c>
      <c r="P106" s="27"/>
      <c r="Q106" s="27"/>
      <c r="R106" s="187" t="s">
        <v>152</v>
      </c>
      <c r="S106" s="26" t="s">
        <v>8</v>
      </c>
      <c r="T106" s="26" t="s">
        <v>4</v>
      </c>
      <c r="U106" s="26" t="s">
        <v>5</v>
      </c>
      <c r="V106" s="26" t="s">
        <v>6</v>
      </c>
      <c r="Y106" s="187" t="s">
        <v>153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73"/>
      <c r="AF106" s="187" t="s">
        <v>159</v>
      </c>
      <c r="AG106" s="29" t="s">
        <v>10</v>
      </c>
      <c r="AH106" s="26" t="s">
        <v>4</v>
      </c>
      <c r="AI106" s="26" t="s">
        <v>5</v>
      </c>
      <c r="AJ106" s="26" t="s">
        <v>6</v>
      </c>
      <c r="AM106" s="187" t="s">
        <v>723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159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196"/>
      <c r="AZ106" s="31" t="s">
        <v>4</v>
      </c>
      <c r="BA106" s="31" t="s">
        <v>13</v>
      </c>
      <c r="BB106" s="31" t="s">
        <v>6</v>
      </c>
      <c r="BC106" s="31" t="s">
        <v>14</v>
      </c>
      <c r="BD106" s="196"/>
      <c r="BE106" s="33" t="s">
        <v>4</v>
      </c>
      <c r="BF106" s="33" t="s">
        <v>13</v>
      </c>
      <c r="BG106" s="33" t="s">
        <v>6</v>
      </c>
      <c r="BH106" s="33" t="s">
        <v>15</v>
      </c>
      <c r="BI106" s="196"/>
      <c r="BJ106" s="196"/>
      <c r="BK106" s="196"/>
      <c r="BL106" s="196"/>
      <c r="BM106" s="196"/>
    </row>
    <row r="107">
      <c r="A107" s="35" t="s">
        <v>50</v>
      </c>
      <c r="B107" s="42" t="s">
        <v>62</v>
      </c>
      <c r="C107" s="37">
        <v>45097.0</v>
      </c>
      <c r="D107" s="42" t="s">
        <v>308</v>
      </c>
      <c r="E107" s="53" t="s">
        <v>309</v>
      </c>
      <c r="F107" s="40">
        <v>2.5</v>
      </c>
      <c r="G107" s="40">
        <v>5.5</v>
      </c>
      <c r="H107" s="40">
        <v>2.5</v>
      </c>
      <c r="I107" s="420" t="s">
        <v>22</v>
      </c>
      <c r="J107" s="37">
        <v>45097.0</v>
      </c>
      <c r="K107" s="38" t="s">
        <v>272</v>
      </c>
      <c r="L107" s="147" t="s">
        <v>236</v>
      </c>
      <c r="M107" s="40">
        <v>5.0</v>
      </c>
      <c r="N107" s="40">
        <v>6.5</v>
      </c>
      <c r="O107" s="40">
        <v>0.0</v>
      </c>
      <c r="P107" s="420" t="s">
        <v>24</v>
      </c>
      <c r="Q107" s="37">
        <v>45098.0</v>
      </c>
      <c r="R107" s="42" t="s">
        <v>25</v>
      </c>
      <c r="S107" s="58" t="s">
        <v>25</v>
      </c>
      <c r="T107" s="40">
        <v>0.0</v>
      </c>
      <c r="U107" s="40">
        <v>0.0</v>
      </c>
      <c r="V107" s="40">
        <v>0.0</v>
      </c>
      <c r="W107" s="42" t="s">
        <v>67</v>
      </c>
      <c r="X107" s="37">
        <v>45100.0</v>
      </c>
      <c r="Y107" s="42" t="s">
        <v>283</v>
      </c>
      <c r="Z107" s="53" t="s">
        <v>118</v>
      </c>
      <c r="AA107" s="40">
        <v>0.0</v>
      </c>
      <c r="AB107" s="40">
        <v>5.5</v>
      </c>
      <c r="AC107" s="40">
        <v>0.0</v>
      </c>
      <c r="AD107" s="36" t="s">
        <v>56</v>
      </c>
      <c r="AE107" s="37">
        <v>45100.0</v>
      </c>
      <c r="AF107" s="38" t="s">
        <v>272</v>
      </c>
      <c r="AG107" s="39" t="s">
        <v>21</v>
      </c>
      <c r="AH107" s="40">
        <v>0.0</v>
      </c>
      <c r="AI107" s="40">
        <v>6.5</v>
      </c>
      <c r="AJ107" s="40">
        <v>0.0</v>
      </c>
      <c r="AK107" s="66" t="s">
        <v>57</v>
      </c>
      <c r="AL107" s="37">
        <v>45101.0</v>
      </c>
      <c r="AM107" s="42" t="s">
        <v>278</v>
      </c>
      <c r="AN107" s="108" t="s">
        <v>92</v>
      </c>
      <c r="AO107" s="40">
        <v>0.0</v>
      </c>
      <c r="AP107" s="40">
        <v>8.0</v>
      </c>
      <c r="AQ107" s="40">
        <v>0.0</v>
      </c>
      <c r="AR107" s="95" t="s">
        <v>27</v>
      </c>
      <c r="AS107" s="37">
        <v>45103.0</v>
      </c>
      <c r="AT107" s="38" t="s">
        <v>179</v>
      </c>
      <c r="AU107" s="39" t="s">
        <v>29</v>
      </c>
      <c r="AV107" s="40">
        <v>0.0</v>
      </c>
      <c r="AW107" s="40">
        <v>5.0</v>
      </c>
      <c r="AX107" s="40">
        <v>0.0</v>
      </c>
      <c r="AY107" s="51"/>
      <c r="AZ107" s="49">
        <f t="shared" ref="AZ107:BB107" si="109">SUM(F107,M107,T107,AA107,AH107,AO107,AV107)</f>
        <v>7.5</v>
      </c>
      <c r="BA107" s="39">
        <f t="shared" si="109"/>
        <v>37</v>
      </c>
      <c r="BB107" s="39">
        <f t="shared" si="109"/>
        <v>2.5</v>
      </c>
      <c r="BC107" s="50">
        <f>SUM(AZ107,BA107,BB107)</f>
        <v>47</v>
      </c>
      <c r="BD107" s="51"/>
      <c r="BE107" s="39">
        <f>AZ107*80</f>
        <v>600</v>
      </c>
      <c r="BF107" s="39">
        <f>BA107*88</f>
        <v>3256</v>
      </c>
      <c r="BG107" s="39">
        <f>BB107*80</f>
        <v>200</v>
      </c>
      <c r="BH107" s="39">
        <f>SUM(BE107,BF107,BG107)</f>
        <v>4056</v>
      </c>
      <c r="BI107" s="51"/>
      <c r="BJ107" s="51"/>
      <c r="BK107" s="51"/>
      <c r="BL107" s="51"/>
      <c r="BM107" s="51"/>
    </row>
    <row r="108">
      <c r="A108" s="67"/>
      <c r="B108" s="68"/>
      <c r="C108" s="68"/>
      <c r="L108" s="92"/>
      <c r="R108" s="98"/>
      <c r="S108" s="192"/>
      <c r="Z108" s="39"/>
      <c r="AA108" s="197"/>
      <c r="AB108" s="197"/>
      <c r="AC108" s="197"/>
      <c r="AD108" s="197"/>
      <c r="AN108" s="198"/>
    </row>
    <row r="109">
      <c r="A109" s="24"/>
      <c r="B109" s="25"/>
      <c r="C109" s="25"/>
      <c r="D109" s="187" t="s">
        <v>159</v>
      </c>
      <c r="E109" s="26" t="s">
        <v>3</v>
      </c>
      <c r="F109" s="26" t="s">
        <v>4</v>
      </c>
      <c r="G109" s="26" t="s">
        <v>5</v>
      </c>
      <c r="H109" s="26" t="s">
        <v>6</v>
      </c>
      <c r="I109" s="26"/>
      <c r="J109" s="26"/>
      <c r="K109" s="187" t="s">
        <v>159</v>
      </c>
      <c r="L109" s="26" t="s">
        <v>7</v>
      </c>
      <c r="M109" s="26" t="s">
        <v>4</v>
      </c>
      <c r="N109" s="26" t="s">
        <v>5</v>
      </c>
      <c r="O109" s="26" t="s">
        <v>6</v>
      </c>
      <c r="P109" s="26"/>
      <c r="Q109" s="26"/>
      <c r="R109" s="187" t="s">
        <v>159</v>
      </c>
      <c r="S109" s="26" t="s">
        <v>8</v>
      </c>
      <c r="T109" s="26" t="s">
        <v>4</v>
      </c>
      <c r="U109" s="26" t="s">
        <v>5</v>
      </c>
      <c r="V109" s="26" t="s">
        <v>6</v>
      </c>
      <c r="W109" s="28"/>
      <c r="X109" s="29"/>
      <c r="Y109" s="187" t="s">
        <v>159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29"/>
      <c r="AE109" s="29"/>
      <c r="AF109" s="187" t="s">
        <v>159</v>
      </c>
      <c r="AG109" s="29" t="s">
        <v>10</v>
      </c>
      <c r="AH109" s="26" t="s">
        <v>4</v>
      </c>
      <c r="AI109" s="26" t="s">
        <v>5</v>
      </c>
      <c r="AJ109" s="26" t="s">
        <v>6</v>
      </c>
      <c r="AK109" s="29"/>
      <c r="AL109" s="29"/>
      <c r="AM109" s="187" t="s">
        <v>159</v>
      </c>
      <c r="AN109" s="29" t="s">
        <v>11</v>
      </c>
      <c r="AO109" s="26" t="s">
        <v>4</v>
      </c>
      <c r="AP109" s="26" t="s">
        <v>5</v>
      </c>
      <c r="AQ109" s="26" t="s">
        <v>6</v>
      </c>
      <c r="AR109" s="29"/>
      <c r="AS109" s="29"/>
      <c r="AT109" s="187" t="s">
        <v>159</v>
      </c>
      <c r="AU109" s="29" t="s">
        <v>12</v>
      </c>
      <c r="AV109" s="26" t="s">
        <v>4</v>
      </c>
      <c r="AW109" s="26" t="s">
        <v>5</v>
      </c>
      <c r="AX109" s="26" t="s">
        <v>6</v>
      </c>
      <c r="AY109" s="30"/>
      <c r="AZ109" s="31" t="s">
        <v>4</v>
      </c>
      <c r="BA109" s="31" t="s">
        <v>13</v>
      </c>
      <c r="BB109" s="31" t="s">
        <v>6</v>
      </c>
      <c r="BC109" s="31" t="s">
        <v>14</v>
      </c>
      <c r="BD109" s="32"/>
      <c r="BE109" s="33" t="s">
        <v>4</v>
      </c>
      <c r="BF109" s="33" t="s">
        <v>13</v>
      </c>
      <c r="BG109" s="33" t="s">
        <v>6</v>
      </c>
      <c r="BH109" s="33" t="s">
        <v>15</v>
      </c>
      <c r="BI109" s="32"/>
      <c r="BJ109" s="32"/>
      <c r="BK109" s="32"/>
      <c r="BL109" s="32"/>
      <c r="BM109" s="32"/>
    </row>
    <row r="110">
      <c r="A110" s="35" t="s">
        <v>18</v>
      </c>
      <c r="B110" s="36" t="s">
        <v>19</v>
      </c>
      <c r="C110" s="37">
        <v>45096.0</v>
      </c>
      <c r="D110" s="38" t="s">
        <v>412</v>
      </c>
      <c r="E110" s="39" t="s">
        <v>413</v>
      </c>
      <c r="F110" s="40">
        <v>0.5</v>
      </c>
      <c r="G110" s="40">
        <v>7.5</v>
      </c>
      <c r="H110" s="40">
        <v>5.0</v>
      </c>
      <c r="I110" s="41" t="s">
        <v>22</v>
      </c>
      <c r="J110" s="37">
        <v>45097.0</v>
      </c>
      <c r="K110" s="38" t="s">
        <v>25</v>
      </c>
      <c r="L110" s="39" t="s">
        <v>25</v>
      </c>
      <c r="M110" s="40">
        <v>0.0</v>
      </c>
      <c r="N110" s="40">
        <v>0.0</v>
      </c>
      <c r="O110" s="40">
        <v>0.0</v>
      </c>
      <c r="P110" s="420" t="s">
        <v>24</v>
      </c>
      <c r="Q110" s="37">
        <v>45098.0</v>
      </c>
      <c r="R110" s="38" t="s">
        <v>272</v>
      </c>
      <c r="S110" s="39" t="s">
        <v>21</v>
      </c>
      <c r="T110" s="40">
        <v>0.0</v>
      </c>
      <c r="U110" s="40">
        <v>6.5</v>
      </c>
      <c r="V110" s="40">
        <v>0.0</v>
      </c>
      <c r="W110" s="36" t="s">
        <v>26</v>
      </c>
      <c r="X110" s="37">
        <v>45099.0</v>
      </c>
      <c r="Y110" s="38" t="s">
        <v>272</v>
      </c>
      <c r="Z110" s="39" t="s">
        <v>21</v>
      </c>
      <c r="AA110" s="40">
        <v>0.0</v>
      </c>
      <c r="AB110" s="40">
        <v>6.5</v>
      </c>
      <c r="AC110" s="40">
        <v>0.0</v>
      </c>
      <c r="AD110" s="43" t="s">
        <v>56</v>
      </c>
      <c r="AE110" s="37">
        <v>45100.0</v>
      </c>
      <c r="AF110" s="38" t="s">
        <v>272</v>
      </c>
      <c r="AG110" s="39" t="s">
        <v>21</v>
      </c>
      <c r="AH110" s="40">
        <v>0.0</v>
      </c>
      <c r="AI110" s="40">
        <v>6.5</v>
      </c>
      <c r="AJ110" s="40">
        <v>0.0</v>
      </c>
      <c r="AK110" s="47" t="s">
        <v>57</v>
      </c>
      <c r="AL110" s="37">
        <v>45101.0</v>
      </c>
      <c r="AM110" s="38" t="s">
        <v>272</v>
      </c>
      <c r="AN110" s="39" t="s">
        <v>21</v>
      </c>
      <c r="AO110" s="40">
        <v>0.0</v>
      </c>
      <c r="AP110" s="40">
        <v>6.5</v>
      </c>
      <c r="AQ110" s="40">
        <v>0.0</v>
      </c>
      <c r="AR110" s="95" t="s">
        <v>27</v>
      </c>
      <c r="AS110" s="37">
        <v>45103.0</v>
      </c>
      <c r="AT110" s="38" t="s">
        <v>25</v>
      </c>
      <c r="AU110" s="39" t="s">
        <v>25</v>
      </c>
      <c r="AV110" s="40">
        <v>0.0</v>
      </c>
      <c r="AW110" s="40">
        <v>0.0</v>
      </c>
      <c r="AX110" s="40">
        <v>0.0</v>
      </c>
      <c r="AY110" s="48"/>
      <c r="AZ110" s="49">
        <f t="shared" ref="AZ110:BB110" si="110">SUM(F110,M110,T110,AA110,AH110,AO110,AV110)</f>
        <v>0.5</v>
      </c>
      <c r="BA110" s="39">
        <f t="shared" si="110"/>
        <v>33.5</v>
      </c>
      <c r="BB110" s="39">
        <f t="shared" si="110"/>
        <v>5</v>
      </c>
      <c r="BC110" s="50">
        <f>SUM(AZ110,BA110,BB110)</f>
        <v>39</v>
      </c>
      <c r="BD110" s="51"/>
      <c r="BE110" s="39">
        <f>AZ110*80</f>
        <v>40</v>
      </c>
      <c r="BF110" s="39">
        <f>BA110*88</f>
        <v>2948</v>
      </c>
      <c r="BG110" s="39">
        <f>BB110*80</f>
        <v>400</v>
      </c>
      <c r="BH110" s="39">
        <f>SUM(BE110,BF110,BG110)</f>
        <v>3388</v>
      </c>
      <c r="BI110" s="51"/>
      <c r="BJ110" s="51"/>
      <c r="BK110" s="51"/>
      <c r="BL110" s="51"/>
      <c r="BM110" s="51"/>
    </row>
    <row r="111">
      <c r="A111" s="35"/>
      <c r="B111" s="64"/>
      <c r="C111" s="45"/>
      <c r="D111" s="39"/>
      <c r="E111" s="39"/>
      <c r="F111" s="60"/>
      <c r="G111" s="60"/>
      <c r="H111" s="60"/>
      <c r="I111" s="60"/>
      <c r="J111" s="45"/>
      <c r="K111" s="39"/>
      <c r="L111" s="39"/>
      <c r="M111" s="98"/>
      <c r="N111" s="98"/>
      <c r="O111" s="98"/>
      <c r="P111" s="98"/>
      <c r="Q111" s="200"/>
      <c r="R111" s="39"/>
      <c r="S111" s="39"/>
      <c r="T111" s="64"/>
      <c r="U111" s="64"/>
      <c r="V111" s="64"/>
      <c r="W111" s="64"/>
      <c r="X111" s="45"/>
      <c r="Y111" s="39"/>
      <c r="Z111" s="39"/>
      <c r="AA111" s="44"/>
      <c r="AB111" s="44"/>
      <c r="AC111" s="44"/>
      <c r="AD111" s="201"/>
      <c r="AE111" s="45"/>
      <c r="AF111" s="39"/>
      <c r="AG111" s="39"/>
      <c r="AH111" s="46"/>
      <c r="AI111" s="46"/>
      <c r="AJ111" s="46"/>
      <c r="AK111" s="46"/>
      <c r="AL111" s="45"/>
      <c r="AM111" s="39"/>
      <c r="AN111" s="39"/>
      <c r="AO111" s="98"/>
      <c r="AP111" s="98"/>
      <c r="AQ111" s="98"/>
      <c r="AR111" s="98"/>
      <c r="AS111" s="202"/>
      <c r="AT111" s="39"/>
      <c r="AU111" s="39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</row>
    <row r="112">
      <c r="A112" s="24"/>
      <c r="B112" s="25"/>
      <c r="C112" s="25"/>
      <c r="D112" s="187" t="s">
        <v>756</v>
      </c>
      <c r="E112" s="26" t="s">
        <v>3</v>
      </c>
      <c r="F112" s="26" t="s">
        <v>4</v>
      </c>
      <c r="G112" s="26" t="s">
        <v>5</v>
      </c>
      <c r="H112" s="26" t="s">
        <v>6</v>
      </c>
      <c r="I112" s="26"/>
      <c r="J112" s="26"/>
      <c r="K112" s="187" t="s">
        <v>756</v>
      </c>
      <c r="L112" s="26" t="s">
        <v>7</v>
      </c>
      <c r="M112" s="26" t="s">
        <v>4</v>
      </c>
      <c r="N112" s="26" t="s">
        <v>5</v>
      </c>
      <c r="O112" s="26" t="s">
        <v>6</v>
      </c>
      <c r="P112" s="26"/>
      <c r="Q112" s="26"/>
      <c r="R112" s="187" t="s">
        <v>756</v>
      </c>
      <c r="S112" s="26" t="s">
        <v>8</v>
      </c>
      <c r="T112" s="26" t="s">
        <v>4</v>
      </c>
      <c r="U112" s="26" t="s">
        <v>5</v>
      </c>
      <c r="V112" s="26" t="s">
        <v>6</v>
      </c>
      <c r="W112" s="28"/>
      <c r="X112" s="29"/>
      <c r="Y112" s="187" t="s">
        <v>756</v>
      </c>
      <c r="Z112" s="29" t="s">
        <v>9</v>
      </c>
      <c r="AA112" s="26" t="s">
        <v>4</v>
      </c>
      <c r="AB112" s="26" t="s">
        <v>5</v>
      </c>
      <c r="AC112" s="26" t="s">
        <v>6</v>
      </c>
      <c r="AD112" s="29"/>
      <c r="AE112" s="29"/>
      <c r="AF112" s="187" t="s">
        <v>756</v>
      </c>
      <c r="AG112" s="29" t="s">
        <v>10</v>
      </c>
      <c r="AH112" s="26" t="s">
        <v>4</v>
      </c>
      <c r="AI112" s="26" t="s">
        <v>5</v>
      </c>
      <c r="AJ112" s="26" t="s">
        <v>6</v>
      </c>
      <c r="AK112" s="29"/>
      <c r="AL112" s="29"/>
      <c r="AM112" s="187" t="s">
        <v>756</v>
      </c>
      <c r="AN112" s="29" t="s">
        <v>11</v>
      </c>
      <c r="AO112" s="26" t="s">
        <v>4</v>
      </c>
      <c r="AP112" s="26" t="s">
        <v>5</v>
      </c>
      <c r="AQ112" s="26" t="s">
        <v>6</v>
      </c>
      <c r="AR112" s="29"/>
      <c r="AS112" s="29"/>
      <c r="AT112" s="187" t="s">
        <v>756</v>
      </c>
      <c r="AU112" s="29" t="s">
        <v>12</v>
      </c>
      <c r="AV112" s="26" t="s">
        <v>4</v>
      </c>
      <c r="AW112" s="26" t="s">
        <v>5</v>
      </c>
      <c r="AX112" s="26" t="s">
        <v>6</v>
      </c>
      <c r="AY112" s="30"/>
      <c r="AZ112" s="31" t="s">
        <v>4</v>
      </c>
      <c r="BA112" s="31" t="s">
        <v>13</v>
      </c>
      <c r="BB112" s="31" t="s">
        <v>6</v>
      </c>
      <c r="BC112" s="31" t="s">
        <v>14</v>
      </c>
      <c r="BD112" s="32"/>
      <c r="BE112" s="33" t="s">
        <v>4</v>
      </c>
      <c r="BF112" s="33" t="s">
        <v>13</v>
      </c>
      <c r="BG112" s="33" t="s">
        <v>6</v>
      </c>
      <c r="BH112" s="33" t="s">
        <v>15</v>
      </c>
      <c r="BI112" s="32"/>
      <c r="BJ112" s="32"/>
      <c r="BK112" s="32"/>
      <c r="BL112" s="32"/>
      <c r="BM112" s="32"/>
    </row>
    <row r="113">
      <c r="A113" s="35" t="s">
        <v>54</v>
      </c>
      <c r="B113" s="36" t="s">
        <v>19</v>
      </c>
      <c r="C113" s="37">
        <v>45096.0</v>
      </c>
      <c r="D113" s="42" t="s">
        <v>726</v>
      </c>
      <c r="E113" s="39" t="s">
        <v>212</v>
      </c>
      <c r="F113" s="40">
        <v>0.0</v>
      </c>
      <c r="G113" s="40">
        <v>6.0</v>
      </c>
      <c r="H113" s="40">
        <v>0.0</v>
      </c>
      <c r="I113" s="57" t="s">
        <v>22</v>
      </c>
      <c r="J113" s="37">
        <v>45097.0</v>
      </c>
      <c r="K113" s="42" t="s">
        <v>25</v>
      </c>
      <c r="L113" s="39" t="s">
        <v>25</v>
      </c>
      <c r="M113" s="40">
        <v>0.0</v>
      </c>
      <c r="N113" s="40">
        <v>6.0</v>
      </c>
      <c r="O113" s="40">
        <v>0.0</v>
      </c>
      <c r="P113" s="420" t="s">
        <v>24</v>
      </c>
      <c r="Q113" s="37">
        <v>45098.0</v>
      </c>
      <c r="R113" s="42" t="s">
        <v>726</v>
      </c>
      <c r="S113" s="39" t="s">
        <v>212</v>
      </c>
      <c r="T113" s="40">
        <v>0.0</v>
      </c>
      <c r="U113" s="40">
        <v>6.0</v>
      </c>
      <c r="V113" s="40">
        <v>0.0</v>
      </c>
      <c r="W113" s="36" t="s">
        <v>26</v>
      </c>
      <c r="X113" s="37">
        <v>45099.0</v>
      </c>
      <c r="Y113" s="42" t="s">
        <v>726</v>
      </c>
      <c r="Z113" s="39" t="s">
        <v>212</v>
      </c>
      <c r="AA113" s="40">
        <v>0.0</v>
      </c>
      <c r="AB113" s="40">
        <v>6.0</v>
      </c>
      <c r="AC113" s="40">
        <v>0.0</v>
      </c>
      <c r="AD113" s="43" t="s">
        <v>56</v>
      </c>
      <c r="AE113" s="37">
        <v>45100.0</v>
      </c>
      <c r="AF113" s="42" t="s">
        <v>726</v>
      </c>
      <c r="AG113" s="39" t="s">
        <v>212</v>
      </c>
      <c r="AH113" s="40">
        <v>0.0</v>
      </c>
      <c r="AI113" s="40">
        <v>6.0</v>
      </c>
      <c r="AJ113" s="40">
        <v>0.0</v>
      </c>
      <c r="AK113" s="47" t="s">
        <v>57</v>
      </c>
      <c r="AL113" s="37">
        <v>45101.0</v>
      </c>
      <c r="AM113" s="42" t="s">
        <v>726</v>
      </c>
      <c r="AN113" s="39" t="s">
        <v>212</v>
      </c>
      <c r="AO113" s="40">
        <v>0.0</v>
      </c>
      <c r="AP113" s="40">
        <v>6.0</v>
      </c>
      <c r="AQ113" s="40">
        <v>0.0</v>
      </c>
      <c r="AR113" s="96" t="s">
        <v>149</v>
      </c>
      <c r="AS113" s="37">
        <v>45102.0</v>
      </c>
      <c r="AT113" s="42" t="s">
        <v>726</v>
      </c>
      <c r="AU113" s="39" t="s">
        <v>212</v>
      </c>
      <c r="AV113" s="40">
        <v>0.0</v>
      </c>
      <c r="AW113" s="40">
        <v>6.0</v>
      </c>
      <c r="AX113" s="40">
        <v>0.0</v>
      </c>
      <c r="AY113" s="48"/>
      <c r="AZ113" s="49">
        <f t="shared" ref="AZ113:BB113" si="111">SUM(F113,M113,T113,AA113,AH113,AO113,AV113)</f>
        <v>0</v>
      </c>
      <c r="BA113" s="39">
        <f t="shared" si="111"/>
        <v>42</v>
      </c>
      <c r="BB113" s="39">
        <f t="shared" si="111"/>
        <v>0</v>
      </c>
      <c r="BC113" s="50">
        <f>SUM(AZ113,BA113,BB113)</f>
        <v>42</v>
      </c>
      <c r="BD113" s="51"/>
      <c r="BE113" s="39">
        <f>AZ113*80</f>
        <v>0</v>
      </c>
      <c r="BF113" s="39">
        <f>BA113*88</f>
        <v>3696</v>
      </c>
      <c r="BG113" s="39">
        <f>BB113*80</f>
        <v>0</v>
      </c>
      <c r="BH113" s="39">
        <f>SUM(BE113,BF113,BG113)</f>
        <v>3696</v>
      </c>
      <c r="BI113" s="51"/>
      <c r="BJ113" s="51"/>
      <c r="BK113" s="51"/>
      <c r="BL113" s="51"/>
      <c r="BM113" s="51"/>
    </row>
    <row r="114">
      <c r="A114" s="67"/>
      <c r="B114" s="68"/>
      <c r="C114" s="68"/>
      <c r="K114" s="6" t="s">
        <v>334</v>
      </c>
      <c r="L114" s="4"/>
      <c r="Y114" s="6" t="s">
        <v>334</v>
      </c>
      <c r="Z114" s="4"/>
      <c r="AM114" s="6" t="s">
        <v>334</v>
      </c>
      <c r="AN114" s="4"/>
    </row>
    <row r="115">
      <c r="A115" s="67"/>
      <c r="B115" s="68"/>
      <c r="C115" s="68"/>
      <c r="AT115" s="192"/>
      <c r="AU115" s="28"/>
    </row>
    <row r="116">
      <c r="A116" s="67"/>
      <c r="B116" s="68"/>
      <c r="C116" s="68"/>
      <c r="K116" s="6" t="s">
        <v>161</v>
      </c>
      <c r="L116" s="4"/>
      <c r="Y116" s="6" t="s">
        <v>161</v>
      </c>
      <c r="Z116" s="4"/>
      <c r="AM116" s="6" t="s">
        <v>161</v>
      </c>
      <c r="AN116" s="4"/>
      <c r="AT116" s="53"/>
      <c r="AU116" s="39"/>
    </row>
    <row r="117">
      <c r="A117" s="10"/>
      <c r="B117" s="11"/>
      <c r="C117" s="11"/>
      <c r="D117" s="12"/>
      <c r="E117" s="13">
        <v>45096.0</v>
      </c>
      <c r="F117" s="14"/>
      <c r="G117" s="14"/>
      <c r="H117" s="14"/>
      <c r="I117" s="15"/>
      <c r="J117" s="15"/>
      <c r="K117" s="16"/>
      <c r="L117" s="13">
        <v>45097.0</v>
      </c>
      <c r="M117" s="15"/>
      <c r="N117" s="15"/>
      <c r="O117" s="15"/>
      <c r="P117" s="15"/>
      <c r="Q117" s="11"/>
      <c r="R117" s="17"/>
      <c r="S117" s="13">
        <v>45098.0</v>
      </c>
      <c r="T117" s="11"/>
      <c r="U117" s="15"/>
      <c r="V117" s="15"/>
      <c r="W117" s="11"/>
      <c r="X117" s="18"/>
      <c r="Y117" s="14"/>
      <c r="Z117" s="13">
        <v>45099.0</v>
      </c>
      <c r="AA117" s="15"/>
      <c r="AB117" s="15"/>
      <c r="AC117" s="11"/>
      <c r="AD117" s="15"/>
      <c r="AE117" s="15"/>
      <c r="AF117" s="12"/>
      <c r="AG117" s="13">
        <v>45100.0</v>
      </c>
      <c r="AH117" s="15"/>
      <c r="AI117" s="11"/>
      <c r="AJ117" s="15"/>
      <c r="AK117" s="15"/>
      <c r="AL117" s="15"/>
      <c r="AM117" s="18"/>
      <c r="AN117" s="13">
        <v>45101.0</v>
      </c>
      <c r="AO117" s="11"/>
      <c r="AP117" s="19"/>
      <c r="AQ117" s="19"/>
      <c r="AR117" s="19"/>
      <c r="AS117" s="19"/>
      <c r="AT117" s="14"/>
      <c r="AU117" s="13">
        <v>45102.0</v>
      </c>
      <c r="AV117" s="19"/>
      <c r="AW117" s="19"/>
      <c r="AX117" s="19"/>
      <c r="AY117" s="20"/>
      <c r="AZ117" s="19"/>
      <c r="BA117" s="19"/>
      <c r="BB117" s="19"/>
      <c r="BC117" s="19"/>
      <c r="BD117" s="20"/>
      <c r="BE117" s="21"/>
      <c r="BF117" s="22"/>
      <c r="BG117" s="4"/>
      <c r="BH117" s="19"/>
      <c r="BI117" s="23"/>
      <c r="BJ117" s="127"/>
      <c r="BK117" s="150"/>
      <c r="BL117" s="20"/>
      <c r="BM117" s="20"/>
    </row>
    <row r="118">
      <c r="A118" s="67"/>
      <c r="B118" s="68"/>
      <c r="C118" s="68"/>
      <c r="F118" s="26" t="s">
        <v>4</v>
      </c>
      <c r="G118" s="26" t="s">
        <v>5</v>
      </c>
      <c r="H118" s="26" t="s">
        <v>6</v>
      </c>
      <c r="K118" s="99"/>
      <c r="L118" s="99"/>
      <c r="M118" s="26" t="s">
        <v>4</v>
      </c>
      <c r="N118" s="26" t="s">
        <v>5</v>
      </c>
      <c r="O118" s="26" t="s">
        <v>6</v>
      </c>
      <c r="T118" s="26" t="s">
        <v>4</v>
      </c>
      <c r="U118" s="26" t="s">
        <v>5</v>
      </c>
      <c r="V118" s="26" t="s">
        <v>6</v>
      </c>
      <c r="AA118" s="26" t="s">
        <v>4</v>
      </c>
      <c r="AB118" s="26" t="s">
        <v>5</v>
      </c>
      <c r="AC118" s="26" t="s">
        <v>6</v>
      </c>
      <c r="AH118" s="26" t="s">
        <v>4</v>
      </c>
      <c r="AI118" s="26" t="s">
        <v>5</v>
      </c>
      <c r="AJ118" s="26" t="s">
        <v>6</v>
      </c>
      <c r="AO118" s="26" t="s">
        <v>4</v>
      </c>
      <c r="AP118" s="26" t="s">
        <v>5</v>
      </c>
      <c r="AQ118" s="26" t="s">
        <v>6</v>
      </c>
      <c r="AV118" s="26" t="s">
        <v>4</v>
      </c>
      <c r="AW118" s="26" t="s">
        <v>5</v>
      </c>
      <c r="AX118" s="26" t="s">
        <v>6</v>
      </c>
      <c r="AZ118" s="31" t="s">
        <v>4</v>
      </c>
      <c r="BA118" s="31" t="s">
        <v>13</v>
      </c>
      <c r="BB118" s="31" t="s">
        <v>6</v>
      </c>
      <c r="BC118" s="31" t="s">
        <v>14</v>
      </c>
      <c r="BE118" s="33" t="s">
        <v>4</v>
      </c>
      <c r="BF118" s="33" t="s">
        <v>13</v>
      </c>
      <c r="BG118" s="33" t="s">
        <v>6</v>
      </c>
      <c r="BH118" s="33" t="s">
        <v>15</v>
      </c>
    </row>
    <row r="119">
      <c r="A119" s="35" t="s">
        <v>148</v>
      </c>
      <c r="B119" s="41"/>
      <c r="C119" s="37"/>
      <c r="D119" s="42"/>
      <c r="E119" s="58"/>
      <c r="F119" s="40">
        <v>0.0</v>
      </c>
      <c r="G119" s="40">
        <v>0.0</v>
      </c>
      <c r="H119" s="40">
        <v>0.0</v>
      </c>
      <c r="I119" s="42"/>
      <c r="J119" s="37"/>
      <c r="K119" s="42"/>
      <c r="L119" s="58"/>
      <c r="M119" s="40">
        <v>0.0</v>
      </c>
      <c r="N119" s="40">
        <v>0.0</v>
      </c>
      <c r="O119" s="40">
        <v>0.0</v>
      </c>
      <c r="P119" s="38"/>
      <c r="Q119" s="37"/>
      <c r="R119" s="42"/>
      <c r="S119" s="58"/>
      <c r="T119" s="40">
        <v>0.0</v>
      </c>
      <c r="U119" s="40">
        <v>0.0</v>
      </c>
      <c r="V119" s="40">
        <v>0.0</v>
      </c>
      <c r="W119" s="56"/>
      <c r="X119" s="37"/>
      <c r="Y119" s="42"/>
      <c r="Z119" s="58"/>
      <c r="AA119" s="40">
        <v>0.0</v>
      </c>
      <c r="AB119" s="40">
        <v>0.0</v>
      </c>
      <c r="AC119" s="40">
        <v>0.0</v>
      </c>
      <c r="AD119" s="92"/>
      <c r="AE119" s="45"/>
      <c r="AF119" s="53"/>
      <c r="AG119" s="44"/>
      <c r="AH119" s="40">
        <v>0.0</v>
      </c>
      <c r="AI119" s="40">
        <v>0.0</v>
      </c>
      <c r="AJ119" s="40">
        <v>0.0</v>
      </c>
      <c r="AK119" s="92"/>
      <c r="AL119" s="45"/>
      <c r="AM119" s="53"/>
      <c r="AN119" s="44"/>
      <c r="AO119" s="40">
        <v>0.0</v>
      </c>
      <c r="AP119" s="40">
        <v>0.0</v>
      </c>
      <c r="AQ119" s="40">
        <v>0.0</v>
      </c>
      <c r="AR119" s="92"/>
      <c r="AS119" s="45"/>
      <c r="AT119" s="53"/>
      <c r="AU119" s="44"/>
      <c r="AV119" s="40">
        <v>0.0</v>
      </c>
      <c r="AW119" s="40">
        <v>0.0</v>
      </c>
      <c r="AX119" s="40">
        <v>0.0</v>
      </c>
      <c r="AY119" s="51"/>
      <c r="AZ119" s="49">
        <f t="shared" ref="AZ119:BB119" si="112">SUM(F119,M119,T119,AA119,AH119,AO119,AV119)</f>
        <v>0</v>
      </c>
      <c r="BA119" s="39">
        <f t="shared" si="112"/>
        <v>0</v>
      </c>
      <c r="BB119" s="39">
        <f t="shared" si="112"/>
        <v>0</v>
      </c>
      <c r="BC119" s="50">
        <f t="shared" ref="BC119:BC120" si="114">SUM(AZ119,BA119,BB119)</f>
        <v>0</v>
      </c>
      <c r="BD119" s="51"/>
      <c r="BE119" s="39">
        <f t="shared" ref="BE119:BE120" si="115">67.31*AZ119</f>
        <v>0</v>
      </c>
      <c r="BF119" s="39">
        <f t="shared" ref="BF119:BF120" si="116">BA119*74</f>
        <v>0</v>
      </c>
      <c r="BG119" s="39">
        <f t="shared" ref="BG119:BG120" si="117">BB119*84</f>
        <v>0</v>
      </c>
      <c r="BH119" s="39">
        <f t="shared" ref="BH119:BH120" si="118">SUM(BF119,BE119,BG119)</f>
        <v>0</v>
      </c>
      <c r="BI119" s="51"/>
      <c r="BJ119" s="51"/>
      <c r="BK119" s="51"/>
      <c r="BL119" s="51"/>
      <c r="BM119" s="51"/>
    </row>
    <row r="120">
      <c r="A120" s="35" t="s">
        <v>150</v>
      </c>
      <c r="B120" s="36"/>
      <c r="C120" s="206"/>
      <c r="D120" s="42"/>
      <c r="E120" s="58"/>
      <c r="F120" s="128">
        <v>0.0</v>
      </c>
      <c r="G120" s="129">
        <v>0.0</v>
      </c>
      <c r="H120" s="129">
        <v>0.0</v>
      </c>
      <c r="I120" s="207"/>
      <c r="J120" s="206"/>
      <c r="K120" s="42"/>
      <c r="L120" s="58"/>
      <c r="M120" s="40">
        <v>0.0</v>
      </c>
      <c r="N120" s="129">
        <v>0.0</v>
      </c>
      <c r="O120" s="129">
        <v>0.0</v>
      </c>
      <c r="P120" s="208"/>
      <c r="Q120" s="206"/>
      <c r="R120" s="42"/>
      <c r="S120" s="58"/>
      <c r="T120" s="40">
        <v>0.0</v>
      </c>
      <c r="U120" s="129">
        <v>0.0</v>
      </c>
      <c r="V120" s="129">
        <v>0.0</v>
      </c>
      <c r="W120" s="207"/>
      <c r="X120" s="206"/>
      <c r="Y120" s="42"/>
      <c r="Z120" s="58"/>
      <c r="AA120" s="40">
        <v>0.0</v>
      </c>
      <c r="AB120" s="129">
        <v>0.0</v>
      </c>
      <c r="AC120" s="129">
        <v>0.0</v>
      </c>
      <c r="AD120" s="92"/>
      <c r="AE120" s="45"/>
      <c r="AF120" s="53"/>
      <c r="AG120" s="44"/>
      <c r="AH120" s="40">
        <v>0.0</v>
      </c>
      <c r="AI120" s="40">
        <v>0.0</v>
      </c>
      <c r="AJ120" s="40">
        <v>0.0</v>
      </c>
      <c r="AK120" s="92"/>
      <c r="AL120" s="45"/>
      <c r="AM120" s="53"/>
      <c r="AN120" s="44"/>
      <c r="AO120" s="40">
        <v>0.0</v>
      </c>
      <c r="AP120" s="40">
        <v>0.0</v>
      </c>
      <c r="AQ120" s="40">
        <v>0.0</v>
      </c>
      <c r="AR120" s="92"/>
      <c r="AS120" s="45"/>
      <c r="AT120" s="53"/>
      <c r="AU120" s="44"/>
      <c r="AV120" s="40">
        <v>0.0</v>
      </c>
      <c r="AW120" s="40">
        <v>0.0</v>
      </c>
      <c r="AX120" s="40">
        <v>0.0</v>
      </c>
      <c r="AY120" s="51"/>
      <c r="AZ120" s="49">
        <f t="shared" ref="AZ120:BB120" si="113">SUM(F120,M120,T120,AA120,AH120,AO120,AV120)</f>
        <v>0</v>
      </c>
      <c r="BA120" s="39">
        <f t="shared" si="113"/>
        <v>0</v>
      </c>
      <c r="BB120" s="39">
        <f t="shared" si="113"/>
        <v>0</v>
      </c>
      <c r="BC120" s="50">
        <f t="shared" si="114"/>
        <v>0</v>
      </c>
      <c r="BD120" s="51"/>
      <c r="BE120" s="39">
        <f t="shared" si="115"/>
        <v>0</v>
      </c>
      <c r="BF120" s="39">
        <f t="shared" si="116"/>
        <v>0</v>
      </c>
      <c r="BG120" s="39">
        <f t="shared" si="117"/>
        <v>0</v>
      </c>
      <c r="BH120" s="39">
        <f t="shared" si="118"/>
        <v>0</v>
      </c>
      <c r="BI120" s="51"/>
      <c r="BJ120" s="51"/>
      <c r="BK120" s="51"/>
      <c r="BL120" s="51"/>
      <c r="BM120" s="51"/>
    </row>
    <row r="121">
      <c r="A121" s="209"/>
      <c r="B121" s="203"/>
      <c r="C121" s="210"/>
      <c r="D121" s="136"/>
      <c r="E121" s="136"/>
      <c r="F121" s="136"/>
      <c r="G121" s="203"/>
      <c r="H121" s="203"/>
      <c r="I121" s="203"/>
      <c r="J121" s="210"/>
      <c r="K121" s="98"/>
      <c r="L121" s="211"/>
      <c r="M121" s="51"/>
      <c r="N121" s="203"/>
      <c r="O121" s="203"/>
      <c r="P121" s="155"/>
      <c r="Q121" s="210"/>
      <c r="R121" s="136"/>
      <c r="S121" s="136"/>
      <c r="T121" s="51"/>
      <c r="U121" s="203"/>
      <c r="V121" s="203"/>
      <c r="W121" s="203"/>
      <c r="X121" s="210"/>
      <c r="Y121" s="136"/>
      <c r="Z121" s="136"/>
      <c r="AA121" s="51"/>
      <c r="AB121" s="203"/>
      <c r="AC121" s="203"/>
      <c r="AD121" s="32"/>
      <c r="AE121" s="71"/>
      <c r="AF121" s="136"/>
      <c r="AG121" s="72"/>
      <c r="AH121" s="51"/>
      <c r="AI121" s="51"/>
      <c r="AJ121" s="51"/>
      <c r="AK121" s="32"/>
      <c r="AL121" s="71"/>
      <c r="AM121" s="136"/>
      <c r="AN121" s="72"/>
      <c r="AO121" s="51"/>
      <c r="AP121" s="51"/>
      <c r="AQ121" s="51"/>
      <c r="AR121" s="32"/>
      <c r="AS121" s="71"/>
      <c r="AT121" s="136"/>
      <c r="AU121" s="72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09"/>
      <c r="B122" s="136"/>
      <c r="C122" s="71"/>
      <c r="D122" s="136"/>
      <c r="E122" s="136"/>
      <c r="F122" s="204"/>
      <c r="G122" s="204"/>
      <c r="H122" s="204"/>
      <c r="I122" s="136"/>
      <c r="J122" s="71"/>
      <c r="K122" s="98"/>
      <c r="L122" s="211"/>
      <c r="M122" s="51"/>
      <c r="N122" s="51"/>
      <c r="O122" s="51"/>
      <c r="P122" s="51"/>
      <c r="Q122" s="71"/>
      <c r="R122" s="136"/>
      <c r="S122" s="136"/>
      <c r="T122" s="203"/>
      <c r="U122" s="203"/>
      <c r="V122" s="203"/>
      <c r="W122" s="136"/>
      <c r="X122" s="71"/>
      <c r="Y122" s="136"/>
      <c r="Z122" s="136"/>
      <c r="AA122" s="136"/>
      <c r="AB122" s="136"/>
      <c r="AC122" s="136"/>
      <c r="AD122" s="117"/>
      <c r="AE122" s="71"/>
      <c r="AF122" s="72"/>
      <c r="AG122" s="32"/>
      <c r="AH122" s="212"/>
      <c r="AI122" s="212"/>
      <c r="AJ122" s="212"/>
      <c r="AK122" s="32"/>
      <c r="AL122" s="71"/>
      <c r="AM122" s="136"/>
      <c r="AN122" s="72"/>
      <c r="AO122" s="136"/>
      <c r="AP122" s="136"/>
      <c r="AQ122" s="136"/>
      <c r="AR122" s="117"/>
      <c r="AS122" s="118"/>
      <c r="AT122" s="136"/>
      <c r="AU122" s="72"/>
      <c r="AV122" s="51"/>
      <c r="AW122" s="51"/>
      <c r="AX122" s="51"/>
      <c r="AY122" s="51"/>
      <c r="AZ122" s="39">
        <f t="shared" ref="AZ122:BC122" si="119">SUM(AZ119,AZ120)</f>
        <v>0</v>
      </c>
      <c r="BA122" s="39">
        <f t="shared" si="119"/>
        <v>0</v>
      </c>
      <c r="BB122" s="39">
        <f t="shared" si="119"/>
        <v>0</v>
      </c>
      <c r="BC122" s="39">
        <f t="shared" si="119"/>
        <v>0</v>
      </c>
      <c r="BD122" s="51"/>
      <c r="BE122" s="40">
        <f t="shared" ref="BE122:BH122" si="120">SUM(BE119,BE120)</f>
        <v>0</v>
      </c>
      <c r="BF122" s="40">
        <f t="shared" si="120"/>
        <v>0</v>
      </c>
      <c r="BG122" s="40">
        <f t="shared" si="120"/>
        <v>0</v>
      </c>
      <c r="BH122" s="40">
        <f t="shared" si="120"/>
        <v>0</v>
      </c>
      <c r="BI122" s="51"/>
      <c r="BJ122" s="51"/>
      <c r="BK122" s="51"/>
      <c r="BL122" s="51"/>
      <c r="BM122" s="51"/>
    </row>
    <row r="123">
      <c r="A123" s="209"/>
      <c r="B123" s="136"/>
      <c r="C123" s="71"/>
      <c r="D123" s="136"/>
      <c r="E123" s="136"/>
      <c r="F123" s="204"/>
      <c r="G123" s="204"/>
      <c r="H123" s="204"/>
      <c r="I123" s="136"/>
      <c r="J123" s="71"/>
      <c r="K123" s="6" t="s">
        <v>145</v>
      </c>
      <c r="L123" s="4"/>
      <c r="M123" s="51"/>
      <c r="N123" s="51"/>
      <c r="O123" s="51"/>
      <c r="P123" s="51"/>
      <c r="Q123" s="71"/>
      <c r="R123" s="136"/>
      <c r="S123" s="136"/>
      <c r="T123" s="203"/>
      <c r="U123" s="203"/>
      <c r="V123" s="203"/>
      <c r="W123" s="136"/>
      <c r="X123" s="71"/>
      <c r="Y123" s="6" t="s">
        <v>35</v>
      </c>
      <c r="Z123" s="4"/>
      <c r="AA123" s="136"/>
      <c r="AB123" s="136"/>
      <c r="AC123" s="136"/>
      <c r="AD123" s="117"/>
      <c r="AE123" s="71"/>
      <c r="AF123" s="72"/>
      <c r="AG123" s="32"/>
      <c r="AH123" s="212"/>
      <c r="AI123" s="212"/>
      <c r="AJ123" s="212"/>
      <c r="AK123" s="32"/>
      <c r="AL123" s="71"/>
      <c r="AM123" s="6" t="s">
        <v>35</v>
      </c>
      <c r="AN123" s="4"/>
      <c r="AO123" s="136"/>
      <c r="AP123" s="136"/>
      <c r="AQ123" s="136"/>
      <c r="AR123" s="117"/>
      <c r="AS123" s="118"/>
      <c r="AT123" s="136"/>
      <c r="AU123" s="72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</row>
    <row r="124" ht="15.0" customHeight="1">
      <c r="A124" s="209"/>
      <c r="B124" s="136"/>
      <c r="C124" s="71"/>
      <c r="D124" s="136"/>
      <c r="E124" s="136"/>
      <c r="F124" s="26" t="s">
        <v>4</v>
      </c>
      <c r="G124" s="26" t="s">
        <v>5</v>
      </c>
      <c r="H124" s="26" t="s">
        <v>6</v>
      </c>
      <c r="I124" s="136"/>
      <c r="J124" s="71"/>
      <c r="K124" s="98"/>
      <c r="L124" s="211"/>
      <c r="M124" s="26" t="s">
        <v>4</v>
      </c>
      <c r="N124" s="26" t="s">
        <v>5</v>
      </c>
      <c r="O124" s="26" t="s">
        <v>6</v>
      </c>
      <c r="P124" s="51"/>
      <c r="Q124" s="71"/>
      <c r="R124" s="136"/>
      <c r="S124" s="136"/>
      <c r="T124" s="26" t="s">
        <v>4</v>
      </c>
      <c r="U124" s="26" t="s">
        <v>5</v>
      </c>
      <c r="V124" s="26" t="s">
        <v>6</v>
      </c>
      <c r="W124" s="136"/>
      <c r="X124" s="71"/>
      <c r="Y124" s="136"/>
      <c r="Z124" s="136"/>
      <c r="AA124" s="26" t="s">
        <v>4</v>
      </c>
      <c r="AB124" s="26" t="s">
        <v>5</v>
      </c>
      <c r="AC124" s="26" t="s">
        <v>6</v>
      </c>
      <c r="AD124" s="117"/>
      <c r="AE124" s="71"/>
      <c r="AF124" s="72"/>
      <c r="AG124" s="32"/>
      <c r="AH124" s="26" t="s">
        <v>4</v>
      </c>
      <c r="AI124" s="26" t="s">
        <v>5</v>
      </c>
      <c r="AJ124" s="26" t="s">
        <v>6</v>
      </c>
      <c r="AK124" s="32"/>
      <c r="AL124" s="71"/>
      <c r="AM124" s="136"/>
      <c r="AN124" s="72"/>
      <c r="AO124" s="26" t="s">
        <v>4</v>
      </c>
      <c r="AP124" s="26" t="s">
        <v>5</v>
      </c>
      <c r="AQ124" s="26" t="s">
        <v>6</v>
      </c>
      <c r="AR124" s="117"/>
      <c r="AS124" s="118"/>
      <c r="AT124" s="136"/>
      <c r="AU124" s="72"/>
      <c r="AV124" s="26" t="s">
        <v>4</v>
      </c>
      <c r="AW124" s="26" t="s">
        <v>5</v>
      </c>
      <c r="AX124" s="26" t="s">
        <v>6</v>
      </c>
      <c r="AY124" s="51"/>
      <c r="AZ124" s="31" t="s">
        <v>4</v>
      </c>
      <c r="BA124" s="31" t="s">
        <v>13</v>
      </c>
      <c r="BB124" s="31" t="s">
        <v>6</v>
      </c>
      <c r="BC124" s="31" t="s">
        <v>14</v>
      </c>
      <c r="BD124" s="51"/>
      <c r="BE124" s="33" t="s">
        <v>4</v>
      </c>
      <c r="BF124" s="33" t="s">
        <v>13</v>
      </c>
      <c r="BG124" s="33" t="s">
        <v>6</v>
      </c>
      <c r="BH124" s="33" t="s">
        <v>15</v>
      </c>
      <c r="BI124" s="51"/>
      <c r="BJ124" s="51"/>
      <c r="BK124" s="51"/>
      <c r="BL124" s="51"/>
      <c r="BM124" s="51"/>
    </row>
    <row r="125">
      <c r="A125" s="35" t="s">
        <v>735</v>
      </c>
      <c r="B125" s="92"/>
      <c r="C125" s="45"/>
      <c r="D125" s="53"/>
      <c r="E125" s="44"/>
      <c r="F125" s="40">
        <v>0.0</v>
      </c>
      <c r="G125" s="40">
        <v>0.0</v>
      </c>
      <c r="H125" s="40">
        <v>0.0</v>
      </c>
      <c r="I125" s="92"/>
      <c r="J125" s="45"/>
      <c r="K125" s="53"/>
      <c r="L125" s="44"/>
      <c r="M125" s="40">
        <v>0.0</v>
      </c>
      <c r="N125" s="40">
        <v>0.0</v>
      </c>
      <c r="O125" s="40">
        <v>0.0</v>
      </c>
      <c r="P125" s="92"/>
      <c r="Q125" s="45"/>
      <c r="R125" s="53"/>
      <c r="S125" s="44"/>
      <c r="T125" s="40">
        <v>0.0</v>
      </c>
      <c r="U125" s="40">
        <v>0.0</v>
      </c>
      <c r="V125" s="40">
        <v>0.0</v>
      </c>
      <c r="W125" s="92"/>
      <c r="X125" s="45"/>
      <c r="Y125" s="53"/>
      <c r="Z125" s="44"/>
      <c r="AA125" s="40">
        <v>0.0</v>
      </c>
      <c r="AB125" s="40">
        <v>0.0</v>
      </c>
      <c r="AC125" s="40">
        <v>0.0</v>
      </c>
      <c r="AD125" s="92"/>
      <c r="AE125" s="45"/>
      <c r="AF125" s="53"/>
      <c r="AG125" s="44"/>
      <c r="AH125" s="40">
        <v>0.0</v>
      </c>
      <c r="AI125" s="40">
        <v>0.0</v>
      </c>
      <c r="AJ125" s="40">
        <v>0.0</v>
      </c>
      <c r="AK125" s="92"/>
      <c r="AL125" s="45"/>
      <c r="AM125" s="53"/>
      <c r="AN125" s="44"/>
      <c r="AO125" s="40">
        <v>0.0</v>
      </c>
      <c r="AP125" s="40">
        <v>0.0</v>
      </c>
      <c r="AQ125" s="40">
        <v>0.0</v>
      </c>
      <c r="AR125" s="92"/>
      <c r="AS125" s="45"/>
      <c r="AT125" s="53"/>
      <c r="AU125" s="44"/>
      <c r="AV125" s="40">
        <v>0.0</v>
      </c>
      <c r="AW125" s="40">
        <v>0.0</v>
      </c>
      <c r="AX125" s="40">
        <v>0.0</v>
      </c>
      <c r="AY125" s="51"/>
      <c r="AZ125" s="213">
        <f t="shared" ref="AZ125:BB125" si="121">SUM(F125,M125,T125,AA125,AH125,AO125,AV125)</f>
        <v>0</v>
      </c>
      <c r="BA125" s="214">
        <f t="shared" si="121"/>
        <v>0</v>
      </c>
      <c r="BB125" s="214">
        <f t="shared" si="121"/>
        <v>0</v>
      </c>
      <c r="BC125" s="215">
        <f>SUM(AZ125,BA125,BB125)</f>
        <v>0</v>
      </c>
      <c r="BD125" s="51"/>
      <c r="BE125" s="216">
        <f>AZ125*67.31</f>
        <v>0</v>
      </c>
      <c r="BF125" s="216"/>
      <c r="BG125" s="216"/>
      <c r="BH125" s="216">
        <f>SUM(BE125,BF125,BG125)</f>
        <v>0</v>
      </c>
      <c r="BI125" s="51"/>
      <c r="BJ125" s="51"/>
      <c r="BK125" s="51"/>
      <c r="BL125" s="51"/>
      <c r="BM125" s="51"/>
    </row>
    <row r="126">
      <c r="A126" s="217"/>
      <c r="B126" s="136"/>
      <c r="C126" s="71"/>
      <c r="D126" s="136"/>
      <c r="E126" s="136"/>
      <c r="F126" s="204"/>
      <c r="G126" s="204"/>
      <c r="H126" s="204"/>
      <c r="I126" s="136"/>
      <c r="J126" s="71"/>
      <c r="K126" s="136"/>
      <c r="L126" s="136"/>
      <c r="M126" s="218"/>
      <c r="N126" s="218"/>
      <c r="O126" s="218"/>
      <c r="P126" s="51"/>
      <c r="Q126" s="71"/>
      <c r="R126" s="136"/>
      <c r="S126" s="136"/>
      <c r="T126" s="203"/>
      <c r="U126" s="203"/>
      <c r="V126" s="203"/>
      <c r="W126" s="136"/>
      <c r="X126" s="71"/>
      <c r="Y126" s="136"/>
      <c r="Z126" s="136"/>
      <c r="AA126" s="136"/>
      <c r="AB126" s="136"/>
      <c r="AC126" s="136"/>
      <c r="AD126" s="117"/>
      <c r="AE126" s="71"/>
      <c r="AF126" s="72"/>
      <c r="AG126" s="32"/>
      <c r="AH126" s="212"/>
      <c r="AI126" s="212"/>
      <c r="AJ126" s="212"/>
      <c r="AK126" s="32"/>
      <c r="AL126" s="71"/>
      <c r="AM126" s="136"/>
      <c r="AN126" s="72"/>
      <c r="AO126" s="136"/>
      <c r="AP126" s="136"/>
      <c r="AQ126" s="136"/>
      <c r="AR126" s="117"/>
      <c r="AS126" s="118"/>
      <c r="AT126" s="136"/>
      <c r="AU126" s="72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</row>
    <row r="127">
      <c r="A127" s="116"/>
      <c r="B127" s="136"/>
      <c r="C127" s="71"/>
      <c r="D127" s="136"/>
      <c r="E127" s="136"/>
      <c r="F127" s="204"/>
      <c r="G127" s="204"/>
      <c r="H127" s="204"/>
      <c r="I127" s="136"/>
      <c r="J127" s="71"/>
      <c r="K127" s="319" t="s">
        <v>417</v>
      </c>
      <c r="L127" s="320"/>
      <c r="M127" s="51"/>
      <c r="N127" s="51"/>
      <c r="O127" s="51"/>
      <c r="P127" s="51"/>
      <c r="Q127" s="71"/>
      <c r="R127" s="136"/>
      <c r="S127" s="136"/>
      <c r="T127" s="203"/>
      <c r="U127" s="203"/>
      <c r="V127" s="203"/>
      <c r="W127" s="136"/>
      <c r="X127" s="71"/>
      <c r="Y127" s="319" t="s">
        <v>51</v>
      </c>
      <c r="Z127" s="320"/>
      <c r="AA127" s="136"/>
      <c r="AB127" s="136"/>
      <c r="AC127" s="136"/>
      <c r="AD127" s="117"/>
      <c r="AE127" s="71"/>
      <c r="AF127" s="72"/>
      <c r="AG127" s="32"/>
      <c r="AH127" s="212"/>
      <c r="AI127" s="212"/>
      <c r="AJ127" s="212"/>
      <c r="AK127" s="32"/>
      <c r="AL127" s="71"/>
      <c r="AM127" s="319" t="s">
        <v>51</v>
      </c>
      <c r="AN127" s="320"/>
      <c r="AO127" s="136"/>
      <c r="AP127" s="136"/>
      <c r="AQ127" s="136"/>
      <c r="AR127" s="117"/>
      <c r="AS127" s="118"/>
      <c r="AT127" s="136"/>
      <c r="AU127" s="72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</row>
    <row r="128">
      <c r="A128" s="219"/>
      <c r="B128" s="136"/>
      <c r="C128" s="71"/>
      <c r="D128" s="136"/>
      <c r="E128" s="136"/>
      <c r="F128" s="26" t="s">
        <v>4</v>
      </c>
      <c r="G128" s="26" t="s">
        <v>5</v>
      </c>
      <c r="H128" s="26" t="s">
        <v>6</v>
      </c>
      <c r="I128" s="136"/>
      <c r="J128" s="71"/>
      <c r="K128" s="98"/>
      <c r="L128" s="211"/>
      <c r="M128" s="26" t="s">
        <v>4</v>
      </c>
      <c r="N128" s="26" t="s">
        <v>5</v>
      </c>
      <c r="O128" s="26" t="s">
        <v>6</v>
      </c>
      <c r="P128" s="51"/>
      <c r="Q128" s="71"/>
      <c r="R128" s="136"/>
      <c r="S128" s="136"/>
      <c r="T128" s="26" t="s">
        <v>4</v>
      </c>
      <c r="U128" s="26" t="s">
        <v>5</v>
      </c>
      <c r="V128" s="26" t="s">
        <v>6</v>
      </c>
      <c r="W128" s="136"/>
      <c r="X128" s="71"/>
      <c r="Y128" s="136"/>
      <c r="Z128" s="136"/>
      <c r="AA128" s="26" t="s">
        <v>4</v>
      </c>
      <c r="AB128" s="26" t="s">
        <v>5</v>
      </c>
      <c r="AC128" s="26" t="s">
        <v>6</v>
      </c>
      <c r="AD128" s="117"/>
      <c r="AE128" s="71"/>
      <c r="AF128" s="72"/>
      <c r="AG128" s="32"/>
      <c r="AH128" s="26" t="s">
        <v>4</v>
      </c>
      <c r="AI128" s="26" t="s">
        <v>5</v>
      </c>
      <c r="AJ128" s="26" t="s">
        <v>6</v>
      </c>
      <c r="AK128" s="32"/>
      <c r="AL128" s="71"/>
      <c r="AM128" s="136"/>
      <c r="AN128" s="72"/>
      <c r="AO128" s="26" t="s">
        <v>4</v>
      </c>
      <c r="AP128" s="26" t="s">
        <v>5</v>
      </c>
      <c r="AQ128" s="26" t="s">
        <v>6</v>
      </c>
      <c r="AR128" s="117"/>
      <c r="AS128" s="118"/>
      <c r="AT128" s="136"/>
      <c r="AU128" s="72"/>
      <c r="AV128" s="26" t="s">
        <v>4</v>
      </c>
      <c r="AW128" s="26" t="s">
        <v>5</v>
      </c>
      <c r="AX128" s="26" t="s">
        <v>6</v>
      </c>
      <c r="AY128" s="51"/>
      <c r="AZ128" s="31" t="s">
        <v>4</v>
      </c>
      <c r="BA128" s="31" t="s">
        <v>13</v>
      </c>
      <c r="BB128" s="31" t="s">
        <v>6</v>
      </c>
      <c r="BC128" s="31" t="s">
        <v>14</v>
      </c>
      <c r="BD128" s="51"/>
      <c r="BE128" s="33" t="s">
        <v>4</v>
      </c>
      <c r="BF128" s="33" t="s">
        <v>13</v>
      </c>
      <c r="BG128" s="33" t="s">
        <v>6</v>
      </c>
      <c r="BH128" s="33" t="s">
        <v>15</v>
      </c>
      <c r="BI128" s="51"/>
      <c r="BJ128" s="51"/>
      <c r="BK128" s="51"/>
      <c r="BL128" s="51"/>
      <c r="BM128" s="51"/>
    </row>
    <row r="129">
      <c r="A129" s="220" t="s">
        <v>335</v>
      </c>
      <c r="B129" s="92"/>
      <c r="C129" s="45"/>
      <c r="D129" s="53"/>
      <c r="E129" s="44"/>
      <c r="F129" s="40">
        <v>0.0</v>
      </c>
      <c r="G129" s="40">
        <v>0.0</v>
      </c>
      <c r="H129" s="40">
        <v>0.0</v>
      </c>
      <c r="I129" s="92"/>
      <c r="J129" s="45"/>
      <c r="K129" s="53"/>
      <c r="L129" s="44"/>
      <c r="M129" s="40">
        <v>0.0</v>
      </c>
      <c r="N129" s="40">
        <v>0.0</v>
      </c>
      <c r="O129" s="40">
        <v>0.0</v>
      </c>
      <c r="P129" s="92"/>
      <c r="Q129" s="45"/>
      <c r="R129" s="53"/>
      <c r="S129" s="44"/>
      <c r="T129" s="40">
        <v>0.0</v>
      </c>
      <c r="U129" s="40">
        <v>0.0</v>
      </c>
      <c r="V129" s="40">
        <v>0.0</v>
      </c>
      <c r="W129" s="92"/>
      <c r="X129" s="45"/>
      <c r="Y129" s="53"/>
      <c r="Z129" s="44"/>
      <c r="AA129" s="40">
        <v>0.0</v>
      </c>
      <c r="AB129" s="40">
        <v>0.0</v>
      </c>
      <c r="AC129" s="40">
        <v>0.0</v>
      </c>
      <c r="AD129" s="92"/>
      <c r="AE129" s="45"/>
      <c r="AF129" s="53"/>
      <c r="AG129" s="44"/>
      <c r="AH129" s="40">
        <v>0.0</v>
      </c>
      <c r="AI129" s="40">
        <v>0.0</v>
      </c>
      <c r="AJ129" s="40">
        <v>0.0</v>
      </c>
      <c r="AK129" s="92"/>
      <c r="AL129" s="45"/>
      <c r="AM129" s="53"/>
      <c r="AN129" s="44"/>
      <c r="AO129" s="40">
        <v>0.0</v>
      </c>
      <c r="AP129" s="40">
        <v>0.0</v>
      </c>
      <c r="AQ129" s="40">
        <v>0.0</v>
      </c>
      <c r="AR129" s="92"/>
      <c r="AS129" s="45"/>
      <c r="AT129" s="53"/>
      <c r="AU129" s="44"/>
      <c r="AV129" s="40">
        <v>0.0</v>
      </c>
      <c r="AW129" s="40">
        <v>0.0</v>
      </c>
      <c r="AX129" s="40">
        <v>0.0</v>
      </c>
      <c r="AY129" s="51"/>
      <c r="AZ129" s="49">
        <f t="shared" ref="AZ129:BB129" si="122">SUM(F129,M129,T129,AA129,AH129,AO129,AV129)</f>
        <v>0</v>
      </c>
      <c r="BA129" s="39">
        <f t="shared" si="122"/>
        <v>0</v>
      </c>
      <c r="BB129" s="39">
        <f t="shared" si="122"/>
        <v>0</v>
      </c>
      <c r="BC129" s="50">
        <f>SUM(AZ129,BA129,BB129)</f>
        <v>0</v>
      </c>
      <c r="BD129" s="51"/>
      <c r="BE129" s="221">
        <f>AZ129*67.31</f>
        <v>0</v>
      </c>
      <c r="BF129" s="221"/>
      <c r="BG129" s="221"/>
      <c r="BH129" s="221">
        <f>SUM(BE129,BF129,BG129)</f>
        <v>0</v>
      </c>
      <c r="BI129" s="51"/>
      <c r="BJ129" s="51"/>
      <c r="BK129" s="51"/>
      <c r="BL129" s="51"/>
      <c r="BM129" s="51"/>
    </row>
    <row r="130">
      <c r="A130" s="116"/>
      <c r="B130" s="136"/>
      <c r="C130" s="71"/>
      <c r="D130" s="136"/>
      <c r="E130" s="136"/>
      <c r="F130" s="204"/>
      <c r="G130" s="204"/>
      <c r="H130" s="204"/>
      <c r="I130" s="136"/>
      <c r="J130" s="71"/>
      <c r="K130" s="136"/>
      <c r="L130" s="136"/>
      <c r="M130" s="51"/>
      <c r="N130" s="51"/>
      <c r="O130" s="51"/>
      <c r="P130" s="51"/>
      <c r="Q130" s="71"/>
      <c r="R130" s="136"/>
      <c r="S130" s="136"/>
      <c r="T130" s="203"/>
      <c r="U130" s="203"/>
      <c r="V130" s="203"/>
      <c r="W130" s="136"/>
      <c r="X130" s="71"/>
      <c r="Y130" s="136"/>
      <c r="Z130" s="136"/>
      <c r="AA130" s="136"/>
      <c r="AB130" s="136"/>
      <c r="AC130" s="136"/>
      <c r="AD130" s="117"/>
      <c r="AE130" s="71"/>
      <c r="AF130" s="72"/>
      <c r="AG130" s="32"/>
      <c r="AH130" s="212"/>
      <c r="AI130" s="212"/>
      <c r="AJ130" s="212"/>
      <c r="AK130" s="32"/>
      <c r="AL130" s="71"/>
      <c r="AM130" s="136"/>
      <c r="AN130" s="72"/>
      <c r="AO130" s="136"/>
      <c r="AP130" s="136"/>
      <c r="AQ130" s="136"/>
      <c r="AR130" s="117"/>
      <c r="AS130" s="118"/>
      <c r="AT130" s="136"/>
      <c r="AU130" s="72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</row>
    <row r="131">
      <c r="A131" s="116"/>
      <c r="B131" s="136"/>
      <c r="C131" s="71"/>
      <c r="D131" s="136"/>
      <c r="E131" s="136"/>
      <c r="F131" s="204"/>
      <c r="G131" s="204"/>
      <c r="H131" s="204"/>
      <c r="I131" s="136"/>
      <c r="J131" s="71"/>
      <c r="K131" s="6" t="s">
        <v>165</v>
      </c>
      <c r="L131" s="4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6" t="s">
        <v>31</v>
      </c>
      <c r="Z131" s="4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6" t="s">
        <v>31</v>
      </c>
      <c r="AN131" s="4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6" t="s">
        <v>4</v>
      </c>
      <c r="G132" s="26" t="s">
        <v>5</v>
      </c>
      <c r="H132" s="26" t="s">
        <v>6</v>
      </c>
      <c r="I132" s="136"/>
      <c r="J132" s="71"/>
      <c r="K132" s="98"/>
      <c r="L132" s="211"/>
      <c r="M132" s="26" t="s">
        <v>4</v>
      </c>
      <c r="N132" s="26" t="s">
        <v>5</v>
      </c>
      <c r="O132" s="26" t="s">
        <v>6</v>
      </c>
      <c r="P132" s="51"/>
      <c r="Q132" s="71"/>
      <c r="R132" s="136"/>
      <c r="S132" s="136"/>
      <c r="T132" s="26" t="s">
        <v>4</v>
      </c>
      <c r="U132" s="26" t="s">
        <v>5</v>
      </c>
      <c r="V132" s="26" t="s">
        <v>6</v>
      </c>
      <c r="W132" s="136"/>
      <c r="X132" s="71"/>
      <c r="Y132" s="136"/>
      <c r="Z132" s="136"/>
      <c r="AA132" s="26" t="s">
        <v>4</v>
      </c>
      <c r="AB132" s="26" t="s">
        <v>5</v>
      </c>
      <c r="AC132" s="26" t="s">
        <v>6</v>
      </c>
      <c r="AD132" s="117"/>
      <c r="AE132" s="71"/>
      <c r="AF132" s="72"/>
      <c r="AG132" s="32"/>
      <c r="AH132" s="26" t="s">
        <v>4</v>
      </c>
      <c r="AI132" s="26" t="s">
        <v>5</v>
      </c>
      <c r="AJ132" s="26" t="s">
        <v>6</v>
      </c>
      <c r="AK132" s="32"/>
      <c r="AL132" s="71"/>
      <c r="AM132" s="136"/>
      <c r="AN132" s="72"/>
      <c r="AO132" s="26" t="s">
        <v>4</v>
      </c>
      <c r="AP132" s="26" t="s">
        <v>5</v>
      </c>
      <c r="AQ132" s="26" t="s">
        <v>6</v>
      </c>
      <c r="AR132" s="117"/>
      <c r="AS132" s="118"/>
      <c r="AT132" s="136"/>
      <c r="AU132" s="72"/>
      <c r="AV132" s="26" t="s">
        <v>4</v>
      </c>
      <c r="AW132" s="26" t="s">
        <v>5</v>
      </c>
      <c r="AX132" s="26" t="s">
        <v>6</v>
      </c>
      <c r="AY132" s="51"/>
      <c r="AZ132" s="31" t="s">
        <v>4</v>
      </c>
      <c r="BA132" s="31" t="s">
        <v>13</v>
      </c>
      <c r="BB132" s="31" t="s">
        <v>6</v>
      </c>
      <c r="BC132" s="31" t="s">
        <v>14</v>
      </c>
      <c r="BD132" s="51"/>
      <c r="BE132" s="33" t="s">
        <v>4</v>
      </c>
      <c r="BF132" s="33" t="s">
        <v>13</v>
      </c>
      <c r="BG132" s="33" t="s">
        <v>6</v>
      </c>
      <c r="BH132" s="33" t="s">
        <v>15</v>
      </c>
      <c r="BI132" s="51"/>
      <c r="BJ132" s="51"/>
      <c r="BK132" s="51"/>
      <c r="BL132" s="51"/>
      <c r="BM132" s="51"/>
    </row>
    <row r="133">
      <c r="A133" s="35" t="s">
        <v>103</v>
      </c>
      <c r="B133" s="92"/>
      <c r="C133" s="45"/>
      <c r="D133" s="53"/>
      <c r="E133" s="44"/>
      <c r="F133" s="40">
        <v>0.0</v>
      </c>
      <c r="G133" s="40">
        <v>0.0</v>
      </c>
      <c r="H133" s="40">
        <v>0.0</v>
      </c>
      <c r="I133" s="92"/>
      <c r="J133" s="45"/>
      <c r="K133" s="53"/>
      <c r="L133" s="44"/>
      <c r="M133" s="40">
        <v>0.0</v>
      </c>
      <c r="N133" s="40">
        <v>0.0</v>
      </c>
      <c r="O133" s="40">
        <v>0.0</v>
      </c>
      <c r="P133" s="92"/>
      <c r="Q133" s="45"/>
      <c r="R133" s="53"/>
      <c r="S133" s="44"/>
      <c r="T133" s="40">
        <v>0.0</v>
      </c>
      <c r="U133" s="40">
        <v>0.0</v>
      </c>
      <c r="V133" s="40">
        <v>0.0</v>
      </c>
      <c r="W133" s="92"/>
      <c r="X133" s="45"/>
      <c r="Y133" s="53"/>
      <c r="Z133" s="44"/>
      <c r="AA133" s="40">
        <v>0.0</v>
      </c>
      <c r="AB133" s="40">
        <v>0.0</v>
      </c>
      <c r="AC133" s="40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23">SUM(F133,M133,T133,AA133,AH133,AO133,AV133)</f>
        <v>0</v>
      </c>
      <c r="BA133" s="39">
        <f t="shared" si="123"/>
        <v>0</v>
      </c>
      <c r="BB133" s="39">
        <f t="shared" si="123"/>
        <v>0</v>
      </c>
      <c r="BC133" s="50">
        <f>SUM(AZ133,BA133,BB133)</f>
        <v>0</v>
      </c>
      <c r="BD133" s="51"/>
      <c r="BE133" s="221">
        <f>AZ133*67.31</f>
        <v>0</v>
      </c>
      <c r="BF133" s="221"/>
      <c r="BG133" s="221"/>
      <c r="BH133" s="221">
        <f>SUM(BE133,BF133,BG133)</f>
        <v>0</v>
      </c>
      <c r="BI133" s="51"/>
      <c r="BJ133" s="51"/>
      <c r="BK133" s="51"/>
      <c r="BL133" s="51"/>
      <c r="BM133" s="51"/>
    </row>
    <row r="134">
      <c r="A134" s="67"/>
      <c r="B134" s="68"/>
      <c r="C134" s="68"/>
      <c r="F134" s="204"/>
      <c r="G134" s="204"/>
      <c r="H134" s="204"/>
      <c r="I134" s="204"/>
      <c r="J134" s="118"/>
      <c r="K134" s="136"/>
      <c r="L134" s="136"/>
    </row>
    <row r="135">
      <c r="A135" s="67"/>
      <c r="B135" s="68"/>
      <c r="C135" s="68"/>
      <c r="F135" s="204"/>
      <c r="G135" s="204"/>
      <c r="H135" s="204"/>
      <c r="I135" s="204"/>
      <c r="J135" s="118"/>
      <c r="K135" s="6" t="s">
        <v>165</v>
      </c>
      <c r="L135" s="4"/>
      <c r="Y135" s="6" t="s">
        <v>145</v>
      </c>
      <c r="Z135" s="4"/>
      <c r="AM135" s="6" t="s">
        <v>145</v>
      </c>
      <c r="AN135" s="4"/>
    </row>
    <row r="136">
      <c r="A136" s="67"/>
      <c r="B136" s="136"/>
      <c r="C136" s="71"/>
      <c r="D136" s="136"/>
      <c r="E136" s="136"/>
      <c r="F136" s="26" t="s">
        <v>4</v>
      </c>
      <c r="G136" s="26" t="s">
        <v>5</v>
      </c>
      <c r="H136" s="26" t="s">
        <v>6</v>
      </c>
      <c r="I136" s="136"/>
      <c r="J136" s="71"/>
      <c r="K136" s="98"/>
      <c r="L136" s="211"/>
      <c r="M136" s="26" t="s">
        <v>4</v>
      </c>
      <c r="N136" s="26" t="s">
        <v>5</v>
      </c>
      <c r="O136" s="26" t="s">
        <v>6</v>
      </c>
      <c r="P136" s="51"/>
      <c r="Q136" s="71"/>
      <c r="R136" s="136"/>
      <c r="S136" s="136"/>
      <c r="T136" s="26" t="s">
        <v>4</v>
      </c>
      <c r="U136" s="26" t="s">
        <v>5</v>
      </c>
      <c r="V136" s="26" t="s">
        <v>6</v>
      </c>
      <c r="W136" s="136"/>
      <c r="X136" s="71"/>
      <c r="Y136" s="136"/>
      <c r="Z136" s="136"/>
      <c r="AA136" s="26" t="s">
        <v>4</v>
      </c>
      <c r="AB136" s="26" t="s">
        <v>5</v>
      </c>
      <c r="AC136" s="26" t="s">
        <v>6</v>
      </c>
      <c r="AD136" s="117"/>
      <c r="AE136" s="71"/>
      <c r="AF136" s="72"/>
      <c r="AG136" s="32"/>
      <c r="AH136" s="26" t="s">
        <v>4</v>
      </c>
      <c r="AI136" s="26" t="s">
        <v>5</v>
      </c>
      <c r="AJ136" s="26" t="s">
        <v>6</v>
      </c>
      <c r="AK136" s="32"/>
      <c r="AL136" s="71"/>
      <c r="AM136" s="136"/>
      <c r="AN136" s="72"/>
      <c r="AO136" s="26" t="s">
        <v>4</v>
      </c>
      <c r="AP136" s="26" t="s">
        <v>5</v>
      </c>
      <c r="AQ136" s="26" t="s">
        <v>6</v>
      </c>
      <c r="AR136" s="117"/>
      <c r="AS136" s="118"/>
      <c r="AT136" s="136"/>
      <c r="AU136" s="72"/>
      <c r="AV136" s="26" t="s">
        <v>4</v>
      </c>
      <c r="AW136" s="26" t="s">
        <v>5</v>
      </c>
      <c r="AX136" s="26" t="s">
        <v>6</v>
      </c>
      <c r="AZ136" s="31" t="s">
        <v>4</v>
      </c>
      <c r="BA136" s="31" t="s">
        <v>13</v>
      </c>
      <c r="BB136" s="31" t="s">
        <v>6</v>
      </c>
      <c r="BC136" s="31" t="s">
        <v>14</v>
      </c>
      <c r="BE136" s="33" t="s">
        <v>4</v>
      </c>
      <c r="BF136" s="33" t="s">
        <v>13</v>
      </c>
      <c r="BG136" s="33" t="s">
        <v>6</v>
      </c>
      <c r="BH136" s="33" t="s">
        <v>15</v>
      </c>
    </row>
    <row r="137">
      <c r="A137" s="222" t="s">
        <v>418</v>
      </c>
      <c r="B137" s="92"/>
      <c r="C137" s="45"/>
      <c r="D137" s="53"/>
      <c r="E137" s="44"/>
      <c r="F137" s="40">
        <v>0.0</v>
      </c>
      <c r="G137" s="40">
        <v>0.0</v>
      </c>
      <c r="H137" s="40">
        <v>0.0</v>
      </c>
      <c r="I137" s="92"/>
      <c r="J137" s="45"/>
      <c r="K137" s="53"/>
      <c r="L137" s="44"/>
      <c r="M137" s="40">
        <v>0.0</v>
      </c>
      <c r="N137" s="40">
        <v>0.0</v>
      </c>
      <c r="O137" s="40">
        <v>0.0</v>
      </c>
      <c r="P137" s="92"/>
      <c r="Q137" s="45"/>
      <c r="R137" s="53"/>
      <c r="S137" s="44"/>
      <c r="T137" s="40">
        <v>0.0</v>
      </c>
      <c r="U137" s="40">
        <v>0.0</v>
      </c>
      <c r="V137" s="40">
        <v>0.0</v>
      </c>
      <c r="W137" s="92"/>
      <c r="X137" s="45"/>
      <c r="Y137" s="53"/>
      <c r="Z137" s="44"/>
      <c r="AA137" s="40">
        <v>0.0</v>
      </c>
      <c r="AB137" s="40">
        <v>0.0</v>
      </c>
      <c r="AC137" s="40">
        <v>0.0</v>
      </c>
      <c r="AD137" s="92"/>
      <c r="AE137" s="45"/>
      <c r="AF137" s="53"/>
      <c r="AG137" s="44"/>
      <c r="AH137" s="40">
        <v>0.0</v>
      </c>
      <c r="AI137" s="40">
        <v>0.0</v>
      </c>
      <c r="AJ137" s="40">
        <v>0.0</v>
      </c>
      <c r="AK137" s="92"/>
      <c r="AL137" s="45"/>
      <c r="AM137" s="53"/>
      <c r="AN137" s="44"/>
      <c r="AO137" s="40">
        <v>0.0</v>
      </c>
      <c r="AP137" s="40">
        <v>0.0</v>
      </c>
      <c r="AQ137" s="40">
        <v>0.0</v>
      </c>
      <c r="AR137" s="92"/>
      <c r="AS137" s="45"/>
      <c r="AT137" s="53"/>
      <c r="AU137" s="44"/>
      <c r="AV137" s="40">
        <v>0.0</v>
      </c>
      <c r="AW137" s="40">
        <v>0.0</v>
      </c>
      <c r="AX137" s="40">
        <v>0.0</v>
      </c>
      <c r="AY137" s="51"/>
      <c r="AZ137" s="49">
        <f t="shared" ref="AZ137:BB137" si="124">SUM(F137,M137,T137,AA137,AH137,AO137,AV137)</f>
        <v>0</v>
      </c>
      <c r="BA137" s="39">
        <f t="shared" si="124"/>
        <v>0</v>
      </c>
      <c r="BB137" s="39">
        <f t="shared" si="124"/>
        <v>0</v>
      </c>
      <c r="BC137" s="50">
        <f>SUM(AZ137,BA137,BB137)</f>
        <v>0</v>
      </c>
      <c r="BD137" s="51"/>
      <c r="BE137" s="39"/>
      <c r="BF137" s="39"/>
      <c r="BG137" s="39"/>
      <c r="BH137" s="39"/>
      <c r="BI137" s="51"/>
      <c r="BJ137" s="51"/>
      <c r="BK137" s="51"/>
      <c r="BL137" s="51"/>
      <c r="BM137" s="51"/>
    </row>
    <row r="138">
      <c r="A138" s="67"/>
      <c r="B138" s="68"/>
      <c r="C138" s="68"/>
      <c r="F138" s="204"/>
      <c r="G138" s="204"/>
      <c r="H138" s="204"/>
      <c r="I138" s="204"/>
      <c r="J138" s="118"/>
      <c r="K138" s="136"/>
      <c r="L138" s="136"/>
      <c r="BG138" s="68" t="s">
        <v>15</v>
      </c>
      <c r="BH138" s="223">
        <f>SUM(BH119,BH125,BH129,BH133)</f>
        <v>0</v>
      </c>
    </row>
    <row r="139">
      <c r="A139" s="67"/>
      <c r="B139" s="68"/>
      <c r="C139" s="68"/>
      <c r="F139" s="204"/>
      <c r="G139" s="204"/>
      <c r="H139" s="204"/>
      <c r="I139" s="204"/>
      <c r="J139" s="118"/>
      <c r="K139" s="136"/>
      <c r="L139" s="136"/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</row>
    <row r="141" ht="17.25" customHeight="1">
      <c r="A141" s="67"/>
      <c r="B141" s="68" t="s">
        <v>25</v>
      </c>
      <c r="D141" s="68" t="s">
        <v>166</v>
      </c>
      <c r="E141" s="68" t="s">
        <v>167</v>
      </c>
    </row>
    <row r="142">
      <c r="A142" s="224" t="s">
        <v>1</v>
      </c>
      <c r="B142" s="68"/>
    </row>
    <row r="143">
      <c r="A143" s="225" t="s">
        <v>45</v>
      </c>
      <c r="B143" s="68" t="s">
        <v>175</v>
      </c>
      <c r="C143" s="152"/>
      <c r="D143" s="152"/>
    </row>
    <row r="144">
      <c r="A144" s="225" t="s">
        <v>32</v>
      </c>
      <c r="B144" s="68" t="s">
        <v>175</v>
      </c>
      <c r="C144" s="67"/>
      <c r="D144" s="153"/>
      <c r="E144" s="136"/>
      <c r="F144" s="117"/>
      <c r="G144" s="117"/>
      <c r="H144" s="117"/>
      <c r="I144" s="117"/>
    </row>
    <row r="145">
      <c r="A145" s="67" t="s">
        <v>30</v>
      </c>
      <c r="B145" s="68" t="s">
        <v>168</v>
      </c>
      <c r="C145" s="152"/>
    </row>
    <row r="146">
      <c r="A146" s="67" t="s">
        <v>18</v>
      </c>
      <c r="B146" s="68" t="s">
        <v>175</v>
      </c>
      <c r="C146" s="67"/>
    </row>
    <row r="147">
      <c r="A147" s="224" t="s">
        <v>51</v>
      </c>
    </row>
    <row r="148">
      <c r="A148" s="67" t="s">
        <v>335</v>
      </c>
      <c r="B148" s="68" t="s">
        <v>169</v>
      </c>
    </row>
    <row r="149">
      <c r="A149" s="225" t="s">
        <v>69</v>
      </c>
      <c r="B149" s="68" t="s">
        <v>169</v>
      </c>
      <c r="C149" s="152"/>
    </row>
    <row r="150">
      <c r="A150" s="225" t="s">
        <v>73</v>
      </c>
      <c r="B150" s="68" t="s">
        <v>169</v>
      </c>
      <c r="C150" s="152"/>
      <c r="D150" s="152"/>
      <c r="E150" s="152"/>
      <c r="AN150" s="226"/>
      <c r="AO150" s="226"/>
      <c r="AP150" s="226"/>
      <c r="AQ150" s="226"/>
      <c r="AR150" s="226"/>
    </row>
    <row r="151">
      <c r="A151" s="227" t="s">
        <v>173</v>
      </c>
      <c r="AN151" s="226"/>
      <c r="AO151" s="226"/>
      <c r="AP151" s="226"/>
      <c r="AQ151" s="226"/>
      <c r="AR151" s="226"/>
    </row>
    <row r="152">
      <c r="A152" s="67" t="s">
        <v>88</v>
      </c>
      <c r="B152" s="68" t="s">
        <v>170</v>
      </c>
      <c r="C152" s="67"/>
      <c r="AN152" s="228"/>
      <c r="AO152" s="228"/>
      <c r="AP152" s="228"/>
      <c r="AQ152" s="228"/>
      <c r="AR152" s="228"/>
    </row>
    <row r="153">
      <c r="A153" s="225" t="s">
        <v>97</v>
      </c>
      <c r="B153" s="68" t="s">
        <v>647</v>
      </c>
    </row>
    <row r="154">
      <c r="A154" s="225" t="s">
        <v>103</v>
      </c>
      <c r="B154" s="68" t="s">
        <v>172</v>
      </c>
      <c r="C154" s="152"/>
      <c r="D154" s="152"/>
      <c r="E154" s="152"/>
      <c r="F154" s="153"/>
      <c r="G154" s="153"/>
      <c r="H154" s="153"/>
      <c r="I154" s="153"/>
    </row>
    <row r="155">
      <c r="A155" s="229" t="s">
        <v>35</v>
      </c>
      <c r="C155" s="152"/>
      <c r="D155" s="152"/>
      <c r="E155" s="152"/>
      <c r="F155" s="153"/>
      <c r="G155" s="153"/>
      <c r="H155" s="153"/>
      <c r="I155" s="153"/>
    </row>
    <row r="156">
      <c r="A156" s="225" t="s">
        <v>740</v>
      </c>
      <c r="B156" s="68" t="s">
        <v>171</v>
      </c>
      <c r="C156" s="152"/>
      <c r="D156" s="152"/>
      <c r="E156" s="152"/>
      <c r="F156" s="153"/>
      <c r="G156" s="153"/>
      <c r="H156" s="153"/>
      <c r="I156" s="153"/>
    </row>
    <row r="157">
      <c r="A157" s="225" t="s">
        <v>139</v>
      </c>
      <c r="B157" s="68" t="s">
        <v>170</v>
      </c>
      <c r="C157" s="152"/>
      <c r="D157" s="152"/>
      <c r="E157" s="153"/>
      <c r="F157" s="153"/>
      <c r="G157" s="153"/>
      <c r="H157" s="153"/>
      <c r="I157" s="153"/>
    </row>
    <row r="158">
      <c r="A158" s="229" t="s">
        <v>23</v>
      </c>
      <c r="C158" s="152"/>
      <c r="D158" s="152"/>
      <c r="E158" s="153"/>
      <c r="F158" s="153"/>
      <c r="G158" s="153"/>
      <c r="H158" s="153"/>
      <c r="I158" s="153"/>
    </row>
    <row r="159">
      <c r="A159" s="225" t="s">
        <v>123</v>
      </c>
      <c r="B159" s="68" t="s">
        <v>175</v>
      </c>
      <c r="C159" s="152"/>
      <c r="D159" s="152"/>
      <c r="E159" s="153"/>
      <c r="F159" s="153"/>
      <c r="G159" s="153"/>
      <c r="H159" s="153"/>
      <c r="I159" s="153"/>
    </row>
    <row r="160">
      <c r="A160" s="229" t="s">
        <v>161</v>
      </c>
      <c r="B160" s="68"/>
      <c r="C160" s="152"/>
      <c r="D160" s="152"/>
      <c r="E160" s="153"/>
      <c r="F160" s="153"/>
      <c r="G160" s="153"/>
      <c r="H160" s="153"/>
      <c r="I160" s="153"/>
    </row>
    <row r="161">
      <c r="A161" s="225" t="s">
        <v>54</v>
      </c>
      <c r="B161" s="68" t="s">
        <v>175</v>
      </c>
      <c r="C161" s="152"/>
      <c r="D161" s="152"/>
      <c r="E161" s="153"/>
      <c r="F161" s="153"/>
      <c r="G161" s="153"/>
      <c r="H161" s="153"/>
      <c r="I161" s="153"/>
    </row>
    <row r="162">
      <c r="A162" s="225" t="s">
        <v>749</v>
      </c>
      <c r="B162" s="68" t="s">
        <v>170</v>
      </c>
      <c r="C162" s="152"/>
      <c r="D162" s="152"/>
      <c r="E162" s="153"/>
      <c r="F162" s="153"/>
      <c r="G162" s="153"/>
      <c r="H162" s="153"/>
      <c r="I162" s="153"/>
    </row>
    <row r="163">
      <c r="A163" s="68" t="s">
        <v>714</v>
      </c>
      <c r="B163" s="68" t="s">
        <v>172</v>
      </c>
    </row>
    <row r="164">
      <c r="A164" s="227" t="s">
        <v>151</v>
      </c>
    </row>
    <row r="165">
      <c r="A165" s="67" t="s">
        <v>176</v>
      </c>
      <c r="B165" s="68" t="s">
        <v>171</v>
      </c>
      <c r="C165" s="67"/>
    </row>
    <row r="166">
      <c r="A166" s="152" t="s">
        <v>52</v>
      </c>
      <c r="B166" s="68" t="s">
        <v>168</v>
      </c>
      <c r="C166" s="67"/>
    </row>
    <row r="167">
      <c r="A167" s="152" t="s">
        <v>82</v>
      </c>
      <c r="B167" s="152" t="s">
        <v>168</v>
      </c>
      <c r="C167" s="153"/>
    </row>
    <row r="168">
      <c r="A168" s="153"/>
      <c r="B168" s="153"/>
      <c r="C168" s="153"/>
    </row>
    <row r="169">
      <c r="A169" s="153"/>
      <c r="B169" s="153"/>
      <c r="C169" s="153"/>
    </row>
    <row r="173">
      <c r="F173" s="136"/>
      <c r="G173" s="136"/>
      <c r="H173" s="136"/>
      <c r="I173" s="136"/>
    </row>
    <row r="174">
      <c r="F174" s="153"/>
      <c r="G174" s="153"/>
      <c r="H174" s="153"/>
      <c r="I174" s="153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9">
      <c r="D179" s="75"/>
      <c r="E179" s="75"/>
    </row>
    <row r="180">
      <c r="D180" s="75"/>
      <c r="E180" s="75"/>
    </row>
    <row r="181">
      <c r="D181" s="106"/>
      <c r="E181" s="106"/>
    </row>
    <row r="182">
      <c r="E182" s="32"/>
    </row>
    <row r="183">
      <c r="E183" s="51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106"/>
    </row>
    <row r="193">
      <c r="E193" s="106"/>
    </row>
    <row r="194">
      <c r="E194" s="32"/>
    </row>
    <row r="195">
      <c r="E195" s="51"/>
    </row>
    <row r="196">
      <c r="E196" s="51"/>
    </row>
  </sheetData>
  <mergeCells count="74">
    <mergeCell ref="BF58:BG58"/>
    <mergeCell ref="BF68:BG68"/>
    <mergeCell ref="BF69:BG69"/>
    <mergeCell ref="D57:E57"/>
    <mergeCell ref="K57:L57"/>
    <mergeCell ref="AT57:AU57"/>
    <mergeCell ref="BF57:BG57"/>
    <mergeCell ref="K67:L67"/>
    <mergeCell ref="AF67:AG67"/>
    <mergeCell ref="AT67:AU67"/>
    <mergeCell ref="AT88:AU88"/>
    <mergeCell ref="BF88:BG88"/>
    <mergeCell ref="BF90:BG90"/>
    <mergeCell ref="BF81:BG81"/>
    <mergeCell ref="BF99:BG99"/>
    <mergeCell ref="BF117:BG117"/>
    <mergeCell ref="K79:L79"/>
    <mergeCell ref="AF79:AG79"/>
    <mergeCell ref="AT79:AU79"/>
    <mergeCell ref="BF80:BG80"/>
    <mergeCell ref="K88:L88"/>
    <mergeCell ref="K97:L97"/>
    <mergeCell ref="AT97:AU97"/>
    <mergeCell ref="Y123:Z123"/>
    <mergeCell ref="AM123:AN123"/>
    <mergeCell ref="K114:L114"/>
    <mergeCell ref="Y114:Z114"/>
    <mergeCell ref="AM114:AN114"/>
    <mergeCell ref="K116:L116"/>
    <mergeCell ref="Y116:Z116"/>
    <mergeCell ref="AM116:AN116"/>
    <mergeCell ref="K123:L123"/>
    <mergeCell ref="AM131:AN131"/>
    <mergeCell ref="AM135:AN135"/>
    <mergeCell ref="K127:L127"/>
    <mergeCell ref="Y127:Z127"/>
    <mergeCell ref="AM127:AN127"/>
    <mergeCell ref="K131:L131"/>
    <mergeCell ref="Y131:Z131"/>
    <mergeCell ref="K135:L135"/>
    <mergeCell ref="Y135:Z135"/>
    <mergeCell ref="D1:E1"/>
    <mergeCell ref="K1:L1"/>
    <mergeCell ref="AF1:AG1"/>
    <mergeCell ref="AT1:AU1"/>
    <mergeCell ref="BF1:BG1"/>
    <mergeCell ref="BF3:BG3"/>
    <mergeCell ref="K14:L14"/>
    <mergeCell ref="BF14:BG14"/>
    <mergeCell ref="AT26:AU26"/>
    <mergeCell ref="BF26:BG26"/>
    <mergeCell ref="BF27:BG27"/>
    <mergeCell ref="AF14:AG14"/>
    <mergeCell ref="AT14:AU14"/>
    <mergeCell ref="BF16:BG16"/>
    <mergeCell ref="AY22:AY24"/>
    <mergeCell ref="D26:E26"/>
    <mergeCell ref="K26:L26"/>
    <mergeCell ref="AF26:AG26"/>
    <mergeCell ref="AF37:AG37"/>
    <mergeCell ref="AF47:AG47"/>
    <mergeCell ref="AF57:AG57"/>
    <mergeCell ref="AT47:AU47"/>
    <mergeCell ref="BF47:BG47"/>
    <mergeCell ref="BF49:BG49"/>
    <mergeCell ref="D37:E37"/>
    <mergeCell ref="K37:L37"/>
    <mergeCell ref="AM37:AN37"/>
    <mergeCell ref="AT37:AU37"/>
    <mergeCell ref="BF37:BG37"/>
    <mergeCell ref="BF38:BG38"/>
    <mergeCell ref="K47:L47"/>
    <mergeCell ref="AF88:AG88"/>
    <mergeCell ref="AF97:AG9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10"/>
      <c r="B3" s="11"/>
      <c r="C3" s="11"/>
      <c r="D3" s="12"/>
      <c r="E3" s="465">
        <v>45089.0</v>
      </c>
      <c r="F3" s="14"/>
      <c r="G3" s="14"/>
      <c r="H3" s="14"/>
      <c r="I3" s="15"/>
      <c r="J3" s="15"/>
      <c r="K3" s="16"/>
      <c r="L3" s="465">
        <v>45090.0</v>
      </c>
      <c r="M3" s="15"/>
      <c r="N3" s="15"/>
      <c r="O3" s="15"/>
      <c r="P3" s="15"/>
      <c r="Q3" s="11"/>
      <c r="R3" s="17"/>
      <c r="S3" s="465">
        <v>45091.0</v>
      </c>
      <c r="T3" s="11"/>
      <c r="U3" s="15"/>
      <c r="V3" s="15"/>
      <c r="W3" s="11"/>
      <c r="X3" s="18"/>
      <c r="Y3" s="14"/>
      <c r="Z3" s="465">
        <v>45092.0</v>
      </c>
      <c r="AA3" s="15"/>
      <c r="AB3" s="15"/>
      <c r="AC3" s="11"/>
      <c r="AD3" s="15"/>
      <c r="AE3" s="15"/>
      <c r="AF3" s="12"/>
      <c r="AG3" s="465">
        <v>45093.0</v>
      </c>
      <c r="AH3" s="15"/>
      <c r="AI3" s="11"/>
      <c r="AJ3" s="15"/>
      <c r="AK3" s="15"/>
      <c r="AL3" s="15"/>
      <c r="AM3" s="18"/>
      <c r="AN3" s="465">
        <v>45094.0</v>
      </c>
      <c r="AO3" s="11"/>
      <c r="AP3" s="19"/>
      <c r="AQ3" s="19"/>
      <c r="AR3" s="19"/>
      <c r="AS3" s="19"/>
      <c r="AT3" s="14"/>
      <c r="AU3" s="465">
        <v>45095.0</v>
      </c>
      <c r="AV3" s="19"/>
      <c r="AW3" s="19"/>
      <c r="AX3" s="19"/>
      <c r="AY3" s="20"/>
      <c r="AZ3" s="19"/>
      <c r="BA3" s="19"/>
      <c r="BB3" s="19"/>
      <c r="BC3" s="19"/>
      <c r="BD3" s="20"/>
      <c r="BE3" s="21"/>
      <c r="BF3" s="22"/>
      <c r="BG3" s="4"/>
      <c r="BH3" s="19"/>
      <c r="BI3" s="23"/>
      <c r="BJ3" s="127"/>
      <c r="BK3" s="150"/>
      <c r="BL3" s="20"/>
      <c r="BM3" s="20"/>
    </row>
    <row r="4">
      <c r="A4" s="24"/>
      <c r="B4" s="25"/>
      <c r="C4" s="25"/>
      <c r="D4" s="26" t="s">
        <v>2</v>
      </c>
      <c r="E4" s="26" t="s">
        <v>3</v>
      </c>
      <c r="F4" s="26" t="s">
        <v>4</v>
      </c>
      <c r="G4" s="26" t="s">
        <v>5</v>
      </c>
      <c r="H4" s="26" t="s">
        <v>6</v>
      </c>
      <c r="I4" s="26"/>
      <c r="J4" s="26"/>
      <c r="K4" s="26" t="s">
        <v>2</v>
      </c>
      <c r="L4" s="26" t="s">
        <v>7</v>
      </c>
      <c r="M4" s="26" t="s">
        <v>4</v>
      </c>
      <c r="N4" s="26" t="s">
        <v>5</v>
      </c>
      <c r="O4" s="26" t="s">
        <v>6</v>
      </c>
      <c r="P4" s="26"/>
      <c r="Q4" s="26"/>
      <c r="R4" s="26" t="s">
        <v>2</v>
      </c>
      <c r="S4" s="26" t="s">
        <v>8</v>
      </c>
      <c r="T4" s="26" t="s">
        <v>4</v>
      </c>
      <c r="U4" s="26" t="s">
        <v>5</v>
      </c>
      <c r="V4" s="26" t="s">
        <v>6</v>
      </c>
      <c r="W4" s="28"/>
      <c r="X4" s="29"/>
      <c r="Y4" s="29" t="s">
        <v>2</v>
      </c>
      <c r="Z4" s="29" t="s">
        <v>9</v>
      </c>
      <c r="AA4" s="26" t="s">
        <v>4</v>
      </c>
      <c r="AB4" s="26" t="s">
        <v>5</v>
      </c>
      <c r="AC4" s="26" t="s">
        <v>6</v>
      </c>
      <c r="AD4" s="29"/>
      <c r="AE4" s="29"/>
      <c r="AF4" s="29" t="s">
        <v>2</v>
      </c>
      <c r="AG4" s="29" t="s">
        <v>10</v>
      </c>
      <c r="AH4" s="26" t="s">
        <v>4</v>
      </c>
      <c r="AI4" s="26" t="s">
        <v>5</v>
      </c>
      <c r="AJ4" s="26" t="s">
        <v>6</v>
      </c>
      <c r="AK4" s="29"/>
      <c r="AL4" s="29"/>
      <c r="AM4" s="29" t="s">
        <v>2</v>
      </c>
      <c r="AN4" s="29" t="s">
        <v>11</v>
      </c>
      <c r="AO4" s="26" t="s">
        <v>4</v>
      </c>
      <c r="AP4" s="26" t="s">
        <v>5</v>
      </c>
      <c r="AQ4" s="26" t="s">
        <v>6</v>
      </c>
      <c r="AR4" s="29"/>
      <c r="AS4" s="29"/>
      <c r="AT4" s="29" t="s">
        <v>2</v>
      </c>
      <c r="AU4" s="29" t="s">
        <v>12</v>
      </c>
      <c r="AV4" s="26" t="s">
        <v>4</v>
      </c>
      <c r="AW4" s="26" t="s">
        <v>5</v>
      </c>
      <c r="AX4" s="26" t="s">
        <v>6</v>
      </c>
      <c r="AY4" s="30"/>
      <c r="AZ4" s="31" t="s">
        <v>4</v>
      </c>
      <c r="BA4" s="31" t="s">
        <v>13</v>
      </c>
      <c r="BB4" s="31" t="s">
        <v>6</v>
      </c>
      <c r="BC4" s="31" t="s">
        <v>14</v>
      </c>
      <c r="BD4" s="32"/>
      <c r="BE4" s="33" t="s">
        <v>4</v>
      </c>
      <c r="BF4" s="33" t="s">
        <v>13</v>
      </c>
      <c r="BG4" s="33" t="s">
        <v>6</v>
      </c>
      <c r="BH4" s="33" t="s">
        <v>15</v>
      </c>
      <c r="BI4" s="32"/>
      <c r="BJ4" s="34" t="s">
        <v>16</v>
      </c>
      <c r="BK4" s="34" t="s">
        <v>17</v>
      </c>
      <c r="BL4" s="32"/>
      <c r="BM4" s="32"/>
    </row>
    <row r="5">
      <c r="A5" s="35" t="s">
        <v>18</v>
      </c>
      <c r="B5" s="36" t="s">
        <v>19</v>
      </c>
      <c r="C5" s="37">
        <v>45089.0</v>
      </c>
      <c r="D5" s="38" t="s">
        <v>25</v>
      </c>
      <c r="E5" s="39" t="s">
        <v>25</v>
      </c>
      <c r="F5" s="40">
        <v>0.0</v>
      </c>
      <c r="G5" s="40">
        <v>0.0</v>
      </c>
      <c r="H5" s="40">
        <v>0.0</v>
      </c>
      <c r="I5" s="41" t="s">
        <v>22</v>
      </c>
      <c r="J5" s="37">
        <v>45090.0</v>
      </c>
      <c r="K5" s="38" t="s">
        <v>412</v>
      </c>
      <c r="L5" s="39" t="s">
        <v>413</v>
      </c>
      <c r="M5" s="40">
        <v>0.5</v>
      </c>
      <c r="N5" s="40">
        <v>7.5</v>
      </c>
      <c r="O5" s="40">
        <v>5.0</v>
      </c>
      <c r="P5" s="42" t="s">
        <v>24</v>
      </c>
      <c r="Q5" s="37">
        <v>45091.0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45092.0</v>
      </c>
      <c r="Y5" s="38" t="s">
        <v>352</v>
      </c>
      <c r="Z5" s="39" t="s">
        <v>208</v>
      </c>
      <c r="AA5" s="40">
        <v>0.0</v>
      </c>
      <c r="AB5" s="40">
        <v>5.5</v>
      </c>
      <c r="AC5" s="40">
        <v>0.0</v>
      </c>
      <c r="AD5" s="56" t="s">
        <v>56</v>
      </c>
      <c r="AE5" s="37">
        <v>45093.0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45094.0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37">
        <v>45096.0</v>
      </c>
      <c r="AT5" s="38" t="s">
        <v>25</v>
      </c>
      <c r="AU5" s="39" t="s">
        <v>25</v>
      </c>
      <c r="AV5" s="40">
        <v>0.0</v>
      </c>
      <c r="AW5" s="40">
        <v>0.0</v>
      </c>
      <c r="AX5" s="40">
        <v>0.0</v>
      </c>
      <c r="AY5" s="48"/>
      <c r="AZ5" s="49">
        <f t="shared" ref="AZ5:BB5" si="1">SUM(F5,M5,T5,AA5,AH5,AO5,AV5)</f>
        <v>0.5</v>
      </c>
      <c r="BA5" s="39">
        <f t="shared" si="1"/>
        <v>32.5</v>
      </c>
      <c r="BB5" s="39">
        <f t="shared" si="1"/>
        <v>5</v>
      </c>
      <c r="BC5" s="50">
        <f t="shared" ref="BC5:BC10" si="3">SUM(AZ5,BA5,BB5)</f>
        <v>38</v>
      </c>
      <c r="BD5" s="51"/>
      <c r="BE5" s="39">
        <f>AZ5*80</f>
        <v>40</v>
      </c>
      <c r="BF5" s="39">
        <f>BA5*88</f>
        <v>2860</v>
      </c>
      <c r="BG5" s="39">
        <f>BB5*80</f>
        <v>400</v>
      </c>
      <c r="BH5" s="39">
        <f t="shared" ref="BH5:BH10" si="4">SUM(BE5,BF5,BG5)</f>
        <v>3300</v>
      </c>
      <c r="BI5" s="51"/>
      <c r="BJ5" s="52" t="s">
        <v>1</v>
      </c>
      <c r="BK5" s="53">
        <f>BC12</f>
        <v>187</v>
      </c>
      <c r="BL5" s="51"/>
      <c r="BM5" s="51"/>
    </row>
    <row r="6">
      <c r="A6" s="35" t="s">
        <v>30</v>
      </c>
      <c r="B6" s="36" t="s">
        <v>19</v>
      </c>
      <c r="C6" s="37">
        <v>45089.0</v>
      </c>
      <c r="D6" s="38" t="s">
        <v>272</v>
      </c>
      <c r="E6" s="39" t="s">
        <v>21</v>
      </c>
      <c r="F6" s="40">
        <v>0.0</v>
      </c>
      <c r="G6" s="40">
        <v>6.5</v>
      </c>
      <c r="H6" s="40">
        <v>0.0</v>
      </c>
      <c r="I6" s="41" t="s">
        <v>22</v>
      </c>
      <c r="J6" s="37">
        <v>45090.0</v>
      </c>
      <c r="K6" s="38" t="s">
        <v>412</v>
      </c>
      <c r="L6" s="39" t="s">
        <v>413</v>
      </c>
      <c r="M6" s="40">
        <v>0.5</v>
      </c>
      <c r="N6" s="40">
        <v>7.5</v>
      </c>
      <c r="O6" s="40">
        <v>5.0</v>
      </c>
      <c r="P6" s="42" t="s">
        <v>24</v>
      </c>
      <c r="Q6" s="37">
        <v>45091.0</v>
      </c>
      <c r="R6" s="38" t="s">
        <v>25</v>
      </c>
      <c r="S6" s="39" t="s">
        <v>25</v>
      </c>
      <c r="T6" s="40">
        <v>0.0</v>
      </c>
      <c r="U6" s="40">
        <v>0.0</v>
      </c>
      <c r="V6" s="40">
        <v>0.0</v>
      </c>
      <c r="W6" s="43" t="s">
        <v>26</v>
      </c>
      <c r="X6" s="37">
        <v>45092.0</v>
      </c>
      <c r="Y6" s="38" t="s">
        <v>272</v>
      </c>
      <c r="Z6" s="39" t="s">
        <v>21</v>
      </c>
      <c r="AA6" s="40">
        <v>0.0</v>
      </c>
      <c r="AB6" s="40">
        <v>6.5</v>
      </c>
      <c r="AC6" s="40">
        <v>0.0</v>
      </c>
      <c r="AD6" s="56" t="s">
        <v>56</v>
      </c>
      <c r="AE6" s="37">
        <v>45093.0</v>
      </c>
      <c r="AF6" s="38" t="s">
        <v>272</v>
      </c>
      <c r="AG6" s="39" t="s">
        <v>21</v>
      </c>
      <c r="AH6" s="40">
        <v>0.0</v>
      </c>
      <c r="AI6" s="40">
        <v>6.5</v>
      </c>
      <c r="AJ6" s="40">
        <v>0.0</v>
      </c>
      <c r="AK6" s="66" t="s">
        <v>57</v>
      </c>
      <c r="AL6" s="37">
        <v>45094.0</v>
      </c>
      <c r="AM6" s="38" t="s">
        <v>272</v>
      </c>
      <c r="AN6" s="39" t="s">
        <v>21</v>
      </c>
      <c r="AO6" s="40">
        <v>0.0</v>
      </c>
      <c r="AP6" s="40">
        <v>6.5</v>
      </c>
      <c r="AQ6" s="40">
        <v>0.0</v>
      </c>
      <c r="AR6" s="47" t="s">
        <v>27</v>
      </c>
      <c r="AS6" s="37">
        <v>45096.0</v>
      </c>
      <c r="AT6" s="38" t="s">
        <v>179</v>
      </c>
      <c r="AU6" s="39" t="s">
        <v>29</v>
      </c>
      <c r="AV6" s="40">
        <v>0.0</v>
      </c>
      <c r="AW6" s="40">
        <v>5.0</v>
      </c>
      <c r="AX6" s="40">
        <v>0.0</v>
      </c>
      <c r="AY6" s="48"/>
      <c r="AZ6" s="49">
        <f t="shared" ref="AZ6:BB6" si="2">SUM(F6,M6,T6,AA6,AH6,AO6,AV6)</f>
        <v>0.5</v>
      </c>
      <c r="BA6" s="39">
        <f t="shared" si="2"/>
        <v>38.5</v>
      </c>
      <c r="BB6" s="39">
        <f t="shared" si="2"/>
        <v>5</v>
      </c>
      <c r="BC6" s="50">
        <f t="shared" si="3"/>
        <v>44</v>
      </c>
      <c r="BD6" s="51"/>
      <c r="BE6" s="39">
        <f t="shared" ref="BE6:BE7" si="6">AZ6*67.31</f>
        <v>33.655</v>
      </c>
      <c r="BF6" s="39">
        <f t="shared" ref="BF6:BF7" si="7">BA6*74</f>
        <v>2849</v>
      </c>
      <c r="BG6" s="39">
        <f t="shared" ref="BG6:BG7" si="8">BB6*84</f>
        <v>420</v>
      </c>
      <c r="BH6" s="39">
        <f t="shared" si="4"/>
        <v>3302.655</v>
      </c>
      <c r="BI6" s="51"/>
      <c r="BJ6" s="52" t="s">
        <v>31</v>
      </c>
      <c r="BK6" s="55">
        <f>BC36</f>
        <v>158.5</v>
      </c>
      <c r="BL6" s="51"/>
      <c r="BM6" s="51"/>
    </row>
    <row r="7">
      <c r="A7" s="35" t="s">
        <v>32</v>
      </c>
      <c r="B7" s="41" t="s">
        <v>33</v>
      </c>
      <c r="C7" s="37">
        <v>45090.0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45091.0</v>
      </c>
      <c r="K7" s="38" t="s">
        <v>25</v>
      </c>
      <c r="L7" s="39" t="s">
        <v>25</v>
      </c>
      <c r="M7" s="40">
        <v>0.0</v>
      </c>
      <c r="N7" s="40">
        <v>0.0</v>
      </c>
      <c r="O7" s="40">
        <v>0.0</v>
      </c>
      <c r="P7" s="38" t="s">
        <v>36</v>
      </c>
      <c r="Q7" s="37">
        <v>45092.0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45093.0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45094.0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45095.0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37">
        <v>45096.0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5">SUM(F7,M7,T7,AA7,AH7,AO7,AV7)</f>
        <v>36</v>
      </c>
      <c r="BA7" s="39">
        <f t="shared" si="5"/>
        <v>6</v>
      </c>
      <c r="BB7" s="39">
        <f t="shared" si="5"/>
        <v>1</v>
      </c>
      <c r="BC7" s="50">
        <f t="shared" si="3"/>
        <v>43</v>
      </c>
      <c r="BD7" s="51"/>
      <c r="BE7" s="39">
        <f t="shared" si="6"/>
        <v>2423.16</v>
      </c>
      <c r="BF7" s="39">
        <f t="shared" si="7"/>
        <v>444</v>
      </c>
      <c r="BG7" s="39">
        <f t="shared" si="8"/>
        <v>84</v>
      </c>
      <c r="BH7" s="39">
        <f t="shared" si="4"/>
        <v>2951.16</v>
      </c>
      <c r="BI7" s="51"/>
      <c r="BJ7" s="52" t="s">
        <v>23</v>
      </c>
      <c r="BK7" s="53">
        <f>BC45</f>
        <v>73.5</v>
      </c>
      <c r="BL7" s="51"/>
      <c r="BM7" s="51"/>
    </row>
    <row r="8">
      <c r="A8" s="35" t="s">
        <v>45</v>
      </c>
      <c r="B8" s="41" t="s">
        <v>33</v>
      </c>
      <c r="C8" s="37">
        <v>45090.0</v>
      </c>
      <c r="D8" s="38" t="s">
        <v>273</v>
      </c>
      <c r="E8" s="39" t="s">
        <v>39</v>
      </c>
      <c r="F8" s="40">
        <v>5.5</v>
      </c>
      <c r="G8" s="40">
        <v>1.0</v>
      </c>
      <c r="H8" s="40">
        <v>0.0</v>
      </c>
      <c r="I8" s="57" t="s">
        <v>46</v>
      </c>
      <c r="J8" s="37">
        <v>45091.0</v>
      </c>
      <c r="K8" s="38" t="s">
        <v>25</v>
      </c>
      <c r="L8" s="39" t="s">
        <v>25</v>
      </c>
      <c r="M8" s="40">
        <v>0.0</v>
      </c>
      <c r="N8" s="40">
        <v>0.0</v>
      </c>
      <c r="O8" s="40">
        <v>0.0</v>
      </c>
      <c r="P8" s="38" t="s">
        <v>36</v>
      </c>
      <c r="Q8" s="37">
        <v>45092.0</v>
      </c>
      <c r="R8" s="38" t="s">
        <v>273</v>
      </c>
      <c r="S8" s="39" t="s">
        <v>39</v>
      </c>
      <c r="T8" s="40">
        <v>5.5</v>
      </c>
      <c r="U8" s="40">
        <v>1.0</v>
      </c>
      <c r="V8" s="40">
        <v>0.0</v>
      </c>
      <c r="W8" s="56" t="s">
        <v>37</v>
      </c>
      <c r="X8" s="37">
        <v>45093.0</v>
      </c>
      <c r="Y8" s="38" t="s">
        <v>273</v>
      </c>
      <c r="Z8" s="39" t="s">
        <v>39</v>
      </c>
      <c r="AA8" s="40">
        <v>5.5</v>
      </c>
      <c r="AB8" s="40">
        <v>1.0</v>
      </c>
      <c r="AC8" s="40">
        <v>0.0</v>
      </c>
      <c r="AD8" s="56" t="s">
        <v>40</v>
      </c>
      <c r="AE8" s="37">
        <v>45094.0</v>
      </c>
      <c r="AF8" s="38" t="s">
        <v>199</v>
      </c>
      <c r="AG8" s="39" t="s">
        <v>42</v>
      </c>
      <c r="AH8" s="40">
        <v>7.0</v>
      </c>
      <c r="AI8" s="40">
        <v>1.0</v>
      </c>
      <c r="AJ8" s="40">
        <v>0.5</v>
      </c>
      <c r="AK8" s="47" t="s">
        <v>43</v>
      </c>
      <c r="AL8" s="37">
        <v>45095.0</v>
      </c>
      <c r="AM8" s="38" t="s">
        <v>199</v>
      </c>
      <c r="AN8" s="39" t="s">
        <v>42</v>
      </c>
      <c r="AO8" s="40">
        <v>7.0</v>
      </c>
      <c r="AP8" s="40">
        <v>1.0</v>
      </c>
      <c r="AQ8" s="40">
        <v>0.5</v>
      </c>
      <c r="AR8" s="47" t="s">
        <v>27</v>
      </c>
      <c r="AS8" s="37">
        <v>45096.0</v>
      </c>
      <c r="AT8" s="38" t="s">
        <v>423</v>
      </c>
      <c r="AU8" s="39" t="s">
        <v>424</v>
      </c>
      <c r="AV8" s="40">
        <v>2.0</v>
      </c>
      <c r="AW8" s="40">
        <v>6.0</v>
      </c>
      <c r="AX8" s="40">
        <v>3.5</v>
      </c>
      <c r="AY8" s="48"/>
      <c r="AZ8" s="49">
        <f t="shared" ref="AZ8:BB8" si="9">SUM(F8,M8,T8,AA8,AH8,AO8,AV8)</f>
        <v>32.5</v>
      </c>
      <c r="BA8" s="39">
        <f t="shared" si="9"/>
        <v>11</v>
      </c>
      <c r="BB8" s="39">
        <f t="shared" si="9"/>
        <v>4.5</v>
      </c>
      <c r="BC8" s="50">
        <f t="shared" si="3"/>
        <v>48</v>
      </c>
      <c r="BD8" s="51"/>
      <c r="BE8" s="39">
        <f t="shared" ref="BE8:BE10" si="11">AZ8*80</f>
        <v>2600</v>
      </c>
      <c r="BF8" s="39">
        <f t="shared" ref="BF8:BF10" si="12">BA8*88</f>
        <v>968</v>
      </c>
      <c r="BG8" s="39">
        <f t="shared" ref="BG8:BG10" si="13">BB8*80</f>
        <v>360</v>
      </c>
      <c r="BH8" s="39">
        <f t="shared" si="4"/>
        <v>3928</v>
      </c>
      <c r="BI8" s="51"/>
      <c r="BJ8" s="55" t="s">
        <v>49</v>
      </c>
      <c r="BK8" s="55">
        <f>BC55</f>
        <v>13</v>
      </c>
      <c r="BL8" s="51"/>
      <c r="BM8" s="51"/>
    </row>
    <row r="9">
      <c r="A9" s="59" t="s">
        <v>50</v>
      </c>
      <c r="B9" s="36" t="s">
        <v>19</v>
      </c>
      <c r="C9" s="37">
        <v>45089.0</v>
      </c>
      <c r="D9" s="38"/>
      <c r="E9" s="39"/>
      <c r="F9" s="40">
        <v>0.0</v>
      </c>
      <c r="G9" s="40">
        <v>0.0</v>
      </c>
      <c r="H9" s="40">
        <v>0.0</v>
      </c>
      <c r="I9" s="41"/>
      <c r="J9" s="37"/>
      <c r="K9" s="38"/>
      <c r="L9" s="39"/>
      <c r="M9" s="40">
        <v>0.0</v>
      </c>
      <c r="N9" s="40">
        <v>0.0</v>
      </c>
      <c r="O9" s="40">
        <v>0.0</v>
      </c>
      <c r="P9" s="39"/>
      <c r="Q9" s="45"/>
      <c r="R9" s="39"/>
      <c r="S9" s="39"/>
      <c r="T9" s="40">
        <v>0.0</v>
      </c>
      <c r="U9" s="40">
        <v>0.0</v>
      </c>
      <c r="V9" s="40">
        <v>0.0</v>
      </c>
      <c r="W9" s="56" t="s">
        <v>37</v>
      </c>
      <c r="X9" s="37">
        <v>45093.0</v>
      </c>
      <c r="Y9" s="38" t="s">
        <v>310</v>
      </c>
      <c r="Z9" s="39" t="s">
        <v>311</v>
      </c>
      <c r="AA9" s="40">
        <v>0.0</v>
      </c>
      <c r="AB9" s="40">
        <v>1.0</v>
      </c>
      <c r="AC9" s="40">
        <v>0.0</v>
      </c>
      <c r="AD9" s="56"/>
      <c r="AE9" s="37"/>
      <c r="AF9" s="38"/>
      <c r="AG9" s="39"/>
      <c r="AH9" s="40">
        <v>0.0</v>
      </c>
      <c r="AI9" s="40">
        <v>0.0</v>
      </c>
      <c r="AJ9" s="40">
        <v>0.0</v>
      </c>
      <c r="AO9" s="40">
        <v>0.0</v>
      </c>
      <c r="AP9" s="40">
        <v>0.0</v>
      </c>
      <c r="AQ9" s="40">
        <v>0.0</v>
      </c>
      <c r="AR9" s="47"/>
      <c r="AS9" s="485"/>
      <c r="AT9" s="38"/>
      <c r="AU9" s="39"/>
      <c r="AV9" s="40">
        <v>0.0</v>
      </c>
      <c r="AW9" s="40">
        <v>0.0</v>
      </c>
      <c r="AX9" s="40">
        <v>0.0</v>
      </c>
      <c r="AY9" s="48"/>
      <c r="AZ9" s="49">
        <f t="shared" ref="AZ9:BB9" si="10">SUM(F9,M9,T9,AA9,AH9,AO9,AV9)</f>
        <v>0</v>
      </c>
      <c r="BA9" s="39">
        <f t="shared" si="10"/>
        <v>1</v>
      </c>
      <c r="BB9" s="39">
        <f t="shared" si="10"/>
        <v>0</v>
      </c>
      <c r="BC9" s="50">
        <f t="shared" si="3"/>
        <v>1</v>
      </c>
      <c r="BD9" s="51"/>
      <c r="BE9" s="39">
        <f t="shared" si="11"/>
        <v>0</v>
      </c>
      <c r="BF9" s="39">
        <f t="shared" si="12"/>
        <v>88</v>
      </c>
      <c r="BG9" s="39">
        <f t="shared" si="13"/>
        <v>0</v>
      </c>
      <c r="BH9" s="39">
        <f t="shared" si="4"/>
        <v>88</v>
      </c>
      <c r="BI9" s="51"/>
      <c r="BJ9" s="62" t="s">
        <v>51</v>
      </c>
      <c r="BK9" s="62">
        <f>BC25</f>
        <v>149.5</v>
      </c>
      <c r="BL9" s="51"/>
      <c r="BM9" s="51"/>
    </row>
    <row r="10">
      <c r="A10" s="59" t="s">
        <v>52</v>
      </c>
      <c r="B10" s="36" t="s">
        <v>19</v>
      </c>
      <c r="C10" s="37">
        <v>45089.0</v>
      </c>
      <c r="D10" s="38" t="s">
        <v>272</v>
      </c>
      <c r="E10" s="39" t="s">
        <v>21</v>
      </c>
      <c r="F10" s="40">
        <v>0.0</v>
      </c>
      <c r="G10" s="40">
        <v>6.5</v>
      </c>
      <c r="H10" s="40">
        <v>0.0</v>
      </c>
      <c r="I10" s="144"/>
      <c r="J10" s="144"/>
      <c r="K10" s="140"/>
      <c r="L10" s="140"/>
      <c r="M10" s="40">
        <v>0.0</v>
      </c>
      <c r="N10" s="40">
        <v>0.0</v>
      </c>
      <c r="O10" s="40">
        <v>0.0</v>
      </c>
      <c r="P10" s="42" t="s">
        <v>24</v>
      </c>
      <c r="Q10" s="37">
        <v>45091.0</v>
      </c>
      <c r="R10" s="38" t="s">
        <v>272</v>
      </c>
      <c r="S10" s="39" t="s">
        <v>21</v>
      </c>
      <c r="T10" s="40">
        <v>0.0</v>
      </c>
      <c r="U10" s="40">
        <v>6.5</v>
      </c>
      <c r="V10" s="40">
        <v>0.0</v>
      </c>
      <c r="W10" s="56"/>
      <c r="X10" s="37"/>
      <c r="Y10" s="38"/>
      <c r="Z10" s="39"/>
      <c r="AA10" s="40">
        <v>0.0</v>
      </c>
      <c r="AB10" s="40">
        <v>0.0</v>
      </c>
      <c r="AC10" s="40">
        <v>0.0</v>
      </c>
      <c r="AD10" s="56"/>
      <c r="AE10" s="37"/>
      <c r="AF10" s="38"/>
      <c r="AG10" s="39"/>
      <c r="AH10" s="40">
        <v>0.0</v>
      </c>
      <c r="AI10" s="40">
        <v>0.0</v>
      </c>
      <c r="AJ10" s="40">
        <v>0.0</v>
      </c>
      <c r="AK10" s="144"/>
      <c r="AL10" s="144"/>
      <c r="AM10" s="144"/>
      <c r="AN10" s="144"/>
      <c r="AO10" s="40">
        <v>0.0</v>
      </c>
      <c r="AP10" s="40">
        <v>0.0</v>
      </c>
      <c r="AQ10" s="40">
        <v>0.0</v>
      </c>
      <c r="AR10" s="92"/>
      <c r="AS10" s="45"/>
      <c r="AT10" s="297"/>
      <c r="AU10" s="297"/>
      <c r="AV10" s="40">
        <v>0.0</v>
      </c>
      <c r="AW10" s="40">
        <v>0.0</v>
      </c>
      <c r="AX10" s="40">
        <v>0.0</v>
      </c>
      <c r="AY10" s="65"/>
      <c r="AZ10" s="49">
        <f t="shared" ref="AZ10:BB10" si="14">SUM(F10,M10,T10,AA10,AH10,AO10,AV10)</f>
        <v>0</v>
      </c>
      <c r="BA10" s="39">
        <f t="shared" si="14"/>
        <v>13</v>
      </c>
      <c r="BB10" s="39">
        <f t="shared" si="14"/>
        <v>0</v>
      </c>
      <c r="BC10" s="50">
        <f t="shared" si="3"/>
        <v>13</v>
      </c>
      <c r="BD10" s="51"/>
      <c r="BE10" s="39">
        <f t="shared" si="11"/>
        <v>0</v>
      </c>
      <c r="BF10" s="39">
        <f t="shared" si="12"/>
        <v>1144</v>
      </c>
      <c r="BG10" s="39">
        <f t="shared" si="13"/>
        <v>0</v>
      </c>
      <c r="BH10" s="39">
        <f t="shared" si="4"/>
        <v>1144</v>
      </c>
      <c r="BI10" s="51"/>
      <c r="BJ10" s="62" t="s">
        <v>53</v>
      </c>
      <c r="BK10" s="62">
        <f>BC66</f>
        <v>89</v>
      </c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48"/>
      <c r="AZ11" s="51"/>
      <c r="BA11" s="51"/>
      <c r="BB11" s="51"/>
      <c r="BC11" s="51"/>
      <c r="BD11" s="51"/>
      <c r="BE11" s="39"/>
      <c r="BF11" s="39"/>
      <c r="BG11" s="39"/>
      <c r="BH11" s="39"/>
      <c r="BI11" s="51"/>
      <c r="BJ11" s="62" t="s">
        <v>58</v>
      </c>
      <c r="BK11" s="62">
        <f>BC77</f>
        <v>73.5</v>
      </c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6" t="s">
        <v>14</v>
      </c>
      <c r="AZ12" s="77">
        <f t="shared" ref="AZ12:BC12" si="15">SUM(AZ5,AZ6,AZ7,AZ8,AZ9,AZ10)</f>
        <v>69.5</v>
      </c>
      <c r="BA12" s="78">
        <f t="shared" si="15"/>
        <v>102</v>
      </c>
      <c r="BB12" s="78">
        <f t="shared" si="15"/>
        <v>15.5</v>
      </c>
      <c r="BC12" s="79">
        <f t="shared" si="15"/>
        <v>187</v>
      </c>
      <c r="BD12" s="51"/>
      <c r="BE12" s="40">
        <f t="shared" ref="BE12:BG12" si="16">sum(BE5,BE6,BE7,BE8,BE9,BE10)</f>
        <v>5096.815</v>
      </c>
      <c r="BF12" s="40">
        <f t="shared" si="16"/>
        <v>8353</v>
      </c>
      <c r="BG12" s="40">
        <f t="shared" si="16"/>
        <v>1264</v>
      </c>
      <c r="BH12" s="40">
        <f>SUM(BH5,BH6,BH7,BH8,BH9,BH10)</f>
        <v>14713.815</v>
      </c>
      <c r="BI12" s="51"/>
      <c r="BJ12" s="62" t="s">
        <v>59</v>
      </c>
      <c r="BK12" s="62">
        <f>BC87</f>
        <v>73.5</v>
      </c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39" t="s">
        <v>60</v>
      </c>
      <c r="BK13" s="39">
        <f>BC123</f>
        <v>24</v>
      </c>
      <c r="BL13" s="75"/>
      <c r="BM13" s="75"/>
    </row>
    <row r="14">
      <c r="D14" s="68"/>
      <c r="K14" s="80" t="s">
        <v>51</v>
      </c>
      <c r="L14" s="81"/>
      <c r="M14" s="70"/>
      <c r="N14" s="70"/>
      <c r="O14" s="70"/>
      <c r="P14" s="70"/>
      <c r="Q14" s="71"/>
      <c r="R14" s="51"/>
      <c r="S14" s="51"/>
      <c r="T14" s="75"/>
      <c r="U14" s="75"/>
      <c r="V14" s="75"/>
      <c r="W14" s="75"/>
      <c r="X14" s="68"/>
      <c r="Y14" s="32"/>
      <c r="Z14" s="32"/>
      <c r="AA14" s="73"/>
      <c r="AB14" s="73"/>
      <c r="AC14" s="73"/>
      <c r="AD14" s="73"/>
      <c r="AF14" s="82" t="s">
        <v>51</v>
      </c>
      <c r="AG14" s="81"/>
      <c r="AO14" s="32"/>
      <c r="AP14" s="32"/>
      <c r="AQ14" s="32"/>
      <c r="AR14" s="83"/>
      <c r="AS14" s="84"/>
      <c r="AT14" s="82" t="s">
        <v>51</v>
      </c>
      <c r="AU14" s="81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82" t="s">
        <v>51</v>
      </c>
      <c r="BG14" s="81"/>
      <c r="BH14" s="75"/>
      <c r="BI14" s="75"/>
      <c r="BJ14" s="75"/>
      <c r="BK14" s="75"/>
      <c r="BL14" s="75"/>
      <c r="BM14" s="75"/>
    </row>
    <row r="16">
      <c r="A16" s="10"/>
      <c r="B16" s="11"/>
      <c r="C16" s="11"/>
      <c r="D16" s="12"/>
      <c r="E16" s="465">
        <v>45089.0</v>
      </c>
      <c r="F16" s="14"/>
      <c r="G16" s="14"/>
      <c r="H16" s="14"/>
      <c r="I16" s="486"/>
      <c r="J16" s="15"/>
      <c r="K16" s="16"/>
      <c r="L16" s="465">
        <v>45090.0</v>
      </c>
      <c r="M16" s="15"/>
      <c r="N16" s="15"/>
      <c r="O16" s="15"/>
      <c r="P16" s="15"/>
      <c r="Q16" s="11"/>
      <c r="R16" s="17"/>
      <c r="S16" s="465">
        <v>45091.0</v>
      </c>
      <c r="T16" s="11"/>
      <c r="U16" s="15"/>
      <c r="V16" s="15"/>
      <c r="W16" s="11"/>
      <c r="X16" s="18"/>
      <c r="Y16" s="14"/>
      <c r="Z16" s="465">
        <v>45092.0</v>
      </c>
      <c r="AA16" s="15"/>
      <c r="AB16" s="15"/>
      <c r="AC16" s="11"/>
      <c r="AD16" s="15"/>
      <c r="AE16" s="15"/>
      <c r="AF16" s="12"/>
      <c r="AG16" s="465">
        <v>45093.0</v>
      </c>
      <c r="AH16" s="15"/>
      <c r="AI16" s="11"/>
      <c r="AJ16" s="15"/>
      <c r="AK16" s="15"/>
      <c r="AL16" s="15"/>
      <c r="AM16" s="18"/>
      <c r="AN16" s="465">
        <v>45094.0</v>
      </c>
      <c r="AO16" s="11"/>
      <c r="AP16" s="19"/>
      <c r="AQ16" s="19"/>
      <c r="AR16" s="19"/>
      <c r="AS16" s="19"/>
      <c r="AT16" s="14"/>
      <c r="AU16" s="465">
        <v>45095.0</v>
      </c>
      <c r="AV16" s="19"/>
      <c r="AW16" s="19"/>
      <c r="AX16" s="19"/>
      <c r="AY16" s="20"/>
      <c r="AZ16" s="19"/>
      <c r="BA16" s="19"/>
      <c r="BB16" s="19"/>
      <c r="BC16" s="19"/>
      <c r="BD16" s="20"/>
      <c r="BE16" s="21"/>
      <c r="BF16" s="22"/>
      <c r="BG16" s="4"/>
      <c r="BH16" s="19"/>
      <c r="BI16" s="23"/>
      <c r="BJ16" s="127"/>
      <c r="BK16" s="487"/>
      <c r="BL16" s="20"/>
      <c r="BM16" s="20"/>
    </row>
    <row r="17">
      <c r="A17" s="85"/>
      <c r="B17" s="86"/>
      <c r="C17" s="86"/>
      <c r="D17" s="87" t="s">
        <v>2</v>
      </c>
      <c r="E17" s="26" t="s">
        <v>3</v>
      </c>
      <c r="F17" s="26" t="s">
        <v>4</v>
      </c>
      <c r="G17" s="26" t="s">
        <v>5</v>
      </c>
      <c r="H17" s="26" t="s">
        <v>6</v>
      </c>
      <c r="I17" s="88"/>
      <c r="J17" s="89"/>
      <c r="K17" s="87" t="s">
        <v>2</v>
      </c>
      <c r="L17" s="87" t="s">
        <v>7</v>
      </c>
      <c r="M17" s="26" t="s">
        <v>4</v>
      </c>
      <c r="N17" s="26" t="s">
        <v>5</v>
      </c>
      <c r="O17" s="26" t="s">
        <v>6</v>
      </c>
      <c r="P17" s="89"/>
      <c r="Q17" s="89"/>
      <c r="R17" s="87" t="s">
        <v>2</v>
      </c>
      <c r="S17" s="87" t="s">
        <v>8</v>
      </c>
      <c r="T17" s="26" t="s">
        <v>4</v>
      </c>
      <c r="U17" s="26" t="s">
        <v>5</v>
      </c>
      <c r="V17" s="26" t="s">
        <v>6</v>
      </c>
      <c r="W17" s="86"/>
      <c r="X17" s="89"/>
      <c r="Y17" s="87" t="s">
        <v>2</v>
      </c>
      <c r="Z17" s="29" t="s">
        <v>9</v>
      </c>
      <c r="AA17" s="26" t="s">
        <v>4</v>
      </c>
      <c r="AB17" s="26" t="s">
        <v>5</v>
      </c>
      <c r="AC17" s="26" t="s">
        <v>6</v>
      </c>
      <c r="AD17" s="90"/>
      <c r="AE17" s="89"/>
      <c r="AF17" s="87" t="s">
        <v>2</v>
      </c>
      <c r="AG17" s="29" t="s">
        <v>10</v>
      </c>
      <c r="AH17" s="26" t="s">
        <v>4</v>
      </c>
      <c r="AI17" s="26" t="s">
        <v>5</v>
      </c>
      <c r="AJ17" s="26" t="s">
        <v>6</v>
      </c>
      <c r="AK17" s="89"/>
      <c r="AL17" s="89"/>
      <c r="AM17" s="87" t="s">
        <v>2</v>
      </c>
      <c r="AN17" s="91" t="s">
        <v>11</v>
      </c>
      <c r="AO17" s="26" t="s">
        <v>4</v>
      </c>
      <c r="AP17" s="26" t="s">
        <v>5</v>
      </c>
      <c r="AQ17" s="26" t="s">
        <v>6</v>
      </c>
      <c r="AR17" s="89"/>
      <c r="AS17" s="89"/>
      <c r="AT17" s="87" t="s">
        <v>2</v>
      </c>
      <c r="AU17" s="29" t="s">
        <v>12</v>
      </c>
      <c r="AV17" s="26" t="s">
        <v>4</v>
      </c>
      <c r="AW17" s="26" t="s">
        <v>5</v>
      </c>
      <c r="AX17" s="26" t="s">
        <v>6</v>
      </c>
      <c r="AY17" s="30"/>
      <c r="AZ17" s="31" t="s">
        <v>4</v>
      </c>
      <c r="BA17" s="31" t="s">
        <v>13</v>
      </c>
      <c r="BB17" s="31" t="s">
        <v>6</v>
      </c>
      <c r="BC17" s="31" t="s">
        <v>14</v>
      </c>
      <c r="BD17" s="32"/>
      <c r="BE17" s="33" t="s">
        <v>4</v>
      </c>
      <c r="BF17" s="33" t="s">
        <v>13</v>
      </c>
      <c r="BG17" s="33" t="s">
        <v>6</v>
      </c>
      <c r="BH17" s="33" t="s">
        <v>15</v>
      </c>
      <c r="BI17" s="32"/>
      <c r="BJ17" s="92" t="s">
        <v>61</v>
      </c>
      <c r="BK17" s="93">
        <f t="shared" ref="BK17:BK20" si="18">BH5</f>
        <v>3300</v>
      </c>
      <c r="BL17" s="32"/>
      <c r="BM17" s="32"/>
    </row>
    <row r="18">
      <c r="A18" s="94" t="s">
        <v>335</v>
      </c>
      <c r="B18" s="36" t="s">
        <v>19</v>
      </c>
      <c r="C18" s="37">
        <v>45089.0</v>
      </c>
      <c r="D18" s="42" t="s">
        <v>211</v>
      </c>
      <c r="E18" s="58" t="s">
        <v>66</v>
      </c>
      <c r="F18" s="40">
        <v>0.0</v>
      </c>
      <c r="G18" s="40">
        <v>6.0</v>
      </c>
      <c r="H18" s="40">
        <v>0.0</v>
      </c>
      <c r="I18" s="36" t="s">
        <v>22</v>
      </c>
      <c r="J18" s="37">
        <v>45090.0</v>
      </c>
      <c r="K18" s="42" t="s">
        <v>211</v>
      </c>
      <c r="L18" s="58" t="s">
        <v>66</v>
      </c>
      <c r="M18" s="40">
        <v>0.0</v>
      </c>
      <c r="N18" s="40">
        <v>6.0</v>
      </c>
      <c r="O18" s="40">
        <v>0.0</v>
      </c>
      <c r="P18" s="36" t="s">
        <v>24</v>
      </c>
      <c r="Q18" s="37">
        <v>45091.0</v>
      </c>
      <c r="R18" s="42" t="s">
        <v>211</v>
      </c>
      <c r="S18" s="58" t="s">
        <v>66</v>
      </c>
      <c r="T18" s="40">
        <v>0.0</v>
      </c>
      <c r="U18" s="40">
        <v>6.0</v>
      </c>
      <c r="V18" s="40">
        <v>0.0</v>
      </c>
      <c r="W18" s="36" t="s">
        <v>26</v>
      </c>
      <c r="X18" s="37">
        <v>45092.0</v>
      </c>
      <c r="Y18" s="42" t="s">
        <v>211</v>
      </c>
      <c r="Z18" s="58" t="s">
        <v>66</v>
      </c>
      <c r="AA18" s="40">
        <v>0.0</v>
      </c>
      <c r="AB18" s="40">
        <v>6.0</v>
      </c>
      <c r="AC18" s="40">
        <v>0.0</v>
      </c>
      <c r="AD18" s="36" t="s">
        <v>56</v>
      </c>
      <c r="AE18" s="37">
        <v>45093.0</v>
      </c>
      <c r="AF18" s="42" t="s">
        <v>562</v>
      </c>
      <c r="AG18" s="58" t="s">
        <v>606</v>
      </c>
      <c r="AH18" s="40">
        <v>1.0</v>
      </c>
      <c r="AI18" s="40">
        <v>7.0</v>
      </c>
      <c r="AJ18" s="40">
        <v>5.0</v>
      </c>
      <c r="AK18" s="284" t="s">
        <v>57</v>
      </c>
      <c r="AL18" s="37">
        <v>45094.0</v>
      </c>
      <c r="AM18" s="42" t="s">
        <v>211</v>
      </c>
      <c r="AN18" s="58" t="s">
        <v>66</v>
      </c>
      <c r="AO18" s="40">
        <v>0.0</v>
      </c>
      <c r="AP18" s="40">
        <v>6.0</v>
      </c>
      <c r="AQ18" s="40">
        <v>0.0</v>
      </c>
      <c r="AR18" s="36" t="s">
        <v>93</v>
      </c>
      <c r="AS18" s="37">
        <v>45095.0</v>
      </c>
      <c r="AT18" s="42" t="s">
        <v>25</v>
      </c>
      <c r="AU18" s="58" t="s">
        <v>25</v>
      </c>
      <c r="AV18" s="40">
        <v>0.0</v>
      </c>
      <c r="AW18" s="40">
        <v>0.0</v>
      </c>
      <c r="AX18" s="40">
        <v>0.0</v>
      </c>
      <c r="AY18" s="48"/>
      <c r="AZ18" s="49">
        <f t="shared" ref="AZ18:BB18" si="17">SUM(F18,M18,T18,AA18,AH18,AO18,AV18)</f>
        <v>1</v>
      </c>
      <c r="BA18" s="39">
        <f t="shared" si="17"/>
        <v>37</v>
      </c>
      <c r="BB18" s="39">
        <f t="shared" si="17"/>
        <v>5</v>
      </c>
      <c r="BC18" s="50">
        <f t="shared" ref="BC18:BC23" si="20">SUM(AZ18,BA18,BB18)</f>
        <v>43</v>
      </c>
      <c r="BD18" s="51"/>
      <c r="BE18" s="39">
        <f>AZ18*67.31</f>
        <v>67.31</v>
      </c>
      <c r="BF18" s="39">
        <f>BA18*74</f>
        <v>2738</v>
      </c>
      <c r="BG18" s="39">
        <f>BB18*84</f>
        <v>420</v>
      </c>
      <c r="BH18" s="39">
        <f t="shared" ref="BH18:BH23" si="21">sum(BE18,BF18,BG18)</f>
        <v>3225.31</v>
      </c>
      <c r="BI18" s="51"/>
      <c r="BJ18" s="39" t="s">
        <v>68</v>
      </c>
      <c r="BK18" s="93">
        <f t="shared" si="18"/>
        <v>3302.655</v>
      </c>
      <c r="BL18" s="51"/>
      <c r="BM18" s="51"/>
    </row>
    <row r="19">
      <c r="A19" s="97" t="s">
        <v>69</v>
      </c>
      <c r="B19" s="57" t="s">
        <v>33</v>
      </c>
      <c r="C19" s="37">
        <v>45090.0</v>
      </c>
      <c r="D19" s="42" t="s">
        <v>274</v>
      </c>
      <c r="E19" s="58" t="s">
        <v>48</v>
      </c>
      <c r="F19" s="40">
        <v>6.0</v>
      </c>
      <c r="G19" s="40">
        <v>2.0</v>
      </c>
      <c r="H19" s="40">
        <v>0.0</v>
      </c>
      <c r="I19" s="57" t="s">
        <v>46</v>
      </c>
      <c r="J19" s="37">
        <v>45091.0</v>
      </c>
      <c r="K19" s="42" t="s">
        <v>274</v>
      </c>
      <c r="L19" s="58" t="s">
        <v>48</v>
      </c>
      <c r="M19" s="40">
        <v>6.0</v>
      </c>
      <c r="N19" s="40">
        <v>2.0</v>
      </c>
      <c r="O19" s="40">
        <v>0.0</v>
      </c>
      <c r="P19" s="36" t="s">
        <v>24</v>
      </c>
      <c r="Q19" s="37">
        <v>45091.0</v>
      </c>
      <c r="R19" s="42" t="s">
        <v>274</v>
      </c>
      <c r="S19" s="58" t="s">
        <v>48</v>
      </c>
      <c r="T19" s="40">
        <v>6.0</v>
      </c>
      <c r="U19" s="40">
        <v>2.0</v>
      </c>
      <c r="V19" s="40">
        <v>0.0</v>
      </c>
      <c r="W19" s="57" t="s">
        <v>37</v>
      </c>
      <c r="X19" s="37">
        <v>45093.0</v>
      </c>
      <c r="Y19" s="42" t="s">
        <v>25</v>
      </c>
      <c r="Z19" s="58" t="s">
        <v>25</v>
      </c>
      <c r="AA19" s="40">
        <v>0.0</v>
      </c>
      <c r="AB19" s="40">
        <v>0.0</v>
      </c>
      <c r="AC19" s="40">
        <v>0.0</v>
      </c>
      <c r="AD19" s="57" t="s">
        <v>40</v>
      </c>
      <c r="AE19" s="37">
        <v>45094.0</v>
      </c>
      <c r="AF19" s="42" t="s">
        <v>25</v>
      </c>
      <c r="AG19" s="58" t="s">
        <v>25</v>
      </c>
      <c r="AH19" s="40">
        <v>0.0</v>
      </c>
      <c r="AI19" s="40">
        <v>0.0</v>
      </c>
      <c r="AJ19" s="40">
        <v>0.0</v>
      </c>
      <c r="AK19" s="96" t="s">
        <v>43</v>
      </c>
      <c r="AL19" s="37">
        <v>45095.0</v>
      </c>
      <c r="AM19" s="42" t="s">
        <v>274</v>
      </c>
      <c r="AN19" s="58" t="s">
        <v>48</v>
      </c>
      <c r="AO19" s="40">
        <v>6.0</v>
      </c>
      <c r="AP19" s="40">
        <v>2.0</v>
      </c>
      <c r="AQ19" s="40">
        <v>0.0</v>
      </c>
      <c r="AR19" s="57" t="s">
        <v>44</v>
      </c>
      <c r="AS19" s="37">
        <v>45096.0</v>
      </c>
      <c r="AT19" s="42" t="s">
        <v>562</v>
      </c>
      <c r="AU19" s="58" t="s">
        <v>606</v>
      </c>
      <c r="AV19" s="40">
        <v>1.0</v>
      </c>
      <c r="AW19" s="40">
        <v>7.0</v>
      </c>
      <c r="AX19" s="40">
        <v>5.0</v>
      </c>
      <c r="AY19" s="48"/>
      <c r="AZ19" s="49">
        <f t="shared" ref="AZ19:BB19" si="19">SUM(F19,M19,T19,AA19,AH19,AO19,AV19)</f>
        <v>25</v>
      </c>
      <c r="BA19" s="39">
        <f t="shared" si="19"/>
        <v>15</v>
      </c>
      <c r="BB19" s="39">
        <f t="shared" si="19"/>
        <v>5</v>
      </c>
      <c r="BC19" s="50">
        <f t="shared" si="20"/>
        <v>45</v>
      </c>
      <c r="BD19" s="51"/>
      <c r="BE19" s="39">
        <f>AZ19*80</f>
        <v>2000</v>
      </c>
      <c r="BF19" s="39">
        <f>BA19*88</f>
        <v>1320</v>
      </c>
      <c r="BG19" s="39">
        <f>BB19*80</f>
        <v>400</v>
      </c>
      <c r="BH19" s="39">
        <f t="shared" si="21"/>
        <v>3720</v>
      </c>
      <c r="BI19" s="51"/>
      <c r="BJ19" s="39" t="s">
        <v>72</v>
      </c>
      <c r="BK19" s="93">
        <f t="shared" si="18"/>
        <v>2951.16</v>
      </c>
      <c r="BL19" s="51"/>
      <c r="BM19" s="51"/>
    </row>
    <row r="20">
      <c r="A20" s="35" t="s">
        <v>73</v>
      </c>
      <c r="B20" s="57" t="s">
        <v>33</v>
      </c>
      <c r="C20" s="37">
        <v>45090.0</v>
      </c>
      <c r="D20" s="42" t="s">
        <v>112</v>
      </c>
      <c r="E20" s="58" t="s">
        <v>71</v>
      </c>
      <c r="F20" s="40">
        <v>6.5</v>
      </c>
      <c r="G20" s="40">
        <v>1.0</v>
      </c>
      <c r="H20" s="40">
        <v>0.0</v>
      </c>
      <c r="I20" s="57" t="s">
        <v>46</v>
      </c>
      <c r="J20" s="37">
        <v>45091.0</v>
      </c>
      <c r="K20" s="42" t="s">
        <v>112</v>
      </c>
      <c r="L20" s="58" t="s">
        <v>71</v>
      </c>
      <c r="M20" s="40">
        <v>6.5</v>
      </c>
      <c r="N20" s="40">
        <v>1.0</v>
      </c>
      <c r="O20" s="40">
        <v>0.0</v>
      </c>
      <c r="P20" s="38" t="s">
        <v>36</v>
      </c>
      <c r="Q20" s="37">
        <v>45092.0</v>
      </c>
      <c r="R20" s="42" t="s">
        <v>112</v>
      </c>
      <c r="S20" s="58" t="s">
        <v>71</v>
      </c>
      <c r="T20" s="40">
        <v>6.5</v>
      </c>
      <c r="U20" s="40">
        <v>1.0</v>
      </c>
      <c r="V20" s="40">
        <v>0.0</v>
      </c>
      <c r="W20" s="57" t="s">
        <v>37</v>
      </c>
      <c r="X20" s="37">
        <v>45093.0</v>
      </c>
      <c r="Y20" s="42" t="s">
        <v>25</v>
      </c>
      <c r="Z20" s="58" t="s">
        <v>25</v>
      </c>
      <c r="AA20" s="40">
        <v>0.0</v>
      </c>
      <c r="AB20" s="40">
        <v>0.0</v>
      </c>
      <c r="AC20" s="40">
        <v>0.0</v>
      </c>
      <c r="AD20" s="57" t="s">
        <v>40</v>
      </c>
      <c r="AE20" s="37">
        <v>45094.0</v>
      </c>
      <c r="AF20" s="42" t="s">
        <v>25</v>
      </c>
      <c r="AG20" s="58" t="s">
        <v>25</v>
      </c>
      <c r="AH20" s="40">
        <v>0.0</v>
      </c>
      <c r="AI20" s="40">
        <v>0.0</v>
      </c>
      <c r="AJ20" s="40">
        <v>0.0</v>
      </c>
      <c r="AK20" s="96" t="s">
        <v>43</v>
      </c>
      <c r="AL20" s="37">
        <v>45095.0</v>
      </c>
      <c r="AM20" s="42" t="s">
        <v>112</v>
      </c>
      <c r="AN20" s="58" t="s">
        <v>71</v>
      </c>
      <c r="AO20" s="40">
        <v>6.5</v>
      </c>
      <c r="AP20" s="40">
        <v>1.0</v>
      </c>
      <c r="AQ20" s="40">
        <v>0.0</v>
      </c>
      <c r="AR20" s="57" t="s">
        <v>44</v>
      </c>
      <c r="AS20" s="37">
        <v>45096.0</v>
      </c>
      <c r="AT20" s="42" t="s">
        <v>112</v>
      </c>
      <c r="AU20" s="58" t="s">
        <v>71</v>
      </c>
      <c r="AV20" s="40">
        <v>6.5</v>
      </c>
      <c r="AW20" s="40">
        <v>1.0</v>
      </c>
      <c r="AX20" s="40">
        <v>0.0</v>
      </c>
      <c r="AY20" s="48"/>
      <c r="AZ20" s="49">
        <f t="shared" ref="AZ20:BB20" si="22">SUM(F20,M20,T20,AA20,AH20,AO20,AV20)</f>
        <v>32.5</v>
      </c>
      <c r="BA20" s="39">
        <f t="shared" si="22"/>
        <v>5</v>
      </c>
      <c r="BB20" s="39">
        <f t="shared" si="22"/>
        <v>0</v>
      </c>
      <c r="BC20" s="50">
        <f t="shared" si="20"/>
        <v>37.5</v>
      </c>
      <c r="BD20" s="51"/>
      <c r="BE20" s="39">
        <f>AZ20*67.31</f>
        <v>2187.575</v>
      </c>
      <c r="BF20" s="39">
        <f>BA20*74</f>
        <v>370</v>
      </c>
      <c r="BG20" s="39">
        <f>BB20*84</f>
        <v>0</v>
      </c>
      <c r="BH20" s="39">
        <f t="shared" si="21"/>
        <v>2557.575</v>
      </c>
      <c r="BI20" s="51"/>
      <c r="BJ20" s="39" t="s">
        <v>76</v>
      </c>
      <c r="BK20" s="93">
        <f t="shared" si="18"/>
        <v>3928</v>
      </c>
      <c r="BL20" s="51"/>
      <c r="BM20" s="51"/>
    </row>
    <row r="21">
      <c r="A21" s="35" t="s">
        <v>52</v>
      </c>
      <c r="B21" s="57"/>
      <c r="C21" s="37"/>
      <c r="D21" s="42"/>
      <c r="E21" s="58"/>
      <c r="F21" s="40">
        <v>0.0</v>
      </c>
      <c r="G21" s="40">
        <v>0.0</v>
      </c>
      <c r="H21" s="40">
        <v>0.0</v>
      </c>
      <c r="I21" s="57"/>
      <c r="J21" s="37"/>
      <c r="K21" s="42"/>
      <c r="L21" s="58"/>
      <c r="M21" s="40">
        <v>0.0</v>
      </c>
      <c r="N21" s="40">
        <v>0.0</v>
      </c>
      <c r="O21" s="40">
        <v>0.0</v>
      </c>
      <c r="P21" s="38"/>
      <c r="Q21" s="37"/>
      <c r="R21" s="42"/>
      <c r="S21" s="58"/>
      <c r="T21" s="40">
        <v>0.0</v>
      </c>
      <c r="U21" s="40">
        <v>0.0</v>
      </c>
      <c r="V21" s="40">
        <v>0.0</v>
      </c>
      <c r="W21" s="57" t="s">
        <v>37</v>
      </c>
      <c r="X21" s="37">
        <v>45093.0</v>
      </c>
      <c r="Y21" s="42"/>
      <c r="Z21" s="58"/>
      <c r="AA21" s="40">
        <v>0.0</v>
      </c>
      <c r="AB21" s="40">
        <v>0.0</v>
      </c>
      <c r="AC21" s="40">
        <v>0.0</v>
      </c>
      <c r="AD21" s="57" t="s">
        <v>40</v>
      </c>
      <c r="AE21" s="37">
        <v>45094.0</v>
      </c>
      <c r="AF21" s="42" t="s">
        <v>315</v>
      </c>
      <c r="AG21" s="58" t="s">
        <v>200</v>
      </c>
      <c r="AH21" s="40">
        <v>6.0</v>
      </c>
      <c r="AI21" s="40">
        <v>2.0</v>
      </c>
      <c r="AJ21" s="40">
        <v>0.5</v>
      </c>
      <c r="AK21" s="149"/>
      <c r="AL21" s="45"/>
      <c r="AM21" s="53"/>
      <c r="AN21" s="58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Y21" s="48"/>
      <c r="AZ21" s="49">
        <f t="shared" ref="AZ21:BB21" si="23">SUM(F21,M21,T21,AA21,AH21,AO21,AV21)</f>
        <v>6</v>
      </c>
      <c r="BA21" s="39">
        <f t="shared" si="23"/>
        <v>2</v>
      </c>
      <c r="BB21" s="39">
        <f t="shared" si="23"/>
        <v>0.5</v>
      </c>
      <c r="BC21" s="50">
        <f t="shared" si="20"/>
        <v>8.5</v>
      </c>
      <c r="BD21" s="51"/>
      <c r="BE21" s="39">
        <f t="shared" ref="BE21:BE23" si="25">AZ21*80</f>
        <v>480</v>
      </c>
      <c r="BF21" s="39">
        <f t="shared" ref="BF21:BF23" si="26">BA21*88</f>
        <v>176</v>
      </c>
      <c r="BG21" s="39">
        <f t="shared" ref="BG21:BG23" si="27">BB21*80</f>
        <v>40</v>
      </c>
      <c r="BH21" s="39">
        <f t="shared" si="21"/>
        <v>696</v>
      </c>
      <c r="BI21" s="51"/>
      <c r="BJ21" s="39" t="s">
        <v>340</v>
      </c>
      <c r="BK21" s="93">
        <f>SUM(BH18,BH75)</f>
        <v>3501.24</v>
      </c>
      <c r="BL21" s="51"/>
      <c r="BM21" s="51"/>
    </row>
    <row r="22">
      <c r="A22" s="35" t="s">
        <v>50</v>
      </c>
      <c r="B22" s="36"/>
      <c r="C22" s="37"/>
      <c r="D22" s="42"/>
      <c r="E22" s="58"/>
      <c r="F22" s="40">
        <v>0.0</v>
      </c>
      <c r="G22" s="40">
        <v>0.0</v>
      </c>
      <c r="H22" s="40">
        <v>0.0</v>
      </c>
      <c r="I22" s="57"/>
      <c r="J22" s="37"/>
      <c r="K22" s="42"/>
      <c r="L22" s="58"/>
      <c r="M22" s="40">
        <v>0.0</v>
      </c>
      <c r="N22" s="40">
        <v>0.0</v>
      </c>
      <c r="O22" s="40">
        <v>0.0</v>
      </c>
      <c r="P22" s="36"/>
      <c r="Q22" s="37"/>
      <c r="R22" s="42"/>
      <c r="S22" s="58"/>
      <c r="T22" s="40">
        <v>0.0</v>
      </c>
      <c r="U22" s="40">
        <v>0.0</v>
      </c>
      <c r="V22" s="40">
        <v>0.0</v>
      </c>
      <c r="W22" s="57" t="s">
        <v>37</v>
      </c>
      <c r="X22" s="37">
        <v>45093.0</v>
      </c>
      <c r="Y22" s="42" t="s">
        <v>112</v>
      </c>
      <c r="Z22" s="58" t="s">
        <v>71</v>
      </c>
      <c r="AA22" s="40">
        <v>6.5</v>
      </c>
      <c r="AB22" s="40">
        <v>1.0</v>
      </c>
      <c r="AC22" s="40">
        <v>0.0</v>
      </c>
      <c r="AD22" s="57" t="s">
        <v>40</v>
      </c>
      <c r="AE22" s="37">
        <v>45094.0</v>
      </c>
      <c r="AF22" s="42"/>
      <c r="AG22" s="58"/>
      <c r="AH22" s="40">
        <v>0.0</v>
      </c>
      <c r="AI22" s="40">
        <v>0.0</v>
      </c>
      <c r="AJ22" s="40">
        <v>0.0</v>
      </c>
      <c r="AK22" s="144"/>
      <c r="AL22" s="144"/>
      <c r="AM22" s="144"/>
      <c r="AN22" s="144"/>
      <c r="AO22" s="40">
        <v>0.0</v>
      </c>
      <c r="AP22" s="40">
        <v>0.0</v>
      </c>
      <c r="AQ22" s="40">
        <v>0.0</v>
      </c>
      <c r="AR22" s="61"/>
      <c r="AS22" s="143"/>
      <c r="AT22" s="53"/>
      <c r="AU22" s="53"/>
      <c r="AV22" s="40">
        <v>0.0</v>
      </c>
      <c r="AW22" s="40">
        <v>0.0</v>
      </c>
      <c r="AX22" s="40">
        <v>0.0</v>
      </c>
      <c r="AY22" s="48"/>
      <c r="AZ22" s="49">
        <f t="shared" ref="AZ22:BB22" si="24">SUM(F22,M22,T22,AA22,AH22,AO22,AV22)</f>
        <v>6.5</v>
      </c>
      <c r="BA22" s="39">
        <f t="shared" si="24"/>
        <v>1</v>
      </c>
      <c r="BB22" s="39">
        <f t="shared" si="24"/>
        <v>0</v>
      </c>
      <c r="BC22" s="50">
        <f t="shared" si="20"/>
        <v>7.5</v>
      </c>
      <c r="BD22" s="51"/>
      <c r="BE22" s="39">
        <f t="shared" si="25"/>
        <v>520</v>
      </c>
      <c r="BF22" s="39">
        <f t="shared" si="26"/>
        <v>88</v>
      </c>
      <c r="BG22" s="39">
        <f t="shared" si="27"/>
        <v>0</v>
      </c>
      <c r="BH22" s="39">
        <f t="shared" si="21"/>
        <v>608</v>
      </c>
      <c r="BI22" s="51"/>
      <c r="BJ22" s="39" t="s">
        <v>80</v>
      </c>
      <c r="BK22" s="93">
        <f t="shared" ref="BK22:BK23" si="29">BH19</f>
        <v>3720</v>
      </c>
      <c r="BL22" s="51"/>
      <c r="BM22" s="51"/>
    </row>
    <row r="23">
      <c r="A23" s="59" t="s">
        <v>82</v>
      </c>
      <c r="B23" s="144"/>
      <c r="C23" s="144"/>
      <c r="D23" s="144"/>
      <c r="E23" s="144"/>
      <c r="F23" s="40">
        <v>0.0</v>
      </c>
      <c r="G23" s="40">
        <v>0.0</v>
      </c>
      <c r="H23" s="40">
        <v>0.0</v>
      </c>
      <c r="I23" s="144"/>
      <c r="J23" s="144"/>
      <c r="K23" s="144"/>
      <c r="L23" s="144"/>
      <c r="M23" s="40">
        <v>0.0</v>
      </c>
      <c r="N23" s="40">
        <v>0.0</v>
      </c>
      <c r="O23" s="40">
        <v>0.0</v>
      </c>
      <c r="P23" s="38"/>
      <c r="Q23" s="37"/>
      <c r="R23" s="42"/>
      <c r="S23" s="58"/>
      <c r="T23" s="40">
        <v>0.0</v>
      </c>
      <c r="U23" s="40">
        <v>0.0</v>
      </c>
      <c r="V23" s="40">
        <v>0.0</v>
      </c>
      <c r="W23" s="57" t="s">
        <v>37</v>
      </c>
      <c r="X23" s="37">
        <v>45093.0</v>
      </c>
      <c r="Y23" s="42" t="s">
        <v>274</v>
      </c>
      <c r="Z23" s="58" t="s">
        <v>48</v>
      </c>
      <c r="AA23" s="40">
        <v>6.0</v>
      </c>
      <c r="AB23" s="40">
        <v>2.0</v>
      </c>
      <c r="AC23" s="40">
        <v>0.0</v>
      </c>
      <c r="AD23" s="144"/>
      <c r="AE23" s="144"/>
      <c r="AF23" s="144"/>
      <c r="AG23" s="144"/>
      <c r="AH23" s="40">
        <v>0.0</v>
      </c>
      <c r="AI23" s="40">
        <v>0.0</v>
      </c>
      <c r="AJ23" s="40">
        <v>0.0</v>
      </c>
      <c r="AK23" s="144"/>
      <c r="AL23" s="144"/>
      <c r="AM23" s="144"/>
      <c r="AN23" s="144"/>
      <c r="AO23" s="40">
        <v>0.0</v>
      </c>
      <c r="AP23" s="40">
        <v>0.0</v>
      </c>
      <c r="AQ23" s="40">
        <v>0.0</v>
      </c>
      <c r="AR23" s="144"/>
      <c r="AS23" s="144"/>
      <c r="AT23" s="144"/>
      <c r="AU23" s="144"/>
      <c r="AV23" s="40">
        <v>0.0</v>
      </c>
      <c r="AW23" s="40">
        <v>0.0</v>
      </c>
      <c r="AX23" s="40">
        <v>0.0</v>
      </c>
      <c r="AZ23" s="49">
        <f t="shared" ref="AZ23:BB23" si="28">SUM(F23,M23,T23,AA23,AH23,AO23,AV23)</f>
        <v>6</v>
      </c>
      <c r="BA23" s="39">
        <f t="shared" si="28"/>
        <v>2</v>
      </c>
      <c r="BB23" s="39">
        <f t="shared" si="28"/>
        <v>0</v>
      </c>
      <c r="BC23" s="50">
        <f t="shared" si="20"/>
        <v>8</v>
      </c>
      <c r="BD23" s="51"/>
      <c r="BE23" s="39">
        <f t="shared" si="25"/>
        <v>480</v>
      </c>
      <c r="BF23" s="39">
        <f t="shared" si="26"/>
        <v>176</v>
      </c>
      <c r="BG23" s="39">
        <f t="shared" si="27"/>
        <v>0</v>
      </c>
      <c r="BH23" s="39">
        <f t="shared" si="21"/>
        <v>656</v>
      </c>
      <c r="BI23" s="51"/>
      <c r="BJ23" s="39" t="s">
        <v>81</v>
      </c>
      <c r="BK23" s="93">
        <f t="shared" si="29"/>
        <v>2557.575</v>
      </c>
      <c r="BL23" s="51"/>
      <c r="BM23" s="51"/>
    </row>
    <row r="24">
      <c r="AZ24" s="51"/>
      <c r="BA24" s="51"/>
      <c r="BB24" s="51"/>
      <c r="BC24" s="51"/>
      <c r="BD24" s="51"/>
      <c r="BE24" s="39"/>
      <c r="BF24" s="39"/>
      <c r="BG24" s="39"/>
      <c r="BH24" s="39"/>
      <c r="BI24" s="51"/>
      <c r="BJ24" s="39" t="s">
        <v>83</v>
      </c>
      <c r="BK24" s="93">
        <f t="shared" ref="BK24:BK26" si="31">BH29</f>
        <v>4664</v>
      </c>
      <c r="BL24" s="51"/>
      <c r="BM24" s="51"/>
    </row>
    <row r="25">
      <c r="AY25" s="76" t="s">
        <v>14</v>
      </c>
      <c r="AZ25" s="77">
        <f t="shared" ref="AZ25:BC25" si="30">SUM(AZ18,AZ19,AZ20,AZ21,AZ22,AZ23)</f>
        <v>77</v>
      </c>
      <c r="BA25" s="78">
        <f t="shared" si="30"/>
        <v>62</v>
      </c>
      <c r="BB25" s="78">
        <f t="shared" si="30"/>
        <v>10.5</v>
      </c>
      <c r="BC25" s="79">
        <f t="shared" si="30"/>
        <v>149.5</v>
      </c>
      <c r="BD25" s="51"/>
      <c r="BE25" s="40">
        <f>sum(BE18,BE19,BE20,BE21,BE22,BE23)</f>
        <v>5734.885</v>
      </c>
      <c r="BF25" s="40">
        <f>sum(BF18,BF19,BF20,BF21,BF22,BF250)</f>
        <v>4692</v>
      </c>
      <c r="BG25" s="40">
        <f>sum(BG18,BG19,BG20,BG21,BG22,BG23)</f>
        <v>860</v>
      </c>
      <c r="BH25" s="40">
        <f>SUM(BH18,BH19,BH20,BH21,BH22,BH23)</f>
        <v>11462.885</v>
      </c>
      <c r="BI25" s="51"/>
      <c r="BJ25" s="39" t="s">
        <v>84</v>
      </c>
      <c r="BK25" s="93">
        <f t="shared" si="31"/>
        <v>4264</v>
      </c>
      <c r="BL25" s="51"/>
      <c r="BM25" s="51"/>
    </row>
    <row r="26">
      <c r="A26" s="100"/>
      <c r="B26" s="101"/>
      <c r="C26" s="101"/>
      <c r="D26" s="3"/>
      <c r="E26" s="4"/>
      <c r="F26" s="102"/>
      <c r="G26" s="102"/>
      <c r="H26" s="102"/>
      <c r="I26" s="102"/>
      <c r="J26" s="102"/>
      <c r="K26" s="6" t="s">
        <v>85</v>
      </c>
      <c r="L26" s="4"/>
      <c r="T26" s="103"/>
      <c r="U26" s="103"/>
      <c r="V26" s="103"/>
      <c r="W26" s="103"/>
      <c r="X26" s="104"/>
      <c r="Y26" s="104"/>
      <c r="Z26" s="105"/>
      <c r="AA26" s="104"/>
      <c r="AB26" s="104"/>
      <c r="AC26" s="104"/>
      <c r="AD26" s="104"/>
      <c r="AE26" s="104"/>
      <c r="AF26" s="9" t="s">
        <v>85</v>
      </c>
      <c r="AG26" s="4"/>
      <c r="AH26" s="104"/>
      <c r="AI26" s="104"/>
      <c r="AJ26" s="104"/>
      <c r="AK26" s="104"/>
      <c r="AL26" s="104"/>
      <c r="AM26" s="104"/>
      <c r="AN26" s="105"/>
      <c r="AO26" s="104"/>
      <c r="AP26" s="104"/>
      <c r="AQ26" s="104"/>
      <c r="AR26" s="104"/>
      <c r="AS26" s="104"/>
      <c r="AT26" s="9" t="s">
        <v>85</v>
      </c>
      <c r="AU26" s="4"/>
      <c r="AV26" s="105"/>
      <c r="AW26" s="105"/>
      <c r="AX26" s="105"/>
      <c r="AY26" s="105"/>
      <c r="AZ26" s="105"/>
      <c r="BA26" s="105"/>
      <c r="BB26" s="105"/>
      <c r="BC26" s="105"/>
      <c r="BD26" s="106"/>
      <c r="BE26" s="106"/>
      <c r="BF26" s="106"/>
      <c r="BG26" s="106"/>
      <c r="BH26" s="106"/>
      <c r="BI26" s="106"/>
      <c r="BJ26" s="39" t="s">
        <v>86</v>
      </c>
      <c r="BK26" s="93">
        <f t="shared" si="31"/>
        <v>2520.575</v>
      </c>
      <c r="BL26" s="106"/>
      <c r="BM26" s="106"/>
    </row>
    <row r="27">
      <c r="A27" s="7"/>
      <c r="B27" s="350"/>
      <c r="C27" s="350"/>
      <c r="D27" s="124"/>
      <c r="E27" s="351">
        <v>45089.0</v>
      </c>
      <c r="F27" s="387"/>
      <c r="G27" s="387"/>
      <c r="H27" s="387"/>
      <c r="I27" s="124"/>
      <c r="J27" s="124"/>
      <c r="L27" s="351">
        <v>45090.0</v>
      </c>
      <c r="M27" s="124"/>
      <c r="N27" s="124"/>
      <c r="O27" s="124"/>
      <c r="P27" s="124"/>
      <c r="R27" s="8"/>
      <c r="S27" s="351">
        <v>45091.0</v>
      </c>
      <c r="U27" s="126"/>
      <c r="V27" s="126"/>
      <c r="X27" s="126"/>
      <c r="Y27" s="488"/>
      <c r="Z27" s="351">
        <v>45092.0</v>
      </c>
      <c r="AA27" s="126"/>
      <c r="AB27" s="126"/>
      <c r="AD27" s="126"/>
      <c r="AE27" s="126"/>
      <c r="AF27" s="126"/>
      <c r="AG27" s="405">
        <v>45093.0</v>
      </c>
      <c r="AH27" s="126"/>
      <c r="AJ27" s="126"/>
      <c r="AK27" s="126"/>
      <c r="AL27" s="126"/>
      <c r="AM27" s="126"/>
      <c r="AN27" s="405">
        <v>45094.0</v>
      </c>
      <c r="AP27" s="106"/>
      <c r="AQ27" s="106"/>
      <c r="AR27" s="106"/>
      <c r="AS27" s="106"/>
      <c r="AT27" s="106"/>
      <c r="AU27" s="405">
        <v>45095.0</v>
      </c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9" t="s">
        <v>85</v>
      </c>
      <c r="BG27" s="4"/>
      <c r="BH27" s="106"/>
      <c r="BI27" s="106"/>
      <c r="BJ27" s="92" t="s">
        <v>108</v>
      </c>
      <c r="BK27" s="93">
        <f>BH41</f>
        <v>3676</v>
      </c>
      <c r="BL27" s="106"/>
      <c r="BM27" s="106"/>
    </row>
    <row r="28">
      <c r="A28" s="107"/>
      <c r="B28" s="26"/>
      <c r="C28" s="26"/>
      <c r="D28" s="26" t="s">
        <v>2</v>
      </c>
      <c r="E28" s="26" t="s">
        <v>3</v>
      </c>
      <c r="F28" s="26" t="s">
        <v>4</v>
      </c>
      <c r="G28" s="26" t="s">
        <v>5</v>
      </c>
      <c r="H28" s="26" t="s">
        <v>6</v>
      </c>
      <c r="I28" s="26"/>
      <c r="J28" s="26"/>
      <c r="K28" s="26" t="s">
        <v>2</v>
      </c>
      <c r="L28" s="26" t="s">
        <v>7</v>
      </c>
      <c r="M28" s="26" t="s">
        <v>4</v>
      </c>
      <c r="N28" s="26" t="s">
        <v>5</v>
      </c>
      <c r="O28" s="26" t="s">
        <v>6</v>
      </c>
      <c r="P28" s="26"/>
      <c r="Q28" s="26"/>
      <c r="R28" s="26" t="s">
        <v>2</v>
      </c>
      <c r="S28" s="26" t="s">
        <v>8</v>
      </c>
      <c r="T28" s="26" t="s">
        <v>4</v>
      </c>
      <c r="U28" s="26" t="s">
        <v>5</v>
      </c>
      <c r="V28" s="26" t="s">
        <v>6</v>
      </c>
      <c r="W28" s="28"/>
      <c r="X28" s="29"/>
      <c r="Y28" s="29" t="s">
        <v>2</v>
      </c>
      <c r="Z28" s="29" t="s">
        <v>9</v>
      </c>
      <c r="AA28" s="26" t="s">
        <v>4</v>
      </c>
      <c r="AB28" s="26" t="s">
        <v>5</v>
      </c>
      <c r="AC28" s="26" t="s">
        <v>6</v>
      </c>
      <c r="AD28" s="29"/>
      <c r="AE28" s="29"/>
      <c r="AF28" s="29" t="s">
        <v>2</v>
      </c>
      <c r="AG28" s="29" t="s">
        <v>10</v>
      </c>
      <c r="AH28" s="26" t="s">
        <v>4</v>
      </c>
      <c r="AI28" s="26" t="s">
        <v>5</v>
      </c>
      <c r="AJ28" s="26" t="s">
        <v>6</v>
      </c>
      <c r="AK28" s="29"/>
      <c r="AL28" s="29"/>
      <c r="AM28" s="29" t="s">
        <v>2</v>
      </c>
      <c r="AN28" s="29" t="s">
        <v>11</v>
      </c>
      <c r="AO28" s="26" t="s">
        <v>4</v>
      </c>
      <c r="AP28" s="26" t="s">
        <v>5</v>
      </c>
      <c r="AQ28" s="26" t="s">
        <v>6</v>
      </c>
      <c r="AR28" s="29"/>
      <c r="AS28" s="29"/>
      <c r="AT28" s="29" t="s">
        <v>2</v>
      </c>
      <c r="AU28" s="29" t="s">
        <v>12</v>
      </c>
      <c r="AV28" s="26" t="s">
        <v>4</v>
      </c>
      <c r="AW28" s="26" t="s">
        <v>5</v>
      </c>
      <c r="AX28" s="26" t="s">
        <v>6</v>
      </c>
      <c r="AY28" s="30"/>
      <c r="AZ28" s="31" t="s">
        <v>4</v>
      </c>
      <c r="BA28" s="31" t="s">
        <v>13</v>
      </c>
      <c r="BB28" s="31" t="s">
        <v>6</v>
      </c>
      <c r="BC28" s="31" t="s">
        <v>14</v>
      </c>
      <c r="BD28" s="32"/>
      <c r="BE28" s="33" t="s">
        <v>4</v>
      </c>
      <c r="BF28" s="33" t="s">
        <v>13</v>
      </c>
      <c r="BG28" s="33" t="s">
        <v>6</v>
      </c>
      <c r="BH28" s="33" t="s">
        <v>15</v>
      </c>
      <c r="BI28" s="32"/>
      <c r="BJ28" s="92" t="s">
        <v>87</v>
      </c>
      <c r="BK28" s="93">
        <f t="shared" ref="BK28:BK29" si="33">BH60</f>
        <v>2973.31</v>
      </c>
      <c r="BL28" s="32"/>
      <c r="BM28" s="32"/>
    </row>
    <row r="29">
      <c r="A29" s="35" t="s">
        <v>88</v>
      </c>
      <c r="B29" s="36" t="s">
        <v>19</v>
      </c>
      <c r="C29" s="37">
        <v>45089.0</v>
      </c>
      <c r="D29" s="42" t="s">
        <v>277</v>
      </c>
      <c r="E29" s="39" t="s">
        <v>90</v>
      </c>
      <c r="F29" s="40">
        <v>0.0</v>
      </c>
      <c r="G29" s="40">
        <v>7.5</v>
      </c>
      <c r="H29" s="40">
        <v>0.0</v>
      </c>
      <c r="I29" s="36" t="s">
        <v>22</v>
      </c>
      <c r="J29" s="37">
        <v>45090.0</v>
      </c>
      <c r="K29" s="42" t="s">
        <v>277</v>
      </c>
      <c r="L29" s="39" t="s">
        <v>90</v>
      </c>
      <c r="M29" s="40">
        <v>0.0</v>
      </c>
      <c r="N29" s="40">
        <v>7.5</v>
      </c>
      <c r="O29" s="40">
        <v>0.0</v>
      </c>
      <c r="P29" s="43" t="s">
        <v>24</v>
      </c>
      <c r="Q29" s="37">
        <v>45091.0</v>
      </c>
      <c r="R29" s="42" t="s">
        <v>277</v>
      </c>
      <c r="S29" s="39" t="s">
        <v>90</v>
      </c>
      <c r="T29" s="40">
        <v>0.0</v>
      </c>
      <c r="U29" s="40">
        <v>7.5</v>
      </c>
      <c r="V29" s="40">
        <v>0.0</v>
      </c>
      <c r="W29" s="43" t="s">
        <v>26</v>
      </c>
      <c r="X29" s="37">
        <v>45092.0</v>
      </c>
      <c r="Y29" s="42" t="s">
        <v>277</v>
      </c>
      <c r="Z29" s="39" t="s">
        <v>90</v>
      </c>
      <c r="AA29" s="40">
        <v>0.0</v>
      </c>
      <c r="AB29" s="40">
        <v>7.5</v>
      </c>
      <c r="AC29" s="40">
        <v>0.0</v>
      </c>
      <c r="AD29" s="43" t="s">
        <v>56</v>
      </c>
      <c r="AE29" s="37">
        <v>45093.0</v>
      </c>
      <c r="AF29" s="42" t="s">
        <v>278</v>
      </c>
      <c r="AG29" s="39" t="s">
        <v>92</v>
      </c>
      <c r="AH29" s="40">
        <v>0.0</v>
      </c>
      <c r="AI29" s="40">
        <v>8.0</v>
      </c>
      <c r="AJ29" s="40">
        <v>0.0</v>
      </c>
      <c r="AK29" s="66" t="s">
        <v>57</v>
      </c>
      <c r="AL29" s="37">
        <v>45094.0</v>
      </c>
      <c r="AM29" s="42" t="s">
        <v>278</v>
      </c>
      <c r="AN29" s="108" t="s">
        <v>92</v>
      </c>
      <c r="AO29" s="40">
        <v>0.0</v>
      </c>
      <c r="AP29" s="40">
        <v>8.0</v>
      </c>
      <c r="AQ29" s="40">
        <v>0.0</v>
      </c>
      <c r="AR29" s="43" t="s">
        <v>93</v>
      </c>
      <c r="AS29" s="37">
        <v>45095.0</v>
      </c>
      <c r="AT29" s="42" t="s">
        <v>298</v>
      </c>
      <c r="AU29" s="39" t="s">
        <v>280</v>
      </c>
      <c r="AV29" s="40">
        <v>0.0</v>
      </c>
      <c r="AW29" s="40">
        <v>7.0</v>
      </c>
      <c r="AX29" s="40">
        <v>0.0</v>
      </c>
      <c r="AY29" s="48"/>
      <c r="AZ29" s="49">
        <f t="shared" ref="AZ29:BB29" si="32">SUM(F29,M29,T29,AA29,AH29,AO29,AV29)</f>
        <v>0</v>
      </c>
      <c r="BA29" s="39">
        <f t="shared" si="32"/>
        <v>53</v>
      </c>
      <c r="BB29" s="39">
        <f t="shared" si="32"/>
        <v>0</v>
      </c>
      <c r="BC29" s="50">
        <f t="shared" ref="BC29:BC34" si="35">SUM(AZ29,BA29,BB29)</f>
        <v>53</v>
      </c>
      <c r="BD29" s="51"/>
      <c r="BE29" s="39">
        <f t="shared" ref="BE29:BE30" si="36">AZ29*80</f>
        <v>0</v>
      </c>
      <c r="BF29" s="39">
        <f t="shared" ref="BF29:BF30" si="37">BA29*88</f>
        <v>4664</v>
      </c>
      <c r="BG29" s="39">
        <f t="shared" ref="BG29:BG30" si="38">BB29*80</f>
        <v>0</v>
      </c>
      <c r="BH29" s="39">
        <f t="shared" ref="BH29:BH33" si="39">sum(BE29,BF29,BG29)</f>
        <v>4664</v>
      </c>
      <c r="BI29" s="51"/>
      <c r="BJ29" s="39" t="s">
        <v>744</v>
      </c>
      <c r="BK29" s="93">
        <f t="shared" si="33"/>
        <v>3048.06</v>
      </c>
      <c r="BL29" s="51"/>
      <c r="BM29" s="51"/>
    </row>
    <row r="30">
      <c r="A30" s="109" t="s">
        <v>97</v>
      </c>
      <c r="B30" s="57" t="s">
        <v>33</v>
      </c>
      <c r="C30" s="37">
        <v>45090.0</v>
      </c>
      <c r="D30" s="96" t="s">
        <v>74</v>
      </c>
      <c r="E30" s="110" t="s">
        <v>99</v>
      </c>
      <c r="F30" s="40">
        <v>7.0</v>
      </c>
      <c r="G30" s="40">
        <v>0.5</v>
      </c>
      <c r="H30" s="40">
        <v>0.0</v>
      </c>
      <c r="I30" s="420" t="s">
        <v>46</v>
      </c>
      <c r="J30" s="37">
        <v>45091.0</v>
      </c>
      <c r="K30" s="96" t="s">
        <v>74</v>
      </c>
      <c r="L30" s="110" t="s">
        <v>99</v>
      </c>
      <c r="M30" s="40">
        <v>7.0</v>
      </c>
      <c r="N30" s="40">
        <v>0.5</v>
      </c>
      <c r="O30" s="40">
        <v>0.0</v>
      </c>
      <c r="P30" s="38" t="s">
        <v>36</v>
      </c>
      <c r="Q30" s="37">
        <v>45092.0</v>
      </c>
      <c r="R30" s="96" t="s">
        <v>74</v>
      </c>
      <c r="S30" s="110" t="s">
        <v>99</v>
      </c>
      <c r="T30" s="40">
        <v>7.0</v>
      </c>
      <c r="U30" s="40">
        <v>0.5</v>
      </c>
      <c r="V30" s="40">
        <v>0.0</v>
      </c>
      <c r="W30" s="420" t="s">
        <v>37</v>
      </c>
      <c r="X30" s="37">
        <v>45093.0</v>
      </c>
      <c r="Y30" s="96" t="s">
        <v>74</v>
      </c>
      <c r="Z30" s="110" t="s">
        <v>99</v>
      </c>
      <c r="AA30" s="40">
        <v>7.0</v>
      </c>
      <c r="AB30" s="40">
        <v>0.5</v>
      </c>
      <c r="AC30" s="40">
        <v>0.0</v>
      </c>
      <c r="AD30" s="420" t="s">
        <v>40</v>
      </c>
      <c r="AE30" s="37">
        <v>45094.0</v>
      </c>
      <c r="AF30" s="56" t="s">
        <v>281</v>
      </c>
      <c r="AG30" s="110" t="s">
        <v>101</v>
      </c>
      <c r="AH30" s="40">
        <v>8.0</v>
      </c>
      <c r="AI30" s="40">
        <v>0.0</v>
      </c>
      <c r="AJ30" s="40">
        <v>0.0</v>
      </c>
      <c r="AK30" s="96" t="s">
        <v>43</v>
      </c>
      <c r="AL30" s="37">
        <v>45095.0</v>
      </c>
      <c r="AM30" s="56" t="s">
        <v>281</v>
      </c>
      <c r="AN30" s="110" t="s">
        <v>101</v>
      </c>
      <c r="AO30" s="40">
        <v>8.0</v>
      </c>
      <c r="AP30" s="40">
        <v>0.0</v>
      </c>
      <c r="AQ30" s="40">
        <v>0.0</v>
      </c>
      <c r="AR30" s="420" t="s">
        <v>44</v>
      </c>
      <c r="AS30" s="37">
        <v>45096.0</v>
      </c>
      <c r="AT30" s="95" t="s">
        <v>128</v>
      </c>
      <c r="AU30" s="98" t="s">
        <v>202</v>
      </c>
      <c r="AV30" s="40">
        <v>6.0</v>
      </c>
      <c r="AW30" s="40">
        <v>1.0</v>
      </c>
      <c r="AX30" s="40">
        <v>0.0</v>
      </c>
      <c r="AY30" s="48"/>
      <c r="AZ30" s="49">
        <f t="shared" ref="AZ30:BB30" si="34">SUM(F30,M30,T30,AA30,AH30,AO30,AV30)</f>
        <v>50</v>
      </c>
      <c r="BA30" s="39">
        <f t="shared" si="34"/>
        <v>3</v>
      </c>
      <c r="BB30" s="39">
        <f t="shared" si="34"/>
        <v>0</v>
      </c>
      <c r="BC30" s="50">
        <f t="shared" si="35"/>
        <v>53</v>
      </c>
      <c r="BD30" s="51"/>
      <c r="BE30" s="39">
        <f t="shared" si="36"/>
        <v>4000</v>
      </c>
      <c r="BF30" s="39">
        <f t="shared" si="37"/>
        <v>264</v>
      </c>
      <c r="BG30" s="39">
        <f t="shared" si="38"/>
        <v>0</v>
      </c>
      <c r="BH30" s="39">
        <f t="shared" si="39"/>
        <v>4264</v>
      </c>
      <c r="BI30" s="51"/>
      <c r="BJ30" s="39" t="s">
        <v>102</v>
      </c>
      <c r="BK30" s="93">
        <f>BH83</f>
        <v>4500</v>
      </c>
      <c r="BL30" s="51"/>
      <c r="BM30" s="51"/>
    </row>
    <row r="31">
      <c r="A31" s="35" t="s">
        <v>103</v>
      </c>
      <c r="B31" s="57" t="s">
        <v>33</v>
      </c>
      <c r="C31" s="37">
        <v>45090.0</v>
      </c>
      <c r="D31" s="96" t="s">
        <v>112</v>
      </c>
      <c r="E31" s="110" t="s">
        <v>71</v>
      </c>
      <c r="F31" s="40">
        <v>6.5</v>
      </c>
      <c r="G31" s="40">
        <v>1.0</v>
      </c>
      <c r="H31" s="40">
        <v>0.0</v>
      </c>
      <c r="I31" s="420" t="s">
        <v>46</v>
      </c>
      <c r="J31" s="37">
        <v>45091.0</v>
      </c>
      <c r="K31" s="92" t="s">
        <v>63</v>
      </c>
      <c r="L31" s="92" t="s">
        <v>63</v>
      </c>
      <c r="M31" s="40">
        <v>0.0</v>
      </c>
      <c r="N31" s="40">
        <v>0.0</v>
      </c>
      <c r="O31" s="40">
        <v>0.0</v>
      </c>
      <c r="P31" s="38" t="s">
        <v>36</v>
      </c>
      <c r="Q31" s="37">
        <v>45092.0</v>
      </c>
      <c r="R31" s="96" t="s">
        <v>112</v>
      </c>
      <c r="S31" s="110" t="s">
        <v>71</v>
      </c>
      <c r="T31" s="40">
        <v>6.5</v>
      </c>
      <c r="U31" s="40">
        <v>1.0</v>
      </c>
      <c r="V31" s="40">
        <v>0.0</v>
      </c>
      <c r="W31" s="420" t="s">
        <v>37</v>
      </c>
      <c r="X31" s="37">
        <v>45093.0</v>
      </c>
      <c r="Y31" s="96" t="s">
        <v>112</v>
      </c>
      <c r="Z31" s="110" t="s">
        <v>71</v>
      </c>
      <c r="AA31" s="40">
        <v>6.5</v>
      </c>
      <c r="AB31" s="40">
        <v>1.0</v>
      </c>
      <c r="AC31" s="40">
        <v>0.0</v>
      </c>
      <c r="AD31" s="420" t="s">
        <v>40</v>
      </c>
      <c r="AE31" s="37">
        <v>45094.0</v>
      </c>
      <c r="AF31" s="114" t="s">
        <v>213</v>
      </c>
      <c r="AG31" s="110" t="s">
        <v>225</v>
      </c>
      <c r="AH31" s="40">
        <v>7.5</v>
      </c>
      <c r="AI31" s="40">
        <v>0.5</v>
      </c>
      <c r="AJ31" s="40">
        <v>0.0</v>
      </c>
      <c r="AK31" s="96" t="s">
        <v>43</v>
      </c>
      <c r="AL31" s="37">
        <v>45095.0</v>
      </c>
      <c r="AM31" s="114" t="s">
        <v>25</v>
      </c>
      <c r="AN31" s="110" t="s">
        <v>25</v>
      </c>
      <c r="AO31" s="40">
        <v>0.0</v>
      </c>
      <c r="AP31" s="40">
        <v>0.0</v>
      </c>
      <c r="AQ31" s="40">
        <v>0.0</v>
      </c>
      <c r="AR31" s="420" t="s">
        <v>44</v>
      </c>
      <c r="AS31" s="37">
        <v>45096.0</v>
      </c>
      <c r="AT31" s="96" t="s">
        <v>273</v>
      </c>
      <c r="AU31" s="110" t="s">
        <v>39</v>
      </c>
      <c r="AV31" s="40">
        <v>5.5</v>
      </c>
      <c r="AW31" s="40">
        <v>1.0</v>
      </c>
      <c r="AX31" s="40">
        <v>0.0</v>
      </c>
      <c r="AY31" s="48"/>
      <c r="AZ31" s="49">
        <f t="shared" ref="AZ31:BB31" si="40">SUM(F31,M31,T31,AA31,AH31,AO31,AV31)</f>
        <v>32.5</v>
      </c>
      <c r="BA31" s="39">
        <f t="shared" si="40"/>
        <v>4.5</v>
      </c>
      <c r="BB31" s="39">
        <f t="shared" si="40"/>
        <v>0</v>
      </c>
      <c r="BC31" s="50">
        <f t="shared" si="35"/>
        <v>37</v>
      </c>
      <c r="BD31" s="51"/>
      <c r="BE31" s="39">
        <f>AZ31*67.31</f>
        <v>2187.575</v>
      </c>
      <c r="BF31" s="39">
        <f>BA31*74</f>
        <v>333</v>
      </c>
      <c r="BG31" s="39">
        <f>BB31*84</f>
        <v>0</v>
      </c>
      <c r="BH31" s="39">
        <f t="shared" si="39"/>
        <v>2520.575</v>
      </c>
      <c r="BI31" s="51"/>
      <c r="BJ31" s="39" t="s">
        <v>752</v>
      </c>
      <c r="BK31" s="93">
        <f>BH71</f>
        <v>2241.655</v>
      </c>
      <c r="BL31" s="51"/>
      <c r="BM31" s="51"/>
    </row>
    <row r="32">
      <c r="A32" s="35" t="s">
        <v>52</v>
      </c>
      <c r="B32" s="64"/>
      <c r="C32" s="45"/>
      <c r="D32" s="53"/>
      <c r="E32" s="39"/>
      <c r="F32" s="40">
        <v>0.0</v>
      </c>
      <c r="G32" s="40">
        <v>0.0</v>
      </c>
      <c r="H32" s="40">
        <v>0.0</v>
      </c>
      <c r="I32" s="292"/>
      <c r="J32" s="45"/>
      <c r="K32" s="92"/>
      <c r="L32" s="92"/>
      <c r="M32" s="40">
        <v>0.0</v>
      </c>
      <c r="N32" s="40">
        <v>0.0</v>
      </c>
      <c r="O32" s="40">
        <v>0.0</v>
      </c>
      <c r="P32" s="39"/>
      <c r="Q32" s="45"/>
      <c r="R32" s="92"/>
      <c r="S32" s="110"/>
      <c r="T32" s="40">
        <v>0.0</v>
      </c>
      <c r="U32" s="40">
        <v>0.0</v>
      </c>
      <c r="V32" s="40">
        <v>0.0</v>
      </c>
      <c r="W32" s="63"/>
      <c r="X32" s="45"/>
      <c r="Y32" s="53"/>
      <c r="Z32" s="39"/>
      <c r="AA32" s="40">
        <v>0.0</v>
      </c>
      <c r="AB32" s="40">
        <v>0.0</v>
      </c>
      <c r="AC32" s="40">
        <v>0.0</v>
      </c>
      <c r="AD32" s="112"/>
      <c r="AE32" s="113"/>
      <c r="AF32" s="72"/>
      <c r="AG32" s="92"/>
      <c r="AH32" s="40">
        <v>0.0</v>
      </c>
      <c r="AI32" s="40">
        <v>0.0</v>
      </c>
      <c r="AJ32" s="40">
        <v>0.0</v>
      </c>
      <c r="AK32" s="92"/>
      <c r="AL32" s="45"/>
      <c r="AM32" s="44"/>
      <c r="AN32" s="92"/>
      <c r="AO32" s="40">
        <v>0.0</v>
      </c>
      <c r="AP32" s="40">
        <v>0.0</v>
      </c>
      <c r="AQ32" s="40">
        <v>0.0</v>
      </c>
      <c r="AR32" s="113"/>
      <c r="AS32" s="113"/>
      <c r="AT32" s="113"/>
      <c r="AU32" s="113"/>
      <c r="AV32" s="40">
        <v>0.0</v>
      </c>
      <c r="AW32" s="40">
        <v>0.0</v>
      </c>
      <c r="AX32" s="40">
        <v>0.0</v>
      </c>
      <c r="AY32" s="48"/>
      <c r="AZ32" s="49">
        <f t="shared" ref="AZ32:BB32" si="41">SUM(F32,M32,T32,AA32,AH32,AO32,AV32)</f>
        <v>0</v>
      </c>
      <c r="BA32" s="39">
        <f t="shared" si="41"/>
        <v>0</v>
      </c>
      <c r="BB32" s="39">
        <f t="shared" si="41"/>
        <v>0</v>
      </c>
      <c r="BC32" s="50">
        <f t="shared" si="35"/>
        <v>0</v>
      </c>
      <c r="BD32" s="51"/>
      <c r="BE32" s="39">
        <f t="shared" ref="BE32:BE34" si="43">AZ32*80</f>
        <v>0</v>
      </c>
      <c r="BF32" s="39">
        <f t="shared" ref="BF32:BF34" si="44">BA32*88</f>
        <v>0</v>
      </c>
      <c r="BG32" s="39">
        <f t="shared" ref="BG32:BG34" si="45">BB32*80</f>
        <v>0</v>
      </c>
      <c r="BH32" s="39">
        <f t="shared" si="39"/>
        <v>0</v>
      </c>
      <c r="BI32" s="51"/>
      <c r="BJ32" s="39" t="s">
        <v>107</v>
      </c>
      <c r="BK32" s="39">
        <f>SUM(BH23,BH34,BH62,BH72,BH85)</f>
        <v>3844</v>
      </c>
      <c r="BL32" s="51"/>
      <c r="BM32" s="51"/>
    </row>
    <row r="33">
      <c r="A33" s="35" t="s">
        <v>50</v>
      </c>
      <c r="B33" s="292"/>
      <c r="C33" s="45"/>
      <c r="D33" s="92"/>
      <c r="E33" s="92"/>
      <c r="F33" s="40">
        <v>0.0</v>
      </c>
      <c r="G33" s="40">
        <v>0.0</v>
      </c>
      <c r="H33" s="40">
        <v>0.0</v>
      </c>
      <c r="I33" s="57" t="s">
        <v>46</v>
      </c>
      <c r="J33" s="37">
        <v>45091.0</v>
      </c>
      <c r="K33" s="96" t="s">
        <v>112</v>
      </c>
      <c r="L33" s="110" t="s">
        <v>71</v>
      </c>
      <c r="M33" s="40">
        <v>6.5</v>
      </c>
      <c r="N33" s="40">
        <v>1.0</v>
      </c>
      <c r="O33" s="40">
        <v>0.0</v>
      </c>
      <c r="P33" s="39"/>
      <c r="Q33" s="45"/>
      <c r="R33" s="92"/>
      <c r="S33" s="92"/>
      <c r="T33" s="40">
        <v>0.0</v>
      </c>
      <c r="U33" s="40">
        <v>0.0</v>
      </c>
      <c r="V33" s="40">
        <v>0.0</v>
      </c>
      <c r="W33" s="144"/>
      <c r="X33" s="144"/>
      <c r="Y33" s="144"/>
      <c r="Z33" s="144"/>
      <c r="AA33" s="40">
        <v>0.0</v>
      </c>
      <c r="AB33" s="40">
        <v>0.0</v>
      </c>
      <c r="AC33" s="40">
        <v>0.0</v>
      </c>
      <c r="AD33" s="112"/>
      <c r="AE33" s="113"/>
      <c r="AF33" s="115"/>
      <c r="AG33" s="115"/>
      <c r="AH33" s="40">
        <v>0.0</v>
      </c>
      <c r="AI33" s="40">
        <v>0.0</v>
      </c>
      <c r="AJ33" s="40">
        <v>0.0</v>
      </c>
      <c r="AK33" s="96" t="s">
        <v>43</v>
      </c>
      <c r="AL33" s="37">
        <v>45095.0</v>
      </c>
      <c r="AM33" s="114" t="s">
        <v>213</v>
      </c>
      <c r="AN33" s="110" t="s">
        <v>225</v>
      </c>
      <c r="AO33" s="40">
        <v>7.5</v>
      </c>
      <c r="AP33" s="40">
        <v>0.5</v>
      </c>
      <c r="AQ33" s="40">
        <v>0.0</v>
      </c>
      <c r="AR33" s="292"/>
      <c r="AS33" s="200"/>
      <c r="AT33" s="92"/>
      <c r="AU33" s="92"/>
      <c r="AV33" s="40">
        <v>0.0</v>
      </c>
      <c r="AW33" s="40">
        <v>0.0</v>
      </c>
      <c r="AX33" s="40">
        <v>0.0</v>
      </c>
      <c r="AY33" s="65"/>
      <c r="AZ33" s="49">
        <f t="shared" ref="AZ33:BA33" si="42">SUM(F33,M33,T33,AA33,AH33,AO33,AV33)</f>
        <v>14</v>
      </c>
      <c r="BA33" s="39">
        <f t="shared" si="42"/>
        <v>1.5</v>
      </c>
      <c r="BB33" s="39">
        <f>SUM(H33,O33,V33,AC33,AJ33,AQ34,AX33)</f>
        <v>0</v>
      </c>
      <c r="BC33" s="50">
        <f t="shared" si="35"/>
        <v>15.5</v>
      </c>
      <c r="BD33" s="51"/>
      <c r="BE33" s="39">
        <f t="shared" si="43"/>
        <v>1120</v>
      </c>
      <c r="BF33" s="39">
        <f t="shared" si="44"/>
        <v>132</v>
      </c>
      <c r="BG33" s="39">
        <f t="shared" si="45"/>
        <v>0</v>
      </c>
      <c r="BH33" s="39">
        <f t="shared" si="39"/>
        <v>1252</v>
      </c>
      <c r="BI33" s="51"/>
      <c r="BJ33" s="39" t="s">
        <v>52</v>
      </c>
      <c r="BK33" s="39">
        <f>SUM(BH10,BH21,BH32,BH42,BH51,BH64,BH73,BH84)</f>
        <v>5020</v>
      </c>
      <c r="BL33" s="51"/>
      <c r="BM33" s="51"/>
    </row>
    <row r="34">
      <c r="A34" s="35" t="s">
        <v>82</v>
      </c>
      <c r="B34" s="61"/>
      <c r="C34" s="45"/>
      <c r="D34" s="92"/>
      <c r="E34" s="92"/>
      <c r="F34" s="40">
        <v>0.0</v>
      </c>
      <c r="G34" s="40">
        <v>0.0</v>
      </c>
      <c r="H34" s="40">
        <v>0.0</v>
      </c>
      <c r="I34" s="61"/>
      <c r="J34" s="143"/>
      <c r="K34" s="92"/>
      <c r="L34" s="92"/>
      <c r="M34" s="40">
        <v>0.0</v>
      </c>
      <c r="N34" s="40">
        <v>0.0</v>
      </c>
      <c r="O34" s="40">
        <v>0.0</v>
      </c>
      <c r="P34" s="39"/>
      <c r="Q34" s="45"/>
      <c r="R34" s="92"/>
      <c r="S34" s="92"/>
      <c r="T34" s="40">
        <v>0.0</v>
      </c>
      <c r="U34" s="40">
        <v>0.0</v>
      </c>
      <c r="V34" s="40">
        <v>0.0</v>
      </c>
      <c r="W34" s="63"/>
      <c r="X34" s="45"/>
      <c r="Y34" s="53"/>
      <c r="Z34" s="39"/>
      <c r="AA34" s="40">
        <v>0.0</v>
      </c>
      <c r="AB34" s="40">
        <v>0.0</v>
      </c>
      <c r="AC34" s="40">
        <v>0.0</v>
      </c>
      <c r="AD34" s="112"/>
      <c r="AE34" s="113"/>
      <c r="AF34" s="115"/>
      <c r="AG34" s="115"/>
      <c r="AH34" s="40">
        <v>0.0</v>
      </c>
      <c r="AI34" s="40">
        <v>0.0</v>
      </c>
      <c r="AJ34" s="40">
        <v>0.0</v>
      </c>
      <c r="AO34" s="40">
        <v>0.0</v>
      </c>
      <c r="AP34" s="40">
        <v>0.0</v>
      </c>
      <c r="AQ34" s="40">
        <v>0.0</v>
      </c>
      <c r="AR34" s="61"/>
      <c r="AS34" s="143"/>
      <c r="AT34" s="92"/>
      <c r="AU34" s="92"/>
      <c r="AV34" s="40">
        <v>0.0</v>
      </c>
      <c r="AW34" s="40">
        <v>0.0</v>
      </c>
      <c r="AX34" s="40">
        <v>0.0</v>
      </c>
      <c r="AY34" s="48"/>
      <c r="AZ34" s="49">
        <f t="shared" ref="AZ34:BB34" si="46">SUM(F34,M34,T34,AA34,AH34,AO34,AV34)</f>
        <v>0</v>
      </c>
      <c r="BA34" s="39">
        <f t="shared" si="46"/>
        <v>0</v>
      </c>
      <c r="BB34" s="39">
        <f t="shared" si="46"/>
        <v>0</v>
      </c>
      <c r="BC34" s="50">
        <f t="shared" si="35"/>
        <v>0</v>
      </c>
      <c r="BD34" s="51"/>
      <c r="BE34" s="39">
        <f t="shared" si="43"/>
        <v>0</v>
      </c>
      <c r="BF34" s="39">
        <f t="shared" si="44"/>
        <v>0</v>
      </c>
      <c r="BG34" s="39">
        <f t="shared" si="45"/>
        <v>0</v>
      </c>
      <c r="BH34" s="39">
        <f>SUM(BE34,BF34,BG34)</f>
        <v>0</v>
      </c>
      <c r="BI34" s="51"/>
      <c r="BJ34" s="39"/>
      <c r="BK34" s="39"/>
      <c r="BL34" s="51"/>
      <c r="BM34" s="51"/>
    </row>
    <row r="35">
      <c r="A35" s="116"/>
      <c r="B35" s="117"/>
      <c r="C35" s="71"/>
      <c r="D35" s="32"/>
      <c r="E35" s="32"/>
      <c r="F35" s="117"/>
      <c r="G35" s="117"/>
      <c r="H35" s="117"/>
      <c r="I35" s="117"/>
      <c r="J35" s="118"/>
      <c r="K35" s="32"/>
      <c r="L35" s="32"/>
      <c r="M35" s="51"/>
      <c r="N35" s="51"/>
      <c r="O35" s="51"/>
      <c r="P35" s="51"/>
      <c r="Q35" s="71"/>
      <c r="R35" s="32"/>
      <c r="S35" s="32"/>
      <c r="T35" s="8"/>
      <c r="U35" s="8"/>
      <c r="V35" s="8"/>
      <c r="W35" s="8"/>
      <c r="X35" s="8"/>
      <c r="Y35" s="32"/>
      <c r="Z35" s="32"/>
      <c r="AA35" s="119"/>
      <c r="AB35" s="119"/>
      <c r="AC35" s="119"/>
      <c r="AD35" s="119"/>
      <c r="AE35" s="8"/>
      <c r="AF35" s="74"/>
      <c r="AG35" s="74"/>
      <c r="AH35" s="8"/>
      <c r="AI35" s="8"/>
      <c r="AJ35" s="8"/>
      <c r="AK35" s="8"/>
      <c r="AL35" s="8"/>
      <c r="AM35" s="74"/>
      <c r="AN35" s="74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48"/>
      <c r="AZ35" s="51"/>
      <c r="BA35" s="51"/>
      <c r="BB35" s="51"/>
      <c r="BC35" s="51"/>
      <c r="BD35" s="51"/>
      <c r="BE35" s="39"/>
      <c r="BF35" s="39"/>
      <c r="BG35" s="39"/>
      <c r="BH35" s="39"/>
      <c r="BI35" s="51"/>
      <c r="BJ35" s="39" t="s">
        <v>114</v>
      </c>
      <c r="BK35" s="39">
        <f>SUM(BH9,BH22,BH33,BH40,BH52,BH63,BH74)</f>
        <v>4824</v>
      </c>
      <c r="BL35" s="51"/>
      <c r="BM35" s="51"/>
    </row>
    <row r="36">
      <c r="A36" s="116"/>
      <c r="B36" s="117"/>
      <c r="C36" s="71"/>
      <c r="D36" s="32"/>
      <c r="E36" s="32"/>
      <c r="F36" s="117"/>
      <c r="G36" s="117"/>
      <c r="H36" s="117"/>
      <c r="I36" s="117"/>
      <c r="J36" s="118"/>
      <c r="K36" s="32"/>
      <c r="L36" s="32"/>
      <c r="M36" s="51"/>
      <c r="N36" s="51"/>
      <c r="O36" s="51"/>
      <c r="P36" s="51"/>
      <c r="Q36" s="71"/>
      <c r="R36" s="32"/>
      <c r="S36" s="32"/>
      <c r="T36" s="8"/>
      <c r="U36" s="8"/>
      <c r="V36" s="8"/>
      <c r="W36" s="8"/>
      <c r="X36" s="8"/>
      <c r="Y36" s="32"/>
      <c r="Z36" s="32"/>
      <c r="AA36" s="119"/>
      <c r="AB36" s="119"/>
      <c r="AC36" s="119"/>
      <c r="AD36" s="119"/>
      <c r="AE36" s="8"/>
      <c r="AF36" s="74"/>
      <c r="AG36" s="74"/>
      <c r="AH36" s="8"/>
      <c r="AI36" s="8"/>
      <c r="AJ36" s="8"/>
      <c r="AK36" s="8"/>
      <c r="AL36" s="8"/>
      <c r="AM36" s="74"/>
      <c r="AN36" s="74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76" t="s">
        <v>14</v>
      </c>
      <c r="AZ36" s="77">
        <f t="shared" ref="AZ36:BB36" si="47">SUM(AZ29,AZ30,AZ31,AZ32,AZ33)</f>
        <v>96.5</v>
      </c>
      <c r="BA36" s="78">
        <f t="shared" si="47"/>
        <v>62</v>
      </c>
      <c r="BB36" s="78">
        <f t="shared" si="47"/>
        <v>0</v>
      </c>
      <c r="BC36" s="79">
        <f>SUM(BC29,BC30,BC31,BC32,BC33,BC34)</f>
        <v>158.5</v>
      </c>
      <c r="BD36" s="51"/>
      <c r="BE36" s="40">
        <f>sum(BE29,BE30,BE32,BE33,BE31)</f>
        <v>7307.575</v>
      </c>
      <c r="BF36" s="40">
        <f>sum(BF29,BF30,BF32,BF31,BF33)</f>
        <v>5393</v>
      </c>
      <c r="BG36" s="40">
        <f>sum(BG29,BG30,BG31,BG32,BG33)</f>
        <v>0</v>
      </c>
      <c r="BH36" s="40">
        <f>SUM(BH29,BH30,BH31,BH32,BH33,BH34)</f>
        <v>12700.575</v>
      </c>
      <c r="BI36" s="51"/>
      <c r="BJ36" s="39" t="s">
        <v>762</v>
      </c>
      <c r="BK36" s="39">
        <f t="shared" ref="BK36:BK37" si="48">BH120</f>
        <v>538.48</v>
      </c>
      <c r="BL36" s="51"/>
      <c r="BM36" s="51"/>
    </row>
    <row r="37">
      <c r="A37" s="120"/>
      <c r="B37" s="121"/>
      <c r="C37" s="121"/>
      <c r="D37" s="122"/>
      <c r="E37" s="81"/>
      <c r="F37" s="123"/>
      <c r="G37" s="123"/>
      <c r="H37" s="123"/>
      <c r="I37" s="123"/>
      <c r="J37" s="124"/>
      <c r="K37" s="80" t="s">
        <v>23</v>
      </c>
      <c r="L37" s="81"/>
      <c r="M37" s="124"/>
      <c r="N37" s="124"/>
      <c r="O37" s="124"/>
      <c r="P37" s="124"/>
      <c r="Q37" s="124"/>
      <c r="R37" s="7"/>
      <c r="S37" s="124"/>
      <c r="T37" s="8"/>
      <c r="U37" s="8"/>
      <c r="V37" s="8"/>
      <c r="W37" s="8"/>
      <c r="X37" s="8"/>
      <c r="Y37" s="83"/>
      <c r="Z37" s="83"/>
      <c r="AA37" s="119"/>
      <c r="AB37" s="119"/>
      <c r="AC37" s="119"/>
      <c r="AD37" s="119"/>
      <c r="AE37" s="8"/>
      <c r="AF37" s="82" t="s">
        <v>23</v>
      </c>
      <c r="AG37" s="81"/>
      <c r="AH37" s="8"/>
      <c r="AI37" s="8"/>
      <c r="AJ37" s="8"/>
      <c r="AK37" s="8"/>
      <c r="AL37" s="8"/>
      <c r="AM37" s="125"/>
      <c r="AN37" s="81"/>
      <c r="AO37" s="8"/>
      <c r="AP37" s="8"/>
      <c r="AQ37" s="8"/>
      <c r="AR37" s="8"/>
      <c r="AS37" s="8"/>
      <c r="AT37" s="82" t="s">
        <v>23</v>
      </c>
      <c r="AU37" s="81"/>
      <c r="AV37" s="126"/>
      <c r="AW37" s="126"/>
      <c r="AX37" s="126"/>
      <c r="AY37" s="126"/>
      <c r="AZ37" s="126"/>
      <c r="BA37" s="126"/>
      <c r="BB37" s="126"/>
      <c r="BC37" s="126"/>
      <c r="BD37" s="8"/>
      <c r="BE37" s="8"/>
      <c r="BF37" s="8"/>
      <c r="BG37" s="8"/>
      <c r="BH37" s="8"/>
      <c r="BI37" s="8"/>
      <c r="BJ37" s="39" t="s">
        <v>753</v>
      </c>
      <c r="BK37" s="39">
        <f t="shared" si="48"/>
        <v>1076.96</v>
      </c>
      <c r="BL37" s="8"/>
      <c r="BM37" s="8"/>
    </row>
    <row r="38">
      <c r="A38" s="10"/>
      <c r="B38" s="10"/>
      <c r="C38" s="10"/>
      <c r="D38" s="489"/>
      <c r="E38" s="465">
        <v>45089.0</v>
      </c>
      <c r="F38" s="14"/>
      <c r="G38" s="14"/>
      <c r="H38" s="14"/>
      <c r="I38" s="438"/>
      <c r="J38" s="438"/>
      <c r="K38" s="490"/>
      <c r="L38" s="465">
        <v>45090.0</v>
      </c>
      <c r="M38" s="438"/>
      <c r="N38" s="438"/>
      <c r="O38" s="438"/>
      <c r="P38" s="438"/>
      <c r="Q38" s="10"/>
      <c r="R38" s="178"/>
      <c r="S38" s="465">
        <v>45091.0</v>
      </c>
      <c r="T38" s="10"/>
      <c r="U38" s="438"/>
      <c r="V38" s="438"/>
      <c r="W38" s="10"/>
      <c r="X38" s="177"/>
      <c r="Y38" s="14"/>
      <c r="Z38" s="465">
        <v>45092.0</v>
      </c>
      <c r="AA38" s="438"/>
      <c r="AB38" s="438"/>
      <c r="AC38" s="10"/>
      <c r="AD38" s="438"/>
      <c r="AE38" s="438"/>
      <c r="AF38" s="489"/>
      <c r="AG38" s="465">
        <v>45093.0</v>
      </c>
      <c r="AH38" s="438"/>
      <c r="AI38" s="10"/>
      <c r="AJ38" s="438"/>
      <c r="AK38" s="438"/>
      <c r="AL38" s="438"/>
      <c r="AM38" s="177"/>
      <c r="AN38" s="465">
        <v>45094.0</v>
      </c>
      <c r="AO38" s="10"/>
      <c r="AP38" s="19"/>
      <c r="AQ38" s="19"/>
      <c r="AR38" s="19"/>
      <c r="AS38" s="19"/>
      <c r="AT38" s="14"/>
      <c r="AU38" s="465">
        <v>45095.0</v>
      </c>
      <c r="AV38" s="19"/>
      <c r="AW38" s="19"/>
      <c r="AX38" s="19"/>
      <c r="AY38" s="20"/>
      <c r="AZ38" s="19"/>
      <c r="BA38" s="19"/>
      <c r="BB38" s="19"/>
      <c r="BC38" s="19"/>
      <c r="BD38" s="20"/>
      <c r="BE38" s="21"/>
      <c r="BF38" s="22"/>
      <c r="BG38" s="4"/>
      <c r="BH38" s="19"/>
      <c r="BI38" s="23"/>
      <c r="BL38" s="20"/>
      <c r="BM38" s="20"/>
    </row>
    <row r="39">
      <c r="A39" s="107"/>
      <c r="B39" s="26"/>
      <c r="C39" s="26"/>
      <c r="D39" s="26" t="s">
        <v>2</v>
      </c>
      <c r="E39" s="26" t="s">
        <v>3</v>
      </c>
      <c r="F39" s="26" t="s">
        <v>4</v>
      </c>
      <c r="G39" s="26" t="s">
        <v>5</v>
      </c>
      <c r="H39" s="26" t="s">
        <v>6</v>
      </c>
      <c r="I39" s="26"/>
      <c r="J39" s="26"/>
      <c r="K39" s="26" t="s">
        <v>2</v>
      </c>
      <c r="L39" s="26" t="s">
        <v>7</v>
      </c>
      <c r="M39" s="26" t="s">
        <v>4</v>
      </c>
      <c r="N39" s="26" t="s">
        <v>5</v>
      </c>
      <c r="O39" s="26" t="s">
        <v>6</v>
      </c>
      <c r="P39" s="26"/>
      <c r="Q39" s="26"/>
      <c r="R39" s="26" t="s">
        <v>2</v>
      </c>
      <c r="S39" s="26" t="s">
        <v>8</v>
      </c>
      <c r="T39" s="26" t="s">
        <v>4</v>
      </c>
      <c r="U39" s="26" t="s">
        <v>5</v>
      </c>
      <c r="V39" s="26" t="s">
        <v>6</v>
      </c>
      <c r="W39" s="28"/>
      <c r="X39" s="29"/>
      <c r="Y39" s="29" t="s">
        <v>2</v>
      </c>
      <c r="Z39" s="29" t="s">
        <v>9</v>
      </c>
      <c r="AA39" s="26" t="s">
        <v>4</v>
      </c>
      <c r="AB39" s="26" t="s">
        <v>5</v>
      </c>
      <c r="AC39" s="26" t="s">
        <v>6</v>
      </c>
      <c r="AD39" s="29"/>
      <c r="AE39" s="29"/>
      <c r="AF39" s="29" t="s">
        <v>2</v>
      </c>
      <c r="AG39" s="29" t="s">
        <v>10</v>
      </c>
      <c r="AH39" s="26" t="s">
        <v>4</v>
      </c>
      <c r="AI39" s="26" t="s">
        <v>5</v>
      </c>
      <c r="AJ39" s="26" t="s">
        <v>6</v>
      </c>
      <c r="AK39" s="29"/>
      <c r="AL39" s="29"/>
      <c r="AM39" s="29" t="s">
        <v>2</v>
      </c>
      <c r="AN39" s="29" t="s">
        <v>11</v>
      </c>
      <c r="AO39" s="26" t="s">
        <v>4</v>
      </c>
      <c r="AP39" s="26" t="s">
        <v>5</v>
      </c>
      <c r="AQ39" s="26" t="s">
        <v>6</v>
      </c>
      <c r="AR39" s="29"/>
      <c r="AS39" s="29"/>
      <c r="AT39" s="29" t="s">
        <v>2</v>
      </c>
      <c r="AU39" s="29" t="s">
        <v>12</v>
      </c>
      <c r="AV39" s="26" t="s">
        <v>4</v>
      </c>
      <c r="AW39" s="26" t="s">
        <v>5</v>
      </c>
      <c r="AX39" s="26" t="s">
        <v>6</v>
      </c>
      <c r="AY39" s="30"/>
      <c r="AZ39" s="31" t="s">
        <v>4</v>
      </c>
      <c r="BA39" s="31" t="s">
        <v>13</v>
      </c>
      <c r="BB39" s="31" t="s">
        <v>6</v>
      </c>
      <c r="BC39" s="31" t="s">
        <v>14</v>
      </c>
      <c r="BD39" s="32"/>
      <c r="BE39" s="33" t="s">
        <v>4</v>
      </c>
      <c r="BF39" s="33" t="s">
        <v>13</v>
      </c>
      <c r="BG39" s="33" t="s">
        <v>6</v>
      </c>
      <c r="BH39" s="33" t="s">
        <v>15</v>
      </c>
      <c r="BI39" s="32"/>
      <c r="BL39" s="32"/>
      <c r="BM39" s="32"/>
    </row>
    <row r="40">
      <c r="A40" s="59" t="s">
        <v>50</v>
      </c>
      <c r="B40" s="275" t="s">
        <v>62</v>
      </c>
      <c r="C40" s="37">
        <v>45090.0</v>
      </c>
      <c r="D40" s="42" t="s">
        <v>308</v>
      </c>
      <c r="E40" s="53" t="s">
        <v>309</v>
      </c>
      <c r="F40" s="40">
        <v>2.5</v>
      </c>
      <c r="G40" s="40">
        <v>5.5</v>
      </c>
      <c r="H40" s="40">
        <v>2.5</v>
      </c>
      <c r="I40" s="42" t="s">
        <v>131</v>
      </c>
      <c r="J40" s="37">
        <v>45091.0</v>
      </c>
      <c r="K40" s="42" t="s">
        <v>286</v>
      </c>
      <c r="L40" s="53" t="s">
        <v>120</v>
      </c>
      <c r="M40" s="40">
        <v>0.0</v>
      </c>
      <c r="N40" s="40">
        <v>4.5</v>
      </c>
      <c r="O40" s="40">
        <v>0.0</v>
      </c>
      <c r="P40" s="38"/>
      <c r="Q40" s="37"/>
      <c r="R40" s="42"/>
      <c r="S40" s="53"/>
      <c r="T40" s="40">
        <v>0.0</v>
      </c>
      <c r="U40" s="40">
        <v>0.0</v>
      </c>
      <c r="V40" s="40">
        <v>0.0</v>
      </c>
      <c r="W40" s="42" t="s">
        <v>67</v>
      </c>
      <c r="X40" s="37">
        <v>45093.0</v>
      </c>
      <c r="Y40" s="42" t="s">
        <v>284</v>
      </c>
      <c r="Z40" s="53" t="s">
        <v>122</v>
      </c>
      <c r="AA40" s="40">
        <v>0.0</v>
      </c>
      <c r="AB40" s="40">
        <v>3.5</v>
      </c>
      <c r="AC40" s="40">
        <v>0.0</v>
      </c>
      <c r="AD40" s="42" t="s">
        <v>78</v>
      </c>
      <c r="AE40" s="37">
        <v>45094.0</v>
      </c>
      <c r="AF40" s="42" t="s">
        <v>284</v>
      </c>
      <c r="AG40" s="53" t="s">
        <v>122</v>
      </c>
      <c r="AH40" s="40">
        <v>0.0</v>
      </c>
      <c r="AI40" s="40">
        <v>3.5</v>
      </c>
      <c r="AJ40" s="40">
        <v>0.0</v>
      </c>
      <c r="AK40" s="478"/>
      <c r="AL40" s="45"/>
      <c r="AM40" s="53"/>
      <c r="AN40" s="53"/>
      <c r="AO40" s="40">
        <v>0.0</v>
      </c>
      <c r="AP40" s="40">
        <v>0.0</v>
      </c>
      <c r="AQ40" s="40">
        <v>0.0</v>
      </c>
      <c r="AR40" s="47" t="s">
        <v>27</v>
      </c>
      <c r="AS40" s="37">
        <v>45096.0</v>
      </c>
      <c r="AT40" s="42" t="s">
        <v>284</v>
      </c>
      <c r="AU40" s="53" t="s">
        <v>122</v>
      </c>
      <c r="AV40" s="40">
        <v>0.0</v>
      </c>
      <c r="AW40" s="40">
        <v>3.5</v>
      </c>
      <c r="AX40" s="40">
        <v>0.0</v>
      </c>
      <c r="AY40" s="48"/>
      <c r="AZ40" s="49">
        <f t="shared" ref="AZ40:BB40" si="49">SUM(F40,M40,T40,AA40,AH40,AO40,AV40)</f>
        <v>2.5</v>
      </c>
      <c r="BA40" s="39">
        <f t="shared" si="49"/>
        <v>20.5</v>
      </c>
      <c r="BB40" s="39">
        <f t="shared" si="49"/>
        <v>2.5</v>
      </c>
      <c r="BC40" s="50">
        <f t="shared" ref="BC40:BC42" si="51">SUM(AZ40,BA40,BB40)</f>
        <v>25.5</v>
      </c>
      <c r="BD40" s="51"/>
      <c r="BE40" s="39">
        <f t="shared" ref="BE40:BE42" si="52">AZ40*80</f>
        <v>200</v>
      </c>
      <c r="BF40" s="39">
        <f t="shared" ref="BF40:BF42" si="53">BA40*88</f>
        <v>1804</v>
      </c>
      <c r="BG40" s="39">
        <f t="shared" ref="BG40:BG42" si="54">BB40*80</f>
        <v>200</v>
      </c>
      <c r="BH40" s="39">
        <f t="shared" ref="BH40:BH42" si="55">sum(BE40,BF40,BG40)</f>
        <v>2204</v>
      </c>
      <c r="BI40" s="51"/>
      <c r="BL40" s="51"/>
      <c r="BM40" s="51"/>
    </row>
    <row r="41">
      <c r="A41" s="35" t="s">
        <v>123</v>
      </c>
      <c r="B41" s="57" t="s">
        <v>33</v>
      </c>
      <c r="C41" s="37">
        <v>45090.0</v>
      </c>
      <c r="D41" s="131" t="s">
        <v>25</v>
      </c>
      <c r="E41" s="111" t="s">
        <v>25</v>
      </c>
      <c r="F41" s="40">
        <v>0.0</v>
      </c>
      <c r="G41" s="40">
        <v>0.0</v>
      </c>
      <c r="H41" s="40">
        <v>0.0</v>
      </c>
      <c r="I41" s="42" t="s">
        <v>131</v>
      </c>
      <c r="J41" s="37">
        <v>45091.0</v>
      </c>
      <c r="K41" s="131" t="s">
        <v>247</v>
      </c>
      <c r="L41" s="111" t="s">
        <v>127</v>
      </c>
      <c r="M41" s="40">
        <v>5.0</v>
      </c>
      <c r="N41" s="40">
        <v>1.0</v>
      </c>
      <c r="O41" s="40">
        <v>0.0</v>
      </c>
      <c r="P41" s="38" t="s">
        <v>36</v>
      </c>
      <c r="Q41" s="37">
        <v>45092.0</v>
      </c>
      <c r="R41" s="131" t="s">
        <v>308</v>
      </c>
      <c r="S41" s="111" t="s">
        <v>309</v>
      </c>
      <c r="T41" s="40">
        <v>2.5</v>
      </c>
      <c r="U41" s="40">
        <v>5.5</v>
      </c>
      <c r="V41" s="40">
        <v>2.5</v>
      </c>
      <c r="W41" s="42" t="s">
        <v>37</v>
      </c>
      <c r="X41" s="37">
        <v>45093.0</v>
      </c>
      <c r="Y41" s="131" t="s">
        <v>285</v>
      </c>
      <c r="Z41" s="111" t="s">
        <v>129</v>
      </c>
      <c r="AA41" s="40">
        <v>5.0</v>
      </c>
      <c r="AB41" s="40">
        <v>2.0</v>
      </c>
      <c r="AC41" s="40">
        <v>0.0</v>
      </c>
      <c r="AD41" s="42" t="s">
        <v>40</v>
      </c>
      <c r="AE41" s="37">
        <v>45094.0</v>
      </c>
      <c r="AF41" s="131" t="s">
        <v>285</v>
      </c>
      <c r="AG41" s="111" t="s">
        <v>129</v>
      </c>
      <c r="AH41" s="40">
        <v>5.0</v>
      </c>
      <c r="AI41" s="40">
        <v>2.0</v>
      </c>
      <c r="AJ41" s="40">
        <v>0.0</v>
      </c>
      <c r="AK41" s="434" t="s">
        <v>43</v>
      </c>
      <c r="AL41" s="37">
        <v>45095.0</v>
      </c>
      <c r="AM41" s="131" t="s">
        <v>285</v>
      </c>
      <c r="AN41" s="111" t="s">
        <v>129</v>
      </c>
      <c r="AO41" s="40">
        <v>5.0</v>
      </c>
      <c r="AP41" s="40">
        <v>2.0</v>
      </c>
      <c r="AQ41" s="40">
        <v>0.0</v>
      </c>
      <c r="AR41" s="42" t="s">
        <v>44</v>
      </c>
      <c r="AS41" s="37">
        <v>45096.0</v>
      </c>
      <c r="AT41" s="131" t="s">
        <v>285</v>
      </c>
      <c r="AU41" s="111" t="s">
        <v>129</v>
      </c>
      <c r="AV41" s="40">
        <v>5.0</v>
      </c>
      <c r="AW41" s="40">
        <v>2.0</v>
      </c>
      <c r="AX41" s="40">
        <v>0.0</v>
      </c>
      <c r="AY41" s="48"/>
      <c r="AZ41" s="49">
        <f t="shared" ref="AZ41:BB41" si="50">SUM(F41,M41,T41,AA41,AH41,AO41,AV41)</f>
        <v>27.5</v>
      </c>
      <c r="BA41" s="39">
        <f t="shared" si="50"/>
        <v>14.5</v>
      </c>
      <c r="BB41" s="39">
        <f t="shared" si="50"/>
        <v>2.5</v>
      </c>
      <c r="BC41" s="50">
        <f t="shared" si="51"/>
        <v>44.5</v>
      </c>
      <c r="BD41" s="51"/>
      <c r="BE41" s="39">
        <f t="shared" si="52"/>
        <v>2200</v>
      </c>
      <c r="BF41" s="39">
        <f t="shared" si="53"/>
        <v>1276</v>
      </c>
      <c r="BG41" s="39">
        <f t="shared" si="54"/>
        <v>200</v>
      </c>
      <c r="BH41" s="39">
        <f t="shared" si="55"/>
        <v>3676</v>
      </c>
      <c r="BI41" s="51"/>
      <c r="BJ41" s="51"/>
      <c r="BK41" s="51"/>
      <c r="BL41" s="51"/>
      <c r="BM41" s="51"/>
    </row>
    <row r="42">
      <c r="A42" s="477" t="s">
        <v>52</v>
      </c>
      <c r="B42" s="134"/>
      <c r="C42" s="45"/>
      <c r="D42" s="53"/>
      <c r="E42" s="53"/>
      <c r="F42" s="40">
        <v>0.0</v>
      </c>
      <c r="G42" s="40">
        <v>0.0</v>
      </c>
      <c r="H42" s="40">
        <v>0.0</v>
      </c>
      <c r="I42" s="61"/>
      <c r="J42" s="143"/>
      <c r="K42" s="53"/>
      <c r="L42" s="53"/>
      <c r="M42" s="40">
        <v>0.0</v>
      </c>
      <c r="N42" s="40">
        <v>0.0</v>
      </c>
      <c r="O42" s="40">
        <v>0.0</v>
      </c>
      <c r="T42" s="40">
        <v>0.0</v>
      </c>
      <c r="U42" s="40">
        <v>0.0</v>
      </c>
      <c r="V42" s="40">
        <v>0.0</v>
      </c>
      <c r="W42" s="53"/>
      <c r="X42" s="45"/>
      <c r="Y42" s="53"/>
      <c r="Z42" s="53"/>
      <c r="AA42" s="40">
        <v>0.0</v>
      </c>
      <c r="AB42" s="40">
        <v>0.0</v>
      </c>
      <c r="AC42" s="40">
        <v>0.0</v>
      </c>
      <c r="AD42" s="53"/>
      <c r="AE42" s="45"/>
      <c r="AF42" s="53"/>
      <c r="AG42" s="53"/>
      <c r="AH42" s="40">
        <v>0.0</v>
      </c>
      <c r="AI42" s="40">
        <v>0.0</v>
      </c>
      <c r="AJ42" s="40">
        <v>0.0</v>
      </c>
      <c r="AK42" s="185" t="s">
        <v>79</v>
      </c>
      <c r="AL42" s="37">
        <v>45095.0</v>
      </c>
      <c r="AM42" s="42" t="s">
        <v>284</v>
      </c>
      <c r="AN42" s="53" t="s">
        <v>122</v>
      </c>
      <c r="AO42" s="40">
        <v>0.0</v>
      </c>
      <c r="AP42" s="40">
        <v>3.5</v>
      </c>
      <c r="AQ42" s="40">
        <v>0.0</v>
      </c>
      <c r="AR42" s="54"/>
      <c r="AS42" s="45"/>
      <c r="AT42" s="53"/>
      <c r="AU42" s="53"/>
      <c r="AV42" s="40">
        <v>0.0</v>
      </c>
      <c r="AW42" s="40">
        <v>0.0</v>
      </c>
      <c r="AX42" s="40">
        <v>0.0</v>
      </c>
      <c r="AY42" s="48"/>
      <c r="AZ42" s="49">
        <f t="shared" ref="AZ42:BB42" si="56">SUM(F42,M42,T42,AA42,AH42,AO42,AV42)</f>
        <v>0</v>
      </c>
      <c r="BA42" s="39">
        <f t="shared" si="56"/>
        <v>3.5</v>
      </c>
      <c r="BB42" s="39">
        <f t="shared" si="56"/>
        <v>0</v>
      </c>
      <c r="BC42" s="50">
        <f t="shared" si="51"/>
        <v>3.5</v>
      </c>
      <c r="BD42" s="51"/>
      <c r="BE42" s="39">
        <f t="shared" si="52"/>
        <v>0</v>
      </c>
      <c r="BF42" s="39">
        <f t="shared" si="53"/>
        <v>308</v>
      </c>
      <c r="BG42" s="39">
        <f t="shared" si="54"/>
        <v>0</v>
      </c>
      <c r="BH42" s="39">
        <f t="shared" si="55"/>
        <v>308</v>
      </c>
      <c r="BI42" s="51"/>
      <c r="BJ42" s="132"/>
      <c r="BK42" s="133"/>
      <c r="BL42" s="51"/>
      <c r="BM42" s="51"/>
    </row>
    <row r="43">
      <c r="A43" s="477" t="s">
        <v>18</v>
      </c>
      <c r="B43" s="134"/>
      <c r="C43" s="45"/>
      <c r="D43" s="53"/>
      <c r="E43" s="39"/>
      <c r="F43" s="40">
        <v>0.0</v>
      </c>
      <c r="G43" s="40">
        <v>0.0</v>
      </c>
      <c r="H43" s="40">
        <v>0.0</v>
      </c>
      <c r="I43" s="61"/>
      <c r="J43" s="143"/>
      <c r="K43" s="111"/>
      <c r="L43" s="111"/>
      <c r="M43" s="40">
        <v>0.0</v>
      </c>
      <c r="N43" s="40">
        <v>0.0</v>
      </c>
      <c r="O43" s="40">
        <v>0.0</v>
      </c>
      <c r="P43" s="39"/>
      <c r="Q43" s="45"/>
      <c r="R43" s="111"/>
      <c r="S43" s="111"/>
      <c r="T43" s="40">
        <v>0.0</v>
      </c>
      <c r="U43" s="40">
        <v>0.0</v>
      </c>
      <c r="V43" s="40">
        <v>0.0</v>
      </c>
      <c r="W43" s="53"/>
      <c r="X43" s="45"/>
      <c r="Y43" s="53"/>
      <c r="Z43" s="53"/>
      <c r="AA43" s="40">
        <v>0.0</v>
      </c>
      <c r="AB43" s="40">
        <v>0.0</v>
      </c>
      <c r="AC43" s="40">
        <v>0.0</v>
      </c>
      <c r="AD43" s="144"/>
      <c r="AE43" s="144"/>
      <c r="AF43" s="142"/>
      <c r="AG43" s="142"/>
      <c r="AH43" s="40">
        <v>0.0</v>
      </c>
      <c r="AI43" s="40">
        <v>0.0</v>
      </c>
      <c r="AJ43" s="40">
        <v>0.0</v>
      </c>
      <c r="AK43" s="478"/>
      <c r="AL43" s="45"/>
      <c r="AM43" s="111"/>
      <c r="AN43" s="111"/>
      <c r="AO43" s="40">
        <v>0.0</v>
      </c>
      <c r="AP43" s="40">
        <v>0.0</v>
      </c>
      <c r="AQ43" s="40">
        <v>0.0</v>
      </c>
      <c r="AR43" s="478"/>
      <c r="AS43" s="200"/>
      <c r="AT43" s="111"/>
      <c r="AU43" s="111"/>
      <c r="AV43" s="40">
        <v>0.0</v>
      </c>
      <c r="AW43" s="40">
        <v>0.0</v>
      </c>
      <c r="AX43" s="40">
        <v>0.0</v>
      </c>
      <c r="AY43" s="48"/>
      <c r="AZ43" s="482"/>
      <c r="BA43" s="51"/>
      <c r="BB43" s="51"/>
      <c r="BC43" s="483"/>
      <c r="BD43" s="51"/>
      <c r="BE43" s="39"/>
      <c r="BF43" s="39"/>
      <c r="BG43" s="39"/>
      <c r="BH43" s="39"/>
      <c r="BI43" s="51"/>
      <c r="BJ43" s="39" t="s">
        <v>130</v>
      </c>
      <c r="BK43" s="92">
        <f>SUM(BH25,BH36,BH45,BH12,BH55,BH66,BH77,BH87,BH123)</f>
        <v>66451.67</v>
      </c>
      <c r="BL43" s="51"/>
      <c r="BM43" s="51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137"/>
      <c r="AG44" s="137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53"/>
      <c r="BF44" s="53"/>
      <c r="BG44" s="53"/>
      <c r="BH44" s="53"/>
      <c r="BI44" s="136"/>
      <c r="BJ44" s="39" t="s">
        <v>134</v>
      </c>
      <c r="BK44" s="39">
        <f>SUM(BK17,BK18,BK19,BK20,BK21,BK22,BK23,BK24,BK25,BK26,BK27,BK28,BK29,BK30,BK31,BK32,BK33,BK35,BK36,BK37)</f>
        <v>66451.67</v>
      </c>
      <c r="BL44" s="136"/>
      <c r="BM44" s="136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74"/>
      <c r="AG45" s="74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76" t="s">
        <v>14</v>
      </c>
      <c r="AZ45" s="77">
        <f t="shared" ref="AZ45:BC45" si="57">SUM(AZ40,AZ41,AZ42)</f>
        <v>30</v>
      </c>
      <c r="BA45" s="78">
        <f t="shared" si="57"/>
        <v>38.5</v>
      </c>
      <c r="BB45" s="78">
        <f t="shared" si="57"/>
        <v>5</v>
      </c>
      <c r="BC45" s="79">
        <f t="shared" si="57"/>
        <v>73.5</v>
      </c>
      <c r="BD45" s="51"/>
      <c r="BE45" s="40">
        <f t="shared" ref="BE45:BH45" si="58">sum(BE40,BE41,BE42)</f>
        <v>2400</v>
      </c>
      <c r="BF45" s="40">
        <f t="shared" si="58"/>
        <v>3388</v>
      </c>
      <c r="BG45" s="40">
        <f t="shared" si="58"/>
        <v>400</v>
      </c>
      <c r="BH45" s="40">
        <f t="shared" si="58"/>
        <v>6188</v>
      </c>
      <c r="BI45" s="51"/>
      <c r="BJ45" s="51"/>
      <c r="BK45" s="51"/>
      <c r="BL45" s="51"/>
      <c r="BM45" s="51"/>
    </row>
    <row r="46">
      <c r="B46" s="135"/>
      <c r="C46" s="71"/>
      <c r="D46" s="136"/>
      <c r="E46" s="136"/>
      <c r="F46" s="117"/>
      <c r="G46" s="117"/>
      <c r="H46" s="117"/>
      <c r="I46" s="117"/>
      <c r="J46" s="118"/>
      <c r="K46" s="136"/>
      <c r="L46" s="136"/>
      <c r="M46" s="51"/>
      <c r="N46" s="51"/>
      <c r="O46" s="51"/>
      <c r="P46" s="51"/>
      <c r="Q46" s="71"/>
      <c r="R46" s="136"/>
      <c r="S46" s="136"/>
      <c r="T46" s="136"/>
      <c r="U46" s="136"/>
      <c r="V46" s="136"/>
      <c r="W46" s="136"/>
      <c r="X46" s="71"/>
      <c r="Y46" s="136"/>
      <c r="Z46" s="136"/>
      <c r="AF46" s="74"/>
      <c r="AG46" s="74"/>
      <c r="AO46" s="138"/>
      <c r="AP46" s="138"/>
      <c r="AQ46" s="138"/>
      <c r="AR46" s="138"/>
      <c r="AS46" s="118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136"/>
      <c r="BF46" s="136"/>
      <c r="BG46" s="136"/>
      <c r="BH46" s="136"/>
      <c r="BI46" s="136"/>
      <c r="BJ46" s="136"/>
      <c r="BK46" s="136"/>
      <c r="BL46" s="136"/>
      <c r="BM46" s="136"/>
    </row>
    <row r="47">
      <c r="F47" s="73"/>
      <c r="G47" s="73"/>
      <c r="H47" s="73"/>
      <c r="I47" s="73"/>
      <c r="K47" s="80" t="s">
        <v>49</v>
      </c>
      <c r="L47" s="81"/>
      <c r="AF47" s="82" t="s">
        <v>49</v>
      </c>
      <c r="AG47" s="81"/>
      <c r="AT47" s="82" t="s">
        <v>49</v>
      </c>
      <c r="AU47" s="81"/>
      <c r="BF47" s="82" t="s">
        <v>49</v>
      </c>
      <c r="BG47" s="81"/>
    </row>
    <row r="48">
      <c r="F48" s="73"/>
      <c r="G48" s="73"/>
      <c r="H48" s="73"/>
      <c r="I48" s="73"/>
      <c r="K48" s="139"/>
      <c r="L48" s="140"/>
      <c r="AF48" s="141"/>
      <c r="AG48" s="142"/>
    </row>
    <row r="49">
      <c r="A49" s="10"/>
      <c r="B49" s="10"/>
      <c r="C49" s="10"/>
      <c r="D49" s="489"/>
      <c r="E49" s="465">
        <v>45089.0</v>
      </c>
      <c r="F49" s="14"/>
      <c r="G49" s="14"/>
      <c r="H49" s="14"/>
      <c r="I49" s="438"/>
      <c r="J49" s="438"/>
      <c r="K49" s="490"/>
      <c r="L49" s="465">
        <v>45090.0</v>
      </c>
      <c r="M49" s="438"/>
      <c r="N49" s="438"/>
      <c r="O49" s="438"/>
      <c r="P49" s="438"/>
      <c r="Q49" s="10"/>
      <c r="R49" s="178"/>
      <c r="S49" s="465">
        <v>45091.0</v>
      </c>
      <c r="T49" s="10"/>
      <c r="U49" s="438"/>
      <c r="V49" s="438"/>
      <c r="W49" s="10"/>
      <c r="X49" s="177"/>
      <c r="Y49" s="14"/>
      <c r="Z49" s="465">
        <v>45092.0</v>
      </c>
      <c r="AA49" s="438"/>
      <c r="AB49" s="438"/>
      <c r="AC49" s="10"/>
      <c r="AD49" s="438"/>
      <c r="AE49" s="438"/>
      <c r="AF49" s="489"/>
      <c r="AG49" s="465">
        <v>45093.0</v>
      </c>
      <c r="AH49" s="438"/>
      <c r="AI49" s="10"/>
      <c r="AJ49" s="438"/>
      <c r="AK49" s="438"/>
      <c r="AL49" s="438"/>
      <c r="AM49" s="177"/>
      <c r="AN49" s="465">
        <v>45094.0</v>
      </c>
      <c r="AO49" s="10"/>
      <c r="AP49" s="19"/>
      <c r="AQ49" s="19"/>
      <c r="AR49" s="19"/>
      <c r="AS49" s="19"/>
      <c r="AT49" s="14"/>
      <c r="AU49" s="465">
        <v>45095.0</v>
      </c>
      <c r="AV49" s="19"/>
      <c r="AW49" s="19"/>
      <c r="AX49" s="19"/>
      <c r="AY49" s="20"/>
      <c r="AZ49" s="19"/>
      <c r="BA49" s="19"/>
      <c r="BB49" s="19"/>
      <c r="BC49" s="19"/>
      <c r="BD49" s="20"/>
      <c r="BE49" s="21"/>
      <c r="BF49" s="491"/>
      <c r="BG49" s="4"/>
      <c r="BH49" s="19"/>
      <c r="BI49" s="20"/>
      <c r="BJ49" s="492"/>
      <c r="BK49" s="493"/>
      <c r="BL49" s="20"/>
      <c r="BM49" s="20"/>
    </row>
    <row r="50">
      <c r="A50" s="107"/>
      <c r="B50" s="26"/>
      <c r="C50" s="26"/>
      <c r="D50" s="26" t="s">
        <v>2</v>
      </c>
      <c r="E50" s="26" t="s">
        <v>3</v>
      </c>
      <c r="F50" s="26" t="s">
        <v>4</v>
      </c>
      <c r="G50" s="26" t="s">
        <v>5</v>
      </c>
      <c r="H50" s="26" t="s">
        <v>6</v>
      </c>
      <c r="I50" s="26"/>
      <c r="J50" s="26"/>
      <c r="K50" s="26" t="s">
        <v>2</v>
      </c>
      <c r="L50" s="26" t="s">
        <v>7</v>
      </c>
      <c r="M50" s="26" t="s">
        <v>4</v>
      </c>
      <c r="N50" s="26" t="s">
        <v>5</v>
      </c>
      <c r="O50" s="26" t="s">
        <v>6</v>
      </c>
      <c r="P50" s="26"/>
      <c r="Q50" s="26"/>
      <c r="R50" s="26" t="s">
        <v>2</v>
      </c>
      <c r="S50" s="26" t="s">
        <v>8</v>
      </c>
      <c r="T50" s="26" t="s">
        <v>4</v>
      </c>
      <c r="U50" s="26" t="s">
        <v>5</v>
      </c>
      <c r="V50" s="26" t="s">
        <v>6</v>
      </c>
      <c r="W50" s="28"/>
      <c r="X50" s="29"/>
      <c r="Y50" s="29" t="s">
        <v>2</v>
      </c>
      <c r="Z50" s="29" t="s">
        <v>9</v>
      </c>
      <c r="AA50" s="26" t="s">
        <v>4</v>
      </c>
      <c r="AB50" s="26" t="s">
        <v>5</v>
      </c>
      <c r="AC50" s="26" t="s">
        <v>6</v>
      </c>
      <c r="AD50" s="29"/>
      <c r="AE50" s="29"/>
      <c r="AF50" s="29" t="s">
        <v>2</v>
      </c>
      <c r="AG50" s="29" t="s">
        <v>10</v>
      </c>
      <c r="AH50" s="26" t="s">
        <v>4</v>
      </c>
      <c r="AI50" s="26" t="s">
        <v>5</v>
      </c>
      <c r="AJ50" s="26" t="s">
        <v>6</v>
      </c>
      <c r="AK50" s="29"/>
      <c r="AL50" s="29"/>
      <c r="AM50" s="29" t="s">
        <v>2</v>
      </c>
      <c r="AN50" s="29" t="s">
        <v>11</v>
      </c>
      <c r="AO50" s="26" t="s">
        <v>4</v>
      </c>
      <c r="AP50" s="26" t="s">
        <v>5</v>
      </c>
      <c r="AQ50" s="26" t="s">
        <v>6</v>
      </c>
      <c r="AR50" s="29"/>
      <c r="AS50" s="29"/>
      <c r="AT50" s="29" t="s">
        <v>2</v>
      </c>
      <c r="AU50" s="29" t="s">
        <v>12</v>
      </c>
      <c r="AV50" s="26" t="s">
        <v>4</v>
      </c>
      <c r="AW50" s="26" t="s">
        <v>5</v>
      </c>
      <c r="AX50" s="26" t="s">
        <v>6</v>
      </c>
      <c r="AY50" s="30"/>
      <c r="AZ50" s="31" t="s">
        <v>4</v>
      </c>
      <c r="BA50" s="31" t="s">
        <v>13</v>
      </c>
      <c r="BB50" s="31" t="s">
        <v>6</v>
      </c>
      <c r="BC50" s="31" t="s">
        <v>14</v>
      </c>
      <c r="BD50" s="32"/>
      <c r="BE50" s="33" t="s">
        <v>4</v>
      </c>
      <c r="BF50" s="33" t="s">
        <v>13</v>
      </c>
      <c r="BG50" s="33" t="s">
        <v>6</v>
      </c>
      <c r="BH50" s="33" t="s">
        <v>15</v>
      </c>
      <c r="BI50" s="32"/>
      <c r="BJ50" s="32"/>
      <c r="BK50" s="32"/>
      <c r="BL50" s="32"/>
      <c r="BM50" s="32"/>
    </row>
    <row r="51">
      <c r="A51" s="94" t="s">
        <v>52</v>
      </c>
      <c r="F51" s="40">
        <v>0.0</v>
      </c>
      <c r="G51" s="40">
        <v>0.0</v>
      </c>
      <c r="H51" s="40">
        <v>0.0</v>
      </c>
      <c r="I51" s="35"/>
      <c r="J51" s="143"/>
      <c r="K51" s="92"/>
      <c r="L51" s="92"/>
      <c r="M51" s="40">
        <v>0.0</v>
      </c>
      <c r="N51" s="40">
        <v>0.0</v>
      </c>
      <c r="O51" s="40">
        <v>0.0</v>
      </c>
      <c r="P51" s="494"/>
      <c r="Q51" s="494"/>
      <c r="R51" s="494"/>
      <c r="S51" s="144"/>
      <c r="T51" s="40">
        <v>0.0</v>
      </c>
      <c r="U51" s="40">
        <v>0.0</v>
      </c>
      <c r="V51" s="40">
        <v>0.0</v>
      </c>
      <c r="W51" s="39"/>
      <c r="X51" s="45"/>
      <c r="Y51" s="111"/>
      <c r="Z51" s="39"/>
      <c r="AA51" s="40">
        <v>0.0</v>
      </c>
      <c r="AB51" s="40">
        <v>0.0</v>
      </c>
      <c r="AC51" s="40">
        <v>0.0</v>
      </c>
      <c r="AD51" s="44"/>
      <c r="AE51" s="45"/>
      <c r="AF51" s="92"/>
      <c r="AG51" s="92"/>
      <c r="AH51" s="40">
        <v>0.0</v>
      </c>
      <c r="AI51" s="40">
        <v>0.0</v>
      </c>
      <c r="AJ51" s="40">
        <v>0.0</v>
      </c>
      <c r="AK51" s="148" t="s">
        <v>43</v>
      </c>
      <c r="AL51" s="146">
        <v>45095.0</v>
      </c>
      <c r="AM51" s="148" t="s">
        <v>289</v>
      </c>
      <c r="AN51" s="148" t="s">
        <v>106</v>
      </c>
      <c r="AO51" s="40">
        <v>3.0</v>
      </c>
      <c r="AP51" s="40">
        <v>2.0</v>
      </c>
      <c r="AQ51" s="40">
        <v>0.0</v>
      </c>
      <c r="AR51" s="149"/>
      <c r="AS51" s="461"/>
      <c r="AT51" s="150"/>
      <c r="AU51" s="127"/>
      <c r="AV51" s="40">
        <v>0.0</v>
      </c>
      <c r="AW51" s="40">
        <v>0.0</v>
      </c>
      <c r="AX51" s="40">
        <v>0.0</v>
      </c>
      <c r="AY51" s="48"/>
      <c r="AZ51" s="49">
        <f t="shared" ref="AZ51:BB51" si="59">SUM(F51,M51,T51,AA51,AH51,AO51,AV51)</f>
        <v>3</v>
      </c>
      <c r="BA51" s="39">
        <f t="shared" si="59"/>
        <v>2</v>
      </c>
      <c r="BB51" s="39">
        <f t="shared" si="59"/>
        <v>0</v>
      </c>
      <c r="BC51" s="50">
        <f t="shared" ref="BC51:BC53" si="61">SUM(AZ51,BA51,BB51)</f>
        <v>5</v>
      </c>
      <c r="BD51" s="51"/>
      <c r="BE51" s="39">
        <f t="shared" ref="BE51:BE53" si="62">AZ51*80</f>
        <v>240</v>
      </c>
      <c r="BF51" s="39">
        <f t="shared" ref="BF51:BF53" si="63">BA51*88</f>
        <v>176</v>
      </c>
      <c r="BG51" s="39">
        <f t="shared" ref="BG51:BG53" si="64">BB51*80</f>
        <v>0</v>
      </c>
      <c r="BH51" s="39">
        <f t="shared" ref="BH51:BH53" si="65">sum(BE51,BF51,BG51)</f>
        <v>416</v>
      </c>
      <c r="BI51" s="51"/>
      <c r="BJ51" s="51"/>
      <c r="BK51" s="51"/>
      <c r="BL51" s="51"/>
      <c r="BM51" s="51"/>
    </row>
    <row r="52">
      <c r="A52" s="59" t="s">
        <v>50</v>
      </c>
      <c r="F52" s="40">
        <v>0.0</v>
      </c>
      <c r="G52" s="40">
        <v>0.0</v>
      </c>
      <c r="H52" s="40">
        <v>0.0</v>
      </c>
      <c r="I52" s="134"/>
      <c r="J52" s="45"/>
      <c r="K52" s="111"/>
      <c r="L52" s="39"/>
      <c r="M52" s="40">
        <v>0.0</v>
      </c>
      <c r="N52" s="40">
        <v>0.0</v>
      </c>
      <c r="O52" s="40">
        <v>0.0</v>
      </c>
      <c r="P52" s="39"/>
      <c r="Q52" s="45"/>
      <c r="R52" s="111"/>
      <c r="S52" s="39"/>
      <c r="T52" s="40">
        <v>0.0</v>
      </c>
      <c r="U52" s="40">
        <v>0.0</v>
      </c>
      <c r="V52" s="40">
        <v>0.0</v>
      </c>
      <c r="W52" s="53"/>
      <c r="X52" s="45"/>
      <c r="Y52" s="111"/>
      <c r="Z52" s="39"/>
      <c r="AA52" s="40">
        <v>0.0</v>
      </c>
      <c r="AB52" s="40">
        <v>0.0</v>
      </c>
      <c r="AC52" s="40">
        <v>0.0</v>
      </c>
      <c r="AD52" s="145" t="s">
        <v>37</v>
      </c>
      <c r="AE52" s="146">
        <v>45093.0</v>
      </c>
      <c r="AF52" s="147" t="s">
        <v>288</v>
      </c>
      <c r="AG52" s="40" t="s">
        <v>138</v>
      </c>
      <c r="AH52" s="40">
        <v>2.0</v>
      </c>
      <c r="AI52" s="40">
        <v>2.0</v>
      </c>
      <c r="AJ52" s="40">
        <v>0.0</v>
      </c>
      <c r="AK52" s="92"/>
      <c r="AL52" s="45"/>
      <c r="AM52" s="92"/>
      <c r="AN52" s="92"/>
      <c r="AO52" s="40">
        <v>0.0</v>
      </c>
      <c r="AP52" s="40">
        <v>0.0</v>
      </c>
      <c r="AQ52" s="40">
        <v>0.0</v>
      </c>
      <c r="AR52" s="151" t="s">
        <v>44</v>
      </c>
      <c r="AS52" s="384">
        <v>45096.0</v>
      </c>
      <c r="AT52" s="289" t="s">
        <v>288</v>
      </c>
      <c r="AU52" s="129" t="s">
        <v>138</v>
      </c>
      <c r="AV52" s="40">
        <v>2.0</v>
      </c>
      <c r="AW52" s="40">
        <v>2.0</v>
      </c>
      <c r="AX52" s="40">
        <v>0.0</v>
      </c>
      <c r="AY52" s="48"/>
      <c r="AZ52" s="49">
        <f t="shared" ref="AZ52:BB52" si="60">SUM(F52,M52,T52,AA52,AH52,AO52,AV52)</f>
        <v>4</v>
      </c>
      <c r="BA52" s="39">
        <f t="shared" si="60"/>
        <v>4</v>
      </c>
      <c r="BB52" s="39">
        <f t="shared" si="60"/>
        <v>0</v>
      </c>
      <c r="BC52" s="50">
        <f t="shared" si="61"/>
        <v>8</v>
      </c>
      <c r="BD52" s="51"/>
      <c r="BE52" s="39">
        <f t="shared" si="62"/>
        <v>320</v>
      </c>
      <c r="BF52" s="39">
        <f t="shared" si="63"/>
        <v>352</v>
      </c>
      <c r="BG52" s="39">
        <f t="shared" si="64"/>
        <v>0</v>
      </c>
      <c r="BH52" s="39">
        <f t="shared" si="65"/>
        <v>672</v>
      </c>
      <c r="BI52" s="51"/>
      <c r="BJ52" s="51"/>
      <c r="BK52" s="51"/>
      <c r="BL52" s="51"/>
      <c r="BM52" s="51"/>
    </row>
    <row r="53">
      <c r="A53" s="59"/>
      <c r="B53" s="134"/>
      <c r="C53" s="45"/>
      <c r="D53" s="111"/>
      <c r="E53" s="39"/>
      <c r="F53" s="40">
        <v>0.0</v>
      </c>
      <c r="G53" s="40">
        <v>0.0</v>
      </c>
      <c r="H53" s="40">
        <v>0.0</v>
      </c>
      <c r="I53" s="144"/>
      <c r="J53" s="144"/>
      <c r="K53" s="144"/>
      <c r="L53" s="144"/>
      <c r="M53" s="40">
        <v>0.0</v>
      </c>
      <c r="N53" s="40">
        <v>0.0</v>
      </c>
      <c r="O53" s="40">
        <v>0.0</v>
      </c>
      <c r="P53" s="38"/>
      <c r="Q53" s="37"/>
      <c r="R53" s="131"/>
      <c r="S53" s="39"/>
      <c r="T53" s="40">
        <v>0.0</v>
      </c>
      <c r="U53" s="40">
        <v>0.0</v>
      </c>
      <c r="V53" s="40">
        <v>0.0</v>
      </c>
      <c r="W53" s="39"/>
      <c r="X53" s="45"/>
      <c r="Y53" s="111"/>
      <c r="Z53" s="39"/>
      <c r="AA53" s="40">
        <v>0.0</v>
      </c>
      <c r="AB53" s="40">
        <v>0.0</v>
      </c>
      <c r="AC53" s="40">
        <v>0.0</v>
      </c>
      <c r="AD53" s="44"/>
      <c r="AE53" s="45"/>
      <c r="AF53" s="92"/>
      <c r="AG53" s="92"/>
      <c r="AH53" s="40">
        <v>0.0</v>
      </c>
      <c r="AI53" s="40">
        <v>0.0</v>
      </c>
      <c r="AJ53" s="40">
        <v>0.0</v>
      </c>
      <c r="AK53" s="92"/>
      <c r="AL53" s="45"/>
      <c r="AM53" s="92"/>
      <c r="AN53" s="92"/>
      <c r="AO53" s="40">
        <v>0.0</v>
      </c>
      <c r="AP53" s="40">
        <v>0.0</v>
      </c>
      <c r="AQ53" s="40">
        <v>0.0</v>
      </c>
      <c r="AR53" s="54"/>
      <c r="AS53" s="143"/>
      <c r="AT53" s="111"/>
      <c r="AU53" s="39"/>
      <c r="AV53" s="40">
        <v>0.0</v>
      </c>
      <c r="AW53" s="40">
        <v>0.0</v>
      </c>
      <c r="AX53" s="40">
        <v>0.0</v>
      </c>
      <c r="AY53" s="48"/>
      <c r="AZ53" s="49">
        <f t="shared" ref="AZ53:BB53" si="66">SUM(F53,M53,T53,AA53,AH53,AO53,AV53)</f>
        <v>0</v>
      </c>
      <c r="BA53" s="39">
        <f t="shared" si="66"/>
        <v>0</v>
      </c>
      <c r="BB53" s="39">
        <f t="shared" si="66"/>
        <v>0</v>
      </c>
      <c r="BC53" s="50">
        <f t="shared" si="61"/>
        <v>0</v>
      </c>
      <c r="BD53" s="51"/>
      <c r="BE53" s="39">
        <f t="shared" si="62"/>
        <v>0</v>
      </c>
      <c r="BF53" s="39">
        <f t="shared" si="63"/>
        <v>0</v>
      </c>
      <c r="BG53" s="39">
        <f t="shared" si="64"/>
        <v>0</v>
      </c>
      <c r="BH53" s="39">
        <f t="shared" si="65"/>
        <v>0</v>
      </c>
      <c r="BI53" s="51"/>
      <c r="BJ53" s="51"/>
      <c r="BK53" s="51"/>
      <c r="BL53" s="51"/>
      <c r="BM53" s="51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85"/>
      <c r="BF54" s="85"/>
      <c r="BG54" s="85"/>
      <c r="BH54" s="85"/>
      <c r="BI54" s="153"/>
      <c r="BJ54" s="153"/>
      <c r="BK54" s="153"/>
      <c r="BL54" s="153"/>
      <c r="BM54" s="153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76" t="s">
        <v>14</v>
      </c>
      <c r="AZ55" s="77">
        <f t="shared" ref="AZ55:BC55" si="67">SUM(AZ51,AZ52,AZ53)</f>
        <v>7</v>
      </c>
      <c r="BA55" s="78">
        <f t="shared" si="67"/>
        <v>6</v>
      </c>
      <c r="BB55" s="78">
        <f t="shared" si="67"/>
        <v>0</v>
      </c>
      <c r="BC55" s="79">
        <f t="shared" si="67"/>
        <v>13</v>
      </c>
      <c r="BD55" s="51"/>
      <c r="BE55" s="40">
        <f t="shared" ref="BE55:BH55" si="68">sum(BE51,BE52)</f>
        <v>560</v>
      </c>
      <c r="BF55" s="40">
        <f t="shared" si="68"/>
        <v>528</v>
      </c>
      <c r="BG55" s="40">
        <f t="shared" si="68"/>
        <v>0</v>
      </c>
      <c r="BH55" s="40">
        <f t="shared" si="68"/>
        <v>1088</v>
      </c>
      <c r="BI55" s="51"/>
      <c r="BJ55" s="51"/>
      <c r="BK55" s="51"/>
      <c r="BL55" s="51"/>
      <c r="BM55" s="51"/>
    </row>
    <row r="56">
      <c r="A56" s="152"/>
      <c r="B56" s="153"/>
      <c r="C56" s="153"/>
      <c r="D56" s="67"/>
      <c r="E56" s="67"/>
      <c r="F56" s="153"/>
      <c r="G56" s="153"/>
      <c r="H56" s="153"/>
      <c r="I56" s="153"/>
      <c r="J56" s="153"/>
      <c r="K56" s="154"/>
      <c r="L56" s="15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155"/>
      <c r="Z56" s="155"/>
      <c r="AA56" s="157"/>
      <c r="AB56" s="157"/>
      <c r="AC56" s="157"/>
      <c r="AD56" s="157"/>
      <c r="AE56" s="153"/>
      <c r="AF56" s="154"/>
      <c r="AG56" s="15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/>
      <c r="BB56" s="153"/>
      <c r="BC56" s="153"/>
      <c r="BD56" s="153"/>
      <c r="BE56" s="153"/>
      <c r="BF56" s="153"/>
      <c r="BG56" s="153"/>
      <c r="BH56" s="153"/>
      <c r="BI56" s="153"/>
      <c r="BJ56" s="153"/>
      <c r="BK56" s="153"/>
      <c r="BL56" s="153"/>
      <c r="BM56" s="153"/>
    </row>
    <row r="57">
      <c r="A57" s="155"/>
      <c r="B57" s="153"/>
      <c r="C57" s="153"/>
      <c r="D57" s="67"/>
      <c r="F57" s="153"/>
      <c r="G57" s="153"/>
      <c r="H57" s="153"/>
      <c r="I57" s="153"/>
      <c r="J57" s="153"/>
      <c r="K57" s="6" t="s">
        <v>53</v>
      </c>
      <c r="L57" s="4"/>
      <c r="M57" s="155"/>
      <c r="N57" s="155"/>
      <c r="O57" s="155"/>
      <c r="P57" s="155"/>
      <c r="Q57" s="156"/>
      <c r="R57" s="155"/>
      <c r="S57" s="155"/>
      <c r="T57" s="155"/>
      <c r="U57" s="155"/>
      <c r="V57" s="155"/>
      <c r="W57" s="155"/>
      <c r="X57" s="155"/>
      <c r="Y57" s="155"/>
      <c r="Z57" s="155"/>
      <c r="AA57" s="157"/>
      <c r="AB57" s="157"/>
      <c r="AC57" s="157"/>
      <c r="AD57" s="157"/>
      <c r="AE57" s="153"/>
      <c r="AF57" s="9" t="s">
        <v>53</v>
      </c>
      <c r="AG57" s="4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9" t="s">
        <v>53</v>
      </c>
      <c r="AU57" s="4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9" t="s">
        <v>53</v>
      </c>
      <c r="BG57" s="4"/>
      <c r="BH57" s="153"/>
      <c r="BI57" s="153"/>
      <c r="BJ57" s="153"/>
      <c r="BK57" s="153"/>
      <c r="BL57" s="153"/>
      <c r="BM57" s="153"/>
    </row>
    <row r="58">
      <c r="A58" s="10"/>
      <c r="B58" s="10"/>
      <c r="C58" s="10"/>
      <c r="D58" s="489"/>
      <c r="E58" s="465">
        <v>45089.0</v>
      </c>
      <c r="F58" s="14"/>
      <c r="G58" s="14"/>
      <c r="H58" s="14"/>
      <c r="I58" s="438"/>
      <c r="J58" s="438"/>
      <c r="K58" s="490"/>
      <c r="L58" s="465">
        <v>45090.0</v>
      </c>
      <c r="M58" s="438"/>
      <c r="N58" s="438"/>
      <c r="O58" s="438"/>
      <c r="P58" s="438"/>
      <c r="Q58" s="10"/>
      <c r="R58" s="178"/>
      <c r="S58" s="465">
        <v>45091.0</v>
      </c>
      <c r="T58" s="10"/>
      <c r="U58" s="438"/>
      <c r="V58" s="438"/>
      <c r="W58" s="10"/>
      <c r="X58" s="177"/>
      <c r="Y58" s="14"/>
      <c r="Z58" s="465">
        <v>45092.0</v>
      </c>
      <c r="AA58" s="438"/>
      <c r="AB58" s="438"/>
      <c r="AC58" s="10"/>
      <c r="AD58" s="438"/>
      <c r="AE58" s="438"/>
      <c r="AF58" s="489"/>
      <c r="AG58" s="465">
        <v>45093.0</v>
      </c>
      <c r="AH58" s="438"/>
      <c r="AI58" s="10"/>
      <c r="AJ58" s="438"/>
      <c r="AK58" s="438"/>
      <c r="AL58" s="438"/>
      <c r="AM58" s="177"/>
      <c r="AN58" s="465">
        <v>45094.0</v>
      </c>
      <c r="AO58" s="10"/>
      <c r="AP58" s="19"/>
      <c r="AQ58" s="19"/>
      <c r="AR58" s="19"/>
      <c r="AS58" s="19"/>
      <c r="AT58" s="14"/>
      <c r="AU58" s="465">
        <v>45095.0</v>
      </c>
      <c r="AV58" s="19"/>
      <c r="AW58" s="19"/>
      <c r="AX58" s="19"/>
      <c r="AY58" s="20"/>
      <c r="AZ58" s="19"/>
      <c r="BA58" s="19"/>
      <c r="BB58" s="19"/>
      <c r="BC58" s="19"/>
      <c r="BD58" s="20"/>
      <c r="BE58" s="21"/>
      <c r="BF58" s="491"/>
      <c r="BG58" s="4"/>
      <c r="BH58" s="19"/>
      <c r="BI58" s="20"/>
      <c r="BJ58" s="492"/>
      <c r="BK58" s="493"/>
      <c r="BL58" s="20"/>
      <c r="BM58" s="20"/>
    </row>
    <row r="59">
      <c r="A59" s="107"/>
      <c r="B59" s="26"/>
      <c r="C59" s="26"/>
      <c r="D59" s="26" t="s">
        <v>2</v>
      </c>
      <c r="E59" s="26" t="s">
        <v>3</v>
      </c>
      <c r="F59" s="26" t="s">
        <v>4</v>
      </c>
      <c r="G59" s="26" t="s">
        <v>5</v>
      </c>
      <c r="H59" s="26" t="s">
        <v>6</v>
      </c>
      <c r="I59" s="26"/>
      <c r="J59" s="26"/>
      <c r="K59" s="26" t="s">
        <v>2</v>
      </c>
      <c r="L59" s="26" t="s">
        <v>7</v>
      </c>
      <c r="M59" s="26" t="s">
        <v>4</v>
      </c>
      <c r="N59" s="26" t="s">
        <v>5</v>
      </c>
      <c r="O59" s="26" t="s">
        <v>6</v>
      </c>
      <c r="P59" s="26"/>
      <c r="Q59" s="26"/>
      <c r="R59" s="26" t="s">
        <v>2</v>
      </c>
      <c r="S59" s="26" t="s">
        <v>8</v>
      </c>
      <c r="T59" s="26" t="s">
        <v>4</v>
      </c>
      <c r="U59" s="26" t="s">
        <v>5</v>
      </c>
      <c r="V59" s="26" t="s">
        <v>6</v>
      </c>
      <c r="W59" s="28"/>
      <c r="X59" s="29"/>
      <c r="Y59" s="29" t="s">
        <v>2</v>
      </c>
      <c r="Z59" s="29" t="s">
        <v>9</v>
      </c>
      <c r="AA59" s="26" t="s">
        <v>4</v>
      </c>
      <c r="AB59" s="26" t="s">
        <v>5</v>
      </c>
      <c r="AC59" s="26" t="s">
        <v>6</v>
      </c>
      <c r="AD59" s="29"/>
      <c r="AE59" s="29"/>
      <c r="AF59" s="29" t="s">
        <v>2</v>
      </c>
      <c r="AG59" s="29" t="s">
        <v>10</v>
      </c>
      <c r="AH59" s="26" t="s">
        <v>4</v>
      </c>
      <c r="AI59" s="26" t="s">
        <v>5</v>
      </c>
      <c r="AJ59" s="26" t="s">
        <v>6</v>
      </c>
      <c r="AK59" s="29"/>
      <c r="AL59" s="29"/>
      <c r="AM59" s="29" t="s">
        <v>2</v>
      </c>
      <c r="AN59" s="29" t="s">
        <v>11</v>
      </c>
      <c r="AO59" s="26" t="s">
        <v>4</v>
      </c>
      <c r="AP59" s="26" t="s">
        <v>5</v>
      </c>
      <c r="AQ59" s="26" t="s">
        <v>6</v>
      </c>
      <c r="AR59" s="29"/>
      <c r="AS59" s="29"/>
      <c r="AT59" s="29" t="s">
        <v>2</v>
      </c>
      <c r="AU59" s="29" t="s">
        <v>12</v>
      </c>
      <c r="AV59" s="26" t="s">
        <v>4</v>
      </c>
      <c r="AW59" s="26" t="s">
        <v>5</v>
      </c>
      <c r="AX59" s="26" t="s">
        <v>6</v>
      </c>
      <c r="AY59" s="30"/>
      <c r="AZ59" s="31" t="s">
        <v>4</v>
      </c>
      <c r="BA59" s="31" t="s">
        <v>13</v>
      </c>
      <c r="BB59" s="31" t="s">
        <v>6</v>
      </c>
      <c r="BC59" s="31" t="s">
        <v>14</v>
      </c>
      <c r="BD59" s="32"/>
      <c r="BE59" s="33" t="s">
        <v>4</v>
      </c>
      <c r="BF59" s="33" t="s">
        <v>13</v>
      </c>
      <c r="BG59" s="33" t="s">
        <v>6</v>
      </c>
      <c r="BH59" s="33" t="s">
        <v>15</v>
      </c>
      <c r="BI59" s="32"/>
      <c r="BJ59" s="32"/>
      <c r="BK59" s="32"/>
      <c r="BL59" s="32"/>
      <c r="BM59" s="32"/>
    </row>
    <row r="60">
      <c r="A60" s="94" t="s">
        <v>139</v>
      </c>
      <c r="B60" s="36" t="s">
        <v>19</v>
      </c>
      <c r="C60" s="37">
        <v>45089.0</v>
      </c>
      <c r="D60" s="42" t="s">
        <v>211</v>
      </c>
      <c r="E60" s="58" t="s">
        <v>66</v>
      </c>
      <c r="F60" s="40">
        <v>0.0</v>
      </c>
      <c r="G60" s="40">
        <v>6.0</v>
      </c>
      <c r="H60" s="40">
        <v>0.0</v>
      </c>
      <c r="I60" s="36" t="s">
        <v>22</v>
      </c>
      <c r="J60" s="37">
        <v>45090.0</v>
      </c>
      <c r="K60" s="42" t="s">
        <v>211</v>
      </c>
      <c r="L60" s="58" t="s">
        <v>66</v>
      </c>
      <c r="M60" s="40">
        <v>0.0</v>
      </c>
      <c r="N60" s="40">
        <v>6.0</v>
      </c>
      <c r="O60" s="40">
        <v>0.0</v>
      </c>
      <c r="P60" s="36" t="s">
        <v>24</v>
      </c>
      <c r="Q60" s="37">
        <v>45091.0</v>
      </c>
      <c r="R60" s="42" t="s">
        <v>211</v>
      </c>
      <c r="S60" s="58" t="s">
        <v>66</v>
      </c>
      <c r="T60" s="40">
        <v>0.0</v>
      </c>
      <c r="U60" s="40">
        <v>6.0</v>
      </c>
      <c r="V60" s="40">
        <v>0.0</v>
      </c>
      <c r="W60" s="36" t="s">
        <v>26</v>
      </c>
      <c r="X60" s="37">
        <v>45092.0</v>
      </c>
      <c r="Y60" s="42" t="s">
        <v>211</v>
      </c>
      <c r="Z60" s="58" t="s">
        <v>66</v>
      </c>
      <c r="AA60" s="40">
        <v>0.0</v>
      </c>
      <c r="AB60" s="40">
        <v>6.0</v>
      </c>
      <c r="AC60" s="40">
        <v>0.0</v>
      </c>
      <c r="AD60" s="36" t="s">
        <v>56</v>
      </c>
      <c r="AE60" s="37">
        <v>45093.0</v>
      </c>
      <c r="AF60" s="42" t="s">
        <v>300</v>
      </c>
      <c r="AG60" s="58" t="s">
        <v>301</v>
      </c>
      <c r="AH60" s="40">
        <v>1.0</v>
      </c>
      <c r="AI60" s="40">
        <v>7.0</v>
      </c>
      <c r="AJ60" s="40">
        <v>2.0</v>
      </c>
      <c r="AK60" s="47" t="s">
        <v>57</v>
      </c>
      <c r="AL60" s="37">
        <v>45094.0</v>
      </c>
      <c r="AM60" s="42" t="s">
        <v>25</v>
      </c>
      <c r="AN60" s="58" t="s">
        <v>25</v>
      </c>
      <c r="AO60" s="40">
        <v>0.0</v>
      </c>
      <c r="AP60" s="40">
        <v>0.0</v>
      </c>
      <c r="AQ60" s="40">
        <v>0.0</v>
      </c>
      <c r="AR60" s="96" t="s">
        <v>149</v>
      </c>
      <c r="AS60" s="37">
        <v>45095.0</v>
      </c>
      <c r="AT60" s="42" t="s">
        <v>211</v>
      </c>
      <c r="AU60" s="58" t="s">
        <v>66</v>
      </c>
      <c r="AV60" s="40">
        <v>0.0</v>
      </c>
      <c r="AW60" s="40">
        <v>6.0</v>
      </c>
      <c r="AX60" s="40">
        <v>0.0</v>
      </c>
      <c r="AY60" s="48"/>
      <c r="AZ60" s="49">
        <f t="shared" ref="AZ60:BB60" si="69">SUM(F60,M60,T60,AA60,AH60,AO60,AV60)</f>
        <v>1</v>
      </c>
      <c r="BA60" s="39">
        <f t="shared" si="69"/>
        <v>37</v>
      </c>
      <c r="BB60" s="39">
        <f t="shared" si="69"/>
        <v>2</v>
      </c>
      <c r="BC60" s="50">
        <f t="shared" ref="BC60:BC64" si="71">SUM(AZ60,BA60,BB60)</f>
        <v>40</v>
      </c>
      <c r="BD60" s="51"/>
      <c r="BE60" s="39">
        <f t="shared" ref="BE60:BE61" si="72">AZ60*67.31</f>
        <v>67.31</v>
      </c>
      <c r="BF60" s="39">
        <f t="shared" ref="BF60:BF61" si="73">BA60*74</f>
        <v>2738</v>
      </c>
      <c r="BG60" s="39">
        <f t="shared" ref="BG60:BG61" si="74">BB60*84</f>
        <v>168</v>
      </c>
      <c r="BH60" s="39">
        <f t="shared" ref="BH60:BH62" si="75">sum(BE60,BF60,BG60)</f>
        <v>2973.31</v>
      </c>
      <c r="BI60" s="51"/>
      <c r="BJ60" s="51"/>
      <c r="BK60" s="51"/>
      <c r="BL60" s="51"/>
      <c r="BM60" s="51"/>
    </row>
    <row r="61" ht="16.5" customHeight="1">
      <c r="A61" s="94" t="s">
        <v>740</v>
      </c>
      <c r="B61" s="41" t="s">
        <v>33</v>
      </c>
      <c r="C61" s="37">
        <v>45090.0</v>
      </c>
      <c r="D61" s="38" t="s">
        <v>247</v>
      </c>
      <c r="E61" s="39" t="s">
        <v>127</v>
      </c>
      <c r="F61" s="40">
        <v>5.0</v>
      </c>
      <c r="G61" s="40">
        <v>1.0</v>
      </c>
      <c r="H61" s="40">
        <v>0.0</v>
      </c>
      <c r="I61" s="42" t="s">
        <v>46</v>
      </c>
      <c r="J61" s="37">
        <v>45091.0</v>
      </c>
      <c r="K61" s="38" t="s">
        <v>25</v>
      </c>
      <c r="L61" s="39" t="s">
        <v>25</v>
      </c>
      <c r="M61" s="40">
        <v>0.0</v>
      </c>
      <c r="N61" s="40">
        <v>0.0</v>
      </c>
      <c r="O61" s="40">
        <v>0.0</v>
      </c>
      <c r="P61" s="38" t="s">
        <v>36</v>
      </c>
      <c r="Q61" s="37">
        <v>45092.0</v>
      </c>
      <c r="R61" s="38" t="s">
        <v>247</v>
      </c>
      <c r="S61" s="39" t="s">
        <v>127</v>
      </c>
      <c r="T61" s="40">
        <v>5.0</v>
      </c>
      <c r="U61" s="40">
        <v>1.0</v>
      </c>
      <c r="V61" s="40">
        <v>0.0</v>
      </c>
      <c r="W61" s="56" t="s">
        <v>37</v>
      </c>
      <c r="X61" s="37">
        <v>45093.0</v>
      </c>
      <c r="Y61" s="38" t="s">
        <v>247</v>
      </c>
      <c r="Z61" s="39" t="s">
        <v>127</v>
      </c>
      <c r="AA61" s="40">
        <v>5.0</v>
      </c>
      <c r="AB61" s="40">
        <v>1.0</v>
      </c>
      <c r="AC61" s="40">
        <v>0.0</v>
      </c>
      <c r="AD61" s="56" t="s">
        <v>40</v>
      </c>
      <c r="AE61" s="37">
        <v>45094.0</v>
      </c>
      <c r="AF61" s="38" t="s">
        <v>285</v>
      </c>
      <c r="AG61" s="39" t="s">
        <v>129</v>
      </c>
      <c r="AH61" s="40">
        <v>5.0</v>
      </c>
      <c r="AI61" s="40">
        <v>2.0</v>
      </c>
      <c r="AJ61" s="40">
        <v>0.0</v>
      </c>
      <c r="AK61" s="185" t="s">
        <v>43</v>
      </c>
      <c r="AL61" s="37">
        <v>45095.0</v>
      </c>
      <c r="AM61" s="38" t="s">
        <v>719</v>
      </c>
      <c r="AN61" s="39" t="s">
        <v>267</v>
      </c>
      <c r="AO61" s="40">
        <v>1.0</v>
      </c>
      <c r="AP61" s="40">
        <v>7.0</v>
      </c>
      <c r="AQ61" s="40">
        <v>4.0</v>
      </c>
      <c r="AR61" s="47" t="s">
        <v>44</v>
      </c>
      <c r="AS61" s="37">
        <v>45096.0</v>
      </c>
      <c r="AT61" s="38" t="s">
        <v>247</v>
      </c>
      <c r="AU61" s="39" t="s">
        <v>127</v>
      </c>
      <c r="AV61" s="40">
        <v>5.0</v>
      </c>
      <c r="AW61" s="40">
        <v>1.0</v>
      </c>
      <c r="AX61" s="40">
        <v>0.0</v>
      </c>
      <c r="AY61" s="48"/>
      <c r="AZ61" s="49">
        <f t="shared" ref="AZ61:BB61" si="70">SUM(F61,M61,T61,AA61,AH61,AO61,AV61)</f>
        <v>26</v>
      </c>
      <c r="BA61" s="39">
        <f t="shared" si="70"/>
        <v>13</v>
      </c>
      <c r="BB61" s="39">
        <f t="shared" si="70"/>
        <v>4</v>
      </c>
      <c r="BC61" s="50">
        <f t="shared" si="71"/>
        <v>43</v>
      </c>
      <c r="BD61" s="51"/>
      <c r="BE61" s="39">
        <f t="shared" si="72"/>
        <v>1750.06</v>
      </c>
      <c r="BF61" s="39">
        <f t="shared" si="73"/>
        <v>962</v>
      </c>
      <c r="BG61" s="39">
        <f t="shared" si="74"/>
        <v>336</v>
      </c>
      <c r="BH61" s="39">
        <f t="shared" si="75"/>
        <v>3048.06</v>
      </c>
      <c r="BI61" s="51"/>
      <c r="BJ61" s="51"/>
      <c r="BK61" s="51"/>
      <c r="BL61" s="51"/>
      <c r="BM61" s="51"/>
    </row>
    <row r="62">
      <c r="A62" s="35" t="s">
        <v>82</v>
      </c>
      <c r="B62" s="41"/>
      <c r="C62" s="37"/>
      <c r="D62" s="38"/>
      <c r="E62" s="39"/>
      <c r="F62" s="40">
        <v>0.0</v>
      </c>
      <c r="G62" s="40">
        <v>0.0</v>
      </c>
      <c r="H62" s="40">
        <v>0.0</v>
      </c>
      <c r="I62" s="42" t="s">
        <v>46</v>
      </c>
      <c r="J62" s="37">
        <v>45091.0</v>
      </c>
      <c r="K62" s="38" t="s">
        <v>247</v>
      </c>
      <c r="L62" s="39" t="s">
        <v>127</v>
      </c>
      <c r="M62" s="40">
        <v>5.0</v>
      </c>
      <c r="N62" s="40">
        <v>1.0</v>
      </c>
      <c r="O62" s="40">
        <v>0.0</v>
      </c>
      <c r="P62" s="38"/>
      <c r="Q62" s="37"/>
      <c r="R62" s="96"/>
      <c r="S62" s="110"/>
      <c r="T62" s="40">
        <v>0.0</v>
      </c>
      <c r="U62" s="40">
        <v>0.0</v>
      </c>
      <c r="V62" s="40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44"/>
      <c r="AE62" s="45"/>
      <c r="AF62" s="39"/>
      <c r="AG62" s="39"/>
      <c r="AH62" s="40">
        <v>0.0</v>
      </c>
      <c r="AI62" s="40">
        <v>0.0</v>
      </c>
      <c r="AJ62" s="40">
        <v>0.0</v>
      </c>
      <c r="AK62" s="185"/>
      <c r="AL62" s="37"/>
      <c r="AM62" s="38"/>
      <c r="AN62" s="39"/>
      <c r="AO62" s="40">
        <v>0.0</v>
      </c>
      <c r="AP62" s="40">
        <v>0.0</v>
      </c>
      <c r="AQ62" s="40">
        <v>0.0</v>
      </c>
      <c r="AR62" s="47"/>
      <c r="AS62" s="37"/>
      <c r="AT62" s="38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76">SUM(F62,M62,T62,AA62,AH62,AO62,AV62)</f>
        <v>5</v>
      </c>
      <c r="BA62" s="39">
        <f t="shared" si="76"/>
        <v>1</v>
      </c>
      <c r="BB62" s="39">
        <f t="shared" si="76"/>
        <v>0</v>
      </c>
      <c r="BC62" s="50">
        <f t="shared" si="71"/>
        <v>6</v>
      </c>
      <c r="BD62" s="51"/>
      <c r="BE62" s="39">
        <f>AZ62*80</f>
        <v>400</v>
      </c>
      <c r="BF62" s="39">
        <f>BA62*88</f>
        <v>88</v>
      </c>
      <c r="BG62" s="39">
        <f>BB62*80</f>
        <v>0</v>
      </c>
      <c r="BH62" s="39">
        <f t="shared" si="75"/>
        <v>488</v>
      </c>
      <c r="BI62" s="51"/>
      <c r="BJ62" s="51"/>
      <c r="BK62" s="51"/>
      <c r="BL62" s="51"/>
      <c r="BM62" s="51"/>
    </row>
    <row r="63" ht="16.5" customHeight="1">
      <c r="A63" s="94" t="s">
        <v>50</v>
      </c>
      <c r="B63" s="41"/>
      <c r="C63" s="37"/>
      <c r="D63" s="42"/>
      <c r="E63" s="58"/>
      <c r="F63" s="40">
        <v>0.0</v>
      </c>
      <c r="G63" s="40">
        <v>0.0</v>
      </c>
      <c r="H63" s="40">
        <v>0.0</v>
      </c>
      <c r="I63" s="53"/>
      <c r="J63" s="45"/>
      <c r="K63" s="53"/>
      <c r="L63" s="53"/>
      <c r="M63" s="40">
        <v>0.0</v>
      </c>
      <c r="N63" s="40">
        <v>0.0</v>
      </c>
      <c r="O63" s="40">
        <v>0.0</v>
      </c>
      <c r="P63" s="144"/>
      <c r="Q63" s="144"/>
      <c r="R63" s="144"/>
      <c r="S63" s="144"/>
      <c r="T63" s="40">
        <v>0.0</v>
      </c>
      <c r="U63" s="40">
        <v>0.0</v>
      </c>
      <c r="V63" s="40">
        <v>0.0</v>
      </c>
      <c r="W63" s="44"/>
      <c r="X63" s="45"/>
      <c r="Y63" s="53"/>
      <c r="Z63" s="53"/>
      <c r="AA63" s="40">
        <v>0.0</v>
      </c>
      <c r="AB63" s="40">
        <v>0.0</v>
      </c>
      <c r="AC63" s="40">
        <v>0.0</v>
      </c>
      <c r="AD63" s="44"/>
      <c r="AE63" s="45"/>
      <c r="AF63" s="53"/>
      <c r="AG63" s="53"/>
      <c r="AH63" s="40">
        <v>0.0</v>
      </c>
      <c r="AI63" s="40">
        <v>0.0</v>
      </c>
      <c r="AJ63" s="40">
        <v>0.0</v>
      </c>
      <c r="AK63" s="47"/>
      <c r="AL63" s="37"/>
      <c r="AM63" s="42"/>
      <c r="AN63" s="58"/>
      <c r="AO63" s="40">
        <v>0.0</v>
      </c>
      <c r="AP63" s="40">
        <v>0.0</v>
      </c>
      <c r="AQ63" s="40">
        <v>0.0</v>
      </c>
      <c r="AR63" s="96"/>
      <c r="AS63" s="37"/>
      <c r="AT63" s="42"/>
      <c r="AU63" s="58"/>
      <c r="AV63" s="40">
        <v>0.0</v>
      </c>
      <c r="AW63" s="40">
        <v>0.0</v>
      </c>
      <c r="AX63" s="40">
        <v>0.0</v>
      </c>
      <c r="AY63" s="48"/>
      <c r="AZ63" s="49">
        <f t="shared" ref="AZ63:BB63" si="77">SUM(F63,M63,T63,AA63,AH63,AO63,AV63)</f>
        <v>0</v>
      </c>
      <c r="BA63" s="39">
        <f t="shared" si="77"/>
        <v>0</v>
      </c>
      <c r="BB63" s="39">
        <f t="shared" si="77"/>
        <v>0</v>
      </c>
      <c r="BC63" s="50">
        <f t="shared" si="71"/>
        <v>0</v>
      </c>
      <c r="BD63" s="51"/>
      <c r="BE63" s="39">
        <v>0.0</v>
      </c>
      <c r="BF63" s="39">
        <v>0.0</v>
      </c>
      <c r="BG63" s="39">
        <v>0.0</v>
      </c>
      <c r="BH63" s="39">
        <v>0.0</v>
      </c>
      <c r="BI63" s="51"/>
      <c r="BJ63" s="51"/>
      <c r="BK63" s="51"/>
      <c r="BL63" s="51"/>
      <c r="BM63" s="51"/>
    </row>
    <row r="64" ht="16.5" customHeight="1">
      <c r="A64" s="94" t="s">
        <v>52</v>
      </c>
      <c r="B64" s="41"/>
      <c r="C64" s="37"/>
      <c r="D64" s="42"/>
      <c r="E64" s="58"/>
      <c r="F64" s="40">
        <v>0.0</v>
      </c>
      <c r="G64" s="40">
        <v>0.0</v>
      </c>
      <c r="H64" s="40">
        <v>0.0</v>
      </c>
      <c r="I64" s="144"/>
      <c r="J64" s="144"/>
      <c r="K64" s="144"/>
      <c r="L64" s="144"/>
      <c r="M64" s="40">
        <v>0.0</v>
      </c>
      <c r="N64" s="40">
        <v>0.0</v>
      </c>
      <c r="O64" s="40">
        <v>0.0</v>
      </c>
      <c r="P64" s="144"/>
      <c r="Q64" s="144"/>
      <c r="R64" s="144"/>
      <c r="S64" s="144"/>
      <c r="T64" s="40">
        <v>0.0</v>
      </c>
      <c r="U64" s="40">
        <v>0.0</v>
      </c>
      <c r="V64" s="40">
        <v>0.0</v>
      </c>
      <c r="W64" s="44"/>
      <c r="X64" s="45"/>
      <c r="Y64" s="53"/>
      <c r="Z64" s="53"/>
      <c r="AA64" s="40">
        <v>0.0</v>
      </c>
      <c r="AB64" s="40">
        <v>0.0</v>
      </c>
      <c r="AC64" s="40">
        <v>0.0</v>
      </c>
      <c r="AD64" s="56"/>
      <c r="AE64" s="37"/>
      <c r="AF64" s="42"/>
      <c r="AG64" s="58"/>
      <c r="AH64" s="40">
        <v>0.0</v>
      </c>
      <c r="AI64" s="40">
        <v>0.0</v>
      </c>
      <c r="AJ64" s="40">
        <v>0.0</v>
      </c>
      <c r="AK64" s="96"/>
      <c r="AL64" s="37"/>
      <c r="AM64" s="38"/>
      <c r="AN64" s="39"/>
      <c r="AO64" s="40">
        <v>0.0</v>
      </c>
      <c r="AP64" s="40">
        <v>0.0</v>
      </c>
      <c r="AQ64" s="40">
        <v>0.0</v>
      </c>
      <c r="AR64" s="96"/>
      <c r="AS64" s="37"/>
      <c r="AT64" s="38"/>
      <c r="AU64" s="39"/>
      <c r="AV64" s="40">
        <v>0.0</v>
      </c>
      <c r="AW64" s="40">
        <v>0.0</v>
      </c>
      <c r="AX64" s="40">
        <v>0.0</v>
      </c>
      <c r="AY64" s="48"/>
      <c r="AZ64" s="49">
        <f t="shared" ref="AZ64:BB64" si="78">SUM(F64,M64,T64,AA64,AH64,AO64,AV64)</f>
        <v>0</v>
      </c>
      <c r="BA64" s="39">
        <f t="shared" si="78"/>
        <v>0</v>
      </c>
      <c r="BB64" s="39">
        <f t="shared" si="78"/>
        <v>0</v>
      </c>
      <c r="BC64" s="50">
        <f t="shared" si="71"/>
        <v>0</v>
      </c>
      <c r="BD64" s="51"/>
      <c r="BE64" s="39">
        <f>AZ64*80</f>
        <v>0</v>
      </c>
      <c r="BF64" s="39">
        <f>BA64*88</f>
        <v>0</v>
      </c>
      <c r="BG64" s="39">
        <f>BB64*80</f>
        <v>0</v>
      </c>
      <c r="BH64" s="39">
        <f>sum(BE64,BF64,BG64)</f>
        <v>0</v>
      </c>
      <c r="BI64" s="51"/>
      <c r="BJ64" s="51"/>
      <c r="BK64" s="51"/>
      <c r="BL64" s="51"/>
      <c r="BM64" s="51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162"/>
      <c r="L65" s="162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61"/>
      <c r="AB65" s="161"/>
      <c r="AC65" s="161"/>
      <c r="AD65" s="161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136"/>
      <c r="AU65" s="136"/>
      <c r="AV65" s="136"/>
      <c r="AW65" s="136"/>
      <c r="AX65" s="136"/>
      <c r="AY65" s="136"/>
      <c r="AZ65" s="136"/>
      <c r="BA65" s="136"/>
      <c r="BB65" s="136"/>
      <c r="BC65" s="136"/>
      <c r="BD65" s="136"/>
      <c r="BE65" s="53"/>
      <c r="BF65" s="53"/>
      <c r="BG65" s="53"/>
      <c r="BH65" s="53"/>
      <c r="BI65" s="136"/>
      <c r="BJ65" s="136"/>
      <c r="BK65" s="136"/>
      <c r="BL65" s="136"/>
      <c r="BM65" s="136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76" t="s">
        <v>14</v>
      </c>
      <c r="AZ66" s="77">
        <f t="shared" ref="AZ66:BC66" si="79">sum(AZ60,AZ61,AZ62,AZ63,AZ64)</f>
        <v>32</v>
      </c>
      <c r="BA66" s="78">
        <f t="shared" si="79"/>
        <v>51</v>
      </c>
      <c r="BB66" s="78">
        <f t="shared" si="79"/>
        <v>6</v>
      </c>
      <c r="BC66" s="79">
        <f t="shared" si="79"/>
        <v>89</v>
      </c>
      <c r="BD66" s="51"/>
      <c r="BE66" s="40">
        <f>sum(BE61,BE60,BE62,BE63,BE64)</f>
        <v>2217.37</v>
      </c>
      <c r="BF66" s="40">
        <f t="shared" ref="BF66:BG66" si="80">sum(BF60,BF61,BF62,BF63,BF64)</f>
        <v>3788</v>
      </c>
      <c r="BG66" s="40">
        <f t="shared" si="80"/>
        <v>504</v>
      </c>
      <c r="BH66" s="40">
        <f>SUM(BH60,BH61,BH62,BH63,BH64)</f>
        <v>6509.37</v>
      </c>
      <c r="BI66" s="51"/>
      <c r="BJ66" s="51"/>
      <c r="BK66" s="51"/>
      <c r="BL66" s="51"/>
      <c r="BM66" s="51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6" t="s">
        <v>147</v>
      </c>
      <c r="L67" s="4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6" t="s">
        <v>147</v>
      </c>
      <c r="AG67" s="4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6" t="s">
        <v>147</v>
      </c>
      <c r="AU67" s="4"/>
      <c r="AV67" s="136"/>
      <c r="AW67" s="136"/>
      <c r="AX67" s="136"/>
      <c r="AY67" s="136"/>
      <c r="AZ67" s="136"/>
      <c r="BA67" s="136"/>
      <c r="BB67" s="136"/>
      <c r="BC67" s="136"/>
      <c r="BD67" s="136"/>
      <c r="BE67" s="136"/>
      <c r="BF67" s="136"/>
      <c r="BG67" s="136"/>
      <c r="BH67" s="136"/>
      <c r="BI67" s="136"/>
      <c r="BJ67" s="136"/>
      <c r="BK67" s="136"/>
      <c r="BL67" s="136"/>
      <c r="BM67" s="136"/>
    </row>
    <row r="68">
      <c r="A68" s="116"/>
      <c r="B68" s="159"/>
      <c r="C68" s="159"/>
      <c r="D68" s="160"/>
      <c r="E68" s="159"/>
      <c r="F68" s="161"/>
      <c r="G68" s="161"/>
      <c r="H68" s="161"/>
      <c r="I68" s="161"/>
      <c r="J68" s="159"/>
      <c r="K68" s="162"/>
      <c r="L68" s="162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1"/>
      <c r="AB68" s="161"/>
      <c r="AC68" s="161"/>
      <c r="AD68" s="161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38"/>
      <c r="AP68" s="138"/>
      <c r="AQ68" s="138"/>
      <c r="AR68" s="138"/>
      <c r="AS68" s="118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6" t="s">
        <v>147</v>
      </c>
      <c r="BG68" s="4"/>
      <c r="BH68" s="136"/>
      <c r="BI68" s="136"/>
      <c r="BJ68" s="136"/>
      <c r="BK68" s="136"/>
      <c r="BL68" s="136"/>
      <c r="BM68" s="136"/>
    </row>
    <row r="69">
      <c r="A69" s="10"/>
      <c r="B69" s="10"/>
      <c r="C69" s="10"/>
      <c r="D69" s="489"/>
      <c r="E69" s="465">
        <v>45089.0</v>
      </c>
      <c r="F69" s="14"/>
      <c r="G69" s="14"/>
      <c r="H69" s="14"/>
      <c r="I69" s="438"/>
      <c r="J69" s="438"/>
      <c r="K69" s="490"/>
      <c r="L69" s="465">
        <v>45090.0</v>
      </c>
      <c r="M69" s="438"/>
      <c r="N69" s="438"/>
      <c r="O69" s="438"/>
      <c r="P69" s="438"/>
      <c r="Q69" s="10"/>
      <c r="R69" s="178"/>
      <c r="S69" s="465">
        <v>45091.0</v>
      </c>
      <c r="T69" s="10"/>
      <c r="U69" s="438"/>
      <c r="V69" s="438"/>
      <c r="W69" s="10"/>
      <c r="X69" s="177"/>
      <c r="Y69" s="14"/>
      <c r="Z69" s="465">
        <v>45092.0</v>
      </c>
      <c r="AA69" s="438"/>
      <c r="AB69" s="438"/>
      <c r="AC69" s="10"/>
      <c r="AD69" s="438"/>
      <c r="AE69" s="438"/>
      <c r="AF69" s="489"/>
      <c r="AG69" s="465">
        <v>45093.0</v>
      </c>
      <c r="AH69" s="438"/>
      <c r="AI69" s="10"/>
      <c r="AJ69" s="438"/>
      <c r="AK69" s="438"/>
      <c r="AL69" s="438"/>
      <c r="AM69" s="177"/>
      <c r="AN69" s="465">
        <v>45094.0</v>
      </c>
      <c r="AO69" s="10"/>
      <c r="AP69" s="19"/>
      <c r="AQ69" s="19"/>
      <c r="AR69" s="19"/>
      <c r="AS69" s="19"/>
      <c r="AT69" s="14"/>
      <c r="AU69" s="465">
        <v>45095.0</v>
      </c>
      <c r="AV69" s="19"/>
      <c r="AW69" s="19"/>
      <c r="AX69" s="19"/>
      <c r="AY69" s="20"/>
      <c r="AZ69" s="19"/>
      <c r="BA69" s="19"/>
      <c r="BB69" s="19"/>
      <c r="BC69" s="19"/>
      <c r="BD69" s="20"/>
      <c r="BE69" s="21"/>
      <c r="BF69" s="22"/>
      <c r="BG69" s="4"/>
      <c r="BH69" s="19"/>
      <c r="BI69" s="20"/>
      <c r="BJ69" s="492"/>
      <c r="BK69" s="493"/>
      <c r="BL69" s="20"/>
      <c r="BM69" s="20"/>
    </row>
    <row r="70">
      <c r="A70" s="107"/>
      <c r="B70" s="26"/>
      <c r="C70" s="26"/>
      <c r="D70" s="26" t="s">
        <v>2</v>
      </c>
      <c r="E70" s="26" t="s">
        <v>3</v>
      </c>
      <c r="F70" s="26" t="s">
        <v>4</v>
      </c>
      <c r="G70" s="26" t="s">
        <v>5</v>
      </c>
      <c r="H70" s="26" t="s">
        <v>6</v>
      </c>
      <c r="I70" s="26"/>
      <c r="J70" s="26"/>
      <c r="K70" s="26" t="s">
        <v>2</v>
      </c>
      <c r="L70" s="26" t="s">
        <v>7</v>
      </c>
      <c r="M70" s="26" t="s">
        <v>4</v>
      </c>
      <c r="N70" s="26" t="s">
        <v>5</v>
      </c>
      <c r="O70" s="26" t="s">
        <v>6</v>
      </c>
      <c r="P70" s="26"/>
      <c r="Q70" s="26"/>
      <c r="R70" s="26" t="s">
        <v>2</v>
      </c>
      <c r="S70" s="26" t="s">
        <v>8</v>
      </c>
      <c r="T70" s="26" t="s">
        <v>4</v>
      </c>
      <c r="U70" s="26" t="s">
        <v>5</v>
      </c>
      <c r="V70" s="26" t="s">
        <v>6</v>
      </c>
      <c r="W70" s="28"/>
      <c r="X70" s="29"/>
      <c r="Y70" s="29" t="s">
        <v>2</v>
      </c>
      <c r="Z70" s="29" t="s">
        <v>9</v>
      </c>
      <c r="AA70" s="26" t="s">
        <v>4</v>
      </c>
      <c r="AB70" s="26" t="s">
        <v>5</v>
      </c>
      <c r="AC70" s="26" t="s">
        <v>6</v>
      </c>
      <c r="AD70" s="29"/>
      <c r="AE70" s="29"/>
      <c r="AF70" s="29" t="s">
        <v>2</v>
      </c>
      <c r="AG70" s="29" t="s">
        <v>10</v>
      </c>
      <c r="AH70" s="26" t="s">
        <v>4</v>
      </c>
      <c r="AI70" s="26" t="s">
        <v>5</v>
      </c>
      <c r="AJ70" s="26" t="s">
        <v>6</v>
      </c>
      <c r="AK70" s="29"/>
      <c r="AL70" s="29"/>
      <c r="AM70" s="29" t="s">
        <v>2</v>
      </c>
      <c r="AN70" s="29" t="s">
        <v>11</v>
      </c>
      <c r="AO70" s="26" t="s">
        <v>4</v>
      </c>
      <c r="AP70" s="26" t="s">
        <v>5</v>
      </c>
      <c r="AQ70" s="26" t="s">
        <v>6</v>
      </c>
      <c r="AR70" s="29"/>
      <c r="AS70" s="29"/>
      <c r="AT70" s="29" t="s">
        <v>2</v>
      </c>
      <c r="AU70" s="29" t="s">
        <v>12</v>
      </c>
      <c r="AV70" s="26" t="s">
        <v>4</v>
      </c>
      <c r="AW70" s="26" t="s">
        <v>5</v>
      </c>
      <c r="AX70" s="26" t="s">
        <v>6</v>
      </c>
      <c r="AY70" s="30"/>
      <c r="AZ70" s="31" t="s">
        <v>4</v>
      </c>
      <c r="BA70" s="31" t="s">
        <v>13</v>
      </c>
      <c r="BB70" s="31" t="s">
        <v>6</v>
      </c>
      <c r="BC70" s="31" t="s">
        <v>14</v>
      </c>
      <c r="BD70" s="32"/>
      <c r="BE70" s="33" t="s">
        <v>4</v>
      </c>
      <c r="BF70" s="33" t="s">
        <v>13</v>
      </c>
      <c r="BG70" s="33" t="s">
        <v>6</v>
      </c>
      <c r="BH70" s="33" t="s">
        <v>15</v>
      </c>
      <c r="BI70" s="32"/>
      <c r="BJ70" s="32"/>
      <c r="BK70" s="32"/>
      <c r="BL70" s="32"/>
      <c r="BM70" s="32"/>
    </row>
    <row r="71">
      <c r="A71" s="94" t="s">
        <v>749</v>
      </c>
      <c r="B71" s="36" t="s">
        <v>19</v>
      </c>
      <c r="C71" s="37">
        <v>45089.0</v>
      </c>
      <c r="D71" s="42" t="s">
        <v>272</v>
      </c>
      <c r="E71" s="39" t="s">
        <v>21</v>
      </c>
      <c r="F71" s="40">
        <v>0.0</v>
      </c>
      <c r="G71" s="40">
        <v>6.5</v>
      </c>
      <c r="H71" s="40">
        <v>0.0</v>
      </c>
      <c r="I71" s="36" t="s">
        <v>22</v>
      </c>
      <c r="J71" s="37">
        <v>45090.0</v>
      </c>
      <c r="K71" s="42" t="s">
        <v>703</v>
      </c>
      <c r="L71" s="39" t="s">
        <v>704</v>
      </c>
      <c r="M71" s="40">
        <v>0.5</v>
      </c>
      <c r="N71" s="40">
        <v>7.5</v>
      </c>
      <c r="O71" s="40">
        <v>2.5</v>
      </c>
      <c r="P71" s="36" t="s">
        <v>24</v>
      </c>
      <c r="Q71" s="37">
        <v>45091.0</v>
      </c>
      <c r="R71" s="42" t="s">
        <v>272</v>
      </c>
      <c r="S71" s="39" t="s">
        <v>21</v>
      </c>
      <c r="T71" s="40">
        <v>0.0</v>
      </c>
      <c r="U71" s="40">
        <v>6.5</v>
      </c>
      <c r="V71" s="40">
        <v>0.0</v>
      </c>
      <c r="W71" s="36" t="s">
        <v>26</v>
      </c>
      <c r="X71" s="37">
        <v>45092.0</v>
      </c>
      <c r="Y71" s="42" t="s">
        <v>272</v>
      </c>
      <c r="Z71" s="39" t="s">
        <v>21</v>
      </c>
      <c r="AA71" s="40">
        <v>0.0</v>
      </c>
      <c r="AB71" s="40">
        <v>6.5</v>
      </c>
      <c r="AC71" s="40">
        <v>0.0</v>
      </c>
      <c r="AD71" s="36" t="s">
        <v>56</v>
      </c>
      <c r="AE71" s="37">
        <v>45093.0</v>
      </c>
      <c r="AF71" s="42" t="s">
        <v>25</v>
      </c>
      <c r="AG71" s="39" t="s">
        <v>25</v>
      </c>
      <c r="AH71" s="40">
        <v>0.0</v>
      </c>
      <c r="AI71" s="40">
        <v>0.0</v>
      </c>
      <c r="AJ71" s="40">
        <v>0.0</v>
      </c>
      <c r="AK71" s="47" t="s">
        <v>57</v>
      </c>
      <c r="AL71" s="37">
        <v>45094.0</v>
      </c>
      <c r="AM71" s="42" t="s">
        <v>25</v>
      </c>
      <c r="AN71" s="39" t="s">
        <v>25</v>
      </c>
      <c r="AO71" s="40">
        <v>0.0</v>
      </c>
      <c r="AP71" s="40">
        <v>0.0</v>
      </c>
      <c r="AQ71" s="40">
        <v>0.0</v>
      </c>
      <c r="AR71" s="96"/>
      <c r="AS71" s="37"/>
      <c r="AT71" s="42"/>
      <c r="AU71" s="39"/>
      <c r="AV71" s="40">
        <v>0.0</v>
      </c>
      <c r="AW71" s="40">
        <v>0.0</v>
      </c>
      <c r="AX71" s="40">
        <v>0.0</v>
      </c>
      <c r="AY71" s="48"/>
      <c r="AZ71" s="49">
        <f t="shared" ref="AZ71:BB71" si="81">SUM(F71,M71,T71,AA71,AH71,AO71,AV71)</f>
        <v>0.5</v>
      </c>
      <c r="BA71" s="39">
        <f t="shared" si="81"/>
        <v>27</v>
      </c>
      <c r="BB71" s="39">
        <f t="shared" si="81"/>
        <v>2.5</v>
      </c>
      <c r="BC71" s="50">
        <f t="shared" ref="BC71:BC75" si="83">SUM(AZ71,BA71,BB71)</f>
        <v>30</v>
      </c>
      <c r="BD71" s="51"/>
      <c r="BE71" s="39">
        <f>AZ71*67.31</f>
        <v>33.655</v>
      </c>
      <c r="BF71" s="39">
        <f>BA71*74</f>
        <v>1998</v>
      </c>
      <c r="BG71" s="39">
        <f>BB71*84</f>
        <v>210</v>
      </c>
      <c r="BH71" s="39">
        <f>SUM(BE71,BF71,BG71)</f>
        <v>2241.655</v>
      </c>
      <c r="BI71" s="51"/>
      <c r="BJ71" s="51"/>
      <c r="BK71" s="51"/>
      <c r="BL71" s="51"/>
      <c r="BM71" s="51"/>
    </row>
    <row r="72">
      <c r="A72" s="94" t="s">
        <v>82</v>
      </c>
      <c r="B72" s="36"/>
      <c r="C72" s="37"/>
      <c r="D72" s="42"/>
      <c r="E72" s="39"/>
      <c r="F72" s="40">
        <v>0.0</v>
      </c>
      <c r="G72" s="40">
        <v>0.0</v>
      </c>
      <c r="H72" s="40">
        <v>0.0</v>
      </c>
      <c r="I72" s="36"/>
      <c r="J72" s="37"/>
      <c r="K72" s="42"/>
      <c r="L72" s="39"/>
      <c r="M72" s="40">
        <v>0.0</v>
      </c>
      <c r="N72" s="40">
        <v>0.0</v>
      </c>
      <c r="O72" s="40">
        <v>0.0</v>
      </c>
      <c r="P72" s="36"/>
      <c r="Q72" s="37"/>
      <c r="R72" s="42"/>
      <c r="S72" s="39"/>
      <c r="T72" s="40">
        <v>0.0</v>
      </c>
      <c r="U72" s="40">
        <v>0.0</v>
      </c>
      <c r="V72" s="40">
        <v>0.0</v>
      </c>
      <c r="W72" s="36"/>
      <c r="X72" s="37"/>
      <c r="Y72" s="42"/>
      <c r="Z72" s="39"/>
      <c r="AA72" s="40">
        <v>0.0</v>
      </c>
      <c r="AB72" s="40">
        <v>0.0</v>
      </c>
      <c r="AC72" s="40">
        <v>0.0</v>
      </c>
      <c r="AD72" s="36" t="s">
        <v>56</v>
      </c>
      <c r="AE72" s="37">
        <v>45093.0</v>
      </c>
      <c r="AF72" s="42" t="s">
        <v>703</v>
      </c>
      <c r="AG72" s="39" t="s">
        <v>704</v>
      </c>
      <c r="AH72" s="40">
        <v>0.5</v>
      </c>
      <c r="AI72" s="40">
        <v>7.5</v>
      </c>
      <c r="AJ72" s="40">
        <v>2.5</v>
      </c>
      <c r="AK72" s="47" t="s">
        <v>57</v>
      </c>
      <c r="AL72" s="37">
        <v>45094.0</v>
      </c>
      <c r="AM72" s="42" t="s">
        <v>703</v>
      </c>
      <c r="AN72" s="39" t="s">
        <v>704</v>
      </c>
      <c r="AO72" s="40">
        <v>0.5</v>
      </c>
      <c r="AP72" s="40">
        <v>7.5</v>
      </c>
      <c r="AQ72" s="40">
        <v>2.5</v>
      </c>
      <c r="AR72" s="96"/>
      <c r="AS72" s="37"/>
      <c r="AT72" s="42"/>
      <c r="AU72" s="39"/>
      <c r="AV72" s="40">
        <v>0.0</v>
      </c>
      <c r="AW72" s="40">
        <v>0.0</v>
      </c>
      <c r="AX72" s="40">
        <v>0.0</v>
      </c>
      <c r="AY72" s="48"/>
      <c r="AZ72" s="49">
        <f t="shared" ref="AZ72:BB72" si="82">SUM(F72,M72,T72,AA72,AH72,AO72,AV72)</f>
        <v>1</v>
      </c>
      <c r="BA72" s="39">
        <f t="shared" si="82"/>
        <v>15</v>
      </c>
      <c r="BB72" s="39">
        <f t="shared" si="82"/>
        <v>5</v>
      </c>
      <c r="BC72" s="50">
        <f t="shared" si="83"/>
        <v>21</v>
      </c>
      <c r="BD72" s="51"/>
      <c r="BE72" s="39">
        <f t="shared" ref="BE72:BE74" si="85">AZ72*80</f>
        <v>80</v>
      </c>
      <c r="BF72" s="39">
        <f t="shared" ref="BF72:BF74" si="86">BA72*88</f>
        <v>1320</v>
      </c>
      <c r="BG72" s="39">
        <f t="shared" ref="BG72:BG74" si="87">BB72*80</f>
        <v>400</v>
      </c>
      <c r="BH72" s="39">
        <f t="shared" ref="BH72:BH74" si="88">sum(BE72,BF72,BG72)</f>
        <v>1800</v>
      </c>
      <c r="BI72" s="51"/>
      <c r="BJ72" s="51"/>
      <c r="BK72" s="51"/>
      <c r="BL72" s="51"/>
      <c r="BM72" s="51"/>
    </row>
    <row r="73">
      <c r="A73" s="94" t="s">
        <v>52</v>
      </c>
      <c r="B73" s="41" t="s">
        <v>33</v>
      </c>
      <c r="C73" s="37">
        <v>45090.0</v>
      </c>
      <c r="D73" s="42" t="s">
        <v>137</v>
      </c>
      <c r="E73" s="58" t="s">
        <v>333</v>
      </c>
      <c r="F73" s="145">
        <v>3.0</v>
      </c>
      <c r="G73" s="145">
        <v>1.0</v>
      </c>
      <c r="H73" s="163">
        <v>0.0</v>
      </c>
      <c r="I73" s="57"/>
      <c r="J73" s="230"/>
      <c r="K73" s="183"/>
      <c r="L73" s="86"/>
      <c r="M73" s="163">
        <v>0.0</v>
      </c>
      <c r="N73" s="163">
        <v>0.0</v>
      </c>
      <c r="O73" s="163">
        <v>0.0</v>
      </c>
      <c r="P73" s="38" t="s">
        <v>36</v>
      </c>
      <c r="Q73" s="37">
        <v>45092.0</v>
      </c>
      <c r="R73" s="42" t="s">
        <v>137</v>
      </c>
      <c r="S73" s="58" t="s">
        <v>333</v>
      </c>
      <c r="T73" s="145">
        <v>3.0</v>
      </c>
      <c r="U73" s="145">
        <v>1.0</v>
      </c>
      <c r="V73" s="163">
        <v>0.0</v>
      </c>
      <c r="W73" s="57"/>
      <c r="X73" s="230"/>
      <c r="Y73" s="158"/>
      <c r="Z73" s="55"/>
      <c r="AA73" s="163">
        <v>0.0</v>
      </c>
      <c r="AB73" s="163">
        <v>0.0</v>
      </c>
      <c r="AC73" s="163">
        <v>0.0</v>
      </c>
      <c r="AD73" s="57"/>
      <c r="AE73" s="230"/>
      <c r="AF73" s="158"/>
      <c r="AG73" s="55"/>
      <c r="AH73" s="163">
        <v>0.0</v>
      </c>
      <c r="AI73" s="163">
        <v>0.0</v>
      </c>
      <c r="AJ73" s="163">
        <v>0.0</v>
      </c>
      <c r="AK73" s="287"/>
      <c r="AL73" s="230"/>
      <c r="AM73" s="158"/>
      <c r="AN73" s="55"/>
      <c r="AO73" s="168">
        <v>0.0</v>
      </c>
      <c r="AP73" s="168">
        <v>0.0</v>
      </c>
      <c r="AQ73" s="168">
        <v>0.0</v>
      </c>
      <c r="AR73" s="96" t="s">
        <v>149</v>
      </c>
      <c r="AS73" s="37">
        <v>45095.0</v>
      </c>
      <c r="AT73" s="42" t="s">
        <v>703</v>
      </c>
      <c r="AU73" s="39" t="s">
        <v>704</v>
      </c>
      <c r="AV73" s="40">
        <v>0.5</v>
      </c>
      <c r="AW73" s="40">
        <v>7.5</v>
      </c>
      <c r="AX73" s="40">
        <v>2.5</v>
      </c>
      <c r="AY73" s="165"/>
      <c r="AZ73" s="166">
        <f t="shared" ref="AZ73:BB73" si="84">SUM(F73,M73,T73,AA73,AH73,AO73,AV73)</f>
        <v>6.5</v>
      </c>
      <c r="BA73" s="46">
        <f t="shared" si="84"/>
        <v>9.5</v>
      </c>
      <c r="BB73" s="46">
        <f t="shared" si="84"/>
        <v>2.5</v>
      </c>
      <c r="BC73" s="167">
        <f t="shared" si="83"/>
        <v>18.5</v>
      </c>
      <c r="BD73" s="165"/>
      <c r="BE73" s="39">
        <f t="shared" si="85"/>
        <v>520</v>
      </c>
      <c r="BF73" s="39">
        <f t="shared" si="86"/>
        <v>836</v>
      </c>
      <c r="BG73" s="39">
        <f t="shared" si="87"/>
        <v>200</v>
      </c>
      <c r="BH73" s="39">
        <f t="shared" si="88"/>
        <v>1556</v>
      </c>
      <c r="BI73" s="155"/>
      <c r="BJ73" s="155"/>
      <c r="BK73" s="155"/>
      <c r="BL73" s="155"/>
      <c r="BM73" s="155"/>
    </row>
    <row r="74">
      <c r="A74" s="94" t="s">
        <v>50</v>
      </c>
      <c r="B74" s="57"/>
      <c r="C74" s="230"/>
      <c r="D74" s="183"/>
      <c r="E74" s="85"/>
      <c r="F74" s="168">
        <v>0.0</v>
      </c>
      <c r="G74" s="168">
        <v>0.0</v>
      </c>
      <c r="H74" s="168">
        <v>0.0</v>
      </c>
      <c r="I74" s="42"/>
      <c r="J74" s="37"/>
      <c r="K74" s="42"/>
      <c r="L74" s="58"/>
      <c r="M74" s="145">
        <v>0.0</v>
      </c>
      <c r="N74" s="145">
        <v>0.0</v>
      </c>
      <c r="O74" s="168">
        <v>0.0</v>
      </c>
      <c r="P74" s="57"/>
      <c r="Q74" s="230"/>
      <c r="R74" s="479"/>
      <c r="S74" s="85"/>
      <c r="T74" s="168">
        <v>0.0</v>
      </c>
      <c r="U74" s="168">
        <v>0.0</v>
      </c>
      <c r="V74" s="168">
        <v>0.0</v>
      </c>
      <c r="W74" s="57"/>
      <c r="X74" s="230"/>
      <c r="Y74" s="158"/>
      <c r="Z74" s="55"/>
      <c r="AA74" s="168">
        <v>0.0</v>
      </c>
      <c r="AB74" s="168">
        <v>0.0</v>
      </c>
      <c r="AC74" s="168">
        <v>0.0</v>
      </c>
      <c r="AD74" s="57"/>
      <c r="AE74" s="230"/>
      <c r="AF74" s="158"/>
      <c r="AG74" s="55"/>
      <c r="AH74" s="168">
        <v>0.0</v>
      </c>
      <c r="AI74" s="168">
        <v>0.0</v>
      </c>
      <c r="AJ74" s="168">
        <v>0.0</v>
      </c>
      <c r="AK74" s="287"/>
      <c r="AL74" s="230"/>
      <c r="AM74" s="158"/>
      <c r="AN74" s="55"/>
      <c r="AO74" s="168">
        <v>0.0</v>
      </c>
      <c r="AP74" s="168">
        <v>0.0</v>
      </c>
      <c r="AQ74" s="168">
        <v>0.0</v>
      </c>
      <c r="AR74" s="96"/>
      <c r="AS74" s="37"/>
      <c r="AT74" s="42"/>
      <c r="AU74" s="39"/>
      <c r="AV74" s="40">
        <v>0.0</v>
      </c>
      <c r="AW74" s="40">
        <v>0.0</v>
      </c>
      <c r="AX74" s="40">
        <v>0.0</v>
      </c>
      <c r="AY74" s="155"/>
      <c r="AZ74" s="169">
        <f t="shared" ref="AZ74:BB74" si="89">SUM(F74,M74,T74,AA74,AH74,AO74,AV74)</f>
        <v>0</v>
      </c>
      <c r="BA74" s="149">
        <f t="shared" si="89"/>
        <v>0</v>
      </c>
      <c r="BB74" s="149">
        <f t="shared" si="89"/>
        <v>0</v>
      </c>
      <c r="BC74" s="170">
        <f t="shared" si="83"/>
        <v>0</v>
      </c>
      <c r="BD74" s="155"/>
      <c r="BE74" s="39">
        <f t="shared" si="85"/>
        <v>0</v>
      </c>
      <c r="BF74" s="39">
        <f t="shared" si="86"/>
        <v>0</v>
      </c>
      <c r="BG74" s="39">
        <f t="shared" si="87"/>
        <v>0</v>
      </c>
      <c r="BH74" s="39">
        <f t="shared" si="88"/>
        <v>0</v>
      </c>
      <c r="BI74" s="155"/>
      <c r="BJ74" s="155"/>
      <c r="BK74" s="155"/>
      <c r="BL74" s="155"/>
      <c r="BM74" s="155"/>
    </row>
    <row r="75">
      <c r="A75" s="94" t="s">
        <v>335</v>
      </c>
      <c r="B75" s="57"/>
      <c r="C75" s="230"/>
      <c r="D75" s="183"/>
      <c r="E75" s="85"/>
      <c r="F75" s="145">
        <v>0.0</v>
      </c>
      <c r="G75" s="145">
        <v>0.0</v>
      </c>
      <c r="H75" s="145">
        <v>0.0</v>
      </c>
      <c r="I75" s="42"/>
      <c r="J75" s="37"/>
      <c r="K75" s="42"/>
      <c r="L75" s="58"/>
      <c r="M75" s="145">
        <v>0.0</v>
      </c>
      <c r="N75" s="145">
        <v>0.0</v>
      </c>
      <c r="O75" s="145">
        <v>0.0</v>
      </c>
      <c r="P75" s="57"/>
      <c r="Q75" s="230"/>
      <c r="R75" s="479"/>
      <c r="S75" s="85"/>
      <c r="T75" s="145">
        <v>0.0</v>
      </c>
      <c r="U75" s="145">
        <v>0.0</v>
      </c>
      <c r="V75" s="145">
        <v>0.0</v>
      </c>
      <c r="W75" s="56" t="s">
        <v>37</v>
      </c>
      <c r="X75" s="37">
        <v>45093.0</v>
      </c>
      <c r="Y75" s="42" t="s">
        <v>137</v>
      </c>
      <c r="Z75" s="58" t="s">
        <v>333</v>
      </c>
      <c r="AA75" s="145">
        <v>3.0</v>
      </c>
      <c r="AB75" s="145">
        <v>1.0</v>
      </c>
      <c r="AC75" s="145">
        <v>0.0</v>
      </c>
      <c r="AD75" s="57"/>
      <c r="AE75" s="230"/>
      <c r="AF75" s="158"/>
      <c r="AG75" s="55"/>
      <c r="AH75" s="145">
        <v>0.0</v>
      </c>
      <c r="AI75" s="145">
        <v>0.0</v>
      </c>
      <c r="AJ75" s="145">
        <v>0.0</v>
      </c>
      <c r="AK75" s="287"/>
      <c r="AL75" s="230"/>
      <c r="AM75" s="158"/>
      <c r="AN75" s="55"/>
      <c r="AO75" s="145">
        <v>0.0</v>
      </c>
      <c r="AP75" s="145">
        <v>0.0</v>
      </c>
      <c r="AQ75" s="145">
        <v>0.0</v>
      </c>
      <c r="AR75" s="96"/>
      <c r="AS75" s="37"/>
      <c r="AT75" s="42"/>
      <c r="AU75" s="39"/>
      <c r="AV75" s="145">
        <v>0.0</v>
      </c>
      <c r="AW75" s="145">
        <v>0.0</v>
      </c>
      <c r="AX75" s="145">
        <v>0.0</v>
      </c>
      <c r="AY75" s="155"/>
      <c r="AZ75" s="169">
        <f t="shared" ref="AZ75:BB75" si="90">SUM(F75,M75,T75,AA75,AH75,AO75,AV75)</f>
        <v>3</v>
      </c>
      <c r="BA75" s="149">
        <f t="shared" si="90"/>
        <v>1</v>
      </c>
      <c r="BB75" s="149">
        <f t="shared" si="90"/>
        <v>0</v>
      </c>
      <c r="BC75" s="170">
        <f t="shared" si="83"/>
        <v>4</v>
      </c>
      <c r="BD75" s="155"/>
      <c r="BE75" s="39">
        <f>AZ75*67.31</f>
        <v>201.93</v>
      </c>
      <c r="BF75" s="39">
        <f>BA75*74</f>
        <v>74</v>
      </c>
      <c r="BG75" s="39">
        <f>BB75*84</f>
        <v>0</v>
      </c>
      <c r="BH75" s="39">
        <f>SUM(BE75,BF75,BG75)</f>
        <v>275.93</v>
      </c>
      <c r="BI75" s="155"/>
      <c r="BJ75" s="155"/>
      <c r="BK75" s="155"/>
      <c r="BL75" s="155"/>
      <c r="BM75" s="155"/>
    </row>
    <row r="76">
      <c r="A76" s="116"/>
      <c r="B76" s="159"/>
      <c r="C76" s="159"/>
      <c r="D76" s="160"/>
      <c r="E76" s="159"/>
      <c r="F76" s="161"/>
      <c r="G76" s="161"/>
      <c r="H76" s="161"/>
      <c r="I76" s="161"/>
      <c r="J76" s="159"/>
      <c r="K76" s="162"/>
      <c r="L76" s="162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61"/>
      <c r="AB76" s="161"/>
      <c r="AC76" s="161"/>
      <c r="AD76" s="161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38"/>
      <c r="AP76" s="138"/>
      <c r="AQ76" s="138"/>
      <c r="AR76" s="138"/>
      <c r="AS76" s="118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162"/>
      <c r="L77" s="162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136"/>
      <c r="AU77" s="136"/>
      <c r="AV77" s="136"/>
      <c r="AW77" s="136"/>
      <c r="AX77" s="136"/>
      <c r="AY77" s="76" t="s">
        <v>14</v>
      </c>
      <c r="AZ77" s="77">
        <f t="shared" ref="AZ77:BA77" si="91">SUM(AZ71,AZ72,AZ73,AZ74,AZ75)</f>
        <v>11</v>
      </c>
      <c r="BA77" s="78">
        <f t="shared" si="91"/>
        <v>52.5</v>
      </c>
      <c r="BB77" s="78">
        <f>SUM(BB71,BB72,BB73,BB74,BB753)</f>
        <v>10</v>
      </c>
      <c r="BC77" s="79">
        <f>SUM(BC71,BC72,BC73,BC74,BC75)</f>
        <v>73.5</v>
      </c>
      <c r="BD77" s="136"/>
      <c r="BE77" s="40">
        <f t="shared" ref="BE77:BG77" si="92">SUM(BE71,BE72,BE73,BE74)</f>
        <v>633.655</v>
      </c>
      <c r="BF77" s="40">
        <f t="shared" si="92"/>
        <v>4154</v>
      </c>
      <c r="BG77" s="40">
        <f t="shared" si="92"/>
        <v>810</v>
      </c>
      <c r="BH77" s="40">
        <f>SUM(BH71,BH72,BH73,BH74,BH75)</f>
        <v>5873.585</v>
      </c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</row>
    <row r="79">
      <c r="A79" s="155"/>
      <c r="B79" s="153"/>
      <c r="C79" s="153"/>
      <c r="D79" s="155"/>
      <c r="E79" s="153"/>
      <c r="F79" s="153"/>
      <c r="G79" s="153"/>
      <c r="H79" s="153"/>
      <c r="I79" s="153"/>
      <c r="J79" s="171"/>
      <c r="K79" s="172" t="s">
        <v>320</v>
      </c>
      <c r="L79" s="4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71"/>
      <c r="AF79" s="293" t="s">
        <v>320</v>
      </c>
      <c r="AG79" s="81"/>
      <c r="AH79" s="153"/>
      <c r="AI79" s="153"/>
      <c r="AJ79" s="153"/>
      <c r="AK79" s="153"/>
      <c r="AL79" s="153"/>
      <c r="AM79" s="153"/>
      <c r="AN79" s="153"/>
      <c r="AO79" s="155"/>
      <c r="AP79" s="155"/>
      <c r="AQ79" s="155"/>
      <c r="AR79" s="155"/>
      <c r="AS79" s="173"/>
      <c r="AT79" s="293" t="s">
        <v>320</v>
      </c>
      <c r="AU79" s="81"/>
      <c r="AV79" s="155"/>
      <c r="AW79" s="155"/>
      <c r="AX79" s="155"/>
      <c r="AY79" s="174"/>
      <c r="AZ79" s="174"/>
      <c r="BA79" s="174"/>
      <c r="BB79" s="174"/>
      <c r="BC79" s="174"/>
      <c r="BD79" s="155"/>
      <c r="BE79" s="174"/>
      <c r="BF79" s="175"/>
      <c r="BG79" s="175"/>
      <c r="BH79" s="174"/>
      <c r="BI79" s="155"/>
      <c r="BJ79" s="155"/>
      <c r="BK79" s="155"/>
      <c r="BL79" s="155"/>
      <c r="BM79" s="155"/>
    </row>
    <row r="80">
      <c r="A80" s="155"/>
      <c r="B80" s="153"/>
      <c r="C80" s="153"/>
      <c r="D80" s="155"/>
      <c r="E80" s="10"/>
      <c r="F80" s="10"/>
      <c r="G80" s="10"/>
      <c r="H80" s="10"/>
      <c r="I80" s="153"/>
      <c r="J80" s="153"/>
      <c r="K80" s="155"/>
      <c r="L80" s="11"/>
      <c r="M80" s="153"/>
      <c r="N80" s="153"/>
      <c r="O80" s="153"/>
      <c r="P80" s="153"/>
      <c r="Q80" s="153"/>
      <c r="R80" s="153"/>
      <c r="S80" s="10"/>
      <c r="T80" s="153"/>
      <c r="U80" s="153"/>
      <c r="V80" s="153"/>
      <c r="W80" s="153"/>
      <c r="X80" s="153"/>
      <c r="Y80" s="10"/>
      <c r="Z80" s="10"/>
      <c r="AA80" s="153"/>
      <c r="AB80" s="153"/>
      <c r="AC80" s="153"/>
      <c r="AD80" s="153"/>
      <c r="AE80" s="153"/>
      <c r="AF80" s="153"/>
      <c r="AG80" s="10"/>
      <c r="AH80" s="153"/>
      <c r="AI80" s="153"/>
      <c r="AJ80" s="153"/>
      <c r="AK80" s="153"/>
      <c r="AL80" s="153"/>
      <c r="AM80" s="153"/>
      <c r="AN80" s="10"/>
      <c r="AO80" s="155"/>
      <c r="AP80" s="155"/>
      <c r="AQ80" s="155"/>
      <c r="AR80" s="155"/>
      <c r="AS80" s="156"/>
      <c r="AT80" s="155"/>
      <c r="AU80" s="11"/>
      <c r="AV80" s="155"/>
      <c r="AW80" s="155"/>
      <c r="AX80" s="155"/>
      <c r="AY80" s="155"/>
      <c r="AZ80" s="155"/>
      <c r="BA80" s="155"/>
      <c r="BB80" s="155"/>
      <c r="BC80" s="155"/>
      <c r="BD80" s="155"/>
      <c r="BE80" s="165"/>
      <c r="BF80" s="293" t="s">
        <v>320</v>
      </c>
      <c r="BG80" s="81"/>
      <c r="BH80" s="155"/>
      <c r="BI80" s="155"/>
      <c r="BJ80" s="155"/>
      <c r="BK80" s="155"/>
      <c r="BL80" s="155"/>
      <c r="BM80" s="155"/>
    </row>
    <row r="81">
      <c r="A81" s="11"/>
      <c r="B81" s="10"/>
      <c r="C81" s="10"/>
      <c r="D81" s="12"/>
      <c r="E81" s="465">
        <v>45089.0</v>
      </c>
      <c r="F81" s="14"/>
      <c r="G81" s="14"/>
      <c r="H81" s="14"/>
      <c r="I81" s="438"/>
      <c r="J81" s="438"/>
      <c r="K81" s="16"/>
      <c r="L81" s="465">
        <v>45090.0</v>
      </c>
      <c r="M81" s="438"/>
      <c r="N81" s="438"/>
      <c r="O81" s="438"/>
      <c r="P81" s="438"/>
      <c r="Q81" s="10"/>
      <c r="R81" s="178"/>
      <c r="S81" s="465">
        <v>45091.0</v>
      </c>
      <c r="T81" s="10"/>
      <c r="U81" s="438"/>
      <c r="V81" s="438"/>
      <c r="W81" s="10"/>
      <c r="X81" s="177"/>
      <c r="Y81" s="14"/>
      <c r="Z81" s="465">
        <v>45092.0</v>
      </c>
      <c r="AA81" s="438"/>
      <c r="AB81" s="438"/>
      <c r="AC81" s="10"/>
      <c r="AD81" s="438"/>
      <c r="AE81" s="438"/>
      <c r="AF81" s="489"/>
      <c r="AG81" s="465">
        <v>45093.0</v>
      </c>
      <c r="AH81" s="438"/>
      <c r="AI81" s="10"/>
      <c r="AJ81" s="438"/>
      <c r="AK81" s="438"/>
      <c r="AL81" s="438"/>
      <c r="AM81" s="177"/>
      <c r="AN81" s="465">
        <v>45094.0</v>
      </c>
      <c r="AO81" s="11"/>
      <c r="AP81" s="19"/>
      <c r="AQ81" s="19"/>
      <c r="AR81" s="19"/>
      <c r="AS81" s="19"/>
      <c r="AT81" s="14"/>
      <c r="AU81" s="465">
        <v>45095.0</v>
      </c>
      <c r="AV81" s="19"/>
      <c r="AW81" s="19"/>
      <c r="AX81" s="19"/>
      <c r="AY81" s="20"/>
      <c r="AZ81" s="19"/>
      <c r="BA81" s="19"/>
      <c r="BB81" s="19"/>
      <c r="BC81" s="19"/>
      <c r="BD81" s="20"/>
      <c r="BE81" s="21"/>
      <c r="BF81" s="22"/>
      <c r="BG81" s="4"/>
      <c r="BH81" s="19"/>
      <c r="BI81" s="20"/>
      <c r="BJ81" s="492"/>
      <c r="BK81" s="493"/>
      <c r="BL81" s="20"/>
      <c r="BM81" s="20"/>
    </row>
    <row r="82">
      <c r="A82" s="176"/>
      <c r="B82" s="177"/>
      <c r="C82" s="177"/>
      <c r="D82" s="18" t="s">
        <v>2</v>
      </c>
      <c r="E82" s="177" t="s">
        <v>3</v>
      </c>
      <c r="F82" s="177" t="s">
        <v>4</v>
      </c>
      <c r="G82" s="177" t="s">
        <v>5</v>
      </c>
      <c r="H82" s="177" t="s">
        <v>6</v>
      </c>
      <c r="I82" s="177"/>
      <c r="J82" s="177"/>
      <c r="K82" s="18" t="s">
        <v>2</v>
      </c>
      <c r="L82" s="18" t="s">
        <v>7</v>
      </c>
      <c r="M82" s="177" t="s">
        <v>4</v>
      </c>
      <c r="N82" s="177" t="s">
        <v>5</v>
      </c>
      <c r="O82" s="177" t="s">
        <v>6</v>
      </c>
      <c r="P82" s="177"/>
      <c r="Q82" s="177"/>
      <c r="R82" s="177" t="s">
        <v>2</v>
      </c>
      <c r="S82" s="177" t="s">
        <v>8</v>
      </c>
      <c r="T82" s="177" t="s">
        <v>4</v>
      </c>
      <c r="U82" s="177" t="s">
        <v>5</v>
      </c>
      <c r="V82" s="177" t="s">
        <v>6</v>
      </c>
      <c r="W82" s="178"/>
      <c r="X82" s="177"/>
      <c r="Y82" s="177" t="s">
        <v>2</v>
      </c>
      <c r="Z82" s="177" t="s">
        <v>9</v>
      </c>
      <c r="AA82" s="177" t="s">
        <v>4</v>
      </c>
      <c r="AB82" s="177" t="s">
        <v>5</v>
      </c>
      <c r="AC82" s="177" t="s">
        <v>6</v>
      </c>
      <c r="AD82" s="177"/>
      <c r="AE82" s="177"/>
      <c r="AF82" s="177" t="s">
        <v>2</v>
      </c>
      <c r="AG82" s="177" t="s">
        <v>10</v>
      </c>
      <c r="AH82" s="177" t="s">
        <v>4</v>
      </c>
      <c r="AI82" s="177" t="s">
        <v>5</v>
      </c>
      <c r="AJ82" s="177" t="s">
        <v>6</v>
      </c>
      <c r="AK82" s="177"/>
      <c r="AL82" s="177"/>
      <c r="AM82" s="177" t="s">
        <v>2</v>
      </c>
      <c r="AN82" s="177" t="s">
        <v>11</v>
      </c>
      <c r="AO82" s="18" t="s">
        <v>4</v>
      </c>
      <c r="AP82" s="18" t="s">
        <v>5</v>
      </c>
      <c r="AQ82" s="18" t="s">
        <v>6</v>
      </c>
      <c r="AR82" s="18"/>
      <c r="AS82" s="179"/>
      <c r="AT82" s="18" t="s">
        <v>2</v>
      </c>
      <c r="AU82" s="18" t="s">
        <v>12</v>
      </c>
      <c r="AV82" s="18" t="s">
        <v>4</v>
      </c>
      <c r="AW82" s="18" t="s">
        <v>5</v>
      </c>
      <c r="AX82" s="18" t="s">
        <v>6</v>
      </c>
      <c r="AY82" s="180"/>
      <c r="AZ82" s="181" t="s">
        <v>4</v>
      </c>
      <c r="BA82" s="181" t="s">
        <v>13</v>
      </c>
      <c r="BB82" s="181" t="s">
        <v>6</v>
      </c>
      <c r="BC82" s="181" t="s">
        <v>14</v>
      </c>
      <c r="BD82" s="165"/>
      <c r="BE82" s="182" t="s">
        <v>4</v>
      </c>
      <c r="BF82" s="182" t="s">
        <v>13</v>
      </c>
      <c r="BG82" s="182" t="s">
        <v>6</v>
      </c>
      <c r="BH82" s="182" t="s">
        <v>15</v>
      </c>
      <c r="BI82" s="155"/>
      <c r="BJ82" s="155"/>
      <c r="BK82" s="155"/>
      <c r="BL82" s="155"/>
      <c r="BM82" s="155"/>
    </row>
    <row r="83">
      <c r="A83" s="94" t="s">
        <v>54</v>
      </c>
      <c r="B83" s="57" t="s">
        <v>19</v>
      </c>
      <c r="C83" s="37">
        <v>45089.0</v>
      </c>
      <c r="D83" s="42" t="s">
        <v>703</v>
      </c>
      <c r="E83" s="39" t="s">
        <v>704</v>
      </c>
      <c r="F83" s="40">
        <v>0.5</v>
      </c>
      <c r="G83" s="40">
        <v>7.5</v>
      </c>
      <c r="H83" s="40">
        <v>2.5</v>
      </c>
      <c r="I83" s="57" t="s">
        <v>22</v>
      </c>
      <c r="J83" s="37">
        <v>45090.0</v>
      </c>
      <c r="K83" s="42" t="s">
        <v>25</v>
      </c>
      <c r="L83" s="39" t="s">
        <v>25</v>
      </c>
      <c r="M83" s="40">
        <v>0.0</v>
      </c>
      <c r="N83" s="40">
        <v>0.0</v>
      </c>
      <c r="O83" s="40">
        <v>0.0</v>
      </c>
      <c r="P83" s="57" t="s">
        <v>24</v>
      </c>
      <c r="Q83" s="37">
        <v>45091.0</v>
      </c>
      <c r="R83" s="42" t="s">
        <v>25</v>
      </c>
      <c r="S83" s="39" t="s">
        <v>25</v>
      </c>
      <c r="T83" s="163">
        <v>0.0</v>
      </c>
      <c r="U83" s="163">
        <v>0.0</v>
      </c>
      <c r="V83" s="163">
        <v>0.0</v>
      </c>
      <c r="W83" s="57" t="s">
        <v>26</v>
      </c>
      <c r="X83" s="37">
        <v>45092.0</v>
      </c>
      <c r="Y83" s="42" t="s">
        <v>703</v>
      </c>
      <c r="Z83" s="39" t="s">
        <v>704</v>
      </c>
      <c r="AA83" s="40">
        <v>0.5</v>
      </c>
      <c r="AB83" s="40">
        <v>7.5</v>
      </c>
      <c r="AC83" s="40">
        <v>2.5</v>
      </c>
      <c r="AD83" s="57" t="s">
        <v>56</v>
      </c>
      <c r="AE83" s="37">
        <v>45093.0</v>
      </c>
      <c r="AF83" s="42" t="s">
        <v>703</v>
      </c>
      <c r="AG83" s="39" t="s">
        <v>704</v>
      </c>
      <c r="AH83" s="40">
        <v>0.5</v>
      </c>
      <c r="AI83" s="40">
        <v>7.5</v>
      </c>
      <c r="AJ83" s="40">
        <v>2.5</v>
      </c>
      <c r="AK83" s="287" t="s">
        <v>57</v>
      </c>
      <c r="AL83" s="37">
        <v>45094.0</v>
      </c>
      <c r="AM83" s="42" t="s">
        <v>703</v>
      </c>
      <c r="AN83" s="39" t="s">
        <v>704</v>
      </c>
      <c r="AO83" s="40">
        <v>0.5</v>
      </c>
      <c r="AP83" s="40">
        <v>7.5</v>
      </c>
      <c r="AQ83" s="40">
        <v>2.5</v>
      </c>
      <c r="AR83" s="36" t="s">
        <v>149</v>
      </c>
      <c r="AS83" s="37">
        <v>45095.0</v>
      </c>
      <c r="AT83" s="42" t="s">
        <v>703</v>
      </c>
      <c r="AU83" s="39" t="s">
        <v>704</v>
      </c>
      <c r="AV83" s="40">
        <v>0.5</v>
      </c>
      <c r="AW83" s="40">
        <v>7.5</v>
      </c>
      <c r="AX83" s="40">
        <v>2.5</v>
      </c>
      <c r="AY83" s="165"/>
      <c r="AZ83" s="169">
        <f t="shared" ref="AZ83:BB83" si="93">SUM(F83,M83,T83,AA83,AH83,AO83,AV83)</f>
        <v>2.5</v>
      </c>
      <c r="BA83" s="86">
        <f t="shared" si="93"/>
        <v>37.5</v>
      </c>
      <c r="BB83" s="86">
        <f t="shared" si="93"/>
        <v>12.5</v>
      </c>
      <c r="BC83" s="170">
        <f t="shared" ref="BC83:BC85" si="95">SUM(AZ83,BA83,BB83)</f>
        <v>52.5</v>
      </c>
      <c r="BD83" s="165"/>
      <c r="BE83" s="86">
        <f t="shared" ref="BE83:BE85" si="96">AZ83*80</f>
        <v>200</v>
      </c>
      <c r="BF83" s="17">
        <f t="shared" ref="BF83:BF85" si="97">BA83*88</f>
        <v>3300</v>
      </c>
      <c r="BG83" s="17">
        <f t="shared" ref="BG83:BG85" si="98">BB83*80</f>
        <v>1000</v>
      </c>
      <c r="BH83" s="17">
        <f t="shared" ref="BH83:BH85" si="99">sum(BE83,BF83,BG83)</f>
        <v>4500</v>
      </c>
      <c r="BI83" s="155"/>
      <c r="BJ83" s="155"/>
      <c r="BK83" s="155"/>
      <c r="BL83" s="155"/>
      <c r="BM83" s="155"/>
    </row>
    <row r="84">
      <c r="A84" s="94" t="s">
        <v>52</v>
      </c>
      <c r="B84" s="57"/>
      <c r="C84" s="37"/>
      <c r="D84" s="183"/>
      <c r="E84" s="85"/>
      <c r="F84" s="163">
        <v>0.0</v>
      </c>
      <c r="G84" s="163">
        <v>0.0</v>
      </c>
      <c r="H84" s="163">
        <v>0.0</v>
      </c>
      <c r="I84" s="57" t="s">
        <v>22</v>
      </c>
      <c r="J84" s="37">
        <v>45090.0</v>
      </c>
      <c r="K84" s="42" t="s">
        <v>703</v>
      </c>
      <c r="L84" s="39" t="s">
        <v>704</v>
      </c>
      <c r="M84" s="40">
        <v>0.5</v>
      </c>
      <c r="N84" s="40">
        <v>7.5</v>
      </c>
      <c r="O84" s="40">
        <v>2.5</v>
      </c>
      <c r="P84" s="57"/>
      <c r="Q84" s="37"/>
      <c r="R84" s="42"/>
      <c r="S84" s="39"/>
      <c r="T84" s="40"/>
      <c r="U84" s="40"/>
      <c r="V84" s="40"/>
      <c r="W84" s="57"/>
      <c r="X84" s="37"/>
      <c r="Y84" s="479"/>
      <c r="Z84" s="85"/>
      <c r="AA84" s="163">
        <v>0.0</v>
      </c>
      <c r="AB84" s="163">
        <v>0.0</v>
      </c>
      <c r="AC84" s="163">
        <v>0.0</v>
      </c>
      <c r="AD84" s="57"/>
      <c r="AE84" s="37"/>
      <c r="AF84" s="479"/>
      <c r="AG84" s="85"/>
      <c r="AH84" s="163">
        <v>0.0</v>
      </c>
      <c r="AI84" s="163">
        <v>0.0</v>
      </c>
      <c r="AJ84" s="163">
        <v>0.0</v>
      </c>
      <c r="AK84" s="287"/>
      <c r="AL84" s="37"/>
      <c r="AM84" s="479"/>
      <c r="AN84" s="85"/>
      <c r="AO84" s="168">
        <v>0.0</v>
      </c>
      <c r="AP84" s="168">
        <v>0.0</v>
      </c>
      <c r="AQ84" s="168">
        <v>0.0</v>
      </c>
      <c r="AR84" s="36"/>
      <c r="AS84" s="37"/>
      <c r="AT84" s="42"/>
      <c r="AU84" s="39"/>
      <c r="AV84" s="40">
        <v>0.0</v>
      </c>
      <c r="AW84" s="40">
        <v>0.0</v>
      </c>
      <c r="AX84" s="40">
        <v>0.0</v>
      </c>
      <c r="AY84" s="165"/>
      <c r="AZ84" s="169">
        <f t="shared" ref="AZ84:BB84" si="94">SUM(F84,M84,T84,AA84,AH84,AO84,AV84)</f>
        <v>0.5</v>
      </c>
      <c r="BA84" s="86">
        <f t="shared" si="94"/>
        <v>7.5</v>
      </c>
      <c r="BB84" s="86">
        <f t="shared" si="94"/>
        <v>2.5</v>
      </c>
      <c r="BC84" s="170">
        <f t="shared" si="95"/>
        <v>10.5</v>
      </c>
      <c r="BD84" s="165"/>
      <c r="BE84" s="86">
        <f t="shared" si="96"/>
        <v>40</v>
      </c>
      <c r="BF84" s="17">
        <f t="shared" si="97"/>
        <v>660</v>
      </c>
      <c r="BG84" s="17">
        <f t="shared" si="98"/>
        <v>200</v>
      </c>
      <c r="BH84" s="17">
        <f t="shared" si="99"/>
        <v>900</v>
      </c>
      <c r="BI84" s="155"/>
      <c r="BJ84" s="155"/>
      <c r="BK84" s="155"/>
      <c r="BL84" s="155"/>
      <c r="BM84" s="155"/>
    </row>
    <row r="85">
      <c r="A85" s="94" t="s">
        <v>82</v>
      </c>
      <c r="B85" s="57"/>
      <c r="C85" s="37"/>
      <c r="D85" s="183"/>
      <c r="E85" s="85"/>
      <c r="F85" s="163">
        <v>0.0</v>
      </c>
      <c r="G85" s="163">
        <v>0.0</v>
      </c>
      <c r="H85" s="163">
        <v>0.0</v>
      </c>
      <c r="I85" s="57"/>
      <c r="J85" s="37"/>
      <c r="K85" s="42"/>
      <c r="L85" s="39"/>
      <c r="M85" s="163">
        <v>0.0</v>
      </c>
      <c r="N85" s="163">
        <v>0.0</v>
      </c>
      <c r="O85" s="163">
        <v>0.0</v>
      </c>
      <c r="P85" s="57" t="s">
        <v>24</v>
      </c>
      <c r="Q85" s="37">
        <v>45091.0</v>
      </c>
      <c r="R85" s="42" t="s">
        <v>703</v>
      </c>
      <c r="S85" s="39" t="s">
        <v>704</v>
      </c>
      <c r="T85" s="40">
        <v>0.5</v>
      </c>
      <c r="U85" s="40">
        <v>7.5</v>
      </c>
      <c r="V85" s="40">
        <v>2.5</v>
      </c>
      <c r="W85" s="57"/>
      <c r="X85" s="37"/>
      <c r="Y85" s="479"/>
      <c r="Z85" s="85"/>
      <c r="AA85" s="163">
        <v>0.0</v>
      </c>
      <c r="AB85" s="163">
        <v>0.0</v>
      </c>
      <c r="AC85" s="163">
        <v>0.0</v>
      </c>
      <c r="AD85" s="57"/>
      <c r="AE85" s="37"/>
      <c r="AF85" s="479"/>
      <c r="AG85" s="85"/>
      <c r="AH85" s="163">
        <v>0.0</v>
      </c>
      <c r="AI85" s="163">
        <v>0.0</v>
      </c>
      <c r="AJ85" s="163">
        <v>0.0</v>
      </c>
      <c r="AK85" s="287"/>
      <c r="AL85" s="37"/>
      <c r="AM85" s="479"/>
      <c r="AN85" s="85"/>
      <c r="AO85" s="163">
        <v>0.0</v>
      </c>
      <c r="AP85" s="163">
        <v>0.0</v>
      </c>
      <c r="AQ85" s="163">
        <v>0.0</v>
      </c>
      <c r="AR85" s="36"/>
      <c r="AS85" s="37"/>
      <c r="AT85" s="42"/>
      <c r="AU85" s="39"/>
      <c r="AV85" s="163">
        <v>0.0</v>
      </c>
      <c r="AW85" s="163">
        <v>0.0</v>
      </c>
      <c r="AX85" s="163">
        <v>0.0</v>
      </c>
      <c r="AY85" s="155"/>
      <c r="AZ85" s="169">
        <f t="shared" ref="AZ85:BB85" si="100">SUM(F85,M85,T85,AA85,AH85,AO85,AV85)</f>
        <v>0.5</v>
      </c>
      <c r="BA85" s="86">
        <f t="shared" si="100"/>
        <v>7.5</v>
      </c>
      <c r="BB85" s="86">
        <f t="shared" si="100"/>
        <v>2.5</v>
      </c>
      <c r="BC85" s="170">
        <f t="shared" si="95"/>
        <v>10.5</v>
      </c>
      <c r="BD85" s="155"/>
      <c r="BE85" s="86">
        <f t="shared" si="96"/>
        <v>40</v>
      </c>
      <c r="BF85" s="17">
        <f t="shared" si="97"/>
        <v>660</v>
      </c>
      <c r="BG85" s="17">
        <f t="shared" si="98"/>
        <v>200</v>
      </c>
      <c r="BH85" s="17">
        <f t="shared" si="99"/>
        <v>900</v>
      </c>
      <c r="BI85" s="155"/>
      <c r="BJ85" s="155"/>
      <c r="BK85" s="155"/>
      <c r="BL85" s="155"/>
      <c r="BM85" s="155"/>
    </row>
    <row r="86">
      <c r="A86" s="116"/>
      <c r="B86" s="159"/>
      <c r="C86" s="159"/>
      <c r="D86" s="160"/>
      <c r="E86" s="159"/>
      <c r="F86" s="161"/>
      <c r="G86" s="161"/>
      <c r="H86" s="161"/>
      <c r="I86" s="161"/>
      <c r="J86" s="159"/>
      <c r="K86" s="162"/>
      <c r="L86" s="162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61"/>
      <c r="AB86" s="161"/>
      <c r="AC86" s="161"/>
      <c r="AD86" s="161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38"/>
      <c r="AP86" s="138"/>
      <c r="AQ86" s="138"/>
      <c r="AR86" s="138"/>
      <c r="AS86" s="118"/>
      <c r="AT86" s="136"/>
      <c r="AU86" s="136"/>
      <c r="AV86" s="136"/>
      <c r="AW86" s="136"/>
      <c r="AX86" s="136"/>
      <c r="AY86" s="136"/>
      <c r="AZ86" s="136"/>
      <c r="BA86" s="136"/>
      <c r="BB86" s="136"/>
      <c r="BC86" s="136"/>
      <c r="BD86" s="136"/>
      <c r="BE86" s="136"/>
      <c r="BF86" s="136"/>
      <c r="BG86" s="136"/>
      <c r="BH86" s="136"/>
      <c r="BI86" s="136"/>
      <c r="BJ86" s="136"/>
      <c r="BK86" s="136"/>
      <c r="BL86" s="136"/>
      <c r="BM86" s="136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76" t="s">
        <v>14</v>
      </c>
      <c r="AZ87" s="77">
        <f t="shared" ref="AZ87:BC87" si="101">SUM(AZ83,AZ84,AZ85)</f>
        <v>3.5</v>
      </c>
      <c r="BA87" s="78">
        <f t="shared" si="101"/>
        <v>52.5</v>
      </c>
      <c r="BB87" s="78">
        <f t="shared" si="101"/>
        <v>17.5</v>
      </c>
      <c r="BC87" s="79">
        <f t="shared" si="101"/>
        <v>73.5</v>
      </c>
      <c r="BD87" s="136"/>
      <c r="BE87" s="40">
        <f>SUM(BE84,BE83)</f>
        <v>240</v>
      </c>
      <c r="BF87" s="40">
        <f t="shared" ref="BF87:BG87" si="102">SUM(BF83,BF84)</f>
        <v>3960</v>
      </c>
      <c r="BG87" s="40">
        <f t="shared" si="102"/>
        <v>1200</v>
      </c>
      <c r="BH87" s="40">
        <f>SUM(BH83,BH84,BH85)</f>
        <v>6300</v>
      </c>
      <c r="BI87" s="136"/>
      <c r="BJ87" s="136"/>
      <c r="BK87" s="136"/>
      <c r="BL87" s="136"/>
      <c r="BM87" s="136"/>
    </row>
    <row r="88">
      <c r="A88" s="116"/>
      <c r="B88" s="159"/>
      <c r="C88" s="159"/>
      <c r="D88" s="160"/>
      <c r="E88" s="159"/>
      <c r="F88" s="161"/>
      <c r="G88" s="161"/>
      <c r="H88" s="161"/>
      <c r="I88" s="161"/>
      <c r="J88" s="159"/>
      <c r="K88" s="6" t="s">
        <v>145</v>
      </c>
      <c r="L88" s="4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1"/>
      <c r="AB88" s="161"/>
      <c r="AC88" s="161"/>
      <c r="AD88" s="161"/>
      <c r="AE88" s="159"/>
      <c r="AF88" s="6" t="s">
        <v>145</v>
      </c>
      <c r="AG88" s="4"/>
      <c r="AH88" s="159"/>
      <c r="AI88" s="159"/>
      <c r="AJ88" s="159"/>
      <c r="AK88" s="159"/>
      <c r="AL88" s="159"/>
      <c r="AM88" s="159"/>
      <c r="AN88" s="159"/>
      <c r="AO88" s="138"/>
      <c r="AP88" s="138"/>
      <c r="AQ88" s="138"/>
      <c r="AR88" s="138"/>
      <c r="AS88" s="118"/>
      <c r="AT88" s="6" t="s">
        <v>145</v>
      </c>
      <c r="AU88" s="4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6" t="s">
        <v>145</v>
      </c>
      <c r="BG88" s="4"/>
      <c r="BH88" s="136"/>
      <c r="BI88" s="136"/>
      <c r="BJ88" s="136"/>
      <c r="BK88" s="136"/>
      <c r="BL88" s="136"/>
      <c r="BM88" s="136"/>
    </row>
    <row r="89">
      <c r="A89" s="116"/>
      <c r="B89" s="159"/>
      <c r="C89" s="159"/>
      <c r="D89" s="160"/>
      <c r="E89" s="159"/>
      <c r="F89" s="161"/>
      <c r="G89" s="161"/>
      <c r="H89" s="161"/>
      <c r="I89" s="161"/>
      <c r="J89" s="159"/>
      <c r="K89" s="162"/>
      <c r="L89" s="162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1"/>
      <c r="AB89" s="161"/>
      <c r="AC89" s="161"/>
      <c r="AD89" s="161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38"/>
      <c r="AP89" s="138"/>
      <c r="AQ89" s="138"/>
      <c r="AR89" s="138"/>
      <c r="AS89" s="118"/>
      <c r="AT89" s="136"/>
      <c r="AU89" s="136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136"/>
      <c r="BG89" s="136"/>
      <c r="BH89" s="136"/>
      <c r="BI89" s="136"/>
      <c r="BJ89" s="136"/>
      <c r="BK89" s="136"/>
      <c r="BL89" s="136"/>
      <c r="BM89" s="136"/>
    </row>
    <row r="90">
      <c r="A90" s="10"/>
      <c r="B90" s="10"/>
      <c r="C90" s="10"/>
      <c r="D90" s="489"/>
      <c r="E90" s="465">
        <v>45089.0</v>
      </c>
      <c r="F90" s="14"/>
      <c r="G90" s="14"/>
      <c r="H90" s="14"/>
      <c r="I90" s="438"/>
      <c r="J90" s="438"/>
      <c r="K90" s="490"/>
      <c r="L90" s="465">
        <v>45090.0</v>
      </c>
      <c r="M90" s="438"/>
      <c r="N90" s="438"/>
      <c r="O90" s="438"/>
      <c r="P90" s="438"/>
      <c r="Q90" s="10"/>
      <c r="R90" s="178"/>
      <c r="S90" s="465">
        <v>45091.0</v>
      </c>
      <c r="T90" s="10"/>
      <c r="U90" s="438"/>
      <c r="V90" s="438"/>
      <c r="W90" s="10"/>
      <c r="X90" s="177"/>
      <c r="Y90" s="14"/>
      <c r="Z90" s="465">
        <v>45092.0</v>
      </c>
      <c r="AA90" s="438"/>
      <c r="AB90" s="438"/>
      <c r="AC90" s="10"/>
      <c r="AD90" s="438"/>
      <c r="AE90" s="438"/>
      <c r="AF90" s="489"/>
      <c r="AG90" s="465">
        <v>45093.0</v>
      </c>
      <c r="AH90" s="438"/>
      <c r="AI90" s="10"/>
      <c r="AJ90" s="438"/>
      <c r="AK90" s="438"/>
      <c r="AL90" s="438"/>
      <c r="AM90" s="177"/>
      <c r="AN90" s="465">
        <v>45094.0</v>
      </c>
      <c r="AO90" s="10"/>
      <c r="AP90" s="19"/>
      <c r="AQ90" s="19"/>
      <c r="AR90" s="19"/>
      <c r="AS90" s="19"/>
      <c r="AT90" s="14"/>
      <c r="AU90" s="465">
        <v>45095.0</v>
      </c>
      <c r="AV90" s="19"/>
      <c r="AW90" s="19"/>
      <c r="AX90" s="19"/>
      <c r="AY90" s="20"/>
      <c r="AZ90" s="19"/>
      <c r="BA90" s="19"/>
      <c r="BB90" s="19"/>
      <c r="BC90" s="19"/>
      <c r="BD90" s="20"/>
      <c r="BE90" s="21"/>
      <c r="BF90" s="22"/>
      <c r="BG90" s="4"/>
      <c r="BH90" s="19"/>
      <c r="BI90" s="20"/>
      <c r="BJ90" s="492"/>
      <c r="BK90" s="493"/>
      <c r="BL90" s="20"/>
      <c r="BM90" s="20"/>
    </row>
    <row r="91">
      <c r="A91" s="107"/>
      <c r="B91" s="26"/>
      <c r="C91" s="26"/>
      <c r="D91" s="26" t="s">
        <v>2</v>
      </c>
      <c r="E91" s="26" t="s">
        <v>3</v>
      </c>
      <c r="F91" s="26" t="s">
        <v>4</v>
      </c>
      <c r="G91" s="26" t="s">
        <v>5</v>
      </c>
      <c r="H91" s="26" t="s">
        <v>6</v>
      </c>
      <c r="I91" s="26"/>
      <c r="J91" s="26"/>
      <c r="K91" s="26" t="s">
        <v>2</v>
      </c>
      <c r="L91" s="26" t="s">
        <v>7</v>
      </c>
      <c r="M91" s="26" t="s">
        <v>4</v>
      </c>
      <c r="N91" s="26" t="s">
        <v>5</v>
      </c>
      <c r="O91" s="26" t="s">
        <v>6</v>
      </c>
      <c r="P91" s="26"/>
      <c r="Q91" s="26"/>
      <c r="R91" s="26" t="s">
        <v>2</v>
      </c>
      <c r="S91" s="26" t="s">
        <v>8</v>
      </c>
      <c r="T91" s="26" t="s">
        <v>4</v>
      </c>
      <c r="U91" s="26" t="s">
        <v>5</v>
      </c>
      <c r="V91" s="26" t="s">
        <v>6</v>
      </c>
      <c r="W91" s="28"/>
      <c r="X91" s="29"/>
      <c r="Y91" s="29" t="s">
        <v>2</v>
      </c>
      <c r="Z91" s="29" t="s">
        <v>9</v>
      </c>
      <c r="AA91" s="26" t="s">
        <v>4</v>
      </c>
      <c r="AB91" s="26" t="s">
        <v>5</v>
      </c>
      <c r="AC91" s="26" t="s">
        <v>6</v>
      </c>
      <c r="AD91" s="29"/>
      <c r="AE91" s="29"/>
      <c r="AF91" s="29" t="s">
        <v>2</v>
      </c>
      <c r="AG91" s="29" t="s">
        <v>10</v>
      </c>
      <c r="AH91" s="26" t="s">
        <v>4</v>
      </c>
      <c r="AI91" s="26" t="s">
        <v>5</v>
      </c>
      <c r="AJ91" s="26" t="s">
        <v>6</v>
      </c>
      <c r="AK91" s="29"/>
      <c r="AL91" s="29"/>
      <c r="AM91" s="29" t="s">
        <v>2</v>
      </c>
      <c r="AN91" s="29" t="s">
        <v>11</v>
      </c>
      <c r="AO91" s="26" t="s">
        <v>4</v>
      </c>
      <c r="AP91" s="26" t="s">
        <v>5</v>
      </c>
      <c r="AQ91" s="26" t="s">
        <v>6</v>
      </c>
      <c r="AR91" s="29"/>
      <c r="AS91" s="29"/>
      <c r="AT91" s="29" t="s">
        <v>2</v>
      </c>
      <c r="AU91" s="29" t="s">
        <v>12</v>
      </c>
      <c r="AV91" s="26" t="s">
        <v>4</v>
      </c>
      <c r="AW91" s="26" t="s">
        <v>5</v>
      </c>
      <c r="AX91" s="26" t="s">
        <v>6</v>
      </c>
      <c r="AY91" s="30"/>
      <c r="AZ91" s="31" t="s">
        <v>4</v>
      </c>
      <c r="BA91" s="31" t="s">
        <v>13</v>
      </c>
      <c r="BB91" s="31" t="s">
        <v>6</v>
      </c>
      <c r="BC91" s="31" t="s">
        <v>14</v>
      </c>
      <c r="BD91" s="32"/>
      <c r="BE91" s="33" t="s">
        <v>4</v>
      </c>
      <c r="BF91" s="33" t="s">
        <v>13</v>
      </c>
      <c r="BG91" s="33" t="s">
        <v>6</v>
      </c>
      <c r="BH91" s="33" t="s">
        <v>15</v>
      </c>
      <c r="BI91" s="32"/>
      <c r="BJ91" s="32"/>
      <c r="BK91" s="32"/>
      <c r="BL91" s="32"/>
      <c r="BM91" s="32"/>
    </row>
    <row r="92">
      <c r="A92" s="184" t="s">
        <v>148</v>
      </c>
      <c r="B92" s="36" t="s">
        <v>19</v>
      </c>
      <c r="C92" s="37">
        <v>45089.0</v>
      </c>
      <c r="D92" s="42"/>
      <c r="E92" s="58"/>
      <c r="F92" s="40">
        <v>0.0</v>
      </c>
      <c r="G92" s="40">
        <v>0.0</v>
      </c>
      <c r="H92" s="40">
        <v>0.0</v>
      </c>
      <c r="I92" s="36" t="s">
        <v>22</v>
      </c>
      <c r="J92" s="37">
        <v>45090.0</v>
      </c>
      <c r="K92" s="42"/>
      <c r="L92" s="58"/>
      <c r="M92" s="40">
        <v>0.0</v>
      </c>
      <c r="N92" s="40">
        <v>0.0</v>
      </c>
      <c r="O92" s="40">
        <v>0.0</v>
      </c>
      <c r="P92" s="36" t="s">
        <v>24</v>
      </c>
      <c r="Q92" s="37">
        <v>45091.0</v>
      </c>
      <c r="R92" s="42"/>
      <c r="S92" s="58"/>
      <c r="T92" s="40">
        <v>0.0</v>
      </c>
      <c r="U92" s="40">
        <v>0.0</v>
      </c>
      <c r="V92" s="40">
        <v>0.0</v>
      </c>
      <c r="W92" s="36" t="s">
        <v>26</v>
      </c>
      <c r="X92" s="37">
        <v>45092.0</v>
      </c>
      <c r="Y92" s="53"/>
      <c r="Z92" s="58"/>
      <c r="AA92" s="40">
        <v>0.0</v>
      </c>
      <c r="AB92" s="40">
        <v>0.0</v>
      </c>
      <c r="AC92" s="40">
        <v>0.0</v>
      </c>
      <c r="AD92" s="36" t="s">
        <v>56</v>
      </c>
      <c r="AE92" s="37">
        <v>45093.0</v>
      </c>
      <c r="AF92" s="42"/>
      <c r="AG92" s="58"/>
      <c r="AH92" s="40">
        <v>0.0</v>
      </c>
      <c r="AI92" s="40">
        <v>0.0</v>
      </c>
      <c r="AJ92" s="40">
        <v>0.0</v>
      </c>
      <c r="AK92" s="47" t="s">
        <v>57</v>
      </c>
      <c r="AL92" s="37">
        <v>45094.0</v>
      </c>
      <c r="AM92" s="42"/>
      <c r="AN92" s="58"/>
      <c r="AO92" s="40">
        <v>0.0</v>
      </c>
      <c r="AP92" s="40">
        <v>0.0</v>
      </c>
      <c r="AQ92" s="40">
        <v>0.0</v>
      </c>
      <c r="AR92" s="96" t="s">
        <v>149</v>
      </c>
      <c r="AS92" s="37">
        <v>45095.0</v>
      </c>
      <c r="AT92" s="42"/>
      <c r="AU92" s="58"/>
      <c r="AV92" s="40">
        <v>0.0</v>
      </c>
      <c r="AW92" s="40">
        <v>0.0</v>
      </c>
      <c r="AX92" s="40">
        <v>0.0</v>
      </c>
      <c r="AY92" s="48"/>
      <c r="AZ92" s="49">
        <f t="shared" ref="AZ92:BB92" si="103">SUM(F92,M92,T92,AA92,AH92,AO92,AV92)</f>
        <v>0</v>
      </c>
      <c r="BA92" s="39">
        <f t="shared" si="103"/>
        <v>0</v>
      </c>
      <c r="BB92" s="39">
        <f t="shared" si="103"/>
        <v>0</v>
      </c>
      <c r="BC92" s="50">
        <f t="shared" ref="BC92:BC93" si="105">SUM(AZ92,BA92,BB92)</f>
        <v>0</v>
      </c>
      <c r="BD92" s="51"/>
      <c r="BE92" s="39">
        <f>AZ92*67.31</f>
        <v>0</v>
      </c>
      <c r="BF92" s="39">
        <f>BA92*74</f>
        <v>0</v>
      </c>
      <c r="BG92" s="39">
        <f>BB92*84</f>
        <v>0</v>
      </c>
      <c r="BH92" s="39">
        <f t="shared" ref="BH92:BH93" si="106">sum(BE92,BF92,BG92)</f>
        <v>0</v>
      </c>
      <c r="BI92" s="51"/>
      <c r="BJ92" s="51"/>
      <c r="BK92" s="51"/>
      <c r="BL92" s="51"/>
      <c r="BM92" s="51"/>
    </row>
    <row r="93">
      <c r="A93" s="184" t="s">
        <v>150</v>
      </c>
      <c r="B93" s="41" t="s">
        <v>33</v>
      </c>
      <c r="C93" s="37">
        <v>45090.0</v>
      </c>
      <c r="D93" s="53"/>
      <c r="E93" s="53"/>
      <c r="F93" s="40">
        <v>0.0</v>
      </c>
      <c r="G93" s="40">
        <v>0.0</v>
      </c>
      <c r="H93" s="40">
        <v>0.0</v>
      </c>
      <c r="I93" s="42" t="s">
        <v>46</v>
      </c>
      <c r="J93" s="37">
        <v>45091.0</v>
      </c>
      <c r="K93" s="38"/>
      <c r="L93" s="39"/>
      <c r="M93" s="40">
        <v>0.0</v>
      </c>
      <c r="N93" s="40">
        <v>0.0</v>
      </c>
      <c r="O93" s="40">
        <v>0.0</v>
      </c>
      <c r="P93" s="38" t="s">
        <v>36</v>
      </c>
      <c r="Q93" s="37">
        <v>45092.0</v>
      </c>
      <c r="R93" s="53"/>
      <c r="S93" s="53"/>
      <c r="T93" s="40">
        <v>0.0</v>
      </c>
      <c r="U93" s="40">
        <v>0.0</v>
      </c>
      <c r="V93" s="40">
        <v>0.0</v>
      </c>
      <c r="W93" s="56" t="s">
        <v>37</v>
      </c>
      <c r="X93" s="37">
        <v>45093.0</v>
      </c>
      <c r="Y93" s="39"/>
      <c r="Z93" s="39"/>
      <c r="AA93" s="40">
        <v>0.0</v>
      </c>
      <c r="AB93" s="40">
        <v>0.0</v>
      </c>
      <c r="AC93" s="40">
        <v>0.0</v>
      </c>
      <c r="AD93" s="56" t="s">
        <v>40</v>
      </c>
      <c r="AE93" s="37">
        <v>45094.0</v>
      </c>
      <c r="AF93" s="38"/>
      <c r="AG93" s="39"/>
      <c r="AH93" s="40">
        <v>0.0</v>
      </c>
      <c r="AI93" s="40">
        <v>0.0</v>
      </c>
      <c r="AJ93" s="40">
        <v>0.0</v>
      </c>
      <c r="AK93" s="185" t="s">
        <v>43</v>
      </c>
      <c r="AL93" s="37">
        <v>45095.0</v>
      </c>
      <c r="AM93" s="42"/>
      <c r="AN93" s="58"/>
      <c r="AO93" s="40">
        <v>0.0</v>
      </c>
      <c r="AP93" s="40">
        <v>0.0</v>
      </c>
      <c r="AQ93" s="40">
        <v>0.0</v>
      </c>
      <c r="AR93" s="96" t="s">
        <v>142</v>
      </c>
      <c r="AS93" s="37">
        <v>45096.0</v>
      </c>
      <c r="AT93" s="42"/>
      <c r="AU93" s="58"/>
      <c r="AV93" s="40">
        <v>0.0</v>
      </c>
      <c r="AW93" s="40">
        <v>0.0</v>
      </c>
      <c r="AX93" s="40">
        <v>0.0</v>
      </c>
      <c r="AY93" s="48"/>
      <c r="AZ93" s="49">
        <f t="shared" ref="AZ93:BB93" si="104">SUM(F93,M93,T93,AA93,AH93,AO93,AV93)</f>
        <v>0</v>
      </c>
      <c r="BA93" s="39">
        <f t="shared" si="104"/>
        <v>0</v>
      </c>
      <c r="BB93" s="39">
        <f t="shared" si="104"/>
        <v>0</v>
      </c>
      <c r="BC93" s="50">
        <f t="shared" si="105"/>
        <v>0</v>
      </c>
      <c r="BD93" s="51"/>
      <c r="BE93" s="39">
        <f>AZ93*80</f>
        <v>0</v>
      </c>
      <c r="BF93" s="39">
        <f>BA93*88</f>
        <v>0</v>
      </c>
      <c r="BG93" s="39">
        <f>BB93*80</f>
        <v>0</v>
      </c>
      <c r="BH93" s="39">
        <f t="shared" si="106"/>
        <v>0</v>
      </c>
      <c r="BI93" s="51"/>
      <c r="BJ93" s="51"/>
      <c r="BK93" s="51"/>
      <c r="BL93" s="51"/>
      <c r="BM93" s="51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76" t="s">
        <v>14</v>
      </c>
      <c r="AZ95" s="77"/>
      <c r="BA95" s="78"/>
      <c r="BB95" s="78"/>
      <c r="BC95" s="79"/>
      <c r="BD95" s="136"/>
      <c r="BE95" s="145">
        <f t="shared" ref="BE95:BH95" si="107">sum(BE92,BE93)</f>
        <v>0</v>
      </c>
      <c r="BF95" s="145">
        <f t="shared" si="107"/>
        <v>0</v>
      </c>
      <c r="BG95" s="145">
        <f t="shared" si="107"/>
        <v>0</v>
      </c>
      <c r="BH95" s="145">
        <f t="shared" si="107"/>
        <v>0</v>
      </c>
      <c r="BI95" s="136"/>
      <c r="BJ95" s="136"/>
      <c r="BK95" s="136"/>
      <c r="BL95" s="136"/>
      <c r="BM95" s="136"/>
    </row>
    <row r="96">
      <c r="A96" s="116"/>
      <c r="B96" s="159"/>
      <c r="C96" s="159"/>
      <c r="D96" s="160"/>
      <c r="E96" s="159"/>
      <c r="F96" s="161"/>
      <c r="G96" s="161"/>
      <c r="H96" s="161"/>
      <c r="I96" s="161"/>
      <c r="J96" s="159"/>
      <c r="K96" s="162"/>
      <c r="L96" s="162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AA96" s="161"/>
      <c r="AB96" s="161"/>
      <c r="AC96" s="161"/>
      <c r="AD96" s="161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38"/>
      <c r="AP96" s="138"/>
      <c r="AQ96" s="138"/>
      <c r="AR96" s="138"/>
      <c r="AS96" s="118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6"/>
    </row>
    <row r="97">
      <c r="A97" s="116"/>
      <c r="B97" s="67"/>
      <c r="E97" s="68"/>
      <c r="G97" s="73"/>
      <c r="H97" s="73"/>
      <c r="I97" s="73"/>
      <c r="K97" s="6" t="s">
        <v>151</v>
      </c>
      <c r="L97" s="4"/>
      <c r="Q97" s="186"/>
      <c r="R97" s="186"/>
      <c r="Y97" s="73"/>
      <c r="Z97" s="73"/>
      <c r="AA97" s="73"/>
      <c r="AC97" s="28"/>
      <c r="AF97" s="6" t="s">
        <v>151</v>
      </c>
      <c r="AG97" s="4"/>
      <c r="AT97" s="6" t="s">
        <v>151</v>
      </c>
      <c r="AU97" s="4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6"/>
    </row>
    <row r="98">
      <c r="A98" s="116"/>
      <c r="B98" s="159"/>
      <c r="C98" s="159"/>
      <c r="D98" s="160"/>
      <c r="E98" s="159"/>
      <c r="F98" s="161"/>
      <c r="G98" s="161"/>
      <c r="H98" s="161"/>
      <c r="I98" s="161"/>
      <c r="J98" s="159"/>
      <c r="K98" s="162"/>
      <c r="L98" s="162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61"/>
      <c r="AB98" s="161"/>
      <c r="AC98" s="161"/>
      <c r="AD98" s="161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38"/>
      <c r="AP98" s="138"/>
      <c r="AQ98" s="138"/>
      <c r="AR98" s="138"/>
      <c r="AS98" s="118"/>
      <c r="AT98" s="136"/>
      <c r="AU98" s="136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</row>
    <row r="99">
      <c r="A99" s="10"/>
      <c r="B99" s="10"/>
      <c r="C99" s="10"/>
      <c r="D99" s="489"/>
      <c r="E99" s="465">
        <v>45089.0</v>
      </c>
      <c r="F99" s="14"/>
      <c r="G99" s="14"/>
      <c r="H99" s="14"/>
      <c r="I99" s="438"/>
      <c r="J99" s="438"/>
      <c r="K99" s="490"/>
      <c r="L99" s="465">
        <v>45090.0</v>
      </c>
      <c r="M99" s="438"/>
      <c r="N99" s="438"/>
      <c r="O99" s="438"/>
      <c r="P99" s="438"/>
      <c r="Q99" s="10"/>
      <c r="R99" s="178"/>
      <c r="S99" s="465">
        <v>45091.0</v>
      </c>
      <c r="T99" s="10"/>
      <c r="U99" s="438"/>
      <c r="V99" s="438"/>
      <c r="W99" s="10"/>
      <c r="X99" s="177"/>
      <c r="Y99" s="14"/>
      <c r="Z99" s="465">
        <v>45092.0</v>
      </c>
      <c r="AA99" s="438"/>
      <c r="AB99" s="438"/>
      <c r="AC99" s="10"/>
      <c r="AD99" s="438"/>
      <c r="AE99" s="438"/>
      <c r="AF99" s="489"/>
      <c r="AG99" s="465">
        <v>45093.0</v>
      </c>
      <c r="AH99" s="438"/>
      <c r="AI99" s="10"/>
      <c r="AJ99" s="438"/>
      <c r="AK99" s="438"/>
      <c r="AL99" s="438"/>
      <c r="AM99" s="177"/>
      <c r="AN99" s="465">
        <v>45094.0</v>
      </c>
      <c r="AO99" s="10"/>
      <c r="AP99" s="19"/>
      <c r="AQ99" s="19"/>
      <c r="AR99" s="19"/>
      <c r="AS99" s="19"/>
      <c r="AT99" s="14"/>
      <c r="AU99" s="465">
        <v>45095.0</v>
      </c>
      <c r="AV99" s="19"/>
      <c r="AW99" s="19"/>
      <c r="AX99" s="19"/>
      <c r="AY99" s="20"/>
      <c r="AZ99" s="19"/>
      <c r="BA99" s="19"/>
      <c r="BB99" s="19"/>
      <c r="BC99" s="19"/>
      <c r="BD99" s="20"/>
      <c r="BE99" s="21"/>
      <c r="BF99" s="491"/>
      <c r="BG99" s="4"/>
      <c r="BH99" s="19"/>
      <c r="BI99" s="20"/>
      <c r="BJ99" s="492"/>
      <c r="BK99" s="493"/>
      <c r="BL99" s="20"/>
      <c r="BM99" s="20"/>
    </row>
    <row r="100">
      <c r="A100" s="67"/>
      <c r="D100" s="187" t="s">
        <v>159</v>
      </c>
      <c r="E100" s="191" t="s">
        <v>748</v>
      </c>
      <c r="F100" s="26" t="s">
        <v>4</v>
      </c>
      <c r="G100" s="26" t="s">
        <v>5</v>
      </c>
      <c r="H100" s="26" t="s">
        <v>6</v>
      </c>
      <c r="I100" s="26"/>
      <c r="J100" s="26"/>
      <c r="K100" s="187" t="s">
        <v>756</v>
      </c>
      <c r="L100" s="26" t="s">
        <v>7</v>
      </c>
      <c r="M100" s="26" t="s">
        <v>4</v>
      </c>
      <c r="N100" s="26" t="s">
        <v>5</v>
      </c>
      <c r="O100" s="26" t="s">
        <v>6</v>
      </c>
      <c r="P100" s="26"/>
      <c r="Q100" s="26"/>
      <c r="R100" s="187" t="s">
        <v>159</v>
      </c>
      <c r="S100" s="191" t="s">
        <v>748</v>
      </c>
      <c r="T100" s="26" t="s">
        <v>4</v>
      </c>
      <c r="U100" s="26" t="s">
        <v>5</v>
      </c>
      <c r="V100" s="26" t="s">
        <v>6</v>
      </c>
      <c r="Y100" s="187" t="s">
        <v>153</v>
      </c>
      <c r="Z100" s="190" t="s">
        <v>765</v>
      </c>
      <c r="AA100" s="26" t="s">
        <v>4</v>
      </c>
      <c r="AB100" s="26" t="s">
        <v>5</v>
      </c>
      <c r="AC100" s="26" t="s">
        <v>6</v>
      </c>
      <c r="AD100" s="73"/>
      <c r="AF100" s="288" t="s">
        <v>765</v>
      </c>
      <c r="AG100" s="29" t="s">
        <v>10</v>
      </c>
      <c r="AH100" s="26" t="s">
        <v>4</v>
      </c>
      <c r="AI100" s="26" t="s">
        <v>5</v>
      </c>
      <c r="AJ100" s="26" t="s">
        <v>6</v>
      </c>
      <c r="AM100" s="187" t="s">
        <v>153</v>
      </c>
      <c r="AN100" s="190" t="s">
        <v>154</v>
      </c>
      <c r="AO100" s="26" t="s">
        <v>4</v>
      </c>
      <c r="AP100" s="26" t="s">
        <v>5</v>
      </c>
      <c r="AQ100" s="26" t="s">
        <v>6</v>
      </c>
      <c r="AT100" s="187" t="s">
        <v>766</v>
      </c>
      <c r="AU100" s="29" t="s">
        <v>12</v>
      </c>
      <c r="AV100" s="26" t="s">
        <v>4</v>
      </c>
      <c r="AW100" s="26" t="s">
        <v>5</v>
      </c>
      <c r="AX100" s="26" t="s">
        <v>6</v>
      </c>
      <c r="AY100" s="193"/>
      <c r="AZ100" s="31" t="s">
        <v>4</v>
      </c>
      <c r="BA100" s="31" t="s">
        <v>13</v>
      </c>
      <c r="BB100" s="31" t="s">
        <v>6</v>
      </c>
      <c r="BC100" s="31" t="s">
        <v>14</v>
      </c>
      <c r="BE100" s="33" t="s">
        <v>4</v>
      </c>
      <c r="BF100" s="33" t="s">
        <v>13</v>
      </c>
      <c r="BG100" s="33" t="s">
        <v>6</v>
      </c>
      <c r="BH100" s="33" t="s">
        <v>15</v>
      </c>
      <c r="BI100" s="193"/>
      <c r="BJ100" s="193"/>
      <c r="BK100" s="193"/>
      <c r="BL100" s="193"/>
      <c r="BM100" s="193"/>
    </row>
    <row r="101">
      <c r="A101" s="184" t="s">
        <v>52</v>
      </c>
      <c r="B101" s="36" t="s">
        <v>19</v>
      </c>
      <c r="C101" s="37">
        <v>45089.0</v>
      </c>
      <c r="D101" s="38" t="s">
        <v>272</v>
      </c>
      <c r="E101" s="145" t="s">
        <v>137</v>
      </c>
      <c r="F101" s="40">
        <v>0.5</v>
      </c>
      <c r="G101" s="40">
        <v>7.5</v>
      </c>
      <c r="H101" s="40">
        <v>2.5</v>
      </c>
      <c r="I101" s="420" t="s">
        <v>22</v>
      </c>
      <c r="J101" s="37">
        <v>45090.0</v>
      </c>
      <c r="K101" s="42" t="s">
        <v>703</v>
      </c>
      <c r="L101" s="39" t="s">
        <v>704</v>
      </c>
      <c r="M101" s="40">
        <v>0.5</v>
      </c>
      <c r="N101" s="40">
        <v>7.5</v>
      </c>
      <c r="O101" s="40">
        <v>2.5</v>
      </c>
      <c r="P101" s="42" t="s">
        <v>24</v>
      </c>
      <c r="Q101" s="37">
        <v>45091.0</v>
      </c>
      <c r="R101" s="38" t="s">
        <v>272</v>
      </c>
      <c r="S101" s="145" t="s">
        <v>137</v>
      </c>
      <c r="T101" s="40">
        <v>0.5</v>
      </c>
      <c r="U101" s="40">
        <v>7.5</v>
      </c>
      <c r="V101" s="40">
        <v>2.5</v>
      </c>
      <c r="W101" s="36" t="s">
        <v>26</v>
      </c>
      <c r="X101" s="37">
        <v>45092.0</v>
      </c>
      <c r="Y101" s="42" t="s">
        <v>25</v>
      </c>
      <c r="Z101" s="145" t="s">
        <v>25</v>
      </c>
      <c r="AA101" s="40">
        <v>0.0</v>
      </c>
      <c r="AB101" s="40">
        <v>0.0</v>
      </c>
      <c r="AC101" s="40">
        <v>0.0</v>
      </c>
      <c r="AD101" s="56" t="s">
        <v>40</v>
      </c>
      <c r="AE101" s="37">
        <v>45094.0</v>
      </c>
      <c r="AF101" s="42" t="s">
        <v>315</v>
      </c>
      <c r="AG101" s="58" t="s">
        <v>200</v>
      </c>
      <c r="AH101" s="40">
        <v>6.0</v>
      </c>
      <c r="AI101" s="40">
        <v>2.0</v>
      </c>
      <c r="AJ101" s="40">
        <v>0.5</v>
      </c>
      <c r="AK101" s="95" t="s">
        <v>79</v>
      </c>
      <c r="AL101" s="37">
        <v>45095.0</v>
      </c>
      <c r="AM101" s="42" t="s">
        <v>284</v>
      </c>
      <c r="AN101" s="148" t="s">
        <v>289</v>
      </c>
      <c r="AO101" s="40">
        <v>2.5</v>
      </c>
      <c r="AP101" s="40">
        <v>5.5</v>
      </c>
      <c r="AQ101" s="40">
        <v>0.5</v>
      </c>
      <c r="AR101" s="95" t="s">
        <v>27</v>
      </c>
      <c r="AS101" s="37">
        <v>45096.0</v>
      </c>
      <c r="AT101" s="42" t="s">
        <v>703</v>
      </c>
      <c r="AU101" s="39" t="s">
        <v>704</v>
      </c>
      <c r="AV101" s="40">
        <v>0.5</v>
      </c>
      <c r="AW101" s="40">
        <v>7.5</v>
      </c>
      <c r="AX101" s="40">
        <v>2.5</v>
      </c>
      <c r="AY101" s="194"/>
      <c r="AZ101" s="49">
        <f t="shared" ref="AZ101:BB101" si="108">SUM(F101,M101,T101,AA101,AH101,AO101,AV101)</f>
        <v>10.5</v>
      </c>
      <c r="BA101" s="39">
        <f t="shared" si="108"/>
        <v>37.5</v>
      </c>
      <c r="BB101" s="39">
        <f t="shared" si="108"/>
        <v>11</v>
      </c>
      <c r="BC101" s="50">
        <f>SUM(AZ101,BA101,BB101)</f>
        <v>59</v>
      </c>
      <c r="BE101" s="39">
        <f>AZ101*80</f>
        <v>840</v>
      </c>
      <c r="BF101" s="39">
        <f>BA101*88</f>
        <v>3300</v>
      </c>
      <c r="BG101" s="39">
        <f>BB101*80</f>
        <v>880</v>
      </c>
      <c r="BH101" s="39">
        <f>SUM(BE101,BF101,BG101)</f>
        <v>5020</v>
      </c>
      <c r="BI101" s="194"/>
      <c r="BJ101" s="194"/>
      <c r="BK101" s="194"/>
      <c r="BL101" s="194"/>
      <c r="BM101" s="194"/>
    </row>
    <row r="102">
      <c r="A102" s="67"/>
      <c r="F102" s="73"/>
      <c r="G102" s="73"/>
      <c r="H102" s="73"/>
      <c r="Z102" s="27"/>
      <c r="AA102" s="73"/>
      <c r="AB102" s="73"/>
      <c r="AC102" s="73"/>
      <c r="AV102" s="193"/>
      <c r="AW102" s="193"/>
      <c r="AX102" s="193"/>
      <c r="AY102" s="193"/>
      <c r="AZ102" s="193"/>
      <c r="BA102" s="193"/>
      <c r="BB102" s="193"/>
      <c r="BC102" s="193"/>
      <c r="BF102" s="193"/>
      <c r="BI102" s="193"/>
      <c r="BJ102" s="193"/>
      <c r="BK102" s="193"/>
      <c r="BL102" s="193"/>
      <c r="BM102" s="193"/>
    </row>
    <row r="103">
      <c r="A103" s="67"/>
      <c r="D103" s="187" t="s">
        <v>156</v>
      </c>
      <c r="E103" s="26" t="s">
        <v>3</v>
      </c>
      <c r="F103" s="26" t="s">
        <v>4</v>
      </c>
      <c r="G103" s="26" t="s">
        <v>5</v>
      </c>
      <c r="H103" s="26" t="s">
        <v>6</v>
      </c>
      <c r="I103" s="73"/>
      <c r="K103" s="187" t="s">
        <v>156</v>
      </c>
      <c r="L103" s="26" t="s">
        <v>7</v>
      </c>
      <c r="M103" s="26" t="s">
        <v>4</v>
      </c>
      <c r="N103" s="26" t="s">
        <v>5</v>
      </c>
      <c r="O103" s="26" t="s">
        <v>6</v>
      </c>
      <c r="R103" s="187" t="s">
        <v>756</v>
      </c>
      <c r="S103" s="26" t="s">
        <v>8</v>
      </c>
      <c r="T103" s="26" t="s">
        <v>4</v>
      </c>
      <c r="U103" s="26" t="s">
        <v>5</v>
      </c>
      <c r="V103" s="26" t="s">
        <v>6</v>
      </c>
      <c r="Y103" s="187" t="s">
        <v>767</v>
      </c>
      <c r="Z103" s="187" t="s">
        <v>767</v>
      </c>
      <c r="AA103" s="26" t="s">
        <v>4</v>
      </c>
      <c r="AB103" s="26" t="s">
        <v>5</v>
      </c>
      <c r="AC103" s="26" t="s">
        <v>6</v>
      </c>
      <c r="AD103" s="73"/>
      <c r="AF103" s="187" t="s">
        <v>768</v>
      </c>
      <c r="AG103" s="29" t="s">
        <v>10</v>
      </c>
      <c r="AH103" s="26" t="s">
        <v>4</v>
      </c>
      <c r="AI103" s="26" t="s">
        <v>5</v>
      </c>
      <c r="AJ103" s="26" t="s">
        <v>6</v>
      </c>
      <c r="AM103" s="187" t="s">
        <v>768</v>
      </c>
      <c r="AN103" s="29" t="s">
        <v>11</v>
      </c>
      <c r="AO103" s="26" t="s">
        <v>4</v>
      </c>
      <c r="AP103" s="26" t="s">
        <v>5</v>
      </c>
      <c r="AQ103" s="26" t="s">
        <v>6</v>
      </c>
      <c r="AT103" s="187" t="s">
        <v>156</v>
      </c>
      <c r="AU103" s="29" t="s">
        <v>12</v>
      </c>
      <c r="AV103" s="26" t="s">
        <v>4</v>
      </c>
      <c r="AW103" s="26" t="s">
        <v>5</v>
      </c>
      <c r="AX103" s="26" t="s">
        <v>6</v>
      </c>
      <c r="AY103" s="193"/>
      <c r="AZ103" s="31" t="s">
        <v>4</v>
      </c>
      <c r="BA103" s="31" t="s">
        <v>13</v>
      </c>
      <c r="BB103" s="31" t="s">
        <v>6</v>
      </c>
      <c r="BC103" s="31" t="s">
        <v>14</v>
      </c>
      <c r="BE103" s="33" t="s">
        <v>4</v>
      </c>
      <c r="BF103" s="33" t="s">
        <v>13</v>
      </c>
      <c r="BG103" s="33" t="s">
        <v>6</v>
      </c>
      <c r="BH103" s="33" t="s">
        <v>15</v>
      </c>
      <c r="BI103" s="193"/>
      <c r="BJ103" s="193"/>
      <c r="BK103" s="193"/>
      <c r="BL103" s="193"/>
      <c r="BM103" s="193"/>
    </row>
    <row r="104">
      <c r="A104" s="184" t="s">
        <v>82</v>
      </c>
      <c r="B104" s="36" t="s">
        <v>19</v>
      </c>
      <c r="C104" s="37">
        <v>45089.0</v>
      </c>
      <c r="D104" s="38" t="s">
        <v>25</v>
      </c>
      <c r="E104" s="39" t="s">
        <v>25</v>
      </c>
      <c r="F104" s="40">
        <v>0.0</v>
      </c>
      <c r="G104" s="40">
        <v>0.0</v>
      </c>
      <c r="H104" s="40">
        <v>0.0</v>
      </c>
      <c r="I104" s="420" t="s">
        <v>46</v>
      </c>
      <c r="J104" s="37">
        <v>45091.0</v>
      </c>
      <c r="K104" s="38" t="s">
        <v>247</v>
      </c>
      <c r="L104" s="39" t="s">
        <v>127</v>
      </c>
      <c r="M104" s="40">
        <v>5.0</v>
      </c>
      <c r="N104" s="40">
        <v>1.0</v>
      </c>
      <c r="O104" s="40">
        <v>0.0</v>
      </c>
      <c r="P104" s="42" t="s">
        <v>24</v>
      </c>
      <c r="Q104" s="37">
        <v>45091.0</v>
      </c>
      <c r="R104" s="42" t="s">
        <v>703</v>
      </c>
      <c r="S104" s="39" t="s">
        <v>704</v>
      </c>
      <c r="T104" s="40">
        <v>0.5</v>
      </c>
      <c r="U104" s="40">
        <v>7.5</v>
      </c>
      <c r="V104" s="40">
        <v>2.5</v>
      </c>
      <c r="W104" s="57" t="s">
        <v>37</v>
      </c>
      <c r="X104" s="37">
        <v>45093.0</v>
      </c>
      <c r="Y104" s="42" t="s">
        <v>274</v>
      </c>
      <c r="Z104" s="42" t="s">
        <v>274</v>
      </c>
      <c r="AA104" s="40">
        <v>6.0</v>
      </c>
      <c r="AB104" s="40">
        <v>2.0</v>
      </c>
      <c r="AC104" s="40">
        <v>0.0</v>
      </c>
      <c r="AD104" s="36" t="s">
        <v>56</v>
      </c>
      <c r="AE104" s="37">
        <v>45093.0</v>
      </c>
      <c r="AF104" s="42" t="s">
        <v>703</v>
      </c>
      <c r="AG104" s="39" t="s">
        <v>704</v>
      </c>
      <c r="AH104" s="40">
        <v>0.5</v>
      </c>
      <c r="AI104" s="40">
        <v>7.5</v>
      </c>
      <c r="AJ104" s="40">
        <v>2.5</v>
      </c>
      <c r="AK104" s="47" t="s">
        <v>57</v>
      </c>
      <c r="AL104" s="37">
        <v>45094.0</v>
      </c>
      <c r="AM104" s="42" t="s">
        <v>703</v>
      </c>
      <c r="AN104" s="39" t="s">
        <v>704</v>
      </c>
      <c r="AO104" s="40">
        <v>0.5</v>
      </c>
      <c r="AP104" s="40">
        <v>7.5</v>
      </c>
      <c r="AQ104" s="40">
        <v>2.5</v>
      </c>
      <c r="AR104" s="96" t="s">
        <v>149</v>
      </c>
      <c r="AS104" s="37">
        <v>45095.0</v>
      </c>
      <c r="AT104" s="38" t="s">
        <v>25</v>
      </c>
      <c r="AU104" s="39" t="s">
        <v>25</v>
      </c>
      <c r="AV104" s="40">
        <v>0.0</v>
      </c>
      <c r="AW104" s="40">
        <v>0.0</v>
      </c>
      <c r="AX104" s="40">
        <v>0.0</v>
      </c>
      <c r="AY104" s="194"/>
      <c r="AZ104" s="49">
        <f t="shared" ref="AZ104:BB104" si="109">SUM(F104,M104,T104,AA104,AH104,AO104,AV104)</f>
        <v>12.5</v>
      </c>
      <c r="BA104" s="39">
        <f t="shared" si="109"/>
        <v>25.5</v>
      </c>
      <c r="BB104" s="39">
        <f t="shared" si="109"/>
        <v>7.5</v>
      </c>
      <c r="BC104" s="50">
        <f>SUM(AZ104,BA104,BB104)</f>
        <v>45.5</v>
      </c>
      <c r="BE104" s="39">
        <f>AZ104*80</f>
        <v>1000</v>
      </c>
      <c r="BF104" s="39">
        <f>BA104*88</f>
        <v>2244</v>
      </c>
      <c r="BG104" s="39">
        <f>BB104*80</f>
        <v>600</v>
      </c>
      <c r="BH104" s="39">
        <f>SUM(BE104,BF104,BG104)</f>
        <v>3844</v>
      </c>
      <c r="BI104" s="194"/>
      <c r="BJ104" s="194"/>
      <c r="BK104" s="194"/>
      <c r="BL104" s="194"/>
      <c r="BM104" s="194"/>
    </row>
    <row r="105">
      <c r="A105" s="67"/>
      <c r="B105" s="68"/>
      <c r="C105" s="68"/>
    </row>
    <row r="106">
      <c r="A106" s="67"/>
      <c r="D106" s="288" t="s">
        <v>745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288" t="s">
        <v>745</v>
      </c>
      <c r="L106" s="191" t="s">
        <v>769</v>
      </c>
      <c r="M106" s="26" t="s">
        <v>4</v>
      </c>
      <c r="N106" s="26" t="s">
        <v>5</v>
      </c>
      <c r="O106" s="26" t="s">
        <v>6</v>
      </c>
      <c r="P106" s="26"/>
      <c r="Q106" s="26"/>
      <c r="R106" s="187" t="s">
        <v>756</v>
      </c>
      <c r="S106" s="26" t="s">
        <v>8</v>
      </c>
      <c r="T106" s="26" t="s">
        <v>4</v>
      </c>
      <c r="U106" s="26" t="s">
        <v>5</v>
      </c>
      <c r="V106" s="26" t="s">
        <v>6</v>
      </c>
      <c r="W106" s="28"/>
      <c r="X106" s="29"/>
      <c r="Y106" s="288" t="s">
        <v>745</v>
      </c>
      <c r="Z106" s="187" t="s">
        <v>159</v>
      </c>
      <c r="AA106" s="26" t="s">
        <v>4</v>
      </c>
      <c r="AB106" s="26" t="s">
        <v>5</v>
      </c>
      <c r="AC106" s="26" t="s">
        <v>6</v>
      </c>
      <c r="AD106" s="73"/>
      <c r="AF106" s="187" t="s">
        <v>153</v>
      </c>
      <c r="AG106" s="190" t="s">
        <v>154</v>
      </c>
      <c r="AH106" s="26" t="s">
        <v>4</v>
      </c>
      <c r="AI106" s="26" t="s">
        <v>5</v>
      </c>
      <c r="AJ106" s="26" t="s">
        <v>6</v>
      </c>
      <c r="AM106" s="187" t="s">
        <v>723</v>
      </c>
      <c r="AN106" s="29" t="s">
        <v>11</v>
      </c>
      <c r="AO106" s="26" t="s">
        <v>4</v>
      </c>
      <c r="AP106" s="26" t="s">
        <v>5</v>
      </c>
      <c r="AQ106" s="26" t="s">
        <v>6</v>
      </c>
      <c r="AT106" s="187" t="s">
        <v>153</v>
      </c>
      <c r="AU106" s="190" t="s">
        <v>154</v>
      </c>
      <c r="AV106" s="26" t="s">
        <v>4</v>
      </c>
      <c r="AW106" s="26" t="s">
        <v>5</v>
      </c>
      <c r="AX106" s="26" t="s">
        <v>6</v>
      </c>
      <c r="AY106" s="196"/>
      <c r="AZ106" s="31" t="s">
        <v>4</v>
      </c>
      <c r="BA106" s="31" t="s">
        <v>13</v>
      </c>
      <c r="BB106" s="31" t="s">
        <v>6</v>
      </c>
      <c r="BC106" s="31" t="s">
        <v>14</v>
      </c>
      <c r="BD106" s="196"/>
      <c r="BE106" s="33" t="s">
        <v>4</v>
      </c>
      <c r="BF106" s="33" t="s">
        <v>13</v>
      </c>
      <c r="BG106" s="33" t="s">
        <v>6</v>
      </c>
      <c r="BH106" s="33" t="s">
        <v>15</v>
      </c>
      <c r="BI106" s="196"/>
      <c r="BJ106" s="196"/>
      <c r="BK106" s="196"/>
      <c r="BL106" s="196"/>
      <c r="BM106" s="196"/>
    </row>
    <row r="107">
      <c r="A107" s="35" t="s">
        <v>50</v>
      </c>
      <c r="B107" s="42" t="s">
        <v>62</v>
      </c>
      <c r="C107" s="37">
        <v>45090.0</v>
      </c>
      <c r="D107" s="42" t="s">
        <v>308</v>
      </c>
      <c r="E107" s="53" t="s">
        <v>309</v>
      </c>
      <c r="F107" s="40">
        <v>2.5</v>
      </c>
      <c r="G107" s="40">
        <v>5.5</v>
      </c>
      <c r="H107" s="40">
        <v>2.5</v>
      </c>
      <c r="I107" s="95" t="s">
        <v>131</v>
      </c>
      <c r="J107" s="37">
        <v>45091.0</v>
      </c>
      <c r="K107" s="42" t="s">
        <v>286</v>
      </c>
      <c r="L107" s="148" t="s">
        <v>112</v>
      </c>
      <c r="M107" s="40">
        <v>2.5</v>
      </c>
      <c r="N107" s="40">
        <v>5.5</v>
      </c>
      <c r="O107" s="40">
        <v>4.0</v>
      </c>
      <c r="P107" s="38" t="s">
        <v>64</v>
      </c>
      <c r="Q107" s="37">
        <v>45092.0</v>
      </c>
      <c r="R107" s="42" t="s">
        <v>25</v>
      </c>
      <c r="S107" s="39" t="s">
        <v>25</v>
      </c>
      <c r="T107" s="40">
        <v>0.0</v>
      </c>
      <c r="U107" s="40">
        <v>0.0</v>
      </c>
      <c r="V107" s="40">
        <v>0.0</v>
      </c>
      <c r="W107" s="42" t="s">
        <v>67</v>
      </c>
      <c r="X107" s="37">
        <v>45093.0</v>
      </c>
      <c r="Y107" s="42" t="s">
        <v>284</v>
      </c>
      <c r="Z107" s="38" t="s">
        <v>770</v>
      </c>
      <c r="AA107" s="40">
        <v>7.5</v>
      </c>
      <c r="AB107" s="40">
        <v>5.5</v>
      </c>
      <c r="AC107" s="40">
        <v>0.0</v>
      </c>
      <c r="AD107" s="42" t="s">
        <v>78</v>
      </c>
      <c r="AE107" s="37">
        <v>45094.0</v>
      </c>
      <c r="AF107" s="42" t="s">
        <v>284</v>
      </c>
      <c r="AG107" s="147" t="s">
        <v>288</v>
      </c>
      <c r="AH107" s="40">
        <v>2.0</v>
      </c>
      <c r="AI107" s="40">
        <v>5.5</v>
      </c>
      <c r="AJ107" s="40">
        <v>0.0</v>
      </c>
      <c r="AK107" s="96" t="s">
        <v>43</v>
      </c>
      <c r="AL107" s="37">
        <v>45095.0</v>
      </c>
      <c r="AM107" s="114" t="s">
        <v>213</v>
      </c>
      <c r="AN107" s="110" t="s">
        <v>225</v>
      </c>
      <c r="AO107" s="40">
        <v>7.5</v>
      </c>
      <c r="AP107" s="40">
        <v>0.5</v>
      </c>
      <c r="AQ107" s="40">
        <v>0.0</v>
      </c>
      <c r="AR107" s="96" t="s">
        <v>149</v>
      </c>
      <c r="AS107" s="37">
        <v>45095.0</v>
      </c>
      <c r="AT107" s="42" t="s">
        <v>284</v>
      </c>
      <c r="AU107" s="148" t="s">
        <v>288</v>
      </c>
      <c r="AV107" s="40">
        <v>2.0</v>
      </c>
      <c r="AW107" s="40">
        <v>5.5</v>
      </c>
      <c r="AX107" s="40">
        <v>0.0</v>
      </c>
      <c r="AY107" s="51"/>
      <c r="AZ107" s="49">
        <f t="shared" ref="AZ107:BB107" si="110">SUM(F107,M107,T107,AA107,AH107,AO107,AV107)</f>
        <v>24</v>
      </c>
      <c r="BA107" s="39">
        <f t="shared" si="110"/>
        <v>28</v>
      </c>
      <c r="BB107" s="39">
        <f t="shared" si="110"/>
        <v>6.5</v>
      </c>
      <c r="BC107" s="50">
        <f>SUM(AZ107,BA107,BB107)</f>
        <v>58.5</v>
      </c>
      <c r="BD107" s="51"/>
      <c r="BE107" s="39">
        <f>AZ107*80</f>
        <v>1920</v>
      </c>
      <c r="BF107" s="39">
        <f>BA107*88</f>
        <v>2464</v>
      </c>
      <c r="BG107" s="39">
        <f>BB107*80</f>
        <v>520</v>
      </c>
      <c r="BH107" s="39">
        <f>SUM(BE107,BF107,BG107)</f>
        <v>4904</v>
      </c>
      <c r="BI107" s="51"/>
      <c r="BJ107" s="51"/>
      <c r="BK107" s="51"/>
      <c r="BL107" s="51"/>
      <c r="BM107" s="51"/>
    </row>
    <row r="108">
      <c r="A108" s="67"/>
      <c r="B108" s="68"/>
      <c r="C108" s="68"/>
      <c r="L108" s="92"/>
      <c r="R108" s="98"/>
      <c r="S108" s="192"/>
      <c r="Z108" s="190" t="s">
        <v>765</v>
      </c>
      <c r="AA108" s="197"/>
      <c r="AB108" s="197"/>
      <c r="AC108" s="197"/>
      <c r="AD108" s="197"/>
      <c r="AN108" s="198"/>
    </row>
    <row r="109">
      <c r="A109" s="67"/>
      <c r="B109" s="68"/>
      <c r="C109" s="68"/>
      <c r="L109" s="92"/>
      <c r="R109" s="98"/>
      <c r="S109" s="192"/>
      <c r="Z109" s="145" t="s">
        <v>112</v>
      </c>
      <c r="AA109" s="197"/>
      <c r="AB109" s="197"/>
      <c r="AC109" s="197"/>
      <c r="AD109" s="197"/>
      <c r="AN109" s="198"/>
    </row>
    <row r="110">
      <c r="A110" s="24"/>
      <c r="B110" s="25"/>
      <c r="C110" s="25"/>
      <c r="D110" s="187" t="s">
        <v>159</v>
      </c>
      <c r="E110" s="26" t="s">
        <v>3</v>
      </c>
      <c r="F110" s="26" t="s">
        <v>4</v>
      </c>
      <c r="G110" s="26" t="s">
        <v>5</v>
      </c>
      <c r="H110" s="26" t="s">
        <v>6</v>
      </c>
      <c r="I110" s="26"/>
      <c r="J110" s="26"/>
      <c r="K110" s="187" t="s">
        <v>159</v>
      </c>
      <c r="L110" s="26" t="s">
        <v>7</v>
      </c>
      <c r="M110" s="26" t="s">
        <v>4</v>
      </c>
      <c r="N110" s="26" t="s">
        <v>5</v>
      </c>
      <c r="O110" s="26" t="s">
        <v>6</v>
      </c>
      <c r="P110" s="26"/>
      <c r="Q110" s="26"/>
      <c r="R110" s="187" t="s">
        <v>159</v>
      </c>
      <c r="S110" s="26" t="s">
        <v>8</v>
      </c>
      <c r="T110" s="26" t="s">
        <v>4</v>
      </c>
      <c r="U110" s="26" t="s">
        <v>5</v>
      </c>
      <c r="V110" s="26" t="s">
        <v>6</v>
      </c>
      <c r="W110" s="28"/>
      <c r="X110" s="29"/>
      <c r="Y110" s="187" t="s">
        <v>159</v>
      </c>
      <c r="Z110" s="29" t="s">
        <v>9</v>
      </c>
      <c r="AA110" s="26" t="s">
        <v>4</v>
      </c>
      <c r="AB110" s="26" t="s">
        <v>5</v>
      </c>
      <c r="AC110" s="26" t="s">
        <v>6</v>
      </c>
      <c r="AD110" s="29"/>
      <c r="AE110" s="29"/>
      <c r="AF110" s="187" t="s">
        <v>159</v>
      </c>
      <c r="AG110" s="29" t="s">
        <v>10</v>
      </c>
      <c r="AH110" s="26" t="s">
        <v>4</v>
      </c>
      <c r="AI110" s="26" t="s">
        <v>5</v>
      </c>
      <c r="AJ110" s="26" t="s">
        <v>6</v>
      </c>
      <c r="AK110" s="29"/>
      <c r="AL110" s="29"/>
      <c r="AM110" s="187" t="s">
        <v>159</v>
      </c>
      <c r="AN110" s="29" t="s">
        <v>11</v>
      </c>
      <c r="AO110" s="26" t="s">
        <v>4</v>
      </c>
      <c r="AP110" s="26" t="s">
        <v>5</v>
      </c>
      <c r="AQ110" s="26" t="s">
        <v>6</v>
      </c>
      <c r="AR110" s="29"/>
      <c r="AS110" s="29"/>
      <c r="AT110" s="187" t="s">
        <v>159</v>
      </c>
      <c r="AU110" s="29" t="s">
        <v>12</v>
      </c>
      <c r="AV110" s="26" t="s">
        <v>4</v>
      </c>
      <c r="AW110" s="26" t="s">
        <v>5</v>
      </c>
      <c r="AX110" s="26" t="s">
        <v>6</v>
      </c>
      <c r="AY110" s="30"/>
      <c r="AZ110" s="31" t="s">
        <v>4</v>
      </c>
      <c r="BA110" s="31" t="s">
        <v>13</v>
      </c>
      <c r="BB110" s="31" t="s">
        <v>6</v>
      </c>
      <c r="BC110" s="31" t="s">
        <v>14</v>
      </c>
      <c r="BD110" s="32"/>
      <c r="BE110" s="33" t="s">
        <v>4</v>
      </c>
      <c r="BF110" s="33" t="s">
        <v>13</v>
      </c>
      <c r="BG110" s="33" t="s">
        <v>6</v>
      </c>
      <c r="BH110" s="33" t="s">
        <v>15</v>
      </c>
      <c r="BI110" s="32"/>
      <c r="BJ110" s="32"/>
      <c r="BK110" s="32"/>
      <c r="BL110" s="32"/>
      <c r="BM110" s="32"/>
    </row>
    <row r="111">
      <c r="A111" s="35" t="s">
        <v>18</v>
      </c>
      <c r="B111" s="43" t="s">
        <v>19</v>
      </c>
      <c r="C111" s="37">
        <v>45089.0</v>
      </c>
      <c r="D111" s="38"/>
      <c r="E111" s="39"/>
      <c r="F111" s="40">
        <v>0.0</v>
      </c>
      <c r="G111" s="40">
        <v>0.0</v>
      </c>
      <c r="H111" s="40">
        <v>0.0</v>
      </c>
      <c r="I111" s="41" t="s">
        <v>22</v>
      </c>
      <c r="J111" s="37">
        <v>45090.0</v>
      </c>
      <c r="K111" s="38" t="s">
        <v>412</v>
      </c>
      <c r="L111" s="39" t="s">
        <v>413</v>
      </c>
      <c r="M111" s="40">
        <v>0.5</v>
      </c>
      <c r="N111" s="40">
        <v>7.5</v>
      </c>
      <c r="O111" s="40">
        <v>5.0</v>
      </c>
      <c r="P111" s="420" t="s">
        <v>24</v>
      </c>
      <c r="Q111" s="37">
        <v>45091.0</v>
      </c>
      <c r="R111" s="38" t="s">
        <v>272</v>
      </c>
      <c r="S111" s="39" t="s">
        <v>21</v>
      </c>
      <c r="T111" s="40">
        <v>0.0</v>
      </c>
      <c r="U111" s="40">
        <v>6.5</v>
      </c>
      <c r="V111" s="40">
        <v>0.0</v>
      </c>
      <c r="W111" s="36" t="s">
        <v>26</v>
      </c>
      <c r="X111" s="37">
        <v>45092.0</v>
      </c>
      <c r="Y111" s="38" t="s">
        <v>352</v>
      </c>
      <c r="Z111" s="39" t="s">
        <v>208</v>
      </c>
      <c r="AA111" s="40">
        <v>0.0</v>
      </c>
      <c r="AB111" s="40">
        <v>6.5</v>
      </c>
      <c r="AC111" s="40">
        <v>0.0</v>
      </c>
      <c r="AD111" s="43" t="s">
        <v>56</v>
      </c>
      <c r="AE111" s="37">
        <v>45093.0</v>
      </c>
      <c r="AF111" s="38" t="s">
        <v>272</v>
      </c>
      <c r="AG111" s="39" t="s">
        <v>21</v>
      </c>
      <c r="AH111" s="40">
        <v>0.0</v>
      </c>
      <c r="AI111" s="40">
        <v>6.5</v>
      </c>
      <c r="AJ111" s="40">
        <v>0.0</v>
      </c>
      <c r="AK111" s="47" t="s">
        <v>57</v>
      </c>
      <c r="AL111" s="37">
        <v>45094.0</v>
      </c>
      <c r="AM111" s="38" t="s">
        <v>272</v>
      </c>
      <c r="AN111" s="39" t="s">
        <v>21</v>
      </c>
      <c r="AO111" s="40">
        <v>0.0</v>
      </c>
      <c r="AP111" s="40">
        <v>6.5</v>
      </c>
      <c r="AQ111" s="40">
        <v>0.0</v>
      </c>
      <c r="AR111" s="420" t="s">
        <v>44</v>
      </c>
      <c r="AS111" s="37">
        <v>45096.0</v>
      </c>
      <c r="AT111" s="38" t="s">
        <v>25</v>
      </c>
      <c r="AU111" s="39" t="s">
        <v>25</v>
      </c>
      <c r="AV111" s="40">
        <v>0.0</v>
      </c>
      <c r="AW111" s="40">
        <v>0.0</v>
      </c>
      <c r="AX111" s="40">
        <v>0.0</v>
      </c>
      <c r="AY111" s="48"/>
      <c r="AZ111" s="49">
        <f t="shared" ref="AZ111:BB111" si="111">SUM(F111,M111,T111,AA111,AH111,AO111,AV111)</f>
        <v>0.5</v>
      </c>
      <c r="BA111" s="39">
        <f t="shared" si="111"/>
        <v>33.5</v>
      </c>
      <c r="BB111" s="39">
        <f t="shared" si="111"/>
        <v>5</v>
      </c>
      <c r="BC111" s="50">
        <f>SUM(AZ111,BA111,BB111)</f>
        <v>39</v>
      </c>
      <c r="BD111" s="51"/>
      <c r="BE111" s="39">
        <f>AZ111*80</f>
        <v>40</v>
      </c>
      <c r="BF111" s="39">
        <f>BA111*88</f>
        <v>2948</v>
      </c>
      <c r="BG111" s="39">
        <f>BB111*80</f>
        <v>400</v>
      </c>
      <c r="BH111" s="39">
        <f>SUM(BE111,BF111,BG111)</f>
        <v>3388</v>
      </c>
      <c r="BI111" s="51"/>
      <c r="BJ111" s="51"/>
      <c r="BK111" s="51"/>
      <c r="BL111" s="51"/>
      <c r="BM111" s="51"/>
    </row>
    <row r="112">
      <c r="A112" s="35"/>
      <c r="B112" s="64"/>
      <c r="C112" s="45"/>
      <c r="D112" s="39"/>
      <c r="E112" s="39"/>
      <c r="F112" s="60"/>
      <c r="G112" s="60"/>
      <c r="H112" s="60"/>
      <c r="I112" s="60"/>
      <c r="J112" s="45"/>
      <c r="K112" s="39"/>
      <c r="L112" s="39"/>
      <c r="M112" s="98"/>
      <c r="N112" s="98"/>
      <c r="O112" s="98"/>
      <c r="P112" s="98"/>
      <c r="Q112" s="200"/>
      <c r="R112" s="39"/>
      <c r="S112" s="39"/>
      <c r="T112" s="64"/>
      <c r="U112" s="64"/>
      <c r="V112" s="64"/>
      <c r="W112" s="64"/>
      <c r="X112" s="45"/>
      <c r="Y112" s="39"/>
      <c r="Z112" s="39"/>
      <c r="AA112" s="44"/>
      <c r="AB112" s="44"/>
      <c r="AC112" s="44"/>
      <c r="AD112" s="201"/>
      <c r="AE112" s="45"/>
      <c r="AF112" s="39"/>
      <c r="AG112" s="39"/>
      <c r="AH112" s="46"/>
      <c r="AI112" s="46"/>
      <c r="AJ112" s="46"/>
      <c r="AK112" s="46"/>
      <c r="AL112" s="45"/>
      <c r="AM112" s="39"/>
      <c r="AN112" s="39"/>
      <c r="AO112" s="98"/>
      <c r="AP112" s="98"/>
      <c r="AQ112" s="98"/>
      <c r="AR112" s="98"/>
      <c r="AS112" s="202"/>
      <c r="AT112" s="39"/>
      <c r="AU112" s="39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4"/>
      <c r="B113" s="25"/>
      <c r="C113" s="25"/>
      <c r="D113" s="187" t="s">
        <v>756</v>
      </c>
      <c r="E113" s="26" t="s">
        <v>3</v>
      </c>
      <c r="F113" s="26" t="s">
        <v>4</v>
      </c>
      <c r="G113" s="26" t="s">
        <v>5</v>
      </c>
      <c r="H113" s="26" t="s">
        <v>6</v>
      </c>
      <c r="I113" s="26"/>
      <c r="J113" s="26"/>
      <c r="K113" s="187" t="s">
        <v>756</v>
      </c>
      <c r="L113" s="26" t="s">
        <v>7</v>
      </c>
      <c r="M113" s="26" t="s">
        <v>4</v>
      </c>
      <c r="N113" s="26" t="s">
        <v>5</v>
      </c>
      <c r="O113" s="26" t="s">
        <v>6</v>
      </c>
      <c r="P113" s="26"/>
      <c r="Q113" s="26"/>
      <c r="R113" s="187" t="s">
        <v>756</v>
      </c>
      <c r="S113" s="26" t="s">
        <v>8</v>
      </c>
      <c r="T113" s="26" t="s">
        <v>4</v>
      </c>
      <c r="U113" s="26" t="s">
        <v>5</v>
      </c>
      <c r="V113" s="26" t="s">
        <v>6</v>
      </c>
      <c r="W113" s="28"/>
      <c r="X113" s="29"/>
      <c r="Y113" s="187" t="s">
        <v>756</v>
      </c>
      <c r="Z113" s="29" t="s">
        <v>9</v>
      </c>
      <c r="AA113" s="26" t="s">
        <v>4</v>
      </c>
      <c r="AB113" s="26" t="s">
        <v>5</v>
      </c>
      <c r="AC113" s="26" t="s">
        <v>6</v>
      </c>
      <c r="AD113" s="29"/>
      <c r="AE113" s="29"/>
      <c r="AF113" s="187" t="s">
        <v>756</v>
      </c>
      <c r="AG113" s="29" t="s">
        <v>10</v>
      </c>
      <c r="AH113" s="26" t="s">
        <v>4</v>
      </c>
      <c r="AI113" s="26" t="s">
        <v>5</v>
      </c>
      <c r="AJ113" s="26" t="s">
        <v>6</v>
      </c>
      <c r="AK113" s="29"/>
      <c r="AL113" s="29"/>
      <c r="AM113" s="187" t="s">
        <v>756</v>
      </c>
      <c r="AN113" s="29" t="s">
        <v>11</v>
      </c>
      <c r="AO113" s="26" t="s">
        <v>4</v>
      </c>
      <c r="AP113" s="26" t="s">
        <v>5</v>
      </c>
      <c r="AQ113" s="26" t="s">
        <v>6</v>
      </c>
      <c r="AR113" s="29"/>
      <c r="AS113" s="29"/>
      <c r="AT113" s="187" t="s">
        <v>756</v>
      </c>
      <c r="AU113" s="29" t="s">
        <v>12</v>
      </c>
      <c r="AV113" s="26" t="s">
        <v>4</v>
      </c>
      <c r="AW113" s="26" t="s">
        <v>5</v>
      </c>
      <c r="AX113" s="26" t="s">
        <v>6</v>
      </c>
      <c r="AY113" s="30"/>
      <c r="AZ113" s="31" t="s">
        <v>4</v>
      </c>
      <c r="BA113" s="31" t="s">
        <v>13</v>
      </c>
      <c r="BB113" s="31" t="s">
        <v>6</v>
      </c>
      <c r="BC113" s="31" t="s">
        <v>14</v>
      </c>
      <c r="BD113" s="32"/>
      <c r="BE113" s="33" t="s">
        <v>4</v>
      </c>
      <c r="BF113" s="33" t="s">
        <v>13</v>
      </c>
      <c r="BG113" s="33" t="s">
        <v>6</v>
      </c>
      <c r="BH113" s="33" t="s">
        <v>15</v>
      </c>
      <c r="BI113" s="32"/>
      <c r="BJ113" s="32"/>
      <c r="BK113" s="32"/>
      <c r="BL113" s="32"/>
      <c r="BM113" s="32"/>
    </row>
    <row r="114">
      <c r="A114" s="35" t="s">
        <v>54</v>
      </c>
      <c r="B114" s="420" t="s">
        <v>19</v>
      </c>
      <c r="C114" s="37">
        <v>45089.0</v>
      </c>
      <c r="D114" s="42" t="s">
        <v>703</v>
      </c>
      <c r="E114" s="39" t="s">
        <v>704</v>
      </c>
      <c r="F114" s="40">
        <v>0.5</v>
      </c>
      <c r="G114" s="40">
        <v>7.5</v>
      </c>
      <c r="H114" s="40">
        <v>2.5</v>
      </c>
      <c r="I114" s="420" t="s">
        <v>22</v>
      </c>
      <c r="J114" s="37">
        <v>45090.0</v>
      </c>
      <c r="K114" s="42" t="s">
        <v>25</v>
      </c>
      <c r="L114" s="39" t="s">
        <v>25</v>
      </c>
      <c r="M114" s="40">
        <v>0.0</v>
      </c>
      <c r="N114" s="40">
        <v>0.0</v>
      </c>
      <c r="O114" s="40">
        <v>0.0</v>
      </c>
      <c r="P114" s="420" t="s">
        <v>24</v>
      </c>
      <c r="Q114" s="37">
        <v>45091.0</v>
      </c>
      <c r="R114" s="42" t="s">
        <v>25</v>
      </c>
      <c r="S114" s="58" t="s">
        <v>25</v>
      </c>
      <c r="T114" s="40">
        <v>0.0</v>
      </c>
      <c r="U114" s="40">
        <v>0.0</v>
      </c>
      <c r="V114" s="40">
        <v>0.0</v>
      </c>
      <c r="W114" s="36" t="s">
        <v>26</v>
      </c>
      <c r="X114" s="37">
        <v>45092.0</v>
      </c>
      <c r="Y114" s="42" t="s">
        <v>703</v>
      </c>
      <c r="Z114" s="39" t="s">
        <v>704</v>
      </c>
      <c r="AA114" s="40">
        <v>0.5</v>
      </c>
      <c r="AB114" s="40">
        <v>7.5</v>
      </c>
      <c r="AC114" s="40">
        <v>2.5</v>
      </c>
      <c r="AD114" s="43" t="s">
        <v>56</v>
      </c>
      <c r="AE114" s="37">
        <v>45093.0</v>
      </c>
      <c r="AF114" s="42" t="s">
        <v>703</v>
      </c>
      <c r="AG114" s="39" t="s">
        <v>704</v>
      </c>
      <c r="AH114" s="40">
        <v>0.5</v>
      </c>
      <c r="AI114" s="40">
        <v>7.5</v>
      </c>
      <c r="AJ114" s="40">
        <v>2.5</v>
      </c>
      <c r="AK114" s="47" t="s">
        <v>57</v>
      </c>
      <c r="AL114" s="37">
        <v>45094.0</v>
      </c>
      <c r="AM114" s="42" t="s">
        <v>703</v>
      </c>
      <c r="AN114" s="39" t="s">
        <v>704</v>
      </c>
      <c r="AO114" s="40">
        <v>0.5</v>
      </c>
      <c r="AP114" s="40">
        <v>7.5</v>
      </c>
      <c r="AQ114" s="40">
        <v>2.5</v>
      </c>
      <c r="AR114" s="96" t="s">
        <v>149</v>
      </c>
      <c r="AS114" s="37">
        <v>45095.0</v>
      </c>
      <c r="AT114" s="42" t="s">
        <v>703</v>
      </c>
      <c r="AU114" s="39" t="s">
        <v>704</v>
      </c>
      <c r="AV114" s="40">
        <v>0.5</v>
      </c>
      <c r="AW114" s="40">
        <v>7.5</v>
      </c>
      <c r="AX114" s="40">
        <v>2.5</v>
      </c>
      <c r="AY114" s="48"/>
      <c r="AZ114" s="49">
        <f t="shared" ref="AZ114:BB114" si="112">SUM(F114,M114,T114,AA114,AH114,AO114,AV114)</f>
        <v>2.5</v>
      </c>
      <c r="BA114" s="39">
        <f t="shared" si="112"/>
        <v>37.5</v>
      </c>
      <c r="BB114" s="39">
        <f t="shared" si="112"/>
        <v>12.5</v>
      </c>
      <c r="BC114" s="50">
        <f>SUM(AZ114,BA114,BB114)</f>
        <v>52.5</v>
      </c>
      <c r="BD114" s="51"/>
      <c r="BE114" s="39">
        <f>AZ114*80</f>
        <v>200</v>
      </c>
      <c r="BF114" s="39">
        <f>BA114*88</f>
        <v>3300</v>
      </c>
      <c r="BG114" s="39">
        <f>BB114*80</f>
        <v>1000</v>
      </c>
      <c r="BH114" s="39">
        <f>SUM(BE114,BF114,BG114)</f>
        <v>4500</v>
      </c>
      <c r="BI114" s="51"/>
      <c r="BJ114" s="51"/>
      <c r="BK114" s="51"/>
      <c r="BL114" s="51"/>
      <c r="BM114" s="51"/>
    </row>
    <row r="115">
      <c r="A115" s="67"/>
      <c r="B115" s="68"/>
      <c r="C115" s="68"/>
      <c r="K115" s="6" t="s">
        <v>334</v>
      </c>
      <c r="L115" s="4"/>
      <c r="Y115" s="6" t="s">
        <v>334</v>
      </c>
      <c r="Z115" s="4"/>
      <c r="AM115" s="6" t="s">
        <v>334</v>
      </c>
      <c r="AN115" s="4"/>
    </row>
    <row r="116">
      <c r="A116" s="67"/>
      <c r="B116" s="68"/>
      <c r="C116" s="68"/>
      <c r="AT116" s="192"/>
      <c r="AU116" s="28"/>
    </row>
    <row r="117">
      <c r="A117" s="67"/>
      <c r="B117" s="68"/>
      <c r="C117" s="68"/>
      <c r="K117" s="6" t="s">
        <v>161</v>
      </c>
      <c r="L117" s="4"/>
      <c r="Y117" s="6" t="s">
        <v>161</v>
      </c>
      <c r="Z117" s="4"/>
      <c r="AM117" s="6" t="s">
        <v>161</v>
      </c>
      <c r="AN117" s="4"/>
      <c r="AT117" s="53"/>
      <c r="AU117" s="39"/>
    </row>
    <row r="118">
      <c r="A118" s="10"/>
      <c r="B118" s="10"/>
      <c r="C118" s="10"/>
      <c r="D118" s="489"/>
      <c r="E118" s="465">
        <v>45089.0</v>
      </c>
      <c r="F118" s="14"/>
      <c r="G118" s="14"/>
      <c r="H118" s="14"/>
      <c r="I118" s="438"/>
      <c r="J118" s="438"/>
      <c r="K118" s="490"/>
      <c r="L118" s="465">
        <v>45090.0</v>
      </c>
      <c r="M118" s="438"/>
      <c r="N118" s="438"/>
      <c r="O118" s="438"/>
      <c r="P118" s="438"/>
      <c r="Q118" s="10"/>
      <c r="R118" s="178"/>
      <c r="S118" s="465">
        <v>45091.0</v>
      </c>
      <c r="T118" s="10"/>
      <c r="U118" s="438"/>
      <c r="V118" s="438"/>
      <c r="W118" s="10"/>
      <c r="X118" s="177"/>
      <c r="Y118" s="14"/>
      <c r="Z118" s="465">
        <v>45092.0</v>
      </c>
      <c r="AA118" s="438"/>
      <c r="AB118" s="438"/>
      <c r="AC118" s="10"/>
      <c r="AD118" s="438"/>
      <c r="AE118" s="438"/>
      <c r="AF118" s="489"/>
      <c r="AG118" s="465">
        <v>45093.0</v>
      </c>
      <c r="AH118" s="438"/>
      <c r="AI118" s="10"/>
      <c r="AJ118" s="438"/>
      <c r="AK118" s="438"/>
      <c r="AL118" s="438"/>
      <c r="AM118" s="177"/>
      <c r="AN118" s="465">
        <v>45094.0</v>
      </c>
      <c r="AO118" s="10"/>
      <c r="AP118" s="19"/>
      <c r="AQ118" s="19"/>
      <c r="AR118" s="19"/>
      <c r="AS118" s="19"/>
      <c r="AT118" s="14"/>
      <c r="AU118" s="465">
        <v>45095.0</v>
      </c>
      <c r="AV118" s="19"/>
      <c r="AW118" s="19"/>
      <c r="AX118" s="19"/>
      <c r="AY118" s="20"/>
      <c r="AZ118" s="19"/>
      <c r="BA118" s="19"/>
      <c r="BB118" s="19"/>
      <c r="BC118" s="19"/>
      <c r="BD118" s="20"/>
      <c r="BE118" s="21"/>
      <c r="BF118" s="491"/>
      <c r="BG118" s="4"/>
      <c r="BH118" s="19"/>
      <c r="BI118" s="20"/>
      <c r="BJ118" s="492"/>
      <c r="BK118" s="493"/>
      <c r="BL118" s="20"/>
      <c r="BM118" s="20"/>
    </row>
    <row r="119">
      <c r="A119" s="67"/>
      <c r="B119" s="68"/>
      <c r="C119" s="68"/>
      <c r="F119" s="26" t="s">
        <v>4</v>
      </c>
      <c r="G119" s="26" t="s">
        <v>5</v>
      </c>
      <c r="H119" s="26" t="s">
        <v>6</v>
      </c>
      <c r="K119" s="99"/>
      <c r="L119" s="99"/>
      <c r="M119" s="26" t="s">
        <v>4</v>
      </c>
      <c r="N119" s="26" t="s">
        <v>5</v>
      </c>
      <c r="O119" s="26" t="s">
        <v>6</v>
      </c>
      <c r="T119" s="26" t="s">
        <v>4</v>
      </c>
      <c r="U119" s="26" t="s">
        <v>5</v>
      </c>
      <c r="V119" s="26" t="s">
        <v>6</v>
      </c>
      <c r="AA119" s="26" t="s">
        <v>4</v>
      </c>
      <c r="AB119" s="26" t="s">
        <v>5</v>
      </c>
      <c r="AC119" s="26" t="s">
        <v>6</v>
      </c>
      <c r="AH119" s="26" t="s">
        <v>4</v>
      </c>
      <c r="AI119" s="26" t="s">
        <v>5</v>
      </c>
      <c r="AJ119" s="26" t="s">
        <v>6</v>
      </c>
      <c r="AO119" s="26" t="s">
        <v>4</v>
      </c>
      <c r="AP119" s="26" t="s">
        <v>5</v>
      </c>
      <c r="AQ119" s="26" t="s">
        <v>6</v>
      </c>
      <c r="AV119" s="26" t="s">
        <v>4</v>
      </c>
      <c r="AW119" s="26" t="s">
        <v>5</v>
      </c>
      <c r="AX119" s="26" t="s">
        <v>6</v>
      </c>
      <c r="AZ119" s="31" t="s">
        <v>4</v>
      </c>
      <c r="BA119" s="31" t="s">
        <v>13</v>
      </c>
      <c r="BB119" s="31" t="s">
        <v>6</v>
      </c>
      <c r="BC119" s="31" t="s">
        <v>14</v>
      </c>
      <c r="BE119" s="33" t="s">
        <v>4</v>
      </c>
      <c r="BF119" s="33" t="s">
        <v>13</v>
      </c>
      <c r="BG119" s="33" t="s">
        <v>6</v>
      </c>
      <c r="BH119" s="33" t="s">
        <v>15</v>
      </c>
    </row>
    <row r="120">
      <c r="A120" s="35" t="s">
        <v>762</v>
      </c>
      <c r="B120" s="41"/>
      <c r="C120" s="37"/>
      <c r="D120" s="42"/>
      <c r="E120" s="58"/>
      <c r="F120" s="40">
        <v>0.0</v>
      </c>
      <c r="G120" s="40">
        <v>0.0</v>
      </c>
      <c r="H120" s="40">
        <v>0.0</v>
      </c>
      <c r="I120" s="42"/>
      <c r="J120" s="37"/>
      <c r="K120" s="42"/>
      <c r="L120" s="58"/>
      <c r="M120" s="40">
        <v>0.0</v>
      </c>
      <c r="N120" s="40">
        <v>0.0</v>
      </c>
      <c r="O120" s="40">
        <v>0.0</v>
      </c>
      <c r="P120" s="38"/>
      <c r="Q120" s="37"/>
      <c r="R120" s="42"/>
      <c r="S120" s="58"/>
      <c r="T120" s="40">
        <v>0.0</v>
      </c>
      <c r="U120" s="40">
        <v>0.0</v>
      </c>
      <c r="V120" s="40">
        <v>0.0</v>
      </c>
      <c r="W120" s="41" t="s">
        <v>33</v>
      </c>
      <c r="X120" s="37">
        <v>45090.0</v>
      </c>
      <c r="Y120" s="42" t="s">
        <v>137</v>
      </c>
      <c r="Z120" s="58" t="s">
        <v>333</v>
      </c>
      <c r="AA120" s="40">
        <v>4.0</v>
      </c>
      <c r="AB120" s="40">
        <v>0.0</v>
      </c>
      <c r="AC120" s="40">
        <v>0.0</v>
      </c>
      <c r="AD120" s="42" t="s">
        <v>46</v>
      </c>
      <c r="AE120" s="37">
        <v>45091.0</v>
      </c>
      <c r="AF120" s="42" t="s">
        <v>137</v>
      </c>
      <c r="AG120" s="58" t="s">
        <v>333</v>
      </c>
      <c r="AH120" s="40">
        <v>4.0</v>
      </c>
      <c r="AI120" s="40">
        <v>0.0</v>
      </c>
      <c r="AJ120" s="40">
        <v>0.0</v>
      </c>
      <c r="AK120" s="92"/>
      <c r="AL120" s="45"/>
      <c r="AM120" s="53"/>
      <c r="AN120" s="44"/>
      <c r="AO120" s="40">
        <v>0.0</v>
      </c>
      <c r="AP120" s="40">
        <v>0.0</v>
      </c>
      <c r="AQ120" s="40">
        <v>0.0</v>
      </c>
      <c r="AR120" s="92"/>
      <c r="AS120" s="45"/>
      <c r="AT120" s="53"/>
      <c r="AU120" s="44"/>
      <c r="AV120" s="40">
        <v>0.0</v>
      </c>
      <c r="AW120" s="40">
        <v>0.0</v>
      </c>
      <c r="AX120" s="40">
        <v>0.0</v>
      </c>
      <c r="AY120" s="51"/>
      <c r="AZ120" s="49">
        <f t="shared" ref="AZ120:BB120" si="113">SUM(F120,M120,T120,AA120,AH120,AO120,AV120)</f>
        <v>8</v>
      </c>
      <c r="BA120" s="39">
        <f t="shared" si="113"/>
        <v>0</v>
      </c>
      <c r="BB120" s="39">
        <f t="shared" si="113"/>
        <v>0</v>
      </c>
      <c r="BC120" s="50">
        <f t="shared" ref="BC120:BC121" si="115">SUM(AZ120,BA120,BB120)</f>
        <v>8</v>
      </c>
      <c r="BD120" s="51"/>
      <c r="BE120" s="39">
        <f t="shared" ref="BE120:BE121" si="116">67.31*AZ120</f>
        <v>538.48</v>
      </c>
      <c r="BF120" s="39">
        <f t="shared" ref="BF120:BF121" si="117">BA120*74</f>
        <v>0</v>
      </c>
      <c r="BG120" s="39">
        <f t="shared" ref="BG120:BG121" si="118">BB120*84</f>
        <v>0</v>
      </c>
      <c r="BH120" s="39">
        <f t="shared" ref="BH120:BH121" si="119">SUM(BF120,BE120,BG120)</f>
        <v>538.48</v>
      </c>
      <c r="BI120" s="51"/>
      <c r="BJ120" s="51"/>
      <c r="BK120" s="51"/>
      <c r="BL120" s="51"/>
      <c r="BM120" s="51"/>
    </row>
    <row r="121">
      <c r="A121" s="35" t="s">
        <v>150</v>
      </c>
      <c r="B121" s="42" t="s">
        <v>40</v>
      </c>
      <c r="C121" s="263">
        <v>45087.0</v>
      </c>
      <c r="D121" s="42" t="s">
        <v>137</v>
      </c>
      <c r="E121" s="58" t="s">
        <v>333</v>
      </c>
      <c r="F121" s="128">
        <v>4.0</v>
      </c>
      <c r="G121" s="129">
        <v>0.0</v>
      </c>
      <c r="H121" s="129">
        <v>0.0</v>
      </c>
      <c r="I121" s="264" t="s">
        <v>43</v>
      </c>
      <c r="J121" s="263">
        <v>45088.0</v>
      </c>
      <c r="K121" s="42" t="s">
        <v>137</v>
      </c>
      <c r="L121" s="58" t="s">
        <v>333</v>
      </c>
      <c r="M121" s="128">
        <v>4.0</v>
      </c>
      <c r="N121" s="129">
        <v>0.0</v>
      </c>
      <c r="O121" s="129">
        <v>0.0</v>
      </c>
      <c r="P121" s="264" t="s">
        <v>44</v>
      </c>
      <c r="Q121" s="263">
        <v>45089.0</v>
      </c>
      <c r="R121" s="42" t="s">
        <v>137</v>
      </c>
      <c r="S121" s="58" t="s">
        <v>333</v>
      </c>
      <c r="T121" s="128">
        <v>4.0</v>
      </c>
      <c r="U121" s="129">
        <v>0.0</v>
      </c>
      <c r="V121" s="129">
        <v>0.0</v>
      </c>
      <c r="W121" s="264" t="s">
        <v>33</v>
      </c>
      <c r="X121" s="263">
        <v>45090.0</v>
      </c>
      <c r="Y121" s="42" t="s">
        <v>137</v>
      </c>
      <c r="Z121" s="58" t="s">
        <v>333</v>
      </c>
      <c r="AA121" s="128">
        <v>4.0</v>
      </c>
      <c r="AB121" s="129">
        <v>0.0</v>
      </c>
      <c r="AC121" s="129">
        <v>0.0</v>
      </c>
      <c r="AD121" s="92"/>
      <c r="AE121" s="45"/>
      <c r="AF121" s="53"/>
      <c r="AG121" s="44"/>
      <c r="AH121" s="40">
        <v>0.0</v>
      </c>
      <c r="AI121" s="40">
        <v>0.0</v>
      </c>
      <c r="AJ121" s="40">
        <v>0.0</v>
      </c>
      <c r="AK121" s="92"/>
      <c r="AL121" s="45"/>
      <c r="AM121" s="53"/>
      <c r="AN121" s="44"/>
      <c r="AO121" s="40">
        <v>0.0</v>
      </c>
      <c r="AP121" s="40">
        <v>0.0</v>
      </c>
      <c r="AQ121" s="40">
        <v>0.0</v>
      </c>
      <c r="AR121" s="92"/>
      <c r="AS121" s="45"/>
      <c r="AT121" s="53"/>
      <c r="AU121" s="44"/>
      <c r="AV121" s="40">
        <v>0.0</v>
      </c>
      <c r="AW121" s="40">
        <v>0.0</v>
      </c>
      <c r="AX121" s="40">
        <v>0.0</v>
      </c>
      <c r="AY121" s="51"/>
      <c r="AZ121" s="49">
        <f t="shared" ref="AZ121:BB121" si="114">SUM(F121,M121,T121,AA121,AH121,AO121,AV121)</f>
        <v>16</v>
      </c>
      <c r="BA121" s="39">
        <f t="shared" si="114"/>
        <v>0</v>
      </c>
      <c r="BB121" s="39">
        <f t="shared" si="114"/>
        <v>0</v>
      </c>
      <c r="BC121" s="50">
        <f t="shared" si="115"/>
        <v>16</v>
      </c>
      <c r="BD121" s="51"/>
      <c r="BE121" s="39">
        <f t="shared" si="116"/>
        <v>1076.96</v>
      </c>
      <c r="BF121" s="39">
        <f t="shared" si="117"/>
        <v>0</v>
      </c>
      <c r="BG121" s="39">
        <f t="shared" si="118"/>
        <v>0</v>
      </c>
      <c r="BH121" s="39">
        <f t="shared" si="119"/>
        <v>1076.96</v>
      </c>
      <c r="BI121" s="51"/>
      <c r="BJ121" s="51"/>
      <c r="BK121" s="51"/>
      <c r="BL121" s="51"/>
      <c r="BM121" s="51"/>
    </row>
    <row r="122">
      <c r="A122" s="209"/>
      <c r="B122" s="203"/>
      <c r="C122" s="210"/>
      <c r="D122" s="136"/>
      <c r="E122" s="136"/>
      <c r="F122" s="136"/>
      <c r="G122" s="203"/>
      <c r="H122" s="203"/>
      <c r="I122" s="203"/>
      <c r="J122" s="210"/>
      <c r="K122" s="98"/>
      <c r="L122" s="211"/>
      <c r="M122" s="51"/>
      <c r="N122" s="203"/>
      <c r="O122" s="203"/>
      <c r="P122" s="155"/>
      <c r="Q122" s="210"/>
      <c r="R122" s="136"/>
      <c r="S122" s="136"/>
      <c r="T122" s="51"/>
      <c r="U122" s="203"/>
      <c r="V122" s="203"/>
      <c r="W122" s="203"/>
      <c r="X122" s="210"/>
      <c r="Y122" s="136"/>
      <c r="Z122" s="136"/>
      <c r="AA122" s="51"/>
      <c r="AB122" s="203"/>
      <c r="AC122" s="203"/>
      <c r="AD122" s="32"/>
      <c r="AE122" s="71"/>
      <c r="AF122" s="136"/>
      <c r="AG122" s="72"/>
      <c r="AH122" s="51"/>
      <c r="AI122" s="51"/>
      <c r="AJ122" s="51"/>
      <c r="AK122" s="32"/>
      <c r="AL122" s="71"/>
      <c r="AM122" s="136"/>
      <c r="AN122" s="72"/>
      <c r="AO122" s="51"/>
      <c r="AP122" s="51"/>
      <c r="AQ122" s="51"/>
      <c r="AR122" s="32"/>
      <c r="AS122" s="71"/>
      <c r="AT122" s="136"/>
      <c r="AU122" s="72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209"/>
      <c r="B123" s="136"/>
      <c r="C123" s="71"/>
      <c r="D123" s="136"/>
      <c r="E123" s="136"/>
      <c r="F123" s="204"/>
      <c r="G123" s="204"/>
      <c r="H123" s="204"/>
      <c r="I123" s="136"/>
      <c r="J123" s="71"/>
      <c r="K123" s="98"/>
      <c r="L123" s="211"/>
      <c r="M123" s="51"/>
      <c r="N123" s="51"/>
      <c r="O123" s="51"/>
      <c r="P123" s="51"/>
      <c r="Q123" s="71"/>
      <c r="R123" s="136"/>
      <c r="S123" s="136"/>
      <c r="T123" s="203"/>
      <c r="U123" s="203"/>
      <c r="V123" s="203"/>
      <c r="W123" s="136"/>
      <c r="X123" s="71"/>
      <c r="Y123" s="136"/>
      <c r="Z123" s="136"/>
      <c r="AA123" s="136"/>
      <c r="AB123" s="136"/>
      <c r="AC123" s="136"/>
      <c r="AD123" s="117"/>
      <c r="AE123" s="71"/>
      <c r="AF123" s="72"/>
      <c r="AG123" s="32"/>
      <c r="AH123" s="212"/>
      <c r="AI123" s="212"/>
      <c r="AJ123" s="212"/>
      <c r="AK123" s="32"/>
      <c r="AL123" s="71"/>
      <c r="AM123" s="136"/>
      <c r="AN123" s="72"/>
      <c r="AO123" s="136"/>
      <c r="AP123" s="136"/>
      <c r="AQ123" s="136"/>
      <c r="AR123" s="117"/>
      <c r="AS123" s="118"/>
      <c r="AT123" s="136"/>
      <c r="AU123" s="72"/>
      <c r="AV123" s="51"/>
      <c r="AW123" s="51"/>
      <c r="AX123" s="51"/>
      <c r="AY123" s="51"/>
      <c r="AZ123" s="39">
        <f t="shared" ref="AZ123:BC123" si="120">SUM(AZ120,AZ121)</f>
        <v>24</v>
      </c>
      <c r="BA123" s="39">
        <f t="shared" si="120"/>
        <v>0</v>
      </c>
      <c r="BB123" s="39">
        <f t="shared" si="120"/>
        <v>0</v>
      </c>
      <c r="BC123" s="39">
        <f t="shared" si="120"/>
        <v>24</v>
      </c>
      <c r="BD123" s="51"/>
      <c r="BE123" s="40">
        <f t="shared" ref="BE123:BH123" si="121">SUM(BE120,BE121)</f>
        <v>1615.44</v>
      </c>
      <c r="BF123" s="40">
        <f t="shared" si="121"/>
        <v>0</v>
      </c>
      <c r="BG123" s="40">
        <f t="shared" si="121"/>
        <v>0</v>
      </c>
      <c r="BH123" s="40">
        <f t="shared" si="121"/>
        <v>1615.44</v>
      </c>
      <c r="BI123" s="51"/>
      <c r="BJ123" s="51"/>
      <c r="BK123" s="51"/>
      <c r="BL123" s="51"/>
      <c r="BM123" s="51"/>
    </row>
    <row r="124">
      <c r="A124" s="209"/>
      <c r="B124" s="136"/>
      <c r="C124" s="71"/>
      <c r="D124" s="136"/>
      <c r="E124" s="136"/>
      <c r="F124" s="204"/>
      <c r="G124" s="204"/>
      <c r="H124" s="204"/>
      <c r="I124" s="136"/>
      <c r="J124" s="71"/>
      <c r="K124" s="6" t="s">
        <v>145</v>
      </c>
      <c r="L124" s="4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6" t="s">
        <v>35</v>
      </c>
      <c r="Z124" s="4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6" t="s">
        <v>35</v>
      </c>
      <c r="AN124" s="4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 ht="15.0" customHeight="1">
      <c r="A125" s="209"/>
      <c r="B125" s="136"/>
      <c r="C125" s="71"/>
      <c r="D125" s="136"/>
      <c r="E125" s="136"/>
      <c r="F125" s="26" t="s">
        <v>4</v>
      </c>
      <c r="G125" s="26" t="s">
        <v>5</v>
      </c>
      <c r="H125" s="26" t="s">
        <v>6</v>
      </c>
      <c r="I125" s="136"/>
      <c r="J125" s="71"/>
      <c r="K125" s="98"/>
      <c r="L125" s="211"/>
      <c r="M125" s="26" t="s">
        <v>4</v>
      </c>
      <c r="N125" s="26" t="s">
        <v>5</v>
      </c>
      <c r="O125" s="26" t="s">
        <v>6</v>
      </c>
      <c r="P125" s="51"/>
      <c r="Q125" s="71"/>
      <c r="R125" s="136"/>
      <c r="S125" s="136"/>
      <c r="T125" s="26" t="s">
        <v>4</v>
      </c>
      <c r="U125" s="26" t="s">
        <v>5</v>
      </c>
      <c r="V125" s="26" t="s">
        <v>6</v>
      </c>
      <c r="W125" s="136"/>
      <c r="X125" s="71"/>
      <c r="Y125" s="136"/>
      <c r="Z125" s="136"/>
      <c r="AA125" s="26" t="s">
        <v>4</v>
      </c>
      <c r="AB125" s="26" t="s">
        <v>5</v>
      </c>
      <c r="AC125" s="26" t="s">
        <v>6</v>
      </c>
      <c r="AD125" s="117"/>
      <c r="AE125" s="71"/>
      <c r="AF125" s="72"/>
      <c r="AG125" s="32"/>
      <c r="AH125" s="26" t="s">
        <v>4</v>
      </c>
      <c r="AI125" s="26" t="s">
        <v>5</v>
      </c>
      <c r="AJ125" s="26" t="s">
        <v>6</v>
      </c>
      <c r="AK125" s="32"/>
      <c r="AL125" s="71"/>
      <c r="AM125" s="136"/>
      <c r="AN125" s="72"/>
      <c r="AO125" s="26" t="s">
        <v>4</v>
      </c>
      <c r="AP125" s="26" t="s">
        <v>5</v>
      </c>
      <c r="AQ125" s="26" t="s">
        <v>6</v>
      </c>
      <c r="AR125" s="117"/>
      <c r="AS125" s="118"/>
      <c r="AT125" s="136"/>
      <c r="AU125" s="72"/>
      <c r="AV125" s="26" t="s">
        <v>4</v>
      </c>
      <c r="AW125" s="26" t="s">
        <v>5</v>
      </c>
      <c r="AX125" s="26" t="s">
        <v>6</v>
      </c>
      <c r="AY125" s="51"/>
      <c r="AZ125" s="31" t="s">
        <v>4</v>
      </c>
      <c r="BA125" s="31" t="s">
        <v>13</v>
      </c>
      <c r="BB125" s="31" t="s">
        <v>6</v>
      </c>
      <c r="BC125" s="31" t="s">
        <v>14</v>
      </c>
      <c r="BD125" s="51"/>
      <c r="BE125" s="33" t="s">
        <v>4</v>
      </c>
      <c r="BF125" s="33" t="s">
        <v>13</v>
      </c>
      <c r="BG125" s="33" t="s">
        <v>6</v>
      </c>
      <c r="BH125" s="33" t="s">
        <v>15</v>
      </c>
      <c r="BI125" s="51"/>
      <c r="BJ125" s="51"/>
      <c r="BK125" s="51"/>
      <c r="BL125" s="51"/>
      <c r="BM125" s="51"/>
    </row>
    <row r="126">
      <c r="A126" s="35" t="s">
        <v>735</v>
      </c>
      <c r="B126" s="92"/>
      <c r="C126" s="45"/>
      <c r="D126" s="53"/>
      <c r="E126" s="44"/>
      <c r="F126" s="40">
        <v>0.0</v>
      </c>
      <c r="G126" s="40">
        <v>0.0</v>
      </c>
      <c r="H126" s="40">
        <v>0.0</v>
      </c>
      <c r="I126" s="92"/>
      <c r="J126" s="45"/>
      <c r="K126" s="53"/>
      <c r="L126" s="44"/>
      <c r="M126" s="40">
        <v>0.0</v>
      </c>
      <c r="N126" s="40">
        <v>0.0</v>
      </c>
      <c r="O126" s="40">
        <v>0.0</v>
      </c>
      <c r="P126" s="92"/>
      <c r="Q126" s="45"/>
      <c r="R126" s="53"/>
      <c r="S126" s="44"/>
      <c r="T126" s="40">
        <v>0.0</v>
      </c>
      <c r="U126" s="40">
        <v>0.0</v>
      </c>
      <c r="V126" s="40">
        <v>0.0</v>
      </c>
      <c r="W126" s="92"/>
      <c r="X126" s="45"/>
      <c r="Y126" s="53"/>
      <c r="Z126" s="44"/>
      <c r="AA126" s="40">
        <v>0.0</v>
      </c>
      <c r="AB126" s="40">
        <v>0.0</v>
      </c>
      <c r="AC126" s="40">
        <v>0.0</v>
      </c>
      <c r="AD126" s="92"/>
      <c r="AE126" s="45"/>
      <c r="AF126" s="53"/>
      <c r="AG126" s="44"/>
      <c r="AH126" s="40">
        <v>0.0</v>
      </c>
      <c r="AI126" s="40">
        <v>0.0</v>
      </c>
      <c r="AJ126" s="40">
        <v>0.0</v>
      </c>
      <c r="AK126" s="92"/>
      <c r="AL126" s="45"/>
      <c r="AM126" s="53"/>
      <c r="AN126" s="44"/>
      <c r="AO126" s="40">
        <v>0.0</v>
      </c>
      <c r="AP126" s="40">
        <v>0.0</v>
      </c>
      <c r="AQ126" s="40">
        <v>0.0</v>
      </c>
      <c r="AR126" s="92"/>
      <c r="AS126" s="45"/>
      <c r="AT126" s="53"/>
      <c r="AU126" s="44"/>
      <c r="AV126" s="40">
        <v>0.0</v>
      </c>
      <c r="AW126" s="40">
        <v>0.0</v>
      </c>
      <c r="AX126" s="40">
        <v>0.0</v>
      </c>
      <c r="AY126" s="51"/>
      <c r="AZ126" s="213">
        <f t="shared" ref="AZ126:BB126" si="122">SUM(F126,M126,T126,AA126,AH126,AO126,AV126)</f>
        <v>0</v>
      </c>
      <c r="BA126" s="214">
        <f t="shared" si="122"/>
        <v>0</v>
      </c>
      <c r="BB126" s="214">
        <f t="shared" si="122"/>
        <v>0</v>
      </c>
      <c r="BC126" s="215">
        <f>SUM(AZ126,BA126,BB126)</f>
        <v>0</v>
      </c>
      <c r="BD126" s="51"/>
      <c r="BE126" s="216">
        <f>AZ126*67.31</f>
        <v>0</v>
      </c>
      <c r="BF126" s="216"/>
      <c r="BG126" s="216"/>
      <c r="BH126" s="216">
        <f>SUM(BE126,BF126,BG126)</f>
        <v>0</v>
      </c>
      <c r="BI126" s="51"/>
      <c r="BJ126" s="51"/>
      <c r="BK126" s="51"/>
      <c r="BL126" s="51"/>
      <c r="BM126" s="51"/>
    </row>
    <row r="127">
      <c r="A127" s="217"/>
      <c r="B127" s="136"/>
      <c r="C127" s="71"/>
      <c r="D127" s="136"/>
      <c r="E127" s="136"/>
      <c r="F127" s="204"/>
      <c r="G127" s="204"/>
      <c r="H127" s="204"/>
      <c r="I127" s="136"/>
      <c r="J127" s="71"/>
      <c r="K127" s="136"/>
      <c r="L127" s="136"/>
      <c r="M127" s="218"/>
      <c r="N127" s="218"/>
      <c r="O127" s="218"/>
      <c r="P127" s="51"/>
      <c r="Q127" s="71"/>
      <c r="R127" s="136"/>
      <c r="S127" s="136"/>
      <c r="T127" s="203"/>
      <c r="U127" s="203"/>
      <c r="V127" s="203"/>
      <c r="W127" s="136"/>
      <c r="X127" s="71"/>
      <c r="Y127" s="136"/>
      <c r="Z127" s="136"/>
      <c r="AA127" s="136"/>
      <c r="AB127" s="136"/>
      <c r="AC127" s="136"/>
      <c r="AD127" s="117"/>
      <c r="AE127" s="71"/>
      <c r="AF127" s="72"/>
      <c r="AG127" s="32"/>
      <c r="AH127" s="212"/>
      <c r="AI127" s="212"/>
      <c r="AJ127" s="212"/>
      <c r="AK127" s="32"/>
      <c r="AL127" s="71"/>
      <c r="AM127" s="136"/>
      <c r="AN127" s="72"/>
      <c r="AO127" s="136"/>
      <c r="AP127" s="136"/>
      <c r="AQ127" s="136"/>
      <c r="AR127" s="117"/>
      <c r="AS127" s="118"/>
      <c r="AT127" s="136"/>
      <c r="AU127" s="72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</row>
    <row r="128">
      <c r="A128" s="116"/>
      <c r="B128" s="136"/>
      <c r="C128" s="71"/>
      <c r="D128" s="136"/>
      <c r="E128" s="136"/>
      <c r="F128" s="204"/>
      <c r="G128" s="204"/>
      <c r="H128" s="204"/>
      <c r="I128" s="136"/>
      <c r="J128" s="71"/>
      <c r="K128" s="319" t="s">
        <v>417</v>
      </c>
      <c r="L128" s="320"/>
      <c r="M128" s="51"/>
      <c r="N128" s="51"/>
      <c r="O128" s="51"/>
      <c r="P128" s="51"/>
      <c r="Q128" s="71"/>
      <c r="R128" s="136"/>
      <c r="S128" s="136"/>
      <c r="T128" s="203"/>
      <c r="U128" s="203"/>
      <c r="V128" s="203"/>
      <c r="W128" s="136"/>
      <c r="X128" s="71"/>
      <c r="Y128" s="319" t="s">
        <v>51</v>
      </c>
      <c r="Z128" s="320"/>
      <c r="AA128" s="136"/>
      <c r="AB128" s="136"/>
      <c r="AC128" s="136"/>
      <c r="AD128" s="117"/>
      <c r="AE128" s="71"/>
      <c r="AF128" s="72"/>
      <c r="AG128" s="32"/>
      <c r="AH128" s="212"/>
      <c r="AI128" s="212"/>
      <c r="AJ128" s="212"/>
      <c r="AK128" s="32"/>
      <c r="AL128" s="71"/>
      <c r="AM128" s="319" t="s">
        <v>51</v>
      </c>
      <c r="AN128" s="320"/>
      <c r="AO128" s="136"/>
      <c r="AP128" s="136"/>
      <c r="AQ128" s="136"/>
      <c r="AR128" s="117"/>
      <c r="AS128" s="118"/>
      <c r="AT128" s="136"/>
      <c r="AU128" s="72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</row>
    <row r="129">
      <c r="A129" s="219"/>
      <c r="B129" s="136"/>
      <c r="C129" s="71"/>
      <c r="D129" s="136"/>
      <c r="E129" s="136"/>
      <c r="F129" s="26" t="s">
        <v>4</v>
      </c>
      <c r="G129" s="26" t="s">
        <v>5</v>
      </c>
      <c r="H129" s="26" t="s">
        <v>6</v>
      </c>
      <c r="I129" s="136"/>
      <c r="J129" s="71"/>
      <c r="K129" s="98"/>
      <c r="L129" s="211"/>
      <c r="M129" s="26" t="s">
        <v>4</v>
      </c>
      <c r="N129" s="26" t="s">
        <v>5</v>
      </c>
      <c r="O129" s="26" t="s">
        <v>6</v>
      </c>
      <c r="P129" s="51"/>
      <c r="Q129" s="71"/>
      <c r="R129" s="136"/>
      <c r="S129" s="136"/>
      <c r="T129" s="26" t="s">
        <v>4</v>
      </c>
      <c r="U129" s="26" t="s">
        <v>5</v>
      </c>
      <c r="V129" s="26" t="s">
        <v>6</v>
      </c>
      <c r="W129" s="136"/>
      <c r="X129" s="71"/>
      <c r="Y129" s="136"/>
      <c r="Z129" s="136"/>
      <c r="AA129" s="26" t="s">
        <v>4</v>
      </c>
      <c r="AB129" s="26" t="s">
        <v>5</v>
      </c>
      <c r="AC129" s="26" t="s">
        <v>6</v>
      </c>
      <c r="AD129" s="117"/>
      <c r="AE129" s="71"/>
      <c r="AF129" s="72"/>
      <c r="AG129" s="32"/>
      <c r="AH129" s="26" t="s">
        <v>4</v>
      </c>
      <c r="AI129" s="26" t="s">
        <v>5</v>
      </c>
      <c r="AJ129" s="26" t="s">
        <v>6</v>
      </c>
      <c r="AK129" s="32"/>
      <c r="AL129" s="71"/>
      <c r="AM129" s="136"/>
      <c r="AN129" s="72"/>
      <c r="AO129" s="26" t="s">
        <v>4</v>
      </c>
      <c r="AP129" s="26" t="s">
        <v>5</v>
      </c>
      <c r="AQ129" s="26" t="s">
        <v>6</v>
      </c>
      <c r="AR129" s="117"/>
      <c r="AS129" s="118"/>
      <c r="AT129" s="136"/>
      <c r="AU129" s="72"/>
      <c r="AV129" s="26" t="s">
        <v>4</v>
      </c>
      <c r="AW129" s="26" t="s">
        <v>5</v>
      </c>
      <c r="AX129" s="26" t="s">
        <v>6</v>
      </c>
      <c r="AY129" s="51"/>
      <c r="AZ129" s="31" t="s">
        <v>4</v>
      </c>
      <c r="BA129" s="31" t="s">
        <v>13</v>
      </c>
      <c r="BB129" s="31" t="s">
        <v>6</v>
      </c>
      <c r="BC129" s="31" t="s">
        <v>14</v>
      </c>
      <c r="BD129" s="51"/>
      <c r="BE129" s="33" t="s">
        <v>4</v>
      </c>
      <c r="BF129" s="33" t="s">
        <v>13</v>
      </c>
      <c r="BG129" s="33" t="s">
        <v>6</v>
      </c>
      <c r="BH129" s="33" t="s">
        <v>15</v>
      </c>
      <c r="BI129" s="51"/>
      <c r="BJ129" s="51"/>
      <c r="BK129" s="51"/>
      <c r="BL129" s="51"/>
      <c r="BM129" s="51"/>
    </row>
    <row r="130">
      <c r="A130" s="220" t="s">
        <v>335</v>
      </c>
      <c r="B130" s="92"/>
      <c r="C130" s="45"/>
      <c r="D130" s="53"/>
      <c r="E130" s="44"/>
      <c r="F130" s="40">
        <v>0.0</v>
      </c>
      <c r="G130" s="40">
        <v>0.0</v>
      </c>
      <c r="H130" s="40">
        <v>0.0</v>
      </c>
      <c r="I130" s="92"/>
      <c r="J130" s="45"/>
      <c r="K130" s="53"/>
      <c r="L130" s="44"/>
      <c r="M130" s="40">
        <v>0.0</v>
      </c>
      <c r="N130" s="40">
        <v>0.0</v>
      </c>
      <c r="O130" s="40">
        <v>0.0</v>
      </c>
      <c r="P130" s="92"/>
      <c r="Q130" s="45"/>
      <c r="R130" s="53"/>
      <c r="S130" s="44"/>
      <c r="T130" s="40">
        <v>0.0</v>
      </c>
      <c r="U130" s="40">
        <v>0.0</v>
      </c>
      <c r="V130" s="40">
        <v>0.0</v>
      </c>
      <c r="W130" s="92"/>
      <c r="X130" s="45"/>
      <c r="Y130" s="53"/>
      <c r="Z130" s="44"/>
      <c r="AA130" s="40">
        <v>0.0</v>
      </c>
      <c r="AB130" s="40">
        <v>0.0</v>
      </c>
      <c r="AC130" s="40">
        <v>0.0</v>
      </c>
      <c r="AD130" s="92"/>
      <c r="AE130" s="45"/>
      <c r="AF130" s="53"/>
      <c r="AG130" s="44"/>
      <c r="AH130" s="40">
        <v>0.0</v>
      </c>
      <c r="AI130" s="40">
        <v>0.0</v>
      </c>
      <c r="AJ130" s="40">
        <v>0.0</v>
      </c>
      <c r="AK130" s="92"/>
      <c r="AL130" s="45"/>
      <c r="AM130" s="53"/>
      <c r="AN130" s="44"/>
      <c r="AO130" s="40">
        <v>0.0</v>
      </c>
      <c r="AP130" s="40">
        <v>0.0</v>
      </c>
      <c r="AQ130" s="40">
        <v>0.0</v>
      </c>
      <c r="AR130" s="92"/>
      <c r="AS130" s="45"/>
      <c r="AT130" s="53"/>
      <c r="AU130" s="44"/>
      <c r="AV130" s="40">
        <v>0.0</v>
      </c>
      <c r="AW130" s="40">
        <v>0.0</v>
      </c>
      <c r="AX130" s="40">
        <v>0.0</v>
      </c>
      <c r="AY130" s="51"/>
      <c r="AZ130" s="49">
        <f t="shared" ref="AZ130:BB130" si="123">SUM(F130,M130,T130,AA130,AH130,AO130,AV130)</f>
        <v>0</v>
      </c>
      <c r="BA130" s="39">
        <f t="shared" si="123"/>
        <v>0</v>
      </c>
      <c r="BB130" s="39">
        <f t="shared" si="123"/>
        <v>0</v>
      </c>
      <c r="BC130" s="50">
        <f>SUM(AZ130,BA130,BB130)</f>
        <v>0</v>
      </c>
      <c r="BD130" s="51"/>
      <c r="BE130" s="221">
        <f>AZ130*67.31</f>
        <v>0</v>
      </c>
      <c r="BF130" s="221"/>
      <c r="BG130" s="221"/>
      <c r="BH130" s="221">
        <f>SUM(BE130,BF130,BG130)</f>
        <v>0</v>
      </c>
      <c r="BI130" s="51"/>
      <c r="BJ130" s="51"/>
      <c r="BK130" s="51"/>
      <c r="BL130" s="51"/>
      <c r="BM130" s="51"/>
    </row>
    <row r="131">
      <c r="A131" s="116"/>
      <c r="B131" s="136"/>
      <c r="C131" s="71"/>
      <c r="D131" s="136"/>
      <c r="E131" s="136"/>
      <c r="F131" s="204"/>
      <c r="G131" s="204"/>
      <c r="H131" s="204"/>
      <c r="I131" s="136"/>
      <c r="J131" s="71"/>
      <c r="K131" s="136"/>
      <c r="L131" s="136"/>
      <c r="M131" s="51"/>
      <c r="N131" s="51"/>
      <c r="O131" s="51"/>
      <c r="P131" s="51"/>
      <c r="Q131" s="71"/>
      <c r="R131" s="136"/>
      <c r="S131" s="136"/>
      <c r="T131" s="203"/>
      <c r="U131" s="203"/>
      <c r="V131" s="203"/>
      <c r="W131" s="136"/>
      <c r="X131" s="71"/>
      <c r="Y131" s="136"/>
      <c r="Z131" s="136"/>
      <c r="AA131" s="136"/>
      <c r="AB131" s="136"/>
      <c r="AC131" s="136"/>
      <c r="AD131" s="117"/>
      <c r="AE131" s="71"/>
      <c r="AF131" s="72"/>
      <c r="AG131" s="32"/>
      <c r="AH131" s="212"/>
      <c r="AI131" s="212"/>
      <c r="AJ131" s="212"/>
      <c r="AK131" s="32"/>
      <c r="AL131" s="71"/>
      <c r="AM131" s="136"/>
      <c r="AN131" s="72"/>
      <c r="AO131" s="136"/>
      <c r="AP131" s="136"/>
      <c r="AQ131" s="136"/>
      <c r="AR131" s="117"/>
      <c r="AS131" s="118"/>
      <c r="AT131" s="136"/>
      <c r="AU131" s="72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</row>
    <row r="132">
      <c r="A132" s="116"/>
      <c r="B132" s="136"/>
      <c r="C132" s="71"/>
      <c r="D132" s="136"/>
      <c r="E132" s="136"/>
      <c r="F132" s="204"/>
      <c r="G132" s="204"/>
      <c r="H132" s="204"/>
      <c r="I132" s="136"/>
      <c r="J132" s="71"/>
      <c r="K132" s="6" t="s">
        <v>165</v>
      </c>
      <c r="L132" s="4"/>
      <c r="M132" s="51"/>
      <c r="N132" s="51"/>
      <c r="O132" s="51"/>
      <c r="P132" s="51"/>
      <c r="Q132" s="71"/>
      <c r="R132" s="136"/>
      <c r="S132" s="136"/>
      <c r="T132" s="203"/>
      <c r="U132" s="203"/>
      <c r="V132" s="203"/>
      <c r="W132" s="136"/>
      <c r="X132" s="71"/>
      <c r="Y132" s="6" t="s">
        <v>31</v>
      </c>
      <c r="Z132" s="4"/>
      <c r="AA132" s="136"/>
      <c r="AB132" s="136"/>
      <c r="AC132" s="136"/>
      <c r="AD132" s="117"/>
      <c r="AE132" s="71"/>
      <c r="AF132" s="72"/>
      <c r="AG132" s="32"/>
      <c r="AH132" s="212"/>
      <c r="AI132" s="212"/>
      <c r="AJ132" s="212"/>
      <c r="AK132" s="32"/>
      <c r="AL132" s="71"/>
      <c r="AM132" s="6" t="s">
        <v>31</v>
      </c>
      <c r="AN132" s="4"/>
      <c r="AO132" s="136"/>
      <c r="AP132" s="136"/>
      <c r="AQ132" s="136"/>
      <c r="AR132" s="117"/>
      <c r="AS132" s="118"/>
      <c r="AT132" s="136"/>
      <c r="AU132" s="72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</row>
    <row r="133">
      <c r="A133" s="116"/>
      <c r="B133" s="136"/>
      <c r="C133" s="71"/>
      <c r="D133" s="136"/>
      <c r="E133" s="136"/>
      <c r="F133" s="26" t="s">
        <v>4</v>
      </c>
      <c r="G133" s="26" t="s">
        <v>5</v>
      </c>
      <c r="H133" s="26" t="s">
        <v>6</v>
      </c>
      <c r="I133" s="136"/>
      <c r="J133" s="71"/>
      <c r="K133" s="98"/>
      <c r="L133" s="211"/>
      <c r="M133" s="26" t="s">
        <v>4</v>
      </c>
      <c r="N133" s="26" t="s">
        <v>5</v>
      </c>
      <c r="O133" s="26" t="s">
        <v>6</v>
      </c>
      <c r="P133" s="51"/>
      <c r="Q133" s="71"/>
      <c r="R133" s="136"/>
      <c r="S133" s="136"/>
      <c r="T133" s="26" t="s">
        <v>4</v>
      </c>
      <c r="U133" s="26" t="s">
        <v>5</v>
      </c>
      <c r="V133" s="26" t="s">
        <v>6</v>
      </c>
      <c r="W133" s="136"/>
      <c r="X133" s="71"/>
      <c r="Y133" s="136"/>
      <c r="Z133" s="136"/>
      <c r="AA133" s="26" t="s">
        <v>4</v>
      </c>
      <c r="AB133" s="26" t="s">
        <v>5</v>
      </c>
      <c r="AC133" s="26" t="s">
        <v>6</v>
      </c>
      <c r="AD133" s="117"/>
      <c r="AE133" s="71"/>
      <c r="AF133" s="72"/>
      <c r="AG133" s="32"/>
      <c r="AH133" s="26" t="s">
        <v>4</v>
      </c>
      <c r="AI133" s="26" t="s">
        <v>5</v>
      </c>
      <c r="AJ133" s="26" t="s">
        <v>6</v>
      </c>
      <c r="AK133" s="32"/>
      <c r="AL133" s="71"/>
      <c r="AM133" s="136"/>
      <c r="AN133" s="72"/>
      <c r="AO133" s="26" t="s">
        <v>4</v>
      </c>
      <c r="AP133" s="26" t="s">
        <v>5</v>
      </c>
      <c r="AQ133" s="26" t="s">
        <v>6</v>
      </c>
      <c r="AR133" s="117"/>
      <c r="AS133" s="118"/>
      <c r="AT133" s="136"/>
      <c r="AU133" s="72"/>
      <c r="AV133" s="26" t="s">
        <v>4</v>
      </c>
      <c r="AW133" s="26" t="s">
        <v>5</v>
      </c>
      <c r="AX133" s="26" t="s">
        <v>6</v>
      </c>
      <c r="AY133" s="51"/>
      <c r="AZ133" s="31" t="s">
        <v>4</v>
      </c>
      <c r="BA133" s="31" t="s">
        <v>13</v>
      </c>
      <c r="BB133" s="31" t="s">
        <v>6</v>
      </c>
      <c r="BC133" s="31" t="s">
        <v>14</v>
      </c>
      <c r="BD133" s="51"/>
      <c r="BE133" s="33" t="s">
        <v>4</v>
      </c>
      <c r="BF133" s="33" t="s">
        <v>13</v>
      </c>
      <c r="BG133" s="33" t="s">
        <v>6</v>
      </c>
      <c r="BH133" s="33" t="s">
        <v>15</v>
      </c>
      <c r="BI133" s="51"/>
      <c r="BJ133" s="51"/>
      <c r="BK133" s="51"/>
      <c r="BL133" s="51"/>
      <c r="BM133" s="51"/>
    </row>
    <row r="134">
      <c r="A134" s="35" t="s">
        <v>103</v>
      </c>
      <c r="B134" s="92"/>
      <c r="C134" s="45"/>
      <c r="D134" s="53"/>
      <c r="E134" s="44"/>
      <c r="F134" s="40">
        <v>0.0</v>
      </c>
      <c r="G134" s="40">
        <v>0.0</v>
      </c>
      <c r="H134" s="40">
        <v>0.0</v>
      </c>
      <c r="I134" s="92"/>
      <c r="J134" s="45"/>
      <c r="K134" s="53"/>
      <c r="L134" s="44"/>
      <c r="M134" s="40">
        <v>0.0</v>
      </c>
      <c r="N134" s="40">
        <v>0.0</v>
      </c>
      <c r="O134" s="40">
        <v>0.0</v>
      </c>
      <c r="P134" s="92"/>
      <c r="Q134" s="45"/>
      <c r="R134" s="53"/>
      <c r="S134" s="44"/>
      <c r="T134" s="40">
        <v>0.0</v>
      </c>
      <c r="U134" s="40">
        <v>0.0</v>
      </c>
      <c r="V134" s="40">
        <v>0.0</v>
      </c>
      <c r="W134" s="92"/>
      <c r="X134" s="45"/>
      <c r="Y134" s="53"/>
      <c r="Z134" s="44"/>
      <c r="AA134" s="40">
        <v>0.0</v>
      </c>
      <c r="AB134" s="40">
        <v>0.0</v>
      </c>
      <c r="AC134" s="40">
        <v>0.0</v>
      </c>
      <c r="AD134" s="92"/>
      <c r="AE134" s="45"/>
      <c r="AF134" s="53"/>
      <c r="AG134" s="44"/>
      <c r="AH134" s="40">
        <v>0.0</v>
      </c>
      <c r="AI134" s="40">
        <v>0.0</v>
      </c>
      <c r="AJ134" s="40">
        <v>0.0</v>
      </c>
      <c r="AK134" s="92"/>
      <c r="AL134" s="45"/>
      <c r="AM134" s="53"/>
      <c r="AN134" s="44"/>
      <c r="AO134" s="40">
        <v>0.0</v>
      </c>
      <c r="AP134" s="40">
        <v>0.0</v>
      </c>
      <c r="AQ134" s="40">
        <v>0.0</v>
      </c>
      <c r="AR134" s="92"/>
      <c r="AS134" s="45"/>
      <c r="AT134" s="53"/>
      <c r="AU134" s="44"/>
      <c r="AV134" s="40">
        <v>0.0</v>
      </c>
      <c r="AW134" s="40">
        <v>0.0</v>
      </c>
      <c r="AX134" s="40">
        <v>0.0</v>
      </c>
      <c r="AY134" s="51"/>
      <c r="AZ134" s="49">
        <f t="shared" ref="AZ134:BB134" si="124">SUM(F134,M134,T134,AA134,AH134,AO134,AV134)</f>
        <v>0</v>
      </c>
      <c r="BA134" s="39">
        <f t="shared" si="124"/>
        <v>0</v>
      </c>
      <c r="BB134" s="39">
        <f t="shared" si="124"/>
        <v>0</v>
      </c>
      <c r="BC134" s="50">
        <f>SUM(AZ134,BA134,BB134)</f>
        <v>0</v>
      </c>
      <c r="BD134" s="51"/>
      <c r="BE134" s="221">
        <f>AZ134*67.31</f>
        <v>0</v>
      </c>
      <c r="BF134" s="221"/>
      <c r="BG134" s="221"/>
      <c r="BH134" s="221">
        <f>SUM(BE134,BF134,BG134)</f>
        <v>0</v>
      </c>
      <c r="BI134" s="51"/>
      <c r="BJ134" s="51"/>
      <c r="BK134" s="51"/>
      <c r="BL134" s="51"/>
      <c r="BM134" s="51"/>
    </row>
    <row r="135">
      <c r="A135" s="67"/>
      <c r="B135" s="68"/>
      <c r="C135" s="68"/>
      <c r="F135" s="204"/>
      <c r="G135" s="204"/>
      <c r="H135" s="204"/>
      <c r="I135" s="204"/>
      <c r="J135" s="118"/>
      <c r="K135" s="136"/>
      <c r="L135" s="136"/>
    </row>
    <row r="136">
      <c r="A136" s="67"/>
      <c r="B136" s="68"/>
      <c r="C136" s="68"/>
      <c r="F136" s="204"/>
      <c r="G136" s="204"/>
      <c r="H136" s="204"/>
      <c r="I136" s="204"/>
      <c r="J136" s="118"/>
      <c r="K136" s="6" t="s">
        <v>165</v>
      </c>
      <c r="L136" s="4"/>
      <c r="Y136" s="6" t="s">
        <v>145</v>
      </c>
      <c r="Z136" s="4"/>
      <c r="AM136" s="6" t="s">
        <v>145</v>
      </c>
      <c r="AN136" s="4"/>
    </row>
    <row r="137">
      <c r="A137" s="67"/>
      <c r="B137" s="136"/>
      <c r="C137" s="71"/>
      <c r="D137" s="136"/>
      <c r="E137" s="136"/>
      <c r="F137" s="26" t="s">
        <v>4</v>
      </c>
      <c r="G137" s="26" t="s">
        <v>5</v>
      </c>
      <c r="H137" s="26" t="s">
        <v>6</v>
      </c>
      <c r="I137" s="136"/>
      <c r="J137" s="71"/>
      <c r="K137" s="98"/>
      <c r="L137" s="211"/>
      <c r="M137" s="26" t="s">
        <v>4</v>
      </c>
      <c r="N137" s="26" t="s">
        <v>5</v>
      </c>
      <c r="O137" s="26" t="s">
        <v>6</v>
      </c>
      <c r="P137" s="51"/>
      <c r="Q137" s="71"/>
      <c r="R137" s="136"/>
      <c r="S137" s="136"/>
      <c r="T137" s="26" t="s">
        <v>4</v>
      </c>
      <c r="U137" s="26" t="s">
        <v>5</v>
      </c>
      <c r="V137" s="26" t="s">
        <v>6</v>
      </c>
      <c r="W137" s="136"/>
      <c r="X137" s="71"/>
      <c r="Y137" s="136"/>
      <c r="Z137" s="136"/>
      <c r="AA137" s="26" t="s">
        <v>4</v>
      </c>
      <c r="AB137" s="26" t="s">
        <v>5</v>
      </c>
      <c r="AC137" s="26" t="s">
        <v>6</v>
      </c>
      <c r="AD137" s="117"/>
      <c r="AE137" s="71"/>
      <c r="AF137" s="72"/>
      <c r="AG137" s="32"/>
      <c r="AH137" s="26" t="s">
        <v>4</v>
      </c>
      <c r="AI137" s="26" t="s">
        <v>5</v>
      </c>
      <c r="AJ137" s="26" t="s">
        <v>6</v>
      </c>
      <c r="AK137" s="32"/>
      <c r="AL137" s="71"/>
      <c r="AM137" s="136"/>
      <c r="AN137" s="72"/>
      <c r="AO137" s="26" t="s">
        <v>4</v>
      </c>
      <c r="AP137" s="26" t="s">
        <v>5</v>
      </c>
      <c r="AQ137" s="26" t="s">
        <v>6</v>
      </c>
      <c r="AR137" s="117"/>
      <c r="AS137" s="118"/>
      <c r="AT137" s="136"/>
      <c r="AU137" s="72"/>
      <c r="AV137" s="26" t="s">
        <v>4</v>
      </c>
      <c r="AW137" s="26" t="s">
        <v>5</v>
      </c>
      <c r="AX137" s="26" t="s">
        <v>6</v>
      </c>
      <c r="AZ137" s="31" t="s">
        <v>4</v>
      </c>
      <c r="BA137" s="31" t="s">
        <v>13</v>
      </c>
      <c r="BB137" s="31" t="s">
        <v>6</v>
      </c>
      <c r="BC137" s="31" t="s">
        <v>14</v>
      </c>
      <c r="BE137" s="33" t="s">
        <v>4</v>
      </c>
      <c r="BF137" s="33" t="s">
        <v>13</v>
      </c>
      <c r="BG137" s="33" t="s">
        <v>6</v>
      </c>
      <c r="BH137" s="33" t="s">
        <v>15</v>
      </c>
    </row>
    <row r="138">
      <c r="A138" s="222" t="s">
        <v>418</v>
      </c>
      <c r="B138" s="92"/>
      <c r="C138" s="45"/>
      <c r="D138" s="53"/>
      <c r="E138" s="44"/>
      <c r="F138" s="40">
        <v>0.0</v>
      </c>
      <c r="G138" s="40">
        <v>0.0</v>
      </c>
      <c r="H138" s="40">
        <v>0.0</v>
      </c>
      <c r="I138" s="92"/>
      <c r="J138" s="45"/>
      <c r="K138" s="53"/>
      <c r="L138" s="44"/>
      <c r="M138" s="40">
        <v>0.0</v>
      </c>
      <c r="N138" s="40">
        <v>0.0</v>
      </c>
      <c r="O138" s="40">
        <v>0.0</v>
      </c>
      <c r="P138" s="92"/>
      <c r="Q138" s="45"/>
      <c r="R138" s="53"/>
      <c r="S138" s="44"/>
      <c r="T138" s="40">
        <v>0.0</v>
      </c>
      <c r="U138" s="40">
        <v>0.0</v>
      </c>
      <c r="V138" s="40">
        <v>0.0</v>
      </c>
      <c r="W138" s="92"/>
      <c r="X138" s="45"/>
      <c r="Y138" s="53"/>
      <c r="Z138" s="44"/>
      <c r="AA138" s="40">
        <v>0.0</v>
      </c>
      <c r="AB138" s="40">
        <v>0.0</v>
      </c>
      <c r="AC138" s="40">
        <v>0.0</v>
      </c>
      <c r="AD138" s="92"/>
      <c r="AE138" s="45"/>
      <c r="AF138" s="53"/>
      <c r="AG138" s="44"/>
      <c r="AH138" s="40">
        <v>0.0</v>
      </c>
      <c r="AI138" s="40">
        <v>0.0</v>
      </c>
      <c r="AJ138" s="40">
        <v>0.0</v>
      </c>
      <c r="AK138" s="92"/>
      <c r="AL138" s="45"/>
      <c r="AM138" s="53"/>
      <c r="AN138" s="44"/>
      <c r="AO138" s="40">
        <v>0.0</v>
      </c>
      <c r="AP138" s="40">
        <v>0.0</v>
      </c>
      <c r="AQ138" s="40">
        <v>0.0</v>
      </c>
      <c r="AR138" s="92"/>
      <c r="AS138" s="45"/>
      <c r="AT138" s="53"/>
      <c r="AU138" s="44"/>
      <c r="AV138" s="40">
        <v>0.0</v>
      </c>
      <c r="AW138" s="40">
        <v>0.0</v>
      </c>
      <c r="AX138" s="40">
        <v>0.0</v>
      </c>
      <c r="AY138" s="51"/>
      <c r="AZ138" s="49">
        <f t="shared" ref="AZ138:BB138" si="125">SUM(F138,M138,T138,AA138,AH138,AO138,AV138)</f>
        <v>0</v>
      </c>
      <c r="BA138" s="39">
        <f t="shared" si="125"/>
        <v>0</v>
      </c>
      <c r="BB138" s="39">
        <f t="shared" si="125"/>
        <v>0</v>
      </c>
      <c r="BC138" s="50">
        <f>SUM(AZ138,BA138,BB138)</f>
        <v>0</v>
      </c>
      <c r="BD138" s="51"/>
      <c r="BE138" s="39"/>
      <c r="BF138" s="39"/>
      <c r="BG138" s="39"/>
      <c r="BH138" s="39"/>
      <c r="BI138" s="51"/>
      <c r="BJ138" s="51"/>
      <c r="BK138" s="51"/>
      <c r="BL138" s="51"/>
      <c r="BM138" s="51"/>
    </row>
    <row r="139">
      <c r="A139" s="67"/>
      <c r="B139" s="68"/>
      <c r="C139" s="68"/>
      <c r="F139" s="204"/>
      <c r="G139" s="204"/>
      <c r="H139" s="204"/>
      <c r="I139" s="204"/>
      <c r="J139" s="118"/>
      <c r="K139" s="136"/>
      <c r="L139" s="136"/>
      <c r="BG139" s="68" t="s">
        <v>15</v>
      </c>
      <c r="BH139" s="223">
        <f>SUM(BH120,BH126,BH130,BH134)</f>
        <v>538.48</v>
      </c>
    </row>
    <row r="140">
      <c r="A140" s="67"/>
      <c r="B140" s="68"/>
      <c r="C140" s="68"/>
      <c r="F140" s="204"/>
      <c r="G140" s="204"/>
      <c r="H140" s="204"/>
      <c r="I140" s="204"/>
      <c r="J140" s="118"/>
      <c r="K140" s="136"/>
      <c r="L140" s="136"/>
    </row>
    <row r="141">
      <c r="A141" s="67"/>
      <c r="B141" s="68"/>
      <c r="C141" s="68"/>
      <c r="F141" s="204"/>
      <c r="G141" s="204"/>
      <c r="H141" s="204"/>
      <c r="I141" s="204"/>
      <c r="J141" s="118"/>
      <c r="K141" s="136"/>
      <c r="L141" s="136"/>
    </row>
    <row r="142" ht="17.25" customHeight="1">
      <c r="A142" s="67"/>
      <c r="B142" s="68" t="s">
        <v>25</v>
      </c>
      <c r="D142" s="68" t="s">
        <v>166</v>
      </c>
      <c r="E142" s="68" t="s">
        <v>167</v>
      </c>
    </row>
    <row r="143">
      <c r="A143" s="224" t="s">
        <v>1</v>
      </c>
      <c r="B143" s="68"/>
    </row>
    <row r="144">
      <c r="A144" s="225" t="s">
        <v>45</v>
      </c>
      <c r="B144" s="68" t="s">
        <v>171</v>
      </c>
      <c r="C144" s="152"/>
      <c r="D144" s="152"/>
    </row>
    <row r="145">
      <c r="A145" s="225" t="s">
        <v>32</v>
      </c>
      <c r="B145" s="68" t="s">
        <v>171</v>
      </c>
      <c r="C145" s="67"/>
      <c r="D145" s="153"/>
      <c r="E145" s="136"/>
      <c r="F145" s="117"/>
      <c r="G145" s="117"/>
      <c r="H145" s="117"/>
      <c r="I145" s="117"/>
    </row>
    <row r="146">
      <c r="A146" s="67" t="s">
        <v>30</v>
      </c>
      <c r="B146" s="68" t="s">
        <v>171</v>
      </c>
      <c r="C146" s="152"/>
    </row>
    <row r="147">
      <c r="A147" s="67" t="s">
        <v>18</v>
      </c>
      <c r="B147" s="68" t="s">
        <v>172</v>
      </c>
      <c r="C147" s="67"/>
    </row>
    <row r="148">
      <c r="A148" s="224" t="s">
        <v>51</v>
      </c>
    </row>
    <row r="149">
      <c r="A149" s="67" t="s">
        <v>335</v>
      </c>
      <c r="B149" s="68" t="s">
        <v>172</v>
      </c>
    </row>
    <row r="150">
      <c r="A150" s="225" t="s">
        <v>69</v>
      </c>
      <c r="B150" s="68" t="s">
        <v>168</v>
      </c>
      <c r="C150" s="152"/>
      <c r="D150" s="68" t="s">
        <v>170</v>
      </c>
    </row>
    <row r="151">
      <c r="A151" s="225" t="s">
        <v>73</v>
      </c>
      <c r="B151" s="68" t="s">
        <v>168</v>
      </c>
      <c r="C151" s="152"/>
      <c r="D151" s="152" t="s">
        <v>170</v>
      </c>
      <c r="E151" s="152"/>
      <c r="AN151" s="226"/>
      <c r="AO151" s="226"/>
      <c r="AP151" s="226"/>
      <c r="AQ151" s="226"/>
      <c r="AR151" s="226"/>
    </row>
    <row r="152">
      <c r="A152" s="227" t="s">
        <v>173</v>
      </c>
      <c r="AN152" s="226"/>
      <c r="AO152" s="226"/>
      <c r="AP152" s="226"/>
      <c r="AQ152" s="226"/>
      <c r="AR152" s="226"/>
    </row>
    <row r="153">
      <c r="A153" s="67" t="s">
        <v>88</v>
      </c>
      <c r="B153" s="68" t="s">
        <v>717</v>
      </c>
      <c r="C153" s="67"/>
      <c r="AN153" s="228"/>
      <c r="AO153" s="228"/>
      <c r="AP153" s="228"/>
      <c r="AQ153" s="228"/>
      <c r="AR153" s="228"/>
    </row>
    <row r="154">
      <c r="A154" s="225" t="s">
        <v>97</v>
      </c>
      <c r="B154" s="68" t="s">
        <v>717</v>
      </c>
    </row>
    <row r="155">
      <c r="A155" s="225" t="s">
        <v>103</v>
      </c>
      <c r="B155" s="68" t="s">
        <v>172</v>
      </c>
      <c r="C155" s="152"/>
      <c r="D155" s="152"/>
      <c r="E155" s="152"/>
      <c r="F155" s="153"/>
      <c r="G155" s="153"/>
      <c r="H155" s="153"/>
      <c r="I155" s="153"/>
    </row>
    <row r="156">
      <c r="A156" s="229" t="s">
        <v>35</v>
      </c>
      <c r="C156" s="152"/>
      <c r="D156" s="152"/>
      <c r="E156" s="152"/>
      <c r="F156" s="153"/>
      <c r="G156" s="153"/>
      <c r="H156" s="153"/>
      <c r="I156" s="153"/>
    </row>
    <row r="157">
      <c r="A157" s="225" t="s">
        <v>740</v>
      </c>
      <c r="B157" s="68" t="s">
        <v>171</v>
      </c>
      <c r="C157" s="152"/>
      <c r="D157" s="152"/>
      <c r="E157" s="152"/>
      <c r="F157" s="153"/>
      <c r="G157" s="153"/>
      <c r="H157" s="153"/>
      <c r="I157" s="153"/>
    </row>
    <row r="158">
      <c r="A158" s="225" t="s">
        <v>139</v>
      </c>
      <c r="B158" s="68" t="s">
        <v>170</v>
      </c>
      <c r="C158" s="152"/>
      <c r="D158" s="152"/>
      <c r="E158" s="153"/>
      <c r="F158" s="153"/>
      <c r="G158" s="153"/>
      <c r="H158" s="153"/>
      <c r="I158" s="153"/>
    </row>
    <row r="159">
      <c r="A159" s="229" t="s">
        <v>23</v>
      </c>
      <c r="C159" s="152"/>
      <c r="D159" s="152"/>
      <c r="E159" s="153"/>
      <c r="F159" s="153"/>
      <c r="G159" s="153"/>
      <c r="H159" s="153"/>
      <c r="I159" s="153"/>
    </row>
    <row r="160">
      <c r="A160" s="225" t="s">
        <v>123</v>
      </c>
      <c r="B160" s="68" t="s">
        <v>175</v>
      </c>
      <c r="C160" s="152"/>
      <c r="D160" s="152"/>
      <c r="E160" s="153"/>
      <c r="F160" s="153"/>
      <c r="G160" s="153"/>
      <c r="H160" s="153"/>
      <c r="I160" s="153"/>
    </row>
    <row r="161">
      <c r="A161" s="229" t="s">
        <v>161</v>
      </c>
      <c r="B161" s="68"/>
      <c r="C161" s="152"/>
      <c r="D161" s="152"/>
      <c r="E161" s="153"/>
      <c r="F161" s="153"/>
      <c r="G161" s="153"/>
      <c r="H161" s="153"/>
      <c r="I161" s="153"/>
    </row>
    <row r="162">
      <c r="A162" s="225" t="s">
        <v>54</v>
      </c>
      <c r="B162" s="68" t="s">
        <v>171</v>
      </c>
      <c r="C162" s="152"/>
      <c r="D162" s="152"/>
      <c r="E162" s="153"/>
      <c r="F162" s="153"/>
      <c r="G162" s="153"/>
      <c r="H162" s="153"/>
      <c r="I162" s="153"/>
    </row>
    <row r="163">
      <c r="A163" s="225" t="s">
        <v>749</v>
      </c>
      <c r="B163" s="68" t="s">
        <v>556</v>
      </c>
      <c r="C163" s="152"/>
      <c r="D163" s="152"/>
      <c r="E163" s="153"/>
      <c r="F163" s="153"/>
      <c r="G163" s="153"/>
      <c r="H163" s="153"/>
      <c r="I163" s="153"/>
    </row>
    <row r="164">
      <c r="A164" s="227" t="s">
        <v>151</v>
      </c>
    </row>
    <row r="165">
      <c r="A165" s="67" t="s">
        <v>176</v>
      </c>
      <c r="B165" s="68" t="s">
        <v>169</v>
      </c>
      <c r="C165" s="67"/>
    </row>
    <row r="166">
      <c r="A166" s="152" t="s">
        <v>52</v>
      </c>
      <c r="B166" s="68" t="s">
        <v>169</v>
      </c>
      <c r="C166" s="67"/>
    </row>
    <row r="167">
      <c r="A167" s="152" t="s">
        <v>82</v>
      </c>
      <c r="B167" s="152" t="s">
        <v>296</v>
      </c>
      <c r="C167" s="153"/>
    </row>
    <row r="168">
      <c r="A168" s="153"/>
      <c r="B168" s="153"/>
      <c r="C168" s="153"/>
    </row>
    <row r="169">
      <c r="A169" s="153"/>
      <c r="B169" s="153"/>
      <c r="C169" s="153"/>
    </row>
    <row r="173">
      <c r="F173" s="136"/>
      <c r="G173" s="136"/>
      <c r="H173" s="136"/>
      <c r="I173" s="136"/>
    </row>
    <row r="174">
      <c r="F174" s="153"/>
      <c r="G174" s="153"/>
      <c r="H174" s="153"/>
      <c r="I174" s="153"/>
    </row>
    <row r="175">
      <c r="F175" s="153"/>
      <c r="G175" s="153"/>
      <c r="H175" s="153"/>
      <c r="I175" s="153"/>
    </row>
    <row r="176">
      <c r="F176" s="153"/>
      <c r="G176" s="153"/>
      <c r="H176" s="153"/>
      <c r="I176" s="153"/>
    </row>
    <row r="177">
      <c r="F177" s="153"/>
      <c r="G177" s="153"/>
      <c r="H177" s="153"/>
      <c r="I177" s="153"/>
    </row>
    <row r="179">
      <c r="D179" s="75"/>
      <c r="E179" s="75"/>
    </row>
    <row r="180">
      <c r="D180" s="75"/>
      <c r="E180" s="75"/>
    </row>
    <row r="181">
      <c r="D181" s="106"/>
      <c r="E181" s="106"/>
    </row>
    <row r="182">
      <c r="E182" s="32"/>
    </row>
    <row r="183">
      <c r="E183" s="51"/>
    </row>
    <row r="184">
      <c r="E184" s="51"/>
    </row>
    <row r="185">
      <c r="E185" s="51"/>
    </row>
    <row r="186">
      <c r="E186" s="51"/>
    </row>
    <row r="187">
      <c r="E187" s="51"/>
    </row>
    <row r="188">
      <c r="E188" s="51"/>
    </row>
    <row r="189">
      <c r="E189" s="51"/>
    </row>
    <row r="190">
      <c r="E190" s="51"/>
    </row>
    <row r="191">
      <c r="E191" s="51"/>
    </row>
    <row r="192">
      <c r="E192" s="106"/>
    </row>
    <row r="193">
      <c r="E193" s="106"/>
    </row>
    <row r="194">
      <c r="E194" s="32"/>
    </row>
    <row r="195">
      <c r="E195" s="51"/>
    </row>
    <row r="196">
      <c r="E196" s="51"/>
    </row>
  </sheetData>
  <mergeCells count="72">
    <mergeCell ref="K115:L115"/>
    <mergeCell ref="K117:L117"/>
    <mergeCell ref="K124:L124"/>
    <mergeCell ref="K128:L128"/>
    <mergeCell ref="K132:L132"/>
    <mergeCell ref="K136:L136"/>
    <mergeCell ref="D37:E37"/>
    <mergeCell ref="D57:E57"/>
    <mergeCell ref="K57:L57"/>
    <mergeCell ref="K67:L67"/>
    <mergeCell ref="K79:L79"/>
    <mergeCell ref="K88:L88"/>
    <mergeCell ref="K97:L97"/>
    <mergeCell ref="Y132:Z132"/>
    <mergeCell ref="Y136:Z136"/>
    <mergeCell ref="AM115:AN115"/>
    <mergeCell ref="AM117:AN117"/>
    <mergeCell ref="Y124:Z124"/>
    <mergeCell ref="AM124:AN124"/>
    <mergeCell ref="Y128:Z128"/>
    <mergeCell ref="AM128:AN128"/>
    <mergeCell ref="AM132:AN132"/>
    <mergeCell ref="AM136:AN136"/>
    <mergeCell ref="D1:E1"/>
    <mergeCell ref="K1:L1"/>
    <mergeCell ref="AF1:AG1"/>
    <mergeCell ref="AT1:AU1"/>
    <mergeCell ref="BF1:BG1"/>
    <mergeCell ref="BF3:BG3"/>
    <mergeCell ref="K14:L14"/>
    <mergeCell ref="BF14:BG14"/>
    <mergeCell ref="AF14:AG14"/>
    <mergeCell ref="AT14:AU14"/>
    <mergeCell ref="AY22:AY24"/>
    <mergeCell ref="D26:E26"/>
    <mergeCell ref="K26:L26"/>
    <mergeCell ref="AF26:AG26"/>
    <mergeCell ref="AT26:AU26"/>
    <mergeCell ref="K37:L37"/>
    <mergeCell ref="AF37:AG37"/>
    <mergeCell ref="AM37:AN37"/>
    <mergeCell ref="AT37:AU37"/>
    <mergeCell ref="K47:L47"/>
    <mergeCell ref="AF47:AG47"/>
    <mergeCell ref="AT47:AU47"/>
    <mergeCell ref="BF69:BG69"/>
    <mergeCell ref="BF80:BG80"/>
    <mergeCell ref="BF81:BG81"/>
    <mergeCell ref="BF90:BG90"/>
    <mergeCell ref="BF99:BG99"/>
    <mergeCell ref="BF16:BG16"/>
    <mergeCell ref="BF27:BG27"/>
    <mergeCell ref="BF38:BG38"/>
    <mergeCell ref="BF47:BG47"/>
    <mergeCell ref="BF49:BG49"/>
    <mergeCell ref="BF58:BG58"/>
    <mergeCell ref="BF68:BG68"/>
    <mergeCell ref="AF57:AG57"/>
    <mergeCell ref="AT57:AU57"/>
    <mergeCell ref="BF57:BG57"/>
    <mergeCell ref="AF67:AG67"/>
    <mergeCell ref="AT67:AU67"/>
    <mergeCell ref="AF79:AG79"/>
    <mergeCell ref="AT79:AU79"/>
    <mergeCell ref="AF88:AG88"/>
    <mergeCell ref="AT88:AU88"/>
    <mergeCell ref="BF88:BG88"/>
    <mergeCell ref="AF97:AG97"/>
    <mergeCell ref="AT97:AU97"/>
    <mergeCell ref="Y115:Z115"/>
    <mergeCell ref="Y117:Z117"/>
    <mergeCell ref="BF118:BG118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6" t="s">
        <v>1</v>
      </c>
      <c r="Z1" s="4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2">
      <c r="A2" s="7"/>
      <c r="B2" s="350"/>
      <c r="C2" s="350"/>
      <c r="D2" s="124"/>
      <c r="E2" s="351">
        <v>45082.0</v>
      </c>
      <c r="F2" s="387"/>
      <c r="G2" s="387"/>
      <c r="H2" s="387"/>
      <c r="I2" s="124"/>
      <c r="J2" s="124"/>
      <c r="L2" s="351">
        <v>45083.0</v>
      </c>
      <c r="M2" s="124"/>
      <c r="N2" s="124"/>
      <c r="O2" s="124"/>
      <c r="P2" s="124"/>
      <c r="R2" s="8"/>
      <c r="S2" s="351">
        <v>45084.0</v>
      </c>
      <c r="U2" s="126"/>
      <c r="V2" s="126"/>
      <c r="X2" s="126"/>
      <c r="Y2" s="488"/>
      <c r="Z2" s="351">
        <v>45085.0</v>
      </c>
      <c r="AA2" s="126"/>
      <c r="AB2" s="126"/>
      <c r="AD2" s="126"/>
      <c r="AE2" s="126"/>
      <c r="AF2" s="126"/>
      <c r="AG2" s="405">
        <v>45086.0</v>
      </c>
      <c r="AH2" s="126"/>
      <c r="AJ2" s="126"/>
      <c r="AK2" s="126"/>
      <c r="AL2" s="126"/>
      <c r="AM2" s="126"/>
      <c r="AN2" s="405">
        <v>45087.0</v>
      </c>
      <c r="AP2" s="106"/>
      <c r="AQ2" s="106"/>
      <c r="AR2" s="106"/>
      <c r="AS2" s="106"/>
      <c r="AT2" s="106"/>
      <c r="AU2" s="405">
        <v>45088.0</v>
      </c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9"/>
      <c r="BG2" s="4"/>
      <c r="BH2" s="106"/>
      <c r="BI2" s="106"/>
      <c r="BJ2" s="92"/>
      <c r="BK2" s="93"/>
      <c r="BL2" s="106"/>
      <c r="BM2" s="10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4" t="s">
        <v>16</v>
      </c>
      <c r="BK3" s="34" t="s">
        <v>17</v>
      </c>
      <c r="BL3" s="32"/>
      <c r="BM3" s="32"/>
    </row>
    <row r="4">
      <c r="A4" s="35" t="s">
        <v>18</v>
      </c>
      <c r="B4" s="36" t="s">
        <v>19</v>
      </c>
      <c r="C4" s="37">
        <v>45082.0</v>
      </c>
      <c r="D4" s="38" t="s">
        <v>25</v>
      </c>
      <c r="E4" s="39" t="s">
        <v>25</v>
      </c>
      <c r="F4" s="40">
        <v>0.0</v>
      </c>
      <c r="G4" s="40">
        <v>0.0</v>
      </c>
      <c r="H4" s="40">
        <v>0.0</v>
      </c>
      <c r="I4" s="57" t="s">
        <v>46</v>
      </c>
      <c r="J4" s="37">
        <v>45084.0</v>
      </c>
      <c r="K4" s="38" t="s">
        <v>273</v>
      </c>
      <c r="L4" s="39" t="s">
        <v>39</v>
      </c>
      <c r="M4" s="40">
        <v>5.5</v>
      </c>
      <c r="N4" s="40">
        <v>1.0</v>
      </c>
      <c r="O4" s="40">
        <v>0.0</v>
      </c>
      <c r="P4" s="42" t="s">
        <v>24</v>
      </c>
      <c r="Q4" s="37">
        <v>45084.0</v>
      </c>
      <c r="R4" s="38" t="s">
        <v>272</v>
      </c>
      <c r="S4" s="39" t="s">
        <v>21</v>
      </c>
      <c r="T4" s="40">
        <v>0.0</v>
      </c>
      <c r="U4" s="40">
        <v>6.5</v>
      </c>
      <c r="V4" s="40">
        <v>0.0</v>
      </c>
      <c r="W4" s="43" t="s">
        <v>26</v>
      </c>
      <c r="X4" s="37">
        <v>45085.0</v>
      </c>
      <c r="Y4" s="38" t="s">
        <v>272</v>
      </c>
      <c r="Z4" s="39" t="s">
        <v>21</v>
      </c>
      <c r="AA4" s="40">
        <v>0.0</v>
      </c>
      <c r="AB4" s="40">
        <v>6.5</v>
      </c>
      <c r="AC4" s="40">
        <v>0.0</v>
      </c>
      <c r="AD4" s="56" t="s">
        <v>56</v>
      </c>
      <c r="AE4" s="37">
        <v>45086.0</v>
      </c>
      <c r="AF4" s="38" t="s">
        <v>352</v>
      </c>
      <c r="AG4" s="39" t="s">
        <v>208</v>
      </c>
      <c r="AH4" s="40">
        <v>0.0</v>
      </c>
      <c r="AI4" s="40">
        <v>5.5</v>
      </c>
      <c r="AJ4" s="40">
        <v>0.0</v>
      </c>
      <c r="AK4" s="66" t="s">
        <v>57</v>
      </c>
      <c r="AL4" s="37">
        <v>45087.0</v>
      </c>
      <c r="AM4" s="38" t="s">
        <v>272</v>
      </c>
      <c r="AN4" s="39" t="s">
        <v>21</v>
      </c>
      <c r="AO4" s="40">
        <v>0.0</v>
      </c>
      <c r="AP4" s="40">
        <v>6.5</v>
      </c>
      <c r="AQ4" s="40">
        <v>0.0</v>
      </c>
      <c r="AR4" s="47"/>
      <c r="AS4" s="495"/>
      <c r="AT4" s="38"/>
      <c r="AU4" s="39"/>
      <c r="AV4" s="40">
        <v>0.0</v>
      </c>
      <c r="AW4" s="40">
        <v>0.0</v>
      </c>
      <c r="AX4" s="40">
        <v>0.0</v>
      </c>
      <c r="AY4" s="48"/>
      <c r="AZ4" s="49">
        <f t="shared" ref="AZ4:BB4" si="1">SUM(F4,M4,T4,AA4,AH4,AO4,AV4)</f>
        <v>5.5</v>
      </c>
      <c r="BA4" s="39">
        <f t="shared" si="1"/>
        <v>26</v>
      </c>
      <c r="BB4" s="39">
        <f t="shared" si="1"/>
        <v>0</v>
      </c>
      <c r="BC4" s="50">
        <f t="shared" ref="BC4:BC10" si="3">SUM(AZ4,BA4,BB4)</f>
        <v>31.5</v>
      </c>
      <c r="BD4" s="51"/>
      <c r="BE4" s="39">
        <f>AZ4*80</f>
        <v>440</v>
      </c>
      <c r="BF4" s="39">
        <f>BA4*88</f>
        <v>2288</v>
      </c>
      <c r="BG4" s="39">
        <f>BB4*80</f>
        <v>0</v>
      </c>
      <c r="BH4" s="39">
        <f t="shared" ref="BH4:BH10" si="4">SUM(BE4,BF4,BG4)</f>
        <v>2728</v>
      </c>
      <c r="BI4" s="51"/>
      <c r="BJ4" s="52" t="s">
        <v>1</v>
      </c>
      <c r="BK4" s="53">
        <f>BC12</f>
        <v>187</v>
      </c>
      <c r="BL4" s="51"/>
      <c r="BM4" s="51"/>
    </row>
    <row r="5">
      <c r="A5" s="35" t="s">
        <v>30</v>
      </c>
      <c r="B5" s="36" t="s">
        <v>19</v>
      </c>
      <c r="C5" s="37">
        <v>45082.0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45083.0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45084.0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45085.0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45086.0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45087.0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45089.0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2">SUM(F5,M5,T5,AA5,AH5,AO5,AV5)</f>
        <v>0</v>
      </c>
      <c r="BA5" s="39">
        <f t="shared" si="2"/>
        <v>37.5</v>
      </c>
      <c r="BB5" s="39">
        <f t="shared" si="2"/>
        <v>0</v>
      </c>
      <c r="BC5" s="50">
        <f t="shared" si="3"/>
        <v>37.5</v>
      </c>
      <c r="BD5" s="51"/>
      <c r="BE5" s="39">
        <f t="shared" ref="BE5:BE6" si="6">AZ5*67.31</f>
        <v>0</v>
      </c>
      <c r="BF5" s="39">
        <f t="shared" ref="BF5:BF6" si="7">BA5*74</f>
        <v>2775</v>
      </c>
      <c r="BG5" s="39">
        <f t="shared" ref="BG5:BG6" si="8">BB5*84</f>
        <v>0</v>
      </c>
      <c r="BH5" s="39">
        <f t="shared" si="4"/>
        <v>2775</v>
      </c>
      <c r="BI5" s="51"/>
      <c r="BJ5" s="52" t="s">
        <v>31</v>
      </c>
      <c r="BK5" s="55">
        <f>BC35</f>
        <v>158.5</v>
      </c>
      <c r="BL5" s="51"/>
      <c r="BM5" s="51"/>
    </row>
    <row r="6">
      <c r="A6" s="35" t="s">
        <v>32</v>
      </c>
      <c r="B6" s="41" t="s">
        <v>33</v>
      </c>
      <c r="C6" s="37">
        <v>45083.0</v>
      </c>
      <c r="D6" s="38" t="s">
        <v>273</v>
      </c>
      <c r="E6" s="39" t="s">
        <v>39</v>
      </c>
      <c r="F6" s="40">
        <v>5.5</v>
      </c>
      <c r="G6" s="40">
        <v>1.0</v>
      </c>
      <c r="H6" s="40">
        <v>0.0</v>
      </c>
      <c r="I6" s="57" t="s">
        <v>46</v>
      </c>
      <c r="J6" s="37">
        <v>45084.0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38" t="s">
        <v>36</v>
      </c>
      <c r="Q6" s="37">
        <v>45085.0</v>
      </c>
      <c r="R6" s="38" t="s">
        <v>273</v>
      </c>
      <c r="S6" s="39" t="s">
        <v>39</v>
      </c>
      <c r="T6" s="40">
        <v>5.5</v>
      </c>
      <c r="U6" s="40">
        <v>1.0</v>
      </c>
      <c r="V6" s="40">
        <v>0.0</v>
      </c>
      <c r="W6" s="56" t="s">
        <v>37</v>
      </c>
      <c r="X6" s="37">
        <v>45086.0</v>
      </c>
      <c r="Y6" s="38" t="s">
        <v>273</v>
      </c>
      <c r="Z6" s="39" t="s">
        <v>39</v>
      </c>
      <c r="AA6" s="40">
        <v>5.5</v>
      </c>
      <c r="AB6" s="40">
        <v>1.0</v>
      </c>
      <c r="AC6" s="40">
        <v>0.0</v>
      </c>
      <c r="AD6" s="56" t="s">
        <v>40</v>
      </c>
      <c r="AE6" s="37">
        <v>45087.0</v>
      </c>
      <c r="AF6" s="38" t="s">
        <v>353</v>
      </c>
      <c r="AG6" s="39" t="s">
        <v>354</v>
      </c>
      <c r="AH6" s="40">
        <v>6.0</v>
      </c>
      <c r="AI6" s="40">
        <v>2.0</v>
      </c>
      <c r="AJ6" s="40">
        <v>1.5</v>
      </c>
      <c r="AK6" s="47" t="s">
        <v>43</v>
      </c>
      <c r="AL6" s="37">
        <v>45088.0</v>
      </c>
      <c r="AM6" s="38" t="s">
        <v>199</v>
      </c>
      <c r="AN6" s="39" t="s">
        <v>42</v>
      </c>
      <c r="AO6" s="40">
        <v>7.0</v>
      </c>
      <c r="AP6" s="40">
        <v>1.0</v>
      </c>
      <c r="AQ6" s="40">
        <v>0.5</v>
      </c>
      <c r="AR6" s="47" t="s">
        <v>44</v>
      </c>
      <c r="AS6" s="495">
        <v>45089.0</v>
      </c>
      <c r="AT6" s="38" t="s">
        <v>273</v>
      </c>
      <c r="AU6" s="39" t="s">
        <v>39</v>
      </c>
      <c r="AV6" s="40">
        <v>5.5</v>
      </c>
      <c r="AW6" s="40">
        <v>1.0</v>
      </c>
      <c r="AX6" s="40">
        <v>0.0</v>
      </c>
      <c r="AY6" s="48"/>
      <c r="AZ6" s="49">
        <f t="shared" ref="AZ6:BB6" si="5">SUM(F6,M6,T6,AA6,AH6,AO6,AV6)</f>
        <v>35</v>
      </c>
      <c r="BA6" s="39">
        <f t="shared" si="5"/>
        <v>7</v>
      </c>
      <c r="BB6" s="39">
        <f t="shared" si="5"/>
        <v>2</v>
      </c>
      <c r="BC6" s="50">
        <f t="shared" si="3"/>
        <v>44</v>
      </c>
      <c r="BD6" s="51"/>
      <c r="BE6" s="39">
        <f t="shared" si="6"/>
        <v>2355.85</v>
      </c>
      <c r="BF6" s="39">
        <f t="shared" si="7"/>
        <v>518</v>
      </c>
      <c r="BG6" s="39">
        <f t="shared" si="8"/>
        <v>168</v>
      </c>
      <c r="BH6" s="39">
        <f t="shared" si="4"/>
        <v>3041.85</v>
      </c>
      <c r="BI6" s="51"/>
      <c r="BJ6" s="52" t="s">
        <v>23</v>
      </c>
      <c r="BK6" s="53">
        <f>BC44</f>
        <v>73.5</v>
      </c>
      <c r="BL6" s="51"/>
      <c r="BM6" s="51"/>
    </row>
    <row r="7">
      <c r="A7" s="35" t="s">
        <v>45</v>
      </c>
      <c r="B7" s="41" t="s">
        <v>33</v>
      </c>
      <c r="C7" s="37">
        <v>45083.0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45084.0</v>
      </c>
      <c r="K7" s="38" t="s">
        <v>25</v>
      </c>
      <c r="L7" s="39" t="s">
        <v>25</v>
      </c>
      <c r="M7" s="40">
        <v>0.0</v>
      </c>
      <c r="N7" s="40">
        <v>0.0</v>
      </c>
      <c r="O7" s="40">
        <v>0.0</v>
      </c>
      <c r="P7" s="38" t="s">
        <v>36</v>
      </c>
      <c r="Q7" s="37">
        <v>45085.0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45086.0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45087.0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45088.0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45089.0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9">SUM(F7,M7,T7,AA7,AH7,AO7,AV7)</f>
        <v>36</v>
      </c>
      <c r="BA7" s="39">
        <f t="shared" si="9"/>
        <v>6</v>
      </c>
      <c r="BB7" s="39">
        <f t="shared" si="9"/>
        <v>1</v>
      </c>
      <c r="BC7" s="50">
        <f t="shared" si="3"/>
        <v>43</v>
      </c>
      <c r="BD7" s="51"/>
      <c r="BE7" s="39">
        <f t="shared" ref="BE7:BE10" si="11">AZ7*80</f>
        <v>2880</v>
      </c>
      <c r="BF7" s="39">
        <f t="shared" ref="BF7:BF10" si="12">BA7*88</f>
        <v>528</v>
      </c>
      <c r="BG7" s="39">
        <f t="shared" ref="BG7:BG10" si="13">BB7*80</f>
        <v>80</v>
      </c>
      <c r="BH7" s="39">
        <f t="shared" si="4"/>
        <v>3488</v>
      </c>
      <c r="BI7" s="51"/>
      <c r="BJ7" s="55" t="s">
        <v>49</v>
      </c>
      <c r="BK7" s="55">
        <f>BC54</f>
        <v>17</v>
      </c>
      <c r="BL7" s="51"/>
      <c r="BM7" s="51"/>
    </row>
    <row r="8">
      <c r="A8" s="59" t="s">
        <v>54</v>
      </c>
      <c r="B8" s="36" t="s">
        <v>19</v>
      </c>
      <c r="C8" s="37">
        <v>45082.0</v>
      </c>
      <c r="D8" s="38" t="s">
        <v>272</v>
      </c>
      <c r="E8" s="39" t="s">
        <v>21</v>
      </c>
      <c r="F8" s="40">
        <v>0.0</v>
      </c>
      <c r="G8" s="40">
        <v>6.5</v>
      </c>
      <c r="H8" s="40">
        <v>0.0</v>
      </c>
      <c r="I8" s="41" t="s">
        <v>22</v>
      </c>
      <c r="J8" s="37">
        <v>45083.0</v>
      </c>
      <c r="K8" s="38" t="s">
        <v>272</v>
      </c>
      <c r="L8" s="39" t="s">
        <v>21</v>
      </c>
      <c r="M8" s="40">
        <v>0.0</v>
      </c>
      <c r="N8" s="40">
        <v>6.5</v>
      </c>
      <c r="O8" s="40">
        <v>0.0</v>
      </c>
      <c r="P8" s="42"/>
      <c r="Q8" s="37"/>
      <c r="R8" s="38"/>
      <c r="S8" s="39"/>
      <c r="T8" s="40">
        <v>0.0</v>
      </c>
      <c r="U8" s="40">
        <v>0.0</v>
      </c>
      <c r="V8" s="40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 t="s">
        <v>56</v>
      </c>
      <c r="AE8" s="37">
        <v>45086.0</v>
      </c>
      <c r="AF8" s="38" t="s">
        <v>272</v>
      </c>
      <c r="AG8" s="39" t="s">
        <v>21</v>
      </c>
      <c r="AH8" s="40">
        <v>0.0</v>
      </c>
      <c r="AI8" s="40">
        <v>6.5</v>
      </c>
      <c r="AJ8" s="40">
        <v>0.0</v>
      </c>
      <c r="AO8" s="40">
        <v>0.0</v>
      </c>
      <c r="AP8" s="40">
        <v>0.0</v>
      </c>
      <c r="AQ8" s="40">
        <v>0.0</v>
      </c>
      <c r="AR8" s="47" t="s">
        <v>27</v>
      </c>
      <c r="AS8" s="495">
        <v>45089.0</v>
      </c>
      <c r="AT8" s="38" t="s">
        <v>179</v>
      </c>
      <c r="AU8" s="39" t="s">
        <v>29</v>
      </c>
      <c r="AV8" s="40">
        <v>0.0</v>
      </c>
      <c r="AW8" s="40">
        <v>5.0</v>
      </c>
      <c r="AX8" s="40">
        <v>0.0</v>
      </c>
      <c r="AY8" s="48"/>
      <c r="AZ8" s="49">
        <f t="shared" ref="AZ8:BB8" si="10">SUM(F8,M8,T8,AA8,AH8,AO8,AV8)</f>
        <v>0</v>
      </c>
      <c r="BA8" s="39">
        <f t="shared" si="10"/>
        <v>24.5</v>
      </c>
      <c r="BB8" s="39">
        <f t="shared" si="10"/>
        <v>0</v>
      </c>
      <c r="BC8" s="50">
        <f t="shared" si="3"/>
        <v>24.5</v>
      </c>
      <c r="BD8" s="51"/>
      <c r="BE8" s="39">
        <f t="shared" si="11"/>
        <v>0</v>
      </c>
      <c r="BF8" s="39">
        <f t="shared" si="12"/>
        <v>2156</v>
      </c>
      <c r="BG8" s="39">
        <f t="shared" si="13"/>
        <v>0</v>
      </c>
      <c r="BH8" s="39">
        <f t="shared" si="4"/>
        <v>2156</v>
      </c>
      <c r="BI8" s="51"/>
      <c r="BJ8" s="62" t="s">
        <v>51</v>
      </c>
      <c r="BK8" s="62">
        <f>BC24</f>
        <v>151</v>
      </c>
      <c r="BL8" s="51"/>
      <c r="BM8" s="51"/>
    </row>
    <row r="9">
      <c r="A9" s="59" t="s">
        <v>50</v>
      </c>
      <c r="B9" s="41"/>
      <c r="C9" s="37"/>
      <c r="D9" s="477"/>
      <c r="E9" s="144"/>
      <c r="F9" s="40">
        <v>0.0</v>
      </c>
      <c r="G9" s="40">
        <v>0.0</v>
      </c>
      <c r="H9" s="40">
        <v>0.0</v>
      </c>
      <c r="I9" s="57" t="s">
        <v>46</v>
      </c>
      <c r="J9" s="37">
        <v>45084.0</v>
      </c>
      <c r="K9" s="38" t="s">
        <v>273</v>
      </c>
      <c r="L9" s="39" t="s">
        <v>39</v>
      </c>
      <c r="M9" s="40">
        <v>5.5</v>
      </c>
      <c r="N9" s="40">
        <v>1.0</v>
      </c>
      <c r="O9" s="40">
        <v>0.0</v>
      </c>
      <c r="P9" s="38"/>
      <c r="Q9" s="37"/>
      <c r="R9" s="38"/>
      <c r="S9" s="39"/>
      <c r="T9" s="40">
        <v>0.0</v>
      </c>
      <c r="U9" s="40">
        <v>0.0</v>
      </c>
      <c r="V9" s="40">
        <v>0.0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44"/>
      <c r="AE9" s="45"/>
      <c r="AF9" s="39"/>
      <c r="AG9" s="39"/>
      <c r="AH9" s="40">
        <v>0.0</v>
      </c>
      <c r="AI9" s="40">
        <v>0.0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92"/>
      <c r="AS9" s="45"/>
      <c r="AT9" s="297"/>
      <c r="AU9" s="297"/>
      <c r="AV9" s="40">
        <v>0.0</v>
      </c>
      <c r="AW9" s="40">
        <v>0.0</v>
      </c>
      <c r="AX9" s="40">
        <v>0.0</v>
      </c>
      <c r="AY9" s="65"/>
      <c r="AZ9" s="49">
        <f t="shared" ref="AZ9:BB9" si="14">SUM(F9,M9,T9,AA9,AH9,AO9,AV9)</f>
        <v>5.5</v>
      </c>
      <c r="BA9" s="39">
        <f t="shared" si="14"/>
        <v>1</v>
      </c>
      <c r="BB9" s="39">
        <f t="shared" si="14"/>
        <v>0</v>
      </c>
      <c r="BC9" s="50">
        <f t="shared" si="3"/>
        <v>6.5</v>
      </c>
      <c r="BD9" s="51"/>
      <c r="BE9" s="39">
        <f t="shared" si="11"/>
        <v>440</v>
      </c>
      <c r="BF9" s="39">
        <f t="shared" si="12"/>
        <v>88</v>
      </c>
      <c r="BG9" s="39">
        <f t="shared" si="13"/>
        <v>0</v>
      </c>
      <c r="BH9" s="39">
        <f t="shared" si="4"/>
        <v>528</v>
      </c>
      <c r="BI9" s="51"/>
      <c r="BJ9" s="62" t="s">
        <v>53</v>
      </c>
      <c r="BK9" s="62">
        <f>BC65</f>
        <v>89</v>
      </c>
      <c r="BL9" s="51"/>
      <c r="BM9" s="51"/>
    </row>
    <row r="10">
      <c r="A10" s="59" t="s">
        <v>52</v>
      </c>
      <c r="B10" s="41"/>
      <c r="C10" s="37"/>
      <c r="D10" s="477"/>
      <c r="E10" s="144"/>
      <c r="F10" s="40">
        <v>0.0</v>
      </c>
      <c r="G10" s="40">
        <v>0.0</v>
      </c>
      <c r="H10" s="40">
        <v>0.0</v>
      </c>
      <c r="I10" s="41"/>
      <c r="J10" s="37"/>
      <c r="K10" s="38"/>
      <c r="L10" s="39"/>
      <c r="M10" s="40">
        <v>0.0</v>
      </c>
      <c r="N10" s="40">
        <v>0.0</v>
      </c>
      <c r="O10" s="40">
        <v>0.0</v>
      </c>
      <c r="P10" s="38"/>
      <c r="Q10" s="37"/>
      <c r="R10" s="38"/>
      <c r="S10" s="39"/>
      <c r="T10" s="40">
        <v>0.0</v>
      </c>
      <c r="U10" s="40">
        <v>0.0</v>
      </c>
      <c r="V10" s="40">
        <v>0.0</v>
      </c>
      <c r="W10" s="56"/>
      <c r="X10" s="37"/>
      <c r="Y10" s="38"/>
      <c r="Z10" s="39"/>
      <c r="AA10" s="40">
        <v>0.0</v>
      </c>
      <c r="AB10" s="40">
        <v>0.0</v>
      </c>
      <c r="AC10" s="40">
        <v>0.0</v>
      </c>
      <c r="AD10" s="44"/>
      <c r="AE10" s="45"/>
      <c r="AF10" s="39"/>
      <c r="AG10" s="39"/>
      <c r="AH10" s="40">
        <v>0.0</v>
      </c>
      <c r="AI10" s="40">
        <v>0.0</v>
      </c>
      <c r="AJ10" s="40">
        <v>0.0</v>
      </c>
      <c r="AK10" s="144"/>
      <c r="AL10" s="144"/>
      <c r="AM10" s="144"/>
      <c r="AN10" s="144"/>
      <c r="AO10" s="40">
        <v>0.0</v>
      </c>
      <c r="AP10" s="40">
        <v>0.0</v>
      </c>
      <c r="AQ10" s="40">
        <v>0.0</v>
      </c>
      <c r="AR10" s="47"/>
      <c r="AS10" s="495"/>
      <c r="AT10" s="38"/>
      <c r="AU10" s="39"/>
      <c r="AV10" s="40">
        <v>0.0</v>
      </c>
      <c r="AW10" s="40">
        <v>0.0</v>
      </c>
      <c r="AX10" s="40">
        <v>0.0</v>
      </c>
      <c r="AY10" s="48"/>
      <c r="AZ10" s="49">
        <f t="shared" ref="AZ10:BB10" si="15">SUM(F10,M10,T10,AA10,AH10,AO10,AV10)</f>
        <v>0</v>
      </c>
      <c r="BA10" s="39">
        <f t="shared" si="15"/>
        <v>0</v>
      </c>
      <c r="BB10" s="39">
        <f t="shared" si="15"/>
        <v>0</v>
      </c>
      <c r="BC10" s="50">
        <f t="shared" si="3"/>
        <v>0</v>
      </c>
      <c r="BD10" s="51"/>
      <c r="BE10" s="39">
        <f t="shared" si="11"/>
        <v>0</v>
      </c>
      <c r="BF10" s="39">
        <f t="shared" si="12"/>
        <v>0</v>
      </c>
      <c r="BG10" s="39">
        <f t="shared" si="13"/>
        <v>0</v>
      </c>
      <c r="BH10" s="39">
        <f t="shared" si="4"/>
        <v>0</v>
      </c>
      <c r="BI10" s="51"/>
      <c r="BJ10" s="62"/>
      <c r="BK10" s="62"/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48"/>
      <c r="AZ11" s="51"/>
      <c r="BA11" s="51"/>
      <c r="BB11" s="51"/>
      <c r="BC11" s="51"/>
      <c r="BD11" s="51"/>
      <c r="BE11" s="39"/>
      <c r="BF11" s="39"/>
      <c r="BG11" s="39"/>
      <c r="BH11" s="39"/>
      <c r="BI11" s="51"/>
      <c r="BJ11" s="62" t="s">
        <v>60</v>
      </c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6" t="s">
        <v>14</v>
      </c>
      <c r="AZ12" s="77">
        <f t="shared" ref="AZ12:BA12" si="16">SUM(AZ4,AZ5,AZ6,AZ7,AZ8,AZ9,AZ10)</f>
        <v>82</v>
      </c>
      <c r="BA12" s="78">
        <f t="shared" si="16"/>
        <v>102</v>
      </c>
      <c r="BB12" s="78">
        <f>SUM(BB4,BB5,BB6,BB7,BB8,BB9)</f>
        <v>3</v>
      </c>
      <c r="BC12" s="79">
        <f>SUM(BC4,BC5,BC6,BC7,BC8,BC9,BC10)</f>
        <v>187</v>
      </c>
      <c r="BD12" s="51"/>
      <c r="BE12" s="40">
        <f t="shared" ref="BE12:BG12" si="17">sum(BE4,BE5,BE6,BE7,BE8,BE9)</f>
        <v>6115.85</v>
      </c>
      <c r="BF12" s="40">
        <f t="shared" si="17"/>
        <v>8353</v>
      </c>
      <c r="BG12" s="40">
        <f t="shared" si="17"/>
        <v>248</v>
      </c>
      <c r="BH12" s="40">
        <f>SUM(BH4,BH5,BH6,BH7,BH8,BH9,BH10)</f>
        <v>14716.85</v>
      </c>
      <c r="BI12" s="51"/>
      <c r="BJ12" s="62"/>
      <c r="BK12" s="62"/>
      <c r="BL12" s="51"/>
      <c r="BM12" s="51"/>
    </row>
    <row r="13">
      <c r="A13" s="67"/>
      <c r="D13" s="68"/>
      <c r="F13" s="51"/>
      <c r="G13" s="51"/>
      <c r="H13" s="51"/>
      <c r="K13" s="69"/>
      <c r="L13" s="69"/>
      <c r="M13" s="51"/>
      <c r="N13" s="51"/>
      <c r="O13" s="51"/>
      <c r="P13" s="70"/>
      <c r="Q13" s="71"/>
      <c r="R13" s="51"/>
      <c r="S13" s="51"/>
      <c r="T13" s="51"/>
      <c r="U13" s="51"/>
      <c r="V13" s="51"/>
      <c r="W13" s="72"/>
      <c r="X13" s="71"/>
      <c r="Y13" s="51"/>
      <c r="Z13" s="51"/>
      <c r="AA13" s="51"/>
      <c r="AB13" s="51"/>
      <c r="AC13" s="51"/>
      <c r="AD13" s="73"/>
      <c r="AF13" s="74"/>
      <c r="AG13" s="74"/>
      <c r="AH13" s="51"/>
      <c r="AI13" s="51"/>
      <c r="AJ13" s="51"/>
      <c r="AO13" s="51"/>
      <c r="AP13" s="51"/>
      <c r="AQ13" s="51"/>
      <c r="AR13" s="32"/>
      <c r="AS13" s="71"/>
      <c r="AT13" s="75"/>
      <c r="AU13" s="75"/>
      <c r="AV13" s="51"/>
      <c r="AW13" s="51"/>
      <c r="AX13" s="51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483"/>
      <c r="BK13" s="483"/>
      <c r="BL13" s="75"/>
      <c r="BM13" s="75"/>
    </row>
    <row r="14">
      <c r="D14" s="68"/>
      <c r="K14" s="80" t="s">
        <v>51</v>
      </c>
      <c r="L14" s="81"/>
      <c r="M14" s="70"/>
      <c r="N14" s="70"/>
      <c r="O14" s="70"/>
      <c r="P14" s="70"/>
      <c r="Q14" s="71"/>
      <c r="R14" s="51"/>
      <c r="S14" s="51"/>
      <c r="T14" s="75"/>
      <c r="U14" s="75"/>
      <c r="V14" s="75"/>
      <c r="W14" s="75"/>
      <c r="X14" s="68"/>
      <c r="Y14" s="80" t="s">
        <v>51</v>
      </c>
      <c r="Z14" s="81"/>
      <c r="AA14" s="73"/>
      <c r="AB14" s="73"/>
      <c r="AC14" s="73"/>
      <c r="AD14" s="73"/>
      <c r="AF14" s="82" t="s">
        <v>51</v>
      </c>
      <c r="AG14" s="81"/>
      <c r="AO14" s="32"/>
      <c r="AP14" s="32"/>
      <c r="AQ14" s="32"/>
      <c r="AR14" s="83"/>
      <c r="AS14" s="84"/>
      <c r="AT14" s="82" t="s">
        <v>51</v>
      </c>
      <c r="AU14" s="81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82" t="s">
        <v>51</v>
      </c>
      <c r="BG14" s="81"/>
      <c r="BH14" s="75"/>
      <c r="BI14" s="75"/>
      <c r="BJ14" s="75"/>
      <c r="BK14" s="75"/>
      <c r="BL14" s="75"/>
      <c r="BM14" s="75"/>
    </row>
    <row r="15">
      <c r="A15" s="7"/>
      <c r="B15" s="350"/>
      <c r="C15" s="350"/>
      <c r="D15" s="124"/>
      <c r="E15" s="351">
        <v>45082.0</v>
      </c>
      <c r="F15" s="387"/>
      <c r="G15" s="387"/>
      <c r="H15" s="387"/>
      <c r="I15" s="124"/>
      <c r="J15" s="124"/>
      <c r="L15" s="351">
        <v>45083.0</v>
      </c>
      <c r="M15" s="124"/>
      <c r="N15" s="124"/>
      <c r="O15" s="124"/>
      <c r="P15" s="124"/>
      <c r="R15" s="8"/>
      <c r="S15" s="351">
        <v>45084.0</v>
      </c>
      <c r="U15" s="126"/>
      <c r="V15" s="126"/>
      <c r="X15" s="126"/>
      <c r="Y15" s="488"/>
      <c r="Z15" s="351">
        <v>45085.0</v>
      </c>
      <c r="AA15" s="126"/>
      <c r="AB15" s="126"/>
      <c r="AD15" s="126"/>
      <c r="AE15" s="126"/>
      <c r="AF15" s="126"/>
      <c r="AG15" s="405">
        <v>45086.0</v>
      </c>
      <c r="AH15" s="126"/>
      <c r="AJ15" s="126"/>
      <c r="AK15" s="126"/>
      <c r="AL15" s="126"/>
      <c r="AM15" s="126"/>
      <c r="AN15" s="405">
        <v>45087.0</v>
      </c>
      <c r="AP15" s="106"/>
      <c r="AQ15" s="106"/>
      <c r="AR15" s="106"/>
      <c r="AS15" s="106"/>
      <c r="AT15" s="106"/>
      <c r="AU15" s="405">
        <v>45088.0</v>
      </c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9"/>
      <c r="BG15" s="4"/>
      <c r="BH15" s="106"/>
      <c r="BI15" s="106"/>
      <c r="BJ15" s="32"/>
      <c r="BK15" s="496"/>
      <c r="BL15" s="106"/>
      <c r="BM15" s="106"/>
    </row>
    <row r="16">
      <c r="A16" s="85"/>
      <c r="B16" s="86"/>
      <c r="C16" s="86"/>
      <c r="D16" s="87" t="s">
        <v>2</v>
      </c>
      <c r="E16" s="26" t="s">
        <v>3</v>
      </c>
      <c r="F16" s="26" t="s">
        <v>4</v>
      </c>
      <c r="G16" s="26" t="s">
        <v>5</v>
      </c>
      <c r="H16" s="26" t="s">
        <v>6</v>
      </c>
      <c r="I16" s="88"/>
      <c r="J16" s="89"/>
      <c r="K16" s="87" t="s">
        <v>2</v>
      </c>
      <c r="L16" s="87" t="s">
        <v>7</v>
      </c>
      <c r="M16" s="26" t="s">
        <v>4</v>
      </c>
      <c r="N16" s="26" t="s">
        <v>5</v>
      </c>
      <c r="O16" s="26" t="s">
        <v>6</v>
      </c>
      <c r="P16" s="89"/>
      <c r="Q16" s="89"/>
      <c r="R16" s="87" t="s">
        <v>2</v>
      </c>
      <c r="S16" s="87" t="s">
        <v>8</v>
      </c>
      <c r="T16" s="26" t="s">
        <v>4</v>
      </c>
      <c r="U16" s="26" t="s">
        <v>5</v>
      </c>
      <c r="V16" s="26" t="s">
        <v>6</v>
      </c>
      <c r="W16" s="86"/>
      <c r="X16" s="89"/>
      <c r="Y16" s="87" t="s">
        <v>2</v>
      </c>
      <c r="Z16" s="29" t="s">
        <v>9</v>
      </c>
      <c r="AA16" s="26" t="s">
        <v>4</v>
      </c>
      <c r="AB16" s="26" t="s">
        <v>5</v>
      </c>
      <c r="AC16" s="26" t="s">
        <v>6</v>
      </c>
      <c r="AD16" s="90"/>
      <c r="AE16" s="89"/>
      <c r="AF16" s="87" t="s">
        <v>2</v>
      </c>
      <c r="AG16" s="29" t="s">
        <v>10</v>
      </c>
      <c r="AH16" s="26" t="s">
        <v>4</v>
      </c>
      <c r="AI16" s="26" t="s">
        <v>5</v>
      </c>
      <c r="AJ16" s="26" t="s">
        <v>6</v>
      </c>
      <c r="AK16" s="89"/>
      <c r="AL16" s="89"/>
      <c r="AM16" s="87" t="s">
        <v>2</v>
      </c>
      <c r="AN16" s="91" t="s">
        <v>11</v>
      </c>
      <c r="AO16" s="26" t="s">
        <v>4</v>
      </c>
      <c r="AP16" s="26" t="s">
        <v>5</v>
      </c>
      <c r="AQ16" s="26" t="s">
        <v>6</v>
      </c>
      <c r="AR16" s="89"/>
      <c r="AS16" s="89"/>
      <c r="AT16" s="87" t="s">
        <v>2</v>
      </c>
      <c r="AU16" s="29" t="s">
        <v>12</v>
      </c>
      <c r="AV16" s="26" t="s">
        <v>4</v>
      </c>
      <c r="AW16" s="26" t="s">
        <v>5</v>
      </c>
      <c r="AX16" s="26" t="s">
        <v>6</v>
      </c>
      <c r="AY16" s="30"/>
      <c r="AZ16" s="31" t="s">
        <v>4</v>
      </c>
      <c r="BA16" s="31" t="s">
        <v>13</v>
      </c>
      <c r="BB16" s="31" t="s">
        <v>6</v>
      </c>
      <c r="BC16" s="31" t="s">
        <v>14</v>
      </c>
      <c r="BD16" s="32"/>
      <c r="BE16" s="33" t="s">
        <v>4</v>
      </c>
      <c r="BF16" s="33" t="s">
        <v>13</v>
      </c>
      <c r="BG16" s="33" t="s">
        <v>6</v>
      </c>
      <c r="BH16" s="33" t="s">
        <v>15</v>
      </c>
      <c r="BI16" s="32"/>
      <c r="BJ16" s="92" t="s">
        <v>61</v>
      </c>
      <c r="BK16" s="93">
        <f t="shared" ref="BK16:BK19" si="19">BH4</f>
        <v>2728</v>
      </c>
      <c r="BL16" s="32"/>
      <c r="BM16" s="32"/>
    </row>
    <row r="17">
      <c r="A17" s="94" t="s">
        <v>335</v>
      </c>
      <c r="B17" s="36" t="s">
        <v>19</v>
      </c>
      <c r="C17" s="37">
        <v>45082.0</v>
      </c>
      <c r="D17" s="42" t="s">
        <v>211</v>
      </c>
      <c r="E17" s="58" t="s">
        <v>66</v>
      </c>
      <c r="F17" s="40">
        <v>0.0</v>
      </c>
      <c r="G17" s="40">
        <v>6.0</v>
      </c>
      <c r="H17" s="40">
        <v>0.0</v>
      </c>
      <c r="I17" s="36" t="s">
        <v>22</v>
      </c>
      <c r="J17" s="37">
        <v>45083.0</v>
      </c>
      <c r="K17" s="42" t="s">
        <v>426</v>
      </c>
      <c r="L17" s="53" t="s">
        <v>425</v>
      </c>
      <c r="M17" s="40">
        <v>1.0</v>
      </c>
      <c r="N17" s="40">
        <v>7.0</v>
      </c>
      <c r="O17" s="40">
        <v>5.0</v>
      </c>
      <c r="P17" s="36" t="s">
        <v>24</v>
      </c>
      <c r="Q17" s="37">
        <v>45084.0</v>
      </c>
      <c r="R17" s="42" t="s">
        <v>25</v>
      </c>
      <c r="S17" s="53" t="s">
        <v>25</v>
      </c>
      <c r="T17" s="40">
        <v>0.0</v>
      </c>
      <c r="U17" s="40">
        <v>0.0</v>
      </c>
      <c r="V17" s="40">
        <v>0.0</v>
      </c>
      <c r="W17" s="36" t="s">
        <v>26</v>
      </c>
      <c r="X17" s="37">
        <v>45085.0</v>
      </c>
      <c r="Y17" s="42" t="s">
        <v>211</v>
      </c>
      <c r="Z17" s="58" t="s">
        <v>66</v>
      </c>
      <c r="AA17" s="40">
        <v>0.0</v>
      </c>
      <c r="AB17" s="40">
        <v>6.0</v>
      </c>
      <c r="AC17" s="40">
        <v>0.0</v>
      </c>
      <c r="AD17" s="36" t="s">
        <v>56</v>
      </c>
      <c r="AE17" s="37">
        <v>45086.0</v>
      </c>
      <c r="AF17" s="42" t="s">
        <v>211</v>
      </c>
      <c r="AG17" s="58" t="s">
        <v>66</v>
      </c>
      <c r="AH17" s="40">
        <v>0.0</v>
      </c>
      <c r="AI17" s="40">
        <v>6.0</v>
      </c>
      <c r="AJ17" s="40">
        <v>0.0</v>
      </c>
      <c r="AK17" s="284" t="s">
        <v>57</v>
      </c>
      <c r="AL17" s="37">
        <v>45087.0</v>
      </c>
      <c r="AM17" s="42" t="s">
        <v>211</v>
      </c>
      <c r="AN17" s="58" t="s">
        <v>66</v>
      </c>
      <c r="AO17" s="40">
        <v>0.0</v>
      </c>
      <c r="AP17" s="40">
        <v>6.0</v>
      </c>
      <c r="AQ17" s="40">
        <v>0.0</v>
      </c>
      <c r="AR17" s="36" t="s">
        <v>93</v>
      </c>
      <c r="AS17" s="37">
        <v>45088.0</v>
      </c>
      <c r="AT17" s="42" t="s">
        <v>211</v>
      </c>
      <c r="AU17" s="58" t="s">
        <v>66</v>
      </c>
      <c r="AV17" s="40">
        <v>0.0</v>
      </c>
      <c r="AW17" s="40">
        <v>6.0</v>
      </c>
      <c r="AX17" s="40">
        <v>0.0</v>
      </c>
      <c r="AY17" s="48"/>
      <c r="AZ17" s="49">
        <f t="shared" ref="AZ17:BB17" si="18">SUM(F17,M17,T17,AA17,AH17,AO17,AV17)</f>
        <v>1</v>
      </c>
      <c r="BA17" s="39">
        <f t="shared" si="18"/>
        <v>37</v>
      </c>
      <c r="BB17" s="39">
        <f t="shared" si="18"/>
        <v>5</v>
      </c>
      <c r="BC17" s="50">
        <f t="shared" ref="BC17:BC22" si="21">SUM(AZ17,BA17,BB17)</f>
        <v>43</v>
      </c>
      <c r="BD17" s="51"/>
      <c r="BE17" s="39">
        <f>AZ17*67.31</f>
        <v>67.31</v>
      </c>
      <c r="BF17" s="39">
        <f>BA17*74</f>
        <v>2738</v>
      </c>
      <c r="BG17" s="39">
        <f>BB17*84</f>
        <v>420</v>
      </c>
      <c r="BH17" s="39">
        <f t="shared" ref="BH17:BH22" si="22">sum(BE17,BF17,BG17)</f>
        <v>3225.31</v>
      </c>
      <c r="BI17" s="51"/>
      <c r="BJ17" s="39" t="s">
        <v>68</v>
      </c>
      <c r="BK17" s="93">
        <f t="shared" si="19"/>
        <v>2775</v>
      </c>
      <c r="BL17" s="51"/>
      <c r="BM17" s="51"/>
    </row>
    <row r="18">
      <c r="A18" s="97" t="s">
        <v>69</v>
      </c>
      <c r="B18" s="57" t="s">
        <v>33</v>
      </c>
      <c r="C18" s="37">
        <v>45083.0</v>
      </c>
      <c r="D18" s="42" t="s">
        <v>274</v>
      </c>
      <c r="E18" s="58" t="s">
        <v>48</v>
      </c>
      <c r="F18" s="40">
        <v>6.0</v>
      </c>
      <c r="G18" s="40">
        <v>2.0</v>
      </c>
      <c r="H18" s="40">
        <v>0.0</v>
      </c>
      <c r="I18" s="57" t="s">
        <v>46</v>
      </c>
      <c r="J18" s="37">
        <v>45084.0</v>
      </c>
      <c r="K18" s="42" t="s">
        <v>315</v>
      </c>
      <c r="L18" s="58" t="s">
        <v>200</v>
      </c>
      <c r="M18" s="40">
        <v>6.0</v>
      </c>
      <c r="N18" s="40">
        <v>2.0</v>
      </c>
      <c r="O18" s="40">
        <v>0.5</v>
      </c>
      <c r="P18" s="38" t="s">
        <v>36</v>
      </c>
      <c r="Q18" s="37">
        <v>45085.0</v>
      </c>
      <c r="R18" s="42" t="s">
        <v>25</v>
      </c>
      <c r="S18" s="58" t="s">
        <v>25</v>
      </c>
      <c r="T18" s="40">
        <v>0.0</v>
      </c>
      <c r="U18" s="40">
        <v>0.0</v>
      </c>
      <c r="V18" s="40">
        <v>0.0</v>
      </c>
      <c r="W18" s="57" t="s">
        <v>37</v>
      </c>
      <c r="X18" s="37">
        <v>45086.0</v>
      </c>
      <c r="Y18" s="42" t="s">
        <v>274</v>
      </c>
      <c r="Z18" s="58" t="s">
        <v>48</v>
      </c>
      <c r="AA18" s="40">
        <v>6.0</v>
      </c>
      <c r="AB18" s="40">
        <v>2.0</v>
      </c>
      <c r="AC18" s="40">
        <v>0.0</v>
      </c>
      <c r="AD18" s="57" t="s">
        <v>40</v>
      </c>
      <c r="AE18" s="37">
        <v>45087.0</v>
      </c>
      <c r="AF18" s="42" t="s">
        <v>274</v>
      </c>
      <c r="AG18" s="58" t="s">
        <v>48</v>
      </c>
      <c r="AH18" s="40">
        <v>6.0</v>
      </c>
      <c r="AI18" s="40">
        <v>2.0</v>
      </c>
      <c r="AJ18" s="40">
        <v>0.0</v>
      </c>
      <c r="AK18" s="96" t="s">
        <v>43</v>
      </c>
      <c r="AL18" s="37">
        <v>45088.0</v>
      </c>
      <c r="AM18" s="42" t="s">
        <v>274</v>
      </c>
      <c r="AN18" s="58" t="s">
        <v>48</v>
      </c>
      <c r="AO18" s="40">
        <v>6.0</v>
      </c>
      <c r="AP18" s="40">
        <v>2.0</v>
      </c>
      <c r="AQ18" s="40">
        <v>0.0</v>
      </c>
      <c r="AR18" s="57" t="s">
        <v>44</v>
      </c>
      <c r="AS18" s="495">
        <v>45089.0</v>
      </c>
      <c r="AT18" s="42" t="s">
        <v>274</v>
      </c>
      <c r="AU18" s="58" t="s">
        <v>48</v>
      </c>
      <c r="AV18" s="40">
        <v>6.0</v>
      </c>
      <c r="AW18" s="40">
        <v>2.0</v>
      </c>
      <c r="AX18" s="40">
        <v>0.0</v>
      </c>
      <c r="AY18" s="48"/>
      <c r="AZ18" s="49">
        <f t="shared" ref="AZ18:BB18" si="20">SUM(F18,M18,T18,AA18,AH18,AO18,AV18)</f>
        <v>36</v>
      </c>
      <c r="BA18" s="39">
        <f t="shared" si="20"/>
        <v>12</v>
      </c>
      <c r="BB18" s="39">
        <f t="shared" si="20"/>
        <v>0.5</v>
      </c>
      <c r="BC18" s="50">
        <f t="shared" si="21"/>
        <v>48.5</v>
      </c>
      <c r="BD18" s="51"/>
      <c r="BE18" s="39">
        <f>AZ18*80</f>
        <v>2880</v>
      </c>
      <c r="BF18" s="39">
        <f>BA18*88</f>
        <v>1056</v>
      </c>
      <c r="BG18" s="39">
        <f>BB18*80</f>
        <v>40</v>
      </c>
      <c r="BH18" s="39">
        <f t="shared" si="22"/>
        <v>3976</v>
      </c>
      <c r="BI18" s="51"/>
      <c r="BJ18" s="39" t="s">
        <v>72</v>
      </c>
      <c r="BK18" s="93">
        <f t="shared" si="19"/>
        <v>3041.85</v>
      </c>
      <c r="BL18" s="51"/>
      <c r="BM18" s="51"/>
    </row>
    <row r="19">
      <c r="A19" s="35" t="s">
        <v>73</v>
      </c>
      <c r="B19" s="57" t="s">
        <v>33</v>
      </c>
      <c r="C19" s="37">
        <v>45083.0</v>
      </c>
      <c r="D19" s="42" t="s">
        <v>112</v>
      </c>
      <c r="E19" s="58" t="s">
        <v>71</v>
      </c>
      <c r="F19" s="40">
        <v>6.5</v>
      </c>
      <c r="G19" s="40">
        <v>1.0</v>
      </c>
      <c r="H19" s="40">
        <v>0.0</v>
      </c>
      <c r="I19" s="57" t="s">
        <v>46</v>
      </c>
      <c r="J19" s="37">
        <v>45084.0</v>
      </c>
      <c r="K19" s="42" t="s">
        <v>25</v>
      </c>
      <c r="L19" s="58" t="s">
        <v>25</v>
      </c>
      <c r="M19" s="40">
        <v>0.0</v>
      </c>
      <c r="N19" s="40">
        <v>0.0</v>
      </c>
      <c r="O19" s="40">
        <v>0.0</v>
      </c>
      <c r="P19" s="38" t="s">
        <v>36</v>
      </c>
      <c r="Q19" s="37">
        <v>45085.0</v>
      </c>
      <c r="R19" s="42" t="s">
        <v>112</v>
      </c>
      <c r="S19" s="58" t="s">
        <v>71</v>
      </c>
      <c r="T19" s="40">
        <v>6.5</v>
      </c>
      <c r="U19" s="40">
        <v>1.0</v>
      </c>
      <c r="V19" s="40">
        <v>0.0</v>
      </c>
      <c r="W19" s="57" t="s">
        <v>37</v>
      </c>
      <c r="X19" s="37">
        <v>45086.0</v>
      </c>
      <c r="Y19" s="42" t="s">
        <v>112</v>
      </c>
      <c r="Z19" s="58" t="s">
        <v>71</v>
      </c>
      <c r="AA19" s="40">
        <v>6.5</v>
      </c>
      <c r="AB19" s="40">
        <v>1.0</v>
      </c>
      <c r="AC19" s="40">
        <v>0.0</v>
      </c>
      <c r="AD19" s="57" t="s">
        <v>40</v>
      </c>
      <c r="AE19" s="37">
        <v>45087.0</v>
      </c>
      <c r="AF19" s="42" t="s">
        <v>112</v>
      </c>
      <c r="AG19" s="58" t="s">
        <v>71</v>
      </c>
      <c r="AH19" s="40">
        <v>6.5</v>
      </c>
      <c r="AI19" s="40">
        <v>1.0</v>
      </c>
      <c r="AJ19" s="40">
        <v>0.0</v>
      </c>
      <c r="AK19" s="96" t="s">
        <v>43</v>
      </c>
      <c r="AL19" s="37">
        <v>45088.0</v>
      </c>
      <c r="AM19" s="42" t="s">
        <v>47</v>
      </c>
      <c r="AN19" s="58" t="s">
        <v>318</v>
      </c>
      <c r="AO19" s="40">
        <v>7.0</v>
      </c>
      <c r="AP19" s="40">
        <v>1.0</v>
      </c>
      <c r="AQ19" s="40">
        <v>0.0</v>
      </c>
      <c r="AR19" s="57" t="s">
        <v>44</v>
      </c>
      <c r="AS19" s="495">
        <v>45089.0</v>
      </c>
      <c r="AT19" s="42" t="s">
        <v>112</v>
      </c>
      <c r="AU19" s="58" t="s">
        <v>71</v>
      </c>
      <c r="AV19" s="40">
        <v>6.5</v>
      </c>
      <c r="AW19" s="40">
        <v>1.0</v>
      </c>
      <c r="AX19" s="40">
        <v>0.0</v>
      </c>
      <c r="AY19" s="48"/>
      <c r="AZ19" s="49">
        <f t="shared" ref="AZ19:BB19" si="23">SUM(F19,M19,T19,AA19,AH19,AO19,AV19)</f>
        <v>39.5</v>
      </c>
      <c r="BA19" s="39">
        <f t="shared" si="23"/>
        <v>6</v>
      </c>
      <c r="BB19" s="39">
        <f t="shared" si="23"/>
        <v>0</v>
      </c>
      <c r="BC19" s="50">
        <f t="shared" si="21"/>
        <v>45.5</v>
      </c>
      <c r="BD19" s="51"/>
      <c r="BE19" s="39">
        <f>AZ19*67.31</f>
        <v>2658.745</v>
      </c>
      <c r="BF19" s="39">
        <f>BA19*74</f>
        <v>444</v>
      </c>
      <c r="BG19" s="39">
        <f>BB19*84</f>
        <v>0</v>
      </c>
      <c r="BH19" s="39">
        <f t="shared" si="22"/>
        <v>3102.745</v>
      </c>
      <c r="BI19" s="51"/>
      <c r="BJ19" s="39" t="s">
        <v>76</v>
      </c>
      <c r="BK19" s="93">
        <f t="shared" si="19"/>
        <v>3488</v>
      </c>
      <c r="BL19" s="51"/>
      <c r="BM19" s="51"/>
    </row>
    <row r="20">
      <c r="A20" s="35" t="s">
        <v>52</v>
      </c>
      <c r="B20" s="57"/>
      <c r="C20" s="37"/>
      <c r="D20" s="42"/>
      <c r="E20" s="58"/>
      <c r="F20" s="40">
        <v>0.0</v>
      </c>
      <c r="G20" s="40">
        <v>0.0</v>
      </c>
      <c r="H20" s="40">
        <v>0.0</v>
      </c>
      <c r="I20" s="57"/>
      <c r="J20" s="37"/>
      <c r="K20" s="42"/>
      <c r="L20" s="58"/>
      <c r="M20" s="40">
        <v>0.0</v>
      </c>
      <c r="N20" s="40">
        <v>0.0</v>
      </c>
      <c r="O20" s="40">
        <v>0.0</v>
      </c>
      <c r="P20" s="38" t="s">
        <v>36</v>
      </c>
      <c r="Q20" s="37">
        <v>45085.0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7" t="s">
        <v>37</v>
      </c>
      <c r="X20" s="37">
        <v>45086.0</v>
      </c>
      <c r="Y20" s="42"/>
      <c r="Z20" s="58"/>
      <c r="AA20" s="40">
        <v>0.0</v>
      </c>
      <c r="AB20" s="40">
        <v>0.0</v>
      </c>
      <c r="AC20" s="40">
        <v>0.0</v>
      </c>
      <c r="AD20" s="63"/>
      <c r="AE20" s="45"/>
      <c r="AF20" s="53"/>
      <c r="AG20" s="53"/>
      <c r="AH20" s="40">
        <v>0.0</v>
      </c>
      <c r="AI20" s="40">
        <v>0.0</v>
      </c>
      <c r="AJ20" s="40">
        <v>0.0</v>
      </c>
      <c r="AK20" s="149"/>
      <c r="AL20" s="45"/>
      <c r="AM20" s="53"/>
      <c r="AN20" s="58"/>
      <c r="AO20" s="40">
        <v>0.0</v>
      </c>
      <c r="AP20" s="40">
        <v>0.0</v>
      </c>
      <c r="AQ20" s="40">
        <v>0.0</v>
      </c>
      <c r="AR20" s="144"/>
      <c r="AS20" s="144"/>
      <c r="AT20" s="144"/>
      <c r="AU20" s="144"/>
      <c r="AV20" s="40">
        <v>0.0</v>
      </c>
      <c r="AW20" s="40">
        <v>0.0</v>
      </c>
      <c r="AX20" s="40">
        <v>0.0</v>
      </c>
      <c r="AY20" s="48"/>
      <c r="AZ20" s="49">
        <f t="shared" ref="AZ20:BB20" si="24">SUM(F20,M20,T20,AA20,AH20,AO20,AV20)</f>
        <v>6</v>
      </c>
      <c r="BA20" s="39">
        <f t="shared" si="24"/>
        <v>2</v>
      </c>
      <c r="BB20" s="39">
        <f t="shared" si="24"/>
        <v>0</v>
      </c>
      <c r="BC20" s="50">
        <f t="shared" si="21"/>
        <v>8</v>
      </c>
      <c r="BD20" s="51"/>
      <c r="BE20" s="39">
        <f t="shared" ref="BE20:BE22" si="26">AZ20*80</f>
        <v>480</v>
      </c>
      <c r="BF20" s="39">
        <f t="shared" ref="BF20:BF22" si="27">BA20*88</f>
        <v>176</v>
      </c>
      <c r="BG20" s="39">
        <f t="shared" ref="BG20:BG22" si="28">BB20*80</f>
        <v>0</v>
      </c>
      <c r="BH20" s="39">
        <f t="shared" si="22"/>
        <v>656</v>
      </c>
      <c r="BI20" s="51"/>
      <c r="BJ20" s="39" t="s">
        <v>340</v>
      </c>
      <c r="BK20" s="93">
        <f t="shared" ref="BK20:BK22" si="29">BH17</f>
        <v>3225.31</v>
      </c>
      <c r="BL20" s="51"/>
      <c r="BM20" s="51"/>
    </row>
    <row r="21">
      <c r="A21" s="35" t="s">
        <v>50</v>
      </c>
      <c r="B21" s="36"/>
      <c r="C21" s="37"/>
      <c r="D21" s="42"/>
      <c r="E21" s="58"/>
      <c r="F21" s="40">
        <v>0.0</v>
      </c>
      <c r="G21" s="40">
        <v>0.0</v>
      </c>
      <c r="H21" s="40">
        <v>0.0</v>
      </c>
      <c r="I21" s="57"/>
      <c r="J21" s="37"/>
      <c r="K21" s="42"/>
      <c r="L21" s="58"/>
      <c r="M21" s="40">
        <v>0.0</v>
      </c>
      <c r="N21" s="40">
        <v>0.0</v>
      </c>
      <c r="O21" s="40">
        <v>0.0</v>
      </c>
      <c r="P21" s="36"/>
      <c r="Q21" s="37"/>
      <c r="R21" s="42"/>
      <c r="S21" s="53"/>
      <c r="T21" s="40">
        <v>0.0</v>
      </c>
      <c r="U21" s="40">
        <v>0.0</v>
      </c>
      <c r="V21" s="40">
        <v>0.0</v>
      </c>
      <c r="W21" s="144"/>
      <c r="X21" s="144"/>
      <c r="Y21" s="144"/>
      <c r="Z21" s="144"/>
      <c r="AA21" s="40">
        <v>0.0</v>
      </c>
      <c r="AB21" s="40">
        <v>0.0</v>
      </c>
      <c r="AC21" s="40">
        <v>0.0</v>
      </c>
      <c r="AD21" s="144"/>
      <c r="AE21" s="144"/>
      <c r="AF21" s="144"/>
      <c r="AG21" s="144"/>
      <c r="AH21" s="40">
        <v>0.0</v>
      </c>
      <c r="AI21" s="40">
        <v>0.0</v>
      </c>
      <c r="AJ21" s="40">
        <v>0.0</v>
      </c>
      <c r="AK21" s="144"/>
      <c r="AL21" s="144"/>
      <c r="AM21" s="144"/>
      <c r="AN21" s="144"/>
      <c r="AO21" s="40">
        <v>0.0</v>
      </c>
      <c r="AP21" s="40">
        <v>0.0</v>
      </c>
      <c r="AQ21" s="40">
        <v>0.0</v>
      </c>
      <c r="AR21" s="61"/>
      <c r="AS21" s="143"/>
      <c r="AT21" s="53"/>
      <c r="AU21" s="53"/>
      <c r="AV21" s="40">
        <v>0.0</v>
      </c>
      <c r="AW21" s="40">
        <v>0.0</v>
      </c>
      <c r="AX21" s="40">
        <v>0.0</v>
      </c>
      <c r="AY21" s="48"/>
      <c r="AZ21" s="49">
        <f t="shared" ref="AZ21:BB21" si="25">SUM(F21,M21,T21,AA21,AH21,AO21,AV21)</f>
        <v>0</v>
      </c>
      <c r="BA21" s="39">
        <f t="shared" si="25"/>
        <v>0</v>
      </c>
      <c r="BB21" s="39">
        <f t="shared" si="25"/>
        <v>0</v>
      </c>
      <c r="BC21" s="50">
        <f t="shared" si="21"/>
        <v>0</v>
      </c>
      <c r="BD21" s="51"/>
      <c r="BE21" s="39">
        <f t="shared" si="26"/>
        <v>0</v>
      </c>
      <c r="BF21" s="39">
        <f t="shared" si="27"/>
        <v>0</v>
      </c>
      <c r="BG21" s="39">
        <f t="shared" si="28"/>
        <v>0</v>
      </c>
      <c r="BH21" s="39">
        <f t="shared" si="22"/>
        <v>0</v>
      </c>
      <c r="BI21" s="51"/>
      <c r="BJ21" s="39" t="s">
        <v>80</v>
      </c>
      <c r="BK21" s="93">
        <f t="shared" si="29"/>
        <v>3976</v>
      </c>
      <c r="BL21" s="51"/>
      <c r="BM21" s="51"/>
    </row>
    <row r="22">
      <c r="A22" s="59" t="s">
        <v>54</v>
      </c>
      <c r="B22" s="144"/>
      <c r="C22" s="144"/>
      <c r="D22" s="144"/>
      <c r="E22" s="144"/>
      <c r="F22" s="40">
        <v>0.0</v>
      </c>
      <c r="G22" s="40">
        <v>0.0</v>
      </c>
      <c r="H22" s="40">
        <v>0.0</v>
      </c>
      <c r="I22" s="144"/>
      <c r="J22" s="144"/>
      <c r="K22" s="144"/>
      <c r="L22" s="144"/>
      <c r="M22" s="40">
        <v>0.0</v>
      </c>
      <c r="N22" s="40">
        <v>0.0</v>
      </c>
      <c r="O22" s="40">
        <v>0.0</v>
      </c>
      <c r="P22" s="36" t="s">
        <v>24</v>
      </c>
      <c r="Q22" s="37">
        <v>45084.0</v>
      </c>
      <c r="R22" s="42" t="s">
        <v>211</v>
      </c>
      <c r="S22" s="58" t="s">
        <v>66</v>
      </c>
      <c r="T22" s="40">
        <v>0.0</v>
      </c>
      <c r="U22" s="40">
        <v>6.0</v>
      </c>
      <c r="V22" s="40">
        <v>0.0</v>
      </c>
      <c r="W22" s="144"/>
      <c r="X22" s="144"/>
      <c r="Y22" s="144"/>
      <c r="Z22" s="144"/>
      <c r="AA22" s="40">
        <v>0.0</v>
      </c>
      <c r="AB22" s="40">
        <v>0.0</v>
      </c>
      <c r="AC22" s="40">
        <v>0.0</v>
      </c>
      <c r="AD22" s="144"/>
      <c r="AE22" s="144"/>
      <c r="AF22" s="144"/>
      <c r="AG22" s="144"/>
      <c r="AH22" s="40">
        <v>0.0</v>
      </c>
      <c r="AI22" s="40">
        <v>0.0</v>
      </c>
      <c r="AJ22" s="40">
        <v>0.0</v>
      </c>
      <c r="AK22" s="144"/>
      <c r="AL22" s="144"/>
      <c r="AM22" s="144"/>
      <c r="AN22" s="144"/>
      <c r="AO22" s="40">
        <v>0.0</v>
      </c>
      <c r="AP22" s="40">
        <v>0.0</v>
      </c>
      <c r="AQ22" s="40">
        <v>0.0</v>
      </c>
      <c r="AR22" s="144"/>
      <c r="AS22" s="144"/>
      <c r="AT22" s="144"/>
      <c r="AU22" s="144"/>
      <c r="AV22" s="40">
        <v>0.0</v>
      </c>
      <c r="AW22" s="40">
        <v>0.0</v>
      </c>
      <c r="AX22" s="40">
        <v>0.0</v>
      </c>
      <c r="AZ22" s="49">
        <f t="shared" ref="AZ22:BB22" si="30">SUM(F22,M22,T22,AA22,AH22,AO22,AV22)</f>
        <v>0</v>
      </c>
      <c r="BA22" s="39">
        <f t="shared" si="30"/>
        <v>6</v>
      </c>
      <c r="BB22" s="39">
        <f t="shared" si="30"/>
        <v>0</v>
      </c>
      <c r="BC22" s="50">
        <f t="shared" si="21"/>
        <v>6</v>
      </c>
      <c r="BD22" s="51"/>
      <c r="BE22" s="39">
        <f t="shared" si="26"/>
        <v>0</v>
      </c>
      <c r="BF22" s="39">
        <f t="shared" si="27"/>
        <v>528</v>
      </c>
      <c r="BG22" s="39">
        <f t="shared" si="28"/>
        <v>0</v>
      </c>
      <c r="BH22" s="39">
        <f t="shared" si="22"/>
        <v>528</v>
      </c>
      <c r="BI22" s="51"/>
      <c r="BJ22" s="39" t="s">
        <v>81</v>
      </c>
      <c r="BK22" s="93">
        <f t="shared" si="29"/>
        <v>3102.745</v>
      </c>
      <c r="BL22" s="51"/>
      <c r="BM22" s="51"/>
    </row>
    <row r="23">
      <c r="AZ23" s="51"/>
      <c r="BA23" s="51"/>
      <c r="BB23" s="51"/>
      <c r="BC23" s="51"/>
      <c r="BD23" s="51"/>
      <c r="BE23" s="39"/>
      <c r="BF23" s="39"/>
      <c r="BG23" s="39"/>
      <c r="BH23" s="39"/>
      <c r="BI23" s="51"/>
      <c r="BJ23" s="39" t="s">
        <v>83</v>
      </c>
      <c r="BK23" s="93">
        <f t="shared" ref="BK23:BK25" si="32">BH28</f>
        <v>4004</v>
      </c>
      <c r="BL23" s="51"/>
      <c r="BM23" s="51"/>
    </row>
    <row r="24">
      <c r="AY24" s="76" t="s">
        <v>14</v>
      </c>
      <c r="AZ24" s="77">
        <f t="shared" ref="AZ24:BC24" si="31">SUM(AZ17,AZ18,AZ19,AZ20,AZ21,AZ22)</f>
        <v>82.5</v>
      </c>
      <c r="BA24" s="78">
        <f t="shared" si="31"/>
        <v>63</v>
      </c>
      <c r="BB24" s="78">
        <f t="shared" si="31"/>
        <v>5.5</v>
      </c>
      <c r="BC24" s="79">
        <f t="shared" si="31"/>
        <v>151</v>
      </c>
      <c r="BD24" s="51"/>
      <c r="BE24" s="40">
        <f>sum(BE17,BE18,BE19,BE20,BE21,BE22)</f>
        <v>6086.055</v>
      </c>
      <c r="BF24" s="40">
        <f>sum(BF17,BF18,BF19,BF20,BF21,BF245)</f>
        <v>4414</v>
      </c>
      <c r="BG24" s="40">
        <f>sum(BG17,BG18,BG19,BG20,BG21,BG22)</f>
        <v>460</v>
      </c>
      <c r="BH24" s="40">
        <f>SUM(BH17,BH18,BH19,BH20,BH21,BH22)</f>
        <v>11488.055</v>
      </c>
      <c r="BI24" s="51"/>
      <c r="BJ24" s="39" t="s">
        <v>84</v>
      </c>
      <c r="BK24" s="93">
        <f t="shared" si="32"/>
        <v>3056</v>
      </c>
      <c r="BL24" s="51"/>
      <c r="BM24" s="51"/>
    </row>
    <row r="25">
      <c r="A25" s="100"/>
      <c r="B25" s="101"/>
      <c r="C25" s="101"/>
      <c r="D25" s="3"/>
      <c r="E25" s="4"/>
      <c r="F25" s="102"/>
      <c r="G25" s="102"/>
      <c r="H25" s="102"/>
      <c r="I25" s="102"/>
      <c r="J25" s="102"/>
      <c r="K25" s="6" t="s">
        <v>85</v>
      </c>
      <c r="L25" s="4"/>
      <c r="T25" s="103"/>
      <c r="U25" s="103"/>
      <c r="V25" s="103"/>
      <c r="W25" s="103"/>
      <c r="X25" s="104"/>
      <c r="Y25" s="6" t="s">
        <v>85</v>
      </c>
      <c r="Z25" s="4"/>
      <c r="AA25" s="104"/>
      <c r="AB25" s="104"/>
      <c r="AC25" s="104"/>
      <c r="AD25" s="104"/>
      <c r="AE25" s="104"/>
      <c r="AF25" s="9" t="s">
        <v>85</v>
      </c>
      <c r="AG25" s="4"/>
      <c r="AH25" s="104"/>
      <c r="AI25" s="104"/>
      <c r="AJ25" s="104"/>
      <c r="AK25" s="104"/>
      <c r="AL25" s="104"/>
      <c r="AM25" s="104"/>
      <c r="AN25" s="105"/>
      <c r="AO25" s="104"/>
      <c r="AP25" s="104"/>
      <c r="AQ25" s="104"/>
      <c r="AR25" s="104"/>
      <c r="AS25" s="104"/>
      <c r="AT25" s="9" t="s">
        <v>85</v>
      </c>
      <c r="AU25" s="4"/>
      <c r="AV25" s="105"/>
      <c r="AW25" s="105"/>
      <c r="AX25" s="105"/>
      <c r="AY25" s="105"/>
      <c r="AZ25" s="105"/>
      <c r="BA25" s="105"/>
      <c r="BB25" s="105"/>
      <c r="BC25" s="105"/>
      <c r="BD25" s="106"/>
      <c r="BE25" s="106"/>
      <c r="BF25" s="106"/>
      <c r="BG25" s="106"/>
      <c r="BH25" s="106"/>
      <c r="BI25" s="106"/>
      <c r="BJ25" s="39" t="s">
        <v>86</v>
      </c>
      <c r="BK25" s="93">
        <f t="shared" si="32"/>
        <v>3062.4</v>
      </c>
      <c r="BL25" s="106"/>
      <c r="BM25" s="106"/>
    </row>
    <row r="26">
      <c r="A26" s="7"/>
      <c r="B26" s="350"/>
      <c r="C26" s="350"/>
      <c r="D26" s="124"/>
      <c r="E26" s="351">
        <v>45082.0</v>
      </c>
      <c r="F26" s="387"/>
      <c r="G26" s="387"/>
      <c r="H26" s="387"/>
      <c r="I26" s="124"/>
      <c r="J26" s="124"/>
      <c r="L26" s="351">
        <v>45083.0</v>
      </c>
      <c r="M26" s="124"/>
      <c r="N26" s="124"/>
      <c r="O26" s="124"/>
      <c r="P26" s="124"/>
      <c r="R26" s="8"/>
      <c r="S26" s="351">
        <v>45084.0</v>
      </c>
      <c r="U26" s="126"/>
      <c r="V26" s="126"/>
      <c r="X26" s="126"/>
      <c r="Y26" s="488"/>
      <c r="Z26" s="351">
        <v>45085.0</v>
      </c>
      <c r="AA26" s="126"/>
      <c r="AB26" s="126"/>
      <c r="AD26" s="126"/>
      <c r="AE26" s="126"/>
      <c r="AF26" s="126"/>
      <c r="AG26" s="405">
        <v>45086.0</v>
      </c>
      <c r="AH26" s="126"/>
      <c r="AJ26" s="126"/>
      <c r="AK26" s="126"/>
      <c r="AL26" s="126"/>
      <c r="AM26" s="126"/>
      <c r="AN26" s="405">
        <v>45087.0</v>
      </c>
      <c r="AP26" s="106"/>
      <c r="AQ26" s="106"/>
      <c r="AR26" s="106"/>
      <c r="AS26" s="106"/>
      <c r="AT26" s="106"/>
      <c r="AU26" s="405">
        <v>45088.0</v>
      </c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9" t="s">
        <v>31</v>
      </c>
      <c r="BG26" s="4"/>
      <c r="BH26" s="106"/>
      <c r="BI26" s="106"/>
      <c r="BJ26" s="92" t="s">
        <v>108</v>
      </c>
      <c r="BK26" s="93">
        <f>BH40</f>
        <v>3368</v>
      </c>
      <c r="BL26" s="106"/>
      <c r="BM26" s="106"/>
    </row>
    <row r="27">
      <c r="A27" s="107"/>
      <c r="B27" s="26"/>
      <c r="C27" s="26"/>
      <c r="D27" s="26" t="s">
        <v>2</v>
      </c>
      <c r="E27" s="26" t="s">
        <v>3</v>
      </c>
      <c r="F27" s="26" t="s">
        <v>4</v>
      </c>
      <c r="G27" s="26" t="s">
        <v>5</v>
      </c>
      <c r="H27" s="26" t="s">
        <v>6</v>
      </c>
      <c r="I27" s="26"/>
      <c r="J27" s="26"/>
      <c r="K27" s="26" t="s">
        <v>2</v>
      </c>
      <c r="L27" s="26" t="s">
        <v>7</v>
      </c>
      <c r="M27" s="26" t="s">
        <v>4</v>
      </c>
      <c r="N27" s="26" t="s">
        <v>5</v>
      </c>
      <c r="O27" s="26" t="s">
        <v>6</v>
      </c>
      <c r="P27" s="26"/>
      <c r="Q27" s="26"/>
      <c r="R27" s="26" t="s">
        <v>2</v>
      </c>
      <c r="S27" s="26" t="s">
        <v>8</v>
      </c>
      <c r="T27" s="26" t="s">
        <v>4</v>
      </c>
      <c r="U27" s="26" t="s">
        <v>5</v>
      </c>
      <c r="V27" s="26" t="s">
        <v>6</v>
      </c>
      <c r="W27" s="28"/>
      <c r="X27" s="29"/>
      <c r="Y27" s="29" t="s">
        <v>2</v>
      </c>
      <c r="Z27" s="29" t="s">
        <v>9</v>
      </c>
      <c r="AA27" s="26" t="s">
        <v>4</v>
      </c>
      <c r="AB27" s="26" t="s">
        <v>5</v>
      </c>
      <c r="AC27" s="26" t="s">
        <v>6</v>
      </c>
      <c r="AD27" s="29"/>
      <c r="AE27" s="29"/>
      <c r="AF27" s="29" t="s">
        <v>2</v>
      </c>
      <c r="AG27" s="29" t="s">
        <v>10</v>
      </c>
      <c r="AH27" s="26" t="s">
        <v>4</v>
      </c>
      <c r="AI27" s="26" t="s">
        <v>5</v>
      </c>
      <c r="AJ27" s="26" t="s">
        <v>6</v>
      </c>
      <c r="AK27" s="29"/>
      <c r="AL27" s="29"/>
      <c r="AM27" s="29" t="s">
        <v>2</v>
      </c>
      <c r="AN27" s="29" t="s">
        <v>11</v>
      </c>
      <c r="AO27" s="26" t="s">
        <v>4</v>
      </c>
      <c r="AP27" s="26" t="s">
        <v>5</v>
      </c>
      <c r="AQ27" s="26" t="s">
        <v>6</v>
      </c>
      <c r="AR27" s="29"/>
      <c r="AS27" s="29"/>
      <c r="AT27" s="29" t="s">
        <v>2</v>
      </c>
      <c r="AU27" s="29" t="s">
        <v>12</v>
      </c>
      <c r="AV27" s="26" t="s">
        <v>4</v>
      </c>
      <c r="AW27" s="26" t="s">
        <v>5</v>
      </c>
      <c r="AX27" s="26" t="s">
        <v>6</v>
      </c>
      <c r="AY27" s="30"/>
      <c r="AZ27" s="31" t="s">
        <v>4</v>
      </c>
      <c r="BA27" s="31" t="s">
        <v>13</v>
      </c>
      <c r="BB27" s="31" t="s">
        <v>6</v>
      </c>
      <c r="BC27" s="31" t="s">
        <v>14</v>
      </c>
      <c r="BD27" s="32"/>
      <c r="BE27" s="33" t="s">
        <v>4</v>
      </c>
      <c r="BF27" s="33" t="s">
        <v>13</v>
      </c>
      <c r="BG27" s="33" t="s">
        <v>6</v>
      </c>
      <c r="BH27" s="33" t="s">
        <v>15</v>
      </c>
      <c r="BI27" s="32"/>
      <c r="BJ27" s="92" t="s">
        <v>87</v>
      </c>
      <c r="BK27" s="93">
        <f t="shared" ref="BK27:BK28" si="34">BH59</f>
        <v>2529.31</v>
      </c>
      <c r="BL27" s="32"/>
      <c r="BM27" s="32"/>
    </row>
    <row r="28">
      <c r="A28" s="35" t="s">
        <v>88</v>
      </c>
      <c r="B28" s="43" t="s">
        <v>19</v>
      </c>
      <c r="C28" s="37">
        <v>45082.0</v>
      </c>
      <c r="D28" s="42" t="s">
        <v>277</v>
      </c>
      <c r="E28" s="39" t="s">
        <v>90</v>
      </c>
      <c r="F28" s="40">
        <v>0.0</v>
      </c>
      <c r="G28" s="40">
        <v>7.5</v>
      </c>
      <c r="H28" s="40">
        <v>0.0</v>
      </c>
      <c r="I28" s="43" t="s">
        <v>22</v>
      </c>
      <c r="J28" s="37">
        <v>45083.0</v>
      </c>
      <c r="K28" s="42" t="s">
        <v>277</v>
      </c>
      <c r="L28" s="39" t="s">
        <v>90</v>
      </c>
      <c r="M28" s="40">
        <v>0.0</v>
      </c>
      <c r="N28" s="40">
        <v>7.5</v>
      </c>
      <c r="O28" s="40">
        <v>0.0</v>
      </c>
      <c r="P28" s="43" t="s">
        <v>24</v>
      </c>
      <c r="Q28" s="37">
        <v>45084.0</v>
      </c>
      <c r="R28" s="42" t="s">
        <v>277</v>
      </c>
      <c r="S28" s="39" t="s">
        <v>90</v>
      </c>
      <c r="T28" s="40">
        <v>0.0</v>
      </c>
      <c r="U28" s="40">
        <v>7.5</v>
      </c>
      <c r="V28" s="40">
        <v>0.0</v>
      </c>
      <c r="W28" s="43" t="s">
        <v>26</v>
      </c>
      <c r="X28" s="37">
        <v>45085.0</v>
      </c>
      <c r="Y28" s="42" t="s">
        <v>25</v>
      </c>
      <c r="Z28" s="39" t="s">
        <v>25</v>
      </c>
      <c r="AA28" s="40">
        <v>0.0</v>
      </c>
      <c r="AB28" s="40">
        <v>0.0</v>
      </c>
      <c r="AC28" s="40">
        <v>0.0</v>
      </c>
      <c r="AD28" s="43" t="s">
        <v>56</v>
      </c>
      <c r="AE28" s="37">
        <v>45086.0</v>
      </c>
      <c r="AF28" s="42" t="s">
        <v>278</v>
      </c>
      <c r="AG28" s="39" t="s">
        <v>92</v>
      </c>
      <c r="AH28" s="40">
        <v>0.0</v>
      </c>
      <c r="AI28" s="40">
        <v>8.0</v>
      </c>
      <c r="AJ28" s="40">
        <v>0.0</v>
      </c>
      <c r="AK28" s="66" t="s">
        <v>57</v>
      </c>
      <c r="AL28" s="37">
        <v>45087.0</v>
      </c>
      <c r="AM28" s="42" t="s">
        <v>278</v>
      </c>
      <c r="AN28" s="108" t="s">
        <v>92</v>
      </c>
      <c r="AO28" s="40">
        <v>0.0</v>
      </c>
      <c r="AP28" s="40">
        <v>8.0</v>
      </c>
      <c r="AQ28" s="40">
        <v>0.0</v>
      </c>
      <c r="AR28" s="43" t="s">
        <v>93</v>
      </c>
      <c r="AS28" s="37">
        <v>45088.0</v>
      </c>
      <c r="AT28" s="42" t="s">
        <v>298</v>
      </c>
      <c r="AU28" s="39" t="s">
        <v>280</v>
      </c>
      <c r="AV28" s="40">
        <v>0.0</v>
      </c>
      <c r="AW28" s="40">
        <v>7.0</v>
      </c>
      <c r="AX28" s="40">
        <v>0.0</v>
      </c>
      <c r="AY28" s="48"/>
      <c r="AZ28" s="49">
        <f t="shared" ref="AZ28:BB28" si="33">SUM(F28,M28,T28,AA28,AH28,AO28,AV28)</f>
        <v>0</v>
      </c>
      <c r="BA28" s="39">
        <f t="shared" si="33"/>
        <v>45.5</v>
      </c>
      <c r="BB28" s="39">
        <f t="shared" si="33"/>
        <v>0</v>
      </c>
      <c r="BC28" s="50">
        <f t="shared" ref="BC28:BC33" si="36">SUM(AZ28,BA28,BB28)</f>
        <v>45.5</v>
      </c>
      <c r="BD28" s="51"/>
      <c r="BE28" s="39">
        <f t="shared" ref="BE28:BE29" si="37">AZ28*80</f>
        <v>0</v>
      </c>
      <c r="BF28" s="39">
        <f t="shared" ref="BF28:BF29" si="38">BA28*88</f>
        <v>4004</v>
      </c>
      <c r="BG28" s="39">
        <f t="shared" ref="BG28:BG29" si="39">BB28*80</f>
        <v>0</v>
      </c>
      <c r="BH28" s="39">
        <f t="shared" ref="BH28:BH32" si="40">sum(BE28,BF28,BG28)</f>
        <v>4004</v>
      </c>
      <c r="BI28" s="51"/>
      <c r="BJ28" s="39" t="s">
        <v>744</v>
      </c>
      <c r="BK28" s="93">
        <f t="shared" si="34"/>
        <v>2537.3</v>
      </c>
      <c r="BL28" s="51"/>
      <c r="BM28" s="51"/>
    </row>
    <row r="29">
      <c r="A29" s="109" t="s">
        <v>97</v>
      </c>
      <c r="B29" s="420" t="s">
        <v>33</v>
      </c>
      <c r="C29" s="37">
        <v>45083.0</v>
      </c>
      <c r="D29" s="96" t="s">
        <v>25</v>
      </c>
      <c r="E29" s="110" t="s">
        <v>25</v>
      </c>
      <c r="F29" s="40">
        <v>0.0</v>
      </c>
      <c r="G29" s="40">
        <v>0.0</v>
      </c>
      <c r="H29" s="40">
        <v>0.0</v>
      </c>
      <c r="I29" s="420" t="s">
        <v>46</v>
      </c>
      <c r="J29" s="37">
        <v>45084.0</v>
      </c>
      <c r="K29" s="96" t="s">
        <v>25</v>
      </c>
      <c r="L29" s="110" t="s">
        <v>25</v>
      </c>
      <c r="M29" s="40">
        <v>0.0</v>
      </c>
      <c r="N29" s="40">
        <v>0.0</v>
      </c>
      <c r="O29" s="40">
        <v>0.0</v>
      </c>
      <c r="P29" s="38" t="s">
        <v>36</v>
      </c>
      <c r="Q29" s="37">
        <v>45085.0</v>
      </c>
      <c r="R29" s="96" t="s">
        <v>74</v>
      </c>
      <c r="S29" s="110" t="s">
        <v>99</v>
      </c>
      <c r="T29" s="40">
        <v>7.0</v>
      </c>
      <c r="U29" s="40">
        <v>0.5</v>
      </c>
      <c r="V29" s="40">
        <v>0.0</v>
      </c>
      <c r="W29" s="420" t="s">
        <v>37</v>
      </c>
      <c r="X29" s="37">
        <v>45086.0</v>
      </c>
      <c r="Y29" s="96" t="s">
        <v>74</v>
      </c>
      <c r="Z29" s="110" t="s">
        <v>99</v>
      </c>
      <c r="AA29" s="40">
        <v>7.0</v>
      </c>
      <c r="AB29" s="40">
        <v>0.5</v>
      </c>
      <c r="AC29" s="40">
        <v>0.0</v>
      </c>
      <c r="AD29" s="420" t="s">
        <v>40</v>
      </c>
      <c r="AE29" s="37">
        <v>45087.0</v>
      </c>
      <c r="AF29" s="56" t="s">
        <v>281</v>
      </c>
      <c r="AG29" s="110" t="s">
        <v>101</v>
      </c>
      <c r="AH29" s="40">
        <v>8.0</v>
      </c>
      <c r="AI29" s="40">
        <v>0.0</v>
      </c>
      <c r="AJ29" s="40">
        <v>0.0</v>
      </c>
      <c r="AK29" s="96" t="s">
        <v>43</v>
      </c>
      <c r="AL29" s="37">
        <v>45088.0</v>
      </c>
      <c r="AM29" s="56" t="s">
        <v>281</v>
      </c>
      <c r="AN29" s="110" t="s">
        <v>101</v>
      </c>
      <c r="AO29" s="40">
        <v>8.0</v>
      </c>
      <c r="AP29" s="40">
        <v>0.0</v>
      </c>
      <c r="AQ29" s="40">
        <v>0.0</v>
      </c>
      <c r="AR29" s="420" t="s">
        <v>44</v>
      </c>
      <c r="AS29" s="495">
        <v>45089.0</v>
      </c>
      <c r="AT29" s="95" t="s">
        <v>128</v>
      </c>
      <c r="AU29" s="98" t="s">
        <v>202</v>
      </c>
      <c r="AV29" s="40">
        <v>6.0</v>
      </c>
      <c r="AW29" s="40">
        <v>1.0</v>
      </c>
      <c r="AX29" s="40">
        <v>0.0</v>
      </c>
      <c r="AY29" s="48"/>
      <c r="AZ29" s="49">
        <f t="shared" ref="AZ29:BB29" si="35">SUM(F29,M29,T29,AA29,AH29,AO29,AV29)</f>
        <v>36</v>
      </c>
      <c r="BA29" s="39">
        <f t="shared" si="35"/>
        <v>2</v>
      </c>
      <c r="BB29" s="39">
        <f t="shared" si="35"/>
        <v>0</v>
      </c>
      <c r="BC29" s="50">
        <f t="shared" si="36"/>
        <v>38</v>
      </c>
      <c r="BD29" s="51"/>
      <c r="BE29" s="39">
        <f t="shared" si="37"/>
        <v>2880</v>
      </c>
      <c r="BF29" s="39">
        <f t="shared" si="38"/>
        <v>176</v>
      </c>
      <c r="BG29" s="39">
        <f t="shared" si="39"/>
        <v>0</v>
      </c>
      <c r="BH29" s="39">
        <f t="shared" si="40"/>
        <v>3056</v>
      </c>
      <c r="BI29" s="51"/>
      <c r="BJ29" s="39" t="s">
        <v>102</v>
      </c>
      <c r="BK29" s="93">
        <f>SUM(BH8,BH22,BH42,BH52,BH72,BH81)</f>
        <v>3868</v>
      </c>
      <c r="BL29" s="51"/>
      <c r="BM29" s="51"/>
    </row>
    <row r="30">
      <c r="A30" s="35" t="s">
        <v>103</v>
      </c>
      <c r="B30" s="420" t="s">
        <v>33</v>
      </c>
      <c r="C30" s="37">
        <v>45083.0</v>
      </c>
      <c r="D30" s="96" t="s">
        <v>112</v>
      </c>
      <c r="E30" s="110" t="s">
        <v>71</v>
      </c>
      <c r="F30" s="40">
        <v>6.5</v>
      </c>
      <c r="G30" s="40">
        <v>1.0</v>
      </c>
      <c r="H30" s="40">
        <v>0.0</v>
      </c>
      <c r="I30" s="420" t="s">
        <v>46</v>
      </c>
      <c r="J30" s="37">
        <v>45084.0</v>
      </c>
      <c r="K30" s="96" t="s">
        <v>112</v>
      </c>
      <c r="L30" s="110" t="s">
        <v>71</v>
      </c>
      <c r="M30" s="40">
        <v>6.5</v>
      </c>
      <c r="N30" s="40">
        <v>1.0</v>
      </c>
      <c r="O30" s="40">
        <v>0.0</v>
      </c>
      <c r="P30" s="38" t="s">
        <v>36</v>
      </c>
      <c r="Q30" s="37">
        <v>45085.0</v>
      </c>
      <c r="R30" s="96" t="s">
        <v>25</v>
      </c>
      <c r="S30" s="110" t="s">
        <v>25</v>
      </c>
      <c r="T30" s="40">
        <v>0.0</v>
      </c>
      <c r="U30" s="40">
        <v>0.0</v>
      </c>
      <c r="V30" s="40">
        <v>0.0</v>
      </c>
      <c r="W30" s="420" t="s">
        <v>37</v>
      </c>
      <c r="X30" s="37">
        <v>45086.0</v>
      </c>
      <c r="Y30" s="96" t="s">
        <v>112</v>
      </c>
      <c r="Z30" s="110" t="s">
        <v>71</v>
      </c>
      <c r="AA30" s="40">
        <v>6.5</v>
      </c>
      <c r="AB30" s="40">
        <v>1.0</v>
      </c>
      <c r="AC30" s="40">
        <v>0.0</v>
      </c>
      <c r="AD30" s="420" t="s">
        <v>40</v>
      </c>
      <c r="AE30" s="37">
        <v>45087.0</v>
      </c>
      <c r="AF30" s="114" t="s">
        <v>213</v>
      </c>
      <c r="AG30" s="110" t="s">
        <v>225</v>
      </c>
      <c r="AH30" s="40">
        <v>7.5</v>
      </c>
      <c r="AI30" s="40">
        <v>0.5</v>
      </c>
      <c r="AJ30" s="40">
        <v>0.0</v>
      </c>
      <c r="AK30" s="96" t="s">
        <v>43</v>
      </c>
      <c r="AL30" s="37">
        <v>45088.0</v>
      </c>
      <c r="AM30" s="114" t="s">
        <v>213</v>
      </c>
      <c r="AN30" s="110" t="s">
        <v>225</v>
      </c>
      <c r="AO30" s="40">
        <v>7.5</v>
      </c>
      <c r="AP30" s="40">
        <v>0.5</v>
      </c>
      <c r="AQ30" s="40">
        <v>0.0</v>
      </c>
      <c r="AR30" s="420" t="s">
        <v>44</v>
      </c>
      <c r="AS30" s="495">
        <v>45089.0</v>
      </c>
      <c r="AT30" s="96" t="s">
        <v>273</v>
      </c>
      <c r="AU30" s="110" t="s">
        <v>39</v>
      </c>
      <c r="AV30" s="40">
        <v>5.5</v>
      </c>
      <c r="AW30" s="40">
        <v>1.0</v>
      </c>
      <c r="AX30" s="40">
        <v>0.0</v>
      </c>
      <c r="AY30" s="48"/>
      <c r="AZ30" s="49">
        <f t="shared" ref="AZ30:BB30" si="41">SUM(F30,M30,T30,AA30,AH30,AO30,AV30)</f>
        <v>40</v>
      </c>
      <c r="BA30" s="39">
        <f t="shared" si="41"/>
        <v>5</v>
      </c>
      <c r="BB30" s="39">
        <f t="shared" si="41"/>
        <v>0</v>
      </c>
      <c r="BC30" s="50">
        <f t="shared" si="36"/>
        <v>45</v>
      </c>
      <c r="BD30" s="51"/>
      <c r="BE30" s="39">
        <f>AZ30*67.31</f>
        <v>2692.4</v>
      </c>
      <c r="BF30" s="39">
        <f>BA30*74</f>
        <v>370</v>
      </c>
      <c r="BG30" s="39">
        <f>BB30*84</f>
        <v>0</v>
      </c>
      <c r="BH30" s="39">
        <f t="shared" si="40"/>
        <v>3062.4</v>
      </c>
      <c r="BI30" s="51"/>
      <c r="BJ30" s="39" t="s">
        <v>752</v>
      </c>
      <c r="BK30" s="93">
        <f>BH70</f>
        <v>3040.31</v>
      </c>
      <c r="BL30" s="51"/>
      <c r="BM30" s="51"/>
    </row>
    <row r="31">
      <c r="A31" s="35" t="s">
        <v>52</v>
      </c>
      <c r="B31" s="43"/>
      <c r="C31" s="37"/>
      <c r="D31" s="42"/>
      <c r="E31" s="39"/>
      <c r="F31" s="40">
        <v>0.0</v>
      </c>
      <c r="G31" s="40">
        <v>0.0</v>
      </c>
      <c r="H31" s="40">
        <v>0.0</v>
      </c>
      <c r="I31" s="420"/>
      <c r="J31" s="37"/>
      <c r="K31" s="96"/>
      <c r="L31" s="110"/>
      <c r="M31" s="40">
        <v>0.0</v>
      </c>
      <c r="N31" s="40">
        <v>0.0</v>
      </c>
      <c r="O31" s="40">
        <v>0.0</v>
      </c>
      <c r="P31" s="38"/>
      <c r="Q31" s="37"/>
      <c r="R31" s="96"/>
      <c r="S31" s="92"/>
      <c r="T31" s="40">
        <v>0.0</v>
      </c>
      <c r="U31" s="40">
        <v>0.0</v>
      </c>
      <c r="V31" s="40">
        <v>0.0</v>
      </c>
      <c r="W31" s="64"/>
      <c r="X31" s="45"/>
      <c r="Y31" s="53"/>
      <c r="Z31" s="39"/>
      <c r="AA31" s="40">
        <v>0.0</v>
      </c>
      <c r="AB31" s="40">
        <v>0.0</v>
      </c>
      <c r="AC31" s="40">
        <v>0.0</v>
      </c>
      <c r="AD31" s="112"/>
      <c r="AE31" s="113"/>
      <c r="AF31" s="72"/>
      <c r="AG31" s="92"/>
      <c r="AH31" s="40">
        <v>0.0</v>
      </c>
      <c r="AI31" s="40">
        <v>0.0</v>
      </c>
      <c r="AJ31" s="40">
        <v>0.0</v>
      </c>
      <c r="AK31" s="96"/>
      <c r="AL31" s="37"/>
      <c r="AM31" s="56"/>
      <c r="AN31" s="110"/>
      <c r="AO31" s="40">
        <v>0.0</v>
      </c>
      <c r="AP31" s="40">
        <v>0.0</v>
      </c>
      <c r="AQ31" s="40">
        <v>0.0</v>
      </c>
      <c r="AR31" s="113"/>
      <c r="AS31" s="113"/>
      <c r="AT31" s="113"/>
      <c r="AU31" s="113"/>
      <c r="AV31" s="40">
        <v>0.0</v>
      </c>
      <c r="AW31" s="40">
        <v>0.0</v>
      </c>
      <c r="AX31" s="40">
        <v>0.0</v>
      </c>
      <c r="AY31" s="48"/>
      <c r="AZ31" s="49">
        <f t="shared" ref="AZ31:BB31" si="42">SUM(F31,M31,T31,AA31,AH31,AO31,AV31)</f>
        <v>0</v>
      </c>
      <c r="BA31" s="39">
        <f t="shared" si="42"/>
        <v>0</v>
      </c>
      <c r="BB31" s="39">
        <f t="shared" si="42"/>
        <v>0</v>
      </c>
      <c r="BC31" s="50">
        <f t="shared" si="36"/>
        <v>0</v>
      </c>
      <c r="BD31" s="51"/>
      <c r="BE31" s="39">
        <f t="shared" ref="BE31:BE33" si="44">AZ31*80</f>
        <v>0</v>
      </c>
      <c r="BF31" s="39">
        <f t="shared" ref="BF31:BF33" si="45">BA31*88</f>
        <v>0</v>
      </c>
      <c r="BG31" s="39">
        <f t="shared" ref="BG31:BG33" si="46">BB31*80</f>
        <v>0</v>
      </c>
      <c r="BH31" s="39">
        <f t="shared" si="40"/>
        <v>0</v>
      </c>
      <c r="BI31" s="51"/>
      <c r="BJ31" s="39" t="s">
        <v>107</v>
      </c>
      <c r="BK31" s="39">
        <f>SUM(BH33,BH61,BH71)</f>
        <v>3496</v>
      </c>
      <c r="BL31" s="51"/>
      <c r="BM31" s="51"/>
    </row>
    <row r="32">
      <c r="A32" s="35" t="s">
        <v>50</v>
      </c>
      <c r="B32" s="292"/>
      <c r="C32" s="45"/>
      <c r="D32" s="92"/>
      <c r="E32" s="92"/>
      <c r="F32" s="40">
        <v>0.0</v>
      </c>
      <c r="G32" s="40">
        <v>0.0</v>
      </c>
      <c r="H32" s="40">
        <v>0.0</v>
      </c>
      <c r="M32" s="40">
        <v>0.0</v>
      </c>
      <c r="N32" s="40">
        <v>0.0</v>
      </c>
      <c r="O32" s="40">
        <v>0.0</v>
      </c>
      <c r="P32" s="38" t="s">
        <v>36</v>
      </c>
      <c r="Q32" s="37">
        <v>45085.0</v>
      </c>
      <c r="R32" s="96" t="s">
        <v>112</v>
      </c>
      <c r="S32" s="92" t="s">
        <v>71</v>
      </c>
      <c r="T32" s="40">
        <v>6.5</v>
      </c>
      <c r="U32" s="40">
        <v>1.0</v>
      </c>
      <c r="V32" s="40">
        <v>0.0</v>
      </c>
      <c r="W32" s="43" t="s">
        <v>26</v>
      </c>
      <c r="X32" s="37">
        <v>45085.0</v>
      </c>
      <c r="Y32" s="42" t="s">
        <v>277</v>
      </c>
      <c r="Z32" s="39" t="s">
        <v>90</v>
      </c>
      <c r="AA32" s="40">
        <v>0.0</v>
      </c>
      <c r="AB32" s="40">
        <v>7.5</v>
      </c>
      <c r="AC32" s="40">
        <v>0.0</v>
      </c>
      <c r="AD32" s="112"/>
      <c r="AE32" s="113"/>
      <c r="AF32" s="115"/>
      <c r="AG32" s="115"/>
      <c r="AH32" s="40">
        <v>0.0</v>
      </c>
      <c r="AI32" s="40">
        <v>0.0</v>
      </c>
      <c r="AJ32" s="40">
        <v>0.0</v>
      </c>
      <c r="AK32" s="96"/>
      <c r="AL32" s="37"/>
      <c r="AM32" s="114"/>
      <c r="AN32" s="110"/>
      <c r="AO32" s="40">
        <v>0.0</v>
      </c>
      <c r="AP32" s="40">
        <v>0.0</v>
      </c>
      <c r="AQ32" s="40">
        <v>0.0</v>
      </c>
      <c r="AR32" s="292"/>
      <c r="AS32" s="200"/>
      <c r="AT32" s="92"/>
      <c r="AU32" s="92"/>
      <c r="AV32" s="40">
        <v>0.0</v>
      </c>
      <c r="AW32" s="40">
        <v>0.0</v>
      </c>
      <c r="AX32" s="40">
        <v>0.0</v>
      </c>
      <c r="AY32" s="65"/>
      <c r="AZ32" s="49">
        <f t="shared" ref="AZ32:BA32" si="43">SUM(F32,M32,T32,AA32,AH32,AO32,AV32)</f>
        <v>6.5</v>
      </c>
      <c r="BA32" s="39">
        <f t="shared" si="43"/>
        <v>8.5</v>
      </c>
      <c r="BB32" s="39">
        <f>SUM(H32,O32,V32,AC32,AJ32,AQ33,AX32)</f>
        <v>0</v>
      </c>
      <c r="BC32" s="50">
        <f t="shared" si="36"/>
        <v>15</v>
      </c>
      <c r="BD32" s="51"/>
      <c r="BE32" s="39">
        <f t="shared" si="44"/>
        <v>520</v>
      </c>
      <c r="BF32" s="39">
        <f t="shared" si="45"/>
        <v>748</v>
      </c>
      <c r="BG32" s="39">
        <f t="shared" si="46"/>
        <v>0</v>
      </c>
      <c r="BH32" s="39">
        <f t="shared" si="40"/>
        <v>1268</v>
      </c>
      <c r="BI32" s="51"/>
      <c r="BJ32" s="39" t="s">
        <v>52</v>
      </c>
      <c r="BK32" s="39">
        <f>sum(BH10,BH20,BH31,BH41,BH51,BH63)</f>
        <v>3292</v>
      </c>
      <c r="BL32" s="51"/>
      <c r="BM32" s="51"/>
    </row>
    <row r="33">
      <c r="A33" s="35" t="s">
        <v>82</v>
      </c>
      <c r="B33" s="420" t="s">
        <v>33</v>
      </c>
      <c r="C33" s="37">
        <v>45083.0</v>
      </c>
      <c r="D33" s="96" t="s">
        <v>74</v>
      </c>
      <c r="E33" s="110" t="s">
        <v>99</v>
      </c>
      <c r="F33" s="40">
        <v>7.0</v>
      </c>
      <c r="G33" s="40">
        <v>0.5</v>
      </c>
      <c r="H33" s="40">
        <v>0.0</v>
      </c>
      <c r="I33" s="420" t="s">
        <v>46</v>
      </c>
      <c r="J33" s="37">
        <v>45084.0</v>
      </c>
      <c r="K33" s="96" t="s">
        <v>74</v>
      </c>
      <c r="L33" s="110" t="s">
        <v>99</v>
      </c>
      <c r="M33" s="40">
        <v>7.0</v>
      </c>
      <c r="N33" s="40">
        <v>0.5</v>
      </c>
      <c r="O33" s="40">
        <v>0.0</v>
      </c>
      <c r="P33" s="38"/>
      <c r="Q33" s="37"/>
      <c r="R33" s="96"/>
      <c r="S33" s="92"/>
      <c r="T33" s="40">
        <v>0.0</v>
      </c>
      <c r="U33" s="40">
        <v>0.0</v>
      </c>
      <c r="V33" s="40">
        <v>0.0</v>
      </c>
      <c r="W33" s="36"/>
      <c r="X33" s="37"/>
      <c r="Y33" s="42"/>
      <c r="Z33" s="39"/>
      <c r="AA33" s="40">
        <v>0.0</v>
      </c>
      <c r="AB33" s="40">
        <v>0.0</v>
      </c>
      <c r="AC33" s="40">
        <v>0.0</v>
      </c>
      <c r="AD33" s="112"/>
      <c r="AE33" s="113"/>
      <c r="AF33" s="115"/>
      <c r="AG33" s="115"/>
      <c r="AH33" s="40">
        <v>0.0</v>
      </c>
      <c r="AI33" s="40">
        <v>0.0</v>
      </c>
      <c r="AJ33" s="40">
        <v>0.0</v>
      </c>
      <c r="AO33" s="40">
        <v>0.0</v>
      </c>
      <c r="AP33" s="40">
        <v>0.0</v>
      </c>
      <c r="AQ33" s="40">
        <v>0.0</v>
      </c>
      <c r="AR33" s="61"/>
      <c r="AS33" s="143"/>
      <c r="AT33" s="92"/>
      <c r="AU33" s="92"/>
      <c r="AV33" s="40">
        <v>0.0</v>
      </c>
      <c r="AW33" s="40">
        <v>0.0</v>
      </c>
      <c r="AX33" s="40">
        <v>0.0</v>
      </c>
      <c r="AY33" s="48"/>
      <c r="AZ33" s="49">
        <f t="shared" ref="AZ33:BB33" si="47">SUM(F33,M33,T33,AA33,AH33,AO33,AV33)</f>
        <v>14</v>
      </c>
      <c r="BA33" s="39">
        <f t="shared" si="47"/>
        <v>1</v>
      </c>
      <c r="BB33" s="39">
        <f t="shared" si="47"/>
        <v>0</v>
      </c>
      <c r="BC33" s="50">
        <f t="shared" si="36"/>
        <v>15</v>
      </c>
      <c r="BD33" s="51"/>
      <c r="BE33" s="39">
        <f t="shared" si="44"/>
        <v>1120</v>
      </c>
      <c r="BF33" s="39">
        <f t="shared" si="45"/>
        <v>88</v>
      </c>
      <c r="BG33" s="39">
        <f t="shared" si="46"/>
        <v>0</v>
      </c>
      <c r="BH33" s="39">
        <f>SUM(BE33,BF33,BG33)</f>
        <v>1208</v>
      </c>
      <c r="BI33" s="51"/>
      <c r="BJ33" s="39" t="s">
        <v>114</v>
      </c>
      <c r="BK33" s="39">
        <f>SUM(BH9,BH32,BH39,BH50,BH62,BH73)</f>
        <v>4392</v>
      </c>
      <c r="BL33" s="51"/>
      <c r="BM33" s="51"/>
    </row>
    <row r="34">
      <c r="A34" s="116"/>
      <c r="B34" s="117"/>
      <c r="C34" s="71"/>
      <c r="D34" s="32"/>
      <c r="E34" s="32"/>
      <c r="F34" s="117"/>
      <c r="G34" s="117"/>
      <c r="H34" s="117"/>
      <c r="I34" s="117"/>
      <c r="J34" s="118"/>
      <c r="K34" s="32"/>
      <c r="L34" s="32"/>
      <c r="M34" s="51"/>
      <c r="N34" s="51"/>
      <c r="O34" s="51"/>
      <c r="P34" s="51"/>
      <c r="Q34" s="71"/>
      <c r="R34" s="32"/>
      <c r="S34" s="32"/>
      <c r="T34" s="8"/>
      <c r="U34" s="8"/>
      <c r="V34" s="8"/>
      <c r="W34" s="8"/>
      <c r="X34" s="8"/>
      <c r="Y34" s="32"/>
      <c r="Z34" s="32"/>
      <c r="AA34" s="119"/>
      <c r="AB34" s="119"/>
      <c r="AC34" s="119"/>
      <c r="AD34" s="119"/>
      <c r="AE34" s="8"/>
      <c r="AF34" s="74"/>
      <c r="AG34" s="74"/>
      <c r="AH34" s="8"/>
      <c r="AI34" s="8"/>
      <c r="AJ34" s="8"/>
      <c r="AK34" s="8"/>
      <c r="AL34" s="8"/>
      <c r="AM34" s="74"/>
      <c r="AN34" s="74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48"/>
      <c r="AZ34" s="51"/>
      <c r="BA34" s="51"/>
      <c r="BB34" s="51"/>
      <c r="BC34" s="51"/>
      <c r="BD34" s="51"/>
      <c r="BE34" s="39"/>
      <c r="BF34" s="39"/>
      <c r="BG34" s="39"/>
      <c r="BH34" s="39"/>
      <c r="BI34" s="51"/>
      <c r="BJ34" s="497" t="s">
        <v>771</v>
      </c>
      <c r="BK34" s="93">
        <f t="shared" ref="BK34:BK35" si="49">BH115</f>
        <v>538.48</v>
      </c>
      <c r="BL34" s="51"/>
      <c r="BM34" s="51"/>
    </row>
    <row r="35">
      <c r="A35" s="116"/>
      <c r="B35" s="117"/>
      <c r="C35" s="71"/>
      <c r="D35" s="32"/>
      <c r="E35" s="32"/>
      <c r="F35" s="117"/>
      <c r="G35" s="117"/>
      <c r="H35" s="117"/>
      <c r="I35" s="117"/>
      <c r="J35" s="118"/>
      <c r="K35" s="32"/>
      <c r="L35" s="32"/>
      <c r="M35" s="51"/>
      <c r="N35" s="51"/>
      <c r="O35" s="51"/>
      <c r="P35" s="51"/>
      <c r="Q35" s="71"/>
      <c r="R35" s="32"/>
      <c r="S35" s="32"/>
      <c r="T35" s="8"/>
      <c r="U35" s="8"/>
      <c r="V35" s="8"/>
      <c r="W35" s="8"/>
      <c r="X35" s="8"/>
      <c r="Y35" s="32"/>
      <c r="Z35" s="32"/>
      <c r="AA35" s="119"/>
      <c r="AB35" s="119"/>
      <c r="AC35" s="119"/>
      <c r="AD35" s="119"/>
      <c r="AE35" s="8"/>
      <c r="AF35" s="74"/>
      <c r="AG35" s="74"/>
      <c r="AH35" s="8"/>
      <c r="AI35" s="8"/>
      <c r="AJ35" s="8"/>
      <c r="AK35" s="8"/>
      <c r="AL35" s="8"/>
      <c r="AM35" s="74"/>
      <c r="AN35" s="74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76" t="s">
        <v>14</v>
      </c>
      <c r="AZ35" s="77">
        <f t="shared" ref="AZ35:BB35" si="48">SUM(AZ28,AZ29,AZ30,AZ31,AZ32)</f>
        <v>82.5</v>
      </c>
      <c r="BA35" s="78">
        <f t="shared" si="48"/>
        <v>61</v>
      </c>
      <c r="BB35" s="78">
        <f t="shared" si="48"/>
        <v>0</v>
      </c>
      <c r="BC35" s="79">
        <f>SUM(BC28,BC29,BC30,BC31,BC32,BC33)</f>
        <v>158.5</v>
      </c>
      <c r="BD35" s="51"/>
      <c r="BE35" s="40">
        <f>sum(BE28,BE29,BE31,BE32,BE30)</f>
        <v>6092.4</v>
      </c>
      <c r="BF35" s="40">
        <f>sum(BF28,BF29,BF31,BF30,BF32)</f>
        <v>5298</v>
      </c>
      <c r="BG35" s="40">
        <f>sum(BG28,BG29,BG30,BG31,BG32)</f>
        <v>0</v>
      </c>
      <c r="BH35" s="40">
        <f>SUM(BH28,BH29,BH30,BH31,BH32,BH33)</f>
        <v>12598.4</v>
      </c>
      <c r="BI35" s="51"/>
      <c r="BJ35" s="39" t="s">
        <v>772</v>
      </c>
      <c r="BK35" s="39">
        <f t="shared" si="49"/>
        <v>807.72</v>
      </c>
      <c r="BL35" s="51"/>
      <c r="BM35" s="51"/>
    </row>
    <row r="36">
      <c r="A36" s="120"/>
      <c r="B36" s="121"/>
      <c r="C36" s="121"/>
      <c r="D36" s="122"/>
      <c r="E36" s="81"/>
      <c r="F36" s="123"/>
      <c r="G36" s="123"/>
      <c r="H36" s="123"/>
      <c r="I36" s="123"/>
      <c r="J36" s="124"/>
      <c r="K36" s="80" t="s">
        <v>23</v>
      </c>
      <c r="L36" s="81"/>
      <c r="M36" s="124"/>
      <c r="N36" s="124"/>
      <c r="O36" s="124"/>
      <c r="P36" s="124"/>
      <c r="Q36" s="124"/>
      <c r="R36" s="7"/>
      <c r="S36" s="124"/>
      <c r="T36" s="8"/>
      <c r="U36" s="8"/>
      <c r="V36" s="8"/>
      <c r="W36" s="8"/>
      <c r="X36" s="8"/>
      <c r="Y36" s="80" t="s">
        <v>23</v>
      </c>
      <c r="Z36" s="81"/>
      <c r="AA36" s="119"/>
      <c r="AB36" s="119"/>
      <c r="AC36" s="119"/>
      <c r="AD36" s="119"/>
      <c r="AE36" s="8"/>
      <c r="AF36" s="82" t="s">
        <v>23</v>
      </c>
      <c r="AG36" s="81"/>
      <c r="AH36" s="8"/>
      <c r="AI36" s="8"/>
      <c r="AJ36" s="8"/>
      <c r="AK36" s="8"/>
      <c r="AL36" s="8"/>
      <c r="AM36" s="125"/>
      <c r="AN36" s="81"/>
      <c r="AO36" s="8"/>
      <c r="AP36" s="8"/>
      <c r="AQ36" s="8"/>
      <c r="AR36" s="8"/>
      <c r="AS36" s="8"/>
      <c r="AT36" s="82" t="s">
        <v>23</v>
      </c>
      <c r="AU36" s="81"/>
      <c r="AV36" s="126"/>
      <c r="AW36" s="126"/>
      <c r="AX36" s="126"/>
      <c r="AY36" s="126"/>
      <c r="AZ36" s="126"/>
      <c r="BA36" s="126"/>
      <c r="BB36" s="126"/>
      <c r="BC36" s="126"/>
      <c r="BD36" s="8"/>
      <c r="BE36" s="8"/>
      <c r="BF36" s="8"/>
      <c r="BG36" s="8"/>
      <c r="BH36" s="8"/>
      <c r="BI36" s="8"/>
      <c r="BJ36" s="8"/>
      <c r="BK36" s="8"/>
      <c r="BL36" s="8"/>
      <c r="BM36" s="8"/>
    </row>
    <row r="37">
      <c r="A37" s="7"/>
      <c r="B37" s="350"/>
      <c r="C37" s="350"/>
      <c r="D37" s="124"/>
      <c r="E37" s="351">
        <v>45082.0</v>
      </c>
      <c r="F37" s="387"/>
      <c r="G37" s="387"/>
      <c r="H37" s="387"/>
      <c r="I37" s="124"/>
      <c r="J37" s="124"/>
      <c r="L37" s="351">
        <v>45083.0</v>
      </c>
      <c r="M37" s="124"/>
      <c r="N37" s="124"/>
      <c r="O37" s="124"/>
      <c r="P37" s="124"/>
      <c r="R37" s="8"/>
      <c r="S37" s="351">
        <v>45084.0</v>
      </c>
      <c r="U37" s="126"/>
      <c r="V37" s="126"/>
      <c r="X37" s="126"/>
      <c r="Y37" s="488"/>
      <c r="Z37" s="351">
        <v>45085.0</v>
      </c>
      <c r="AA37" s="126"/>
      <c r="AB37" s="126"/>
      <c r="AD37" s="126"/>
      <c r="AE37" s="126"/>
      <c r="AF37" s="126"/>
      <c r="AG37" s="405">
        <v>45086.0</v>
      </c>
      <c r="AH37" s="126"/>
      <c r="AJ37" s="126"/>
      <c r="AK37" s="126"/>
      <c r="AL37" s="126"/>
      <c r="AM37" s="126"/>
      <c r="AN37" s="405">
        <v>45087.0</v>
      </c>
      <c r="AP37" s="106"/>
      <c r="AQ37" s="106"/>
      <c r="AR37" s="106"/>
      <c r="AS37" s="106"/>
      <c r="AT37" s="106"/>
      <c r="AU37" s="405">
        <v>45088.0</v>
      </c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9" t="s">
        <v>23</v>
      </c>
      <c r="BG37" s="4"/>
      <c r="BH37" s="106"/>
      <c r="BI37" s="106"/>
      <c r="BL37" s="106"/>
      <c r="BM37" s="106"/>
    </row>
    <row r="38">
      <c r="A38" s="107"/>
      <c r="B38" s="26"/>
      <c r="C38" s="26"/>
      <c r="D38" s="26" t="s">
        <v>2</v>
      </c>
      <c r="E38" s="26" t="s">
        <v>3</v>
      </c>
      <c r="F38" s="26" t="s">
        <v>4</v>
      </c>
      <c r="G38" s="26" t="s">
        <v>5</v>
      </c>
      <c r="H38" s="26" t="s">
        <v>6</v>
      </c>
      <c r="I38" s="26"/>
      <c r="J38" s="26"/>
      <c r="K38" s="26" t="s">
        <v>2</v>
      </c>
      <c r="L38" s="26" t="s">
        <v>7</v>
      </c>
      <c r="M38" s="26" t="s">
        <v>4</v>
      </c>
      <c r="N38" s="26" t="s">
        <v>5</v>
      </c>
      <c r="O38" s="26" t="s">
        <v>6</v>
      </c>
      <c r="P38" s="26"/>
      <c r="Q38" s="26"/>
      <c r="R38" s="26" t="s">
        <v>2</v>
      </c>
      <c r="S38" s="26" t="s">
        <v>8</v>
      </c>
      <c r="T38" s="26" t="s">
        <v>4</v>
      </c>
      <c r="U38" s="26" t="s">
        <v>5</v>
      </c>
      <c r="V38" s="26" t="s">
        <v>6</v>
      </c>
      <c r="W38" s="28"/>
      <c r="X38" s="29"/>
      <c r="Y38" s="29" t="s">
        <v>2</v>
      </c>
      <c r="Z38" s="29" t="s">
        <v>9</v>
      </c>
      <c r="AA38" s="26" t="s">
        <v>4</v>
      </c>
      <c r="AB38" s="26" t="s">
        <v>5</v>
      </c>
      <c r="AC38" s="26" t="s">
        <v>6</v>
      </c>
      <c r="AD38" s="29"/>
      <c r="AE38" s="29"/>
      <c r="AF38" s="29" t="s">
        <v>2</v>
      </c>
      <c r="AG38" s="29" t="s">
        <v>10</v>
      </c>
      <c r="AH38" s="26" t="s">
        <v>4</v>
      </c>
      <c r="AI38" s="26" t="s">
        <v>5</v>
      </c>
      <c r="AJ38" s="26" t="s">
        <v>6</v>
      </c>
      <c r="AK38" s="29"/>
      <c r="AL38" s="29"/>
      <c r="AM38" s="29" t="s">
        <v>2</v>
      </c>
      <c r="AN38" s="29" t="s">
        <v>11</v>
      </c>
      <c r="AO38" s="26" t="s">
        <v>4</v>
      </c>
      <c r="AP38" s="26" t="s">
        <v>5</v>
      </c>
      <c r="AQ38" s="26" t="s">
        <v>6</v>
      </c>
      <c r="AR38" s="29"/>
      <c r="AS38" s="29"/>
      <c r="AT38" s="29" t="s">
        <v>2</v>
      </c>
      <c r="AU38" s="29" t="s">
        <v>12</v>
      </c>
      <c r="AV38" s="26" t="s">
        <v>4</v>
      </c>
      <c r="AW38" s="26" t="s">
        <v>5</v>
      </c>
      <c r="AX38" s="26" t="s">
        <v>6</v>
      </c>
      <c r="AY38" s="30"/>
      <c r="AZ38" s="31" t="s">
        <v>4</v>
      </c>
      <c r="BA38" s="31" t="s">
        <v>13</v>
      </c>
      <c r="BB38" s="31" t="s">
        <v>6</v>
      </c>
      <c r="BC38" s="31" t="s">
        <v>14</v>
      </c>
      <c r="BD38" s="32"/>
      <c r="BE38" s="33" t="s">
        <v>4</v>
      </c>
      <c r="BF38" s="33" t="s">
        <v>13</v>
      </c>
      <c r="BG38" s="33" t="s">
        <v>6</v>
      </c>
      <c r="BH38" s="33" t="s">
        <v>15</v>
      </c>
      <c r="BI38" s="32"/>
      <c r="BL38" s="32"/>
      <c r="BM38" s="32"/>
    </row>
    <row r="39">
      <c r="A39" s="59" t="s">
        <v>50</v>
      </c>
      <c r="B39" s="275" t="s">
        <v>62</v>
      </c>
      <c r="C39" s="37">
        <v>45083.0</v>
      </c>
      <c r="D39" s="42" t="s">
        <v>308</v>
      </c>
      <c r="E39" s="53" t="s">
        <v>309</v>
      </c>
      <c r="F39" s="40">
        <v>2.5</v>
      </c>
      <c r="G39" s="40">
        <v>5.5</v>
      </c>
      <c r="H39" s="40">
        <v>2.5</v>
      </c>
      <c r="I39" s="42"/>
      <c r="J39" s="37"/>
      <c r="K39" s="42"/>
      <c r="L39" s="53"/>
      <c r="M39" s="40">
        <v>0.0</v>
      </c>
      <c r="N39" s="40">
        <v>0.0</v>
      </c>
      <c r="O39" s="40">
        <v>0.0</v>
      </c>
      <c r="P39" s="38"/>
      <c r="Q39" s="37"/>
      <c r="R39" s="42"/>
      <c r="S39" s="53"/>
      <c r="T39" s="40">
        <v>0.0</v>
      </c>
      <c r="U39" s="40">
        <v>0.0</v>
      </c>
      <c r="V39" s="40">
        <v>0.0</v>
      </c>
      <c r="W39" s="42"/>
      <c r="X39" s="37"/>
      <c r="Y39" s="42"/>
      <c r="Z39" s="53"/>
      <c r="AA39" s="40">
        <v>0.0</v>
      </c>
      <c r="AB39" s="40">
        <v>0.0</v>
      </c>
      <c r="AC39" s="40">
        <v>0.0</v>
      </c>
      <c r="AD39" s="42"/>
      <c r="AE39" s="37"/>
      <c r="AF39" s="42"/>
      <c r="AG39" s="53"/>
      <c r="AH39" s="40">
        <v>0.0</v>
      </c>
      <c r="AI39" s="40">
        <v>0.0</v>
      </c>
      <c r="AJ39" s="40">
        <v>0.0</v>
      </c>
      <c r="AK39" s="478"/>
      <c r="AL39" s="45"/>
      <c r="AM39" s="53"/>
      <c r="AN39" s="53"/>
      <c r="AO39" s="40">
        <v>0.0</v>
      </c>
      <c r="AP39" s="40">
        <v>0.0</v>
      </c>
      <c r="AQ39" s="40">
        <v>0.0</v>
      </c>
      <c r="AR39" s="54"/>
      <c r="AS39" s="200"/>
      <c r="AT39" s="53"/>
      <c r="AU39" s="53"/>
      <c r="AV39" s="40">
        <v>0.0</v>
      </c>
      <c r="AW39" s="40">
        <v>0.0</v>
      </c>
      <c r="AX39" s="40">
        <v>0.0</v>
      </c>
      <c r="AY39" s="48"/>
      <c r="AZ39" s="49">
        <f t="shared" ref="AZ39:BB39" si="50">SUM(F39,M39,T39,AA39,AH39,AO39,AV39)</f>
        <v>2.5</v>
      </c>
      <c r="BA39" s="39">
        <f t="shared" si="50"/>
        <v>5.5</v>
      </c>
      <c r="BB39" s="39">
        <f t="shared" si="50"/>
        <v>2.5</v>
      </c>
      <c r="BC39" s="50">
        <f t="shared" ref="BC39:BC42" si="52">SUM(AZ39,BA39,BB39)</f>
        <v>10.5</v>
      </c>
      <c r="BD39" s="51"/>
      <c r="BE39" s="39">
        <f t="shared" ref="BE39:BE42" si="53">AZ39*80</f>
        <v>200</v>
      </c>
      <c r="BF39" s="39">
        <f t="shared" ref="BF39:BF42" si="54">BA39*88</f>
        <v>484</v>
      </c>
      <c r="BG39" s="39">
        <f t="shared" ref="BG39:BG42" si="55">BB39*80</f>
        <v>200</v>
      </c>
      <c r="BH39" s="39">
        <f t="shared" ref="BH39:BH42" si="56">sum(BE39,BF39,BG39)</f>
        <v>884</v>
      </c>
      <c r="BI39" s="51"/>
      <c r="BJ39" s="92"/>
      <c r="BK39" s="93"/>
      <c r="BL39" s="51"/>
      <c r="BM39" s="51"/>
    </row>
    <row r="40">
      <c r="A40" s="35" t="s">
        <v>123</v>
      </c>
      <c r="B40" s="57" t="s">
        <v>33</v>
      </c>
      <c r="C40" s="37">
        <v>45083.0</v>
      </c>
      <c r="D40" s="131" t="s">
        <v>25</v>
      </c>
      <c r="E40" s="111" t="s">
        <v>25</v>
      </c>
      <c r="F40" s="40">
        <v>0.0</v>
      </c>
      <c r="G40" s="40">
        <v>0.0</v>
      </c>
      <c r="H40" s="40">
        <v>0.0</v>
      </c>
      <c r="I40" s="42" t="s">
        <v>131</v>
      </c>
      <c r="J40" s="37">
        <v>45084.0</v>
      </c>
      <c r="K40" s="131" t="s">
        <v>285</v>
      </c>
      <c r="L40" s="111" t="s">
        <v>129</v>
      </c>
      <c r="M40" s="40">
        <v>5.0</v>
      </c>
      <c r="N40" s="40">
        <v>2.0</v>
      </c>
      <c r="O40" s="40">
        <v>0.0</v>
      </c>
      <c r="P40" s="38" t="s">
        <v>36</v>
      </c>
      <c r="Q40" s="37">
        <v>45085.0</v>
      </c>
      <c r="R40" s="131" t="s">
        <v>285</v>
      </c>
      <c r="S40" s="111" t="s">
        <v>129</v>
      </c>
      <c r="T40" s="40">
        <v>5.0</v>
      </c>
      <c r="U40" s="40">
        <v>2.0</v>
      </c>
      <c r="V40" s="40">
        <v>0.0</v>
      </c>
      <c r="W40" s="42" t="s">
        <v>37</v>
      </c>
      <c r="X40" s="37">
        <v>45086.0</v>
      </c>
      <c r="Y40" s="131" t="s">
        <v>285</v>
      </c>
      <c r="Z40" s="111" t="s">
        <v>129</v>
      </c>
      <c r="AA40" s="40">
        <v>5.0</v>
      </c>
      <c r="AB40" s="40">
        <v>2.0</v>
      </c>
      <c r="AC40" s="40">
        <v>0.0</v>
      </c>
      <c r="AD40" s="42" t="s">
        <v>40</v>
      </c>
      <c r="AE40" s="37">
        <v>45087.0</v>
      </c>
      <c r="AF40" s="131" t="s">
        <v>247</v>
      </c>
      <c r="AG40" s="111" t="s">
        <v>127</v>
      </c>
      <c r="AH40" s="40">
        <v>5.0</v>
      </c>
      <c r="AI40" s="40">
        <v>1.0</v>
      </c>
      <c r="AJ40" s="40">
        <v>0.0</v>
      </c>
      <c r="AK40" s="434" t="s">
        <v>43</v>
      </c>
      <c r="AL40" s="37">
        <v>45088.0</v>
      </c>
      <c r="AM40" s="131" t="s">
        <v>285</v>
      </c>
      <c r="AN40" s="111" t="s">
        <v>129</v>
      </c>
      <c r="AO40" s="40">
        <v>5.0</v>
      </c>
      <c r="AP40" s="40">
        <v>2.0</v>
      </c>
      <c r="AQ40" s="40">
        <v>0.0</v>
      </c>
      <c r="AR40" s="42" t="s">
        <v>44</v>
      </c>
      <c r="AS40" s="495">
        <v>45089.0</v>
      </c>
      <c r="AT40" s="131" t="s">
        <v>285</v>
      </c>
      <c r="AU40" s="111" t="s">
        <v>129</v>
      </c>
      <c r="AV40" s="40">
        <v>5.0</v>
      </c>
      <c r="AW40" s="40">
        <v>2.0</v>
      </c>
      <c r="AX40" s="40">
        <v>0.0</v>
      </c>
      <c r="AY40" s="51"/>
      <c r="AZ40" s="49">
        <f t="shared" ref="AZ40:BB40" si="51">SUM(F40,M40,T40,AA40,AH40,AO40,AV40)</f>
        <v>30</v>
      </c>
      <c r="BA40" s="39">
        <f t="shared" si="51"/>
        <v>11</v>
      </c>
      <c r="BB40" s="39">
        <f t="shared" si="51"/>
        <v>0</v>
      </c>
      <c r="BC40" s="50">
        <f t="shared" si="52"/>
        <v>41</v>
      </c>
      <c r="BD40" s="51"/>
      <c r="BE40" s="39">
        <f t="shared" si="53"/>
        <v>2400</v>
      </c>
      <c r="BF40" s="39">
        <f t="shared" si="54"/>
        <v>968</v>
      </c>
      <c r="BG40" s="39">
        <f t="shared" si="55"/>
        <v>0</v>
      </c>
      <c r="BH40" s="39">
        <f t="shared" si="56"/>
        <v>3368</v>
      </c>
      <c r="BI40" s="51"/>
      <c r="BJ40" s="39" t="s">
        <v>130</v>
      </c>
      <c r="BK40" s="92">
        <f>SUM(BH12,BH24,BH35,BH44,BH54,BH65,BH75,BH84,BH92)</f>
        <v>58982.225</v>
      </c>
      <c r="BL40" s="51"/>
      <c r="BM40" s="51"/>
    </row>
    <row r="41">
      <c r="A41" s="477" t="s">
        <v>52</v>
      </c>
      <c r="B41" s="134"/>
      <c r="C41" s="45"/>
      <c r="D41" s="53"/>
      <c r="E41" s="53"/>
      <c r="F41" s="40">
        <v>0.0</v>
      </c>
      <c r="G41" s="40">
        <v>0.0</v>
      </c>
      <c r="H41" s="40">
        <v>0.0</v>
      </c>
      <c r="I41" s="42" t="s">
        <v>131</v>
      </c>
      <c r="J41" s="37">
        <v>45084.0</v>
      </c>
      <c r="K41" s="42" t="s">
        <v>284</v>
      </c>
      <c r="L41" s="53" t="s">
        <v>122</v>
      </c>
      <c r="M41" s="40">
        <v>0.0</v>
      </c>
      <c r="N41" s="40">
        <v>3.5</v>
      </c>
      <c r="O41" s="40">
        <v>0.0</v>
      </c>
      <c r="P41" s="38" t="s">
        <v>36</v>
      </c>
      <c r="Q41" s="37">
        <v>45085.0</v>
      </c>
      <c r="R41" s="42" t="s">
        <v>284</v>
      </c>
      <c r="S41" s="53" t="s">
        <v>122</v>
      </c>
      <c r="T41" s="40">
        <v>0.0</v>
      </c>
      <c r="U41" s="40">
        <v>3.5</v>
      </c>
      <c r="V41" s="40">
        <v>0.0</v>
      </c>
      <c r="W41" s="42" t="s">
        <v>67</v>
      </c>
      <c r="X41" s="37">
        <v>45086.0</v>
      </c>
      <c r="Y41" s="42" t="s">
        <v>284</v>
      </c>
      <c r="Z41" s="53" t="s">
        <v>122</v>
      </c>
      <c r="AA41" s="40">
        <v>0.0</v>
      </c>
      <c r="AB41" s="40">
        <v>3.5</v>
      </c>
      <c r="AC41" s="40">
        <v>0.0</v>
      </c>
      <c r="AD41" s="42" t="s">
        <v>78</v>
      </c>
      <c r="AE41" s="37">
        <v>45087.0</v>
      </c>
      <c r="AF41" s="42" t="s">
        <v>286</v>
      </c>
      <c r="AG41" s="53" t="s">
        <v>120</v>
      </c>
      <c r="AH41" s="40">
        <v>0.0</v>
      </c>
      <c r="AI41" s="40">
        <v>4.5</v>
      </c>
      <c r="AJ41" s="40">
        <v>0.0</v>
      </c>
      <c r="AK41" s="478"/>
      <c r="AL41" s="45"/>
      <c r="AM41" s="53"/>
      <c r="AN41" s="53"/>
      <c r="AO41" s="40">
        <v>0.0</v>
      </c>
      <c r="AP41" s="40">
        <v>0.0</v>
      </c>
      <c r="AQ41" s="40">
        <v>0.0</v>
      </c>
      <c r="AR41" s="47" t="s">
        <v>27</v>
      </c>
      <c r="AS41" s="495">
        <v>45089.0</v>
      </c>
      <c r="AT41" s="42" t="s">
        <v>284</v>
      </c>
      <c r="AU41" s="53" t="s">
        <v>122</v>
      </c>
      <c r="AV41" s="40">
        <v>0.0</v>
      </c>
      <c r="AW41" s="40">
        <v>3.5</v>
      </c>
      <c r="AX41" s="40">
        <v>0.0</v>
      </c>
      <c r="AY41" s="48"/>
      <c r="AZ41" s="49">
        <f t="shared" ref="AZ41:BB41" si="57">SUM(F41,M41,T41,AA41,AH41,AO41,AV41)</f>
        <v>0</v>
      </c>
      <c r="BA41" s="39">
        <f t="shared" si="57"/>
        <v>18.5</v>
      </c>
      <c r="BB41" s="39">
        <f t="shared" si="57"/>
        <v>0</v>
      </c>
      <c r="BC41" s="50">
        <f t="shared" si="52"/>
        <v>18.5</v>
      </c>
      <c r="BD41" s="51"/>
      <c r="BE41" s="39">
        <f t="shared" si="53"/>
        <v>0</v>
      </c>
      <c r="BF41" s="39">
        <f t="shared" si="54"/>
        <v>1628</v>
      </c>
      <c r="BG41" s="39">
        <f t="shared" si="55"/>
        <v>0</v>
      </c>
      <c r="BH41" s="39">
        <f t="shared" si="56"/>
        <v>1628</v>
      </c>
      <c r="BI41" s="51"/>
      <c r="BJ41" s="39" t="s">
        <v>134</v>
      </c>
      <c r="BK41" s="39">
        <f>SUM(BK16,BK17,BK18,BK19,BK20,BK21,BK22,BK23,BK24,BK25,BK26,BK27,BK28,BK29,BK30,BK31,BK32,BK33)</f>
        <v>58982.225</v>
      </c>
      <c r="BL41" s="51"/>
      <c r="BM41" s="51"/>
    </row>
    <row r="42">
      <c r="A42" s="477" t="s">
        <v>54</v>
      </c>
      <c r="B42" s="134"/>
      <c r="C42" s="45"/>
      <c r="D42" s="53"/>
      <c r="E42" s="39"/>
      <c r="F42" s="40">
        <v>0.0</v>
      </c>
      <c r="G42" s="40">
        <v>0.0</v>
      </c>
      <c r="H42" s="40">
        <v>0.0</v>
      </c>
      <c r="I42" s="61"/>
      <c r="J42" s="143"/>
      <c r="K42" s="111"/>
      <c r="L42" s="111"/>
      <c r="M42" s="40">
        <v>0.0</v>
      </c>
      <c r="N42" s="40">
        <v>0.0</v>
      </c>
      <c r="O42" s="40">
        <v>0.0</v>
      </c>
      <c r="P42" s="38"/>
      <c r="Q42" s="37"/>
      <c r="R42" s="131"/>
      <c r="S42" s="111"/>
      <c r="T42" s="40">
        <v>0.0</v>
      </c>
      <c r="U42" s="40">
        <v>0.0</v>
      </c>
      <c r="V42" s="40">
        <v>0.0</v>
      </c>
      <c r="W42" s="53"/>
      <c r="X42" s="45"/>
      <c r="Y42" s="53"/>
      <c r="Z42" s="53"/>
      <c r="AA42" s="40">
        <v>0.0</v>
      </c>
      <c r="AB42" s="40">
        <v>0.0</v>
      </c>
      <c r="AC42" s="40">
        <v>0.0</v>
      </c>
      <c r="AD42" s="53"/>
      <c r="AE42" s="45"/>
      <c r="AF42" s="53"/>
      <c r="AG42" s="53"/>
      <c r="AH42" s="40">
        <v>0.0</v>
      </c>
      <c r="AI42" s="40">
        <v>0.0</v>
      </c>
      <c r="AJ42" s="40">
        <v>0.0</v>
      </c>
      <c r="AK42" s="185" t="s">
        <v>79</v>
      </c>
      <c r="AL42" s="37">
        <v>45088.0</v>
      </c>
      <c r="AM42" s="42" t="s">
        <v>284</v>
      </c>
      <c r="AN42" s="53" t="s">
        <v>122</v>
      </c>
      <c r="AO42" s="40">
        <v>0.0</v>
      </c>
      <c r="AP42" s="40">
        <v>3.5</v>
      </c>
      <c r="AQ42" s="40">
        <v>0.0</v>
      </c>
      <c r="AR42" s="478"/>
      <c r="AS42" s="200"/>
      <c r="AT42" s="111"/>
      <c r="AU42" s="111"/>
      <c r="AV42" s="40">
        <v>0.0</v>
      </c>
      <c r="AW42" s="40">
        <v>0.0</v>
      </c>
      <c r="AX42" s="40">
        <v>0.0</v>
      </c>
      <c r="AY42" s="48"/>
      <c r="AZ42" s="49">
        <f t="shared" ref="AZ42:BB42" si="58">SUM(F42,M42,T42,AA42,AH42,AO42,AV42)</f>
        <v>0</v>
      </c>
      <c r="BA42" s="39">
        <f t="shared" si="58"/>
        <v>3.5</v>
      </c>
      <c r="BB42" s="39">
        <f t="shared" si="58"/>
        <v>0</v>
      </c>
      <c r="BC42" s="50">
        <f t="shared" si="52"/>
        <v>3.5</v>
      </c>
      <c r="BD42" s="51"/>
      <c r="BE42" s="39">
        <f t="shared" si="53"/>
        <v>0</v>
      </c>
      <c r="BF42" s="39">
        <f t="shared" si="54"/>
        <v>308</v>
      </c>
      <c r="BG42" s="39">
        <f t="shared" si="55"/>
        <v>0</v>
      </c>
      <c r="BH42" s="39">
        <f t="shared" si="56"/>
        <v>308</v>
      </c>
      <c r="BI42" s="51"/>
      <c r="BJ42" s="51"/>
      <c r="BK42" s="51"/>
      <c r="BL42" s="51"/>
      <c r="BM42" s="51"/>
    </row>
    <row r="43">
      <c r="B43" s="135"/>
      <c r="C43" s="71"/>
      <c r="D43" s="136"/>
      <c r="E43" s="136"/>
      <c r="F43" s="117"/>
      <c r="G43" s="117"/>
      <c r="H43" s="117"/>
      <c r="I43" s="117"/>
      <c r="J43" s="118"/>
      <c r="K43" s="136"/>
      <c r="L43" s="136"/>
      <c r="M43" s="51"/>
      <c r="N43" s="51"/>
      <c r="O43" s="51"/>
      <c r="P43" s="51"/>
      <c r="Q43" s="71"/>
      <c r="R43" s="136"/>
      <c r="S43" s="136"/>
      <c r="T43" s="136"/>
      <c r="U43" s="136"/>
      <c r="V43" s="136"/>
      <c r="W43" s="136"/>
      <c r="X43" s="71"/>
      <c r="Y43" s="136"/>
      <c r="Z43" s="136"/>
      <c r="AF43" s="137"/>
      <c r="AG43" s="137"/>
      <c r="AO43" s="138"/>
      <c r="AP43" s="138"/>
      <c r="AQ43" s="138"/>
      <c r="AR43" s="138"/>
      <c r="AS43" s="118"/>
      <c r="AT43" s="136"/>
      <c r="AU43" s="136"/>
      <c r="AV43" s="136"/>
      <c r="AW43" s="136"/>
      <c r="AX43" s="136"/>
      <c r="AY43" s="136"/>
      <c r="AZ43" s="136"/>
      <c r="BA43" s="136"/>
      <c r="BB43" s="136"/>
      <c r="BC43" s="136"/>
      <c r="BD43" s="136"/>
      <c r="BE43" s="53"/>
      <c r="BF43" s="53"/>
      <c r="BG43" s="53"/>
      <c r="BH43" s="53"/>
      <c r="BI43" s="136"/>
      <c r="BL43" s="136"/>
      <c r="BM43" s="136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74"/>
      <c r="AG44" s="74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76" t="s">
        <v>14</v>
      </c>
      <c r="AZ44" s="77">
        <f t="shared" ref="AZ44:BB44" si="59">SUM(AZ39,AZ40,AZ41)</f>
        <v>32.5</v>
      </c>
      <c r="BA44" s="78">
        <f t="shared" si="59"/>
        <v>35</v>
      </c>
      <c r="BB44" s="78">
        <f t="shared" si="59"/>
        <v>2.5</v>
      </c>
      <c r="BC44" s="79">
        <f>SUM(BC39,BC40,BC41,BC42)</f>
        <v>73.5</v>
      </c>
      <c r="BD44" s="51"/>
      <c r="BE44" s="40">
        <f t="shared" ref="BE44:BG44" si="60">sum(BE39,BE40,BE41)</f>
        <v>2600</v>
      </c>
      <c r="BF44" s="40">
        <f t="shared" si="60"/>
        <v>3080</v>
      </c>
      <c r="BG44" s="40">
        <f t="shared" si="60"/>
        <v>200</v>
      </c>
      <c r="BH44" s="40">
        <f>SUM(BH39,BH40,BH41,BH42)</f>
        <v>6188</v>
      </c>
      <c r="BI44" s="51"/>
      <c r="BL44" s="51"/>
      <c r="BM44" s="51"/>
    </row>
    <row r="45">
      <c r="B45" s="135"/>
      <c r="C45" s="71"/>
      <c r="D45" s="136"/>
      <c r="E45" s="136"/>
      <c r="F45" s="117"/>
      <c r="G45" s="117"/>
      <c r="H45" s="117"/>
      <c r="I45" s="117"/>
      <c r="J45" s="118"/>
      <c r="K45" s="136"/>
      <c r="L45" s="136"/>
      <c r="M45" s="51"/>
      <c r="N45" s="51"/>
      <c r="O45" s="51"/>
      <c r="P45" s="51"/>
      <c r="Q45" s="71"/>
      <c r="R45" s="136"/>
      <c r="S45" s="136"/>
      <c r="T45" s="136"/>
      <c r="U45" s="136"/>
      <c r="V45" s="136"/>
      <c r="W45" s="136"/>
      <c r="X45" s="71"/>
      <c r="Y45" s="136"/>
      <c r="Z45" s="136"/>
      <c r="AF45" s="74"/>
      <c r="AG45" s="74"/>
      <c r="AO45" s="138"/>
      <c r="AP45" s="138"/>
      <c r="AQ45" s="138"/>
      <c r="AR45" s="138"/>
      <c r="AS45" s="118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136"/>
      <c r="BF45" s="136"/>
      <c r="BG45" s="136"/>
      <c r="BH45" s="136"/>
      <c r="BI45" s="136"/>
      <c r="BL45" s="136"/>
      <c r="BM45" s="136"/>
    </row>
    <row r="46">
      <c r="F46" s="73"/>
      <c r="G46" s="73"/>
      <c r="H46" s="73"/>
      <c r="I46" s="73"/>
      <c r="K46" s="80" t="s">
        <v>49</v>
      </c>
      <c r="L46" s="81"/>
      <c r="Y46" s="80" t="s">
        <v>49</v>
      </c>
      <c r="Z46" s="81"/>
      <c r="AF46" s="82" t="s">
        <v>49</v>
      </c>
      <c r="AG46" s="81"/>
      <c r="AT46" s="82" t="s">
        <v>49</v>
      </c>
      <c r="AU46" s="81"/>
      <c r="BF46" s="82" t="s">
        <v>49</v>
      </c>
      <c r="BG46" s="81"/>
      <c r="BJ46" s="51">
        <v>3676.0</v>
      </c>
      <c r="BK46" s="51"/>
    </row>
    <row r="47" ht="16.5" customHeight="1">
      <c r="F47" s="73"/>
      <c r="G47" s="73"/>
      <c r="H47" s="73"/>
      <c r="I47" s="73"/>
      <c r="K47" s="139"/>
      <c r="L47" s="140"/>
      <c r="AF47" s="141"/>
      <c r="AG47" s="142"/>
    </row>
    <row r="48">
      <c r="A48" s="7"/>
      <c r="B48" s="350"/>
      <c r="C48" s="350"/>
      <c r="D48" s="124"/>
      <c r="E48" s="351">
        <v>45082.0</v>
      </c>
      <c r="F48" s="387"/>
      <c r="G48" s="387"/>
      <c r="H48" s="387"/>
      <c r="I48" s="124"/>
      <c r="J48" s="124"/>
      <c r="L48" s="351">
        <v>45083.0</v>
      </c>
      <c r="M48" s="124"/>
      <c r="N48" s="124"/>
      <c r="O48" s="124"/>
      <c r="P48" s="124"/>
      <c r="R48" s="8"/>
      <c r="S48" s="351">
        <v>45084.0</v>
      </c>
      <c r="U48" s="126"/>
      <c r="V48" s="126"/>
      <c r="X48" s="126"/>
      <c r="Y48" s="488"/>
      <c r="Z48" s="351">
        <v>45085.0</v>
      </c>
      <c r="AA48" s="126"/>
      <c r="AB48" s="126"/>
      <c r="AD48" s="126"/>
      <c r="AE48" s="126"/>
      <c r="AF48" s="126"/>
      <c r="AG48" s="405">
        <v>45086.0</v>
      </c>
      <c r="AH48" s="126"/>
      <c r="AJ48" s="126"/>
      <c r="AK48" s="126"/>
      <c r="AL48" s="126"/>
      <c r="AM48" s="126"/>
      <c r="AN48" s="405">
        <v>45087.0</v>
      </c>
      <c r="AP48" s="106"/>
      <c r="AQ48" s="106"/>
      <c r="AR48" s="106"/>
      <c r="AS48" s="106"/>
      <c r="AT48" s="106"/>
      <c r="AU48" s="405">
        <v>45088.0</v>
      </c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9"/>
      <c r="BG48" s="4"/>
      <c r="BH48" s="106"/>
      <c r="BI48" s="106"/>
      <c r="BJ48" s="32"/>
      <c r="BK48" s="496"/>
      <c r="BL48" s="106"/>
      <c r="BM48" s="106"/>
    </row>
    <row r="49">
      <c r="A49" s="107"/>
      <c r="B49" s="26"/>
      <c r="C49" s="26"/>
      <c r="D49" s="26" t="s">
        <v>2</v>
      </c>
      <c r="E49" s="26" t="s">
        <v>3</v>
      </c>
      <c r="F49" s="26" t="s">
        <v>4</v>
      </c>
      <c r="G49" s="26" t="s">
        <v>5</v>
      </c>
      <c r="H49" s="26" t="s">
        <v>6</v>
      </c>
      <c r="I49" s="26"/>
      <c r="J49" s="26"/>
      <c r="K49" s="26" t="s">
        <v>2</v>
      </c>
      <c r="L49" s="26" t="s">
        <v>7</v>
      </c>
      <c r="M49" s="26" t="s">
        <v>4</v>
      </c>
      <c r="N49" s="26" t="s">
        <v>5</v>
      </c>
      <c r="O49" s="26" t="s">
        <v>6</v>
      </c>
      <c r="P49" s="26"/>
      <c r="Q49" s="26"/>
      <c r="R49" s="26" t="s">
        <v>2</v>
      </c>
      <c r="S49" s="26" t="s">
        <v>8</v>
      </c>
      <c r="T49" s="26" t="s">
        <v>4</v>
      </c>
      <c r="U49" s="26" t="s">
        <v>5</v>
      </c>
      <c r="V49" s="26" t="s">
        <v>6</v>
      </c>
      <c r="W49" s="28"/>
      <c r="X49" s="29"/>
      <c r="Y49" s="29" t="s">
        <v>2</v>
      </c>
      <c r="Z49" s="29" t="s">
        <v>9</v>
      </c>
      <c r="AA49" s="26" t="s">
        <v>4</v>
      </c>
      <c r="AB49" s="26" t="s">
        <v>5</v>
      </c>
      <c r="AC49" s="26" t="s">
        <v>6</v>
      </c>
      <c r="AD49" s="29"/>
      <c r="AE49" s="29"/>
      <c r="AF49" s="29" t="s">
        <v>2</v>
      </c>
      <c r="AG49" s="29" t="s">
        <v>10</v>
      </c>
      <c r="AH49" s="26" t="s">
        <v>4</v>
      </c>
      <c r="AI49" s="26" t="s">
        <v>5</v>
      </c>
      <c r="AJ49" s="26" t="s">
        <v>6</v>
      </c>
      <c r="AK49" s="29"/>
      <c r="AL49" s="29"/>
      <c r="AM49" s="29" t="s">
        <v>2</v>
      </c>
      <c r="AN49" s="29" t="s">
        <v>11</v>
      </c>
      <c r="AO49" s="26" t="s">
        <v>4</v>
      </c>
      <c r="AP49" s="26" t="s">
        <v>5</v>
      </c>
      <c r="AQ49" s="26" t="s">
        <v>6</v>
      </c>
      <c r="AR49" s="29"/>
      <c r="AS49" s="29"/>
      <c r="AT49" s="29" t="s">
        <v>2</v>
      </c>
      <c r="AU49" s="29" t="s">
        <v>12</v>
      </c>
      <c r="AV49" s="26" t="s">
        <v>4</v>
      </c>
      <c r="AW49" s="26" t="s">
        <v>5</v>
      </c>
      <c r="AX49" s="26" t="s">
        <v>6</v>
      </c>
      <c r="AY49" s="30"/>
      <c r="AZ49" s="31" t="s">
        <v>4</v>
      </c>
      <c r="BA49" s="31" t="s">
        <v>13</v>
      </c>
      <c r="BB49" s="31" t="s">
        <v>6</v>
      </c>
      <c r="BC49" s="31" t="s">
        <v>14</v>
      </c>
      <c r="BD49" s="32"/>
      <c r="BE49" s="33" t="s">
        <v>4</v>
      </c>
      <c r="BF49" s="33" t="s">
        <v>13</v>
      </c>
      <c r="BG49" s="33" t="s">
        <v>6</v>
      </c>
      <c r="BH49" s="33" t="s">
        <v>15</v>
      </c>
      <c r="BI49" s="32"/>
      <c r="BJ49" s="32"/>
      <c r="BK49" s="32"/>
      <c r="BL49" s="32"/>
      <c r="BM49" s="32"/>
    </row>
    <row r="50">
      <c r="A50" s="94" t="s">
        <v>50</v>
      </c>
      <c r="F50" s="40">
        <v>0.0</v>
      </c>
      <c r="G50" s="40">
        <v>0.0</v>
      </c>
      <c r="H50" s="40">
        <v>0.0</v>
      </c>
      <c r="I50" s="35"/>
      <c r="J50" s="143"/>
      <c r="K50" s="92"/>
      <c r="L50" s="92"/>
      <c r="M50" s="40">
        <v>0.0</v>
      </c>
      <c r="N50" s="40">
        <v>0.0</v>
      </c>
      <c r="O50" s="40">
        <v>0.0</v>
      </c>
      <c r="P50" s="494"/>
      <c r="Q50" s="494"/>
      <c r="R50" s="494"/>
      <c r="S50" s="144"/>
      <c r="T50" s="40">
        <v>0.0</v>
      </c>
      <c r="U50" s="40">
        <v>0.0</v>
      </c>
      <c r="V50" s="40">
        <v>0.0</v>
      </c>
      <c r="W50" s="39"/>
      <c r="X50" s="45"/>
      <c r="Y50" s="111"/>
      <c r="Z50" s="39"/>
      <c r="AA50" s="40">
        <v>0.0</v>
      </c>
      <c r="AB50" s="40">
        <v>0.0</v>
      </c>
      <c r="AC50" s="40">
        <v>0.0</v>
      </c>
      <c r="AD50" s="44"/>
      <c r="AE50" s="45"/>
      <c r="AF50" s="92"/>
      <c r="AG50" s="92"/>
      <c r="AH50" s="40">
        <v>0.0</v>
      </c>
      <c r="AI50" s="40">
        <v>0.0</v>
      </c>
      <c r="AJ50" s="40">
        <v>0.0</v>
      </c>
      <c r="AK50" s="92"/>
      <c r="AL50" s="45"/>
      <c r="AM50" s="92"/>
      <c r="AN50" s="92"/>
      <c r="AO50" s="40">
        <v>0.0</v>
      </c>
      <c r="AP50" s="40">
        <v>0.0</v>
      </c>
      <c r="AQ50" s="40">
        <v>0.0</v>
      </c>
      <c r="AR50" s="54"/>
      <c r="AS50" s="200"/>
      <c r="AT50" s="111"/>
      <c r="AU50" s="39"/>
      <c r="AV50" s="40">
        <v>0.0</v>
      </c>
      <c r="AW50" s="40">
        <v>0.0</v>
      </c>
      <c r="AX50" s="40">
        <v>0.0</v>
      </c>
      <c r="AY50" s="48"/>
      <c r="AZ50" s="49">
        <f t="shared" ref="AZ50:BB50" si="61">SUM(F50,M50,T50,AA50,AH50,AO50,AV50)</f>
        <v>0</v>
      </c>
      <c r="BA50" s="39">
        <f t="shared" si="61"/>
        <v>0</v>
      </c>
      <c r="BB50" s="39">
        <f t="shared" si="61"/>
        <v>0</v>
      </c>
      <c r="BC50" s="50">
        <f t="shared" ref="BC50:BC52" si="63">SUM(AZ50,BA50,BB50)</f>
        <v>0</v>
      </c>
      <c r="BD50" s="51"/>
      <c r="BE50" s="39">
        <f t="shared" ref="BE50:BE52" si="64">AZ50*80</f>
        <v>0</v>
      </c>
      <c r="BF50" s="39">
        <f t="shared" ref="BF50:BF52" si="65">BA50*88</f>
        <v>0</v>
      </c>
      <c r="BG50" s="39">
        <f t="shared" ref="BG50:BG52" si="66">BB50*80</f>
        <v>0</v>
      </c>
      <c r="BH50" s="39">
        <f t="shared" ref="BH50:BH52" si="67">sum(BE50,BF50,BG50)</f>
        <v>0</v>
      </c>
      <c r="BI50" s="51"/>
      <c r="BJ50" s="51"/>
      <c r="BK50" s="51"/>
      <c r="BL50" s="51"/>
      <c r="BM50" s="51"/>
    </row>
    <row r="51">
      <c r="A51" s="94" t="s">
        <v>52</v>
      </c>
      <c r="F51" s="40">
        <v>0.0</v>
      </c>
      <c r="G51" s="40">
        <v>0.0</v>
      </c>
      <c r="H51" s="40">
        <v>0.0</v>
      </c>
      <c r="I51" s="363" t="s">
        <v>46</v>
      </c>
      <c r="J51" s="146">
        <v>45084.0</v>
      </c>
      <c r="K51" s="147" t="s">
        <v>288</v>
      </c>
      <c r="L51" s="40" t="s">
        <v>138</v>
      </c>
      <c r="M51" s="40">
        <v>2.0</v>
      </c>
      <c r="N51" s="40">
        <v>2.0</v>
      </c>
      <c r="O51" s="40">
        <v>0.0</v>
      </c>
      <c r="P51" s="39"/>
      <c r="Q51" s="45"/>
      <c r="R51" s="111"/>
      <c r="S51" s="39"/>
      <c r="T51" s="40">
        <v>0.0</v>
      </c>
      <c r="U51" s="40">
        <v>0.0</v>
      </c>
      <c r="V51" s="40">
        <v>0.0</v>
      </c>
      <c r="W51" s="145" t="s">
        <v>37</v>
      </c>
      <c r="X51" s="146">
        <v>45086.0</v>
      </c>
      <c r="Y51" s="147" t="s">
        <v>288</v>
      </c>
      <c r="Z51" s="40" t="s">
        <v>138</v>
      </c>
      <c r="AA51" s="40">
        <v>2.0</v>
      </c>
      <c r="AB51" s="40">
        <v>2.0</v>
      </c>
      <c r="AC51" s="40">
        <v>0.0</v>
      </c>
      <c r="AD51" s="44"/>
      <c r="AE51" s="45"/>
      <c r="AF51" s="92"/>
      <c r="AG51" s="92"/>
      <c r="AH51" s="40">
        <v>0.0</v>
      </c>
      <c r="AI51" s="40">
        <v>0.0</v>
      </c>
      <c r="AJ51" s="40">
        <v>0.0</v>
      </c>
      <c r="AK51" s="92"/>
      <c r="AL51" s="45"/>
      <c r="AM51" s="92"/>
      <c r="AN51" s="92"/>
      <c r="AO51" s="40">
        <v>0.0</v>
      </c>
      <c r="AP51" s="40">
        <v>0.0</v>
      </c>
      <c r="AQ51" s="40">
        <v>0.0</v>
      </c>
      <c r="AR51" s="406" t="s">
        <v>44</v>
      </c>
      <c r="AS51" s="498">
        <v>45089.0</v>
      </c>
      <c r="AT51" s="147" t="s">
        <v>288</v>
      </c>
      <c r="AU51" s="40" t="s">
        <v>138</v>
      </c>
      <c r="AV51" s="40">
        <v>2.0</v>
      </c>
      <c r="AW51" s="40">
        <v>2.0</v>
      </c>
      <c r="AX51" s="40">
        <v>0.0</v>
      </c>
      <c r="AY51" s="48"/>
      <c r="AZ51" s="49">
        <f t="shared" ref="AZ51:BB51" si="62">SUM(F51,M51,T51,AA51,AH51,AO51,AV51)</f>
        <v>6</v>
      </c>
      <c r="BA51" s="39">
        <f t="shared" si="62"/>
        <v>6</v>
      </c>
      <c r="BB51" s="39">
        <f t="shared" si="62"/>
        <v>0</v>
      </c>
      <c r="BC51" s="50">
        <f t="shared" si="63"/>
        <v>12</v>
      </c>
      <c r="BD51" s="51"/>
      <c r="BE51" s="39">
        <f t="shared" si="64"/>
        <v>480</v>
      </c>
      <c r="BF51" s="39">
        <f t="shared" si="65"/>
        <v>528</v>
      </c>
      <c r="BG51" s="39">
        <f t="shared" si="66"/>
        <v>0</v>
      </c>
      <c r="BH51" s="39">
        <f t="shared" si="67"/>
        <v>1008</v>
      </c>
      <c r="BI51" s="51"/>
      <c r="BJ51" s="51"/>
      <c r="BK51" s="51"/>
      <c r="BL51" s="51"/>
      <c r="BM51" s="51"/>
    </row>
    <row r="52">
      <c r="A52" s="59" t="s">
        <v>54</v>
      </c>
      <c r="B52" s="134"/>
      <c r="C52" s="45"/>
      <c r="D52" s="111"/>
      <c r="E52" s="39"/>
      <c r="F52" s="40">
        <v>0.0</v>
      </c>
      <c r="G52" s="40">
        <v>0.0</v>
      </c>
      <c r="H52" s="40">
        <v>0.0</v>
      </c>
      <c r="I52" s="144"/>
      <c r="J52" s="144"/>
      <c r="K52" s="144"/>
      <c r="L52" s="144"/>
      <c r="M52" s="40">
        <v>0.0</v>
      </c>
      <c r="N52" s="40">
        <v>0.0</v>
      </c>
      <c r="O52" s="40">
        <v>0.0</v>
      </c>
      <c r="P52" s="38"/>
      <c r="Q52" s="37"/>
      <c r="R52" s="131"/>
      <c r="S52" s="39"/>
      <c r="T52" s="40">
        <v>0.0</v>
      </c>
      <c r="U52" s="40">
        <v>0.0</v>
      </c>
      <c r="V52" s="40">
        <v>0.0</v>
      </c>
      <c r="W52" s="39"/>
      <c r="X52" s="45"/>
      <c r="Y52" s="111"/>
      <c r="Z52" s="39"/>
      <c r="AA52" s="40">
        <v>0.0</v>
      </c>
      <c r="AB52" s="40">
        <v>0.0</v>
      </c>
      <c r="AC52" s="40">
        <v>0.0</v>
      </c>
      <c r="AD52" s="44"/>
      <c r="AE52" s="45"/>
      <c r="AF52" s="92"/>
      <c r="AG52" s="92"/>
      <c r="AH52" s="40">
        <v>0.0</v>
      </c>
      <c r="AI52" s="40">
        <v>0.0</v>
      </c>
      <c r="AJ52" s="40">
        <v>0.0</v>
      </c>
      <c r="AK52" s="148" t="s">
        <v>43</v>
      </c>
      <c r="AL52" s="146">
        <v>45088.0</v>
      </c>
      <c r="AM52" s="148" t="s">
        <v>289</v>
      </c>
      <c r="AN52" s="148" t="s">
        <v>106</v>
      </c>
      <c r="AO52" s="40">
        <v>3.0</v>
      </c>
      <c r="AP52" s="40">
        <v>2.0</v>
      </c>
      <c r="AQ52" s="40">
        <v>0.0</v>
      </c>
      <c r="AR52" s="54"/>
      <c r="AS52" s="143"/>
      <c r="AT52" s="111"/>
      <c r="AU52" s="39"/>
      <c r="AV52" s="40">
        <v>0.0</v>
      </c>
      <c r="AW52" s="40">
        <v>0.0</v>
      </c>
      <c r="AX52" s="40">
        <v>0.0</v>
      </c>
      <c r="AY52" s="48"/>
      <c r="AZ52" s="49">
        <f t="shared" ref="AZ52:BA52" si="68">SUM(F52,M52,T52,AA52,AH52,AO52,AV52)</f>
        <v>3</v>
      </c>
      <c r="BA52" s="39">
        <f t="shared" si="68"/>
        <v>2</v>
      </c>
      <c r="BB52" s="39">
        <v>0.0</v>
      </c>
      <c r="BC52" s="50">
        <f t="shared" si="63"/>
        <v>5</v>
      </c>
      <c r="BD52" s="51"/>
      <c r="BE52" s="39">
        <f t="shared" si="64"/>
        <v>240</v>
      </c>
      <c r="BF52" s="39">
        <f t="shared" si="65"/>
        <v>176</v>
      </c>
      <c r="BG52" s="39">
        <f t="shared" si="66"/>
        <v>0</v>
      </c>
      <c r="BH52" s="39">
        <f t="shared" si="67"/>
        <v>416</v>
      </c>
      <c r="BI52" s="51"/>
      <c r="BJ52" s="51"/>
      <c r="BK52" s="51"/>
      <c r="BL52" s="51"/>
      <c r="BM52" s="51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3"/>
      <c r="K53" s="154"/>
      <c r="L53" s="154"/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154"/>
      <c r="AG53" s="154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85"/>
      <c r="BF53" s="85"/>
      <c r="BG53" s="85"/>
      <c r="BH53" s="85"/>
      <c r="BI53" s="153"/>
      <c r="BJ53" s="153"/>
      <c r="BK53" s="153"/>
      <c r="BL53" s="153"/>
      <c r="BM53" s="153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76" t="s">
        <v>14</v>
      </c>
      <c r="AZ54" s="77">
        <f t="shared" ref="AZ54:BC54" si="69">SUM(AZ50,AZ51,AZ52)</f>
        <v>9</v>
      </c>
      <c r="BA54" s="78">
        <f t="shared" si="69"/>
        <v>8</v>
      </c>
      <c r="BB54" s="78">
        <f t="shared" si="69"/>
        <v>0</v>
      </c>
      <c r="BC54" s="79">
        <f t="shared" si="69"/>
        <v>17</v>
      </c>
      <c r="BD54" s="51"/>
      <c r="BE54" s="40">
        <f t="shared" ref="BE54:BG54" si="70">sum(BE50,BE51)</f>
        <v>480</v>
      </c>
      <c r="BF54" s="40">
        <f t="shared" si="70"/>
        <v>528</v>
      </c>
      <c r="BG54" s="40">
        <f t="shared" si="70"/>
        <v>0</v>
      </c>
      <c r="BH54" s="40">
        <f>SUM(BH50,BH51,BH52)</f>
        <v>1424</v>
      </c>
      <c r="BI54" s="51"/>
      <c r="BJ54" s="51"/>
      <c r="BK54" s="51"/>
      <c r="BL54" s="51"/>
      <c r="BM54" s="51"/>
    </row>
    <row r="55">
      <c r="A55" s="152"/>
      <c r="B55" s="153"/>
      <c r="C55" s="153"/>
      <c r="D55" s="67"/>
      <c r="E55" s="67"/>
      <c r="F55" s="153"/>
      <c r="G55" s="153"/>
      <c r="H55" s="153"/>
      <c r="I55" s="153"/>
      <c r="J55" s="153"/>
      <c r="K55" s="154"/>
      <c r="L55" s="15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154"/>
      <c r="AG55" s="15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153"/>
      <c r="BF55" s="153"/>
      <c r="BG55" s="153"/>
      <c r="BH55" s="153"/>
      <c r="BI55" s="153"/>
      <c r="BJ55" s="153"/>
      <c r="BK55" s="153"/>
      <c r="BL55" s="153"/>
      <c r="BM55" s="153"/>
    </row>
    <row r="56">
      <c r="A56" s="155"/>
      <c r="B56" s="153"/>
      <c r="C56" s="153"/>
      <c r="D56" s="67"/>
      <c r="F56" s="153"/>
      <c r="G56" s="153"/>
      <c r="H56" s="153"/>
      <c r="I56" s="153"/>
      <c r="J56" s="153"/>
      <c r="K56" s="6" t="s">
        <v>53</v>
      </c>
      <c r="L56" s="4"/>
      <c r="M56" s="155"/>
      <c r="N56" s="155"/>
      <c r="O56" s="155"/>
      <c r="P56" s="155"/>
      <c r="Q56" s="156"/>
      <c r="R56" s="155"/>
      <c r="S56" s="155"/>
      <c r="T56" s="155"/>
      <c r="U56" s="155"/>
      <c r="V56" s="155"/>
      <c r="W56" s="155"/>
      <c r="X56" s="155"/>
      <c r="Y56" s="6" t="s">
        <v>53</v>
      </c>
      <c r="Z56" s="4"/>
      <c r="AA56" s="157"/>
      <c r="AB56" s="157"/>
      <c r="AC56" s="157"/>
      <c r="AD56" s="157"/>
      <c r="AE56" s="153"/>
      <c r="AF56" s="9" t="s">
        <v>53</v>
      </c>
      <c r="AG56" s="4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9" t="s">
        <v>53</v>
      </c>
      <c r="AU56" s="4"/>
      <c r="AV56" s="153"/>
      <c r="AW56" s="153"/>
      <c r="AX56" s="153"/>
      <c r="AY56" s="153"/>
      <c r="AZ56" s="153"/>
      <c r="BA56" s="153"/>
      <c r="BB56" s="153"/>
      <c r="BC56" s="153"/>
      <c r="BD56" s="153"/>
      <c r="BE56" s="153"/>
      <c r="BF56" s="9" t="s">
        <v>53</v>
      </c>
      <c r="BG56" s="4"/>
      <c r="BH56" s="153"/>
      <c r="BI56" s="153"/>
      <c r="BJ56" s="153"/>
      <c r="BK56" s="153"/>
      <c r="BL56" s="153"/>
      <c r="BM56" s="153"/>
    </row>
    <row r="57">
      <c r="A57" s="7"/>
      <c r="B57" s="350"/>
      <c r="C57" s="350"/>
      <c r="D57" s="124"/>
      <c r="E57" s="351">
        <v>45082.0</v>
      </c>
      <c r="F57" s="387"/>
      <c r="G57" s="387"/>
      <c r="H57" s="387"/>
      <c r="I57" s="124"/>
      <c r="J57" s="124"/>
      <c r="L57" s="351">
        <v>45083.0</v>
      </c>
      <c r="M57" s="124"/>
      <c r="N57" s="124"/>
      <c r="O57" s="124"/>
      <c r="P57" s="124"/>
      <c r="R57" s="8"/>
      <c r="S57" s="351">
        <v>45084.0</v>
      </c>
      <c r="U57" s="126"/>
      <c r="V57" s="126"/>
      <c r="X57" s="126"/>
      <c r="Y57" s="488"/>
      <c r="Z57" s="351">
        <v>45085.0</v>
      </c>
      <c r="AA57" s="126"/>
      <c r="AB57" s="126"/>
      <c r="AD57" s="126"/>
      <c r="AE57" s="126"/>
      <c r="AF57" s="126"/>
      <c r="AG57" s="405">
        <v>45086.0</v>
      </c>
      <c r="AH57" s="126"/>
      <c r="AJ57" s="126"/>
      <c r="AK57" s="126"/>
      <c r="AL57" s="126"/>
      <c r="AM57" s="126"/>
      <c r="AN57" s="405">
        <v>45087.0</v>
      </c>
      <c r="AP57" s="106"/>
      <c r="AQ57" s="106"/>
      <c r="AR57" s="106"/>
      <c r="AS57" s="106"/>
      <c r="AT57" s="106"/>
      <c r="AU57" s="405">
        <v>45088.0</v>
      </c>
      <c r="AV57" s="106"/>
      <c r="AW57" s="106"/>
      <c r="AX57" s="106"/>
      <c r="AY57" s="106"/>
      <c r="AZ57" s="106"/>
      <c r="BA57" s="106"/>
      <c r="BB57" s="106"/>
      <c r="BC57" s="106"/>
      <c r="BD57" s="106"/>
      <c r="BE57" s="106"/>
      <c r="BF57" s="9"/>
      <c r="BG57" s="4"/>
      <c r="BH57" s="106"/>
      <c r="BI57" s="106"/>
      <c r="BJ57" s="32"/>
      <c r="BK57" s="496"/>
      <c r="BL57" s="106"/>
      <c r="BM57" s="106"/>
    </row>
    <row r="58">
      <c r="A58" s="107"/>
      <c r="B58" s="26"/>
      <c r="C58" s="26"/>
      <c r="D58" s="26" t="s">
        <v>2</v>
      </c>
      <c r="E58" s="26" t="s">
        <v>3</v>
      </c>
      <c r="F58" s="26" t="s">
        <v>4</v>
      </c>
      <c r="G58" s="26" t="s">
        <v>5</v>
      </c>
      <c r="H58" s="26" t="s">
        <v>6</v>
      </c>
      <c r="I58" s="26"/>
      <c r="J58" s="26"/>
      <c r="K58" s="26" t="s">
        <v>2</v>
      </c>
      <c r="L58" s="26" t="s">
        <v>7</v>
      </c>
      <c r="M58" s="26" t="s">
        <v>4</v>
      </c>
      <c r="N58" s="26" t="s">
        <v>5</v>
      </c>
      <c r="O58" s="26" t="s">
        <v>6</v>
      </c>
      <c r="P58" s="26"/>
      <c r="Q58" s="26"/>
      <c r="R58" s="26" t="s">
        <v>2</v>
      </c>
      <c r="S58" s="26" t="s">
        <v>8</v>
      </c>
      <c r="T58" s="26" t="s">
        <v>4</v>
      </c>
      <c r="U58" s="26" t="s">
        <v>5</v>
      </c>
      <c r="V58" s="26" t="s">
        <v>6</v>
      </c>
      <c r="W58" s="28"/>
      <c r="X58" s="29"/>
      <c r="Y58" s="29" t="s">
        <v>2</v>
      </c>
      <c r="Z58" s="29" t="s">
        <v>9</v>
      </c>
      <c r="AA58" s="26" t="s">
        <v>4</v>
      </c>
      <c r="AB58" s="26" t="s">
        <v>5</v>
      </c>
      <c r="AC58" s="26" t="s">
        <v>6</v>
      </c>
      <c r="AD58" s="29"/>
      <c r="AE58" s="29"/>
      <c r="AF58" s="29" t="s">
        <v>2</v>
      </c>
      <c r="AG58" s="29" t="s">
        <v>10</v>
      </c>
      <c r="AH58" s="26" t="s">
        <v>4</v>
      </c>
      <c r="AI58" s="26" t="s">
        <v>5</v>
      </c>
      <c r="AJ58" s="26" t="s">
        <v>6</v>
      </c>
      <c r="AK58" s="29"/>
      <c r="AL58" s="29"/>
      <c r="AM58" s="29" t="s">
        <v>2</v>
      </c>
      <c r="AN58" s="29" t="s">
        <v>11</v>
      </c>
      <c r="AO58" s="26" t="s">
        <v>4</v>
      </c>
      <c r="AP58" s="26" t="s">
        <v>5</v>
      </c>
      <c r="AQ58" s="26" t="s">
        <v>6</v>
      </c>
      <c r="AR58" s="29"/>
      <c r="AS58" s="29"/>
      <c r="AT58" s="29" t="s">
        <v>2</v>
      </c>
      <c r="AU58" s="29" t="s">
        <v>12</v>
      </c>
      <c r="AV58" s="26" t="s">
        <v>4</v>
      </c>
      <c r="AW58" s="26" t="s">
        <v>5</v>
      </c>
      <c r="AX58" s="26" t="s">
        <v>6</v>
      </c>
      <c r="AY58" s="30"/>
      <c r="AZ58" s="31" t="s">
        <v>4</v>
      </c>
      <c r="BA58" s="31" t="s">
        <v>13</v>
      </c>
      <c r="BB58" s="31" t="s">
        <v>6</v>
      </c>
      <c r="BC58" s="31" t="s">
        <v>14</v>
      </c>
      <c r="BD58" s="32"/>
      <c r="BE58" s="33" t="s">
        <v>4</v>
      </c>
      <c r="BF58" s="33" t="s">
        <v>13</v>
      </c>
      <c r="BG58" s="33" t="s">
        <v>6</v>
      </c>
      <c r="BH58" s="33" t="s">
        <v>15</v>
      </c>
      <c r="BI58" s="32"/>
      <c r="BJ58" s="32"/>
      <c r="BK58" s="32"/>
      <c r="BL58" s="32"/>
      <c r="BM58" s="32"/>
    </row>
    <row r="59">
      <c r="A59" s="94" t="s">
        <v>139</v>
      </c>
      <c r="B59" s="36" t="s">
        <v>19</v>
      </c>
      <c r="C59" s="37">
        <v>45082.0</v>
      </c>
      <c r="D59" s="42" t="s">
        <v>211</v>
      </c>
      <c r="E59" s="58" t="s">
        <v>66</v>
      </c>
      <c r="F59" s="40">
        <v>0.0</v>
      </c>
      <c r="G59" s="40">
        <v>6.0</v>
      </c>
      <c r="H59" s="40">
        <v>0.0</v>
      </c>
      <c r="I59" s="36" t="s">
        <v>22</v>
      </c>
      <c r="J59" s="37">
        <v>45083.0</v>
      </c>
      <c r="K59" s="42" t="s">
        <v>211</v>
      </c>
      <c r="L59" s="58" t="s">
        <v>66</v>
      </c>
      <c r="M59" s="40">
        <v>0.0</v>
      </c>
      <c r="N59" s="40">
        <v>6.0</v>
      </c>
      <c r="O59" s="40">
        <v>0.0</v>
      </c>
      <c r="P59" s="36" t="s">
        <v>24</v>
      </c>
      <c r="Q59" s="37">
        <v>45084.0</v>
      </c>
      <c r="R59" s="42" t="s">
        <v>211</v>
      </c>
      <c r="S59" s="58" t="s">
        <v>66</v>
      </c>
      <c r="T59" s="40">
        <v>0.0</v>
      </c>
      <c r="U59" s="40">
        <v>6.0</v>
      </c>
      <c r="V59" s="40">
        <v>0.0</v>
      </c>
      <c r="W59" s="36" t="s">
        <v>26</v>
      </c>
      <c r="X59" s="37">
        <v>45085.0</v>
      </c>
      <c r="Y59" s="42" t="s">
        <v>211</v>
      </c>
      <c r="Z59" s="58" t="s">
        <v>66</v>
      </c>
      <c r="AA59" s="40">
        <v>0.0</v>
      </c>
      <c r="AB59" s="40">
        <v>6.0</v>
      </c>
      <c r="AC59" s="40">
        <v>0.0</v>
      </c>
      <c r="AD59" s="36" t="s">
        <v>56</v>
      </c>
      <c r="AE59" s="37">
        <v>45086.0</v>
      </c>
      <c r="AF59" s="42" t="s">
        <v>300</v>
      </c>
      <c r="AG59" s="58" t="s">
        <v>301</v>
      </c>
      <c r="AH59" s="40">
        <v>1.0</v>
      </c>
      <c r="AI59" s="40">
        <v>7.0</v>
      </c>
      <c r="AJ59" s="40">
        <v>2.0</v>
      </c>
      <c r="AK59" s="47" t="s">
        <v>57</v>
      </c>
      <c r="AL59" s="37">
        <v>45087.0</v>
      </c>
      <c r="AM59" s="42" t="s">
        <v>25</v>
      </c>
      <c r="AN59" s="58" t="s">
        <v>25</v>
      </c>
      <c r="AO59" s="40">
        <v>0.0</v>
      </c>
      <c r="AP59" s="40">
        <v>0.0</v>
      </c>
      <c r="AQ59" s="40">
        <v>0.0</v>
      </c>
      <c r="AR59" s="96" t="s">
        <v>149</v>
      </c>
      <c r="AS59" s="37">
        <v>45088.0</v>
      </c>
      <c r="AT59" s="42" t="s">
        <v>25</v>
      </c>
      <c r="AU59" s="58" t="s">
        <v>25</v>
      </c>
      <c r="AV59" s="40">
        <v>0.0</v>
      </c>
      <c r="AW59" s="40">
        <v>0.0</v>
      </c>
      <c r="AX59" s="40">
        <v>0.0</v>
      </c>
      <c r="AY59" s="48"/>
      <c r="AZ59" s="49">
        <f t="shared" ref="AZ59:BB59" si="71">SUM(F59,M59,T59,AA59,AH59,AO59,AV59)</f>
        <v>1</v>
      </c>
      <c r="BA59" s="39">
        <f t="shared" si="71"/>
        <v>31</v>
      </c>
      <c r="BB59" s="39">
        <f t="shared" si="71"/>
        <v>2</v>
      </c>
      <c r="BC59" s="50">
        <f t="shared" ref="BC59:BC63" si="73">SUM(AZ59,BA59,BB59)</f>
        <v>34</v>
      </c>
      <c r="BD59" s="51"/>
      <c r="BE59" s="39">
        <f t="shared" ref="BE59:BE60" si="74">AZ59*67.31</f>
        <v>67.31</v>
      </c>
      <c r="BF59" s="39">
        <f t="shared" ref="BF59:BF60" si="75">BA59*74</f>
        <v>2294</v>
      </c>
      <c r="BG59" s="39">
        <f t="shared" ref="BG59:BG60" si="76">BB59*84</f>
        <v>168</v>
      </c>
      <c r="BH59" s="39">
        <f t="shared" ref="BH59:BH63" si="77">sum(BE59,BF59,BG59)</f>
        <v>2529.31</v>
      </c>
      <c r="BI59" s="51"/>
      <c r="BJ59" s="51"/>
      <c r="BK59" s="51"/>
      <c r="BL59" s="51"/>
      <c r="BM59" s="51"/>
    </row>
    <row r="60" ht="16.5" customHeight="1">
      <c r="A60" s="94" t="s">
        <v>740</v>
      </c>
      <c r="B60" s="36" t="s">
        <v>19</v>
      </c>
      <c r="C60" s="37">
        <v>45082.0</v>
      </c>
      <c r="D60" s="38" t="s">
        <v>247</v>
      </c>
      <c r="E60" s="39" t="s">
        <v>127</v>
      </c>
      <c r="F60" s="40">
        <v>5.0</v>
      </c>
      <c r="G60" s="40">
        <v>1.0</v>
      </c>
      <c r="H60" s="40">
        <v>0.0</v>
      </c>
      <c r="I60" s="42" t="s">
        <v>46</v>
      </c>
      <c r="J60" s="37">
        <v>45084.0</v>
      </c>
      <c r="K60" s="38" t="s">
        <v>247</v>
      </c>
      <c r="L60" s="39" t="s">
        <v>127</v>
      </c>
      <c r="M60" s="40">
        <v>5.0</v>
      </c>
      <c r="N60" s="40">
        <v>1.0</v>
      </c>
      <c r="O60" s="40">
        <v>0.0</v>
      </c>
      <c r="P60" s="38" t="s">
        <v>36</v>
      </c>
      <c r="Q60" s="37">
        <v>45085.0</v>
      </c>
      <c r="R60" s="38" t="s">
        <v>25</v>
      </c>
      <c r="S60" s="39" t="s">
        <v>25</v>
      </c>
      <c r="T60" s="40">
        <v>0.0</v>
      </c>
      <c r="U60" s="40">
        <v>0.0</v>
      </c>
      <c r="V60" s="40">
        <v>0.0</v>
      </c>
      <c r="W60" s="56" t="s">
        <v>37</v>
      </c>
      <c r="X60" s="37">
        <v>45086.0</v>
      </c>
      <c r="Y60" s="38" t="s">
        <v>247</v>
      </c>
      <c r="Z60" s="39" t="s">
        <v>127</v>
      </c>
      <c r="AA60" s="40">
        <v>5.0</v>
      </c>
      <c r="AB60" s="40">
        <v>1.0</v>
      </c>
      <c r="AC60" s="40">
        <v>0.0</v>
      </c>
      <c r="AD60" s="56" t="s">
        <v>40</v>
      </c>
      <c r="AE60" s="37">
        <v>45087.0</v>
      </c>
      <c r="AF60" s="38" t="s">
        <v>285</v>
      </c>
      <c r="AG60" s="39" t="s">
        <v>129</v>
      </c>
      <c r="AH60" s="40">
        <v>5.0</v>
      </c>
      <c r="AI60" s="40">
        <v>2.0</v>
      </c>
      <c r="AJ60" s="40">
        <v>0.0</v>
      </c>
      <c r="AK60" s="185" t="s">
        <v>43</v>
      </c>
      <c r="AL60" s="37">
        <v>45088.0</v>
      </c>
      <c r="AM60" s="38" t="s">
        <v>247</v>
      </c>
      <c r="AN60" s="39" t="s">
        <v>127</v>
      </c>
      <c r="AO60" s="40">
        <v>5.0</v>
      </c>
      <c r="AP60" s="40">
        <v>1.0</v>
      </c>
      <c r="AQ60" s="40">
        <v>0.0</v>
      </c>
      <c r="AR60" s="96" t="s">
        <v>44</v>
      </c>
      <c r="AS60" s="37">
        <v>45089.0</v>
      </c>
      <c r="AT60" s="38" t="s">
        <v>247</v>
      </c>
      <c r="AU60" s="39" t="s">
        <v>127</v>
      </c>
      <c r="AV60" s="40">
        <v>5.0</v>
      </c>
      <c r="AW60" s="40">
        <v>1.0</v>
      </c>
      <c r="AX60" s="40">
        <v>0.0</v>
      </c>
      <c r="AY60" s="48"/>
      <c r="AZ60" s="49">
        <f t="shared" ref="AZ60:BB60" si="72">SUM(F60,M60,T60,AA60,AH60,AO60,AV60)</f>
        <v>30</v>
      </c>
      <c r="BA60" s="39">
        <f t="shared" si="72"/>
        <v>7</v>
      </c>
      <c r="BB60" s="39">
        <f t="shared" si="72"/>
        <v>0</v>
      </c>
      <c r="BC60" s="50">
        <f t="shared" si="73"/>
        <v>37</v>
      </c>
      <c r="BD60" s="51"/>
      <c r="BE60" s="39">
        <f t="shared" si="74"/>
        <v>2019.3</v>
      </c>
      <c r="BF60" s="39">
        <f t="shared" si="75"/>
        <v>518</v>
      </c>
      <c r="BG60" s="39">
        <f t="shared" si="76"/>
        <v>0</v>
      </c>
      <c r="BH60" s="39">
        <f t="shared" si="77"/>
        <v>2537.3</v>
      </c>
      <c r="BI60" s="51"/>
      <c r="BJ60" s="51"/>
      <c r="BK60" s="51"/>
      <c r="BL60" s="51"/>
      <c r="BM60" s="51"/>
    </row>
    <row r="61">
      <c r="A61" s="35" t="s">
        <v>82</v>
      </c>
      <c r="B61" s="41" t="s">
        <v>33</v>
      </c>
      <c r="C61" s="37">
        <v>45083.0</v>
      </c>
      <c r="D61" s="38"/>
      <c r="E61" s="39"/>
      <c r="F61" s="40">
        <v>0.0</v>
      </c>
      <c r="G61" s="40">
        <v>0.0</v>
      </c>
      <c r="H61" s="40">
        <v>0.0</v>
      </c>
      <c r="I61" s="42"/>
      <c r="J61" s="37"/>
      <c r="K61" s="38"/>
      <c r="L61" s="39"/>
      <c r="M61" s="40">
        <v>0.0</v>
      </c>
      <c r="N61" s="40">
        <v>0.0</v>
      </c>
      <c r="O61" s="40">
        <v>0.0</v>
      </c>
      <c r="P61" s="38" t="s">
        <v>36</v>
      </c>
      <c r="Q61" s="37">
        <v>45085.0</v>
      </c>
      <c r="R61" s="38" t="s">
        <v>247</v>
      </c>
      <c r="S61" s="39" t="s">
        <v>127</v>
      </c>
      <c r="T61" s="40">
        <v>5.0</v>
      </c>
      <c r="U61" s="40">
        <v>1.0</v>
      </c>
      <c r="V61" s="40">
        <v>0.0</v>
      </c>
      <c r="W61" s="44"/>
      <c r="X61" s="45"/>
      <c r="Y61" s="53"/>
      <c r="Z61" s="53"/>
      <c r="AA61" s="40">
        <v>0.0</v>
      </c>
      <c r="AB61" s="40">
        <v>0.0</v>
      </c>
      <c r="AC61" s="40">
        <v>0.0</v>
      </c>
      <c r="AD61" s="44"/>
      <c r="AE61" s="45"/>
      <c r="AF61" s="39"/>
      <c r="AG61" s="39"/>
      <c r="AH61" s="40">
        <v>0.0</v>
      </c>
      <c r="AI61" s="40">
        <v>0.0</v>
      </c>
      <c r="AJ61" s="40">
        <v>0.0</v>
      </c>
      <c r="AK61" s="185"/>
      <c r="AL61" s="37"/>
      <c r="AM61" s="38"/>
      <c r="AN61" s="39"/>
      <c r="AO61" s="40">
        <v>0.0</v>
      </c>
      <c r="AP61" s="40">
        <v>0.0</v>
      </c>
      <c r="AQ61" s="40">
        <v>0.0</v>
      </c>
      <c r="AR61" s="47"/>
      <c r="AS61" s="37"/>
      <c r="AT61" s="42"/>
      <c r="AU61" s="58"/>
      <c r="AV61" s="40">
        <v>0.0</v>
      </c>
      <c r="AW61" s="40">
        <v>0.0</v>
      </c>
      <c r="AX61" s="40">
        <v>0.0</v>
      </c>
      <c r="AY61" s="48"/>
      <c r="AZ61" s="49">
        <f t="shared" ref="AZ61:BB61" si="78">SUM(F61,M61,T61,AA61,AH61,AO61,AV61)</f>
        <v>5</v>
      </c>
      <c r="BA61" s="39">
        <f t="shared" si="78"/>
        <v>1</v>
      </c>
      <c r="BB61" s="39">
        <f t="shared" si="78"/>
        <v>0</v>
      </c>
      <c r="BC61" s="50">
        <f t="shared" si="73"/>
        <v>6</v>
      </c>
      <c r="BD61" s="51"/>
      <c r="BE61" s="39">
        <f t="shared" ref="BE61:BE63" si="80">AZ61*80</f>
        <v>400</v>
      </c>
      <c r="BF61" s="39">
        <f t="shared" ref="BF61:BF63" si="81">BA61*88</f>
        <v>88</v>
      </c>
      <c r="BG61" s="39">
        <f t="shared" ref="BG61:BG63" si="82">BB61*80</f>
        <v>0</v>
      </c>
      <c r="BH61" s="39">
        <f t="shared" si="77"/>
        <v>488</v>
      </c>
      <c r="BI61" s="51"/>
      <c r="BJ61" s="51"/>
      <c r="BK61" s="51"/>
      <c r="BL61" s="51"/>
      <c r="BM61" s="51"/>
    </row>
    <row r="62" ht="16.5" customHeight="1">
      <c r="A62" s="94" t="s">
        <v>50</v>
      </c>
      <c r="B62" s="41"/>
      <c r="C62" s="37"/>
      <c r="D62" s="42"/>
      <c r="E62" s="58"/>
      <c r="F62" s="40">
        <v>0.0</v>
      </c>
      <c r="G62" s="40">
        <v>0.0</v>
      </c>
      <c r="H62" s="40">
        <v>0.0</v>
      </c>
      <c r="I62" s="53"/>
      <c r="J62" s="45"/>
      <c r="K62" s="53"/>
      <c r="L62" s="53"/>
      <c r="M62" s="40">
        <v>0.0</v>
      </c>
      <c r="N62" s="40">
        <v>0.0</v>
      </c>
      <c r="O62" s="40">
        <v>0.0</v>
      </c>
      <c r="P62" s="494"/>
      <c r="Q62" s="494"/>
      <c r="R62" s="494"/>
      <c r="S62" s="144"/>
      <c r="T62" s="40">
        <v>0.0</v>
      </c>
      <c r="U62" s="40">
        <v>0.0</v>
      </c>
      <c r="V62" s="40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44"/>
      <c r="AE62" s="45"/>
      <c r="AF62" s="53"/>
      <c r="AG62" s="53"/>
      <c r="AH62" s="40">
        <v>0.0</v>
      </c>
      <c r="AI62" s="40">
        <v>0.0</v>
      </c>
      <c r="AJ62" s="40">
        <v>0.0</v>
      </c>
      <c r="AK62" s="47" t="s">
        <v>57</v>
      </c>
      <c r="AL62" s="37">
        <v>45087.0</v>
      </c>
      <c r="AM62" s="42" t="s">
        <v>211</v>
      </c>
      <c r="AN62" s="58" t="s">
        <v>66</v>
      </c>
      <c r="AO62" s="40">
        <v>0.0</v>
      </c>
      <c r="AP62" s="40">
        <v>6.0</v>
      </c>
      <c r="AQ62" s="40">
        <v>0.0</v>
      </c>
      <c r="AR62" s="96" t="s">
        <v>149</v>
      </c>
      <c r="AS62" s="37">
        <v>45088.0</v>
      </c>
      <c r="AT62" s="42" t="s">
        <v>211</v>
      </c>
      <c r="AU62" s="58" t="s">
        <v>66</v>
      </c>
      <c r="AV62" s="40">
        <v>0.0</v>
      </c>
      <c r="AW62" s="40">
        <v>6.0</v>
      </c>
      <c r="AX62" s="40">
        <v>0.0</v>
      </c>
      <c r="AY62" s="48"/>
      <c r="AZ62" s="49">
        <f t="shared" ref="AZ62:BB62" si="79">SUM(F62,M62,T62,AA62,AH62,AO62,AV62)</f>
        <v>0</v>
      </c>
      <c r="BA62" s="39">
        <f t="shared" si="79"/>
        <v>12</v>
      </c>
      <c r="BB62" s="39">
        <f t="shared" si="79"/>
        <v>0</v>
      </c>
      <c r="BC62" s="50">
        <f t="shared" si="73"/>
        <v>12</v>
      </c>
      <c r="BD62" s="51"/>
      <c r="BE62" s="39">
        <f t="shared" si="80"/>
        <v>0</v>
      </c>
      <c r="BF62" s="39">
        <f t="shared" si="81"/>
        <v>1056</v>
      </c>
      <c r="BG62" s="39">
        <f t="shared" si="82"/>
        <v>0</v>
      </c>
      <c r="BH62" s="39">
        <f t="shared" si="77"/>
        <v>1056</v>
      </c>
      <c r="BI62" s="51"/>
      <c r="BJ62" s="51"/>
      <c r="BK62" s="51"/>
      <c r="BL62" s="51"/>
      <c r="BM62" s="51"/>
    </row>
    <row r="63" ht="16.5" customHeight="1">
      <c r="A63" s="94" t="s">
        <v>52</v>
      </c>
      <c r="B63" s="41"/>
      <c r="C63" s="37"/>
      <c r="D63" s="42"/>
      <c r="E63" s="58"/>
      <c r="F63" s="40">
        <v>0.0</v>
      </c>
      <c r="G63" s="40">
        <v>0.0</v>
      </c>
      <c r="H63" s="40">
        <v>0.0</v>
      </c>
      <c r="I63" s="144"/>
      <c r="J63" s="144"/>
      <c r="K63" s="144"/>
      <c r="L63" s="144"/>
      <c r="M63" s="40">
        <v>0.0</v>
      </c>
      <c r="N63" s="40">
        <v>0.0</v>
      </c>
      <c r="O63" s="40">
        <v>0.0</v>
      </c>
      <c r="P63" s="494"/>
      <c r="Q63" s="494"/>
      <c r="R63" s="494"/>
      <c r="S63" s="144"/>
      <c r="T63" s="40">
        <v>0.0</v>
      </c>
      <c r="U63" s="40">
        <v>0.0</v>
      </c>
      <c r="V63" s="40">
        <v>0.0</v>
      </c>
      <c r="W63" s="44"/>
      <c r="X63" s="45"/>
      <c r="Y63" s="53"/>
      <c r="Z63" s="53"/>
      <c r="AA63" s="40">
        <v>0.0</v>
      </c>
      <c r="AB63" s="40">
        <v>0.0</v>
      </c>
      <c r="AC63" s="40">
        <v>0.0</v>
      </c>
      <c r="AD63" s="56"/>
      <c r="AE63" s="37"/>
      <c r="AF63" s="42"/>
      <c r="AG63" s="58"/>
      <c r="AH63" s="40">
        <v>0.0</v>
      </c>
      <c r="AI63" s="40">
        <v>0.0</v>
      </c>
      <c r="AJ63" s="40">
        <v>0.0</v>
      </c>
      <c r="AK63" s="96"/>
      <c r="AL63" s="37"/>
      <c r="AM63" s="38"/>
      <c r="AN63" s="39"/>
      <c r="AO63" s="40">
        <v>0.0</v>
      </c>
      <c r="AP63" s="40">
        <v>0.0</v>
      </c>
      <c r="AQ63" s="40">
        <v>0.0</v>
      </c>
      <c r="AR63" s="96"/>
      <c r="AS63" s="37"/>
      <c r="AT63" s="38"/>
      <c r="AU63" s="39"/>
      <c r="AV63" s="40">
        <v>0.0</v>
      </c>
      <c r="AW63" s="40">
        <v>0.0</v>
      </c>
      <c r="AX63" s="40">
        <v>0.0</v>
      </c>
      <c r="AY63" s="48"/>
      <c r="AZ63" s="49">
        <f t="shared" ref="AZ63:BB63" si="83">SUM(F63,M63,T63,AA63,AH63,AO63,AV63)</f>
        <v>0</v>
      </c>
      <c r="BA63" s="39">
        <f t="shared" si="83"/>
        <v>0</v>
      </c>
      <c r="BB63" s="39">
        <f t="shared" si="83"/>
        <v>0</v>
      </c>
      <c r="BC63" s="50">
        <f t="shared" si="73"/>
        <v>0</v>
      </c>
      <c r="BD63" s="51"/>
      <c r="BE63" s="39">
        <f t="shared" si="80"/>
        <v>0</v>
      </c>
      <c r="BF63" s="39">
        <f t="shared" si="81"/>
        <v>0</v>
      </c>
      <c r="BG63" s="39">
        <f t="shared" si="82"/>
        <v>0</v>
      </c>
      <c r="BH63" s="39">
        <f t="shared" si="77"/>
        <v>0</v>
      </c>
      <c r="BI63" s="51"/>
      <c r="BJ63" s="51"/>
      <c r="BK63" s="51"/>
      <c r="BL63" s="51"/>
      <c r="BM63" s="51"/>
    </row>
    <row r="64">
      <c r="A64" s="116"/>
      <c r="B64" s="159"/>
      <c r="C64" s="159"/>
      <c r="D64" s="160"/>
      <c r="E64" s="159"/>
      <c r="F64" s="161"/>
      <c r="G64" s="161"/>
      <c r="H64" s="161"/>
      <c r="I64" s="161"/>
      <c r="J64" s="159"/>
      <c r="K64" s="162"/>
      <c r="L64" s="162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1"/>
      <c r="AB64" s="161"/>
      <c r="AC64" s="161"/>
      <c r="AD64" s="161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38"/>
      <c r="AP64" s="138"/>
      <c r="AQ64" s="138"/>
      <c r="AR64" s="138"/>
      <c r="AS64" s="118"/>
      <c r="AT64" s="136"/>
      <c r="AU64" s="136"/>
      <c r="AV64" s="136"/>
      <c r="AW64" s="136"/>
      <c r="AX64" s="136"/>
      <c r="AY64" s="136"/>
      <c r="AZ64" s="136"/>
      <c r="BA64" s="136"/>
      <c r="BB64" s="136"/>
      <c r="BC64" s="136"/>
      <c r="BD64" s="136"/>
      <c r="BE64" s="53"/>
      <c r="BF64" s="53"/>
      <c r="BG64" s="53"/>
      <c r="BH64" s="53"/>
      <c r="BI64" s="136"/>
      <c r="BJ64" s="136"/>
      <c r="BK64" s="136"/>
      <c r="BL64" s="136"/>
      <c r="BM64" s="136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162"/>
      <c r="L65" s="162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61"/>
      <c r="AB65" s="161"/>
      <c r="AC65" s="161"/>
      <c r="AD65" s="161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136"/>
      <c r="AU65" s="136"/>
      <c r="AV65" s="136"/>
      <c r="AW65" s="136"/>
      <c r="AX65" s="136"/>
      <c r="AY65" s="76" t="s">
        <v>14</v>
      </c>
      <c r="AZ65" s="77">
        <f t="shared" ref="AZ65:BC65" si="84">sum(AZ59,AZ60,AZ61,AZ62,AZ63)</f>
        <v>36</v>
      </c>
      <c r="BA65" s="78">
        <f t="shared" si="84"/>
        <v>51</v>
      </c>
      <c r="BB65" s="78">
        <f t="shared" si="84"/>
        <v>2</v>
      </c>
      <c r="BC65" s="79">
        <f t="shared" si="84"/>
        <v>89</v>
      </c>
      <c r="BD65" s="51"/>
      <c r="BE65" s="40">
        <f>sum(BE60,BE59,BE61,BE62,BE63)</f>
        <v>2486.61</v>
      </c>
      <c r="BF65" s="40">
        <f t="shared" ref="BF65:BG65" si="85">sum(BF59,BF60,BF61,BF62,BF63)</f>
        <v>3956</v>
      </c>
      <c r="BG65" s="40">
        <f t="shared" si="85"/>
        <v>168</v>
      </c>
      <c r="BH65" s="40">
        <f>SUM(BH59,BH60,BH61,BH62,BH63)</f>
        <v>6610.61</v>
      </c>
      <c r="BI65" s="51"/>
      <c r="BJ65" s="51"/>
      <c r="BK65" s="51"/>
      <c r="BL65" s="51"/>
      <c r="BM65" s="51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6" t="s">
        <v>147</v>
      </c>
      <c r="L66" s="4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6" t="s">
        <v>147</v>
      </c>
      <c r="Z66" s="4"/>
      <c r="AA66" s="161"/>
      <c r="AB66" s="161"/>
      <c r="AC66" s="161"/>
      <c r="AD66" s="161"/>
      <c r="AE66" s="159"/>
      <c r="AF66" s="6" t="s">
        <v>147</v>
      </c>
      <c r="AG66" s="4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6" t="s">
        <v>147</v>
      </c>
      <c r="AU66" s="4"/>
      <c r="AV66" s="136"/>
      <c r="AW66" s="136"/>
      <c r="AX66" s="136"/>
      <c r="AY66" s="136"/>
      <c r="AZ66" s="136"/>
      <c r="BA66" s="136"/>
      <c r="BB66" s="136"/>
      <c r="BC66" s="136"/>
      <c r="BD66" s="136"/>
      <c r="BE66" s="136"/>
      <c r="BF66" s="136"/>
      <c r="BG66" s="136"/>
      <c r="BH66" s="136"/>
      <c r="BI66" s="136"/>
      <c r="BJ66" s="136"/>
      <c r="BK66" s="136"/>
      <c r="BL66" s="136"/>
      <c r="BM66" s="136"/>
    </row>
    <row r="67">
      <c r="A67" s="116"/>
      <c r="B67" s="159"/>
      <c r="C67" s="159"/>
      <c r="D67" s="160"/>
      <c r="E67" s="159"/>
      <c r="F67" s="161"/>
      <c r="G67" s="161"/>
      <c r="H67" s="161"/>
      <c r="I67" s="161"/>
      <c r="J67" s="159"/>
      <c r="K67" s="162"/>
      <c r="L67" s="162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1"/>
      <c r="AB67" s="161"/>
      <c r="AC67" s="161"/>
      <c r="AD67" s="161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38"/>
      <c r="AP67" s="138"/>
      <c r="AQ67" s="138"/>
      <c r="AR67" s="138"/>
      <c r="AS67" s="118"/>
      <c r="AT67" s="136"/>
      <c r="AU67" s="136"/>
      <c r="AV67" s="136"/>
      <c r="AW67" s="136"/>
      <c r="AX67" s="136"/>
      <c r="AY67" s="136"/>
      <c r="AZ67" s="136"/>
      <c r="BA67" s="136"/>
      <c r="BB67" s="136"/>
      <c r="BC67" s="136"/>
      <c r="BD67" s="136"/>
      <c r="BE67" s="136"/>
      <c r="BF67" s="6" t="s">
        <v>147</v>
      </c>
      <c r="BG67" s="4"/>
      <c r="BH67" s="136"/>
      <c r="BI67" s="136"/>
      <c r="BJ67" s="136"/>
      <c r="BK67" s="136"/>
      <c r="BL67" s="136"/>
      <c r="BM67" s="136"/>
    </row>
    <row r="68">
      <c r="A68" s="7"/>
      <c r="B68" s="350"/>
      <c r="C68" s="350"/>
      <c r="D68" s="124"/>
      <c r="E68" s="351">
        <v>45082.0</v>
      </c>
      <c r="F68" s="387"/>
      <c r="G68" s="387"/>
      <c r="H68" s="387"/>
      <c r="I68" s="124"/>
      <c r="J68" s="124"/>
      <c r="L68" s="351">
        <v>45083.0</v>
      </c>
      <c r="M68" s="124"/>
      <c r="N68" s="124"/>
      <c r="O68" s="124"/>
      <c r="P68" s="124"/>
      <c r="R68" s="8"/>
      <c r="S68" s="351">
        <v>45084.0</v>
      </c>
      <c r="U68" s="126"/>
      <c r="V68" s="126"/>
      <c r="X68" s="126"/>
      <c r="Y68" s="488"/>
      <c r="Z68" s="351">
        <v>45085.0</v>
      </c>
      <c r="AA68" s="126"/>
      <c r="AB68" s="126"/>
      <c r="AD68" s="126"/>
      <c r="AE68" s="126"/>
      <c r="AF68" s="126"/>
      <c r="AG68" s="405">
        <v>45086.0</v>
      </c>
      <c r="AH68" s="126"/>
      <c r="AJ68" s="126"/>
      <c r="AK68" s="126"/>
      <c r="AL68" s="126"/>
      <c r="AM68" s="126"/>
      <c r="AN68" s="405">
        <v>45087.0</v>
      </c>
      <c r="AP68" s="106"/>
      <c r="AQ68" s="106"/>
      <c r="AR68" s="106"/>
      <c r="AS68" s="106"/>
      <c r="AT68" s="106"/>
      <c r="AU68" s="405">
        <v>45088.0</v>
      </c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9"/>
      <c r="BG68" s="4"/>
      <c r="BH68" s="106"/>
      <c r="BI68" s="106"/>
      <c r="BJ68" s="32"/>
      <c r="BK68" s="496"/>
      <c r="BL68" s="106"/>
      <c r="BM68" s="106"/>
    </row>
    <row r="69">
      <c r="A69" s="107"/>
      <c r="B69" s="26"/>
      <c r="C69" s="26"/>
      <c r="D69" s="26" t="s">
        <v>2</v>
      </c>
      <c r="E69" s="26" t="s">
        <v>3</v>
      </c>
      <c r="F69" s="26" t="s">
        <v>4</v>
      </c>
      <c r="G69" s="26" t="s">
        <v>5</v>
      </c>
      <c r="H69" s="26" t="s">
        <v>6</v>
      </c>
      <c r="I69" s="26"/>
      <c r="J69" s="26"/>
      <c r="K69" s="26" t="s">
        <v>2</v>
      </c>
      <c r="L69" s="26" t="s">
        <v>7</v>
      </c>
      <c r="M69" s="26" t="s">
        <v>4</v>
      </c>
      <c r="N69" s="26" t="s">
        <v>5</v>
      </c>
      <c r="O69" s="26" t="s">
        <v>6</v>
      </c>
      <c r="P69" s="26"/>
      <c r="Q69" s="26"/>
      <c r="R69" s="26" t="s">
        <v>2</v>
      </c>
      <c r="S69" s="26" t="s">
        <v>8</v>
      </c>
      <c r="T69" s="26" t="s">
        <v>4</v>
      </c>
      <c r="U69" s="26" t="s">
        <v>5</v>
      </c>
      <c r="V69" s="26" t="s">
        <v>6</v>
      </c>
      <c r="W69" s="28"/>
      <c r="X69" s="29"/>
      <c r="Y69" s="29" t="s">
        <v>2</v>
      </c>
      <c r="Z69" s="29" t="s">
        <v>9</v>
      </c>
      <c r="AA69" s="26" t="s">
        <v>4</v>
      </c>
      <c r="AB69" s="26" t="s">
        <v>5</v>
      </c>
      <c r="AC69" s="26" t="s">
        <v>6</v>
      </c>
      <c r="AD69" s="29"/>
      <c r="AE69" s="29"/>
      <c r="AF69" s="29" t="s">
        <v>2</v>
      </c>
      <c r="AG69" s="29" t="s">
        <v>10</v>
      </c>
      <c r="AH69" s="26" t="s">
        <v>4</v>
      </c>
      <c r="AI69" s="26" t="s">
        <v>5</v>
      </c>
      <c r="AJ69" s="26" t="s">
        <v>6</v>
      </c>
      <c r="AK69" s="29"/>
      <c r="AL69" s="29"/>
      <c r="AM69" s="29" t="s">
        <v>2</v>
      </c>
      <c r="AN69" s="29" t="s">
        <v>11</v>
      </c>
      <c r="AO69" s="26" t="s">
        <v>4</v>
      </c>
      <c r="AP69" s="26" t="s">
        <v>5</v>
      </c>
      <c r="AQ69" s="26" t="s">
        <v>6</v>
      </c>
      <c r="AR69" s="29"/>
      <c r="AS69" s="29"/>
      <c r="AT69" s="29" t="s">
        <v>2</v>
      </c>
      <c r="AU69" s="29" t="s">
        <v>12</v>
      </c>
      <c r="AV69" s="26" t="s">
        <v>4</v>
      </c>
      <c r="AW69" s="26" t="s">
        <v>5</v>
      </c>
      <c r="AX69" s="26" t="s">
        <v>6</v>
      </c>
      <c r="AY69" s="30"/>
      <c r="AZ69" s="31" t="s">
        <v>4</v>
      </c>
      <c r="BA69" s="31" t="s">
        <v>13</v>
      </c>
      <c r="BB69" s="31" t="s">
        <v>6</v>
      </c>
      <c r="BC69" s="31" t="s">
        <v>14</v>
      </c>
      <c r="BD69" s="32"/>
      <c r="BE69" s="33" t="s">
        <v>4</v>
      </c>
      <c r="BF69" s="33" t="s">
        <v>13</v>
      </c>
      <c r="BG69" s="33" t="s">
        <v>6</v>
      </c>
      <c r="BH69" s="33" t="s">
        <v>15</v>
      </c>
      <c r="BI69" s="32"/>
      <c r="BJ69" s="32"/>
      <c r="BK69" s="32"/>
      <c r="BL69" s="32"/>
      <c r="BM69" s="32"/>
    </row>
    <row r="70">
      <c r="A70" s="94" t="s">
        <v>749</v>
      </c>
      <c r="B70" s="36" t="s">
        <v>19</v>
      </c>
      <c r="C70" s="37">
        <v>45082.0</v>
      </c>
      <c r="D70" s="38" t="s">
        <v>272</v>
      </c>
      <c r="E70" s="39" t="s">
        <v>21</v>
      </c>
      <c r="F70" s="40">
        <v>0.0</v>
      </c>
      <c r="G70" s="40">
        <v>6.5</v>
      </c>
      <c r="H70" s="40">
        <v>0.0</v>
      </c>
      <c r="I70" s="36" t="s">
        <v>22</v>
      </c>
      <c r="J70" s="37">
        <v>45083.0</v>
      </c>
      <c r="K70" s="42" t="s">
        <v>703</v>
      </c>
      <c r="L70" s="39" t="s">
        <v>704</v>
      </c>
      <c r="M70" s="40">
        <v>0.5</v>
      </c>
      <c r="N70" s="40">
        <v>7.5</v>
      </c>
      <c r="O70" s="40">
        <v>2.5</v>
      </c>
      <c r="P70" s="36" t="s">
        <v>24</v>
      </c>
      <c r="Q70" s="37">
        <v>45084.0</v>
      </c>
      <c r="R70" s="42" t="s">
        <v>703</v>
      </c>
      <c r="S70" s="39" t="s">
        <v>704</v>
      </c>
      <c r="T70" s="40">
        <v>0.5</v>
      </c>
      <c r="U70" s="40">
        <v>7.5</v>
      </c>
      <c r="V70" s="40">
        <v>2.5</v>
      </c>
      <c r="W70" s="36" t="s">
        <v>26</v>
      </c>
      <c r="X70" s="37">
        <v>45085.0</v>
      </c>
      <c r="Y70" s="42" t="s">
        <v>25</v>
      </c>
      <c r="Z70" s="39" t="s">
        <v>25</v>
      </c>
      <c r="AA70" s="40">
        <v>0.0</v>
      </c>
      <c r="AB70" s="40">
        <v>0.0</v>
      </c>
      <c r="AC70" s="40">
        <v>0.0</v>
      </c>
      <c r="AD70" s="36" t="s">
        <v>56</v>
      </c>
      <c r="AE70" s="37">
        <v>45086.0</v>
      </c>
      <c r="AF70" s="42" t="s">
        <v>25</v>
      </c>
      <c r="AG70" s="39" t="s">
        <v>25</v>
      </c>
      <c r="AH70" s="40">
        <v>0.0</v>
      </c>
      <c r="AI70" s="40">
        <v>0.0</v>
      </c>
      <c r="AJ70" s="40">
        <v>0.0</v>
      </c>
      <c r="AK70" s="47" t="s">
        <v>57</v>
      </c>
      <c r="AL70" s="37">
        <v>45087.0</v>
      </c>
      <c r="AM70" s="42" t="s">
        <v>272</v>
      </c>
      <c r="AN70" s="39" t="s">
        <v>21</v>
      </c>
      <c r="AO70" s="40">
        <v>0.0</v>
      </c>
      <c r="AP70" s="40">
        <v>6.5</v>
      </c>
      <c r="AQ70" s="40">
        <v>0.0</v>
      </c>
      <c r="AR70" s="96" t="s">
        <v>149</v>
      </c>
      <c r="AS70" s="37">
        <v>45088.0</v>
      </c>
      <c r="AT70" s="42" t="s">
        <v>272</v>
      </c>
      <c r="AU70" s="39" t="s">
        <v>21</v>
      </c>
      <c r="AV70" s="40">
        <v>0.0</v>
      </c>
      <c r="AW70" s="40">
        <v>6.5</v>
      </c>
      <c r="AX70" s="40">
        <v>0.0</v>
      </c>
      <c r="AY70" s="48"/>
      <c r="AZ70" s="49">
        <f t="shared" ref="AZ70:BB70" si="86">SUM(F70,M70,T70,AA70,AH70,AO70,AV70)</f>
        <v>1</v>
      </c>
      <c r="BA70" s="39">
        <f t="shared" si="86"/>
        <v>34.5</v>
      </c>
      <c r="BB70" s="39">
        <f t="shared" si="86"/>
        <v>5</v>
      </c>
      <c r="BC70" s="50">
        <f t="shared" ref="BC70:BC73" si="88">SUM(AZ70,BA70,BB70)</f>
        <v>40.5</v>
      </c>
      <c r="BD70" s="51"/>
      <c r="BE70" s="39">
        <f>AZ70*67.31</f>
        <v>67.31</v>
      </c>
      <c r="BF70" s="39">
        <f>BA70*74</f>
        <v>2553</v>
      </c>
      <c r="BG70" s="39">
        <f>BB70*84</f>
        <v>420</v>
      </c>
      <c r="BH70" s="39">
        <f>SUM(BE70,BF70,BG70)</f>
        <v>3040.31</v>
      </c>
      <c r="BI70" s="51"/>
      <c r="BJ70" s="51"/>
      <c r="BK70" s="51"/>
      <c r="BL70" s="51"/>
      <c r="BM70" s="51"/>
    </row>
    <row r="71">
      <c r="A71" s="94" t="s">
        <v>82</v>
      </c>
      <c r="B71" s="36"/>
      <c r="C71" s="37"/>
      <c r="D71" s="42"/>
      <c r="E71" s="39"/>
      <c r="F71" s="40">
        <v>0.0</v>
      </c>
      <c r="G71" s="40">
        <v>0.0</v>
      </c>
      <c r="H71" s="40">
        <v>0.0</v>
      </c>
      <c r="I71" s="36"/>
      <c r="J71" s="37"/>
      <c r="K71" s="42"/>
      <c r="L71" s="39"/>
      <c r="M71" s="40">
        <v>0.0</v>
      </c>
      <c r="N71" s="40">
        <v>0.0</v>
      </c>
      <c r="O71" s="40">
        <v>0.0</v>
      </c>
      <c r="P71" s="36"/>
      <c r="Q71" s="37"/>
      <c r="R71" s="42"/>
      <c r="S71" s="39"/>
      <c r="T71" s="40">
        <v>0.0</v>
      </c>
      <c r="U71" s="40">
        <v>0.0</v>
      </c>
      <c r="V71" s="40">
        <v>0.0</v>
      </c>
      <c r="W71" s="36" t="s">
        <v>26</v>
      </c>
      <c r="X71" s="37">
        <v>45085.0</v>
      </c>
      <c r="Y71" s="42" t="s">
        <v>703</v>
      </c>
      <c r="Z71" s="39" t="s">
        <v>704</v>
      </c>
      <c r="AA71" s="40">
        <v>0.5</v>
      </c>
      <c r="AB71" s="40">
        <v>7.5</v>
      </c>
      <c r="AC71" s="40">
        <v>2.5</v>
      </c>
      <c r="AD71" s="36" t="s">
        <v>56</v>
      </c>
      <c r="AE71" s="37">
        <v>45086.0</v>
      </c>
      <c r="AF71" s="42" t="s">
        <v>703</v>
      </c>
      <c r="AG71" s="39" t="s">
        <v>704</v>
      </c>
      <c r="AH71" s="40">
        <v>0.5</v>
      </c>
      <c r="AI71" s="40">
        <v>7.5</v>
      </c>
      <c r="AJ71" s="40">
        <v>2.5</v>
      </c>
      <c r="AK71" s="47" t="s">
        <v>57</v>
      </c>
      <c r="AL71" s="37">
        <v>45087.0</v>
      </c>
      <c r="AM71" s="42" t="s">
        <v>25</v>
      </c>
      <c r="AN71" s="39" t="s">
        <v>25</v>
      </c>
      <c r="AO71" s="40">
        <v>0.0</v>
      </c>
      <c r="AP71" s="40">
        <v>0.0</v>
      </c>
      <c r="AQ71" s="40">
        <v>0.0</v>
      </c>
      <c r="AR71" s="96"/>
      <c r="AS71" s="37"/>
      <c r="AT71" s="42"/>
      <c r="AU71" s="39"/>
      <c r="AV71" s="40">
        <v>0.0</v>
      </c>
      <c r="AW71" s="40">
        <v>0.0</v>
      </c>
      <c r="AX71" s="40">
        <v>0.0</v>
      </c>
      <c r="AY71" s="48"/>
      <c r="AZ71" s="49">
        <f t="shared" ref="AZ71:BB71" si="87">SUM(F71,M71,T71,AA71,AH71,AO71,AV71)</f>
        <v>1</v>
      </c>
      <c r="BA71" s="39">
        <f t="shared" si="87"/>
        <v>15</v>
      </c>
      <c r="BB71" s="39">
        <f t="shared" si="87"/>
        <v>5</v>
      </c>
      <c r="BC71" s="50">
        <f t="shared" si="88"/>
        <v>21</v>
      </c>
      <c r="BD71" s="51"/>
      <c r="BE71" s="39">
        <f t="shared" ref="BE71:BE73" si="90">AZ71*80</f>
        <v>80</v>
      </c>
      <c r="BF71" s="39">
        <f t="shared" ref="BF71:BF73" si="91">BA71*88</f>
        <v>1320</v>
      </c>
      <c r="BG71" s="39">
        <f t="shared" ref="BG71:BG73" si="92">BB71*80</f>
        <v>400</v>
      </c>
      <c r="BH71" s="39">
        <f t="shared" ref="BH71:BH73" si="93">sum(BE71,BF71,BG71)</f>
        <v>1800</v>
      </c>
      <c r="BI71" s="51"/>
      <c r="BJ71" s="51"/>
      <c r="BK71" s="51"/>
      <c r="BL71" s="51"/>
      <c r="BM71" s="51"/>
    </row>
    <row r="72">
      <c r="A72" s="184" t="s">
        <v>54</v>
      </c>
      <c r="B72" s="41" t="s">
        <v>33</v>
      </c>
      <c r="C72" s="37">
        <v>45083.0</v>
      </c>
      <c r="D72" s="42" t="s">
        <v>137</v>
      </c>
      <c r="E72" s="58" t="s">
        <v>333</v>
      </c>
      <c r="F72" s="300">
        <v>3.0</v>
      </c>
      <c r="G72" s="300">
        <v>1.0</v>
      </c>
      <c r="H72" s="422">
        <v>0.0</v>
      </c>
      <c r="I72" s="420"/>
      <c r="J72" s="416"/>
      <c r="K72" s="499"/>
      <c r="L72" s="17"/>
      <c r="M72" s="422">
        <v>0.0</v>
      </c>
      <c r="N72" s="422">
        <v>0.0</v>
      </c>
      <c r="O72" s="422">
        <v>0.0</v>
      </c>
      <c r="P72" s="420"/>
      <c r="Q72" s="416"/>
      <c r="R72" s="500"/>
      <c r="S72" s="178"/>
      <c r="T72" s="422">
        <v>0.0</v>
      </c>
      <c r="U72" s="422">
        <v>0.0</v>
      </c>
      <c r="V72" s="422">
        <v>0.0</v>
      </c>
      <c r="W72" s="420"/>
      <c r="X72" s="416"/>
      <c r="Y72" s="501"/>
      <c r="Z72" s="502"/>
      <c r="AA72" s="422">
        <v>0.0</v>
      </c>
      <c r="AB72" s="422">
        <v>0.0</v>
      </c>
      <c r="AC72" s="422">
        <v>0.0</v>
      </c>
      <c r="AD72" s="420"/>
      <c r="AE72" s="416"/>
      <c r="AF72" s="501"/>
      <c r="AG72" s="502"/>
      <c r="AH72" s="422">
        <v>0.0</v>
      </c>
      <c r="AI72" s="422">
        <v>0.0</v>
      </c>
      <c r="AJ72" s="422">
        <v>0.0</v>
      </c>
      <c r="AK72" s="421"/>
      <c r="AL72" s="416"/>
      <c r="AM72" s="501"/>
      <c r="AN72" s="502"/>
      <c r="AO72" s="318">
        <v>0.0</v>
      </c>
      <c r="AP72" s="318">
        <v>0.0</v>
      </c>
      <c r="AQ72" s="318">
        <v>0.0</v>
      </c>
      <c r="AR72" s="43"/>
      <c r="AS72" s="416"/>
      <c r="AT72" s="501"/>
      <c r="AU72" s="502"/>
      <c r="AV72" s="318">
        <v>0.0</v>
      </c>
      <c r="AW72" s="318">
        <v>0.0</v>
      </c>
      <c r="AX72" s="318">
        <v>0.0</v>
      </c>
      <c r="AY72" s="165"/>
      <c r="AZ72" s="166">
        <f t="shared" ref="AZ72:BB72" si="89">SUM(F72,M72,T72,AA72,AH72,AO72,AV72)</f>
        <v>3</v>
      </c>
      <c r="BA72" s="46">
        <f t="shared" si="89"/>
        <v>1</v>
      </c>
      <c r="BB72" s="46">
        <f t="shared" si="89"/>
        <v>0</v>
      </c>
      <c r="BC72" s="167">
        <f t="shared" si="88"/>
        <v>4</v>
      </c>
      <c r="BD72" s="165"/>
      <c r="BE72" s="39">
        <f t="shared" si="90"/>
        <v>240</v>
      </c>
      <c r="BF72" s="39">
        <f t="shared" si="91"/>
        <v>88</v>
      </c>
      <c r="BG72" s="39">
        <f t="shared" si="92"/>
        <v>0</v>
      </c>
      <c r="BH72" s="39">
        <f t="shared" si="93"/>
        <v>328</v>
      </c>
      <c r="BI72" s="155"/>
      <c r="BJ72" s="155"/>
      <c r="BK72" s="155"/>
      <c r="BL72" s="155"/>
      <c r="BM72" s="155"/>
    </row>
    <row r="73">
      <c r="A73" s="94" t="s">
        <v>50</v>
      </c>
      <c r="B73" s="420"/>
      <c r="C73" s="416"/>
      <c r="D73" s="183"/>
      <c r="E73" s="85"/>
      <c r="F73" s="318">
        <v>0.0</v>
      </c>
      <c r="G73" s="318">
        <v>0.0</v>
      </c>
      <c r="H73" s="318">
        <v>0.0</v>
      </c>
      <c r="I73" s="420"/>
      <c r="J73" s="416"/>
      <c r="K73" s="183"/>
      <c r="L73" s="86"/>
      <c r="M73" s="318">
        <v>0.0</v>
      </c>
      <c r="N73" s="318">
        <v>0.0</v>
      </c>
      <c r="O73" s="318">
        <v>0.0</v>
      </c>
      <c r="P73" s="420"/>
      <c r="Q73" s="416"/>
      <c r="R73" s="479"/>
      <c r="S73" s="85"/>
      <c r="T73" s="318">
        <v>0.0</v>
      </c>
      <c r="U73" s="318">
        <v>0.0</v>
      </c>
      <c r="V73" s="318">
        <v>0.0</v>
      </c>
      <c r="W73" s="420"/>
      <c r="X73" s="416"/>
      <c r="Y73" s="158"/>
      <c r="Z73" s="55"/>
      <c r="AA73" s="300">
        <v>0.0</v>
      </c>
      <c r="AB73" s="300">
        <v>0.0</v>
      </c>
      <c r="AC73" s="318">
        <v>0.0</v>
      </c>
      <c r="AD73" s="420"/>
      <c r="AE73" s="416"/>
      <c r="AF73" s="158"/>
      <c r="AG73" s="55"/>
      <c r="AH73" s="318">
        <v>0.0</v>
      </c>
      <c r="AI73" s="318">
        <v>0.0</v>
      </c>
      <c r="AJ73" s="318">
        <v>0.0</v>
      </c>
      <c r="AK73" s="95" t="s">
        <v>43</v>
      </c>
      <c r="AL73" s="503">
        <v>45088.0</v>
      </c>
      <c r="AM73" s="42" t="s">
        <v>773</v>
      </c>
      <c r="AN73" s="53" t="s">
        <v>333</v>
      </c>
      <c r="AO73" s="300">
        <v>3.0</v>
      </c>
      <c r="AP73" s="300">
        <v>1.0</v>
      </c>
      <c r="AQ73" s="318">
        <v>0.0</v>
      </c>
      <c r="AR73" s="96" t="s">
        <v>44</v>
      </c>
      <c r="AS73" s="37">
        <v>45089.0</v>
      </c>
      <c r="AT73" s="42" t="s">
        <v>773</v>
      </c>
      <c r="AU73" s="53" t="s">
        <v>333</v>
      </c>
      <c r="AV73" s="300">
        <v>3.0</v>
      </c>
      <c r="AW73" s="300">
        <v>1.0</v>
      </c>
      <c r="AX73" s="318">
        <v>0.0</v>
      </c>
      <c r="AY73" s="155"/>
      <c r="AZ73" s="169">
        <f t="shared" ref="AZ73:BB73" si="94">SUM(F73,M73,T73,AA73,AH73,AO73,AV73)</f>
        <v>6</v>
      </c>
      <c r="BA73" s="149">
        <f t="shared" si="94"/>
        <v>2</v>
      </c>
      <c r="BB73" s="149">
        <f t="shared" si="94"/>
        <v>0</v>
      </c>
      <c r="BC73" s="170">
        <f t="shared" si="88"/>
        <v>8</v>
      </c>
      <c r="BD73" s="155"/>
      <c r="BE73" s="39">
        <f t="shared" si="90"/>
        <v>480</v>
      </c>
      <c r="BF73" s="39">
        <f t="shared" si="91"/>
        <v>176</v>
      </c>
      <c r="BG73" s="39">
        <f t="shared" si="92"/>
        <v>0</v>
      </c>
      <c r="BH73" s="39">
        <f t="shared" si="93"/>
        <v>656</v>
      </c>
      <c r="BI73" s="155"/>
      <c r="BJ73" s="155"/>
      <c r="BK73" s="155"/>
      <c r="BL73" s="155"/>
      <c r="BM73" s="155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136"/>
      <c r="BG74" s="136"/>
      <c r="BH74" s="136"/>
      <c r="BI74" s="136"/>
      <c r="BJ74" s="136"/>
      <c r="BK74" s="136"/>
      <c r="BL74" s="136"/>
      <c r="BM74" s="136"/>
    </row>
    <row r="75">
      <c r="A75" s="116"/>
      <c r="B75" s="159"/>
      <c r="C75" s="159"/>
      <c r="D75" s="160"/>
      <c r="E75" s="159"/>
      <c r="F75" s="161"/>
      <c r="G75" s="161"/>
      <c r="H75" s="161"/>
      <c r="I75" s="161"/>
      <c r="J75" s="159"/>
      <c r="K75" s="162"/>
      <c r="L75" s="162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61"/>
      <c r="AB75" s="161"/>
      <c r="AC75" s="161"/>
      <c r="AD75" s="161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38"/>
      <c r="AP75" s="138"/>
      <c r="AQ75" s="138"/>
      <c r="AR75" s="138"/>
      <c r="AS75" s="118"/>
      <c r="AT75" s="136"/>
      <c r="AU75" s="136"/>
      <c r="AV75" s="136"/>
      <c r="AW75" s="136"/>
      <c r="AX75" s="136"/>
      <c r="AY75" s="76" t="s">
        <v>14</v>
      </c>
      <c r="AZ75" s="77">
        <f t="shared" ref="AZ75:BC75" si="95">SUM(AZ70,AZ71,AZ72,AZ73)</f>
        <v>11</v>
      </c>
      <c r="BA75" s="78">
        <f t="shared" si="95"/>
        <v>52.5</v>
      </c>
      <c r="BB75" s="78">
        <f t="shared" si="95"/>
        <v>10</v>
      </c>
      <c r="BC75" s="79">
        <f t="shared" si="95"/>
        <v>73.5</v>
      </c>
      <c r="BD75" s="136"/>
      <c r="BE75" s="40">
        <f t="shared" ref="BE75:BH75" si="96">SUM(BE70,BE71,BE72,BE73)</f>
        <v>867.31</v>
      </c>
      <c r="BF75" s="40">
        <f t="shared" si="96"/>
        <v>4137</v>
      </c>
      <c r="BG75" s="40">
        <f t="shared" si="96"/>
        <v>820</v>
      </c>
      <c r="BH75" s="40">
        <f t="shared" si="96"/>
        <v>5824.31</v>
      </c>
      <c r="BI75" s="136"/>
      <c r="BJ75" s="136"/>
      <c r="BK75" s="136"/>
      <c r="BL75" s="136"/>
      <c r="BM75" s="136"/>
    </row>
    <row r="76">
      <c r="A76" s="116"/>
      <c r="B76" s="159"/>
      <c r="C76" s="159"/>
      <c r="D76" s="160"/>
      <c r="E76" s="159"/>
      <c r="F76" s="161"/>
      <c r="G76" s="161"/>
      <c r="H76" s="161"/>
      <c r="I76" s="161"/>
      <c r="J76" s="159"/>
      <c r="K76" s="162"/>
      <c r="L76" s="162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61"/>
      <c r="AB76" s="161"/>
      <c r="AC76" s="161"/>
      <c r="AD76" s="161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38"/>
      <c r="AP76" s="138"/>
      <c r="AQ76" s="138"/>
      <c r="AR76" s="138"/>
      <c r="AS76" s="118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</row>
    <row r="77">
      <c r="A77" s="155"/>
      <c r="B77" s="153"/>
      <c r="C77" s="153"/>
      <c r="D77" s="155"/>
      <c r="E77" s="153"/>
      <c r="F77" s="153"/>
      <c r="G77" s="153"/>
      <c r="H77" s="153"/>
      <c r="I77" s="153"/>
      <c r="J77" s="171"/>
      <c r="K77" s="172" t="s">
        <v>320</v>
      </c>
      <c r="L77" s="4"/>
      <c r="M77" s="153"/>
      <c r="N77" s="153"/>
      <c r="O77" s="153"/>
      <c r="P77" s="153"/>
      <c r="Q77" s="153"/>
      <c r="R77" s="153"/>
      <c r="S77" s="153"/>
      <c r="T77" s="153"/>
      <c r="U77" s="153"/>
      <c r="V77" s="153"/>
      <c r="W77" s="153"/>
      <c r="X77" s="153"/>
      <c r="Y77" s="172" t="s">
        <v>320</v>
      </c>
      <c r="Z77" s="4"/>
      <c r="AA77" s="153"/>
      <c r="AB77" s="153"/>
      <c r="AC77" s="153"/>
      <c r="AD77" s="153"/>
      <c r="AE77" s="171"/>
      <c r="AF77" s="293" t="s">
        <v>320</v>
      </c>
      <c r="AG77" s="81"/>
      <c r="AH77" s="153"/>
      <c r="AI77" s="153"/>
      <c r="AJ77" s="153"/>
      <c r="AK77" s="153"/>
      <c r="AL77" s="153"/>
      <c r="AM77" s="153"/>
      <c r="AN77" s="153"/>
      <c r="AO77" s="155"/>
      <c r="AP77" s="155"/>
      <c r="AQ77" s="155"/>
      <c r="AR77" s="155"/>
      <c r="AS77" s="173"/>
      <c r="AT77" s="293" t="s">
        <v>320</v>
      </c>
      <c r="AU77" s="81"/>
      <c r="AV77" s="155"/>
      <c r="AW77" s="155"/>
      <c r="AX77" s="155"/>
      <c r="AY77" s="174"/>
      <c r="AZ77" s="174"/>
      <c r="BA77" s="174"/>
      <c r="BB77" s="174"/>
      <c r="BC77" s="174"/>
      <c r="BD77" s="155"/>
      <c r="BE77" s="174"/>
      <c r="BF77" s="175"/>
      <c r="BG77" s="175"/>
      <c r="BH77" s="174"/>
      <c r="BI77" s="155"/>
      <c r="BJ77" s="155"/>
      <c r="BK77" s="155"/>
      <c r="BL77" s="155"/>
      <c r="BM77" s="155"/>
    </row>
    <row r="78">
      <c r="A78" s="155"/>
      <c r="B78" s="153"/>
      <c r="C78" s="153"/>
      <c r="D78" s="155"/>
      <c r="E78" s="10"/>
      <c r="F78" s="10"/>
      <c r="G78" s="10"/>
      <c r="H78" s="10"/>
      <c r="I78" s="153"/>
      <c r="J78" s="153"/>
      <c r="K78" s="155"/>
      <c r="L78" s="11"/>
      <c r="M78" s="153"/>
      <c r="N78" s="153"/>
      <c r="O78" s="153"/>
      <c r="P78" s="153"/>
      <c r="Q78" s="153"/>
      <c r="R78" s="153"/>
      <c r="S78" s="10"/>
      <c r="T78" s="153"/>
      <c r="U78" s="153"/>
      <c r="V78" s="153"/>
      <c r="W78" s="153"/>
      <c r="X78" s="153"/>
      <c r="Y78" s="10"/>
      <c r="Z78" s="10"/>
      <c r="AA78" s="153"/>
      <c r="AB78" s="153"/>
      <c r="AC78" s="153"/>
      <c r="AD78" s="153"/>
      <c r="AE78" s="153"/>
      <c r="AF78" s="153"/>
      <c r="AG78" s="10"/>
      <c r="AH78" s="153"/>
      <c r="AI78" s="153"/>
      <c r="AJ78" s="153"/>
      <c r="AK78" s="153"/>
      <c r="AL78" s="153"/>
      <c r="AM78" s="153"/>
      <c r="AN78" s="10"/>
      <c r="AO78" s="155"/>
      <c r="AP78" s="155"/>
      <c r="AQ78" s="155"/>
      <c r="AR78" s="155"/>
      <c r="AS78" s="156"/>
      <c r="AT78" s="155"/>
      <c r="AU78" s="11"/>
      <c r="AV78" s="155"/>
      <c r="AW78" s="155"/>
      <c r="AX78" s="155"/>
      <c r="AY78" s="155"/>
      <c r="AZ78" s="155"/>
      <c r="BA78" s="155"/>
      <c r="BB78" s="155"/>
      <c r="BC78" s="155"/>
      <c r="BD78" s="155"/>
      <c r="BE78" s="165"/>
      <c r="BF78" s="293" t="s">
        <v>320</v>
      </c>
      <c r="BG78" s="81"/>
      <c r="BH78" s="155"/>
      <c r="BI78" s="155"/>
      <c r="BJ78" s="155"/>
      <c r="BK78" s="155"/>
      <c r="BL78" s="155"/>
      <c r="BM78" s="155"/>
    </row>
    <row r="79">
      <c r="A79" s="7"/>
      <c r="B79" s="350"/>
      <c r="C79" s="350"/>
      <c r="D79" s="124"/>
      <c r="E79" s="351">
        <v>45082.0</v>
      </c>
      <c r="F79" s="387"/>
      <c r="G79" s="387"/>
      <c r="H79" s="387"/>
      <c r="I79" s="124"/>
      <c r="J79" s="124"/>
      <c r="L79" s="351">
        <v>45083.0</v>
      </c>
      <c r="M79" s="124"/>
      <c r="N79" s="124"/>
      <c r="O79" s="124"/>
      <c r="P79" s="124"/>
      <c r="R79" s="8"/>
      <c r="S79" s="351">
        <v>45084.0</v>
      </c>
      <c r="U79" s="126"/>
      <c r="V79" s="126"/>
      <c r="X79" s="126"/>
      <c r="Y79" s="488"/>
      <c r="Z79" s="351">
        <v>45085.0</v>
      </c>
      <c r="AA79" s="126"/>
      <c r="AB79" s="126"/>
      <c r="AD79" s="126"/>
      <c r="AE79" s="126"/>
      <c r="AF79" s="126"/>
      <c r="AG79" s="405">
        <v>45086.0</v>
      </c>
      <c r="AH79" s="126"/>
      <c r="AJ79" s="126"/>
      <c r="AK79" s="126"/>
      <c r="AL79" s="126"/>
      <c r="AM79" s="126"/>
      <c r="AN79" s="405">
        <v>45087.0</v>
      </c>
      <c r="AP79" s="106"/>
      <c r="AQ79" s="106"/>
      <c r="AR79" s="106"/>
      <c r="AS79" s="106"/>
      <c r="AT79" s="106"/>
      <c r="AU79" s="405">
        <v>45088.0</v>
      </c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9"/>
      <c r="BG79" s="4"/>
      <c r="BH79" s="106"/>
      <c r="BI79" s="106"/>
      <c r="BJ79" s="32"/>
      <c r="BK79" s="496"/>
      <c r="BL79" s="106"/>
      <c r="BM79" s="106"/>
    </row>
    <row r="80">
      <c r="A80" s="176"/>
      <c r="B80" s="177"/>
      <c r="C80" s="177"/>
      <c r="D80" s="18" t="s">
        <v>2</v>
      </c>
      <c r="E80" s="177" t="s">
        <v>3</v>
      </c>
      <c r="F80" s="177" t="s">
        <v>4</v>
      </c>
      <c r="G80" s="177" t="s">
        <v>5</v>
      </c>
      <c r="H80" s="177" t="s">
        <v>6</v>
      </c>
      <c r="I80" s="177"/>
      <c r="J80" s="177"/>
      <c r="K80" s="18" t="s">
        <v>2</v>
      </c>
      <c r="L80" s="18" t="s">
        <v>7</v>
      </c>
      <c r="M80" s="177" t="s">
        <v>4</v>
      </c>
      <c r="N80" s="177" t="s">
        <v>5</v>
      </c>
      <c r="O80" s="177" t="s">
        <v>6</v>
      </c>
      <c r="P80" s="177"/>
      <c r="Q80" s="177"/>
      <c r="R80" s="177" t="s">
        <v>2</v>
      </c>
      <c r="S80" s="177" t="s">
        <v>8</v>
      </c>
      <c r="T80" s="177" t="s">
        <v>4</v>
      </c>
      <c r="U80" s="177" t="s">
        <v>5</v>
      </c>
      <c r="V80" s="177" t="s">
        <v>6</v>
      </c>
      <c r="W80" s="178"/>
      <c r="X80" s="177"/>
      <c r="Y80" s="177" t="s">
        <v>2</v>
      </c>
      <c r="Z80" s="177" t="s">
        <v>9</v>
      </c>
      <c r="AA80" s="177" t="s">
        <v>4</v>
      </c>
      <c r="AB80" s="177" t="s">
        <v>5</v>
      </c>
      <c r="AC80" s="177" t="s">
        <v>6</v>
      </c>
      <c r="AD80" s="177"/>
      <c r="AE80" s="177"/>
      <c r="AF80" s="177" t="s">
        <v>2</v>
      </c>
      <c r="AG80" s="177" t="s">
        <v>10</v>
      </c>
      <c r="AH80" s="177" t="s">
        <v>4</v>
      </c>
      <c r="AI80" s="177" t="s">
        <v>5</v>
      </c>
      <c r="AJ80" s="177" t="s">
        <v>6</v>
      </c>
      <c r="AK80" s="177"/>
      <c r="AL80" s="177"/>
      <c r="AM80" s="177" t="s">
        <v>2</v>
      </c>
      <c r="AN80" s="177" t="s">
        <v>11</v>
      </c>
      <c r="AO80" s="18" t="s">
        <v>4</v>
      </c>
      <c r="AP80" s="18" t="s">
        <v>5</v>
      </c>
      <c r="AQ80" s="18" t="s">
        <v>6</v>
      </c>
      <c r="AR80" s="18"/>
      <c r="AS80" s="179"/>
      <c r="AT80" s="18" t="s">
        <v>2</v>
      </c>
      <c r="AU80" s="18" t="s">
        <v>12</v>
      </c>
      <c r="AV80" s="18" t="s">
        <v>4</v>
      </c>
      <c r="AW80" s="18" t="s">
        <v>5</v>
      </c>
      <c r="AX80" s="18" t="s">
        <v>6</v>
      </c>
      <c r="AY80" s="180"/>
      <c r="AZ80" s="181" t="s">
        <v>4</v>
      </c>
      <c r="BA80" s="181" t="s">
        <v>13</v>
      </c>
      <c r="BB80" s="181" t="s">
        <v>6</v>
      </c>
      <c r="BC80" s="181" t="s">
        <v>14</v>
      </c>
      <c r="BD80" s="165"/>
      <c r="BE80" s="182" t="s">
        <v>4</v>
      </c>
      <c r="BF80" s="182" t="s">
        <v>13</v>
      </c>
      <c r="BG80" s="182" t="s">
        <v>6</v>
      </c>
      <c r="BH80" s="182" t="s">
        <v>15</v>
      </c>
      <c r="BI80" s="155"/>
      <c r="BJ80" s="155"/>
      <c r="BK80" s="155"/>
      <c r="BL80" s="155"/>
      <c r="BM80" s="155"/>
    </row>
    <row r="81">
      <c r="A81" s="184" t="s">
        <v>54</v>
      </c>
      <c r="B81" s="420"/>
      <c r="C81" s="37"/>
      <c r="D81" s="42"/>
      <c r="E81" s="39"/>
      <c r="F81" s="300"/>
      <c r="G81" s="300"/>
      <c r="H81" s="300"/>
      <c r="I81" s="420"/>
      <c r="J81" s="37"/>
      <c r="K81" s="42"/>
      <c r="L81" s="39"/>
      <c r="M81" s="300"/>
      <c r="N81" s="300"/>
      <c r="O81" s="300"/>
      <c r="P81" s="420"/>
      <c r="Q81" s="37"/>
      <c r="R81" s="42"/>
      <c r="S81" s="39"/>
      <c r="T81" s="300"/>
      <c r="U81" s="300"/>
      <c r="V81" s="300"/>
      <c r="W81" s="420"/>
      <c r="X81" s="37"/>
      <c r="Y81" s="42"/>
      <c r="Z81" s="39"/>
      <c r="AA81" s="422"/>
      <c r="AB81" s="300"/>
      <c r="AC81" s="422"/>
      <c r="AD81" s="420"/>
      <c r="AE81" s="37"/>
      <c r="AF81" s="42"/>
      <c r="AG81" s="39"/>
      <c r="AH81" s="300"/>
      <c r="AI81" s="300"/>
      <c r="AJ81" s="300"/>
      <c r="AK81" s="421"/>
      <c r="AL81" s="37"/>
      <c r="AM81" s="42"/>
      <c r="AN81" s="39"/>
      <c r="AO81" s="318"/>
      <c r="AP81" s="318"/>
      <c r="AQ81" s="318"/>
      <c r="AR81" s="96" t="s">
        <v>149</v>
      </c>
      <c r="AS81" s="37">
        <v>45088.0</v>
      </c>
      <c r="AT81" s="38" t="s">
        <v>415</v>
      </c>
      <c r="AU81" s="38" t="s">
        <v>414</v>
      </c>
      <c r="AV81" s="40">
        <v>0.0</v>
      </c>
      <c r="AW81" s="40">
        <v>1.5</v>
      </c>
      <c r="AX81" s="40">
        <v>0.0</v>
      </c>
      <c r="AY81" s="165"/>
      <c r="AZ81" s="166">
        <f t="shared" ref="AZ81:BB81" si="97">SUM(F81,M81,T81,AA81,AH81,AO81,AV81)</f>
        <v>0</v>
      </c>
      <c r="BA81" s="17">
        <f t="shared" si="97"/>
        <v>1.5</v>
      </c>
      <c r="BB81" s="17">
        <f t="shared" si="97"/>
        <v>0</v>
      </c>
      <c r="BC81" s="167">
        <f t="shared" ref="BC81:BC82" si="99">SUM(AZ81,BA81,BB81)</f>
        <v>1.5</v>
      </c>
      <c r="BD81" s="165"/>
      <c r="BE81" s="17">
        <f>AZ81*80</f>
        <v>0</v>
      </c>
      <c r="BF81" s="17">
        <f>BA81*88</f>
        <v>132</v>
      </c>
      <c r="BG81" s="17">
        <f>BB81*80</f>
        <v>0</v>
      </c>
      <c r="BH81" s="17">
        <f t="shared" ref="BH81:BH82" si="100">sum(BE81,BF81,BG81)</f>
        <v>132</v>
      </c>
      <c r="BI81" s="155"/>
      <c r="BJ81" s="155"/>
      <c r="BK81" s="155"/>
      <c r="BL81" s="155"/>
      <c r="BM81" s="155"/>
    </row>
    <row r="82">
      <c r="A82" s="184" t="s">
        <v>50</v>
      </c>
      <c r="B82" s="420"/>
      <c r="C82" s="416"/>
      <c r="D82" s="499"/>
      <c r="E82" s="178"/>
      <c r="F82" s="422"/>
      <c r="G82" s="422"/>
      <c r="H82" s="422"/>
      <c r="I82" s="420"/>
      <c r="J82" s="416"/>
      <c r="K82" s="499"/>
      <c r="L82" s="17"/>
      <c r="M82" s="422"/>
      <c r="N82" s="422"/>
      <c r="O82" s="422"/>
      <c r="P82" s="420"/>
      <c r="Q82" s="416"/>
      <c r="R82" s="500"/>
      <c r="S82" s="178"/>
      <c r="T82" s="422"/>
      <c r="U82" s="422"/>
      <c r="V82" s="422"/>
      <c r="W82" s="56"/>
      <c r="X82" s="37"/>
      <c r="Y82" s="42"/>
      <c r="Z82" s="58"/>
      <c r="AA82" s="300"/>
      <c r="AB82" s="300"/>
      <c r="AC82" s="422"/>
      <c r="AD82" s="420"/>
      <c r="AE82" s="37"/>
      <c r="AF82" s="463"/>
      <c r="AH82" s="422"/>
      <c r="AI82" s="422"/>
      <c r="AJ82" s="422"/>
      <c r="AK82" s="421"/>
      <c r="AL82" s="37"/>
      <c r="AM82" s="42"/>
      <c r="AN82" s="39"/>
      <c r="AO82" s="300"/>
      <c r="AP82" s="300"/>
      <c r="AQ82" s="300"/>
      <c r="AR82" s="96"/>
      <c r="AS82" s="37"/>
      <c r="AT82" s="38"/>
      <c r="AU82" s="38"/>
      <c r="AV82" s="318"/>
      <c r="AW82" s="318"/>
      <c r="AX82" s="318"/>
      <c r="AY82" s="165"/>
      <c r="AZ82" s="166">
        <f t="shared" ref="AZ82:BB82" si="98">SUM(F82,M82,T82,AA82,AH82,AO82,AV82)</f>
        <v>0</v>
      </c>
      <c r="BA82" s="17">
        <f t="shared" si="98"/>
        <v>0</v>
      </c>
      <c r="BB82" s="17">
        <f t="shared" si="98"/>
        <v>0</v>
      </c>
      <c r="BC82" s="167">
        <f t="shared" si="99"/>
        <v>0</v>
      </c>
      <c r="BD82" s="165"/>
      <c r="BE82" s="17">
        <f>AZ82*67.31</f>
        <v>0</v>
      </c>
      <c r="BF82" s="17">
        <f>BA82*74</f>
        <v>0</v>
      </c>
      <c r="BG82" s="17">
        <f>BB82*84</f>
        <v>0</v>
      </c>
      <c r="BH82" s="17">
        <f t="shared" si="100"/>
        <v>0</v>
      </c>
      <c r="BI82" s="155"/>
      <c r="BJ82" s="155"/>
      <c r="BK82" s="155"/>
      <c r="BL82" s="155"/>
      <c r="BM82" s="155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76" t="s">
        <v>14</v>
      </c>
      <c r="AZ84" s="77">
        <f t="shared" ref="AZ84:BC84" si="101">SUM(AZ81,AZ82)</f>
        <v>0</v>
      </c>
      <c r="BA84" s="78">
        <f t="shared" si="101"/>
        <v>1.5</v>
      </c>
      <c r="BB84" s="78">
        <f t="shared" si="101"/>
        <v>0</v>
      </c>
      <c r="BC84" s="79">
        <f t="shared" si="101"/>
        <v>1.5</v>
      </c>
      <c r="BD84" s="136"/>
      <c r="BE84" s="40">
        <f>SUM(BE82,BE81)</f>
        <v>0</v>
      </c>
      <c r="BF84" s="40">
        <f t="shared" ref="BF84:BH84" si="102">SUM(BF81,BF82)</f>
        <v>132</v>
      </c>
      <c r="BG84" s="40">
        <f t="shared" si="102"/>
        <v>0</v>
      </c>
      <c r="BH84" s="40">
        <f t="shared" si="102"/>
        <v>132</v>
      </c>
      <c r="BI84" s="136"/>
      <c r="BJ84" s="136"/>
      <c r="BK84" s="136"/>
      <c r="BL84" s="136"/>
      <c r="BM84" s="136"/>
    </row>
    <row r="85">
      <c r="A85" s="116"/>
      <c r="B85" s="159"/>
      <c r="C85" s="159"/>
      <c r="D85" s="160"/>
      <c r="E85" s="159"/>
      <c r="F85" s="161"/>
      <c r="G85" s="161"/>
      <c r="H85" s="161"/>
      <c r="I85" s="161"/>
      <c r="J85" s="159"/>
      <c r="K85" s="6" t="s">
        <v>145</v>
      </c>
      <c r="L85" s="4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6" t="s">
        <v>145</v>
      </c>
      <c r="Z85" s="4"/>
      <c r="AA85" s="161"/>
      <c r="AB85" s="161"/>
      <c r="AC85" s="161"/>
      <c r="AD85" s="161"/>
      <c r="AE85" s="159"/>
      <c r="AF85" s="6" t="s">
        <v>145</v>
      </c>
      <c r="AG85" s="4"/>
      <c r="AH85" s="159"/>
      <c r="AI85" s="159"/>
      <c r="AJ85" s="159"/>
      <c r="AK85" s="159"/>
      <c r="AL85" s="159"/>
      <c r="AM85" s="159"/>
      <c r="AN85" s="159"/>
      <c r="AO85" s="138"/>
      <c r="AP85" s="138"/>
      <c r="AQ85" s="138"/>
      <c r="AR85" s="138"/>
      <c r="AS85" s="118"/>
      <c r="AT85" s="6" t="s">
        <v>145</v>
      </c>
      <c r="AU85" s="4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6" t="s">
        <v>145</v>
      </c>
      <c r="BG85" s="4"/>
      <c r="BH85" s="136"/>
      <c r="BI85" s="136"/>
      <c r="BJ85" s="136"/>
      <c r="BK85" s="136"/>
      <c r="BL85" s="136"/>
      <c r="BM85" s="136"/>
    </row>
    <row r="86">
      <c r="A86" s="116"/>
      <c r="B86" s="159"/>
      <c r="C86" s="159"/>
      <c r="D86" s="160"/>
      <c r="E86" s="159"/>
      <c r="F86" s="161"/>
      <c r="G86" s="161"/>
      <c r="H86" s="161"/>
      <c r="I86" s="161"/>
      <c r="J86" s="159"/>
      <c r="K86" s="162"/>
      <c r="L86" s="162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61"/>
      <c r="AB86" s="161"/>
      <c r="AC86" s="161"/>
      <c r="AD86" s="161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38"/>
      <c r="AP86" s="138"/>
      <c r="AQ86" s="138"/>
      <c r="AR86" s="138"/>
      <c r="AS86" s="118"/>
      <c r="AT86" s="136"/>
      <c r="AU86" s="136"/>
      <c r="AV86" s="136"/>
      <c r="AW86" s="136"/>
      <c r="AX86" s="136"/>
      <c r="AY86" s="136"/>
      <c r="AZ86" s="136"/>
      <c r="BA86" s="136"/>
      <c r="BB86" s="136"/>
      <c r="BC86" s="136"/>
      <c r="BD86" s="136"/>
      <c r="BE86" s="136"/>
      <c r="BF86" s="136"/>
      <c r="BG86" s="136"/>
      <c r="BH86" s="136"/>
      <c r="BI86" s="136"/>
      <c r="BJ86" s="136"/>
      <c r="BK86" s="136"/>
      <c r="BL86" s="136"/>
      <c r="BM86" s="136"/>
    </row>
    <row r="87">
      <c r="A87" s="7"/>
      <c r="B87" s="350"/>
      <c r="C87" s="350"/>
      <c r="D87" s="124"/>
      <c r="E87" s="351">
        <v>45082.0</v>
      </c>
      <c r="F87" s="387"/>
      <c r="G87" s="387"/>
      <c r="H87" s="387"/>
      <c r="I87" s="124"/>
      <c r="J87" s="124"/>
      <c r="L87" s="351">
        <v>45083.0</v>
      </c>
      <c r="M87" s="124"/>
      <c r="N87" s="124"/>
      <c r="O87" s="124"/>
      <c r="P87" s="124"/>
      <c r="R87" s="8"/>
      <c r="S87" s="351">
        <v>45084.0</v>
      </c>
      <c r="U87" s="126"/>
      <c r="V87" s="126"/>
      <c r="X87" s="126"/>
      <c r="Y87" s="488"/>
      <c r="Z87" s="351">
        <v>45085.0</v>
      </c>
      <c r="AA87" s="126"/>
      <c r="AB87" s="126"/>
      <c r="AD87" s="126"/>
      <c r="AE87" s="126"/>
      <c r="AF87" s="126"/>
      <c r="AG87" s="405">
        <v>45086.0</v>
      </c>
      <c r="AH87" s="126"/>
      <c r="AJ87" s="126"/>
      <c r="AK87" s="126"/>
      <c r="AL87" s="126"/>
      <c r="AM87" s="126"/>
      <c r="AN87" s="405">
        <v>45087.0</v>
      </c>
      <c r="AP87" s="106"/>
      <c r="AQ87" s="106"/>
      <c r="AR87" s="106"/>
      <c r="AS87" s="106"/>
      <c r="AT87" s="106"/>
      <c r="AU87" s="405">
        <v>45088.0</v>
      </c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9"/>
      <c r="BG87" s="4"/>
      <c r="BH87" s="106"/>
      <c r="BI87" s="106"/>
      <c r="BJ87" s="32"/>
      <c r="BK87" s="496"/>
      <c r="BL87" s="106"/>
      <c r="BM87" s="106"/>
    </row>
    <row r="88">
      <c r="A88" s="107"/>
      <c r="B88" s="26"/>
      <c r="C88" s="26"/>
      <c r="D88" s="26" t="s">
        <v>2</v>
      </c>
      <c r="E88" s="26" t="s">
        <v>3</v>
      </c>
      <c r="F88" s="26" t="s">
        <v>4</v>
      </c>
      <c r="G88" s="26" t="s">
        <v>5</v>
      </c>
      <c r="H88" s="26" t="s">
        <v>6</v>
      </c>
      <c r="I88" s="26"/>
      <c r="J88" s="26"/>
      <c r="K88" s="26" t="s">
        <v>2</v>
      </c>
      <c r="L88" s="26" t="s">
        <v>7</v>
      </c>
      <c r="M88" s="26" t="s">
        <v>4</v>
      </c>
      <c r="N88" s="26" t="s">
        <v>5</v>
      </c>
      <c r="O88" s="26" t="s">
        <v>6</v>
      </c>
      <c r="P88" s="26"/>
      <c r="Q88" s="26"/>
      <c r="R88" s="26" t="s">
        <v>2</v>
      </c>
      <c r="S88" s="26" t="s">
        <v>8</v>
      </c>
      <c r="T88" s="26" t="s">
        <v>4</v>
      </c>
      <c r="U88" s="26" t="s">
        <v>5</v>
      </c>
      <c r="V88" s="26" t="s">
        <v>6</v>
      </c>
      <c r="W88" s="28"/>
      <c r="X88" s="29"/>
      <c r="Y88" s="29" t="s">
        <v>2</v>
      </c>
      <c r="Z88" s="29" t="s">
        <v>9</v>
      </c>
      <c r="AA88" s="26" t="s">
        <v>4</v>
      </c>
      <c r="AB88" s="26" t="s">
        <v>5</v>
      </c>
      <c r="AC88" s="26" t="s">
        <v>6</v>
      </c>
      <c r="AD88" s="29"/>
      <c r="AE88" s="29"/>
      <c r="AF88" s="29" t="s">
        <v>2</v>
      </c>
      <c r="AG88" s="29" t="s">
        <v>10</v>
      </c>
      <c r="AH88" s="26" t="s">
        <v>4</v>
      </c>
      <c r="AI88" s="26" t="s">
        <v>5</v>
      </c>
      <c r="AJ88" s="26" t="s">
        <v>6</v>
      </c>
      <c r="AK88" s="29"/>
      <c r="AL88" s="29"/>
      <c r="AM88" s="29" t="s">
        <v>2</v>
      </c>
      <c r="AN88" s="29" t="s">
        <v>11</v>
      </c>
      <c r="AO88" s="26" t="s">
        <v>4</v>
      </c>
      <c r="AP88" s="26" t="s">
        <v>5</v>
      </c>
      <c r="AQ88" s="26" t="s">
        <v>6</v>
      </c>
      <c r="AR88" s="29"/>
      <c r="AS88" s="29"/>
      <c r="AT88" s="29" t="s">
        <v>2</v>
      </c>
      <c r="AU88" s="29" t="s">
        <v>12</v>
      </c>
      <c r="AV88" s="26" t="s">
        <v>4</v>
      </c>
      <c r="AW88" s="26" t="s">
        <v>5</v>
      </c>
      <c r="AX88" s="26" t="s">
        <v>6</v>
      </c>
      <c r="AY88" s="30"/>
      <c r="AZ88" s="31" t="s">
        <v>4</v>
      </c>
      <c r="BA88" s="31" t="s">
        <v>13</v>
      </c>
      <c r="BB88" s="31" t="s">
        <v>6</v>
      </c>
      <c r="BC88" s="31" t="s">
        <v>14</v>
      </c>
      <c r="BD88" s="32"/>
      <c r="BE88" s="33" t="s">
        <v>4</v>
      </c>
      <c r="BF88" s="33" t="s">
        <v>13</v>
      </c>
      <c r="BG88" s="33" t="s">
        <v>6</v>
      </c>
      <c r="BH88" s="33" t="s">
        <v>15</v>
      </c>
      <c r="BI88" s="32"/>
      <c r="BJ88" s="32"/>
      <c r="BK88" s="32"/>
      <c r="BL88" s="32"/>
      <c r="BM88" s="32"/>
    </row>
    <row r="89">
      <c r="A89" s="184" t="s">
        <v>148</v>
      </c>
      <c r="B89" s="36" t="s">
        <v>19</v>
      </c>
      <c r="C89" s="37">
        <v>45082.0</v>
      </c>
      <c r="D89" s="42"/>
      <c r="E89" s="58"/>
      <c r="F89" s="40">
        <v>0.0</v>
      </c>
      <c r="G89" s="40">
        <v>0.0</v>
      </c>
      <c r="H89" s="40">
        <v>0.0</v>
      </c>
      <c r="I89" s="36" t="s">
        <v>22</v>
      </c>
      <c r="J89" s="37">
        <v>45083.0</v>
      </c>
      <c r="K89" s="42"/>
      <c r="L89" s="58"/>
      <c r="M89" s="40">
        <v>0.0</v>
      </c>
      <c r="N89" s="40">
        <v>0.0</v>
      </c>
      <c r="O89" s="40">
        <v>0.0</v>
      </c>
      <c r="P89" s="36" t="s">
        <v>24</v>
      </c>
      <c r="Q89" s="37">
        <v>45084.0</v>
      </c>
      <c r="R89" s="42"/>
      <c r="S89" s="58"/>
      <c r="T89" s="40">
        <v>0.0</v>
      </c>
      <c r="U89" s="40">
        <v>0.0</v>
      </c>
      <c r="V89" s="40">
        <v>0.0</v>
      </c>
      <c r="W89" s="36" t="s">
        <v>26</v>
      </c>
      <c r="X89" s="37">
        <v>45085.0</v>
      </c>
      <c r="Y89" s="53"/>
      <c r="Z89" s="58"/>
      <c r="AA89" s="40">
        <v>0.0</v>
      </c>
      <c r="AB89" s="40">
        <v>0.0</v>
      </c>
      <c r="AC89" s="40">
        <v>0.0</v>
      </c>
      <c r="AD89" s="36" t="s">
        <v>56</v>
      </c>
      <c r="AE89" s="37">
        <v>45086.0</v>
      </c>
      <c r="AF89" s="42"/>
      <c r="AG89" s="58"/>
      <c r="AH89" s="40">
        <v>0.0</v>
      </c>
      <c r="AI89" s="40">
        <v>0.0</v>
      </c>
      <c r="AJ89" s="40">
        <v>0.0</v>
      </c>
      <c r="AK89" s="47" t="s">
        <v>57</v>
      </c>
      <c r="AL89" s="37">
        <v>45087.0</v>
      </c>
      <c r="AM89" s="42"/>
      <c r="AN89" s="58"/>
      <c r="AO89" s="40">
        <v>0.0</v>
      </c>
      <c r="AP89" s="40">
        <v>0.0</v>
      </c>
      <c r="AQ89" s="40">
        <v>0.0</v>
      </c>
      <c r="AR89" s="96" t="s">
        <v>149</v>
      </c>
      <c r="AS89" s="37">
        <v>45088.0</v>
      </c>
      <c r="AT89" s="42"/>
      <c r="AU89" s="58"/>
      <c r="AV89" s="40">
        <v>0.0</v>
      </c>
      <c r="AW89" s="40">
        <v>0.0</v>
      </c>
      <c r="AX89" s="40">
        <v>0.0</v>
      </c>
      <c r="AY89" s="48"/>
      <c r="AZ89" s="49">
        <f t="shared" ref="AZ89:BB89" si="103">SUM(F89,M89,T89,AA89,AH89,AO89,AV89)</f>
        <v>0</v>
      </c>
      <c r="BA89" s="39">
        <f t="shared" si="103"/>
        <v>0</v>
      </c>
      <c r="BB89" s="39">
        <f t="shared" si="103"/>
        <v>0</v>
      </c>
      <c r="BC89" s="50">
        <f t="shared" ref="BC89:BC90" si="105">SUM(AZ89,BA89,BB89)</f>
        <v>0</v>
      </c>
      <c r="BD89" s="51"/>
      <c r="BE89" s="39">
        <f>AZ89*67.31</f>
        <v>0</v>
      </c>
      <c r="BF89" s="39">
        <f>BA89*74</f>
        <v>0</v>
      </c>
      <c r="BG89" s="39">
        <f>BB89*84</f>
        <v>0</v>
      </c>
      <c r="BH89" s="39">
        <f t="shared" ref="BH89:BH90" si="106">sum(BE89,BF89,BG89)</f>
        <v>0</v>
      </c>
      <c r="BI89" s="51"/>
      <c r="BJ89" s="51"/>
      <c r="BK89" s="51"/>
      <c r="BL89" s="51"/>
      <c r="BM89" s="51"/>
    </row>
    <row r="90">
      <c r="A90" s="184" t="s">
        <v>150</v>
      </c>
      <c r="B90" s="41" t="s">
        <v>33</v>
      </c>
      <c r="C90" s="37">
        <v>45083.0</v>
      </c>
      <c r="D90" s="53"/>
      <c r="E90" s="53"/>
      <c r="F90" s="40">
        <v>0.0</v>
      </c>
      <c r="G90" s="40">
        <v>0.0</v>
      </c>
      <c r="H90" s="40">
        <v>0.0</v>
      </c>
      <c r="I90" s="42" t="s">
        <v>46</v>
      </c>
      <c r="J90" s="37">
        <v>45084.0</v>
      </c>
      <c r="K90" s="38"/>
      <c r="L90" s="39"/>
      <c r="M90" s="40">
        <v>0.0</v>
      </c>
      <c r="N90" s="40">
        <v>0.0</v>
      </c>
      <c r="O90" s="40">
        <v>0.0</v>
      </c>
      <c r="P90" s="38" t="s">
        <v>36</v>
      </c>
      <c r="Q90" s="37">
        <v>45085.0</v>
      </c>
      <c r="R90" s="53"/>
      <c r="S90" s="53"/>
      <c r="T90" s="40">
        <v>0.0</v>
      </c>
      <c r="U90" s="40">
        <v>0.0</v>
      </c>
      <c r="V90" s="40">
        <v>0.0</v>
      </c>
      <c r="W90" s="56" t="s">
        <v>37</v>
      </c>
      <c r="X90" s="37">
        <v>45086.0</v>
      </c>
      <c r="Y90" s="39"/>
      <c r="Z90" s="39"/>
      <c r="AA90" s="40">
        <v>0.0</v>
      </c>
      <c r="AB90" s="40">
        <v>0.0</v>
      </c>
      <c r="AC90" s="40">
        <v>0.0</v>
      </c>
      <c r="AD90" s="56" t="s">
        <v>40</v>
      </c>
      <c r="AE90" s="37">
        <v>45087.0</v>
      </c>
      <c r="AF90" s="38"/>
      <c r="AG90" s="39"/>
      <c r="AH90" s="40">
        <v>0.0</v>
      </c>
      <c r="AI90" s="40">
        <v>0.0</v>
      </c>
      <c r="AJ90" s="40">
        <v>0.0</v>
      </c>
      <c r="AK90" s="185" t="s">
        <v>43</v>
      </c>
      <c r="AL90" s="37">
        <v>45088.0</v>
      </c>
      <c r="AM90" s="42"/>
      <c r="AN90" s="58"/>
      <c r="AO90" s="40">
        <v>0.0</v>
      </c>
      <c r="AP90" s="40">
        <v>0.0</v>
      </c>
      <c r="AQ90" s="40">
        <v>0.0</v>
      </c>
      <c r="AR90" s="96" t="s">
        <v>44</v>
      </c>
      <c r="AS90" s="37">
        <v>45089.0</v>
      </c>
      <c r="AT90" s="42"/>
      <c r="AU90" s="58"/>
      <c r="AV90" s="40">
        <v>0.0</v>
      </c>
      <c r="AW90" s="40">
        <v>0.0</v>
      </c>
      <c r="AX90" s="40">
        <v>0.0</v>
      </c>
      <c r="AY90" s="48"/>
      <c r="AZ90" s="49">
        <f t="shared" ref="AZ90:BB90" si="104">SUM(F90,M90,T90,AA90,AH90,AO90,AV90)</f>
        <v>0</v>
      </c>
      <c r="BA90" s="39">
        <f t="shared" si="104"/>
        <v>0</v>
      </c>
      <c r="BB90" s="39">
        <f t="shared" si="104"/>
        <v>0</v>
      </c>
      <c r="BC90" s="50">
        <f t="shared" si="105"/>
        <v>0</v>
      </c>
      <c r="BD90" s="51"/>
      <c r="BE90" s="39">
        <f>AZ90*80</f>
        <v>0</v>
      </c>
      <c r="BF90" s="39">
        <f>BA90*88</f>
        <v>0</v>
      </c>
      <c r="BG90" s="39">
        <f>BB90*80</f>
        <v>0</v>
      </c>
      <c r="BH90" s="39">
        <f t="shared" si="106"/>
        <v>0</v>
      </c>
      <c r="BI90" s="51"/>
      <c r="BJ90" s="51"/>
      <c r="BK90" s="51"/>
      <c r="BL90" s="51"/>
      <c r="BM90" s="51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76" t="s">
        <v>14</v>
      </c>
      <c r="AZ92" s="77"/>
      <c r="BA92" s="78"/>
      <c r="BB92" s="78"/>
      <c r="BC92" s="79"/>
      <c r="BD92" s="136"/>
      <c r="BE92" s="145">
        <f t="shared" ref="BE92:BH92" si="107">sum(BE89,BE90)</f>
        <v>0</v>
      </c>
      <c r="BF92" s="145">
        <f t="shared" si="107"/>
        <v>0</v>
      </c>
      <c r="BG92" s="145">
        <f t="shared" si="107"/>
        <v>0</v>
      </c>
      <c r="BH92" s="145">
        <f t="shared" si="107"/>
        <v>0</v>
      </c>
      <c r="BI92" s="136"/>
      <c r="BJ92" s="136"/>
      <c r="BK92" s="136"/>
      <c r="BL92" s="136"/>
      <c r="BM92" s="136"/>
    </row>
    <row r="93">
      <c r="A93" s="116"/>
      <c r="B93" s="159"/>
      <c r="C93" s="159"/>
      <c r="D93" s="160"/>
      <c r="E93" s="159"/>
      <c r="F93" s="161"/>
      <c r="G93" s="161"/>
      <c r="H93" s="161"/>
      <c r="I93" s="161"/>
      <c r="J93" s="159"/>
      <c r="K93" s="162"/>
      <c r="L93" s="162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AA93" s="161"/>
      <c r="AB93" s="161"/>
      <c r="AC93" s="161"/>
      <c r="AD93" s="161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38"/>
      <c r="AP93" s="138"/>
      <c r="AQ93" s="138"/>
      <c r="AR93" s="138"/>
      <c r="AS93" s="118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67"/>
      <c r="E94" s="68"/>
      <c r="G94" s="73"/>
      <c r="H94" s="73"/>
      <c r="I94" s="73"/>
      <c r="K94" s="6" t="s">
        <v>151</v>
      </c>
      <c r="L94" s="4"/>
      <c r="Q94" s="186"/>
      <c r="R94" s="186"/>
      <c r="Y94" s="6" t="s">
        <v>151</v>
      </c>
      <c r="Z94" s="4"/>
      <c r="AA94" s="73"/>
      <c r="AC94" s="28"/>
      <c r="AF94" s="6" t="s">
        <v>151</v>
      </c>
      <c r="AG94" s="4"/>
      <c r="AT94" s="6" t="s">
        <v>151</v>
      </c>
      <c r="AU94" s="4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116"/>
      <c r="B95" s="159"/>
      <c r="C95" s="159"/>
      <c r="D95" s="160"/>
      <c r="E95" s="159"/>
      <c r="F95" s="161"/>
      <c r="G95" s="161"/>
      <c r="H95" s="161"/>
      <c r="I95" s="161"/>
      <c r="J95" s="159"/>
      <c r="K95" s="162"/>
      <c r="L95" s="162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1"/>
      <c r="AB95" s="161"/>
      <c r="AC95" s="161"/>
      <c r="AD95" s="161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38"/>
      <c r="AP95" s="138"/>
      <c r="AQ95" s="138"/>
      <c r="AR95" s="138"/>
      <c r="AS95" s="118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36"/>
      <c r="BJ95" s="136"/>
      <c r="BK95" s="136"/>
      <c r="BL95" s="136"/>
      <c r="BM95" s="136"/>
    </row>
    <row r="96">
      <c r="A96" s="7"/>
      <c r="B96" s="350"/>
      <c r="C96" s="350"/>
      <c r="D96" s="124"/>
      <c r="E96" s="351">
        <v>45082.0</v>
      </c>
      <c r="F96" s="387"/>
      <c r="G96" s="387"/>
      <c r="H96" s="387"/>
      <c r="I96" s="124"/>
      <c r="J96" s="124"/>
      <c r="L96" s="351">
        <v>45083.0</v>
      </c>
      <c r="M96" s="124"/>
      <c r="N96" s="124"/>
      <c r="O96" s="124"/>
      <c r="P96" s="124"/>
      <c r="R96" s="8"/>
      <c r="S96" s="351">
        <v>45084.0</v>
      </c>
      <c r="U96" s="126"/>
      <c r="V96" s="126"/>
      <c r="X96" s="126"/>
      <c r="Y96" s="488"/>
      <c r="Z96" s="351">
        <v>45085.0</v>
      </c>
      <c r="AA96" s="126"/>
      <c r="AB96" s="126"/>
      <c r="AD96" s="126"/>
      <c r="AE96" s="126"/>
      <c r="AF96" s="126"/>
      <c r="AG96" s="405">
        <v>45086.0</v>
      </c>
      <c r="AH96" s="126"/>
      <c r="AJ96" s="126"/>
      <c r="AK96" s="126"/>
      <c r="AL96" s="126"/>
      <c r="AM96" s="126"/>
      <c r="AN96" s="405">
        <v>45087.0</v>
      </c>
      <c r="AP96" s="106"/>
      <c r="AQ96" s="106"/>
      <c r="AR96" s="106"/>
      <c r="AS96" s="106"/>
      <c r="AT96" s="106"/>
      <c r="AU96" s="405">
        <v>45088.0</v>
      </c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9"/>
      <c r="BG96" s="4"/>
      <c r="BH96" s="106"/>
      <c r="BI96" s="106"/>
      <c r="BJ96" s="32"/>
      <c r="BK96" s="496"/>
      <c r="BL96" s="106"/>
      <c r="BM96" s="106"/>
    </row>
    <row r="97">
      <c r="A97" s="67"/>
      <c r="D97" s="187" t="s">
        <v>723</v>
      </c>
      <c r="E97" s="26" t="s">
        <v>7</v>
      </c>
      <c r="F97" s="26" t="s">
        <v>4</v>
      </c>
      <c r="G97" s="26" t="s">
        <v>5</v>
      </c>
      <c r="H97" s="26" t="s">
        <v>6</v>
      </c>
      <c r="I97" s="26"/>
      <c r="J97" s="26"/>
      <c r="K97" s="288" t="s">
        <v>745</v>
      </c>
      <c r="L97" s="190" t="s">
        <v>154</v>
      </c>
      <c r="M97" s="26" t="s">
        <v>4</v>
      </c>
      <c r="N97" s="26" t="s">
        <v>5</v>
      </c>
      <c r="O97" s="26" t="s">
        <v>6</v>
      </c>
      <c r="P97" s="26"/>
      <c r="Q97" s="26"/>
      <c r="R97" s="187" t="s">
        <v>153</v>
      </c>
      <c r="S97" s="190" t="s">
        <v>765</v>
      </c>
      <c r="T97" s="26" t="s">
        <v>4</v>
      </c>
      <c r="U97" s="26" t="s">
        <v>5</v>
      </c>
      <c r="V97" s="26" t="s">
        <v>6</v>
      </c>
      <c r="Y97" s="187" t="s">
        <v>153</v>
      </c>
      <c r="Z97" s="190" t="s">
        <v>154</v>
      </c>
      <c r="AA97" s="26" t="s">
        <v>4</v>
      </c>
      <c r="AB97" s="26" t="s">
        <v>5</v>
      </c>
      <c r="AC97" s="26" t="s">
        <v>6</v>
      </c>
      <c r="AD97" s="73"/>
      <c r="AF97" s="187" t="s">
        <v>153</v>
      </c>
      <c r="AG97" s="29" t="s">
        <v>10</v>
      </c>
      <c r="AH97" s="26" t="s">
        <v>4</v>
      </c>
      <c r="AI97" s="26" t="s">
        <v>5</v>
      </c>
      <c r="AJ97" s="26" t="s">
        <v>6</v>
      </c>
      <c r="AM97" s="187" t="s">
        <v>153</v>
      </c>
      <c r="AN97" s="29" t="s">
        <v>11</v>
      </c>
      <c r="AO97" s="26" t="s">
        <v>4</v>
      </c>
      <c r="AP97" s="26" t="s">
        <v>5</v>
      </c>
      <c r="AQ97" s="26" t="s">
        <v>6</v>
      </c>
      <c r="AT97" s="187" t="s">
        <v>153</v>
      </c>
      <c r="AU97" s="190" t="s">
        <v>154</v>
      </c>
      <c r="AV97" s="26" t="s">
        <v>4</v>
      </c>
      <c r="AW97" s="26" t="s">
        <v>5</v>
      </c>
      <c r="AX97" s="26" t="s">
        <v>6</v>
      </c>
      <c r="AY97" s="193"/>
      <c r="AZ97" s="31" t="s">
        <v>4</v>
      </c>
      <c r="BA97" s="31" t="s">
        <v>13</v>
      </c>
      <c r="BB97" s="31" t="s">
        <v>6</v>
      </c>
      <c r="BC97" s="31" t="s">
        <v>14</v>
      </c>
      <c r="BE97" s="33" t="s">
        <v>4</v>
      </c>
      <c r="BF97" s="33" t="s">
        <v>13</v>
      </c>
      <c r="BG97" s="33" t="s">
        <v>6</v>
      </c>
      <c r="BH97" s="33" t="s">
        <v>15</v>
      </c>
      <c r="BI97" s="193"/>
      <c r="BJ97" s="193"/>
      <c r="BK97" s="193"/>
      <c r="BL97" s="193"/>
      <c r="BM97" s="193"/>
    </row>
    <row r="98">
      <c r="A98" s="184" t="s">
        <v>52</v>
      </c>
      <c r="B98" s="41" t="s">
        <v>33</v>
      </c>
      <c r="C98" s="37">
        <v>45083.0</v>
      </c>
      <c r="D98" s="96" t="s">
        <v>25</v>
      </c>
      <c r="E98" s="110" t="s">
        <v>25</v>
      </c>
      <c r="F98" s="40">
        <v>0.0</v>
      </c>
      <c r="G98" s="40">
        <v>0.0</v>
      </c>
      <c r="H98" s="40">
        <v>0.0</v>
      </c>
      <c r="I98" s="420" t="s">
        <v>46</v>
      </c>
      <c r="J98" s="37">
        <v>45084.0</v>
      </c>
      <c r="K98" s="42" t="s">
        <v>284</v>
      </c>
      <c r="L98" s="147" t="s">
        <v>288</v>
      </c>
      <c r="M98" s="40">
        <v>7.0</v>
      </c>
      <c r="N98" s="40">
        <v>0.5</v>
      </c>
      <c r="O98" s="40">
        <v>0.0</v>
      </c>
      <c r="P98" s="38" t="s">
        <v>36</v>
      </c>
      <c r="Q98" s="37">
        <v>45085.0</v>
      </c>
      <c r="R98" s="42" t="s">
        <v>284</v>
      </c>
      <c r="S98" s="145" t="s">
        <v>274</v>
      </c>
      <c r="T98" s="40">
        <v>2.5</v>
      </c>
      <c r="U98" s="40">
        <v>5.5</v>
      </c>
      <c r="V98" s="40">
        <v>3.5</v>
      </c>
      <c r="W98" s="95" t="s">
        <v>67</v>
      </c>
      <c r="X98" s="37">
        <v>45086.0</v>
      </c>
      <c r="Y98" s="42" t="s">
        <v>284</v>
      </c>
      <c r="Z98" s="147" t="s">
        <v>288</v>
      </c>
      <c r="AA98" s="40">
        <v>2.0</v>
      </c>
      <c r="AB98" s="40">
        <v>5.5</v>
      </c>
      <c r="AC98" s="40">
        <v>0.0</v>
      </c>
      <c r="AD98" s="42" t="s">
        <v>78</v>
      </c>
      <c r="AE98" s="37">
        <v>45087.0</v>
      </c>
      <c r="AF98" s="42" t="s">
        <v>286</v>
      </c>
      <c r="AG98" s="53" t="s">
        <v>120</v>
      </c>
      <c r="AH98" s="40">
        <v>0.0</v>
      </c>
      <c r="AI98" s="40">
        <v>4.5</v>
      </c>
      <c r="AJ98" s="40">
        <v>0.0</v>
      </c>
      <c r="AK98" s="47" t="s">
        <v>57</v>
      </c>
      <c r="AL98" s="37">
        <v>45087.0</v>
      </c>
      <c r="AM98" s="42" t="s">
        <v>25</v>
      </c>
      <c r="AN98" s="39" t="s">
        <v>25</v>
      </c>
      <c r="AO98" s="40">
        <v>0.0</v>
      </c>
      <c r="AP98" s="40">
        <v>0.0</v>
      </c>
      <c r="AQ98" s="40">
        <v>0.0</v>
      </c>
      <c r="AR98" s="95" t="s">
        <v>27</v>
      </c>
      <c r="AS98" s="37">
        <v>45089.0</v>
      </c>
      <c r="AT98" s="42" t="s">
        <v>284</v>
      </c>
      <c r="AU98" s="148" t="s">
        <v>288</v>
      </c>
      <c r="AV98" s="40">
        <v>2.0</v>
      </c>
      <c r="AW98" s="40">
        <v>5.5</v>
      </c>
      <c r="AX98" s="40">
        <v>0.0</v>
      </c>
      <c r="AY98" s="194"/>
      <c r="AZ98" s="49">
        <f t="shared" ref="AZ98:BB98" si="108">SUM(F98,M98,T98,AA98,AH98,AO98,AV98)</f>
        <v>13.5</v>
      </c>
      <c r="BA98" s="39">
        <f t="shared" si="108"/>
        <v>21.5</v>
      </c>
      <c r="BB98" s="39">
        <f t="shared" si="108"/>
        <v>3.5</v>
      </c>
      <c r="BC98" s="50">
        <f>SUM(AZ98,BA98,BB98)</f>
        <v>38.5</v>
      </c>
      <c r="BE98" s="39">
        <f>AZ98*80</f>
        <v>1080</v>
      </c>
      <c r="BF98" s="39">
        <f>BA98*88</f>
        <v>1892</v>
      </c>
      <c r="BG98" s="39">
        <f>BB98*80</f>
        <v>280</v>
      </c>
      <c r="BH98" s="39">
        <f>SUM(BE98,BF98,BG98)</f>
        <v>3252</v>
      </c>
      <c r="BI98" s="194"/>
      <c r="BJ98" s="194"/>
      <c r="BK98" s="194"/>
      <c r="BL98" s="194"/>
      <c r="BM98" s="194"/>
    </row>
    <row r="99">
      <c r="A99" s="67"/>
      <c r="F99" s="73"/>
      <c r="G99" s="73"/>
      <c r="H99" s="73"/>
      <c r="Z99" s="27"/>
      <c r="AA99" s="73"/>
      <c r="AB99" s="73"/>
      <c r="AC99" s="73"/>
      <c r="AV99" s="193"/>
      <c r="AW99" s="193"/>
      <c r="AX99" s="193"/>
      <c r="AY99" s="193"/>
      <c r="AZ99" s="193"/>
      <c r="BA99" s="193"/>
      <c r="BB99" s="193"/>
      <c r="BC99" s="193"/>
      <c r="BF99" s="193"/>
      <c r="BI99" s="193"/>
      <c r="BJ99" s="193"/>
      <c r="BK99" s="193"/>
      <c r="BL99" s="193"/>
      <c r="BM99" s="193"/>
    </row>
    <row r="100">
      <c r="A100" s="67"/>
      <c r="D100" s="187" t="s">
        <v>723</v>
      </c>
      <c r="E100" s="26" t="s">
        <v>3</v>
      </c>
      <c r="F100" s="26" t="s">
        <v>4</v>
      </c>
      <c r="G100" s="26" t="s">
        <v>5</v>
      </c>
      <c r="H100" s="26" t="s">
        <v>6</v>
      </c>
      <c r="I100" s="73"/>
      <c r="K100" s="187" t="s">
        <v>723</v>
      </c>
      <c r="L100" s="26" t="s">
        <v>7</v>
      </c>
      <c r="M100" s="26" t="s">
        <v>4</v>
      </c>
      <c r="N100" s="26" t="s">
        <v>5</v>
      </c>
      <c r="O100" s="26" t="s">
        <v>6</v>
      </c>
      <c r="R100" s="187" t="s">
        <v>156</v>
      </c>
      <c r="S100" s="26" t="s">
        <v>8</v>
      </c>
      <c r="T100" s="26" t="s">
        <v>4</v>
      </c>
      <c r="U100" s="26" t="s">
        <v>5</v>
      </c>
      <c r="V100" s="26" t="s">
        <v>6</v>
      </c>
      <c r="Y100" s="187" t="s">
        <v>774</v>
      </c>
      <c r="Z100" s="29" t="s">
        <v>9</v>
      </c>
      <c r="AA100" s="26" t="s">
        <v>4</v>
      </c>
      <c r="AB100" s="26" t="s">
        <v>5</v>
      </c>
      <c r="AC100" s="26" t="s">
        <v>6</v>
      </c>
      <c r="AD100" s="73"/>
      <c r="AF100" s="187" t="s">
        <v>774</v>
      </c>
      <c r="AG100" s="29" t="s">
        <v>10</v>
      </c>
      <c r="AH100" s="26" t="s">
        <v>4</v>
      </c>
      <c r="AI100" s="26" t="s">
        <v>5</v>
      </c>
      <c r="AJ100" s="26" t="s">
        <v>6</v>
      </c>
      <c r="AM100" s="187" t="s">
        <v>774</v>
      </c>
      <c r="AN100" s="29" t="s">
        <v>11</v>
      </c>
      <c r="AO100" s="26" t="s">
        <v>4</v>
      </c>
      <c r="AP100" s="26" t="s">
        <v>5</v>
      </c>
      <c r="AQ100" s="26" t="s">
        <v>6</v>
      </c>
      <c r="AT100" s="187" t="s">
        <v>156</v>
      </c>
      <c r="AU100" s="29" t="s">
        <v>12</v>
      </c>
      <c r="AV100" s="26" t="s">
        <v>4</v>
      </c>
      <c r="AW100" s="26" t="s">
        <v>5</v>
      </c>
      <c r="AX100" s="26" t="s">
        <v>6</v>
      </c>
      <c r="AY100" s="193"/>
      <c r="AZ100" s="31" t="s">
        <v>4</v>
      </c>
      <c r="BA100" s="31" t="s">
        <v>13</v>
      </c>
      <c r="BB100" s="31" t="s">
        <v>6</v>
      </c>
      <c r="BC100" s="31" t="s">
        <v>14</v>
      </c>
      <c r="BE100" s="33" t="s">
        <v>4</v>
      </c>
      <c r="BF100" s="33" t="s">
        <v>13</v>
      </c>
      <c r="BG100" s="33" t="s">
        <v>6</v>
      </c>
      <c r="BH100" s="33" t="s">
        <v>15</v>
      </c>
      <c r="BI100" s="193"/>
      <c r="BJ100" s="193"/>
      <c r="BK100" s="193"/>
      <c r="BL100" s="193"/>
      <c r="BM100" s="193"/>
    </row>
    <row r="101">
      <c r="A101" s="184" t="s">
        <v>82</v>
      </c>
      <c r="B101" s="41" t="s">
        <v>33</v>
      </c>
      <c r="C101" s="37">
        <v>45083.0</v>
      </c>
      <c r="D101" s="96" t="s">
        <v>74</v>
      </c>
      <c r="E101" s="110" t="s">
        <v>99</v>
      </c>
      <c r="F101" s="40">
        <v>7.0</v>
      </c>
      <c r="G101" s="40">
        <v>0.5</v>
      </c>
      <c r="H101" s="40">
        <v>0.0</v>
      </c>
      <c r="I101" s="420" t="s">
        <v>46</v>
      </c>
      <c r="J101" s="37">
        <v>45084.0</v>
      </c>
      <c r="K101" s="96" t="s">
        <v>74</v>
      </c>
      <c r="L101" s="110" t="s">
        <v>99</v>
      </c>
      <c r="M101" s="40">
        <v>7.0</v>
      </c>
      <c r="N101" s="40">
        <v>0.5</v>
      </c>
      <c r="O101" s="40">
        <v>0.0</v>
      </c>
      <c r="P101" s="38" t="s">
        <v>36</v>
      </c>
      <c r="Q101" s="37">
        <v>45085.0</v>
      </c>
      <c r="R101" s="38" t="s">
        <v>247</v>
      </c>
      <c r="S101" s="39" t="s">
        <v>127</v>
      </c>
      <c r="T101" s="40">
        <v>5.0</v>
      </c>
      <c r="U101" s="40">
        <v>1.0</v>
      </c>
      <c r="V101" s="40">
        <v>0.0</v>
      </c>
      <c r="W101" s="43" t="s">
        <v>26</v>
      </c>
      <c r="X101" s="37">
        <v>45085.0</v>
      </c>
      <c r="Y101" s="42" t="s">
        <v>703</v>
      </c>
      <c r="Z101" s="39" t="s">
        <v>704</v>
      </c>
      <c r="AA101" s="40">
        <v>0.5</v>
      </c>
      <c r="AB101" s="40">
        <v>7.5</v>
      </c>
      <c r="AC101" s="40">
        <v>2.5</v>
      </c>
      <c r="AD101" s="36" t="s">
        <v>56</v>
      </c>
      <c r="AE101" s="37">
        <v>45086.0</v>
      </c>
      <c r="AF101" s="42" t="s">
        <v>703</v>
      </c>
      <c r="AG101" s="39" t="s">
        <v>704</v>
      </c>
      <c r="AH101" s="40">
        <v>0.5</v>
      </c>
      <c r="AI101" s="40">
        <v>7.5</v>
      </c>
      <c r="AJ101" s="40">
        <v>2.5</v>
      </c>
      <c r="AK101" s="47" t="s">
        <v>57</v>
      </c>
      <c r="AL101" s="37">
        <v>45087.0</v>
      </c>
      <c r="AM101" s="42" t="s">
        <v>25</v>
      </c>
      <c r="AN101" s="39" t="s">
        <v>25</v>
      </c>
      <c r="AO101" s="40">
        <v>0.0</v>
      </c>
      <c r="AP101" s="40">
        <v>0.0</v>
      </c>
      <c r="AQ101" s="40">
        <v>0.0</v>
      </c>
      <c r="AR101" s="96" t="s">
        <v>149</v>
      </c>
      <c r="AS101" s="37">
        <v>45088.0</v>
      </c>
      <c r="AT101" s="38" t="s">
        <v>25</v>
      </c>
      <c r="AU101" s="39" t="s">
        <v>25</v>
      </c>
      <c r="AV101" s="40">
        <v>0.0</v>
      </c>
      <c r="AW101" s="40">
        <v>0.0</v>
      </c>
      <c r="AX101" s="40">
        <v>0.0</v>
      </c>
      <c r="AY101" s="194"/>
      <c r="AZ101" s="49">
        <f t="shared" ref="AZ101:BB101" si="109">SUM(F101,M101,T101,AA101,AH101,AO101,AV101)</f>
        <v>20</v>
      </c>
      <c r="BA101" s="39">
        <f t="shared" si="109"/>
        <v>17</v>
      </c>
      <c r="BB101" s="39">
        <f t="shared" si="109"/>
        <v>5</v>
      </c>
      <c r="BC101" s="50">
        <f>SUM(AZ101,BA101,BB101)</f>
        <v>42</v>
      </c>
      <c r="BE101" s="39">
        <f>AZ101*80</f>
        <v>1600</v>
      </c>
      <c r="BF101" s="39">
        <f>BA101*88</f>
        <v>1496</v>
      </c>
      <c r="BG101" s="39">
        <f>BB101*80</f>
        <v>400</v>
      </c>
      <c r="BH101" s="39">
        <f>SUM(BE101,BF101,BG101)</f>
        <v>3496</v>
      </c>
      <c r="BI101" s="194"/>
      <c r="BJ101" s="194"/>
      <c r="BK101" s="194"/>
      <c r="BL101" s="194"/>
      <c r="BM101" s="194"/>
    </row>
    <row r="102">
      <c r="A102" s="67"/>
      <c r="B102" s="68"/>
      <c r="C102" s="68"/>
    </row>
    <row r="103">
      <c r="A103" s="67"/>
      <c r="D103" s="288" t="s">
        <v>745</v>
      </c>
      <c r="E103" s="26" t="s">
        <v>3</v>
      </c>
      <c r="F103" s="26" t="s">
        <v>4</v>
      </c>
      <c r="G103" s="26" t="s">
        <v>5</v>
      </c>
      <c r="H103" s="26" t="s">
        <v>6</v>
      </c>
      <c r="I103" s="26"/>
      <c r="J103" s="26"/>
      <c r="K103" s="187" t="s">
        <v>159</v>
      </c>
      <c r="L103" s="26" t="s">
        <v>7</v>
      </c>
      <c r="M103" s="26" t="s">
        <v>4</v>
      </c>
      <c r="N103" s="26" t="s">
        <v>5</v>
      </c>
      <c r="O103" s="26" t="s">
        <v>6</v>
      </c>
      <c r="P103" s="26"/>
      <c r="Q103" s="26"/>
      <c r="R103" s="187" t="s">
        <v>723</v>
      </c>
      <c r="S103" s="26" t="s">
        <v>8</v>
      </c>
      <c r="T103" s="26" t="s">
        <v>4</v>
      </c>
      <c r="U103" s="26" t="s">
        <v>5</v>
      </c>
      <c r="V103" s="26" t="s">
        <v>6</v>
      </c>
      <c r="W103" s="28"/>
      <c r="X103" s="29"/>
      <c r="Y103" s="187" t="s">
        <v>723</v>
      </c>
      <c r="Z103" s="29" t="s">
        <v>9</v>
      </c>
      <c r="AA103" s="26" t="s">
        <v>4</v>
      </c>
      <c r="AB103" s="26" t="s">
        <v>5</v>
      </c>
      <c r="AC103" s="26" t="s">
        <v>6</v>
      </c>
      <c r="AD103" s="73"/>
      <c r="AF103" s="187" t="s">
        <v>153</v>
      </c>
      <c r="AG103" s="29" t="s">
        <v>10</v>
      </c>
      <c r="AH103" s="26" t="s">
        <v>4</v>
      </c>
      <c r="AI103" s="26" t="s">
        <v>5</v>
      </c>
      <c r="AJ103" s="26" t="s">
        <v>6</v>
      </c>
      <c r="AM103" s="187" t="s">
        <v>156</v>
      </c>
      <c r="AN103" s="190" t="s">
        <v>768</v>
      </c>
      <c r="AO103" s="26" t="s">
        <v>4</v>
      </c>
      <c r="AP103" s="26" t="s">
        <v>5</v>
      </c>
      <c r="AQ103" s="26" t="s">
        <v>6</v>
      </c>
      <c r="AT103" s="187" t="s">
        <v>156</v>
      </c>
      <c r="AU103" s="190" t="s">
        <v>768</v>
      </c>
      <c r="AV103" s="26" t="s">
        <v>4</v>
      </c>
      <c r="AW103" s="26" t="s">
        <v>5</v>
      </c>
      <c r="AX103" s="26" t="s">
        <v>6</v>
      </c>
      <c r="AY103" s="196"/>
      <c r="AZ103" s="31" t="s">
        <v>4</v>
      </c>
      <c r="BA103" s="31" t="s">
        <v>13</v>
      </c>
      <c r="BB103" s="31" t="s">
        <v>6</v>
      </c>
      <c r="BC103" s="31" t="s">
        <v>14</v>
      </c>
      <c r="BD103" s="196"/>
      <c r="BE103" s="33" t="s">
        <v>4</v>
      </c>
      <c r="BF103" s="33" t="s">
        <v>13</v>
      </c>
      <c r="BG103" s="33" t="s">
        <v>6</v>
      </c>
      <c r="BH103" s="33" t="s">
        <v>15</v>
      </c>
      <c r="BI103" s="196"/>
      <c r="BJ103" s="196"/>
      <c r="BK103" s="196"/>
      <c r="BL103" s="196"/>
      <c r="BM103" s="196"/>
    </row>
    <row r="104">
      <c r="A104" s="35" t="s">
        <v>50</v>
      </c>
      <c r="B104" s="42" t="s">
        <v>62</v>
      </c>
      <c r="C104" s="37">
        <v>45083.0</v>
      </c>
      <c r="D104" s="42" t="s">
        <v>308</v>
      </c>
      <c r="E104" s="53" t="s">
        <v>309</v>
      </c>
      <c r="F104" s="40">
        <v>5.0</v>
      </c>
      <c r="G104" s="40">
        <v>5.5</v>
      </c>
      <c r="H104" s="40">
        <v>0.0</v>
      </c>
      <c r="I104" s="95" t="s">
        <v>46</v>
      </c>
      <c r="J104" s="37">
        <v>45084.0</v>
      </c>
      <c r="K104" s="38" t="s">
        <v>273</v>
      </c>
      <c r="L104" s="39" t="s">
        <v>39</v>
      </c>
      <c r="M104" s="40">
        <v>5.5</v>
      </c>
      <c r="N104" s="40">
        <v>1.0</v>
      </c>
      <c r="O104" s="40">
        <v>0.0</v>
      </c>
      <c r="P104" s="38" t="s">
        <v>36</v>
      </c>
      <c r="Q104" s="37">
        <v>45085.0</v>
      </c>
      <c r="R104" s="96" t="s">
        <v>112</v>
      </c>
      <c r="S104" s="92" t="s">
        <v>71</v>
      </c>
      <c r="T104" s="40">
        <v>6.5</v>
      </c>
      <c r="U104" s="40">
        <v>1.0</v>
      </c>
      <c r="V104" s="40">
        <v>0.0</v>
      </c>
      <c r="W104" s="43" t="s">
        <v>26</v>
      </c>
      <c r="X104" s="37">
        <v>45085.0</v>
      </c>
      <c r="Y104" s="42" t="s">
        <v>277</v>
      </c>
      <c r="Z104" s="39" t="s">
        <v>90</v>
      </c>
      <c r="AA104" s="40">
        <v>0.0</v>
      </c>
      <c r="AB104" s="40">
        <v>7.5</v>
      </c>
      <c r="AC104" s="40">
        <v>0.0</v>
      </c>
      <c r="AD104" s="36" t="s">
        <v>56</v>
      </c>
      <c r="AE104" s="37">
        <v>45086.0</v>
      </c>
      <c r="AF104" s="42" t="s">
        <v>25</v>
      </c>
      <c r="AG104" s="39" t="s">
        <v>25</v>
      </c>
      <c r="AH104" s="40">
        <v>0.0</v>
      </c>
      <c r="AI104" s="40">
        <v>0.0</v>
      </c>
      <c r="AJ104" s="40">
        <v>0.0</v>
      </c>
      <c r="AK104" s="47" t="s">
        <v>57</v>
      </c>
      <c r="AL104" s="37">
        <v>45087.0</v>
      </c>
      <c r="AM104" s="42" t="s">
        <v>211</v>
      </c>
      <c r="AN104" s="504" t="s">
        <v>773</v>
      </c>
      <c r="AO104" s="40">
        <v>1.0</v>
      </c>
      <c r="AP104" s="40">
        <v>7.0</v>
      </c>
      <c r="AQ104" s="40">
        <v>2.0</v>
      </c>
      <c r="AR104" s="96" t="s">
        <v>149</v>
      </c>
      <c r="AS104" s="37">
        <v>45088.0</v>
      </c>
      <c r="AT104" s="42" t="s">
        <v>211</v>
      </c>
      <c r="AU104" s="504" t="s">
        <v>773</v>
      </c>
      <c r="AV104" s="40">
        <v>1.0</v>
      </c>
      <c r="AW104" s="40">
        <v>7.0</v>
      </c>
      <c r="AX104" s="40">
        <v>2.0</v>
      </c>
      <c r="AY104" s="51"/>
      <c r="AZ104" s="49">
        <f t="shared" ref="AZ104:BB104" si="110">SUM(F104,M104,T104,AA104,AH104,AO104,AV104)</f>
        <v>19</v>
      </c>
      <c r="BA104" s="39">
        <f t="shared" si="110"/>
        <v>29</v>
      </c>
      <c r="BB104" s="39">
        <f t="shared" si="110"/>
        <v>4</v>
      </c>
      <c r="BC104" s="50">
        <f>SUM(AZ104,BA104,BB104)</f>
        <v>52</v>
      </c>
      <c r="BD104" s="51"/>
      <c r="BE104" s="39">
        <f>AZ104*80</f>
        <v>1520</v>
      </c>
      <c r="BF104" s="39">
        <f>BA104*88</f>
        <v>2552</v>
      </c>
      <c r="BG104" s="39">
        <f>BB104*80</f>
        <v>320</v>
      </c>
      <c r="BH104" s="39">
        <f>SUM(BE104,BF104,BG104)</f>
        <v>4392</v>
      </c>
      <c r="BI104" s="51"/>
      <c r="BJ104" s="51"/>
      <c r="BK104" s="51"/>
      <c r="BL104" s="51"/>
      <c r="BM104" s="51"/>
    </row>
    <row r="105">
      <c r="A105" s="67"/>
      <c r="B105" s="68"/>
      <c r="C105" s="68"/>
      <c r="L105" s="192"/>
      <c r="R105" s="98"/>
      <c r="S105" s="192"/>
      <c r="Z105" s="39"/>
      <c r="AA105" s="197"/>
      <c r="AB105" s="197"/>
      <c r="AC105" s="197"/>
      <c r="AD105" s="197"/>
      <c r="AN105" s="198"/>
    </row>
    <row r="106">
      <c r="A106" s="24"/>
      <c r="B106" s="25"/>
      <c r="C106" s="25"/>
      <c r="D106" s="187" t="s">
        <v>159</v>
      </c>
      <c r="E106" s="26" t="s">
        <v>3</v>
      </c>
      <c r="F106" s="26" t="s">
        <v>4</v>
      </c>
      <c r="G106" s="26" t="s">
        <v>5</v>
      </c>
      <c r="H106" s="26" t="s">
        <v>6</v>
      </c>
      <c r="I106" s="26"/>
      <c r="J106" s="26"/>
      <c r="K106" s="187" t="s">
        <v>159</v>
      </c>
      <c r="L106" s="26" t="s">
        <v>7</v>
      </c>
      <c r="M106" s="26" t="s">
        <v>4</v>
      </c>
      <c r="N106" s="26" t="s">
        <v>5</v>
      </c>
      <c r="O106" s="26" t="s">
        <v>6</v>
      </c>
      <c r="P106" s="26"/>
      <c r="Q106" s="26"/>
      <c r="R106" s="187" t="s">
        <v>159</v>
      </c>
      <c r="S106" s="26" t="s">
        <v>8</v>
      </c>
      <c r="T106" s="26" t="s">
        <v>4</v>
      </c>
      <c r="U106" s="26" t="s">
        <v>5</v>
      </c>
      <c r="V106" s="26" t="s">
        <v>6</v>
      </c>
      <c r="W106" s="28"/>
      <c r="X106" s="29"/>
      <c r="Y106" s="187" t="s">
        <v>159</v>
      </c>
      <c r="Z106" s="29" t="s">
        <v>9</v>
      </c>
      <c r="AA106" s="26" t="s">
        <v>4</v>
      </c>
      <c r="AB106" s="26" t="s">
        <v>5</v>
      </c>
      <c r="AC106" s="26" t="s">
        <v>6</v>
      </c>
      <c r="AD106" s="29"/>
      <c r="AE106" s="29"/>
      <c r="AF106" s="187" t="s">
        <v>159</v>
      </c>
      <c r="AG106" s="29" t="s">
        <v>10</v>
      </c>
      <c r="AH106" s="26" t="s">
        <v>4</v>
      </c>
      <c r="AI106" s="26" t="s">
        <v>5</v>
      </c>
      <c r="AJ106" s="26" t="s">
        <v>6</v>
      </c>
      <c r="AK106" s="29"/>
      <c r="AL106" s="29"/>
      <c r="AM106" s="187" t="s">
        <v>159</v>
      </c>
      <c r="AN106" s="29" t="s">
        <v>11</v>
      </c>
      <c r="AO106" s="26" t="s">
        <v>4</v>
      </c>
      <c r="AP106" s="26" t="s">
        <v>5</v>
      </c>
      <c r="AQ106" s="26" t="s">
        <v>6</v>
      </c>
      <c r="AR106" s="29"/>
      <c r="AS106" s="29"/>
      <c r="AT106" s="187" t="s">
        <v>159</v>
      </c>
      <c r="AU106" s="29" t="s">
        <v>12</v>
      </c>
      <c r="AV106" s="26" t="s">
        <v>4</v>
      </c>
      <c r="AW106" s="26" t="s">
        <v>5</v>
      </c>
      <c r="AX106" s="26" t="s">
        <v>6</v>
      </c>
      <c r="AY106" s="30"/>
      <c r="AZ106" s="31" t="s">
        <v>4</v>
      </c>
      <c r="BA106" s="31" t="s">
        <v>13</v>
      </c>
      <c r="BB106" s="31"/>
      <c r="BC106" s="31" t="s">
        <v>14</v>
      </c>
      <c r="BD106" s="32"/>
      <c r="BE106" s="33" t="s">
        <v>4</v>
      </c>
      <c r="BF106" s="33" t="s">
        <v>13</v>
      </c>
      <c r="BG106" s="33" t="s">
        <v>6</v>
      </c>
      <c r="BH106" s="33" t="s">
        <v>15</v>
      </c>
      <c r="BI106" s="32"/>
      <c r="BJ106" s="32"/>
      <c r="BK106" s="32"/>
      <c r="BL106" s="32"/>
      <c r="BM106" s="32"/>
    </row>
    <row r="107">
      <c r="A107" s="35" t="s">
        <v>18</v>
      </c>
      <c r="B107" s="43" t="s">
        <v>19</v>
      </c>
      <c r="C107" s="37">
        <v>45082.0</v>
      </c>
      <c r="D107" s="96" t="s">
        <v>25</v>
      </c>
      <c r="E107" s="110" t="s">
        <v>25</v>
      </c>
      <c r="F107" s="40">
        <v>0.0</v>
      </c>
      <c r="G107" s="40">
        <v>0.0</v>
      </c>
      <c r="H107" s="40">
        <v>0.0</v>
      </c>
      <c r="I107" s="95" t="s">
        <v>46</v>
      </c>
      <c r="J107" s="37">
        <v>45084.0</v>
      </c>
      <c r="K107" s="38" t="s">
        <v>273</v>
      </c>
      <c r="L107" s="39" t="s">
        <v>39</v>
      </c>
      <c r="M107" s="40">
        <v>5.5</v>
      </c>
      <c r="N107" s="40">
        <v>1.0</v>
      </c>
      <c r="O107" s="40">
        <v>0.0</v>
      </c>
      <c r="P107" s="38" t="s">
        <v>24</v>
      </c>
      <c r="Q107" s="37">
        <v>45084.0</v>
      </c>
      <c r="R107" s="38" t="s">
        <v>272</v>
      </c>
      <c r="S107" s="39" t="s">
        <v>21</v>
      </c>
      <c r="T107" s="40">
        <v>0.0</v>
      </c>
      <c r="U107" s="40">
        <v>6.5</v>
      </c>
      <c r="V107" s="40">
        <v>0.0</v>
      </c>
      <c r="W107" s="43" t="s">
        <v>26</v>
      </c>
      <c r="X107" s="37">
        <v>45085.0</v>
      </c>
      <c r="Y107" s="38" t="s">
        <v>272</v>
      </c>
      <c r="Z107" s="39" t="s">
        <v>21</v>
      </c>
      <c r="AA107" s="40">
        <v>0.0</v>
      </c>
      <c r="AB107" s="40">
        <v>6.5</v>
      </c>
      <c r="AC107" s="40">
        <v>0.0</v>
      </c>
      <c r="AD107" s="43" t="s">
        <v>56</v>
      </c>
      <c r="AE107" s="37">
        <v>45086.0</v>
      </c>
      <c r="AF107" s="38" t="s">
        <v>272</v>
      </c>
      <c r="AG107" s="39" t="s">
        <v>21</v>
      </c>
      <c r="AH107" s="40">
        <v>0.0</v>
      </c>
      <c r="AI107" s="40">
        <v>6.5</v>
      </c>
      <c r="AJ107" s="40">
        <v>0.0</v>
      </c>
      <c r="AK107" s="47" t="s">
        <v>57</v>
      </c>
      <c r="AL107" s="37">
        <v>45087.0</v>
      </c>
      <c r="AM107" s="38" t="s">
        <v>272</v>
      </c>
      <c r="AN107" s="39" t="s">
        <v>21</v>
      </c>
      <c r="AO107" s="40">
        <v>0.0</v>
      </c>
      <c r="AP107" s="40">
        <v>6.5</v>
      </c>
      <c r="AQ107" s="40">
        <v>0.0</v>
      </c>
      <c r="AR107" s="420" t="s">
        <v>44</v>
      </c>
      <c r="AS107" s="37">
        <v>45089.0</v>
      </c>
      <c r="AT107" s="38" t="s">
        <v>25</v>
      </c>
      <c r="AU107" s="39" t="s">
        <v>25</v>
      </c>
      <c r="AV107" s="40">
        <v>0.0</v>
      </c>
      <c r="AW107" s="40">
        <v>0.0</v>
      </c>
      <c r="AX107" s="40">
        <v>0.0</v>
      </c>
      <c r="AY107" s="48"/>
      <c r="AZ107" s="49">
        <f t="shared" ref="AZ107:BB107" si="111">SUM(F107,M107,T107,AA107,AH107,AO107,AV107)</f>
        <v>5.5</v>
      </c>
      <c r="BA107" s="39">
        <f t="shared" si="111"/>
        <v>27</v>
      </c>
      <c r="BB107" s="39">
        <f t="shared" si="111"/>
        <v>0</v>
      </c>
      <c r="BC107" s="50">
        <f>SUM(AZ107,BA107)</f>
        <v>32.5</v>
      </c>
      <c r="BD107" s="51"/>
      <c r="BE107" s="39">
        <f>AZ107*80</f>
        <v>440</v>
      </c>
      <c r="BF107" s="39">
        <f>BA107*88</f>
        <v>2376</v>
      </c>
      <c r="BG107" s="39">
        <f>BB107*80</f>
        <v>0</v>
      </c>
      <c r="BH107" s="39">
        <f>SUM(BE107,BF107,BG107)</f>
        <v>2816</v>
      </c>
      <c r="BI107" s="51"/>
      <c r="BJ107" s="51"/>
      <c r="BK107" s="51"/>
      <c r="BL107" s="51"/>
      <c r="BM107" s="51"/>
    </row>
    <row r="108">
      <c r="A108" s="35"/>
      <c r="B108" s="64"/>
      <c r="C108" s="45"/>
      <c r="D108" s="39"/>
      <c r="E108" s="39"/>
      <c r="F108" s="60"/>
      <c r="G108" s="60"/>
      <c r="H108" s="60"/>
      <c r="I108" s="60"/>
      <c r="J108" s="45"/>
      <c r="K108" s="39"/>
      <c r="L108" s="39"/>
      <c r="M108" s="98"/>
      <c r="N108" s="98"/>
      <c r="O108" s="98"/>
      <c r="P108" s="98"/>
      <c r="Q108" s="200"/>
      <c r="R108" s="39"/>
      <c r="S108" s="39"/>
      <c r="T108" s="64"/>
      <c r="U108" s="64"/>
      <c r="V108" s="64"/>
      <c r="W108" s="64"/>
      <c r="X108" s="45"/>
      <c r="Y108" s="39"/>
      <c r="Z108" s="39"/>
      <c r="AA108" s="44"/>
      <c r="AB108" s="44"/>
      <c r="AC108" s="44"/>
      <c r="AD108" s="201"/>
      <c r="AE108" s="45"/>
      <c r="AF108" s="39"/>
      <c r="AG108" s="39"/>
      <c r="AH108" s="46"/>
      <c r="AI108" s="46"/>
      <c r="AJ108" s="46"/>
      <c r="AK108" s="46"/>
      <c r="AL108" s="45"/>
      <c r="AM108" s="39"/>
      <c r="AN108" s="39"/>
      <c r="AO108" s="98"/>
      <c r="AP108" s="98"/>
      <c r="AQ108" s="98"/>
      <c r="AR108" s="98"/>
      <c r="AS108" s="202"/>
      <c r="AT108" s="39"/>
      <c r="AU108" s="39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</row>
    <row r="109">
      <c r="A109" s="24"/>
      <c r="B109" s="25"/>
      <c r="C109" s="25"/>
      <c r="D109" s="187" t="s">
        <v>159</v>
      </c>
      <c r="E109" s="191" t="s">
        <v>748</v>
      </c>
      <c r="F109" s="26" t="s">
        <v>4</v>
      </c>
      <c r="G109" s="26" t="s">
        <v>5</v>
      </c>
      <c r="H109" s="26" t="s">
        <v>6</v>
      </c>
      <c r="I109" s="26"/>
      <c r="J109" s="26"/>
      <c r="K109" s="187" t="s">
        <v>159</v>
      </c>
      <c r="L109" s="26" t="s">
        <v>7</v>
      </c>
      <c r="M109" s="26" t="s">
        <v>4</v>
      </c>
      <c r="N109" s="26" t="s">
        <v>5</v>
      </c>
      <c r="O109" s="26" t="s">
        <v>6</v>
      </c>
      <c r="P109" s="26"/>
      <c r="Q109" s="26"/>
      <c r="R109" s="187" t="s">
        <v>775</v>
      </c>
      <c r="S109" s="26" t="s">
        <v>8</v>
      </c>
      <c r="T109" s="26" t="s">
        <v>4</v>
      </c>
      <c r="U109" s="26" t="s">
        <v>5</v>
      </c>
      <c r="V109" s="26" t="s">
        <v>6</v>
      </c>
      <c r="W109" s="28"/>
      <c r="X109" s="29"/>
      <c r="Y109" s="29" t="s">
        <v>2</v>
      </c>
      <c r="Z109" s="29" t="s">
        <v>9</v>
      </c>
      <c r="AA109" s="26" t="s">
        <v>4</v>
      </c>
      <c r="AB109" s="26" t="s">
        <v>5</v>
      </c>
      <c r="AC109" s="26" t="s">
        <v>6</v>
      </c>
      <c r="AD109" s="29"/>
      <c r="AE109" s="29"/>
      <c r="AF109" s="187" t="s">
        <v>159</v>
      </c>
      <c r="AG109" s="29" t="s">
        <v>10</v>
      </c>
      <c r="AH109" s="26" t="s">
        <v>4</v>
      </c>
      <c r="AI109" s="26" t="s">
        <v>5</v>
      </c>
      <c r="AJ109" s="26" t="s">
        <v>6</v>
      </c>
      <c r="AK109" s="29"/>
      <c r="AL109" s="29"/>
      <c r="AM109" s="187" t="s">
        <v>153</v>
      </c>
      <c r="AN109" s="190" t="s">
        <v>154</v>
      </c>
      <c r="AO109" s="26" t="s">
        <v>4</v>
      </c>
      <c r="AP109" s="26" t="s">
        <v>5</v>
      </c>
      <c r="AQ109" s="26" t="s">
        <v>6</v>
      </c>
      <c r="AR109" s="29"/>
      <c r="AS109" s="29"/>
      <c r="AT109" s="187" t="s">
        <v>776</v>
      </c>
      <c r="AU109" s="191" t="s">
        <v>159</v>
      </c>
      <c r="AV109" s="26" t="s">
        <v>4</v>
      </c>
      <c r="AW109" s="26" t="s">
        <v>5</v>
      </c>
      <c r="AX109" s="26" t="s">
        <v>6</v>
      </c>
      <c r="AY109" s="30"/>
      <c r="AZ109" s="31" t="s">
        <v>4</v>
      </c>
      <c r="BA109" s="31" t="s">
        <v>13</v>
      </c>
      <c r="BB109" s="31"/>
      <c r="BC109" s="31" t="s">
        <v>14</v>
      </c>
      <c r="BD109" s="32"/>
      <c r="BE109" s="33" t="s">
        <v>4</v>
      </c>
      <c r="BF109" s="33" t="s">
        <v>13</v>
      </c>
      <c r="BG109" s="33" t="s">
        <v>6</v>
      </c>
      <c r="BH109" s="33" t="s">
        <v>15</v>
      </c>
      <c r="BI109" s="32"/>
      <c r="BJ109" s="32"/>
      <c r="BK109" s="32"/>
      <c r="BL109" s="32"/>
      <c r="BM109" s="32"/>
    </row>
    <row r="110">
      <c r="A110" s="35" t="s">
        <v>54</v>
      </c>
      <c r="B110" s="43" t="s">
        <v>19</v>
      </c>
      <c r="C110" s="37">
        <v>45082.0</v>
      </c>
      <c r="D110" s="38" t="s">
        <v>272</v>
      </c>
      <c r="E110" s="145" t="s">
        <v>137</v>
      </c>
      <c r="F110" s="40">
        <v>0.5</v>
      </c>
      <c r="G110" s="40">
        <v>7.5</v>
      </c>
      <c r="H110" s="40">
        <v>2.5</v>
      </c>
      <c r="I110" s="41" t="s">
        <v>22</v>
      </c>
      <c r="J110" s="37">
        <v>45083.0</v>
      </c>
      <c r="K110" s="38" t="s">
        <v>272</v>
      </c>
      <c r="L110" s="39" t="s">
        <v>21</v>
      </c>
      <c r="M110" s="40">
        <v>0.0</v>
      </c>
      <c r="N110" s="40">
        <v>6.5</v>
      </c>
      <c r="O110" s="40">
        <v>0.0</v>
      </c>
      <c r="P110" s="38" t="s">
        <v>24</v>
      </c>
      <c r="Q110" s="37">
        <v>45084.0</v>
      </c>
      <c r="R110" s="42" t="s">
        <v>211</v>
      </c>
      <c r="S110" s="58" t="s">
        <v>66</v>
      </c>
      <c r="T110" s="40">
        <v>0.0</v>
      </c>
      <c r="U110" s="40">
        <v>6.0</v>
      </c>
      <c r="V110" s="40">
        <v>0.0</v>
      </c>
      <c r="W110" s="43" t="s">
        <v>26</v>
      </c>
      <c r="X110" s="37">
        <v>45085.0</v>
      </c>
      <c r="Y110" s="38" t="s">
        <v>25</v>
      </c>
      <c r="Z110" s="39" t="s">
        <v>25</v>
      </c>
      <c r="AA110" s="40">
        <v>0.0</v>
      </c>
      <c r="AB110" s="40">
        <v>0.0</v>
      </c>
      <c r="AC110" s="40">
        <v>0.0</v>
      </c>
      <c r="AD110" s="43" t="s">
        <v>56</v>
      </c>
      <c r="AE110" s="37">
        <v>45086.0</v>
      </c>
      <c r="AF110" s="38" t="s">
        <v>272</v>
      </c>
      <c r="AG110" s="39" t="s">
        <v>21</v>
      </c>
      <c r="AH110" s="40">
        <v>0.0</v>
      </c>
      <c r="AI110" s="40">
        <v>6.5</v>
      </c>
      <c r="AJ110" s="40">
        <v>0.0</v>
      </c>
      <c r="AK110" s="47" t="s">
        <v>57</v>
      </c>
      <c r="AL110" s="37">
        <v>45087.0</v>
      </c>
      <c r="AM110" s="42" t="s">
        <v>284</v>
      </c>
      <c r="AN110" s="148" t="s">
        <v>289</v>
      </c>
      <c r="AO110" s="40">
        <v>2.5</v>
      </c>
      <c r="AP110" s="40">
        <v>5.5</v>
      </c>
      <c r="AQ110" s="40">
        <v>0.5</v>
      </c>
      <c r="AR110" s="420" t="s">
        <v>44</v>
      </c>
      <c r="AS110" s="37">
        <v>45089.0</v>
      </c>
      <c r="AT110" s="38" t="s">
        <v>415</v>
      </c>
      <c r="AU110" s="40" t="s">
        <v>179</v>
      </c>
      <c r="AV110" s="40">
        <v>0.0</v>
      </c>
      <c r="AW110" s="40">
        <v>6.5</v>
      </c>
      <c r="AX110" s="40">
        <v>0.0</v>
      </c>
      <c r="AY110" s="48"/>
      <c r="AZ110" s="49">
        <f t="shared" ref="AZ110:BB110" si="112">SUM(F110,M110,T110,AA110,AH110,AO110,AV110)</f>
        <v>3</v>
      </c>
      <c r="BA110" s="39">
        <f t="shared" si="112"/>
        <v>38.5</v>
      </c>
      <c r="BB110" s="39">
        <f t="shared" si="112"/>
        <v>3</v>
      </c>
      <c r="BC110" s="50">
        <f>SUM(AZ110,BA110)</f>
        <v>41.5</v>
      </c>
      <c r="BD110" s="51"/>
      <c r="BE110" s="39">
        <f>AZ110*80</f>
        <v>240</v>
      </c>
      <c r="BF110" s="39">
        <f>BA110*88</f>
        <v>3388</v>
      </c>
      <c r="BG110" s="39">
        <f>BB110*80</f>
        <v>240</v>
      </c>
      <c r="BH110" s="39">
        <f>SUM(BE110,BF110,BG110)</f>
        <v>3868</v>
      </c>
      <c r="BI110" s="51"/>
      <c r="BJ110" s="51"/>
      <c r="BK110" s="51"/>
      <c r="BL110" s="51"/>
      <c r="BM110" s="51"/>
    </row>
    <row r="111">
      <c r="A111" s="67"/>
      <c r="B111" s="68"/>
      <c r="C111" s="68"/>
      <c r="K111" s="6" t="s">
        <v>334</v>
      </c>
      <c r="L111" s="4"/>
      <c r="Y111" s="6" t="s">
        <v>334</v>
      </c>
      <c r="Z111" s="4"/>
      <c r="AM111" s="6" t="s">
        <v>334</v>
      </c>
      <c r="AN111" s="4"/>
    </row>
    <row r="112">
      <c r="A112" s="67"/>
      <c r="B112" s="68"/>
      <c r="C112" s="68"/>
    </row>
    <row r="113">
      <c r="A113" s="67"/>
      <c r="B113" s="68"/>
      <c r="C113" s="68"/>
      <c r="K113" s="6" t="s">
        <v>161</v>
      </c>
      <c r="L113" s="4"/>
      <c r="Y113" s="6" t="s">
        <v>161</v>
      </c>
      <c r="Z113" s="4"/>
      <c r="AM113" s="6" t="s">
        <v>161</v>
      </c>
      <c r="AN113" s="4"/>
    </row>
    <row r="114">
      <c r="A114" s="67"/>
      <c r="B114" s="68"/>
      <c r="C114" s="68"/>
      <c r="F114" s="26" t="s">
        <v>4</v>
      </c>
      <c r="G114" s="26" t="s">
        <v>5</v>
      </c>
      <c r="H114" s="26" t="s">
        <v>6</v>
      </c>
      <c r="K114" s="99"/>
      <c r="L114" s="99"/>
      <c r="M114" s="26" t="s">
        <v>4</v>
      </c>
      <c r="N114" s="26" t="s">
        <v>5</v>
      </c>
      <c r="O114" s="26" t="s">
        <v>6</v>
      </c>
      <c r="T114" s="26" t="s">
        <v>4</v>
      </c>
      <c r="U114" s="26" t="s">
        <v>5</v>
      </c>
      <c r="V114" s="26" t="s">
        <v>6</v>
      </c>
      <c r="AA114" s="26" t="s">
        <v>4</v>
      </c>
      <c r="AB114" s="26" t="s">
        <v>5</v>
      </c>
      <c r="AC114" s="26" t="s">
        <v>6</v>
      </c>
      <c r="AH114" s="26" t="s">
        <v>4</v>
      </c>
      <c r="AI114" s="26" t="s">
        <v>5</v>
      </c>
      <c r="AJ114" s="26" t="s">
        <v>6</v>
      </c>
      <c r="AO114" s="26" t="s">
        <v>4</v>
      </c>
      <c r="AP114" s="26" t="s">
        <v>5</v>
      </c>
      <c r="AQ114" s="26" t="s">
        <v>6</v>
      </c>
      <c r="AV114" s="26" t="s">
        <v>4</v>
      </c>
      <c r="AW114" s="26" t="s">
        <v>5</v>
      </c>
      <c r="AX114" s="26" t="s">
        <v>6</v>
      </c>
      <c r="AZ114" s="31" t="s">
        <v>4</v>
      </c>
      <c r="BA114" s="31" t="s">
        <v>13</v>
      </c>
      <c r="BB114" s="31" t="s">
        <v>6</v>
      </c>
      <c r="BC114" s="31" t="s">
        <v>14</v>
      </c>
      <c r="BE114" s="33" t="s">
        <v>4</v>
      </c>
      <c r="BF114" s="33" t="s">
        <v>13</v>
      </c>
      <c r="BG114" s="33" t="s">
        <v>6</v>
      </c>
      <c r="BH114" s="33" t="s">
        <v>15</v>
      </c>
    </row>
    <row r="115">
      <c r="A115" s="35" t="s">
        <v>762</v>
      </c>
      <c r="B115" s="92"/>
      <c r="C115" s="45"/>
      <c r="D115" s="53"/>
      <c r="E115" s="44"/>
      <c r="F115" s="40">
        <v>0.0</v>
      </c>
      <c r="G115" s="40">
        <v>0.0</v>
      </c>
      <c r="H115" s="40">
        <v>0.0</v>
      </c>
      <c r="I115" s="92"/>
      <c r="J115" s="45"/>
      <c r="K115" s="53"/>
      <c r="L115" s="44"/>
      <c r="M115" s="40">
        <v>0.0</v>
      </c>
      <c r="N115" s="40">
        <v>0.0</v>
      </c>
      <c r="O115" s="40">
        <v>0.0</v>
      </c>
      <c r="P115" s="92"/>
      <c r="Q115" s="45"/>
      <c r="R115" s="53"/>
      <c r="S115" s="44"/>
      <c r="T115" s="40">
        <v>0.0</v>
      </c>
      <c r="U115" s="40">
        <v>0.0</v>
      </c>
      <c r="V115" s="40">
        <v>0.0</v>
      </c>
      <c r="W115" s="92"/>
      <c r="X115" s="45"/>
      <c r="Y115" s="53"/>
      <c r="Z115" s="44"/>
      <c r="AA115" s="40">
        <v>0.0</v>
      </c>
      <c r="AB115" s="40">
        <v>0.0</v>
      </c>
      <c r="AC115" s="40">
        <v>0.0</v>
      </c>
      <c r="AD115" s="92"/>
      <c r="AE115" s="45"/>
      <c r="AF115" s="53"/>
      <c r="AG115" s="44"/>
      <c r="AH115" s="40">
        <v>0.0</v>
      </c>
      <c r="AI115" s="40">
        <v>0.0</v>
      </c>
      <c r="AJ115" s="40">
        <v>0.0</v>
      </c>
      <c r="AK115" s="185" t="s">
        <v>43</v>
      </c>
      <c r="AL115" s="37">
        <v>45088.0</v>
      </c>
      <c r="AM115" s="42" t="s">
        <v>137</v>
      </c>
      <c r="AN115" s="58" t="s">
        <v>333</v>
      </c>
      <c r="AO115" s="40">
        <v>4.0</v>
      </c>
      <c r="AP115" s="40">
        <v>0.0</v>
      </c>
      <c r="AQ115" s="40">
        <v>0.0</v>
      </c>
      <c r="AR115" s="96" t="s">
        <v>44</v>
      </c>
      <c r="AS115" s="37">
        <v>45089.0</v>
      </c>
      <c r="AT115" s="42" t="s">
        <v>137</v>
      </c>
      <c r="AU115" s="58" t="s">
        <v>333</v>
      </c>
      <c r="AV115" s="40">
        <v>4.0</v>
      </c>
      <c r="AW115" s="40">
        <v>0.0</v>
      </c>
      <c r="AX115" s="40">
        <v>0.0</v>
      </c>
      <c r="AY115" s="51"/>
      <c r="AZ115" s="49">
        <f t="shared" ref="AZ115:BB115" si="113">SUM(F115,M115,T115,AA115,AH115,AO115,AV115)</f>
        <v>8</v>
      </c>
      <c r="BA115" s="39">
        <f t="shared" si="113"/>
        <v>0</v>
      </c>
      <c r="BB115" s="39">
        <f t="shared" si="113"/>
        <v>0</v>
      </c>
      <c r="BC115" s="50">
        <f t="shared" ref="BC115:BC116" si="115">SUM(AZ115,BA115,BB115)</f>
        <v>8</v>
      </c>
      <c r="BD115" s="51"/>
      <c r="BE115" s="39">
        <f t="shared" ref="BE115:BE116" si="116">67.31*AZ115</f>
        <v>538.48</v>
      </c>
      <c r="BF115" s="39">
        <f t="shared" ref="BF115:BF116" si="117">BA115*74</f>
        <v>0</v>
      </c>
      <c r="BG115" s="39">
        <f t="shared" ref="BG115:BG116" si="118">BB115*84</f>
        <v>0</v>
      </c>
      <c r="BH115" s="39">
        <f t="shared" ref="BH115:BH116" si="119">SUM(BF115,BE115,BG115)</f>
        <v>538.48</v>
      </c>
      <c r="BI115" s="51"/>
      <c r="BJ115" s="51"/>
      <c r="BK115" s="51"/>
      <c r="BL115" s="51"/>
      <c r="BM115" s="51"/>
    </row>
    <row r="116">
      <c r="A116" s="35" t="s">
        <v>753</v>
      </c>
      <c r="B116" s="92"/>
      <c r="C116" s="45"/>
      <c r="D116" s="53"/>
      <c r="E116" s="44"/>
      <c r="F116" s="40">
        <v>0.0</v>
      </c>
      <c r="G116" s="40">
        <v>0.0</v>
      </c>
      <c r="H116" s="40">
        <v>0.0</v>
      </c>
      <c r="I116" s="92"/>
      <c r="J116" s="45"/>
      <c r="K116" s="53"/>
      <c r="L116" s="44"/>
      <c r="M116" s="40">
        <v>0.0</v>
      </c>
      <c r="N116" s="40">
        <v>0.0</v>
      </c>
      <c r="O116" s="40">
        <v>0.0</v>
      </c>
      <c r="P116" s="92"/>
      <c r="Q116" s="45"/>
      <c r="R116" s="53"/>
      <c r="S116" s="44"/>
      <c r="T116" s="40">
        <v>0.0</v>
      </c>
      <c r="U116" s="40">
        <v>0.0</v>
      </c>
      <c r="V116" s="40">
        <v>0.0</v>
      </c>
      <c r="W116" s="92"/>
      <c r="X116" s="45"/>
      <c r="Y116" s="53"/>
      <c r="Z116" s="44"/>
      <c r="AA116" s="40">
        <v>0.0</v>
      </c>
      <c r="AB116" s="40">
        <v>0.0</v>
      </c>
      <c r="AC116" s="40">
        <v>0.0</v>
      </c>
      <c r="AD116" s="56" t="s">
        <v>40</v>
      </c>
      <c r="AE116" s="37">
        <v>45087.0</v>
      </c>
      <c r="AF116" s="42" t="s">
        <v>137</v>
      </c>
      <c r="AG116" s="58" t="s">
        <v>333</v>
      </c>
      <c r="AH116" s="40">
        <v>4.0</v>
      </c>
      <c r="AI116" s="40">
        <v>0.0</v>
      </c>
      <c r="AJ116" s="40">
        <v>0.0</v>
      </c>
      <c r="AK116" s="185" t="s">
        <v>43</v>
      </c>
      <c r="AL116" s="37">
        <v>45088.0</v>
      </c>
      <c r="AM116" s="42" t="s">
        <v>137</v>
      </c>
      <c r="AN116" s="58" t="s">
        <v>333</v>
      </c>
      <c r="AO116" s="40">
        <v>4.0</v>
      </c>
      <c r="AP116" s="40">
        <v>0.0</v>
      </c>
      <c r="AQ116" s="40">
        <v>0.0</v>
      </c>
      <c r="AR116" s="96" t="s">
        <v>44</v>
      </c>
      <c r="AS116" s="37">
        <v>45089.0</v>
      </c>
      <c r="AT116" s="42" t="s">
        <v>137</v>
      </c>
      <c r="AU116" s="58" t="s">
        <v>333</v>
      </c>
      <c r="AV116" s="40">
        <v>4.0</v>
      </c>
      <c r="AW116" s="40">
        <v>0.0</v>
      </c>
      <c r="AX116" s="40">
        <v>0.0</v>
      </c>
      <c r="AY116" s="51"/>
      <c r="AZ116" s="49">
        <f t="shared" ref="AZ116:BB116" si="114">SUM(F116,M116,T116,AA116,AH116,AO116,AV116)</f>
        <v>12</v>
      </c>
      <c r="BA116" s="39">
        <f t="shared" si="114"/>
        <v>0</v>
      </c>
      <c r="BB116" s="39">
        <f t="shared" si="114"/>
        <v>0</v>
      </c>
      <c r="BC116" s="50">
        <f t="shared" si="115"/>
        <v>12</v>
      </c>
      <c r="BD116" s="51"/>
      <c r="BE116" s="39">
        <f t="shared" si="116"/>
        <v>807.72</v>
      </c>
      <c r="BF116" s="39">
        <f t="shared" si="117"/>
        <v>0</v>
      </c>
      <c r="BG116" s="39">
        <f t="shared" si="118"/>
        <v>0</v>
      </c>
      <c r="BH116" s="39">
        <f t="shared" si="119"/>
        <v>807.72</v>
      </c>
      <c r="BI116" s="51"/>
      <c r="BJ116" s="51"/>
      <c r="BK116" s="51"/>
      <c r="BL116" s="51"/>
      <c r="BM116" s="51"/>
    </row>
    <row r="117">
      <c r="A117" s="209"/>
      <c r="B117" s="136"/>
      <c r="C117" s="71"/>
      <c r="D117" s="136"/>
      <c r="E117" s="136"/>
      <c r="F117" s="204"/>
      <c r="G117" s="204"/>
      <c r="H117" s="204"/>
      <c r="I117" s="136"/>
      <c r="J117" s="71"/>
      <c r="K117" s="98"/>
      <c r="L117" s="211"/>
      <c r="M117" s="51"/>
      <c r="N117" s="51"/>
      <c r="O117" s="51"/>
      <c r="P117" s="51"/>
      <c r="Q117" s="71"/>
      <c r="R117" s="136"/>
      <c r="S117" s="136"/>
      <c r="T117" s="203"/>
      <c r="U117" s="203"/>
      <c r="V117" s="203"/>
      <c r="W117" s="136"/>
      <c r="X117" s="71"/>
      <c r="Y117" s="136"/>
      <c r="Z117" s="136"/>
      <c r="AA117" s="136"/>
      <c r="AB117" s="136"/>
      <c r="AC117" s="136"/>
      <c r="AD117" s="117"/>
      <c r="AE117" s="71"/>
      <c r="AF117" s="72"/>
      <c r="AG117" s="32"/>
      <c r="AH117" s="212"/>
      <c r="AI117" s="212"/>
      <c r="AJ117" s="212"/>
      <c r="AK117" s="32"/>
      <c r="AL117" s="71"/>
      <c r="AM117" s="136"/>
      <c r="AN117" s="72"/>
      <c r="AO117" s="136"/>
      <c r="AP117" s="136"/>
      <c r="AQ117" s="136"/>
      <c r="AR117" s="117"/>
      <c r="AS117" s="118"/>
      <c r="AT117" s="136"/>
      <c r="AU117" s="72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>
      <c r="A118" s="209"/>
      <c r="B118" s="136"/>
      <c r="C118" s="71"/>
      <c r="D118" s="136"/>
      <c r="E118" s="136"/>
      <c r="F118" s="204"/>
      <c r="G118" s="204"/>
      <c r="H118" s="204"/>
      <c r="I118" s="136"/>
      <c r="J118" s="71"/>
      <c r="K118" s="98"/>
      <c r="L118" s="211"/>
      <c r="M118" s="51"/>
      <c r="N118" s="51"/>
      <c r="O118" s="51"/>
      <c r="P118" s="51"/>
      <c r="Q118" s="71"/>
      <c r="R118" s="136"/>
      <c r="S118" s="136"/>
      <c r="T118" s="203"/>
      <c r="U118" s="203"/>
      <c r="V118" s="203"/>
      <c r="W118" s="136"/>
      <c r="X118" s="71"/>
      <c r="Y118" s="136"/>
      <c r="Z118" s="136"/>
      <c r="AA118" s="136"/>
      <c r="AB118" s="136"/>
      <c r="AC118" s="136"/>
      <c r="AD118" s="117"/>
      <c r="AE118" s="71"/>
      <c r="AF118" s="72"/>
      <c r="AG118" s="32"/>
      <c r="AH118" s="212"/>
      <c r="AI118" s="212"/>
      <c r="AJ118" s="212"/>
      <c r="AK118" s="32"/>
      <c r="AL118" s="71"/>
      <c r="AM118" s="136"/>
      <c r="AN118" s="72"/>
      <c r="AO118" s="136"/>
      <c r="AP118" s="136"/>
      <c r="AQ118" s="136"/>
      <c r="AR118" s="117"/>
      <c r="AS118" s="118"/>
      <c r="AT118" s="136"/>
      <c r="AU118" s="72"/>
      <c r="AV118" s="51"/>
      <c r="AW118" s="51"/>
      <c r="AX118" s="51"/>
      <c r="AY118" s="51"/>
      <c r="AZ118" s="39">
        <f t="shared" ref="AZ118:BC118" si="120">SUM(AZ115,AZ116)</f>
        <v>20</v>
      </c>
      <c r="BA118" s="39">
        <f t="shared" si="120"/>
        <v>0</v>
      </c>
      <c r="BB118" s="39">
        <f t="shared" si="120"/>
        <v>0</v>
      </c>
      <c r="BC118" s="39">
        <f t="shared" si="120"/>
        <v>20</v>
      </c>
      <c r="BD118" s="51"/>
      <c r="BE118" s="39">
        <f>SUM(BE115,BE116)</f>
        <v>1346.2</v>
      </c>
      <c r="BF118" s="39">
        <f>SUM(BF116,BF115)</f>
        <v>0</v>
      </c>
      <c r="BG118" s="39">
        <f t="shared" ref="BG118:BH118" si="121">SUM(BG115,BG116)</f>
        <v>0</v>
      </c>
      <c r="BH118" s="39">
        <f t="shared" si="121"/>
        <v>1346.2</v>
      </c>
      <c r="BI118" s="51"/>
      <c r="BJ118" s="51"/>
      <c r="BK118" s="51"/>
      <c r="BL118" s="51"/>
      <c r="BM118" s="51"/>
    </row>
    <row r="119">
      <c r="A119" s="209"/>
      <c r="B119" s="136"/>
      <c r="C119" s="71"/>
      <c r="D119" s="136"/>
      <c r="E119" s="136"/>
      <c r="F119" s="204"/>
      <c r="G119" s="204"/>
      <c r="H119" s="204"/>
      <c r="I119" s="136"/>
      <c r="J119" s="71"/>
      <c r="K119" s="6" t="s">
        <v>145</v>
      </c>
      <c r="L119" s="4"/>
      <c r="M119" s="51"/>
      <c r="N119" s="51"/>
      <c r="O119" s="51"/>
      <c r="P119" s="51"/>
      <c r="Q119" s="71"/>
      <c r="R119" s="136"/>
      <c r="S119" s="136"/>
      <c r="T119" s="203"/>
      <c r="U119" s="203"/>
      <c r="V119" s="203"/>
      <c r="W119" s="136"/>
      <c r="X119" s="71"/>
      <c r="Y119" s="6" t="s">
        <v>35</v>
      </c>
      <c r="Z119" s="4"/>
      <c r="AA119" s="136"/>
      <c r="AB119" s="136"/>
      <c r="AC119" s="136"/>
      <c r="AD119" s="117"/>
      <c r="AE119" s="71"/>
      <c r="AF119" s="72"/>
      <c r="AG119" s="32"/>
      <c r="AH119" s="212"/>
      <c r="AI119" s="212"/>
      <c r="AJ119" s="212"/>
      <c r="AK119" s="32"/>
      <c r="AL119" s="71"/>
      <c r="AM119" s="6" t="s">
        <v>35</v>
      </c>
      <c r="AN119" s="4"/>
      <c r="AO119" s="136"/>
      <c r="AP119" s="136"/>
      <c r="AQ119" s="136"/>
      <c r="AR119" s="117"/>
      <c r="AS119" s="118"/>
      <c r="AT119" s="136"/>
      <c r="AU119" s="72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</row>
    <row r="120" ht="15.0" customHeight="1">
      <c r="A120" s="209"/>
      <c r="B120" s="136"/>
      <c r="C120" s="71"/>
      <c r="D120" s="136"/>
      <c r="E120" s="136"/>
      <c r="F120" s="26" t="s">
        <v>4</v>
      </c>
      <c r="G120" s="26" t="s">
        <v>5</v>
      </c>
      <c r="H120" s="26" t="s">
        <v>6</v>
      </c>
      <c r="I120" s="136"/>
      <c r="J120" s="71"/>
      <c r="K120" s="98"/>
      <c r="L120" s="211"/>
      <c r="M120" s="26" t="s">
        <v>4</v>
      </c>
      <c r="N120" s="26" t="s">
        <v>5</v>
      </c>
      <c r="O120" s="26" t="s">
        <v>6</v>
      </c>
      <c r="P120" s="51"/>
      <c r="Q120" s="71"/>
      <c r="R120" s="136"/>
      <c r="S120" s="136"/>
      <c r="T120" s="26" t="s">
        <v>4</v>
      </c>
      <c r="U120" s="26" t="s">
        <v>5</v>
      </c>
      <c r="V120" s="26" t="s">
        <v>6</v>
      </c>
      <c r="W120" s="136"/>
      <c r="X120" s="71"/>
      <c r="Y120" s="136"/>
      <c r="Z120" s="136"/>
      <c r="AA120" s="26" t="s">
        <v>4</v>
      </c>
      <c r="AB120" s="26" t="s">
        <v>5</v>
      </c>
      <c r="AC120" s="26" t="s">
        <v>6</v>
      </c>
      <c r="AD120" s="117"/>
      <c r="AE120" s="71"/>
      <c r="AF120" s="72"/>
      <c r="AG120" s="32"/>
      <c r="AH120" s="26" t="s">
        <v>4</v>
      </c>
      <c r="AI120" s="26" t="s">
        <v>5</v>
      </c>
      <c r="AJ120" s="26" t="s">
        <v>6</v>
      </c>
      <c r="AK120" s="32"/>
      <c r="AL120" s="71"/>
      <c r="AM120" s="136"/>
      <c r="AN120" s="72"/>
      <c r="AO120" s="26" t="s">
        <v>4</v>
      </c>
      <c r="AP120" s="26" t="s">
        <v>5</v>
      </c>
      <c r="AQ120" s="26" t="s">
        <v>6</v>
      </c>
      <c r="AR120" s="117"/>
      <c r="AS120" s="118"/>
      <c r="AT120" s="136"/>
      <c r="AU120" s="72"/>
      <c r="AV120" s="26" t="s">
        <v>4</v>
      </c>
      <c r="AW120" s="26" t="s">
        <v>5</v>
      </c>
      <c r="AX120" s="26" t="s">
        <v>6</v>
      </c>
      <c r="AY120" s="51"/>
      <c r="AZ120" s="31" t="s">
        <v>4</v>
      </c>
      <c r="BA120" s="31" t="s">
        <v>13</v>
      </c>
      <c r="BB120" s="31" t="s">
        <v>6</v>
      </c>
      <c r="BC120" s="31" t="s">
        <v>14</v>
      </c>
      <c r="BD120" s="51"/>
      <c r="BE120" s="33" t="s">
        <v>4</v>
      </c>
      <c r="BF120" s="33" t="s">
        <v>13</v>
      </c>
      <c r="BG120" s="33" t="s">
        <v>6</v>
      </c>
      <c r="BH120" s="33" t="s">
        <v>15</v>
      </c>
      <c r="BI120" s="51"/>
      <c r="BJ120" s="51"/>
      <c r="BK120" s="51"/>
      <c r="BL120" s="51"/>
      <c r="BM120" s="51"/>
    </row>
    <row r="121">
      <c r="A121" s="35" t="s">
        <v>735</v>
      </c>
      <c r="B121" s="92"/>
      <c r="C121" s="45"/>
      <c r="D121" s="53"/>
      <c r="E121" s="44"/>
      <c r="F121" s="40">
        <v>0.0</v>
      </c>
      <c r="G121" s="40">
        <v>0.0</v>
      </c>
      <c r="H121" s="40">
        <v>0.0</v>
      </c>
      <c r="I121" s="92"/>
      <c r="J121" s="45"/>
      <c r="K121" s="53"/>
      <c r="L121" s="44"/>
      <c r="M121" s="40">
        <v>0.0</v>
      </c>
      <c r="N121" s="40">
        <v>0.0</v>
      </c>
      <c r="O121" s="40">
        <v>0.0</v>
      </c>
      <c r="P121" s="92"/>
      <c r="Q121" s="45"/>
      <c r="R121" s="53"/>
      <c r="S121" s="44"/>
      <c r="T121" s="40">
        <v>0.0</v>
      </c>
      <c r="U121" s="40">
        <v>0.0</v>
      </c>
      <c r="V121" s="40">
        <v>0.0</v>
      </c>
      <c r="W121" s="92"/>
      <c r="X121" s="45"/>
      <c r="Y121" s="53"/>
      <c r="Z121" s="44"/>
      <c r="AA121" s="40">
        <v>0.0</v>
      </c>
      <c r="AB121" s="40">
        <v>0.0</v>
      </c>
      <c r="AC121" s="40">
        <v>0.0</v>
      </c>
      <c r="AD121" s="92"/>
      <c r="AE121" s="45"/>
      <c r="AF121" s="53"/>
      <c r="AG121" s="44"/>
      <c r="AH121" s="40">
        <v>0.0</v>
      </c>
      <c r="AI121" s="40">
        <v>0.0</v>
      </c>
      <c r="AJ121" s="40">
        <v>0.0</v>
      </c>
      <c r="AK121" s="92"/>
      <c r="AL121" s="45"/>
      <c r="AM121" s="53"/>
      <c r="AN121" s="44"/>
      <c r="AO121" s="40">
        <v>0.0</v>
      </c>
      <c r="AP121" s="40">
        <v>0.0</v>
      </c>
      <c r="AQ121" s="40">
        <v>0.0</v>
      </c>
      <c r="AR121" s="92"/>
      <c r="AS121" s="45"/>
      <c r="AT121" s="53"/>
      <c r="AU121" s="44"/>
      <c r="AV121" s="40">
        <v>0.0</v>
      </c>
      <c r="AW121" s="40">
        <v>0.0</v>
      </c>
      <c r="AX121" s="40">
        <v>0.0</v>
      </c>
      <c r="AY121" s="51"/>
      <c r="AZ121" s="213">
        <f t="shared" ref="AZ121:BB121" si="122">SUM(F121,M121,T121,AA121,AH121,AO121,AV121)</f>
        <v>0</v>
      </c>
      <c r="BA121" s="214">
        <f t="shared" si="122"/>
        <v>0</v>
      </c>
      <c r="BB121" s="214">
        <f t="shared" si="122"/>
        <v>0</v>
      </c>
      <c r="BC121" s="215">
        <f>SUM(AZ121,BA121,BB121)</f>
        <v>0</v>
      </c>
      <c r="BD121" s="51"/>
      <c r="BE121" s="216">
        <f>AZ121*67.31</f>
        <v>0</v>
      </c>
      <c r="BF121" s="216"/>
      <c r="BG121" s="216"/>
      <c r="BH121" s="216">
        <f>SUM(BE121,BF121,BG121)</f>
        <v>0</v>
      </c>
      <c r="BI121" s="51"/>
      <c r="BJ121" s="51"/>
      <c r="BK121" s="51"/>
      <c r="BL121" s="51"/>
      <c r="BM121" s="51"/>
    </row>
    <row r="122">
      <c r="A122" s="217"/>
      <c r="B122" s="136"/>
      <c r="C122" s="71"/>
      <c r="D122" s="136"/>
      <c r="E122" s="136"/>
      <c r="F122" s="204"/>
      <c r="G122" s="204"/>
      <c r="H122" s="204"/>
      <c r="I122" s="136"/>
      <c r="J122" s="71"/>
      <c r="K122" s="136"/>
      <c r="L122" s="136"/>
      <c r="M122" s="218"/>
      <c r="N122" s="218"/>
      <c r="O122" s="218"/>
      <c r="P122" s="51"/>
      <c r="Q122" s="71"/>
      <c r="R122" s="136"/>
      <c r="S122" s="136"/>
      <c r="T122" s="203"/>
      <c r="U122" s="203"/>
      <c r="V122" s="203"/>
      <c r="W122" s="136"/>
      <c r="X122" s="71"/>
      <c r="Y122" s="136"/>
      <c r="Z122" s="136"/>
      <c r="AA122" s="136"/>
      <c r="AB122" s="136"/>
      <c r="AC122" s="136"/>
      <c r="AD122" s="117"/>
      <c r="AE122" s="71"/>
      <c r="AF122" s="72"/>
      <c r="AG122" s="32"/>
      <c r="AH122" s="212"/>
      <c r="AI122" s="212"/>
      <c r="AJ122" s="212"/>
      <c r="AK122" s="32"/>
      <c r="AL122" s="71"/>
      <c r="AM122" s="136"/>
      <c r="AN122" s="72"/>
      <c r="AO122" s="136"/>
      <c r="AP122" s="136"/>
      <c r="AQ122" s="136"/>
      <c r="AR122" s="117"/>
      <c r="AS122" s="118"/>
      <c r="AT122" s="136"/>
      <c r="AU122" s="72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</row>
    <row r="123">
      <c r="A123" s="116"/>
      <c r="B123" s="136"/>
      <c r="C123" s="71"/>
      <c r="D123" s="136"/>
      <c r="E123" s="136"/>
      <c r="F123" s="204"/>
      <c r="G123" s="204"/>
      <c r="H123" s="204"/>
      <c r="I123" s="136"/>
      <c r="J123" s="71"/>
      <c r="K123" s="319" t="s">
        <v>417</v>
      </c>
      <c r="L123" s="320"/>
      <c r="M123" s="51"/>
      <c r="N123" s="51"/>
      <c r="O123" s="51"/>
      <c r="P123" s="51"/>
      <c r="Q123" s="71"/>
      <c r="R123" s="136"/>
      <c r="S123" s="136"/>
      <c r="T123" s="203"/>
      <c r="U123" s="203"/>
      <c r="V123" s="203"/>
      <c r="W123" s="136"/>
      <c r="X123" s="71"/>
      <c r="Y123" s="319" t="s">
        <v>51</v>
      </c>
      <c r="Z123" s="320"/>
      <c r="AA123" s="136"/>
      <c r="AB123" s="136"/>
      <c r="AC123" s="136"/>
      <c r="AD123" s="117"/>
      <c r="AE123" s="71"/>
      <c r="AF123" s="72"/>
      <c r="AG123" s="32"/>
      <c r="AH123" s="212"/>
      <c r="AI123" s="212"/>
      <c r="AJ123" s="212"/>
      <c r="AK123" s="32"/>
      <c r="AL123" s="71"/>
      <c r="AM123" s="319" t="s">
        <v>51</v>
      </c>
      <c r="AN123" s="320"/>
      <c r="AO123" s="136"/>
      <c r="AP123" s="136"/>
      <c r="AQ123" s="136"/>
      <c r="AR123" s="117"/>
      <c r="AS123" s="118"/>
      <c r="AT123" s="136"/>
      <c r="AU123" s="72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</row>
    <row r="124">
      <c r="A124" s="219"/>
      <c r="B124" s="136"/>
      <c r="C124" s="71"/>
      <c r="D124" s="136"/>
      <c r="E124" s="136"/>
      <c r="F124" s="26" t="s">
        <v>4</v>
      </c>
      <c r="G124" s="26" t="s">
        <v>5</v>
      </c>
      <c r="H124" s="26" t="s">
        <v>6</v>
      </c>
      <c r="I124" s="136"/>
      <c r="J124" s="71"/>
      <c r="K124" s="98"/>
      <c r="L124" s="211"/>
      <c r="M124" s="26" t="s">
        <v>4</v>
      </c>
      <c r="N124" s="26" t="s">
        <v>5</v>
      </c>
      <c r="O124" s="26" t="s">
        <v>6</v>
      </c>
      <c r="P124" s="51"/>
      <c r="Q124" s="71"/>
      <c r="R124" s="136"/>
      <c r="S124" s="136"/>
      <c r="T124" s="26" t="s">
        <v>4</v>
      </c>
      <c r="U124" s="26" t="s">
        <v>5</v>
      </c>
      <c r="V124" s="26" t="s">
        <v>6</v>
      </c>
      <c r="W124" s="136"/>
      <c r="X124" s="71"/>
      <c r="Y124" s="136"/>
      <c r="Z124" s="136"/>
      <c r="AA124" s="26" t="s">
        <v>4</v>
      </c>
      <c r="AB124" s="26" t="s">
        <v>5</v>
      </c>
      <c r="AC124" s="26" t="s">
        <v>6</v>
      </c>
      <c r="AD124" s="117"/>
      <c r="AE124" s="71"/>
      <c r="AF124" s="72"/>
      <c r="AG124" s="32"/>
      <c r="AH124" s="26" t="s">
        <v>4</v>
      </c>
      <c r="AI124" s="26" t="s">
        <v>5</v>
      </c>
      <c r="AJ124" s="26" t="s">
        <v>6</v>
      </c>
      <c r="AK124" s="32"/>
      <c r="AL124" s="71"/>
      <c r="AM124" s="136"/>
      <c r="AN124" s="72"/>
      <c r="AO124" s="26" t="s">
        <v>4</v>
      </c>
      <c r="AP124" s="26" t="s">
        <v>5</v>
      </c>
      <c r="AQ124" s="26" t="s">
        <v>6</v>
      </c>
      <c r="AR124" s="117"/>
      <c r="AS124" s="118"/>
      <c r="AT124" s="136"/>
      <c r="AU124" s="72"/>
      <c r="AV124" s="26" t="s">
        <v>4</v>
      </c>
      <c r="AW124" s="26" t="s">
        <v>5</v>
      </c>
      <c r="AX124" s="26" t="s">
        <v>6</v>
      </c>
      <c r="AY124" s="51"/>
      <c r="AZ124" s="31" t="s">
        <v>4</v>
      </c>
      <c r="BA124" s="31" t="s">
        <v>13</v>
      </c>
      <c r="BB124" s="31" t="s">
        <v>6</v>
      </c>
      <c r="BC124" s="31" t="s">
        <v>14</v>
      </c>
      <c r="BD124" s="51"/>
      <c r="BE124" s="33" t="s">
        <v>4</v>
      </c>
      <c r="BF124" s="33" t="s">
        <v>13</v>
      </c>
      <c r="BG124" s="33" t="s">
        <v>6</v>
      </c>
      <c r="BH124" s="33" t="s">
        <v>15</v>
      </c>
      <c r="BI124" s="51"/>
      <c r="BJ124" s="51"/>
      <c r="BK124" s="51"/>
      <c r="BL124" s="51"/>
      <c r="BM124" s="51"/>
    </row>
    <row r="125">
      <c r="A125" s="220" t="s">
        <v>335</v>
      </c>
      <c r="B125" s="92"/>
      <c r="C125" s="45"/>
      <c r="D125" s="53"/>
      <c r="E125" s="44"/>
      <c r="F125" s="40">
        <v>0.0</v>
      </c>
      <c r="G125" s="40">
        <v>0.0</v>
      </c>
      <c r="H125" s="40">
        <v>0.0</v>
      </c>
      <c r="I125" s="92"/>
      <c r="J125" s="45"/>
      <c r="K125" s="53"/>
      <c r="L125" s="44"/>
      <c r="M125" s="40">
        <v>0.0</v>
      </c>
      <c r="N125" s="40">
        <v>0.0</v>
      </c>
      <c r="O125" s="40">
        <v>0.0</v>
      </c>
      <c r="P125" s="92"/>
      <c r="Q125" s="45"/>
      <c r="R125" s="53"/>
      <c r="S125" s="44"/>
      <c r="T125" s="40">
        <v>0.0</v>
      </c>
      <c r="U125" s="40">
        <v>0.0</v>
      </c>
      <c r="V125" s="40">
        <v>0.0</v>
      </c>
      <c r="W125" s="92"/>
      <c r="X125" s="45"/>
      <c r="Y125" s="53"/>
      <c r="Z125" s="44"/>
      <c r="AA125" s="40">
        <v>0.0</v>
      </c>
      <c r="AB125" s="40">
        <v>0.0</v>
      </c>
      <c r="AC125" s="40">
        <v>0.0</v>
      </c>
      <c r="AD125" s="92"/>
      <c r="AE125" s="45"/>
      <c r="AF125" s="53"/>
      <c r="AG125" s="44"/>
      <c r="AH125" s="40">
        <v>0.0</v>
      </c>
      <c r="AI125" s="40">
        <v>0.0</v>
      </c>
      <c r="AJ125" s="40">
        <v>0.0</v>
      </c>
      <c r="AK125" s="92"/>
      <c r="AL125" s="45"/>
      <c r="AM125" s="53"/>
      <c r="AN125" s="44"/>
      <c r="AO125" s="40">
        <v>0.0</v>
      </c>
      <c r="AP125" s="40">
        <v>0.0</v>
      </c>
      <c r="AQ125" s="40">
        <v>0.0</v>
      </c>
      <c r="AR125" s="92"/>
      <c r="AS125" s="45"/>
      <c r="AT125" s="53"/>
      <c r="AU125" s="44"/>
      <c r="AV125" s="40">
        <v>0.0</v>
      </c>
      <c r="AW125" s="40">
        <v>0.0</v>
      </c>
      <c r="AX125" s="40">
        <v>0.0</v>
      </c>
      <c r="AY125" s="51"/>
      <c r="AZ125" s="49">
        <f t="shared" ref="AZ125:BB125" si="123">SUM(F125,M125,T125,AA125,AH125,AO125,AV125)</f>
        <v>0</v>
      </c>
      <c r="BA125" s="39">
        <f t="shared" si="123"/>
        <v>0</v>
      </c>
      <c r="BB125" s="39">
        <f t="shared" si="123"/>
        <v>0</v>
      </c>
      <c r="BC125" s="50">
        <f>SUM(AZ125,BA125,BB125)</f>
        <v>0</v>
      </c>
      <c r="BD125" s="51"/>
      <c r="BE125" s="221">
        <f>AZ125*67.31</f>
        <v>0</v>
      </c>
      <c r="BF125" s="221"/>
      <c r="BG125" s="221"/>
      <c r="BH125" s="221">
        <f>SUM(BE125,BF125,BG125)</f>
        <v>0</v>
      </c>
      <c r="BI125" s="51"/>
      <c r="BJ125" s="51"/>
      <c r="BK125" s="51"/>
      <c r="BL125" s="51"/>
      <c r="BM125" s="51"/>
    </row>
    <row r="126">
      <c r="A126" s="116"/>
      <c r="B126" s="136"/>
      <c r="C126" s="71"/>
      <c r="D126" s="136"/>
      <c r="E126" s="136"/>
      <c r="F126" s="204"/>
      <c r="G126" s="204"/>
      <c r="H126" s="204"/>
      <c r="I126" s="136"/>
      <c r="J126" s="71"/>
      <c r="K126" s="136"/>
      <c r="L126" s="136"/>
      <c r="M126" s="51"/>
      <c r="N126" s="51"/>
      <c r="O126" s="51"/>
      <c r="P126" s="51"/>
      <c r="Q126" s="71"/>
      <c r="R126" s="136"/>
      <c r="S126" s="136"/>
      <c r="T126" s="203"/>
      <c r="U126" s="203"/>
      <c r="V126" s="203"/>
      <c r="W126" s="136"/>
      <c r="X126" s="71"/>
      <c r="Y126" s="136"/>
      <c r="Z126" s="136"/>
      <c r="AA126" s="136"/>
      <c r="AB126" s="136"/>
      <c r="AC126" s="136"/>
      <c r="AD126" s="117"/>
      <c r="AE126" s="71"/>
      <c r="AF126" s="72"/>
      <c r="AG126" s="32"/>
      <c r="AH126" s="212"/>
      <c r="AI126" s="212"/>
      <c r="AJ126" s="212"/>
      <c r="AK126" s="32"/>
      <c r="AL126" s="71"/>
      <c r="AM126" s="136"/>
      <c r="AN126" s="72"/>
      <c r="AO126" s="136"/>
      <c r="AP126" s="136"/>
      <c r="AQ126" s="136"/>
      <c r="AR126" s="117"/>
      <c r="AS126" s="118"/>
      <c r="AT126" s="136"/>
      <c r="AU126" s="72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</row>
    <row r="127">
      <c r="A127" s="116"/>
      <c r="B127" s="136"/>
      <c r="C127" s="71"/>
      <c r="D127" s="136"/>
      <c r="E127" s="136"/>
      <c r="F127" s="204"/>
      <c r="G127" s="204"/>
      <c r="H127" s="204"/>
      <c r="I127" s="136"/>
      <c r="J127" s="71"/>
      <c r="K127" s="6" t="s">
        <v>165</v>
      </c>
      <c r="L127" s="4"/>
      <c r="M127" s="51"/>
      <c r="N127" s="51"/>
      <c r="O127" s="51"/>
      <c r="P127" s="51"/>
      <c r="Q127" s="71"/>
      <c r="R127" s="136"/>
      <c r="S127" s="136"/>
      <c r="T127" s="203"/>
      <c r="U127" s="203"/>
      <c r="V127" s="203"/>
      <c r="W127" s="136"/>
      <c r="X127" s="71"/>
      <c r="Y127" s="6" t="s">
        <v>31</v>
      </c>
      <c r="Z127" s="4"/>
      <c r="AA127" s="136"/>
      <c r="AB127" s="136"/>
      <c r="AC127" s="136"/>
      <c r="AD127" s="117"/>
      <c r="AE127" s="71"/>
      <c r="AF127" s="72"/>
      <c r="AG127" s="32"/>
      <c r="AH127" s="212"/>
      <c r="AI127" s="212"/>
      <c r="AJ127" s="212"/>
      <c r="AK127" s="32"/>
      <c r="AL127" s="71"/>
      <c r="AM127" s="6" t="s">
        <v>31</v>
      </c>
      <c r="AN127" s="4"/>
      <c r="AO127" s="136"/>
      <c r="AP127" s="136"/>
      <c r="AQ127" s="136"/>
      <c r="AR127" s="117"/>
      <c r="AS127" s="118"/>
      <c r="AT127" s="136"/>
      <c r="AU127" s="72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</row>
    <row r="128">
      <c r="A128" s="116"/>
      <c r="B128" s="136"/>
      <c r="C128" s="71"/>
      <c r="D128" s="136"/>
      <c r="E128" s="136"/>
      <c r="F128" s="26" t="s">
        <v>4</v>
      </c>
      <c r="G128" s="26" t="s">
        <v>5</v>
      </c>
      <c r="H128" s="26" t="s">
        <v>6</v>
      </c>
      <c r="I128" s="136"/>
      <c r="J128" s="71"/>
      <c r="K128" s="98"/>
      <c r="L128" s="211"/>
      <c r="M128" s="26" t="s">
        <v>4</v>
      </c>
      <c r="N128" s="26" t="s">
        <v>5</v>
      </c>
      <c r="O128" s="26" t="s">
        <v>6</v>
      </c>
      <c r="P128" s="51"/>
      <c r="Q128" s="71"/>
      <c r="R128" s="136"/>
      <c r="S128" s="136"/>
      <c r="T128" s="26" t="s">
        <v>4</v>
      </c>
      <c r="U128" s="26" t="s">
        <v>5</v>
      </c>
      <c r="V128" s="26" t="s">
        <v>6</v>
      </c>
      <c r="W128" s="136"/>
      <c r="X128" s="71"/>
      <c r="Y128" s="136"/>
      <c r="Z128" s="136"/>
      <c r="AA128" s="26" t="s">
        <v>4</v>
      </c>
      <c r="AB128" s="26" t="s">
        <v>5</v>
      </c>
      <c r="AC128" s="26" t="s">
        <v>6</v>
      </c>
      <c r="AD128" s="117"/>
      <c r="AE128" s="71"/>
      <c r="AF128" s="72"/>
      <c r="AG128" s="32"/>
      <c r="AH128" s="26" t="s">
        <v>4</v>
      </c>
      <c r="AI128" s="26" t="s">
        <v>5</v>
      </c>
      <c r="AJ128" s="26" t="s">
        <v>6</v>
      </c>
      <c r="AK128" s="32"/>
      <c r="AL128" s="71"/>
      <c r="AM128" s="136"/>
      <c r="AN128" s="72"/>
      <c r="AO128" s="26" t="s">
        <v>4</v>
      </c>
      <c r="AP128" s="26" t="s">
        <v>5</v>
      </c>
      <c r="AQ128" s="26" t="s">
        <v>6</v>
      </c>
      <c r="AR128" s="117"/>
      <c r="AS128" s="118"/>
      <c r="AT128" s="136"/>
      <c r="AU128" s="72"/>
      <c r="AV128" s="26" t="s">
        <v>4</v>
      </c>
      <c r="AW128" s="26" t="s">
        <v>5</v>
      </c>
      <c r="AX128" s="26" t="s">
        <v>6</v>
      </c>
      <c r="AY128" s="51"/>
      <c r="AZ128" s="31" t="s">
        <v>4</v>
      </c>
      <c r="BA128" s="31" t="s">
        <v>13</v>
      </c>
      <c r="BB128" s="31" t="s">
        <v>6</v>
      </c>
      <c r="BC128" s="31" t="s">
        <v>14</v>
      </c>
      <c r="BD128" s="51"/>
      <c r="BE128" s="33" t="s">
        <v>4</v>
      </c>
      <c r="BF128" s="33" t="s">
        <v>13</v>
      </c>
      <c r="BG128" s="33" t="s">
        <v>6</v>
      </c>
      <c r="BH128" s="33" t="s">
        <v>15</v>
      </c>
      <c r="BI128" s="51"/>
      <c r="BJ128" s="51"/>
      <c r="BK128" s="51"/>
      <c r="BL128" s="51"/>
      <c r="BM128" s="51"/>
    </row>
    <row r="129">
      <c r="A129" s="35" t="s">
        <v>103</v>
      </c>
      <c r="B129" s="92"/>
      <c r="C129" s="45"/>
      <c r="D129" s="53"/>
      <c r="E129" s="44"/>
      <c r="F129" s="40">
        <v>0.0</v>
      </c>
      <c r="G129" s="40">
        <v>0.0</v>
      </c>
      <c r="H129" s="40">
        <v>0.0</v>
      </c>
      <c r="I129" s="92"/>
      <c r="J129" s="45"/>
      <c r="K129" s="53"/>
      <c r="L129" s="44"/>
      <c r="M129" s="40">
        <v>0.0</v>
      </c>
      <c r="N129" s="40">
        <v>0.0</v>
      </c>
      <c r="O129" s="40">
        <v>0.0</v>
      </c>
      <c r="P129" s="92"/>
      <c r="Q129" s="45"/>
      <c r="R129" s="53"/>
      <c r="S129" s="44"/>
      <c r="T129" s="40">
        <v>0.0</v>
      </c>
      <c r="U129" s="40">
        <v>0.0</v>
      </c>
      <c r="V129" s="40">
        <v>0.0</v>
      </c>
      <c r="W129" s="92"/>
      <c r="X129" s="45"/>
      <c r="Y129" s="53"/>
      <c r="Z129" s="44"/>
      <c r="AA129" s="40">
        <v>0.0</v>
      </c>
      <c r="AB129" s="40">
        <v>0.0</v>
      </c>
      <c r="AC129" s="40">
        <v>0.0</v>
      </c>
      <c r="AD129" s="92"/>
      <c r="AE129" s="45"/>
      <c r="AF129" s="53"/>
      <c r="AG129" s="44"/>
      <c r="AH129" s="40">
        <v>0.0</v>
      </c>
      <c r="AI129" s="40">
        <v>0.0</v>
      </c>
      <c r="AJ129" s="40">
        <v>0.0</v>
      </c>
      <c r="AK129" s="92"/>
      <c r="AL129" s="45"/>
      <c r="AM129" s="53"/>
      <c r="AN129" s="44"/>
      <c r="AO129" s="40">
        <v>0.0</v>
      </c>
      <c r="AP129" s="40">
        <v>0.0</v>
      </c>
      <c r="AQ129" s="40">
        <v>0.0</v>
      </c>
      <c r="AR129" s="92"/>
      <c r="AS129" s="45"/>
      <c r="AT129" s="53"/>
      <c r="AU129" s="44"/>
      <c r="AV129" s="40">
        <v>0.0</v>
      </c>
      <c r="AW129" s="40">
        <v>0.0</v>
      </c>
      <c r="AX129" s="40">
        <v>0.0</v>
      </c>
      <c r="AY129" s="51"/>
      <c r="AZ129" s="49">
        <f t="shared" ref="AZ129:BB129" si="124">SUM(F129,M129,T129,AA129,AH129,AO129,AV129)</f>
        <v>0</v>
      </c>
      <c r="BA129" s="39">
        <f t="shared" si="124"/>
        <v>0</v>
      </c>
      <c r="BB129" s="39">
        <f t="shared" si="124"/>
        <v>0</v>
      </c>
      <c r="BC129" s="50">
        <f>SUM(AZ129,BA129,BB129)</f>
        <v>0</v>
      </c>
      <c r="BD129" s="51"/>
      <c r="BE129" s="221">
        <f>AZ129*67.31</f>
        <v>0</v>
      </c>
      <c r="BF129" s="221"/>
      <c r="BG129" s="221"/>
      <c r="BH129" s="221">
        <f>SUM(BE129,BF129,BG129)</f>
        <v>0</v>
      </c>
      <c r="BI129" s="51"/>
      <c r="BJ129" s="51"/>
      <c r="BK129" s="51"/>
      <c r="BL129" s="51"/>
      <c r="BM129" s="51"/>
    </row>
    <row r="130">
      <c r="A130" s="67"/>
      <c r="B130" s="68"/>
      <c r="C130" s="68"/>
      <c r="F130" s="204"/>
      <c r="G130" s="204"/>
      <c r="H130" s="204"/>
      <c r="I130" s="204"/>
      <c r="J130" s="118"/>
      <c r="K130" s="136"/>
      <c r="L130" s="136"/>
    </row>
    <row r="131">
      <c r="A131" s="67"/>
      <c r="B131" s="68"/>
      <c r="C131" s="68"/>
      <c r="F131" s="204"/>
      <c r="G131" s="204"/>
      <c r="H131" s="204"/>
      <c r="I131" s="204"/>
      <c r="J131" s="118"/>
      <c r="K131" s="6" t="s">
        <v>165</v>
      </c>
      <c r="L131" s="4"/>
      <c r="Y131" s="6" t="s">
        <v>145</v>
      </c>
      <c r="Z131" s="4"/>
      <c r="AM131" s="6" t="s">
        <v>145</v>
      </c>
      <c r="AN131" s="4"/>
    </row>
    <row r="132">
      <c r="A132" s="67"/>
      <c r="B132" s="136"/>
      <c r="C132" s="71"/>
      <c r="D132" s="136"/>
      <c r="E132" s="136"/>
      <c r="F132" s="26" t="s">
        <v>4</v>
      </c>
      <c r="G132" s="26" t="s">
        <v>5</v>
      </c>
      <c r="H132" s="26" t="s">
        <v>6</v>
      </c>
      <c r="I132" s="136"/>
      <c r="J132" s="71"/>
      <c r="K132" s="98"/>
      <c r="L132" s="211"/>
      <c r="M132" s="26" t="s">
        <v>4</v>
      </c>
      <c r="N132" s="26" t="s">
        <v>5</v>
      </c>
      <c r="O132" s="26" t="s">
        <v>6</v>
      </c>
      <c r="P132" s="51"/>
      <c r="Q132" s="71"/>
      <c r="R132" s="136"/>
      <c r="S132" s="136"/>
      <c r="T132" s="26" t="s">
        <v>4</v>
      </c>
      <c r="U132" s="26" t="s">
        <v>5</v>
      </c>
      <c r="V132" s="26" t="s">
        <v>6</v>
      </c>
      <c r="W132" s="136"/>
      <c r="X132" s="71"/>
      <c r="Y132" s="136"/>
      <c r="Z132" s="136"/>
      <c r="AA132" s="26" t="s">
        <v>4</v>
      </c>
      <c r="AB132" s="26" t="s">
        <v>5</v>
      </c>
      <c r="AC132" s="26" t="s">
        <v>6</v>
      </c>
      <c r="AD132" s="117"/>
      <c r="AE132" s="71"/>
      <c r="AF132" s="72"/>
      <c r="AG132" s="32"/>
      <c r="AH132" s="26" t="s">
        <v>4</v>
      </c>
      <c r="AI132" s="26" t="s">
        <v>5</v>
      </c>
      <c r="AJ132" s="26" t="s">
        <v>6</v>
      </c>
      <c r="AK132" s="32"/>
      <c r="AL132" s="71"/>
      <c r="AM132" s="136"/>
      <c r="AN132" s="72"/>
      <c r="AO132" s="26" t="s">
        <v>4</v>
      </c>
      <c r="AP132" s="26" t="s">
        <v>5</v>
      </c>
      <c r="AQ132" s="26" t="s">
        <v>6</v>
      </c>
      <c r="AR132" s="117"/>
      <c r="AS132" s="118"/>
      <c r="AT132" s="136"/>
      <c r="AU132" s="72"/>
      <c r="AV132" s="26" t="s">
        <v>4</v>
      </c>
      <c r="AW132" s="26" t="s">
        <v>5</v>
      </c>
      <c r="AX132" s="26" t="s">
        <v>6</v>
      </c>
      <c r="AZ132" s="31" t="s">
        <v>4</v>
      </c>
      <c r="BA132" s="31" t="s">
        <v>13</v>
      </c>
      <c r="BB132" s="31" t="s">
        <v>6</v>
      </c>
      <c r="BC132" s="31" t="s">
        <v>14</v>
      </c>
      <c r="BE132" s="33" t="s">
        <v>4</v>
      </c>
      <c r="BF132" s="33" t="s">
        <v>13</v>
      </c>
      <c r="BG132" s="33" t="s">
        <v>6</v>
      </c>
      <c r="BH132" s="33" t="s">
        <v>15</v>
      </c>
    </row>
    <row r="133">
      <c r="A133" s="222" t="s">
        <v>418</v>
      </c>
      <c r="B133" s="92"/>
      <c r="C133" s="45"/>
      <c r="D133" s="53"/>
      <c r="E133" s="44"/>
      <c r="F133" s="40">
        <v>0.0</v>
      </c>
      <c r="G133" s="40">
        <v>0.0</v>
      </c>
      <c r="H133" s="40">
        <v>0.0</v>
      </c>
      <c r="I133" s="92"/>
      <c r="J133" s="45"/>
      <c r="K133" s="53"/>
      <c r="L133" s="44"/>
      <c r="M133" s="40">
        <v>0.0</v>
      </c>
      <c r="N133" s="40">
        <v>0.0</v>
      </c>
      <c r="O133" s="40">
        <v>0.0</v>
      </c>
      <c r="P133" s="92"/>
      <c r="Q133" s="45"/>
      <c r="R133" s="53"/>
      <c r="S133" s="44"/>
      <c r="T133" s="40">
        <v>0.0</v>
      </c>
      <c r="U133" s="40">
        <v>0.0</v>
      </c>
      <c r="V133" s="40">
        <v>0.0</v>
      </c>
      <c r="W133" s="92"/>
      <c r="X133" s="45"/>
      <c r="Y133" s="53"/>
      <c r="Z133" s="44"/>
      <c r="AA133" s="40">
        <v>0.0</v>
      </c>
      <c r="AB133" s="40">
        <v>0.0</v>
      </c>
      <c r="AC133" s="40">
        <v>0.0</v>
      </c>
      <c r="AD133" s="92"/>
      <c r="AE133" s="45"/>
      <c r="AF133" s="53"/>
      <c r="AG133" s="44"/>
      <c r="AH133" s="40">
        <v>0.0</v>
      </c>
      <c r="AI133" s="40">
        <v>0.0</v>
      </c>
      <c r="AJ133" s="40">
        <v>0.0</v>
      </c>
      <c r="AK133" s="92"/>
      <c r="AL133" s="45"/>
      <c r="AM133" s="53"/>
      <c r="AN133" s="44"/>
      <c r="AO133" s="40">
        <v>0.0</v>
      </c>
      <c r="AP133" s="40">
        <v>0.0</v>
      </c>
      <c r="AQ133" s="40">
        <v>0.0</v>
      </c>
      <c r="AR133" s="92"/>
      <c r="AS133" s="45"/>
      <c r="AT133" s="53"/>
      <c r="AU133" s="44"/>
      <c r="AV133" s="40">
        <v>0.0</v>
      </c>
      <c r="AW133" s="40">
        <v>0.0</v>
      </c>
      <c r="AX133" s="40">
        <v>0.0</v>
      </c>
      <c r="AY133" s="51"/>
      <c r="AZ133" s="49">
        <f t="shared" ref="AZ133:BB133" si="125">SUM(F133,M133,T133,AA133,AH133,AO133,AV133)</f>
        <v>0</v>
      </c>
      <c r="BA133" s="39">
        <f t="shared" si="125"/>
        <v>0</v>
      </c>
      <c r="BB133" s="39">
        <f t="shared" si="125"/>
        <v>0</v>
      </c>
      <c r="BC133" s="50">
        <f>SUM(AZ133,BA133,BB133)</f>
        <v>0</v>
      </c>
      <c r="BD133" s="51"/>
      <c r="BE133" s="39"/>
      <c r="BF133" s="39"/>
      <c r="BG133" s="39"/>
      <c r="BH133" s="39"/>
      <c r="BI133" s="51"/>
      <c r="BJ133" s="51"/>
      <c r="BK133" s="51"/>
      <c r="BL133" s="51"/>
      <c r="BM133" s="51"/>
    </row>
    <row r="134">
      <c r="A134" s="67"/>
      <c r="B134" s="68"/>
      <c r="C134" s="68"/>
      <c r="F134" s="204"/>
      <c r="G134" s="204"/>
      <c r="H134" s="204"/>
      <c r="I134" s="204"/>
      <c r="J134" s="118"/>
      <c r="K134" s="136"/>
      <c r="L134" s="136"/>
      <c r="BG134" s="68" t="s">
        <v>15</v>
      </c>
      <c r="BH134" s="223">
        <f>SUM(BH115,BH121,BH125,BH129)</f>
        <v>538.48</v>
      </c>
    </row>
    <row r="135">
      <c r="A135" s="67"/>
      <c r="B135" s="68"/>
      <c r="C135" s="68"/>
      <c r="F135" s="204"/>
      <c r="G135" s="204"/>
      <c r="H135" s="204"/>
      <c r="I135" s="204"/>
      <c r="J135" s="118"/>
      <c r="K135" s="136"/>
      <c r="L135" s="136"/>
    </row>
    <row r="136">
      <c r="A136" s="67"/>
      <c r="B136" s="68"/>
      <c r="C136" s="68"/>
      <c r="F136" s="204"/>
      <c r="G136" s="204"/>
      <c r="H136" s="204"/>
      <c r="I136" s="204"/>
      <c r="J136" s="118"/>
      <c r="K136" s="136"/>
      <c r="L136" s="136"/>
    </row>
    <row r="137" ht="17.25" customHeight="1">
      <c r="A137" s="67"/>
      <c r="B137" s="68" t="s">
        <v>25</v>
      </c>
      <c r="D137" s="68" t="s">
        <v>166</v>
      </c>
      <c r="E137" s="68" t="s">
        <v>167</v>
      </c>
    </row>
    <row r="138">
      <c r="A138" s="224" t="s">
        <v>1</v>
      </c>
      <c r="B138" s="68"/>
    </row>
    <row r="139">
      <c r="A139" s="225" t="s">
        <v>45</v>
      </c>
      <c r="B139" s="68" t="s">
        <v>171</v>
      </c>
      <c r="C139" s="152"/>
      <c r="D139" s="152"/>
    </row>
    <row r="140">
      <c r="A140" s="225" t="s">
        <v>32</v>
      </c>
      <c r="B140" s="68" t="s">
        <v>171</v>
      </c>
      <c r="C140" s="67"/>
      <c r="D140" s="153"/>
      <c r="E140" s="136"/>
      <c r="F140" s="117"/>
      <c r="G140" s="117"/>
      <c r="H140" s="117"/>
      <c r="I140" s="117"/>
    </row>
    <row r="141">
      <c r="A141" s="67" t="s">
        <v>30</v>
      </c>
      <c r="B141" s="68" t="s">
        <v>168</v>
      </c>
      <c r="C141" s="152"/>
    </row>
    <row r="142">
      <c r="A142" s="67" t="s">
        <v>18</v>
      </c>
      <c r="B142" s="68" t="s">
        <v>568</v>
      </c>
      <c r="C142" s="67"/>
      <c r="D142" s="68" t="s">
        <v>170</v>
      </c>
    </row>
    <row r="143">
      <c r="A143" s="224" t="s">
        <v>51</v>
      </c>
    </row>
    <row r="144">
      <c r="A144" s="67" t="s">
        <v>335</v>
      </c>
      <c r="B144" s="68" t="s">
        <v>171</v>
      </c>
    </row>
    <row r="145">
      <c r="A145" s="225" t="s">
        <v>69</v>
      </c>
      <c r="B145" s="68" t="s">
        <v>169</v>
      </c>
      <c r="C145" s="152"/>
    </row>
    <row r="146">
      <c r="A146" s="225" t="s">
        <v>73</v>
      </c>
      <c r="B146" s="68" t="s">
        <v>171</v>
      </c>
      <c r="C146" s="152"/>
      <c r="D146" s="152"/>
      <c r="E146" s="152"/>
      <c r="AN146" s="226"/>
      <c r="AO146" s="226"/>
      <c r="AP146" s="226"/>
      <c r="AQ146" s="226"/>
      <c r="AR146" s="226"/>
    </row>
    <row r="147">
      <c r="A147" s="227" t="s">
        <v>173</v>
      </c>
      <c r="AN147" s="226"/>
      <c r="AO147" s="226"/>
      <c r="AP147" s="226"/>
      <c r="AQ147" s="226"/>
      <c r="AR147" s="226"/>
    </row>
    <row r="148">
      <c r="A148" s="67" t="s">
        <v>88</v>
      </c>
      <c r="B148" s="68" t="s">
        <v>169</v>
      </c>
      <c r="C148" s="67"/>
      <c r="AN148" s="228"/>
      <c r="AO148" s="228"/>
      <c r="AP148" s="228"/>
      <c r="AQ148" s="228"/>
      <c r="AR148" s="228"/>
    </row>
    <row r="149">
      <c r="A149" s="225" t="s">
        <v>97</v>
      </c>
      <c r="B149" s="68" t="s">
        <v>546</v>
      </c>
    </row>
    <row r="150">
      <c r="A150" s="225" t="s">
        <v>103</v>
      </c>
      <c r="B150" s="68" t="s">
        <v>169</v>
      </c>
      <c r="C150" s="152"/>
      <c r="D150" s="152"/>
      <c r="E150" s="152"/>
      <c r="F150" s="153"/>
      <c r="G150" s="153"/>
      <c r="H150" s="153"/>
      <c r="I150" s="153"/>
    </row>
    <row r="151">
      <c r="A151" s="229" t="s">
        <v>35</v>
      </c>
      <c r="C151" s="152"/>
      <c r="D151" s="152"/>
      <c r="E151" s="152"/>
      <c r="F151" s="153"/>
      <c r="G151" s="153"/>
      <c r="H151" s="153"/>
      <c r="I151" s="153"/>
    </row>
    <row r="152">
      <c r="A152" s="225" t="s">
        <v>740</v>
      </c>
      <c r="B152" s="68" t="s">
        <v>169</v>
      </c>
      <c r="C152" s="152"/>
      <c r="D152" s="152"/>
      <c r="E152" s="152"/>
      <c r="F152" s="153"/>
      <c r="G152" s="153"/>
      <c r="H152" s="153"/>
      <c r="I152" s="153"/>
    </row>
    <row r="153">
      <c r="A153" s="225" t="s">
        <v>139</v>
      </c>
      <c r="B153" s="68" t="s">
        <v>568</v>
      </c>
      <c r="C153" s="152"/>
      <c r="D153" s="152"/>
      <c r="E153" s="153"/>
      <c r="F153" s="153"/>
      <c r="G153" s="153"/>
      <c r="H153" s="153"/>
      <c r="I153" s="153"/>
    </row>
    <row r="154">
      <c r="A154" s="229" t="s">
        <v>23</v>
      </c>
      <c r="C154" s="152"/>
      <c r="D154" s="152"/>
      <c r="E154" s="153"/>
      <c r="F154" s="153"/>
      <c r="G154" s="153"/>
      <c r="H154" s="153"/>
      <c r="I154" s="153"/>
    </row>
    <row r="155">
      <c r="A155" s="225" t="s">
        <v>123</v>
      </c>
      <c r="B155" s="68" t="s">
        <v>175</v>
      </c>
      <c r="C155" s="152"/>
      <c r="D155" s="152"/>
      <c r="E155" s="153"/>
      <c r="F155" s="153"/>
      <c r="G155" s="153"/>
      <c r="H155" s="153"/>
      <c r="I155" s="153"/>
    </row>
    <row r="156">
      <c r="A156" s="229" t="s">
        <v>161</v>
      </c>
      <c r="B156" s="68"/>
      <c r="C156" s="152"/>
      <c r="D156" s="152"/>
      <c r="E156" s="153"/>
      <c r="F156" s="153"/>
      <c r="G156" s="153"/>
      <c r="H156" s="153"/>
      <c r="I156" s="153"/>
    </row>
    <row r="157">
      <c r="A157" s="225" t="s">
        <v>54</v>
      </c>
      <c r="B157" s="68" t="s">
        <v>169</v>
      </c>
      <c r="C157" s="152"/>
      <c r="D157" s="152" t="s">
        <v>170</v>
      </c>
      <c r="E157" s="153"/>
      <c r="F157" s="153"/>
      <c r="G157" s="153"/>
      <c r="H157" s="153"/>
      <c r="I157" s="153"/>
    </row>
    <row r="158">
      <c r="A158" s="225" t="s">
        <v>749</v>
      </c>
      <c r="B158" s="68" t="s">
        <v>672</v>
      </c>
      <c r="C158" s="152"/>
      <c r="D158" s="152"/>
      <c r="E158" s="153"/>
      <c r="F158" s="153"/>
      <c r="G158" s="153"/>
      <c r="H158" s="153"/>
      <c r="I158" s="153"/>
    </row>
    <row r="159">
      <c r="A159" s="227" t="s">
        <v>151</v>
      </c>
    </row>
    <row r="160">
      <c r="A160" s="67" t="s">
        <v>176</v>
      </c>
      <c r="B160" s="68" t="s">
        <v>168</v>
      </c>
      <c r="C160" s="67"/>
    </row>
    <row r="161">
      <c r="A161" s="152" t="s">
        <v>52</v>
      </c>
      <c r="B161" s="68" t="s">
        <v>777</v>
      </c>
      <c r="C161" s="67"/>
    </row>
    <row r="162">
      <c r="A162" s="152" t="s">
        <v>82</v>
      </c>
      <c r="B162" s="152" t="s">
        <v>170</v>
      </c>
      <c r="C162" s="153"/>
    </row>
    <row r="163">
      <c r="A163" s="153"/>
      <c r="B163" s="153"/>
      <c r="C163" s="153"/>
    </row>
    <row r="164">
      <c r="A164" s="153"/>
      <c r="B164" s="153"/>
      <c r="C164" s="153"/>
    </row>
    <row r="168">
      <c r="F168" s="136"/>
      <c r="G168" s="136"/>
      <c r="H168" s="136"/>
      <c r="I168" s="136"/>
    </row>
    <row r="169">
      <c r="F169" s="153"/>
      <c r="G169" s="153"/>
      <c r="H169" s="153"/>
      <c r="I169" s="153"/>
    </row>
    <row r="170">
      <c r="F170" s="153"/>
      <c r="G170" s="153"/>
      <c r="H170" s="153"/>
      <c r="I170" s="153"/>
    </row>
    <row r="171">
      <c r="F171" s="153"/>
      <c r="G171" s="153"/>
      <c r="H171" s="153"/>
      <c r="I171" s="153"/>
    </row>
    <row r="172">
      <c r="F172" s="153"/>
      <c r="G172" s="153"/>
      <c r="H172" s="153"/>
      <c r="I172" s="153"/>
    </row>
    <row r="174">
      <c r="D174" s="75"/>
      <c r="E174" s="75"/>
    </row>
    <row r="175">
      <c r="D175" s="75"/>
      <c r="E175" s="75"/>
    </row>
    <row r="176">
      <c r="D176" s="106"/>
      <c r="E176" s="106"/>
    </row>
    <row r="177">
      <c r="E177" s="32"/>
    </row>
    <row r="178">
      <c r="E178" s="51"/>
    </row>
    <row r="179">
      <c r="E179" s="51"/>
    </row>
    <row r="180">
      <c r="E180" s="51"/>
    </row>
    <row r="181">
      <c r="E181" s="51"/>
    </row>
    <row r="182">
      <c r="E182" s="51"/>
    </row>
    <row r="183">
      <c r="E183" s="51"/>
    </row>
    <row r="184">
      <c r="E184" s="51"/>
    </row>
    <row r="185">
      <c r="E185" s="51"/>
    </row>
    <row r="186">
      <c r="E186" s="51"/>
    </row>
    <row r="187">
      <c r="E187" s="106"/>
    </row>
    <row r="188">
      <c r="E188" s="106"/>
    </row>
    <row r="189">
      <c r="E189" s="32"/>
    </row>
    <row r="190">
      <c r="E190" s="51"/>
    </row>
    <row r="191">
      <c r="E191" s="51"/>
    </row>
  </sheetData>
  <mergeCells count="81">
    <mergeCell ref="AT85:AU85"/>
    <mergeCell ref="BF85:BG85"/>
    <mergeCell ref="BF87:BG87"/>
    <mergeCell ref="AT94:AU94"/>
    <mergeCell ref="BF96:BG96"/>
    <mergeCell ref="K77:L77"/>
    <mergeCell ref="Y77:Z77"/>
    <mergeCell ref="AF77:AG77"/>
    <mergeCell ref="AT77:AU77"/>
    <mergeCell ref="BF78:BG78"/>
    <mergeCell ref="BF79:BG79"/>
    <mergeCell ref="K85:L85"/>
    <mergeCell ref="Y85:Z85"/>
    <mergeCell ref="AF85:AG85"/>
    <mergeCell ref="K94:L94"/>
    <mergeCell ref="Y94:Z94"/>
    <mergeCell ref="AF94:AG94"/>
    <mergeCell ref="Y111:Z111"/>
    <mergeCell ref="AM111:AN111"/>
    <mergeCell ref="Y119:Z119"/>
    <mergeCell ref="Y123:Z123"/>
    <mergeCell ref="Y127:Z127"/>
    <mergeCell ref="Y131:Z131"/>
    <mergeCell ref="K123:L123"/>
    <mergeCell ref="K127:L127"/>
    <mergeCell ref="K131:L131"/>
    <mergeCell ref="AM127:AN127"/>
    <mergeCell ref="AM131:AN131"/>
    <mergeCell ref="K111:L111"/>
    <mergeCell ref="K113:L113"/>
    <mergeCell ref="Y113:Z113"/>
    <mergeCell ref="AM113:AN113"/>
    <mergeCell ref="K119:L119"/>
    <mergeCell ref="AM119:AN119"/>
    <mergeCell ref="AM123:AN123"/>
    <mergeCell ref="D1:E1"/>
    <mergeCell ref="K1:L1"/>
    <mergeCell ref="Y1:Z1"/>
    <mergeCell ref="AF1:AG1"/>
    <mergeCell ref="AT1:AU1"/>
    <mergeCell ref="BF1:BG1"/>
    <mergeCell ref="BF2:BG2"/>
    <mergeCell ref="K14:L14"/>
    <mergeCell ref="Y14:Z14"/>
    <mergeCell ref="AF14:AG14"/>
    <mergeCell ref="AT14:AU14"/>
    <mergeCell ref="BF14:BG14"/>
    <mergeCell ref="BF15:BG15"/>
    <mergeCell ref="AY21:AY23"/>
    <mergeCell ref="AF36:AG36"/>
    <mergeCell ref="AM36:AN36"/>
    <mergeCell ref="BF37:BG37"/>
    <mergeCell ref="D25:E25"/>
    <mergeCell ref="K25:L25"/>
    <mergeCell ref="Y25:Z25"/>
    <mergeCell ref="AF25:AG25"/>
    <mergeCell ref="AT25:AU25"/>
    <mergeCell ref="BF26:BG26"/>
    <mergeCell ref="D36:E36"/>
    <mergeCell ref="AT36:AU36"/>
    <mergeCell ref="K36:L36"/>
    <mergeCell ref="Y36:Z36"/>
    <mergeCell ref="Y46:Z46"/>
    <mergeCell ref="AF46:AG46"/>
    <mergeCell ref="AT46:AU46"/>
    <mergeCell ref="BF46:BG46"/>
    <mergeCell ref="BF48:BG48"/>
    <mergeCell ref="K46:L46"/>
    <mergeCell ref="D56:E56"/>
    <mergeCell ref="Y56:Z56"/>
    <mergeCell ref="AF56:AG56"/>
    <mergeCell ref="AT56:AU56"/>
    <mergeCell ref="BF56:BG56"/>
    <mergeCell ref="BF57:BG57"/>
    <mergeCell ref="K56:L56"/>
    <mergeCell ref="K66:L66"/>
    <mergeCell ref="Y66:Z66"/>
    <mergeCell ref="AF66:AG66"/>
    <mergeCell ref="AT66:AU66"/>
    <mergeCell ref="BF67:BG67"/>
    <mergeCell ref="BF68:BG68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4" t="s">
        <v>16</v>
      </c>
      <c r="BK3" s="34" t="s">
        <v>17</v>
      </c>
      <c r="BL3" s="32"/>
      <c r="BM3" s="32"/>
    </row>
    <row r="4">
      <c r="A4" s="35" t="s">
        <v>18</v>
      </c>
      <c r="B4" s="36" t="s">
        <v>19</v>
      </c>
      <c r="C4" s="37">
        <v>45075.0</v>
      </c>
      <c r="D4" s="38" t="s">
        <v>272</v>
      </c>
      <c r="E4" s="39" t="s">
        <v>21</v>
      </c>
      <c r="F4" s="40">
        <v>0.0</v>
      </c>
      <c r="G4" s="40">
        <v>6.5</v>
      </c>
      <c r="H4" s="40">
        <v>0.0</v>
      </c>
      <c r="I4" s="57" t="s">
        <v>46</v>
      </c>
      <c r="J4" s="37">
        <v>45077.0</v>
      </c>
      <c r="K4" s="38" t="s">
        <v>273</v>
      </c>
      <c r="L4" s="39" t="s">
        <v>39</v>
      </c>
      <c r="M4" s="40">
        <v>5.5</v>
      </c>
      <c r="N4" s="40">
        <v>1.0</v>
      </c>
      <c r="O4" s="40">
        <v>0.0</v>
      </c>
      <c r="P4" s="505" t="s">
        <v>24</v>
      </c>
      <c r="Q4" s="506">
        <v>45077.0</v>
      </c>
      <c r="R4" s="507" t="s">
        <v>352</v>
      </c>
      <c r="S4" s="507" t="s">
        <v>208</v>
      </c>
      <c r="T4" s="507">
        <v>0.0</v>
      </c>
      <c r="U4" s="507">
        <v>5.5</v>
      </c>
      <c r="V4" s="507">
        <v>0.0</v>
      </c>
      <c r="W4" s="43" t="s">
        <v>26</v>
      </c>
      <c r="X4" s="37">
        <v>45078.0</v>
      </c>
      <c r="Y4" s="38" t="s">
        <v>272</v>
      </c>
      <c r="Z4" s="39" t="s">
        <v>21</v>
      </c>
      <c r="AA4" s="40">
        <v>0.0</v>
      </c>
      <c r="AB4" s="40">
        <v>6.5</v>
      </c>
      <c r="AC4" s="40">
        <v>0.0</v>
      </c>
      <c r="AD4" s="56" t="s">
        <v>56</v>
      </c>
      <c r="AE4" s="37">
        <v>45079.0</v>
      </c>
      <c r="AF4" s="38" t="s">
        <v>25</v>
      </c>
      <c r="AG4" s="39" t="s">
        <v>25</v>
      </c>
      <c r="AH4" s="40">
        <v>0.0</v>
      </c>
      <c r="AI4" s="40">
        <v>0.0</v>
      </c>
      <c r="AJ4" s="40">
        <v>0.0</v>
      </c>
      <c r="AK4" s="428" t="s">
        <v>57</v>
      </c>
      <c r="AL4" s="146">
        <v>45080.0</v>
      </c>
      <c r="AM4" s="40" t="s">
        <v>352</v>
      </c>
      <c r="AN4" s="40" t="s">
        <v>208</v>
      </c>
      <c r="AO4" s="40">
        <v>0.0</v>
      </c>
      <c r="AP4" s="40">
        <v>5.5</v>
      </c>
      <c r="AQ4" s="40">
        <v>0.0</v>
      </c>
      <c r="AR4" s="47"/>
      <c r="AS4" s="495"/>
      <c r="AT4" s="38"/>
      <c r="AU4" s="39"/>
      <c r="AV4" s="40">
        <v>0.0</v>
      </c>
      <c r="AW4" s="40">
        <v>0.0</v>
      </c>
      <c r="AX4" s="40">
        <v>0.0</v>
      </c>
      <c r="AY4" s="48"/>
      <c r="AZ4" s="49">
        <f t="shared" ref="AZ4:BB4" si="1">SUM(F4,M4,T4,AA4,AH4,AO4,AV4)</f>
        <v>5.5</v>
      </c>
      <c r="BA4" s="39">
        <f t="shared" si="1"/>
        <v>25</v>
      </c>
      <c r="BB4" s="39">
        <f t="shared" si="1"/>
        <v>0</v>
      </c>
      <c r="BC4" s="50">
        <f t="shared" ref="BC4:BC9" si="3">SUM(AZ4,BA4,BB4)</f>
        <v>30.5</v>
      </c>
      <c r="BD4" s="51"/>
      <c r="BE4" s="39">
        <f>AZ4*80</f>
        <v>440</v>
      </c>
      <c r="BF4" s="39">
        <f>BA4*88</f>
        <v>2200</v>
      </c>
      <c r="BG4" s="39">
        <f>BB4*80</f>
        <v>0</v>
      </c>
      <c r="BH4" s="39">
        <f t="shared" ref="BH4:BH9" si="4">SUM(BE4,BF4,BG4)</f>
        <v>2640</v>
      </c>
      <c r="BI4" s="51"/>
      <c r="BJ4" s="52" t="s">
        <v>1</v>
      </c>
      <c r="BK4" s="53">
        <f>BC11</f>
        <v>187</v>
      </c>
      <c r="BL4" s="51"/>
      <c r="BM4" s="51"/>
    </row>
    <row r="5">
      <c r="A5" s="35" t="s">
        <v>32</v>
      </c>
      <c r="B5" s="36" t="s">
        <v>19</v>
      </c>
      <c r="C5" s="37">
        <v>45075.0</v>
      </c>
      <c r="D5" s="38" t="s">
        <v>25</v>
      </c>
      <c r="E5" s="39" t="s">
        <v>25</v>
      </c>
      <c r="F5" s="40">
        <v>0.0</v>
      </c>
      <c r="G5" s="40">
        <v>0.0</v>
      </c>
      <c r="H5" s="40">
        <v>0.0</v>
      </c>
      <c r="I5" s="41" t="s">
        <v>22</v>
      </c>
      <c r="J5" s="37">
        <v>45076.0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505" t="s">
        <v>24</v>
      </c>
      <c r="Q5" s="506">
        <v>45077.0</v>
      </c>
      <c r="R5" s="507" t="s">
        <v>778</v>
      </c>
      <c r="S5" s="507" t="s">
        <v>779</v>
      </c>
      <c r="T5" s="507">
        <v>0.0</v>
      </c>
      <c r="U5" s="507">
        <v>6.0</v>
      </c>
      <c r="V5" s="507">
        <v>0.0</v>
      </c>
      <c r="W5" s="43" t="s">
        <v>26</v>
      </c>
      <c r="X5" s="37">
        <v>45078.0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45079.0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45080.0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45082.0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2">SUM(F5,M5,T5,AA5,AH5,AO5,AV5)</f>
        <v>0</v>
      </c>
      <c r="BA5" s="39">
        <f t="shared" si="2"/>
        <v>37</v>
      </c>
      <c r="BB5" s="39">
        <f t="shared" si="2"/>
        <v>0</v>
      </c>
      <c r="BC5" s="50">
        <f t="shared" si="3"/>
        <v>37</v>
      </c>
      <c r="BD5" s="51"/>
      <c r="BE5" s="39">
        <f t="shared" ref="BE5:BE6" si="6">AZ5*67.31</f>
        <v>0</v>
      </c>
      <c r="BF5" s="39">
        <f t="shared" ref="BF5:BF6" si="7">BA5*74</f>
        <v>2738</v>
      </c>
      <c r="BG5" s="39">
        <f t="shared" ref="BG5:BG6" si="8">BB5*84</f>
        <v>0</v>
      </c>
      <c r="BH5" s="39">
        <f t="shared" si="4"/>
        <v>2738</v>
      </c>
      <c r="BI5" s="51"/>
      <c r="BJ5" s="52" t="s">
        <v>31</v>
      </c>
      <c r="BK5" s="55">
        <f>BC34</f>
        <v>158.5</v>
      </c>
      <c r="BL5" s="51"/>
      <c r="BM5" s="51"/>
    </row>
    <row r="6">
      <c r="A6" s="35" t="s">
        <v>30</v>
      </c>
      <c r="B6" s="41" t="s">
        <v>33</v>
      </c>
      <c r="C6" s="37">
        <v>45076.0</v>
      </c>
      <c r="D6" s="38" t="s">
        <v>273</v>
      </c>
      <c r="E6" s="39" t="s">
        <v>39</v>
      </c>
      <c r="F6" s="40">
        <v>5.5</v>
      </c>
      <c r="G6" s="40">
        <v>1.0</v>
      </c>
      <c r="H6" s="40">
        <v>0.0</v>
      </c>
      <c r="I6" s="57" t="s">
        <v>46</v>
      </c>
      <c r="J6" s="37">
        <v>45077.0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507" t="s">
        <v>36</v>
      </c>
      <c r="Q6" s="506">
        <v>45078.0</v>
      </c>
      <c r="R6" s="507" t="s">
        <v>337</v>
      </c>
      <c r="S6" s="507" t="s">
        <v>195</v>
      </c>
      <c r="T6" s="507">
        <v>5.5</v>
      </c>
      <c r="U6" s="507">
        <v>2.0</v>
      </c>
      <c r="V6" s="507">
        <v>0.0</v>
      </c>
      <c r="W6" s="56" t="s">
        <v>37</v>
      </c>
      <c r="X6" s="37">
        <v>45079.0</v>
      </c>
      <c r="Y6" s="38" t="s">
        <v>273</v>
      </c>
      <c r="Z6" s="39" t="s">
        <v>39</v>
      </c>
      <c r="AA6" s="40">
        <v>5.5</v>
      </c>
      <c r="AB6" s="40">
        <v>1.0</v>
      </c>
      <c r="AC6" s="40">
        <v>0.0</v>
      </c>
      <c r="AD6" s="56" t="s">
        <v>40</v>
      </c>
      <c r="AE6" s="37">
        <v>45080.0</v>
      </c>
      <c r="AF6" s="38" t="s">
        <v>199</v>
      </c>
      <c r="AG6" s="39" t="s">
        <v>42</v>
      </c>
      <c r="AH6" s="40">
        <v>7.0</v>
      </c>
      <c r="AI6" s="40">
        <v>1.0</v>
      </c>
      <c r="AJ6" s="40">
        <v>0.5</v>
      </c>
      <c r="AK6" s="406" t="s">
        <v>43</v>
      </c>
      <c r="AL6" s="146">
        <v>45081.0</v>
      </c>
      <c r="AM6" s="40" t="s">
        <v>353</v>
      </c>
      <c r="AN6" s="40" t="s">
        <v>354</v>
      </c>
      <c r="AO6" s="40">
        <v>6.0</v>
      </c>
      <c r="AP6" s="40">
        <v>2.0</v>
      </c>
      <c r="AQ6" s="40">
        <v>1.5</v>
      </c>
      <c r="AR6" s="47" t="s">
        <v>44</v>
      </c>
      <c r="AS6" s="495">
        <v>45082.0</v>
      </c>
      <c r="AT6" s="38" t="s">
        <v>273</v>
      </c>
      <c r="AU6" s="39" t="s">
        <v>39</v>
      </c>
      <c r="AV6" s="40">
        <v>5.5</v>
      </c>
      <c r="AW6" s="40">
        <v>1.0</v>
      </c>
      <c r="AX6" s="40">
        <v>0.0</v>
      </c>
      <c r="AY6" s="48"/>
      <c r="AZ6" s="49">
        <f t="shared" ref="AZ6:BB6" si="5">SUM(F6,M6,T6,AA6,AH6,AO6,AV6)</f>
        <v>35</v>
      </c>
      <c r="BA6" s="39">
        <f t="shared" si="5"/>
        <v>8</v>
      </c>
      <c r="BB6" s="39">
        <f t="shared" si="5"/>
        <v>2</v>
      </c>
      <c r="BC6" s="50">
        <f t="shared" si="3"/>
        <v>45</v>
      </c>
      <c r="BD6" s="51"/>
      <c r="BE6" s="39">
        <f t="shared" si="6"/>
        <v>2355.85</v>
      </c>
      <c r="BF6" s="39">
        <f t="shared" si="7"/>
        <v>592</v>
      </c>
      <c r="BG6" s="39">
        <f t="shared" si="8"/>
        <v>168</v>
      </c>
      <c r="BH6" s="39">
        <f t="shared" si="4"/>
        <v>3115.85</v>
      </c>
      <c r="BI6" s="51"/>
      <c r="BJ6" s="52" t="s">
        <v>23</v>
      </c>
      <c r="BK6" s="53">
        <f>BC43</f>
        <v>73.5</v>
      </c>
      <c r="BL6" s="51"/>
      <c r="BM6" s="51"/>
    </row>
    <row r="7">
      <c r="A7" s="35" t="s">
        <v>45</v>
      </c>
      <c r="B7" s="41" t="s">
        <v>33</v>
      </c>
      <c r="C7" s="37">
        <v>45076.0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45077.0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507" t="s">
        <v>36</v>
      </c>
      <c r="Q7" s="506">
        <v>45078.0</v>
      </c>
      <c r="R7" s="507" t="s">
        <v>25</v>
      </c>
      <c r="S7" s="507" t="s">
        <v>25</v>
      </c>
      <c r="T7" s="507">
        <v>0.0</v>
      </c>
      <c r="U7" s="507">
        <v>0.0</v>
      </c>
      <c r="V7" s="507">
        <v>0.0</v>
      </c>
      <c r="W7" s="56" t="s">
        <v>37</v>
      </c>
      <c r="X7" s="37">
        <v>45079.0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45080.0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45081.0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45082.0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9">SUM(F7,M7,T7,AA7,AH7,AO7,AV7)</f>
        <v>36</v>
      </c>
      <c r="BA7" s="39">
        <f t="shared" si="9"/>
        <v>6</v>
      </c>
      <c r="BB7" s="39">
        <f t="shared" si="9"/>
        <v>1</v>
      </c>
      <c r="BC7" s="50">
        <f t="shared" si="3"/>
        <v>43</v>
      </c>
      <c r="BD7" s="51"/>
      <c r="BE7" s="39">
        <f t="shared" ref="BE7:BE9" si="11">AZ7*80</f>
        <v>2880</v>
      </c>
      <c r="BF7" s="39">
        <f t="shared" ref="BF7:BF9" si="12">BA7*88</f>
        <v>528</v>
      </c>
      <c r="BG7" s="39">
        <f t="shared" ref="BG7:BG9" si="13">BB7*80</f>
        <v>80</v>
      </c>
      <c r="BH7" s="39">
        <f t="shared" si="4"/>
        <v>3488</v>
      </c>
      <c r="BI7" s="51"/>
      <c r="BJ7" s="55" t="s">
        <v>49</v>
      </c>
      <c r="BK7" s="55">
        <f>BC53</f>
        <v>22</v>
      </c>
      <c r="BL7" s="51"/>
      <c r="BM7" s="51"/>
    </row>
    <row r="8">
      <c r="A8" s="59" t="s">
        <v>54</v>
      </c>
      <c r="B8" s="36" t="s">
        <v>19</v>
      </c>
      <c r="C8" s="37">
        <v>45075.0</v>
      </c>
      <c r="D8" s="38" t="s">
        <v>272</v>
      </c>
      <c r="E8" s="39" t="s">
        <v>21</v>
      </c>
      <c r="F8" s="40">
        <v>0.0</v>
      </c>
      <c r="G8" s="40">
        <v>6.5</v>
      </c>
      <c r="H8" s="40">
        <v>0.0</v>
      </c>
      <c r="I8" s="41" t="s">
        <v>22</v>
      </c>
      <c r="J8" s="37">
        <v>45076.0</v>
      </c>
      <c r="K8" s="38" t="s">
        <v>272</v>
      </c>
      <c r="L8" s="39" t="s">
        <v>21</v>
      </c>
      <c r="M8" s="40">
        <v>0.0</v>
      </c>
      <c r="N8" s="40">
        <v>6.5</v>
      </c>
      <c r="O8" s="40">
        <v>0.0</v>
      </c>
      <c r="P8" s="507"/>
      <c r="Q8" s="506"/>
      <c r="R8" s="507"/>
      <c r="S8" s="507"/>
      <c r="T8" s="507">
        <v>0.0</v>
      </c>
      <c r="U8" s="507">
        <v>0.0</v>
      </c>
      <c r="V8" s="507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/>
      <c r="AE8" s="37"/>
      <c r="AF8" s="38"/>
      <c r="AG8" s="39"/>
      <c r="AH8" s="40">
        <v>0.0</v>
      </c>
      <c r="AI8" s="40">
        <v>0.0</v>
      </c>
      <c r="AJ8" s="40">
        <v>0.0</v>
      </c>
      <c r="AO8" s="40">
        <v>0.0</v>
      </c>
      <c r="AP8" s="40">
        <v>0.0</v>
      </c>
      <c r="AQ8" s="40">
        <v>0.0</v>
      </c>
      <c r="AR8" s="47" t="s">
        <v>27</v>
      </c>
      <c r="AS8" s="495">
        <v>45082.0</v>
      </c>
      <c r="AT8" s="38" t="s">
        <v>179</v>
      </c>
      <c r="AU8" s="39" t="s">
        <v>29</v>
      </c>
      <c r="AV8" s="40">
        <v>0.0</v>
      </c>
      <c r="AW8" s="40">
        <v>5.0</v>
      </c>
      <c r="AX8" s="40">
        <v>0.0</v>
      </c>
      <c r="AY8" s="48"/>
      <c r="AZ8" s="49">
        <f t="shared" ref="AZ8:BB8" si="10">SUM(F8,M8,T8,AA8,AH8,AO8,AV8)</f>
        <v>0</v>
      </c>
      <c r="BA8" s="39">
        <f t="shared" si="10"/>
        <v>18</v>
      </c>
      <c r="BB8" s="39">
        <f t="shared" si="10"/>
        <v>0</v>
      </c>
      <c r="BC8" s="50">
        <f t="shared" si="3"/>
        <v>18</v>
      </c>
      <c r="BD8" s="51"/>
      <c r="BE8" s="39">
        <f t="shared" si="11"/>
        <v>0</v>
      </c>
      <c r="BF8" s="39">
        <f t="shared" si="12"/>
        <v>1584</v>
      </c>
      <c r="BG8" s="39">
        <f t="shared" si="13"/>
        <v>0</v>
      </c>
      <c r="BH8" s="39">
        <f t="shared" si="4"/>
        <v>1584</v>
      </c>
      <c r="BI8" s="51"/>
      <c r="BJ8" s="62" t="s">
        <v>51</v>
      </c>
      <c r="BK8" s="62">
        <f>BC23</f>
        <v>151.83</v>
      </c>
      <c r="BL8" s="51"/>
      <c r="BM8" s="51"/>
    </row>
    <row r="9">
      <c r="A9" s="59" t="s">
        <v>52</v>
      </c>
      <c r="B9" s="144"/>
      <c r="C9" s="144"/>
      <c r="D9" s="477"/>
      <c r="E9" s="144"/>
      <c r="F9" s="40">
        <v>0.0</v>
      </c>
      <c r="G9" s="40">
        <v>0.0</v>
      </c>
      <c r="H9" s="40">
        <v>0.0</v>
      </c>
      <c r="I9" s="144"/>
      <c r="J9" s="144"/>
      <c r="K9" s="140"/>
      <c r="L9" s="140"/>
      <c r="M9" s="40">
        <v>0.0</v>
      </c>
      <c r="N9" s="40">
        <v>0.0</v>
      </c>
      <c r="O9" s="40">
        <v>0.0</v>
      </c>
      <c r="P9" s="507" t="s">
        <v>36</v>
      </c>
      <c r="Q9" s="506">
        <v>45078.0</v>
      </c>
      <c r="R9" s="507" t="s">
        <v>780</v>
      </c>
      <c r="S9" s="507" t="s">
        <v>781</v>
      </c>
      <c r="T9" s="507">
        <v>5.5</v>
      </c>
      <c r="U9" s="507">
        <v>1.5</v>
      </c>
      <c r="V9" s="507">
        <v>0.0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56" t="s">
        <v>56</v>
      </c>
      <c r="AE9" s="37">
        <v>45079.0</v>
      </c>
      <c r="AF9" s="38" t="s">
        <v>272</v>
      </c>
      <c r="AG9" s="39" t="s">
        <v>21</v>
      </c>
      <c r="AH9" s="40">
        <v>0.0</v>
      </c>
      <c r="AI9" s="40">
        <v>6.5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92"/>
      <c r="AS9" s="45"/>
      <c r="AT9" s="297"/>
      <c r="AU9" s="297"/>
      <c r="AV9" s="40">
        <v>0.0</v>
      </c>
      <c r="AW9" s="40">
        <v>0.0</v>
      </c>
      <c r="AX9" s="40">
        <v>0.0</v>
      </c>
      <c r="AY9" s="65"/>
      <c r="AZ9" s="49">
        <f t="shared" ref="AZ9:BB9" si="14">SUM(F9,M9,T9,AA9,AH9,AO9,AV9)</f>
        <v>5.5</v>
      </c>
      <c r="BA9" s="39">
        <f t="shared" si="14"/>
        <v>8</v>
      </c>
      <c r="BB9" s="39">
        <f t="shared" si="14"/>
        <v>0</v>
      </c>
      <c r="BC9" s="50">
        <f t="shared" si="3"/>
        <v>13.5</v>
      </c>
      <c r="BD9" s="51"/>
      <c r="BE9" s="39">
        <f t="shared" si="11"/>
        <v>440</v>
      </c>
      <c r="BF9" s="39">
        <f t="shared" si="12"/>
        <v>704</v>
      </c>
      <c r="BG9" s="39">
        <f t="shared" si="13"/>
        <v>0</v>
      </c>
      <c r="BH9" s="39">
        <f t="shared" si="4"/>
        <v>1144</v>
      </c>
      <c r="BI9" s="51"/>
      <c r="BJ9" s="62" t="s">
        <v>53</v>
      </c>
      <c r="BK9" s="62">
        <f>BC64</f>
        <v>119</v>
      </c>
      <c r="BL9" s="51"/>
      <c r="BM9" s="51"/>
    </row>
    <row r="10">
      <c r="A10" s="67"/>
      <c r="D10" s="68"/>
      <c r="F10" s="51"/>
      <c r="G10" s="51"/>
      <c r="H10" s="51"/>
      <c r="K10" s="69"/>
      <c r="L10" s="69"/>
      <c r="M10" s="51"/>
      <c r="N10" s="51"/>
      <c r="O10" s="51"/>
      <c r="P10" s="70"/>
      <c r="Q10" s="71"/>
      <c r="R10" s="51"/>
      <c r="S10" s="51"/>
      <c r="T10" s="51"/>
      <c r="U10" s="51"/>
      <c r="V10" s="51"/>
      <c r="W10" s="72"/>
      <c r="X10" s="71"/>
      <c r="Y10" s="51"/>
      <c r="Z10" s="51"/>
      <c r="AA10" s="51"/>
      <c r="AB10" s="51"/>
      <c r="AC10" s="51"/>
      <c r="AD10" s="73"/>
      <c r="AF10" s="74"/>
      <c r="AG10" s="74"/>
      <c r="AH10" s="51"/>
      <c r="AI10" s="51"/>
      <c r="AJ10" s="51"/>
      <c r="AO10" s="51"/>
      <c r="AP10" s="51"/>
      <c r="AQ10" s="51"/>
      <c r="AR10" s="32"/>
      <c r="AS10" s="71"/>
      <c r="AT10" s="75"/>
      <c r="AU10" s="75"/>
      <c r="AV10" s="51"/>
      <c r="AW10" s="51"/>
      <c r="AX10" s="51"/>
      <c r="AY10" s="48"/>
      <c r="AZ10" s="51"/>
      <c r="BA10" s="51"/>
      <c r="BB10" s="51"/>
      <c r="BC10" s="51"/>
      <c r="BD10" s="51"/>
      <c r="BE10" s="39"/>
      <c r="BF10" s="39"/>
      <c r="BG10" s="39"/>
      <c r="BH10" s="39"/>
      <c r="BI10" s="51"/>
      <c r="BJ10" s="62" t="s">
        <v>60</v>
      </c>
      <c r="BK10" s="62"/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76" t="s">
        <v>14</v>
      </c>
      <c r="AZ11" s="77">
        <f t="shared" ref="AZ11:BC11" si="15">SUM(AZ4,AZ5,AZ6,AZ7,AZ8,AZ9)</f>
        <v>82</v>
      </c>
      <c r="BA11" s="78">
        <f t="shared" si="15"/>
        <v>102</v>
      </c>
      <c r="BB11" s="78">
        <f t="shared" si="15"/>
        <v>3</v>
      </c>
      <c r="BC11" s="79">
        <f t="shared" si="15"/>
        <v>187</v>
      </c>
      <c r="BD11" s="51"/>
      <c r="BE11" s="40">
        <f t="shared" ref="BE11:BG11" si="16">sum(BE4,BE5,BE6,BE7,BE8,BE9)</f>
        <v>6115.85</v>
      </c>
      <c r="BF11" s="40">
        <f t="shared" si="16"/>
        <v>8346</v>
      </c>
      <c r="BG11" s="40">
        <f t="shared" si="16"/>
        <v>248</v>
      </c>
      <c r="BH11" s="40">
        <f>SUM(BH4,BH5,BH6,BH7,BH8,BH9)</f>
        <v>14709.85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483"/>
      <c r="BK12" s="483"/>
      <c r="BL12" s="75"/>
      <c r="BM12" s="75"/>
    </row>
    <row r="13">
      <c r="D13" s="68"/>
      <c r="K13" s="80" t="s">
        <v>51</v>
      </c>
      <c r="L13" s="81"/>
      <c r="M13" s="70"/>
      <c r="N13" s="70"/>
      <c r="O13" s="70"/>
      <c r="P13" s="70"/>
      <c r="Q13" s="71"/>
      <c r="R13" s="51"/>
      <c r="S13" s="51"/>
      <c r="T13" s="75"/>
      <c r="U13" s="75"/>
      <c r="V13" s="75"/>
      <c r="W13" s="75"/>
      <c r="X13" s="68"/>
      <c r="Y13" s="32"/>
      <c r="Z13" s="32"/>
      <c r="AA13" s="73"/>
      <c r="AB13" s="73"/>
      <c r="AC13" s="73"/>
      <c r="AD13" s="73"/>
      <c r="AF13" s="82" t="s">
        <v>51</v>
      </c>
      <c r="AG13" s="81"/>
      <c r="AO13" s="32"/>
      <c r="AP13" s="32"/>
      <c r="AQ13" s="32"/>
      <c r="AR13" s="83"/>
      <c r="AS13" s="84"/>
      <c r="AT13" s="82" t="s">
        <v>51</v>
      </c>
      <c r="AU13" s="81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82" t="s">
        <v>51</v>
      </c>
      <c r="BG13" s="81"/>
      <c r="BH13" s="75"/>
      <c r="BI13" s="75"/>
      <c r="BJ13" s="75"/>
      <c r="BK13" s="75"/>
      <c r="BL13" s="75"/>
      <c r="BM13" s="75"/>
    </row>
    <row r="15">
      <c r="A15" s="85"/>
      <c r="B15" s="86"/>
      <c r="C15" s="86"/>
      <c r="D15" s="87" t="s">
        <v>2</v>
      </c>
      <c r="E15" s="26" t="s">
        <v>3</v>
      </c>
      <c r="F15" s="26" t="s">
        <v>4</v>
      </c>
      <c r="G15" s="26" t="s">
        <v>5</v>
      </c>
      <c r="H15" s="26" t="s">
        <v>6</v>
      </c>
      <c r="I15" s="88"/>
      <c r="J15" s="89"/>
      <c r="K15" s="87" t="s">
        <v>2</v>
      </c>
      <c r="L15" s="87" t="s">
        <v>7</v>
      </c>
      <c r="M15" s="26" t="s">
        <v>4</v>
      </c>
      <c r="N15" s="26" t="s">
        <v>5</v>
      </c>
      <c r="O15" s="26" t="s">
        <v>6</v>
      </c>
      <c r="P15" s="89"/>
      <c r="Q15" s="89"/>
      <c r="R15" s="87" t="s">
        <v>2</v>
      </c>
      <c r="S15" s="87" t="s">
        <v>8</v>
      </c>
      <c r="T15" s="26" t="s">
        <v>4</v>
      </c>
      <c r="U15" s="26" t="s">
        <v>5</v>
      </c>
      <c r="V15" s="26" t="s">
        <v>6</v>
      </c>
      <c r="W15" s="86"/>
      <c r="X15" s="89"/>
      <c r="Y15" s="87" t="s">
        <v>2</v>
      </c>
      <c r="Z15" s="29" t="s">
        <v>9</v>
      </c>
      <c r="AA15" s="26" t="s">
        <v>4</v>
      </c>
      <c r="AB15" s="26" t="s">
        <v>5</v>
      </c>
      <c r="AC15" s="26" t="s">
        <v>6</v>
      </c>
      <c r="AD15" s="90"/>
      <c r="AE15" s="89"/>
      <c r="AF15" s="87" t="s">
        <v>2</v>
      </c>
      <c r="AG15" s="29" t="s">
        <v>10</v>
      </c>
      <c r="AH15" s="26" t="s">
        <v>4</v>
      </c>
      <c r="AI15" s="26" t="s">
        <v>5</v>
      </c>
      <c r="AJ15" s="26" t="s">
        <v>6</v>
      </c>
      <c r="AK15" s="89"/>
      <c r="AL15" s="89"/>
      <c r="AM15" s="87" t="s">
        <v>2</v>
      </c>
      <c r="AN15" s="91" t="s">
        <v>11</v>
      </c>
      <c r="AO15" s="26" t="s">
        <v>4</v>
      </c>
      <c r="AP15" s="26" t="s">
        <v>5</v>
      </c>
      <c r="AQ15" s="26" t="s">
        <v>6</v>
      </c>
      <c r="AR15" s="89"/>
      <c r="AS15" s="89"/>
      <c r="AT15" s="87" t="s">
        <v>2</v>
      </c>
      <c r="AU15" s="29" t="s">
        <v>12</v>
      </c>
      <c r="AV15" s="26" t="s">
        <v>4</v>
      </c>
      <c r="AW15" s="26" t="s">
        <v>5</v>
      </c>
      <c r="AX15" s="26" t="s">
        <v>6</v>
      </c>
      <c r="AY15" s="30"/>
      <c r="AZ15" s="31" t="s">
        <v>4</v>
      </c>
      <c r="BA15" s="31" t="s">
        <v>13</v>
      </c>
      <c r="BB15" s="31" t="s">
        <v>6</v>
      </c>
      <c r="BC15" s="31" t="s">
        <v>14</v>
      </c>
      <c r="BD15" s="32"/>
      <c r="BE15" s="33" t="s">
        <v>4</v>
      </c>
      <c r="BF15" s="33" t="s">
        <v>13</v>
      </c>
      <c r="BG15" s="33" t="s">
        <v>6</v>
      </c>
      <c r="BH15" s="33" t="s">
        <v>15</v>
      </c>
      <c r="BI15" s="32"/>
      <c r="BJ15" s="92" t="s">
        <v>61</v>
      </c>
      <c r="BK15" s="93">
        <f>BH4</f>
        <v>2640</v>
      </c>
      <c r="BL15" s="32"/>
      <c r="BM15" s="32"/>
    </row>
    <row r="16">
      <c r="A16" s="94" t="s">
        <v>335</v>
      </c>
      <c r="B16" s="36" t="s">
        <v>19</v>
      </c>
      <c r="C16" s="37">
        <v>45075.0</v>
      </c>
      <c r="D16" s="42" t="s">
        <v>211</v>
      </c>
      <c r="E16" s="58" t="s">
        <v>66</v>
      </c>
      <c r="F16" s="40">
        <v>0.0</v>
      </c>
      <c r="G16" s="40">
        <v>6.0</v>
      </c>
      <c r="H16" s="40">
        <v>0.0</v>
      </c>
      <c r="I16" s="36" t="s">
        <v>22</v>
      </c>
      <c r="J16" s="37">
        <v>45076.0</v>
      </c>
      <c r="K16" s="42" t="s">
        <v>211</v>
      </c>
      <c r="L16" s="58" t="s">
        <v>66</v>
      </c>
      <c r="M16" s="40">
        <v>0.0</v>
      </c>
      <c r="N16" s="40">
        <v>6.0</v>
      </c>
      <c r="O16" s="40">
        <v>0.0</v>
      </c>
      <c r="P16" s="508" t="s">
        <v>24</v>
      </c>
      <c r="Q16" s="506">
        <v>45077.0</v>
      </c>
      <c r="R16" s="505" t="s">
        <v>25</v>
      </c>
      <c r="S16" s="505" t="s">
        <v>25</v>
      </c>
      <c r="T16" s="507">
        <v>0.0</v>
      </c>
      <c r="U16" s="507">
        <v>0.0</v>
      </c>
      <c r="V16" s="507">
        <v>0.0</v>
      </c>
      <c r="W16" s="36" t="s">
        <v>26</v>
      </c>
      <c r="X16" s="37">
        <v>45078.0</v>
      </c>
      <c r="Y16" s="42" t="s">
        <v>211</v>
      </c>
      <c r="Z16" s="58" t="s">
        <v>66</v>
      </c>
      <c r="AA16" s="40">
        <v>0.0</v>
      </c>
      <c r="AB16" s="40">
        <v>6.0</v>
      </c>
      <c r="AC16" s="40">
        <v>0.0</v>
      </c>
      <c r="AD16" s="36" t="s">
        <v>56</v>
      </c>
      <c r="AE16" s="37">
        <v>45079.0</v>
      </c>
      <c r="AF16" s="42" t="s">
        <v>211</v>
      </c>
      <c r="AG16" s="58" t="s">
        <v>66</v>
      </c>
      <c r="AH16" s="40">
        <v>0.0</v>
      </c>
      <c r="AI16" s="40">
        <v>6.0</v>
      </c>
      <c r="AJ16" s="40">
        <v>0.0</v>
      </c>
      <c r="AK16" s="284" t="s">
        <v>57</v>
      </c>
      <c r="AL16" s="37">
        <v>45080.0</v>
      </c>
      <c r="AM16" s="42" t="s">
        <v>211</v>
      </c>
      <c r="AN16" s="58" t="s">
        <v>66</v>
      </c>
      <c r="AO16" s="40">
        <v>0.0</v>
      </c>
      <c r="AP16" s="40">
        <v>6.0</v>
      </c>
      <c r="AQ16" s="40">
        <v>0.0</v>
      </c>
      <c r="AR16" s="36" t="s">
        <v>93</v>
      </c>
      <c r="AS16" s="37">
        <v>45081.0</v>
      </c>
      <c r="AT16" s="42" t="s">
        <v>211</v>
      </c>
      <c r="AU16" s="58" t="s">
        <v>66</v>
      </c>
      <c r="AV16" s="40">
        <v>0.0</v>
      </c>
      <c r="AW16" s="40">
        <v>6.0</v>
      </c>
      <c r="AX16" s="40">
        <v>0.0</v>
      </c>
      <c r="AY16" s="48"/>
      <c r="AZ16" s="49">
        <f t="shared" ref="AZ16:BB16" si="17">SUM(F16,M16,T16,AA16,AH16,AO16,AV16)</f>
        <v>0</v>
      </c>
      <c r="BA16" s="39">
        <f t="shared" si="17"/>
        <v>36</v>
      </c>
      <c r="BB16" s="39">
        <f t="shared" si="17"/>
        <v>0</v>
      </c>
      <c r="BC16" s="50">
        <f t="shared" ref="BC16:BC21" si="19">SUM(AZ16,BA16,BB16)</f>
        <v>36</v>
      </c>
      <c r="BD16" s="51"/>
      <c r="BE16" s="39">
        <f>AZ16*67.31</f>
        <v>0</v>
      </c>
      <c r="BF16" s="39">
        <f>BA16*74</f>
        <v>2664</v>
      </c>
      <c r="BG16" s="39">
        <f>BB16*84</f>
        <v>0</v>
      </c>
      <c r="BH16" s="39">
        <f t="shared" ref="BH16:BH21" si="20">sum(BE16,BF16,BG16)</f>
        <v>2664</v>
      </c>
      <c r="BI16" s="51"/>
      <c r="BJ16" s="39" t="s">
        <v>68</v>
      </c>
      <c r="BK16" s="93">
        <f>BH6</f>
        <v>3115.85</v>
      </c>
      <c r="BL16" s="51"/>
      <c r="BM16" s="51"/>
    </row>
    <row r="17">
      <c r="A17" s="97" t="s">
        <v>69</v>
      </c>
      <c r="B17" s="57" t="s">
        <v>33</v>
      </c>
      <c r="C17" s="37">
        <v>45076.0</v>
      </c>
      <c r="D17" s="42" t="s">
        <v>274</v>
      </c>
      <c r="E17" s="58" t="s">
        <v>48</v>
      </c>
      <c r="F17" s="40">
        <v>6.0</v>
      </c>
      <c r="G17" s="40">
        <v>2.0</v>
      </c>
      <c r="H17" s="40">
        <v>0.0</v>
      </c>
      <c r="I17" s="57" t="s">
        <v>46</v>
      </c>
      <c r="J17" s="37">
        <v>45077.0</v>
      </c>
      <c r="K17" s="42" t="s">
        <v>274</v>
      </c>
      <c r="L17" s="58" t="s">
        <v>48</v>
      </c>
      <c r="M17" s="40">
        <v>6.0</v>
      </c>
      <c r="N17" s="40">
        <v>2.0</v>
      </c>
      <c r="O17" s="40">
        <v>0.0</v>
      </c>
      <c r="P17" s="508" t="s">
        <v>24</v>
      </c>
      <c r="Q17" s="506">
        <v>45077.0</v>
      </c>
      <c r="R17" s="505" t="s">
        <v>274</v>
      </c>
      <c r="S17" s="505" t="s">
        <v>48</v>
      </c>
      <c r="T17" s="507">
        <v>6.0</v>
      </c>
      <c r="U17" s="507">
        <v>2.0</v>
      </c>
      <c r="V17" s="507">
        <v>0.0</v>
      </c>
      <c r="W17" s="57" t="s">
        <v>37</v>
      </c>
      <c r="X17" s="37">
        <v>45079.0</v>
      </c>
      <c r="Y17" s="42" t="s">
        <v>25</v>
      </c>
      <c r="Z17" s="58" t="s">
        <v>25</v>
      </c>
      <c r="AA17" s="40">
        <v>0.0</v>
      </c>
      <c r="AB17" s="40">
        <v>0.0</v>
      </c>
      <c r="AC17" s="40">
        <v>0.0</v>
      </c>
      <c r="AD17" s="57" t="s">
        <v>40</v>
      </c>
      <c r="AE17" s="37">
        <v>45080.0</v>
      </c>
      <c r="AF17" s="42" t="s">
        <v>274</v>
      </c>
      <c r="AG17" s="58" t="s">
        <v>48</v>
      </c>
      <c r="AH17" s="40">
        <v>6.0</v>
      </c>
      <c r="AI17" s="40">
        <v>2.0</v>
      </c>
      <c r="AJ17" s="40">
        <v>0.0</v>
      </c>
      <c r="AK17" s="96" t="s">
        <v>43</v>
      </c>
      <c r="AL17" s="37">
        <v>45081.0</v>
      </c>
      <c r="AM17" s="42" t="s">
        <v>274</v>
      </c>
      <c r="AN17" s="58" t="s">
        <v>48</v>
      </c>
      <c r="AO17" s="40">
        <v>6.0</v>
      </c>
      <c r="AP17" s="40">
        <v>2.0</v>
      </c>
      <c r="AQ17" s="40">
        <v>0.0</v>
      </c>
      <c r="AR17" s="57" t="s">
        <v>44</v>
      </c>
      <c r="AS17" s="495">
        <v>45082.0</v>
      </c>
      <c r="AT17" s="42" t="s">
        <v>274</v>
      </c>
      <c r="AU17" s="58" t="s">
        <v>48</v>
      </c>
      <c r="AV17" s="40">
        <v>6.0</v>
      </c>
      <c r="AW17" s="40">
        <v>2.0</v>
      </c>
      <c r="AX17" s="40">
        <v>0.0</v>
      </c>
      <c r="AY17" s="48"/>
      <c r="AZ17" s="49">
        <f t="shared" ref="AZ17:BB17" si="18">SUM(F17,M17,T17,AA17,AH17,AO17,AV17)</f>
        <v>36</v>
      </c>
      <c r="BA17" s="39">
        <f t="shared" si="18"/>
        <v>12</v>
      </c>
      <c r="BB17" s="39">
        <f t="shared" si="18"/>
        <v>0</v>
      </c>
      <c r="BC17" s="50">
        <f t="shared" si="19"/>
        <v>48</v>
      </c>
      <c r="BD17" s="51"/>
      <c r="BE17" s="39">
        <f>AZ17*80</f>
        <v>2880</v>
      </c>
      <c r="BF17" s="39">
        <f>BA17*88</f>
        <v>1056</v>
      </c>
      <c r="BG17" s="39">
        <f>BB17*80</f>
        <v>0</v>
      </c>
      <c r="BH17" s="39">
        <f t="shared" si="20"/>
        <v>3936</v>
      </c>
      <c r="BI17" s="51"/>
      <c r="BJ17" s="39" t="s">
        <v>72</v>
      </c>
      <c r="BK17" s="93">
        <f>BH5</f>
        <v>2738</v>
      </c>
      <c r="BL17" s="51"/>
      <c r="BM17" s="51"/>
    </row>
    <row r="18">
      <c r="A18" s="35" t="s">
        <v>73</v>
      </c>
      <c r="B18" s="57" t="s">
        <v>33</v>
      </c>
      <c r="C18" s="37">
        <v>45076.0</v>
      </c>
      <c r="D18" s="42" t="s">
        <v>112</v>
      </c>
      <c r="E18" s="58" t="s">
        <v>71</v>
      </c>
      <c r="F18" s="40">
        <v>6.5</v>
      </c>
      <c r="G18" s="40">
        <v>1.0</v>
      </c>
      <c r="H18" s="40">
        <v>0.0</v>
      </c>
      <c r="I18" s="57" t="s">
        <v>46</v>
      </c>
      <c r="J18" s="37">
        <v>45077.0</v>
      </c>
      <c r="K18" s="42" t="s">
        <v>112</v>
      </c>
      <c r="L18" s="58" t="s">
        <v>71</v>
      </c>
      <c r="M18" s="40">
        <v>6.5</v>
      </c>
      <c r="N18" s="40">
        <v>1.0</v>
      </c>
      <c r="O18" s="40">
        <v>0.0</v>
      </c>
      <c r="P18" s="507" t="s">
        <v>36</v>
      </c>
      <c r="Q18" s="506">
        <v>45078.0</v>
      </c>
      <c r="R18" s="505" t="s">
        <v>25</v>
      </c>
      <c r="S18" s="505" t="s">
        <v>25</v>
      </c>
      <c r="T18" s="507">
        <v>0.0</v>
      </c>
      <c r="U18" s="507">
        <v>0.0</v>
      </c>
      <c r="V18" s="507">
        <v>0.0</v>
      </c>
      <c r="W18" s="57" t="s">
        <v>37</v>
      </c>
      <c r="X18" s="37">
        <v>45079.0</v>
      </c>
      <c r="Y18" s="42" t="s">
        <v>47</v>
      </c>
      <c r="Z18" s="58" t="s">
        <v>318</v>
      </c>
      <c r="AA18" s="40">
        <v>7.0</v>
      </c>
      <c r="AB18" s="40">
        <v>1.0</v>
      </c>
      <c r="AC18" s="40">
        <v>0.0</v>
      </c>
      <c r="AD18" s="57" t="s">
        <v>40</v>
      </c>
      <c r="AE18" s="37">
        <v>45080.0</v>
      </c>
      <c r="AF18" s="42" t="s">
        <v>112</v>
      </c>
      <c r="AG18" s="58" t="s">
        <v>71</v>
      </c>
      <c r="AH18" s="40">
        <v>6.5</v>
      </c>
      <c r="AI18" s="40">
        <v>1.0</v>
      </c>
      <c r="AJ18" s="40">
        <v>0.0</v>
      </c>
      <c r="AK18" s="96" t="s">
        <v>43</v>
      </c>
      <c r="AL18" s="37">
        <v>45081.0</v>
      </c>
      <c r="AM18" s="42" t="s">
        <v>112</v>
      </c>
      <c r="AN18" s="58" t="s">
        <v>71</v>
      </c>
      <c r="AO18" s="40">
        <v>6.5</v>
      </c>
      <c r="AP18" s="40">
        <v>1.0</v>
      </c>
      <c r="AQ18" s="40">
        <v>0.0</v>
      </c>
      <c r="AR18" s="57" t="s">
        <v>44</v>
      </c>
      <c r="AS18" s="495">
        <v>45082.0</v>
      </c>
      <c r="AT18" s="42" t="s">
        <v>47</v>
      </c>
      <c r="AU18" s="58" t="s">
        <v>318</v>
      </c>
      <c r="AV18" s="40">
        <v>7.0</v>
      </c>
      <c r="AW18" s="40">
        <v>1.0</v>
      </c>
      <c r="AX18" s="40">
        <v>0.0</v>
      </c>
      <c r="AY18" s="48"/>
      <c r="AZ18" s="49">
        <f t="shared" ref="AZ18:BB18" si="21">SUM(F18,M18,T18,AA18,AH18,AO18,AV18)</f>
        <v>40</v>
      </c>
      <c r="BA18" s="39">
        <f t="shared" si="21"/>
        <v>6</v>
      </c>
      <c r="BB18" s="39">
        <f t="shared" si="21"/>
        <v>0</v>
      </c>
      <c r="BC18" s="50">
        <f t="shared" si="19"/>
        <v>46</v>
      </c>
      <c r="BD18" s="51"/>
      <c r="BE18" s="39">
        <f>AZ18*67.31</f>
        <v>2692.4</v>
      </c>
      <c r="BF18" s="39">
        <f>BA18*74</f>
        <v>444</v>
      </c>
      <c r="BG18" s="39">
        <f>BB18*84</f>
        <v>0</v>
      </c>
      <c r="BH18" s="39">
        <f t="shared" si="20"/>
        <v>3136.4</v>
      </c>
      <c r="BI18" s="51"/>
      <c r="BJ18" s="39" t="s">
        <v>76</v>
      </c>
      <c r="BK18" s="93">
        <f>BH7</f>
        <v>3488</v>
      </c>
      <c r="BL18" s="51"/>
      <c r="BM18" s="51"/>
    </row>
    <row r="19">
      <c r="A19" s="35" t="s">
        <v>52</v>
      </c>
      <c r="B19" s="57"/>
      <c r="C19" s="37"/>
      <c r="D19" s="42"/>
      <c r="E19" s="58"/>
      <c r="F19" s="40">
        <v>0.0</v>
      </c>
      <c r="G19" s="40">
        <v>0.0</v>
      </c>
      <c r="H19" s="40">
        <v>0.0</v>
      </c>
      <c r="I19" s="57"/>
      <c r="J19" s="37"/>
      <c r="K19" s="42"/>
      <c r="L19" s="58"/>
      <c r="M19" s="40">
        <v>0.0</v>
      </c>
      <c r="N19" s="40">
        <v>0.0</v>
      </c>
      <c r="O19" s="40">
        <v>0.0</v>
      </c>
      <c r="P19" s="507" t="s">
        <v>36</v>
      </c>
      <c r="Q19" s="506">
        <v>45078.0</v>
      </c>
      <c r="R19" s="505"/>
      <c r="S19" s="505"/>
      <c r="T19" s="507">
        <v>0.0</v>
      </c>
      <c r="U19" s="507">
        <v>0.0</v>
      </c>
      <c r="V19" s="507">
        <v>0.0</v>
      </c>
      <c r="W19" s="57" t="s">
        <v>37</v>
      </c>
      <c r="X19" s="37">
        <v>45079.0</v>
      </c>
      <c r="Y19" s="42" t="s">
        <v>274</v>
      </c>
      <c r="Z19" s="58" t="s">
        <v>48</v>
      </c>
      <c r="AA19" s="40">
        <v>6.0</v>
      </c>
      <c r="AB19" s="40">
        <v>2.0</v>
      </c>
      <c r="AC19" s="40">
        <v>0.0</v>
      </c>
      <c r="AD19" s="63"/>
      <c r="AE19" s="45"/>
      <c r="AF19" s="53"/>
      <c r="AG19" s="53"/>
      <c r="AH19" s="40">
        <v>0.0</v>
      </c>
      <c r="AI19" s="40">
        <v>0.0</v>
      </c>
      <c r="AJ19" s="40">
        <v>0.0</v>
      </c>
      <c r="AK19" s="149"/>
      <c r="AL19" s="45"/>
      <c r="AM19" s="53"/>
      <c r="AN19" s="58"/>
      <c r="AO19" s="40">
        <v>0.0</v>
      </c>
      <c r="AP19" s="40">
        <v>0.0</v>
      </c>
      <c r="AQ19" s="40">
        <v>0.0</v>
      </c>
      <c r="AR19" s="144"/>
      <c r="AS19" s="144"/>
      <c r="AT19" s="144"/>
      <c r="AU19" s="144"/>
      <c r="AV19" s="40">
        <v>0.0</v>
      </c>
      <c r="AW19" s="40">
        <v>0.0</v>
      </c>
      <c r="AX19" s="40">
        <v>0.0</v>
      </c>
      <c r="AY19" s="48"/>
      <c r="AZ19" s="49">
        <f t="shared" ref="AZ19:BB19" si="22">SUM(F19,M19,T19,AA19,AH19,AO19,AV19)</f>
        <v>6</v>
      </c>
      <c r="BA19" s="39">
        <f t="shared" si="22"/>
        <v>2</v>
      </c>
      <c r="BB19" s="39">
        <f t="shared" si="22"/>
        <v>0</v>
      </c>
      <c r="BC19" s="50">
        <f t="shared" si="19"/>
        <v>8</v>
      </c>
      <c r="BD19" s="51"/>
      <c r="BE19" s="39">
        <f t="shared" ref="BE19:BE21" si="24">AZ19*80</f>
        <v>480</v>
      </c>
      <c r="BF19" s="39">
        <f t="shared" ref="BF19:BF21" si="25">BA19*88</f>
        <v>176</v>
      </c>
      <c r="BG19" s="39">
        <f t="shared" ref="BG19:BG21" si="26">BB19*80</f>
        <v>0</v>
      </c>
      <c r="BH19" s="39">
        <f t="shared" si="20"/>
        <v>656</v>
      </c>
      <c r="BI19" s="51"/>
      <c r="BJ19" s="39" t="s">
        <v>340</v>
      </c>
      <c r="BK19" s="93">
        <f t="shared" ref="BK19:BK21" si="27">BH16</f>
        <v>2664</v>
      </c>
      <c r="BL19" s="51"/>
      <c r="BM19" s="51"/>
    </row>
    <row r="20">
      <c r="A20" s="35" t="s">
        <v>54</v>
      </c>
      <c r="B20" s="36"/>
      <c r="C20" s="37"/>
      <c r="D20" s="42"/>
      <c r="E20" s="58"/>
      <c r="F20" s="40">
        <v>0.0</v>
      </c>
      <c r="G20" s="40">
        <v>0.0</v>
      </c>
      <c r="H20" s="40">
        <v>0.0</v>
      </c>
      <c r="I20" s="57"/>
      <c r="J20" s="37"/>
      <c r="K20" s="42"/>
      <c r="L20" s="58"/>
      <c r="M20" s="40">
        <v>0.0</v>
      </c>
      <c r="N20" s="40">
        <v>0.0</v>
      </c>
      <c r="O20" s="40">
        <v>0.0</v>
      </c>
      <c r="P20" s="508" t="s">
        <v>24</v>
      </c>
      <c r="Q20" s="506">
        <v>45077.0</v>
      </c>
      <c r="R20" s="505" t="s">
        <v>211</v>
      </c>
      <c r="S20" s="505" t="s">
        <v>66</v>
      </c>
      <c r="T20" s="507">
        <v>0.0</v>
      </c>
      <c r="U20" s="507">
        <v>6.0</v>
      </c>
      <c r="V20" s="507">
        <v>0.0</v>
      </c>
      <c r="W20" s="144"/>
      <c r="X20" s="144"/>
      <c r="Y20" s="144"/>
      <c r="Z20" s="144"/>
      <c r="AA20" s="40">
        <v>0.0</v>
      </c>
      <c r="AB20" s="40">
        <v>0.0</v>
      </c>
      <c r="AC20" s="40">
        <v>0.0</v>
      </c>
      <c r="AD20" s="144"/>
      <c r="AE20" s="144"/>
      <c r="AF20" s="144"/>
      <c r="AG20" s="144"/>
      <c r="AH20" s="40">
        <v>0.0</v>
      </c>
      <c r="AI20" s="40">
        <v>0.0</v>
      </c>
      <c r="AJ20" s="40">
        <v>0.0</v>
      </c>
      <c r="AK20" s="144"/>
      <c r="AL20" s="144"/>
      <c r="AM20" s="144"/>
      <c r="AN20" s="144"/>
      <c r="AO20" s="40">
        <v>0.0</v>
      </c>
      <c r="AP20" s="40">
        <v>0.0</v>
      </c>
      <c r="AQ20" s="40">
        <v>0.0</v>
      </c>
      <c r="AR20" s="61"/>
      <c r="AS20" s="143"/>
      <c r="AT20" s="53"/>
      <c r="AU20" s="53"/>
      <c r="AV20" s="40">
        <v>0.0</v>
      </c>
      <c r="AW20" s="40">
        <v>0.0</v>
      </c>
      <c r="AX20" s="40">
        <v>0.0</v>
      </c>
      <c r="AY20" s="48"/>
      <c r="AZ20" s="49">
        <f t="shared" ref="AZ20:BB20" si="23">SUM(F20,M20,T20,AA20,AH20,AO20,AV20)</f>
        <v>0</v>
      </c>
      <c r="BA20" s="39">
        <f t="shared" si="23"/>
        <v>6</v>
      </c>
      <c r="BB20" s="39">
        <f t="shared" si="23"/>
        <v>0</v>
      </c>
      <c r="BC20" s="50">
        <f t="shared" si="19"/>
        <v>6</v>
      </c>
      <c r="BD20" s="51"/>
      <c r="BE20" s="39">
        <f t="shared" si="24"/>
        <v>0</v>
      </c>
      <c r="BF20" s="39">
        <f t="shared" si="25"/>
        <v>528</v>
      </c>
      <c r="BG20" s="39">
        <f t="shared" si="26"/>
        <v>0</v>
      </c>
      <c r="BH20" s="39">
        <f t="shared" si="20"/>
        <v>528</v>
      </c>
      <c r="BI20" s="51"/>
      <c r="BJ20" s="39" t="s">
        <v>80</v>
      </c>
      <c r="BK20" s="93">
        <f t="shared" si="27"/>
        <v>3936</v>
      </c>
      <c r="BL20" s="51"/>
      <c r="BM20" s="51"/>
    </row>
    <row r="21">
      <c r="A21" s="59" t="s">
        <v>82</v>
      </c>
      <c r="B21" s="144"/>
      <c r="C21" s="144"/>
      <c r="D21" s="144"/>
      <c r="E21" s="144"/>
      <c r="F21" s="40">
        <v>0.0</v>
      </c>
      <c r="G21" s="40">
        <v>0.0</v>
      </c>
      <c r="H21" s="40">
        <v>0.0</v>
      </c>
      <c r="I21" s="144"/>
      <c r="J21" s="144"/>
      <c r="K21" s="144"/>
      <c r="L21" s="144"/>
      <c r="M21" s="40">
        <v>0.0</v>
      </c>
      <c r="N21" s="40">
        <v>0.0</v>
      </c>
      <c r="O21" s="40">
        <v>0.0</v>
      </c>
      <c r="P21" s="507" t="s">
        <v>36</v>
      </c>
      <c r="Q21" s="506">
        <v>45078.0</v>
      </c>
      <c r="R21" s="505" t="s">
        <v>782</v>
      </c>
      <c r="S21" s="505" t="s">
        <v>783</v>
      </c>
      <c r="T21" s="507">
        <v>6.83</v>
      </c>
      <c r="U21" s="507">
        <v>1.0</v>
      </c>
      <c r="V21" s="507">
        <v>0.0</v>
      </c>
      <c r="W21" s="144"/>
      <c r="X21" s="144"/>
      <c r="Y21" s="144"/>
      <c r="Z21" s="144"/>
      <c r="AA21" s="40">
        <v>0.0</v>
      </c>
      <c r="AB21" s="40">
        <v>0.0</v>
      </c>
      <c r="AC21" s="40">
        <v>0.0</v>
      </c>
      <c r="AD21" s="144"/>
      <c r="AE21" s="144"/>
      <c r="AF21" s="144"/>
      <c r="AG21" s="144"/>
      <c r="AH21" s="40">
        <v>0.0</v>
      </c>
      <c r="AI21" s="40">
        <v>0.0</v>
      </c>
      <c r="AJ21" s="40">
        <v>0.0</v>
      </c>
      <c r="AK21" s="144"/>
      <c r="AL21" s="144"/>
      <c r="AM21" s="144"/>
      <c r="AN21" s="144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Z21" s="49">
        <f t="shared" ref="AZ21:BB21" si="28">SUM(F21,M21,T21,AA21,AH21,AO21,AV21)</f>
        <v>6.83</v>
      </c>
      <c r="BA21" s="39">
        <f t="shared" si="28"/>
        <v>1</v>
      </c>
      <c r="BB21" s="39">
        <f t="shared" si="28"/>
        <v>0</v>
      </c>
      <c r="BC21" s="50">
        <f t="shared" si="19"/>
        <v>7.83</v>
      </c>
      <c r="BD21" s="51"/>
      <c r="BE21" s="39">
        <f t="shared" si="24"/>
        <v>546.4</v>
      </c>
      <c r="BF21" s="39">
        <f t="shared" si="25"/>
        <v>88</v>
      </c>
      <c r="BG21" s="39">
        <f t="shared" si="26"/>
        <v>0</v>
      </c>
      <c r="BH21" s="39">
        <f t="shared" si="20"/>
        <v>634.4</v>
      </c>
      <c r="BI21" s="51"/>
      <c r="BJ21" s="39" t="s">
        <v>81</v>
      </c>
      <c r="BK21" s="93">
        <f t="shared" si="27"/>
        <v>3136.4</v>
      </c>
      <c r="BL21" s="51"/>
      <c r="BM21" s="51"/>
    </row>
    <row r="22">
      <c r="AZ22" s="51"/>
      <c r="BA22" s="51"/>
      <c r="BB22" s="51"/>
      <c r="BC22" s="51"/>
      <c r="BD22" s="51"/>
      <c r="BE22" s="39"/>
      <c r="BF22" s="39"/>
      <c r="BG22" s="39"/>
      <c r="BH22" s="39"/>
      <c r="BI22" s="51"/>
      <c r="BJ22" s="39" t="s">
        <v>83</v>
      </c>
      <c r="BK22" s="93">
        <f t="shared" ref="BK22:BK24" si="30">BH27</f>
        <v>3864</v>
      </c>
      <c r="BL22" s="51"/>
      <c r="BM22" s="51"/>
    </row>
    <row r="23">
      <c r="AY23" s="76" t="s">
        <v>14</v>
      </c>
      <c r="AZ23" s="77">
        <f t="shared" ref="AZ23:BC23" si="29">SUM(AZ16,AZ17,AZ18,AZ19,AZ20,AZ21)</f>
        <v>88.83</v>
      </c>
      <c r="BA23" s="78">
        <f t="shared" si="29"/>
        <v>63</v>
      </c>
      <c r="BB23" s="78">
        <f t="shared" si="29"/>
        <v>0</v>
      </c>
      <c r="BC23" s="79">
        <f t="shared" si="29"/>
        <v>151.83</v>
      </c>
      <c r="BD23" s="51"/>
      <c r="BE23" s="40">
        <f>sum(BE16,BE17,BE18,BE19,BE20,BE21)</f>
        <v>6598.8</v>
      </c>
      <c r="BF23" s="40">
        <f>sum(BF16,BF17,BF18,BF19,BF20,BF243)</f>
        <v>4868</v>
      </c>
      <c r="BG23" s="40">
        <f>sum(BG16,BG17,BG18,BG19,BG20,BG21)</f>
        <v>0</v>
      </c>
      <c r="BH23" s="40">
        <f>SUM(BH16,BH17,BH18,BH19,BH20,BH21)</f>
        <v>11554.8</v>
      </c>
      <c r="BI23" s="51"/>
      <c r="BJ23" s="39" t="s">
        <v>84</v>
      </c>
      <c r="BK23" s="93">
        <f t="shared" si="30"/>
        <v>3660</v>
      </c>
      <c r="BL23" s="51"/>
      <c r="BM23" s="51"/>
    </row>
    <row r="24">
      <c r="A24" s="100"/>
      <c r="B24" s="101"/>
      <c r="C24" s="101"/>
      <c r="D24" s="3"/>
      <c r="E24" s="4"/>
      <c r="F24" s="102"/>
      <c r="G24" s="102"/>
      <c r="H24" s="102"/>
      <c r="I24" s="102"/>
      <c r="J24" s="102"/>
      <c r="K24" s="6" t="s">
        <v>85</v>
      </c>
      <c r="L24" s="4"/>
      <c r="T24" s="103"/>
      <c r="U24" s="103"/>
      <c r="V24" s="103"/>
      <c r="W24" s="103"/>
      <c r="X24" s="104"/>
      <c r="Y24" s="104"/>
      <c r="Z24" s="105"/>
      <c r="AA24" s="104"/>
      <c r="AB24" s="104"/>
      <c r="AC24" s="104"/>
      <c r="AD24" s="104"/>
      <c r="AE24" s="104"/>
      <c r="AF24" s="9" t="s">
        <v>85</v>
      </c>
      <c r="AG24" s="4"/>
      <c r="AH24" s="104"/>
      <c r="AI24" s="104"/>
      <c r="AJ24" s="104"/>
      <c r="AK24" s="104"/>
      <c r="AL24" s="104"/>
      <c r="AM24" s="104"/>
      <c r="AN24" s="105"/>
      <c r="AO24" s="104"/>
      <c r="AP24" s="104"/>
      <c r="AQ24" s="104"/>
      <c r="AR24" s="104"/>
      <c r="AS24" s="104"/>
      <c r="AT24" s="9" t="s">
        <v>85</v>
      </c>
      <c r="AU24" s="4"/>
      <c r="AV24" s="105"/>
      <c r="AW24" s="105"/>
      <c r="AX24" s="105"/>
      <c r="AY24" s="105"/>
      <c r="AZ24" s="105"/>
      <c r="BA24" s="105"/>
      <c r="BB24" s="105"/>
      <c r="BC24" s="105"/>
      <c r="BD24" s="106"/>
      <c r="BE24" s="106"/>
      <c r="BF24" s="106"/>
      <c r="BG24" s="106"/>
      <c r="BH24" s="106"/>
      <c r="BI24" s="106"/>
      <c r="BJ24" s="39" t="s">
        <v>86</v>
      </c>
      <c r="BK24" s="93">
        <f t="shared" si="30"/>
        <v>3032.09</v>
      </c>
      <c r="BL24" s="106"/>
      <c r="BM24" s="106"/>
    </row>
    <row r="25">
      <c r="A25" s="7"/>
      <c r="B25" s="350"/>
      <c r="C25" s="350"/>
      <c r="D25" s="124"/>
      <c r="E25" s="351">
        <v>45075.0</v>
      </c>
      <c r="F25" s="387"/>
      <c r="G25" s="387"/>
      <c r="H25" s="387"/>
      <c r="I25" s="124"/>
      <c r="J25" s="124"/>
      <c r="L25" s="351">
        <v>45076.0</v>
      </c>
      <c r="M25" s="124"/>
      <c r="N25" s="124"/>
      <c r="O25" s="124"/>
      <c r="P25" s="124"/>
      <c r="R25" s="8"/>
      <c r="S25" s="351">
        <v>45077.0</v>
      </c>
      <c r="U25" s="126"/>
      <c r="V25" s="126"/>
      <c r="X25" s="126"/>
      <c r="Y25" s="488"/>
      <c r="Z25" s="351">
        <v>45078.0</v>
      </c>
      <c r="AA25" s="126"/>
      <c r="AB25" s="126"/>
      <c r="AD25" s="126"/>
      <c r="AE25" s="126"/>
      <c r="AF25" s="126"/>
      <c r="AG25" s="405">
        <v>45079.0</v>
      </c>
      <c r="AH25" s="126"/>
      <c r="AJ25" s="126"/>
      <c r="AK25" s="126"/>
      <c r="AL25" s="126"/>
      <c r="AM25" s="126"/>
      <c r="AN25" s="405">
        <v>45080.0</v>
      </c>
      <c r="AP25" s="106"/>
      <c r="AQ25" s="106"/>
      <c r="AR25" s="106"/>
      <c r="AS25" s="106"/>
      <c r="AT25" s="106"/>
      <c r="AU25" s="405">
        <v>45081.0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9" t="s">
        <v>85</v>
      </c>
      <c r="BG25" s="4"/>
      <c r="BH25" s="106"/>
      <c r="BI25" s="106"/>
      <c r="BJ25" s="92" t="s">
        <v>108</v>
      </c>
      <c r="BK25" s="93">
        <f>BH39</f>
        <v>3456</v>
      </c>
      <c r="BL25" s="106"/>
      <c r="BM25" s="106"/>
    </row>
    <row r="26">
      <c r="A26" s="107"/>
      <c r="B26" s="26"/>
      <c r="C26" s="26"/>
      <c r="D26" s="26" t="s">
        <v>2</v>
      </c>
      <c r="E26" s="26" t="s">
        <v>3</v>
      </c>
      <c r="F26" s="26" t="s">
        <v>4</v>
      </c>
      <c r="G26" s="26" t="s">
        <v>5</v>
      </c>
      <c r="H26" s="26" t="s">
        <v>6</v>
      </c>
      <c r="I26" s="26"/>
      <c r="J26" s="26"/>
      <c r="K26" s="26" t="s">
        <v>2</v>
      </c>
      <c r="L26" s="26" t="s">
        <v>7</v>
      </c>
      <c r="M26" s="26" t="s">
        <v>4</v>
      </c>
      <c r="N26" s="26" t="s">
        <v>5</v>
      </c>
      <c r="O26" s="26" t="s">
        <v>6</v>
      </c>
      <c r="P26" s="26"/>
      <c r="Q26" s="26"/>
      <c r="R26" s="26" t="s">
        <v>2</v>
      </c>
      <c r="S26" s="26" t="s">
        <v>8</v>
      </c>
      <c r="T26" s="26" t="s">
        <v>4</v>
      </c>
      <c r="U26" s="26" t="s">
        <v>5</v>
      </c>
      <c r="V26" s="26" t="s">
        <v>6</v>
      </c>
      <c r="W26" s="28"/>
      <c r="X26" s="29"/>
      <c r="Y26" s="29" t="s">
        <v>2</v>
      </c>
      <c r="Z26" s="29" t="s">
        <v>9</v>
      </c>
      <c r="AA26" s="26" t="s">
        <v>4</v>
      </c>
      <c r="AB26" s="26" t="s">
        <v>5</v>
      </c>
      <c r="AC26" s="26" t="s">
        <v>6</v>
      </c>
      <c r="AD26" s="29"/>
      <c r="AE26" s="29"/>
      <c r="AF26" s="29" t="s">
        <v>2</v>
      </c>
      <c r="AG26" s="29" t="s">
        <v>10</v>
      </c>
      <c r="AH26" s="26" t="s">
        <v>4</v>
      </c>
      <c r="AI26" s="26" t="s">
        <v>5</v>
      </c>
      <c r="AJ26" s="26" t="s">
        <v>6</v>
      </c>
      <c r="AK26" s="29"/>
      <c r="AL26" s="29"/>
      <c r="AM26" s="29" t="s">
        <v>2</v>
      </c>
      <c r="AN26" s="29" t="s">
        <v>11</v>
      </c>
      <c r="AO26" s="26" t="s">
        <v>4</v>
      </c>
      <c r="AP26" s="26" t="s">
        <v>5</v>
      </c>
      <c r="AQ26" s="26" t="s">
        <v>6</v>
      </c>
      <c r="AR26" s="29"/>
      <c r="AS26" s="29"/>
      <c r="AT26" s="29" t="s">
        <v>2</v>
      </c>
      <c r="AU26" s="29" t="s">
        <v>12</v>
      </c>
      <c r="AV26" s="26" t="s">
        <v>4</v>
      </c>
      <c r="AW26" s="26" t="s">
        <v>5</v>
      </c>
      <c r="AX26" s="26" t="s">
        <v>6</v>
      </c>
      <c r="AY26" s="30"/>
      <c r="AZ26" s="31" t="s">
        <v>4</v>
      </c>
      <c r="BA26" s="31" t="s">
        <v>13</v>
      </c>
      <c r="BB26" s="31" t="s">
        <v>6</v>
      </c>
      <c r="BC26" s="31" t="s">
        <v>14</v>
      </c>
      <c r="BD26" s="32"/>
      <c r="BE26" s="33" t="s">
        <v>4</v>
      </c>
      <c r="BF26" s="33" t="s">
        <v>13</v>
      </c>
      <c r="BG26" s="33" t="s">
        <v>6</v>
      </c>
      <c r="BH26" s="33" t="s">
        <v>15</v>
      </c>
      <c r="BI26" s="32"/>
      <c r="BJ26" s="92" t="s">
        <v>87</v>
      </c>
      <c r="BK26" s="93">
        <f t="shared" ref="BK26:BK27" si="32">BH58</f>
        <v>3591.93</v>
      </c>
      <c r="BL26" s="32"/>
      <c r="BM26" s="32"/>
    </row>
    <row r="27">
      <c r="A27" s="35" t="s">
        <v>88</v>
      </c>
      <c r="B27" s="43" t="s">
        <v>19</v>
      </c>
      <c r="C27" s="37">
        <v>45075.0</v>
      </c>
      <c r="D27" s="42" t="s">
        <v>277</v>
      </c>
      <c r="E27" s="39" t="s">
        <v>90</v>
      </c>
      <c r="F27" s="40">
        <v>0.0</v>
      </c>
      <c r="G27" s="40">
        <v>7.5</v>
      </c>
      <c r="H27" s="40">
        <v>0.0</v>
      </c>
      <c r="I27" s="420" t="s">
        <v>46</v>
      </c>
      <c r="J27" s="37">
        <v>45077.0</v>
      </c>
      <c r="K27" s="96" t="s">
        <v>784</v>
      </c>
      <c r="L27" s="110" t="s">
        <v>785</v>
      </c>
      <c r="M27" s="40">
        <v>6.5</v>
      </c>
      <c r="N27" s="40">
        <v>0.0</v>
      </c>
      <c r="O27" s="40">
        <v>0.0</v>
      </c>
      <c r="P27" s="509" t="s">
        <v>24</v>
      </c>
      <c r="Q27" s="506">
        <v>45077.0</v>
      </c>
      <c r="R27" s="505" t="s">
        <v>277</v>
      </c>
      <c r="S27" s="507" t="s">
        <v>90</v>
      </c>
      <c r="T27" s="507">
        <v>0.0</v>
      </c>
      <c r="U27" s="507">
        <v>7.5</v>
      </c>
      <c r="V27" s="507">
        <v>0.0</v>
      </c>
      <c r="W27" s="43" t="s">
        <v>26</v>
      </c>
      <c r="X27" s="37">
        <v>45078.0</v>
      </c>
      <c r="Y27" s="42" t="s">
        <v>25</v>
      </c>
      <c r="Z27" s="39" t="s">
        <v>25</v>
      </c>
      <c r="AA27" s="40">
        <v>0.0</v>
      </c>
      <c r="AB27" s="40">
        <v>0.0</v>
      </c>
      <c r="AC27" s="40">
        <v>0.0</v>
      </c>
      <c r="AD27" s="43" t="s">
        <v>56</v>
      </c>
      <c r="AE27" s="37">
        <v>45079.0</v>
      </c>
      <c r="AF27" s="42" t="s">
        <v>278</v>
      </c>
      <c r="AG27" s="39" t="s">
        <v>92</v>
      </c>
      <c r="AH27" s="40">
        <v>0.0</v>
      </c>
      <c r="AI27" s="40">
        <v>8.0</v>
      </c>
      <c r="AJ27" s="40">
        <v>0.0</v>
      </c>
      <c r="AK27" s="66" t="s">
        <v>57</v>
      </c>
      <c r="AL27" s="37">
        <v>45080.0</v>
      </c>
      <c r="AM27" s="42" t="s">
        <v>278</v>
      </c>
      <c r="AN27" s="108" t="s">
        <v>92</v>
      </c>
      <c r="AO27" s="40">
        <v>0.0</v>
      </c>
      <c r="AP27" s="40">
        <v>8.0</v>
      </c>
      <c r="AQ27" s="40">
        <v>0.0</v>
      </c>
      <c r="AR27" s="43" t="s">
        <v>93</v>
      </c>
      <c r="AS27" s="37">
        <v>45081.0</v>
      </c>
      <c r="AT27" s="42" t="s">
        <v>298</v>
      </c>
      <c r="AU27" s="39" t="s">
        <v>280</v>
      </c>
      <c r="AV27" s="40">
        <v>0.0</v>
      </c>
      <c r="AW27" s="40">
        <v>7.0</v>
      </c>
      <c r="AX27" s="40">
        <v>0.0</v>
      </c>
      <c r="AY27" s="48"/>
      <c r="AZ27" s="49">
        <f t="shared" ref="AZ27:BB27" si="31">SUM(F27,M27,T27,AA27,AH27,AO27,AV27)</f>
        <v>6.5</v>
      </c>
      <c r="BA27" s="39">
        <f t="shared" si="31"/>
        <v>38</v>
      </c>
      <c r="BB27" s="39">
        <f t="shared" si="31"/>
        <v>0</v>
      </c>
      <c r="BC27" s="50">
        <f t="shared" ref="BC27:BC32" si="34">SUM(AZ27,BA27,BB27)</f>
        <v>44.5</v>
      </c>
      <c r="BD27" s="51"/>
      <c r="BE27" s="39">
        <f t="shared" ref="BE27:BE28" si="35">AZ27*80</f>
        <v>520</v>
      </c>
      <c r="BF27" s="39">
        <f t="shared" ref="BF27:BF28" si="36">BA27*88</f>
        <v>3344</v>
      </c>
      <c r="BG27" s="39">
        <f t="shared" ref="BG27:BG28" si="37">BB27*80</f>
        <v>0</v>
      </c>
      <c r="BH27" s="39">
        <f t="shared" ref="BH27:BH31" si="38">sum(BE27,BF27,BG27)</f>
        <v>3864</v>
      </c>
      <c r="BI27" s="51"/>
      <c r="BJ27" s="39" t="s">
        <v>744</v>
      </c>
      <c r="BK27" s="93">
        <f t="shared" si="32"/>
        <v>2490.06</v>
      </c>
      <c r="BL27" s="51"/>
      <c r="BM27" s="51"/>
    </row>
    <row r="28">
      <c r="A28" s="109" t="s">
        <v>97</v>
      </c>
      <c r="B28" s="420" t="s">
        <v>33</v>
      </c>
      <c r="C28" s="37">
        <v>45076.0</v>
      </c>
      <c r="D28" s="96" t="s">
        <v>74</v>
      </c>
      <c r="E28" s="110" t="s">
        <v>99</v>
      </c>
      <c r="F28" s="40">
        <v>7.0</v>
      </c>
      <c r="G28" s="40">
        <v>0.5</v>
      </c>
      <c r="H28" s="40">
        <v>0.0</v>
      </c>
      <c r="I28" s="420" t="s">
        <v>46</v>
      </c>
      <c r="J28" s="37">
        <v>45077.0</v>
      </c>
      <c r="K28" s="96" t="s">
        <v>25</v>
      </c>
      <c r="L28" s="110" t="s">
        <v>25</v>
      </c>
      <c r="M28" s="40">
        <v>0.0</v>
      </c>
      <c r="N28" s="40">
        <v>0.0</v>
      </c>
      <c r="O28" s="40">
        <v>0.0</v>
      </c>
      <c r="P28" s="507" t="s">
        <v>36</v>
      </c>
      <c r="Q28" s="506">
        <v>45078.0</v>
      </c>
      <c r="R28" s="510" t="s">
        <v>74</v>
      </c>
      <c r="S28" s="510" t="s">
        <v>99</v>
      </c>
      <c r="T28" s="507">
        <v>7.0</v>
      </c>
      <c r="U28" s="507">
        <v>0.5</v>
      </c>
      <c r="V28" s="507">
        <v>0.0</v>
      </c>
      <c r="W28" s="420" t="s">
        <v>37</v>
      </c>
      <c r="X28" s="37">
        <v>45079.0</v>
      </c>
      <c r="Y28" s="96" t="s">
        <v>74</v>
      </c>
      <c r="Z28" s="110" t="s">
        <v>99</v>
      </c>
      <c r="AA28" s="40">
        <v>7.0</v>
      </c>
      <c r="AB28" s="40">
        <v>0.5</v>
      </c>
      <c r="AC28" s="40">
        <v>0.0</v>
      </c>
      <c r="AD28" s="420" t="s">
        <v>40</v>
      </c>
      <c r="AE28" s="37">
        <v>45080.0</v>
      </c>
      <c r="AF28" s="56" t="s">
        <v>281</v>
      </c>
      <c r="AG28" s="110" t="s">
        <v>101</v>
      </c>
      <c r="AH28" s="40">
        <v>8.0</v>
      </c>
      <c r="AI28" s="40">
        <v>0.0</v>
      </c>
      <c r="AJ28" s="40">
        <v>0.0</v>
      </c>
      <c r="AK28" s="96" t="s">
        <v>43</v>
      </c>
      <c r="AL28" s="37">
        <v>45081.0</v>
      </c>
      <c r="AM28" s="56" t="s">
        <v>281</v>
      </c>
      <c r="AN28" s="110" t="s">
        <v>101</v>
      </c>
      <c r="AO28" s="40">
        <v>8.0</v>
      </c>
      <c r="AP28" s="40">
        <v>0.0</v>
      </c>
      <c r="AQ28" s="40">
        <v>0.0</v>
      </c>
      <c r="AR28" s="420" t="s">
        <v>44</v>
      </c>
      <c r="AS28" s="495">
        <v>45082.0</v>
      </c>
      <c r="AT28" s="95" t="s">
        <v>128</v>
      </c>
      <c r="AU28" s="98" t="s">
        <v>202</v>
      </c>
      <c r="AV28" s="40">
        <v>6.0</v>
      </c>
      <c r="AW28" s="40">
        <v>1.0</v>
      </c>
      <c r="AX28" s="40">
        <v>0.0</v>
      </c>
      <c r="AY28" s="48"/>
      <c r="AZ28" s="49">
        <f t="shared" ref="AZ28:BB28" si="33">SUM(F28,M28,T28,AA28,AH28,AO28,AV28)</f>
        <v>43</v>
      </c>
      <c r="BA28" s="39">
        <f t="shared" si="33"/>
        <v>2.5</v>
      </c>
      <c r="BB28" s="39">
        <f t="shared" si="33"/>
        <v>0</v>
      </c>
      <c r="BC28" s="50">
        <f t="shared" si="34"/>
        <v>45.5</v>
      </c>
      <c r="BD28" s="51"/>
      <c r="BE28" s="39">
        <f t="shared" si="35"/>
        <v>3440</v>
      </c>
      <c r="BF28" s="39">
        <f t="shared" si="36"/>
        <v>220</v>
      </c>
      <c r="BG28" s="39">
        <f t="shared" si="37"/>
        <v>0</v>
      </c>
      <c r="BH28" s="39">
        <f t="shared" si="38"/>
        <v>3660</v>
      </c>
      <c r="BI28" s="51"/>
      <c r="BJ28" s="39" t="s">
        <v>102</v>
      </c>
      <c r="BK28" s="93">
        <f>SUM(BH8,BH20,BH71)</f>
        <v>2440</v>
      </c>
      <c r="BL28" s="51"/>
      <c r="BM28" s="51"/>
    </row>
    <row r="29">
      <c r="A29" s="35" t="s">
        <v>103</v>
      </c>
      <c r="B29" s="420" t="s">
        <v>33</v>
      </c>
      <c r="C29" s="37">
        <v>45076.0</v>
      </c>
      <c r="D29" s="96" t="s">
        <v>112</v>
      </c>
      <c r="E29" s="110" t="s">
        <v>71</v>
      </c>
      <c r="F29" s="40">
        <v>6.5</v>
      </c>
      <c r="G29" s="40">
        <v>1.0</v>
      </c>
      <c r="H29" s="40">
        <v>0.0</v>
      </c>
      <c r="I29" s="420" t="s">
        <v>46</v>
      </c>
      <c r="J29" s="37">
        <v>45077.0</v>
      </c>
      <c r="K29" s="96" t="s">
        <v>112</v>
      </c>
      <c r="L29" s="110" t="s">
        <v>71</v>
      </c>
      <c r="M29" s="40">
        <v>6.5</v>
      </c>
      <c r="N29" s="40">
        <v>1.0</v>
      </c>
      <c r="O29" s="40">
        <v>0.0</v>
      </c>
      <c r="P29" s="507" t="s">
        <v>36</v>
      </c>
      <c r="Q29" s="506">
        <v>45078.0</v>
      </c>
      <c r="R29" s="510" t="s">
        <v>112</v>
      </c>
      <c r="S29" s="510" t="s">
        <v>71</v>
      </c>
      <c r="T29" s="507">
        <v>6.5</v>
      </c>
      <c r="U29" s="507">
        <v>1.0</v>
      </c>
      <c r="V29" s="507">
        <v>0.0</v>
      </c>
      <c r="W29" s="420" t="s">
        <v>37</v>
      </c>
      <c r="X29" s="37">
        <v>45079.0</v>
      </c>
      <c r="Y29" s="96" t="s">
        <v>112</v>
      </c>
      <c r="Z29" s="110" t="s">
        <v>71</v>
      </c>
      <c r="AA29" s="40">
        <v>6.5</v>
      </c>
      <c r="AB29" s="40">
        <v>1.0</v>
      </c>
      <c r="AC29" s="40">
        <v>0.0</v>
      </c>
      <c r="AD29" s="420" t="s">
        <v>40</v>
      </c>
      <c r="AE29" s="37">
        <v>45080.0</v>
      </c>
      <c r="AF29" s="114" t="s">
        <v>213</v>
      </c>
      <c r="AG29" s="110" t="s">
        <v>225</v>
      </c>
      <c r="AH29" s="40">
        <v>7.5</v>
      </c>
      <c r="AI29" s="40">
        <v>0.5</v>
      </c>
      <c r="AJ29" s="40">
        <v>0.0</v>
      </c>
      <c r="AK29" s="96" t="s">
        <v>43</v>
      </c>
      <c r="AL29" s="37">
        <v>45081.0</v>
      </c>
      <c r="AM29" s="114" t="s">
        <v>25</v>
      </c>
      <c r="AN29" s="110" t="s">
        <v>25</v>
      </c>
      <c r="AO29" s="40">
        <v>0.0</v>
      </c>
      <c r="AP29" s="40">
        <v>0.0</v>
      </c>
      <c r="AQ29" s="40">
        <v>0.0</v>
      </c>
      <c r="AR29" s="420" t="s">
        <v>44</v>
      </c>
      <c r="AS29" s="495">
        <v>45082.0</v>
      </c>
      <c r="AT29" s="96" t="s">
        <v>273</v>
      </c>
      <c r="AU29" s="110" t="s">
        <v>39</v>
      </c>
      <c r="AV29" s="40">
        <v>5.5</v>
      </c>
      <c r="AW29" s="40">
        <v>1.0</v>
      </c>
      <c r="AX29" s="40">
        <v>0.0</v>
      </c>
      <c r="AY29" s="48"/>
      <c r="AZ29" s="49">
        <f t="shared" ref="AZ29:BB29" si="39">SUM(F29,M29,T29,AA29,AH29,AO29,AV29)</f>
        <v>39</v>
      </c>
      <c r="BA29" s="39">
        <f t="shared" si="39"/>
        <v>5.5</v>
      </c>
      <c r="BB29" s="39">
        <f t="shared" si="39"/>
        <v>0</v>
      </c>
      <c r="BC29" s="50">
        <f t="shared" si="34"/>
        <v>44.5</v>
      </c>
      <c r="BD29" s="51"/>
      <c r="BE29" s="39">
        <f>AZ29*67.31</f>
        <v>2625.09</v>
      </c>
      <c r="BF29" s="39">
        <f>BA29*74</f>
        <v>407</v>
      </c>
      <c r="BG29" s="39">
        <f>BB29*84</f>
        <v>0</v>
      </c>
      <c r="BH29" s="39">
        <f t="shared" si="38"/>
        <v>3032.09</v>
      </c>
      <c r="BI29" s="51"/>
      <c r="BJ29" s="39" t="s">
        <v>752</v>
      </c>
      <c r="BK29" s="93">
        <f>BH69</f>
        <v>3394.965</v>
      </c>
      <c r="BL29" s="51"/>
      <c r="BM29" s="51"/>
    </row>
    <row r="30">
      <c r="A30" s="35" t="s">
        <v>52</v>
      </c>
      <c r="B30" s="43"/>
      <c r="C30" s="37"/>
      <c r="D30" s="42"/>
      <c r="E30" s="39"/>
      <c r="F30" s="40">
        <v>0.0</v>
      </c>
      <c r="G30" s="40">
        <v>0.0</v>
      </c>
      <c r="H30" s="40">
        <v>0.0</v>
      </c>
      <c r="I30" s="43" t="s">
        <v>22</v>
      </c>
      <c r="J30" s="37">
        <v>45076.0</v>
      </c>
      <c r="K30" s="42" t="s">
        <v>786</v>
      </c>
      <c r="L30" s="39" t="s">
        <v>787</v>
      </c>
      <c r="M30" s="40">
        <v>0.0</v>
      </c>
      <c r="N30" s="40">
        <v>8.0</v>
      </c>
      <c r="O30" s="40">
        <v>0.5</v>
      </c>
      <c r="P30" s="507"/>
      <c r="Q30" s="506"/>
      <c r="R30" s="510"/>
      <c r="S30" s="510"/>
      <c r="T30" s="507">
        <v>0.0</v>
      </c>
      <c r="U30" s="507">
        <v>0.0</v>
      </c>
      <c r="V30" s="507">
        <v>0.0</v>
      </c>
      <c r="W30" s="64"/>
      <c r="X30" s="45"/>
      <c r="Y30" s="53"/>
      <c r="Z30" s="39"/>
      <c r="AA30" s="40">
        <v>0.0</v>
      </c>
      <c r="AB30" s="40">
        <v>0.0</v>
      </c>
      <c r="AC30" s="40">
        <v>0.0</v>
      </c>
      <c r="AD30" s="112"/>
      <c r="AE30" s="113"/>
      <c r="AF30" s="72"/>
      <c r="AG30" s="92"/>
      <c r="AH30" s="40">
        <v>0.0</v>
      </c>
      <c r="AI30" s="40">
        <v>0.0</v>
      </c>
      <c r="AJ30" s="40">
        <v>0.0</v>
      </c>
      <c r="AK30" s="96"/>
      <c r="AL30" s="37"/>
      <c r="AM30" s="56"/>
      <c r="AN30" s="110"/>
      <c r="AO30" s="40">
        <v>0.0</v>
      </c>
      <c r="AP30" s="40">
        <v>0.0</v>
      </c>
      <c r="AQ30" s="40">
        <v>0.0</v>
      </c>
      <c r="AR30" s="113"/>
      <c r="AS30" s="113"/>
      <c r="AT30" s="113"/>
      <c r="AU30" s="113"/>
      <c r="AV30" s="40">
        <v>0.0</v>
      </c>
      <c r="AW30" s="40">
        <v>0.0</v>
      </c>
      <c r="AX30" s="40">
        <v>0.0</v>
      </c>
      <c r="AY30" s="48"/>
      <c r="AZ30" s="49">
        <f t="shared" ref="AZ30:BB30" si="40">SUM(F30,M30,T30,AA30,AH30,AO30,AV30)</f>
        <v>0</v>
      </c>
      <c r="BA30" s="39">
        <f t="shared" si="40"/>
        <v>8</v>
      </c>
      <c r="BB30" s="39">
        <f t="shared" si="40"/>
        <v>0.5</v>
      </c>
      <c r="BC30" s="50">
        <f t="shared" si="34"/>
        <v>8.5</v>
      </c>
      <c r="BD30" s="51"/>
      <c r="BE30" s="39">
        <f t="shared" ref="BE30:BE32" si="42">AZ30*80</f>
        <v>0</v>
      </c>
      <c r="BF30" s="39">
        <f t="shared" ref="BF30:BF32" si="43">BA30*88</f>
        <v>704</v>
      </c>
      <c r="BG30" s="39">
        <f t="shared" ref="BG30:BG32" si="44">BB30*80</f>
        <v>40</v>
      </c>
      <c r="BH30" s="39">
        <f t="shared" si="38"/>
        <v>744</v>
      </c>
      <c r="BI30" s="51"/>
      <c r="BJ30" s="39" t="s">
        <v>107</v>
      </c>
      <c r="BK30" s="39">
        <f>SUM(BH21,BH60,BH70)</f>
        <v>4162.4</v>
      </c>
      <c r="BL30" s="51"/>
      <c r="BM30" s="51"/>
    </row>
    <row r="31">
      <c r="A31" s="35" t="s">
        <v>50</v>
      </c>
      <c r="B31" s="292"/>
      <c r="C31" s="45"/>
      <c r="D31" s="92"/>
      <c r="E31" s="92"/>
      <c r="F31" s="40">
        <v>0.0</v>
      </c>
      <c r="G31" s="40">
        <v>0.0</v>
      </c>
      <c r="H31" s="40">
        <v>0.0</v>
      </c>
      <c r="I31" s="61"/>
      <c r="J31" s="143"/>
      <c r="K31" s="53"/>
      <c r="L31" s="39"/>
      <c r="M31" s="40">
        <v>0.0</v>
      </c>
      <c r="N31" s="40">
        <v>0.0</v>
      </c>
      <c r="O31" s="40">
        <v>0.0</v>
      </c>
      <c r="P31" s="507"/>
      <c r="Q31" s="506"/>
      <c r="R31" s="510"/>
      <c r="S31" s="510"/>
      <c r="T31" s="507">
        <v>0.0</v>
      </c>
      <c r="U31" s="507">
        <v>0.0</v>
      </c>
      <c r="V31" s="507">
        <v>0.0</v>
      </c>
      <c r="W31" s="43" t="s">
        <v>26</v>
      </c>
      <c r="X31" s="37">
        <v>45078.0</v>
      </c>
      <c r="Y31" s="42" t="s">
        <v>277</v>
      </c>
      <c r="Z31" s="39" t="s">
        <v>90</v>
      </c>
      <c r="AA31" s="40">
        <v>0.0</v>
      </c>
      <c r="AB31" s="40">
        <v>7.5</v>
      </c>
      <c r="AC31" s="40">
        <v>0.0</v>
      </c>
      <c r="AD31" s="112"/>
      <c r="AE31" s="113"/>
      <c r="AF31" s="115"/>
      <c r="AG31" s="115"/>
      <c r="AH31" s="40">
        <v>0.0</v>
      </c>
      <c r="AI31" s="40">
        <v>0.0</v>
      </c>
      <c r="AJ31" s="40">
        <v>0.0</v>
      </c>
      <c r="AK31" s="96" t="s">
        <v>43</v>
      </c>
      <c r="AL31" s="37">
        <v>45081.0</v>
      </c>
      <c r="AM31" s="114" t="s">
        <v>213</v>
      </c>
      <c r="AN31" s="110" t="s">
        <v>225</v>
      </c>
      <c r="AO31" s="40">
        <v>7.5</v>
      </c>
      <c r="AP31" s="40">
        <v>0.5</v>
      </c>
      <c r="AQ31" s="40">
        <v>0.0</v>
      </c>
      <c r="AR31" s="292"/>
      <c r="AS31" s="200"/>
      <c r="AT31" s="92"/>
      <c r="AU31" s="92"/>
      <c r="AV31" s="40">
        <v>0.0</v>
      </c>
      <c r="AW31" s="40">
        <v>0.0</v>
      </c>
      <c r="AX31" s="40">
        <v>0.0</v>
      </c>
      <c r="AY31" s="65"/>
      <c r="AZ31" s="49">
        <f t="shared" ref="AZ31:BA31" si="41">SUM(F31,M31,T31,AA31,AH31,AO31,AV31)</f>
        <v>7.5</v>
      </c>
      <c r="BA31" s="39">
        <f t="shared" si="41"/>
        <v>8</v>
      </c>
      <c r="BB31" s="39">
        <f>SUM(H31,O31,V31,AC31,AJ31,AQ32,AX31)</f>
        <v>0</v>
      </c>
      <c r="BC31" s="50">
        <f t="shared" si="34"/>
        <v>15.5</v>
      </c>
      <c r="BD31" s="51"/>
      <c r="BE31" s="39">
        <f t="shared" si="42"/>
        <v>600</v>
      </c>
      <c r="BF31" s="39">
        <f t="shared" si="43"/>
        <v>704</v>
      </c>
      <c r="BG31" s="39">
        <f t="shared" si="44"/>
        <v>0</v>
      </c>
      <c r="BH31" s="39">
        <f t="shared" si="38"/>
        <v>1304</v>
      </c>
      <c r="BI31" s="51"/>
      <c r="BJ31" s="39" t="s">
        <v>52</v>
      </c>
      <c r="BK31" s="39">
        <f>SUM(BH9,BH19,BH30,BH40,BH49,BH62)</f>
        <v>4240</v>
      </c>
      <c r="BL31" s="51"/>
      <c r="BM31" s="51"/>
    </row>
    <row r="32">
      <c r="A32" s="35" t="s">
        <v>82</v>
      </c>
      <c r="B32" s="61"/>
      <c r="C32" s="45"/>
      <c r="D32" s="92"/>
      <c r="E32" s="92"/>
      <c r="F32" s="40">
        <v>0.0</v>
      </c>
      <c r="G32" s="40">
        <v>0.0</v>
      </c>
      <c r="H32" s="40">
        <v>0.0</v>
      </c>
      <c r="I32" s="61"/>
      <c r="J32" s="143"/>
      <c r="K32" s="92"/>
      <c r="L32" s="92"/>
      <c r="M32" s="40">
        <v>0.0</v>
      </c>
      <c r="N32" s="40">
        <v>0.0</v>
      </c>
      <c r="O32" s="40">
        <v>0.0</v>
      </c>
      <c r="P32" s="507"/>
      <c r="Q32" s="506"/>
      <c r="R32" s="510"/>
      <c r="S32" s="510"/>
      <c r="T32" s="507">
        <v>0.0</v>
      </c>
      <c r="U32" s="507">
        <v>0.0</v>
      </c>
      <c r="V32" s="507">
        <v>0.0</v>
      </c>
      <c r="W32" s="36"/>
      <c r="X32" s="37"/>
      <c r="Y32" s="42"/>
      <c r="Z32" s="39"/>
      <c r="AA32" s="40">
        <v>0.0</v>
      </c>
      <c r="AB32" s="40">
        <v>0.0</v>
      </c>
      <c r="AC32" s="40">
        <v>0.0</v>
      </c>
      <c r="AD32" s="112"/>
      <c r="AE32" s="113"/>
      <c r="AF32" s="115"/>
      <c r="AG32" s="115"/>
      <c r="AH32" s="40">
        <v>0.0</v>
      </c>
      <c r="AI32" s="40">
        <v>0.0</v>
      </c>
      <c r="AJ32" s="40">
        <v>0.0</v>
      </c>
      <c r="AO32" s="40">
        <v>0.0</v>
      </c>
      <c r="AP32" s="40">
        <v>0.0</v>
      </c>
      <c r="AQ32" s="40">
        <v>0.0</v>
      </c>
      <c r="AR32" s="61"/>
      <c r="AS32" s="143"/>
      <c r="AT32" s="92"/>
      <c r="AU32" s="92"/>
      <c r="AV32" s="40">
        <v>0.0</v>
      </c>
      <c r="AW32" s="40">
        <v>0.0</v>
      </c>
      <c r="AX32" s="40">
        <v>0.0</v>
      </c>
      <c r="AY32" s="48"/>
      <c r="AZ32" s="49">
        <f t="shared" ref="AZ32:BB32" si="45">SUM(F32,M32,T32,AA32,AH32,AO32,AV32)</f>
        <v>0</v>
      </c>
      <c r="BA32" s="39">
        <f t="shared" si="45"/>
        <v>0</v>
      </c>
      <c r="BB32" s="39">
        <f t="shared" si="45"/>
        <v>0</v>
      </c>
      <c r="BC32" s="50">
        <f t="shared" si="34"/>
        <v>0</v>
      </c>
      <c r="BD32" s="51"/>
      <c r="BE32" s="39">
        <f t="shared" si="42"/>
        <v>0</v>
      </c>
      <c r="BF32" s="39">
        <f t="shared" si="43"/>
        <v>0</v>
      </c>
      <c r="BG32" s="39">
        <f t="shared" si="44"/>
        <v>0</v>
      </c>
      <c r="BH32" s="39">
        <f>SUM(BE32,BF32,BG32)</f>
        <v>0</v>
      </c>
      <c r="BI32" s="51"/>
      <c r="BJ32" s="39"/>
      <c r="BK32" s="39"/>
      <c r="BL32" s="51"/>
      <c r="BM32" s="51"/>
    </row>
    <row r="33">
      <c r="A33" s="116"/>
      <c r="B33" s="117"/>
      <c r="C33" s="71"/>
      <c r="D33" s="32"/>
      <c r="E33" s="32"/>
      <c r="F33" s="117"/>
      <c r="G33" s="117"/>
      <c r="H33" s="117"/>
      <c r="I33" s="117"/>
      <c r="J33" s="118"/>
      <c r="K33" s="32"/>
      <c r="L33" s="32"/>
      <c r="M33" s="51"/>
      <c r="N33" s="51"/>
      <c r="O33" s="51"/>
      <c r="P33" s="51"/>
      <c r="Q33" s="71"/>
      <c r="R33" s="32"/>
      <c r="S33" s="32"/>
      <c r="T33" s="8"/>
      <c r="U33" s="8"/>
      <c r="V33" s="8"/>
      <c r="W33" s="8"/>
      <c r="X33" s="8"/>
      <c r="Y33" s="32"/>
      <c r="Z33" s="32"/>
      <c r="AA33" s="119"/>
      <c r="AB33" s="119"/>
      <c r="AC33" s="119"/>
      <c r="AD33" s="119"/>
      <c r="AE33" s="8"/>
      <c r="AF33" s="74"/>
      <c r="AG33" s="74"/>
      <c r="AH33" s="8"/>
      <c r="AI33" s="8"/>
      <c r="AJ33" s="8"/>
      <c r="AK33" s="8"/>
      <c r="AL33" s="8"/>
      <c r="AM33" s="74"/>
      <c r="AN33" s="74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48"/>
      <c r="AZ33" s="51"/>
      <c r="BA33" s="51"/>
      <c r="BB33" s="51"/>
      <c r="BC33" s="51"/>
      <c r="BD33" s="51"/>
      <c r="BE33" s="39"/>
      <c r="BF33" s="39"/>
      <c r="BG33" s="39"/>
      <c r="BH33" s="39"/>
      <c r="BI33" s="51"/>
      <c r="BJ33" s="39" t="s">
        <v>114</v>
      </c>
      <c r="BK33" s="39">
        <f>SUM(BH31,BH38,BH50,BH61,BH72)</f>
        <v>5648</v>
      </c>
      <c r="BL33" s="51"/>
      <c r="BM33" s="51"/>
    </row>
    <row r="34">
      <c r="A34" s="116"/>
      <c r="B34" s="117"/>
      <c r="C34" s="71"/>
      <c r="D34" s="32"/>
      <c r="E34" s="32"/>
      <c r="F34" s="117"/>
      <c r="G34" s="117"/>
      <c r="H34" s="117"/>
      <c r="I34" s="117"/>
      <c r="J34" s="118"/>
      <c r="K34" s="32"/>
      <c r="L34" s="32"/>
      <c r="M34" s="51"/>
      <c r="N34" s="51"/>
      <c r="O34" s="51"/>
      <c r="P34" s="51"/>
      <c r="Q34" s="71"/>
      <c r="R34" s="32"/>
      <c r="S34" s="32"/>
      <c r="T34" s="8"/>
      <c r="U34" s="8"/>
      <c r="V34" s="8"/>
      <c r="W34" s="8"/>
      <c r="X34" s="8"/>
      <c r="Y34" s="32"/>
      <c r="Z34" s="32"/>
      <c r="AA34" s="119"/>
      <c r="AB34" s="119"/>
      <c r="AC34" s="119"/>
      <c r="AD34" s="119"/>
      <c r="AE34" s="8"/>
      <c r="AF34" s="74"/>
      <c r="AG34" s="74"/>
      <c r="AH34" s="8"/>
      <c r="AI34" s="8"/>
      <c r="AJ34" s="8"/>
      <c r="AK34" s="8"/>
      <c r="AL34" s="8"/>
      <c r="AM34" s="74"/>
      <c r="AN34" s="74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76" t="s">
        <v>14</v>
      </c>
      <c r="AZ34" s="77">
        <f t="shared" ref="AZ34:BB34" si="46">SUM(AZ27,AZ28,AZ29,AZ30,AZ31)</f>
        <v>96</v>
      </c>
      <c r="BA34" s="78">
        <f t="shared" si="46"/>
        <v>62</v>
      </c>
      <c r="BB34" s="78">
        <f t="shared" si="46"/>
        <v>0.5</v>
      </c>
      <c r="BC34" s="79">
        <f>SUM(BC27,BC28,BC29,BC30,BC31,BC32)</f>
        <v>158.5</v>
      </c>
      <c r="BD34" s="51"/>
      <c r="BE34" s="40">
        <f>sum(BE27,BE28,BE30,BE31,BE29)</f>
        <v>7185.09</v>
      </c>
      <c r="BF34" s="40">
        <f>sum(BF27,BF28,BF30,BF29,BF31)</f>
        <v>5379</v>
      </c>
      <c r="BG34" s="40">
        <f>sum(BG27,BG28,BG29,BG30,BG31)</f>
        <v>40</v>
      </c>
      <c r="BH34" s="40">
        <f>SUM(BH27,BH28,BH29,BH30,BH31,BH32)</f>
        <v>12604.09</v>
      </c>
      <c r="BI34" s="51"/>
      <c r="BJ34" s="51"/>
      <c r="BK34" s="51"/>
      <c r="BL34" s="51"/>
      <c r="BM34" s="51"/>
    </row>
    <row r="35">
      <c r="A35" s="120"/>
      <c r="B35" s="121"/>
      <c r="C35" s="121"/>
      <c r="D35" s="122"/>
      <c r="E35" s="81"/>
      <c r="F35" s="123"/>
      <c r="G35" s="123"/>
      <c r="H35" s="123"/>
      <c r="I35" s="123"/>
      <c r="J35" s="124"/>
      <c r="K35" s="80" t="s">
        <v>23</v>
      </c>
      <c r="L35" s="81"/>
      <c r="M35" s="124"/>
      <c r="N35" s="124"/>
      <c r="O35" s="124"/>
      <c r="P35" s="124"/>
      <c r="Q35" s="124"/>
      <c r="R35" s="7"/>
      <c r="S35" s="124"/>
      <c r="T35" s="8"/>
      <c r="U35" s="8"/>
      <c r="V35" s="8"/>
      <c r="W35" s="8"/>
      <c r="X35" s="8"/>
      <c r="Y35" s="83"/>
      <c r="Z35" s="83"/>
      <c r="AA35" s="119"/>
      <c r="AB35" s="119"/>
      <c r="AC35" s="119"/>
      <c r="AD35" s="119"/>
      <c r="AE35" s="8"/>
      <c r="AF35" s="82" t="s">
        <v>23</v>
      </c>
      <c r="AG35" s="81"/>
      <c r="AH35" s="8"/>
      <c r="AI35" s="8"/>
      <c r="AJ35" s="8"/>
      <c r="AK35" s="8"/>
      <c r="AL35" s="8"/>
      <c r="AM35" s="125"/>
      <c r="AN35" s="81"/>
      <c r="AO35" s="8"/>
      <c r="AP35" s="8"/>
      <c r="AQ35" s="8"/>
      <c r="AR35" s="8"/>
      <c r="AS35" s="8"/>
      <c r="AT35" s="82" t="s">
        <v>23</v>
      </c>
      <c r="AU35" s="81"/>
      <c r="AV35" s="126"/>
      <c r="AW35" s="126"/>
      <c r="AX35" s="126"/>
      <c r="AY35" s="126"/>
      <c r="AZ35" s="126"/>
      <c r="BA35" s="126"/>
      <c r="BB35" s="126"/>
      <c r="BC35" s="126"/>
      <c r="BD35" s="8"/>
      <c r="BE35" s="8"/>
      <c r="BF35" s="8"/>
      <c r="BG35" s="8"/>
      <c r="BH35" s="8"/>
      <c r="BI35" s="8"/>
      <c r="BJ35" s="8"/>
      <c r="BK35" s="8"/>
      <c r="BL35" s="8"/>
      <c r="BM35" s="8"/>
    </row>
    <row r="36">
      <c r="A36" s="7"/>
      <c r="B36" s="350"/>
      <c r="C36" s="350"/>
      <c r="D36" s="124"/>
      <c r="E36" s="351">
        <v>45075.0</v>
      </c>
      <c r="F36" s="387"/>
      <c r="G36" s="387"/>
      <c r="H36" s="387"/>
      <c r="I36" s="124"/>
      <c r="J36" s="124"/>
      <c r="L36" s="351">
        <v>45076.0</v>
      </c>
      <c r="M36" s="124"/>
      <c r="N36" s="124"/>
      <c r="O36" s="124"/>
      <c r="P36" s="124"/>
      <c r="R36" s="8"/>
      <c r="S36" s="351">
        <v>45077.0</v>
      </c>
      <c r="U36" s="126"/>
      <c r="V36" s="126"/>
      <c r="X36" s="126"/>
      <c r="Y36" s="488"/>
      <c r="Z36" s="351">
        <v>45078.0</v>
      </c>
      <c r="AA36" s="126"/>
      <c r="AB36" s="126"/>
      <c r="AD36" s="126"/>
      <c r="AE36" s="126"/>
      <c r="AF36" s="126"/>
      <c r="AG36" s="405">
        <v>45079.0</v>
      </c>
      <c r="AH36" s="126"/>
      <c r="AJ36" s="126"/>
      <c r="AK36" s="126"/>
      <c r="AL36" s="126"/>
      <c r="AM36" s="126"/>
      <c r="AN36" s="405">
        <v>45080.0</v>
      </c>
      <c r="AP36" s="106"/>
      <c r="AQ36" s="106"/>
      <c r="AR36" s="106"/>
      <c r="AS36" s="106"/>
      <c r="AT36" s="106"/>
      <c r="AU36" s="405">
        <v>45081.0</v>
      </c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82" t="s">
        <v>23</v>
      </c>
      <c r="BG36" s="81"/>
      <c r="BH36" s="106"/>
      <c r="BI36" s="106"/>
      <c r="BJ36" s="106"/>
      <c r="BK36" s="106"/>
      <c r="BL36" s="106"/>
      <c r="BM36" s="106"/>
    </row>
    <row r="37">
      <c r="A37" s="107"/>
      <c r="B37" s="26"/>
      <c r="C37" s="26"/>
      <c r="D37" s="26" t="s">
        <v>2</v>
      </c>
      <c r="E37" s="26" t="s">
        <v>3</v>
      </c>
      <c r="F37" s="26" t="s">
        <v>4</v>
      </c>
      <c r="G37" s="26" t="s">
        <v>5</v>
      </c>
      <c r="H37" s="26" t="s">
        <v>6</v>
      </c>
      <c r="I37" s="26"/>
      <c r="J37" s="26"/>
      <c r="K37" s="26" t="s">
        <v>2</v>
      </c>
      <c r="L37" s="26" t="s">
        <v>7</v>
      </c>
      <c r="M37" s="26" t="s">
        <v>4</v>
      </c>
      <c r="N37" s="26" t="s">
        <v>5</v>
      </c>
      <c r="O37" s="26" t="s">
        <v>6</v>
      </c>
      <c r="P37" s="26"/>
      <c r="Q37" s="26"/>
      <c r="R37" s="26" t="s">
        <v>2</v>
      </c>
      <c r="S37" s="26" t="s">
        <v>8</v>
      </c>
      <c r="T37" s="26" t="s">
        <v>4</v>
      </c>
      <c r="U37" s="26" t="s">
        <v>5</v>
      </c>
      <c r="V37" s="26" t="s">
        <v>6</v>
      </c>
      <c r="W37" s="28"/>
      <c r="X37" s="29"/>
      <c r="Y37" s="29" t="s">
        <v>2</v>
      </c>
      <c r="Z37" s="29" t="s">
        <v>9</v>
      </c>
      <c r="AA37" s="26" t="s">
        <v>4</v>
      </c>
      <c r="AB37" s="26" t="s">
        <v>5</v>
      </c>
      <c r="AC37" s="26" t="s">
        <v>6</v>
      </c>
      <c r="AD37" s="29"/>
      <c r="AE37" s="29"/>
      <c r="AF37" s="29" t="s">
        <v>2</v>
      </c>
      <c r="AG37" s="29" t="s">
        <v>10</v>
      </c>
      <c r="AH37" s="26" t="s">
        <v>4</v>
      </c>
      <c r="AI37" s="26" t="s">
        <v>5</v>
      </c>
      <c r="AJ37" s="26" t="s">
        <v>6</v>
      </c>
      <c r="AK37" s="29"/>
      <c r="AL37" s="29"/>
      <c r="AM37" s="29" t="s">
        <v>2</v>
      </c>
      <c r="AN37" s="29" t="s">
        <v>11</v>
      </c>
      <c r="AO37" s="26" t="s">
        <v>4</v>
      </c>
      <c r="AP37" s="26" t="s">
        <v>5</v>
      </c>
      <c r="AQ37" s="26" t="s">
        <v>6</v>
      </c>
      <c r="AR37" s="29"/>
      <c r="AS37" s="29"/>
      <c r="AT37" s="29" t="s">
        <v>2</v>
      </c>
      <c r="AU37" s="29" t="s">
        <v>12</v>
      </c>
      <c r="AV37" s="26" t="s">
        <v>4</v>
      </c>
      <c r="AW37" s="26" t="s">
        <v>5</v>
      </c>
      <c r="AX37" s="26" t="s">
        <v>6</v>
      </c>
      <c r="AY37" s="30"/>
      <c r="AZ37" s="31" t="s">
        <v>4</v>
      </c>
      <c r="BA37" s="31" t="s">
        <v>13</v>
      </c>
      <c r="BB37" s="31" t="s">
        <v>6</v>
      </c>
      <c r="BC37" s="31" t="s">
        <v>14</v>
      </c>
      <c r="BD37" s="32"/>
      <c r="BE37" s="33" t="s">
        <v>4</v>
      </c>
      <c r="BF37" s="33" t="s">
        <v>13</v>
      </c>
      <c r="BG37" s="33" t="s">
        <v>6</v>
      </c>
      <c r="BH37" s="33" t="s">
        <v>15</v>
      </c>
      <c r="BI37" s="32"/>
      <c r="BJ37" s="39" t="s">
        <v>130</v>
      </c>
      <c r="BK37" s="92">
        <f>SUM(BH11,BH23,BH34,BH43,BH53,BH64,BH74)</f>
        <v>61697.695</v>
      </c>
      <c r="BL37" s="32"/>
      <c r="BM37" s="32"/>
    </row>
    <row r="38">
      <c r="A38" s="59" t="s">
        <v>50</v>
      </c>
      <c r="B38" s="275" t="s">
        <v>62</v>
      </c>
      <c r="C38" s="37">
        <v>45076.0</v>
      </c>
      <c r="D38" s="42" t="s">
        <v>308</v>
      </c>
      <c r="E38" s="53" t="s">
        <v>309</v>
      </c>
      <c r="F38" s="40">
        <v>2.5</v>
      </c>
      <c r="G38" s="40">
        <v>5.5</v>
      </c>
      <c r="H38" s="40">
        <v>2.5</v>
      </c>
      <c r="I38" s="42" t="s">
        <v>131</v>
      </c>
      <c r="J38" s="37">
        <v>45077.0</v>
      </c>
      <c r="K38" s="42" t="s">
        <v>284</v>
      </c>
      <c r="L38" s="53" t="s">
        <v>122</v>
      </c>
      <c r="M38" s="40">
        <v>0.0</v>
      </c>
      <c r="N38" s="40">
        <v>3.5</v>
      </c>
      <c r="O38" s="40">
        <v>0.0</v>
      </c>
      <c r="P38" s="507" t="s">
        <v>36</v>
      </c>
      <c r="Q38" s="506">
        <v>45078.0</v>
      </c>
      <c r="R38" s="505" t="s">
        <v>284</v>
      </c>
      <c r="S38" s="505" t="s">
        <v>122</v>
      </c>
      <c r="T38" s="507">
        <v>0.0</v>
      </c>
      <c r="U38" s="507">
        <v>3.5</v>
      </c>
      <c r="V38" s="507">
        <v>0.0</v>
      </c>
      <c r="W38" s="42"/>
      <c r="X38" s="37"/>
      <c r="Y38" s="42"/>
      <c r="Z38" s="53"/>
      <c r="AA38" s="40">
        <v>0.0</v>
      </c>
      <c r="AB38" s="40">
        <v>0.0</v>
      </c>
      <c r="AC38" s="40">
        <v>0.0</v>
      </c>
      <c r="AD38" s="42" t="s">
        <v>78</v>
      </c>
      <c r="AE38" s="37">
        <v>45080.0</v>
      </c>
      <c r="AF38" s="42" t="s">
        <v>284</v>
      </c>
      <c r="AG38" s="53" t="s">
        <v>122</v>
      </c>
      <c r="AH38" s="40">
        <v>0.0</v>
      </c>
      <c r="AI38" s="40">
        <v>3.5</v>
      </c>
      <c r="AJ38" s="40">
        <v>0.0</v>
      </c>
      <c r="AK38" s="185" t="s">
        <v>79</v>
      </c>
      <c r="AL38" s="37">
        <v>45081.0</v>
      </c>
      <c r="AM38" s="42" t="s">
        <v>284</v>
      </c>
      <c r="AN38" s="53" t="s">
        <v>122</v>
      </c>
      <c r="AO38" s="40">
        <v>0.0</v>
      </c>
      <c r="AP38" s="40">
        <v>3.5</v>
      </c>
      <c r="AQ38" s="40">
        <v>0.0</v>
      </c>
      <c r="AR38" s="54"/>
      <c r="AS38" s="200"/>
      <c r="AT38" s="53"/>
      <c r="AU38" s="53"/>
      <c r="AV38" s="40">
        <v>0.0</v>
      </c>
      <c r="AW38" s="40">
        <v>0.0</v>
      </c>
      <c r="AX38" s="40">
        <v>0.0</v>
      </c>
      <c r="AY38" s="48"/>
      <c r="AZ38" s="49">
        <f t="shared" ref="AZ38:BB38" si="47">SUM(F38,M38,T38,AA38,AH38,AO38,AV38)</f>
        <v>2.5</v>
      </c>
      <c r="BA38" s="39">
        <f t="shared" si="47"/>
        <v>19.5</v>
      </c>
      <c r="BB38" s="39">
        <f t="shared" si="47"/>
        <v>2.5</v>
      </c>
      <c r="BC38" s="50">
        <f t="shared" ref="BC38:BC40" si="49">SUM(AZ38,BA38,BB38)</f>
        <v>24.5</v>
      </c>
      <c r="BD38" s="51"/>
      <c r="BE38" s="39">
        <f t="shared" ref="BE38:BE40" si="50">AZ38*80</f>
        <v>200</v>
      </c>
      <c r="BF38" s="39">
        <f t="shared" ref="BF38:BF40" si="51">BA38*88</f>
        <v>1716</v>
      </c>
      <c r="BG38" s="39">
        <f t="shared" ref="BG38:BG40" si="52">BB38*80</f>
        <v>200</v>
      </c>
      <c r="BH38" s="39">
        <f t="shared" ref="BH38:BH40" si="53">sum(BE38,BF38,BG38)</f>
        <v>2116</v>
      </c>
      <c r="BI38" s="51"/>
      <c r="BJ38" s="39" t="s">
        <v>134</v>
      </c>
      <c r="BK38" s="39">
        <f>SUM(BK15,BK16,BK17,BK18,BK19,BK20,BK21,BK22,BK23,BK24,BK25,BK26,BK27,BK28,BK29,BK30,BK31,BK33)</f>
        <v>61697.695</v>
      </c>
      <c r="BL38" s="51"/>
      <c r="BM38" s="51"/>
    </row>
    <row r="39">
      <c r="A39" s="35" t="s">
        <v>123</v>
      </c>
      <c r="B39" s="57" t="s">
        <v>33</v>
      </c>
      <c r="C39" s="37">
        <v>45076.0</v>
      </c>
      <c r="D39" s="131" t="s">
        <v>25</v>
      </c>
      <c r="E39" s="111" t="s">
        <v>25</v>
      </c>
      <c r="F39" s="40">
        <v>0.0</v>
      </c>
      <c r="G39" s="40">
        <v>0.0</v>
      </c>
      <c r="H39" s="40">
        <v>0.0</v>
      </c>
      <c r="I39" s="42" t="s">
        <v>131</v>
      </c>
      <c r="J39" s="37">
        <v>45077.0</v>
      </c>
      <c r="K39" s="131" t="s">
        <v>285</v>
      </c>
      <c r="L39" s="111" t="s">
        <v>129</v>
      </c>
      <c r="M39" s="40">
        <v>5.0</v>
      </c>
      <c r="N39" s="40">
        <v>2.0</v>
      </c>
      <c r="O39" s="40">
        <v>0.0</v>
      </c>
      <c r="P39" s="507" t="s">
        <v>36</v>
      </c>
      <c r="Q39" s="506">
        <v>45078.0</v>
      </c>
      <c r="R39" s="511" t="s">
        <v>285</v>
      </c>
      <c r="S39" s="511" t="s">
        <v>129</v>
      </c>
      <c r="T39" s="507">
        <v>5.0</v>
      </c>
      <c r="U39" s="507">
        <v>2.0</v>
      </c>
      <c r="V39" s="507">
        <v>0.0</v>
      </c>
      <c r="W39" s="42" t="s">
        <v>37</v>
      </c>
      <c r="X39" s="37">
        <v>45079.0</v>
      </c>
      <c r="Y39" s="131" t="s">
        <v>285</v>
      </c>
      <c r="Z39" s="111" t="s">
        <v>129</v>
      </c>
      <c r="AA39" s="40">
        <v>5.0</v>
      </c>
      <c r="AB39" s="40">
        <v>2.0</v>
      </c>
      <c r="AC39" s="40">
        <v>0.0</v>
      </c>
      <c r="AD39" s="42" t="s">
        <v>40</v>
      </c>
      <c r="AE39" s="37">
        <v>45080.0</v>
      </c>
      <c r="AF39" s="131" t="s">
        <v>285</v>
      </c>
      <c r="AG39" s="111" t="s">
        <v>129</v>
      </c>
      <c r="AH39" s="40">
        <v>5.0</v>
      </c>
      <c r="AI39" s="40">
        <v>2.0</v>
      </c>
      <c r="AJ39" s="40">
        <v>0.0</v>
      </c>
      <c r="AK39" s="434" t="s">
        <v>43</v>
      </c>
      <c r="AL39" s="37">
        <v>45081.0</v>
      </c>
      <c r="AM39" s="131" t="s">
        <v>285</v>
      </c>
      <c r="AN39" s="111" t="s">
        <v>129</v>
      </c>
      <c r="AO39" s="40">
        <v>5.0</v>
      </c>
      <c r="AP39" s="40">
        <v>2.0</v>
      </c>
      <c r="AQ39" s="40">
        <v>0.0</v>
      </c>
      <c r="AR39" s="42" t="s">
        <v>44</v>
      </c>
      <c r="AS39" s="495">
        <v>45082.0</v>
      </c>
      <c r="AT39" s="131" t="s">
        <v>285</v>
      </c>
      <c r="AU39" s="111" t="s">
        <v>129</v>
      </c>
      <c r="AV39" s="40">
        <v>5.0</v>
      </c>
      <c r="AW39" s="40">
        <v>2.0</v>
      </c>
      <c r="AX39" s="40">
        <v>0.0</v>
      </c>
      <c r="AY39" s="48"/>
      <c r="AZ39" s="49">
        <f t="shared" ref="AZ39:BB39" si="48">SUM(F39,M39,T39,AA39,AH39,AO39,AV39)</f>
        <v>30</v>
      </c>
      <c r="BA39" s="39">
        <f t="shared" si="48"/>
        <v>12</v>
      </c>
      <c r="BB39" s="39">
        <f t="shared" si="48"/>
        <v>0</v>
      </c>
      <c r="BC39" s="50">
        <f t="shared" si="49"/>
        <v>42</v>
      </c>
      <c r="BD39" s="51"/>
      <c r="BE39" s="39">
        <f t="shared" si="50"/>
        <v>2400</v>
      </c>
      <c r="BF39" s="39">
        <f t="shared" si="51"/>
        <v>1056</v>
      </c>
      <c r="BG39" s="39">
        <f t="shared" si="52"/>
        <v>0</v>
      </c>
      <c r="BH39" s="39">
        <f t="shared" si="53"/>
        <v>3456</v>
      </c>
      <c r="BI39" s="51"/>
      <c r="BJ39" s="51"/>
      <c r="BK39" s="51"/>
      <c r="BL39" s="51"/>
      <c r="BM39" s="51"/>
    </row>
    <row r="40">
      <c r="A40" s="477" t="s">
        <v>52</v>
      </c>
      <c r="B40" s="134"/>
      <c r="C40" s="45"/>
      <c r="D40" s="53"/>
      <c r="E40" s="53"/>
      <c r="F40" s="40">
        <v>0.0</v>
      </c>
      <c r="G40" s="40">
        <v>0.0</v>
      </c>
      <c r="H40" s="40">
        <v>0.0</v>
      </c>
      <c r="I40" s="61"/>
      <c r="J40" s="143"/>
      <c r="K40" s="53"/>
      <c r="L40" s="53"/>
      <c r="M40" s="40">
        <v>0.0</v>
      </c>
      <c r="N40" s="40">
        <v>0.0</v>
      </c>
      <c r="O40" s="40">
        <v>0.0</v>
      </c>
      <c r="P40" s="512"/>
      <c r="Q40" s="512"/>
      <c r="R40" s="512"/>
      <c r="S40" s="512"/>
      <c r="T40" s="507">
        <v>0.0</v>
      </c>
      <c r="U40" s="507">
        <v>0.0</v>
      </c>
      <c r="V40" s="507">
        <v>0.0</v>
      </c>
      <c r="W40" s="42" t="s">
        <v>67</v>
      </c>
      <c r="X40" s="37">
        <v>45079.0</v>
      </c>
      <c r="Y40" s="42" t="s">
        <v>284</v>
      </c>
      <c r="Z40" s="53" t="s">
        <v>122</v>
      </c>
      <c r="AA40" s="40">
        <v>0.0</v>
      </c>
      <c r="AB40" s="40">
        <v>3.5</v>
      </c>
      <c r="AC40" s="40">
        <v>0.0</v>
      </c>
      <c r="AD40" s="53"/>
      <c r="AE40" s="45"/>
      <c r="AF40" s="53"/>
      <c r="AG40" s="53"/>
      <c r="AH40" s="40">
        <v>0.0</v>
      </c>
      <c r="AI40" s="40">
        <v>0.0</v>
      </c>
      <c r="AJ40" s="40">
        <v>0.0</v>
      </c>
      <c r="AK40" s="185"/>
      <c r="AL40" s="37"/>
      <c r="AM40" s="42"/>
      <c r="AN40" s="53"/>
      <c r="AO40" s="40">
        <v>0.0</v>
      </c>
      <c r="AP40" s="40">
        <v>0.0</v>
      </c>
      <c r="AQ40" s="40">
        <v>0.0</v>
      </c>
      <c r="AR40" s="47" t="s">
        <v>27</v>
      </c>
      <c r="AS40" s="495">
        <v>45082.0</v>
      </c>
      <c r="AT40" s="42" t="s">
        <v>284</v>
      </c>
      <c r="AU40" s="53" t="s">
        <v>122</v>
      </c>
      <c r="AV40" s="40">
        <v>0.0</v>
      </c>
      <c r="AW40" s="40">
        <v>3.5</v>
      </c>
      <c r="AX40" s="40">
        <v>0.0</v>
      </c>
      <c r="AY40" s="48"/>
      <c r="AZ40" s="49">
        <f t="shared" ref="AZ40:BB40" si="54">SUM(F40,M40,T40,AA40,AH40,AO40,AV40)</f>
        <v>0</v>
      </c>
      <c r="BA40" s="39">
        <f t="shared" si="54"/>
        <v>7</v>
      </c>
      <c r="BB40" s="39">
        <f t="shared" si="54"/>
        <v>0</v>
      </c>
      <c r="BC40" s="50">
        <f t="shared" si="49"/>
        <v>7</v>
      </c>
      <c r="BD40" s="51"/>
      <c r="BE40" s="39">
        <f t="shared" si="50"/>
        <v>0</v>
      </c>
      <c r="BF40" s="39">
        <f t="shared" si="51"/>
        <v>616</v>
      </c>
      <c r="BG40" s="39">
        <f t="shared" si="52"/>
        <v>0</v>
      </c>
      <c r="BH40" s="39">
        <f t="shared" si="53"/>
        <v>616</v>
      </c>
      <c r="BI40" s="51"/>
      <c r="BJ40" s="51"/>
      <c r="BK40" s="51"/>
      <c r="BL40" s="51"/>
      <c r="BM40" s="51"/>
    </row>
    <row r="41">
      <c r="A41" s="477" t="s">
        <v>18</v>
      </c>
      <c r="B41" s="134"/>
      <c r="C41" s="45"/>
      <c r="D41" s="53"/>
      <c r="E41" s="39"/>
      <c r="F41" s="40">
        <v>0.0</v>
      </c>
      <c r="G41" s="40">
        <v>0.0</v>
      </c>
      <c r="H41" s="40">
        <v>0.0</v>
      </c>
      <c r="I41" s="61"/>
      <c r="J41" s="143"/>
      <c r="K41" s="111"/>
      <c r="L41" s="111"/>
      <c r="M41" s="40">
        <v>0.0</v>
      </c>
      <c r="N41" s="40">
        <v>0.0</v>
      </c>
      <c r="O41" s="40">
        <v>0.0</v>
      </c>
      <c r="P41" s="507"/>
      <c r="Q41" s="506"/>
      <c r="R41" s="511"/>
      <c r="S41" s="511"/>
      <c r="T41" s="507">
        <v>0.0</v>
      </c>
      <c r="U41" s="507">
        <v>0.0</v>
      </c>
      <c r="V41" s="507">
        <v>0.0</v>
      </c>
      <c r="W41" s="53"/>
      <c r="X41" s="45"/>
      <c r="Y41" s="53"/>
      <c r="Z41" s="53"/>
      <c r="AA41" s="40">
        <v>0.0</v>
      </c>
      <c r="AB41" s="40">
        <v>0.0</v>
      </c>
      <c r="AC41" s="40">
        <v>0.0</v>
      </c>
      <c r="AD41" s="144"/>
      <c r="AE41" s="144"/>
      <c r="AF41" s="142"/>
      <c r="AG41" s="142"/>
      <c r="AH41" s="40">
        <v>0.0</v>
      </c>
      <c r="AI41" s="40">
        <v>0.0</v>
      </c>
      <c r="AJ41" s="40">
        <v>0.0</v>
      </c>
      <c r="AK41" s="478"/>
      <c r="AL41" s="45"/>
      <c r="AM41" s="111"/>
      <c r="AN41" s="111"/>
      <c r="AO41" s="40">
        <v>0.0</v>
      </c>
      <c r="AP41" s="40">
        <v>0.0</v>
      </c>
      <c r="AQ41" s="40">
        <v>0.0</v>
      </c>
      <c r="AR41" s="478"/>
      <c r="AS41" s="200"/>
      <c r="AT41" s="111"/>
      <c r="AU41" s="111"/>
      <c r="AV41" s="40">
        <v>0.0</v>
      </c>
      <c r="AW41" s="40">
        <v>0.0</v>
      </c>
      <c r="AX41" s="40">
        <v>0.0</v>
      </c>
      <c r="AY41" s="48"/>
      <c r="AZ41" s="482"/>
      <c r="BA41" s="51"/>
      <c r="BB41" s="51"/>
      <c r="BC41" s="483"/>
      <c r="BD41" s="51"/>
      <c r="BE41" s="39"/>
      <c r="BF41" s="39"/>
      <c r="BG41" s="39"/>
      <c r="BH41" s="39"/>
      <c r="BI41" s="51"/>
      <c r="BJ41" s="51"/>
      <c r="BK41" s="51"/>
      <c r="BL41" s="51"/>
      <c r="BM41" s="51"/>
    </row>
    <row r="42">
      <c r="B42" s="135"/>
      <c r="C42" s="71"/>
      <c r="D42" s="136"/>
      <c r="E42" s="136"/>
      <c r="F42" s="117"/>
      <c r="G42" s="117"/>
      <c r="H42" s="117"/>
      <c r="I42" s="117"/>
      <c r="J42" s="118"/>
      <c r="K42" s="136"/>
      <c r="L42" s="136"/>
      <c r="M42" s="51"/>
      <c r="N42" s="51"/>
      <c r="O42" s="51"/>
      <c r="P42" s="51"/>
      <c r="Q42" s="71"/>
      <c r="R42" s="136"/>
      <c r="S42" s="136"/>
      <c r="T42" s="136"/>
      <c r="U42" s="136"/>
      <c r="V42" s="136"/>
      <c r="W42" s="136"/>
      <c r="X42" s="71"/>
      <c r="Y42" s="136"/>
      <c r="Z42" s="136"/>
      <c r="AF42" s="137"/>
      <c r="AG42" s="137"/>
      <c r="AO42" s="138"/>
      <c r="AP42" s="138"/>
      <c r="AQ42" s="138"/>
      <c r="AR42" s="138"/>
      <c r="AS42" s="118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53"/>
      <c r="BF42" s="53"/>
      <c r="BG42" s="53"/>
      <c r="BH42" s="53"/>
      <c r="BI42" s="136"/>
      <c r="BJ42" s="136"/>
      <c r="BK42" s="136"/>
      <c r="BL42" s="136"/>
      <c r="BM42" s="136"/>
    </row>
    <row r="43">
      <c r="B43" s="135"/>
      <c r="C43" s="71"/>
      <c r="D43" s="136"/>
      <c r="E43" s="136"/>
      <c r="F43" s="117"/>
      <c r="G43" s="117"/>
      <c r="H43" s="117"/>
      <c r="I43" s="117"/>
      <c r="J43" s="118"/>
      <c r="K43" s="136"/>
      <c r="L43" s="136"/>
      <c r="M43" s="51"/>
      <c r="N43" s="51"/>
      <c r="O43" s="51"/>
      <c r="P43" s="51"/>
      <c r="Q43" s="71"/>
      <c r="R43" s="136"/>
      <c r="S43" s="136"/>
      <c r="T43" s="136"/>
      <c r="U43" s="136"/>
      <c r="V43" s="136"/>
      <c r="W43" s="136"/>
      <c r="X43" s="71"/>
      <c r="Y43" s="136"/>
      <c r="Z43" s="136"/>
      <c r="AF43" s="74"/>
      <c r="AG43" s="74"/>
      <c r="AO43" s="138"/>
      <c r="AP43" s="138"/>
      <c r="AQ43" s="138"/>
      <c r="AR43" s="138"/>
      <c r="AS43" s="118"/>
      <c r="AT43" s="136"/>
      <c r="AU43" s="136"/>
      <c r="AV43" s="136"/>
      <c r="AW43" s="136"/>
      <c r="AX43" s="136"/>
      <c r="AY43" s="76" t="s">
        <v>14</v>
      </c>
      <c r="AZ43" s="77">
        <f t="shared" ref="AZ43:BC43" si="55">SUM(AZ38,AZ39,AZ40)</f>
        <v>32.5</v>
      </c>
      <c r="BA43" s="78">
        <f t="shared" si="55"/>
        <v>38.5</v>
      </c>
      <c r="BB43" s="78">
        <f t="shared" si="55"/>
        <v>2.5</v>
      </c>
      <c r="BC43" s="79">
        <f t="shared" si="55"/>
        <v>73.5</v>
      </c>
      <c r="BD43" s="51"/>
      <c r="BE43" s="40">
        <f t="shared" ref="BE43:BH43" si="56">sum(BE38,BE39,BE40)</f>
        <v>2600</v>
      </c>
      <c r="BF43" s="40">
        <f t="shared" si="56"/>
        <v>3388</v>
      </c>
      <c r="BG43" s="40">
        <f t="shared" si="56"/>
        <v>200</v>
      </c>
      <c r="BH43" s="40">
        <f t="shared" si="56"/>
        <v>6188</v>
      </c>
      <c r="BI43" s="51"/>
      <c r="BJ43" s="51"/>
      <c r="BK43" s="51"/>
      <c r="BL43" s="51"/>
      <c r="BM43" s="51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74"/>
      <c r="AG44" s="74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</row>
    <row r="45">
      <c r="F45" s="73"/>
      <c r="G45" s="73"/>
      <c r="H45" s="73"/>
      <c r="I45" s="73"/>
      <c r="K45" s="80" t="s">
        <v>49</v>
      </c>
      <c r="L45" s="81"/>
      <c r="AF45" s="82" t="s">
        <v>49</v>
      </c>
      <c r="AG45" s="81"/>
      <c r="AT45" s="82" t="s">
        <v>49</v>
      </c>
      <c r="AU45" s="81"/>
      <c r="BF45" s="82" t="s">
        <v>49</v>
      </c>
      <c r="BG45" s="81"/>
    </row>
    <row r="46">
      <c r="F46" s="73"/>
      <c r="G46" s="73"/>
      <c r="H46" s="73"/>
      <c r="I46" s="73"/>
      <c r="K46" s="139"/>
      <c r="L46" s="140"/>
      <c r="AF46" s="141"/>
      <c r="AG46" s="142"/>
    </row>
    <row r="47">
      <c r="A47" s="7"/>
      <c r="B47" s="350"/>
      <c r="C47" s="350"/>
      <c r="D47" s="124"/>
      <c r="E47" s="351">
        <v>45075.0</v>
      </c>
      <c r="F47" s="387"/>
      <c r="G47" s="387"/>
      <c r="H47" s="387"/>
      <c r="I47" s="124"/>
      <c r="J47" s="124"/>
      <c r="L47" s="351">
        <v>45076.0</v>
      </c>
      <c r="M47" s="124"/>
      <c r="N47" s="124"/>
      <c r="O47" s="124"/>
      <c r="P47" s="124"/>
      <c r="R47" s="8"/>
      <c r="S47" s="351">
        <v>45077.0</v>
      </c>
      <c r="U47" s="126"/>
      <c r="V47" s="126"/>
      <c r="X47" s="126"/>
      <c r="Y47" s="488"/>
      <c r="Z47" s="351">
        <v>45078.0</v>
      </c>
      <c r="AA47" s="126"/>
      <c r="AB47" s="126"/>
      <c r="AD47" s="126"/>
      <c r="AE47" s="126"/>
      <c r="AF47" s="126"/>
      <c r="AG47" s="405">
        <v>45079.0</v>
      </c>
      <c r="AH47" s="126"/>
      <c r="AJ47" s="126"/>
      <c r="AK47" s="126"/>
      <c r="AL47" s="126"/>
      <c r="AM47" s="126"/>
      <c r="AN47" s="405">
        <v>45080.0</v>
      </c>
      <c r="AP47" s="106"/>
      <c r="AQ47" s="106"/>
      <c r="AR47" s="106"/>
      <c r="AS47" s="106"/>
      <c r="AT47" s="106"/>
      <c r="AU47" s="405">
        <v>45081.0</v>
      </c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</row>
    <row r="48">
      <c r="A48" s="107"/>
      <c r="B48" s="26"/>
      <c r="C48" s="26"/>
      <c r="D48" s="26" t="s">
        <v>2</v>
      </c>
      <c r="E48" s="26" t="s">
        <v>3</v>
      </c>
      <c r="F48" s="26" t="s">
        <v>4</v>
      </c>
      <c r="G48" s="26" t="s">
        <v>5</v>
      </c>
      <c r="H48" s="26" t="s">
        <v>6</v>
      </c>
      <c r="I48" s="26"/>
      <c r="J48" s="26"/>
      <c r="K48" s="26" t="s">
        <v>2</v>
      </c>
      <c r="L48" s="26" t="s">
        <v>7</v>
      </c>
      <c r="M48" s="26" t="s">
        <v>4</v>
      </c>
      <c r="N48" s="26" t="s">
        <v>5</v>
      </c>
      <c r="O48" s="26" t="s">
        <v>6</v>
      </c>
      <c r="P48" s="26"/>
      <c r="Q48" s="26"/>
      <c r="R48" s="26" t="s">
        <v>2</v>
      </c>
      <c r="S48" s="26" t="s">
        <v>8</v>
      </c>
      <c r="T48" s="26" t="s">
        <v>4</v>
      </c>
      <c r="U48" s="26" t="s">
        <v>5</v>
      </c>
      <c r="V48" s="26" t="s">
        <v>6</v>
      </c>
      <c r="W48" s="28"/>
      <c r="X48" s="29"/>
      <c r="Y48" s="29" t="s">
        <v>2</v>
      </c>
      <c r="Z48" s="29" t="s">
        <v>9</v>
      </c>
      <c r="AA48" s="26" t="s">
        <v>4</v>
      </c>
      <c r="AB48" s="26" t="s">
        <v>5</v>
      </c>
      <c r="AC48" s="26" t="s">
        <v>6</v>
      </c>
      <c r="AD48" s="29"/>
      <c r="AE48" s="29"/>
      <c r="AF48" s="29" t="s">
        <v>2</v>
      </c>
      <c r="AG48" s="29" t="s">
        <v>10</v>
      </c>
      <c r="AH48" s="26" t="s">
        <v>4</v>
      </c>
      <c r="AI48" s="26" t="s">
        <v>5</v>
      </c>
      <c r="AJ48" s="26" t="s">
        <v>6</v>
      </c>
      <c r="AK48" s="29"/>
      <c r="AL48" s="29"/>
      <c r="AM48" s="29" t="s">
        <v>2</v>
      </c>
      <c r="AN48" s="29" t="s">
        <v>11</v>
      </c>
      <c r="AO48" s="26" t="s">
        <v>4</v>
      </c>
      <c r="AP48" s="26" t="s">
        <v>5</v>
      </c>
      <c r="AQ48" s="26" t="s">
        <v>6</v>
      </c>
      <c r="AR48" s="29"/>
      <c r="AS48" s="29"/>
      <c r="AT48" s="29" t="s">
        <v>2</v>
      </c>
      <c r="AU48" s="29" t="s">
        <v>12</v>
      </c>
      <c r="AV48" s="26" t="s">
        <v>4</v>
      </c>
      <c r="AW48" s="26" t="s">
        <v>5</v>
      </c>
      <c r="AX48" s="26" t="s">
        <v>6</v>
      </c>
      <c r="AY48" s="30"/>
      <c r="AZ48" s="31" t="s">
        <v>4</v>
      </c>
      <c r="BA48" s="31" t="s">
        <v>13</v>
      </c>
      <c r="BB48" s="31" t="s">
        <v>6</v>
      </c>
      <c r="BC48" s="31" t="s">
        <v>14</v>
      </c>
      <c r="BD48" s="32"/>
      <c r="BE48" s="33" t="s">
        <v>4</v>
      </c>
      <c r="BF48" s="33" t="s">
        <v>13</v>
      </c>
      <c r="BG48" s="33" t="s">
        <v>6</v>
      </c>
      <c r="BH48" s="33" t="s">
        <v>15</v>
      </c>
      <c r="BI48" s="32"/>
      <c r="BJ48" s="32"/>
      <c r="BK48" s="32"/>
      <c r="BL48" s="32"/>
      <c r="BM48" s="32"/>
    </row>
    <row r="49">
      <c r="A49" s="94" t="s">
        <v>52</v>
      </c>
      <c r="F49" s="40">
        <v>0.0</v>
      </c>
      <c r="G49" s="40">
        <v>0.0</v>
      </c>
      <c r="H49" s="40">
        <v>0.0</v>
      </c>
      <c r="I49" s="35"/>
      <c r="J49" s="143"/>
      <c r="K49" s="92"/>
      <c r="L49" s="92"/>
      <c r="M49" s="40">
        <v>0.0</v>
      </c>
      <c r="N49" s="40">
        <v>0.0</v>
      </c>
      <c r="O49" s="40">
        <v>0.0</v>
      </c>
      <c r="P49" s="513"/>
      <c r="Q49" s="513"/>
      <c r="R49" s="513"/>
      <c r="S49" s="513"/>
      <c r="T49" s="507">
        <v>0.0</v>
      </c>
      <c r="U49" s="507">
        <v>0.0</v>
      </c>
      <c r="V49" s="507">
        <v>0.0</v>
      </c>
      <c r="W49" s="39"/>
      <c r="X49" s="45"/>
      <c r="Y49" s="111"/>
      <c r="Z49" s="39"/>
      <c r="AA49" s="40">
        <v>0.0</v>
      </c>
      <c r="AB49" s="40">
        <v>0.0</v>
      </c>
      <c r="AC49" s="40">
        <v>0.0</v>
      </c>
      <c r="AH49" s="40">
        <v>0.0</v>
      </c>
      <c r="AI49" s="40">
        <v>0.0</v>
      </c>
      <c r="AJ49" s="40">
        <v>0.0</v>
      </c>
      <c r="AK49" s="148" t="s">
        <v>43</v>
      </c>
      <c r="AL49" s="146">
        <v>45081.0</v>
      </c>
      <c r="AM49" s="148" t="s">
        <v>289</v>
      </c>
      <c r="AN49" s="148" t="s">
        <v>106</v>
      </c>
      <c r="AO49" s="40">
        <v>3.0</v>
      </c>
      <c r="AP49" s="40">
        <v>2.0</v>
      </c>
      <c r="AQ49" s="40">
        <v>0.0</v>
      </c>
      <c r="AR49" s="406" t="s">
        <v>44</v>
      </c>
      <c r="AS49" s="498">
        <v>45082.0</v>
      </c>
      <c r="AT49" s="147" t="s">
        <v>288</v>
      </c>
      <c r="AU49" s="40" t="s">
        <v>138</v>
      </c>
      <c r="AV49" s="40">
        <v>2.0</v>
      </c>
      <c r="AW49" s="40">
        <v>2.0</v>
      </c>
      <c r="AX49" s="40">
        <v>0.0</v>
      </c>
      <c r="AY49" s="48"/>
      <c r="AZ49" s="49">
        <f t="shared" ref="AZ49:BB49" si="57">SUM(F49,M49,T49,AA49,AH49,AO49,AV49)</f>
        <v>5</v>
      </c>
      <c r="BA49" s="39">
        <f t="shared" si="57"/>
        <v>4</v>
      </c>
      <c r="BB49" s="39">
        <f t="shared" si="57"/>
        <v>0</v>
      </c>
      <c r="BC49" s="50">
        <f t="shared" ref="BC49:BC51" si="59">SUM(AZ49,BA49,BB49)</f>
        <v>9</v>
      </c>
      <c r="BD49" s="51"/>
      <c r="BE49" s="39">
        <f t="shared" ref="BE49:BE51" si="60">AZ49*80</f>
        <v>400</v>
      </c>
      <c r="BF49" s="39">
        <f t="shared" ref="BF49:BF51" si="61">BA49*88</f>
        <v>352</v>
      </c>
      <c r="BG49" s="39">
        <f t="shared" ref="BG49:BG51" si="62">BB49*80</f>
        <v>0</v>
      </c>
      <c r="BH49" s="39">
        <f t="shared" ref="BH49:BH51" si="63">sum(BE49,BF49,BG49)</f>
        <v>752</v>
      </c>
      <c r="BI49" s="51"/>
      <c r="BJ49" s="51"/>
      <c r="BK49" s="51"/>
      <c r="BL49" s="51"/>
      <c r="BM49" s="51"/>
    </row>
    <row r="50">
      <c r="A50" s="59" t="s">
        <v>50</v>
      </c>
      <c r="F50" s="40">
        <v>0.0</v>
      </c>
      <c r="G50" s="40">
        <v>0.0</v>
      </c>
      <c r="H50" s="40">
        <v>0.0</v>
      </c>
      <c r="I50" s="363" t="s">
        <v>46</v>
      </c>
      <c r="J50" s="146">
        <v>45077.0</v>
      </c>
      <c r="K50" s="147" t="s">
        <v>288</v>
      </c>
      <c r="L50" s="40" t="s">
        <v>138</v>
      </c>
      <c r="M50" s="40">
        <v>2.0</v>
      </c>
      <c r="N50" s="40">
        <v>2.0</v>
      </c>
      <c r="O50" s="40">
        <v>0.0</v>
      </c>
      <c r="P50" s="507" t="s">
        <v>36</v>
      </c>
      <c r="Q50" s="506">
        <v>45078.0</v>
      </c>
      <c r="R50" s="511" t="s">
        <v>288</v>
      </c>
      <c r="S50" s="507" t="s">
        <v>138</v>
      </c>
      <c r="T50" s="507">
        <v>2.0</v>
      </c>
      <c r="U50" s="507">
        <v>2.0</v>
      </c>
      <c r="V50" s="507">
        <v>0.0</v>
      </c>
      <c r="AA50" s="40">
        <v>0.0</v>
      </c>
      <c r="AB50" s="40">
        <v>0.0</v>
      </c>
      <c r="AC50" s="40">
        <v>0.0</v>
      </c>
      <c r="AD50" s="514" t="s">
        <v>40</v>
      </c>
      <c r="AE50" s="146">
        <v>45080.0</v>
      </c>
      <c r="AF50" s="148" t="s">
        <v>289</v>
      </c>
      <c r="AG50" s="148" t="s">
        <v>106</v>
      </c>
      <c r="AH50" s="40">
        <v>3.0</v>
      </c>
      <c r="AI50" s="40">
        <v>2.0</v>
      </c>
      <c r="AJ50" s="40">
        <v>0.0</v>
      </c>
      <c r="AK50" s="92"/>
      <c r="AL50" s="45"/>
      <c r="AM50" s="92"/>
      <c r="AN50" s="92"/>
      <c r="AO50" s="40">
        <v>0.0</v>
      </c>
      <c r="AP50" s="40">
        <v>0.0</v>
      </c>
      <c r="AQ50" s="40">
        <v>0.0</v>
      </c>
      <c r="AR50" s="92"/>
      <c r="AS50" s="45"/>
      <c r="AT50" s="92"/>
      <c r="AU50" s="92"/>
      <c r="AV50" s="40">
        <v>0.0</v>
      </c>
      <c r="AW50" s="40">
        <v>0.0</v>
      </c>
      <c r="AX50" s="40">
        <v>0.0</v>
      </c>
      <c r="AY50" s="48"/>
      <c r="AZ50" s="49">
        <f t="shared" ref="AZ50:BB50" si="58">SUM(F50,M50,T50,AA50,AH50,AO50,AV50)</f>
        <v>7</v>
      </c>
      <c r="BA50" s="39">
        <f t="shared" si="58"/>
        <v>6</v>
      </c>
      <c r="BB50" s="39">
        <f t="shared" si="58"/>
        <v>0</v>
      </c>
      <c r="BC50" s="50">
        <f t="shared" si="59"/>
        <v>13</v>
      </c>
      <c r="BD50" s="51"/>
      <c r="BE50" s="39">
        <f t="shared" si="60"/>
        <v>560</v>
      </c>
      <c r="BF50" s="39">
        <f t="shared" si="61"/>
        <v>528</v>
      </c>
      <c r="BG50" s="39">
        <f t="shared" si="62"/>
        <v>0</v>
      </c>
      <c r="BH50" s="39">
        <f t="shared" si="63"/>
        <v>1088</v>
      </c>
      <c r="BI50" s="51"/>
      <c r="BJ50" s="51"/>
      <c r="BK50" s="51"/>
      <c r="BL50" s="51"/>
      <c r="BM50" s="51"/>
    </row>
    <row r="51">
      <c r="A51" s="59"/>
      <c r="B51" s="134"/>
      <c r="C51" s="45"/>
      <c r="D51" s="111"/>
      <c r="E51" s="39"/>
      <c r="F51" s="40">
        <v>0.0</v>
      </c>
      <c r="G51" s="40">
        <v>0.0</v>
      </c>
      <c r="H51" s="40">
        <v>0.0</v>
      </c>
      <c r="I51" s="144"/>
      <c r="J51" s="144"/>
      <c r="K51" s="144"/>
      <c r="L51" s="144"/>
      <c r="M51" s="40">
        <v>0.0</v>
      </c>
      <c r="N51" s="40">
        <v>0.0</v>
      </c>
      <c r="O51" s="40">
        <v>0.0</v>
      </c>
      <c r="P51" s="507"/>
      <c r="Q51" s="506"/>
      <c r="R51" s="511"/>
      <c r="S51" s="507"/>
      <c r="T51" s="507">
        <v>0.0</v>
      </c>
      <c r="U51" s="507">
        <v>0.0</v>
      </c>
      <c r="V51" s="507">
        <v>0.0</v>
      </c>
      <c r="W51" s="39"/>
      <c r="X51" s="45"/>
      <c r="Y51" s="111"/>
      <c r="Z51" s="39"/>
      <c r="AA51" s="40">
        <v>0.0</v>
      </c>
      <c r="AB51" s="40">
        <v>0.0</v>
      </c>
      <c r="AC51" s="40">
        <v>0.0</v>
      </c>
      <c r="AD51" s="44"/>
      <c r="AE51" s="45"/>
      <c r="AF51" s="92"/>
      <c r="AG51" s="92"/>
      <c r="AH51" s="40">
        <v>0.0</v>
      </c>
      <c r="AI51" s="40">
        <v>0.0</v>
      </c>
      <c r="AJ51" s="40">
        <v>0.0</v>
      </c>
      <c r="AK51" s="92"/>
      <c r="AL51" s="45"/>
      <c r="AM51" s="92"/>
      <c r="AN51" s="92"/>
      <c r="AO51" s="40">
        <v>0.0</v>
      </c>
      <c r="AP51" s="40">
        <v>0.0</v>
      </c>
      <c r="AQ51" s="40">
        <v>0.0</v>
      </c>
      <c r="AR51" s="54"/>
      <c r="AS51" s="143"/>
      <c r="AT51" s="111"/>
      <c r="AU51" s="39"/>
      <c r="AV51" s="40">
        <v>0.0</v>
      </c>
      <c r="AW51" s="40">
        <v>0.0</v>
      </c>
      <c r="AX51" s="40">
        <v>0.0</v>
      </c>
      <c r="AY51" s="48"/>
      <c r="AZ51" s="49">
        <v>0.0</v>
      </c>
      <c r="BA51" s="39">
        <v>0.0</v>
      </c>
      <c r="BB51" s="39">
        <v>0.0</v>
      </c>
      <c r="BC51" s="50">
        <f t="shared" si="59"/>
        <v>0</v>
      </c>
      <c r="BD51" s="51"/>
      <c r="BE51" s="39">
        <f t="shared" si="60"/>
        <v>0</v>
      </c>
      <c r="BF51" s="39">
        <f t="shared" si="61"/>
        <v>0</v>
      </c>
      <c r="BG51" s="39">
        <f t="shared" si="62"/>
        <v>0</v>
      </c>
      <c r="BH51" s="39">
        <f t="shared" si="63"/>
        <v>0</v>
      </c>
      <c r="BI51" s="51"/>
      <c r="BJ51" s="51"/>
      <c r="BK51" s="51"/>
      <c r="BL51" s="51"/>
      <c r="BM51" s="51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3"/>
      <c r="K52" s="154"/>
      <c r="L52" s="154"/>
      <c r="M52" s="155"/>
      <c r="N52" s="155"/>
      <c r="O52" s="155"/>
      <c r="P52" s="155"/>
      <c r="Q52" s="156"/>
      <c r="R52" s="155"/>
      <c r="S52" s="155"/>
      <c r="T52" s="155"/>
      <c r="U52" s="155"/>
      <c r="V52" s="155"/>
      <c r="W52" s="155"/>
      <c r="X52" s="155"/>
      <c r="Y52" s="155"/>
      <c r="Z52" s="155"/>
      <c r="AA52" s="157"/>
      <c r="AB52" s="157"/>
      <c r="AC52" s="157"/>
      <c r="AD52" s="157"/>
      <c r="AE52" s="153"/>
      <c r="AF52" s="154"/>
      <c r="AG52" s="154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  <c r="BC52" s="153"/>
      <c r="BD52" s="153"/>
      <c r="BE52" s="85"/>
      <c r="BF52" s="85"/>
      <c r="BG52" s="85"/>
      <c r="BH52" s="85"/>
      <c r="BI52" s="153"/>
      <c r="BJ52" s="153"/>
      <c r="BK52" s="153"/>
      <c r="BL52" s="153"/>
      <c r="BM52" s="153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3"/>
      <c r="K53" s="154"/>
      <c r="L53" s="154"/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154"/>
      <c r="AG53" s="154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76" t="s">
        <v>14</v>
      </c>
      <c r="AZ53" s="77">
        <f t="shared" ref="AZ53:BC53" si="64">SUM(AZ49,AZ50,AZ51)</f>
        <v>12</v>
      </c>
      <c r="BA53" s="78">
        <f t="shared" si="64"/>
        <v>10</v>
      </c>
      <c r="BB53" s="78">
        <f t="shared" si="64"/>
        <v>0</v>
      </c>
      <c r="BC53" s="79">
        <f t="shared" si="64"/>
        <v>22</v>
      </c>
      <c r="BD53" s="51"/>
      <c r="BE53" s="40">
        <f t="shared" ref="BE53:BH53" si="65">sum(BE49,BE50)</f>
        <v>960</v>
      </c>
      <c r="BF53" s="40">
        <f t="shared" si="65"/>
        <v>880</v>
      </c>
      <c r="BG53" s="40">
        <f t="shared" si="65"/>
        <v>0</v>
      </c>
      <c r="BH53" s="40">
        <f t="shared" si="65"/>
        <v>1840</v>
      </c>
      <c r="BI53" s="51"/>
      <c r="BJ53" s="51"/>
      <c r="BK53" s="51"/>
      <c r="BL53" s="51"/>
      <c r="BM53" s="51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153"/>
      <c r="BF54" s="153"/>
      <c r="BG54" s="153"/>
      <c r="BH54" s="153"/>
      <c r="BI54" s="153"/>
      <c r="BJ54" s="153"/>
      <c r="BK54" s="153"/>
      <c r="BL54" s="153"/>
      <c r="BM54" s="153"/>
    </row>
    <row r="55">
      <c r="A55" s="155"/>
      <c r="B55" s="153"/>
      <c r="C55" s="153"/>
      <c r="D55" s="67"/>
      <c r="F55" s="153"/>
      <c r="G55" s="153"/>
      <c r="H55" s="153"/>
      <c r="I55" s="153"/>
      <c r="J55" s="153"/>
      <c r="K55" s="6" t="s">
        <v>53</v>
      </c>
      <c r="L55" s="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155"/>
      <c r="Z55" s="155"/>
      <c r="AA55" s="157"/>
      <c r="AB55" s="157"/>
      <c r="AC55" s="157"/>
      <c r="AD55" s="157"/>
      <c r="AE55" s="153"/>
      <c r="AF55" s="9" t="s">
        <v>53</v>
      </c>
      <c r="AG55" s="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9" t="s">
        <v>53</v>
      </c>
      <c r="AU55" s="4"/>
      <c r="AV55" s="153"/>
      <c r="AW55" s="153"/>
      <c r="AX55" s="153"/>
      <c r="AY55" s="153"/>
      <c r="AZ55" s="153"/>
      <c r="BA55" s="153"/>
      <c r="BB55" s="153"/>
      <c r="BC55" s="153"/>
      <c r="BD55" s="153"/>
      <c r="BE55" s="153"/>
      <c r="BF55" s="9" t="s">
        <v>53</v>
      </c>
      <c r="BG55" s="4"/>
      <c r="BH55" s="153"/>
      <c r="BI55" s="153"/>
      <c r="BJ55" s="153"/>
      <c r="BK55" s="153"/>
      <c r="BL55" s="153"/>
      <c r="BM55" s="153"/>
    </row>
    <row r="56">
      <c r="A56" s="7"/>
      <c r="B56" s="350"/>
      <c r="C56" s="350"/>
      <c r="D56" s="124"/>
      <c r="E56" s="351">
        <v>45075.0</v>
      </c>
      <c r="F56" s="387"/>
      <c r="G56" s="387"/>
      <c r="H56" s="387"/>
      <c r="I56" s="124"/>
      <c r="J56" s="124"/>
      <c r="L56" s="351">
        <v>45076.0</v>
      </c>
      <c r="M56" s="124"/>
      <c r="N56" s="124"/>
      <c r="O56" s="124"/>
      <c r="P56" s="124"/>
      <c r="R56" s="8"/>
      <c r="S56" s="351">
        <v>45077.0</v>
      </c>
      <c r="U56" s="126"/>
      <c r="V56" s="126"/>
      <c r="X56" s="126"/>
      <c r="Y56" s="488"/>
      <c r="Z56" s="351">
        <v>45078.0</v>
      </c>
      <c r="AA56" s="126"/>
      <c r="AB56" s="126"/>
      <c r="AD56" s="126"/>
      <c r="AE56" s="126"/>
      <c r="AF56" s="126"/>
      <c r="AG56" s="405">
        <v>45079.0</v>
      </c>
      <c r="AH56" s="126"/>
      <c r="AJ56" s="126"/>
      <c r="AK56" s="126"/>
      <c r="AL56" s="126"/>
      <c r="AM56" s="126"/>
      <c r="AN56" s="405">
        <v>45080.0</v>
      </c>
      <c r="AP56" s="106"/>
      <c r="AQ56" s="106"/>
      <c r="AR56" s="106"/>
      <c r="AS56" s="106"/>
      <c r="AT56" s="106"/>
      <c r="AU56" s="405">
        <v>45081.0</v>
      </c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</row>
    <row r="57">
      <c r="A57" s="107"/>
      <c r="B57" s="26"/>
      <c r="C57" s="26"/>
      <c r="D57" s="26" t="s">
        <v>2</v>
      </c>
      <c r="E57" s="26" t="s">
        <v>3</v>
      </c>
      <c r="F57" s="26" t="s">
        <v>4</v>
      </c>
      <c r="G57" s="26" t="s">
        <v>5</v>
      </c>
      <c r="H57" s="26" t="s">
        <v>6</v>
      </c>
      <c r="I57" s="26"/>
      <c r="J57" s="26"/>
      <c r="K57" s="26" t="s">
        <v>2</v>
      </c>
      <c r="L57" s="26" t="s">
        <v>7</v>
      </c>
      <c r="M57" s="26" t="s">
        <v>4</v>
      </c>
      <c r="N57" s="26" t="s">
        <v>5</v>
      </c>
      <c r="O57" s="26" t="s">
        <v>6</v>
      </c>
      <c r="P57" s="26"/>
      <c r="Q57" s="26"/>
      <c r="R57" s="26" t="s">
        <v>2</v>
      </c>
      <c r="S57" s="26" t="s">
        <v>8</v>
      </c>
      <c r="T57" s="26" t="s">
        <v>4</v>
      </c>
      <c r="U57" s="26" t="s">
        <v>5</v>
      </c>
      <c r="V57" s="26" t="s">
        <v>6</v>
      </c>
      <c r="W57" s="28"/>
      <c r="X57" s="29"/>
      <c r="Y57" s="29" t="s">
        <v>2</v>
      </c>
      <c r="Z57" s="29" t="s">
        <v>9</v>
      </c>
      <c r="AA57" s="26" t="s">
        <v>4</v>
      </c>
      <c r="AB57" s="26" t="s">
        <v>5</v>
      </c>
      <c r="AC57" s="26" t="s">
        <v>6</v>
      </c>
      <c r="AD57" s="29"/>
      <c r="AE57" s="29"/>
      <c r="AF57" s="29" t="s">
        <v>2</v>
      </c>
      <c r="AG57" s="29" t="s">
        <v>10</v>
      </c>
      <c r="AH57" s="26" t="s">
        <v>4</v>
      </c>
      <c r="AI57" s="26" t="s">
        <v>5</v>
      </c>
      <c r="AJ57" s="26" t="s">
        <v>6</v>
      </c>
      <c r="AK57" s="29"/>
      <c r="AL57" s="29"/>
      <c r="AM57" s="29" t="s">
        <v>2</v>
      </c>
      <c r="AN57" s="29" t="s">
        <v>11</v>
      </c>
      <c r="AO57" s="26" t="s">
        <v>4</v>
      </c>
      <c r="AP57" s="26" t="s">
        <v>5</v>
      </c>
      <c r="AQ57" s="26" t="s">
        <v>6</v>
      </c>
      <c r="AR57" s="29"/>
      <c r="AS57" s="29"/>
      <c r="AT57" s="29" t="s">
        <v>2</v>
      </c>
      <c r="AU57" s="29" t="s">
        <v>12</v>
      </c>
      <c r="AV57" s="26" t="s">
        <v>4</v>
      </c>
      <c r="AW57" s="26" t="s">
        <v>5</v>
      </c>
      <c r="AX57" s="26" t="s">
        <v>6</v>
      </c>
      <c r="AY57" s="30"/>
      <c r="AZ57" s="31" t="s">
        <v>4</v>
      </c>
      <c r="BA57" s="31" t="s">
        <v>13</v>
      </c>
      <c r="BB57" s="31" t="s">
        <v>6</v>
      </c>
      <c r="BC57" s="31" t="s">
        <v>14</v>
      </c>
      <c r="BD57" s="32"/>
      <c r="BE57" s="33" t="s">
        <v>4</v>
      </c>
      <c r="BF57" s="33" t="s">
        <v>13</v>
      </c>
      <c r="BG57" s="33" t="s">
        <v>6</v>
      </c>
      <c r="BH57" s="33" t="s">
        <v>15</v>
      </c>
      <c r="BI57" s="32"/>
      <c r="BJ57" s="32"/>
      <c r="BK57" s="32"/>
      <c r="BL57" s="32"/>
      <c r="BM57" s="32"/>
    </row>
    <row r="58">
      <c r="A58" s="94" t="s">
        <v>139</v>
      </c>
      <c r="B58" s="36" t="s">
        <v>19</v>
      </c>
      <c r="C58" s="37">
        <v>45075.0</v>
      </c>
      <c r="D58" s="42" t="s">
        <v>211</v>
      </c>
      <c r="E58" s="58" t="s">
        <v>66</v>
      </c>
      <c r="F58" s="40">
        <v>0.0</v>
      </c>
      <c r="G58" s="40">
        <v>6.0</v>
      </c>
      <c r="H58" s="40">
        <v>0.0</v>
      </c>
      <c r="I58" s="36" t="s">
        <v>22</v>
      </c>
      <c r="J58" s="37">
        <v>45076.0</v>
      </c>
      <c r="K58" s="42" t="s">
        <v>211</v>
      </c>
      <c r="L58" s="58" t="s">
        <v>66</v>
      </c>
      <c r="M58" s="40">
        <v>0.0</v>
      </c>
      <c r="N58" s="40">
        <v>6.0</v>
      </c>
      <c r="O58" s="40">
        <v>0.0</v>
      </c>
      <c r="P58" s="508" t="s">
        <v>24</v>
      </c>
      <c r="Q58" s="506">
        <v>45077.0</v>
      </c>
      <c r="R58" s="505" t="s">
        <v>300</v>
      </c>
      <c r="S58" s="505" t="s">
        <v>301</v>
      </c>
      <c r="T58" s="507">
        <v>1.0</v>
      </c>
      <c r="U58" s="507">
        <v>7.0</v>
      </c>
      <c r="V58" s="507">
        <v>2.0</v>
      </c>
      <c r="W58" s="36" t="s">
        <v>26</v>
      </c>
      <c r="X58" s="37">
        <v>45078.0</v>
      </c>
      <c r="Y58" s="42" t="s">
        <v>300</v>
      </c>
      <c r="Z58" s="58" t="s">
        <v>301</v>
      </c>
      <c r="AA58" s="40">
        <v>1.0</v>
      </c>
      <c r="AB58" s="40">
        <v>7.0</v>
      </c>
      <c r="AC58" s="40">
        <v>2.0</v>
      </c>
      <c r="AD58" s="36" t="s">
        <v>56</v>
      </c>
      <c r="AE58" s="37">
        <v>45079.0</v>
      </c>
      <c r="AF58" s="42" t="s">
        <v>211</v>
      </c>
      <c r="AG58" s="58" t="s">
        <v>66</v>
      </c>
      <c r="AH58" s="40">
        <v>0.0</v>
      </c>
      <c r="AI58" s="40">
        <v>6.0</v>
      </c>
      <c r="AJ58" s="40">
        <v>0.0</v>
      </c>
      <c r="AK58" s="47" t="s">
        <v>57</v>
      </c>
      <c r="AL58" s="37">
        <v>45080.0</v>
      </c>
      <c r="AM58" s="42" t="s">
        <v>300</v>
      </c>
      <c r="AN58" s="58" t="s">
        <v>301</v>
      </c>
      <c r="AO58" s="40">
        <v>1.0</v>
      </c>
      <c r="AP58" s="40">
        <v>7.0</v>
      </c>
      <c r="AQ58" s="40">
        <v>2.0</v>
      </c>
      <c r="AR58" s="96" t="s">
        <v>149</v>
      </c>
      <c r="AS58" s="37">
        <v>45081.0</v>
      </c>
      <c r="AT58" s="42" t="s">
        <v>25</v>
      </c>
      <c r="AU58" s="58" t="s">
        <v>25</v>
      </c>
      <c r="AV58" s="40">
        <v>0.0</v>
      </c>
      <c r="AW58" s="40">
        <v>0.0</v>
      </c>
      <c r="AX58" s="40">
        <v>0.0</v>
      </c>
      <c r="AY58" s="48"/>
      <c r="AZ58" s="49">
        <f t="shared" ref="AZ58:BB58" si="66">SUM(F58,M58,T58,AA58,AH58,AO58,AV58)</f>
        <v>3</v>
      </c>
      <c r="BA58" s="39">
        <f t="shared" si="66"/>
        <v>39</v>
      </c>
      <c r="BB58" s="39">
        <f t="shared" si="66"/>
        <v>6</v>
      </c>
      <c r="BC58" s="50">
        <f t="shared" ref="BC58:BC62" si="68">SUM(AZ58,BA58,BB58)</f>
        <v>48</v>
      </c>
      <c r="BD58" s="51"/>
      <c r="BE58" s="39">
        <f t="shared" ref="BE58:BE59" si="69">AZ58*67.31</f>
        <v>201.93</v>
      </c>
      <c r="BF58" s="39">
        <f t="shared" ref="BF58:BF59" si="70">BA58*74</f>
        <v>2886</v>
      </c>
      <c r="BG58" s="39">
        <f t="shared" ref="BG58:BG59" si="71">BB58*84</f>
        <v>504</v>
      </c>
      <c r="BH58" s="39">
        <f t="shared" ref="BH58:BH62" si="72">sum(BE58,BF58,BG58)</f>
        <v>3591.93</v>
      </c>
      <c r="BI58" s="51"/>
      <c r="BJ58" s="51"/>
      <c r="BK58" s="51"/>
      <c r="BL58" s="51"/>
      <c r="BM58" s="51"/>
    </row>
    <row r="59" ht="16.5" customHeight="1">
      <c r="A59" s="94" t="s">
        <v>740</v>
      </c>
      <c r="B59" s="41" t="s">
        <v>33</v>
      </c>
      <c r="C59" s="37">
        <v>45076.0</v>
      </c>
      <c r="D59" s="42" t="s">
        <v>137</v>
      </c>
      <c r="E59" s="58" t="s">
        <v>333</v>
      </c>
      <c r="F59" s="40">
        <v>3.0</v>
      </c>
      <c r="G59" s="40">
        <v>1.0</v>
      </c>
      <c r="H59" s="40">
        <v>0.0</v>
      </c>
      <c r="I59" s="42" t="s">
        <v>46</v>
      </c>
      <c r="J59" s="37">
        <v>45077.0</v>
      </c>
      <c r="K59" s="42" t="s">
        <v>137</v>
      </c>
      <c r="L59" s="58" t="s">
        <v>333</v>
      </c>
      <c r="M59" s="40">
        <v>3.0</v>
      </c>
      <c r="N59" s="40">
        <v>1.0</v>
      </c>
      <c r="O59" s="40">
        <v>0.0</v>
      </c>
      <c r="P59" s="507" t="s">
        <v>36</v>
      </c>
      <c r="Q59" s="506">
        <v>45078.0</v>
      </c>
      <c r="R59" s="507" t="s">
        <v>285</v>
      </c>
      <c r="S59" s="507" t="s">
        <v>129</v>
      </c>
      <c r="T59" s="507">
        <v>5.0</v>
      </c>
      <c r="U59" s="507">
        <v>2.0</v>
      </c>
      <c r="V59" s="507">
        <v>0.0</v>
      </c>
      <c r="W59" s="56" t="s">
        <v>37</v>
      </c>
      <c r="X59" s="37">
        <v>45079.0</v>
      </c>
      <c r="Y59" s="38" t="s">
        <v>285</v>
      </c>
      <c r="Z59" s="39" t="s">
        <v>129</v>
      </c>
      <c r="AA59" s="40">
        <v>5.0</v>
      </c>
      <c r="AB59" s="40">
        <v>2.0</v>
      </c>
      <c r="AC59" s="40">
        <v>0.0</v>
      </c>
      <c r="AD59" s="56" t="s">
        <v>40</v>
      </c>
      <c r="AE59" s="37">
        <v>45073.0</v>
      </c>
      <c r="AF59" s="38" t="s">
        <v>285</v>
      </c>
      <c r="AG59" s="39" t="s">
        <v>129</v>
      </c>
      <c r="AH59" s="40">
        <v>5.0</v>
      </c>
      <c r="AI59" s="40">
        <v>2.0</v>
      </c>
      <c r="AJ59" s="40">
        <v>0.0</v>
      </c>
      <c r="AK59" s="185" t="s">
        <v>43</v>
      </c>
      <c r="AL59" s="37">
        <v>45081.0</v>
      </c>
      <c r="AM59" s="38" t="s">
        <v>285</v>
      </c>
      <c r="AN59" s="39" t="s">
        <v>129</v>
      </c>
      <c r="AO59" s="40">
        <v>5.0</v>
      </c>
      <c r="AP59" s="40">
        <v>2.0</v>
      </c>
      <c r="AQ59" s="40">
        <v>0.0</v>
      </c>
      <c r="AR59" s="47" t="s">
        <v>44</v>
      </c>
      <c r="AS59" s="485">
        <v>45082.0</v>
      </c>
      <c r="AT59" s="42" t="s">
        <v>25</v>
      </c>
      <c r="AU59" s="58" t="s">
        <v>25</v>
      </c>
      <c r="AV59" s="40">
        <v>0.0</v>
      </c>
      <c r="AW59" s="40">
        <v>0.0</v>
      </c>
      <c r="AX59" s="40">
        <v>0.0</v>
      </c>
      <c r="AY59" s="48"/>
      <c r="AZ59" s="49">
        <f t="shared" ref="AZ59:BB59" si="67">SUM(F59,M59,T59,AA59,AH59,AO59,AV59)</f>
        <v>26</v>
      </c>
      <c r="BA59" s="39">
        <f t="shared" si="67"/>
        <v>10</v>
      </c>
      <c r="BB59" s="39">
        <f t="shared" si="67"/>
        <v>0</v>
      </c>
      <c r="BC59" s="50">
        <f t="shared" si="68"/>
        <v>36</v>
      </c>
      <c r="BD59" s="51"/>
      <c r="BE59" s="39">
        <f t="shared" si="69"/>
        <v>1750.06</v>
      </c>
      <c r="BF59" s="39">
        <f t="shared" si="70"/>
        <v>740</v>
      </c>
      <c r="BG59" s="39">
        <f t="shared" si="71"/>
        <v>0</v>
      </c>
      <c r="BH59" s="39">
        <f t="shared" si="72"/>
        <v>2490.06</v>
      </c>
      <c r="BI59" s="51"/>
      <c r="BJ59" s="51"/>
      <c r="BK59" s="51"/>
      <c r="BL59" s="51"/>
      <c r="BM59" s="51"/>
    </row>
    <row r="60">
      <c r="A60" s="35" t="s">
        <v>82</v>
      </c>
      <c r="B60" s="41" t="s">
        <v>33</v>
      </c>
      <c r="C60" s="37">
        <v>45076.0</v>
      </c>
      <c r="D60" s="38" t="s">
        <v>285</v>
      </c>
      <c r="E60" s="39" t="s">
        <v>129</v>
      </c>
      <c r="F60" s="40">
        <v>5.0</v>
      </c>
      <c r="G60" s="40">
        <v>2.0</v>
      </c>
      <c r="H60" s="40">
        <v>0.0</v>
      </c>
      <c r="I60" s="42" t="s">
        <v>46</v>
      </c>
      <c r="J60" s="37">
        <v>45077.0</v>
      </c>
      <c r="K60" s="38" t="s">
        <v>285</v>
      </c>
      <c r="L60" s="39" t="s">
        <v>129</v>
      </c>
      <c r="M60" s="40">
        <v>5.0</v>
      </c>
      <c r="N60" s="40">
        <v>2.0</v>
      </c>
      <c r="O60" s="40">
        <v>0.0</v>
      </c>
      <c r="P60" s="507" t="s">
        <v>36</v>
      </c>
      <c r="Q60" s="506">
        <v>45078.0</v>
      </c>
      <c r="R60" s="510"/>
      <c r="S60" s="510"/>
      <c r="T60" s="507">
        <v>0.0</v>
      </c>
      <c r="U60" s="507">
        <v>0.0</v>
      </c>
      <c r="V60" s="507">
        <v>0.0</v>
      </c>
      <c r="W60" s="44"/>
      <c r="X60" s="45"/>
      <c r="Y60" s="53"/>
      <c r="Z60" s="53"/>
      <c r="AA60" s="40">
        <v>0.0</v>
      </c>
      <c r="AB60" s="40">
        <v>0.0</v>
      </c>
      <c r="AC60" s="40">
        <v>0.0</v>
      </c>
      <c r="AD60" s="44"/>
      <c r="AE60" s="45"/>
      <c r="AF60" s="39"/>
      <c r="AG60" s="39"/>
      <c r="AH60" s="40">
        <v>0.0</v>
      </c>
      <c r="AI60" s="40">
        <v>0.0</v>
      </c>
      <c r="AJ60" s="40">
        <v>0.0</v>
      </c>
      <c r="AK60" s="185" t="s">
        <v>43</v>
      </c>
      <c r="AL60" s="37">
        <v>45081.0</v>
      </c>
      <c r="AM60" s="38"/>
      <c r="AN60" s="39"/>
      <c r="AO60" s="40">
        <v>0.0</v>
      </c>
      <c r="AP60" s="40">
        <v>0.0</v>
      </c>
      <c r="AQ60" s="40">
        <v>0.0</v>
      </c>
      <c r="AR60" s="47" t="s">
        <v>44</v>
      </c>
      <c r="AS60" s="485">
        <v>45082.0</v>
      </c>
      <c r="AT60" s="38" t="s">
        <v>285</v>
      </c>
      <c r="AU60" s="39" t="s">
        <v>129</v>
      </c>
      <c r="AV60" s="40">
        <v>5.0</v>
      </c>
      <c r="AW60" s="40">
        <v>2.0</v>
      </c>
      <c r="AX60" s="40">
        <v>0.0</v>
      </c>
      <c r="AY60" s="48"/>
      <c r="AZ60" s="49">
        <f t="shared" ref="AZ60:BB60" si="73">SUM(F60,M60,T60,AA60,AH60,AO60,AV60)</f>
        <v>15</v>
      </c>
      <c r="BA60" s="39">
        <f t="shared" si="73"/>
        <v>6</v>
      </c>
      <c r="BB60" s="39">
        <f t="shared" si="73"/>
        <v>0</v>
      </c>
      <c r="BC60" s="50">
        <f t="shared" si="68"/>
        <v>21</v>
      </c>
      <c r="BD60" s="51"/>
      <c r="BE60" s="39">
        <f t="shared" ref="BE60:BE62" si="75">AZ60*80</f>
        <v>1200</v>
      </c>
      <c r="BF60" s="39">
        <f t="shared" ref="BF60:BF62" si="76">BA60*88</f>
        <v>528</v>
      </c>
      <c r="BG60" s="39">
        <f t="shared" ref="BG60:BG62" si="77">BB60*80</f>
        <v>0</v>
      </c>
      <c r="BH60" s="39">
        <f t="shared" si="72"/>
        <v>1728</v>
      </c>
      <c r="BI60" s="51"/>
      <c r="BJ60" s="51"/>
      <c r="BK60" s="51"/>
      <c r="BL60" s="51"/>
      <c r="BM60" s="51"/>
    </row>
    <row r="61" ht="16.5" customHeight="1">
      <c r="A61" s="94" t="s">
        <v>50</v>
      </c>
      <c r="B61" s="41"/>
      <c r="C61" s="37"/>
      <c r="D61" s="42"/>
      <c r="E61" s="58"/>
      <c r="F61" s="40">
        <v>0.0</v>
      </c>
      <c r="G61" s="40">
        <v>0.0</v>
      </c>
      <c r="H61" s="40">
        <v>0.0</v>
      </c>
      <c r="I61" s="53"/>
      <c r="J61" s="45"/>
      <c r="K61" s="53"/>
      <c r="L61" s="53"/>
      <c r="M61" s="40">
        <v>0.0</v>
      </c>
      <c r="N61" s="40">
        <v>0.0</v>
      </c>
      <c r="O61" s="40">
        <v>0.0</v>
      </c>
      <c r="P61" s="513"/>
      <c r="Q61" s="513"/>
      <c r="R61" s="513"/>
      <c r="S61" s="513"/>
      <c r="T61" s="507">
        <v>0.0</v>
      </c>
      <c r="U61" s="507">
        <v>0.0</v>
      </c>
      <c r="V61" s="507">
        <v>0.0</v>
      </c>
      <c r="W61" s="44"/>
      <c r="X61" s="45"/>
      <c r="Y61" s="53"/>
      <c r="Z61" s="53"/>
      <c r="AA61" s="40">
        <v>0.0</v>
      </c>
      <c r="AB61" s="40">
        <v>0.0</v>
      </c>
      <c r="AC61" s="40">
        <v>0.0</v>
      </c>
      <c r="AD61" s="44"/>
      <c r="AE61" s="45"/>
      <c r="AF61" s="53"/>
      <c r="AG61" s="53"/>
      <c r="AH61" s="40">
        <v>0.0</v>
      </c>
      <c r="AI61" s="40">
        <v>0.0</v>
      </c>
      <c r="AJ61" s="40">
        <v>0.0</v>
      </c>
      <c r="AK61" s="96"/>
      <c r="AL61" s="37"/>
      <c r="AM61" s="38"/>
      <c r="AN61" s="39"/>
      <c r="AO61" s="40">
        <v>0.0</v>
      </c>
      <c r="AP61" s="40">
        <v>0.0</v>
      </c>
      <c r="AQ61" s="40">
        <v>0.0</v>
      </c>
      <c r="AR61" s="96" t="s">
        <v>149</v>
      </c>
      <c r="AS61" s="37">
        <v>45081.0</v>
      </c>
      <c r="AT61" s="42" t="s">
        <v>300</v>
      </c>
      <c r="AU61" s="58" t="s">
        <v>301</v>
      </c>
      <c r="AV61" s="40">
        <v>1.0</v>
      </c>
      <c r="AW61" s="40">
        <v>7.0</v>
      </c>
      <c r="AX61" s="40">
        <v>2.0</v>
      </c>
      <c r="AY61" s="48"/>
      <c r="AZ61" s="49">
        <f t="shared" ref="AZ61:BB61" si="74">SUM(F61,M61,T61,AA61,AH61,AO61,AV61)</f>
        <v>1</v>
      </c>
      <c r="BA61" s="39">
        <f t="shared" si="74"/>
        <v>7</v>
      </c>
      <c r="BB61" s="39">
        <f t="shared" si="74"/>
        <v>2</v>
      </c>
      <c r="BC61" s="50">
        <f t="shared" si="68"/>
        <v>10</v>
      </c>
      <c r="BD61" s="51"/>
      <c r="BE61" s="39">
        <f t="shared" si="75"/>
        <v>80</v>
      </c>
      <c r="BF61" s="39">
        <f t="shared" si="76"/>
        <v>616</v>
      </c>
      <c r="BG61" s="39">
        <f t="shared" si="77"/>
        <v>160</v>
      </c>
      <c r="BH61" s="39">
        <f t="shared" si="72"/>
        <v>856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41"/>
      <c r="C62" s="37"/>
      <c r="D62" s="42"/>
      <c r="E62" s="58"/>
      <c r="F62" s="40">
        <v>0.0</v>
      </c>
      <c r="G62" s="40">
        <v>0.0</v>
      </c>
      <c r="H62" s="40">
        <v>0.0</v>
      </c>
      <c r="I62" s="144"/>
      <c r="J62" s="144"/>
      <c r="K62" s="144"/>
      <c r="L62" s="144"/>
      <c r="M62" s="40">
        <v>0.0</v>
      </c>
      <c r="N62" s="40">
        <v>0.0</v>
      </c>
      <c r="O62" s="40">
        <v>0.0</v>
      </c>
      <c r="P62" s="513"/>
      <c r="Q62" s="513"/>
      <c r="R62" s="513"/>
      <c r="S62" s="513"/>
      <c r="T62" s="507">
        <v>0.0</v>
      </c>
      <c r="U62" s="507">
        <v>0.0</v>
      </c>
      <c r="V62" s="507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56" t="s">
        <v>40</v>
      </c>
      <c r="AE62" s="37">
        <v>45073.0</v>
      </c>
      <c r="AF62" s="42" t="s">
        <v>137</v>
      </c>
      <c r="AG62" s="58" t="s">
        <v>333</v>
      </c>
      <c r="AH62" s="40">
        <v>3.0</v>
      </c>
      <c r="AI62" s="40">
        <v>1.0</v>
      </c>
      <c r="AJ62" s="40">
        <v>0.0</v>
      </c>
      <c r="AK62" s="96"/>
      <c r="AL62" s="37"/>
      <c r="AM62" s="38"/>
      <c r="AN62" s="39"/>
      <c r="AO62" s="40">
        <v>0.0</v>
      </c>
      <c r="AP62" s="40">
        <v>0.0</v>
      </c>
      <c r="AQ62" s="40">
        <v>0.0</v>
      </c>
      <c r="AR62" s="96"/>
      <c r="AS62" s="37"/>
      <c r="AT62" s="38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78">SUM(F62,M62,T62,AA62,AH62,AO62,AV62)</f>
        <v>3</v>
      </c>
      <c r="BA62" s="39">
        <f t="shared" si="78"/>
        <v>1</v>
      </c>
      <c r="BB62" s="39">
        <f t="shared" si="78"/>
        <v>0</v>
      </c>
      <c r="BC62" s="50">
        <f t="shared" si="68"/>
        <v>4</v>
      </c>
      <c r="BD62" s="51"/>
      <c r="BE62" s="39">
        <f t="shared" si="75"/>
        <v>240</v>
      </c>
      <c r="BF62" s="39">
        <f t="shared" si="76"/>
        <v>88</v>
      </c>
      <c r="BG62" s="39">
        <f t="shared" si="77"/>
        <v>0</v>
      </c>
      <c r="BH62" s="39">
        <f t="shared" si="72"/>
        <v>328</v>
      </c>
      <c r="BI62" s="51"/>
      <c r="BJ62" s="51"/>
      <c r="BK62" s="51"/>
      <c r="BL62" s="51"/>
      <c r="BM62" s="51"/>
    </row>
    <row r="63">
      <c r="A63" s="116"/>
      <c r="B63" s="159"/>
      <c r="C63" s="159"/>
      <c r="D63" s="160"/>
      <c r="E63" s="159"/>
      <c r="F63" s="161"/>
      <c r="G63" s="161"/>
      <c r="H63" s="161"/>
      <c r="I63" s="161"/>
      <c r="J63" s="159"/>
      <c r="K63" s="162"/>
      <c r="L63" s="162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61"/>
      <c r="AB63" s="161"/>
      <c r="AC63" s="161"/>
      <c r="AD63" s="161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38"/>
      <c r="AP63" s="138"/>
      <c r="AQ63" s="138"/>
      <c r="AR63" s="138"/>
      <c r="AS63" s="118"/>
      <c r="AT63" s="136"/>
      <c r="AU63" s="136"/>
      <c r="AV63" s="136"/>
      <c r="AW63" s="136"/>
      <c r="AX63" s="136"/>
      <c r="AY63" s="136"/>
      <c r="AZ63" s="136"/>
      <c r="BA63" s="136"/>
      <c r="BB63" s="136"/>
      <c r="BC63" s="136"/>
      <c r="BD63" s="136"/>
      <c r="BE63" s="53"/>
      <c r="BF63" s="53"/>
      <c r="BG63" s="53"/>
      <c r="BH63" s="53"/>
      <c r="BI63" s="136"/>
      <c r="BJ63" s="136"/>
      <c r="BK63" s="136"/>
      <c r="BL63" s="136"/>
      <c r="BM63" s="136"/>
    </row>
    <row r="64">
      <c r="A64" s="116"/>
      <c r="B64" s="159"/>
      <c r="C64" s="159"/>
      <c r="D64" s="160"/>
      <c r="E64" s="159"/>
      <c r="F64" s="161"/>
      <c r="G64" s="161"/>
      <c r="H64" s="161"/>
      <c r="I64" s="161"/>
      <c r="J64" s="159"/>
      <c r="K64" s="162"/>
      <c r="L64" s="162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1"/>
      <c r="AB64" s="161"/>
      <c r="AC64" s="161"/>
      <c r="AD64" s="161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38"/>
      <c r="AP64" s="138"/>
      <c r="AQ64" s="138"/>
      <c r="AR64" s="138"/>
      <c r="AS64" s="118"/>
      <c r="AT64" s="136"/>
      <c r="AU64" s="136"/>
      <c r="AV64" s="136"/>
      <c r="AW64" s="136"/>
      <c r="AX64" s="136"/>
      <c r="AY64" s="76" t="s">
        <v>14</v>
      </c>
      <c r="AZ64" s="77">
        <f t="shared" ref="AZ64:BC64" si="79">sum(AZ58,AZ59,AZ60,AZ61,AZ62)</f>
        <v>48</v>
      </c>
      <c r="BA64" s="78">
        <f t="shared" si="79"/>
        <v>63</v>
      </c>
      <c r="BB64" s="78">
        <f t="shared" si="79"/>
        <v>8</v>
      </c>
      <c r="BC64" s="79">
        <f t="shared" si="79"/>
        <v>119</v>
      </c>
      <c r="BD64" s="51"/>
      <c r="BE64" s="40">
        <f>sum(BE59,BE58,BE60,BE61,BE62)</f>
        <v>3471.99</v>
      </c>
      <c r="BF64" s="40">
        <f t="shared" ref="BF64:BG64" si="80">sum(BF58,BF59,BF60,BF61,BF62)</f>
        <v>4858</v>
      </c>
      <c r="BG64" s="40">
        <f t="shared" si="80"/>
        <v>664</v>
      </c>
      <c r="BH64" s="40">
        <f>SUM(BH58,BH59,BH60,BH61,BH62)</f>
        <v>8993.99</v>
      </c>
      <c r="BI64" s="51"/>
      <c r="BJ64" s="51"/>
      <c r="BK64" s="51"/>
      <c r="BL64" s="51"/>
      <c r="BM64" s="51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6" t="s">
        <v>147</v>
      </c>
      <c r="L65" s="4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61"/>
      <c r="AB65" s="161"/>
      <c r="AC65" s="161"/>
      <c r="AD65" s="161"/>
      <c r="AE65" s="159"/>
      <c r="AF65" s="6" t="s">
        <v>147</v>
      </c>
      <c r="AG65" s="4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6" t="s">
        <v>147</v>
      </c>
      <c r="AU65" s="4"/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136"/>
      <c r="BG65" s="136"/>
      <c r="BH65" s="136"/>
      <c r="BI65" s="136"/>
      <c r="BJ65" s="136"/>
      <c r="BK65" s="136"/>
      <c r="BL65" s="136"/>
      <c r="BM65" s="136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136"/>
      <c r="BF66" s="6" t="s">
        <v>147</v>
      </c>
      <c r="BG66" s="4"/>
      <c r="BH66" s="136"/>
      <c r="BI66" s="136"/>
      <c r="BJ66" s="136"/>
      <c r="BK66" s="136"/>
      <c r="BL66" s="136"/>
      <c r="BM66" s="136"/>
    </row>
    <row r="67">
      <c r="A67" s="7"/>
      <c r="B67" s="350"/>
      <c r="C67" s="350"/>
      <c r="D67" s="124"/>
      <c r="E67" s="351">
        <v>45075.0</v>
      </c>
      <c r="F67" s="387"/>
      <c r="G67" s="387"/>
      <c r="H67" s="387"/>
      <c r="I67" s="124"/>
      <c r="J67" s="124"/>
      <c r="L67" s="351">
        <v>45076.0</v>
      </c>
      <c r="M67" s="124"/>
      <c r="N67" s="124"/>
      <c r="O67" s="124"/>
      <c r="P67" s="124"/>
      <c r="R67" s="8"/>
      <c r="S67" s="351">
        <v>45077.0</v>
      </c>
      <c r="U67" s="126"/>
      <c r="V67" s="126"/>
      <c r="X67" s="126"/>
      <c r="Y67" s="488"/>
      <c r="Z67" s="351">
        <v>45078.0</v>
      </c>
      <c r="AA67" s="126"/>
      <c r="AB67" s="126"/>
      <c r="AD67" s="126"/>
      <c r="AE67" s="126"/>
      <c r="AF67" s="126"/>
      <c r="AG67" s="405">
        <v>45079.0</v>
      </c>
      <c r="AH67" s="126"/>
      <c r="AJ67" s="126"/>
      <c r="AK67" s="126"/>
      <c r="AL67" s="126"/>
      <c r="AM67" s="126"/>
      <c r="AN67" s="405">
        <v>45080.0</v>
      </c>
      <c r="AP67" s="106"/>
      <c r="AQ67" s="106"/>
      <c r="AR67" s="106"/>
      <c r="AS67" s="106"/>
      <c r="AT67" s="106"/>
      <c r="AU67" s="405">
        <v>45081.0</v>
      </c>
      <c r="AV67" s="106"/>
      <c r="AW67" s="106"/>
      <c r="AX67" s="106"/>
      <c r="AY67" s="106"/>
      <c r="AZ67" s="106"/>
      <c r="BA67" s="106"/>
      <c r="BB67" s="106"/>
      <c r="BC67" s="106"/>
      <c r="BD67" s="106"/>
      <c r="BE67" s="32"/>
      <c r="BF67" s="32"/>
      <c r="BG67" s="32"/>
      <c r="BH67" s="32"/>
      <c r="BI67" s="106"/>
      <c r="BJ67" s="106"/>
      <c r="BK67" s="106"/>
      <c r="BL67" s="106"/>
      <c r="BM67" s="106"/>
    </row>
    <row r="68">
      <c r="A68" s="107"/>
      <c r="B68" s="26"/>
      <c r="C68" s="26"/>
      <c r="D68" s="26" t="s">
        <v>2</v>
      </c>
      <c r="E68" s="26" t="s">
        <v>3</v>
      </c>
      <c r="F68" s="26" t="s">
        <v>4</v>
      </c>
      <c r="G68" s="26" t="s">
        <v>5</v>
      </c>
      <c r="H68" s="26" t="s">
        <v>6</v>
      </c>
      <c r="I68" s="26"/>
      <c r="J68" s="26"/>
      <c r="K68" s="26" t="s">
        <v>2</v>
      </c>
      <c r="L68" s="26" t="s">
        <v>7</v>
      </c>
      <c r="M68" s="26" t="s">
        <v>4</v>
      </c>
      <c r="N68" s="26" t="s">
        <v>5</v>
      </c>
      <c r="O68" s="26" t="s">
        <v>6</v>
      </c>
      <c r="P68" s="26"/>
      <c r="Q68" s="26"/>
      <c r="R68" s="26" t="s">
        <v>2</v>
      </c>
      <c r="S68" s="26" t="s">
        <v>8</v>
      </c>
      <c r="T68" s="26" t="s">
        <v>4</v>
      </c>
      <c r="U68" s="26" t="s">
        <v>5</v>
      </c>
      <c r="V68" s="26" t="s">
        <v>6</v>
      </c>
      <c r="W68" s="28"/>
      <c r="X68" s="29"/>
      <c r="Y68" s="29" t="s">
        <v>2</v>
      </c>
      <c r="Z68" s="29" t="s">
        <v>9</v>
      </c>
      <c r="AA68" s="26" t="s">
        <v>4</v>
      </c>
      <c r="AB68" s="26" t="s">
        <v>5</v>
      </c>
      <c r="AC68" s="26" t="s">
        <v>6</v>
      </c>
      <c r="AD68" s="29"/>
      <c r="AE68" s="29"/>
      <c r="AF68" s="29" t="s">
        <v>2</v>
      </c>
      <c r="AG68" s="29" t="s">
        <v>10</v>
      </c>
      <c r="AH68" s="26" t="s">
        <v>4</v>
      </c>
      <c r="AI68" s="26" t="s">
        <v>5</v>
      </c>
      <c r="AJ68" s="26" t="s">
        <v>6</v>
      </c>
      <c r="AK68" s="29"/>
      <c r="AL68" s="29"/>
      <c r="AM68" s="29" t="s">
        <v>2</v>
      </c>
      <c r="AN68" s="29" t="s">
        <v>11</v>
      </c>
      <c r="AO68" s="26" t="s">
        <v>4</v>
      </c>
      <c r="AP68" s="26" t="s">
        <v>5</v>
      </c>
      <c r="AQ68" s="26" t="s">
        <v>6</v>
      </c>
      <c r="AR68" s="29"/>
      <c r="AS68" s="29"/>
      <c r="AT68" s="29" t="s">
        <v>2</v>
      </c>
      <c r="AU68" s="29" t="s">
        <v>12</v>
      </c>
      <c r="AV68" s="26" t="s">
        <v>4</v>
      </c>
      <c r="AW68" s="26" t="s">
        <v>5</v>
      </c>
      <c r="AX68" s="26" t="s">
        <v>6</v>
      </c>
      <c r="AY68" s="30"/>
      <c r="AZ68" s="31" t="s">
        <v>4</v>
      </c>
      <c r="BA68" s="31" t="s">
        <v>13</v>
      </c>
      <c r="BB68" s="31" t="s">
        <v>6</v>
      </c>
      <c r="BC68" s="31" t="s">
        <v>14</v>
      </c>
      <c r="BD68" s="32"/>
      <c r="BE68" s="33" t="s">
        <v>4</v>
      </c>
      <c r="BF68" s="33" t="s">
        <v>13</v>
      </c>
      <c r="BG68" s="33" t="s">
        <v>6</v>
      </c>
      <c r="BH68" s="33" t="s">
        <v>15</v>
      </c>
      <c r="BI68" s="32"/>
      <c r="BJ68" s="32"/>
      <c r="BK68" s="32"/>
      <c r="BL68" s="32"/>
      <c r="BM68" s="32"/>
    </row>
    <row r="69">
      <c r="A69" s="94" t="s">
        <v>749</v>
      </c>
      <c r="B69" s="36" t="s">
        <v>19</v>
      </c>
      <c r="C69" s="37">
        <v>45075.0</v>
      </c>
      <c r="D69" s="42" t="s">
        <v>272</v>
      </c>
      <c r="E69" s="39" t="s">
        <v>704</v>
      </c>
      <c r="F69" s="40">
        <v>0.0</v>
      </c>
      <c r="G69" s="40">
        <v>6.5</v>
      </c>
      <c r="H69" s="40">
        <v>0.0</v>
      </c>
      <c r="I69" s="36" t="s">
        <v>22</v>
      </c>
      <c r="J69" s="37">
        <v>45076.0</v>
      </c>
      <c r="K69" s="42" t="s">
        <v>703</v>
      </c>
      <c r="L69" s="39" t="s">
        <v>704</v>
      </c>
      <c r="M69" s="40">
        <v>0.5</v>
      </c>
      <c r="N69" s="40">
        <v>7.5</v>
      </c>
      <c r="O69" s="40">
        <v>2.5</v>
      </c>
      <c r="P69" s="508" t="s">
        <v>24</v>
      </c>
      <c r="Q69" s="506">
        <v>45077.0</v>
      </c>
      <c r="R69" s="505" t="s">
        <v>703</v>
      </c>
      <c r="S69" s="507" t="s">
        <v>704</v>
      </c>
      <c r="T69" s="507">
        <v>0.5</v>
      </c>
      <c r="U69" s="507">
        <v>7.5</v>
      </c>
      <c r="V69" s="507">
        <v>2.5</v>
      </c>
      <c r="W69" s="36" t="s">
        <v>26</v>
      </c>
      <c r="X69" s="37">
        <v>45078.0</v>
      </c>
      <c r="Y69" s="42" t="s">
        <v>788</v>
      </c>
      <c r="Z69" s="39" t="s">
        <v>652</v>
      </c>
      <c r="AA69" s="40">
        <v>0.0</v>
      </c>
      <c r="AB69" s="40">
        <v>7.0</v>
      </c>
      <c r="AC69" s="40">
        <v>0.0</v>
      </c>
      <c r="AD69" s="36" t="s">
        <v>56</v>
      </c>
      <c r="AE69" s="37">
        <v>45079.0</v>
      </c>
      <c r="AF69" s="42" t="s">
        <v>25</v>
      </c>
      <c r="AG69" s="39" t="s">
        <v>25</v>
      </c>
      <c r="AH69" s="40">
        <v>0.0</v>
      </c>
      <c r="AI69" s="40">
        <v>0.0</v>
      </c>
      <c r="AJ69" s="40">
        <v>0.0</v>
      </c>
      <c r="AK69" s="47" t="s">
        <v>57</v>
      </c>
      <c r="AL69" s="37">
        <v>45080.0</v>
      </c>
      <c r="AM69" s="42" t="s">
        <v>25</v>
      </c>
      <c r="AN69" s="39" t="s">
        <v>25</v>
      </c>
      <c r="AO69" s="40">
        <v>0.0</v>
      </c>
      <c r="AP69" s="40">
        <v>0.0</v>
      </c>
      <c r="AQ69" s="40">
        <v>0.0</v>
      </c>
      <c r="AR69" s="96" t="s">
        <v>149</v>
      </c>
      <c r="AS69" s="37">
        <v>45081.0</v>
      </c>
      <c r="AT69" s="42" t="s">
        <v>703</v>
      </c>
      <c r="AU69" s="39" t="s">
        <v>704</v>
      </c>
      <c r="AV69" s="40">
        <v>0.5</v>
      </c>
      <c r="AW69" s="40">
        <v>7.5</v>
      </c>
      <c r="AX69" s="40">
        <v>2.5</v>
      </c>
      <c r="AY69" s="48"/>
      <c r="AZ69" s="49">
        <f t="shared" ref="AZ69:BB69" si="81">SUM(F69,M69,T69,AA69,AH69,AO69,AV69)</f>
        <v>1.5</v>
      </c>
      <c r="BA69" s="39">
        <f t="shared" si="81"/>
        <v>36</v>
      </c>
      <c r="BB69" s="39">
        <f t="shared" si="81"/>
        <v>7.5</v>
      </c>
      <c r="BC69" s="50">
        <f t="shared" ref="BC69:BC72" si="83">SUM(AZ69,BA69,BB69)</f>
        <v>45</v>
      </c>
      <c r="BD69" s="51"/>
      <c r="BE69" s="39">
        <f>AZ69*67.31</f>
        <v>100.965</v>
      </c>
      <c r="BF69" s="39">
        <f>BA69*74</f>
        <v>2664</v>
      </c>
      <c r="BG69" s="39">
        <f>BB69*84</f>
        <v>630</v>
      </c>
      <c r="BH69" s="39">
        <f>SUM(BE69,BF69,BG69)</f>
        <v>3394.965</v>
      </c>
      <c r="BI69" s="51"/>
      <c r="BJ69" s="51"/>
      <c r="BK69" s="51"/>
      <c r="BL69" s="51"/>
      <c r="BM69" s="51"/>
    </row>
    <row r="70">
      <c r="A70" s="94" t="s">
        <v>82</v>
      </c>
      <c r="B70" s="36" t="s">
        <v>19</v>
      </c>
      <c r="C70" s="37">
        <v>45075.0</v>
      </c>
      <c r="D70" s="42"/>
      <c r="E70" s="39"/>
      <c r="F70" s="40">
        <v>0.0</v>
      </c>
      <c r="G70" s="40">
        <v>0.0</v>
      </c>
      <c r="H70" s="40">
        <v>0.0</v>
      </c>
      <c r="I70" s="36" t="s">
        <v>22</v>
      </c>
      <c r="J70" s="37">
        <v>45076.0</v>
      </c>
      <c r="K70" s="42"/>
      <c r="L70" s="39"/>
      <c r="M70" s="40">
        <v>0.0</v>
      </c>
      <c r="N70" s="40">
        <v>0.0</v>
      </c>
      <c r="O70" s="40">
        <v>0.0</v>
      </c>
      <c r="P70" s="508" t="s">
        <v>24</v>
      </c>
      <c r="Q70" s="506">
        <v>45077.0</v>
      </c>
      <c r="R70" s="505"/>
      <c r="S70" s="507"/>
      <c r="T70" s="507">
        <v>0.0</v>
      </c>
      <c r="U70" s="507">
        <v>0.0</v>
      </c>
      <c r="V70" s="507">
        <v>0.0</v>
      </c>
      <c r="W70" s="36" t="s">
        <v>26</v>
      </c>
      <c r="X70" s="37">
        <v>45078.0</v>
      </c>
      <c r="Y70" s="42"/>
      <c r="Z70" s="39"/>
      <c r="AA70" s="40">
        <v>0.0</v>
      </c>
      <c r="AB70" s="40">
        <v>0.0</v>
      </c>
      <c r="AC70" s="40">
        <v>0.0</v>
      </c>
      <c r="AD70" s="36" t="s">
        <v>56</v>
      </c>
      <c r="AE70" s="37">
        <v>45079.0</v>
      </c>
      <c r="AF70" s="42" t="s">
        <v>703</v>
      </c>
      <c r="AG70" s="39" t="s">
        <v>704</v>
      </c>
      <c r="AH70" s="40">
        <v>0.5</v>
      </c>
      <c r="AI70" s="40">
        <v>7.5</v>
      </c>
      <c r="AJ70" s="40">
        <v>2.5</v>
      </c>
      <c r="AK70" s="47" t="s">
        <v>57</v>
      </c>
      <c r="AL70" s="37">
        <v>45080.0</v>
      </c>
      <c r="AM70" s="42" t="s">
        <v>703</v>
      </c>
      <c r="AN70" s="39" t="s">
        <v>704</v>
      </c>
      <c r="AO70" s="40">
        <v>0.5</v>
      </c>
      <c r="AP70" s="40">
        <v>7.5</v>
      </c>
      <c r="AQ70" s="40">
        <v>2.5</v>
      </c>
      <c r="AR70" s="96" t="s">
        <v>149</v>
      </c>
      <c r="AS70" s="37">
        <v>45081.0</v>
      </c>
      <c r="AT70" s="42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2">SUM(F70,M70,T70,AA70,AH70,AO70,AV70)</f>
        <v>1</v>
      </c>
      <c r="BA70" s="39">
        <f t="shared" si="82"/>
        <v>15</v>
      </c>
      <c r="BB70" s="39">
        <f t="shared" si="82"/>
        <v>5</v>
      </c>
      <c r="BC70" s="50">
        <f t="shared" si="83"/>
        <v>21</v>
      </c>
      <c r="BD70" s="51"/>
      <c r="BE70" s="39">
        <f t="shared" ref="BE70:BE72" si="85">AZ70*80</f>
        <v>80</v>
      </c>
      <c r="BF70" s="39">
        <f t="shared" ref="BF70:BF72" si="86">BA70*88</f>
        <v>1320</v>
      </c>
      <c r="BG70" s="39">
        <f t="shared" ref="BG70:BG72" si="87">BB70*80</f>
        <v>400</v>
      </c>
      <c r="BH70" s="39">
        <f t="shared" ref="BH70:BH72" si="88">sum(BE70,BF70,BG70)</f>
        <v>1800</v>
      </c>
      <c r="BI70" s="51"/>
      <c r="BJ70" s="51"/>
      <c r="BK70" s="51"/>
      <c r="BL70" s="51"/>
      <c r="BM70" s="51"/>
    </row>
    <row r="71">
      <c r="A71" s="184" t="s">
        <v>54</v>
      </c>
      <c r="B71" s="41" t="s">
        <v>33</v>
      </c>
      <c r="C71" s="37">
        <v>45076.0</v>
      </c>
      <c r="D71" s="42" t="s">
        <v>137</v>
      </c>
      <c r="E71" s="58" t="s">
        <v>333</v>
      </c>
      <c r="F71" s="300">
        <v>3.0</v>
      </c>
      <c r="G71" s="300">
        <v>1.0</v>
      </c>
      <c r="H71" s="422">
        <v>0.0</v>
      </c>
      <c r="I71" s="420" t="s">
        <v>22</v>
      </c>
      <c r="J71" s="416">
        <v>45076.0</v>
      </c>
      <c r="K71" s="499"/>
      <c r="L71" s="17"/>
      <c r="M71" s="422">
        <v>0.0</v>
      </c>
      <c r="N71" s="422">
        <v>0.0</v>
      </c>
      <c r="O71" s="422">
        <v>0.0</v>
      </c>
      <c r="P71" s="515" t="s">
        <v>24</v>
      </c>
      <c r="Q71" s="516">
        <v>45077.0</v>
      </c>
      <c r="R71" s="517"/>
      <c r="S71" s="517"/>
      <c r="T71" s="515">
        <v>0.0</v>
      </c>
      <c r="U71" s="515">
        <v>0.0</v>
      </c>
      <c r="V71" s="515">
        <v>0.0</v>
      </c>
      <c r="W71" s="420" t="s">
        <v>26</v>
      </c>
      <c r="X71" s="416">
        <v>45078.0</v>
      </c>
      <c r="Y71" s="501" t="s">
        <v>25</v>
      </c>
      <c r="Z71" s="502" t="s">
        <v>25</v>
      </c>
      <c r="AA71" s="422">
        <v>0.0</v>
      </c>
      <c r="AB71" s="422">
        <v>0.0</v>
      </c>
      <c r="AC71" s="422">
        <v>0.0</v>
      </c>
      <c r="AD71" s="420" t="s">
        <v>56</v>
      </c>
      <c r="AE71" s="416">
        <v>45079.0</v>
      </c>
      <c r="AF71" s="501" t="s">
        <v>166</v>
      </c>
      <c r="AG71" s="502" t="s">
        <v>166</v>
      </c>
      <c r="AH71" s="422">
        <v>0.0</v>
      </c>
      <c r="AI71" s="422">
        <v>0.0</v>
      </c>
      <c r="AJ71" s="422">
        <v>0.0</v>
      </c>
      <c r="AK71" s="421" t="s">
        <v>57</v>
      </c>
      <c r="AL71" s="416">
        <v>45080.0</v>
      </c>
      <c r="AM71" s="501" t="s">
        <v>166</v>
      </c>
      <c r="AN71" s="502" t="s">
        <v>166</v>
      </c>
      <c r="AO71" s="318">
        <v>0.0</v>
      </c>
      <c r="AP71" s="318">
        <v>0.0</v>
      </c>
      <c r="AQ71" s="318">
        <v>0.0</v>
      </c>
      <c r="AR71" s="43" t="s">
        <v>149</v>
      </c>
      <c r="AS71" s="416">
        <v>45081.0</v>
      </c>
      <c r="AT71" s="501" t="s">
        <v>25</v>
      </c>
      <c r="AU71" s="502" t="s">
        <v>25</v>
      </c>
      <c r="AV71" s="318">
        <v>0.0</v>
      </c>
      <c r="AW71" s="318">
        <v>0.0</v>
      </c>
      <c r="AX71" s="318">
        <v>0.0</v>
      </c>
      <c r="AY71" s="165"/>
      <c r="AZ71" s="166">
        <f t="shared" ref="AZ71:BB71" si="84">SUM(F71,M71,T71,AA71,AH71,AO71,AV71)</f>
        <v>3</v>
      </c>
      <c r="BA71" s="46">
        <f t="shared" si="84"/>
        <v>1</v>
      </c>
      <c r="BB71" s="46">
        <f t="shared" si="84"/>
        <v>0</v>
      </c>
      <c r="BC71" s="167">
        <f t="shared" si="83"/>
        <v>4</v>
      </c>
      <c r="BD71" s="165"/>
      <c r="BE71" s="39">
        <f t="shared" si="85"/>
        <v>240</v>
      </c>
      <c r="BF71" s="39">
        <f t="shared" si="86"/>
        <v>88</v>
      </c>
      <c r="BG71" s="39">
        <f t="shared" si="87"/>
        <v>0</v>
      </c>
      <c r="BH71" s="39">
        <f t="shared" si="88"/>
        <v>328</v>
      </c>
      <c r="BI71" s="155"/>
      <c r="BJ71" s="155"/>
      <c r="BK71" s="155"/>
      <c r="BL71" s="155"/>
      <c r="BM71" s="155"/>
    </row>
    <row r="72">
      <c r="A72" s="94" t="s">
        <v>50</v>
      </c>
      <c r="B72" s="420" t="s">
        <v>19</v>
      </c>
      <c r="C72" s="416">
        <v>45075.0</v>
      </c>
      <c r="D72" s="183"/>
      <c r="E72" s="85"/>
      <c r="F72" s="318">
        <v>0.0</v>
      </c>
      <c r="G72" s="318">
        <v>0.0</v>
      </c>
      <c r="H72" s="318">
        <v>0.0</v>
      </c>
      <c r="I72" s="420" t="s">
        <v>22</v>
      </c>
      <c r="J72" s="416">
        <v>45076.0</v>
      </c>
      <c r="K72" s="183"/>
      <c r="L72" s="86"/>
      <c r="M72" s="318">
        <v>0.0</v>
      </c>
      <c r="N72" s="318">
        <v>0.0</v>
      </c>
      <c r="O72" s="318">
        <v>0.0</v>
      </c>
      <c r="P72" s="515" t="s">
        <v>24</v>
      </c>
      <c r="Q72" s="516">
        <v>45077.0</v>
      </c>
      <c r="R72" s="518"/>
      <c r="S72" s="518"/>
      <c r="T72" s="509">
        <v>0.0</v>
      </c>
      <c r="U72" s="509">
        <v>0.0</v>
      </c>
      <c r="V72" s="509">
        <v>0.0</v>
      </c>
      <c r="W72" s="420" t="s">
        <v>26</v>
      </c>
      <c r="X72" s="416">
        <v>45078.0</v>
      </c>
      <c r="Y72" s="158" t="s">
        <v>789</v>
      </c>
      <c r="Z72" s="55" t="s">
        <v>144</v>
      </c>
      <c r="AA72" s="300">
        <v>3.0</v>
      </c>
      <c r="AB72" s="300">
        <v>0.5</v>
      </c>
      <c r="AC72" s="318">
        <v>0.0</v>
      </c>
      <c r="AD72" s="420" t="s">
        <v>56</v>
      </c>
      <c r="AE72" s="416">
        <v>45079.0</v>
      </c>
      <c r="AF72" s="158"/>
      <c r="AG72" s="55"/>
      <c r="AH72" s="318">
        <v>0.0</v>
      </c>
      <c r="AI72" s="318">
        <v>0.0</v>
      </c>
      <c r="AJ72" s="318">
        <v>0.0</v>
      </c>
      <c r="AK72" s="421" t="s">
        <v>57</v>
      </c>
      <c r="AL72" s="416">
        <v>45080.0</v>
      </c>
      <c r="AM72" s="158"/>
      <c r="AN72" s="55"/>
      <c r="AO72" s="318">
        <v>0.0</v>
      </c>
      <c r="AP72" s="318">
        <v>0.0</v>
      </c>
      <c r="AQ72" s="318">
        <v>0.0</v>
      </c>
      <c r="AR72" s="43" t="s">
        <v>149</v>
      </c>
      <c r="AS72" s="416">
        <v>45081.0</v>
      </c>
      <c r="AT72" s="158"/>
      <c r="AU72" s="55"/>
      <c r="AV72" s="300">
        <v>0.0</v>
      </c>
      <c r="AW72" s="318">
        <v>0.0</v>
      </c>
      <c r="AX72" s="318">
        <v>0.0</v>
      </c>
      <c r="AY72" s="155"/>
      <c r="AZ72" s="169">
        <f t="shared" ref="AZ72:BB72" si="89">SUM(F72,M72,T72,AA72,AH72,AO72,AV72)</f>
        <v>3</v>
      </c>
      <c r="BA72" s="149">
        <f t="shared" si="89"/>
        <v>0.5</v>
      </c>
      <c r="BB72" s="149">
        <f t="shared" si="89"/>
        <v>0</v>
      </c>
      <c r="BC72" s="170">
        <f t="shared" si="83"/>
        <v>3.5</v>
      </c>
      <c r="BD72" s="155"/>
      <c r="BE72" s="39">
        <f t="shared" si="85"/>
        <v>240</v>
      </c>
      <c r="BF72" s="39">
        <f t="shared" si="86"/>
        <v>44</v>
      </c>
      <c r="BG72" s="39">
        <f t="shared" si="87"/>
        <v>0</v>
      </c>
      <c r="BH72" s="39">
        <f t="shared" si="88"/>
        <v>284</v>
      </c>
      <c r="BI72" s="155"/>
      <c r="BJ72" s="155"/>
      <c r="BK72" s="155"/>
      <c r="BL72" s="155"/>
      <c r="BM72" s="155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76" t="s">
        <v>14</v>
      </c>
      <c r="AZ74" s="77">
        <f t="shared" ref="AZ74:BC74" si="90">SUM(AZ69,AZ70,AZ71,AZ72)</f>
        <v>8.5</v>
      </c>
      <c r="BA74" s="78">
        <f t="shared" si="90"/>
        <v>52.5</v>
      </c>
      <c r="BB74" s="78">
        <f t="shared" si="90"/>
        <v>12.5</v>
      </c>
      <c r="BC74" s="79">
        <f t="shared" si="90"/>
        <v>73.5</v>
      </c>
      <c r="BD74" s="136"/>
      <c r="BE74" s="40">
        <f t="shared" ref="BE74:BH74" si="91">SUM(BE69,BE70,BE71,BE72)</f>
        <v>660.965</v>
      </c>
      <c r="BF74" s="40">
        <f t="shared" si="91"/>
        <v>4116</v>
      </c>
      <c r="BG74" s="40">
        <f t="shared" si="91"/>
        <v>1030</v>
      </c>
      <c r="BH74" s="40">
        <f t="shared" si="91"/>
        <v>5806.965</v>
      </c>
      <c r="BI74" s="136"/>
      <c r="BJ74" s="136"/>
      <c r="BK74" s="136"/>
      <c r="BL74" s="136"/>
      <c r="BM74" s="136"/>
    </row>
    <row r="75">
      <c r="A75" s="116"/>
      <c r="B75" s="159"/>
      <c r="C75" s="159"/>
      <c r="D75" s="160"/>
      <c r="E75" s="159"/>
      <c r="F75" s="161"/>
      <c r="G75" s="161"/>
      <c r="H75" s="161"/>
      <c r="I75" s="161"/>
      <c r="J75" s="159"/>
      <c r="K75" s="162"/>
      <c r="L75" s="162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61"/>
      <c r="AB75" s="161"/>
      <c r="AC75" s="161"/>
      <c r="AD75" s="161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38"/>
      <c r="AP75" s="138"/>
      <c r="AQ75" s="138"/>
      <c r="AR75" s="138"/>
      <c r="AS75" s="118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  <c r="BH75" s="136"/>
      <c r="BI75" s="136"/>
      <c r="BJ75" s="136">
        <v>49093.605</v>
      </c>
      <c r="BK75" s="136"/>
      <c r="BL75" s="136"/>
      <c r="BM75" s="136"/>
    </row>
    <row r="76">
      <c r="A76" s="155"/>
      <c r="B76" s="153"/>
      <c r="C76" s="153"/>
      <c r="D76" s="155"/>
      <c r="E76" s="153"/>
      <c r="F76" s="153"/>
      <c r="G76" s="153"/>
      <c r="H76" s="153"/>
      <c r="I76" s="153"/>
      <c r="J76" s="171"/>
      <c r="K76" s="172" t="s">
        <v>320</v>
      </c>
      <c r="L76" s="4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71"/>
      <c r="AF76" s="293" t="s">
        <v>320</v>
      </c>
      <c r="AG76" s="81"/>
      <c r="AH76" s="153"/>
      <c r="AI76" s="153"/>
      <c r="AJ76" s="153"/>
      <c r="AK76" s="153"/>
      <c r="AL76" s="153"/>
      <c r="AM76" s="153"/>
      <c r="AN76" s="153"/>
      <c r="AO76" s="155"/>
      <c r="AP76" s="155"/>
      <c r="AQ76" s="155"/>
      <c r="AR76" s="155"/>
      <c r="AS76" s="173"/>
      <c r="AT76" s="293" t="s">
        <v>320</v>
      </c>
      <c r="AU76" s="81"/>
      <c r="AV76" s="155"/>
      <c r="AW76" s="155"/>
      <c r="AX76" s="155"/>
      <c r="AY76" s="174"/>
      <c r="AZ76" s="174"/>
      <c r="BA76" s="174"/>
      <c r="BB76" s="174"/>
      <c r="BC76" s="174"/>
      <c r="BD76" s="155"/>
      <c r="BE76" s="174"/>
      <c r="BF76" s="175"/>
      <c r="BG76" s="175"/>
      <c r="BH76" s="174"/>
      <c r="BI76" s="155"/>
      <c r="BJ76" s="155"/>
      <c r="BK76" s="155"/>
      <c r="BL76" s="155"/>
      <c r="BM76" s="155"/>
    </row>
    <row r="77">
      <c r="A77" s="155"/>
      <c r="B77" s="153"/>
      <c r="C77" s="153"/>
      <c r="D77" s="155"/>
      <c r="E77" s="10"/>
      <c r="F77" s="10"/>
      <c r="G77" s="10"/>
      <c r="H77" s="10"/>
      <c r="I77" s="153"/>
      <c r="J77" s="153"/>
      <c r="K77" s="155"/>
      <c r="L77" s="11"/>
      <c r="M77" s="153"/>
      <c r="N77" s="153"/>
      <c r="O77" s="153"/>
      <c r="P77" s="153"/>
      <c r="Q77" s="153"/>
      <c r="R77" s="153"/>
      <c r="S77" s="10"/>
      <c r="T77" s="153"/>
      <c r="U77" s="153"/>
      <c r="V77" s="153"/>
      <c r="W77" s="153"/>
      <c r="X77" s="153"/>
      <c r="Y77" s="10"/>
      <c r="Z77" s="10"/>
      <c r="AA77" s="153"/>
      <c r="AB77" s="153"/>
      <c r="AC77" s="153"/>
      <c r="AD77" s="153"/>
      <c r="AE77" s="153"/>
      <c r="AF77" s="153"/>
      <c r="AG77" s="10"/>
      <c r="AH77" s="153"/>
      <c r="AI77" s="153"/>
      <c r="AJ77" s="153"/>
      <c r="AK77" s="153"/>
      <c r="AL77" s="153"/>
      <c r="AM77" s="153"/>
      <c r="AN77" s="10"/>
      <c r="AO77" s="155"/>
      <c r="AP77" s="155"/>
      <c r="AQ77" s="155"/>
      <c r="AR77" s="155"/>
      <c r="AS77" s="156"/>
      <c r="AT77" s="155"/>
      <c r="AU77" s="11"/>
      <c r="AV77" s="155"/>
      <c r="AW77" s="155"/>
      <c r="AX77" s="155"/>
      <c r="AY77" s="155"/>
      <c r="AZ77" s="155"/>
      <c r="BA77" s="155"/>
      <c r="BB77" s="155"/>
      <c r="BC77" s="155"/>
      <c r="BD77" s="155"/>
      <c r="BE77" s="165"/>
      <c r="BF77" s="293" t="s">
        <v>320</v>
      </c>
      <c r="BG77" s="81"/>
      <c r="BH77" s="155"/>
      <c r="BI77" s="155"/>
      <c r="BJ77" s="155"/>
      <c r="BK77" s="155"/>
      <c r="BL77" s="155"/>
      <c r="BM77" s="155"/>
    </row>
    <row r="78">
      <c r="A78" s="11"/>
      <c r="B78" s="10"/>
      <c r="C78" s="10"/>
      <c r="D78" s="18"/>
      <c r="E78" s="445">
        <v>45075.0</v>
      </c>
      <c r="F78" s="21"/>
      <c r="G78" s="21"/>
      <c r="H78" s="21"/>
      <c r="I78" s="438"/>
      <c r="J78" s="438"/>
      <c r="K78" s="17"/>
      <c r="L78" s="445">
        <v>45076.0</v>
      </c>
      <c r="M78" s="438"/>
      <c r="N78" s="438"/>
      <c r="O78" s="438"/>
      <c r="P78" s="438"/>
      <c r="Q78" s="10"/>
      <c r="R78" s="178"/>
      <c r="S78" s="445">
        <v>45077.0</v>
      </c>
      <c r="T78" s="10"/>
      <c r="U78" s="438"/>
      <c r="V78" s="438"/>
      <c r="W78" s="10"/>
      <c r="X78" s="177"/>
      <c r="Y78" s="21"/>
      <c r="Z78" s="445">
        <v>45078.0</v>
      </c>
      <c r="AA78" s="438"/>
      <c r="AB78" s="438"/>
      <c r="AC78" s="10"/>
      <c r="AD78" s="438"/>
      <c r="AE78" s="438"/>
      <c r="AF78" s="177"/>
      <c r="AG78" s="445">
        <v>45079.0</v>
      </c>
      <c r="AH78" s="438"/>
      <c r="AI78" s="10"/>
      <c r="AJ78" s="438"/>
      <c r="AK78" s="438"/>
      <c r="AL78" s="438"/>
      <c r="AM78" s="177"/>
      <c r="AN78" s="445">
        <v>45080.0</v>
      </c>
      <c r="AO78" s="11"/>
      <c r="AP78" s="19"/>
      <c r="AQ78" s="19"/>
      <c r="AR78" s="19"/>
      <c r="AS78" s="19"/>
      <c r="AT78" s="21"/>
      <c r="AU78" s="445">
        <v>45081.0</v>
      </c>
      <c r="AV78" s="19"/>
      <c r="AW78" s="19"/>
      <c r="AX78" s="19"/>
      <c r="AY78" s="20"/>
      <c r="AZ78" s="19"/>
      <c r="BA78" s="19"/>
      <c r="BB78" s="19"/>
      <c r="BC78" s="19"/>
      <c r="BD78" s="20"/>
      <c r="BE78" s="11"/>
      <c r="BF78" s="11"/>
      <c r="BG78" s="11"/>
      <c r="BH78" s="11"/>
      <c r="BI78" s="20"/>
      <c r="BJ78" s="20"/>
      <c r="BK78" s="20"/>
      <c r="BL78" s="20"/>
      <c r="BM78" s="20"/>
    </row>
    <row r="79">
      <c r="A79" s="176"/>
      <c r="B79" s="177"/>
      <c r="C79" s="177"/>
      <c r="D79" s="18" t="s">
        <v>2</v>
      </c>
      <c r="E79" s="177" t="s">
        <v>3</v>
      </c>
      <c r="F79" s="177" t="s">
        <v>4</v>
      </c>
      <c r="G79" s="177" t="s">
        <v>5</v>
      </c>
      <c r="H79" s="177" t="s">
        <v>6</v>
      </c>
      <c r="I79" s="177"/>
      <c r="J79" s="177"/>
      <c r="K79" s="18" t="s">
        <v>2</v>
      </c>
      <c r="L79" s="18" t="s">
        <v>7</v>
      </c>
      <c r="M79" s="177" t="s">
        <v>4</v>
      </c>
      <c r="N79" s="177" t="s">
        <v>5</v>
      </c>
      <c r="O79" s="177" t="s">
        <v>6</v>
      </c>
      <c r="P79" s="177"/>
      <c r="Q79" s="177"/>
      <c r="R79" s="177" t="s">
        <v>2</v>
      </c>
      <c r="S79" s="177" t="s">
        <v>8</v>
      </c>
      <c r="T79" s="177" t="s">
        <v>4</v>
      </c>
      <c r="U79" s="177" t="s">
        <v>5</v>
      </c>
      <c r="V79" s="177" t="s">
        <v>6</v>
      </c>
      <c r="W79" s="178"/>
      <c r="X79" s="177"/>
      <c r="Y79" s="177" t="s">
        <v>2</v>
      </c>
      <c r="Z79" s="177" t="s">
        <v>9</v>
      </c>
      <c r="AA79" s="177" t="s">
        <v>4</v>
      </c>
      <c r="AB79" s="177" t="s">
        <v>5</v>
      </c>
      <c r="AC79" s="177" t="s">
        <v>6</v>
      </c>
      <c r="AD79" s="177"/>
      <c r="AE79" s="177"/>
      <c r="AF79" s="177" t="s">
        <v>2</v>
      </c>
      <c r="AG79" s="177" t="s">
        <v>10</v>
      </c>
      <c r="AH79" s="177" t="s">
        <v>4</v>
      </c>
      <c r="AI79" s="177" t="s">
        <v>5</v>
      </c>
      <c r="AJ79" s="177" t="s">
        <v>6</v>
      </c>
      <c r="AK79" s="177"/>
      <c r="AL79" s="177"/>
      <c r="AM79" s="177" t="s">
        <v>2</v>
      </c>
      <c r="AN79" s="177" t="s">
        <v>11</v>
      </c>
      <c r="AO79" s="18" t="s">
        <v>4</v>
      </c>
      <c r="AP79" s="18" t="s">
        <v>5</v>
      </c>
      <c r="AQ79" s="18" t="s">
        <v>6</v>
      </c>
      <c r="AR79" s="18"/>
      <c r="AS79" s="179"/>
      <c r="AT79" s="18" t="s">
        <v>2</v>
      </c>
      <c r="AU79" s="18" t="s">
        <v>12</v>
      </c>
      <c r="AV79" s="18" t="s">
        <v>4</v>
      </c>
      <c r="AW79" s="18" t="s">
        <v>5</v>
      </c>
      <c r="AX79" s="18" t="s">
        <v>6</v>
      </c>
      <c r="AY79" s="180"/>
      <c r="AZ79" s="181" t="s">
        <v>4</v>
      </c>
      <c r="BA79" s="181" t="s">
        <v>13</v>
      </c>
      <c r="BB79" s="181" t="s">
        <v>6</v>
      </c>
      <c r="BC79" s="181" t="s">
        <v>14</v>
      </c>
      <c r="BD79" s="165"/>
      <c r="BE79" s="182" t="s">
        <v>4</v>
      </c>
      <c r="BF79" s="182" t="s">
        <v>13</v>
      </c>
      <c r="BG79" s="182" t="s">
        <v>6</v>
      </c>
      <c r="BH79" s="182" t="s">
        <v>15</v>
      </c>
      <c r="BI79" s="155"/>
      <c r="BJ79" s="155"/>
      <c r="BK79" s="155"/>
      <c r="BL79" s="155"/>
      <c r="BM79" s="155"/>
    </row>
    <row r="80">
      <c r="A80" s="184" t="s">
        <v>54</v>
      </c>
      <c r="B80" s="420" t="s">
        <v>19</v>
      </c>
      <c r="C80" s="416">
        <v>45075.0</v>
      </c>
      <c r="D80" s="499"/>
      <c r="E80" s="178"/>
      <c r="F80" s="422">
        <v>0.0</v>
      </c>
      <c r="G80" s="422">
        <v>0.0</v>
      </c>
      <c r="H80" s="422">
        <v>0.0</v>
      </c>
      <c r="I80" s="420" t="s">
        <v>22</v>
      </c>
      <c r="J80" s="416">
        <v>45076.0</v>
      </c>
      <c r="K80" s="499"/>
      <c r="L80" s="17"/>
      <c r="M80" s="422">
        <v>0.0</v>
      </c>
      <c r="N80" s="422">
        <v>0.0</v>
      </c>
      <c r="O80" s="422">
        <v>0.0</v>
      </c>
      <c r="P80" s="420" t="s">
        <v>24</v>
      </c>
      <c r="Q80" s="416">
        <v>45077.0</v>
      </c>
      <c r="R80" s="500"/>
      <c r="S80" s="178"/>
      <c r="T80" s="422">
        <v>0.0</v>
      </c>
      <c r="U80" s="422">
        <v>0.0</v>
      </c>
      <c r="V80" s="422">
        <v>0.0</v>
      </c>
      <c r="W80" s="420" t="s">
        <v>26</v>
      </c>
      <c r="X80" s="416">
        <v>45078.0</v>
      </c>
      <c r="Y80" s="501" t="s">
        <v>25</v>
      </c>
      <c r="Z80" s="502" t="s">
        <v>25</v>
      </c>
      <c r="AA80" s="422">
        <v>0.0</v>
      </c>
      <c r="AB80" s="422">
        <v>0.0</v>
      </c>
      <c r="AC80" s="422">
        <v>0.0</v>
      </c>
      <c r="AD80" s="420" t="s">
        <v>56</v>
      </c>
      <c r="AE80" s="416">
        <v>45079.0</v>
      </c>
      <c r="AF80" s="501" t="s">
        <v>166</v>
      </c>
      <c r="AG80" s="502" t="s">
        <v>166</v>
      </c>
      <c r="AH80" s="422">
        <v>0.0</v>
      </c>
      <c r="AI80" s="422">
        <v>0.0</v>
      </c>
      <c r="AJ80" s="422">
        <v>0.0</v>
      </c>
      <c r="AK80" s="421" t="s">
        <v>57</v>
      </c>
      <c r="AL80" s="416">
        <v>45080.0</v>
      </c>
      <c r="AM80" s="501" t="s">
        <v>166</v>
      </c>
      <c r="AN80" s="502" t="s">
        <v>166</v>
      </c>
      <c r="AO80" s="318">
        <v>0.0</v>
      </c>
      <c r="AP80" s="318">
        <v>0.0</v>
      </c>
      <c r="AQ80" s="318">
        <v>0.0</v>
      </c>
      <c r="AR80" s="43" t="s">
        <v>149</v>
      </c>
      <c r="AS80" s="416">
        <v>45081.0</v>
      </c>
      <c r="AT80" s="499"/>
      <c r="AU80" s="17"/>
      <c r="AV80" s="318">
        <v>0.0</v>
      </c>
      <c r="AW80" s="318">
        <v>0.0</v>
      </c>
      <c r="AX80" s="318">
        <v>0.0</v>
      </c>
      <c r="AY80" s="165"/>
      <c r="AZ80" s="166">
        <f t="shared" ref="AZ80:BB80" si="92">SUM(F80,M80,T80,AA80,AH80,AO80,AV80)</f>
        <v>0</v>
      </c>
      <c r="BA80" s="17">
        <f t="shared" si="92"/>
        <v>0</v>
      </c>
      <c r="BB80" s="17">
        <f t="shared" si="92"/>
        <v>0</v>
      </c>
      <c r="BC80" s="167">
        <f t="shared" ref="BC80:BC81" si="94">SUM(AZ80,BA80,BB80)</f>
        <v>0</v>
      </c>
      <c r="BD80" s="165"/>
      <c r="BE80" s="17">
        <f>AZ80*80</f>
        <v>0</v>
      </c>
      <c r="BF80" s="17">
        <f>BA80*88</f>
        <v>0</v>
      </c>
      <c r="BG80" s="17">
        <f>BB80*80</f>
        <v>0</v>
      </c>
      <c r="BH80" s="17">
        <f t="shared" ref="BH80:BH81" si="95">sum(BE80,BF80,BG80)</f>
        <v>0</v>
      </c>
      <c r="BI80" s="155"/>
      <c r="BJ80" s="155"/>
      <c r="BK80" s="155"/>
      <c r="BL80" s="155"/>
      <c r="BM80" s="155"/>
    </row>
    <row r="81">
      <c r="A81" s="184" t="s">
        <v>52</v>
      </c>
      <c r="B81" s="420" t="s">
        <v>19</v>
      </c>
      <c r="C81" s="416">
        <v>45075.0</v>
      </c>
      <c r="D81" s="499"/>
      <c r="E81" s="178"/>
      <c r="F81" s="422">
        <v>0.0</v>
      </c>
      <c r="G81" s="422">
        <v>0.0</v>
      </c>
      <c r="H81" s="422">
        <v>0.0</v>
      </c>
      <c r="I81" s="420" t="s">
        <v>22</v>
      </c>
      <c r="J81" s="416">
        <v>45076.0</v>
      </c>
      <c r="K81" s="499"/>
      <c r="L81" s="17"/>
      <c r="M81" s="422">
        <v>0.0</v>
      </c>
      <c r="N81" s="422">
        <v>0.0</v>
      </c>
      <c r="O81" s="422">
        <v>0.0</v>
      </c>
      <c r="P81" s="420" t="s">
        <v>24</v>
      </c>
      <c r="Q81" s="416">
        <v>45077.0</v>
      </c>
      <c r="R81" s="500"/>
      <c r="S81" s="178"/>
      <c r="T81" s="422">
        <v>0.0</v>
      </c>
      <c r="U81" s="422">
        <v>0.0</v>
      </c>
      <c r="V81" s="422">
        <v>0.0</v>
      </c>
      <c r="W81" s="420" t="s">
        <v>26</v>
      </c>
      <c r="X81" s="416">
        <v>45078.0</v>
      </c>
      <c r="Y81" s="500"/>
      <c r="Z81" s="178"/>
      <c r="AA81" s="422">
        <v>0.0</v>
      </c>
      <c r="AB81" s="422">
        <v>0.0</v>
      </c>
      <c r="AC81" s="422">
        <v>0.0</v>
      </c>
      <c r="AD81" s="420" t="s">
        <v>56</v>
      </c>
      <c r="AE81" s="416">
        <v>45079.0</v>
      </c>
      <c r="AF81" s="500"/>
      <c r="AG81" s="178"/>
      <c r="AH81" s="422">
        <v>0.0</v>
      </c>
      <c r="AI81" s="422">
        <v>0.0</v>
      </c>
      <c r="AJ81" s="422">
        <v>0.0</v>
      </c>
      <c r="AK81" s="421" t="s">
        <v>57</v>
      </c>
      <c r="AL81" s="416">
        <v>45080.0</v>
      </c>
      <c r="AM81" s="500"/>
      <c r="AN81" s="178"/>
      <c r="AO81" s="318">
        <v>0.0</v>
      </c>
      <c r="AP81" s="318">
        <v>0.0</v>
      </c>
      <c r="AQ81" s="318">
        <v>0.0</v>
      </c>
      <c r="AR81" s="43" t="s">
        <v>149</v>
      </c>
      <c r="AS81" s="416">
        <v>45081.0</v>
      </c>
      <c r="AT81" s="499"/>
      <c r="AU81" s="17"/>
      <c r="AV81" s="318">
        <v>0.0</v>
      </c>
      <c r="AW81" s="318">
        <v>0.0</v>
      </c>
      <c r="AX81" s="318">
        <v>0.0</v>
      </c>
      <c r="AY81" s="165"/>
      <c r="AZ81" s="166">
        <f t="shared" ref="AZ81:BB81" si="93">SUM(F81,M81,T81,AA81,AH81,AO81,AV81)</f>
        <v>0</v>
      </c>
      <c r="BA81" s="17">
        <f t="shared" si="93"/>
        <v>0</v>
      </c>
      <c r="BB81" s="17">
        <f t="shared" si="93"/>
        <v>0</v>
      </c>
      <c r="BC81" s="167">
        <f t="shared" si="94"/>
        <v>0</v>
      </c>
      <c r="BD81" s="165"/>
      <c r="BE81" s="17">
        <f>AZ81*67.31</f>
        <v>0</v>
      </c>
      <c r="BF81" s="17">
        <f>BA81*74</f>
        <v>0</v>
      </c>
      <c r="BG81" s="17">
        <f>BB81*84</f>
        <v>0</v>
      </c>
      <c r="BH81" s="17">
        <f t="shared" si="95"/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6">SUM(AZ80,AZ81)</f>
        <v>0</v>
      </c>
      <c r="BA83" s="78">
        <f t="shared" si="96"/>
        <v>0</v>
      </c>
      <c r="BB83" s="78">
        <f t="shared" si="96"/>
        <v>0</v>
      </c>
      <c r="BC83" s="79">
        <f t="shared" si="96"/>
        <v>0</v>
      </c>
      <c r="BD83" s="136"/>
      <c r="BE83" s="40">
        <f>SUM(BE81,BE80)</f>
        <v>0</v>
      </c>
      <c r="BF83" s="40">
        <f t="shared" ref="BF83:BH83" si="97">SUM(BF80,BF81)</f>
        <v>0</v>
      </c>
      <c r="BG83" s="40">
        <f t="shared" si="97"/>
        <v>0</v>
      </c>
      <c r="BH83" s="40">
        <f t="shared" si="97"/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6" t="s">
        <v>145</v>
      </c>
      <c r="L84" s="4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1"/>
      <c r="AB84" s="161"/>
      <c r="AC84" s="161"/>
      <c r="AD84" s="161"/>
      <c r="AE84" s="159"/>
      <c r="AF84" s="6" t="s">
        <v>145</v>
      </c>
      <c r="AG84" s="4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6" t="s">
        <v>145</v>
      </c>
      <c r="AU84" s="4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6" t="s">
        <v>145</v>
      </c>
      <c r="BG84" s="4"/>
      <c r="BH84" s="136"/>
      <c r="BI84" s="136"/>
      <c r="BJ84" s="136"/>
      <c r="BK84" s="136"/>
      <c r="BL84" s="136"/>
      <c r="BM84" s="136"/>
    </row>
    <row r="85">
      <c r="A85" s="116"/>
      <c r="B85" s="159"/>
      <c r="C85" s="159"/>
      <c r="D85" s="160"/>
      <c r="E85" s="159"/>
      <c r="F85" s="161"/>
      <c r="G85" s="161"/>
      <c r="H85" s="161"/>
      <c r="I85" s="161"/>
      <c r="J85" s="159"/>
      <c r="K85" s="162"/>
      <c r="L85" s="162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61"/>
      <c r="AB85" s="161"/>
      <c r="AC85" s="161"/>
      <c r="AD85" s="161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38"/>
      <c r="AP85" s="138"/>
      <c r="AQ85" s="138"/>
      <c r="AR85" s="138"/>
      <c r="AS85" s="118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</row>
    <row r="86">
      <c r="A86" s="7"/>
      <c r="B86" s="350"/>
      <c r="C86" s="350"/>
      <c r="D86" s="124"/>
      <c r="E86" s="351">
        <v>45075.0</v>
      </c>
      <c r="F86" s="387"/>
      <c r="G86" s="387"/>
      <c r="H86" s="387"/>
      <c r="I86" s="124"/>
      <c r="J86" s="124"/>
      <c r="L86" s="351">
        <v>45076.0</v>
      </c>
      <c r="M86" s="124"/>
      <c r="N86" s="124"/>
      <c r="O86" s="124"/>
      <c r="P86" s="124"/>
      <c r="R86" s="8"/>
      <c r="S86" s="351">
        <v>45077.0</v>
      </c>
      <c r="U86" s="126"/>
      <c r="V86" s="126"/>
      <c r="X86" s="126"/>
      <c r="Y86" s="488"/>
      <c r="Z86" s="351">
        <v>45078.0</v>
      </c>
      <c r="AA86" s="126"/>
      <c r="AB86" s="126"/>
      <c r="AD86" s="126"/>
      <c r="AE86" s="126"/>
      <c r="AF86" s="126"/>
      <c r="AG86" s="405">
        <v>45079.0</v>
      </c>
      <c r="AH86" s="126"/>
      <c r="AJ86" s="126"/>
      <c r="AK86" s="126"/>
      <c r="AL86" s="126"/>
      <c r="AM86" s="126"/>
      <c r="AN86" s="405">
        <v>45080.0</v>
      </c>
      <c r="AP86" s="106"/>
      <c r="AQ86" s="106"/>
      <c r="AR86" s="106"/>
      <c r="AS86" s="106"/>
      <c r="AT86" s="106"/>
      <c r="AU86" s="405">
        <v>45081.0</v>
      </c>
      <c r="AV86" s="106"/>
      <c r="AW86" s="106"/>
      <c r="AX86" s="106"/>
      <c r="AY86" s="106"/>
      <c r="AZ86" s="106"/>
      <c r="BA86" s="106"/>
      <c r="BB86" s="106"/>
      <c r="BC86" s="106"/>
      <c r="BD86" s="106"/>
      <c r="BE86" s="32"/>
      <c r="BF86" s="32"/>
      <c r="BG86" s="32"/>
      <c r="BH86" s="32"/>
      <c r="BI86" s="106"/>
      <c r="BJ86" s="106"/>
      <c r="BK86" s="106"/>
      <c r="BL86" s="106"/>
      <c r="BM86" s="106"/>
    </row>
    <row r="87">
      <c r="A87" s="107"/>
      <c r="B87" s="26"/>
      <c r="C87" s="26"/>
      <c r="D87" s="26" t="s">
        <v>2</v>
      </c>
      <c r="E87" s="26" t="s">
        <v>3</v>
      </c>
      <c r="F87" s="26" t="s">
        <v>4</v>
      </c>
      <c r="G87" s="26" t="s">
        <v>5</v>
      </c>
      <c r="H87" s="26" t="s">
        <v>6</v>
      </c>
      <c r="I87" s="26"/>
      <c r="J87" s="26"/>
      <c r="K87" s="26" t="s">
        <v>2</v>
      </c>
      <c r="L87" s="26" t="s">
        <v>7</v>
      </c>
      <c r="M87" s="26" t="s">
        <v>4</v>
      </c>
      <c r="N87" s="26" t="s">
        <v>5</v>
      </c>
      <c r="O87" s="26" t="s">
        <v>6</v>
      </c>
      <c r="P87" s="26"/>
      <c r="Q87" s="26"/>
      <c r="R87" s="26" t="s">
        <v>2</v>
      </c>
      <c r="S87" s="26" t="s">
        <v>8</v>
      </c>
      <c r="T87" s="26" t="s">
        <v>4</v>
      </c>
      <c r="U87" s="26" t="s">
        <v>5</v>
      </c>
      <c r="V87" s="26" t="s">
        <v>6</v>
      </c>
      <c r="W87" s="28"/>
      <c r="X87" s="29"/>
      <c r="Y87" s="29" t="s">
        <v>2</v>
      </c>
      <c r="Z87" s="29" t="s">
        <v>9</v>
      </c>
      <c r="AA87" s="26" t="s">
        <v>4</v>
      </c>
      <c r="AB87" s="26" t="s">
        <v>5</v>
      </c>
      <c r="AC87" s="26" t="s">
        <v>6</v>
      </c>
      <c r="AD87" s="29"/>
      <c r="AE87" s="29"/>
      <c r="AF87" s="29" t="s">
        <v>2</v>
      </c>
      <c r="AG87" s="29" t="s">
        <v>10</v>
      </c>
      <c r="AH87" s="26" t="s">
        <v>4</v>
      </c>
      <c r="AI87" s="26" t="s">
        <v>5</v>
      </c>
      <c r="AJ87" s="26" t="s">
        <v>6</v>
      </c>
      <c r="AK87" s="29"/>
      <c r="AL87" s="29"/>
      <c r="AM87" s="29" t="s">
        <v>2</v>
      </c>
      <c r="AN87" s="29" t="s">
        <v>11</v>
      </c>
      <c r="AO87" s="26" t="s">
        <v>4</v>
      </c>
      <c r="AP87" s="26" t="s">
        <v>5</v>
      </c>
      <c r="AQ87" s="26" t="s">
        <v>6</v>
      </c>
      <c r="AR87" s="29"/>
      <c r="AS87" s="29"/>
      <c r="AT87" s="29" t="s">
        <v>2</v>
      </c>
      <c r="AU87" s="29" t="s">
        <v>12</v>
      </c>
      <c r="AV87" s="26" t="s">
        <v>4</v>
      </c>
      <c r="AW87" s="26" t="s">
        <v>5</v>
      </c>
      <c r="AX87" s="26" t="s">
        <v>6</v>
      </c>
      <c r="AY87" s="30"/>
      <c r="AZ87" s="31" t="s">
        <v>4</v>
      </c>
      <c r="BA87" s="31" t="s">
        <v>13</v>
      </c>
      <c r="BB87" s="31" t="s">
        <v>6</v>
      </c>
      <c r="BC87" s="31" t="s">
        <v>14</v>
      </c>
      <c r="BD87" s="32"/>
      <c r="BE87" s="33" t="s">
        <v>4</v>
      </c>
      <c r="BF87" s="33" t="s">
        <v>13</v>
      </c>
      <c r="BG87" s="33" t="s">
        <v>6</v>
      </c>
      <c r="BH87" s="33" t="s">
        <v>15</v>
      </c>
      <c r="BI87" s="32"/>
      <c r="BJ87" s="32"/>
      <c r="BK87" s="32"/>
      <c r="BL87" s="32"/>
      <c r="BM87" s="32"/>
    </row>
    <row r="88">
      <c r="A88" s="184" t="s">
        <v>148</v>
      </c>
      <c r="B88" s="36" t="s">
        <v>19</v>
      </c>
      <c r="C88" s="37">
        <v>45075.0</v>
      </c>
      <c r="D88" s="42"/>
      <c r="E88" s="58"/>
      <c r="F88" s="40">
        <v>0.0</v>
      </c>
      <c r="G88" s="40">
        <v>0.0</v>
      </c>
      <c r="H88" s="40">
        <v>0.0</v>
      </c>
      <c r="I88" s="36" t="s">
        <v>22</v>
      </c>
      <c r="J88" s="37">
        <v>45076.0</v>
      </c>
      <c r="K88" s="42"/>
      <c r="L88" s="58"/>
      <c r="M88" s="40">
        <v>0.0</v>
      </c>
      <c r="N88" s="40">
        <v>0.0</v>
      </c>
      <c r="O88" s="40">
        <v>0.0</v>
      </c>
      <c r="P88" s="36" t="s">
        <v>24</v>
      </c>
      <c r="Q88" s="37">
        <v>45077.0</v>
      </c>
      <c r="R88" s="42"/>
      <c r="S88" s="58"/>
      <c r="T88" s="40">
        <v>0.0</v>
      </c>
      <c r="U88" s="40">
        <v>0.0</v>
      </c>
      <c r="V88" s="40">
        <v>0.0</v>
      </c>
      <c r="W88" s="36" t="s">
        <v>26</v>
      </c>
      <c r="X88" s="37">
        <v>45078.0</v>
      </c>
      <c r="Y88" s="53"/>
      <c r="Z88" s="58"/>
      <c r="AA88" s="40">
        <v>0.0</v>
      </c>
      <c r="AB88" s="40">
        <v>0.0</v>
      </c>
      <c r="AC88" s="40">
        <v>0.0</v>
      </c>
      <c r="AD88" s="36" t="s">
        <v>56</v>
      </c>
      <c r="AE88" s="37">
        <v>45079.0</v>
      </c>
      <c r="AF88" s="42"/>
      <c r="AG88" s="58"/>
      <c r="AH88" s="40">
        <v>0.0</v>
      </c>
      <c r="AI88" s="40">
        <v>0.0</v>
      </c>
      <c r="AJ88" s="40">
        <v>0.0</v>
      </c>
      <c r="AK88" s="47" t="s">
        <v>57</v>
      </c>
      <c r="AL88" s="37">
        <v>45080.0</v>
      </c>
      <c r="AM88" s="42"/>
      <c r="AN88" s="58"/>
      <c r="AO88" s="40">
        <v>0.0</v>
      </c>
      <c r="AP88" s="40">
        <v>0.0</v>
      </c>
      <c r="AQ88" s="40">
        <v>0.0</v>
      </c>
      <c r="AR88" s="96" t="s">
        <v>149</v>
      </c>
      <c r="AS88" s="37">
        <v>45081.0</v>
      </c>
      <c r="AT88" s="42"/>
      <c r="AU88" s="58"/>
      <c r="AV88" s="40">
        <v>0.0</v>
      </c>
      <c r="AW88" s="40">
        <v>0.0</v>
      </c>
      <c r="AX88" s="40">
        <v>0.0</v>
      </c>
      <c r="AY88" s="48"/>
      <c r="AZ88" s="49">
        <f t="shared" ref="AZ88:BB88" si="98">SUM(F88,M88,T88,AA88,AH88,AO88,AV88)</f>
        <v>0</v>
      </c>
      <c r="BA88" s="39">
        <f t="shared" si="98"/>
        <v>0</v>
      </c>
      <c r="BB88" s="39">
        <f t="shared" si="98"/>
        <v>0</v>
      </c>
      <c r="BC88" s="50">
        <f t="shared" ref="BC88:BC89" si="100">SUM(AZ88,BA88,BB88)</f>
        <v>0</v>
      </c>
      <c r="BD88" s="51"/>
      <c r="BE88" s="39">
        <f>AZ88*67.31</f>
        <v>0</v>
      </c>
      <c r="BF88" s="39">
        <f>BA88*74</f>
        <v>0</v>
      </c>
      <c r="BG88" s="39">
        <f>BB88*84</f>
        <v>0</v>
      </c>
      <c r="BH88" s="39">
        <f t="shared" ref="BH88:BH89" si="101">sum(BE88,BF88,BG88)</f>
        <v>0</v>
      </c>
      <c r="BI88" s="51"/>
      <c r="BJ88" s="51"/>
      <c r="BK88" s="51"/>
      <c r="BL88" s="51"/>
      <c r="BM88" s="51"/>
    </row>
    <row r="89">
      <c r="A89" s="184" t="s">
        <v>150</v>
      </c>
      <c r="B89" s="41" t="s">
        <v>33</v>
      </c>
      <c r="C89" s="37">
        <v>45076.0</v>
      </c>
      <c r="D89" s="53"/>
      <c r="E89" s="53"/>
      <c r="F89" s="40">
        <v>0.0</v>
      </c>
      <c r="G89" s="40">
        <v>0.0</v>
      </c>
      <c r="H89" s="40">
        <v>0.0</v>
      </c>
      <c r="I89" s="42" t="s">
        <v>46</v>
      </c>
      <c r="J89" s="37">
        <v>45077.0</v>
      </c>
      <c r="K89" s="38"/>
      <c r="L89" s="39"/>
      <c r="M89" s="40">
        <v>0.0</v>
      </c>
      <c r="N89" s="40">
        <v>0.0</v>
      </c>
      <c r="O89" s="40">
        <v>0.0</v>
      </c>
      <c r="P89" s="38" t="s">
        <v>36</v>
      </c>
      <c r="Q89" s="37">
        <v>45078.0</v>
      </c>
      <c r="R89" s="53"/>
      <c r="S89" s="53"/>
      <c r="T89" s="40">
        <v>0.0</v>
      </c>
      <c r="U89" s="40">
        <v>0.0</v>
      </c>
      <c r="V89" s="40">
        <v>0.0</v>
      </c>
      <c r="W89" s="56" t="s">
        <v>37</v>
      </c>
      <c r="X89" s="37">
        <v>45079.0</v>
      </c>
      <c r="Y89" s="39"/>
      <c r="Z89" s="39"/>
      <c r="AA89" s="40">
        <v>0.0</v>
      </c>
      <c r="AB89" s="40">
        <v>0.0</v>
      </c>
      <c r="AC89" s="40">
        <v>0.0</v>
      </c>
      <c r="AD89" s="56" t="s">
        <v>40</v>
      </c>
      <c r="AE89" s="37">
        <v>45073.0</v>
      </c>
      <c r="AF89" s="38"/>
      <c r="AG89" s="39"/>
      <c r="AH89" s="40">
        <v>0.0</v>
      </c>
      <c r="AI89" s="40">
        <v>0.0</v>
      </c>
      <c r="AJ89" s="40">
        <v>0.0</v>
      </c>
      <c r="AK89" s="185" t="s">
        <v>43</v>
      </c>
      <c r="AL89" s="37">
        <v>45081.0</v>
      </c>
      <c r="AM89" s="42"/>
      <c r="AN89" s="58"/>
      <c r="AO89" s="40">
        <v>0.0</v>
      </c>
      <c r="AP89" s="40">
        <v>0.0</v>
      </c>
      <c r="AQ89" s="40">
        <v>0.0</v>
      </c>
      <c r="AR89" s="96" t="s">
        <v>149</v>
      </c>
      <c r="AS89" s="37">
        <v>45081.0</v>
      </c>
      <c r="AT89" s="42"/>
      <c r="AU89" s="58"/>
      <c r="AV89" s="40">
        <v>0.0</v>
      </c>
      <c r="AW89" s="40">
        <v>0.0</v>
      </c>
      <c r="AX89" s="40">
        <v>0.0</v>
      </c>
      <c r="AY89" s="48"/>
      <c r="AZ89" s="49">
        <f t="shared" ref="AZ89:BB89" si="99">SUM(F89,M89,T89,AA89,AH89,AO89,AV89)</f>
        <v>0</v>
      </c>
      <c r="BA89" s="39">
        <f t="shared" si="99"/>
        <v>0</v>
      </c>
      <c r="BB89" s="39">
        <f t="shared" si="99"/>
        <v>0</v>
      </c>
      <c r="BC89" s="50">
        <f t="shared" si="100"/>
        <v>0</v>
      </c>
      <c r="BD89" s="51"/>
      <c r="BE89" s="39">
        <f>AZ89*80</f>
        <v>0</v>
      </c>
      <c r="BF89" s="39">
        <f>BA89*88</f>
        <v>0</v>
      </c>
      <c r="BG89" s="39">
        <f>BB89*80</f>
        <v>0</v>
      </c>
      <c r="BH89" s="39">
        <f t="shared" si="101"/>
        <v>0</v>
      </c>
      <c r="BI89" s="51"/>
      <c r="BJ89" s="51"/>
      <c r="BK89" s="51"/>
      <c r="BL89" s="51"/>
      <c r="BM89" s="51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76" t="s">
        <v>14</v>
      </c>
      <c r="AZ91" s="77"/>
      <c r="BA91" s="78"/>
      <c r="BB91" s="78"/>
      <c r="BC91" s="79"/>
      <c r="BD91" s="136"/>
      <c r="BE91" s="145">
        <f t="shared" ref="BE91:BH91" si="102">sum(BE88,BE89)</f>
        <v>0</v>
      </c>
      <c r="BF91" s="145">
        <f t="shared" si="102"/>
        <v>0</v>
      </c>
      <c r="BG91" s="145">
        <f t="shared" si="102"/>
        <v>0</v>
      </c>
      <c r="BH91" s="145">
        <f t="shared" si="102"/>
        <v>0</v>
      </c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67"/>
      <c r="E93" s="68"/>
      <c r="G93" s="73"/>
      <c r="H93" s="73"/>
      <c r="I93" s="73"/>
      <c r="K93" s="6" t="s">
        <v>151</v>
      </c>
      <c r="L93" s="4"/>
      <c r="Q93" s="186"/>
      <c r="R93" s="186"/>
      <c r="Y93" s="73"/>
      <c r="Z93" s="73"/>
      <c r="AA93" s="73"/>
      <c r="AC93" s="28"/>
      <c r="AF93" s="6" t="s">
        <v>151</v>
      </c>
      <c r="AG93" s="4"/>
      <c r="AT93" s="6" t="s">
        <v>151</v>
      </c>
      <c r="AU93" s="4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7"/>
      <c r="B95" s="350"/>
      <c r="C95" s="350"/>
      <c r="D95" s="124"/>
      <c r="E95" s="351">
        <v>45075.0</v>
      </c>
      <c r="F95" s="387"/>
      <c r="G95" s="387"/>
      <c r="H95" s="387"/>
      <c r="I95" s="124"/>
      <c r="J95" s="124"/>
      <c r="L95" s="351">
        <v>45076.0</v>
      </c>
      <c r="M95" s="124"/>
      <c r="N95" s="124"/>
      <c r="O95" s="124"/>
      <c r="P95" s="124"/>
      <c r="R95" s="8"/>
      <c r="S95" s="351">
        <v>45077.0</v>
      </c>
      <c r="U95" s="126"/>
      <c r="V95" s="126"/>
      <c r="X95" s="126"/>
      <c r="Y95" s="488"/>
      <c r="Z95" s="351">
        <v>45078.0</v>
      </c>
      <c r="AA95" s="126"/>
      <c r="AB95" s="126"/>
      <c r="AD95" s="126"/>
      <c r="AE95" s="126"/>
      <c r="AF95" s="126"/>
      <c r="AG95" s="405">
        <v>45079.0</v>
      </c>
      <c r="AH95" s="126"/>
      <c r="AJ95" s="126"/>
      <c r="AK95" s="126"/>
      <c r="AL95" s="126"/>
      <c r="AM95" s="126"/>
      <c r="AN95" s="405">
        <v>45080.0</v>
      </c>
      <c r="AP95" s="106"/>
      <c r="AQ95" s="106"/>
      <c r="AR95" s="106"/>
      <c r="AS95" s="106"/>
      <c r="AT95" s="106"/>
      <c r="AU95" s="405">
        <v>45081.0</v>
      </c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</row>
    <row r="96">
      <c r="A96" s="67"/>
      <c r="D96" s="187" t="s">
        <v>748</v>
      </c>
      <c r="E96" s="26" t="s">
        <v>3</v>
      </c>
      <c r="F96" s="26" t="s">
        <v>4</v>
      </c>
      <c r="G96" s="26" t="s">
        <v>5</v>
      </c>
      <c r="H96" s="26" t="s">
        <v>6</v>
      </c>
      <c r="I96" s="26"/>
      <c r="J96" s="26"/>
      <c r="K96" s="187" t="s">
        <v>723</v>
      </c>
      <c r="L96" s="26" t="s">
        <v>7</v>
      </c>
      <c r="M96" s="26" t="s">
        <v>4</v>
      </c>
      <c r="N96" s="26" t="s">
        <v>5</v>
      </c>
      <c r="O96" s="26" t="s">
        <v>6</v>
      </c>
      <c r="P96" s="26"/>
      <c r="Q96" s="26"/>
      <c r="R96" s="187" t="s">
        <v>159</v>
      </c>
      <c r="S96" s="26" t="s">
        <v>8</v>
      </c>
      <c r="T96" s="26" t="s">
        <v>4</v>
      </c>
      <c r="U96" s="26" t="s">
        <v>5</v>
      </c>
      <c r="V96" s="26" t="s">
        <v>6</v>
      </c>
      <c r="Y96" s="187" t="s">
        <v>153</v>
      </c>
      <c r="Z96" s="190" t="s">
        <v>765</v>
      </c>
      <c r="AA96" s="26" t="s">
        <v>4</v>
      </c>
      <c r="AB96" s="26" t="s">
        <v>5</v>
      </c>
      <c r="AC96" s="26" t="s">
        <v>6</v>
      </c>
      <c r="AD96" s="73"/>
      <c r="AF96" s="187" t="s">
        <v>159</v>
      </c>
      <c r="AG96" s="190" t="s">
        <v>790</v>
      </c>
      <c r="AH96" s="26" t="s">
        <v>4</v>
      </c>
      <c r="AI96" s="26" t="s">
        <v>5</v>
      </c>
      <c r="AJ96" s="26" t="s">
        <v>6</v>
      </c>
      <c r="AM96" s="288" t="s">
        <v>154</v>
      </c>
      <c r="AN96" s="29" t="s">
        <v>11</v>
      </c>
      <c r="AO96" s="26" t="s">
        <v>4</v>
      </c>
      <c r="AP96" s="26" t="s">
        <v>5</v>
      </c>
      <c r="AQ96" s="26" t="s">
        <v>6</v>
      </c>
      <c r="AT96" s="187" t="s">
        <v>153</v>
      </c>
      <c r="AU96" s="190" t="s">
        <v>154</v>
      </c>
      <c r="AV96" s="26" t="s">
        <v>4</v>
      </c>
      <c r="AW96" s="26" t="s">
        <v>5</v>
      </c>
      <c r="AX96" s="26" t="s">
        <v>6</v>
      </c>
      <c r="AY96" s="193"/>
      <c r="AZ96" s="31" t="s">
        <v>4</v>
      </c>
      <c r="BA96" s="31" t="s">
        <v>13</v>
      </c>
      <c r="BB96" s="31" t="s">
        <v>6</v>
      </c>
      <c r="BC96" s="31" t="s">
        <v>14</v>
      </c>
      <c r="BE96" s="33" t="s">
        <v>4</v>
      </c>
      <c r="BF96" s="33" t="s">
        <v>13</v>
      </c>
      <c r="BG96" s="33" t="s">
        <v>6</v>
      </c>
      <c r="BH96" s="33" t="s">
        <v>15</v>
      </c>
      <c r="BI96" s="193"/>
      <c r="BJ96" s="193"/>
      <c r="BK96" s="193"/>
      <c r="BL96" s="193"/>
      <c r="BM96" s="193"/>
    </row>
    <row r="97">
      <c r="A97" s="184" t="s">
        <v>52</v>
      </c>
      <c r="B97" s="41" t="s">
        <v>33</v>
      </c>
      <c r="C97" s="37">
        <v>45076.0</v>
      </c>
      <c r="D97" s="42" t="s">
        <v>25</v>
      </c>
      <c r="E97" s="58" t="s">
        <v>25</v>
      </c>
      <c r="F97" s="40">
        <v>0.0</v>
      </c>
      <c r="G97" s="40">
        <v>0.0</v>
      </c>
      <c r="H97" s="40">
        <v>0.0</v>
      </c>
      <c r="I97" s="36" t="s">
        <v>22</v>
      </c>
      <c r="J97" s="37">
        <v>45076.0</v>
      </c>
      <c r="K97" s="42" t="s">
        <v>786</v>
      </c>
      <c r="L97" s="39" t="s">
        <v>787</v>
      </c>
      <c r="M97" s="40">
        <v>0.0</v>
      </c>
      <c r="N97" s="40">
        <v>8.0</v>
      </c>
      <c r="O97" s="40">
        <v>0.5</v>
      </c>
      <c r="P97" s="38" t="s">
        <v>36</v>
      </c>
      <c r="Q97" s="37">
        <v>45078.0</v>
      </c>
      <c r="R97" s="38" t="s">
        <v>780</v>
      </c>
      <c r="S97" s="39" t="s">
        <v>781</v>
      </c>
      <c r="T97" s="40">
        <v>5.5</v>
      </c>
      <c r="U97" s="40">
        <v>1.5</v>
      </c>
      <c r="V97" s="40">
        <v>0.0</v>
      </c>
      <c r="W97" s="95" t="s">
        <v>67</v>
      </c>
      <c r="X97" s="37">
        <v>45079.0</v>
      </c>
      <c r="Y97" s="42" t="s">
        <v>284</v>
      </c>
      <c r="Z97" s="145" t="s">
        <v>274</v>
      </c>
      <c r="AA97" s="40">
        <v>6.0</v>
      </c>
      <c r="AB97" s="40">
        <v>5.5</v>
      </c>
      <c r="AC97" s="40">
        <v>0.0</v>
      </c>
      <c r="AD97" s="36" t="s">
        <v>56</v>
      </c>
      <c r="AE97" s="37">
        <v>45079.0</v>
      </c>
      <c r="AF97" s="38" t="s">
        <v>272</v>
      </c>
      <c r="AG97" s="145" t="s">
        <v>137</v>
      </c>
      <c r="AH97" s="40">
        <v>3.0</v>
      </c>
      <c r="AI97" s="40">
        <v>7.5</v>
      </c>
      <c r="AJ97" s="40">
        <v>0.0</v>
      </c>
      <c r="AK97" s="95" t="s">
        <v>79</v>
      </c>
      <c r="AL97" s="37">
        <v>45081.0</v>
      </c>
      <c r="AM97" s="96" t="s">
        <v>289</v>
      </c>
      <c r="AN97" s="92" t="s">
        <v>106</v>
      </c>
      <c r="AO97" s="40">
        <v>3.0</v>
      </c>
      <c r="AP97" s="40">
        <v>2.0</v>
      </c>
      <c r="AQ97" s="40">
        <v>0.0</v>
      </c>
      <c r="AR97" s="95" t="s">
        <v>27</v>
      </c>
      <c r="AS97" s="495">
        <v>45082.0</v>
      </c>
      <c r="AT97" s="42" t="s">
        <v>284</v>
      </c>
      <c r="AU97" s="148" t="s">
        <v>288</v>
      </c>
      <c r="AV97" s="40">
        <v>2.0</v>
      </c>
      <c r="AW97" s="40">
        <v>5.5</v>
      </c>
      <c r="AX97" s="40">
        <v>0.0</v>
      </c>
      <c r="AY97" s="194"/>
      <c r="AZ97" s="49">
        <f t="shared" ref="AZ97:BB97" si="103">SUM(F97,M97,T97,AA97,AH97,AO97,AV97)</f>
        <v>19.5</v>
      </c>
      <c r="BA97" s="39">
        <f t="shared" si="103"/>
        <v>30</v>
      </c>
      <c r="BB97" s="39">
        <f t="shared" si="103"/>
        <v>0.5</v>
      </c>
      <c r="BC97" s="50">
        <f>SUM(AZ97,BA97,BB97)</f>
        <v>50</v>
      </c>
      <c r="BE97" s="39">
        <f>AZ97*80</f>
        <v>1560</v>
      </c>
      <c r="BF97" s="39">
        <f>BA97*88</f>
        <v>2640</v>
      </c>
      <c r="BG97" s="39">
        <f>BB97*80</f>
        <v>40</v>
      </c>
      <c r="BH97" s="39">
        <f>SUM(BE97,BF97,BG97)</f>
        <v>4240</v>
      </c>
      <c r="BI97" s="194"/>
      <c r="BJ97" s="194"/>
      <c r="BK97" s="194"/>
      <c r="BL97" s="194"/>
      <c r="BM97" s="194"/>
    </row>
    <row r="98">
      <c r="A98" s="67"/>
      <c r="F98" s="73"/>
      <c r="G98" s="73"/>
      <c r="H98" s="73"/>
      <c r="Z98" s="27"/>
      <c r="AA98" s="73"/>
      <c r="AB98" s="73"/>
      <c r="AC98" s="73"/>
      <c r="AV98" s="193"/>
      <c r="AW98" s="193"/>
      <c r="AX98" s="193"/>
      <c r="AY98" s="193"/>
      <c r="AZ98" s="193"/>
      <c r="BA98" s="193"/>
      <c r="BB98" s="193"/>
      <c r="BC98" s="193"/>
      <c r="BF98" s="193"/>
      <c r="BI98" s="193"/>
      <c r="BJ98" s="193"/>
      <c r="BK98" s="193"/>
      <c r="BL98" s="193"/>
      <c r="BM98" s="193"/>
    </row>
    <row r="99">
      <c r="A99" s="67"/>
      <c r="D99" s="187" t="s">
        <v>156</v>
      </c>
      <c r="E99" s="26" t="s">
        <v>3</v>
      </c>
      <c r="F99" s="26" t="s">
        <v>4</v>
      </c>
      <c r="G99" s="26" t="s">
        <v>5</v>
      </c>
      <c r="H99" s="26" t="s">
        <v>6</v>
      </c>
      <c r="I99" s="73"/>
      <c r="K99" s="187" t="s">
        <v>156</v>
      </c>
      <c r="L99" s="26" t="s">
        <v>7</v>
      </c>
      <c r="M99" s="26" t="s">
        <v>4</v>
      </c>
      <c r="N99" s="26" t="s">
        <v>5</v>
      </c>
      <c r="O99" s="26" t="s">
        <v>6</v>
      </c>
      <c r="R99" s="187" t="s">
        <v>775</v>
      </c>
      <c r="S99" s="26" t="s">
        <v>8</v>
      </c>
      <c r="T99" s="26" t="s">
        <v>4</v>
      </c>
      <c r="U99" s="26" t="s">
        <v>5</v>
      </c>
      <c r="V99" s="26" t="s">
        <v>6</v>
      </c>
      <c r="Y99" s="187" t="s">
        <v>791</v>
      </c>
      <c r="Z99" s="29" t="s">
        <v>9</v>
      </c>
      <c r="AA99" s="26" t="s">
        <v>4</v>
      </c>
      <c r="AB99" s="26" t="s">
        <v>5</v>
      </c>
      <c r="AC99" s="26" t="s">
        <v>6</v>
      </c>
      <c r="AD99" s="73"/>
      <c r="AF99" s="187" t="s">
        <v>791</v>
      </c>
      <c r="AG99" s="29" t="s">
        <v>10</v>
      </c>
      <c r="AH99" s="26" t="s">
        <v>4</v>
      </c>
      <c r="AI99" s="26" t="s">
        <v>5</v>
      </c>
      <c r="AJ99" s="26" t="s">
        <v>6</v>
      </c>
      <c r="AM99" s="187" t="s">
        <v>791</v>
      </c>
      <c r="AN99" s="29" t="s">
        <v>11</v>
      </c>
      <c r="AO99" s="26" t="s">
        <v>4</v>
      </c>
      <c r="AP99" s="26" t="s">
        <v>5</v>
      </c>
      <c r="AQ99" s="26" t="s">
        <v>6</v>
      </c>
      <c r="AT99" s="187" t="s">
        <v>156</v>
      </c>
      <c r="AU99" s="29" t="s">
        <v>12</v>
      </c>
      <c r="AV99" s="26" t="s">
        <v>4</v>
      </c>
      <c r="AW99" s="26" t="s">
        <v>5</v>
      </c>
      <c r="AX99" s="26" t="s">
        <v>6</v>
      </c>
      <c r="AY99" s="193"/>
      <c r="AZ99" s="31" t="s">
        <v>4</v>
      </c>
      <c r="BA99" s="31" t="s">
        <v>13</v>
      </c>
      <c r="BB99" s="31" t="s">
        <v>6</v>
      </c>
      <c r="BC99" s="31" t="s">
        <v>14</v>
      </c>
      <c r="BE99" s="33" t="s">
        <v>4</v>
      </c>
      <c r="BF99" s="33" t="s">
        <v>13</v>
      </c>
      <c r="BG99" s="33" t="s">
        <v>6</v>
      </c>
      <c r="BH99" s="33" t="s">
        <v>15</v>
      </c>
      <c r="BI99" s="193"/>
      <c r="BJ99" s="193"/>
      <c r="BK99" s="193"/>
      <c r="BL99" s="193"/>
      <c r="BM99" s="193"/>
    </row>
    <row r="100">
      <c r="A100" s="184" t="s">
        <v>82</v>
      </c>
      <c r="B100" s="41" t="s">
        <v>33</v>
      </c>
      <c r="C100" s="37">
        <v>45076.0</v>
      </c>
      <c r="D100" s="38" t="s">
        <v>285</v>
      </c>
      <c r="E100" s="39" t="s">
        <v>129</v>
      </c>
      <c r="F100" s="40">
        <v>5.0</v>
      </c>
      <c r="G100" s="40">
        <v>2.0</v>
      </c>
      <c r="H100" s="40">
        <v>0.0</v>
      </c>
      <c r="I100" s="420" t="s">
        <v>46</v>
      </c>
      <c r="J100" s="37">
        <v>45077.0</v>
      </c>
      <c r="K100" s="38" t="s">
        <v>285</v>
      </c>
      <c r="L100" s="39" t="s">
        <v>129</v>
      </c>
      <c r="M100" s="40">
        <v>5.0</v>
      </c>
      <c r="N100" s="40">
        <v>2.0</v>
      </c>
      <c r="O100" s="40">
        <v>0.0</v>
      </c>
      <c r="P100" s="38" t="s">
        <v>36</v>
      </c>
      <c r="Q100" s="37">
        <v>45078.0</v>
      </c>
      <c r="R100" s="42" t="s">
        <v>782</v>
      </c>
      <c r="S100" s="53" t="s">
        <v>783</v>
      </c>
      <c r="T100" s="40">
        <v>6.83</v>
      </c>
      <c r="U100" s="40">
        <v>1.0</v>
      </c>
      <c r="V100" s="40">
        <v>0.0</v>
      </c>
      <c r="W100" s="43" t="s">
        <v>26</v>
      </c>
      <c r="X100" s="37">
        <v>45078.0</v>
      </c>
      <c r="Y100" s="42" t="s">
        <v>25</v>
      </c>
      <c r="Z100" s="39" t="s">
        <v>25</v>
      </c>
      <c r="AA100" s="40">
        <v>0.0</v>
      </c>
      <c r="AB100" s="40">
        <v>0.0</v>
      </c>
      <c r="AC100" s="40">
        <v>0.0</v>
      </c>
      <c r="AD100" s="36" t="s">
        <v>56</v>
      </c>
      <c r="AE100" s="37">
        <v>45079.0</v>
      </c>
      <c r="AF100" s="42" t="s">
        <v>703</v>
      </c>
      <c r="AG100" s="39" t="s">
        <v>704</v>
      </c>
      <c r="AH100" s="40">
        <v>3.0</v>
      </c>
      <c r="AI100" s="40">
        <v>7.5</v>
      </c>
      <c r="AJ100" s="40">
        <v>0.0</v>
      </c>
      <c r="AK100" s="47" t="s">
        <v>57</v>
      </c>
      <c r="AL100" s="37">
        <v>45080.0</v>
      </c>
      <c r="AM100" s="42" t="s">
        <v>703</v>
      </c>
      <c r="AN100" s="39" t="s">
        <v>704</v>
      </c>
      <c r="AO100" s="40">
        <v>3.0</v>
      </c>
      <c r="AP100" s="40">
        <v>7.5</v>
      </c>
      <c r="AQ100" s="40">
        <v>0.0</v>
      </c>
      <c r="AR100" s="47" t="s">
        <v>44</v>
      </c>
      <c r="AS100" s="485">
        <v>45082.0</v>
      </c>
      <c r="AT100" s="38" t="s">
        <v>285</v>
      </c>
      <c r="AU100" s="39" t="s">
        <v>129</v>
      </c>
      <c r="AV100" s="40">
        <v>5.0</v>
      </c>
      <c r="AW100" s="40">
        <v>2.0</v>
      </c>
      <c r="AX100" s="40">
        <v>0.0</v>
      </c>
      <c r="AY100" s="194"/>
      <c r="AZ100" s="49">
        <f t="shared" ref="AZ100:BB100" si="104">SUM(F100,M100,T100,AA100,AH100,AO100,AV100)</f>
        <v>27.83</v>
      </c>
      <c r="BA100" s="39">
        <f t="shared" si="104"/>
        <v>22</v>
      </c>
      <c r="BB100" s="39">
        <f t="shared" si="104"/>
        <v>0</v>
      </c>
      <c r="BC100" s="50">
        <f>SUM(AZ100,BA100,BB100)</f>
        <v>49.83</v>
      </c>
      <c r="BE100" s="39">
        <f>AZ100*80</f>
        <v>2226.4</v>
      </c>
      <c r="BF100" s="39">
        <f>BA100*88</f>
        <v>1936</v>
      </c>
      <c r="BG100" s="39">
        <f>BB100*80</f>
        <v>0</v>
      </c>
      <c r="BH100" s="39">
        <f>SUM(BE100,BF100,BG100)</f>
        <v>4162.4</v>
      </c>
      <c r="BI100" s="194"/>
      <c r="BJ100" s="194"/>
      <c r="BK100" s="194"/>
      <c r="BL100" s="194"/>
      <c r="BM100" s="194"/>
    </row>
    <row r="101">
      <c r="A101" s="67"/>
      <c r="B101" s="68"/>
      <c r="C101" s="68"/>
    </row>
    <row r="102">
      <c r="A102" s="67"/>
      <c r="D102" s="288" t="s">
        <v>745</v>
      </c>
      <c r="E102" s="26" t="s">
        <v>3</v>
      </c>
      <c r="F102" s="26" t="s">
        <v>4</v>
      </c>
      <c r="G102" s="26" t="s">
        <v>5</v>
      </c>
      <c r="H102" s="26" t="s">
        <v>6</v>
      </c>
      <c r="I102" s="26"/>
      <c r="J102" s="26"/>
      <c r="K102" s="288" t="s">
        <v>745</v>
      </c>
      <c r="L102" s="190" t="s">
        <v>154</v>
      </c>
      <c r="M102" s="26" t="s">
        <v>4</v>
      </c>
      <c r="N102" s="26" t="s">
        <v>5</v>
      </c>
      <c r="O102" s="26" t="s">
        <v>6</v>
      </c>
      <c r="P102" s="26"/>
      <c r="Q102" s="26"/>
      <c r="R102" s="288" t="s">
        <v>745</v>
      </c>
      <c r="S102" s="190" t="s">
        <v>154</v>
      </c>
      <c r="T102" s="26" t="s">
        <v>4</v>
      </c>
      <c r="U102" s="26" t="s">
        <v>5</v>
      </c>
      <c r="V102" s="26" t="s">
        <v>6</v>
      </c>
      <c r="W102" s="28"/>
      <c r="X102" s="29"/>
      <c r="Y102" s="187" t="s">
        <v>723</v>
      </c>
      <c r="Z102" s="191" t="s">
        <v>791</v>
      </c>
      <c r="AA102" s="26" t="s">
        <v>4</v>
      </c>
      <c r="AB102" s="26" t="s">
        <v>5</v>
      </c>
      <c r="AC102" s="26" t="s">
        <v>6</v>
      </c>
      <c r="AD102" s="73"/>
      <c r="AF102" s="187" t="s">
        <v>153</v>
      </c>
      <c r="AG102" s="190" t="s">
        <v>154</v>
      </c>
      <c r="AH102" s="26" t="s">
        <v>4</v>
      </c>
      <c r="AI102" s="26" t="s">
        <v>5</v>
      </c>
      <c r="AJ102" s="26" t="s">
        <v>6</v>
      </c>
      <c r="AM102" s="187" t="s">
        <v>153</v>
      </c>
      <c r="AN102" s="191" t="s">
        <v>723</v>
      </c>
      <c r="AO102" s="26" t="s">
        <v>4</v>
      </c>
      <c r="AP102" s="26" t="s">
        <v>5</v>
      </c>
      <c r="AQ102" s="26" t="s">
        <v>6</v>
      </c>
      <c r="AT102" s="187" t="s">
        <v>156</v>
      </c>
      <c r="AU102" s="29" t="s">
        <v>12</v>
      </c>
      <c r="AV102" s="26" t="s">
        <v>4</v>
      </c>
      <c r="AW102" s="26" t="s">
        <v>5</v>
      </c>
      <c r="AX102" s="26" t="s">
        <v>6</v>
      </c>
      <c r="AY102" s="196"/>
      <c r="AZ102" s="31" t="s">
        <v>4</v>
      </c>
      <c r="BA102" s="31" t="s">
        <v>13</v>
      </c>
      <c r="BB102" s="31" t="s">
        <v>6</v>
      </c>
      <c r="BC102" s="31" t="s">
        <v>14</v>
      </c>
      <c r="BD102" s="196"/>
      <c r="BE102" s="33" t="s">
        <v>4</v>
      </c>
      <c r="BF102" s="33" t="s">
        <v>13</v>
      </c>
      <c r="BG102" s="33" t="s">
        <v>6</v>
      </c>
      <c r="BH102" s="33" t="s">
        <v>15</v>
      </c>
      <c r="BI102" s="196"/>
      <c r="BJ102" s="196"/>
      <c r="BK102" s="196"/>
      <c r="BL102" s="196"/>
      <c r="BM102" s="196"/>
    </row>
    <row r="103">
      <c r="A103" s="35" t="s">
        <v>50</v>
      </c>
      <c r="B103" s="42" t="s">
        <v>62</v>
      </c>
      <c r="C103" s="37">
        <v>45076.0</v>
      </c>
      <c r="D103" s="42" t="s">
        <v>308</v>
      </c>
      <c r="E103" s="53" t="s">
        <v>309</v>
      </c>
      <c r="F103" s="40">
        <v>5.0</v>
      </c>
      <c r="G103" s="40">
        <v>5.5</v>
      </c>
      <c r="H103" s="40">
        <v>0.0</v>
      </c>
      <c r="I103" s="95" t="s">
        <v>131</v>
      </c>
      <c r="J103" s="37">
        <v>45077.0</v>
      </c>
      <c r="K103" s="42" t="s">
        <v>284</v>
      </c>
      <c r="L103" s="147" t="s">
        <v>288</v>
      </c>
      <c r="M103" s="40">
        <v>2.0</v>
      </c>
      <c r="N103" s="40">
        <v>5.5</v>
      </c>
      <c r="O103" s="40">
        <v>0.0</v>
      </c>
      <c r="P103" s="38" t="s">
        <v>64</v>
      </c>
      <c r="Q103" s="37">
        <v>45078.0</v>
      </c>
      <c r="R103" s="42" t="s">
        <v>284</v>
      </c>
      <c r="S103" s="147" t="s">
        <v>288</v>
      </c>
      <c r="T103" s="40">
        <v>2.0</v>
      </c>
      <c r="U103" s="40">
        <v>5.5</v>
      </c>
      <c r="V103" s="40">
        <v>0.0</v>
      </c>
      <c r="W103" s="43" t="s">
        <v>26</v>
      </c>
      <c r="X103" s="37">
        <v>45078.0</v>
      </c>
      <c r="Y103" s="42" t="s">
        <v>277</v>
      </c>
      <c r="Z103" s="504" t="s">
        <v>789</v>
      </c>
      <c r="AA103" s="40">
        <v>3.0</v>
      </c>
      <c r="AB103" s="40">
        <v>8.0</v>
      </c>
      <c r="AC103" s="40">
        <v>0.0</v>
      </c>
      <c r="AD103" s="42" t="s">
        <v>78</v>
      </c>
      <c r="AE103" s="37">
        <v>45080.0</v>
      </c>
      <c r="AF103" s="42" t="s">
        <v>284</v>
      </c>
      <c r="AG103" s="148" t="s">
        <v>289</v>
      </c>
      <c r="AH103" s="40">
        <v>3.0</v>
      </c>
      <c r="AI103" s="40">
        <v>5.5</v>
      </c>
      <c r="AJ103" s="40">
        <v>0.0</v>
      </c>
      <c r="AK103" s="96" t="s">
        <v>43</v>
      </c>
      <c r="AL103" s="37">
        <v>45081.0</v>
      </c>
      <c r="AM103" s="42" t="s">
        <v>284</v>
      </c>
      <c r="AN103" s="409" t="s">
        <v>213</v>
      </c>
      <c r="AO103" s="40">
        <v>7.5</v>
      </c>
      <c r="AP103" s="40">
        <v>4.0</v>
      </c>
      <c r="AQ103" s="40">
        <v>0.0</v>
      </c>
      <c r="AR103" s="96" t="s">
        <v>149</v>
      </c>
      <c r="AS103" s="37">
        <v>45081.0</v>
      </c>
      <c r="AT103" s="95" t="s">
        <v>300</v>
      </c>
      <c r="AU103" s="418" t="s">
        <v>301</v>
      </c>
      <c r="AV103" s="40">
        <v>3.0</v>
      </c>
      <c r="AW103" s="40">
        <v>7.0</v>
      </c>
      <c r="AX103" s="40">
        <v>0.0</v>
      </c>
      <c r="AY103" s="51"/>
      <c r="AZ103" s="49">
        <f t="shared" ref="AZ103:BB103" si="105">SUM(F103,M103,T103,AA103,AH103,AO103,AV103)</f>
        <v>25.5</v>
      </c>
      <c r="BA103" s="39">
        <f t="shared" si="105"/>
        <v>41</v>
      </c>
      <c r="BB103" s="39">
        <f t="shared" si="105"/>
        <v>0</v>
      </c>
      <c r="BC103" s="50">
        <f>SUM(AZ103,BA103,BB103)</f>
        <v>66.5</v>
      </c>
      <c r="BD103" s="51"/>
      <c r="BE103" s="39">
        <f>AZ103*80</f>
        <v>2040</v>
      </c>
      <c r="BF103" s="39">
        <f>BA103*88</f>
        <v>3608</v>
      </c>
      <c r="BG103" s="39">
        <f>BB103*80</f>
        <v>0</v>
      </c>
      <c r="BH103" s="39">
        <f>SUM(BE103,BF103,BG103)</f>
        <v>5648</v>
      </c>
      <c r="BI103" s="51"/>
      <c r="BJ103" s="51"/>
      <c r="BK103" s="51"/>
      <c r="BL103" s="51"/>
      <c r="BM103" s="51"/>
    </row>
    <row r="104">
      <c r="A104" s="67"/>
      <c r="B104" s="68"/>
      <c r="C104" s="68"/>
      <c r="L104" s="192"/>
      <c r="R104" s="98"/>
      <c r="S104" s="192"/>
      <c r="Z104" s="39"/>
      <c r="AA104" s="197"/>
      <c r="AB104" s="197"/>
      <c r="AC104" s="197"/>
      <c r="AD104" s="197"/>
      <c r="AN104" s="198"/>
    </row>
    <row r="105">
      <c r="A105" s="24"/>
      <c r="B105" s="25"/>
      <c r="C105" s="25"/>
      <c r="D105" s="187" t="s">
        <v>159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9"/>
      <c r="Y105" s="187" t="s">
        <v>159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29"/>
      <c r="AE105" s="29"/>
      <c r="AF105" s="187" t="s">
        <v>159</v>
      </c>
      <c r="AG105" s="29" t="s">
        <v>10</v>
      </c>
      <c r="AH105" s="26" t="s">
        <v>4</v>
      </c>
      <c r="AI105" s="26" t="s">
        <v>5</v>
      </c>
      <c r="AJ105" s="26" t="s">
        <v>6</v>
      </c>
      <c r="AK105" s="29"/>
      <c r="AL105" s="29"/>
      <c r="AM105" s="187" t="s">
        <v>159</v>
      </c>
      <c r="AN105" s="29" t="s">
        <v>11</v>
      </c>
      <c r="AO105" s="26" t="s">
        <v>4</v>
      </c>
      <c r="AP105" s="26" t="s">
        <v>5</v>
      </c>
      <c r="AQ105" s="26" t="s">
        <v>6</v>
      </c>
      <c r="AR105" s="29"/>
      <c r="AS105" s="29"/>
      <c r="AT105" s="187" t="s">
        <v>159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30"/>
      <c r="AZ105" s="31" t="s">
        <v>4</v>
      </c>
      <c r="BA105" s="31" t="s">
        <v>13</v>
      </c>
      <c r="BB105" s="31"/>
      <c r="BC105" s="31" t="s">
        <v>14</v>
      </c>
      <c r="BD105" s="32"/>
      <c r="BE105" s="33" t="s">
        <v>4</v>
      </c>
      <c r="BF105" s="33" t="s">
        <v>13</v>
      </c>
      <c r="BG105" s="33" t="s">
        <v>6</v>
      </c>
      <c r="BH105" s="33" t="s">
        <v>15</v>
      </c>
      <c r="BI105" s="32"/>
      <c r="BJ105" s="32"/>
      <c r="BK105" s="32"/>
      <c r="BL105" s="32"/>
      <c r="BM105" s="32"/>
    </row>
    <row r="106">
      <c r="A106" s="35" t="s">
        <v>18</v>
      </c>
      <c r="B106" s="43" t="s">
        <v>19</v>
      </c>
      <c r="C106" s="37">
        <v>45075.0</v>
      </c>
      <c r="D106" s="38" t="s">
        <v>272</v>
      </c>
      <c r="E106" s="39" t="s">
        <v>21</v>
      </c>
      <c r="F106" s="40">
        <v>0.0</v>
      </c>
      <c r="G106" s="40">
        <v>6.5</v>
      </c>
      <c r="H106" s="40">
        <v>0.0</v>
      </c>
      <c r="I106" s="57" t="s">
        <v>46</v>
      </c>
      <c r="J106" s="37">
        <v>45077.0</v>
      </c>
      <c r="K106" s="38" t="s">
        <v>273</v>
      </c>
      <c r="L106" s="39" t="s">
        <v>39</v>
      </c>
      <c r="M106" s="40">
        <v>0.5</v>
      </c>
      <c r="N106" s="40">
        <v>7.5</v>
      </c>
      <c r="O106" s="40">
        <v>5.0</v>
      </c>
      <c r="P106" s="38" t="s">
        <v>24</v>
      </c>
      <c r="Q106" s="37">
        <v>45077.0</v>
      </c>
      <c r="R106" s="38" t="s">
        <v>778</v>
      </c>
      <c r="S106" s="39" t="s">
        <v>779</v>
      </c>
      <c r="T106" s="40">
        <v>0.0</v>
      </c>
      <c r="U106" s="40">
        <v>5.5</v>
      </c>
      <c r="V106" s="40">
        <v>0.0</v>
      </c>
      <c r="W106" s="43" t="s">
        <v>26</v>
      </c>
      <c r="X106" s="37">
        <v>45078.0</v>
      </c>
      <c r="Y106" s="38" t="s">
        <v>272</v>
      </c>
      <c r="Z106" s="39" t="s">
        <v>21</v>
      </c>
      <c r="AA106" s="40">
        <v>0.5</v>
      </c>
      <c r="AB106" s="40">
        <v>7.5</v>
      </c>
      <c r="AC106" s="40">
        <v>5.0</v>
      </c>
      <c r="AD106" s="43" t="s">
        <v>56</v>
      </c>
      <c r="AE106" s="37">
        <v>45079.0</v>
      </c>
      <c r="AF106" s="38" t="s">
        <v>25</v>
      </c>
      <c r="AG106" s="39" t="s">
        <v>25</v>
      </c>
      <c r="AH106" s="40">
        <v>0.0</v>
      </c>
      <c r="AI106" s="40">
        <v>0.0</v>
      </c>
      <c r="AJ106" s="40">
        <v>0.0</v>
      </c>
      <c r="AK106" s="47" t="s">
        <v>57</v>
      </c>
      <c r="AL106" s="37">
        <v>45080.0</v>
      </c>
      <c r="AM106" s="38" t="s">
        <v>272</v>
      </c>
      <c r="AN106" s="39" t="s">
        <v>21</v>
      </c>
      <c r="AO106" s="40">
        <v>0.0</v>
      </c>
      <c r="AP106" s="40">
        <v>6.5</v>
      </c>
      <c r="AQ106" s="40">
        <v>0.0</v>
      </c>
      <c r="AR106" s="420" t="s">
        <v>44</v>
      </c>
      <c r="AS106" s="495">
        <v>45082.0</v>
      </c>
      <c r="AT106" s="38" t="s">
        <v>25</v>
      </c>
      <c r="AU106" s="39" t="s">
        <v>25</v>
      </c>
      <c r="AV106" s="40">
        <v>0.0</v>
      </c>
      <c r="AW106" s="40">
        <v>0.0</v>
      </c>
      <c r="AX106" s="40">
        <v>0.0</v>
      </c>
      <c r="AY106" s="48"/>
      <c r="AZ106" s="49">
        <f t="shared" ref="AZ106:BB106" si="106">SUM(F106,M106,T106,AA106,AH106,AO106,AV106)</f>
        <v>1</v>
      </c>
      <c r="BA106" s="39">
        <f t="shared" si="106"/>
        <v>33.5</v>
      </c>
      <c r="BB106" s="39">
        <f t="shared" si="106"/>
        <v>10</v>
      </c>
      <c r="BC106" s="50">
        <f>SUM(AZ106,BA106)</f>
        <v>34.5</v>
      </c>
      <c r="BD106" s="51"/>
      <c r="BE106" s="39">
        <f>AZ106*80</f>
        <v>80</v>
      </c>
      <c r="BF106" s="39">
        <f>BA106*88</f>
        <v>2948</v>
      </c>
      <c r="BG106" s="39">
        <f>BB106*80</f>
        <v>800</v>
      </c>
      <c r="BH106" s="39">
        <f>SUM(BE106,BF106,BG106)</f>
        <v>3828</v>
      </c>
      <c r="BI106" s="51"/>
      <c r="BJ106" s="51"/>
      <c r="BK106" s="51"/>
      <c r="BL106" s="51"/>
      <c r="BM106" s="51"/>
    </row>
    <row r="107">
      <c r="A107" s="35"/>
      <c r="B107" s="64"/>
      <c r="C107" s="45"/>
      <c r="D107" s="39"/>
      <c r="E107" s="39"/>
      <c r="F107" s="60"/>
      <c r="G107" s="60"/>
      <c r="H107" s="60"/>
      <c r="I107" s="60"/>
      <c r="J107" s="45"/>
      <c r="K107" s="39"/>
      <c r="L107" s="39"/>
      <c r="M107" s="98"/>
      <c r="N107" s="98"/>
      <c r="O107" s="98"/>
      <c r="P107" s="98"/>
      <c r="Q107" s="200"/>
      <c r="R107" s="39"/>
      <c r="S107" s="39"/>
      <c r="T107" s="64"/>
      <c r="U107" s="64"/>
      <c r="V107" s="64"/>
      <c r="W107" s="64"/>
      <c r="X107" s="45"/>
      <c r="Y107" s="39"/>
      <c r="Z107" s="39"/>
      <c r="AA107" s="44"/>
      <c r="AB107" s="44"/>
      <c r="AC107" s="44"/>
      <c r="AD107" s="201"/>
      <c r="AE107" s="45"/>
      <c r="AF107" s="39"/>
      <c r="AG107" s="39"/>
      <c r="AH107" s="46"/>
      <c r="AI107" s="46"/>
      <c r="AJ107" s="46"/>
      <c r="AK107" s="46"/>
      <c r="AL107" s="45"/>
      <c r="AM107" s="39"/>
      <c r="AN107" s="39"/>
      <c r="AO107" s="98"/>
      <c r="AP107" s="98"/>
      <c r="AQ107" s="98"/>
      <c r="AR107" s="98"/>
      <c r="AS107" s="202"/>
      <c r="AT107" s="39"/>
      <c r="AU107" s="39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</row>
    <row r="108">
      <c r="A108" s="24"/>
      <c r="B108" s="25"/>
      <c r="C108" s="25"/>
      <c r="D108" s="187" t="s">
        <v>159</v>
      </c>
      <c r="E108" s="191" t="s">
        <v>748</v>
      </c>
      <c r="F108" s="26" t="s">
        <v>4</v>
      </c>
      <c r="G108" s="26" t="s">
        <v>5</v>
      </c>
      <c r="H108" s="26" t="s">
        <v>6</v>
      </c>
      <c r="I108" s="26"/>
      <c r="J108" s="26"/>
      <c r="K108" s="187" t="s">
        <v>159</v>
      </c>
      <c r="L108" s="26" t="s">
        <v>7</v>
      </c>
      <c r="M108" s="26" t="s">
        <v>4</v>
      </c>
      <c r="N108" s="26" t="s">
        <v>5</v>
      </c>
      <c r="O108" s="26" t="s">
        <v>6</v>
      </c>
      <c r="P108" s="26"/>
      <c r="Q108" s="26"/>
      <c r="R108" s="187" t="s">
        <v>775</v>
      </c>
      <c r="S108" s="26" t="s">
        <v>8</v>
      </c>
      <c r="T108" s="26" t="s">
        <v>4</v>
      </c>
      <c r="U108" s="26" t="s">
        <v>5</v>
      </c>
      <c r="V108" s="26" t="s">
        <v>6</v>
      </c>
      <c r="W108" s="28"/>
      <c r="X108" s="29"/>
      <c r="Y108" s="29" t="s">
        <v>2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29"/>
      <c r="AE108" s="29"/>
      <c r="AF108" s="29" t="s">
        <v>2</v>
      </c>
      <c r="AG108" s="29" t="s">
        <v>10</v>
      </c>
      <c r="AH108" s="26" t="s">
        <v>4</v>
      </c>
      <c r="AI108" s="26" t="s">
        <v>5</v>
      </c>
      <c r="AJ108" s="26" t="s">
        <v>6</v>
      </c>
      <c r="AK108" s="29"/>
      <c r="AL108" s="29"/>
      <c r="AM108" s="29" t="s">
        <v>2</v>
      </c>
      <c r="AN108" s="29" t="s">
        <v>11</v>
      </c>
      <c r="AO108" s="26" t="s">
        <v>4</v>
      </c>
      <c r="AP108" s="26" t="s">
        <v>5</v>
      </c>
      <c r="AQ108" s="26" t="s">
        <v>6</v>
      </c>
      <c r="AR108" s="29"/>
      <c r="AS108" s="29"/>
      <c r="AT108" s="187" t="s">
        <v>159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30"/>
      <c r="AZ108" s="31" t="s">
        <v>4</v>
      </c>
      <c r="BA108" s="31" t="s">
        <v>13</v>
      </c>
      <c r="BB108" s="31"/>
      <c r="BC108" s="31" t="s">
        <v>14</v>
      </c>
      <c r="BD108" s="32"/>
      <c r="BE108" s="33" t="s">
        <v>4</v>
      </c>
      <c r="BF108" s="33" t="s">
        <v>13</v>
      </c>
      <c r="BG108" s="33" t="s">
        <v>6</v>
      </c>
      <c r="BH108" s="33" t="s">
        <v>15</v>
      </c>
      <c r="BI108" s="32"/>
      <c r="BJ108" s="32"/>
      <c r="BK108" s="32"/>
      <c r="BL108" s="32"/>
      <c r="BM108" s="32"/>
    </row>
    <row r="109">
      <c r="A109" s="35" t="s">
        <v>54</v>
      </c>
      <c r="B109" s="43" t="s">
        <v>19</v>
      </c>
      <c r="C109" s="37">
        <v>45075.0</v>
      </c>
      <c r="D109" s="38" t="s">
        <v>272</v>
      </c>
      <c r="E109" s="145" t="s">
        <v>137</v>
      </c>
      <c r="F109" s="40">
        <v>3.0</v>
      </c>
      <c r="G109" s="40">
        <v>7.5</v>
      </c>
      <c r="H109" s="40">
        <v>0.0</v>
      </c>
      <c r="I109" s="36" t="s">
        <v>22</v>
      </c>
      <c r="J109" s="37">
        <v>45076.0</v>
      </c>
      <c r="K109" s="38" t="s">
        <v>272</v>
      </c>
      <c r="L109" s="39" t="s">
        <v>21</v>
      </c>
      <c r="M109" s="40">
        <v>0.0</v>
      </c>
      <c r="N109" s="40">
        <v>6.5</v>
      </c>
      <c r="O109" s="40">
        <v>0.0</v>
      </c>
      <c r="P109" s="38" t="s">
        <v>24</v>
      </c>
      <c r="Q109" s="37">
        <v>45077.0</v>
      </c>
      <c r="R109" s="42" t="s">
        <v>211</v>
      </c>
      <c r="S109" s="58" t="s">
        <v>66</v>
      </c>
      <c r="T109" s="40">
        <v>0.0</v>
      </c>
      <c r="U109" s="40">
        <v>6.0</v>
      </c>
      <c r="V109" s="40">
        <v>0.0</v>
      </c>
      <c r="W109" s="43" t="s">
        <v>26</v>
      </c>
      <c r="X109" s="37">
        <v>45078.0</v>
      </c>
      <c r="Y109" s="38" t="s">
        <v>25</v>
      </c>
      <c r="Z109" s="39" t="s">
        <v>25</v>
      </c>
      <c r="AA109" s="40">
        <v>0.0</v>
      </c>
      <c r="AB109" s="40">
        <v>0.0</v>
      </c>
      <c r="AC109" s="40">
        <v>0.0</v>
      </c>
      <c r="AD109" s="43" t="s">
        <v>56</v>
      </c>
      <c r="AE109" s="37">
        <v>45079.0</v>
      </c>
      <c r="AF109" s="38" t="s">
        <v>166</v>
      </c>
      <c r="AG109" s="39" t="s">
        <v>166</v>
      </c>
      <c r="AH109" s="40">
        <v>0.0</v>
      </c>
      <c r="AI109" s="40">
        <v>0.0</v>
      </c>
      <c r="AJ109" s="40">
        <v>0.0</v>
      </c>
      <c r="AK109" s="47" t="s">
        <v>57</v>
      </c>
      <c r="AL109" s="37">
        <v>45080.0</v>
      </c>
      <c r="AM109" s="38" t="s">
        <v>166</v>
      </c>
      <c r="AN109" s="39" t="s">
        <v>166</v>
      </c>
      <c r="AO109" s="40">
        <v>0.0</v>
      </c>
      <c r="AP109" s="40">
        <v>0.0</v>
      </c>
      <c r="AQ109" s="40">
        <v>0.0</v>
      </c>
      <c r="AR109" s="420" t="s">
        <v>44</v>
      </c>
      <c r="AS109" s="495">
        <v>45082.0</v>
      </c>
      <c r="AT109" s="38" t="s">
        <v>179</v>
      </c>
      <c r="AU109" s="39" t="s">
        <v>29</v>
      </c>
      <c r="AV109" s="40">
        <v>0.0</v>
      </c>
      <c r="AW109" s="40">
        <v>5.0</v>
      </c>
      <c r="AX109" s="40">
        <v>0.0</v>
      </c>
      <c r="AY109" s="48"/>
      <c r="AZ109" s="49">
        <f t="shared" ref="AZ109:BB109" si="107">SUM(F109,M109,T109,AA109,AH109,AO109,AV109)</f>
        <v>3</v>
      </c>
      <c r="BA109" s="39">
        <f t="shared" si="107"/>
        <v>25</v>
      </c>
      <c r="BB109" s="39">
        <f t="shared" si="107"/>
        <v>0</v>
      </c>
      <c r="BC109" s="50">
        <f>SUM(AZ109,BA109)</f>
        <v>28</v>
      </c>
      <c r="BD109" s="51"/>
      <c r="BE109" s="39">
        <f>AZ109*80</f>
        <v>240</v>
      </c>
      <c r="BF109" s="39">
        <f>BA109*88</f>
        <v>2200</v>
      </c>
      <c r="BG109" s="39">
        <f>BB109*80</f>
        <v>0</v>
      </c>
      <c r="BH109" s="39">
        <f>SUM(BE109,BF109,BG109)</f>
        <v>2440</v>
      </c>
      <c r="BI109" s="51"/>
      <c r="BJ109" s="51"/>
      <c r="BK109" s="51"/>
      <c r="BL109" s="51"/>
      <c r="BM109" s="51"/>
    </row>
    <row r="110">
      <c r="A110" s="67"/>
      <c r="B110" s="68"/>
      <c r="C110" s="68"/>
      <c r="K110" s="6" t="s">
        <v>334</v>
      </c>
      <c r="L110" s="4"/>
      <c r="Y110" s="6" t="s">
        <v>334</v>
      </c>
      <c r="Z110" s="4"/>
      <c r="AM110" s="6" t="s">
        <v>334</v>
      </c>
      <c r="AN110" s="4"/>
    </row>
    <row r="111">
      <c r="A111" s="67"/>
      <c r="B111" s="68"/>
      <c r="C111" s="68"/>
    </row>
    <row r="112">
      <c r="A112" s="67"/>
      <c r="B112" s="68"/>
      <c r="C112" s="68"/>
      <c r="K112" s="6" t="s">
        <v>161</v>
      </c>
      <c r="L112" s="4"/>
      <c r="Y112" s="6" t="s">
        <v>161</v>
      </c>
      <c r="Z112" s="4"/>
      <c r="AM112" s="6" t="s">
        <v>161</v>
      </c>
      <c r="AN112" s="4"/>
    </row>
    <row r="113">
      <c r="A113" s="67"/>
      <c r="B113" s="68"/>
      <c r="C113" s="68"/>
      <c r="F113" s="26" t="s">
        <v>4</v>
      </c>
      <c r="G113" s="26" t="s">
        <v>5</v>
      </c>
      <c r="H113" s="26" t="s">
        <v>6</v>
      </c>
      <c r="K113" s="99"/>
      <c r="L113" s="99"/>
      <c r="M113" s="26" t="s">
        <v>4</v>
      </c>
      <c r="N113" s="26" t="s">
        <v>5</v>
      </c>
      <c r="O113" s="26" t="s">
        <v>6</v>
      </c>
      <c r="T113" s="26" t="s">
        <v>4</v>
      </c>
      <c r="U113" s="26" t="s">
        <v>5</v>
      </c>
      <c r="V113" s="26" t="s">
        <v>6</v>
      </c>
      <c r="AA113" s="26" t="s">
        <v>4</v>
      </c>
      <c r="AB113" s="26" t="s">
        <v>5</v>
      </c>
      <c r="AC113" s="26" t="s">
        <v>6</v>
      </c>
      <c r="AH113" s="26" t="s">
        <v>4</v>
      </c>
      <c r="AI113" s="26" t="s">
        <v>5</v>
      </c>
      <c r="AJ113" s="26" t="s">
        <v>6</v>
      </c>
      <c r="AO113" s="26" t="s">
        <v>4</v>
      </c>
      <c r="AP113" s="26" t="s">
        <v>5</v>
      </c>
      <c r="AQ113" s="26" t="s">
        <v>6</v>
      </c>
      <c r="AV113" s="26" t="s">
        <v>4</v>
      </c>
      <c r="AW113" s="26" t="s">
        <v>5</v>
      </c>
      <c r="AX113" s="26" t="s">
        <v>6</v>
      </c>
      <c r="AZ113" s="31" t="s">
        <v>4</v>
      </c>
      <c r="BA113" s="31" t="s">
        <v>13</v>
      </c>
      <c r="BB113" s="31" t="s">
        <v>6</v>
      </c>
      <c r="BC113" s="31" t="s">
        <v>14</v>
      </c>
      <c r="BE113" s="33" t="s">
        <v>4</v>
      </c>
      <c r="BF113" s="33" t="s">
        <v>13</v>
      </c>
      <c r="BG113" s="33" t="s">
        <v>6</v>
      </c>
      <c r="BH113" s="33" t="s">
        <v>15</v>
      </c>
    </row>
    <row r="114">
      <c r="A114" s="35" t="s">
        <v>148</v>
      </c>
      <c r="B114" s="92"/>
      <c r="C114" s="45"/>
      <c r="D114" s="53"/>
      <c r="E114" s="44"/>
      <c r="F114" s="40">
        <v>4.0</v>
      </c>
      <c r="G114" s="40">
        <v>0.0</v>
      </c>
      <c r="H114" s="40">
        <v>0.0</v>
      </c>
      <c r="I114" s="92"/>
      <c r="J114" s="45"/>
      <c r="K114" s="53"/>
      <c r="L114" s="44"/>
      <c r="M114" s="40">
        <v>4.0</v>
      </c>
      <c r="N114" s="40">
        <v>0.0</v>
      </c>
      <c r="O114" s="40">
        <v>0.0</v>
      </c>
      <c r="P114" s="92"/>
      <c r="Q114" s="45"/>
      <c r="R114" s="53"/>
      <c r="S114" s="44"/>
      <c r="T114" s="40">
        <v>4.0</v>
      </c>
      <c r="U114" s="40">
        <v>0.0</v>
      </c>
      <c r="V114" s="40">
        <v>0.0</v>
      </c>
      <c r="W114" s="92"/>
      <c r="X114" s="45"/>
      <c r="Y114" s="53"/>
      <c r="Z114" s="44"/>
      <c r="AA114" s="40">
        <v>4.0</v>
      </c>
      <c r="AB114" s="40">
        <v>0.0</v>
      </c>
      <c r="AC114" s="40">
        <v>0.0</v>
      </c>
      <c r="AD114" s="92"/>
      <c r="AE114" s="45"/>
      <c r="AF114" s="53"/>
      <c r="AG114" s="44"/>
      <c r="AH114" s="40">
        <v>0.0</v>
      </c>
      <c r="AI114" s="40">
        <v>0.0</v>
      </c>
      <c r="AJ114" s="40">
        <v>0.0</v>
      </c>
      <c r="AK114" s="92"/>
      <c r="AL114" s="45"/>
      <c r="AM114" s="53"/>
      <c r="AN114" s="44"/>
      <c r="AO114" s="40">
        <v>0.0</v>
      </c>
      <c r="AP114" s="40">
        <v>0.0</v>
      </c>
      <c r="AQ114" s="40">
        <v>0.0</v>
      </c>
      <c r="AR114" s="92"/>
      <c r="AS114" s="45"/>
      <c r="AT114" s="53"/>
      <c r="AU114" s="44"/>
      <c r="AV114" s="40">
        <v>0.0</v>
      </c>
      <c r="AW114" s="40">
        <v>0.0</v>
      </c>
      <c r="AX114" s="40">
        <v>0.0</v>
      </c>
      <c r="AY114" s="51"/>
      <c r="AZ114" s="49">
        <f t="shared" ref="AZ114:BB114" si="108">SUM(F114,M114,T114,AA114,AH114,AO114,AV114)</f>
        <v>16</v>
      </c>
      <c r="BA114" s="39">
        <f t="shared" si="108"/>
        <v>0</v>
      </c>
      <c r="BB114" s="39">
        <f t="shared" si="108"/>
        <v>0</v>
      </c>
      <c r="BC114" s="50">
        <f t="shared" ref="BC114:BC115" si="110">SUM(AZ114,BA114,BB114)</f>
        <v>16</v>
      </c>
      <c r="BD114" s="51"/>
      <c r="BE114" s="221">
        <f>67.31*AZ114</f>
        <v>1076.96</v>
      </c>
      <c r="BF114" s="221"/>
      <c r="BG114" s="221"/>
      <c r="BH114" s="221">
        <f t="shared" ref="BH114:BH115" si="111">SUM(BF114,BE114,BG114)</f>
        <v>1076.96</v>
      </c>
      <c r="BI114" s="51"/>
      <c r="BJ114" s="51"/>
      <c r="BK114" s="51"/>
      <c r="BL114" s="51"/>
      <c r="BM114" s="51"/>
    </row>
    <row r="115">
      <c r="A115" s="35" t="s">
        <v>150</v>
      </c>
      <c r="B115" s="92"/>
      <c r="C115" s="45"/>
      <c r="D115" s="53"/>
      <c r="E115" s="44"/>
      <c r="F115" s="40">
        <v>4.0</v>
      </c>
      <c r="G115" s="40">
        <v>0.0</v>
      </c>
      <c r="H115" s="40">
        <v>0.0</v>
      </c>
      <c r="I115" s="92"/>
      <c r="J115" s="45"/>
      <c r="K115" s="53"/>
      <c r="L115" s="44"/>
      <c r="M115" s="40">
        <v>4.0</v>
      </c>
      <c r="N115" s="40">
        <v>0.0</v>
      </c>
      <c r="O115" s="40">
        <v>0.0</v>
      </c>
      <c r="P115" s="92"/>
      <c r="Q115" s="45"/>
      <c r="R115" s="53"/>
      <c r="S115" s="44"/>
      <c r="T115" s="40">
        <v>4.0</v>
      </c>
      <c r="U115" s="40">
        <v>0.0</v>
      </c>
      <c r="V115" s="40">
        <v>0.0</v>
      </c>
      <c r="W115" s="92"/>
      <c r="X115" s="45"/>
      <c r="Y115" s="53"/>
      <c r="Z115" s="44"/>
      <c r="AA115" s="40">
        <v>4.0</v>
      </c>
      <c r="AB115" s="40">
        <v>0.0</v>
      </c>
      <c r="AC115" s="40">
        <v>0.0</v>
      </c>
      <c r="AD115" s="92"/>
      <c r="AE115" s="45"/>
      <c r="AF115" s="53"/>
      <c r="AG115" s="44"/>
      <c r="AH115" s="40">
        <v>0.0</v>
      </c>
      <c r="AI115" s="40">
        <v>0.0</v>
      </c>
      <c r="AJ115" s="40">
        <v>0.0</v>
      </c>
      <c r="AK115" s="92"/>
      <c r="AL115" s="45"/>
      <c r="AM115" s="53"/>
      <c r="AN115" s="44"/>
      <c r="AO115" s="40">
        <v>0.0</v>
      </c>
      <c r="AP115" s="40">
        <v>0.0</v>
      </c>
      <c r="AQ115" s="40">
        <v>0.0</v>
      </c>
      <c r="AR115" s="92"/>
      <c r="AS115" s="45"/>
      <c r="AT115" s="53"/>
      <c r="AU115" s="44"/>
      <c r="AV115" s="40">
        <v>0.0</v>
      </c>
      <c r="AW115" s="40">
        <v>0.0</v>
      </c>
      <c r="AX115" s="40">
        <v>0.0</v>
      </c>
      <c r="AY115" s="51"/>
      <c r="AZ115" s="49">
        <f t="shared" ref="AZ115:BB115" si="109">SUM(F115,M115,T115,AA115,AH115,AO115,AV115)</f>
        <v>16</v>
      </c>
      <c r="BA115" s="39">
        <f t="shared" si="109"/>
        <v>0</v>
      </c>
      <c r="BB115" s="39">
        <f t="shared" si="109"/>
        <v>0</v>
      </c>
      <c r="BC115" s="50">
        <f t="shared" si="110"/>
        <v>16</v>
      </c>
      <c r="BD115" s="51"/>
      <c r="BE115" s="221"/>
      <c r="BF115" s="221"/>
      <c r="BG115" s="221"/>
      <c r="BH115" s="221">
        <f t="shared" si="111"/>
        <v>0</v>
      </c>
      <c r="BI115" s="51"/>
      <c r="BJ115" s="51"/>
      <c r="BK115" s="51"/>
      <c r="BL115" s="51"/>
      <c r="BM115" s="51"/>
    </row>
    <row r="116">
      <c r="A116" s="209"/>
      <c r="B116" s="136"/>
      <c r="C116" s="71"/>
      <c r="D116" s="136"/>
      <c r="E116" s="136"/>
      <c r="F116" s="204"/>
      <c r="G116" s="204"/>
      <c r="H116" s="204"/>
      <c r="I116" s="136"/>
      <c r="J116" s="71"/>
      <c r="K116" s="98"/>
      <c r="L116" s="211"/>
      <c r="M116" s="51"/>
      <c r="N116" s="51"/>
      <c r="O116" s="51"/>
      <c r="P116" s="51"/>
      <c r="Q116" s="71"/>
      <c r="R116" s="136"/>
      <c r="S116" s="136"/>
      <c r="T116" s="203"/>
      <c r="U116" s="203"/>
      <c r="V116" s="203"/>
      <c r="W116" s="136"/>
      <c r="X116" s="71"/>
      <c r="Y116" s="136"/>
      <c r="Z116" s="136"/>
      <c r="AA116" s="136"/>
      <c r="AB116" s="136"/>
      <c r="AC116" s="136"/>
      <c r="AD116" s="117"/>
      <c r="AE116" s="71"/>
      <c r="AF116" s="72"/>
      <c r="AG116" s="32"/>
      <c r="AH116" s="212"/>
      <c r="AI116" s="212"/>
      <c r="AJ116" s="212"/>
      <c r="AK116" s="32"/>
      <c r="AL116" s="71"/>
      <c r="AM116" s="136"/>
      <c r="AN116" s="72"/>
      <c r="AO116" s="136"/>
      <c r="AP116" s="136"/>
      <c r="AQ116" s="136"/>
      <c r="AR116" s="117"/>
      <c r="AS116" s="118"/>
      <c r="AT116" s="136"/>
      <c r="AU116" s="72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209"/>
      <c r="B117" s="136"/>
      <c r="C117" s="71"/>
      <c r="D117" s="136"/>
      <c r="E117" s="136"/>
      <c r="F117" s="204"/>
      <c r="G117" s="204"/>
      <c r="H117" s="204"/>
      <c r="I117" s="136"/>
      <c r="J117" s="71"/>
      <c r="K117" s="6" t="s">
        <v>145</v>
      </c>
      <c r="L117" s="4"/>
      <c r="M117" s="51"/>
      <c r="N117" s="51"/>
      <c r="O117" s="51"/>
      <c r="P117" s="51"/>
      <c r="Q117" s="71"/>
      <c r="R117" s="136"/>
      <c r="S117" s="136"/>
      <c r="T117" s="203"/>
      <c r="U117" s="203"/>
      <c r="V117" s="203"/>
      <c r="W117" s="136"/>
      <c r="X117" s="71"/>
      <c r="Y117" s="6" t="s">
        <v>35</v>
      </c>
      <c r="Z117" s="4"/>
      <c r="AA117" s="136"/>
      <c r="AB117" s="136"/>
      <c r="AC117" s="136"/>
      <c r="AD117" s="117"/>
      <c r="AE117" s="71"/>
      <c r="AF117" s="72"/>
      <c r="AG117" s="32"/>
      <c r="AH117" s="212"/>
      <c r="AI117" s="212"/>
      <c r="AJ117" s="212"/>
      <c r="AK117" s="32"/>
      <c r="AL117" s="71"/>
      <c r="AM117" s="6" t="s">
        <v>35</v>
      </c>
      <c r="AN117" s="4"/>
      <c r="AO117" s="136"/>
      <c r="AP117" s="136"/>
      <c r="AQ117" s="136"/>
      <c r="AR117" s="117"/>
      <c r="AS117" s="118"/>
      <c r="AT117" s="136"/>
      <c r="AU117" s="72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 ht="15.0" customHeight="1">
      <c r="A118" s="209"/>
      <c r="B118" s="136"/>
      <c r="C118" s="71"/>
      <c r="D118" s="136"/>
      <c r="E118" s="136"/>
      <c r="F118" s="26" t="s">
        <v>4</v>
      </c>
      <c r="G118" s="26" t="s">
        <v>5</v>
      </c>
      <c r="H118" s="26" t="s">
        <v>6</v>
      </c>
      <c r="I118" s="136"/>
      <c r="J118" s="71"/>
      <c r="K118" s="98"/>
      <c r="L118" s="211"/>
      <c r="M118" s="26" t="s">
        <v>4</v>
      </c>
      <c r="N118" s="26" t="s">
        <v>5</v>
      </c>
      <c r="O118" s="26" t="s">
        <v>6</v>
      </c>
      <c r="P118" s="51"/>
      <c r="Q118" s="71"/>
      <c r="R118" s="136"/>
      <c r="S118" s="136"/>
      <c r="T118" s="26" t="s">
        <v>4</v>
      </c>
      <c r="U118" s="26" t="s">
        <v>5</v>
      </c>
      <c r="V118" s="26" t="s">
        <v>6</v>
      </c>
      <c r="W118" s="136"/>
      <c r="X118" s="71"/>
      <c r="Y118" s="136"/>
      <c r="Z118" s="136"/>
      <c r="AA118" s="26" t="s">
        <v>4</v>
      </c>
      <c r="AB118" s="26" t="s">
        <v>5</v>
      </c>
      <c r="AC118" s="26" t="s">
        <v>6</v>
      </c>
      <c r="AD118" s="117"/>
      <c r="AE118" s="71"/>
      <c r="AF118" s="72"/>
      <c r="AG118" s="32"/>
      <c r="AH118" s="26" t="s">
        <v>4</v>
      </c>
      <c r="AI118" s="26" t="s">
        <v>5</v>
      </c>
      <c r="AJ118" s="26" t="s">
        <v>6</v>
      </c>
      <c r="AK118" s="32"/>
      <c r="AL118" s="71"/>
      <c r="AM118" s="136"/>
      <c r="AN118" s="72"/>
      <c r="AO118" s="26" t="s">
        <v>4</v>
      </c>
      <c r="AP118" s="26" t="s">
        <v>5</v>
      </c>
      <c r="AQ118" s="26" t="s">
        <v>6</v>
      </c>
      <c r="AR118" s="117"/>
      <c r="AS118" s="118"/>
      <c r="AT118" s="136"/>
      <c r="AU118" s="72"/>
      <c r="AV118" s="26" t="s">
        <v>4</v>
      </c>
      <c r="AW118" s="26" t="s">
        <v>5</v>
      </c>
      <c r="AX118" s="26" t="s">
        <v>6</v>
      </c>
      <c r="AY118" s="51"/>
      <c r="AZ118" s="31" t="s">
        <v>4</v>
      </c>
      <c r="BA118" s="31" t="s">
        <v>13</v>
      </c>
      <c r="BB118" s="31" t="s">
        <v>6</v>
      </c>
      <c r="BC118" s="31" t="s">
        <v>14</v>
      </c>
      <c r="BD118" s="51"/>
      <c r="BE118" s="33" t="s">
        <v>4</v>
      </c>
      <c r="BF118" s="33" t="s">
        <v>13</v>
      </c>
      <c r="BG118" s="33" t="s">
        <v>6</v>
      </c>
      <c r="BH118" s="33" t="s">
        <v>15</v>
      </c>
      <c r="BI118" s="51"/>
      <c r="BJ118" s="51"/>
      <c r="BK118" s="51"/>
      <c r="BL118" s="51"/>
      <c r="BM118" s="51"/>
    </row>
    <row r="119">
      <c r="A119" s="35" t="s">
        <v>735</v>
      </c>
      <c r="B119" s="92"/>
      <c r="C119" s="45"/>
      <c r="D119" s="53"/>
      <c r="E119" s="44"/>
      <c r="F119" s="40">
        <v>0.0</v>
      </c>
      <c r="G119" s="40">
        <v>0.0</v>
      </c>
      <c r="H119" s="40">
        <v>0.0</v>
      </c>
      <c r="I119" s="92"/>
      <c r="J119" s="45"/>
      <c r="K119" s="53"/>
      <c r="L119" s="44"/>
      <c r="M119" s="40">
        <v>0.0</v>
      </c>
      <c r="N119" s="40">
        <v>0.0</v>
      </c>
      <c r="O119" s="40">
        <v>0.0</v>
      </c>
      <c r="P119" s="92"/>
      <c r="Q119" s="45"/>
      <c r="R119" s="53"/>
      <c r="S119" s="44"/>
      <c r="T119" s="40">
        <v>0.0</v>
      </c>
      <c r="U119" s="40">
        <v>0.0</v>
      </c>
      <c r="V119" s="40">
        <v>0.0</v>
      </c>
      <c r="W119" s="92"/>
      <c r="X119" s="45"/>
      <c r="Y119" s="53"/>
      <c r="Z119" s="44"/>
      <c r="AA119" s="40">
        <v>0.0</v>
      </c>
      <c r="AB119" s="40">
        <v>0.0</v>
      </c>
      <c r="AC119" s="40">
        <v>0.0</v>
      </c>
      <c r="AD119" s="92"/>
      <c r="AE119" s="45"/>
      <c r="AF119" s="53"/>
      <c r="AG119" s="44"/>
      <c r="AH119" s="40">
        <v>0.0</v>
      </c>
      <c r="AI119" s="40">
        <v>0.0</v>
      </c>
      <c r="AJ119" s="40">
        <v>0.0</v>
      </c>
      <c r="AK119" s="92"/>
      <c r="AL119" s="45"/>
      <c r="AM119" s="53"/>
      <c r="AN119" s="44"/>
      <c r="AO119" s="40">
        <v>0.0</v>
      </c>
      <c r="AP119" s="40">
        <v>0.0</v>
      </c>
      <c r="AQ119" s="40">
        <v>0.0</v>
      </c>
      <c r="AR119" s="92"/>
      <c r="AS119" s="45"/>
      <c r="AT119" s="53"/>
      <c r="AU119" s="44"/>
      <c r="AV119" s="40">
        <v>0.0</v>
      </c>
      <c r="AW119" s="40">
        <v>0.0</v>
      </c>
      <c r="AX119" s="40">
        <v>0.0</v>
      </c>
      <c r="AY119" s="51"/>
      <c r="AZ119" s="213">
        <f t="shared" ref="AZ119:BB119" si="112">SUM(F119,M119,T119,AA119,AH119,AO119,AV119)</f>
        <v>0</v>
      </c>
      <c r="BA119" s="214">
        <f t="shared" si="112"/>
        <v>0</v>
      </c>
      <c r="BB119" s="214">
        <f t="shared" si="112"/>
        <v>0</v>
      </c>
      <c r="BC119" s="215">
        <f>SUM(AZ119,BA119,BB119)</f>
        <v>0</v>
      </c>
      <c r="BD119" s="51"/>
      <c r="BE119" s="216">
        <f>AZ119*67.31</f>
        <v>0</v>
      </c>
      <c r="BF119" s="216"/>
      <c r="BG119" s="216"/>
      <c r="BH119" s="216">
        <f>SUM(BE119,BF119,BG119)</f>
        <v>0</v>
      </c>
      <c r="BI119" s="51"/>
      <c r="BJ119" s="51"/>
      <c r="BK119" s="51"/>
      <c r="BL119" s="51"/>
      <c r="BM119" s="51"/>
    </row>
    <row r="120">
      <c r="A120" s="217"/>
      <c r="B120" s="136"/>
      <c r="C120" s="71"/>
      <c r="D120" s="136"/>
      <c r="E120" s="136"/>
      <c r="F120" s="204"/>
      <c r="G120" s="204"/>
      <c r="H120" s="204"/>
      <c r="I120" s="136"/>
      <c r="J120" s="71"/>
      <c r="K120" s="136"/>
      <c r="L120" s="136"/>
      <c r="M120" s="218"/>
      <c r="N120" s="218"/>
      <c r="O120" s="218"/>
      <c r="P120" s="51"/>
      <c r="Q120" s="71"/>
      <c r="R120" s="136"/>
      <c r="S120" s="136"/>
      <c r="T120" s="203"/>
      <c r="U120" s="203"/>
      <c r="V120" s="203"/>
      <c r="W120" s="136"/>
      <c r="X120" s="71"/>
      <c r="Y120" s="136"/>
      <c r="Z120" s="136"/>
      <c r="AA120" s="136"/>
      <c r="AB120" s="136"/>
      <c r="AC120" s="136"/>
      <c r="AD120" s="117"/>
      <c r="AE120" s="71"/>
      <c r="AF120" s="72"/>
      <c r="AG120" s="32"/>
      <c r="AH120" s="212"/>
      <c r="AI120" s="212"/>
      <c r="AJ120" s="212"/>
      <c r="AK120" s="32"/>
      <c r="AL120" s="71"/>
      <c r="AM120" s="136"/>
      <c r="AN120" s="72"/>
      <c r="AO120" s="136"/>
      <c r="AP120" s="136"/>
      <c r="AQ120" s="136"/>
      <c r="AR120" s="117"/>
      <c r="AS120" s="118"/>
      <c r="AT120" s="136"/>
      <c r="AU120" s="72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116"/>
      <c r="B121" s="136"/>
      <c r="C121" s="71"/>
      <c r="D121" s="136"/>
      <c r="E121" s="136"/>
      <c r="F121" s="204"/>
      <c r="G121" s="204"/>
      <c r="H121" s="204"/>
      <c r="I121" s="136"/>
      <c r="J121" s="71"/>
      <c r="K121" s="319" t="s">
        <v>417</v>
      </c>
      <c r="L121" s="320"/>
      <c r="M121" s="51"/>
      <c r="N121" s="51"/>
      <c r="O121" s="51"/>
      <c r="P121" s="51"/>
      <c r="Q121" s="71"/>
      <c r="R121" s="136"/>
      <c r="S121" s="136"/>
      <c r="T121" s="203"/>
      <c r="U121" s="203"/>
      <c r="V121" s="203"/>
      <c r="W121" s="136"/>
      <c r="X121" s="71"/>
      <c r="Y121" s="319" t="s">
        <v>51</v>
      </c>
      <c r="Z121" s="320"/>
      <c r="AA121" s="136"/>
      <c r="AB121" s="136"/>
      <c r="AC121" s="136"/>
      <c r="AD121" s="117"/>
      <c r="AE121" s="71"/>
      <c r="AF121" s="72"/>
      <c r="AG121" s="32"/>
      <c r="AH121" s="212"/>
      <c r="AI121" s="212"/>
      <c r="AJ121" s="212"/>
      <c r="AK121" s="32"/>
      <c r="AL121" s="71"/>
      <c r="AM121" s="319" t="s">
        <v>51</v>
      </c>
      <c r="AN121" s="320"/>
      <c r="AO121" s="136"/>
      <c r="AP121" s="136"/>
      <c r="AQ121" s="136"/>
      <c r="AR121" s="117"/>
      <c r="AS121" s="118"/>
      <c r="AT121" s="136"/>
      <c r="AU121" s="72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19"/>
      <c r="B122" s="136"/>
      <c r="C122" s="71"/>
      <c r="D122" s="136"/>
      <c r="E122" s="136"/>
      <c r="F122" s="26" t="s">
        <v>4</v>
      </c>
      <c r="G122" s="26" t="s">
        <v>5</v>
      </c>
      <c r="H122" s="26" t="s">
        <v>6</v>
      </c>
      <c r="I122" s="136"/>
      <c r="J122" s="71"/>
      <c r="K122" s="98"/>
      <c r="L122" s="211"/>
      <c r="M122" s="26" t="s">
        <v>4</v>
      </c>
      <c r="N122" s="26" t="s">
        <v>5</v>
      </c>
      <c r="O122" s="26" t="s">
        <v>6</v>
      </c>
      <c r="P122" s="51"/>
      <c r="Q122" s="71"/>
      <c r="R122" s="136"/>
      <c r="S122" s="136"/>
      <c r="T122" s="26" t="s">
        <v>4</v>
      </c>
      <c r="U122" s="26" t="s">
        <v>5</v>
      </c>
      <c r="V122" s="26" t="s">
        <v>6</v>
      </c>
      <c r="W122" s="136"/>
      <c r="X122" s="71"/>
      <c r="Y122" s="136"/>
      <c r="Z122" s="136"/>
      <c r="AA122" s="26" t="s">
        <v>4</v>
      </c>
      <c r="AB122" s="26" t="s">
        <v>5</v>
      </c>
      <c r="AC122" s="26" t="s">
        <v>6</v>
      </c>
      <c r="AD122" s="117"/>
      <c r="AE122" s="71"/>
      <c r="AF122" s="72"/>
      <c r="AG122" s="32"/>
      <c r="AH122" s="26" t="s">
        <v>4</v>
      </c>
      <c r="AI122" s="26" t="s">
        <v>5</v>
      </c>
      <c r="AJ122" s="26" t="s">
        <v>6</v>
      </c>
      <c r="AK122" s="32"/>
      <c r="AL122" s="71"/>
      <c r="AM122" s="136"/>
      <c r="AN122" s="72"/>
      <c r="AO122" s="26" t="s">
        <v>4</v>
      </c>
      <c r="AP122" s="26" t="s">
        <v>5</v>
      </c>
      <c r="AQ122" s="26" t="s">
        <v>6</v>
      </c>
      <c r="AR122" s="117"/>
      <c r="AS122" s="118"/>
      <c r="AT122" s="136"/>
      <c r="AU122" s="72"/>
      <c r="AV122" s="26" t="s">
        <v>4</v>
      </c>
      <c r="AW122" s="26" t="s">
        <v>5</v>
      </c>
      <c r="AX122" s="26" t="s">
        <v>6</v>
      </c>
      <c r="AY122" s="51"/>
      <c r="AZ122" s="31" t="s">
        <v>4</v>
      </c>
      <c r="BA122" s="31" t="s">
        <v>13</v>
      </c>
      <c r="BB122" s="31" t="s">
        <v>6</v>
      </c>
      <c r="BC122" s="31" t="s">
        <v>14</v>
      </c>
      <c r="BD122" s="51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220" t="s">
        <v>335</v>
      </c>
      <c r="B123" s="92"/>
      <c r="C123" s="45"/>
      <c r="D123" s="53"/>
      <c r="E123" s="44"/>
      <c r="F123" s="40">
        <v>0.0</v>
      </c>
      <c r="G123" s="40">
        <v>0.0</v>
      </c>
      <c r="H123" s="40">
        <v>0.0</v>
      </c>
      <c r="I123" s="92"/>
      <c r="J123" s="45"/>
      <c r="K123" s="53"/>
      <c r="L123" s="44"/>
      <c r="M123" s="40">
        <v>0.0</v>
      </c>
      <c r="N123" s="40">
        <v>0.0</v>
      </c>
      <c r="O123" s="40">
        <v>0.0</v>
      </c>
      <c r="P123" s="92"/>
      <c r="Q123" s="45"/>
      <c r="R123" s="53"/>
      <c r="S123" s="44"/>
      <c r="T123" s="40">
        <v>0.0</v>
      </c>
      <c r="U123" s="40">
        <v>0.0</v>
      </c>
      <c r="V123" s="40">
        <v>0.0</v>
      </c>
      <c r="W123" s="92"/>
      <c r="X123" s="45"/>
      <c r="Y123" s="53"/>
      <c r="Z123" s="44"/>
      <c r="AA123" s="40">
        <v>0.0</v>
      </c>
      <c r="AB123" s="40">
        <v>0.0</v>
      </c>
      <c r="AC123" s="40">
        <v>0.0</v>
      </c>
      <c r="AD123" s="92"/>
      <c r="AE123" s="45"/>
      <c r="AF123" s="53"/>
      <c r="AG123" s="44"/>
      <c r="AH123" s="40">
        <v>0.0</v>
      </c>
      <c r="AI123" s="40">
        <v>0.0</v>
      </c>
      <c r="AJ123" s="40">
        <v>0.0</v>
      </c>
      <c r="AK123" s="92"/>
      <c r="AL123" s="45"/>
      <c r="AM123" s="53"/>
      <c r="AN123" s="44"/>
      <c r="AO123" s="40">
        <v>0.0</v>
      </c>
      <c r="AP123" s="40">
        <v>0.0</v>
      </c>
      <c r="AQ123" s="40">
        <v>0.0</v>
      </c>
      <c r="AR123" s="92"/>
      <c r="AS123" s="45"/>
      <c r="AT123" s="53"/>
      <c r="AU123" s="44"/>
      <c r="AV123" s="40">
        <v>0.0</v>
      </c>
      <c r="AW123" s="40">
        <v>0.0</v>
      </c>
      <c r="AX123" s="40">
        <v>0.0</v>
      </c>
      <c r="AY123" s="51"/>
      <c r="AZ123" s="49">
        <f t="shared" ref="AZ123:BB123" si="113">SUM(F123,M123,T123,AA123,AH123,AO123,AV123)</f>
        <v>0</v>
      </c>
      <c r="BA123" s="39">
        <f t="shared" si="113"/>
        <v>0</v>
      </c>
      <c r="BB123" s="39">
        <f t="shared" si="113"/>
        <v>0</v>
      </c>
      <c r="BC123" s="50">
        <f>SUM(AZ123,BA123,BB123)</f>
        <v>0</v>
      </c>
      <c r="BD123" s="51"/>
      <c r="BE123" s="221">
        <f>AZ123*67.31</f>
        <v>0</v>
      </c>
      <c r="BF123" s="221"/>
      <c r="BG123" s="221"/>
      <c r="BH123" s="221">
        <f>SUM(BE123,BF123,BG123)</f>
        <v>0</v>
      </c>
      <c r="BI123" s="51"/>
      <c r="BJ123" s="51"/>
      <c r="BK123" s="51"/>
      <c r="BL123" s="51"/>
      <c r="BM123" s="51"/>
    </row>
    <row r="124">
      <c r="A124" s="116"/>
      <c r="B124" s="136"/>
      <c r="C124" s="71"/>
      <c r="D124" s="136"/>
      <c r="E124" s="136"/>
      <c r="F124" s="204"/>
      <c r="G124" s="204"/>
      <c r="H124" s="204"/>
      <c r="I124" s="136"/>
      <c r="J124" s="71"/>
      <c r="K124" s="136"/>
      <c r="L124" s="136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>
      <c r="A125" s="116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165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31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31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>
      <c r="A126" s="116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 t="s">
        <v>103</v>
      </c>
      <c r="B127" s="92"/>
      <c r="C127" s="45"/>
      <c r="D127" s="53"/>
      <c r="E127" s="44"/>
      <c r="F127" s="40">
        <v>0.0</v>
      </c>
      <c r="G127" s="40">
        <v>0.0</v>
      </c>
      <c r="H127" s="40">
        <v>0.0</v>
      </c>
      <c r="I127" s="92"/>
      <c r="J127" s="45"/>
      <c r="K127" s="53"/>
      <c r="L127" s="44"/>
      <c r="M127" s="40">
        <v>0.0</v>
      </c>
      <c r="N127" s="40">
        <v>0.0</v>
      </c>
      <c r="O127" s="40">
        <v>0.0</v>
      </c>
      <c r="P127" s="92"/>
      <c r="Q127" s="45"/>
      <c r="R127" s="53"/>
      <c r="S127" s="44"/>
      <c r="T127" s="40">
        <v>0.0</v>
      </c>
      <c r="U127" s="40">
        <v>0.0</v>
      </c>
      <c r="V127" s="40">
        <v>0.0</v>
      </c>
      <c r="W127" s="92"/>
      <c r="X127" s="45"/>
      <c r="Y127" s="53"/>
      <c r="Z127" s="44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49">
        <f t="shared" ref="AZ127:BB127" si="114">SUM(F127,M127,T127,AA127,AH127,AO127,AV127)</f>
        <v>0</v>
      </c>
      <c r="BA127" s="39">
        <f t="shared" si="114"/>
        <v>0</v>
      </c>
      <c r="BB127" s="39">
        <f t="shared" si="114"/>
        <v>0</v>
      </c>
      <c r="BC127" s="50">
        <f>SUM(AZ127,BA127,BB127)</f>
        <v>0</v>
      </c>
      <c r="BD127" s="51"/>
      <c r="BE127" s="221">
        <f>AZ127*67.31</f>
        <v>0</v>
      </c>
      <c r="BF127" s="221"/>
      <c r="BG127" s="221"/>
      <c r="BH127" s="221">
        <f>SUM(BE127,BF127,BG127)</f>
        <v>0</v>
      </c>
      <c r="BI127" s="51"/>
      <c r="BJ127" s="51"/>
      <c r="BK127" s="51"/>
      <c r="BL127" s="51"/>
      <c r="BM127" s="51"/>
    </row>
    <row r="128">
      <c r="A128" s="67"/>
      <c r="B128" s="68"/>
      <c r="C128" s="68"/>
      <c r="F128" s="204"/>
      <c r="G128" s="204"/>
      <c r="H128" s="204"/>
      <c r="I128" s="204"/>
      <c r="J128" s="118"/>
      <c r="K128" s="136"/>
      <c r="L128" s="136"/>
    </row>
    <row r="129">
      <c r="A129" s="67"/>
      <c r="B129" s="68"/>
      <c r="C129" s="68"/>
      <c r="F129" s="204"/>
      <c r="G129" s="204"/>
      <c r="H129" s="204"/>
      <c r="I129" s="204"/>
      <c r="J129" s="118"/>
      <c r="K129" s="6" t="s">
        <v>165</v>
      </c>
      <c r="L129" s="4"/>
      <c r="Y129" s="6" t="s">
        <v>145</v>
      </c>
      <c r="Z129" s="4"/>
      <c r="AM129" s="6" t="s">
        <v>145</v>
      </c>
      <c r="AN129" s="4"/>
    </row>
    <row r="130">
      <c r="A130" s="67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222" t="s">
        <v>418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5">SUM(F131,M131,T131,AA131,AH131,AO131,AV131)</f>
        <v>0</v>
      </c>
      <c r="BA131" s="39">
        <f t="shared" si="115"/>
        <v>0</v>
      </c>
      <c r="BB131" s="39">
        <f t="shared" si="115"/>
        <v>0</v>
      </c>
      <c r="BC131" s="50">
        <f>SUM(AZ131,BA131,BB131)</f>
        <v>0</v>
      </c>
      <c r="BD131" s="51"/>
      <c r="BE131" s="39"/>
      <c r="BF131" s="39"/>
      <c r="BG131" s="39"/>
      <c r="BH131" s="39"/>
      <c r="BI131" s="51"/>
      <c r="BJ131" s="51"/>
      <c r="BK131" s="51"/>
      <c r="BL131" s="51"/>
      <c r="BM131" s="51"/>
    </row>
    <row r="132">
      <c r="A132" s="67"/>
      <c r="B132" s="68"/>
      <c r="C132" s="68"/>
      <c r="F132" s="204"/>
      <c r="G132" s="204"/>
      <c r="H132" s="204"/>
      <c r="I132" s="204"/>
      <c r="J132" s="118"/>
      <c r="K132" s="136"/>
      <c r="L132" s="136"/>
      <c r="BG132" s="68" t="s">
        <v>15</v>
      </c>
      <c r="BH132" s="223">
        <f>SUM(BH114,BH119,BH123,BH127)</f>
        <v>1076.96</v>
      </c>
    </row>
    <row r="133">
      <c r="A133" s="67"/>
      <c r="B133" s="68"/>
      <c r="C133" s="68"/>
      <c r="F133" s="204"/>
      <c r="G133" s="204"/>
      <c r="H133" s="204"/>
      <c r="I133" s="204"/>
      <c r="J133" s="118"/>
      <c r="K133" s="136"/>
      <c r="L133" s="136"/>
    </row>
    <row r="134">
      <c r="A134" s="67"/>
      <c r="B134" s="68"/>
      <c r="C134" s="68"/>
      <c r="F134" s="204"/>
      <c r="G134" s="204"/>
      <c r="H134" s="204"/>
      <c r="I134" s="204"/>
      <c r="J134" s="118"/>
      <c r="K134" s="136"/>
      <c r="L134" s="136"/>
    </row>
    <row r="135" ht="17.25" customHeight="1">
      <c r="A135" s="67"/>
      <c r="B135" s="68" t="s">
        <v>25</v>
      </c>
      <c r="D135" s="68" t="s">
        <v>166</v>
      </c>
      <c r="E135" s="68" t="s">
        <v>167</v>
      </c>
    </row>
    <row r="136">
      <c r="A136" s="224" t="s">
        <v>1</v>
      </c>
      <c r="B136" s="68"/>
    </row>
    <row r="137">
      <c r="A137" s="225" t="s">
        <v>45</v>
      </c>
      <c r="B137" s="68" t="s">
        <v>169</v>
      </c>
      <c r="C137" s="152"/>
      <c r="D137" s="152"/>
    </row>
    <row r="138">
      <c r="A138" s="225" t="s">
        <v>32</v>
      </c>
      <c r="B138" s="68" t="s">
        <v>174</v>
      </c>
      <c r="C138" s="67"/>
      <c r="D138" s="153"/>
      <c r="E138" s="136"/>
      <c r="F138" s="117"/>
      <c r="G138" s="117"/>
      <c r="H138" s="117"/>
      <c r="I138" s="117"/>
    </row>
    <row r="139">
      <c r="A139" s="67" t="s">
        <v>30</v>
      </c>
      <c r="B139" s="68" t="s">
        <v>171</v>
      </c>
      <c r="C139" s="152"/>
    </row>
    <row r="140">
      <c r="A140" s="67" t="s">
        <v>18</v>
      </c>
      <c r="B140" s="68" t="s">
        <v>168</v>
      </c>
      <c r="C140" s="67"/>
    </row>
    <row r="141">
      <c r="A141" s="224" t="s">
        <v>51</v>
      </c>
    </row>
    <row r="142">
      <c r="A142" s="67" t="s">
        <v>335</v>
      </c>
      <c r="B142" s="68" t="s">
        <v>171</v>
      </c>
    </row>
    <row r="143">
      <c r="A143" s="225" t="s">
        <v>69</v>
      </c>
      <c r="B143" s="68" t="s">
        <v>168</v>
      </c>
      <c r="C143" s="152"/>
    </row>
    <row r="144">
      <c r="A144" s="225" t="s">
        <v>73</v>
      </c>
      <c r="B144" s="68" t="s">
        <v>169</v>
      </c>
      <c r="C144" s="152"/>
      <c r="D144" s="152"/>
      <c r="E144" s="152"/>
      <c r="AN144" s="226"/>
      <c r="AO144" s="226"/>
      <c r="AP144" s="226"/>
      <c r="AQ144" s="226"/>
      <c r="AR144" s="226"/>
    </row>
    <row r="145">
      <c r="A145" s="227" t="s">
        <v>173</v>
      </c>
      <c r="AN145" s="226"/>
      <c r="AO145" s="226"/>
      <c r="AP145" s="226"/>
      <c r="AQ145" s="226"/>
      <c r="AR145" s="226"/>
    </row>
    <row r="146">
      <c r="A146" s="67" t="s">
        <v>88</v>
      </c>
      <c r="B146" s="68" t="s">
        <v>174</v>
      </c>
      <c r="C146" s="67"/>
      <c r="AN146" s="228"/>
      <c r="AO146" s="228"/>
      <c r="AP146" s="228"/>
      <c r="AQ146" s="228"/>
      <c r="AR146" s="228"/>
    </row>
    <row r="147">
      <c r="A147" s="225" t="s">
        <v>97</v>
      </c>
      <c r="B147" s="68" t="s">
        <v>171</v>
      </c>
    </row>
    <row r="148">
      <c r="A148" s="225" t="s">
        <v>103</v>
      </c>
      <c r="B148" s="68" t="s">
        <v>172</v>
      </c>
      <c r="C148" s="152"/>
      <c r="D148" s="152"/>
      <c r="E148" s="152"/>
      <c r="F148" s="153"/>
      <c r="G148" s="153"/>
      <c r="H148" s="153"/>
      <c r="I148" s="153"/>
    </row>
    <row r="149">
      <c r="A149" s="229" t="s">
        <v>35</v>
      </c>
      <c r="C149" s="152"/>
      <c r="D149" s="152"/>
      <c r="E149" s="152"/>
      <c r="F149" s="153"/>
      <c r="G149" s="153"/>
      <c r="H149" s="153"/>
      <c r="I149" s="153"/>
    </row>
    <row r="150">
      <c r="A150" s="225" t="s">
        <v>740</v>
      </c>
      <c r="B150" s="68" t="s">
        <v>174</v>
      </c>
      <c r="C150" s="152"/>
      <c r="D150" s="152"/>
      <c r="E150" s="152"/>
      <c r="F150" s="153"/>
      <c r="G150" s="153"/>
      <c r="H150" s="153"/>
      <c r="I150" s="153"/>
    </row>
    <row r="151">
      <c r="A151" s="225" t="s">
        <v>139</v>
      </c>
      <c r="B151" s="68" t="s">
        <v>172</v>
      </c>
      <c r="C151" s="152"/>
      <c r="D151" s="152"/>
      <c r="E151" s="153"/>
      <c r="F151" s="153"/>
      <c r="G151" s="153"/>
      <c r="H151" s="153"/>
      <c r="I151" s="153"/>
    </row>
    <row r="152">
      <c r="A152" s="229" t="s">
        <v>23</v>
      </c>
      <c r="C152" s="152"/>
      <c r="D152" s="152"/>
      <c r="E152" s="153"/>
      <c r="F152" s="153"/>
      <c r="G152" s="153"/>
      <c r="H152" s="153"/>
      <c r="I152" s="153"/>
    </row>
    <row r="153">
      <c r="A153" s="225" t="s">
        <v>123</v>
      </c>
      <c r="B153" s="68" t="s">
        <v>175</v>
      </c>
      <c r="C153" s="152"/>
      <c r="D153" s="152"/>
      <c r="E153" s="153"/>
      <c r="F153" s="153"/>
      <c r="G153" s="153"/>
      <c r="H153" s="153"/>
      <c r="I153" s="153"/>
    </row>
    <row r="154">
      <c r="A154" s="229" t="s">
        <v>161</v>
      </c>
      <c r="B154" s="68"/>
      <c r="C154" s="152"/>
      <c r="D154" s="152"/>
      <c r="E154" s="153"/>
      <c r="F154" s="153"/>
      <c r="G154" s="153"/>
      <c r="H154" s="153"/>
      <c r="I154" s="153"/>
    </row>
    <row r="155">
      <c r="A155" s="225" t="s">
        <v>54</v>
      </c>
      <c r="B155" s="68" t="s">
        <v>169</v>
      </c>
      <c r="C155" s="152"/>
      <c r="D155" s="152" t="s">
        <v>556</v>
      </c>
      <c r="E155" s="153"/>
      <c r="F155" s="153"/>
      <c r="G155" s="153"/>
      <c r="H155" s="153"/>
      <c r="I155" s="153"/>
    </row>
    <row r="156">
      <c r="A156" s="225" t="s">
        <v>749</v>
      </c>
      <c r="B156" s="68" t="s">
        <v>168</v>
      </c>
      <c r="C156" s="152"/>
      <c r="D156" s="152"/>
      <c r="E156" s="153"/>
      <c r="F156" s="153"/>
      <c r="G156" s="153"/>
      <c r="H156" s="153"/>
      <c r="I156" s="153"/>
    </row>
    <row r="157">
      <c r="A157" s="227" t="s">
        <v>151</v>
      </c>
    </row>
    <row r="158">
      <c r="A158" s="67" t="s">
        <v>176</v>
      </c>
      <c r="B158" s="68" t="s">
        <v>172</v>
      </c>
      <c r="C158" s="67"/>
    </row>
    <row r="159">
      <c r="A159" s="152" t="s">
        <v>52</v>
      </c>
      <c r="B159" s="68" t="s">
        <v>174</v>
      </c>
      <c r="C159" s="67"/>
    </row>
    <row r="160">
      <c r="A160" s="152" t="s">
        <v>82</v>
      </c>
      <c r="B160" s="152" t="s">
        <v>168</v>
      </c>
      <c r="C160" s="153"/>
    </row>
    <row r="161">
      <c r="A161" s="153"/>
      <c r="B161" s="153"/>
      <c r="C161" s="153"/>
    </row>
    <row r="162">
      <c r="A162" s="153"/>
      <c r="B162" s="153"/>
      <c r="C162" s="153"/>
    </row>
    <row r="166">
      <c r="F166" s="136"/>
      <c r="G166" s="136"/>
      <c r="H166" s="136"/>
      <c r="I166" s="136"/>
    </row>
    <row r="167">
      <c r="F167" s="153"/>
      <c r="G167" s="153"/>
      <c r="H167" s="153"/>
      <c r="I167" s="153"/>
    </row>
    <row r="168">
      <c r="F168" s="153"/>
      <c r="G168" s="153"/>
      <c r="H168" s="153"/>
      <c r="I168" s="153"/>
    </row>
    <row r="169">
      <c r="F169" s="153"/>
      <c r="G169" s="153"/>
      <c r="H169" s="153"/>
      <c r="I169" s="153"/>
    </row>
    <row r="170">
      <c r="F170" s="153"/>
      <c r="G170" s="153"/>
      <c r="H170" s="153"/>
      <c r="I170" s="153"/>
    </row>
    <row r="172">
      <c r="D172" s="75"/>
      <c r="E172" s="75"/>
    </row>
    <row r="173">
      <c r="D173" s="75"/>
      <c r="E173" s="75"/>
    </row>
    <row r="174">
      <c r="D174" s="106"/>
      <c r="E174" s="106"/>
    </row>
    <row r="175">
      <c r="E175" s="32"/>
    </row>
    <row r="176">
      <c r="E176" s="51"/>
    </row>
    <row r="177">
      <c r="E177" s="51"/>
    </row>
    <row r="178">
      <c r="E178" s="51"/>
    </row>
    <row r="179">
      <c r="E179" s="51"/>
    </row>
    <row r="180">
      <c r="E180" s="51"/>
    </row>
    <row r="181">
      <c r="E181" s="51"/>
    </row>
    <row r="182">
      <c r="E182" s="51"/>
    </row>
    <row r="183">
      <c r="E183" s="51"/>
    </row>
    <row r="184">
      <c r="E184" s="51"/>
    </row>
    <row r="185">
      <c r="E185" s="106"/>
    </row>
    <row r="186">
      <c r="E186" s="106"/>
    </row>
    <row r="187">
      <c r="E187" s="32"/>
    </row>
    <row r="188">
      <c r="E188" s="51"/>
    </row>
    <row r="189">
      <c r="E189" s="51"/>
    </row>
  </sheetData>
  <mergeCells count="63">
    <mergeCell ref="AM110:AN110"/>
    <mergeCell ref="AM112:AN112"/>
    <mergeCell ref="AM121:AN121"/>
    <mergeCell ref="AM125:AN125"/>
    <mergeCell ref="AM129:AN129"/>
    <mergeCell ref="Y112:Z112"/>
    <mergeCell ref="Y117:Z117"/>
    <mergeCell ref="Y121:Z121"/>
    <mergeCell ref="Y125:Z125"/>
    <mergeCell ref="Y129:Z129"/>
    <mergeCell ref="K117:L117"/>
    <mergeCell ref="K121:L121"/>
    <mergeCell ref="K125:L125"/>
    <mergeCell ref="K129:L129"/>
    <mergeCell ref="K84:L84"/>
    <mergeCell ref="K93:L93"/>
    <mergeCell ref="AT93:AU93"/>
    <mergeCell ref="K110:L110"/>
    <mergeCell ref="Y110:Z110"/>
    <mergeCell ref="K112:L112"/>
    <mergeCell ref="AM117:AN117"/>
    <mergeCell ref="D1:E1"/>
    <mergeCell ref="K1:L1"/>
    <mergeCell ref="AF1:AG1"/>
    <mergeCell ref="AT1:AU1"/>
    <mergeCell ref="BF1:BG1"/>
    <mergeCell ref="K13:L13"/>
    <mergeCell ref="AF13:AG13"/>
    <mergeCell ref="AT13:AU13"/>
    <mergeCell ref="BF13:BG13"/>
    <mergeCell ref="AY20:AY22"/>
    <mergeCell ref="K24:L24"/>
    <mergeCell ref="AF24:AG24"/>
    <mergeCell ref="AT24:AU24"/>
    <mergeCell ref="BF25:BG25"/>
    <mergeCell ref="AF35:AG35"/>
    <mergeCell ref="AF45:AG45"/>
    <mergeCell ref="AF55:AG55"/>
    <mergeCell ref="AF76:AG76"/>
    <mergeCell ref="AF93:AG93"/>
    <mergeCell ref="AT45:AU45"/>
    <mergeCell ref="BF45:BG45"/>
    <mergeCell ref="D24:E24"/>
    <mergeCell ref="D35:E35"/>
    <mergeCell ref="K35:L35"/>
    <mergeCell ref="AM35:AN35"/>
    <mergeCell ref="AT35:AU35"/>
    <mergeCell ref="BF36:BG36"/>
    <mergeCell ref="K45:L45"/>
    <mergeCell ref="D55:E55"/>
    <mergeCell ref="K55:L55"/>
    <mergeCell ref="AT55:AU55"/>
    <mergeCell ref="BF55:BG55"/>
    <mergeCell ref="AF65:AG65"/>
    <mergeCell ref="AT65:AU65"/>
    <mergeCell ref="BF66:BG66"/>
    <mergeCell ref="K65:L65"/>
    <mergeCell ref="K76:L76"/>
    <mergeCell ref="AT76:AU76"/>
    <mergeCell ref="BF77:BG77"/>
    <mergeCell ref="AF84:AG84"/>
    <mergeCell ref="AT84:AU84"/>
    <mergeCell ref="BF84:BG84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7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45075.0</v>
      </c>
      <c r="B2" s="68" t="s">
        <v>88</v>
      </c>
      <c r="C2" s="68" t="s">
        <v>31</v>
      </c>
      <c r="D2" s="234" t="s">
        <v>174</v>
      </c>
      <c r="E2" s="233">
        <v>45075.0</v>
      </c>
      <c r="F2" s="237">
        <v>0.9166666666666666</v>
      </c>
      <c r="G2" s="237">
        <v>0.22916666666666666</v>
      </c>
      <c r="H2" s="68">
        <v>7.5</v>
      </c>
      <c r="I2" s="68">
        <v>0.0</v>
      </c>
      <c r="J2" s="68">
        <v>0.0</v>
      </c>
      <c r="K2" s="68">
        <v>7.5</v>
      </c>
    </row>
    <row r="3">
      <c r="A3" s="233">
        <v>45075.0</v>
      </c>
      <c r="B3" s="68" t="s">
        <v>335</v>
      </c>
      <c r="C3" s="68" t="s">
        <v>51</v>
      </c>
      <c r="D3" s="234" t="s">
        <v>174</v>
      </c>
      <c r="E3" s="233">
        <v>45075.0</v>
      </c>
      <c r="F3" s="237">
        <v>0.9583333333333334</v>
      </c>
      <c r="G3" s="237">
        <v>0.20833333333333334</v>
      </c>
      <c r="H3" s="68">
        <v>6.0</v>
      </c>
      <c r="I3" s="68">
        <v>0.0</v>
      </c>
      <c r="J3" s="68">
        <v>0.0</v>
      </c>
      <c r="K3" s="68">
        <v>6.0</v>
      </c>
    </row>
    <row r="4">
      <c r="A4" s="233">
        <v>45075.0</v>
      </c>
      <c r="B4" s="68" t="s">
        <v>749</v>
      </c>
      <c r="C4" s="68" t="s">
        <v>748</v>
      </c>
      <c r="D4" s="234" t="s">
        <v>174</v>
      </c>
      <c r="E4" s="233">
        <v>45075.0</v>
      </c>
      <c r="F4" s="237">
        <v>0.4375</v>
      </c>
      <c r="G4" s="237">
        <v>0.20833333333333334</v>
      </c>
      <c r="H4" s="68">
        <v>6.5</v>
      </c>
      <c r="I4" s="68">
        <v>0.0</v>
      </c>
      <c r="J4" s="68">
        <v>0.0</v>
      </c>
      <c r="K4" s="68">
        <v>6.5</v>
      </c>
    </row>
    <row r="5">
      <c r="A5" s="233">
        <v>45075.0</v>
      </c>
      <c r="B5" s="68" t="s">
        <v>32</v>
      </c>
      <c r="C5" s="68" t="s">
        <v>1</v>
      </c>
      <c r="D5" s="234" t="s">
        <v>174</v>
      </c>
      <c r="E5" s="233">
        <v>45075.0</v>
      </c>
      <c r="F5" s="235">
        <v>0.0</v>
      </c>
      <c r="G5" s="235">
        <v>0.0</v>
      </c>
      <c r="H5" s="68">
        <v>0.0</v>
      </c>
      <c r="I5" s="68">
        <v>0.0</v>
      </c>
      <c r="J5" s="68">
        <v>0.0</v>
      </c>
      <c r="K5" s="68">
        <v>0.0</v>
      </c>
      <c r="L5" s="68" t="s">
        <v>25</v>
      </c>
    </row>
    <row r="6">
      <c r="A6" s="233">
        <v>45075.0</v>
      </c>
      <c r="B6" s="68" t="s">
        <v>18</v>
      </c>
      <c r="C6" s="68" t="s">
        <v>1</v>
      </c>
      <c r="D6" s="234" t="s">
        <v>174</v>
      </c>
      <c r="E6" s="233">
        <v>45075.0</v>
      </c>
      <c r="F6" s="237">
        <v>0.4375</v>
      </c>
      <c r="G6" s="237">
        <v>0.20833333333333334</v>
      </c>
      <c r="H6" s="68">
        <v>6.5</v>
      </c>
      <c r="I6" s="68">
        <v>0.0</v>
      </c>
      <c r="J6" s="68">
        <v>0.0</v>
      </c>
      <c r="K6" s="68">
        <v>6.5</v>
      </c>
    </row>
    <row r="7">
      <c r="A7" s="233">
        <v>45075.0</v>
      </c>
      <c r="B7" s="68" t="s">
        <v>139</v>
      </c>
      <c r="C7" s="68" t="s">
        <v>35</v>
      </c>
      <c r="D7" s="234" t="s">
        <v>174</v>
      </c>
      <c r="E7" s="233">
        <v>45075.0</v>
      </c>
      <c r="F7" s="237">
        <v>0.9583333333333334</v>
      </c>
      <c r="G7" s="237">
        <v>0.20833333333333334</v>
      </c>
      <c r="H7" s="68">
        <v>6.0</v>
      </c>
      <c r="I7" s="68">
        <v>0.0</v>
      </c>
      <c r="J7" s="68">
        <v>0.0</v>
      </c>
      <c r="K7" s="68">
        <v>6.0</v>
      </c>
      <c r="L7" s="152"/>
    </row>
    <row r="8">
      <c r="A8" s="233">
        <v>45075.0</v>
      </c>
      <c r="B8" s="68" t="s">
        <v>52</v>
      </c>
      <c r="C8" s="68" t="s">
        <v>748</v>
      </c>
      <c r="D8" s="234" t="s">
        <v>174</v>
      </c>
      <c r="E8" s="233">
        <v>45075.0</v>
      </c>
      <c r="F8" s="235">
        <v>0.0</v>
      </c>
      <c r="G8" s="235">
        <v>0.0</v>
      </c>
      <c r="H8" s="68">
        <v>0.0</v>
      </c>
      <c r="I8" s="68">
        <v>0.0</v>
      </c>
      <c r="J8" s="68">
        <v>0.0</v>
      </c>
      <c r="K8" s="68">
        <v>0.0</v>
      </c>
      <c r="L8" s="152" t="s">
        <v>25</v>
      </c>
    </row>
    <row r="9">
      <c r="A9" s="233">
        <v>45075.0</v>
      </c>
      <c r="B9" s="68" t="s">
        <v>54</v>
      </c>
      <c r="C9" s="68" t="s">
        <v>1</v>
      </c>
      <c r="D9" s="234" t="s">
        <v>174</v>
      </c>
      <c r="E9" s="233">
        <v>45075.0</v>
      </c>
      <c r="F9" s="237">
        <v>0.4375</v>
      </c>
      <c r="G9" s="237">
        <v>0.20833333333333334</v>
      </c>
      <c r="H9" s="68">
        <v>6.5</v>
      </c>
      <c r="I9" s="68">
        <v>0.0</v>
      </c>
      <c r="J9" s="68">
        <v>0.0</v>
      </c>
      <c r="K9" s="68">
        <v>6.5</v>
      </c>
    </row>
    <row r="10">
      <c r="A10" s="233">
        <v>45075.0</v>
      </c>
      <c r="B10" s="68" t="s">
        <v>54</v>
      </c>
      <c r="C10" s="68" t="s">
        <v>748</v>
      </c>
      <c r="D10" s="234" t="s">
        <v>175</v>
      </c>
      <c r="E10" s="233">
        <v>45076.0</v>
      </c>
      <c r="F10" s="237">
        <v>0.20833333333333334</v>
      </c>
      <c r="G10" s="237">
        <v>0.375</v>
      </c>
      <c r="H10" s="68">
        <v>4.0</v>
      </c>
      <c r="I10" s="68">
        <v>2.5</v>
      </c>
      <c r="J10" s="68">
        <v>0.5</v>
      </c>
      <c r="K10" s="68">
        <v>1.0</v>
      </c>
      <c r="L10" s="152" t="s">
        <v>304</v>
      </c>
    </row>
    <row r="11">
      <c r="A11" s="233">
        <v>45075.0</v>
      </c>
      <c r="B11" s="68" t="s">
        <v>123</v>
      </c>
      <c r="C11" s="68" t="s">
        <v>23</v>
      </c>
      <c r="D11" s="234" t="s">
        <v>175</v>
      </c>
      <c r="E11" s="233">
        <v>45076.0</v>
      </c>
      <c r="F11" s="235">
        <v>0.0</v>
      </c>
      <c r="G11" s="235">
        <v>0.0</v>
      </c>
      <c r="H11" s="68">
        <v>0.0</v>
      </c>
      <c r="I11" s="68">
        <v>0.0</v>
      </c>
      <c r="J11" s="68">
        <v>0.0</v>
      </c>
      <c r="K11" s="68">
        <v>0.0</v>
      </c>
      <c r="L11" s="152" t="s">
        <v>25</v>
      </c>
    </row>
    <row r="12">
      <c r="A12" s="233">
        <v>45075.0</v>
      </c>
      <c r="B12" s="68" t="s">
        <v>50</v>
      </c>
      <c r="C12" s="68" t="s">
        <v>23</v>
      </c>
      <c r="D12" s="234" t="s">
        <v>175</v>
      </c>
      <c r="E12" s="233">
        <v>45076.0</v>
      </c>
      <c r="F12" s="238">
        <v>0.020833333333333332</v>
      </c>
      <c r="G12" s="237">
        <v>0.4583333333333333</v>
      </c>
      <c r="H12" s="68">
        <v>10.5</v>
      </c>
      <c r="I12" s="68">
        <v>2.5</v>
      </c>
      <c r="J12" s="68">
        <v>2.5</v>
      </c>
      <c r="K12" s="68">
        <v>5.5</v>
      </c>
      <c r="L12" s="152" t="s">
        <v>304</v>
      </c>
    </row>
    <row r="13">
      <c r="A13" s="233">
        <v>45075.0</v>
      </c>
      <c r="B13" s="68" t="s">
        <v>30</v>
      </c>
      <c r="C13" s="68" t="s">
        <v>1</v>
      </c>
      <c r="D13" s="234" t="s">
        <v>175</v>
      </c>
      <c r="E13" s="233">
        <v>45076.0</v>
      </c>
      <c r="F13" s="237">
        <v>0.20833333333333334</v>
      </c>
      <c r="G13" s="237">
        <v>0.4791666666666667</v>
      </c>
      <c r="H13" s="68">
        <v>6.5</v>
      </c>
      <c r="I13" s="68">
        <v>0.0</v>
      </c>
      <c r="J13" s="68">
        <v>5.5</v>
      </c>
      <c r="K13" s="68">
        <v>1.0</v>
      </c>
      <c r="L13" s="68"/>
    </row>
    <row r="14">
      <c r="A14" s="233">
        <v>45075.0</v>
      </c>
      <c r="B14" s="68" t="s">
        <v>45</v>
      </c>
      <c r="C14" s="68" t="s">
        <v>1</v>
      </c>
      <c r="D14" s="234" t="s">
        <v>175</v>
      </c>
      <c r="E14" s="233">
        <v>45076.0</v>
      </c>
      <c r="F14" s="237">
        <v>0.20833333333333334</v>
      </c>
      <c r="G14" s="237">
        <v>0.4791666666666667</v>
      </c>
      <c r="H14" s="68">
        <v>6.5</v>
      </c>
      <c r="I14" s="68">
        <v>0.0</v>
      </c>
      <c r="J14" s="68">
        <v>5.5</v>
      </c>
      <c r="K14" s="68">
        <v>1.0</v>
      </c>
    </row>
    <row r="15">
      <c r="A15" s="233">
        <v>45075.0</v>
      </c>
      <c r="B15" s="68" t="s">
        <v>82</v>
      </c>
      <c r="C15" s="68" t="s">
        <v>35</v>
      </c>
      <c r="D15" s="234" t="s">
        <v>175</v>
      </c>
      <c r="E15" s="233">
        <v>45076.0</v>
      </c>
      <c r="F15" s="237">
        <v>0.16666666666666666</v>
      </c>
      <c r="G15" s="237">
        <v>0.4583333333333333</v>
      </c>
      <c r="H15" s="68">
        <v>7.0</v>
      </c>
      <c r="I15" s="68">
        <v>0.0</v>
      </c>
      <c r="J15" s="68">
        <v>5.0</v>
      </c>
      <c r="K15" s="68">
        <v>2.0</v>
      </c>
      <c r="L15" s="68"/>
    </row>
    <row r="16">
      <c r="A16" s="233">
        <v>45075.0</v>
      </c>
      <c r="B16" s="68" t="s">
        <v>740</v>
      </c>
      <c r="C16" s="68" t="s">
        <v>35</v>
      </c>
      <c r="D16" s="234" t="s">
        <v>175</v>
      </c>
      <c r="E16" s="233">
        <v>45076.0</v>
      </c>
      <c r="F16" s="237">
        <v>0.20833333333333334</v>
      </c>
      <c r="G16" s="237">
        <v>0.375</v>
      </c>
      <c r="H16" s="68">
        <v>4.0</v>
      </c>
      <c r="I16" s="68">
        <v>0.0</v>
      </c>
      <c r="J16" s="68">
        <v>3.0</v>
      </c>
      <c r="K16" s="68">
        <v>1.0</v>
      </c>
    </row>
    <row r="17">
      <c r="A17" s="233">
        <v>45075.0</v>
      </c>
      <c r="B17" s="68" t="s">
        <v>69</v>
      </c>
      <c r="C17" s="68" t="s">
        <v>51</v>
      </c>
      <c r="D17" s="234" t="s">
        <v>175</v>
      </c>
      <c r="E17" s="233">
        <v>45076.0</v>
      </c>
      <c r="F17" s="237">
        <v>0.16666666666666666</v>
      </c>
      <c r="G17" s="238">
        <v>0.5</v>
      </c>
      <c r="H17" s="68">
        <v>8.0</v>
      </c>
      <c r="I17" s="68">
        <v>0.0</v>
      </c>
      <c r="J17" s="68">
        <v>6.0</v>
      </c>
      <c r="K17" s="68">
        <v>2.0</v>
      </c>
    </row>
    <row r="18">
      <c r="A18" s="233">
        <v>45075.0</v>
      </c>
      <c r="B18" s="68" t="s">
        <v>190</v>
      </c>
      <c r="C18" s="68" t="s">
        <v>51</v>
      </c>
      <c r="D18" s="234" t="s">
        <v>175</v>
      </c>
      <c r="E18" s="233">
        <v>45076.0</v>
      </c>
      <c r="F18" s="237">
        <v>0.20833333333333334</v>
      </c>
      <c r="G18" s="237">
        <v>0.5208333333333334</v>
      </c>
      <c r="H18" s="68">
        <v>7.5</v>
      </c>
      <c r="I18" s="68">
        <v>0.0</v>
      </c>
      <c r="J18" s="68">
        <v>6.5</v>
      </c>
      <c r="K18" s="68">
        <v>1.0</v>
      </c>
    </row>
    <row r="19">
      <c r="A19" s="233">
        <v>45075.0</v>
      </c>
      <c r="B19" s="152" t="s">
        <v>103</v>
      </c>
      <c r="C19" s="68" t="s">
        <v>31</v>
      </c>
      <c r="D19" s="234" t="s">
        <v>175</v>
      </c>
      <c r="E19" s="233">
        <v>45076.0</v>
      </c>
      <c r="F19" s="237">
        <v>0.20833333333333334</v>
      </c>
      <c r="G19" s="237">
        <v>0.5208333333333334</v>
      </c>
      <c r="H19" s="68">
        <v>7.5</v>
      </c>
      <c r="I19" s="68">
        <v>0.0</v>
      </c>
      <c r="J19" s="68">
        <v>6.5</v>
      </c>
      <c r="K19" s="68">
        <v>1.0</v>
      </c>
      <c r="L19" s="68"/>
    </row>
    <row r="20">
      <c r="A20" s="233">
        <v>45075.0</v>
      </c>
      <c r="B20" s="152" t="s">
        <v>97</v>
      </c>
      <c r="C20" s="68" t="s">
        <v>31</v>
      </c>
      <c r="D20" s="234" t="s">
        <v>175</v>
      </c>
      <c r="E20" s="233">
        <v>45076.0</v>
      </c>
      <c r="F20" s="237">
        <v>0.22916666666666666</v>
      </c>
      <c r="G20" s="237">
        <v>0.5416666666666666</v>
      </c>
      <c r="H20" s="235">
        <v>7.5</v>
      </c>
      <c r="I20" s="235">
        <v>0.0</v>
      </c>
      <c r="J20" s="235">
        <v>7.0</v>
      </c>
      <c r="K20" s="235">
        <v>0.5</v>
      </c>
      <c r="L20" s="68"/>
    </row>
    <row r="21">
      <c r="A21" s="233">
        <v>45076.0</v>
      </c>
      <c r="B21" s="68" t="s">
        <v>52</v>
      </c>
      <c r="C21" s="68" t="s">
        <v>31</v>
      </c>
      <c r="D21" s="234" t="s">
        <v>175</v>
      </c>
      <c r="E21" s="233">
        <v>45076.0</v>
      </c>
      <c r="F21" s="237">
        <v>0.9166666666666666</v>
      </c>
      <c r="G21" s="237">
        <v>0.2708333333333333</v>
      </c>
      <c r="H21" s="68">
        <v>8.5</v>
      </c>
      <c r="I21" s="68">
        <v>0.5</v>
      </c>
      <c r="J21" s="68">
        <v>0.0</v>
      </c>
      <c r="K21" s="68">
        <v>8.0</v>
      </c>
    </row>
    <row r="22">
      <c r="A22" s="233">
        <v>45076.0</v>
      </c>
      <c r="B22" s="68" t="s">
        <v>335</v>
      </c>
      <c r="C22" s="68" t="s">
        <v>51</v>
      </c>
      <c r="D22" s="234" t="s">
        <v>175</v>
      </c>
      <c r="E22" s="233">
        <v>45076.0</v>
      </c>
      <c r="F22" s="237">
        <v>0.9583333333333334</v>
      </c>
      <c r="G22" s="237">
        <v>0.20833333333333334</v>
      </c>
      <c r="H22" s="68">
        <v>6.0</v>
      </c>
      <c r="I22" s="68">
        <v>0.0</v>
      </c>
      <c r="J22" s="68">
        <v>0.0</v>
      </c>
      <c r="K22" s="68">
        <v>6.0</v>
      </c>
    </row>
    <row r="23">
      <c r="A23" s="233">
        <v>45076.0</v>
      </c>
      <c r="B23" s="68" t="s">
        <v>749</v>
      </c>
      <c r="C23" s="68" t="s">
        <v>748</v>
      </c>
      <c r="D23" s="234" t="s">
        <v>175</v>
      </c>
      <c r="E23" s="233">
        <v>45076.0</v>
      </c>
      <c r="F23" s="237">
        <v>0.4375</v>
      </c>
      <c r="G23" s="237">
        <v>0.375</v>
      </c>
      <c r="H23" s="68">
        <v>10.5</v>
      </c>
      <c r="I23" s="68">
        <v>2.5</v>
      </c>
      <c r="J23" s="68">
        <v>0.5</v>
      </c>
      <c r="K23" s="68">
        <v>7.5</v>
      </c>
      <c r="L23" s="68" t="s">
        <v>304</v>
      </c>
    </row>
    <row r="24">
      <c r="A24" s="233">
        <v>45076.0</v>
      </c>
      <c r="B24" s="68" t="s">
        <v>32</v>
      </c>
      <c r="C24" s="68" t="s">
        <v>1</v>
      </c>
      <c r="D24" s="234" t="s">
        <v>175</v>
      </c>
      <c r="E24" s="233">
        <v>45076.0</v>
      </c>
      <c r="F24" s="237">
        <v>0.4375</v>
      </c>
      <c r="G24" s="237">
        <v>0.20833333333333334</v>
      </c>
      <c r="H24" s="68">
        <v>6.5</v>
      </c>
      <c r="I24" s="68">
        <v>0.0</v>
      </c>
      <c r="J24" s="68">
        <v>0.0</v>
      </c>
      <c r="K24" s="68">
        <v>6.5</v>
      </c>
      <c r="L24" s="152"/>
    </row>
    <row r="25">
      <c r="A25" s="233">
        <v>45076.0</v>
      </c>
      <c r="B25" s="68" t="s">
        <v>54</v>
      </c>
      <c r="C25" s="68" t="s">
        <v>1</v>
      </c>
      <c r="D25" s="234" t="s">
        <v>175</v>
      </c>
      <c r="E25" s="233">
        <v>45076.0</v>
      </c>
      <c r="F25" s="237">
        <v>0.4375</v>
      </c>
      <c r="G25" s="237">
        <v>0.20833333333333334</v>
      </c>
      <c r="H25" s="68">
        <v>6.5</v>
      </c>
      <c r="I25" s="68">
        <v>0.0</v>
      </c>
      <c r="J25" s="68">
        <v>0.0</v>
      </c>
      <c r="K25" s="68">
        <v>6.5</v>
      </c>
    </row>
    <row r="26">
      <c r="A26" s="233">
        <v>45076.0</v>
      </c>
      <c r="B26" s="68" t="s">
        <v>139</v>
      </c>
      <c r="C26" s="68" t="s">
        <v>35</v>
      </c>
      <c r="D26" s="234" t="s">
        <v>175</v>
      </c>
      <c r="E26" s="233">
        <v>45076.0</v>
      </c>
      <c r="F26" s="237">
        <v>0.9583333333333334</v>
      </c>
      <c r="G26" s="237">
        <v>0.20833333333333334</v>
      </c>
      <c r="H26" s="68">
        <v>6.0</v>
      </c>
      <c r="I26" s="68">
        <v>0.0</v>
      </c>
      <c r="J26" s="68">
        <v>0.0</v>
      </c>
      <c r="K26" s="68">
        <v>6.0</v>
      </c>
      <c r="L26" s="152"/>
    </row>
    <row r="27">
      <c r="A27" s="233">
        <v>45076.0</v>
      </c>
      <c r="B27" s="68" t="s">
        <v>50</v>
      </c>
      <c r="C27" s="68" t="s">
        <v>23</v>
      </c>
      <c r="D27" s="234" t="s">
        <v>171</v>
      </c>
      <c r="E27" s="233">
        <v>45077.0</v>
      </c>
      <c r="F27" s="238">
        <v>0.020833333333333332</v>
      </c>
      <c r="G27" s="237">
        <v>0.16666666666666666</v>
      </c>
      <c r="H27" s="68">
        <v>3.5</v>
      </c>
      <c r="I27" s="68">
        <v>0.0</v>
      </c>
      <c r="J27" s="68">
        <v>0.0</v>
      </c>
      <c r="K27" s="68">
        <v>3.5</v>
      </c>
    </row>
    <row r="28">
      <c r="A28" s="233">
        <v>45076.0</v>
      </c>
      <c r="B28" s="68" t="s">
        <v>50</v>
      </c>
      <c r="C28" s="68" t="s">
        <v>49</v>
      </c>
      <c r="D28" s="234" t="s">
        <v>171</v>
      </c>
      <c r="E28" s="233">
        <v>45077.0</v>
      </c>
      <c r="F28" s="237">
        <v>0.16666666666666666</v>
      </c>
      <c r="G28" s="237">
        <v>0.3333333333333333</v>
      </c>
      <c r="H28" s="68">
        <v>4.0</v>
      </c>
      <c r="I28" s="68">
        <v>0.0</v>
      </c>
      <c r="J28" s="68">
        <v>2.0</v>
      </c>
      <c r="K28" s="68">
        <v>2.0</v>
      </c>
    </row>
    <row r="29">
      <c r="A29" s="233">
        <v>45076.0</v>
      </c>
      <c r="B29" s="68" t="s">
        <v>123</v>
      </c>
      <c r="C29" s="68" t="s">
        <v>23</v>
      </c>
      <c r="D29" s="234" t="s">
        <v>171</v>
      </c>
      <c r="E29" s="233">
        <v>45077.0</v>
      </c>
      <c r="F29" s="237">
        <v>0.16666666666666666</v>
      </c>
      <c r="G29" s="237">
        <v>0.4583333333333333</v>
      </c>
      <c r="H29" s="68">
        <v>7.0</v>
      </c>
      <c r="I29" s="68">
        <v>0.0</v>
      </c>
      <c r="J29" s="68">
        <v>5.0</v>
      </c>
      <c r="K29" s="68">
        <v>2.0</v>
      </c>
    </row>
    <row r="30">
      <c r="A30" s="233">
        <v>45076.0</v>
      </c>
      <c r="B30" s="68" t="s">
        <v>18</v>
      </c>
      <c r="C30" s="68" t="s">
        <v>1</v>
      </c>
      <c r="D30" s="234" t="s">
        <v>171</v>
      </c>
      <c r="E30" s="233">
        <v>45077.0</v>
      </c>
      <c r="F30" s="237">
        <v>0.20833333333333334</v>
      </c>
      <c r="G30" s="237">
        <v>0.4791666666666667</v>
      </c>
      <c r="H30" s="68">
        <v>6.5</v>
      </c>
      <c r="I30" s="68">
        <v>0.0</v>
      </c>
      <c r="J30" s="68">
        <v>5.5</v>
      </c>
      <c r="K30" s="68">
        <v>1.0</v>
      </c>
    </row>
    <row r="31">
      <c r="A31" s="233">
        <v>45076.0</v>
      </c>
      <c r="B31" s="68" t="s">
        <v>30</v>
      </c>
      <c r="C31" s="68" t="s">
        <v>1</v>
      </c>
      <c r="D31" s="234" t="s">
        <v>171</v>
      </c>
      <c r="E31" s="233">
        <v>45077.0</v>
      </c>
      <c r="F31" s="68">
        <v>0.0</v>
      </c>
      <c r="G31" s="68">
        <v>0.0</v>
      </c>
      <c r="H31" s="68">
        <v>0.0</v>
      </c>
      <c r="I31" s="68">
        <v>0.0</v>
      </c>
      <c r="J31" s="68">
        <v>0.0</v>
      </c>
      <c r="K31" s="68">
        <v>0.0</v>
      </c>
      <c r="L31" s="68" t="s">
        <v>25</v>
      </c>
    </row>
    <row r="32">
      <c r="A32" s="233">
        <v>45076.0</v>
      </c>
      <c r="B32" s="68" t="s">
        <v>45</v>
      </c>
      <c r="C32" s="68" t="s">
        <v>1</v>
      </c>
      <c r="D32" s="234" t="s">
        <v>171</v>
      </c>
      <c r="E32" s="233">
        <v>45077.0</v>
      </c>
      <c r="F32" s="237">
        <v>0.20833333333333334</v>
      </c>
      <c r="G32" s="237">
        <v>0.4791666666666667</v>
      </c>
      <c r="H32" s="68">
        <v>6.5</v>
      </c>
      <c r="I32" s="68">
        <v>0.0</v>
      </c>
      <c r="J32" s="68">
        <v>5.5</v>
      </c>
      <c r="K32" s="68">
        <v>1.0</v>
      </c>
    </row>
    <row r="33">
      <c r="A33" s="233">
        <v>45076.0</v>
      </c>
      <c r="B33" s="68" t="s">
        <v>82</v>
      </c>
      <c r="C33" s="68" t="s">
        <v>35</v>
      </c>
      <c r="D33" s="234" t="s">
        <v>171</v>
      </c>
      <c r="E33" s="233">
        <v>45077.0</v>
      </c>
      <c r="F33" s="237">
        <v>0.16666666666666666</v>
      </c>
      <c r="G33" s="237">
        <v>0.4583333333333333</v>
      </c>
      <c r="H33" s="68">
        <v>7.0</v>
      </c>
      <c r="I33" s="68">
        <v>0.0</v>
      </c>
      <c r="J33" s="68">
        <v>5.0</v>
      </c>
      <c r="K33" s="68">
        <v>2.0</v>
      </c>
    </row>
    <row r="34">
      <c r="A34" s="233">
        <v>45076.0</v>
      </c>
      <c r="B34" s="68" t="s">
        <v>740</v>
      </c>
      <c r="C34" s="68" t="s">
        <v>35</v>
      </c>
      <c r="D34" s="234" t="s">
        <v>171</v>
      </c>
      <c r="E34" s="233">
        <v>45077.0</v>
      </c>
      <c r="F34" s="237">
        <v>0.20833333333333334</v>
      </c>
      <c r="G34" s="237">
        <v>0.375</v>
      </c>
      <c r="H34" s="68">
        <v>4.0</v>
      </c>
      <c r="I34" s="68">
        <v>0.0</v>
      </c>
      <c r="J34" s="68">
        <v>3.0</v>
      </c>
      <c r="K34" s="68">
        <v>1.0</v>
      </c>
    </row>
    <row r="35">
      <c r="A35" s="233">
        <v>45076.0</v>
      </c>
      <c r="B35" s="68" t="s">
        <v>69</v>
      </c>
      <c r="C35" s="68" t="s">
        <v>51</v>
      </c>
      <c r="D35" s="234" t="s">
        <v>171</v>
      </c>
      <c r="E35" s="233">
        <v>45077.0</v>
      </c>
      <c r="F35" s="237">
        <v>0.16666666666666666</v>
      </c>
      <c r="G35" s="238">
        <v>0.5</v>
      </c>
      <c r="H35" s="68">
        <v>8.0</v>
      </c>
      <c r="I35" s="68">
        <v>0.0</v>
      </c>
      <c r="J35" s="68">
        <v>6.0</v>
      </c>
      <c r="K35" s="68">
        <v>2.0</v>
      </c>
    </row>
    <row r="36">
      <c r="A36" s="233">
        <v>45076.0</v>
      </c>
      <c r="B36" s="68" t="s">
        <v>190</v>
      </c>
      <c r="C36" s="68" t="s">
        <v>51</v>
      </c>
      <c r="D36" s="234" t="s">
        <v>171</v>
      </c>
      <c r="E36" s="233">
        <v>45077.0</v>
      </c>
      <c r="F36" s="237">
        <v>0.20833333333333334</v>
      </c>
      <c r="G36" s="237">
        <v>0.5208333333333334</v>
      </c>
      <c r="H36" s="68">
        <v>7.5</v>
      </c>
      <c r="I36" s="68">
        <v>0.0</v>
      </c>
      <c r="J36" s="68">
        <v>6.5</v>
      </c>
      <c r="K36" s="68">
        <v>1.0</v>
      </c>
    </row>
    <row r="37">
      <c r="A37" s="233">
        <v>45076.0</v>
      </c>
      <c r="B37" s="68" t="s">
        <v>52</v>
      </c>
      <c r="C37" s="68" t="s">
        <v>31</v>
      </c>
      <c r="D37" s="234" t="s">
        <v>171</v>
      </c>
      <c r="E37" s="233">
        <v>45077.0</v>
      </c>
      <c r="F37" s="237">
        <v>0.2708333333333333</v>
      </c>
      <c r="G37" s="237">
        <v>0.2916666666666667</v>
      </c>
      <c r="H37" s="68">
        <v>0.5</v>
      </c>
      <c r="I37" s="68">
        <v>0.5</v>
      </c>
      <c r="J37" s="68">
        <v>0.0</v>
      </c>
      <c r="K37" s="68">
        <v>0.0</v>
      </c>
      <c r="L37" s="68" t="s">
        <v>792</v>
      </c>
    </row>
    <row r="38">
      <c r="A38" s="233">
        <v>45076.0</v>
      </c>
      <c r="B38" s="152" t="s">
        <v>88</v>
      </c>
      <c r="C38" s="68" t="s">
        <v>31</v>
      </c>
      <c r="D38" s="234" t="s">
        <v>171</v>
      </c>
      <c r="E38" s="233">
        <v>45077.0</v>
      </c>
      <c r="F38" s="237">
        <v>0.2708333333333333</v>
      </c>
      <c r="G38" s="237">
        <v>0.5416666666666666</v>
      </c>
      <c r="H38" s="68">
        <v>6.5</v>
      </c>
      <c r="I38" s="68">
        <v>0.0</v>
      </c>
      <c r="J38" s="68">
        <v>6.5</v>
      </c>
      <c r="K38" s="68">
        <v>0.0</v>
      </c>
    </row>
    <row r="39">
      <c r="A39" s="233">
        <v>45076.0</v>
      </c>
      <c r="B39" s="152" t="s">
        <v>103</v>
      </c>
      <c r="C39" s="68" t="s">
        <v>31</v>
      </c>
      <c r="D39" s="234" t="s">
        <v>171</v>
      </c>
      <c r="E39" s="233">
        <v>45077.0</v>
      </c>
      <c r="F39" s="237">
        <v>0.20833333333333334</v>
      </c>
      <c r="G39" s="237">
        <v>0.5208333333333334</v>
      </c>
      <c r="H39" s="235">
        <v>7.5</v>
      </c>
      <c r="I39" s="235">
        <v>0.0</v>
      </c>
      <c r="J39" s="235">
        <v>6.5</v>
      </c>
      <c r="K39" s="235">
        <v>1.0</v>
      </c>
    </row>
    <row r="40">
      <c r="A40" s="233">
        <v>45076.0</v>
      </c>
      <c r="B40" s="152" t="s">
        <v>97</v>
      </c>
      <c r="C40" s="68" t="s">
        <v>31</v>
      </c>
      <c r="D40" s="234" t="s">
        <v>171</v>
      </c>
      <c r="E40" s="233">
        <v>45077.0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25</v>
      </c>
    </row>
    <row r="41">
      <c r="A41" s="233">
        <v>45077.0</v>
      </c>
      <c r="B41" s="68" t="s">
        <v>88</v>
      </c>
      <c r="C41" s="68" t="s">
        <v>31</v>
      </c>
      <c r="D41" s="234" t="s">
        <v>171</v>
      </c>
      <c r="E41" s="233">
        <v>45077.0</v>
      </c>
      <c r="F41" s="237">
        <v>0.9166666666666666</v>
      </c>
      <c r="G41" s="237">
        <v>0.22916666666666666</v>
      </c>
      <c r="H41" s="68">
        <v>7.5</v>
      </c>
      <c r="I41" s="68">
        <v>0.0</v>
      </c>
      <c r="J41" s="68">
        <v>0.0</v>
      </c>
      <c r="K41" s="68">
        <v>7.5</v>
      </c>
    </row>
    <row r="42">
      <c r="A42" s="233">
        <v>45077.0</v>
      </c>
      <c r="B42" s="68" t="s">
        <v>335</v>
      </c>
      <c r="C42" s="68" t="s">
        <v>51</v>
      </c>
      <c r="D42" s="234" t="s">
        <v>171</v>
      </c>
      <c r="E42" s="233">
        <v>45077.0</v>
      </c>
      <c r="F42" s="68">
        <v>0.0</v>
      </c>
      <c r="G42" s="68">
        <v>0.0</v>
      </c>
      <c r="H42" s="68">
        <v>0.0</v>
      </c>
      <c r="I42" s="68">
        <v>0.0</v>
      </c>
      <c r="J42" s="68">
        <v>0.0</v>
      </c>
      <c r="K42" s="68">
        <v>0.0</v>
      </c>
      <c r="L42" s="68" t="s">
        <v>25</v>
      </c>
    </row>
    <row r="43">
      <c r="A43" s="233">
        <v>45077.0</v>
      </c>
      <c r="B43" s="68" t="s">
        <v>54</v>
      </c>
      <c r="C43" s="68" t="s">
        <v>51</v>
      </c>
      <c r="D43" s="234" t="s">
        <v>171</v>
      </c>
      <c r="E43" s="233">
        <v>45077.0</v>
      </c>
      <c r="F43" s="237">
        <v>0.9583333333333334</v>
      </c>
      <c r="G43" s="237">
        <v>0.20833333333333334</v>
      </c>
      <c r="H43" s="68">
        <v>6.0</v>
      </c>
      <c r="I43" s="68">
        <v>0.0</v>
      </c>
      <c r="J43" s="68">
        <v>0.0</v>
      </c>
      <c r="K43" s="68">
        <v>6.0</v>
      </c>
    </row>
    <row r="44">
      <c r="A44" s="233">
        <v>45077.0</v>
      </c>
      <c r="B44" s="68" t="s">
        <v>749</v>
      </c>
      <c r="C44" s="68" t="s">
        <v>748</v>
      </c>
      <c r="D44" s="234" t="s">
        <v>171</v>
      </c>
      <c r="E44" s="233">
        <v>45077.0</v>
      </c>
      <c r="F44" s="237">
        <v>0.4375</v>
      </c>
      <c r="G44" s="237">
        <v>0.375</v>
      </c>
      <c r="H44" s="68">
        <v>10.5</v>
      </c>
      <c r="I44" s="68">
        <v>2.5</v>
      </c>
      <c r="J44" s="68">
        <v>0.5</v>
      </c>
      <c r="K44" s="68">
        <v>7.5</v>
      </c>
      <c r="L44" s="68" t="s">
        <v>304</v>
      </c>
    </row>
    <row r="45">
      <c r="A45" s="233">
        <v>45077.0</v>
      </c>
      <c r="B45" s="68" t="s">
        <v>32</v>
      </c>
      <c r="C45" s="68" t="s">
        <v>1</v>
      </c>
      <c r="D45" s="234" t="s">
        <v>171</v>
      </c>
      <c r="E45" s="233">
        <v>45077.0</v>
      </c>
      <c r="F45" s="237">
        <v>0.4375</v>
      </c>
      <c r="G45" s="237">
        <v>0.1875</v>
      </c>
      <c r="H45" s="68">
        <v>6.0</v>
      </c>
      <c r="I45" s="68">
        <v>0.0</v>
      </c>
      <c r="J45" s="68">
        <v>0.0</v>
      </c>
      <c r="K45" s="68">
        <v>6.0</v>
      </c>
    </row>
    <row r="46">
      <c r="A46" s="233">
        <v>45077.0</v>
      </c>
      <c r="B46" s="68" t="s">
        <v>18</v>
      </c>
      <c r="C46" s="68" t="s">
        <v>1</v>
      </c>
      <c r="D46" s="234" t="s">
        <v>171</v>
      </c>
      <c r="E46" s="233">
        <v>45077.0</v>
      </c>
      <c r="F46" s="237">
        <v>0.4375</v>
      </c>
      <c r="G46" s="237">
        <v>0.1875</v>
      </c>
      <c r="H46" s="68">
        <v>6.0</v>
      </c>
      <c r="I46" s="68">
        <v>0.0</v>
      </c>
      <c r="J46" s="68">
        <v>0.0</v>
      </c>
      <c r="K46" s="68">
        <v>6.0</v>
      </c>
    </row>
    <row r="47">
      <c r="A47" s="233">
        <v>45077.0</v>
      </c>
      <c r="B47" s="68" t="s">
        <v>139</v>
      </c>
      <c r="C47" s="68" t="s">
        <v>35</v>
      </c>
      <c r="D47" s="234" t="s">
        <v>171</v>
      </c>
      <c r="E47" s="233">
        <v>45077.0</v>
      </c>
      <c r="F47" s="237">
        <v>0.9583333333333334</v>
      </c>
      <c r="G47" s="237">
        <v>0.375</v>
      </c>
      <c r="H47" s="68">
        <v>10.0</v>
      </c>
      <c r="I47" s="68">
        <v>2.0</v>
      </c>
      <c r="J47" s="68">
        <v>1.0</v>
      </c>
      <c r="K47" s="68">
        <v>7.0</v>
      </c>
      <c r="L47" s="152" t="s">
        <v>411</v>
      </c>
    </row>
    <row r="48">
      <c r="A48" s="233">
        <v>45077.0</v>
      </c>
      <c r="B48" s="68" t="s">
        <v>50</v>
      </c>
      <c r="C48" s="68" t="s">
        <v>23</v>
      </c>
      <c r="D48" s="234" t="s">
        <v>169</v>
      </c>
      <c r="E48" s="233">
        <v>45078.0</v>
      </c>
      <c r="F48" s="238">
        <v>0.020833333333333332</v>
      </c>
      <c r="G48" s="237">
        <v>0.16666666666666666</v>
      </c>
      <c r="H48" s="68">
        <v>3.5</v>
      </c>
      <c r="I48" s="68">
        <v>0.0</v>
      </c>
      <c r="J48" s="68">
        <v>0.0</v>
      </c>
      <c r="K48" s="68">
        <v>3.5</v>
      </c>
    </row>
    <row r="49">
      <c r="A49" s="233">
        <v>45077.0</v>
      </c>
      <c r="B49" s="68" t="s">
        <v>50</v>
      </c>
      <c r="C49" s="68" t="s">
        <v>49</v>
      </c>
      <c r="D49" s="234" t="s">
        <v>169</v>
      </c>
      <c r="E49" s="233">
        <v>45078.0</v>
      </c>
      <c r="F49" s="237">
        <v>0.16666666666666666</v>
      </c>
      <c r="G49" s="237">
        <v>0.3333333333333333</v>
      </c>
      <c r="H49" s="68">
        <v>4.0</v>
      </c>
      <c r="I49" s="68">
        <v>0.0</v>
      </c>
      <c r="J49" s="68">
        <v>2.0</v>
      </c>
      <c r="K49" s="68">
        <v>2.0</v>
      </c>
    </row>
    <row r="50">
      <c r="A50" s="233">
        <v>45077.0</v>
      </c>
      <c r="B50" s="68" t="s">
        <v>123</v>
      </c>
      <c r="C50" s="68" t="s">
        <v>23</v>
      </c>
      <c r="D50" s="234" t="s">
        <v>169</v>
      </c>
      <c r="E50" s="233">
        <v>45078.0</v>
      </c>
      <c r="F50" s="237">
        <v>0.16666666666666666</v>
      </c>
      <c r="G50" s="237">
        <v>0.4583333333333333</v>
      </c>
      <c r="H50" s="68">
        <v>7.0</v>
      </c>
      <c r="I50" s="68">
        <v>0.0</v>
      </c>
      <c r="J50" s="68">
        <v>5.0</v>
      </c>
      <c r="K50" s="68">
        <v>2.0</v>
      </c>
    </row>
    <row r="51">
      <c r="A51" s="233">
        <v>45077.0</v>
      </c>
      <c r="B51" s="68" t="s">
        <v>30</v>
      </c>
      <c r="C51" s="68" t="s">
        <v>1</v>
      </c>
      <c r="D51" s="234" t="s">
        <v>169</v>
      </c>
      <c r="E51" s="233">
        <v>45078.0</v>
      </c>
      <c r="F51" s="237">
        <v>0.16666666666666666</v>
      </c>
      <c r="G51" s="237">
        <v>0.4791666666666667</v>
      </c>
      <c r="H51" s="68">
        <v>7.5</v>
      </c>
      <c r="I51" s="68">
        <v>0.0</v>
      </c>
      <c r="J51" s="68">
        <v>5.5</v>
      </c>
      <c r="K51" s="68">
        <v>2.0</v>
      </c>
    </row>
    <row r="52">
      <c r="A52" s="233">
        <v>45077.0</v>
      </c>
      <c r="B52" s="68" t="s">
        <v>45</v>
      </c>
      <c r="C52" s="68" t="s">
        <v>1</v>
      </c>
      <c r="D52" s="234" t="s">
        <v>169</v>
      </c>
      <c r="E52" s="233">
        <v>45078.0</v>
      </c>
      <c r="F52" s="68">
        <v>0.0</v>
      </c>
      <c r="G52" s="68">
        <v>0.0</v>
      </c>
      <c r="H52" s="68">
        <v>0.0</v>
      </c>
      <c r="I52" s="68">
        <v>0.0</v>
      </c>
      <c r="J52" s="68">
        <v>0.0</v>
      </c>
      <c r="K52" s="68">
        <v>0.0</v>
      </c>
      <c r="L52" s="68" t="s">
        <v>25</v>
      </c>
    </row>
    <row r="53">
      <c r="A53" s="233">
        <v>45077.0</v>
      </c>
      <c r="B53" s="68" t="s">
        <v>52</v>
      </c>
      <c r="C53" s="68" t="s">
        <v>1</v>
      </c>
      <c r="D53" s="234" t="s">
        <v>169</v>
      </c>
      <c r="E53" s="233">
        <v>45078.0</v>
      </c>
      <c r="F53" s="237">
        <v>0.1875</v>
      </c>
      <c r="G53" s="237">
        <v>0.4791666666666667</v>
      </c>
      <c r="H53" s="68">
        <v>7.0</v>
      </c>
      <c r="I53" s="68">
        <v>0.0</v>
      </c>
      <c r="J53" s="68">
        <v>5.5</v>
      </c>
      <c r="K53" s="68">
        <v>1.5</v>
      </c>
    </row>
    <row r="54">
      <c r="A54" s="233">
        <v>45077.0</v>
      </c>
      <c r="B54" s="68" t="s">
        <v>740</v>
      </c>
      <c r="C54" s="68" t="s">
        <v>35</v>
      </c>
      <c r="D54" s="234" t="s">
        <v>169</v>
      </c>
      <c r="E54" s="233">
        <v>45078.0</v>
      </c>
      <c r="F54" s="237">
        <v>0.16666666666666666</v>
      </c>
      <c r="G54" s="237">
        <v>0.4583333333333333</v>
      </c>
      <c r="H54" s="68">
        <v>7.0</v>
      </c>
      <c r="I54" s="68">
        <v>0.0</v>
      </c>
      <c r="J54" s="68">
        <v>5.0</v>
      </c>
      <c r="K54" s="68">
        <v>2.0</v>
      </c>
    </row>
    <row r="55">
      <c r="A55" s="233">
        <v>45077.0</v>
      </c>
      <c r="B55" s="68" t="s">
        <v>82</v>
      </c>
      <c r="C55" s="68" t="s">
        <v>51</v>
      </c>
      <c r="D55" s="234" t="s">
        <v>169</v>
      </c>
      <c r="E55" s="233">
        <v>45078.0</v>
      </c>
      <c r="F55" s="237">
        <v>0.20833333333333334</v>
      </c>
      <c r="G55" s="237">
        <v>0.5347222222222222</v>
      </c>
      <c r="H55" s="68">
        <v>7.83</v>
      </c>
      <c r="I55" s="68">
        <v>0.0</v>
      </c>
      <c r="J55" s="68">
        <v>6.83</v>
      </c>
      <c r="K55" s="68">
        <v>1.0</v>
      </c>
    </row>
    <row r="56">
      <c r="A56" s="233">
        <v>45077.0</v>
      </c>
      <c r="B56" s="68" t="s">
        <v>69</v>
      </c>
      <c r="C56" s="68" t="s">
        <v>51</v>
      </c>
      <c r="D56" s="234" t="s">
        <v>169</v>
      </c>
      <c r="E56" s="233">
        <v>45078.0</v>
      </c>
      <c r="F56" s="237">
        <v>0.16666666666666666</v>
      </c>
      <c r="G56" s="238">
        <v>0.5</v>
      </c>
      <c r="H56" s="68">
        <v>8.0</v>
      </c>
      <c r="I56" s="68">
        <v>0.0</v>
      </c>
      <c r="J56" s="68">
        <v>6.0</v>
      </c>
      <c r="K56" s="68">
        <v>2.0</v>
      </c>
    </row>
    <row r="57">
      <c r="A57" s="233">
        <v>45077.0</v>
      </c>
      <c r="B57" s="68" t="s">
        <v>190</v>
      </c>
      <c r="C57" s="68" t="s">
        <v>51</v>
      </c>
      <c r="D57" s="234" t="s">
        <v>169</v>
      </c>
      <c r="E57" s="233">
        <v>45078.0</v>
      </c>
      <c r="F57" s="68">
        <v>0.0</v>
      </c>
      <c r="G57" s="68">
        <v>0.0</v>
      </c>
      <c r="H57" s="68">
        <v>0.0</v>
      </c>
      <c r="I57" s="68">
        <v>0.0</v>
      </c>
      <c r="J57" s="68">
        <v>0.0</v>
      </c>
      <c r="K57" s="68">
        <v>0.0</v>
      </c>
      <c r="L57" s="68" t="s">
        <v>25</v>
      </c>
    </row>
    <row r="58">
      <c r="A58" s="233">
        <v>45077.0</v>
      </c>
      <c r="B58" s="152" t="s">
        <v>103</v>
      </c>
      <c r="C58" s="68" t="s">
        <v>31</v>
      </c>
      <c r="D58" s="234" t="s">
        <v>169</v>
      </c>
      <c r="E58" s="233">
        <v>45078.0</v>
      </c>
      <c r="F58" s="237">
        <v>0.20833333333333334</v>
      </c>
      <c r="G58" s="237">
        <v>0.5208333333333334</v>
      </c>
      <c r="H58" s="68">
        <v>7.5</v>
      </c>
      <c r="I58" s="68">
        <v>0.0</v>
      </c>
      <c r="J58" s="68">
        <v>6.5</v>
      </c>
      <c r="K58" s="68">
        <v>1.0</v>
      </c>
    </row>
    <row r="59">
      <c r="A59" s="233">
        <v>45077.0</v>
      </c>
      <c r="B59" s="152" t="s">
        <v>97</v>
      </c>
      <c r="C59" s="68" t="s">
        <v>31</v>
      </c>
      <c r="D59" s="234" t="s">
        <v>169</v>
      </c>
      <c r="E59" s="233">
        <v>45078.0</v>
      </c>
      <c r="F59" s="237">
        <v>0.22916666666666666</v>
      </c>
      <c r="G59" s="237">
        <v>0.5416666666666666</v>
      </c>
      <c r="H59" s="235">
        <v>7.5</v>
      </c>
      <c r="I59" s="235">
        <v>0.0</v>
      </c>
      <c r="J59" s="235">
        <v>7.0</v>
      </c>
      <c r="K59" s="235">
        <v>0.5</v>
      </c>
    </row>
    <row r="60">
      <c r="A60" s="233">
        <v>45078.0</v>
      </c>
      <c r="B60" s="68" t="s">
        <v>88</v>
      </c>
      <c r="C60" s="68" t="s">
        <v>31</v>
      </c>
      <c r="D60" s="234" t="s">
        <v>169</v>
      </c>
      <c r="E60" s="233">
        <v>45078.0</v>
      </c>
      <c r="F60" s="68">
        <v>0.0</v>
      </c>
      <c r="G60" s="68">
        <v>0.0</v>
      </c>
      <c r="H60" s="68">
        <v>0.0</v>
      </c>
      <c r="I60" s="68">
        <v>0.0</v>
      </c>
      <c r="J60" s="68">
        <v>0.0</v>
      </c>
      <c r="K60" s="68">
        <v>0.0</v>
      </c>
      <c r="L60" s="68" t="s">
        <v>25</v>
      </c>
    </row>
    <row r="61">
      <c r="A61" s="233">
        <v>45078.0</v>
      </c>
      <c r="B61" s="68" t="s">
        <v>50</v>
      </c>
      <c r="C61" s="68" t="s">
        <v>31</v>
      </c>
      <c r="D61" s="234" t="s">
        <v>169</v>
      </c>
      <c r="E61" s="233">
        <v>45078.0</v>
      </c>
      <c r="F61" s="237">
        <v>0.9166666666666666</v>
      </c>
      <c r="G61" s="237">
        <v>0.22916666666666666</v>
      </c>
      <c r="H61" s="68">
        <v>7.5</v>
      </c>
      <c r="I61" s="68">
        <v>0.0</v>
      </c>
      <c r="J61" s="68">
        <v>0.0</v>
      </c>
      <c r="K61" s="68">
        <v>7.5</v>
      </c>
    </row>
    <row r="62">
      <c r="A62" s="233">
        <v>45078.0</v>
      </c>
      <c r="B62" s="68" t="s">
        <v>335</v>
      </c>
      <c r="C62" s="68" t="s">
        <v>51</v>
      </c>
      <c r="D62" s="234" t="s">
        <v>169</v>
      </c>
      <c r="E62" s="233">
        <v>45078.0</v>
      </c>
      <c r="F62" s="237">
        <v>0.9583333333333334</v>
      </c>
      <c r="G62" s="237">
        <v>0.20833333333333334</v>
      </c>
      <c r="H62" s="68">
        <v>6.0</v>
      </c>
      <c r="I62" s="68">
        <v>0.0</v>
      </c>
      <c r="J62" s="68">
        <v>0.0</v>
      </c>
      <c r="K62" s="68">
        <v>6.0</v>
      </c>
    </row>
    <row r="63">
      <c r="A63" s="233">
        <v>45078.0</v>
      </c>
      <c r="B63" s="68" t="s">
        <v>54</v>
      </c>
      <c r="C63" s="68" t="s">
        <v>748</v>
      </c>
      <c r="D63" s="234" t="s">
        <v>169</v>
      </c>
      <c r="E63" s="233">
        <v>45078.0</v>
      </c>
      <c r="F63" s="68">
        <v>0.0</v>
      </c>
      <c r="G63" s="68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>
      <c r="A64" s="233">
        <v>45078.0</v>
      </c>
      <c r="B64" s="68" t="s">
        <v>749</v>
      </c>
      <c r="C64" s="68" t="s">
        <v>748</v>
      </c>
      <c r="D64" s="234" t="s">
        <v>169</v>
      </c>
      <c r="E64" s="233">
        <v>45078.0</v>
      </c>
      <c r="F64" s="237">
        <v>0.4375</v>
      </c>
      <c r="G64" s="237">
        <v>0.22916666666666666</v>
      </c>
      <c r="H64" s="68">
        <v>7.0</v>
      </c>
      <c r="I64" s="68">
        <v>0.0</v>
      </c>
      <c r="J64" s="68">
        <v>0.0</v>
      </c>
      <c r="K64" s="68">
        <v>7.0</v>
      </c>
      <c r="L64" s="68"/>
    </row>
    <row r="65">
      <c r="A65" s="233">
        <v>45078.0</v>
      </c>
      <c r="B65" s="68" t="s">
        <v>82</v>
      </c>
      <c r="C65" s="68" t="s">
        <v>748</v>
      </c>
      <c r="D65" s="234" t="s">
        <v>169</v>
      </c>
      <c r="E65" s="233">
        <v>45078.0</v>
      </c>
      <c r="F65" s="68">
        <v>0.0</v>
      </c>
      <c r="G65" s="68">
        <v>0.0</v>
      </c>
      <c r="H65" s="68">
        <v>0.0</v>
      </c>
      <c r="I65" s="68">
        <v>0.0</v>
      </c>
      <c r="J65" s="68">
        <v>0.0</v>
      </c>
      <c r="K65" s="68">
        <v>0.0</v>
      </c>
      <c r="L65" s="68" t="s">
        <v>25</v>
      </c>
    </row>
    <row r="66">
      <c r="A66" s="233">
        <v>45078.0</v>
      </c>
      <c r="B66" s="68" t="s">
        <v>32</v>
      </c>
      <c r="C66" s="68" t="s">
        <v>1</v>
      </c>
      <c r="D66" s="234" t="s">
        <v>169</v>
      </c>
      <c r="E66" s="233">
        <v>45078.0</v>
      </c>
      <c r="F66" s="237">
        <v>0.4375</v>
      </c>
      <c r="G66" s="237">
        <v>0.20833333333333334</v>
      </c>
      <c r="H66" s="68">
        <v>6.5</v>
      </c>
      <c r="I66" s="68">
        <v>0.0</v>
      </c>
      <c r="J66" s="68">
        <v>0.0</v>
      </c>
      <c r="K66" s="68">
        <v>6.5</v>
      </c>
    </row>
    <row r="67">
      <c r="A67" s="233">
        <v>45078.0</v>
      </c>
      <c r="B67" s="68" t="s">
        <v>18</v>
      </c>
      <c r="C67" s="68" t="s">
        <v>1</v>
      </c>
      <c r="D67" s="234" t="s">
        <v>169</v>
      </c>
      <c r="E67" s="233">
        <v>45078.0</v>
      </c>
      <c r="F67" s="237">
        <v>0.4375</v>
      </c>
      <c r="G67" s="237">
        <v>0.20833333333333334</v>
      </c>
      <c r="H67" s="68">
        <v>6.5</v>
      </c>
      <c r="I67" s="68">
        <v>0.0</v>
      </c>
      <c r="J67" s="68">
        <v>0.0</v>
      </c>
      <c r="K67" s="68">
        <v>6.5</v>
      </c>
    </row>
    <row r="68">
      <c r="A68" s="233">
        <v>45078.0</v>
      </c>
      <c r="B68" s="68" t="s">
        <v>139</v>
      </c>
      <c r="C68" s="68" t="s">
        <v>35</v>
      </c>
      <c r="D68" s="234" t="s">
        <v>169</v>
      </c>
      <c r="E68" s="233">
        <v>45078.0</v>
      </c>
      <c r="F68" s="237">
        <v>0.9583333333333334</v>
      </c>
      <c r="G68" s="237">
        <v>0.375</v>
      </c>
      <c r="H68" s="68">
        <v>10.0</v>
      </c>
      <c r="I68" s="68">
        <v>2.0</v>
      </c>
      <c r="J68" s="68">
        <v>1.0</v>
      </c>
      <c r="K68" s="68">
        <v>7.0</v>
      </c>
      <c r="L68" s="152" t="s">
        <v>411</v>
      </c>
    </row>
    <row r="69">
      <c r="A69" s="233">
        <v>45078.0</v>
      </c>
      <c r="B69" s="68" t="s">
        <v>52</v>
      </c>
      <c r="C69" s="68" t="s">
        <v>23</v>
      </c>
      <c r="D69" s="234" t="s">
        <v>168</v>
      </c>
      <c r="E69" s="233">
        <v>45079.0</v>
      </c>
      <c r="F69" s="238">
        <v>0.020833333333333332</v>
      </c>
      <c r="G69" s="237">
        <v>0.16666666666666666</v>
      </c>
      <c r="H69" s="68">
        <v>3.5</v>
      </c>
      <c r="I69" s="68">
        <v>0.0</v>
      </c>
      <c r="J69" s="68">
        <v>0.0</v>
      </c>
      <c r="K69" s="68">
        <v>3.5</v>
      </c>
    </row>
    <row r="70">
      <c r="A70" s="233">
        <v>45078.0</v>
      </c>
      <c r="B70" s="68" t="s">
        <v>52</v>
      </c>
      <c r="C70" s="68" t="s">
        <v>51</v>
      </c>
      <c r="D70" s="234" t="s">
        <v>168</v>
      </c>
      <c r="E70" s="233">
        <v>45079.0</v>
      </c>
      <c r="F70" s="237">
        <v>0.16666666666666666</v>
      </c>
      <c r="G70" s="238">
        <v>0.5</v>
      </c>
      <c r="H70" s="68">
        <v>8.0</v>
      </c>
      <c r="I70" s="68">
        <v>3.5</v>
      </c>
      <c r="J70" s="68">
        <v>2.5</v>
      </c>
      <c r="K70" s="68">
        <v>2.0</v>
      </c>
      <c r="L70" s="68" t="s">
        <v>409</v>
      </c>
    </row>
    <row r="71">
      <c r="A71" s="233">
        <v>45078.0</v>
      </c>
      <c r="B71" s="68" t="s">
        <v>50</v>
      </c>
      <c r="C71" s="68" t="s">
        <v>748</v>
      </c>
      <c r="D71" s="234" t="s">
        <v>168</v>
      </c>
      <c r="E71" s="233">
        <v>45079.0</v>
      </c>
      <c r="F71" s="237">
        <v>0.22916666666666666</v>
      </c>
      <c r="G71" s="237">
        <v>0.375</v>
      </c>
      <c r="H71" s="68">
        <v>3.5</v>
      </c>
      <c r="I71" s="68">
        <v>3.0</v>
      </c>
      <c r="J71" s="68">
        <v>0.0</v>
      </c>
      <c r="K71" s="68">
        <v>0.5</v>
      </c>
      <c r="L71" s="68" t="s">
        <v>259</v>
      </c>
    </row>
    <row r="72">
      <c r="A72" s="233">
        <v>45078.0</v>
      </c>
      <c r="B72" s="68" t="s">
        <v>123</v>
      </c>
      <c r="C72" s="68" t="s">
        <v>748</v>
      </c>
      <c r="D72" s="234" t="s">
        <v>168</v>
      </c>
      <c r="E72" s="233">
        <v>45079.0</v>
      </c>
      <c r="F72" s="237">
        <v>0.16666666666666666</v>
      </c>
      <c r="G72" s="237">
        <v>0.4583333333333333</v>
      </c>
      <c r="H72" s="68">
        <v>7.0</v>
      </c>
      <c r="I72" s="68">
        <v>0.0</v>
      </c>
      <c r="J72" s="68">
        <v>5.0</v>
      </c>
      <c r="K72" s="68">
        <v>2.0</v>
      </c>
    </row>
    <row r="73">
      <c r="A73" s="233">
        <v>45078.0</v>
      </c>
      <c r="B73" s="68" t="s">
        <v>30</v>
      </c>
      <c r="C73" s="68" t="s">
        <v>1</v>
      </c>
      <c r="D73" s="234" t="s">
        <v>168</v>
      </c>
      <c r="E73" s="233">
        <v>45079.0</v>
      </c>
      <c r="F73" s="237">
        <v>0.20833333333333334</v>
      </c>
      <c r="G73" s="237">
        <v>0.4791666666666667</v>
      </c>
      <c r="H73" s="68">
        <v>6.5</v>
      </c>
      <c r="I73" s="68">
        <v>0.0</v>
      </c>
      <c r="J73" s="68">
        <v>5.5</v>
      </c>
      <c r="K73" s="68">
        <v>1.0</v>
      </c>
    </row>
    <row r="74">
      <c r="A74" s="233">
        <v>45078.0</v>
      </c>
      <c r="B74" s="68" t="s">
        <v>45</v>
      </c>
      <c r="C74" s="68" t="s">
        <v>1</v>
      </c>
      <c r="D74" s="234" t="s">
        <v>168</v>
      </c>
      <c r="E74" s="233">
        <v>45079.0</v>
      </c>
      <c r="F74" s="237">
        <v>0.20833333333333334</v>
      </c>
      <c r="G74" s="237">
        <v>0.4791666666666667</v>
      </c>
      <c r="H74" s="68">
        <v>6.5</v>
      </c>
      <c r="I74" s="68">
        <v>0.0</v>
      </c>
      <c r="J74" s="68">
        <v>5.5</v>
      </c>
      <c r="K74" s="68">
        <v>1.0</v>
      </c>
    </row>
    <row r="75">
      <c r="A75" s="233">
        <v>45078.0</v>
      </c>
      <c r="B75" s="68" t="s">
        <v>740</v>
      </c>
      <c r="C75" s="68" t="s">
        <v>35</v>
      </c>
      <c r="D75" s="234" t="s">
        <v>168</v>
      </c>
      <c r="E75" s="233">
        <v>45079.0</v>
      </c>
      <c r="F75" s="237">
        <v>0.16666666666666666</v>
      </c>
      <c r="G75" s="237">
        <v>0.4583333333333333</v>
      </c>
      <c r="H75" s="68">
        <v>7.0</v>
      </c>
      <c r="I75" s="68">
        <v>0.0</v>
      </c>
      <c r="J75" s="68">
        <v>5.0</v>
      </c>
      <c r="K75" s="68">
        <v>2.0</v>
      </c>
    </row>
    <row r="76">
      <c r="A76" s="233">
        <v>45078.0</v>
      </c>
      <c r="B76" s="68" t="s">
        <v>69</v>
      </c>
      <c r="C76" s="68" t="s">
        <v>51</v>
      </c>
      <c r="D76" s="234" t="s">
        <v>168</v>
      </c>
      <c r="E76" s="233">
        <v>45079.0</v>
      </c>
      <c r="F76" s="68">
        <v>0.0</v>
      </c>
      <c r="G76" s="68">
        <v>0.0</v>
      </c>
      <c r="H76" s="68">
        <v>0.0</v>
      </c>
      <c r="I76" s="68">
        <v>0.0</v>
      </c>
      <c r="J76" s="68">
        <v>0.0</v>
      </c>
      <c r="K76" s="68">
        <v>0.0</v>
      </c>
      <c r="L76" s="68" t="s">
        <v>25</v>
      </c>
    </row>
    <row r="77">
      <c r="A77" s="233">
        <v>45078.0</v>
      </c>
      <c r="B77" s="68" t="s">
        <v>190</v>
      </c>
      <c r="C77" s="68" t="s">
        <v>51</v>
      </c>
      <c r="D77" s="234" t="s">
        <v>168</v>
      </c>
      <c r="E77" s="233">
        <v>45079.0</v>
      </c>
      <c r="F77" s="237">
        <v>0.20833333333333334</v>
      </c>
      <c r="G77" s="237">
        <v>0.5416666666666666</v>
      </c>
      <c r="H77" s="68">
        <v>8.0</v>
      </c>
      <c r="I77" s="68">
        <v>0.0</v>
      </c>
      <c r="J77" s="68">
        <v>7.0</v>
      </c>
      <c r="K77" s="68">
        <v>1.0</v>
      </c>
    </row>
    <row r="78">
      <c r="A78" s="233">
        <v>45078.0</v>
      </c>
      <c r="B78" s="152" t="s">
        <v>103</v>
      </c>
      <c r="C78" s="68" t="s">
        <v>31</v>
      </c>
      <c r="D78" s="234" t="s">
        <v>168</v>
      </c>
      <c r="E78" s="233">
        <v>45079.0</v>
      </c>
      <c r="F78" s="237">
        <v>0.20833333333333334</v>
      </c>
      <c r="G78" s="237">
        <v>0.5208333333333334</v>
      </c>
      <c r="H78" s="68">
        <v>7.5</v>
      </c>
      <c r="I78" s="68">
        <v>0.0</v>
      </c>
      <c r="J78" s="68">
        <v>6.5</v>
      </c>
      <c r="K78" s="68">
        <v>1.0</v>
      </c>
    </row>
    <row r="79">
      <c r="A79" s="233">
        <v>45078.0</v>
      </c>
      <c r="B79" s="152" t="s">
        <v>97</v>
      </c>
      <c r="C79" s="68" t="s">
        <v>31</v>
      </c>
      <c r="D79" s="234" t="s">
        <v>168</v>
      </c>
      <c r="E79" s="233">
        <v>45079.0</v>
      </c>
      <c r="F79" s="237">
        <v>0.22916666666666666</v>
      </c>
      <c r="G79" s="237">
        <v>0.5416666666666666</v>
      </c>
      <c r="H79" s="235">
        <v>7.5</v>
      </c>
      <c r="I79" s="235">
        <v>0.0</v>
      </c>
      <c r="J79" s="235">
        <v>7.0</v>
      </c>
      <c r="K79" s="235">
        <v>0.5</v>
      </c>
    </row>
    <row r="80">
      <c r="A80" s="233">
        <v>45079.0</v>
      </c>
      <c r="B80" s="68" t="s">
        <v>88</v>
      </c>
      <c r="C80" s="68" t="s">
        <v>31</v>
      </c>
      <c r="D80" s="234" t="s">
        <v>168</v>
      </c>
      <c r="E80" s="233">
        <v>45079.0</v>
      </c>
      <c r="F80" s="237">
        <v>0.9166666666666666</v>
      </c>
      <c r="G80" s="237">
        <v>0.25</v>
      </c>
      <c r="H80" s="68">
        <v>8.0</v>
      </c>
      <c r="I80" s="68">
        <v>0.0</v>
      </c>
      <c r="J80" s="68">
        <v>0.0</v>
      </c>
      <c r="K80" s="68">
        <v>8.0</v>
      </c>
    </row>
    <row r="81">
      <c r="A81" s="233">
        <v>45079.0</v>
      </c>
      <c r="B81" s="68" t="s">
        <v>335</v>
      </c>
      <c r="C81" s="68" t="s">
        <v>51</v>
      </c>
      <c r="D81" s="234" t="s">
        <v>168</v>
      </c>
      <c r="E81" s="233">
        <v>45079.0</v>
      </c>
      <c r="F81" s="237">
        <v>0.9583333333333334</v>
      </c>
      <c r="G81" s="237">
        <v>0.20833333333333334</v>
      </c>
      <c r="H81" s="68">
        <v>6.0</v>
      </c>
      <c r="I81" s="68">
        <v>0.0</v>
      </c>
      <c r="J81" s="68">
        <v>0.0</v>
      </c>
      <c r="K81" s="68">
        <v>6.0</v>
      </c>
      <c r="L81" s="152"/>
    </row>
    <row r="82">
      <c r="A82" s="233">
        <v>45079.0</v>
      </c>
      <c r="B82" s="68" t="s">
        <v>54</v>
      </c>
      <c r="C82" s="68" t="s">
        <v>748</v>
      </c>
      <c r="D82" s="234" t="s">
        <v>168</v>
      </c>
      <c r="E82" s="233">
        <v>45079.0</v>
      </c>
      <c r="F82" s="68">
        <v>0.0</v>
      </c>
      <c r="G82" s="68">
        <v>0.0</v>
      </c>
      <c r="H82" s="68">
        <v>0.0</v>
      </c>
      <c r="I82" s="68">
        <v>0.0</v>
      </c>
      <c r="J82" s="68">
        <v>0.0</v>
      </c>
      <c r="K82" s="68">
        <v>0.0</v>
      </c>
      <c r="L82" s="68" t="s">
        <v>166</v>
      </c>
    </row>
    <row r="83">
      <c r="A83" s="233">
        <v>45079.0</v>
      </c>
      <c r="B83" s="68" t="s">
        <v>749</v>
      </c>
      <c r="C83" s="68" t="s">
        <v>748</v>
      </c>
      <c r="D83" s="234" t="s">
        <v>168</v>
      </c>
      <c r="E83" s="233">
        <v>45079.0</v>
      </c>
      <c r="F83" s="68">
        <v>0.0</v>
      </c>
      <c r="G83" s="68">
        <v>0.0</v>
      </c>
      <c r="H83" s="68">
        <v>0.0</v>
      </c>
      <c r="I83" s="68">
        <v>0.0</v>
      </c>
      <c r="J83" s="68">
        <v>0.0</v>
      </c>
      <c r="K83" s="68">
        <v>0.0</v>
      </c>
      <c r="L83" s="68" t="s">
        <v>25</v>
      </c>
    </row>
    <row r="84">
      <c r="A84" s="233">
        <v>45079.0</v>
      </c>
      <c r="B84" s="68" t="s">
        <v>82</v>
      </c>
      <c r="C84" s="68" t="s">
        <v>748</v>
      </c>
      <c r="D84" s="234" t="s">
        <v>168</v>
      </c>
      <c r="E84" s="233">
        <v>45079.0</v>
      </c>
      <c r="F84" s="237">
        <v>0.4375</v>
      </c>
      <c r="G84" s="237">
        <v>0.375</v>
      </c>
      <c r="H84" s="68">
        <v>10.5</v>
      </c>
      <c r="I84" s="68">
        <v>2.5</v>
      </c>
      <c r="J84" s="68">
        <v>0.5</v>
      </c>
      <c r="K84" s="68">
        <v>7.5</v>
      </c>
      <c r="L84" s="68" t="s">
        <v>304</v>
      </c>
    </row>
    <row r="85">
      <c r="A85" s="233">
        <v>45079.0</v>
      </c>
      <c r="B85" s="68" t="s">
        <v>139</v>
      </c>
      <c r="C85" s="68" t="s">
        <v>35</v>
      </c>
      <c r="D85" s="234" t="s">
        <v>168</v>
      </c>
      <c r="E85" s="233">
        <v>45079.0</v>
      </c>
      <c r="F85" s="237">
        <v>0.9583333333333334</v>
      </c>
      <c r="G85" s="237">
        <v>0.20833333333333334</v>
      </c>
      <c r="H85" s="68">
        <v>6.0</v>
      </c>
      <c r="I85" s="68">
        <v>0.0</v>
      </c>
      <c r="J85" s="68">
        <v>0.0</v>
      </c>
      <c r="K85" s="68">
        <v>6.0</v>
      </c>
    </row>
    <row r="86">
      <c r="A86" s="233">
        <v>45079.0</v>
      </c>
      <c r="B86" s="68" t="s">
        <v>18</v>
      </c>
      <c r="C86" s="68" t="s">
        <v>1</v>
      </c>
      <c r="D86" s="234" t="s">
        <v>168</v>
      </c>
      <c r="E86" s="233">
        <v>45079.0</v>
      </c>
      <c r="F86" s="68">
        <v>0.0</v>
      </c>
      <c r="G86" s="68">
        <v>0.0</v>
      </c>
      <c r="H86" s="68">
        <v>0.0</v>
      </c>
      <c r="I86" s="68">
        <v>0.0</v>
      </c>
      <c r="J86" s="68">
        <v>0.0</v>
      </c>
      <c r="K86" s="68">
        <v>0.0</v>
      </c>
      <c r="L86" s="68" t="s">
        <v>25</v>
      </c>
    </row>
    <row r="87">
      <c r="A87" s="233">
        <v>45079.0</v>
      </c>
      <c r="B87" s="68" t="s">
        <v>32</v>
      </c>
      <c r="C87" s="68" t="s">
        <v>1</v>
      </c>
      <c r="D87" s="234" t="s">
        <v>168</v>
      </c>
      <c r="E87" s="233">
        <v>45079.0</v>
      </c>
      <c r="F87" s="237">
        <v>0.4375</v>
      </c>
      <c r="G87" s="237">
        <v>0.20833333333333334</v>
      </c>
      <c r="H87" s="68">
        <v>6.5</v>
      </c>
      <c r="I87" s="68">
        <v>0.0</v>
      </c>
      <c r="J87" s="68">
        <v>0.0</v>
      </c>
      <c r="K87" s="68">
        <v>6.5</v>
      </c>
    </row>
    <row r="88">
      <c r="A88" s="233">
        <v>45079.0</v>
      </c>
      <c r="B88" s="68" t="s">
        <v>52</v>
      </c>
      <c r="C88" s="68" t="s">
        <v>1</v>
      </c>
      <c r="D88" s="234" t="s">
        <v>168</v>
      </c>
      <c r="E88" s="233">
        <v>45079.0</v>
      </c>
      <c r="F88" s="237">
        <v>0.4375</v>
      </c>
      <c r="G88" s="237">
        <v>0.20833333333333334</v>
      </c>
      <c r="H88" s="68">
        <v>6.5</v>
      </c>
      <c r="I88" s="68">
        <v>0.0</v>
      </c>
      <c r="J88" s="68">
        <v>0.0</v>
      </c>
      <c r="K88" s="68">
        <v>6.5</v>
      </c>
    </row>
    <row r="89">
      <c r="A89" s="233">
        <v>45079.0</v>
      </c>
      <c r="B89" s="68" t="s">
        <v>52</v>
      </c>
      <c r="C89" s="68" t="s">
        <v>35</v>
      </c>
      <c r="D89" s="234" t="s">
        <v>170</v>
      </c>
      <c r="E89" s="233">
        <v>45080.0</v>
      </c>
      <c r="F89" s="237">
        <v>0.20833333333333334</v>
      </c>
      <c r="G89" s="237">
        <v>0.375</v>
      </c>
      <c r="H89" s="68">
        <v>4.0</v>
      </c>
      <c r="I89" s="68">
        <v>2.5</v>
      </c>
      <c r="J89" s="68">
        <v>0.5</v>
      </c>
      <c r="K89" s="68">
        <v>1.0</v>
      </c>
      <c r="L89" s="68" t="s">
        <v>304</v>
      </c>
    </row>
    <row r="90">
      <c r="A90" s="233">
        <v>45079.0</v>
      </c>
      <c r="B90" s="68" t="s">
        <v>50</v>
      </c>
      <c r="C90" s="68" t="s">
        <v>23</v>
      </c>
      <c r="D90" s="234" t="s">
        <v>170</v>
      </c>
      <c r="E90" s="233">
        <v>45080.0</v>
      </c>
      <c r="F90" s="238">
        <v>0.020833333333333332</v>
      </c>
      <c r="G90" s="237">
        <v>0.16666666666666666</v>
      </c>
      <c r="H90" s="68">
        <v>3.5</v>
      </c>
      <c r="I90" s="68">
        <v>0.0</v>
      </c>
      <c r="J90" s="68">
        <v>0.0</v>
      </c>
      <c r="K90" s="68">
        <v>3.5</v>
      </c>
    </row>
    <row r="91">
      <c r="A91" s="233">
        <v>45079.0</v>
      </c>
      <c r="B91" s="68" t="s">
        <v>50</v>
      </c>
      <c r="C91" s="68" t="s">
        <v>49</v>
      </c>
      <c r="D91" s="234" t="s">
        <v>170</v>
      </c>
      <c r="E91" s="233">
        <v>45080.0</v>
      </c>
      <c r="F91" s="237">
        <v>0.16666666666666666</v>
      </c>
      <c r="G91" s="237">
        <v>0.375</v>
      </c>
      <c r="H91" s="68">
        <v>5.0</v>
      </c>
      <c r="I91" s="68">
        <v>0.5</v>
      </c>
      <c r="J91" s="68">
        <v>2.5</v>
      </c>
      <c r="K91" s="68">
        <v>2.0</v>
      </c>
      <c r="L91" s="68" t="s">
        <v>192</v>
      </c>
    </row>
    <row r="92">
      <c r="A92" s="233">
        <v>45079.0</v>
      </c>
      <c r="B92" s="68" t="s">
        <v>123</v>
      </c>
      <c r="C92" s="68" t="s">
        <v>23</v>
      </c>
      <c r="D92" s="234" t="s">
        <v>170</v>
      </c>
      <c r="E92" s="233">
        <v>45080.0</v>
      </c>
      <c r="F92" s="237">
        <v>0.16666666666666666</v>
      </c>
      <c r="G92" s="237">
        <v>0.4583333333333333</v>
      </c>
      <c r="H92" s="68">
        <v>7.0</v>
      </c>
      <c r="I92" s="68">
        <v>0.0</v>
      </c>
      <c r="J92" s="68">
        <v>5.0</v>
      </c>
      <c r="K92" s="68">
        <v>2.0</v>
      </c>
    </row>
    <row r="93">
      <c r="A93" s="233">
        <v>45079.0</v>
      </c>
      <c r="B93" s="68" t="s">
        <v>30</v>
      </c>
      <c r="C93" s="68" t="s">
        <v>1</v>
      </c>
      <c r="D93" s="234" t="s">
        <v>170</v>
      </c>
      <c r="E93" s="233">
        <v>45080.0</v>
      </c>
      <c r="F93" s="237">
        <v>0.20833333333333334</v>
      </c>
      <c r="G93" s="237">
        <v>0.5625</v>
      </c>
      <c r="H93" s="68">
        <v>8.5</v>
      </c>
      <c r="I93" s="68">
        <v>0.5</v>
      </c>
      <c r="J93" s="68">
        <v>7.0</v>
      </c>
      <c r="K93" s="68">
        <v>1.0</v>
      </c>
      <c r="L93" s="68" t="s">
        <v>192</v>
      </c>
    </row>
    <row r="94">
      <c r="A94" s="233">
        <v>45079.0</v>
      </c>
      <c r="B94" s="68" t="s">
        <v>45</v>
      </c>
      <c r="C94" s="68" t="s">
        <v>1</v>
      </c>
      <c r="D94" s="234" t="s">
        <v>170</v>
      </c>
      <c r="E94" s="233">
        <v>45080.0</v>
      </c>
      <c r="F94" s="237">
        <v>0.20833333333333334</v>
      </c>
      <c r="G94" s="237">
        <v>0.5625</v>
      </c>
      <c r="H94" s="68">
        <v>8.5</v>
      </c>
      <c r="I94" s="68">
        <v>0.5</v>
      </c>
      <c r="J94" s="68">
        <v>7.0</v>
      </c>
      <c r="K94" s="68">
        <v>1.0</v>
      </c>
      <c r="L94" s="68" t="s">
        <v>192</v>
      </c>
    </row>
    <row r="95">
      <c r="A95" s="233">
        <v>45079.0</v>
      </c>
      <c r="B95" s="68" t="s">
        <v>740</v>
      </c>
      <c r="C95" s="68" t="s">
        <v>35</v>
      </c>
      <c r="D95" s="234" t="s">
        <v>170</v>
      </c>
      <c r="E95" s="233">
        <v>45080.0</v>
      </c>
      <c r="F95" s="237">
        <v>0.16666666666666666</v>
      </c>
      <c r="G95" s="237">
        <v>0.4583333333333333</v>
      </c>
      <c r="H95" s="68">
        <v>7.0</v>
      </c>
      <c r="I95" s="68">
        <v>0.0</v>
      </c>
      <c r="J95" s="68">
        <v>5.0</v>
      </c>
      <c r="K95" s="68">
        <v>2.0</v>
      </c>
    </row>
    <row r="96">
      <c r="A96" s="233">
        <v>45079.0</v>
      </c>
      <c r="B96" s="68" t="s">
        <v>69</v>
      </c>
      <c r="C96" s="68" t="s">
        <v>51</v>
      </c>
      <c r="D96" s="234" t="s">
        <v>170</v>
      </c>
      <c r="E96" s="233">
        <v>45080.0</v>
      </c>
      <c r="F96" s="237">
        <v>0.16666666666666666</v>
      </c>
      <c r="G96" s="238">
        <v>0.5</v>
      </c>
      <c r="H96" s="68">
        <v>8.0</v>
      </c>
      <c r="I96" s="68">
        <v>0.0</v>
      </c>
      <c r="J96" s="68">
        <v>6.0</v>
      </c>
      <c r="K96" s="68">
        <v>2.0</v>
      </c>
    </row>
    <row r="97">
      <c r="A97" s="233">
        <v>45079.0</v>
      </c>
      <c r="B97" s="68" t="s">
        <v>190</v>
      </c>
      <c r="C97" s="68" t="s">
        <v>51</v>
      </c>
      <c r="D97" s="234" t="s">
        <v>170</v>
      </c>
      <c r="E97" s="233">
        <v>45080.0</v>
      </c>
      <c r="F97" s="237">
        <v>0.20833333333333334</v>
      </c>
      <c r="G97" s="237">
        <v>0.5208333333333334</v>
      </c>
      <c r="H97" s="68">
        <v>7.5</v>
      </c>
      <c r="I97" s="68">
        <v>0.0</v>
      </c>
      <c r="J97" s="68">
        <v>6.5</v>
      </c>
      <c r="K97" s="68">
        <v>1.0</v>
      </c>
      <c r="L97" s="152"/>
    </row>
    <row r="98">
      <c r="A98" s="233">
        <v>45079.0</v>
      </c>
      <c r="B98" s="152" t="s">
        <v>103</v>
      </c>
      <c r="C98" s="68" t="s">
        <v>31</v>
      </c>
      <c r="D98" s="234" t="s">
        <v>170</v>
      </c>
      <c r="E98" s="233">
        <v>45080.0</v>
      </c>
      <c r="F98" s="237">
        <v>0.22916666666666666</v>
      </c>
      <c r="G98" s="237">
        <v>0.5625</v>
      </c>
      <c r="H98" s="68">
        <v>8.0</v>
      </c>
      <c r="I98" s="68">
        <v>0.0</v>
      </c>
      <c r="J98" s="68">
        <v>7.5</v>
      </c>
      <c r="K98" s="68">
        <v>0.5</v>
      </c>
    </row>
    <row r="99">
      <c r="A99" s="233">
        <v>45079.0</v>
      </c>
      <c r="B99" s="152" t="s">
        <v>97</v>
      </c>
      <c r="C99" s="68" t="s">
        <v>31</v>
      </c>
      <c r="D99" s="234" t="s">
        <v>170</v>
      </c>
      <c r="E99" s="233">
        <v>45080.0</v>
      </c>
      <c r="F99" s="237">
        <v>0.25</v>
      </c>
      <c r="G99" s="237">
        <v>0.5833333333333334</v>
      </c>
      <c r="H99" s="235">
        <v>8.0</v>
      </c>
      <c r="I99" s="235">
        <v>0.0</v>
      </c>
      <c r="J99" s="235">
        <v>8.0</v>
      </c>
      <c r="K99" s="235">
        <v>0.0</v>
      </c>
      <c r="L99" s="152"/>
    </row>
    <row r="100">
      <c r="A100" s="233">
        <v>45080.0</v>
      </c>
      <c r="B100" s="68" t="s">
        <v>88</v>
      </c>
      <c r="C100" s="68" t="s">
        <v>31</v>
      </c>
      <c r="D100" s="234" t="s">
        <v>170</v>
      </c>
      <c r="E100" s="233">
        <v>45080.0</v>
      </c>
      <c r="F100" s="237">
        <v>0.9166666666666666</v>
      </c>
      <c r="G100" s="237">
        <v>0.25</v>
      </c>
      <c r="H100" s="68">
        <v>8.0</v>
      </c>
      <c r="I100" s="68">
        <v>0.0</v>
      </c>
      <c r="J100" s="68">
        <v>0.0</v>
      </c>
      <c r="K100" s="68">
        <v>8.0</v>
      </c>
      <c r="L100" s="152"/>
    </row>
    <row r="101">
      <c r="A101" s="233">
        <v>45080.0</v>
      </c>
      <c r="B101" s="68" t="s">
        <v>335</v>
      </c>
      <c r="C101" s="68" t="s">
        <v>51</v>
      </c>
      <c r="D101" s="234" t="s">
        <v>170</v>
      </c>
      <c r="E101" s="233">
        <v>45080.0</v>
      </c>
      <c r="F101" s="237">
        <v>0.9583333333333334</v>
      </c>
      <c r="G101" s="237">
        <v>0.20833333333333334</v>
      </c>
      <c r="H101" s="68">
        <v>6.0</v>
      </c>
      <c r="I101" s="68">
        <v>0.0</v>
      </c>
      <c r="J101" s="68">
        <v>0.0</v>
      </c>
      <c r="K101" s="68">
        <v>6.0</v>
      </c>
      <c r="L101" s="152"/>
    </row>
    <row r="102">
      <c r="A102" s="233">
        <v>45080.0</v>
      </c>
      <c r="B102" s="68" t="s">
        <v>54</v>
      </c>
      <c r="C102" s="68" t="s">
        <v>748</v>
      </c>
      <c r="D102" s="234" t="s">
        <v>170</v>
      </c>
      <c r="E102" s="233">
        <v>45080.0</v>
      </c>
      <c r="F102" s="68">
        <v>0.0</v>
      </c>
      <c r="G102" s="68">
        <v>0.0</v>
      </c>
      <c r="H102" s="68">
        <v>0.0</v>
      </c>
      <c r="I102" s="68">
        <v>0.0</v>
      </c>
      <c r="J102" s="68">
        <v>0.0</v>
      </c>
      <c r="K102" s="68">
        <v>0.0</v>
      </c>
      <c r="L102" s="68" t="s">
        <v>166</v>
      </c>
    </row>
    <row r="103">
      <c r="A103" s="233">
        <v>45080.0</v>
      </c>
      <c r="B103" s="68" t="s">
        <v>749</v>
      </c>
      <c r="C103" s="68" t="s">
        <v>748</v>
      </c>
      <c r="D103" s="234" t="s">
        <v>170</v>
      </c>
      <c r="E103" s="233">
        <v>45080.0</v>
      </c>
      <c r="F103" s="68">
        <v>0.0</v>
      </c>
      <c r="G103" s="68">
        <v>0.0</v>
      </c>
      <c r="H103" s="68">
        <v>0.0</v>
      </c>
      <c r="I103" s="68">
        <v>0.0</v>
      </c>
      <c r="J103" s="68">
        <v>0.0</v>
      </c>
      <c r="K103" s="68">
        <v>0.0</v>
      </c>
      <c r="L103" s="68" t="s">
        <v>25</v>
      </c>
    </row>
    <row r="104">
      <c r="A104" s="233">
        <v>45080.0</v>
      </c>
      <c r="B104" s="68" t="s">
        <v>82</v>
      </c>
      <c r="C104" s="68" t="s">
        <v>748</v>
      </c>
      <c r="D104" s="234" t="s">
        <v>170</v>
      </c>
      <c r="E104" s="233">
        <v>45080.0</v>
      </c>
      <c r="F104" s="237">
        <v>0.4375</v>
      </c>
      <c r="G104" s="237">
        <v>0.375</v>
      </c>
      <c r="H104" s="68">
        <v>10.5</v>
      </c>
      <c r="I104" s="68">
        <v>2.5</v>
      </c>
      <c r="J104" s="68">
        <v>0.5</v>
      </c>
      <c r="K104" s="68">
        <v>7.5</v>
      </c>
      <c r="L104" s="68" t="s">
        <v>304</v>
      </c>
    </row>
    <row r="105">
      <c r="A105" s="233">
        <v>45080.0</v>
      </c>
      <c r="B105" s="68" t="s">
        <v>139</v>
      </c>
      <c r="C105" s="68" t="s">
        <v>35</v>
      </c>
      <c r="D105" s="234" t="s">
        <v>170</v>
      </c>
      <c r="E105" s="233">
        <v>45080.0</v>
      </c>
      <c r="F105" s="237">
        <v>0.9583333333333334</v>
      </c>
      <c r="G105" s="237">
        <v>0.375</v>
      </c>
      <c r="H105" s="68">
        <v>10.0</v>
      </c>
      <c r="I105" s="68">
        <v>2.0</v>
      </c>
      <c r="J105" s="68">
        <v>1.0</v>
      </c>
      <c r="K105" s="68">
        <v>7.0</v>
      </c>
      <c r="L105" s="152" t="s">
        <v>411</v>
      </c>
    </row>
    <row r="106">
      <c r="A106" s="233">
        <v>45080.0</v>
      </c>
      <c r="B106" s="68" t="s">
        <v>32</v>
      </c>
      <c r="C106" s="68" t="s">
        <v>1</v>
      </c>
      <c r="D106" s="234" t="s">
        <v>170</v>
      </c>
      <c r="E106" s="233">
        <v>45080.0</v>
      </c>
      <c r="F106" s="237">
        <v>0.4375</v>
      </c>
      <c r="G106" s="237">
        <v>0.20833333333333334</v>
      </c>
      <c r="H106" s="68">
        <v>6.5</v>
      </c>
      <c r="I106" s="68">
        <v>0.0</v>
      </c>
      <c r="J106" s="68">
        <v>0.0</v>
      </c>
      <c r="K106" s="68">
        <v>6.5</v>
      </c>
    </row>
    <row r="107">
      <c r="A107" s="233">
        <v>45080.0</v>
      </c>
      <c r="B107" s="68" t="s">
        <v>18</v>
      </c>
      <c r="C107" s="68" t="s">
        <v>1</v>
      </c>
      <c r="D107" s="234" t="s">
        <v>170</v>
      </c>
      <c r="E107" s="233">
        <v>45080.0</v>
      </c>
      <c r="F107" s="237">
        <v>0.4375</v>
      </c>
      <c r="G107" s="237">
        <v>0.16666666666666666</v>
      </c>
      <c r="H107" s="68">
        <v>5.5</v>
      </c>
      <c r="I107" s="68">
        <v>0.0</v>
      </c>
      <c r="J107" s="68">
        <v>0.0</v>
      </c>
      <c r="K107" s="68">
        <v>5.5</v>
      </c>
    </row>
    <row r="108">
      <c r="A108" s="233">
        <v>45080.0</v>
      </c>
      <c r="B108" s="68" t="s">
        <v>50</v>
      </c>
      <c r="C108" s="68" t="s">
        <v>23</v>
      </c>
      <c r="D108" s="234" t="s">
        <v>172</v>
      </c>
      <c r="E108" s="233">
        <v>45081.0</v>
      </c>
      <c r="F108" s="238">
        <v>0.020833333333333332</v>
      </c>
      <c r="G108" s="237">
        <v>0.16666666666666666</v>
      </c>
      <c r="H108" s="68">
        <v>3.5</v>
      </c>
      <c r="I108" s="68">
        <v>0.0</v>
      </c>
      <c r="J108" s="68">
        <v>0.0</v>
      </c>
      <c r="K108" s="68">
        <v>3.5</v>
      </c>
    </row>
    <row r="109">
      <c r="A109" s="233">
        <v>45080.0</v>
      </c>
      <c r="B109" s="68" t="s">
        <v>52</v>
      </c>
      <c r="C109" s="68" t="s">
        <v>49</v>
      </c>
      <c r="D109" s="234" t="s">
        <v>172</v>
      </c>
      <c r="E109" s="233">
        <v>45081.0</v>
      </c>
      <c r="F109" s="237">
        <v>0.16666666666666666</v>
      </c>
      <c r="G109" s="237">
        <v>0.375</v>
      </c>
      <c r="H109" s="68">
        <v>5.0</v>
      </c>
      <c r="I109" s="68">
        <v>0.0</v>
      </c>
      <c r="J109" s="68">
        <v>3.0</v>
      </c>
      <c r="K109" s="68">
        <v>2.0</v>
      </c>
    </row>
    <row r="110">
      <c r="A110" s="233">
        <v>45080.0</v>
      </c>
      <c r="B110" s="68" t="s">
        <v>123</v>
      </c>
      <c r="C110" s="68" t="s">
        <v>23</v>
      </c>
      <c r="D110" s="234" t="s">
        <v>172</v>
      </c>
      <c r="E110" s="233">
        <v>45081.0</v>
      </c>
      <c r="F110" s="237">
        <v>0.16666666666666666</v>
      </c>
      <c r="G110" s="237">
        <v>0.4583333333333333</v>
      </c>
      <c r="H110" s="68">
        <v>7.0</v>
      </c>
      <c r="I110" s="68">
        <v>0.0</v>
      </c>
      <c r="J110" s="68">
        <v>5.0</v>
      </c>
      <c r="K110" s="68">
        <v>2.0</v>
      </c>
    </row>
    <row r="111">
      <c r="A111" s="233">
        <v>45080.0</v>
      </c>
      <c r="B111" s="68" t="s">
        <v>30</v>
      </c>
      <c r="C111" s="68" t="s">
        <v>1</v>
      </c>
      <c r="D111" s="234" t="s">
        <v>172</v>
      </c>
      <c r="E111" s="233">
        <v>45081.0</v>
      </c>
      <c r="F111" s="237">
        <v>0.16666666666666666</v>
      </c>
      <c r="G111" s="237">
        <v>0.5625</v>
      </c>
      <c r="H111" s="68">
        <v>9.5</v>
      </c>
      <c r="I111" s="68">
        <v>1.5</v>
      </c>
      <c r="J111" s="68">
        <v>6.0</v>
      </c>
      <c r="K111" s="68">
        <v>2.0</v>
      </c>
      <c r="L111" s="68" t="s">
        <v>336</v>
      </c>
    </row>
    <row r="112">
      <c r="A112" s="233">
        <v>45080.0</v>
      </c>
      <c r="B112" s="68" t="s">
        <v>45</v>
      </c>
      <c r="C112" s="68" t="s">
        <v>1</v>
      </c>
      <c r="D112" s="234" t="s">
        <v>172</v>
      </c>
      <c r="E112" s="233">
        <v>45081.0</v>
      </c>
      <c r="F112" s="237">
        <v>0.20833333333333334</v>
      </c>
      <c r="G112" s="237">
        <v>0.5625</v>
      </c>
      <c r="H112" s="68">
        <v>8.5</v>
      </c>
      <c r="I112" s="68">
        <v>0.5</v>
      </c>
      <c r="J112" s="68">
        <v>7.0</v>
      </c>
      <c r="K112" s="68">
        <v>1.0</v>
      </c>
      <c r="L112" s="68" t="s">
        <v>192</v>
      </c>
    </row>
    <row r="113">
      <c r="A113" s="233">
        <v>45080.0</v>
      </c>
      <c r="B113" s="68" t="s">
        <v>740</v>
      </c>
      <c r="C113" s="68" t="s">
        <v>35</v>
      </c>
      <c r="D113" s="234" t="s">
        <v>172</v>
      </c>
      <c r="E113" s="233">
        <v>45081.0</v>
      </c>
      <c r="F113" s="237">
        <v>0.16666666666666666</v>
      </c>
      <c r="G113" s="237">
        <v>0.4583333333333333</v>
      </c>
      <c r="H113" s="68">
        <v>7.0</v>
      </c>
      <c r="I113" s="68">
        <v>0.0</v>
      </c>
      <c r="J113" s="68">
        <v>5.0</v>
      </c>
      <c r="K113" s="68">
        <v>2.0</v>
      </c>
    </row>
    <row r="114">
      <c r="A114" s="233">
        <v>45080.0</v>
      </c>
      <c r="B114" s="68" t="s">
        <v>69</v>
      </c>
      <c r="C114" s="68" t="s">
        <v>51</v>
      </c>
      <c r="D114" s="234" t="s">
        <v>172</v>
      </c>
      <c r="E114" s="233">
        <v>45081.0</v>
      </c>
      <c r="F114" s="237">
        <v>0.16666666666666666</v>
      </c>
      <c r="G114" s="238">
        <v>0.5</v>
      </c>
      <c r="H114" s="68">
        <v>8.0</v>
      </c>
      <c r="I114" s="68">
        <v>0.0</v>
      </c>
      <c r="J114" s="68">
        <v>6.0</v>
      </c>
      <c r="K114" s="68">
        <v>2.0</v>
      </c>
    </row>
    <row r="115">
      <c r="A115" s="233">
        <v>45080.0</v>
      </c>
      <c r="B115" s="68" t="s">
        <v>190</v>
      </c>
      <c r="C115" s="68" t="s">
        <v>51</v>
      </c>
      <c r="D115" s="234" t="s">
        <v>172</v>
      </c>
      <c r="E115" s="233">
        <v>45081.0</v>
      </c>
      <c r="F115" s="237">
        <v>0.20833333333333334</v>
      </c>
      <c r="G115" s="237">
        <v>0.5208333333333334</v>
      </c>
      <c r="H115" s="68">
        <v>7.5</v>
      </c>
      <c r="I115" s="68">
        <v>0.0</v>
      </c>
      <c r="J115" s="68">
        <v>6.5</v>
      </c>
      <c r="K115" s="68">
        <v>1.0</v>
      </c>
    </row>
    <row r="116">
      <c r="A116" s="233">
        <v>45080.0</v>
      </c>
      <c r="B116" s="152" t="s">
        <v>50</v>
      </c>
      <c r="C116" s="68" t="s">
        <v>31</v>
      </c>
      <c r="D116" s="234" t="s">
        <v>172</v>
      </c>
      <c r="E116" s="233">
        <v>45081.0</v>
      </c>
      <c r="F116" s="237">
        <v>0.22916666666666666</v>
      </c>
      <c r="G116" s="237">
        <v>0.5625</v>
      </c>
      <c r="H116" s="68">
        <v>8.0</v>
      </c>
      <c r="I116" s="68">
        <v>0.0</v>
      </c>
      <c r="J116" s="68">
        <v>7.5</v>
      </c>
      <c r="K116" s="68">
        <v>0.5</v>
      </c>
    </row>
    <row r="117">
      <c r="A117" s="233">
        <v>45080.0</v>
      </c>
      <c r="B117" s="152" t="s">
        <v>103</v>
      </c>
      <c r="C117" s="68" t="s">
        <v>31</v>
      </c>
      <c r="D117" s="234" t="s">
        <v>172</v>
      </c>
      <c r="E117" s="233">
        <v>45081.0</v>
      </c>
      <c r="F117" s="68">
        <v>0.0</v>
      </c>
      <c r="G117" s="68">
        <v>0.0</v>
      </c>
      <c r="H117" s="68">
        <v>0.0</v>
      </c>
      <c r="I117" s="68">
        <v>0.0</v>
      </c>
      <c r="J117" s="68">
        <v>0.0</v>
      </c>
      <c r="K117" s="68">
        <v>0.0</v>
      </c>
      <c r="L117" s="68" t="s">
        <v>25</v>
      </c>
    </row>
    <row r="118">
      <c r="A118" s="233">
        <v>45080.0</v>
      </c>
      <c r="B118" s="152" t="s">
        <v>97</v>
      </c>
      <c r="C118" s="68" t="s">
        <v>31</v>
      </c>
      <c r="D118" s="234" t="s">
        <v>172</v>
      </c>
      <c r="E118" s="233">
        <v>45081.0</v>
      </c>
      <c r="F118" s="237">
        <v>0.25</v>
      </c>
      <c r="G118" s="237">
        <v>0.5833333333333334</v>
      </c>
      <c r="H118" s="235">
        <v>8.0</v>
      </c>
      <c r="I118" s="235">
        <v>0.0</v>
      </c>
      <c r="J118" s="235">
        <v>8.0</v>
      </c>
      <c r="K118" s="235">
        <v>0.0</v>
      </c>
    </row>
    <row r="119">
      <c r="A119" s="233">
        <v>45081.0</v>
      </c>
      <c r="B119" s="68" t="s">
        <v>88</v>
      </c>
      <c r="C119" s="68" t="s">
        <v>31</v>
      </c>
      <c r="D119" s="234" t="s">
        <v>172</v>
      </c>
      <c r="E119" s="233">
        <v>45081.0</v>
      </c>
      <c r="F119" s="237">
        <v>0.9166666666666666</v>
      </c>
      <c r="G119" s="237">
        <v>0.20833333333333334</v>
      </c>
      <c r="H119" s="68">
        <v>7.0</v>
      </c>
      <c r="I119" s="68">
        <v>0.0</v>
      </c>
      <c r="J119" s="68">
        <v>0.0</v>
      </c>
      <c r="K119" s="68">
        <v>7.0</v>
      </c>
      <c r="L119" s="152"/>
    </row>
    <row r="120">
      <c r="A120" s="233">
        <v>45081.0</v>
      </c>
      <c r="B120" s="68" t="s">
        <v>335</v>
      </c>
      <c r="C120" s="68" t="s">
        <v>51</v>
      </c>
      <c r="D120" s="234" t="s">
        <v>172</v>
      </c>
      <c r="E120" s="233">
        <v>45081.0</v>
      </c>
      <c r="F120" s="237">
        <v>0.9583333333333334</v>
      </c>
      <c r="G120" s="237">
        <v>0.20833333333333334</v>
      </c>
      <c r="H120" s="68">
        <v>6.0</v>
      </c>
      <c r="I120" s="68">
        <v>0.0</v>
      </c>
      <c r="J120" s="68">
        <v>0.0</v>
      </c>
      <c r="K120" s="68">
        <v>6.0</v>
      </c>
      <c r="L120" s="152"/>
    </row>
    <row r="121">
      <c r="A121" s="233">
        <v>45081.0</v>
      </c>
      <c r="B121" s="68" t="s">
        <v>749</v>
      </c>
      <c r="C121" s="68" t="s">
        <v>748</v>
      </c>
      <c r="D121" s="234" t="s">
        <v>172</v>
      </c>
      <c r="E121" s="233">
        <v>45081.0</v>
      </c>
      <c r="F121" s="237">
        <v>0.4375</v>
      </c>
      <c r="G121" s="237">
        <v>0.375</v>
      </c>
      <c r="H121" s="68">
        <v>10.5</v>
      </c>
      <c r="I121" s="68">
        <v>2.5</v>
      </c>
      <c r="J121" s="68">
        <v>0.5</v>
      </c>
      <c r="K121" s="68">
        <v>7.5</v>
      </c>
      <c r="L121" s="68" t="s">
        <v>304</v>
      </c>
    </row>
    <row r="122">
      <c r="A122" s="233">
        <v>45081.0</v>
      </c>
      <c r="B122" s="68" t="s">
        <v>139</v>
      </c>
      <c r="C122" s="68" t="s">
        <v>35</v>
      </c>
      <c r="D122" s="234" t="s">
        <v>172</v>
      </c>
      <c r="E122" s="233">
        <v>45081.0</v>
      </c>
      <c r="F122" s="68">
        <v>0.0</v>
      </c>
      <c r="G122" s="68">
        <v>0.0</v>
      </c>
      <c r="H122" s="68">
        <v>0.0</v>
      </c>
      <c r="I122" s="68">
        <v>0.0</v>
      </c>
      <c r="J122" s="68">
        <v>0.0</v>
      </c>
      <c r="K122" s="68">
        <v>0.0</v>
      </c>
      <c r="L122" s="68" t="s">
        <v>25</v>
      </c>
    </row>
    <row r="123">
      <c r="A123" s="233">
        <v>45081.0</v>
      </c>
      <c r="B123" s="68" t="s">
        <v>50</v>
      </c>
      <c r="C123" s="68" t="s">
        <v>35</v>
      </c>
      <c r="D123" s="234" t="s">
        <v>172</v>
      </c>
      <c r="E123" s="233">
        <v>45081.0</v>
      </c>
      <c r="F123" s="237">
        <v>0.9583333333333334</v>
      </c>
      <c r="G123" s="237">
        <v>0.375</v>
      </c>
      <c r="H123" s="68">
        <v>10.0</v>
      </c>
      <c r="I123" s="68">
        <v>2.0</v>
      </c>
      <c r="J123" s="68">
        <v>1.0</v>
      </c>
      <c r="K123" s="68">
        <v>7.0</v>
      </c>
      <c r="L123" s="152" t="s">
        <v>411</v>
      </c>
    </row>
    <row r="124">
      <c r="A124" s="233">
        <v>45081.0</v>
      </c>
      <c r="B124" s="68" t="s">
        <v>32</v>
      </c>
      <c r="C124" s="68" t="s">
        <v>1</v>
      </c>
      <c r="D124" s="234" t="s">
        <v>174</v>
      </c>
      <c r="E124" s="233">
        <v>45082.0</v>
      </c>
      <c r="F124" s="237">
        <v>0.0</v>
      </c>
      <c r="G124" s="237">
        <v>0.20833333333333334</v>
      </c>
      <c r="H124" s="68">
        <v>5.0</v>
      </c>
      <c r="I124" s="68">
        <v>0.0</v>
      </c>
      <c r="J124" s="68">
        <v>0.0</v>
      </c>
      <c r="K124" s="68">
        <v>5.0</v>
      </c>
      <c r="L124" s="152"/>
    </row>
    <row r="125">
      <c r="A125" s="233">
        <v>45081.0</v>
      </c>
      <c r="B125" s="68" t="s">
        <v>54</v>
      </c>
      <c r="C125" s="68" t="s">
        <v>1</v>
      </c>
      <c r="D125" s="234" t="s">
        <v>174</v>
      </c>
      <c r="E125" s="233">
        <v>45082.0</v>
      </c>
      <c r="F125" s="237">
        <v>0.0</v>
      </c>
      <c r="G125" s="237">
        <v>0.20833333333333334</v>
      </c>
      <c r="H125" s="68">
        <v>5.0</v>
      </c>
      <c r="I125" s="68">
        <v>0.0</v>
      </c>
      <c r="J125" s="68">
        <v>0.0</v>
      </c>
      <c r="K125" s="68">
        <v>5.0</v>
      </c>
      <c r="L125" s="152"/>
    </row>
    <row r="126">
      <c r="A126" s="233">
        <v>45081.0</v>
      </c>
      <c r="B126" s="68" t="s">
        <v>18</v>
      </c>
      <c r="C126" s="68" t="s">
        <v>1</v>
      </c>
      <c r="D126" s="234" t="s">
        <v>174</v>
      </c>
      <c r="E126" s="233">
        <v>45082.0</v>
      </c>
      <c r="F126" s="68">
        <v>0.0</v>
      </c>
      <c r="G126" s="68">
        <v>0.0</v>
      </c>
      <c r="H126" s="68">
        <v>0.0</v>
      </c>
      <c r="I126" s="68">
        <v>0.0</v>
      </c>
      <c r="J126" s="68">
        <v>0.0</v>
      </c>
      <c r="K126" s="68">
        <v>0.0</v>
      </c>
      <c r="L126" s="68" t="s">
        <v>25</v>
      </c>
    </row>
    <row r="127">
      <c r="A127" s="233">
        <v>45081.0</v>
      </c>
      <c r="B127" s="68" t="s">
        <v>52</v>
      </c>
      <c r="C127" s="68" t="s">
        <v>23</v>
      </c>
      <c r="D127" s="234" t="s">
        <v>174</v>
      </c>
      <c r="E127" s="233">
        <v>45082.0</v>
      </c>
      <c r="F127" s="238">
        <v>0.020833333333333332</v>
      </c>
      <c r="G127" s="237">
        <v>0.16666666666666666</v>
      </c>
      <c r="H127" s="68">
        <v>3.5</v>
      </c>
      <c r="I127" s="68">
        <v>0.0</v>
      </c>
      <c r="J127" s="68">
        <v>0.0</v>
      </c>
      <c r="K127" s="68">
        <v>3.5</v>
      </c>
    </row>
    <row r="128" ht="16.5" customHeight="1">
      <c r="A128" s="233">
        <v>45081.0</v>
      </c>
      <c r="B128" s="68" t="s">
        <v>52</v>
      </c>
      <c r="C128" s="68" t="s">
        <v>49</v>
      </c>
      <c r="D128" s="234" t="s">
        <v>174</v>
      </c>
      <c r="E128" s="233">
        <v>45082.0</v>
      </c>
      <c r="F128" s="237">
        <v>0.16666666666666666</v>
      </c>
      <c r="G128" s="237">
        <v>0.3333333333333333</v>
      </c>
      <c r="H128" s="68">
        <v>4.0</v>
      </c>
      <c r="I128" s="68">
        <v>0.0</v>
      </c>
      <c r="J128" s="68">
        <v>2.0</v>
      </c>
      <c r="K128" s="68">
        <v>2.0</v>
      </c>
      <c r="L128" s="68"/>
    </row>
    <row r="129" ht="16.5" customHeight="1">
      <c r="A129" s="233">
        <v>45081.0</v>
      </c>
      <c r="B129" s="68" t="s">
        <v>123</v>
      </c>
      <c r="C129" s="68" t="s">
        <v>23</v>
      </c>
      <c r="D129" s="234" t="s">
        <v>174</v>
      </c>
      <c r="E129" s="233">
        <v>45082.0</v>
      </c>
      <c r="F129" s="237">
        <v>0.16666666666666666</v>
      </c>
      <c r="G129" s="237">
        <v>0.4583333333333333</v>
      </c>
      <c r="H129" s="68">
        <v>7.0</v>
      </c>
      <c r="I129" s="68">
        <v>0.0</v>
      </c>
      <c r="J129" s="68">
        <v>5.0</v>
      </c>
      <c r="K129" s="68">
        <v>2.0</v>
      </c>
    </row>
    <row r="130">
      <c r="A130" s="233">
        <v>45081.0</v>
      </c>
      <c r="B130" s="68" t="s">
        <v>30</v>
      </c>
      <c r="C130" s="68" t="s">
        <v>1</v>
      </c>
      <c r="D130" s="234" t="s">
        <v>174</v>
      </c>
      <c r="E130" s="233">
        <v>45082.0</v>
      </c>
      <c r="F130" s="237">
        <v>0.20833333333333334</v>
      </c>
      <c r="G130" s="237">
        <v>0.4791666666666667</v>
      </c>
      <c r="H130" s="68">
        <v>6.5</v>
      </c>
      <c r="I130" s="68">
        <v>0.0</v>
      </c>
      <c r="J130" s="68">
        <v>5.5</v>
      </c>
      <c r="K130" s="68">
        <v>1.0</v>
      </c>
      <c r="L130" s="152"/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</row>
    <row r="131">
      <c r="A131" s="233">
        <v>45081.0</v>
      </c>
      <c r="B131" s="68" t="s">
        <v>45</v>
      </c>
      <c r="C131" s="68" t="s">
        <v>1</v>
      </c>
      <c r="D131" s="234" t="s">
        <v>174</v>
      </c>
      <c r="E131" s="233">
        <v>45082.0</v>
      </c>
      <c r="F131" s="237">
        <v>0.20833333333333334</v>
      </c>
      <c r="G131" s="237">
        <v>0.4791666666666667</v>
      </c>
      <c r="H131" s="68">
        <v>6.5</v>
      </c>
      <c r="I131" s="68">
        <v>0.0</v>
      </c>
      <c r="J131" s="68">
        <v>5.5</v>
      </c>
      <c r="K131" s="68">
        <v>1.0</v>
      </c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</row>
    <row r="132">
      <c r="A132" s="233">
        <v>45081.0</v>
      </c>
      <c r="B132" s="68" t="s">
        <v>82</v>
      </c>
      <c r="C132" s="68" t="s">
        <v>35</v>
      </c>
      <c r="D132" s="234" t="s">
        <v>174</v>
      </c>
      <c r="E132" s="233">
        <v>45082.0</v>
      </c>
      <c r="F132" s="237">
        <v>0.16666666666666666</v>
      </c>
      <c r="G132" s="237">
        <v>0.4583333333333333</v>
      </c>
      <c r="H132" s="68">
        <v>7.0</v>
      </c>
      <c r="I132" s="68">
        <v>0.0</v>
      </c>
      <c r="J132" s="68">
        <v>5.0</v>
      </c>
      <c r="K132" s="68">
        <v>2.0</v>
      </c>
    </row>
    <row r="133">
      <c r="A133" s="233">
        <v>45081.0</v>
      </c>
      <c r="B133" s="68" t="s">
        <v>740</v>
      </c>
      <c r="C133" s="68" t="s">
        <v>35</v>
      </c>
      <c r="D133" s="234" t="s">
        <v>174</v>
      </c>
      <c r="E133" s="233">
        <v>45082.0</v>
      </c>
      <c r="F133" s="68">
        <v>0.0</v>
      </c>
      <c r="G133" s="68">
        <v>0.0</v>
      </c>
      <c r="H133" s="68">
        <v>0.0</v>
      </c>
      <c r="I133" s="68">
        <v>0.0</v>
      </c>
      <c r="J133" s="68">
        <v>0.0</v>
      </c>
      <c r="K133" s="68">
        <v>0.0</v>
      </c>
      <c r="L133" s="68" t="s">
        <v>25</v>
      </c>
    </row>
    <row r="134">
      <c r="A134" s="233">
        <v>45081.0</v>
      </c>
      <c r="B134" s="68" t="s">
        <v>69</v>
      </c>
      <c r="C134" s="68" t="s">
        <v>51</v>
      </c>
      <c r="D134" s="234" t="s">
        <v>174</v>
      </c>
      <c r="E134" s="233">
        <v>45082.0</v>
      </c>
      <c r="F134" s="237">
        <v>0.16666666666666666</v>
      </c>
      <c r="G134" s="238">
        <v>0.5</v>
      </c>
      <c r="H134" s="68">
        <v>8.0</v>
      </c>
      <c r="I134" s="68">
        <v>0.0</v>
      </c>
      <c r="J134" s="68">
        <v>6.0</v>
      </c>
      <c r="K134" s="68">
        <v>2.0</v>
      </c>
    </row>
    <row r="135">
      <c r="A135" s="233">
        <v>45081.0</v>
      </c>
      <c r="B135" s="68" t="s">
        <v>190</v>
      </c>
      <c r="C135" s="68" t="s">
        <v>51</v>
      </c>
      <c r="D135" s="234" t="s">
        <v>174</v>
      </c>
      <c r="E135" s="233">
        <v>45082.0</v>
      </c>
      <c r="F135" s="237">
        <v>0.20833333333333334</v>
      </c>
      <c r="G135" s="237">
        <v>0.5416666666666666</v>
      </c>
      <c r="H135" s="68">
        <v>8.0</v>
      </c>
      <c r="I135" s="68">
        <v>0.0</v>
      </c>
      <c r="J135" s="68">
        <v>7.0</v>
      </c>
      <c r="K135" s="68">
        <v>1.0</v>
      </c>
      <c r="L135" s="152"/>
    </row>
    <row r="136">
      <c r="A136" s="233">
        <v>45081.0</v>
      </c>
      <c r="B136" s="152" t="s">
        <v>103</v>
      </c>
      <c r="C136" s="68" t="s">
        <v>31</v>
      </c>
      <c r="D136" s="234" t="s">
        <v>174</v>
      </c>
      <c r="E136" s="233">
        <v>45082.0</v>
      </c>
      <c r="F136" s="237">
        <v>0.20833333333333334</v>
      </c>
      <c r="G136" s="237">
        <v>0.9791666666666666</v>
      </c>
      <c r="H136" s="68">
        <v>6.5</v>
      </c>
      <c r="I136" s="68">
        <v>0.0</v>
      </c>
      <c r="J136" s="68">
        <v>5.5</v>
      </c>
      <c r="K136" s="68">
        <v>1.0</v>
      </c>
    </row>
    <row r="137">
      <c r="A137" s="233">
        <v>45081.0</v>
      </c>
      <c r="B137" s="152" t="s">
        <v>97</v>
      </c>
      <c r="C137" s="68" t="s">
        <v>31</v>
      </c>
      <c r="D137" s="234" t="s">
        <v>174</v>
      </c>
      <c r="E137" s="233">
        <v>45082.0</v>
      </c>
      <c r="F137" s="237">
        <v>0.20833333333333334</v>
      </c>
      <c r="G137" s="238">
        <v>0.5</v>
      </c>
      <c r="H137" s="68">
        <v>7.0</v>
      </c>
      <c r="I137" s="68">
        <v>0.0</v>
      </c>
      <c r="J137" s="68">
        <v>6.0</v>
      </c>
      <c r="K137" s="68">
        <v>1.0</v>
      </c>
    </row>
    <row r="138">
      <c r="A138" s="233">
        <v>45082.0</v>
      </c>
      <c r="B138" s="68" t="s">
        <v>88</v>
      </c>
      <c r="C138" s="68" t="s">
        <v>31</v>
      </c>
      <c r="D138" s="234" t="s">
        <v>174</v>
      </c>
      <c r="E138" s="233">
        <v>45082.0</v>
      </c>
      <c r="F138" s="237">
        <v>0.9166666666666666</v>
      </c>
      <c r="G138" s="237">
        <v>0.22916666666666666</v>
      </c>
      <c r="H138" s="68">
        <v>7.5</v>
      </c>
      <c r="I138" s="68">
        <v>0.0</v>
      </c>
      <c r="J138" s="68">
        <v>0.0</v>
      </c>
      <c r="K138" s="68">
        <v>7.5</v>
      </c>
    </row>
    <row r="139">
      <c r="A139" s="233">
        <v>45082.0</v>
      </c>
      <c r="B139" s="68" t="s">
        <v>335</v>
      </c>
      <c r="C139" s="68" t="s">
        <v>51</v>
      </c>
      <c r="D139" s="234" t="s">
        <v>174</v>
      </c>
      <c r="E139" s="233">
        <v>45082.0</v>
      </c>
      <c r="F139" s="237">
        <v>0.9583333333333334</v>
      </c>
      <c r="G139" s="237">
        <v>0.20833333333333334</v>
      </c>
      <c r="H139" s="68">
        <v>6.0</v>
      </c>
      <c r="I139" s="68">
        <v>0.0</v>
      </c>
      <c r="J139" s="68">
        <v>0.0</v>
      </c>
      <c r="K139" s="68">
        <v>6.0</v>
      </c>
    </row>
    <row r="140">
      <c r="A140" s="233">
        <v>45082.0</v>
      </c>
      <c r="B140" s="68" t="s">
        <v>749</v>
      </c>
      <c r="C140" s="68" t="s">
        <v>748</v>
      </c>
      <c r="D140" s="234" t="s">
        <v>174</v>
      </c>
      <c r="E140" s="233">
        <v>45082.0</v>
      </c>
      <c r="F140" s="237">
        <v>0.4375</v>
      </c>
      <c r="G140" s="237">
        <v>0.375</v>
      </c>
      <c r="H140" s="68">
        <v>10.5</v>
      </c>
      <c r="I140" s="68">
        <v>2.5</v>
      </c>
      <c r="J140" s="68">
        <v>0.5</v>
      </c>
      <c r="K140" s="68">
        <v>7.5</v>
      </c>
      <c r="L140" s="68" t="s">
        <v>304</v>
      </c>
    </row>
    <row r="141">
      <c r="A141" s="233">
        <v>45082.0</v>
      </c>
      <c r="B141" s="68" t="s">
        <v>139</v>
      </c>
      <c r="C141" s="68" t="s">
        <v>35</v>
      </c>
      <c r="D141" s="234" t="s">
        <v>174</v>
      </c>
      <c r="E141" s="233">
        <v>45082.0</v>
      </c>
      <c r="F141" s="237">
        <v>0.9583333333333334</v>
      </c>
      <c r="G141" s="237">
        <v>0.20833333333333334</v>
      </c>
      <c r="H141" s="68">
        <v>6.0</v>
      </c>
      <c r="I141" s="68">
        <v>0.0</v>
      </c>
      <c r="J141" s="68">
        <v>0.0</v>
      </c>
      <c r="K141" s="68">
        <v>6.0</v>
      </c>
    </row>
    <row r="142">
      <c r="A142" s="233">
        <v>45082.0</v>
      </c>
      <c r="B142" s="68" t="s">
        <v>54</v>
      </c>
      <c r="C142" s="68" t="s">
        <v>1</v>
      </c>
      <c r="D142" s="234" t="s">
        <v>174</v>
      </c>
      <c r="E142" s="233">
        <v>45082.0</v>
      </c>
      <c r="F142" s="237">
        <v>0.4375</v>
      </c>
      <c r="G142" s="237">
        <v>0.20833333333333334</v>
      </c>
      <c r="H142" s="68">
        <v>6.5</v>
      </c>
      <c r="I142" s="68">
        <v>0.0</v>
      </c>
      <c r="J142" s="68">
        <v>0.0</v>
      </c>
      <c r="K142" s="68">
        <v>6.5</v>
      </c>
    </row>
    <row r="143">
      <c r="A143" s="233">
        <v>45082.0</v>
      </c>
      <c r="B143" s="68" t="s">
        <v>30</v>
      </c>
      <c r="C143" s="68" t="s">
        <v>1</v>
      </c>
      <c r="D143" s="234" t="s">
        <v>174</v>
      </c>
      <c r="E143" s="233">
        <v>45082.0</v>
      </c>
      <c r="F143" s="237">
        <v>0.4375</v>
      </c>
      <c r="G143" s="237">
        <v>0.20833333333333334</v>
      </c>
      <c r="H143" s="68">
        <v>6.5</v>
      </c>
      <c r="I143" s="68">
        <v>0.0</v>
      </c>
      <c r="J143" s="68">
        <v>0.0</v>
      </c>
      <c r="K143" s="68">
        <v>6.5</v>
      </c>
    </row>
    <row r="144">
      <c r="A144" s="233">
        <v>45082.0</v>
      </c>
      <c r="B144" s="68" t="s">
        <v>18</v>
      </c>
      <c r="C144" s="68" t="s">
        <v>1</v>
      </c>
      <c r="D144" s="234" t="s">
        <v>174</v>
      </c>
      <c r="E144" s="233">
        <v>45082.0</v>
      </c>
      <c r="F144" s="68">
        <v>0.0</v>
      </c>
      <c r="G144" s="68">
        <v>0.0</v>
      </c>
      <c r="H144" s="68">
        <v>0.0</v>
      </c>
      <c r="I144" s="68">
        <v>0.0</v>
      </c>
      <c r="J144" s="68">
        <v>0.0</v>
      </c>
      <c r="K144" s="68">
        <v>0.0</v>
      </c>
      <c r="L144" s="68" t="s">
        <v>25</v>
      </c>
    </row>
    <row r="145">
      <c r="A145" s="233">
        <v>45082.0</v>
      </c>
      <c r="B145" s="68" t="s">
        <v>52</v>
      </c>
      <c r="C145" s="68" t="s">
        <v>23</v>
      </c>
      <c r="D145" s="234" t="s">
        <v>175</v>
      </c>
      <c r="E145" s="233">
        <v>45083.0</v>
      </c>
      <c r="F145" s="68">
        <v>0.0</v>
      </c>
      <c r="G145" s="68">
        <v>0.0</v>
      </c>
      <c r="H145" s="68">
        <v>0.0</v>
      </c>
      <c r="I145" s="68">
        <v>0.0</v>
      </c>
      <c r="J145" s="68">
        <v>0.0</v>
      </c>
      <c r="K145" s="68">
        <v>0.0</v>
      </c>
      <c r="L145" s="68" t="s">
        <v>25</v>
      </c>
    </row>
    <row r="146">
      <c r="A146" s="233">
        <v>45082.0</v>
      </c>
      <c r="B146" s="68" t="s">
        <v>123</v>
      </c>
      <c r="C146" s="68" t="s">
        <v>23</v>
      </c>
      <c r="D146" s="234" t="s">
        <v>175</v>
      </c>
      <c r="E146" s="233">
        <v>45083.0</v>
      </c>
      <c r="F146" s="68">
        <v>0.0</v>
      </c>
      <c r="G146" s="68">
        <v>0.0</v>
      </c>
      <c r="H146" s="68">
        <v>0.0</v>
      </c>
      <c r="I146" s="68">
        <v>0.0</v>
      </c>
      <c r="J146" s="68">
        <v>0.0</v>
      </c>
      <c r="K146" s="68">
        <v>0.0</v>
      </c>
      <c r="L146" s="68" t="s">
        <v>25</v>
      </c>
    </row>
    <row r="147">
      <c r="A147" s="233">
        <v>45082.0</v>
      </c>
      <c r="B147" s="68" t="s">
        <v>50</v>
      </c>
      <c r="C147" s="68" t="s">
        <v>23</v>
      </c>
      <c r="D147" s="234" t="s">
        <v>175</v>
      </c>
      <c r="E147" s="233">
        <v>45083.0</v>
      </c>
      <c r="F147" s="238">
        <v>0.020833333333333332</v>
      </c>
      <c r="G147" s="237">
        <v>0.4583333333333333</v>
      </c>
      <c r="H147" s="68">
        <v>10.5</v>
      </c>
      <c r="I147" s="68">
        <v>2.5</v>
      </c>
      <c r="J147" s="68">
        <v>2.5</v>
      </c>
      <c r="K147" s="68">
        <v>5.5</v>
      </c>
      <c r="L147" s="152" t="s">
        <v>304</v>
      </c>
    </row>
    <row r="148">
      <c r="A148" s="233">
        <v>45082.0</v>
      </c>
      <c r="B148" s="68" t="s">
        <v>32</v>
      </c>
      <c r="C148" s="68" t="s">
        <v>1</v>
      </c>
      <c r="D148" s="234" t="s">
        <v>175</v>
      </c>
      <c r="E148" s="233">
        <v>45083.0</v>
      </c>
      <c r="F148" s="237">
        <v>0.20833333333333334</v>
      </c>
      <c r="G148" s="237">
        <v>0.4791666666666667</v>
      </c>
      <c r="H148" s="68">
        <v>6.5</v>
      </c>
      <c r="I148" s="68">
        <v>0.0</v>
      </c>
      <c r="J148" s="68">
        <v>5.5</v>
      </c>
      <c r="K148" s="68">
        <v>1.0</v>
      </c>
    </row>
    <row r="149">
      <c r="A149" s="233">
        <v>45082.0</v>
      </c>
      <c r="B149" s="68" t="s">
        <v>45</v>
      </c>
      <c r="C149" s="68" t="s">
        <v>1</v>
      </c>
      <c r="D149" s="234" t="s">
        <v>175</v>
      </c>
      <c r="E149" s="233">
        <v>45083.0</v>
      </c>
      <c r="F149" s="237">
        <v>0.20833333333333334</v>
      </c>
      <c r="G149" s="237">
        <v>0.4791666666666667</v>
      </c>
      <c r="H149" s="68">
        <v>6.5</v>
      </c>
      <c r="I149" s="68">
        <v>0.0</v>
      </c>
      <c r="J149" s="68">
        <v>5.5</v>
      </c>
      <c r="K149" s="68">
        <v>1.0</v>
      </c>
    </row>
    <row r="150">
      <c r="A150" s="233">
        <v>45082.0</v>
      </c>
      <c r="B150" s="68" t="s">
        <v>82</v>
      </c>
      <c r="C150" s="68" t="s">
        <v>31</v>
      </c>
      <c r="D150" s="234" t="s">
        <v>175</v>
      </c>
      <c r="E150" s="233">
        <v>45083.0</v>
      </c>
      <c r="F150" s="237">
        <v>0.22916666666666666</v>
      </c>
      <c r="G150" s="237">
        <v>0.5416666666666666</v>
      </c>
      <c r="H150" s="235">
        <v>7.5</v>
      </c>
      <c r="I150" s="235">
        <v>0.0</v>
      </c>
      <c r="J150" s="235">
        <v>7.0</v>
      </c>
      <c r="K150" s="235">
        <v>0.5</v>
      </c>
    </row>
    <row r="151">
      <c r="A151" s="233">
        <v>45082.0</v>
      </c>
      <c r="B151" s="68" t="s">
        <v>740</v>
      </c>
      <c r="C151" s="68" t="s">
        <v>35</v>
      </c>
      <c r="D151" s="234" t="s">
        <v>175</v>
      </c>
      <c r="E151" s="233">
        <v>45083.0</v>
      </c>
      <c r="F151" s="237">
        <v>0.20833333333333334</v>
      </c>
      <c r="G151" s="237">
        <v>0.4583333333333333</v>
      </c>
      <c r="H151" s="68">
        <v>6.0</v>
      </c>
      <c r="I151" s="68">
        <v>0.0</v>
      </c>
      <c r="J151" s="68">
        <v>5.0</v>
      </c>
      <c r="K151" s="68">
        <v>1.0</v>
      </c>
    </row>
    <row r="152">
      <c r="A152" s="233">
        <v>45082.0</v>
      </c>
      <c r="B152" s="68" t="s">
        <v>69</v>
      </c>
      <c r="C152" s="68" t="s">
        <v>51</v>
      </c>
      <c r="D152" s="234" t="s">
        <v>175</v>
      </c>
      <c r="E152" s="233">
        <v>45083.0</v>
      </c>
      <c r="F152" s="237">
        <v>0.16666666666666666</v>
      </c>
      <c r="G152" s="238">
        <v>0.5</v>
      </c>
      <c r="H152" s="68">
        <v>8.0</v>
      </c>
      <c r="I152" s="68">
        <v>0.0</v>
      </c>
      <c r="J152" s="68">
        <v>6.0</v>
      </c>
      <c r="K152" s="68">
        <v>2.0</v>
      </c>
    </row>
    <row r="153">
      <c r="A153" s="233">
        <v>45082.0</v>
      </c>
      <c r="B153" s="68" t="s">
        <v>190</v>
      </c>
      <c r="C153" s="68" t="s">
        <v>51</v>
      </c>
      <c r="D153" s="234" t="s">
        <v>175</v>
      </c>
      <c r="E153" s="233">
        <v>45083.0</v>
      </c>
      <c r="F153" s="237">
        <v>0.20833333333333334</v>
      </c>
      <c r="G153" s="237">
        <v>0.5208333333333334</v>
      </c>
      <c r="H153" s="68">
        <v>7.5</v>
      </c>
      <c r="I153" s="68">
        <v>0.0</v>
      </c>
      <c r="J153" s="68">
        <v>6.5</v>
      </c>
      <c r="K153" s="68">
        <v>1.0</v>
      </c>
    </row>
    <row r="154">
      <c r="A154" s="233">
        <v>45082.0</v>
      </c>
      <c r="B154" s="152" t="s">
        <v>103</v>
      </c>
      <c r="C154" s="68" t="s">
        <v>31</v>
      </c>
      <c r="D154" s="234" t="s">
        <v>175</v>
      </c>
      <c r="E154" s="233">
        <v>45083.0</v>
      </c>
      <c r="F154" s="237">
        <v>0.20833333333333334</v>
      </c>
      <c r="G154" s="237">
        <v>0.5208333333333334</v>
      </c>
      <c r="H154" s="68">
        <v>7.5</v>
      </c>
      <c r="I154" s="68">
        <v>0.0</v>
      </c>
      <c r="J154" s="68">
        <v>6.5</v>
      </c>
      <c r="K154" s="68">
        <v>1.0</v>
      </c>
    </row>
    <row r="155">
      <c r="A155" s="233">
        <v>45082.0</v>
      </c>
      <c r="B155" s="152" t="s">
        <v>97</v>
      </c>
      <c r="C155" s="68" t="s">
        <v>31</v>
      </c>
      <c r="D155" s="234" t="s">
        <v>175</v>
      </c>
      <c r="E155" s="233">
        <v>45083.0</v>
      </c>
      <c r="F155" s="68">
        <v>0.0</v>
      </c>
      <c r="G155" s="68">
        <v>0.0</v>
      </c>
      <c r="H155" s="68">
        <v>0.0</v>
      </c>
      <c r="I155" s="68">
        <v>0.0</v>
      </c>
      <c r="J155" s="68">
        <v>0.0</v>
      </c>
      <c r="K155" s="68">
        <v>0.0</v>
      </c>
      <c r="L155" s="68" t="s">
        <v>25</v>
      </c>
    </row>
    <row r="156">
      <c r="A156" s="233">
        <v>45083.0</v>
      </c>
      <c r="B156" s="68" t="s">
        <v>88</v>
      </c>
      <c r="C156" s="68" t="s">
        <v>31</v>
      </c>
      <c r="D156" s="234" t="s">
        <v>175</v>
      </c>
      <c r="E156" s="233">
        <v>45083.0</v>
      </c>
      <c r="F156" s="237">
        <v>0.9166666666666666</v>
      </c>
      <c r="G156" s="237">
        <v>0.22916666666666666</v>
      </c>
      <c r="H156" s="68">
        <v>7.5</v>
      </c>
      <c r="I156" s="68">
        <v>0.0</v>
      </c>
      <c r="J156" s="68">
        <v>0.0</v>
      </c>
      <c r="K156" s="68">
        <v>7.5</v>
      </c>
    </row>
    <row r="157">
      <c r="A157" s="233">
        <v>45083.0</v>
      </c>
      <c r="B157" s="68" t="s">
        <v>335</v>
      </c>
      <c r="C157" s="68" t="s">
        <v>51</v>
      </c>
      <c r="D157" s="234" t="s">
        <v>175</v>
      </c>
      <c r="E157" s="233">
        <v>45083.0</v>
      </c>
      <c r="F157" s="237">
        <v>0.9583333333333334</v>
      </c>
      <c r="G157" s="237">
        <v>0.0</v>
      </c>
      <c r="H157" s="68">
        <v>13.0</v>
      </c>
      <c r="I157" s="68">
        <v>5.0</v>
      </c>
      <c r="J157" s="68">
        <v>1.0</v>
      </c>
      <c r="K157" s="68">
        <v>7.0</v>
      </c>
      <c r="L157" s="68" t="s">
        <v>407</v>
      </c>
    </row>
    <row r="158">
      <c r="A158" s="233">
        <v>45083.0</v>
      </c>
      <c r="B158" s="68" t="s">
        <v>749</v>
      </c>
      <c r="C158" s="68" t="s">
        <v>748</v>
      </c>
      <c r="D158" s="234" t="s">
        <v>175</v>
      </c>
      <c r="E158" s="233">
        <v>45083.0</v>
      </c>
      <c r="F158" s="237">
        <v>0.4375</v>
      </c>
      <c r="G158" s="237">
        <v>0.375</v>
      </c>
      <c r="H158" s="68">
        <v>10.5</v>
      </c>
      <c r="I158" s="68">
        <v>2.5</v>
      </c>
      <c r="J158" s="68">
        <v>0.5</v>
      </c>
      <c r="K158" s="68">
        <v>7.5</v>
      </c>
      <c r="L158" s="68" t="s">
        <v>304</v>
      </c>
    </row>
    <row r="159">
      <c r="A159" s="233">
        <v>45083.0</v>
      </c>
      <c r="B159" s="68" t="s">
        <v>139</v>
      </c>
      <c r="C159" s="68" t="s">
        <v>35</v>
      </c>
      <c r="D159" s="234" t="s">
        <v>175</v>
      </c>
      <c r="E159" s="233">
        <v>45083.0</v>
      </c>
      <c r="F159" s="237">
        <v>0.9583333333333334</v>
      </c>
      <c r="G159" s="237">
        <v>0.20833333333333334</v>
      </c>
      <c r="H159" s="68">
        <v>6.0</v>
      </c>
      <c r="I159" s="68">
        <v>0.0</v>
      </c>
      <c r="J159" s="68">
        <v>0.0</v>
      </c>
      <c r="K159" s="68">
        <v>6.0</v>
      </c>
    </row>
    <row r="160">
      <c r="A160" s="233">
        <v>45083.0</v>
      </c>
      <c r="B160" s="68" t="s">
        <v>54</v>
      </c>
      <c r="C160" s="68" t="s">
        <v>1</v>
      </c>
      <c r="D160" s="234" t="s">
        <v>175</v>
      </c>
      <c r="E160" s="233">
        <v>45083.0</v>
      </c>
      <c r="F160" s="237">
        <v>0.4375</v>
      </c>
      <c r="G160" s="237">
        <v>0.20833333333333334</v>
      </c>
      <c r="H160" s="68">
        <v>6.5</v>
      </c>
      <c r="I160" s="68">
        <v>0.0</v>
      </c>
      <c r="J160" s="68">
        <v>0.0</v>
      </c>
      <c r="K160" s="68">
        <v>6.5</v>
      </c>
    </row>
    <row r="161">
      <c r="A161" s="233">
        <v>45083.0</v>
      </c>
      <c r="B161" s="68" t="s">
        <v>30</v>
      </c>
      <c r="C161" s="68" t="s">
        <v>1</v>
      </c>
      <c r="D161" s="234" t="s">
        <v>175</v>
      </c>
      <c r="E161" s="233">
        <v>45083.0</v>
      </c>
      <c r="F161" s="237">
        <v>0.4375</v>
      </c>
      <c r="G161" s="237">
        <v>0.20833333333333334</v>
      </c>
      <c r="H161" s="68">
        <v>6.5</v>
      </c>
      <c r="I161" s="68">
        <v>0.0</v>
      </c>
      <c r="J161" s="68">
        <v>0.0</v>
      </c>
      <c r="K161" s="68">
        <v>6.5</v>
      </c>
    </row>
    <row r="162">
      <c r="A162" s="233">
        <v>45083.0</v>
      </c>
      <c r="B162" s="68" t="s">
        <v>18</v>
      </c>
      <c r="C162" s="68" t="s">
        <v>1</v>
      </c>
      <c r="D162" s="234" t="s">
        <v>171</v>
      </c>
      <c r="E162" s="233">
        <v>45084.0</v>
      </c>
      <c r="F162" s="237">
        <v>0.20833333333333334</v>
      </c>
      <c r="G162" s="237">
        <v>0.4791666666666667</v>
      </c>
      <c r="H162" s="68">
        <v>6.5</v>
      </c>
      <c r="I162" s="68">
        <v>0.0</v>
      </c>
      <c r="J162" s="68">
        <v>5.5</v>
      </c>
      <c r="K162" s="68">
        <v>1.0</v>
      </c>
    </row>
    <row r="163">
      <c r="A163" s="233">
        <v>45083.0</v>
      </c>
      <c r="B163" s="68" t="s">
        <v>52</v>
      </c>
      <c r="C163" s="68" t="s">
        <v>23</v>
      </c>
      <c r="D163" s="234" t="s">
        <v>171</v>
      </c>
      <c r="E163" s="233">
        <v>45084.0</v>
      </c>
      <c r="F163" s="238">
        <v>0.020833333333333332</v>
      </c>
      <c r="G163" s="237">
        <v>0.16666666666666666</v>
      </c>
      <c r="H163" s="68">
        <v>3.5</v>
      </c>
      <c r="I163" s="68">
        <v>0.0</v>
      </c>
      <c r="J163" s="68">
        <v>0.0</v>
      </c>
      <c r="K163" s="68">
        <v>3.5</v>
      </c>
    </row>
    <row r="164">
      <c r="A164" s="233">
        <v>45083.0</v>
      </c>
      <c r="B164" s="68" t="s">
        <v>52</v>
      </c>
      <c r="C164" s="68" t="s">
        <v>49</v>
      </c>
      <c r="D164" s="234" t="s">
        <v>171</v>
      </c>
      <c r="E164" s="233">
        <v>45084.0</v>
      </c>
      <c r="F164" s="237">
        <v>0.16666666666666666</v>
      </c>
      <c r="G164" s="237">
        <v>0.3333333333333333</v>
      </c>
      <c r="H164" s="68">
        <v>4.0</v>
      </c>
      <c r="I164" s="68">
        <v>0.0</v>
      </c>
      <c r="J164" s="68">
        <v>2.0</v>
      </c>
      <c r="K164" s="68">
        <v>2.0</v>
      </c>
    </row>
    <row r="165">
      <c r="A165" s="233">
        <v>45083.0</v>
      </c>
      <c r="B165" s="68" t="s">
        <v>123</v>
      </c>
      <c r="C165" s="68" t="s">
        <v>23</v>
      </c>
      <c r="D165" s="234" t="s">
        <v>171</v>
      </c>
      <c r="E165" s="233">
        <v>45084.0</v>
      </c>
      <c r="F165" s="237">
        <v>0.16666666666666666</v>
      </c>
      <c r="G165" s="237">
        <v>0.4583333333333333</v>
      </c>
      <c r="H165" s="68">
        <v>7.0</v>
      </c>
      <c r="I165" s="68">
        <v>0.0</v>
      </c>
      <c r="J165" s="68">
        <v>5.0</v>
      </c>
      <c r="K165" s="68">
        <v>2.0</v>
      </c>
    </row>
    <row r="166">
      <c r="A166" s="233">
        <v>45083.0</v>
      </c>
      <c r="B166" s="68" t="s">
        <v>50</v>
      </c>
      <c r="C166" s="68" t="s">
        <v>1</v>
      </c>
      <c r="D166" s="234" t="s">
        <v>171</v>
      </c>
      <c r="E166" s="233">
        <v>45084.0</v>
      </c>
      <c r="F166" s="237">
        <v>0.20833333333333334</v>
      </c>
      <c r="G166" s="237">
        <v>0.4791666666666667</v>
      </c>
      <c r="H166" s="68">
        <v>6.5</v>
      </c>
      <c r="I166" s="68">
        <v>0.0</v>
      </c>
      <c r="J166" s="68">
        <v>5.5</v>
      </c>
      <c r="K166" s="68">
        <v>1.0</v>
      </c>
    </row>
    <row r="167">
      <c r="A167" s="233">
        <v>45083.0</v>
      </c>
      <c r="B167" s="68" t="s">
        <v>32</v>
      </c>
      <c r="C167" s="68" t="s">
        <v>1</v>
      </c>
      <c r="D167" s="234" t="s">
        <v>171</v>
      </c>
      <c r="E167" s="233">
        <v>45084.0</v>
      </c>
      <c r="F167" s="68">
        <v>0.0</v>
      </c>
      <c r="G167" s="68">
        <v>0.0</v>
      </c>
      <c r="H167" s="68">
        <v>0.0</v>
      </c>
      <c r="I167" s="68">
        <v>0.0</v>
      </c>
      <c r="J167" s="68">
        <v>0.0</v>
      </c>
      <c r="K167" s="68">
        <v>0.0</v>
      </c>
      <c r="L167" s="68" t="s">
        <v>25</v>
      </c>
    </row>
    <row r="168">
      <c r="A168" s="233">
        <v>45083.0</v>
      </c>
      <c r="B168" s="68" t="s">
        <v>45</v>
      </c>
      <c r="C168" s="68" t="s">
        <v>1</v>
      </c>
      <c r="D168" s="234" t="s">
        <v>171</v>
      </c>
      <c r="E168" s="233">
        <v>45084.0</v>
      </c>
      <c r="F168" s="68">
        <v>0.0</v>
      </c>
      <c r="G168" s="68">
        <v>0.0</v>
      </c>
      <c r="H168" s="68">
        <v>0.0</v>
      </c>
      <c r="I168" s="68">
        <v>0.0</v>
      </c>
      <c r="J168" s="68">
        <v>0.0</v>
      </c>
      <c r="K168" s="68">
        <v>0.0</v>
      </c>
      <c r="L168" s="68" t="s">
        <v>25</v>
      </c>
    </row>
    <row r="169">
      <c r="A169" s="233">
        <v>45083.0</v>
      </c>
      <c r="B169" s="68" t="s">
        <v>82</v>
      </c>
      <c r="C169" s="68" t="s">
        <v>31</v>
      </c>
      <c r="D169" s="234" t="s">
        <v>171</v>
      </c>
      <c r="E169" s="233">
        <v>45084.0</v>
      </c>
      <c r="F169" s="237">
        <v>0.22916666666666666</v>
      </c>
      <c r="G169" s="237">
        <v>0.5416666666666666</v>
      </c>
      <c r="H169" s="235">
        <v>7.5</v>
      </c>
      <c r="I169" s="235">
        <v>0.0</v>
      </c>
      <c r="J169" s="235">
        <v>7.0</v>
      </c>
      <c r="K169" s="235">
        <v>0.5</v>
      </c>
    </row>
    <row r="170">
      <c r="A170" s="233">
        <v>45083.0</v>
      </c>
      <c r="B170" s="68" t="s">
        <v>740</v>
      </c>
      <c r="C170" s="68" t="s">
        <v>35</v>
      </c>
      <c r="D170" s="234" t="s">
        <v>171</v>
      </c>
      <c r="E170" s="233">
        <v>45084.0</v>
      </c>
      <c r="F170" s="237">
        <v>0.20833333333333334</v>
      </c>
      <c r="G170" s="237">
        <v>0.4583333333333333</v>
      </c>
      <c r="H170" s="68">
        <v>6.0</v>
      </c>
      <c r="I170" s="68">
        <v>0.0</v>
      </c>
      <c r="J170" s="68">
        <v>5.0</v>
      </c>
      <c r="K170" s="68">
        <v>1.0</v>
      </c>
    </row>
    <row r="171">
      <c r="A171" s="233">
        <v>45083.0</v>
      </c>
      <c r="B171" s="68" t="s">
        <v>69</v>
      </c>
      <c r="C171" s="68" t="s">
        <v>51</v>
      </c>
      <c r="D171" s="234" t="s">
        <v>171</v>
      </c>
      <c r="E171" s="233">
        <v>45084.0</v>
      </c>
      <c r="F171" s="237">
        <v>0.16666666666666666</v>
      </c>
      <c r="G171" s="237">
        <v>0.5208333333333334</v>
      </c>
      <c r="H171" s="68">
        <v>8.5</v>
      </c>
      <c r="I171" s="68">
        <v>0.5</v>
      </c>
      <c r="J171" s="68">
        <v>6.0</v>
      </c>
      <c r="K171" s="68">
        <v>2.0</v>
      </c>
      <c r="L171" s="68" t="s">
        <v>192</v>
      </c>
    </row>
    <row r="172">
      <c r="A172" s="233">
        <v>45083.0</v>
      </c>
      <c r="B172" s="68" t="s">
        <v>190</v>
      </c>
      <c r="C172" s="68" t="s">
        <v>51</v>
      </c>
      <c r="D172" s="234" t="s">
        <v>171</v>
      </c>
      <c r="E172" s="233">
        <v>45084.0</v>
      </c>
      <c r="F172" s="68">
        <v>0.0</v>
      </c>
      <c r="G172" s="68">
        <v>0.0</v>
      </c>
      <c r="H172" s="68">
        <v>0.0</v>
      </c>
      <c r="I172" s="68">
        <v>0.0</v>
      </c>
      <c r="J172" s="68">
        <v>0.0</v>
      </c>
      <c r="K172" s="68">
        <v>0.0</v>
      </c>
      <c r="L172" s="68" t="s">
        <v>25</v>
      </c>
    </row>
    <row r="173">
      <c r="A173" s="233">
        <v>45083.0</v>
      </c>
      <c r="B173" s="152" t="s">
        <v>103</v>
      </c>
      <c r="C173" s="68" t="s">
        <v>31</v>
      </c>
      <c r="D173" s="234" t="s">
        <v>171</v>
      </c>
      <c r="E173" s="233">
        <v>45084.0</v>
      </c>
      <c r="F173" s="237">
        <v>0.20833333333333334</v>
      </c>
      <c r="G173" s="237">
        <v>0.5208333333333334</v>
      </c>
      <c r="H173" s="68">
        <v>7.5</v>
      </c>
      <c r="I173" s="68">
        <v>0.0</v>
      </c>
      <c r="J173" s="68">
        <v>6.5</v>
      </c>
      <c r="K173" s="68">
        <v>1.0</v>
      </c>
    </row>
    <row r="174">
      <c r="A174" s="233">
        <v>45083.0</v>
      </c>
      <c r="B174" s="152" t="s">
        <v>97</v>
      </c>
      <c r="C174" s="68" t="s">
        <v>31</v>
      </c>
      <c r="D174" s="234" t="s">
        <v>171</v>
      </c>
      <c r="E174" s="233">
        <v>45084.0</v>
      </c>
      <c r="F174" s="68">
        <v>0.0</v>
      </c>
      <c r="G174" s="68">
        <v>0.0</v>
      </c>
      <c r="H174" s="68">
        <v>0.0</v>
      </c>
      <c r="I174" s="68">
        <v>0.0</v>
      </c>
      <c r="J174" s="68">
        <v>0.0</v>
      </c>
      <c r="K174" s="68">
        <v>0.0</v>
      </c>
      <c r="L174" s="68" t="s">
        <v>25</v>
      </c>
    </row>
    <row r="175">
      <c r="A175" s="233">
        <v>45084.0</v>
      </c>
      <c r="B175" s="68" t="s">
        <v>88</v>
      </c>
      <c r="C175" s="68" t="s">
        <v>31</v>
      </c>
      <c r="D175" s="234" t="s">
        <v>171</v>
      </c>
      <c r="E175" s="233">
        <v>45084.0</v>
      </c>
      <c r="F175" s="237">
        <v>0.9166666666666666</v>
      </c>
      <c r="G175" s="237">
        <v>0.22916666666666666</v>
      </c>
      <c r="H175" s="68">
        <v>7.5</v>
      </c>
      <c r="I175" s="68">
        <v>0.0</v>
      </c>
      <c r="J175" s="68">
        <v>0.0</v>
      </c>
      <c r="K175" s="68">
        <v>7.5</v>
      </c>
    </row>
    <row r="176">
      <c r="A176" s="233">
        <v>45084.0</v>
      </c>
      <c r="B176" s="68" t="s">
        <v>335</v>
      </c>
      <c r="C176" s="68" t="s">
        <v>51</v>
      </c>
      <c r="D176" s="234" t="s">
        <v>171</v>
      </c>
      <c r="E176" s="233">
        <v>45084.0</v>
      </c>
      <c r="F176" s="68">
        <v>0.0</v>
      </c>
      <c r="G176" s="68">
        <v>0.0</v>
      </c>
      <c r="H176" s="68">
        <v>0.0</v>
      </c>
      <c r="I176" s="68">
        <v>0.0</v>
      </c>
      <c r="J176" s="68">
        <v>0.0</v>
      </c>
      <c r="K176" s="68">
        <v>0.0</v>
      </c>
      <c r="L176" s="68" t="s">
        <v>25</v>
      </c>
    </row>
    <row r="177">
      <c r="A177" s="233">
        <v>45084.0</v>
      </c>
      <c r="B177" s="68" t="s">
        <v>54</v>
      </c>
      <c r="C177" s="68" t="s">
        <v>51</v>
      </c>
      <c r="D177" s="234" t="s">
        <v>171</v>
      </c>
      <c r="E177" s="233">
        <v>45084.0</v>
      </c>
      <c r="F177" s="237">
        <v>0.9583333333333334</v>
      </c>
      <c r="G177" s="237">
        <v>0.20833333333333334</v>
      </c>
      <c r="H177" s="68">
        <v>6.0</v>
      </c>
      <c r="I177" s="68">
        <v>0.0</v>
      </c>
      <c r="J177" s="68">
        <v>0.0</v>
      </c>
      <c r="K177" s="68">
        <v>6.0</v>
      </c>
    </row>
    <row r="178">
      <c r="A178" s="233">
        <v>45084.0</v>
      </c>
      <c r="B178" s="68" t="s">
        <v>749</v>
      </c>
      <c r="C178" s="68" t="s">
        <v>748</v>
      </c>
      <c r="D178" s="234" t="s">
        <v>171</v>
      </c>
      <c r="E178" s="233">
        <v>45084.0</v>
      </c>
      <c r="F178" s="237">
        <v>0.4375</v>
      </c>
      <c r="G178" s="237">
        <v>0.375</v>
      </c>
      <c r="H178" s="68">
        <v>10.5</v>
      </c>
      <c r="I178" s="68">
        <v>2.5</v>
      </c>
      <c r="J178" s="68">
        <v>0.5</v>
      </c>
      <c r="K178" s="68">
        <v>7.5</v>
      </c>
      <c r="L178" s="68" t="s">
        <v>304</v>
      </c>
    </row>
    <row r="179">
      <c r="A179" s="233">
        <v>45084.0</v>
      </c>
      <c r="B179" s="68" t="s">
        <v>139</v>
      </c>
      <c r="C179" s="68" t="s">
        <v>35</v>
      </c>
      <c r="D179" s="234" t="s">
        <v>171</v>
      </c>
      <c r="E179" s="233">
        <v>45084.0</v>
      </c>
      <c r="F179" s="237">
        <v>0.9583333333333334</v>
      </c>
      <c r="G179" s="237">
        <v>0.20833333333333334</v>
      </c>
      <c r="H179" s="68">
        <v>6.0</v>
      </c>
      <c r="I179" s="68">
        <v>0.0</v>
      </c>
      <c r="J179" s="68">
        <v>0.0</v>
      </c>
      <c r="K179" s="68">
        <v>6.0</v>
      </c>
    </row>
    <row r="180">
      <c r="A180" s="233">
        <v>45084.0</v>
      </c>
      <c r="B180" s="68" t="s">
        <v>30</v>
      </c>
      <c r="C180" s="68" t="s">
        <v>1</v>
      </c>
      <c r="D180" s="234" t="s">
        <v>171</v>
      </c>
      <c r="E180" s="233">
        <v>45084.0</v>
      </c>
      <c r="F180" s="237">
        <v>0.4375</v>
      </c>
      <c r="G180" s="237">
        <v>0.20833333333333334</v>
      </c>
      <c r="H180" s="68">
        <v>6.5</v>
      </c>
      <c r="I180" s="68">
        <v>0.0</v>
      </c>
      <c r="J180" s="68">
        <v>0.0</v>
      </c>
      <c r="K180" s="68">
        <v>6.5</v>
      </c>
    </row>
    <row r="181">
      <c r="A181" s="233">
        <v>45084.0</v>
      </c>
      <c r="B181" s="68" t="s">
        <v>18</v>
      </c>
      <c r="C181" s="68" t="s">
        <v>1</v>
      </c>
      <c r="D181" s="234" t="s">
        <v>171</v>
      </c>
      <c r="E181" s="233">
        <v>45084.0</v>
      </c>
      <c r="F181" s="237">
        <v>0.4375</v>
      </c>
      <c r="G181" s="237">
        <v>0.20833333333333334</v>
      </c>
      <c r="H181" s="68">
        <v>6.5</v>
      </c>
      <c r="I181" s="68">
        <v>0.0</v>
      </c>
      <c r="J181" s="68">
        <v>0.0</v>
      </c>
      <c r="K181" s="68">
        <v>6.5</v>
      </c>
    </row>
    <row r="182">
      <c r="A182" s="233">
        <v>45084.0</v>
      </c>
      <c r="B182" s="68" t="s">
        <v>52</v>
      </c>
      <c r="C182" s="68" t="s">
        <v>23</v>
      </c>
      <c r="D182" s="234" t="s">
        <v>169</v>
      </c>
      <c r="E182" s="233">
        <v>45085.0</v>
      </c>
      <c r="F182" s="238">
        <v>0.020833333333333332</v>
      </c>
      <c r="G182" s="237">
        <v>0.16666666666666666</v>
      </c>
      <c r="H182" s="68">
        <v>3.5</v>
      </c>
      <c r="I182" s="68">
        <v>0.0</v>
      </c>
      <c r="J182" s="68">
        <v>0.0</v>
      </c>
      <c r="K182" s="68">
        <v>3.5</v>
      </c>
    </row>
    <row r="183">
      <c r="A183" s="233">
        <v>45084.0</v>
      </c>
      <c r="B183" s="68" t="s">
        <v>52</v>
      </c>
      <c r="C183" s="68" t="s">
        <v>51</v>
      </c>
      <c r="D183" s="234" t="s">
        <v>169</v>
      </c>
      <c r="E183" s="233">
        <v>45085.0</v>
      </c>
      <c r="F183" s="237">
        <v>0.16666666666666666</v>
      </c>
      <c r="G183" s="238">
        <v>0.5</v>
      </c>
      <c r="H183" s="68">
        <v>8.0</v>
      </c>
      <c r="I183" s="68">
        <v>0.0</v>
      </c>
      <c r="J183" s="68">
        <v>6.0</v>
      </c>
      <c r="K183" s="68">
        <v>2.0</v>
      </c>
    </row>
    <row r="184">
      <c r="A184" s="233">
        <v>45084.0</v>
      </c>
      <c r="B184" s="68" t="s">
        <v>123</v>
      </c>
      <c r="C184" s="68" t="s">
        <v>23</v>
      </c>
      <c r="D184" s="234" t="s">
        <v>169</v>
      </c>
      <c r="E184" s="233">
        <v>45085.0</v>
      </c>
      <c r="F184" s="237">
        <v>0.16666666666666666</v>
      </c>
      <c r="G184" s="237">
        <v>0.4583333333333333</v>
      </c>
      <c r="H184" s="68">
        <v>7.0</v>
      </c>
      <c r="I184" s="68">
        <v>0.0</v>
      </c>
      <c r="J184" s="68">
        <v>5.0</v>
      </c>
      <c r="K184" s="68">
        <v>2.0</v>
      </c>
    </row>
    <row r="185">
      <c r="A185" s="233">
        <v>45084.0</v>
      </c>
      <c r="B185" s="68" t="s">
        <v>50</v>
      </c>
      <c r="C185" s="68" t="s">
        <v>31</v>
      </c>
      <c r="D185" s="234" t="s">
        <v>169</v>
      </c>
      <c r="E185" s="233">
        <v>45085.0</v>
      </c>
      <c r="F185" s="237">
        <v>0.20833333333333334</v>
      </c>
      <c r="G185" s="237">
        <v>0.5208333333333334</v>
      </c>
      <c r="H185" s="68">
        <v>7.5</v>
      </c>
      <c r="I185" s="68">
        <v>0.0</v>
      </c>
      <c r="J185" s="68">
        <v>6.5</v>
      </c>
      <c r="K185" s="68">
        <v>1.0</v>
      </c>
    </row>
    <row r="186">
      <c r="A186" s="233">
        <v>45084.0</v>
      </c>
      <c r="B186" s="68" t="s">
        <v>32</v>
      </c>
      <c r="C186" s="68" t="s">
        <v>1</v>
      </c>
      <c r="D186" s="234" t="s">
        <v>169</v>
      </c>
      <c r="E186" s="233">
        <v>45085.0</v>
      </c>
      <c r="F186" s="237">
        <v>0.20833333333333334</v>
      </c>
      <c r="G186" s="237">
        <v>0.4791666666666667</v>
      </c>
      <c r="H186" s="68">
        <v>6.5</v>
      </c>
      <c r="I186" s="68">
        <v>0.0</v>
      </c>
      <c r="J186" s="68">
        <v>5.5</v>
      </c>
      <c r="K186" s="68">
        <v>1.0</v>
      </c>
    </row>
    <row r="187">
      <c r="A187" s="233">
        <v>45084.0</v>
      </c>
      <c r="B187" s="68" t="s">
        <v>45</v>
      </c>
      <c r="C187" s="68" t="s">
        <v>1</v>
      </c>
      <c r="D187" s="234" t="s">
        <v>169</v>
      </c>
      <c r="E187" s="233">
        <v>45085.0</v>
      </c>
      <c r="F187" s="237">
        <v>0.20833333333333334</v>
      </c>
      <c r="G187" s="237">
        <v>0.4791666666666667</v>
      </c>
      <c r="H187" s="68">
        <v>6.5</v>
      </c>
      <c r="I187" s="68">
        <v>0.0</v>
      </c>
      <c r="J187" s="68">
        <v>5.5</v>
      </c>
      <c r="K187" s="68">
        <v>1.0</v>
      </c>
    </row>
    <row r="188">
      <c r="A188" s="233">
        <v>45084.0</v>
      </c>
      <c r="B188" s="68" t="s">
        <v>82</v>
      </c>
      <c r="C188" s="68" t="s">
        <v>31</v>
      </c>
      <c r="D188" s="234" t="s">
        <v>169</v>
      </c>
      <c r="E188" s="233">
        <v>45085.0</v>
      </c>
      <c r="F188" s="237">
        <v>0.20833333333333334</v>
      </c>
      <c r="G188" s="237">
        <v>0.4583333333333333</v>
      </c>
      <c r="H188" s="68">
        <v>6.0</v>
      </c>
      <c r="I188" s="68">
        <v>0.0</v>
      </c>
      <c r="J188" s="68">
        <v>5.0</v>
      </c>
      <c r="K188" s="68">
        <v>1.0</v>
      </c>
    </row>
    <row r="189">
      <c r="A189" s="233">
        <v>45084.0</v>
      </c>
      <c r="B189" s="68" t="s">
        <v>740</v>
      </c>
      <c r="C189" s="68" t="s">
        <v>35</v>
      </c>
      <c r="D189" s="234" t="s">
        <v>169</v>
      </c>
      <c r="E189" s="233">
        <v>45085.0</v>
      </c>
      <c r="F189" s="68">
        <v>0.0</v>
      </c>
      <c r="G189" s="68">
        <v>0.0</v>
      </c>
      <c r="H189" s="68">
        <v>0.0</v>
      </c>
      <c r="I189" s="68">
        <v>0.0</v>
      </c>
      <c r="J189" s="68">
        <v>0.0</v>
      </c>
      <c r="K189" s="68">
        <v>0.0</v>
      </c>
      <c r="L189" s="68" t="s">
        <v>25</v>
      </c>
    </row>
    <row r="190">
      <c r="A190" s="233">
        <v>45084.0</v>
      </c>
      <c r="B190" s="68" t="s">
        <v>69</v>
      </c>
      <c r="C190" s="68" t="s">
        <v>51</v>
      </c>
      <c r="D190" s="234" t="s">
        <v>169</v>
      </c>
      <c r="E190" s="233">
        <v>45085.0</v>
      </c>
      <c r="F190" s="68">
        <v>0.0</v>
      </c>
      <c r="G190" s="68">
        <v>0.0</v>
      </c>
      <c r="H190" s="68">
        <v>0.0</v>
      </c>
      <c r="I190" s="68">
        <v>0.0</v>
      </c>
      <c r="J190" s="68">
        <v>0.0</v>
      </c>
      <c r="K190" s="68">
        <v>0.0</v>
      </c>
      <c r="L190" s="68" t="s">
        <v>25</v>
      </c>
    </row>
    <row r="191">
      <c r="A191" s="233">
        <v>45084.0</v>
      </c>
      <c r="B191" s="68" t="s">
        <v>190</v>
      </c>
      <c r="C191" s="68" t="s">
        <v>51</v>
      </c>
      <c r="D191" s="234" t="s">
        <v>169</v>
      </c>
      <c r="E191" s="233">
        <v>45085.0</v>
      </c>
      <c r="F191" s="237">
        <v>0.20833333333333334</v>
      </c>
      <c r="G191" s="237">
        <v>0.5208333333333334</v>
      </c>
      <c r="H191" s="68">
        <v>7.5</v>
      </c>
      <c r="I191" s="68">
        <v>0.0</v>
      </c>
      <c r="J191" s="68">
        <v>6.5</v>
      </c>
      <c r="K191" s="68">
        <v>1.0</v>
      </c>
    </row>
    <row r="192">
      <c r="A192" s="233">
        <v>45084.0</v>
      </c>
      <c r="B192" s="152" t="s">
        <v>103</v>
      </c>
      <c r="C192" s="68" t="s">
        <v>31</v>
      </c>
      <c r="D192" s="234" t="s">
        <v>169</v>
      </c>
      <c r="E192" s="233">
        <v>45085.0</v>
      </c>
      <c r="F192" s="68">
        <v>0.0</v>
      </c>
      <c r="G192" s="68">
        <v>0.0</v>
      </c>
      <c r="H192" s="68">
        <v>0.0</v>
      </c>
      <c r="I192" s="68">
        <v>0.0</v>
      </c>
      <c r="J192" s="68">
        <v>0.0</v>
      </c>
      <c r="K192" s="68">
        <v>0.0</v>
      </c>
      <c r="L192" s="68" t="s">
        <v>25</v>
      </c>
    </row>
    <row r="193">
      <c r="A193" s="233">
        <v>45084.0</v>
      </c>
      <c r="B193" s="152" t="s">
        <v>97</v>
      </c>
      <c r="C193" s="68" t="s">
        <v>31</v>
      </c>
      <c r="D193" s="234" t="s">
        <v>169</v>
      </c>
      <c r="E193" s="233">
        <v>45085.0</v>
      </c>
      <c r="F193" s="237">
        <v>0.22916666666666666</v>
      </c>
      <c r="G193" s="237">
        <v>0.5416666666666666</v>
      </c>
      <c r="H193" s="235">
        <v>7.5</v>
      </c>
      <c r="I193" s="235">
        <v>0.0</v>
      </c>
      <c r="J193" s="235">
        <v>7.0</v>
      </c>
      <c r="K193" s="235">
        <v>0.5</v>
      </c>
    </row>
    <row r="194">
      <c r="A194" s="233">
        <v>45085.0</v>
      </c>
      <c r="B194" s="68" t="s">
        <v>88</v>
      </c>
      <c r="C194" s="68" t="s">
        <v>31</v>
      </c>
      <c r="D194" s="234" t="s">
        <v>169</v>
      </c>
      <c r="E194" s="233">
        <v>45085.0</v>
      </c>
      <c r="F194" s="68">
        <v>0.0</v>
      </c>
      <c r="G194" s="68">
        <v>0.0</v>
      </c>
      <c r="H194" s="68">
        <v>0.0</v>
      </c>
      <c r="I194" s="68">
        <v>0.0</v>
      </c>
      <c r="J194" s="68">
        <v>0.0</v>
      </c>
      <c r="K194" s="68">
        <v>0.0</v>
      </c>
      <c r="L194" s="68" t="s">
        <v>25</v>
      </c>
    </row>
    <row r="195">
      <c r="A195" s="233">
        <v>45085.0</v>
      </c>
      <c r="B195" s="68" t="s">
        <v>50</v>
      </c>
      <c r="C195" s="68" t="s">
        <v>31</v>
      </c>
      <c r="D195" s="234" t="s">
        <v>169</v>
      </c>
      <c r="E195" s="233">
        <v>45085.0</v>
      </c>
      <c r="F195" s="237">
        <v>0.9166666666666666</v>
      </c>
      <c r="G195" s="237">
        <v>0.22916666666666666</v>
      </c>
      <c r="H195" s="68">
        <v>7.5</v>
      </c>
      <c r="I195" s="68">
        <v>0.0</v>
      </c>
      <c r="J195" s="68">
        <v>0.0</v>
      </c>
      <c r="K195" s="68">
        <v>7.5</v>
      </c>
    </row>
    <row r="196">
      <c r="A196" s="233">
        <v>45085.0</v>
      </c>
      <c r="B196" s="68" t="s">
        <v>335</v>
      </c>
      <c r="C196" s="68" t="s">
        <v>51</v>
      </c>
      <c r="D196" s="234" t="s">
        <v>169</v>
      </c>
      <c r="E196" s="233">
        <v>45085.0</v>
      </c>
      <c r="F196" s="237">
        <v>0.9583333333333334</v>
      </c>
      <c r="G196" s="237">
        <v>0.20833333333333334</v>
      </c>
      <c r="H196" s="68">
        <v>6.0</v>
      </c>
      <c r="I196" s="68">
        <v>0.0</v>
      </c>
      <c r="J196" s="68">
        <v>0.0</v>
      </c>
      <c r="K196" s="68">
        <v>6.0</v>
      </c>
    </row>
    <row r="197">
      <c r="A197" s="233">
        <v>45085.0</v>
      </c>
      <c r="B197" s="68" t="s">
        <v>82</v>
      </c>
      <c r="C197" s="68" t="s">
        <v>748</v>
      </c>
      <c r="D197" s="234" t="s">
        <v>169</v>
      </c>
      <c r="E197" s="233">
        <v>45085.0</v>
      </c>
      <c r="F197" s="237">
        <v>0.4375</v>
      </c>
      <c r="G197" s="237">
        <v>0.375</v>
      </c>
      <c r="H197" s="68">
        <v>10.5</v>
      </c>
      <c r="I197" s="68">
        <v>2.5</v>
      </c>
      <c r="J197" s="68">
        <v>0.5</v>
      </c>
      <c r="K197" s="68">
        <v>7.5</v>
      </c>
      <c r="L197" s="68" t="s">
        <v>304</v>
      </c>
    </row>
    <row r="198">
      <c r="A198" s="233">
        <v>45085.0</v>
      </c>
      <c r="B198" s="68" t="s">
        <v>749</v>
      </c>
      <c r="C198" s="68" t="s">
        <v>748</v>
      </c>
      <c r="D198" s="234" t="s">
        <v>169</v>
      </c>
      <c r="E198" s="233">
        <v>45085.0</v>
      </c>
      <c r="F198" s="68">
        <v>0.0</v>
      </c>
      <c r="G198" s="68">
        <v>0.0</v>
      </c>
      <c r="H198" s="68">
        <v>0.0</v>
      </c>
      <c r="I198" s="68">
        <v>0.0</v>
      </c>
      <c r="J198" s="68">
        <v>0.0</v>
      </c>
      <c r="K198" s="68">
        <v>0.0</v>
      </c>
      <c r="L198" s="68" t="s">
        <v>25</v>
      </c>
    </row>
    <row r="199">
      <c r="A199" s="233">
        <v>45085.0</v>
      </c>
      <c r="B199" s="68" t="s">
        <v>139</v>
      </c>
      <c r="C199" s="68" t="s">
        <v>35</v>
      </c>
      <c r="D199" s="234" t="s">
        <v>169</v>
      </c>
      <c r="E199" s="233">
        <v>45085.0</v>
      </c>
      <c r="F199" s="237">
        <v>0.9583333333333334</v>
      </c>
      <c r="G199" s="237">
        <v>0.20833333333333334</v>
      </c>
      <c r="H199" s="68">
        <v>6.0</v>
      </c>
      <c r="I199" s="68">
        <v>0.0</v>
      </c>
      <c r="J199" s="68">
        <v>0.0</v>
      </c>
      <c r="K199" s="68">
        <v>6.0</v>
      </c>
    </row>
    <row r="200">
      <c r="A200" s="233">
        <v>45085.0</v>
      </c>
      <c r="B200" s="68" t="s">
        <v>30</v>
      </c>
      <c r="C200" s="68" t="s">
        <v>1</v>
      </c>
      <c r="D200" s="234" t="s">
        <v>169</v>
      </c>
      <c r="E200" s="233">
        <v>45085.0</v>
      </c>
      <c r="F200" s="237">
        <v>0.4375</v>
      </c>
      <c r="G200" s="237">
        <v>0.20833333333333334</v>
      </c>
      <c r="H200" s="68">
        <v>6.5</v>
      </c>
      <c r="I200" s="68">
        <v>0.0</v>
      </c>
      <c r="J200" s="68">
        <v>0.0</v>
      </c>
      <c r="K200" s="68">
        <v>6.5</v>
      </c>
    </row>
    <row r="201">
      <c r="A201" s="233">
        <v>45085.0</v>
      </c>
      <c r="B201" s="68" t="s">
        <v>18</v>
      </c>
      <c r="C201" s="68" t="s">
        <v>1</v>
      </c>
      <c r="D201" s="234" t="s">
        <v>169</v>
      </c>
      <c r="E201" s="233">
        <v>45085.0</v>
      </c>
      <c r="F201" s="237">
        <v>0.4375</v>
      </c>
      <c r="G201" s="237">
        <v>0.20833333333333334</v>
      </c>
      <c r="H201" s="68">
        <v>6.5</v>
      </c>
      <c r="I201" s="68">
        <v>0.0</v>
      </c>
      <c r="J201" s="68">
        <v>0.0</v>
      </c>
      <c r="K201" s="68">
        <v>6.5</v>
      </c>
    </row>
    <row r="202">
      <c r="A202" s="233">
        <v>45085.0</v>
      </c>
      <c r="B202" s="68" t="s">
        <v>54</v>
      </c>
      <c r="C202" s="68" t="s">
        <v>1</v>
      </c>
      <c r="D202" s="234" t="s">
        <v>169</v>
      </c>
      <c r="E202" s="233">
        <v>45085.0</v>
      </c>
      <c r="F202" s="68">
        <v>0.0</v>
      </c>
      <c r="G202" s="68">
        <v>0.0</v>
      </c>
      <c r="H202" s="68">
        <v>0.0</v>
      </c>
      <c r="I202" s="68">
        <v>0.0</v>
      </c>
      <c r="J202" s="68">
        <v>0.0</v>
      </c>
      <c r="K202" s="68">
        <v>0.0</v>
      </c>
      <c r="L202" s="68" t="s">
        <v>25</v>
      </c>
    </row>
    <row r="203">
      <c r="A203" s="233">
        <v>45085.0</v>
      </c>
      <c r="B203" s="68" t="s">
        <v>52</v>
      </c>
      <c r="C203" s="68" t="s">
        <v>23</v>
      </c>
      <c r="D203" s="234" t="s">
        <v>168</v>
      </c>
      <c r="E203" s="233">
        <v>45086.0</v>
      </c>
      <c r="F203" s="238">
        <v>0.020833333333333332</v>
      </c>
      <c r="G203" s="237">
        <v>0.16666666666666666</v>
      </c>
      <c r="H203" s="68">
        <v>3.5</v>
      </c>
      <c r="I203" s="68">
        <v>0.0</v>
      </c>
      <c r="J203" s="68">
        <v>0.0</v>
      </c>
      <c r="K203" s="68">
        <v>3.5</v>
      </c>
    </row>
    <row r="204">
      <c r="A204" s="233">
        <v>45085.0</v>
      </c>
      <c r="B204" s="68" t="s">
        <v>52</v>
      </c>
      <c r="C204" s="68" t="s">
        <v>51</v>
      </c>
      <c r="D204" s="234" t="s">
        <v>168</v>
      </c>
      <c r="E204" s="233">
        <v>45086.0</v>
      </c>
      <c r="F204" s="237">
        <v>0.16666666666666666</v>
      </c>
      <c r="G204" s="237">
        <v>0.3333333333333333</v>
      </c>
      <c r="H204" s="68">
        <v>4.0</v>
      </c>
      <c r="I204" s="68">
        <v>0.0</v>
      </c>
      <c r="J204" s="68">
        <v>2.0</v>
      </c>
      <c r="K204" s="68">
        <v>2.0</v>
      </c>
    </row>
    <row r="205">
      <c r="A205" s="233">
        <v>45085.0</v>
      </c>
      <c r="B205" s="68" t="s">
        <v>123</v>
      </c>
      <c r="C205" s="68" t="s">
        <v>23</v>
      </c>
      <c r="D205" s="234" t="s">
        <v>168</v>
      </c>
      <c r="E205" s="233">
        <v>45086.0</v>
      </c>
      <c r="F205" s="237">
        <v>0.16666666666666666</v>
      </c>
      <c r="G205" s="237">
        <v>0.4583333333333333</v>
      </c>
      <c r="H205" s="68">
        <v>7.0</v>
      </c>
      <c r="I205" s="68">
        <v>0.0</v>
      </c>
      <c r="J205" s="68">
        <v>5.0</v>
      </c>
      <c r="K205" s="68">
        <v>2.0</v>
      </c>
    </row>
    <row r="206">
      <c r="A206" s="233">
        <v>45085.0</v>
      </c>
      <c r="B206" s="68" t="s">
        <v>32</v>
      </c>
      <c r="C206" s="68" t="s">
        <v>1</v>
      </c>
      <c r="D206" s="234" t="s">
        <v>168</v>
      </c>
      <c r="E206" s="233">
        <v>45086.0</v>
      </c>
      <c r="F206" s="237">
        <v>0.20833333333333334</v>
      </c>
      <c r="G206" s="237">
        <v>0.4791666666666667</v>
      </c>
      <c r="H206" s="68">
        <v>6.5</v>
      </c>
      <c r="I206" s="68">
        <v>0.0</v>
      </c>
      <c r="J206" s="68">
        <v>5.5</v>
      </c>
      <c r="K206" s="68">
        <v>1.0</v>
      </c>
    </row>
    <row r="207">
      <c r="A207" s="233">
        <v>45085.0</v>
      </c>
      <c r="B207" s="68" t="s">
        <v>45</v>
      </c>
      <c r="C207" s="68" t="s">
        <v>1</v>
      </c>
      <c r="D207" s="234" t="s">
        <v>168</v>
      </c>
      <c r="E207" s="233">
        <v>45086.0</v>
      </c>
      <c r="F207" s="237">
        <v>0.20833333333333334</v>
      </c>
      <c r="G207" s="237">
        <v>0.4791666666666667</v>
      </c>
      <c r="H207" s="68">
        <v>6.5</v>
      </c>
      <c r="I207" s="68">
        <v>0.0</v>
      </c>
      <c r="J207" s="68">
        <v>5.5</v>
      </c>
      <c r="K207" s="68">
        <v>1.0</v>
      </c>
    </row>
    <row r="208">
      <c r="A208" s="233">
        <v>45085.0</v>
      </c>
      <c r="B208" s="68" t="s">
        <v>740</v>
      </c>
      <c r="C208" s="68" t="s">
        <v>35</v>
      </c>
      <c r="D208" s="234" t="s">
        <v>168</v>
      </c>
      <c r="E208" s="233">
        <v>45086.0</v>
      </c>
      <c r="F208" s="237">
        <v>0.20833333333333334</v>
      </c>
      <c r="G208" s="237">
        <v>0.4583333333333333</v>
      </c>
      <c r="H208" s="68">
        <v>6.0</v>
      </c>
      <c r="I208" s="68">
        <v>0.0</v>
      </c>
      <c r="J208" s="68">
        <v>5.0</v>
      </c>
      <c r="K208" s="68">
        <v>1.0</v>
      </c>
    </row>
    <row r="209">
      <c r="A209" s="233">
        <v>45085.0</v>
      </c>
      <c r="B209" s="68" t="s">
        <v>69</v>
      </c>
      <c r="C209" s="68" t="s">
        <v>51</v>
      </c>
      <c r="D209" s="234" t="s">
        <v>168</v>
      </c>
      <c r="E209" s="233">
        <v>45086.0</v>
      </c>
      <c r="F209" s="237">
        <v>0.16666666666666666</v>
      </c>
      <c r="G209" s="238">
        <v>0.5</v>
      </c>
      <c r="H209" s="68">
        <v>8.0</v>
      </c>
      <c r="I209" s="68">
        <v>0.0</v>
      </c>
      <c r="J209" s="68">
        <v>6.0</v>
      </c>
      <c r="K209" s="68">
        <v>2.0</v>
      </c>
    </row>
    <row r="210">
      <c r="A210" s="233">
        <v>45085.0</v>
      </c>
      <c r="B210" s="68" t="s">
        <v>190</v>
      </c>
      <c r="C210" s="68" t="s">
        <v>51</v>
      </c>
      <c r="D210" s="234" t="s">
        <v>168</v>
      </c>
      <c r="E210" s="233">
        <v>45086.0</v>
      </c>
      <c r="F210" s="237">
        <v>0.20833333333333334</v>
      </c>
      <c r="G210" s="237">
        <v>0.5208333333333334</v>
      </c>
      <c r="H210" s="68">
        <v>7.5</v>
      </c>
      <c r="I210" s="68">
        <v>0.0</v>
      </c>
      <c r="J210" s="68">
        <v>6.5</v>
      </c>
      <c r="K210" s="68">
        <v>1.0</v>
      </c>
    </row>
    <row r="211">
      <c r="A211" s="233">
        <v>45085.0</v>
      </c>
      <c r="B211" s="152" t="s">
        <v>103</v>
      </c>
      <c r="C211" s="68" t="s">
        <v>31</v>
      </c>
      <c r="D211" s="234" t="s">
        <v>168</v>
      </c>
      <c r="E211" s="233">
        <v>45086.0</v>
      </c>
      <c r="F211" s="237">
        <v>0.20833333333333334</v>
      </c>
      <c r="G211" s="237">
        <v>0.5208333333333334</v>
      </c>
      <c r="H211" s="68">
        <v>7.5</v>
      </c>
      <c r="I211" s="68">
        <v>0.0</v>
      </c>
      <c r="J211" s="68">
        <v>6.5</v>
      </c>
      <c r="K211" s="68">
        <v>1.0</v>
      </c>
    </row>
    <row r="212">
      <c r="A212" s="233">
        <v>45085.0</v>
      </c>
      <c r="B212" s="152" t="s">
        <v>97</v>
      </c>
      <c r="C212" s="68" t="s">
        <v>31</v>
      </c>
      <c r="D212" s="234" t="s">
        <v>168</v>
      </c>
      <c r="E212" s="233">
        <v>45086.0</v>
      </c>
      <c r="F212" s="237">
        <v>0.22916666666666666</v>
      </c>
      <c r="G212" s="237">
        <v>0.5416666666666666</v>
      </c>
      <c r="H212" s="235">
        <v>7.5</v>
      </c>
      <c r="I212" s="235">
        <v>0.0</v>
      </c>
      <c r="J212" s="235">
        <v>7.0</v>
      </c>
      <c r="K212" s="235">
        <v>0.5</v>
      </c>
    </row>
    <row r="213">
      <c r="A213" s="233">
        <v>45086.0</v>
      </c>
      <c r="B213" s="68" t="s">
        <v>88</v>
      </c>
      <c r="C213" s="68" t="s">
        <v>31</v>
      </c>
      <c r="D213" s="234" t="s">
        <v>168</v>
      </c>
      <c r="E213" s="233">
        <v>45086.0</v>
      </c>
      <c r="F213" s="237">
        <v>0.9166666666666666</v>
      </c>
      <c r="G213" s="237">
        <v>0.25</v>
      </c>
      <c r="H213" s="68">
        <v>8.0</v>
      </c>
      <c r="I213" s="68">
        <v>0.0</v>
      </c>
      <c r="J213" s="68">
        <v>0.0</v>
      </c>
      <c r="K213" s="68">
        <v>8.0</v>
      </c>
    </row>
    <row r="214" ht="18.0" customHeight="1">
      <c r="A214" s="233">
        <v>45086.0</v>
      </c>
      <c r="B214" s="68" t="s">
        <v>50</v>
      </c>
      <c r="C214" s="68" t="s">
        <v>31</v>
      </c>
      <c r="D214" s="234" t="s">
        <v>168</v>
      </c>
      <c r="E214" s="233">
        <v>45086.0</v>
      </c>
      <c r="F214" s="68">
        <v>0.0</v>
      </c>
      <c r="G214" s="68">
        <v>0.0</v>
      </c>
      <c r="H214" s="68">
        <v>0.0</v>
      </c>
      <c r="I214" s="68">
        <v>0.0</v>
      </c>
      <c r="J214" s="68">
        <v>0.0</v>
      </c>
      <c r="K214" s="68">
        <v>0.0</v>
      </c>
      <c r="L214" s="68" t="s">
        <v>25</v>
      </c>
    </row>
    <row r="215">
      <c r="A215" s="233">
        <v>45086.0</v>
      </c>
      <c r="B215" s="68" t="s">
        <v>335</v>
      </c>
      <c r="C215" s="68" t="s">
        <v>51</v>
      </c>
      <c r="D215" s="234" t="s">
        <v>168</v>
      </c>
      <c r="E215" s="233">
        <v>45086.0</v>
      </c>
      <c r="F215" s="237">
        <v>0.9583333333333334</v>
      </c>
      <c r="G215" s="237">
        <v>0.20833333333333334</v>
      </c>
      <c r="H215" s="68">
        <v>6.0</v>
      </c>
      <c r="I215" s="68">
        <v>0.0</v>
      </c>
      <c r="J215" s="68">
        <v>0.0</v>
      </c>
      <c r="K215" s="68">
        <v>6.0</v>
      </c>
    </row>
    <row r="216">
      <c r="A216" s="233">
        <v>45086.0</v>
      </c>
      <c r="B216" s="68" t="s">
        <v>82</v>
      </c>
      <c r="C216" s="68" t="s">
        <v>748</v>
      </c>
      <c r="D216" s="234" t="s">
        <v>168</v>
      </c>
      <c r="E216" s="233">
        <v>45086.0</v>
      </c>
      <c r="F216" s="237">
        <v>0.4375</v>
      </c>
      <c r="G216" s="237">
        <v>0.375</v>
      </c>
      <c r="H216" s="68">
        <v>10.5</v>
      </c>
      <c r="I216" s="68">
        <v>2.5</v>
      </c>
      <c r="J216" s="68">
        <v>0.5</v>
      </c>
      <c r="K216" s="68">
        <v>7.5</v>
      </c>
      <c r="L216" s="68" t="s">
        <v>304</v>
      </c>
    </row>
    <row r="217">
      <c r="A217" s="233">
        <v>45086.0</v>
      </c>
      <c r="B217" s="68" t="s">
        <v>749</v>
      </c>
      <c r="C217" s="68" t="s">
        <v>748</v>
      </c>
      <c r="D217" s="234" t="s">
        <v>168</v>
      </c>
      <c r="E217" s="233">
        <v>45086.0</v>
      </c>
      <c r="F217" s="68">
        <v>0.0</v>
      </c>
      <c r="G217" s="68">
        <v>0.0</v>
      </c>
      <c r="H217" s="68">
        <v>0.0</v>
      </c>
      <c r="I217" s="68">
        <v>0.0</v>
      </c>
      <c r="J217" s="68">
        <v>0.0</v>
      </c>
      <c r="K217" s="68">
        <v>0.0</v>
      </c>
      <c r="L217" s="68" t="s">
        <v>25</v>
      </c>
    </row>
    <row r="218">
      <c r="A218" s="233">
        <v>45086.0</v>
      </c>
      <c r="B218" s="68" t="s">
        <v>139</v>
      </c>
      <c r="C218" s="68" t="s">
        <v>35</v>
      </c>
      <c r="D218" s="234" t="s">
        <v>168</v>
      </c>
      <c r="E218" s="233">
        <v>45086.0</v>
      </c>
      <c r="F218" s="237">
        <v>0.9583333333333334</v>
      </c>
      <c r="G218" s="237">
        <v>0.375</v>
      </c>
      <c r="H218" s="68">
        <v>10.0</v>
      </c>
      <c r="I218" s="68">
        <v>2.0</v>
      </c>
      <c r="J218" s="68">
        <v>1.0</v>
      </c>
      <c r="K218" s="68">
        <v>7.0</v>
      </c>
      <c r="L218" s="68" t="s">
        <v>411</v>
      </c>
    </row>
    <row r="219">
      <c r="A219" s="233">
        <v>45086.0</v>
      </c>
      <c r="B219" s="68" t="s">
        <v>30</v>
      </c>
      <c r="C219" s="68" t="s">
        <v>1</v>
      </c>
      <c r="D219" s="234" t="s">
        <v>168</v>
      </c>
      <c r="E219" s="233">
        <v>45086.0</v>
      </c>
      <c r="F219" s="68">
        <v>0.0</v>
      </c>
      <c r="G219" s="68">
        <v>0.0</v>
      </c>
      <c r="H219" s="68">
        <v>0.0</v>
      </c>
      <c r="I219" s="68">
        <v>0.0</v>
      </c>
      <c r="J219" s="68">
        <v>0.0</v>
      </c>
      <c r="K219" s="68">
        <v>0.0</v>
      </c>
      <c r="L219" s="68" t="s">
        <v>25</v>
      </c>
    </row>
    <row r="220">
      <c r="A220" s="233">
        <v>45086.0</v>
      </c>
      <c r="B220" s="68" t="s">
        <v>18</v>
      </c>
      <c r="C220" s="68" t="s">
        <v>1</v>
      </c>
      <c r="D220" s="234" t="s">
        <v>168</v>
      </c>
      <c r="E220" s="233">
        <v>45086.0</v>
      </c>
      <c r="F220" s="237">
        <v>0.4375</v>
      </c>
      <c r="G220" s="237">
        <v>0.16666666666666666</v>
      </c>
      <c r="H220" s="68">
        <v>5.5</v>
      </c>
      <c r="I220" s="68">
        <v>0.0</v>
      </c>
      <c r="J220" s="68">
        <v>0.0</v>
      </c>
      <c r="K220" s="68">
        <v>5.5</v>
      </c>
    </row>
    <row r="221">
      <c r="A221" s="233">
        <v>45086.0</v>
      </c>
      <c r="B221" s="68" t="s">
        <v>54</v>
      </c>
      <c r="C221" s="68" t="s">
        <v>1</v>
      </c>
      <c r="D221" s="234" t="s">
        <v>168</v>
      </c>
      <c r="E221" s="233">
        <v>45086.0</v>
      </c>
      <c r="F221" s="237">
        <v>0.4375</v>
      </c>
      <c r="G221" s="237">
        <v>0.20833333333333334</v>
      </c>
      <c r="H221" s="68">
        <v>6.5</v>
      </c>
      <c r="I221" s="68">
        <v>0.0</v>
      </c>
      <c r="J221" s="68">
        <v>0.0</v>
      </c>
      <c r="K221" s="68">
        <v>6.5</v>
      </c>
    </row>
    <row r="222">
      <c r="A222" s="233">
        <v>45086.0</v>
      </c>
      <c r="B222" s="68" t="s">
        <v>52</v>
      </c>
      <c r="C222" s="68" t="s">
        <v>23</v>
      </c>
      <c r="D222" s="234" t="s">
        <v>170</v>
      </c>
      <c r="E222" s="233">
        <v>45087.0</v>
      </c>
      <c r="F222" s="238">
        <v>0.020833333333333332</v>
      </c>
      <c r="G222" s="237">
        <v>0.20833333333333334</v>
      </c>
      <c r="H222" s="68">
        <v>4.5</v>
      </c>
      <c r="I222" s="68">
        <v>0.0</v>
      </c>
      <c r="J222" s="68">
        <v>0.0</v>
      </c>
      <c r="K222" s="68">
        <v>4.5</v>
      </c>
    </row>
    <row r="223">
      <c r="A223" s="233">
        <v>45086.0</v>
      </c>
      <c r="B223" s="68" t="s">
        <v>123</v>
      </c>
      <c r="C223" s="68" t="s">
        <v>23</v>
      </c>
      <c r="D223" s="234" t="s">
        <v>170</v>
      </c>
      <c r="E223" s="233">
        <v>45087.0</v>
      </c>
      <c r="F223" s="237">
        <v>0.20833333333333334</v>
      </c>
      <c r="G223" s="237">
        <v>0.4583333333333333</v>
      </c>
      <c r="H223" s="68">
        <v>6.0</v>
      </c>
      <c r="I223" s="68">
        <v>0.0</v>
      </c>
      <c r="J223" s="68">
        <v>5.0</v>
      </c>
      <c r="K223" s="68">
        <v>1.0</v>
      </c>
      <c r="L223" s="152"/>
    </row>
    <row r="224">
      <c r="A224" s="233">
        <v>45086.0</v>
      </c>
      <c r="B224" s="68" t="s">
        <v>32</v>
      </c>
      <c r="C224" s="68" t="s">
        <v>1</v>
      </c>
      <c r="D224" s="234" t="s">
        <v>170</v>
      </c>
      <c r="E224" s="233">
        <v>45087.0</v>
      </c>
      <c r="F224" s="237">
        <v>0.16666666666666666</v>
      </c>
      <c r="G224" s="237">
        <v>0.5625</v>
      </c>
      <c r="H224" s="68">
        <v>9.5</v>
      </c>
      <c r="I224" s="68">
        <v>1.5</v>
      </c>
      <c r="J224" s="68">
        <v>6.0</v>
      </c>
      <c r="K224" s="68">
        <v>2.0</v>
      </c>
      <c r="L224" s="68" t="s">
        <v>336</v>
      </c>
    </row>
    <row r="225">
      <c r="A225" s="233">
        <v>45086.0</v>
      </c>
      <c r="B225" s="68" t="s">
        <v>45</v>
      </c>
      <c r="C225" s="68" t="s">
        <v>1</v>
      </c>
      <c r="D225" s="234" t="s">
        <v>170</v>
      </c>
      <c r="E225" s="233">
        <v>45087.0</v>
      </c>
      <c r="F225" s="237">
        <v>0.20833333333333334</v>
      </c>
      <c r="G225" s="237">
        <v>0.5625</v>
      </c>
      <c r="H225" s="68">
        <v>8.5</v>
      </c>
      <c r="I225" s="68">
        <v>0.5</v>
      </c>
      <c r="J225" s="68">
        <v>7.0</v>
      </c>
      <c r="K225" s="68">
        <v>1.0</v>
      </c>
      <c r="L225" s="68" t="s">
        <v>192</v>
      </c>
    </row>
    <row r="226">
      <c r="A226" s="233">
        <v>45086.0</v>
      </c>
      <c r="B226" s="68" t="s">
        <v>740</v>
      </c>
      <c r="C226" s="68" t="s">
        <v>35</v>
      </c>
      <c r="D226" s="234" t="s">
        <v>170</v>
      </c>
      <c r="E226" s="233">
        <v>45087.0</v>
      </c>
      <c r="F226" s="237">
        <v>0.16666666666666666</v>
      </c>
      <c r="G226" s="237">
        <v>0.4583333333333333</v>
      </c>
      <c r="H226" s="68">
        <v>7.0</v>
      </c>
      <c r="I226" s="68">
        <v>0.0</v>
      </c>
      <c r="J226" s="68">
        <v>5.0</v>
      </c>
      <c r="K226" s="68">
        <v>2.0</v>
      </c>
    </row>
    <row r="227">
      <c r="A227" s="233">
        <v>45086.0</v>
      </c>
      <c r="B227" s="68" t="s">
        <v>69</v>
      </c>
      <c r="C227" s="68" t="s">
        <v>51</v>
      </c>
      <c r="D227" s="234" t="s">
        <v>170</v>
      </c>
      <c r="E227" s="233">
        <v>45087.0</v>
      </c>
      <c r="F227" s="237">
        <v>0.16666666666666666</v>
      </c>
      <c r="G227" s="238">
        <v>0.5</v>
      </c>
      <c r="H227" s="68">
        <v>8.0</v>
      </c>
      <c r="I227" s="68">
        <v>0.0</v>
      </c>
      <c r="J227" s="68">
        <v>6.0</v>
      </c>
      <c r="K227" s="68">
        <v>2.0</v>
      </c>
    </row>
    <row r="228">
      <c r="A228" s="233">
        <v>45086.0</v>
      </c>
      <c r="B228" s="68" t="s">
        <v>190</v>
      </c>
      <c r="C228" s="68" t="s">
        <v>51</v>
      </c>
      <c r="D228" s="234" t="s">
        <v>170</v>
      </c>
      <c r="E228" s="233">
        <v>45087.0</v>
      </c>
      <c r="F228" s="237">
        <v>0.20833333333333334</v>
      </c>
      <c r="G228" s="237">
        <v>0.5208333333333334</v>
      </c>
      <c r="H228" s="68">
        <v>7.5</v>
      </c>
      <c r="I228" s="68">
        <v>0.0</v>
      </c>
      <c r="J228" s="68">
        <v>6.5</v>
      </c>
      <c r="K228" s="68">
        <v>1.0</v>
      </c>
    </row>
    <row r="229">
      <c r="A229" s="233">
        <v>45086.0</v>
      </c>
      <c r="B229" s="152" t="s">
        <v>103</v>
      </c>
      <c r="C229" s="68" t="s">
        <v>31</v>
      </c>
      <c r="D229" s="234" t="s">
        <v>170</v>
      </c>
      <c r="E229" s="233">
        <v>45087.0</v>
      </c>
      <c r="F229" s="237">
        <v>0.22916666666666666</v>
      </c>
      <c r="G229" s="237">
        <v>0.5625</v>
      </c>
      <c r="H229" s="68">
        <v>8.0</v>
      </c>
      <c r="I229" s="68">
        <v>0.0</v>
      </c>
      <c r="J229" s="68">
        <v>7.5</v>
      </c>
      <c r="K229" s="68">
        <v>0.5</v>
      </c>
    </row>
    <row r="230">
      <c r="A230" s="233">
        <v>45086.0</v>
      </c>
      <c r="B230" s="152" t="s">
        <v>97</v>
      </c>
      <c r="C230" s="68" t="s">
        <v>31</v>
      </c>
      <c r="D230" s="234" t="s">
        <v>170</v>
      </c>
      <c r="E230" s="233">
        <v>45087.0</v>
      </c>
      <c r="F230" s="237">
        <v>0.25</v>
      </c>
      <c r="G230" s="237">
        <v>0.5833333333333334</v>
      </c>
      <c r="H230" s="235">
        <v>8.0</v>
      </c>
      <c r="I230" s="235">
        <v>0.0</v>
      </c>
      <c r="J230" s="235">
        <v>8.0</v>
      </c>
      <c r="K230" s="235">
        <v>0.0</v>
      </c>
    </row>
    <row r="231">
      <c r="A231" s="233">
        <v>45086.0</v>
      </c>
      <c r="B231" s="68" t="s">
        <v>714</v>
      </c>
      <c r="C231" s="68" t="s">
        <v>60</v>
      </c>
      <c r="D231" s="234" t="s">
        <v>170</v>
      </c>
      <c r="E231" s="233">
        <v>45088.0</v>
      </c>
      <c r="F231" s="237">
        <v>0.25</v>
      </c>
      <c r="G231" s="237">
        <v>0.4166666666666667</v>
      </c>
      <c r="H231" s="235">
        <v>4.0</v>
      </c>
      <c r="I231" s="235">
        <v>0.0</v>
      </c>
      <c r="J231" s="235">
        <v>4.0</v>
      </c>
      <c r="K231" s="235">
        <v>0.0</v>
      </c>
    </row>
    <row r="232">
      <c r="A232" s="233">
        <v>45087.0</v>
      </c>
      <c r="B232" s="68" t="s">
        <v>88</v>
      </c>
      <c r="C232" s="68" t="s">
        <v>31</v>
      </c>
      <c r="D232" s="234" t="s">
        <v>170</v>
      </c>
      <c r="E232" s="233">
        <v>45087.0</v>
      </c>
      <c r="F232" s="237">
        <v>0.9166666666666666</v>
      </c>
      <c r="G232" s="237">
        <v>0.25</v>
      </c>
      <c r="H232" s="68">
        <v>8.0</v>
      </c>
      <c r="I232" s="68">
        <v>0.0</v>
      </c>
      <c r="J232" s="68">
        <v>0.0</v>
      </c>
      <c r="K232" s="68">
        <v>8.0</v>
      </c>
    </row>
    <row r="233">
      <c r="A233" s="233">
        <v>45087.0</v>
      </c>
      <c r="B233" s="68" t="s">
        <v>335</v>
      </c>
      <c r="C233" s="68" t="s">
        <v>51</v>
      </c>
      <c r="D233" s="234" t="s">
        <v>170</v>
      </c>
      <c r="E233" s="233">
        <v>45087.0</v>
      </c>
      <c r="F233" s="237">
        <v>0.9583333333333334</v>
      </c>
      <c r="G233" s="237">
        <v>0.20833333333333334</v>
      </c>
      <c r="H233" s="68">
        <v>6.0</v>
      </c>
      <c r="I233" s="68">
        <v>0.0</v>
      </c>
      <c r="J233" s="68">
        <v>0.0</v>
      </c>
      <c r="K233" s="68">
        <v>6.0</v>
      </c>
    </row>
    <row r="234">
      <c r="A234" s="233">
        <v>45087.0</v>
      </c>
      <c r="B234" s="68" t="s">
        <v>82</v>
      </c>
      <c r="C234" s="68" t="s">
        <v>748</v>
      </c>
      <c r="D234" s="234" t="s">
        <v>170</v>
      </c>
      <c r="E234" s="233">
        <v>45087.0</v>
      </c>
      <c r="F234" s="235">
        <v>0.0</v>
      </c>
      <c r="G234" s="235">
        <v>0.0</v>
      </c>
      <c r="H234" s="68">
        <v>0.0</v>
      </c>
      <c r="I234" s="68">
        <v>0.0</v>
      </c>
      <c r="J234" s="68">
        <v>0.0</v>
      </c>
      <c r="K234" s="68">
        <v>0.0</v>
      </c>
      <c r="L234" s="68" t="s">
        <v>25</v>
      </c>
    </row>
    <row r="235">
      <c r="A235" s="233">
        <v>45087.0</v>
      </c>
      <c r="B235" s="68" t="s">
        <v>749</v>
      </c>
      <c r="C235" s="68" t="s">
        <v>748</v>
      </c>
      <c r="D235" s="234" t="s">
        <v>170</v>
      </c>
      <c r="E235" s="233">
        <v>45087.0</v>
      </c>
      <c r="F235" s="237">
        <v>0.4375</v>
      </c>
      <c r="G235" s="237">
        <v>0.20833333333333334</v>
      </c>
      <c r="H235" s="68">
        <v>6.5</v>
      </c>
      <c r="I235" s="68">
        <v>0.0</v>
      </c>
      <c r="J235" s="68">
        <v>0.0</v>
      </c>
      <c r="K235" s="68">
        <v>6.5</v>
      </c>
    </row>
    <row r="236">
      <c r="A236" s="233">
        <v>45087.0</v>
      </c>
      <c r="B236" s="68" t="s">
        <v>30</v>
      </c>
      <c r="C236" s="68" t="s">
        <v>1</v>
      </c>
      <c r="D236" s="234" t="s">
        <v>170</v>
      </c>
      <c r="E236" s="233">
        <v>45087.0</v>
      </c>
      <c r="F236" s="237">
        <v>0.4375</v>
      </c>
      <c r="G236" s="237">
        <v>0.20833333333333334</v>
      </c>
      <c r="H236" s="68">
        <v>6.5</v>
      </c>
      <c r="I236" s="68">
        <v>0.0</v>
      </c>
      <c r="J236" s="68">
        <v>0.0</v>
      </c>
      <c r="K236" s="68">
        <v>6.5</v>
      </c>
    </row>
    <row r="237">
      <c r="A237" s="233">
        <v>45087.0</v>
      </c>
      <c r="B237" s="68" t="s">
        <v>18</v>
      </c>
      <c r="C237" s="68" t="s">
        <v>1</v>
      </c>
      <c r="D237" s="234" t="s">
        <v>170</v>
      </c>
      <c r="E237" s="233">
        <v>45087.0</v>
      </c>
      <c r="F237" s="237">
        <v>0.4375</v>
      </c>
      <c r="G237" s="237">
        <v>0.20833333333333334</v>
      </c>
      <c r="H237" s="68">
        <v>6.5</v>
      </c>
      <c r="I237" s="68">
        <v>0.0</v>
      </c>
      <c r="J237" s="68">
        <v>0.0</v>
      </c>
      <c r="K237" s="68">
        <v>6.5</v>
      </c>
    </row>
    <row r="238">
      <c r="A238" s="233">
        <v>45087.0</v>
      </c>
      <c r="B238" s="68" t="s">
        <v>139</v>
      </c>
      <c r="C238" s="68" t="s">
        <v>35</v>
      </c>
      <c r="D238" s="234" t="s">
        <v>170</v>
      </c>
      <c r="E238" s="233">
        <v>45087.0</v>
      </c>
      <c r="F238" s="68">
        <v>0.0</v>
      </c>
      <c r="G238" s="68">
        <v>0.0</v>
      </c>
      <c r="H238" s="68">
        <v>0.0</v>
      </c>
      <c r="I238" s="68">
        <v>0.0</v>
      </c>
      <c r="J238" s="68">
        <v>0.0</v>
      </c>
      <c r="K238" s="68">
        <v>0.0</v>
      </c>
      <c r="L238" s="68" t="s">
        <v>25</v>
      </c>
    </row>
    <row r="239" ht="15.0" customHeight="1">
      <c r="A239" s="233">
        <v>45087.0</v>
      </c>
      <c r="B239" s="68" t="s">
        <v>50</v>
      </c>
      <c r="C239" s="68" t="s">
        <v>35</v>
      </c>
      <c r="D239" s="234" t="s">
        <v>170</v>
      </c>
      <c r="E239" s="233">
        <v>45087.0</v>
      </c>
      <c r="F239" s="237">
        <v>0.9583333333333334</v>
      </c>
      <c r="G239" s="237">
        <v>0.20833333333333334</v>
      </c>
      <c r="H239" s="68">
        <v>6.0</v>
      </c>
      <c r="I239" s="68">
        <v>0.0</v>
      </c>
      <c r="J239" s="68">
        <v>0.0</v>
      </c>
      <c r="K239" s="68">
        <v>6.0</v>
      </c>
    </row>
    <row r="240" ht="15.0" customHeight="1">
      <c r="A240" s="233">
        <v>45087.0</v>
      </c>
      <c r="B240" s="68" t="s">
        <v>50</v>
      </c>
      <c r="C240" s="68" t="s">
        <v>748</v>
      </c>
      <c r="D240" s="234" t="s">
        <v>172</v>
      </c>
      <c r="E240" s="233">
        <v>45088.0</v>
      </c>
      <c r="F240" s="237">
        <v>0.20833333333333334</v>
      </c>
      <c r="G240" s="237">
        <v>0.375</v>
      </c>
      <c r="H240" s="68">
        <v>4.0</v>
      </c>
      <c r="I240" s="68">
        <v>2.0</v>
      </c>
      <c r="J240" s="68">
        <v>1.0</v>
      </c>
      <c r="K240" s="68">
        <v>1.0</v>
      </c>
      <c r="L240" s="68" t="s">
        <v>411</v>
      </c>
    </row>
    <row r="241">
      <c r="A241" s="233">
        <v>45087.0</v>
      </c>
      <c r="B241" s="68" t="s">
        <v>54</v>
      </c>
      <c r="C241" s="68" t="s">
        <v>23</v>
      </c>
      <c r="D241" s="234" t="s">
        <v>172</v>
      </c>
      <c r="E241" s="233">
        <v>45088.0</v>
      </c>
      <c r="F241" s="238">
        <v>0.020833333333333332</v>
      </c>
      <c r="G241" s="237">
        <v>0.16666666666666666</v>
      </c>
      <c r="H241" s="68">
        <v>3.5</v>
      </c>
      <c r="I241" s="68">
        <v>0.0</v>
      </c>
      <c r="J241" s="68">
        <v>0.0</v>
      </c>
      <c r="K241" s="68">
        <v>3.5</v>
      </c>
    </row>
    <row r="242">
      <c r="A242" s="233">
        <v>45087.0</v>
      </c>
      <c r="B242" s="68" t="s">
        <v>54</v>
      </c>
      <c r="C242" s="68" t="s">
        <v>49</v>
      </c>
      <c r="D242" s="234" t="s">
        <v>172</v>
      </c>
      <c r="E242" s="233">
        <v>45088.0</v>
      </c>
      <c r="F242" s="237">
        <v>0.16666666666666666</v>
      </c>
      <c r="G242" s="237">
        <v>0.375</v>
      </c>
      <c r="H242" s="68">
        <v>5.0</v>
      </c>
      <c r="I242" s="68">
        <v>0.5</v>
      </c>
      <c r="J242" s="68">
        <v>2.5</v>
      </c>
      <c r="K242" s="68">
        <v>2.0</v>
      </c>
      <c r="L242" s="68" t="s">
        <v>192</v>
      </c>
    </row>
    <row r="243">
      <c r="A243" s="233">
        <v>45087.0</v>
      </c>
      <c r="B243" s="68" t="s">
        <v>52</v>
      </c>
      <c r="C243" s="68" t="s">
        <v>23</v>
      </c>
      <c r="D243" s="234" t="s">
        <v>172</v>
      </c>
      <c r="E243" s="233">
        <v>45088.0</v>
      </c>
      <c r="F243" s="68">
        <v>0.0</v>
      </c>
      <c r="G243" s="68">
        <v>0.0</v>
      </c>
      <c r="H243" s="68">
        <v>0.0</v>
      </c>
      <c r="I243" s="68">
        <v>0.0</v>
      </c>
      <c r="J243" s="68">
        <v>0.0</v>
      </c>
      <c r="K243" s="68">
        <v>0.0</v>
      </c>
      <c r="L243" s="68" t="s">
        <v>25</v>
      </c>
    </row>
    <row r="244">
      <c r="A244" s="233">
        <v>45087.0</v>
      </c>
      <c r="B244" s="68" t="s">
        <v>123</v>
      </c>
      <c r="C244" s="68" t="s">
        <v>23</v>
      </c>
      <c r="D244" s="234" t="s">
        <v>172</v>
      </c>
      <c r="E244" s="233">
        <v>45088.0</v>
      </c>
      <c r="F244" s="237">
        <v>0.16666666666666666</v>
      </c>
      <c r="G244" s="237">
        <v>0.4583333333333333</v>
      </c>
      <c r="H244" s="68">
        <v>7.0</v>
      </c>
      <c r="I244" s="68">
        <v>0.0</v>
      </c>
      <c r="J244" s="68">
        <v>5.0</v>
      </c>
      <c r="K244" s="68">
        <v>2.0</v>
      </c>
    </row>
    <row r="245">
      <c r="A245" s="233">
        <v>45087.0</v>
      </c>
      <c r="B245" s="68" t="s">
        <v>32</v>
      </c>
      <c r="C245" s="68" t="s">
        <v>1</v>
      </c>
      <c r="D245" s="234" t="s">
        <v>172</v>
      </c>
      <c r="E245" s="233">
        <v>45088.0</v>
      </c>
      <c r="F245" s="237">
        <v>0.20833333333333334</v>
      </c>
      <c r="G245" s="237">
        <v>0.5625</v>
      </c>
      <c r="H245" s="68">
        <v>8.5</v>
      </c>
      <c r="I245" s="68">
        <v>0.5</v>
      </c>
      <c r="J245" s="68">
        <v>7.0</v>
      </c>
      <c r="K245" s="68">
        <v>1.0</v>
      </c>
      <c r="L245" s="68" t="s">
        <v>192</v>
      </c>
    </row>
    <row r="246">
      <c r="A246" s="233">
        <v>45087.0</v>
      </c>
      <c r="B246" s="68" t="s">
        <v>45</v>
      </c>
      <c r="C246" s="68" t="s">
        <v>1</v>
      </c>
      <c r="D246" s="234" t="s">
        <v>172</v>
      </c>
      <c r="E246" s="233">
        <v>45088.0</v>
      </c>
      <c r="F246" s="237">
        <v>0.20833333333333334</v>
      </c>
      <c r="G246" s="237">
        <v>0.5625</v>
      </c>
      <c r="H246" s="68">
        <v>8.5</v>
      </c>
      <c r="I246" s="68">
        <v>0.5</v>
      </c>
      <c r="J246" s="68">
        <v>7.0</v>
      </c>
      <c r="K246" s="68">
        <v>1.0</v>
      </c>
      <c r="L246" s="68" t="s">
        <v>192</v>
      </c>
    </row>
    <row r="247">
      <c r="A247" s="233">
        <v>45087.0</v>
      </c>
      <c r="B247" s="68" t="s">
        <v>740</v>
      </c>
      <c r="C247" s="68" t="s">
        <v>35</v>
      </c>
      <c r="D247" s="234" t="s">
        <v>172</v>
      </c>
      <c r="E247" s="233">
        <v>45088.0</v>
      </c>
      <c r="F247" s="237">
        <v>0.20833333333333334</v>
      </c>
      <c r="G247" s="237">
        <v>0.4583333333333333</v>
      </c>
      <c r="H247" s="68">
        <v>6.0</v>
      </c>
      <c r="I247" s="68">
        <v>0.0</v>
      </c>
      <c r="J247" s="68">
        <v>5.0</v>
      </c>
      <c r="K247" s="68">
        <v>1.0</v>
      </c>
    </row>
    <row r="248">
      <c r="A248" s="233">
        <v>45087.0</v>
      </c>
      <c r="B248" s="68" t="s">
        <v>69</v>
      </c>
      <c r="C248" s="68" t="s">
        <v>51</v>
      </c>
      <c r="D248" s="234" t="s">
        <v>172</v>
      </c>
      <c r="E248" s="233">
        <v>45088.0</v>
      </c>
      <c r="F248" s="237">
        <v>0.16666666666666666</v>
      </c>
      <c r="G248" s="238">
        <v>0.5</v>
      </c>
      <c r="H248" s="68">
        <v>8.0</v>
      </c>
      <c r="I248" s="68">
        <v>0.0</v>
      </c>
      <c r="J248" s="68">
        <v>6.0</v>
      </c>
      <c r="K248" s="68">
        <v>2.0</v>
      </c>
    </row>
    <row r="249">
      <c r="A249" s="233">
        <v>45087.0</v>
      </c>
      <c r="B249" s="68" t="s">
        <v>190</v>
      </c>
      <c r="C249" s="68" t="s">
        <v>51</v>
      </c>
      <c r="D249" s="234" t="s">
        <v>172</v>
      </c>
      <c r="E249" s="233">
        <v>45088.0</v>
      </c>
      <c r="F249" s="237">
        <v>0.20833333333333334</v>
      </c>
      <c r="G249" s="237">
        <v>0.5416666666666666</v>
      </c>
      <c r="H249" s="68">
        <v>8.0</v>
      </c>
      <c r="I249" s="68">
        <v>0.0</v>
      </c>
      <c r="J249" s="68">
        <v>7.0</v>
      </c>
      <c r="K249" s="68">
        <v>1.0</v>
      </c>
      <c r="L249" s="152"/>
    </row>
    <row r="250">
      <c r="A250" s="233">
        <v>45087.0</v>
      </c>
      <c r="B250" s="152" t="s">
        <v>103</v>
      </c>
      <c r="C250" s="68" t="s">
        <v>31</v>
      </c>
      <c r="D250" s="234" t="s">
        <v>172</v>
      </c>
      <c r="E250" s="233">
        <v>45088.0</v>
      </c>
      <c r="F250" s="237">
        <v>0.22916666666666666</v>
      </c>
      <c r="G250" s="237">
        <v>0.5625</v>
      </c>
      <c r="H250" s="68">
        <v>8.0</v>
      </c>
      <c r="I250" s="68">
        <v>0.0</v>
      </c>
      <c r="J250" s="68">
        <v>7.5</v>
      </c>
      <c r="K250" s="68">
        <v>0.5</v>
      </c>
      <c r="L250" s="152"/>
    </row>
    <row r="251">
      <c r="A251" s="233">
        <v>45087.0</v>
      </c>
      <c r="B251" s="152" t="s">
        <v>97</v>
      </c>
      <c r="C251" s="68" t="s">
        <v>31</v>
      </c>
      <c r="D251" s="234" t="s">
        <v>172</v>
      </c>
      <c r="E251" s="233">
        <v>45088.0</v>
      </c>
      <c r="F251" s="237">
        <v>0.25</v>
      </c>
      <c r="G251" s="237">
        <v>0.5833333333333334</v>
      </c>
      <c r="H251" s="235">
        <v>8.0</v>
      </c>
      <c r="I251" s="235">
        <v>0.0</v>
      </c>
      <c r="J251" s="235">
        <v>8.0</v>
      </c>
      <c r="K251" s="235">
        <v>0.0</v>
      </c>
    </row>
    <row r="252">
      <c r="A252" s="233">
        <v>45087.0</v>
      </c>
      <c r="B252" s="68" t="s">
        <v>714</v>
      </c>
      <c r="C252" s="68" t="s">
        <v>60</v>
      </c>
      <c r="D252" s="234" t="s">
        <v>172</v>
      </c>
      <c r="E252" s="233">
        <v>45088.0</v>
      </c>
      <c r="F252" s="238">
        <v>0.20833333333333334</v>
      </c>
      <c r="G252" s="237">
        <v>0.375</v>
      </c>
      <c r="H252" s="235">
        <v>4.0</v>
      </c>
      <c r="I252" s="235">
        <v>0.0</v>
      </c>
      <c r="J252" s="235">
        <v>3.0</v>
      </c>
      <c r="K252" s="235">
        <v>1.0</v>
      </c>
      <c r="L252" s="152"/>
    </row>
    <row r="253">
      <c r="A253" s="233">
        <v>45087.0</v>
      </c>
      <c r="B253" s="68" t="s">
        <v>762</v>
      </c>
      <c r="C253" s="68" t="s">
        <v>60</v>
      </c>
      <c r="D253" s="234" t="s">
        <v>172</v>
      </c>
      <c r="E253" s="233">
        <v>45088.0</v>
      </c>
      <c r="F253" s="238">
        <v>0.20833333333333334</v>
      </c>
      <c r="G253" s="237">
        <v>0.375</v>
      </c>
      <c r="H253" s="235">
        <v>4.0</v>
      </c>
      <c r="I253" s="235">
        <v>0.0</v>
      </c>
      <c r="J253" s="235">
        <v>3.0</v>
      </c>
      <c r="K253" s="235">
        <v>1.0</v>
      </c>
      <c r="L253" s="152"/>
    </row>
    <row r="254">
      <c r="A254" s="233">
        <v>45088.0</v>
      </c>
      <c r="B254" s="68" t="s">
        <v>88</v>
      </c>
      <c r="C254" s="68" t="s">
        <v>31</v>
      </c>
      <c r="D254" s="234" t="s">
        <v>172</v>
      </c>
      <c r="E254" s="233">
        <v>45088.0</v>
      </c>
      <c r="F254" s="237">
        <v>0.9166666666666666</v>
      </c>
      <c r="G254" s="237">
        <v>0.20833333333333334</v>
      </c>
      <c r="H254" s="68">
        <v>7.0</v>
      </c>
      <c r="I254" s="68">
        <v>0.0</v>
      </c>
      <c r="J254" s="68">
        <v>0.0</v>
      </c>
      <c r="K254" s="68">
        <v>7.0</v>
      </c>
      <c r="L254" s="152"/>
    </row>
    <row r="255">
      <c r="A255" s="233">
        <v>45088.0</v>
      </c>
      <c r="B255" s="68" t="s">
        <v>335</v>
      </c>
      <c r="C255" s="68" t="s">
        <v>51</v>
      </c>
      <c r="D255" s="234" t="s">
        <v>172</v>
      </c>
      <c r="E255" s="233">
        <v>45088.0</v>
      </c>
      <c r="F255" s="237">
        <v>0.9583333333333334</v>
      </c>
      <c r="G255" s="237">
        <v>0.20833333333333334</v>
      </c>
      <c r="H255" s="68">
        <v>6.0</v>
      </c>
      <c r="I255" s="68">
        <v>0.0</v>
      </c>
      <c r="J255" s="68">
        <v>0.0</v>
      </c>
      <c r="K255" s="68">
        <v>6.0</v>
      </c>
      <c r="L255" s="152"/>
    </row>
    <row r="256">
      <c r="A256" s="233">
        <v>45088.0</v>
      </c>
      <c r="B256" s="68" t="s">
        <v>82</v>
      </c>
      <c r="C256" s="68" t="s">
        <v>748</v>
      </c>
      <c r="D256" s="234" t="s">
        <v>172</v>
      </c>
      <c r="E256" s="233">
        <v>45088.0</v>
      </c>
      <c r="F256" s="68">
        <v>0.0</v>
      </c>
      <c r="G256" s="68">
        <v>0.0</v>
      </c>
      <c r="H256" s="68">
        <v>0.0</v>
      </c>
      <c r="I256" s="68">
        <v>0.0</v>
      </c>
      <c r="J256" s="68">
        <v>0.0</v>
      </c>
      <c r="K256" s="68">
        <v>0.0</v>
      </c>
      <c r="L256" s="68" t="s">
        <v>25</v>
      </c>
    </row>
    <row r="257">
      <c r="A257" s="233">
        <v>45088.0</v>
      </c>
      <c r="B257" s="68" t="s">
        <v>54</v>
      </c>
      <c r="C257" s="68" t="s">
        <v>747</v>
      </c>
      <c r="D257" s="234" t="s">
        <v>172</v>
      </c>
      <c r="E257" s="233">
        <v>45088.0</v>
      </c>
      <c r="F257" s="237">
        <v>0.4375</v>
      </c>
      <c r="G257" s="237">
        <v>0.0</v>
      </c>
      <c r="H257" s="68">
        <v>1.5</v>
      </c>
      <c r="I257" s="68">
        <v>0.0</v>
      </c>
      <c r="J257" s="68">
        <v>0.0</v>
      </c>
      <c r="K257" s="68">
        <v>1.5</v>
      </c>
      <c r="L257" s="68" t="s">
        <v>258</v>
      </c>
    </row>
    <row r="258">
      <c r="A258" s="233">
        <v>45088.0</v>
      </c>
      <c r="B258" s="68" t="s">
        <v>749</v>
      </c>
      <c r="C258" s="68" t="s">
        <v>748</v>
      </c>
      <c r="D258" s="234" t="s">
        <v>172</v>
      </c>
      <c r="E258" s="233">
        <v>45088.0</v>
      </c>
      <c r="F258" s="237">
        <v>0.9583333333333334</v>
      </c>
      <c r="G258" s="237">
        <v>0.20833333333333334</v>
      </c>
      <c r="H258" s="68">
        <v>6.0</v>
      </c>
      <c r="I258" s="68">
        <v>0.0</v>
      </c>
      <c r="J258" s="68">
        <v>0.0</v>
      </c>
      <c r="K258" s="68">
        <v>6.0</v>
      </c>
    </row>
    <row r="259">
      <c r="A259" s="233">
        <v>45088.0</v>
      </c>
      <c r="B259" s="68" t="s">
        <v>139</v>
      </c>
      <c r="C259" s="68" t="s">
        <v>35</v>
      </c>
      <c r="D259" s="234" t="s">
        <v>172</v>
      </c>
      <c r="E259" s="233">
        <v>45088.0</v>
      </c>
      <c r="F259" s="68">
        <v>0.0</v>
      </c>
      <c r="G259" s="68">
        <v>0.0</v>
      </c>
      <c r="H259" s="68">
        <v>0.0</v>
      </c>
      <c r="I259" s="68">
        <v>0.0</v>
      </c>
      <c r="J259" s="68">
        <v>0.0</v>
      </c>
      <c r="K259" s="68">
        <v>0.0</v>
      </c>
      <c r="L259" s="68" t="s">
        <v>25</v>
      </c>
    </row>
    <row r="260">
      <c r="A260" s="233">
        <v>45088.0</v>
      </c>
      <c r="B260" s="68" t="s">
        <v>50</v>
      </c>
      <c r="C260" s="68" t="s">
        <v>35</v>
      </c>
      <c r="D260" s="234" t="s">
        <v>172</v>
      </c>
      <c r="E260" s="233">
        <v>45088.0</v>
      </c>
      <c r="F260" s="237">
        <v>0.9583333333333334</v>
      </c>
      <c r="G260" s="237">
        <v>0.20833333333333334</v>
      </c>
      <c r="H260" s="68">
        <v>6.0</v>
      </c>
      <c r="I260" s="68">
        <v>0.0</v>
      </c>
      <c r="J260" s="68">
        <v>0.0</v>
      </c>
      <c r="K260" s="68">
        <v>6.0</v>
      </c>
    </row>
    <row r="261">
      <c r="A261" s="233">
        <v>45088.0</v>
      </c>
      <c r="B261" s="68" t="s">
        <v>50</v>
      </c>
      <c r="C261" s="68" t="s">
        <v>748</v>
      </c>
      <c r="D261" s="234" t="s">
        <v>174</v>
      </c>
      <c r="E261" s="233">
        <v>45089.0</v>
      </c>
      <c r="F261" s="237">
        <v>0.20833333333333334</v>
      </c>
      <c r="G261" s="237">
        <v>0.375</v>
      </c>
      <c r="H261" s="68">
        <v>4.0</v>
      </c>
      <c r="I261" s="68">
        <v>2.0</v>
      </c>
      <c r="J261" s="68">
        <v>1.0</v>
      </c>
      <c r="K261" s="68">
        <v>1.0</v>
      </c>
      <c r="L261" s="68" t="s">
        <v>411</v>
      </c>
    </row>
    <row r="262">
      <c r="A262" s="233">
        <v>45088.0</v>
      </c>
      <c r="B262" s="68" t="s">
        <v>54</v>
      </c>
      <c r="C262" s="68" t="s">
        <v>1</v>
      </c>
      <c r="D262" s="234" t="s">
        <v>174</v>
      </c>
      <c r="E262" s="233">
        <v>45089.0</v>
      </c>
      <c r="F262" s="237">
        <v>0.0</v>
      </c>
      <c r="G262" s="237">
        <v>0.20833333333333334</v>
      </c>
      <c r="H262" s="68">
        <v>5.0</v>
      </c>
      <c r="I262" s="68">
        <v>0.0</v>
      </c>
      <c r="J262" s="68">
        <v>0.0</v>
      </c>
      <c r="K262" s="68">
        <v>5.0</v>
      </c>
    </row>
    <row r="263">
      <c r="A263" s="233">
        <v>45088.0</v>
      </c>
      <c r="B263" s="68" t="s">
        <v>30</v>
      </c>
      <c r="C263" s="68" t="s">
        <v>1</v>
      </c>
      <c r="D263" s="234" t="s">
        <v>174</v>
      </c>
      <c r="E263" s="233">
        <v>45089.0</v>
      </c>
      <c r="F263" s="237">
        <v>0.0</v>
      </c>
      <c r="G263" s="237">
        <v>0.20833333333333334</v>
      </c>
      <c r="H263" s="68">
        <v>5.0</v>
      </c>
      <c r="I263" s="68">
        <v>0.0</v>
      </c>
      <c r="J263" s="68">
        <v>0.0</v>
      </c>
      <c r="K263" s="68">
        <v>5.0</v>
      </c>
    </row>
    <row r="264">
      <c r="A264" s="233">
        <v>45088.0</v>
      </c>
      <c r="B264" s="68" t="s">
        <v>18</v>
      </c>
      <c r="C264" s="68" t="s">
        <v>1</v>
      </c>
      <c r="D264" s="234" t="s">
        <v>174</v>
      </c>
      <c r="E264" s="233">
        <v>45089.0</v>
      </c>
      <c r="F264" s="235">
        <v>0.0</v>
      </c>
      <c r="G264" s="235">
        <v>0.0</v>
      </c>
      <c r="H264" s="68">
        <v>0.0</v>
      </c>
      <c r="I264" s="68">
        <v>0.0</v>
      </c>
      <c r="J264" s="68">
        <v>0.0</v>
      </c>
      <c r="K264" s="68">
        <v>0.0</v>
      </c>
      <c r="L264" s="68" t="s">
        <v>25</v>
      </c>
    </row>
    <row r="265">
      <c r="A265" s="233">
        <v>45088.0</v>
      </c>
      <c r="B265" s="68" t="s">
        <v>52</v>
      </c>
      <c r="C265" s="68" t="s">
        <v>23</v>
      </c>
      <c r="D265" s="234" t="s">
        <v>174</v>
      </c>
      <c r="E265" s="233">
        <v>45089.0</v>
      </c>
      <c r="F265" s="238">
        <v>0.020833333333333332</v>
      </c>
      <c r="G265" s="237">
        <v>0.16666666666666666</v>
      </c>
      <c r="H265" s="68">
        <v>3.5</v>
      </c>
      <c r="I265" s="68">
        <v>0.0</v>
      </c>
      <c r="J265" s="68">
        <v>0.0</v>
      </c>
      <c r="K265" s="68">
        <v>3.5</v>
      </c>
    </row>
    <row r="266">
      <c r="A266" s="233">
        <v>45088.0</v>
      </c>
      <c r="B266" s="68" t="s">
        <v>52</v>
      </c>
      <c r="C266" s="68" t="s">
        <v>49</v>
      </c>
      <c r="D266" s="234" t="s">
        <v>174</v>
      </c>
      <c r="E266" s="233">
        <v>45089.0</v>
      </c>
      <c r="F266" s="237">
        <v>0.16666666666666666</v>
      </c>
      <c r="G266" s="237">
        <v>0.3333333333333333</v>
      </c>
      <c r="H266" s="68">
        <v>4.0</v>
      </c>
      <c r="I266" s="68">
        <v>0.0</v>
      </c>
      <c r="J266" s="68">
        <v>2.0</v>
      </c>
      <c r="K266" s="68">
        <v>2.0</v>
      </c>
    </row>
    <row r="267">
      <c r="A267" s="233">
        <v>45088.0</v>
      </c>
      <c r="B267" s="68" t="s">
        <v>123</v>
      </c>
      <c r="C267" s="68" t="s">
        <v>23</v>
      </c>
      <c r="D267" s="234" t="s">
        <v>174</v>
      </c>
      <c r="E267" s="233">
        <v>45089.0</v>
      </c>
      <c r="F267" s="237">
        <v>0.16666666666666666</v>
      </c>
      <c r="G267" s="237">
        <v>0.4583333333333333</v>
      </c>
      <c r="H267" s="68">
        <v>7.0</v>
      </c>
      <c r="I267" s="68">
        <v>0.0</v>
      </c>
      <c r="J267" s="68">
        <v>5.0</v>
      </c>
      <c r="K267" s="68">
        <v>2.0</v>
      </c>
    </row>
    <row r="268">
      <c r="A268" s="233">
        <v>45088.0</v>
      </c>
      <c r="B268" s="68" t="s">
        <v>32</v>
      </c>
      <c r="C268" s="68" t="s">
        <v>1</v>
      </c>
      <c r="D268" s="234" t="s">
        <v>174</v>
      </c>
      <c r="E268" s="233">
        <v>45089.0</v>
      </c>
      <c r="F268" s="237">
        <v>0.20833333333333334</v>
      </c>
      <c r="G268" s="237">
        <v>0.4791666666666667</v>
      </c>
      <c r="H268" s="68">
        <v>6.5</v>
      </c>
      <c r="I268" s="68">
        <v>0.0</v>
      </c>
      <c r="J268" s="68">
        <v>5.5</v>
      </c>
      <c r="K268" s="68">
        <v>1.0</v>
      </c>
    </row>
    <row r="269">
      <c r="A269" s="233">
        <v>45088.0</v>
      </c>
      <c r="B269" s="68" t="s">
        <v>45</v>
      </c>
      <c r="C269" s="68" t="s">
        <v>1</v>
      </c>
      <c r="D269" s="234" t="s">
        <v>174</v>
      </c>
      <c r="E269" s="233">
        <v>45089.0</v>
      </c>
      <c r="F269" s="237">
        <v>0.20833333333333334</v>
      </c>
      <c r="G269" s="237">
        <v>0.4791666666666667</v>
      </c>
      <c r="H269" s="68">
        <v>6.5</v>
      </c>
      <c r="I269" s="68">
        <v>0.0</v>
      </c>
      <c r="J269" s="68">
        <v>5.5</v>
      </c>
      <c r="K269" s="68">
        <v>1.0</v>
      </c>
      <c r="L269" s="152"/>
    </row>
    <row r="270">
      <c r="A270" s="233">
        <v>45088.0</v>
      </c>
      <c r="B270" s="68" t="s">
        <v>740</v>
      </c>
      <c r="C270" s="68" t="s">
        <v>35</v>
      </c>
      <c r="D270" s="234" t="s">
        <v>174</v>
      </c>
      <c r="E270" s="233">
        <v>45089.0</v>
      </c>
      <c r="F270" s="237">
        <v>0.20833333333333334</v>
      </c>
      <c r="G270" s="237">
        <v>0.4583333333333333</v>
      </c>
      <c r="H270" s="68">
        <v>6.0</v>
      </c>
      <c r="I270" s="68">
        <v>0.0</v>
      </c>
      <c r="J270" s="68">
        <v>5.0</v>
      </c>
      <c r="K270" s="68">
        <v>1.0</v>
      </c>
    </row>
    <row r="271">
      <c r="A271" s="233">
        <v>45088.0</v>
      </c>
      <c r="B271" s="68" t="s">
        <v>69</v>
      </c>
      <c r="C271" s="68" t="s">
        <v>51</v>
      </c>
      <c r="D271" s="234" t="s">
        <v>174</v>
      </c>
      <c r="E271" s="233">
        <v>45089.0</v>
      </c>
      <c r="F271" s="237">
        <v>0.16666666666666666</v>
      </c>
      <c r="G271" s="238">
        <v>0.5</v>
      </c>
      <c r="H271" s="68">
        <v>8.0</v>
      </c>
      <c r="I271" s="68">
        <v>0.0</v>
      </c>
      <c r="J271" s="68">
        <v>6.0</v>
      </c>
      <c r="K271" s="68">
        <v>2.0</v>
      </c>
      <c r="L271" s="152"/>
    </row>
    <row r="272">
      <c r="A272" s="233">
        <v>45088.0</v>
      </c>
      <c r="B272" s="68" t="s">
        <v>190</v>
      </c>
      <c r="C272" s="68" t="s">
        <v>51</v>
      </c>
      <c r="D272" s="234" t="s">
        <v>174</v>
      </c>
      <c r="E272" s="233">
        <v>45089.0</v>
      </c>
      <c r="F272" s="237">
        <v>0.20833333333333334</v>
      </c>
      <c r="G272" s="237">
        <v>0.5208333333333334</v>
      </c>
      <c r="H272" s="68">
        <v>7.5</v>
      </c>
      <c r="I272" s="68">
        <v>0.0</v>
      </c>
      <c r="J272" s="68">
        <v>6.5</v>
      </c>
      <c r="K272" s="68">
        <v>1.0</v>
      </c>
    </row>
    <row r="273">
      <c r="A273" s="233">
        <v>45088.0</v>
      </c>
      <c r="B273" s="152" t="s">
        <v>103</v>
      </c>
      <c r="C273" s="68" t="s">
        <v>31</v>
      </c>
      <c r="D273" s="234" t="s">
        <v>174</v>
      </c>
      <c r="E273" s="233">
        <v>45089.0</v>
      </c>
      <c r="F273" s="237">
        <v>0.20833333333333334</v>
      </c>
      <c r="G273" s="237">
        <v>0.4791666666666667</v>
      </c>
      <c r="H273" s="68">
        <v>6.5</v>
      </c>
      <c r="I273" s="68">
        <v>0.0</v>
      </c>
      <c r="J273" s="68">
        <v>5.5</v>
      </c>
      <c r="K273" s="68">
        <v>1.0</v>
      </c>
    </row>
    <row r="274">
      <c r="A274" s="233">
        <v>45088.0</v>
      </c>
      <c r="B274" s="152" t="s">
        <v>97</v>
      </c>
      <c r="C274" s="68" t="s">
        <v>31</v>
      </c>
      <c r="D274" s="234" t="s">
        <v>174</v>
      </c>
      <c r="E274" s="233">
        <v>45089.0</v>
      </c>
      <c r="F274" s="237">
        <v>0.20833333333333334</v>
      </c>
      <c r="G274" s="238">
        <v>0.5</v>
      </c>
      <c r="H274" s="68">
        <v>7.0</v>
      </c>
      <c r="I274" s="68">
        <v>0.0</v>
      </c>
      <c r="J274" s="68">
        <v>6.0</v>
      </c>
      <c r="K274" s="68">
        <v>1.0</v>
      </c>
    </row>
    <row r="275">
      <c r="A275" s="233">
        <v>45088.0</v>
      </c>
      <c r="B275" s="68" t="s">
        <v>714</v>
      </c>
      <c r="C275" s="68" t="s">
        <v>60</v>
      </c>
      <c r="D275" s="234" t="s">
        <v>174</v>
      </c>
      <c r="E275" s="233">
        <v>45089.0</v>
      </c>
      <c r="F275" s="238">
        <v>0.20833333333333334</v>
      </c>
      <c r="G275" s="237">
        <v>0.375</v>
      </c>
      <c r="H275" s="235">
        <v>4.0</v>
      </c>
      <c r="I275" s="235">
        <v>0.0</v>
      </c>
      <c r="J275" s="235">
        <v>3.0</v>
      </c>
      <c r="K275" s="235">
        <v>1.0</v>
      </c>
    </row>
    <row r="276">
      <c r="A276" s="233">
        <v>45088.0</v>
      </c>
      <c r="B276" s="68" t="s">
        <v>762</v>
      </c>
      <c r="C276" s="68" t="s">
        <v>60</v>
      </c>
      <c r="D276" s="234" t="s">
        <v>174</v>
      </c>
      <c r="E276" s="233">
        <v>45089.0</v>
      </c>
      <c r="F276" s="238">
        <v>0.20833333333333334</v>
      </c>
      <c r="G276" s="237">
        <v>0.375</v>
      </c>
      <c r="H276" s="235">
        <v>4.0</v>
      </c>
      <c r="I276" s="235">
        <v>0.0</v>
      </c>
      <c r="J276" s="235">
        <v>3.0</v>
      </c>
      <c r="K276" s="235">
        <v>1.0</v>
      </c>
    </row>
    <row r="277">
      <c r="A277" s="233"/>
      <c r="D277" s="234"/>
      <c r="E277" s="233"/>
      <c r="F277" s="237"/>
      <c r="G277" s="237"/>
    </row>
    <row r="278">
      <c r="A278" s="233"/>
      <c r="D278" s="234"/>
      <c r="E278" s="233"/>
      <c r="F278" s="237"/>
      <c r="G278" s="237"/>
    </row>
    <row r="279">
      <c r="A279" s="233"/>
      <c r="D279" s="234"/>
      <c r="E279" s="233"/>
      <c r="F279" s="237"/>
      <c r="G279" s="237"/>
    </row>
    <row r="280">
      <c r="A280" s="233"/>
      <c r="D280" s="234"/>
      <c r="E280" s="233"/>
      <c r="F280" s="237"/>
      <c r="G280" s="238"/>
    </row>
    <row r="281">
      <c r="A281" s="233"/>
      <c r="D281" s="234"/>
      <c r="E281" s="233"/>
      <c r="F281" s="237"/>
      <c r="G281" s="237"/>
    </row>
    <row r="282">
      <c r="A282" s="233"/>
      <c r="B282" s="152"/>
      <c r="D282" s="234"/>
      <c r="E282" s="233"/>
      <c r="F282" s="237"/>
      <c r="G282" s="237"/>
    </row>
    <row r="283">
      <c r="A283" s="233"/>
      <c r="B283" s="152"/>
      <c r="D283" s="234"/>
      <c r="E283" s="233"/>
      <c r="F283" s="237"/>
      <c r="G283" s="237"/>
      <c r="H283" s="235"/>
      <c r="I283" s="235"/>
      <c r="J283" s="235"/>
      <c r="K283" s="235"/>
    </row>
    <row r="284">
      <c r="A284" s="233"/>
      <c r="B284" s="152"/>
      <c r="D284" s="234"/>
      <c r="E284" s="233"/>
    </row>
    <row r="285">
      <c r="A285" s="233"/>
      <c r="D285" s="234"/>
      <c r="E285" s="233"/>
      <c r="F285" s="237"/>
      <c r="G285" s="237"/>
    </row>
    <row r="286">
      <c r="A286" s="233"/>
      <c r="D286" s="234"/>
      <c r="E286" s="233"/>
    </row>
    <row r="287">
      <c r="A287" s="233"/>
      <c r="D287" s="234"/>
      <c r="E287" s="233"/>
      <c r="F287" s="237"/>
      <c r="G287" s="237"/>
    </row>
    <row r="288">
      <c r="A288" s="233"/>
      <c r="D288" s="234"/>
      <c r="E288" s="233"/>
      <c r="F288" s="237"/>
      <c r="G288" s="237"/>
    </row>
    <row r="289">
      <c r="A289" s="233"/>
      <c r="D289" s="234"/>
      <c r="E289" s="233"/>
      <c r="F289" s="237"/>
      <c r="G289" s="237"/>
    </row>
    <row r="290">
      <c r="A290" s="233"/>
      <c r="D290" s="234"/>
      <c r="E290" s="233"/>
      <c r="F290" s="237"/>
      <c r="G290" s="237"/>
    </row>
    <row r="291">
      <c r="A291" s="233"/>
      <c r="D291" s="234"/>
      <c r="E291" s="233"/>
      <c r="F291" s="237"/>
      <c r="G291" s="237"/>
      <c r="L291" s="152"/>
    </row>
    <row r="468">
      <c r="A468" s="233"/>
      <c r="D468" s="234"/>
      <c r="E468" s="233"/>
      <c r="F468" s="237"/>
      <c r="G468" s="237"/>
      <c r="H468" s="235"/>
      <c r="I468" s="236"/>
      <c r="J468" s="236"/>
      <c r="K468" s="235"/>
    </row>
    <row r="469">
      <c r="A469" s="233"/>
      <c r="D469" s="234"/>
      <c r="E469" s="233"/>
      <c r="F469" s="237"/>
      <c r="G469" s="237"/>
      <c r="H469" s="235"/>
      <c r="I469" s="236"/>
      <c r="J469" s="236"/>
      <c r="K469" s="235"/>
    </row>
    <row r="470">
      <c r="A470" s="233"/>
      <c r="D470" s="234"/>
      <c r="E470" s="233"/>
      <c r="F470" s="237"/>
      <c r="G470" s="237"/>
      <c r="H470" s="235"/>
      <c r="I470" s="236"/>
      <c r="J470" s="236"/>
      <c r="K470" s="235"/>
      <c r="L470" s="152"/>
    </row>
  </sheetData>
  <autoFilter ref="$A$1:$AC$303"/>
  <customSheetViews>
    <customSheetView guid="{15494CB8-74BA-41CD-979C-0A1F98FA7AD5}" filter="1" showAutoFilter="1">
      <autoFilter ref="$A$1:$L$469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FLADY"/>
            <filter val="REI"/>
            <filter val="IRENE"/>
            <filter val="NEO"/>
            <filter val="SEAN"/>
          </filters>
        </filterColumn>
      </autoFilter>
    </customSheetView>
    <customSheetView guid="{6F7B0752-2D34-424D-B3B4-CA21D0151CF6}" filter="1" showAutoFilter="1">
      <autoFilter ref="$A$1:$L$469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FLADY"/>
            <filter val="REI"/>
            <filter val="IRENE"/>
            <filter val="NEO"/>
            <filter val="SEAN"/>
          </filters>
        </filterColumn>
      </autoFilter>
    </customSheetView>
    <customSheetView guid="{6AFCB687-A5B1-4A43-94F3-0C0C9622126F}" filter="1" showAutoFilter="1">
      <autoFilter ref="$A$1:$L$469">
        <filterColumn colId="1">
          <filters blank="1">
            <filter val="RACKY"/>
            <filter val="ROBI"/>
            <filter val="AINA"/>
            <filter val="CARLA"/>
            <filter val="LIZA"/>
            <filter val="JHOAN"/>
            <filter val="MINA"/>
            <filter val="REI"/>
            <filter val="RJ"/>
            <filter val="IRENE"/>
            <filter val="NEO"/>
            <filter val="SEAN"/>
          </filters>
        </filterColumn>
      </autoFilter>
    </customSheetView>
    <customSheetView guid="{482CA3F1-235E-4CBB-838F-2B51A4768B5C}" filter="1" showAutoFilter="1">
      <autoFilter ref="$A$1:$AC$81"/>
    </customSheetView>
    <customSheetView guid="{E03E75B9-18D3-4F9C-8E98-9CFDBAC1C039}" filter="1" showAutoFilter="1">
      <autoFilter ref="$A$1:$AC$81"/>
    </customSheetView>
  </customSheetViews>
  <conditionalFormatting sqref="F2:K30 F32:K39 F41:K41 F43:K51 F53:K56 F58:K59 F147:K147 F150:K150 F153:K154 F164:F165 G164:K164 F169:K169 F173:K173 F184:F185 G185:K185 F191:K191 F193:K193 F204:F205 G204:K204 F210:K212 F228:K228 F242:K242 F249:K249 F253:K253 F266:K267 F272:F274 G272:K272 F276:K276">
    <cfRule type="expression" dxfId="0" priority="1">
      <formula>MOD</formula>
    </cfRule>
  </conditionalFormatting>
  <conditionalFormatting sqref="F2:K30 F32:K39 F41:K41 F43:K51 F53:K56 F58:K59 F147:K147 F150:K150 F153:K154 F164:F165 G164:K164 F169:K169 F173:K173 F184:F185 G185:K185 F191:K191 F193:K193 F204:F205 G204:K204 F210:K212 F228:K228 F242:K242 F249:K249 F266:K267 F272:F274 G272:K272">
    <cfRule type="expression" dxfId="0" priority="2">
      <formula>MOD</formula>
    </cfRule>
  </conditionalFormatting>
  <conditionalFormatting sqref="F60:K146 F148:K149 F151:G152 H152:K152 F155:G168 H155:K164 H166:K168 F170:G172 H171:K172 F174:G184 H174:K183 F186:G190 H186:K187 H189:K190 F192:K192 F194:G209 H194:K204 H206:K207 H209:K209 F213:K275 F277:K283 F285:K285 F287:K295 F297:K300 F302:K303 F390:K537">
    <cfRule type="expression" dxfId="0" priority="3">
      <formula>MOD</formula>
    </cfRule>
  </conditionalFormatting>
  <conditionalFormatting sqref="F60:K146 F148:K149 F151:G152 H152:K152 F155:G168 H155:K164 H166:K168 F170:G172 H171:K172 F174:G184 H174:K183 F186:G190 H186:K187 H189:K190 F192:K192 F194:G209 H194:K204 H206:K207 H209:K209 F213:K275 F277:K283 F285:K285 F287:K295 F297:K300 F302:K303 F390:F393 G390:G537 H390:K393 F395 H395:K395 F397:F537 H397:K537">
    <cfRule type="expression" dxfId="0" priority="4">
      <formula>MOD</formula>
    </cfRule>
  </conditionalFormatting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</row>
    <row r="2">
      <c r="A2" s="7"/>
      <c r="B2" s="350"/>
      <c r="C2" s="350"/>
      <c r="D2" s="124"/>
      <c r="E2" s="351">
        <v>45068.0</v>
      </c>
      <c r="F2" s="387"/>
      <c r="G2" s="387"/>
      <c r="H2" s="387"/>
      <c r="I2" s="387"/>
      <c r="J2" s="124"/>
      <c r="K2" s="124"/>
      <c r="L2" s="351">
        <v>45069.0</v>
      </c>
      <c r="M2" s="124"/>
      <c r="N2" s="124"/>
      <c r="O2" s="124"/>
      <c r="P2" s="124"/>
      <c r="Q2" s="124"/>
      <c r="R2" s="124"/>
      <c r="S2" s="351">
        <v>45070.0</v>
      </c>
      <c r="T2" s="8"/>
      <c r="U2" s="8"/>
      <c r="V2" s="8"/>
      <c r="W2" s="8"/>
      <c r="X2" s="126"/>
      <c r="Y2" s="126"/>
      <c r="Z2" s="405">
        <v>45071.0</v>
      </c>
      <c r="AA2" s="126"/>
      <c r="AB2" s="126"/>
      <c r="AC2" s="126"/>
      <c r="AD2" s="126"/>
      <c r="AE2" s="126"/>
      <c r="AF2" s="126"/>
      <c r="AG2" s="405">
        <v>45072.0</v>
      </c>
      <c r="AH2" s="126"/>
      <c r="AI2" s="126"/>
      <c r="AJ2" s="126"/>
      <c r="AK2" s="126"/>
      <c r="AL2" s="126"/>
      <c r="AM2" s="126"/>
      <c r="AN2" s="405">
        <v>45073.0</v>
      </c>
      <c r="AO2" s="126"/>
      <c r="AP2" s="126"/>
      <c r="AQ2" s="126"/>
      <c r="AR2" s="126"/>
      <c r="AS2" s="126"/>
      <c r="AT2" s="126"/>
      <c r="AU2" s="405">
        <v>45074.0</v>
      </c>
      <c r="AV2" s="519"/>
      <c r="AW2" s="519"/>
      <c r="AX2" s="519"/>
      <c r="AY2" s="519"/>
      <c r="AZ2" s="519"/>
      <c r="BA2" s="519"/>
      <c r="BB2" s="519"/>
      <c r="BC2" s="519"/>
      <c r="BD2" s="106"/>
      <c r="BE2" s="106"/>
      <c r="BF2" s="106"/>
      <c r="BG2" s="106"/>
      <c r="BH2" s="106"/>
      <c r="BI2" s="106"/>
      <c r="BJ2" s="106"/>
      <c r="BK2" s="106"/>
      <c r="BL2" s="106"/>
      <c r="BM2" s="10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4" t="s">
        <v>16</v>
      </c>
      <c r="BK3" s="34" t="s">
        <v>17</v>
      </c>
      <c r="BL3" s="32"/>
      <c r="BM3" s="32"/>
    </row>
    <row r="4">
      <c r="A4" s="35" t="s">
        <v>18</v>
      </c>
      <c r="B4" s="36" t="s">
        <v>19</v>
      </c>
      <c r="C4" s="37">
        <v>45068.0</v>
      </c>
      <c r="D4" s="38" t="s">
        <v>272</v>
      </c>
      <c r="E4" s="39" t="s">
        <v>21</v>
      </c>
      <c r="F4" s="40">
        <v>0.0</v>
      </c>
      <c r="G4" s="40">
        <v>6.5</v>
      </c>
      <c r="H4" s="40">
        <v>0.0</v>
      </c>
      <c r="I4" s="41" t="s">
        <v>22</v>
      </c>
      <c r="J4" s="37">
        <v>45069.0</v>
      </c>
      <c r="K4" s="38" t="s">
        <v>412</v>
      </c>
      <c r="L4" s="39" t="s">
        <v>413</v>
      </c>
      <c r="M4" s="40">
        <v>0.5</v>
      </c>
      <c r="N4" s="40">
        <v>7.5</v>
      </c>
      <c r="O4" s="40">
        <v>5.0</v>
      </c>
      <c r="P4" s="42" t="s">
        <v>24</v>
      </c>
      <c r="Q4" s="37">
        <v>45070.0</v>
      </c>
      <c r="R4" s="38" t="s">
        <v>352</v>
      </c>
      <c r="S4" s="39" t="s">
        <v>208</v>
      </c>
      <c r="T4" s="40">
        <v>0.0</v>
      </c>
      <c r="U4" s="40">
        <v>5.5</v>
      </c>
      <c r="V4" s="40">
        <v>0.0</v>
      </c>
      <c r="W4" s="43" t="s">
        <v>26</v>
      </c>
      <c r="X4" s="37">
        <v>45071.0</v>
      </c>
      <c r="Y4" s="38" t="s">
        <v>412</v>
      </c>
      <c r="Z4" s="39" t="s">
        <v>413</v>
      </c>
      <c r="AA4" s="40">
        <v>0.5</v>
      </c>
      <c r="AB4" s="40">
        <v>7.5</v>
      </c>
      <c r="AC4" s="40">
        <v>5.0</v>
      </c>
      <c r="AD4" s="56" t="s">
        <v>56</v>
      </c>
      <c r="AE4" s="37">
        <v>45072.0</v>
      </c>
      <c r="AF4" s="38" t="s">
        <v>25</v>
      </c>
      <c r="AG4" s="39" t="s">
        <v>25</v>
      </c>
      <c r="AH4" s="40">
        <v>0.0</v>
      </c>
      <c r="AI4" s="40">
        <v>0.0</v>
      </c>
      <c r="AJ4" s="40">
        <v>0.0</v>
      </c>
      <c r="AK4" s="66" t="s">
        <v>57</v>
      </c>
      <c r="AL4" s="37">
        <v>45073.0</v>
      </c>
      <c r="AM4" s="38" t="s">
        <v>778</v>
      </c>
      <c r="AN4" s="39" t="s">
        <v>779</v>
      </c>
      <c r="AO4" s="40">
        <v>0.0</v>
      </c>
      <c r="AP4" s="40">
        <v>6.0</v>
      </c>
      <c r="AQ4" s="40">
        <v>0.0</v>
      </c>
      <c r="AR4" s="47" t="s">
        <v>27</v>
      </c>
      <c r="AS4" s="495">
        <v>45075.0</v>
      </c>
      <c r="AT4" s="38" t="s">
        <v>793</v>
      </c>
      <c r="AU4" s="39" t="s">
        <v>794</v>
      </c>
      <c r="AV4" s="40">
        <v>0.0</v>
      </c>
      <c r="AW4" s="40">
        <v>4.5</v>
      </c>
      <c r="AX4" s="40">
        <v>0.0</v>
      </c>
      <c r="AY4" s="48"/>
      <c r="AZ4" s="49">
        <f t="shared" ref="AZ4:BB4" si="1">SUM(F4,M4,T4,AA4,AH4,AO4,AV4)</f>
        <v>1</v>
      </c>
      <c r="BA4" s="39">
        <f t="shared" si="1"/>
        <v>37.5</v>
      </c>
      <c r="BB4" s="39">
        <f t="shared" si="1"/>
        <v>10</v>
      </c>
      <c r="BC4" s="50">
        <f t="shared" ref="BC4:BC9" si="3">SUM(AZ4,BA4,BB4)</f>
        <v>48.5</v>
      </c>
      <c r="BD4" s="51"/>
      <c r="BE4" s="39">
        <f t="shared" ref="BE4:BE5" si="4">AZ4*80</f>
        <v>80</v>
      </c>
      <c r="BF4" s="39">
        <f>BA4*88</f>
        <v>3300</v>
      </c>
      <c r="BG4" s="39">
        <f>BB4*80</f>
        <v>800</v>
      </c>
      <c r="BH4" s="40">
        <f t="shared" ref="BH4:BH9" si="5">SUM(BE4,BF4,BG4)</f>
        <v>4180</v>
      </c>
      <c r="BI4" s="51"/>
      <c r="BJ4" s="52" t="s">
        <v>1</v>
      </c>
      <c r="BK4" s="53">
        <f>BC11</f>
        <v>187</v>
      </c>
      <c r="BL4" s="51"/>
      <c r="BM4" s="51"/>
    </row>
    <row r="5">
      <c r="A5" s="35" t="s">
        <v>32</v>
      </c>
      <c r="B5" s="36" t="s">
        <v>19</v>
      </c>
      <c r="C5" s="37">
        <v>45068.0</v>
      </c>
      <c r="D5" s="38" t="s">
        <v>25</v>
      </c>
      <c r="E5" s="39" t="s">
        <v>25</v>
      </c>
      <c r="F5" s="40">
        <v>0.0</v>
      </c>
      <c r="G5" s="40">
        <v>0.0</v>
      </c>
      <c r="H5" s="40">
        <v>0.0</v>
      </c>
      <c r="I5" s="41" t="s">
        <v>22</v>
      </c>
      <c r="J5" s="37">
        <v>45069.0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45070.0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45071.0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45072.0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45073.0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45075.0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2">SUM(F5,M5,T5,AA5,AH5,AO5,AV5)</f>
        <v>0</v>
      </c>
      <c r="BA5" s="39">
        <f t="shared" si="2"/>
        <v>37.5</v>
      </c>
      <c r="BB5" s="39">
        <f t="shared" si="2"/>
        <v>0</v>
      </c>
      <c r="BC5" s="50">
        <f t="shared" si="3"/>
        <v>37.5</v>
      </c>
      <c r="BD5" s="51"/>
      <c r="BE5" s="39">
        <f t="shared" si="4"/>
        <v>0</v>
      </c>
      <c r="BF5" s="39">
        <f t="shared" ref="BF5:BF6" si="7">BA5*74</f>
        <v>2775</v>
      </c>
      <c r="BG5" s="39">
        <f t="shared" ref="BG5:BG6" si="8">BB5*84</f>
        <v>0</v>
      </c>
      <c r="BH5" s="40">
        <f t="shared" si="5"/>
        <v>2775</v>
      </c>
      <c r="BI5" s="51"/>
      <c r="BJ5" s="52" t="s">
        <v>31</v>
      </c>
      <c r="BK5" s="55">
        <f>BC33</f>
        <v>136.5</v>
      </c>
      <c r="BL5" s="51"/>
      <c r="BM5" s="51"/>
    </row>
    <row r="6">
      <c r="A6" s="35" t="s">
        <v>30</v>
      </c>
      <c r="B6" s="41" t="s">
        <v>33</v>
      </c>
      <c r="C6" s="37">
        <v>45069.0</v>
      </c>
      <c r="D6" s="38" t="s">
        <v>337</v>
      </c>
      <c r="E6" s="39" t="s">
        <v>195</v>
      </c>
      <c r="F6" s="40">
        <v>5.5</v>
      </c>
      <c r="G6" s="40">
        <v>2.0</v>
      </c>
      <c r="H6" s="40">
        <v>0.0</v>
      </c>
      <c r="I6" s="57" t="s">
        <v>46</v>
      </c>
      <c r="J6" s="37">
        <v>45070.0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38" t="s">
        <v>36</v>
      </c>
      <c r="Q6" s="37">
        <v>45071.0</v>
      </c>
      <c r="R6" s="38" t="s">
        <v>337</v>
      </c>
      <c r="S6" s="39" t="s">
        <v>195</v>
      </c>
      <c r="T6" s="40">
        <v>5.5</v>
      </c>
      <c r="U6" s="40">
        <v>2.0</v>
      </c>
      <c r="V6" s="40">
        <v>0.0</v>
      </c>
      <c r="W6" s="56" t="s">
        <v>37</v>
      </c>
      <c r="X6" s="37">
        <v>45072.0</v>
      </c>
      <c r="Y6" s="38" t="s">
        <v>273</v>
      </c>
      <c r="Z6" s="39" t="s">
        <v>39</v>
      </c>
      <c r="AA6" s="40">
        <v>5.5</v>
      </c>
      <c r="AB6" s="40">
        <v>1.0</v>
      </c>
      <c r="AC6" s="40">
        <v>0.0</v>
      </c>
      <c r="AD6" s="56" t="s">
        <v>40</v>
      </c>
      <c r="AE6" s="37">
        <v>45073.0</v>
      </c>
      <c r="AF6" s="38" t="s">
        <v>353</v>
      </c>
      <c r="AG6" s="39" t="s">
        <v>354</v>
      </c>
      <c r="AH6" s="40">
        <v>6.0</v>
      </c>
      <c r="AI6" s="40">
        <v>2.0</v>
      </c>
      <c r="AJ6" s="40">
        <v>1.5</v>
      </c>
      <c r="AK6" s="47" t="s">
        <v>43</v>
      </c>
      <c r="AL6" s="37">
        <v>45074.0</v>
      </c>
      <c r="AM6" s="38" t="s">
        <v>795</v>
      </c>
      <c r="AN6" s="39" t="s">
        <v>796</v>
      </c>
      <c r="AO6" s="40">
        <v>6.5</v>
      </c>
      <c r="AP6" s="40">
        <v>1.5</v>
      </c>
      <c r="AQ6" s="40">
        <v>1.0</v>
      </c>
      <c r="AR6" s="47" t="s">
        <v>44</v>
      </c>
      <c r="AS6" s="495">
        <v>45075.0</v>
      </c>
      <c r="AT6" s="38" t="s">
        <v>780</v>
      </c>
      <c r="AU6" s="39" t="s">
        <v>781</v>
      </c>
      <c r="AV6" s="40">
        <v>5.5</v>
      </c>
      <c r="AW6" s="40">
        <v>1.5</v>
      </c>
      <c r="AX6" s="40">
        <v>0.0</v>
      </c>
      <c r="AY6" s="48"/>
      <c r="AZ6" s="49">
        <f t="shared" ref="AZ6:BB6" si="6">SUM(F6,M6,T6,AA6,AH6,AO6,AV6)</f>
        <v>34.5</v>
      </c>
      <c r="BA6" s="39">
        <f t="shared" si="6"/>
        <v>10</v>
      </c>
      <c r="BB6" s="39">
        <f t="shared" si="6"/>
        <v>2.5</v>
      </c>
      <c r="BC6" s="50">
        <f t="shared" si="3"/>
        <v>47</v>
      </c>
      <c r="BD6" s="51"/>
      <c r="BE6" s="39">
        <f>AZ6*67.31</f>
        <v>2322.195</v>
      </c>
      <c r="BF6" s="39">
        <f t="shared" si="7"/>
        <v>740</v>
      </c>
      <c r="BG6" s="39">
        <f t="shared" si="8"/>
        <v>210</v>
      </c>
      <c r="BH6" s="40">
        <f t="shared" si="5"/>
        <v>3272.195</v>
      </c>
      <c r="BI6" s="51"/>
      <c r="BJ6" s="52" t="s">
        <v>23</v>
      </c>
      <c r="BK6" s="53">
        <f>BC41</f>
        <v>73.5</v>
      </c>
      <c r="BL6" s="51"/>
      <c r="BM6" s="51"/>
    </row>
    <row r="7">
      <c r="A7" s="35" t="s">
        <v>45</v>
      </c>
      <c r="B7" s="41" t="s">
        <v>33</v>
      </c>
      <c r="C7" s="37">
        <v>45069.0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45070.0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45071.0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45072.0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45073.0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45074.0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45075.0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9">SUM(F7,M7,T7,AA7,AH7,AO7,AV7)</f>
        <v>36</v>
      </c>
      <c r="BA7" s="39">
        <f t="shared" si="9"/>
        <v>6</v>
      </c>
      <c r="BB7" s="39">
        <f t="shared" si="9"/>
        <v>1</v>
      </c>
      <c r="BC7" s="50">
        <f t="shared" si="3"/>
        <v>43</v>
      </c>
      <c r="BD7" s="51"/>
      <c r="BE7" s="39">
        <f t="shared" ref="BE7:BE9" si="11">AZ7*80</f>
        <v>2880</v>
      </c>
      <c r="BF7" s="39">
        <f t="shared" ref="BF7:BF9" si="12">BA7*88</f>
        <v>528</v>
      </c>
      <c r="BG7" s="39">
        <f t="shared" ref="BG7:BG9" si="13">BB7*80</f>
        <v>80</v>
      </c>
      <c r="BH7" s="40">
        <f t="shared" si="5"/>
        <v>3488</v>
      </c>
      <c r="BI7" s="51"/>
      <c r="BJ7" s="55" t="s">
        <v>49</v>
      </c>
      <c r="BK7" s="55">
        <f>BC51</f>
        <v>26</v>
      </c>
      <c r="BL7" s="51"/>
      <c r="BM7" s="51"/>
    </row>
    <row r="8">
      <c r="A8" s="59" t="s">
        <v>52</v>
      </c>
      <c r="B8" s="41" t="s">
        <v>33</v>
      </c>
      <c r="C8" s="37">
        <v>45069.0</v>
      </c>
      <c r="D8" s="38" t="s">
        <v>352</v>
      </c>
      <c r="E8" s="39" t="s">
        <v>208</v>
      </c>
      <c r="F8" s="40">
        <v>0.0</v>
      </c>
      <c r="G8" s="40">
        <v>5.5</v>
      </c>
      <c r="H8" s="40">
        <v>0.0</v>
      </c>
      <c r="I8" s="57"/>
      <c r="J8" s="485"/>
      <c r="K8" s="131"/>
      <c r="L8" s="39"/>
      <c r="M8" s="40">
        <v>0.0</v>
      </c>
      <c r="N8" s="40">
        <v>0.0</v>
      </c>
      <c r="O8" s="40">
        <v>0.0</v>
      </c>
      <c r="P8" s="38"/>
      <c r="Q8" s="37"/>
      <c r="R8" s="96"/>
      <c r="S8" s="39"/>
      <c r="T8" s="40">
        <v>0.0</v>
      </c>
      <c r="U8" s="40">
        <v>0.0</v>
      </c>
      <c r="V8" s="40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 t="s">
        <v>56</v>
      </c>
      <c r="AE8" s="37">
        <v>45072.0</v>
      </c>
      <c r="AF8" s="38" t="s">
        <v>352</v>
      </c>
      <c r="AG8" s="39" t="s">
        <v>208</v>
      </c>
      <c r="AH8" s="40">
        <v>0.0</v>
      </c>
      <c r="AI8" s="40">
        <v>5.5</v>
      </c>
      <c r="AJ8" s="40">
        <v>0.0</v>
      </c>
      <c r="AO8" s="40">
        <v>0.0</v>
      </c>
      <c r="AP8" s="40">
        <v>0.0</v>
      </c>
      <c r="AQ8" s="40">
        <v>0.0</v>
      </c>
      <c r="AR8" s="47"/>
      <c r="AS8" s="485"/>
      <c r="AT8" s="38"/>
      <c r="AU8" s="39"/>
      <c r="AV8" s="40">
        <v>0.0</v>
      </c>
      <c r="AW8" s="40">
        <v>0.0</v>
      </c>
      <c r="AX8" s="40">
        <v>0.0</v>
      </c>
      <c r="AY8" s="48"/>
      <c r="AZ8" s="49">
        <f t="shared" ref="AZ8:BB8" si="10">SUM(F8,M8,T8,AA8,AH8,AO8,AV8)</f>
        <v>0</v>
      </c>
      <c r="BA8" s="39">
        <f t="shared" si="10"/>
        <v>11</v>
      </c>
      <c r="BB8" s="39">
        <f t="shared" si="10"/>
        <v>0</v>
      </c>
      <c r="BC8" s="50">
        <f t="shared" si="3"/>
        <v>11</v>
      </c>
      <c r="BD8" s="51"/>
      <c r="BE8" s="39">
        <f t="shared" si="11"/>
        <v>0</v>
      </c>
      <c r="BF8" s="39">
        <f t="shared" si="12"/>
        <v>968</v>
      </c>
      <c r="BG8" s="39">
        <f t="shared" si="13"/>
        <v>0</v>
      </c>
      <c r="BH8" s="520">
        <f t="shared" si="5"/>
        <v>968</v>
      </c>
      <c r="BI8" s="51"/>
      <c r="BJ8" s="62" t="s">
        <v>51</v>
      </c>
      <c r="BK8" s="62">
        <f>BC23</f>
        <v>148.33</v>
      </c>
      <c r="BL8" s="51"/>
      <c r="BM8" s="51"/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40">
        <v>0.0</v>
      </c>
      <c r="I9" s="144"/>
      <c r="J9" s="144"/>
      <c r="K9" s="140"/>
      <c r="L9" s="140"/>
      <c r="M9" s="40">
        <v>0.0</v>
      </c>
      <c r="N9" s="40">
        <v>0.0</v>
      </c>
      <c r="O9" s="40">
        <v>0.0</v>
      </c>
      <c r="P9" s="1"/>
      <c r="Q9" s="45"/>
      <c r="R9" s="39"/>
      <c r="S9" s="39"/>
      <c r="T9" s="40">
        <v>0.0</v>
      </c>
      <c r="U9" s="40">
        <v>0.0</v>
      </c>
      <c r="V9" s="40">
        <v>0.0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521"/>
      <c r="AE9" s="144"/>
      <c r="AF9" s="142"/>
      <c r="AG9" s="142"/>
      <c r="AH9" s="40">
        <v>0.0</v>
      </c>
      <c r="AI9" s="40">
        <v>0.0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92"/>
      <c r="AS9" s="45"/>
      <c r="AT9" s="297"/>
      <c r="AU9" s="297"/>
      <c r="AV9" s="40">
        <v>0.0</v>
      </c>
      <c r="AW9" s="40">
        <v>0.0</v>
      </c>
      <c r="AX9" s="40">
        <v>0.0</v>
      </c>
      <c r="AY9" s="65"/>
      <c r="AZ9" s="49">
        <f t="shared" ref="AZ9:BB9" si="14">SUM(F9,M9,T9,AA9,AH9,AO9,AV9)</f>
        <v>0</v>
      </c>
      <c r="BA9" s="39">
        <f t="shared" si="14"/>
        <v>0</v>
      </c>
      <c r="BB9" s="39">
        <f t="shared" si="14"/>
        <v>0</v>
      </c>
      <c r="BC9" s="50">
        <f t="shared" si="3"/>
        <v>0</v>
      </c>
      <c r="BD9" s="51"/>
      <c r="BE9" s="39">
        <f t="shared" si="11"/>
        <v>0</v>
      </c>
      <c r="BF9" s="39">
        <f t="shared" si="12"/>
        <v>0</v>
      </c>
      <c r="BG9" s="39">
        <f t="shared" si="13"/>
        <v>0</v>
      </c>
      <c r="BH9" s="520">
        <f t="shared" si="5"/>
        <v>0</v>
      </c>
      <c r="BI9" s="51"/>
      <c r="BJ9" s="62" t="s">
        <v>53</v>
      </c>
      <c r="BK9" s="62">
        <f>BC61</f>
        <v>119</v>
      </c>
      <c r="BL9" s="51"/>
      <c r="BM9" s="51"/>
    </row>
    <row r="10">
      <c r="A10" s="67"/>
      <c r="D10" s="68"/>
      <c r="F10" s="51"/>
      <c r="G10" s="51"/>
      <c r="H10" s="51"/>
      <c r="K10" s="69"/>
      <c r="L10" s="69"/>
      <c r="M10" s="51"/>
      <c r="N10" s="51"/>
      <c r="O10" s="51"/>
      <c r="P10" s="70"/>
      <c r="Q10" s="71"/>
      <c r="R10" s="51"/>
      <c r="S10" s="51"/>
      <c r="T10" s="51"/>
      <c r="U10" s="51"/>
      <c r="V10" s="51"/>
      <c r="W10" s="72"/>
      <c r="X10" s="71"/>
      <c r="Y10" s="51"/>
      <c r="Z10" s="51"/>
      <c r="AA10" s="51"/>
      <c r="AB10" s="51"/>
      <c r="AC10" s="51"/>
      <c r="AD10" s="73"/>
      <c r="AF10" s="74"/>
      <c r="AG10" s="74"/>
      <c r="AH10" s="51"/>
      <c r="AI10" s="51"/>
      <c r="AJ10" s="51"/>
      <c r="AO10" s="51"/>
      <c r="AP10" s="51"/>
      <c r="AQ10" s="51"/>
      <c r="AR10" s="32"/>
      <c r="AS10" s="71"/>
      <c r="AT10" s="75"/>
      <c r="AU10" s="75"/>
      <c r="AV10" s="51"/>
      <c r="AW10" s="51"/>
      <c r="AX10" s="51"/>
      <c r="AY10" s="48"/>
      <c r="AZ10" s="51"/>
      <c r="BA10" s="51"/>
      <c r="BB10" s="51"/>
      <c r="BC10" s="51"/>
      <c r="BD10" s="51"/>
      <c r="BE10" s="39"/>
      <c r="BF10" s="39"/>
      <c r="BG10" s="39"/>
      <c r="BH10" s="39"/>
      <c r="BI10" s="51"/>
      <c r="BJ10" s="62" t="s">
        <v>60</v>
      </c>
      <c r="BK10" s="62">
        <f>sum(BC97,BC102,BC106,BC110)</f>
        <v>64</v>
      </c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76" t="s">
        <v>14</v>
      </c>
      <c r="AZ11" s="77">
        <f t="shared" ref="AZ11:BC11" si="15">SUM(AZ4,AZ5,AZ6,AZ7,AZ8,AZ9)</f>
        <v>71.5</v>
      </c>
      <c r="BA11" s="78">
        <f t="shared" si="15"/>
        <v>102</v>
      </c>
      <c r="BB11" s="78">
        <f t="shared" si="15"/>
        <v>13.5</v>
      </c>
      <c r="BC11" s="79">
        <f t="shared" si="15"/>
        <v>187</v>
      </c>
      <c r="BD11" s="51"/>
      <c r="BE11" s="40">
        <f t="shared" ref="BE11:BH11" si="16">sum(BE4,BE5,BE6,BE7,BE8,BE9)</f>
        <v>5282.195</v>
      </c>
      <c r="BF11" s="40">
        <f t="shared" si="16"/>
        <v>8311</v>
      </c>
      <c r="BG11" s="40">
        <f t="shared" si="16"/>
        <v>1090</v>
      </c>
      <c r="BH11" s="40">
        <f t="shared" si="16"/>
        <v>14683.195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483"/>
      <c r="BK12" s="483"/>
      <c r="BL12" s="75"/>
      <c r="BM12" s="75"/>
    </row>
    <row r="13">
      <c r="D13" s="68"/>
      <c r="K13" s="80" t="s">
        <v>51</v>
      </c>
      <c r="L13" s="81"/>
      <c r="M13" s="70"/>
      <c r="N13" s="70"/>
      <c r="O13" s="70"/>
      <c r="P13" s="70"/>
      <c r="Q13" s="71"/>
      <c r="R13" s="51"/>
      <c r="S13" s="51"/>
      <c r="T13" s="75"/>
      <c r="U13" s="75"/>
      <c r="V13" s="75"/>
      <c r="W13" s="75"/>
      <c r="X13" s="68"/>
      <c r="Y13" s="32"/>
      <c r="Z13" s="32"/>
      <c r="AA13" s="73"/>
      <c r="AB13" s="73"/>
      <c r="AC13" s="73"/>
      <c r="AD13" s="73"/>
      <c r="AF13" s="82" t="s">
        <v>51</v>
      </c>
      <c r="AG13" s="81"/>
      <c r="AO13" s="32"/>
      <c r="AP13" s="32"/>
      <c r="AQ13" s="32"/>
      <c r="AR13" s="83"/>
      <c r="AS13" s="84"/>
      <c r="AT13" s="522"/>
      <c r="AU13" s="522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</row>
    <row r="14">
      <c r="A14" s="349"/>
      <c r="B14" s="523"/>
      <c r="C14" s="523"/>
      <c r="D14" s="524"/>
      <c r="E14" s="351">
        <v>45068.0</v>
      </c>
      <c r="F14" s="387"/>
      <c r="G14" s="387"/>
      <c r="H14" s="387"/>
      <c r="I14" s="387"/>
      <c r="J14" s="524"/>
      <c r="K14" s="524"/>
      <c r="L14" s="351">
        <v>45069.0</v>
      </c>
      <c r="M14" s="524"/>
      <c r="N14" s="524"/>
      <c r="O14" s="524"/>
      <c r="P14" s="524"/>
      <c r="Q14" s="524"/>
      <c r="R14" s="524"/>
      <c r="S14" s="351">
        <v>45070.0</v>
      </c>
      <c r="T14" s="113"/>
      <c r="U14" s="113"/>
      <c r="V14" s="113"/>
      <c r="W14" s="113"/>
      <c r="X14" s="525"/>
      <c r="Y14" s="525"/>
      <c r="Z14" s="405">
        <v>45071.0</v>
      </c>
      <c r="AA14" s="525"/>
      <c r="AB14" s="525"/>
      <c r="AC14" s="525"/>
      <c r="AD14" s="525"/>
      <c r="AE14" s="525"/>
      <c r="AF14" s="525"/>
      <c r="AG14" s="405">
        <v>45072.0</v>
      </c>
      <c r="AH14" s="525"/>
      <c r="AI14" s="525"/>
      <c r="AJ14" s="525"/>
      <c r="AK14" s="525"/>
      <c r="AL14" s="525"/>
      <c r="AM14" s="525"/>
      <c r="AN14" s="405">
        <v>45073.0</v>
      </c>
      <c r="AO14" s="525"/>
      <c r="AP14" s="525"/>
      <c r="AQ14" s="525"/>
      <c r="AR14" s="525"/>
      <c r="AS14" s="525"/>
      <c r="AT14" s="525"/>
      <c r="AU14" s="405">
        <v>45074.0</v>
      </c>
      <c r="AV14" s="405"/>
      <c r="AW14" s="405"/>
      <c r="AX14" s="405"/>
      <c r="AY14" s="519"/>
      <c r="AZ14" s="519"/>
      <c r="BA14" s="519"/>
      <c r="BB14" s="519"/>
      <c r="BC14" s="519"/>
      <c r="BD14" s="106"/>
      <c r="BE14" s="106"/>
      <c r="BF14" s="106"/>
      <c r="BG14" s="106"/>
      <c r="BH14" s="106"/>
      <c r="BI14" s="106"/>
      <c r="BJ14" s="106"/>
      <c r="BL14" s="106"/>
      <c r="BM14" s="106"/>
    </row>
    <row r="15">
      <c r="A15" s="85"/>
      <c r="B15" s="86"/>
      <c r="C15" s="86"/>
      <c r="D15" s="87" t="s">
        <v>2</v>
      </c>
      <c r="E15" s="26" t="s">
        <v>3</v>
      </c>
      <c r="F15" s="26" t="s">
        <v>4</v>
      </c>
      <c r="G15" s="26" t="s">
        <v>5</v>
      </c>
      <c r="H15" s="26" t="s">
        <v>6</v>
      </c>
      <c r="I15" s="88"/>
      <c r="J15" s="89"/>
      <c r="K15" s="87" t="s">
        <v>2</v>
      </c>
      <c r="L15" s="87" t="s">
        <v>7</v>
      </c>
      <c r="M15" s="26" t="s">
        <v>4</v>
      </c>
      <c r="N15" s="26" t="s">
        <v>5</v>
      </c>
      <c r="O15" s="26" t="s">
        <v>6</v>
      </c>
      <c r="P15" s="89"/>
      <c r="Q15" s="89"/>
      <c r="R15" s="87" t="s">
        <v>2</v>
      </c>
      <c r="S15" s="87" t="s">
        <v>8</v>
      </c>
      <c r="T15" s="26" t="s">
        <v>4</v>
      </c>
      <c r="U15" s="26" t="s">
        <v>5</v>
      </c>
      <c r="V15" s="26" t="s">
        <v>6</v>
      </c>
      <c r="W15" s="86"/>
      <c r="X15" s="89"/>
      <c r="Y15" s="87" t="s">
        <v>2</v>
      </c>
      <c r="Z15" s="29" t="s">
        <v>9</v>
      </c>
      <c r="AA15" s="26" t="s">
        <v>4</v>
      </c>
      <c r="AB15" s="26" t="s">
        <v>5</v>
      </c>
      <c r="AC15" s="26" t="s">
        <v>6</v>
      </c>
      <c r="AD15" s="90"/>
      <c r="AE15" s="89"/>
      <c r="AF15" s="87" t="s">
        <v>2</v>
      </c>
      <c r="AG15" s="29" t="s">
        <v>10</v>
      </c>
      <c r="AH15" s="26" t="s">
        <v>4</v>
      </c>
      <c r="AI15" s="26" t="s">
        <v>5</v>
      </c>
      <c r="AJ15" s="26" t="s">
        <v>6</v>
      </c>
      <c r="AK15" s="89"/>
      <c r="AL15" s="89"/>
      <c r="AM15" s="87" t="s">
        <v>2</v>
      </c>
      <c r="AN15" s="91" t="s">
        <v>11</v>
      </c>
      <c r="AO15" s="26" t="s">
        <v>4</v>
      </c>
      <c r="AP15" s="26" t="s">
        <v>5</v>
      </c>
      <c r="AQ15" s="26" t="s">
        <v>6</v>
      </c>
      <c r="AR15" s="89"/>
      <c r="AS15" s="89"/>
      <c r="AT15" s="87" t="s">
        <v>2</v>
      </c>
      <c r="AU15" s="29" t="s">
        <v>12</v>
      </c>
      <c r="AV15" s="26" t="s">
        <v>4</v>
      </c>
      <c r="AW15" s="26" t="s">
        <v>5</v>
      </c>
      <c r="AX15" s="26" t="s">
        <v>6</v>
      </c>
      <c r="AY15" s="30"/>
      <c r="AZ15" s="31" t="s">
        <v>4</v>
      </c>
      <c r="BA15" s="31" t="s">
        <v>13</v>
      </c>
      <c r="BB15" s="31" t="s">
        <v>6</v>
      </c>
      <c r="BC15" s="31" t="s">
        <v>14</v>
      </c>
      <c r="BD15" s="32"/>
      <c r="BE15" s="33" t="s">
        <v>4</v>
      </c>
      <c r="BF15" s="33" t="s">
        <v>13</v>
      </c>
      <c r="BG15" s="33" t="s">
        <v>6</v>
      </c>
      <c r="BH15" s="33" t="s">
        <v>15</v>
      </c>
      <c r="BI15" s="32"/>
      <c r="BJ15" s="92" t="s">
        <v>61</v>
      </c>
      <c r="BK15" s="526">
        <f>SUM(BH4,BH68)</f>
        <v>4312</v>
      </c>
      <c r="BL15" s="32"/>
      <c r="BM15" s="32"/>
    </row>
    <row r="16">
      <c r="A16" s="527" t="s">
        <v>54</v>
      </c>
      <c r="B16" s="36" t="s">
        <v>19</v>
      </c>
      <c r="C16" s="37">
        <v>45068.0</v>
      </c>
      <c r="D16" s="42" t="s">
        <v>307</v>
      </c>
      <c r="E16" s="58" t="s">
        <v>180</v>
      </c>
      <c r="F16" s="40">
        <v>0.0</v>
      </c>
      <c r="G16" s="40">
        <v>5.0</v>
      </c>
      <c r="H16" s="40">
        <v>0.0</v>
      </c>
      <c r="I16" s="36" t="s">
        <v>22</v>
      </c>
      <c r="J16" s="37">
        <v>45069.0</v>
      </c>
      <c r="K16" s="42" t="s">
        <v>211</v>
      </c>
      <c r="L16" s="58" t="s">
        <v>66</v>
      </c>
      <c r="M16" s="40">
        <v>0.0</v>
      </c>
      <c r="N16" s="40">
        <v>6.0</v>
      </c>
      <c r="O16" s="40">
        <v>0.0</v>
      </c>
      <c r="P16" s="36" t="s">
        <v>24</v>
      </c>
      <c r="Q16" s="37">
        <v>45070.0</v>
      </c>
      <c r="R16" s="42" t="s">
        <v>25</v>
      </c>
      <c r="S16" s="58" t="s">
        <v>25</v>
      </c>
      <c r="T16" s="40">
        <v>0.0</v>
      </c>
      <c r="U16" s="40">
        <v>0.0</v>
      </c>
      <c r="V16" s="40">
        <v>0.0</v>
      </c>
      <c r="W16" s="36" t="s">
        <v>26</v>
      </c>
      <c r="X16" s="37">
        <v>45071.0</v>
      </c>
      <c r="Y16" s="42" t="s">
        <v>307</v>
      </c>
      <c r="Z16" s="58" t="s">
        <v>180</v>
      </c>
      <c r="AA16" s="40">
        <v>0.0</v>
      </c>
      <c r="AB16" s="40">
        <v>5.0</v>
      </c>
      <c r="AC16" s="40">
        <v>0.0</v>
      </c>
      <c r="AD16" s="36" t="s">
        <v>56</v>
      </c>
      <c r="AE16" s="37">
        <v>45072.0</v>
      </c>
      <c r="AF16" s="42" t="s">
        <v>307</v>
      </c>
      <c r="AG16" s="58" t="s">
        <v>180</v>
      </c>
      <c r="AH16" s="40">
        <v>0.0</v>
      </c>
      <c r="AI16" s="40">
        <v>5.0</v>
      </c>
      <c r="AJ16" s="40">
        <v>0.0</v>
      </c>
      <c r="AK16" s="284" t="s">
        <v>57</v>
      </c>
      <c r="AL16" s="37">
        <v>45073.0</v>
      </c>
      <c r="AM16" s="42" t="s">
        <v>307</v>
      </c>
      <c r="AN16" s="58" t="s">
        <v>180</v>
      </c>
      <c r="AO16" s="40">
        <v>0.0</v>
      </c>
      <c r="AP16" s="40">
        <v>5.0</v>
      </c>
      <c r="AQ16" s="40">
        <v>0.0</v>
      </c>
      <c r="AR16" s="36" t="s">
        <v>93</v>
      </c>
      <c r="AS16" s="37">
        <v>45074.0</v>
      </c>
      <c r="AT16" s="42" t="s">
        <v>307</v>
      </c>
      <c r="AU16" s="58" t="s">
        <v>180</v>
      </c>
      <c r="AV16" s="40">
        <v>0.0</v>
      </c>
      <c r="AW16" s="40">
        <v>5.0</v>
      </c>
      <c r="AX16" s="40">
        <v>0.0</v>
      </c>
      <c r="AY16" s="48"/>
      <c r="AZ16" s="49">
        <f t="shared" ref="AZ16:BB16" si="17">SUM(F16,M16,T16,AA16,AH16,AO16,AV16)</f>
        <v>0</v>
      </c>
      <c r="BA16" s="39">
        <f t="shared" si="17"/>
        <v>31</v>
      </c>
      <c r="BB16" s="39">
        <f t="shared" si="17"/>
        <v>0</v>
      </c>
      <c r="BC16" s="50">
        <f t="shared" ref="BC16:BC21" si="19">SUM(AZ16,BA16,BB16)</f>
        <v>31</v>
      </c>
      <c r="BD16" s="51"/>
      <c r="BE16" s="39">
        <f t="shared" ref="BE16:BE17" si="20">AZ16*80</f>
        <v>0</v>
      </c>
      <c r="BF16" s="39">
        <f t="shared" ref="BF16:BF17" si="21">BA16*88</f>
        <v>2728</v>
      </c>
      <c r="BG16" s="39">
        <f t="shared" ref="BG16:BG17" si="22">BB16*80</f>
        <v>0</v>
      </c>
      <c r="BH16" s="520">
        <f t="shared" ref="BH16:BH21" si="23">sum(BE16,BF16,BG16)</f>
        <v>2728</v>
      </c>
      <c r="BI16" s="51"/>
      <c r="BJ16" s="39" t="s">
        <v>68</v>
      </c>
      <c r="BK16" s="526">
        <f t="shared" ref="BK16:BK18" si="24">BH5</f>
        <v>2775</v>
      </c>
      <c r="BL16" s="51"/>
      <c r="BM16" s="51"/>
    </row>
    <row r="17">
      <c r="A17" s="97" t="s">
        <v>69</v>
      </c>
      <c r="B17" s="57" t="s">
        <v>33</v>
      </c>
      <c r="C17" s="37">
        <v>45069.0</v>
      </c>
      <c r="D17" s="42" t="s">
        <v>274</v>
      </c>
      <c r="E17" s="58" t="s">
        <v>48</v>
      </c>
      <c r="F17" s="40">
        <v>6.0</v>
      </c>
      <c r="G17" s="40">
        <v>2.0</v>
      </c>
      <c r="H17" s="40">
        <v>0.0</v>
      </c>
      <c r="I17" s="57" t="s">
        <v>46</v>
      </c>
      <c r="J17" s="37">
        <v>45070.0</v>
      </c>
      <c r="K17" s="42" t="s">
        <v>274</v>
      </c>
      <c r="L17" s="58" t="s">
        <v>48</v>
      </c>
      <c r="M17" s="40">
        <v>6.0</v>
      </c>
      <c r="N17" s="40">
        <v>2.0</v>
      </c>
      <c r="O17" s="40">
        <v>0.0</v>
      </c>
      <c r="P17" s="36" t="s">
        <v>24</v>
      </c>
      <c r="Q17" s="37">
        <v>45070.0</v>
      </c>
      <c r="R17" s="42" t="s">
        <v>426</v>
      </c>
      <c r="S17" s="58" t="s">
        <v>425</v>
      </c>
      <c r="T17" s="40">
        <v>1.0</v>
      </c>
      <c r="U17" s="40">
        <v>7.0</v>
      </c>
      <c r="V17" s="40">
        <v>5.0</v>
      </c>
      <c r="W17" s="57" t="s">
        <v>37</v>
      </c>
      <c r="X17" s="37">
        <v>45072.0</v>
      </c>
      <c r="Y17" s="42" t="s">
        <v>724</v>
      </c>
      <c r="Z17" s="58" t="s">
        <v>725</v>
      </c>
      <c r="AA17" s="40">
        <v>6.0</v>
      </c>
      <c r="AB17" s="40">
        <v>2.0</v>
      </c>
      <c r="AC17" s="40">
        <v>1.0</v>
      </c>
      <c r="AD17" s="57" t="s">
        <v>40</v>
      </c>
      <c r="AE17" s="37">
        <v>45073.0</v>
      </c>
      <c r="AF17" s="42" t="s">
        <v>724</v>
      </c>
      <c r="AG17" s="58" t="s">
        <v>725</v>
      </c>
      <c r="AH17" s="40">
        <v>6.0</v>
      </c>
      <c r="AI17" s="40">
        <v>2.0</v>
      </c>
      <c r="AJ17" s="40">
        <v>1.0</v>
      </c>
      <c r="AK17" s="96" t="s">
        <v>43</v>
      </c>
      <c r="AL17" s="37">
        <v>45074.0</v>
      </c>
      <c r="AM17" s="42" t="s">
        <v>274</v>
      </c>
      <c r="AN17" s="58" t="s">
        <v>48</v>
      </c>
      <c r="AO17" s="40">
        <v>6.0</v>
      </c>
      <c r="AP17" s="40">
        <v>2.0</v>
      </c>
      <c r="AQ17" s="40">
        <v>0.0</v>
      </c>
      <c r="AR17" s="57" t="s">
        <v>44</v>
      </c>
      <c r="AS17" s="485">
        <v>45075.0</v>
      </c>
      <c r="AT17" s="42" t="s">
        <v>274</v>
      </c>
      <c r="AU17" s="58" t="s">
        <v>48</v>
      </c>
      <c r="AV17" s="40">
        <v>6.0</v>
      </c>
      <c r="AW17" s="40">
        <v>2.0</v>
      </c>
      <c r="AX17" s="40">
        <v>0.0</v>
      </c>
      <c r="AY17" s="48"/>
      <c r="AZ17" s="49">
        <f t="shared" ref="AZ17:BB17" si="18">SUM(F17,M17,T17,AA17,AH17,AO17,AV17)</f>
        <v>37</v>
      </c>
      <c r="BA17" s="39">
        <f t="shared" si="18"/>
        <v>19</v>
      </c>
      <c r="BB17" s="39">
        <f t="shared" si="18"/>
        <v>7</v>
      </c>
      <c r="BC17" s="50">
        <f t="shared" si="19"/>
        <v>63</v>
      </c>
      <c r="BD17" s="51"/>
      <c r="BE17" s="39">
        <f t="shared" si="20"/>
        <v>2960</v>
      </c>
      <c r="BF17" s="39">
        <f t="shared" si="21"/>
        <v>1672</v>
      </c>
      <c r="BG17" s="39">
        <f t="shared" si="22"/>
        <v>560</v>
      </c>
      <c r="BH17" s="378">
        <f t="shared" si="23"/>
        <v>5192</v>
      </c>
      <c r="BI17" s="51"/>
      <c r="BJ17" s="39" t="s">
        <v>72</v>
      </c>
      <c r="BK17" s="526">
        <f t="shared" si="24"/>
        <v>3272.195</v>
      </c>
      <c r="BL17" s="51"/>
      <c r="BM17" s="51"/>
    </row>
    <row r="18">
      <c r="A18" s="35" t="s">
        <v>73</v>
      </c>
      <c r="B18" s="57" t="s">
        <v>33</v>
      </c>
      <c r="C18" s="37">
        <v>45069.0</v>
      </c>
      <c r="D18" s="42" t="s">
        <v>112</v>
      </c>
      <c r="E18" s="58" t="s">
        <v>71</v>
      </c>
      <c r="F18" s="40">
        <v>6.5</v>
      </c>
      <c r="G18" s="40">
        <v>1.0</v>
      </c>
      <c r="H18" s="40">
        <v>0.0</v>
      </c>
      <c r="I18" s="57" t="s">
        <v>46</v>
      </c>
      <c r="J18" s="37">
        <v>45070.0</v>
      </c>
      <c r="K18" s="42" t="s">
        <v>797</v>
      </c>
      <c r="L18" s="58" t="s">
        <v>214</v>
      </c>
      <c r="M18" s="40">
        <v>6.5</v>
      </c>
      <c r="N18" s="40">
        <v>1.5</v>
      </c>
      <c r="O18" s="40">
        <v>0.0</v>
      </c>
      <c r="P18" s="38" t="s">
        <v>36</v>
      </c>
      <c r="Q18" s="37">
        <v>45071.0</v>
      </c>
      <c r="R18" s="42" t="s">
        <v>782</v>
      </c>
      <c r="S18" s="58" t="s">
        <v>783</v>
      </c>
      <c r="T18" s="40">
        <v>1.0</v>
      </c>
      <c r="U18" s="40">
        <v>6.83</v>
      </c>
      <c r="V18" s="40">
        <v>0.0</v>
      </c>
      <c r="W18" s="57" t="s">
        <v>37</v>
      </c>
      <c r="X18" s="37">
        <v>45072.0</v>
      </c>
      <c r="Y18" s="42" t="s">
        <v>166</v>
      </c>
      <c r="Z18" s="58" t="s">
        <v>166</v>
      </c>
      <c r="AA18" s="40">
        <v>0.0</v>
      </c>
      <c r="AB18" s="40">
        <v>0.0</v>
      </c>
      <c r="AC18" s="40">
        <v>0.0</v>
      </c>
      <c r="AD18" s="57" t="s">
        <v>40</v>
      </c>
      <c r="AE18" s="37">
        <v>45073.0</v>
      </c>
      <c r="AF18" s="42" t="s">
        <v>25</v>
      </c>
      <c r="AG18" s="58" t="s">
        <v>25</v>
      </c>
      <c r="AH18" s="40">
        <v>0.0</v>
      </c>
      <c r="AI18" s="40">
        <v>0.0</v>
      </c>
      <c r="AJ18" s="40">
        <v>0.0</v>
      </c>
      <c r="AK18" s="96" t="s">
        <v>43</v>
      </c>
      <c r="AL18" s="37">
        <v>45074.0</v>
      </c>
      <c r="AM18" s="42" t="s">
        <v>112</v>
      </c>
      <c r="AN18" s="58" t="s">
        <v>71</v>
      </c>
      <c r="AO18" s="40">
        <v>6.5</v>
      </c>
      <c r="AP18" s="40">
        <v>1.0</v>
      </c>
      <c r="AQ18" s="40">
        <v>0.0</v>
      </c>
      <c r="AR18" s="57" t="s">
        <v>44</v>
      </c>
      <c r="AS18" s="485">
        <v>45075.0</v>
      </c>
      <c r="AT18" s="42" t="s">
        <v>112</v>
      </c>
      <c r="AU18" s="58" t="s">
        <v>71</v>
      </c>
      <c r="AV18" s="40">
        <v>6.5</v>
      </c>
      <c r="AW18" s="40">
        <v>1.0</v>
      </c>
      <c r="AX18" s="40">
        <v>0.0</v>
      </c>
      <c r="AY18" s="48"/>
      <c r="AZ18" s="49">
        <f t="shared" ref="AZ18:BB18" si="25">SUM(F18,M18,T18,AA18,AH18,AO18,AV18)</f>
        <v>27</v>
      </c>
      <c r="BA18" s="39">
        <f t="shared" si="25"/>
        <v>11.33</v>
      </c>
      <c r="BB18" s="39">
        <f t="shared" si="25"/>
        <v>0</v>
      </c>
      <c r="BC18" s="50">
        <f t="shared" si="19"/>
        <v>38.33</v>
      </c>
      <c r="BD18" s="51"/>
      <c r="BE18" s="39">
        <f>AZ18*67.31</f>
        <v>1817.37</v>
      </c>
      <c r="BF18" s="39">
        <f>BA18*74</f>
        <v>838.42</v>
      </c>
      <c r="BG18" s="39">
        <f>BB18*84</f>
        <v>0</v>
      </c>
      <c r="BH18" s="378">
        <f t="shared" si="23"/>
        <v>2655.79</v>
      </c>
      <c r="BI18" s="51"/>
      <c r="BJ18" s="39" t="s">
        <v>76</v>
      </c>
      <c r="BK18" s="526">
        <f t="shared" si="24"/>
        <v>3488</v>
      </c>
      <c r="BL18" s="51"/>
      <c r="BM18" s="51"/>
    </row>
    <row r="19">
      <c r="A19" s="35" t="s">
        <v>52</v>
      </c>
      <c r="B19" s="57"/>
      <c r="C19" s="37"/>
      <c r="D19" s="42"/>
      <c r="E19" s="58"/>
      <c r="F19" s="40">
        <v>0.0</v>
      </c>
      <c r="G19" s="40">
        <v>0.0</v>
      </c>
      <c r="H19" s="40">
        <v>0.0</v>
      </c>
      <c r="I19" s="36" t="s">
        <v>22</v>
      </c>
      <c r="J19" s="37">
        <v>45069.0</v>
      </c>
      <c r="K19" s="42"/>
      <c r="L19" s="58"/>
      <c r="M19" s="40">
        <v>0.0</v>
      </c>
      <c r="N19" s="40">
        <v>0.0</v>
      </c>
      <c r="O19" s="40">
        <v>0.0</v>
      </c>
      <c r="P19" s="38" t="s">
        <v>36</v>
      </c>
      <c r="Q19" s="37">
        <v>45071.0</v>
      </c>
      <c r="R19" s="42"/>
      <c r="S19" s="58"/>
      <c r="T19" s="40">
        <v>0.0</v>
      </c>
      <c r="U19" s="40">
        <v>0.0</v>
      </c>
      <c r="V19" s="40">
        <v>0.0</v>
      </c>
      <c r="W19" s="57" t="s">
        <v>37</v>
      </c>
      <c r="X19" s="37">
        <v>45072.0</v>
      </c>
      <c r="Y19" s="42" t="s">
        <v>274</v>
      </c>
      <c r="Z19" s="58" t="s">
        <v>48</v>
      </c>
      <c r="AA19" s="40">
        <v>6.0</v>
      </c>
      <c r="AB19" s="40">
        <v>2.0</v>
      </c>
      <c r="AC19" s="40">
        <v>0.0</v>
      </c>
      <c r="AD19" s="57" t="s">
        <v>40</v>
      </c>
      <c r="AE19" s="37">
        <v>45073.0</v>
      </c>
      <c r="AF19" s="42" t="s">
        <v>274</v>
      </c>
      <c r="AG19" s="58" t="s">
        <v>48</v>
      </c>
      <c r="AH19" s="40">
        <v>6.0</v>
      </c>
      <c r="AI19" s="40">
        <v>2.0</v>
      </c>
      <c r="AJ19" s="40">
        <v>0.0</v>
      </c>
      <c r="AK19" s="96" t="s">
        <v>43</v>
      </c>
      <c r="AL19" s="37">
        <v>45074.0</v>
      </c>
      <c r="AM19" s="42"/>
      <c r="AN19" s="58"/>
      <c r="AO19" s="40">
        <v>0.0</v>
      </c>
      <c r="AP19" s="40">
        <v>0.0</v>
      </c>
      <c r="AQ19" s="40">
        <v>0.0</v>
      </c>
      <c r="AR19" s="144"/>
      <c r="AS19" s="144"/>
      <c r="AT19" s="144"/>
      <c r="AU19" s="144"/>
      <c r="AV19" s="40">
        <v>0.0</v>
      </c>
      <c r="AW19" s="40">
        <v>0.0</v>
      </c>
      <c r="AX19" s="40">
        <v>0.0</v>
      </c>
      <c r="AY19" s="48"/>
      <c r="AZ19" s="49">
        <f t="shared" ref="AZ19:BB19" si="26">SUM(F19,M19,T19,AA19,AH19,AO19,AV19)</f>
        <v>12</v>
      </c>
      <c r="BA19" s="39">
        <f t="shared" si="26"/>
        <v>4</v>
      </c>
      <c r="BB19" s="39">
        <f t="shared" si="26"/>
        <v>0</v>
      </c>
      <c r="BC19" s="50">
        <f t="shared" si="19"/>
        <v>16</v>
      </c>
      <c r="BD19" s="51"/>
      <c r="BE19" s="39">
        <f t="shared" ref="BE19:BE21" si="28">AZ19*80</f>
        <v>960</v>
      </c>
      <c r="BF19" s="39">
        <f t="shared" ref="BF19:BF21" si="29">BA19*88</f>
        <v>352</v>
      </c>
      <c r="BG19" s="39">
        <f t="shared" ref="BG19:BG21" si="30">BB19*80</f>
        <v>0</v>
      </c>
      <c r="BH19" s="520">
        <f t="shared" si="23"/>
        <v>1312</v>
      </c>
      <c r="BI19" s="51"/>
      <c r="BJ19" s="39" t="s">
        <v>798</v>
      </c>
      <c r="BK19" s="528">
        <f>sum(BH8,BH19,BH31,BH39,BH59)</f>
        <v>5212</v>
      </c>
      <c r="BL19" s="51"/>
      <c r="BM19" s="51"/>
    </row>
    <row r="20">
      <c r="A20" s="35" t="s">
        <v>50</v>
      </c>
      <c r="B20" s="57"/>
      <c r="C20" s="37"/>
      <c r="D20" s="42"/>
      <c r="E20" s="58"/>
      <c r="F20" s="40">
        <v>0.0</v>
      </c>
      <c r="G20" s="40">
        <v>0.0</v>
      </c>
      <c r="H20" s="40">
        <v>0.0</v>
      </c>
      <c r="I20" s="57"/>
      <c r="J20" s="37"/>
      <c r="K20" s="42"/>
      <c r="L20" s="58"/>
      <c r="M20" s="40">
        <v>0.0</v>
      </c>
      <c r="N20" s="40">
        <v>0.0</v>
      </c>
      <c r="O20" s="40">
        <v>0.0</v>
      </c>
      <c r="P20" s="38"/>
      <c r="Q20" s="37"/>
      <c r="R20" s="42"/>
      <c r="S20" s="58"/>
      <c r="T20" s="40">
        <v>0.0</v>
      </c>
      <c r="U20" s="40">
        <v>0.0</v>
      </c>
      <c r="V20" s="40">
        <v>0.0</v>
      </c>
      <c r="W20" s="144"/>
      <c r="X20" s="144"/>
      <c r="Y20" s="144"/>
      <c r="Z20" s="144"/>
      <c r="AA20" s="40">
        <v>0.0</v>
      </c>
      <c r="AB20" s="40">
        <v>0.0</v>
      </c>
      <c r="AC20" s="40">
        <v>0.0</v>
      </c>
      <c r="AD20" s="144"/>
      <c r="AE20" s="144"/>
      <c r="AF20" s="144"/>
      <c r="AG20" s="144"/>
      <c r="AH20" s="40">
        <v>0.0</v>
      </c>
      <c r="AI20" s="40">
        <v>0.0</v>
      </c>
      <c r="AJ20" s="40">
        <v>0.0</v>
      </c>
      <c r="AK20" s="144"/>
      <c r="AL20" s="144"/>
      <c r="AM20" s="144"/>
      <c r="AN20" s="144"/>
      <c r="AO20" s="40">
        <v>0.0</v>
      </c>
      <c r="AP20" s="40">
        <v>0.0</v>
      </c>
      <c r="AQ20" s="40">
        <v>0.0</v>
      </c>
      <c r="AR20" s="57"/>
      <c r="AS20" s="485"/>
      <c r="AT20" s="42"/>
      <c r="AU20" s="58"/>
      <c r="AV20" s="40">
        <v>0.0</v>
      </c>
      <c r="AW20" s="40">
        <v>0.0</v>
      </c>
      <c r="AX20" s="40">
        <v>0.0</v>
      </c>
      <c r="AY20" s="48"/>
      <c r="AZ20" s="49">
        <f t="shared" ref="AZ20:BB20" si="27">SUM(F20,M20,T20,AA20,AH20,AO20,AV20)</f>
        <v>0</v>
      </c>
      <c r="BA20" s="39">
        <f t="shared" si="27"/>
        <v>0</v>
      </c>
      <c r="BB20" s="39">
        <f t="shared" si="27"/>
        <v>0</v>
      </c>
      <c r="BC20" s="50">
        <f t="shared" si="19"/>
        <v>0</v>
      </c>
      <c r="BD20" s="51"/>
      <c r="BE20" s="39">
        <f t="shared" si="28"/>
        <v>0</v>
      </c>
      <c r="BF20" s="39">
        <f t="shared" si="29"/>
        <v>0</v>
      </c>
      <c r="BG20" s="39">
        <f t="shared" si="30"/>
        <v>0</v>
      </c>
      <c r="BH20" s="520">
        <f t="shared" si="23"/>
        <v>0</v>
      </c>
      <c r="BI20" s="51"/>
      <c r="BJ20" s="39" t="s">
        <v>114</v>
      </c>
      <c r="BK20" s="528">
        <f>sum(BH9,BH20,BH29,BH37,BH49,BH57)</f>
        <v>5336</v>
      </c>
      <c r="BL20" s="51"/>
      <c r="BM20" s="51"/>
    </row>
    <row r="21">
      <c r="A21" s="144"/>
      <c r="B21" s="144"/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  <c r="AV21" s="144"/>
      <c r="AW21" s="144"/>
      <c r="AX21" s="144"/>
      <c r="AZ21" s="49">
        <f t="shared" ref="AZ21:BB21" si="31">SUM(F21,M21,T21,AA21,AH21,AO21,AV21)</f>
        <v>0</v>
      </c>
      <c r="BA21" s="39">
        <f t="shared" si="31"/>
        <v>0</v>
      </c>
      <c r="BB21" s="39">
        <f t="shared" si="31"/>
        <v>0</v>
      </c>
      <c r="BC21" s="50">
        <f t="shared" si="19"/>
        <v>0</v>
      </c>
      <c r="BD21" s="51"/>
      <c r="BE21" s="39">
        <f t="shared" si="28"/>
        <v>0</v>
      </c>
      <c r="BF21" s="39">
        <f t="shared" si="29"/>
        <v>0</v>
      </c>
      <c r="BG21" s="39">
        <f t="shared" si="30"/>
        <v>0</v>
      </c>
      <c r="BH21" s="520">
        <f t="shared" si="23"/>
        <v>0</v>
      </c>
      <c r="BI21" s="51"/>
      <c r="BJ21" s="39" t="s">
        <v>102</v>
      </c>
      <c r="BK21" s="528">
        <f>sum(BH48,BH16)</f>
        <v>4568</v>
      </c>
      <c r="BL21" s="51"/>
      <c r="BM21" s="51"/>
    </row>
    <row r="22">
      <c r="AZ22" s="51"/>
      <c r="BA22" s="51"/>
      <c r="BB22" s="51"/>
      <c r="BC22" s="51"/>
      <c r="BD22" s="51"/>
      <c r="BE22" s="39"/>
      <c r="BF22" s="39"/>
      <c r="BG22" s="39"/>
      <c r="BH22" s="39"/>
      <c r="BI22" s="51"/>
      <c r="BJ22" s="39" t="s">
        <v>80</v>
      </c>
      <c r="BK22" s="529">
        <f t="shared" ref="BK22:BK23" si="34">BH17</f>
        <v>5192</v>
      </c>
      <c r="BL22" s="51"/>
      <c r="BM22" s="51"/>
    </row>
    <row r="23">
      <c r="AY23" s="76" t="s">
        <v>14</v>
      </c>
      <c r="AZ23" s="77">
        <f t="shared" ref="AZ23:BC23" si="32">SUM(AZ16,AZ17,AZ18,AZ19,AZ20,AZ21)</f>
        <v>76</v>
      </c>
      <c r="BA23" s="78">
        <f t="shared" si="32"/>
        <v>65.33</v>
      </c>
      <c r="BB23" s="78">
        <f t="shared" si="32"/>
        <v>7</v>
      </c>
      <c r="BC23" s="79">
        <f t="shared" si="32"/>
        <v>148.33</v>
      </c>
      <c r="BD23" s="51"/>
      <c r="BE23" s="40">
        <f>sum(BE16,BE17,BE18,BE19,BE20,BE21)</f>
        <v>5737.37</v>
      </c>
      <c r="BF23" s="40">
        <f>sum(BF16,BF17,BF18,BF19,BF20,BF222)</f>
        <v>5590.42</v>
      </c>
      <c r="BG23" s="40">
        <f t="shared" ref="BG23:BH23" si="33">sum(BG16,BG17,BG18,BG19,BG20,BG21)</f>
        <v>560</v>
      </c>
      <c r="BH23" s="40">
        <f t="shared" si="33"/>
        <v>11887.79</v>
      </c>
      <c r="BI23" s="51"/>
      <c r="BJ23" s="39" t="s">
        <v>81</v>
      </c>
      <c r="BK23" s="529">
        <f t="shared" si="34"/>
        <v>2655.79</v>
      </c>
      <c r="BL23" s="51"/>
      <c r="BM23" s="51"/>
    </row>
    <row r="24">
      <c r="A24" s="100"/>
      <c r="B24" s="101"/>
      <c r="C24" s="101"/>
      <c r="D24" s="3"/>
      <c r="E24" s="4"/>
      <c r="F24" s="102"/>
      <c r="G24" s="102"/>
      <c r="H24" s="102"/>
      <c r="I24" s="102"/>
      <c r="J24" s="102"/>
      <c r="K24" s="6" t="s">
        <v>85</v>
      </c>
      <c r="L24" s="4"/>
      <c r="T24" s="103"/>
      <c r="U24" s="103"/>
      <c r="V24" s="103"/>
      <c r="W24" s="103"/>
      <c r="X24" s="104"/>
      <c r="Y24" s="104"/>
      <c r="Z24" s="105"/>
      <c r="AA24" s="104"/>
      <c r="AB24" s="104"/>
      <c r="AC24" s="104"/>
      <c r="AD24" s="104"/>
      <c r="AE24" s="104"/>
      <c r="AF24" s="9" t="s">
        <v>85</v>
      </c>
      <c r="AG24" s="4"/>
      <c r="AH24" s="104"/>
      <c r="AI24" s="104"/>
      <c r="AJ24" s="104"/>
      <c r="AK24" s="104"/>
      <c r="AL24" s="104"/>
      <c r="AM24" s="104"/>
      <c r="AN24" s="105"/>
      <c r="AO24" s="104"/>
      <c r="AP24" s="104"/>
      <c r="AQ24" s="104"/>
      <c r="AR24" s="104"/>
      <c r="AS24" s="104"/>
      <c r="AT24" s="104"/>
      <c r="AU24" s="105"/>
      <c r="AV24" s="105"/>
      <c r="AW24" s="105"/>
      <c r="AX24" s="105"/>
      <c r="AY24" s="105"/>
      <c r="AZ24" s="105"/>
      <c r="BA24" s="105"/>
      <c r="BB24" s="105"/>
      <c r="BC24" s="105"/>
      <c r="BD24" s="106"/>
      <c r="BE24" s="106"/>
      <c r="BF24" s="106"/>
      <c r="BG24" s="106"/>
      <c r="BH24" s="106"/>
      <c r="BI24" s="106"/>
      <c r="BJ24" s="39" t="s">
        <v>83</v>
      </c>
      <c r="BK24" s="530">
        <f t="shared" ref="BK24:BK25" si="35">BH27</f>
        <v>4824</v>
      </c>
      <c r="BL24" s="106"/>
      <c r="BM24" s="106"/>
    </row>
    <row r="25">
      <c r="A25" s="7"/>
      <c r="B25" s="350"/>
      <c r="C25" s="350"/>
      <c r="D25" s="124"/>
      <c r="E25" s="351">
        <v>45068.0</v>
      </c>
      <c r="F25" s="387"/>
      <c r="G25" s="387"/>
      <c r="H25" s="387"/>
      <c r="I25" s="387"/>
      <c r="J25" s="124"/>
      <c r="K25" s="124"/>
      <c r="L25" s="351">
        <v>45069.0</v>
      </c>
      <c r="M25" s="124"/>
      <c r="N25" s="124"/>
      <c r="O25" s="124"/>
      <c r="P25" s="124"/>
      <c r="Q25" s="124"/>
      <c r="R25" s="124"/>
      <c r="S25" s="351">
        <v>45070.0</v>
      </c>
      <c r="T25" s="8"/>
      <c r="U25" s="8"/>
      <c r="V25" s="8"/>
      <c r="W25" s="8"/>
      <c r="X25" s="126"/>
      <c r="Y25" s="126"/>
      <c r="Z25" s="405">
        <v>45071.0</v>
      </c>
      <c r="AA25" s="126"/>
      <c r="AB25" s="126"/>
      <c r="AC25" s="126"/>
      <c r="AD25" s="126"/>
      <c r="AE25" s="126"/>
      <c r="AF25" s="126"/>
      <c r="AG25" s="405">
        <v>45072.0</v>
      </c>
      <c r="AH25" s="126"/>
      <c r="AI25" s="126"/>
      <c r="AJ25" s="126"/>
      <c r="AK25" s="126"/>
      <c r="AL25" s="126"/>
      <c r="AM25" s="126"/>
      <c r="AN25" s="405">
        <v>45073.0</v>
      </c>
      <c r="AO25" s="126"/>
      <c r="AP25" s="126"/>
      <c r="AQ25" s="126"/>
      <c r="AR25" s="126"/>
      <c r="AS25" s="126"/>
      <c r="AT25" s="126"/>
      <c r="AU25" s="405">
        <v>45074.0</v>
      </c>
      <c r="AV25" s="519"/>
      <c r="AW25" s="519"/>
      <c r="AX25" s="519"/>
      <c r="AY25" s="519"/>
      <c r="AZ25" s="519"/>
      <c r="BA25" s="519"/>
      <c r="BB25" s="519"/>
      <c r="BC25" s="519"/>
      <c r="BD25" s="106"/>
      <c r="BE25" s="106"/>
      <c r="BF25" s="106"/>
      <c r="BG25" s="106"/>
      <c r="BH25" s="106"/>
      <c r="BI25" s="106"/>
      <c r="BJ25" s="92" t="s">
        <v>84</v>
      </c>
      <c r="BK25" s="530">
        <f t="shared" si="35"/>
        <v>3616</v>
      </c>
      <c r="BL25" s="106"/>
      <c r="BM25" s="106"/>
    </row>
    <row r="26">
      <c r="A26" s="107"/>
      <c r="B26" s="26"/>
      <c r="C26" s="26"/>
      <c r="D26" s="26" t="s">
        <v>2</v>
      </c>
      <c r="E26" s="26" t="s">
        <v>3</v>
      </c>
      <c r="F26" s="26" t="s">
        <v>4</v>
      </c>
      <c r="G26" s="26" t="s">
        <v>5</v>
      </c>
      <c r="H26" s="26" t="s">
        <v>6</v>
      </c>
      <c r="I26" s="26"/>
      <c r="J26" s="26"/>
      <c r="K26" s="26" t="s">
        <v>2</v>
      </c>
      <c r="L26" s="26" t="s">
        <v>7</v>
      </c>
      <c r="M26" s="26" t="s">
        <v>4</v>
      </c>
      <c r="N26" s="26" t="s">
        <v>5</v>
      </c>
      <c r="O26" s="26" t="s">
        <v>6</v>
      </c>
      <c r="P26" s="26"/>
      <c r="Q26" s="26"/>
      <c r="R26" s="26" t="s">
        <v>2</v>
      </c>
      <c r="S26" s="26" t="s">
        <v>8</v>
      </c>
      <c r="T26" s="26" t="s">
        <v>4</v>
      </c>
      <c r="U26" s="26" t="s">
        <v>5</v>
      </c>
      <c r="V26" s="26" t="s">
        <v>6</v>
      </c>
      <c r="W26" s="28"/>
      <c r="X26" s="29"/>
      <c r="Y26" s="29" t="s">
        <v>2</v>
      </c>
      <c r="Z26" s="29" t="s">
        <v>9</v>
      </c>
      <c r="AA26" s="26" t="s">
        <v>4</v>
      </c>
      <c r="AB26" s="26" t="s">
        <v>5</v>
      </c>
      <c r="AC26" s="26" t="s">
        <v>6</v>
      </c>
      <c r="AD26" s="29"/>
      <c r="AE26" s="29"/>
      <c r="AF26" s="29" t="s">
        <v>2</v>
      </c>
      <c r="AG26" s="29" t="s">
        <v>10</v>
      </c>
      <c r="AH26" s="26" t="s">
        <v>4</v>
      </c>
      <c r="AI26" s="26" t="s">
        <v>5</v>
      </c>
      <c r="AJ26" s="26" t="s">
        <v>6</v>
      </c>
      <c r="AK26" s="29"/>
      <c r="AL26" s="29"/>
      <c r="AM26" s="29" t="s">
        <v>2</v>
      </c>
      <c r="AN26" s="29" t="s">
        <v>11</v>
      </c>
      <c r="AO26" s="26" t="s">
        <v>4</v>
      </c>
      <c r="AP26" s="26" t="s">
        <v>5</v>
      </c>
      <c r="AQ26" s="26" t="s">
        <v>6</v>
      </c>
      <c r="AR26" s="29"/>
      <c r="AS26" s="29"/>
      <c r="AT26" s="29" t="s">
        <v>2</v>
      </c>
      <c r="AU26" s="29" t="s">
        <v>12</v>
      </c>
      <c r="AV26" s="26" t="s">
        <v>4</v>
      </c>
      <c r="AW26" s="26" t="s">
        <v>5</v>
      </c>
      <c r="AX26" s="26" t="s">
        <v>6</v>
      </c>
      <c r="AY26" s="30"/>
      <c r="AZ26" s="31" t="s">
        <v>4</v>
      </c>
      <c r="BA26" s="31" t="s">
        <v>13</v>
      </c>
      <c r="BB26" s="31" t="s">
        <v>6</v>
      </c>
      <c r="BC26" s="31" t="s">
        <v>14</v>
      </c>
      <c r="BD26" s="32"/>
      <c r="BE26" s="33" t="s">
        <v>4</v>
      </c>
      <c r="BF26" s="33" t="s">
        <v>13</v>
      </c>
      <c r="BG26" s="33" t="s">
        <v>6</v>
      </c>
      <c r="BH26" s="33" t="s">
        <v>15</v>
      </c>
      <c r="BI26" s="32"/>
      <c r="BJ26" s="92" t="s">
        <v>107</v>
      </c>
      <c r="BK26" s="531">
        <f>sum(BH58)</f>
        <v>4544</v>
      </c>
      <c r="BL26" s="32"/>
      <c r="BM26" s="32"/>
    </row>
    <row r="27">
      <c r="A27" s="35" t="s">
        <v>88</v>
      </c>
      <c r="B27" s="43" t="s">
        <v>19</v>
      </c>
      <c r="C27" s="37">
        <v>45068.0</v>
      </c>
      <c r="D27" s="42" t="s">
        <v>278</v>
      </c>
      <c r="E27" s="39" t="s">
        <v>92</v>
      </c>
      <c r="F27" s="40">
        <v>0.0</v>
      </c>
      <c r="G27" s="40">
        <v>8.0</v>
      </c>
      <c r="H27" s="40">
        <v>0.0</v>
      </c>
      <c r="I27" s="43" t="s">
        <v>22</v>
      </c>
      <c r="J27" s="37">
        <v>45069.0</v>
      </c>
      <c r="K27" s="42" t="s">
        <v>278</v>
      </c>
      <c r="L27" s="39" t="s">
        <v>92</v>
      </c>
      <c r="M27" s="40">
        <v>0.0</v>
      </c>
      <c r="N27" s="40">
        <v>8.0</v>
      </c>
      <c r="O27" s="40">
        <v>0.0</v>
      </c>
      <c r="P27" s="43" t="s">
        <v>24</v>
      </c>
      <c r="Q27" s="37">
        <v>45070.0</v>
      </c>
      <c r="R27" s="42" t="s">
        <v>427</v>
      </c>
      <c r="S27" s="39" t="s">
        <v>428</v>
      </c>
      <c r="T27" s="40">
        <v>0.0</v>
      </c>
      <c r="U27" s="40">
        <v>8.0</v>
      </c>
      <c r="V27" s="40">
        <v>2.0</v>
      </c>
      <c r="W27" s="43" t="s">
        <v>26</v>
      </c>
      <c r="X27" s="37">
        <v>45071.0</v>
      </c>
      <c r="Y27" s="42" t="s">
        <v>298</v>
      </c>
      <c r="Z27" s="39" t="s">
        <v>280</v>
      </c>
      <c r="AA27" s="40">
        <v>0.0</v>
      </c>
      <c r="AB27" s="40">
        <v>7.0</v>
      </c>
      <c r="AC27" s="40">
        <v>0.0</v>
      </c>
      <c r="AD27" s="43" t="s">
        <v>56</v>
      </c>
      <c r="AE27" s="37">
        <v>45072.0</v>
      </c>
      <c r="AF27" s="42" t="s">
        <v>278</v>
      </c>
      <c r="AG27" s="39" t="s">
        <v>92</v>
      </c>
      <c r="AH27" s="40">
        <v>0.0</v>
      </c>
      <c r="AI27" s="40">
        <v>8.0</v>
      </c>
      <c r="AJ27" s="40">
        <v>0.0</v>
      </c>
      <c r="AK27" s="66" t="s">
        <v>57</v>
      </c>
      <c r="AL27" s="37">
        <v>45073.0</v>
      </c>
      <c r="AM27" s="42" t="s">
        <v>278</v>
      </c>
      <c r="AN27" s="108" t="s">
        <v>92</v>
      </c>
      <c r="AO27" s="40">
        <v>0.0</v>
      </c>
      <c r="AP27" s="40">
        <v>8.0</v>
      </c>
      <c r="AQ27" s="40">
        <v>0.0</v>
      </c>
      <c r="AR27" s="43" t="s">
        <v>93</v>
      </c>
      <c r="AS27" s="37">
        <v>45074.0</v>
      </c>
      <c r="AT27" s="42" t="s">
        <v>726</v>
      </c>
      <c r="AU27" s="39" t="s">
        <v>212</v>
      </c>
      <c r="AV27" s="40">
        <v>0.0</v>
      </c>
      <c r="AW27" s="40">
        <v>6.0</v>
      </c>
      <c r="AX27" s="40">
        <v>0.0</v>
      </c>
      <c r="AY27" s="48"/>
      <c r="AZ27" s="49">
        <f t="shared" ref="AZ27:BB27" si="36">SUM(F27,M27,T27,AA27,AH27,AO27,AV27)</f>
        <v>0</v>
      </c>
      <c r="BA27" s="39">
        <f t="shared" si="36"/>
        <v>53</v>
      </c>
      <c r="BB27" s="39">
        <f t="shared" si="36"/>
        <v>2</v>
      </c>
      <c r="BC27" s="50">
        <f t="shared" ref="BC27:BC31" si="38">SUM(AZ27,BA27,BB27)</f>
        <v>55</v>
      </c>
      <c r="BD27" s="51"/>
      <c r="BE27" s="39">
        <f t="shared" ref="BE27:BE29" si="39">AZ27*80</f>
        <v>0</v>
      </c>
      <c r="BF27" s="39">
        <f t="shared" ref="BF27:BF31" si="40">BA27*88</f>
        <v>4664</v>
      </c>
      <c r="BG27" s="39">
        <f t="shared" ref="BG27:BG31" si="41">BB27*80</f>
        <v>160</v>
      </c>
      <c r="BH27" s="532">
        <f t="shared" ref="BH27:BH31" si="42">sum(BE27,BF27,BG27)</f>
        <v>4824</v>
      </c>
      <c r="BI27" s="51"/>
      <c r="BJ27" s="39" t="s">
        <v>108</v>
      </c>
      <c r="BK27" s="533">
        <f>BH38</f>
        <v>3796</v>
      </c>
      <c r="BL27" s="51"/>
      <c r="BM27" s="51"/>
    </row>
    <row r="28">
      <c r="A28" s="109" t="s">
        <v>97</v>
      </c>
      <c r="B28" s="420" t="s">
        <v>33</v>
      </c>
      <c r="C28" s="37">
        <v>45069.0</v>
      </c>
      <c r="D28" s="96" t="s">
        <v>74</v>
      </c>
      <c r="E28" s="110" t="s">
        <v>99</v>
      </c>
      <c r="F28" s="40">
        <v>7.0</v>
      </c>
      <c r="G28" s="40">
        <v>0.5</v>
      </c>
      <c r="H28" s="40">
        <v>0.0</v>
      </c>
      <c r="I28" s="420" t="s">
        <v>46</v>
      </c>
      <c r="J28" s="37">
        <v>45070.0</v>
      </c>
      <c r="K28" s="96" t="s">
        <v>74</v>
      </c>
      <c r="L28" s="110" t="s">
        <v>99</v>
      </c>
      <c r="M28" s="40">
        <v>7.0</v>
      </c>
      <c r="N28" s="40">
        <v>0.5</v>
      </c>
      <c r="O28" s="40">
        <v>0.0</v>
      </c>
      <c r="P28" s="38" t="s">
        <v>36</v>
      </c>
      <c r="Q28" s="37">
        <v>45071.0</v>
      </c>
      <c r="R28" s="96" t="s">
        <v>25</v>
      </c>
      <c r="S28" s="110" t="s">
        <v>25</v>
      </c>
      <c r="T28" s="40">
        <v>0.0</v>
      </c>
      <c r="U28" s="40">
        <v>0.0</v>
      </c>
      <c r="V28" s="40">
        <v>0.0</v>
      </c>
      <c r="W28" s="420" t="s">
        <v>37</v>
      </c>
      <c r="X28" s="37">
        <v>45072.0</v>
      </c>
      <c r="Y28" s="96" t="s">
        <v>74</v>
      </c>
      <c r="Z28" s="110" t="s">
        <v>99</v>
      </c>
      <c r="AA28" s="40">
        <v>7.0</v>
      </c>
      <c r="AB28" s="40">
        <v>0.5</v>
      </c>
      <c r="AC28" s="40">
        <v>0.0</v>
      </c>
      <c r="AD28" s="420" t="s">
        <v>40</v>
      </c>
      <c r="AE28" s="37">
        <v>45073.0</v>
      </c>
      <c r="AF28" s="56" t="s">
        <v>281</v>
      </c>
      <c r="AG28" s="110" t="s">
        <v>101</v>
      </c>
      <c r="AH28" s="40">
        <v>8.0</v>
      </c>
      <c r="AI28" s="40">
        <v>0.0</v>
      </c>
      <c r="AJ28" s="40">
        <v>0.0</v>
      </c>
      <c r="AK28" s="96" t="s">
        <v>43</v>
      </c>
      <c r="AL28" s="37">
        <v>45074.0</v>
      </c>
      <c r="AM28" s="56" t="s">
        <v>281</v>
      </c>
      <c r="AN28" s="110" t="s">
        <v>101</v>
      </c>
      <c r="AO28" s="40">
        <v>8.0</v>
      </c>
      <c r="AP28" s="40">
        <v>0.0</v>
      </c>
      <c r="AQ28" s="40">
        <v>0.0</v>
      </c>
      <c r="AR28" s="420" t="s">
        <v>44</v>
      </c>
      <c r="AS28" s="495">
        <v>45075.0</v>
      </c>
      <c r="AT28" s="95" t="s">
        <v>799</v>
      </c>
      <c r="AU28" s="98" t="s">
        <v>800</v>
      </c>
      <c r="AV28" s="40">
        <v>6.0</v>
      </c>
      <c r="AW28" s="40">
        <v>0.5</v>
      </c>
      <c r="AX28" s="40">
        <v>0.0</v>
      </c>
      <c r="AY28" s="48"/>
      <c r="AZ28" s="49">
        <f t="shared" ref="AZ28:BB28" si="37">SUM(F28,M28,T28,AA28,AH28,AO28,AV28)</f>
        <v>43</v>
      </c>
      <c r="BA28" s="39">
        <f t="shared" si="37"/>
        <v>2</v>
      </c>
      <c r="BB28" s="39">
        <f t="shared" si="37"/>
        <v>0</v>
      </c>
      <c r="BC28" s="50">
        <f t="shared" si="38"/>
        <v>45</v>
      </c>
      <c r="BD28" s="51"/>
      <c r="BE28" s="39">
        <f t="shared" si="39"/>
        <v>3440</v>
      </c>
      <c r="BF28" s="39">
        <f t="shared" si="40"/>
        <v>176</v>
      </c>
      <c r="BG28" s="39">
        <f t="shared" si="41"/>
        <v>0</v>
      </c>
      <c r="BH28" s="532">
        <f t="shared" si="42"/>
        <v>3616</v>
      </c>
      <c r="BI28" s="51"/>
      <c r="BJ28" s="39" t="s">
        <v>87</v>
      </c>
      <c r="BK28" s="531">
        <f>BH56</f>
        <v>2259.93</v>
      </c>
      <c r="BL28" s="534" t="s">
        <v>801</v>
      </c>
      <c r="BM28" s="4"/>
    </row>
    <row r="29">
      <c r="A29" s="35" t="s">
        <v>50</v>
      </c>
      <c r="B29" s="292"/>
      <c r="C29" s="45"/>
      <c r="D29" s="92"/>
      <c r="E29" s="92"/>
      <c r="F29" s="40">
        <v>0.0</v>
      </c>
      <c r="G29" s="40">
        <v>0.0</v>
      </c>
      <c r="H29" s="40">
        <v>0.0</v>
      </c>
      <c r="I29" s="420"/>
      <c r="J29" s="37"/>
      <c r="K29" s="96"/>
      <c r="L29" s="110"/>
      <c r="M29" s="40">
        <v>0.0</v>
      </c>
      <c r="N29" s="40">
        <v>0.0</v>
      </c>
      <c r="O29" s="40">
        <v>0.0</v>
      </c>
      <c r="P29" s="38" t="s">
        <v>36</v>
      </c>
      <c r="Q29" s="37">
        <v>45071.0</v>
      </c>
      <c r="R29" s="96" t="s">
        <v>718</v>
      </c>
      <c r="S29" s="110" t="s">
        <v>659</v>
      </c>
      <c r="T29" s="40">
        <v>0.0</v>
      </c>
      <c r="U29" s="40">
        <v>5.0</v>
      </c>
      <c r="V29" s="40">
        <v>0.0</v>
      </c>
      <c r="W29" s="420" t="s">
        <v>37</v>
      </c>
      <c r="X29" s="37">
        <v>45072.0</v>
      </c>
      <c r="Y29" s="96" t="s">
        <v>112</v>
      </c>
      <c r="Z29" s="110" t="s">
        <v>71</v>
      </c>
      <c r="AA29" s="40">
        <v>6.5</v>
      </c>
      <c r="AB29" s="40">
        <v>1.0</v>
      </c>
      <c r="AC29" s="40">
        <v>0.0</v>
      </c>
      <c r="AD29" s="420" t="s">
        <v>40</v>
      </c>
      <c r="AE29" s="37">
        <v>45073.0</v>
      </c>
      <c r="AF29" s="114" t="s">
        <v>213</v>
      </c>
      <c r="AG29" s="110" t="s">
        <v>225</v>
      </c>
      <c r="AH29" s="40">
        <v>7.5</v>
      </c>
      <c r="AI29" s="40">
        <v>0.5</v>
      </c>
      <c r="AJ29" s="40">
        <v>0.0</v>
      </c>
      <c r="AK29" s="96" t="s">
        <v>43</v>
      </c>
      <c r="AL29" s="37">
        <v>45074.0</v>
      </c>
      <c r="AM29" s="56" t="s">
        <v>247</v>
      </c>
      <c r="AN29" s="110" t="s">
        <v>127</v>
      </c>
      <c r="AO29" s="40">
        <v>6.0</v>
      </c>
      <c r="AP29" s="40">
        <v>0.0</v>
      </c>
      <c r="AQ29" s="40">
        <v>0.0</v>
      </c>
      <c r="AR29" s="420" t="s">
        <v>44</v>
      </c>
      <c r="AS29" s="495">
        <v>45075.0</v>
      </c>
      <c r="AT29" s="96" t="s">
        <v>596</v>
      </c>
      <c r="AU29" s="110" t="s">
        <v>720</v>
      </c>
      <c r="AV29" s="40">
        <v>1.0</v>
      </c>
      <c r="AW29" s="40">
        <v>2.0</v>
      </c>
      <c r="AX29" s="40">
        <v>0.0</v>
      </c>
      <c r="AY29" s="48"/>
      <c r="AZ29" s="49">
        <f t="shared" ref="AZ29:BB29" si="43">SUM(F29,M29,T29,AA29,AH29,AO29,AV29)</f>
        <v>21</v>
      </c>
      <c r="BA29" s="39">
        <f t="shared" si="43"/>
        <v>8.5</v>
      </c>
      <c r="BB29" s="39">
        <f t="shared" si="43"/>
        <v>0</v>
      </c>
      <c r="BC29" s="50">
        <f t="shared" si="38"/>
        <v>29.5</v>
      </c>
      <c r="BD29" s="51"/>
      <c r="BE29" s="39">
        <f t="shared" si="39"/>
        <v>1680</v>
      </c>
      <c r="BF29" s="39">
        <f t="shared" si="40"/>
        <v>748</v>
      </c>
      <c r="BG29" s="39">
        <f t="shared" si="41"/>
        <v>0</v>
      </c>
      <c r="BH29" s="520">
        <f t="shared" si="42"/>
        <v>2428</v>
      </c>
      <c r="BI29" s="51"/>
      <c r="BJ29" s="39" t="s">
        <v>86</v>
      </c>
      <c r="BK29" s="530">
        <f>BH30</f>
        <v>302.895</v>
      </c>
      <c r="BL29" s="39" t="s">
        <v>86</v>
      </c>
      <c r="BM29" s="93">
        <f>BH110</f>
        <v>1076.96</v>
      </c>
    </row>
    <row r="30">
      <c r="A30" s="35" t="s">
        <v>103</v>
      </c>
      <c r="B30" s="292"/>
      <c r="C30" s="45"/>
      <c r="D30" s="92"/>
      <c r="E30" s="92"/>
      <c r="F30" s="40">
        <v>0.0</v>
      </c>
      <c r="G30" s="40">
        <v>0.0</v>
      </c>
      <c r="H30" s="40">
        <v>0.0</v>
      </c>
      <c r="I30" s="420"/>
      <c r="J30" s="37"/>
      <c r="K30" s="96"/>
      <c r="L30" s="110"/>
      <c r="M30" s="40">
        <v>0.0</v>
      </c>
      <c r="N30" s="40">
        <v>0.0</v>
      </c>
      <c r="O30" s="40">
        <v>0.0</v>
      </c>
      <c r="P30" s="38" t="s">
        <v>36</v>
      </c>
      <c r="Q30" s="37">
        <v>45071.0</v>
      </c>
      <c r="R30" s="96"/>
      <c r="S30" s="110"/>
      <c r="T30" s="40">
        <v>0.0</v>
      </c>
      <c r="U30" s="40">
        <v>0.0</v>
      </c>
      <c r="V30" s="40">
        <v>0.0</v>
      </c>
      <c r="W30" s="113"/>
      <c r="X30" s="113"/>
      <c r="Y30" s="92"/>
      <c r="Z30" s="92"/>
      <c r="AA30" s="40">
        <v>0.0</v>
      </c>
      <c r="AB30" s="40">
        <v>0.0</v>
      </c>
      <c r="AC30" s="40">
        <v>0.0</v>
      </c>
      <c r="AD30" s="112"/>
      <c r="AE30" s="113"/>
      <c r="AF30" s="44"/>
      <c r="AG30" s="92"/>
      <c r="AH30" s="40">
        <v>0.0</v>
      </c>
      <c r="AI30" s="40">
        <v>0.0</v>
      </c>
      <c r="AJ30" s="40">
        <v>0.0</v>
      </c>
      <c r="AO30" s="40">
        <v>0.0</v>
      </c>
      <c r="AP30" s="40">
        <v>0.0</v>
      </c>
      <c r="AQ30" s="40">
        <v>0.0</v>
      </c>
      <c r="AR30" s="420" t="s">
        <v>44</v>
      </c>
      <c r="AS30" s="495">
        <v>45075.0</v>
      </c>
      <c r="AT30" s="131" t="s">
        <v>802</v>
      </c>
      <c r="AU30" s="111" t="s">
        <v>803</v>
      </c>
      <c r="AV30" s="40">
        <v>4.5</v>
      </c>
      <c r="AW30" s="40">
        <v>0.0</v>
      </c>
      <c r="AX30" s="40">
        <v>0.0</v>
      </c>
      <c r="AY30" s="48"/>
      <c r="AZ30" s="49">
        <f t="shared" ref="AZ30:BB30" si="44">SUM(F30,M30,T30,AA30,AH30,AO30,AV30)</f>
        <v>4.5</v>
      </c>
      <c r="BA30" s="39">
        <f t="shared" si="44"/>
        <v>0</v>
      </c>
      <c r="BB30" s="39">
        <f t="shared" si="44"/>
        <v>0</v>
      </c>
      <c r="BC30" s="50">
        <f t="shared" si="38"/>
        <v>4.5</v>
      </c>
      <c r="BD30" s="51"/>
      <c r="BE30" s="39">
        <f>AZ30*67.31</f>
        <v>302.895</v>
      </c>
      <c r="BF30" s="39">
        <f t="shared" si="40"/>
        <v>0</v>
      </c>
      <c r="BG30" s="39">
        <f t="shared" si="41"/>
        <v>0</v>
      </c>
      <c r="BH30" s="532">
        <f t="shared" si="42"/>
        <v>302.895</v>
      </c>
      <c r="BI30" s="51"/>
      <c r="BJ30" s="39" t="s">
        <v>752</v>
      </c>
      <c r="BK30" s="49">
        <f>BH67</f>
        <v>798.655</v>
      </c>
      <c r="BL30" s="39" t="s">
        <v>752</v>
      </c>
      <c r="BM30" s="39">
        <f>BH97</f>
        <v>1076.96</v>
      </c>
    </row>
    <row r="31">
      <c r="A31" s="35" t="s">
        <v>52</v>
      </c>
      <c r="B31" s="292"/>
      <c r="C31" s="45"/>
      <c r="D31" s="92"/>
      <c r="E31" s="92"/>
      <c r="F31" s="40">
        <v>0.0</v>
      </c>
      <c r="G31" s="40">
        <v>0.0</v>
      </c>
      <c r="H31" s="40">
        <v>0.0</v>
      </c>
      <c r="I31" s="61"/>
      <c r="J31" s="143"/>
      <c r="K31" s="92"/>
      <c r="L31" s="92"/>
      <c r="M31" s="40">
        <v>0.0</v>
      </c>
      <c r="N31" s="40">
        <v>0.0</v>
      </c>
      <c r="O31" s="40">
        <v>0.0</v>
      </c>
      <c r="P31" s="39"/>
      <c r="Q31" s="45"/>
      <c r="R31" s="92"/>
      <c r="S31" s="92"/>
      <c r="T31" s="40">
        <v>0.0</v>
      </c>
      <c r="U31" s="40">
        <v>0.0</v>
      </c>
      <c r="V31" s="40">
        <v>0.0</v>
      </c>
      <c r="W31" s="113"/>
      <c r="X31" s="113"/>
      <c r="Y31" s="92"/>
      <c r="Z31" s="92"/>
      <c r="AA31" s="40">
        <v>0.0</v>
      </c>
      <c r="AB31" s="40">
        <v>0.0</v>
      </c>
      <c r="AC31" s="40">
        <v>0.0</v>
      </c>
      <c r="AD31" s="112"/>
      <c r="AE31" s="113"/>
      <c r="AF31" s="115"/>
      <c r="AG31" s="115"/>
      <c r="AH31" s="40">
        <v>0.0</v>
      </c>
      <c r="AI31" s="40">
        <v>0.0</v>
      </c>
      <c r="AJ31" s="40">
        <v>0.0</v>
      </c>
      <c r="AK31" s="96" t="s">
        <v>43</v>
      </c>
      <c r="AL31" s="37">
        <v>45074.0</v>
      </c>
      <c r="AM31" s="56" t="s">
        <v>707</v>
      </c>
      <c r="AN31" s="110" t="s">
        <v>650</v>
      </c>
      <c r="AO31" s="40">
        <v>2.5</v>
      </c>
      <c r="AP31" s="40">
        <v>0.0</v>
      </c>
      <c r="AQ31" s="40">
        <v>0.0</v>
      </c>
      <c r="AR31" s="292"/>
      <c r="AS31" s="200"/>
      <c r="AT31" s="92"/>
      <c r="AU31" s="92"/>
      <c r="AV31" s="40">
        <v>0.0</v>
      </c>
      <c r="AW31" s="40">
        <v>0.0</v>
      </c>
      <c r="AX31" s="40">
        <v>0.0</v>
      </c>
      <c r="AY31" s="65"/>
      <c r="AZ31" s="49">
        <f t="shared" ref="AZ31:BB31" si="45">SUM(F31,M31,T31,AA31,AH31,AO31,AV31)</f>
        <v>2.5</v>
      </c>
      <c r="BA31" s="39">
        <f t="shared" si="45"/>
        <v>0</v>
      </c>
      <c r="BB31" s="39">
        <f t="shared" si="45"/>
        <v>0</v>
      </c>
      <c r="BC31" s="50">
        <f t="shared" si="38"/>
        <v>2.5</v>
      </c>
      <c r="BD31" s="51"/>
      <c r="BE31" s="39">
        <f>AZ31*80</f>
        <v>200</v>
      </c>
      <c r="BF31" s="39">
        <f t="shared" si="40"/>
        <v>0</v>
      </c>
      <c r="BG31" s="39">
        <f t="shared" si="41"/>
        <v>0</v>
      </c>
      <c r="BH31" s="520">
        <f t="shared" si="42"/>
        <v>200</v>
      </c>
      <c r="BI31" s="51"/>
      <c r="BJ31" s="39" t="s">
        <v>744</v>
      </c>
      <c r="BK31" s="39">
        <v>0.0</v>
      </c>
      <c r="BL31" s="39" t="s">
        <v>744</v>
      </c>
      <c r="BM31" s="39">
        <f>BH102</f>
        <v>1076.96</v>
      </c>
    </row>
    <row r="32">
      <c r="A32" s="116"/>
      <c r="B32" s="117"/>
      <c r="C32" s="71"/>
      <c r="D32" s="32"/>
      <c r="E32" s="32"/>
      <c r="F32" s="117"/>
      <c r="G32" s="117"/>
      <c r="H32" s="117"/>
      <c r="I32" s="117"/>
      <c r="J32" s="118"/>
      <c r="K32" s="32"/>
      <c r="L32" s="32"/>
      <c r="M32" s="51"/>
      <c r="N32" s="51"/>
      <c r="O32" s="51"/>
      <c r="P32" s="51"/>
      <c r="Q32" s="71"/>
      <c r="R32" s="32"/>
      <c r="S32" s="32"/>
      <c r="T32" s="8"/>
      <c r="U32" s="8"/>
      <c r="V32" s="8"/>
      <c r="W32" s="8"/>
      <c r="X32" s="8"/>
      <c r="Y32" s="32"/>
      <c r="Z32" s="32"/>
      <c r="AA32" s="119"/>
      <c r="AB32" s="119"/>
      <c r="AC32" s="119"/>
      <c r="AD32" s="119"/>
      <c r="AE32" s="8"/>
      <c r="AF32" s="74"/>
      <c r="AG32" s="74"/>
      <c r="AH32" s="8"/>
      <c r="AI32" s="8"/>
      <c r="AJ32" s="8"/>
      <c r="AK32" s="8"/>
      <c r="AL32" s="8"/>
      <c r="AM32" s="74"/>
      <c r="AN32" s="74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48"/>
      <c r="AZ32" s="51"/>
      <c r="BA32" s="51"/>
      <c r="BB32" s="51"/>
      <c r="BC32" s="51"/>
      <c r="BD32" s="51"/>
      <c r="BE32" s="39"/>
      <c r="BF32" s="39"/>
      <c r="BG32" s="39"/>
      <c r="BH32" s="39"/>
      <c r="BI32" s="51"/>
      <c r="BJ32" s="39" t="s">
        <v>340</v>
      </c>
      <c r="BK32" s="39">
        <v>0.0</v>
      </c>
      <c r="BL32" s="39" t="s">
        <v>340</v>
      </c>
      <c r="BM32" s="39">
        <f>BH106</f>
        <v>1076.96</v>
      </c>
    </row>
    <row r="33">
      <c r="A33" s="116"/>
      <c r="B33" s="117"/>
      <c r="C33" s="71"/>
      <c r="D33" s="32"/>
      <c r="E33" s="32"/>
      <c r="F33" s="117"/>
      <c r="G33" s="117"/>
      <c r="H33" s="117"/>
      <c r="I33" s="117"/>
      <c r="J33" s="118"/>
      <c r="K33" s="32"/>
      <c r="L33" s="32"/>
      <c r="M33" s="51"/>
      <c r="N33" s="51"/>
      <c r="O33" s="51"/>
      <c r="P33" s="51"/>
      <c r="Q33" s="71"/>
      <c r="R33" s="32"/>
      <c r="S33" s="32"/>
      <c r="T33" s="8"/>
      <c r="U33" s="8"/>
      <c r="V33" s="8"/>
      <c r="W33" s="8"/>
      <c r="X33" s="8"/>
      <c r="Y33" s="32"/>
      <c r="Z33" s="32"/>
      <c r="AA33" s="119"/>
      <c r="AB33" s="119"/>
      <c r="AC33" s="119"/>
      <c r="AD33" s="119"/>
      <c r="AE33" s="8"/>
      <c r="AF33" s="74"/>
      <c r="AG33" s="74"/>
      <c r="AH33" s="8"/>
      <c r="AI33" s="8"/>
      <c r="AJ33" s="8"/>
      <c r="AK33" s="8"/>
      <c r="AL33" s="8"/>
      <c r="AM33" s="74"/>
      <c r="AN33" s="74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76" t="s">
        <v>14</v>
      </c>
      <c r="AZ33" s="77">
        <f t="shared" ref="AZ33:BC33" si="46">SUM(AZ27,AZ28,AZ29,AZ30,AZ31)</f>
        <v>71</v>
      </c>
      <c r="BA33" s="78">
        <f t="shared" si="46"/>
        <v>63.5</v>
      </c>
      <c r="BB33" s="78">
        <f t="shared" si="46"/>
        <v>2</v>
      </c>
      <c r="BC33" s="79">
        <f t="shared" si="46"/>
        <v>136.5</v>
      </c>
      <c r="BD33" s="51"/>
      <c r="BE33" s="40">
        <f>sum(BE27,BE28,BE30,BE31,BE29)</f>
        <v>5622.895</v>
      </c>
      <c r="BF33" s="40">
        <f>sum(BF27,BF28,BF30,BF29,BF31)</f>
        <v>5588</v>
      </c>
      <c r="BG33" s="40">
        <f t="shared" ref="BG33:BH33" si="47">sum(BG27,BG28,BG29,BG30,BG31)</f>
        <v>160</v>
      </c>
      <c r="BH33" s="40">
        <f t="shared" si="47"/>
        <v>11370.895</v>
      </c>
      <c r="BI33" s="51"/>
      <c r="BL33" s="221" t="s">
        <v>15</v>
      </c>
      <c r="BM33" s="221">
        <f>SUM(BM29,BM30,BM31,BM32)</f>
        <v>4307.84</v>
      </c>
    </row>
    <row r="34">
      <c r="A34" s="120"/>
      <c r="B34" s="121"/>
      <c r="C34" s="121"/>
      <c r="D34" s="122"/>
      <c r="E34" s="81"/>
      <c r="F34" s="123"/>
      <c r="G34" s="123"/>
      <c r="H34" s="123"/>
      <c r="I34" s="123"/>
      <c r="J34" s="124"/>
      <c r="K34" s="80" t="s">
        <v>23</v>
      </c>
      <c r="L34" s="81"/>
      <c r="M34" s="124"/>
      <c r="N34" s="124"/>
      <c r="O34" s="124"/>
      <c r="P34" s="124"/>
      <c r="Q34" s="124"/>
      <c r="R34" s="7"/>
      <c r="S34" s="124"/>
      <c r="T34" s="8"/>
      <c r="U34" s="8"/>
      <c r="V34" s="8"/>
      <c r="W34" s="8"/>
      <c r="X34" s="8"/>
      <c r="Y34" s="83"/>
      <c r="Z34" s="83"/>
      <c r="AA34" s="119"/>
      <c r="AB34" s="119"/>
      <c r="AC34" s="119"/>
      <c r="AD34" s="119"/>
      <c r="AE34" s="8"/>
      <c r="AF34" s="82" t="s">
        <v>23</v>
      </c>
      <c r="AG34" s="81"/>
      <c r="AH34" s="8"/>
      <c r="AI34" s="8"/>
      <c r="AJ34" s="8"/>
      <c r="AK34" s="8"/>
      <c r="AL34" s="8"/>
      <c r="AM34" s="125"/>
      <c r="AN34" s="81"/>
      <c r="AO34" s="8"/>
      <c r="AP34" s="8"/>
      <c r="AQ34" s="8"/>
      <c r="AR34" s="8"/>
      <c r="AS34" s="8"/>
      <c r="AT34" s="8"/>
      <c r="AU34" s="126"/>
      <c r="AV34" s="126"/>
      <c r="AW34" s="126"/>
      <c r="AX34" s="126"/>
      <c r="AY34" s="126"/>
      <c r="AZ34" s="126"/>
      <c r="BA34" s="126"/>
      <c r="BB34" s="126"/>
      <c r="BC34" s="126"/>
      <c r="BD34" s="8"/>
      <c r="BE34" s="8"/>
      <c r="BF34" s="8"/>
      <c r="BG34" s="8"/>
      <c r="BH34" s="8"/>
      <c r="BI34" s="8"/>
      <c r="BJ34" s="8"/>
      <c r="BK34" s="8"/>
      <c r="BL34" s="8"/>
      <c r="BM34" s="8"/>
    </row>
    <row r="35">
      <c r="A35" s="349"/>
      <c r="B35" s="523"/>
      <c r="C35" s="523"/>
      <c r="D35" s="524"/>
      <c r="E35" s="351">
        <v>45068.0</v>
      </c>
      <c r="F35" s="387"/>
      <c r="G35" s="387"/>
      <c r="H35" s="387"/>
      <c r="I35" s="387"/>
      <c r="J35" s="524"/>
      <c r="K35" s="524"/>
      <c r="L35" s="351">
        <v>45069.0</v>
      </c>
      <c r="M35" s="524"/>
      <c r="N35" s="524"/>
      <c r="O35" s="524"/>
      <c r="P35" s="524"/>
      <c r="Q35" s="524"/>
      <c r="R35" s="524"/>
      <c r="S35" s="351">
        <v>45070.0</v>
      </c>
      <c r="T35" s="113"/>
      <c r="U35" s="113"/>
      <c r="V35" s="113"/>
      <c r="W35" s="113"/>
      <c r="X35" s="525"/>
      <c r="Y35" s="525"/>
      <c r="Z35" s="405">
        <v>45071.0</v>
      </c>
      <c r="AA35" s="525"/>
      <c r="AB35" s="525"/>
      <c r="AC35" s="525"/>
      <c r="AD35" s="525"/>
      <c r="AE35" s="525"/>
      <c r="AF35" s="525"/>
      <c r="AG35" s="405">
        <v>45072.0</v>
      </c>
      <c r="AH35" s="525"/>
      <c r="AI35" s="525"/>
      <c r="AJ35" s="525"/>
      <c r="AK35" s="525"/>
      <c r="AL35" s="525"/>
      <c r="AM35" s="525"/>
      <c r="AN35" s="405">
        <v>45073.0</v>
      </c>
      <c r="AO35" s="525"/>
      <c r="AP35" s="525"/>
      <c r="AQ35" s="525"/>
      <c r="AR35" s="525"/>
      <c r="AS35" s="525"/>
      <c r="AT35" s="525"/>
      <c r="AU35" s="405">
        <v>45074.0</v>
      </c>
      <c r="AV35" s="405"/>
      <c r="AW35" s="405"/>
      <c r="AX35" s="519"/>
      <c r="AY35" s="519"/>
      <c r="AZ35" s="519"/>
      <c r="BA35" s="519"/>
      <c r="BB35" s="519"/>
      <c r="BC35" s="519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</row>
    <row r="36">
      <c r="A36" s="107"/>
      <c r="B36" s="26"/>
      <c r="C36" s="26"/>
      <c r="D36" s="26" t="s">
        <v>2</v>
      </c>
      <c r="E36" s="26" t="s">
        <v>3</v>
      </c>
      <c r="F36" s="26" t="s">
        <v>4</v>
      </c>
      <c r="G36" s="26" t="s">
        <v>5</v>
      </c>
      <c r="H36" s="26" t="s">
        <v>6</v>
      </c>
      <c r="I36" s="26"/>
      <c r="J36" s="26"/>
      <c r="K36" s="26" t="s">
        <v>2</v>
      </c>
      <c r="L36" s="26" t="s">
        <v>7</v>
      </c>
      <c r="M36" s="26" t="s">
        <v>4</v>
      </c>
      <c r="N36" s="26" t="s">
        <v>5</v>
      </c>
      <c r="O36" s="26" t="s">
        <v>6</v>
      </c>
      <c r="P36" s="26"/>
      <c r="Q36" s="26"/>
      <c r="R36" s="26" t="s">
        <v>2</v>
      </c>
      <c r="S36" s="26" t="s">
        <v>8</v>
      </c>
      <c r="T36" s="26" t="s">
        <v>4</v>
      </c>
      <c r="U36" s="26" t="s">
        <v>5</v>
      </c>
      <c r="V36" s="26" t="s">
        <v>6</v>
      </c>
      <c r="W36" s="28"/>
      <c r="X36" s="29"/>
      <c r="Y36" s="29" t="s">
        <v>2</v>
      </c>
      <c r="Z36" s="29" t="s">
        <v>9</v>
      </c>
      <c r="AA36" s="26" t="s">
        <v>4</v>
      </c>
      <c r="AB36" s="26" t="s">
        <v>5</v>
      </c>
      <c r="AC36" s="26" t="s">
        <v>6</v>
      </c>
      <c r="AD36" s="29"/>
      <c r="AE36" s="29"/>
      <c r="AF36" s="29" t="s">
        <v>2</v>
      </c>
      <c r="AG36" s="29" t="s">
        <v>10</v>
      </c>
      <c r="AH36" s="26" t="s">
        <v>4</v>
      </c>
      <c r="AI36" s="26" t="s">
        <v>5</v>
      </c>
      <c r="AJ36" s="26" t="s">
        <v>6</v>
      </c>
      <c r="AK36" s="29"/>
      <c r="AL36" s="29"/>
      <c r="AM36" s="29" t="s">
        <v>2</v>
      </c>
      <c r="AN36" s="29" t="s">
        <v>11</v>
      </c>
      <c r="AO36" s="26" t="s">
        <v>4</v>
      </c>
      <c r="AP36" s="26" t="s">
        <v>5</v>
      </c>
      <c r="AQ36" s="26" t="s">
        <v>6</v>
      </c>
      <c r="AR36" s="29"/>
      <c r="AS36" s="29"/>
      <c r="AT36" s="29" t="s">
        <v>2</v>
      </c>
      <c r="AU36" s="29" t="s">
        <v>12</v>
      </c>
      <c r="AV36" s="26" t="s">
        <v>4</v>
      </c>
      <c r="AW36" s="26" t="s">
        <v>5</v>
      </c>
      <c r="AX36" s="26" t="s">
        <v>6</v>
      </c>
      <c r="AY36" s="30"/>
      <c r="AZ36" s="31" t="s">
        <v>4</v>
      </c>
      <c r="BA36" s="31" t="s">
        <v>13</v>
      </c>
      <c r="BB36" s="31" t="s">
        <v>6</v>
      </c>
      <c r="BC36" s="31" t="s">
        <v>14</v>
      </c>
      <c r="BD36" s="32"/>
      <c r="BE36" s="33" t="s">
        <v>4</v>
      </c>
      <c r="BF36" s="33" t="s">
        <v>13</v>
      </c>
      <c r="BG36" s="33" t="s">
        <v>6</v>
      </c>
      <c r="BH36" s="33" t="s">
        <v>15</v>
      </c>
      <c r="BI36" s="32"/>
      <c r="BJ36" s="39" t="s">
        <v>130</v>
      </c>
      <c r="BK36" s="39">
        <f>sum(BH11,BH23,BH33,BH41,BH51,BH61,BH70)</f>
        <v>56952.465</v>
      </c>
      <c r="BL36" s="32"/>
      <c r="BM36" s="32"/>
    </row>
    <row r="37">
      <c r="A37" s="59" t="s">
        <v>176</v>
      </c>
      <c r="B37" s="275" t="s">
        <v>62</v>
      </c>
      <c r="C37" s="37">
        <v>45069.0</v>
      </c>
      <c r="D37" s="42" t="s">
        <v>308</v>
      </c>
      <c r="E37" s="53" t="s">
        <v>309</v>
      </c>
      <c r="F37" s="40">
        <v>5.0</v>
      </c>
      <c r="G37" s="40">
        <v>5.5</v>
      </c>
      <c r="H37" s="40">
        <v>0.0</v>
      </c>
      <c r="I37" s="42"/>
      <c r="J37" s="37"/>
      <c r="K37" s="42"/>
      <c r="L37" s="53"/>
      <c r="M37" s="40">
        <v>0.0</v>
      </c>
      <c r="N37" s="40">
        <v>0.0</v>
      </c>
      <c r="O37" s="40">
        <v>0.0</v>
      </c>
      <c r="P37" s="39"/>
      <c r="Q37" s="45"/>
      <c r="R37" s="53"/>
      <c r="S37" s="53"/>
      <c r="T37" s="40">
        <v>0.0</v>
      </c>
      <c r="U37" s="40">
        <v>0.0</v>
      </c>
      <c r="V37" s="40">
        <v>0.0</v>
      </c>
      <c r="W37" s="42" t="s">
        <v>67</v>
      </c>
      <c r="X37" s="37">
        <v>45072.0</v>
      </c>
      <c r="Y37" s="42" t="s">
        <v>286</v>
      </c>
      <c r="Z37" s="53" t="s">
        <v>120</v>
      </c>
      <c r="AA37" s="40">
        <v>0.0</v>
      </c>
      <c r="AB37" s="40">
        <v>4.5</v>
      </c>
      <c r="AC37" s="40">
        <v>0.0</v>
      </c>
      <c r="AD37" s="42" t="s">
        <v>78</v>
      </c>
      <c r="AE37" s="37">
        <v>45073.0</v>
      </c>
      <c r="AF37" s="42"/>
      <c r="AG37" s="53"/>
      <c r="AH37" s="40">
        <v>0.0</v>
      </c>
      <c r="AI37" s="40">
        <v>0.0</v>
      </c>
      <c r="AJ37" s="40">
        <v>0.0</v>
      </c>
      <c r="AK37" s="185" t="s">
        <v>79</v>
      </c>
      <c r="AL37" s="37">
        <v>45074.0</v>
      </c>
      <c r="AM37" s="42" t="s">
        <v>286</v>
      </c>
      <c r="AN37" s="53" t="s">
        <v>120</v>
      </c>
      <c r="AO37" s="40">
        <v>0.0</v>
      </c>
      <c r="AP37" s="40">
        <v>4.5</v>
      </c>
      <c r="AQ37" s="40">
        <v>0.0</v>
      </c>
      <c r="AR37" s="47" t="s">
        <v>27</v>
      </c>
      <c r="AS37" s="485">
        <v>45075.0</v>
      </c>
      <c r="AT37" s="131" t="s">
        <v>607</v>
      </c>
      <c r="AU37" s="111" t="s">
        <v>739</v>
      </c>
      <c r="AV37" s="40">
        <v>4.0</v>
      </c>
      <c r="AW37" s="40">
        <v>0.0</v>
      </c>
      <c r="AX37" s="40">
        <v>0.0</v>
      </c>
      <c r="AY37" s="48"/>
      <c r="AZ37" s="49">
        <f t="shared" ref="AZ37:BB37" si="48">SUM(F37,M37,T37,AA37,AH37,AO37,AV37)</f>
        <v>9</v>
      </c>
      <c r="BA37" s="39">
        <f t="shared" si="48"/>
        <v>14.5</v>
      </c>
      <c r="BB37" s="39">
        <f t="shared" si="48"/>
        <v>0</v>
      </c>
      <c r="BC37" s="50">
        <f t="shared" ref="BC37:BC39" si="50">SUM(AZ37,BA37,BB37)</f>
        <v>23.5</v>
      </c>
      <c r="BD37" s="51"/>
      <c r="BE37" s="39">
        <f t="shared" ref="BE37:BE39" si="51">AZ37*80</f>
        <v>720</v>
      </c>
      <c r="BF37" s="39">
        <f t="shared" ref="BF37:BF39" si="52">BA37*88</f>
        <v>1276</v>
      </c>
      <c r="BG37" s="39">
        <f t="shared" ref="BG37:BG39" si="53">BB37*80</f>
        <v>0</v>
      </c>
      <c r="BH37" s="520">
        <f t="shared" ref="BH37:BH39" si="54">sum(BE37,BF37,BG37)</f>
        <v>1996</v>
      </c>
      <c r="BI37" s="51"/>
      <c r="BJ37" s="39" t="s">
        <v>134</v>
      </c>
      <c r="BK37" s="39">
        <f>sum(BK15,BK16,BK17,BK18,BK19,BK20,BK21,BK22,BK23,BK24,BK25,BK26,BK27,BK28,BK29,BK30,BK31,BK32)</f>
        <v>56952.465</v>
      </c>
      <c r="BL37" s="51"/>
      <c r="BM37" s="51"/>
    </row>
    <row r="38">
      <c r="A38" s="35" t="s">
        <v>123</v>
      </c>
      <c r="B38" s="57" t="s">
        <v>33</v>
      </c>
      <c r="C38" s="37">
        <v>45069.0</v>
      </c>
      <c r="D38" s="131" t="s">
        <v>25</v>
      </c>
      <c r="E38" s="111" t="s">
        <v>25</v>
      </c>
      <c r="F38" s="40">
        <v>0.0</v>
      </c>
      <c r="G38" s="40">
        <v>0.0</v>
      </c>
      <c r="H38" s="40">
        <v>0.0</v>
      </c>
      <c r="I38" s="42" t="s">
        <v>46</v>
      </c>
      <c r="J38" s="37">
        <v>45070.0</v>
      </c>
      <c r="K38" s="131" t="s">
        <v>247</v>
      </c>
      <c r="L38" s="111" t="s">
        <v>127</v>
      </c>
      <c r="M38" s="40">
        <v>5.0</v>
      </c>
      <c r="N38" s="40">
        <v>1.0</v>
      </c>
      <c r="O38" s="40">
        <v>0.0</v>
      </c>
      <c r="P38" s="38" t="s">
        <v>64</v>
      </c>
      <c r="Q38" s="37">
        <v>45071.0</v>
      </c>
      <c r="R38" s="131" t="s">
        <v>308</v>
      </c>
      <c r="S38" s="111" t="s">
        <v>309</v>
      </c>
      <c r="T38" s="40">
        <v>5.0</v>
      </c>
      <c r="U38" s="40">
        <v>5.5</v>
      </c>
      <c r="V38" s="40">
        <v>0.0</v>
      </c>
      <c r="W38" s="42" t="s">
        <v>37</v>
      </c>
      <c r="X38" s="37">
        <v>45072.0</v>
      </c>
      <c r="Y38" s="131" t="s">
        <v>247</v>
      </c>
      <c r="Z38" s="111" t="s">
        <v>127</v>
      </c>
      <c r="AA38" s="40">
        <v>5.0</v>
      </c>
      <c r="AB38" s="40">
        <v>1.0</v>
      </c>
      <c r="AC38" s="40">
        <v>0.0</v>
      </c>
      <c r="AD38" s="42" t="s">
        <v>40</v>
      </c>
      <c r="AE38" s="37">
        <v>45073.0</v>
      </c>
      <c r="AF38" s="131" t="s">
        <v>308</v>
      </c>
      <c r="AG38" s="111" t="s">
        <v>309</v>
      </c>
      <c r="AH38" s="40">
        <v>5.0</v>
      </c>
      <c r="AI38" s="40">
        <v>5.5</v>
      </c>
      <c r="AJ38" s="40">
        <v>0.0</v>
      </c>
      <c r="AK38" s="434" t="s">
        <v>43</v>
      </c>
      <c r="AL38" s="37">
        <v>45074.0</v>
      </c>
      <c r="AM38" s="131" t="s">
        <v>247</v>
      </c>
      <c r="AN38" s="111" t="s">
        <v>127</v>
      </c>
      <c r="AO38" s="40">
        <v>5.0</v>
      </c>
      <c r="AP38" s="40">
        <v>1.0</v>
      </c>
      <c r="AQ38" s="40">
        <v>0.0</v>
      </c>
      <c r="AR38" s="42" t="s">
        <v>44</v>
      </c>
      <c r="AS38" s="485">
        <v>45075.0</v>
      </c>
      <c r="AT38" s="42" t="s">
        <v>804</v>
      </c>
      <c r="AU38" s="53" t="s">
        <v>805</v>
      </c>
      <c r="AV38" s="40">
        <v>1.0</v>
      </c>
      <c r="AW38" s="40">
        <v>5.5</v>
      </c>
      <c r="AX38" s="40">
        <v>0.0</v>
      </c>
      <c r="AY38" s="48"/>
      <c r="AZ38" s="49">
        <f t="shared" ref="AZ38:BB38" si="49">SUM(F38,M38,T38,AA38,AH38,AO38,AV38)</f>
        <v>26</v>
      </c>
      <c r="BA38" s="39">
        <f t="shared" si="49"/>
        <v>19.5</v>
      </c>
      <c r="BB38" s="39">
        <f t="shared" si="49"/>
        <v>0</v>
      </c>
      <c r="BC38" s="50">
        <f t="shared" si="50"/>
        <v>45.5</v>
      </c>
      <c r="BD38" s="51"/>
      <c r="BE38" s="39">
        <f t="shared" si="51"/>
        <v>2080</v>
      </c>
      <c r="BF38" s="39">
        <f t="shared" si="52"/>
        <v>1716</v>
      </c>
      <c r="BG38" s="39">
        <f t="shared" si="53"/>
        <v>0</v>
      </c>
      <c r="BH38" s="279">
        <f t="shared" si="54"/>
        <v>3796</v>
      </c>
      <c r="BI38" s="51"/>
      <c r="BJ38" s="51"/>
      <c r="BK38" s="51"/>
      <c r="BL38" s="51"/>
      <c r="BM38" s="51"/>
    </row>
    <row r="39">
      <c r="A39" s="477" t="s">
        <v>52</v>
      </c>
      <c r="B39" s="134"/>
      <c r="C39" s="45"/>
      <c r="D39" s="53"/>
      <c r="E39" s="53"/>
      <c r="F39" s="40">
        <v>0.0</v>
      </c>
      <c r="G39" s="40">
        <v>0.0</v>
      </c>
      <c r="H39" s="40">
        <v>0.0</v>
      </c>
      <c r="I39" s="42" t="s">
        <v>131</v>
      </c>
      <c r="J39" s="37">
        <v>45070.0</v>
      </c>
      <c r="K39" s="42" t="s">
        <v>286</v>
      </c>
      <c r="L39" s="53" t="s">
        <v>120</v>
      </c>
      <c r="M39" s="40">
        <v>0.0</v>
      </c>
      <c r="N39" s="40">
        <v>4.5</v>
      </c>
      <c r="O39" s="40">
        <v>0.0</v>
      </c>
      <c r="P39" s="38"/>
      <c r="Q39" s="37"/>
      <c r="R39" s="42"/>
      <c r="S39" s="53"/>
      <c r="T39" s="40">
        <v>0.0</v>
      </c>
      <c r="U39" s="40">
        <v>0.0</v>
      </c>
      <c r="V39" s="40">
        <v>0.0</v>
      </c>
      <c r="W39" s="53"/>
      <c r="X39" s="45"/>
      <c r="Y39" s="53"/>
      <c r="Z39" s="53"/>
      <c r="AA39" s="40">
        <v>0.0</v>
      </c>
      <c r="AB39" s="40">
        <v>0.0</v>
      </c>
      <c r="AC39" s="40">
        <v>0.0</v>
      </c>
      <c r="AD39" s="144"/>
      <c r="AE39" s="144"/>
      <c r="AF39" s="142"/>
      <c r="AG39" s="142"/>
      <c r="AH39" s="40">
        <v>0.0</v>
      </c>
      <c r="AI39" s="40">
        <v>0.0</v>
      </c>
      <c r="AJ39" s="40">
        <v>0.0</v>
      </c>
      <c r="AK39" s="185"/>
      <c r="AL39" s="37"/>
      <c r="AM39" s="42"/>
      <c r="AN39" s="53"/>
      <c r="AO39" s="40">
        <v>0.0</v>
      </c>
      <c r="AP39" s="40">
        <v>0.0</v>
      </c>
      <c r="AQ39" s="40">
        <v>0.0</v>
      </c>
      <c r="AR39" s="54"/>
      <c r="AS39" s="143"/>
      <c r="AT39" s="53"/>
      <c r="AU39" s="53"/>
      <c r="AV39" s="40">
        <v>0.0</v>
      </c>
      <c r="AW39" s="40">
        <v>0.0</v>
      </c>
      <c r="AX39" s="40">
        <v>0.0</v>
      </c>
      <c r="AY39" s="48"/>
      <c r="AZ39" s="49">
        <f t="shared" ref="AZ39:BB39" si="55">SUM(F39,M39,T39,AA39,AH39,AO39,AV39)</f>
        <v>0</v>
      </c>
      <c r="BA39" s="39">
        <f t="shared" si="55"/>
        <v>4.5</v>
      </c>
      <c r="BB39" s="39">
        <f t="shared" si="55"/>
        <v>0</v>
      </c>
      <c r="BC39" s="50">
        <f t="shared" si="50"/>
        <v>4.5</v>
      </c>
      <c r="BD39" s="51"/>
      <c r="BE39" s="39">
        <f t="shared" si="51"/>
        <v>0</v>
      </c>
      <c r="BF39" s="39">
        <f t="shared" si="52"/>
        <v>396</v>
      </c>
      <c r="BG39" s="39">
        <f t="shared" si="53"/>
        <v>0</v>
      </c>
      <c r="BH39" s="520">
        <f t="shared" si="54"/>
        <v>396</v>
      </c>
      <c r="BI39" s="51"/>
      <c r="BJ39" s="51"/>
      <c r="BK39" s="51"/>
      <c r="BL39" s="51"/>
      <c r="BM39" s="51"/>
    </row>
    <row r="40">
      <c r="B40" s="135"/>
      <c r="C40" s="71"/>
      <c r="D40" s="136"/>
      <c r="E40" s="136"/>
      <c r="F40" s="117"/>
      <c r="G40" s="117"/>
      <c r="H40" s="117"/>
      <c r="I40" s="117"/>
      <c r="J40" s="118"/>
      <c r="K40" s="136"/>
      <c r="L40" s="136"/>
      <c r="M40" s="51"/>
      <c r="N40" s="51"/>
      <c r="O40" s="51"/>
      <c r="P40" s="51"/>
      <c r="Q40" s="71"/>
      <c r="R40" s="136"/>
      <c r="S40" s="136"/>
      <c r="T40" s="136"/>
      <c r="U40" s="136"/>
      <c r="V40" s="136"/>
      <c r="W40" s="136"/>
      <c r="X40" s="71"/>
      <c r="Y40" s="136"/>
      <c r="Z40" s="136"/>
      <c r="AF40" s="137"/>
      <c r="AG40" s="137"/>
      <c r="AO40" s="138"/>
      <c r="AP40" s="138"/>
      <c r="AQ40" s="138"/>
      <c r="AR40" s="138"/>
      <c r="AS40" s="118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53"/>
      <c r="BF40" s="53"/>
      <c r="BG40" s="53"/>
      <c r="BH40" s="53"/>
      <c r="BI40" s="136"/>
      <c r="BJ40" s="136"/>
      <c r="BK40" s="136"/>
      <c r="BL40" s="136"/>
      <c r="BM40" s="136"/>
    </row>
    <row r="41">
      <c r="B41" s="135"/>
      <c r="C41" s="71"/>
      <c r="D41" s="136"/>
      <c r="E41" s="136"/>
      <c r="F41" s="117"/>
      <c r="G41" s="117"/>
      <c r="H41" s="117"/>
      <c r="I41" s="117"/>
      <c r="J41" s="118"/>
      <c r="K41" s="136"/>
      <c r="L41" s="136"/>
      <c r="M41" s="51"/>
      <c r="N41" s="51"/>
      <c r="O41" s="51"/>
      <c r="P41" s="51"/>
      <c r="Q41" s="71"/>
      <c r="R41" s="136"/>
      <c r="S41" s="136"/>
      <c r="T41" s="136"/>
      <c r="U41" s="136"/>
      <c r="V41" s="136"/>
      <c r="W41" s="136"/>
      <c r="X41" s="71"/>
      <c r="Y41" s="136"/>
      <c r="Z41" s="136"/>
      <c r="AF41" s="74"/>
      <c r="AG41" s="74"/>
      <c r="AO41" s="138"/>
      <c r="AP41" s="138"/>
      <c r="AQ41" s="138"/>
      <c r="AR41" s="138"/>
      <c r="AS41" s="118"/>
      <c r="AT41" s="136"/>
      <c r="AU41" s="136"/>
      <c r="AV41" s="136"/>
      <c r="AW41" s="136"/>
      <c r="AX41" s="136"/>
      <c r="AY41" s="76" t="s">
        <v>14</v>
      </c>
      <c r="AZ41" s="77">
        <f t="shared" ref="AZ41:BC41" si="56">SUM(AZ37,AZ38,AZ39)</f>
        <v>35</v>
      </c>
      <c r="BA41" s="78">
        <f t="shared" si="56"/>
        <v>38.5</v>
      </c>
      <c r="BB41" s="78">
        <f t="shared" si="56"/>
        <v>0</v>
      </c>
      <c r="BC41" s="79">
        <f t="shared" si="56"/>
        <v>73.5</v>
      </c>
      <c r="BD41" s="51"/>
      <c r="BE41" s="40">
        <f t="shared" ref="BE41:BH41" si="57">sum(BE37,BE38,BE39)</f>
        <v>2800</v>
      </c>
      <c r="BF41" s="40">
        <f t="shared" si="57"/>
        <v>3388</v>
      </c>
      <c r="BG41" s="40">
        <f t="shared" si="57"/>
        <v>0</v>
      </c>
      <c r="BH41" s="40">
        <f t="shared" si="57"/>
        <v>6188</v>
      </c>
      <c r="BI41" s="51"/>
      <c r="BJ41" s="51"/>
      <c r="BK41" s="51"/>
      <c r="BL41" s="51"/>
      <c r="BM41" s="51"/>
    </row>
    <row r="42">
      <c r="B42" s="135"/>
      <c r="C42" s="71"/>
      <c r="D42" s="136"/>
      <c r="E42" s="136"/>
      <c r="F42" s="117"/>
      <c r="G42" s="117"/>
      <c r="H42" s="117"/>
      <c r="I42" s="117"/>
      <c r="J42" s="118"/>
      <c r="K42" s="136"/>
      <c r="L42" s="136"/>
      <c r="M42" s="51"/>
      <c r="N42" s="51"/>
      <c r="O42" s="51"/>
      <c r="P42" s="51"/>
      <c r="Q42" s="71"/>
      <c r="R42" s="136"/>
      <c r="S42" s="136"/>
      <c r="T42" s="136"/>
      <c r="U42" s="136"/>
      <c r="V42" s="136"/>
      <c r="W42" s="136"/>
      <c r="X42" s="71"/>
      <c r="Y42" s="136"/>
      <c r="Z42" s="136"/>
      <c r="AF42" s="74"/>
      <c r="AG42" s="74"/>
      <c r="AO42" s="138"/>
      <c r="AP42" s="138"/>
      <c r="AQ42" s="138"/>
      <c r="AR42" s="138"/>
      <c r="AS42" s="118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</row>
    <row r="43">
      <c r="F43" s="73"/>
      <c r="G43" s="73"/>
      <c r="H43" s="73"/>
      <c r="I43" s="73"/>
      <c r="K43" s="80" t="s">
        <v>49</v>
      </c>
      <c r="L43" s="81"/>
      <c r="AF43" s="82" t="s">
        <v>49</v>
      </c>
      <c r="AG43" s="81"/>
    </row>
    <row r="44">
      <c r="F44" s="73"/>
      <c r="G44" s="73"/>
      <c r="H44" s="73"/>
      <c r="I44" s="73"/>
      <c r="K44" s="139"/>
      <c r="L44" s="140"/>
      <c r="AF44" s="141"/>
      <c r="AG44" s="142"/>
    </row>
    <row r="45">
      <c r="A45" s="7"/>
      <c r="B45" s="350"/>
      <c r="C45" s="350"/>
      <c r="D45" s="124"/>
      <c r="E45" s="351">
        <v>45068.0</v>
      </c>
      <c r="F45" s="387"/>
      <c r="G45" s="387"/>
      <c r="H45" s="387"/>
      <c r="I45" s="387"/>
      <c r="J45" s="124"/>
      <c r="K45" s="124"/>
      <c r="L45" s="351">
        <v>45069.0</v>
      </c>
      <c r="M45" s="124"/>
      <c r="N45" s="124"/>
      <c r="O45" s="124"/>
      <c r="P45" s="124"/>
      <c r="Q45" s="124"/>
      <c r="R45" s="124"/>
      <c r="S45" s="351">
        <v>45070.0</v>
      </c>
      <c r="T45" s="8"/>
      <c r="U45" s="8"/>
      <c r="V45" s="8"/>
      <c r="W45" s="8"/>
      <c r="X45" s="126"/>
      <c r="Y45" s="126"/>
      <c r="Z45" s="405">
        <v>45071.0</v>
      </c>
      <c r="AA45" s="126"/>
      <c r="AB45" s="126"/>
      <c r="AC45" s="126"/>
      <c r="AD45" s="126"/>
      <c r="AE45" s="126"/>
      <c r="AF45" s="126"/>
      <c r="AG45" s="405">
        <v>45072.0</v>
      </c>
      <c r="AH45" s="126"/>
      <c r="AI45" s="126"/>
      <c r="AJ45" s="126"/>
      <c r="AK45" s="126"/>
      <c r="AL45" s="126"/>
      <c r="AM45" s="126"/>
      <c r="AN45" s="405">
        <v>45073.0</v>
      </c>
      <c r="AO45" s="126"/>
      <c r="AP45" s="126"/>
      <c r="AQ45" s="126"/>
      <c r="AR45" s="126"/>
      <c r="AS45" s="126"/>
      <c r="AT45" s="126"/>
      <c r="AU45" s="405">
        <v>45074.0</v>
      </c>
      <c r="AV45" s="519"/>
      <c r="AW45" s="519"/>
      <c r="AX45" s="519"/>
      <c r="AY45" s="519"/>
      <c r="AZ45" s="519"/>
      <c r="BA45" s="519"/>
      <c r="BB45" s="519"/>
      <c r="BC45" s="519"/>
      <c r="BD45" s="106"/>
      <c r="BE45" s="106"/>
      <c r="BF45" s="106"/>
      <c r="BG45" s="106"/>
      <c r="BH45" s="106"/>
      <c r="BI45" s="106"/>
      <c r="BJ45" s="106"/>
      <c r="BK45" s="106"/>
      <c r="BL45" s="106"/>
      <c r="BM45" s="106"/>
    </row>
    <row r="46">
      <c r="A46" s="107"/>
      <c r="B46" s="26"/>
      <c r="C46" s="26"/>
      <c r="D46" s="26" t="s">
        <v>2</v>
      </c>
      <c r="E46" s="26" t="s">
        <v>3</v>
      </c>
      <c r="F46" s="26" t="s">
        <v>4</v>
      </c>
      <c r="G46" s="26" t="s">
        <v>5</v>
      </c>
      <c r="H46" s="26" t="s">
        <v>6</v>
      </c>
      <c r="I46" s="26"/>
      <c r="J46" s="26"/>
      <c r="K46" s="26" t="s">
        <v>2</v>
      </c>
      <c r="L46" s="26" t="s">
        <v>7</v>
      </c>
      <c r="M46" s="26" t="s">
        <v>4</v>
      </c>
      <c r="N46" s="26" t="s">
        <v>5</v>
      </c>
      <c r="O46" s="26" t="s">
        <v>6</v>
      </c>
      <c r="P46" s="26"/>
      <c r="Q46" s="26"/>
      <c r="R46" s="26" t="s">
        <v>2</v>
      </c>
      <c r="S46" s="26" t="s">
        <v>8</v>
      </c>
      <c r="T46" s="26" t="s">
        <v>4</v>
      </c>
      <c r="U46" s="26" t="s">
        <v>5</v>
      </c>
      <c r="V46" s="26" t="s">
        <v>6</v>
      </c>
      <c r="W46" s="28"/>
      <c r="X46" s="29"/>
      <c r="Y46" s="29" t="s">
        <v>2</v>
      </c>
      <c r="Z46" s="29" t="s">
        <v>9</v>
      </c>
      <c r="AA46" s="26" t="s">
        <v>4</v>
      </c>
      <c r="AB46" s="26" t="s">
        <v>5</v>
      </c>
      <c r="AC46" s="26" t="s">
        <v>6</v>
      </c>
      <c r="AD46" s="29"/>
      <c r="AE46" s="29"/>
      <c r="AF46" s="29" t="s">
        <v>2</v>
      </c>
      <c r="AG46" s="29" t="s">
        <v>10</v>
      </c>
      <c r="AH46" s="26" t="s">
        <v>4</v>
      </c>
      <c r="AI46" s="26" t="s">
        <v>5</v>
      </c>
      <c r="AJ46" s="26" t="s">
        <v>6</v>
      </c>
      <c r="AK46" s="29"/>
      <c r="AL46" s="29"/>
      <c r="AM46" s="29" t="s">
        <v>2</v>
      </c>
      <c r="AN46" s="29" t="s">
        <v>11</v>
      </c>
      <c r="AO46" s="26" t="s">
        <v>4</v>
      </c>
      <c r="AP46" s="26" t="s">
        <v>5</v>
      </c>
      <c r="AQ46" s="26" t="s">
        <v>6</v>
      </c>
      <c r="AR46" s="29"/>
      <c r="AS46" s="29"/>
      <c r="AT46" s="29" t="s">
        <v>2</v>
      </c>
      <c r="AU46" s="29" t="s">
        <v>12</v>
      </c>
      <c r="AV46" s="26" t="s">
        <v>4</v>
      </c>
      <c r="AW46" s="26" t="s">
        <v>5</v>
      </c>
      <c r="AX46" s="26" t="s">
        <v>6</v>
      </c>
      <c r="AY46" s="30"/>
      <c r="AZ46" s="31" t="s">
        <v>4</v>
      </c>
      <c r="BA46" s="31" t="s">
        <v>13</v>
      </c>
      <c r="BB46" s="31" t="s">
        <v>6</v>
      </c>
      <c r="BC46" s="31" t="s">
        <v>14</v>
      </c>
      <c r="BD46" s="32"/>
      <c r="BE46" s="33" t="s">
        <v>4</v>
      </c>
      <c r="BF46" s="33" t="s">
        <v>13</v>
      </c>
      <c r="BG46" s="33" t="s">
        <v>6</v>
      </c>
      <c r="BH46" s="33" t="s">
        <v>15</v>
      </c>
      <c r="BI46" s="32"/>
      <c r="BJ46" s="32"/>
      <c r="BK46" s="32"/>
      <c r="BL46" s="32"/>
      <c r="BM46" s="32"/>
    </row>
    <row r="47">
      <c r="A47" s="94" t="s">
        <v>52</v>
      </c>
      <c r="B47" s="144"/>
      <c r="C47" s="144"/>
      <c r="D47" s="144"/>
      <c r="E47" s="144"/>
      <c r="F47" s="40">
        <v>0.0</v>
      </c>
      <c r="G47" s="40">
        <v>0.0</v>
      </c>
      <c r="H47" s="40">
        <v>0.0</v>
      </c>
      <c r="I47" s="35"/>
      <c r="J47" s="143"/>
      <c r="K47" s="92"/>
      <c r="L47" s="92"/>
      <c r="M47" s="40">
        <v>0.0</v>
      </c>
      <c r="N47" s="40">
        <v>0.0</v>
      </c>
      <c r="O47" s="40">
        <v>0.0</v>
      </c>
      <c r="P47" s="39"/>
      <c r="Q47" s="45"/>
      <c r="R47" s="111"/>
      <c r="S47" s="39"/>
      <c r="T47" s="40">
        <v>0.0</v>
      </c>
      <c r="U47" s="40">
        <v>0.0</v>
      </c>
      <c r="V47" s="40">
        <v>0.0</v>
      </c>
      <c r="W47" s="144"/>
      <c r="X47" s="144"/>
      <c r="Y47" s="144"/>
      <c r="Z47" s="144"/>
      <c r="AA47" s="40">
        <v>0.0</v>
      </c>
      <c r="AB47" s="40">
        <v>0.0</v>
      </c>
      <c r="AC47" s="40">
        <v>0.0</v>
      </c>
      <c r="AD47" s="97"/>
      <c r="AE47" s="85"/>
      <c r="AF47" s="535"/>
      <c r="AG47" s="535"/>
      <c r="AH47" s="40">
        <v>0.0</v>
      </c>
      <c r="AI47" s="40">
        <v>0.0</v>
      </c>
      <c r="AJ47" s="40">
        <v>0.0</v>
      </c>
      <c r="AK47" s="144"/>
      <c r="AL47" s="144"/>
      <c r="AM47" s="144"/>
      <c r="AN47" s="144"/>
      <c r="AO47" s="40">
        <v>0.0</v>
      </c>
      <c r="AP47" s="40">
        <v>0.0</v>
      </c>
      <c r="AQ47" s="40">
        <v>0.0</v>
      </c>
      <c r="AR47" s="144"/>
      <c r="AS47" s="144"/>
      <c r="AT47" s="144"/>
      <c r="AU47" s="144"/>
      <c r="AV47" s="40">
        <v>0.0</v>
      </c>
      <c r="AW47" s="40">
        <v>0.0</v>
      </c>
      <c r="AX47" s="40">
        <v>0.0</v>
      </c>
      <c r="AY47" s="48"/>
      <c r="AZ47" s="49">
        <f t="shared" ref="AZ47:BB47" si="58">SUM(F47,M47,T47,AA47,AH47,AO47,AV47)</f>
        <v>0</v>
      </c>
      <c r="BA47" s="39">
        <f t="shared" si="58"/>
        <v>0</v>
      </c>
      <c r="BB47" s="39">
        <f t="shared" si="58"/>
        <v>0</v>
      </c>
      <c r="BC47" s="50">
        <f t="shared" ref="BC47:BC49" si="60">SUM(AZ47,BA47,BB47)</f>
        <v>0</v>
      </c>
      <c r="BD47" s="51"/>
      <c r="BE47" s="39">
        <f t="shared" ref="BE47:BE49" si="61">AZ47*80</f>
        <v>0</v>
      </c>
      <c r="BF47" s="39">
        <f t="shared" ref="BF47:BF49" si="62">BA47*88</f>
        <v>0</v>
      </c>
      <c r="BG47" s="39">
        <f t="shared" ref="BG47:BG49" si="63">BB47*80</f>
        <v>0</v>
      </c>
      <c r="BH47" s="520">
        <f t="shared" ref="BH47:BH49" si="64">sum(BE47,BF47,BG47)</f>
        <v>0</v>
      </c>
      <c r="BI47" s="51"/>
      <c r="BJ47" s="51"/>
      <c r="BK47" s="51"/>
      <c r="BL47" s="51"/>
      <c r="BM47" s="51"/>
    </row>
    <row r="48">
      <c r="A48" s="59" t="s">
        <v>54</v>
      </c>
      <c r="B48" s="363" t="s">
        <v>33</v>
      </c>
      <c r="C48" s="146">
        <v>45069.0</v>
      </c>
      <c r="D48" s="147" t="s">
        <v>288</v>
      </c>
      <c r="E48" s="40" t="s">
        <v>138</v>
      </c>
      <c r="F48" s="40">
        <v>2.0</v>
      </c>
      <c r="G48" s="40">
        <v>2.0</v>
      </c>
      <c r="H48" s="40">
        <v>0.0</v>
      </c>
      <c r="I48" s="144"/>
      <c r="J48" s="144"/>
      <c r="K48" s="144"/>
      <c r="L48" s="144"/>
      <c r="M48" s="40">
        <v>0.0</v>
      </c>
      <c r="N48" s="40">
        <v>0.0</v>
      </c>
      <c r="O48" s="40">
        <v>0.0</v>
      </c>
      <c r="P48" s="39"/>
      <c r="Q48" s="45"/>
      <c r="R48" s="111"/>
      <c r="S48" s="39"/>
      <c r="T48" s="40">
        <v>0.0</v>
      </c>
      <c r="U48" s="40">
        <v>0.0</v>
      </c>
      <c r="V48" s="40">
        <v>0.0</v>
      </c>
      <c r="W48" s="40" t="s">
        <v>37</v>
      </c>
      <c r="X48" s="146">
        <v>45072.0</v>
      </c>
      <c r="Y48" s="147" t="s">
        <v>288</v>
      </c>
      <c r="Z48" s="40" t="s">
        <v>138</v>
      </c>
      <c r="AA48" s="40">
        <v>2.0</v>
      </c>
      <c r="AB48" s="40">
        <v>2.0</v>
      </c>
      <c r="AC48" s="40">
        <v>0.0</v>
      </c>
      <c r="AD48" s="514" t="s">
        <v>40</v>
      </c>
      <c r="AE48" s="146">
        <v>45073.0</v>
      </c>
      <c r="AF48" s="148" t="s">
        <v>289</v>
      </c>
      <c r="AG48" s="148" t="s">
        <v>106</v>
      </c>
      <c r="AH48" s="40">
        <v>3.0</v>
      </c>
      <c r="AI48" s="40">
        <v>2.0</v>
      </c>
      <c r="AJ48" s="40">
        <v>0.0</v>
      </c>
      <c r="AK48" s="148" t="s">
        <v>43</v>
      </c>
      <c r="AL48" s="146">
        <v>45074.0</v>
      </c>
      <c r="AM48" s="148" t="s">
        <v>289</v>
      </c>
      <c r="AN48" s="148" t="s">
        <v>106</v>
      </c>
      <c r="AO48" s="40">
        <v>3.0</v>
      </c>
      <c r="AP48" s="40">
        <v>2.0</v>
      </c>
      <c r="AQ48" s="40">
        <v>0.0</v>
      </c>
      <c r="AR48" s="406" t="s">
        <v>44</v>
      </c>
      <c r="AS48" s="536">
        <v>45075.0</v>
      </c>
      <c r="AT48" s="147" t="s">
        <v>288</v>
      </c>
      <c r="AU48" s="40" t="s">
        <v>138</v>
      </c>
      <c r="AV48" s="40">
        <v>2.0</v>
      </c>
      <c r="AW48" s="40">
        <v>2.0</v>
      </c>
      <c r="AX48" s="40">
        <v>0.0</v>
      </c>
      <c r="AY48" s="48"/>
      <c r="AZ48" s="49">
        <f t="shared" ref="AZ48:BB48" si="59">SUM(F48,M48,T48,AA48,AH48,AO48,AV48)</f>
        <v>12</v>
      </c>
      <c r="BA48" s="39">
        <f t="shared" si="59"/>
        <v>10</v>
      </c>
      <c r="BB48" s="39">
        <f t="shared" si="59"/>
        <v>0</v>
      </c>
      <c r="BC48" s="50">
        <f t="shared" si="60"/>
        <v>22</v>
      </c>
      <c r="BD48" s="51"/>
      <c r="BE48" s="39">
        <f t="shared" si="61"/>
        <v>960</v>
      </c>
      <c r="BF48" s="39">
        <f t="shared" si="62"/>
        <v>880</v>
      </c>
      <c r="BG48" s="39">
        <f t="shared" si="63"/>
        <v>0</v>
      </c>
      <c r="BH48" s="520">
        <f t="shared" si="64"/>
        <v>1840</v>
      </c>
      <c r="BI48" s="51"/>
      <c r="BJ48" s="51"/>
      <c r="BK48" s="51"/>
      <c r="BL48" s="51"/>
      <c r="BM48" s="51"/>
    </row>
    <row r="49">
      <c r="A49" s="59" t="s">
        <v>50</v>
      </c>
      <c r="B49" s="363"/>
      <c r="C49" s="146"/>
      <c r="D49" s="147"/>
      <c r="E49" s="40"/>
      <c r="F49" s="40">
        <v>0.0</v>
      </c>
      <c r="G49" s="40">
        <v>0.0</v>
      </c>
      <c r="H49" s="40">
        <v>0.0</v>
      </c>
      <c r="I49" s="144"/>
      <c r="J49" s="144"/>
      <c r="K49" s="144"/>
      <c r="L49" s="144"/>
      <c r="M49" s="40">
        <v>0.0</v>
      </c>
      <c r="N49" s="40">
        <v>0.0</v>
      </c>
      <c r="O49" s="40">
        <v>0.0</v>
      </c>
      <c r="P49" s="40" t="s">
        <v>36</v>
      </c>
      <c r="Q49" s="146">
        <v>45071.0</v>
      </c>
      <c r="R49" s="147" t="s">
        <v>288</v>
      </c>
      <c r="S49" s="40" t="s">
        <v>138</v>
      </c>
      <c r="T49" s="40">
        <v>2.0</v>
      </c>
      <c r="U49" s="40">
        <v>2.0</v>
      </c>
      <c r="V49" s="40">
        <v>0.0</v>
      </c>
      <c r="W49" s="40"/>
      <c r="X49" s="146"/>
      <c r="Y49" s="147"/>
      <c r="Z49" s="40"/>
      <c r="AA49" s="40">
        <v>0.0</v>
      </c>
      <c r="AB49" s="40">
        <v>0.0</v>
      </c>
      <c r="AC49" s="40">
        <v>0.0</v>
      </c>
      <c r="AD49" s="514"/>
      <c r="AE49" s="146"/>
      <c r="AF49" s="148"/>
      <c r="AG49" s="148"/>
      <c r="AH49" s="40">
        <v>0.0</v>
      </c>
      <c r="AI49" s="40">
        <v>0.0</v>
      </c>
      <c r="AJ49" s="40">
        <v>0.0</v>
      </c>
      <c r="AK49" s="148"/>
      <c r="AL49" s="146"/>
      <c r="AM49" s="148"/>
      <c r="AN49" s="148"/>
      <c r="AO49" s="40">
        <v>0.0</v>
      </c>
      <c r="AP49" s="40">
        <v>0.0</v>
      </c>
      <c r="AQ49" s="40">
        <v>0.0</v>
      </c>
      <c r="AR49" s="406"/>
      <c r="AS49" s="536"/>
      <c r="AT49" s="147"/>
      <c r="AU49" s="40"/>
      <c r="AV49" s="40">
        <v>0.0</v>
      </c>
      <c r="AW49" s="40">
        <v>0.0</v>
      </c>
      <c r="AX49" s="40">
        <v>0.0</v>
      </c>
      <c r="AY49" s="48"/>
      <c r="AZ49" s="49">
        <f t="shared" ref="AZ49:BB49" si="65">SUM(F49,M49,T49,AA49,AH49,AO49,AV49)</f>
        <v>2</v>
      </c>
      <c r="BA49" s="39">
        <f t="shared" si="65"/>
        <v>2</v>
      </c>
      <c r="BB49" s="39">
        <f t="shared" si="65"/>
        <v>0</v>
      </c>
      <c r="BC49" s="50">
        <f t="shared" si="60"/>
        <v>4</v>
      </c>
      <c r="BD49" s="51"/>
      <c r="BE49" s="39">
        <f t="shared" si="61"/>
        <v>160</v>
      </c>
      <c r="BF49" s="39">
        <f t="shared" si="62"/>
        <v>176</v>
      </c>
      <c r="BG49" s="39">
        <f t="shared" si="63"/>
        <v>0</v>
      </c>
      <c r="BH49" s="520">
        <f t="shared" si="64"/>
        <v>336</v>
      </c>
      <c r="BI49" s="51"/>
      <c r="BJ49" s="51"/>
      <c r="BK49" s="51"/>
      <c r="BL49" s="51"/>
      <c r="BM49" s="51"/>
    </row>
    <row r="50">
      <c r="A50" s="152"/>
      <c r="B50" s="153"/>
      <c r="C50" s="153"/>
      <c r="D50" s="67"/>
      <c r="E50" s="67"/>
      <c r="F50" s="153"/>
      <c r="G50" s="153"/>
      <c r="H50" s="153"/>
      <c r="I50" s="153"/>
      <c r="J50" s="153"/>
      <c r="K50" s="154"/>
      <c r="L50" s="154"/>
      <c r="M50" s="155"/>
      <c r="N50" s="155"/>
      <c r="O50" s="155"/>
      <c r="P50" s="155"/>
      <c r="Q50" s="156"/>
      <c r="R50" s="155"/>
      <c r="S50" s="155"/>
      <c r="T50" s="155"/>
      <c r="U50" s="155"/>
      <c r="V50" s="155"/>
      <c r="W50" s="155"/>
      <c r="X50" s="155"/>
      <c r="Y50" s="155"/>
      <c r="Z50" s="155"/>
      <c r="AA50" s="157"/>
      <c r="AB50" s="157"/>
      <c r="AC50" s="157"/>
      <c r="AD50" s="157"/>
      <c r="AE50" s="153"/>
      <c r="AF50" s="154"/>
      <c r="AG50" s="154"/>
      <c r="AH50" s="153"/>
      <c r="AI50" s="153"/>
      <c r="AJ50" s="153"/>
      <c r="AK50" s="153"/>
      <c r="AL50" s="153"/>
      <c r="AM50" s="153"/>
      <c r="AN50" s="153"/>
      <c r="AO50" s="153"/>
      <c r="AP50" s="153"/>
      <c r="AQ50" s="153"/>
      <c r="AR50" s="153"/>
      <c r="AS50" s="153"/>
      <c r="AT50" s="153"/>
      <c r="AU50" s="153"/>
      <c r="AV50" s="153"/>
      <c r="AW50" s="153"/>
      <c r="AX50" s="153"/>
      <c r="AY50" s="153"/>
      <c r="AZ50" s="153"/>
      <c r="BA50" s="153"/>
      <c r="BB50" s="153"/>
      <c r="BC50" s="153"/>
      <c r="BD50" s="153"/>
      <c r="BE50" s="85"/>
      <c r="BF50" s="85"/>
      <c r="BG50" s="85"/>
      <c r="BH50" s="85"/>
      <c r="BI50" s="153"/>
      <c r="BJ50" s="153"/>
      <c r="BK50" s="153"/>
      <c r="BL50" s="153"/>
      <c r="BM50" s="153"/>
    </row>
    <row r="51">
      <c r="A51" s="152"/>
      <c r="B51" s="153"/>
      <c r="C51" s="153"/>
      <c r="D51" s="67"/>
      <c r="E51" s="67"/>
      <c r="F51" s="153"/>
      <c r="G51" s="153"/>
      <c r="H51" s="153"/>
      <c r="I51" s="153"/>
      <c r="J51" s="153"/>
      <c r="K51" s="154"/>
      <c r="L51" s="154"/>
      <c r="M51" s="155"/>
      <c r="N51" s="155"/>
      <c r="O51" s="155"/>
      <c r="P51" s="155"/>
      <c r="Q51" s="156"/>
      <c r="R51" s="155"/>
      <c r="S51" s="155"/>
      <c r="T51" s="155"/>
      <c r="U51" s="155"/>
      <c r="V51" s="155"/>
      <c r="W51" s="155"/>
      <c r="X51" s="155"/>
      <c r="Y51" s="155"/>
      <c r="Z51" s="155"/>
      <c r="AA51" s="157"/>
      <c r="AB51" s="157"/>
      <c r="AC51" s="157"/>
      <c r="AD51" s="157"/>
      <c r="AE51" s="153"/>
      <c r="AF51" s="154"/>
      <c r="AG51" s="154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76" t="s">
        <v>14</v>
      </c>
      <c r="AZ51" s="77">
        <f t="shared" ref="AZ51:BC51" si="66">SUM(AZ47,AZ48,AZ49)</f>
        <v>14</v>
      </c>
      <c r="BA51" s="78">
        <f t="shared" si="66"/>
        <v>12</v>
      </c>
      <c r="BB51" s="78">
        <f t="shared" si="66"/>
        <v>0</v>
      </c>
      <c r="BC51" s="79">
        <f t="shared" si="66"/>
        <v>26</v>
      </c>
      <c r="BD51" s="51"/>
      <c r="BE51" s="40">
        <f t="shared" ref="BE51:BG51" si="67">sum(BE47,BE48)</f>
        <v>960</v>
      </c>
      <c r="BF51" s="40">
        <f t="shared" si="67"/>
        <v>880</v>
      </c>
      <c r="BG51" s="40">
        <f t="shared" si="67"/>
        <v>0</v>
      </c>
      <c r="BH51" s="40">
        <f>sum(BH47,BH48,BH49)</f>
        <v>2176</v>
      </c>
      <c r="BI51" s="51"/>
      <c r="BJ51" s="51"/>
      <c r="BK51" s="51"/>
      <c r="BL51" s="51"/>
      <c r="BM51" s="51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3"/>
      <c r="K52" s="154"/>
      <c r="L52" s="154"/>
      <c r="M52" s="155"/>
      <c r="N52" s="155"/>
      <c r="O52" s="155"/>
      <c r="P52" s="155"/>
      <c r="Q52" s="156"/>
      <c r="R52" s="155"/>
      <c r="S52" s="155"/>
      <c r="T52" s="155"/>
      <c r="U52" s="155"/>
      <c r="V52" s="155"/>
      <c r="W52" s="155"/>
      <c r="X52" s="155"/>
      <c r="Y52" s="155"/>
      <c r="Z52" s="155"/>
      <c r="AA52" s="157"/>
      <c r="AB52" s="157"/>
      <c r="AC52" s="157"/>
      <c r="AD52" s="157"/>
      <c r="AE52" s="153"/>
      <c r="AF52" s="154"/>
      <c r="AG52" s="154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  <c r="BC52" s="153"/>
      <c r="BD52" s="153"/>
      <c r="BE52" s="153"/>
      <c r="BF52" s="153"/>
      <c r="BG52" s="153"/>
      <c r="BH52" s="153"/>
      <c r="BI52" s="153"/>
      <c r="BJ52" s="153"/>
      <c r="BK52" s="153"/>
      <c r="BL52" s="153"/>
      <c r="BM52" s="153"/>
    </row>
    <row r="53">
      <c r="A53" s="155"/>
      <c r="B53" s="153"/>
      <c r="C53" s="153"/>
      <c r="D53" s="67"/>
      <c r="F53" s="153"/>
      <c r="G53" s="153"/>
      <c r="H53" s="153"/>
      <c r="I53" s="153"/>
      <c r="J53" s="153"/>
      <c r="K53" s="537" t="s">
        <v>53</v>
      </c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537" t="s">
        <v>53</v>
      </c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153"/>
      <c r="BF53" s="153"/>
      <c r="BG53" s="153"/>
      <c r="BH53" s="153"/>
      <c r="BI53" s="153"/>
      <c r="BJ53" s="153"/>
      <c r="BK53" s="153"/>
      <c r="BL53" s="153"/>
      <c r="BM53" s="153"/>
    </row>
    <row r="54">
      <c r="A54" s="7"/>
      <c r="B54" s="350"/>
      <c r="C54" s="350"/>
      <c r="D54" s="124"/>
      <c r="E54" s="351">
        <v>45068.0</v>
      </c>
      <c r="F54" s="387"/>
      <c r="G54" s="387"/>
      <c r="H54" s="387"/>
      <c r="I54" s="387"/>
      <c r="J54" s="124"/>
      <c r="K54" s="124"/>
      <c r="L54" s="351">
        <v>45069.0</v>
      </c>
      <c r="M54" s="124"/>
      <c r="N54" s="124"/>
      <c r="O54" s="124"/>
      <c r="P54" s="124"/>
      <c r="Q54" s="124"/>
      <c r="R54" s="124"/>
      <c r="S54" s="351">
        <v>45070.0</v>
      </c>
      <c r="T54" s="8"/>
      <c r="U54" s="8"/>
      <c r="V54" s="8"/>
      <c r="W54" s="8"/>
      <c r="X54" s="126"/>
      <c r="Y54" s="126"/>
      <c r="Z54" s="405">
        <v>45071.0</v>
      </c>
      <c r="AA54" s="126"/>
      <c r="AB54" s="126"/>
      <c r="AC54" s="126"/>
      <c r="AD54" s="126"/>
      <c r="AE54" s="126"/>
      <c r="AF54" s="126"/>
      <c r="AG54" s="405">
        <v>45072.0</v>
      </c>
      <c r="AH54" s="126"/>
      <c r="AI54" s="126"/>
      <c r="AJ54" s="126"/>
      <c r="AK54" s="126"/>
      <c r="AL54" s="126"/>
      <c r="AM54" s="126"/>
      <c r="AN54" s="405">
        <v>45073.0</v>
      </c>
      <c r="AO54" s="126"/>
      <c r="AP54" s="126"/>
      <c r="AQ54" s="126"/>
      <c r="AR54" s="126"/>
      <c r="AS54" s="126"/>
      <c r="AT54" s="126"/>
      <c r="AU54" s="405">
        <v>45074.0</v>
      </c>
      <c r="AV54" s="519"/>
      <c r="AW54" s="519"/>
      <c r="AX54" s="519"/>
      <c r="AY54" s="519"/>
      <c r="AZ54" s="519"/>
      <c r="BA54" s="519"/>
      <c r="BB54" s="519"/>
      <c r="BC54" s="519"/>
      <c r="BD54" s="106"/>
      <c r="BE54" s="106"/>
      <c r="BF54" s="106"/>
      <c r="BG54" s="106"/>
      <c r="BH54" s="106"/>
      <c r="BI54" s="106"/>
      <c r="BJ54" s="106"/>
      <c r="BK54" s="106"/>
      <c r="BL54" s="106"/>
      <c r="BM54" s="106"/>
    </row>
    <row r="55">
      <c r="A55" s="107"/>
      <c r="B55" s="26"/>
      <c r="C55" s="26"/>
      <c r="D55" s="26" t="s">
        <v>2</v>
      </c>
      <c r="E55" s="26" t="s">
        <v>3</v>
      </c>
      <c r="F55" s="26" t="s">
        <v>4</v>
      </c>
      <c r="G55" s="26" t="s">
        <v>5</v>
      </c>
      <c r="H55" s="26" t="s">
        <v>6</v>
      </c>
      <c r="I55" s="26"/>
      <c r="J55" s="26"/>
      <c r="K55" s="26" t="s">
        <v>2</v>
      </c>
      <c r="L55" s="26" t="s">
        <v>7</v>
      </c>
      <c r="M55" s="26" t="s">
        <v>4</v>
      </c>
      <c r="N55" s="26" t="s">
        <v>5</v>
      </c>
      <c r="O55" s="26" t="s">
        <v>6</v>
      </c>
      <c r="P55" s="26"/>
      <c r="Q55" s="26"/>
      <c r="R55" s="26" t="s">
        <v>2</v>
      </c>
      <c r="S55" s="26" t="s">
        <v>8</v>
      </c>
      <c r="T55" s="26" t="s">
        <v>4</v>
      </c>
      <c r="U55" s="26" t="s">
        <v>5</v>
      </c>
      <c r="V55" s="26" t="s">
        <v>6</v>
      </c>
      <c r="W55" s="28"/>
      <c r="X55" s="29"/>
      <c r="Y55" s="29" t="s">
        <v>2</v>
      </c>
      <c r="Z55" s="29" t="s">
        <v>9</v>
      </c>
      <c r="AA55" s="26" t="s">
        <v>4</v>
      </c>
      <c r="AB55" s="26" t="s">
        <v>5</v>
      </c>
      <c r="AC55" s="26" t="s">
        <v>6</v>
      </c>
      <c r="AD55" s="29"/>
      <c r="AE55" s="29"/>
      <c r="AF55" s="29" t="s">
        <v>2</v>
      </c>
      <c r="AG55" s="29" t="s">
        <v>10</v>
      </c>
      <c r="AH55" s="26" t="s">
        <v>4</v>
      </c>
      <c r="AI55" s="26" t="s">
        <v>5</v>
      </c>
      <c r="AJ55" s="26" t="s">
        <v>6</v>
      </c>
      <c r="AK55" s="29"/>
      <c r="AL55" s="29"/>
      <c r="AM55" s="29" t="s">
        <v>2</v>
      </c>
      <c r="AN55" s="29" t="s">
        <v>11</v>
      </c>
      <c r="AO55" s="26" t="s">
        <v>4</v>
      </c>
      <c r="AP55" s="26" t="s">
        <v>5</v>
      </c>
      <c r="AQ55" s="26" t="s">
        <v>6</v>
      </c>
      <c r="AR55" s="29"/>
      <c r="AS55" s="29"/>
      <c r="AT55" s="29" t="s">
        <v>2</v>
      </c>
      <c r="AU55" s="29" t="s">
        <v>12</v>
      </c>
      <c r="AV55" s="26" t="s">
        <v>4</v>
      </c>
      <c r="AW55" s="26" t="s">
        <v>5</v>
      </c>
      <c r="AX55" s="26" t="s">
        <v>6</v>
      </c>
      <c r="AY55" s="30"/>
      <c r="AZ55" s="31" t="s">
        <v>4</v>
      </c>
      <c r="BA55" s="31" t="s">
        <v>13</v>
      </c>
      <c r="BB55" s="31" t="s">
        <v>6</v>
      </c>
      <c r="BC55" s="31" t="s">
        <v>14</v>
      </c>
      <c r="BD55" s="32"/>
      <c r="BE55" s="33" t="s">
        <v>4</v>
      </c>
      <c r="BF55" s="33" t="s">
        <v>13</v>
      </c>
      <c r="BG55" s="33" t="s">
        <v>6</v>
      </c>
      <c r="BH55" s="33" t="s">
        <v>15</v>
      </c>
      <c r="BI55" s="32"/>
      <c r="BJ55" s="32"/>
      <c r="BK55" s="32"/>
      <c r="BL55" s="32"/>
      <c r="BM55" s="32"/>
    </row>
    <row r="56">
      <c r="A56" s="94" t="s">
        <v>139</v>
      </c>
      <c r="B56" s="43" t="s">
        <v>19</v>
      </c>
      <c r="C56" s="37">
        <v>45068.0</v>
      </c>
      <c r="D56" s="95" t="s">
        <v>166</v>
      </c>
      <c r="E56" s="418" t="s">
        <v>166</v>
      </c>
      <c r="F56" s="40">
        <v>0.0</v>
      </c>
      <c r="G56" s="40">
        <v>0.0</v>
      </c>
      <c r="H56" s="40">
        <v>0.0</v>
      </c>
      <c r="I56" s="43" t="s">
        <v>22</v>
      </c>
      <c r="J56" s="37">
        <v>45069.0</v>
      </c>
      <c r="K56" s="95" t="s">
        <v>166</v>
      </c>
      <c r="L56" s="418" t="s">
        <v>166</v>
      </c>
      <c r="M56" s="40">
        <v>0.0</v>
      </c>
      <c r="N56" s="40">
        <v>0.0</v>
      </c>
      <c r="O56" s="40">
        <v>0.0</v>
      </c>
      <c r="P56" s="43" t="s">
        <v>24</v>
      </c>
      <c r="Q56" s="37">
        <v>45070.0</v>
      </c>
      <c r="R56" s="95" t="s">
        <v>300</v>
      </c>
      <c r="S56" s="418" t="s">
        <v>301</v>
      </c>
      <c r="T56" s="40">
        <v>1.0</v>
      </c>
      <c r="U56" s="40">
        <v>7.0</v>
      </c>
      <c r="V56" s="40">
        <v>2.0</v>
      </c>
      <c r="W56" s="43" t="s">
        <v>26</v>
      </c>
      <c r="X56" s="37">
        <v>45071.0</v>
      </c>
      <c r="Y56" s="95" t="s">
        <v>300</v>
      </c>
      <c r="Z56" s="418" t="s">
        <v>301</v>
      </c>
      <c r="AA56" s="40">
        <v>1.0</v>
      </c>
      <c r="AB56" s="40">
        <v>7.0</v>
      </c>
      <c r="AC56" s="40">
        <v>2.0</v>
      </c>
      <c r="AD56" s="43" t="s">
        <v>56</v>
      </c>
      <c r="AE56" s="37">
        <v>45072.0</v>
      </c>
      <c r="AF56" s="95" t="s">
        <v>300</v>
      </c>
      <c r="AG56" s="418" t="s">
        <v>301</v>
      </c>
      <c r="AH56" s="40">
        <v>1.0</v>
      </c>
      <c r="AI56" s="40">
        <v>7.0</v>
      </c>
      <c r="AJ56" s="40">
        <v>2.0</v>
      </c>
      <c r="AK56" s="47" t="s">
        <v>57</v>
      </c>
      <c r="AL56" s="37">
        <v>45073.0</v>
      </c>
      <c r="AM56" s="95" t="s">
        <v>25</v>
      </c>
      <c r="AN56" s="418" t="s">
        <v>25</v>
      </c>
      <c r="AO56" s="40">
        <v>0.0</v>
      </c>
      <c r="AP56" s="40">
        <v>0.0</v>
      </c>
      <c r="AQ56" s="40">
        <v>0.0</v>
      </c>
      <c r="AR56" s="96" t="s">
        <v>149</v>
      </c>
      <c r="AS56" s="37">
        <v>45074.0</v>
      </c>
      <c r="AT56" s="95" t="s">
        <v>166</v>
      </c>
      <c r="AU56" s="418" t="s">
        <v>166</v>
      </c>
      <c r="AV56" s="40">
        <v>0.0</v>
      </c>
      <c r="AW56" s="40">
        <v>0.0</v>
      </c>
      <c r="AX56" s="40">
        <v>0.0</v>
      </c>
      <c r="AY56" s="48"/>
      <c r="AZ56" s="49">
        <f t="shared" ref="AZ56:BB56" si="68">SUM(F56,M56,T56,AA56,AH56,AO56,AV56)</f>
        <v>3</v>
      </c>
      <c r="BA56" s="39">
        <f t="shared" si="68"/>
        <v>21</v>
      </c>
      <c r="BB56" s="39">
        <f t="shared" si="68"/>
        <v>6</v>
      </c>
      <c r="BC56" s="50">
        <f t="shared" ref="BC56:BC59" si="70">SUM(AZ56,BA56,BB56)</f>
        <v>30</v>
      </c>
      <c r="BD56" s="51"/>
      <c r="BE56" s="39">
        <f>AZ56*67.31</f>
        <v>201.93</v>
      </c>
      <c r="BF56" s="39">
        <f>BA56*74</f>
        <v>1554</v>
      </c>
      <c r="BG56" s="39">
        <f>BB56*84</f>
        <v>504</v>
      </c>
      <c r="BH56" s="50">
        <f t="shared" ref="BH56:BH59" si="71">sum(BE56,BF56,BG56)</f>
        <v>2259.93</v>
      </c>
      <c r="BI56" s="51"/>
      <c r="BJ56" s="51"/>
      <c r="BK56" s="51"/>
      <c r="BL56" s="51"/>
      <c r="BM56" s="51"/>
    </row>
    <row r="57">
      <c r="A57" s="94" t="s">
        <v>50</v>
      </c>
      <c r="B57" s="60"/>
      <c r="C57" s="45"/>
      <c r="D57" s="98"/>
      <c r="E57" s="98"/>
      <c r="F57" s="40">
        <v>0.0</v>
      </c>
      <c r="G57" s="40">
        <v>0.0</v>
      </c>
      <c r="H57" s="40">
        <v>0.0</v>
      </c>
      <c r="I57" s="95" t="s">
        <v>46</v>
      </c>
      <c r="J57" s="37">
        <v>45070.0</v>
      </c>
      <c r="K57" s="38" t="s">
        <v>285</v>
      </c>
      <c r="L57" s="39" t="s">
        <v>129</v>
      </c>
      <c r="M57" s="40">
        <v>5.0</v>
      </c>
      <c r="N57" s="40">
        <v>2.0</v>
      </c>
      <c r="O57" s="40">
        <v>0.0</v>
      </c>
      <c r="P57" s="39"/>
      <c r="Q57" s="45"/>
      <c r="R57" s="98"/>
      <c r="S57" s="98"/>
      <c r="T57" s="40">
        <v>0.0</v>
      </c>
      <c r="U57" s="40">
        <v>0.0</v>
      </c>
      <c r="V57" s="40">
        <v>0.0</v>
      </c>
      <c r="W57" s="44"/>
      <c r="X57" s="45"/>
      <c r="Y57" s="39"/>
      <c r="Z57" s="39"/>
      <c r="AA57" s="40">
        <v>0.0</v>
      </c>
      <c r="AB57" s="40">
        <v>0.0</v>
      </c>
      <c r="AC57" s="40">
        <v>0.0</v>
      </c>
      <c r="AD57" s="44"/>
      <c r="AE57" s="45"/>
      <c r="AF57" s="39"/>
      <c r="AG57" s="39"/>
      <c r="AH57" s="40">
        <v>0.0</v>
      </c>
      <c r="AI57" s="40">
        <v>0.0</v>
      </c>
      <c r="AJ57" s="40">
        <v>0.0</v>
      </c>
      <c r="AK57" s="54"/>
      <c r="AL57" s="45"/>
      <c r="AM57" s="98"/>
      <c r="AN57" s="98"/>
      <c r="AO57" s="40">
        <v>0.0</v>
      </c>
      <c r="AP57" s="40">
        <v>0.0</v>
      </c>
      <c r="AQ57" s="40">
        <v>0.0</v>
      </c>
      <c r="AR57" s="96" t="s">
        <v>149</v>
      </c>
      <c r="AS57" s="495">
        <v>45075.0</v>
      </c>
      <c r="AT57" s="95"/>
      <c r="AU57" s="418"/>
      <c r="AV57" s="40">
        <v>0.0</v>
      </c>
      <c r="AW57" s="40">
        <v>0.0</v>
      </c>
      <c r="AX57" s="40">
        <v>0.0</v>
      </c>
      <c r="AY57" s="48"/>
      <c r="AZ57" s="49">
        <f t="shared" ref="AZ57:BB57" si="69">SUM(F57,M57,T57,AA57,AH57,AO57,AV57)</f>
        <v>5</v>
      </c>
      <c r="BA57" s="39">
        <f t="shared" si="69"/>
        <v>2</v>
      </c>
      <c r="BB57" s="39">
        <f t="shared" si="69"/>
        <v>0</v>
      </c>
      <c r="BC57" s="50">
        <f t="shared" si="70"/>
        <v>7</v>
      </c>
      <c r="BD57" s="51"/>
      <c r="BE57" s="39">
        <f t="shared" ref="BE57:BE59" si="73">AZ57*80</f>
        <v>400</v>
      </c>
      <c r="BF57" s="39">
        <f t="shared" ref="BF57:BF59" si="74">BA57*88</f>
        <v>176</v>
      </c>
      <c r="BG57" s="39">
        <f t="shared" ref="BG57:BG59" si="75">BB57*80</f>
        <v>0</v>
      </c>
      <c r="BH57" s="520">
        <f t="shared" si="71"/>
        <v>576</v>
      </c>
      <c r="BI57" s="51"/>
      <c r="BJ57" s="51"/>
      <c r="BK57" s="51"/>
      <c r="BL57" s="51"/>
      <c r="BM57" s="51"/>
    </row>
    <row r="58">
      <c r="A58" s="35" t="s">
        <v>82</v>
      </c>
      <c r="B58" s="41" t="s">
        <v>33</v>
      </c>
      <c r="C58" s="37">
        <v>45069.0</v>
      </c>
      <c r="D58" s="95" t="s">
        <v>300</v>
      </c>
      <c r="E58" s="418" t="s">
        <v>301</v>
      </c>
      <c r="F58" s="40">
        <v>1.0</v>
      </c>
      <c r="G58" s="40">
        <v>7.0</v>
      </c>
      <c r="H58" s="40">
        <v>2.0</v>
      </c>
      <c r="I58" s="95" t="s">
        <v>46</v>
      </c>
      <c r="J58" s="37">
        <v>45070.0</v>
      </c>
      <c r="K58" s="95" t="s">
        <v>211</v>
      </c>
      <c r="L58" s="418" t="s">
        <v>66</v>
      </c>
      <c r="M58" s="40">
        <v>0.0</v>
      </c>
      <c r="N58" s="40">
        <v>6.0</v>
      </c>
      <c r="O58" s="40">
        <v>0.0</v>
      </c>
      <c r="P58" s="38" t="s">
        <v>36</v>
      </c>
      <c r="Q58" s="37">
        <v>45071.0</v>
      </c>
      <c r="R58" s="38" t="s">
        <v>285</v>
      </c>
      <c r="S58" s="39" t="s">
        <v>129</v>
      </c>
      <c r="T58" s="40">
        <v>5.0</v>
      </c>
      <c r="U58" s="40">
        <v>2.0</v>
      </c>
      <c r="V58" s="40">
        <v>0.0</v>
      </c>
      <c r="W58" s="56" t="s">
        <v>37</v>
      </c>
      <c r="X58" s="37">
        <v>45072.0</v>
      </c>
      <c r="Y58" s="38" t="s">
        <v>285</v>
      </c>
      <c r="Z58" s="39" t="s">
        <v>129</v>
      </c>
      <c r="AA58" s="40">
        <v>5.0</v>
      </c>
      <c r="AB58" s="40">
        <v>2.0</v>
      </c>
      <c r="AC58" s="40">
        <v>0.0</v>
      </c>
      <c r="AD58" s="56" t="s">
        <v>40</v>
      </c>
      <c r="AE58" s="37">
        <v>45073.0</v>
      </c>
      <c r="AF58" s="38" t="s">
        <v>285</v>
      </c>
      <c r="AG58" s="39" t="s">
        <v>129</v>
      </c>
      <c r="AH58" s="40">
        <v>5.0</v>
      </c>
      <c r="AI58" s="40">
        <v>2.0</v>
      </c>
      <c r="AJ58" s="40">
        <v>0.0</v>
      </c>
      <c r="AK58" s="47" t="s">
        <v>57</v>
      </c>
      <c r="AL58" s="37">
        <v>45073.0</v>
      </c>
      <c r="AM58" s="95" t="s">
        <v>300</v>
      </c>
      <c r="AN58" s="418" t="s">
        <v>301</v>
      </c>
      <c r="AO58" s="40">
        <v>1.0</v>
      </c>
      <c r="AP58" s="40">
        <v>7.0</v>
      </c>
      <c r="AQ58" s="40">
        <v>2.0</v>
      </c>
      <c r="AR58" s="47" t="s">
        <v>44</v>
      </c>
      <c r="AS58" s="495">
        <v>45075.0</v>
      </c>
      <c r="AT58" s="38" t="s">
        <v>285</v>
      </c>
      <c r="AU58" s="39" t="s">
        <v>129</v>
      </c>
      <c r="AV58" s="40">
        <v>5.0</v>
      </c>
      <c r="AW58" s="40">
        <v>2.0</v>
      </c>
      <c r="AX58" s="40">
        <v>0.0</v>
      </c>
      <c r="AY58" s="48"/>
      <c r="AZ58" s="49">
        <f t="shared" ref="AZ58:BB58" si="72">SUM(F58,M58,T58,AA58,AH58,AO58,AV58)</f>
        <v>22</v>
      </c>
      <c r="BA58" s="39">
        <f t="shared" si="72"/>
        <v>28</v>
      </c>
      <c r="BB58" s="39">
        <f t="shared" si="72"/>
        <v>4</v>
      </c>
      <c r="BC58" s="50">
        <f t="shared" si="70"/>
        <v>54</v>
      </c>
      <c r="BD58" s="51"/>
      <c r="BE58" s="39">
        <f t="shared" si="73"/>
        <v>1760</v>
      </c>
      <c r="BF58" s="39">
        <f t="shared" si="74"/>
        <v>2464</v>
      </c>
      <c r="BG58" s="39">
        <f t="shared" si="75"/>
        <v>320</v>
      </c>
      <c r="BH58" s="50">
        <f t="shared" si="71"/>
        <v>4544</v>
      </c>
      <c r="BI58" s="51"/>
      <c r="BJ58" s="51"/>
      <c r="BK58" s="51"/>
      <c r="BL58" s="51"/>
      <c r="BM58" s="51"/>
    </row>
    <row r="59" ht="16.5" customHeight="1">
      <c r="A59" s="478" t="s">
        <v>52</v>
      </c>
      <c r="B59" s="41" t="s">
        <v>33</v>
      </c>
      <c r="C59" s="37">
        <v>45069.0</v>
      </c>
      <c r="D59" s="38" t="s">
        <v>285</v>
      </c>
      <c r="E59" s="39" t="s">
        <v>129</v>
      </c>
      <c r="F59" s="40">
        <v>5.0</v>
      </c>
      <c r="G59" s="40">
        <v>2.0</v>
      </c>
      <c r="H59" s="40">
        <v>0.0</v>
      </c>
      <c r="I59" s="95" t="s">
        <v>46</v>
      </c>
      <c r="J59" s="37">
        <v>45070.0</v>
      </c>
      <c r="K59" s="95" t="s">
        <v>137</v>
      </c>
      <c r="L59" s="418" t="s">
        <v>333</v>
      </c>
      <c r="M59" s="40">
        <v>3.0</v>
      </c>
      <c r="N59" s="40">
        <v>1.0</v>
      </c>
      <c r="O59" s="40">
        <v>0.0</v>
      </c>
      <c r="P59" s="144"/>
      <c r="Q59" s="144"/>
      <c r="R59" s="144"/>
      <c r="S59" s="144"/>
      <c r="T59" s="40">
        <v>0.0</v>
      </c>
      <c r="U59" s="40">
        <v>0.0</v>
      </c>
      <c r="V59" s="40">
        <v>0.0</v>
      </c>
      <c r="W59" s="44"/>
      <c r="X59" s="45"/>
      <c r="Y59" s="53"/>
      <c r="Z59" s="53"/>
      <c r="AA59" s="40">
        <v>0.0</v>
      </c>
      <c r="AB59" s="40">
        <v>0.0</v>
      </c>
      <c r="AC59" s="40">
        <v>0.0</v>
      </c>
      <c r="AD59" s="44"/>
      <c r="AE59" s="45"/>
      <c r="AF59" s="98"/>
      <c r="AG59" s="98"/>
      <c r="AH59" s="40">
        <v>0.0</v>
      </c>
      <c r="AI59" s="40">
        <v>0.0</v>
      </c>
      <c r="AJ59" s="40">
        <v>0.0</v>
      </c>
      <c r="AK59" s="96" t="s">
        <v>43</v>
      </c>
      <c r="AL59" s="37">
        <v>45074.0</v>
      </c>
      <c r="AM59" s="38" t="s">
        <v>285</v>
      </c>
      <c r="AN59" s="39" t="s">
        <v>129</v>
      </c>
      <c r="AO59" s="40">
        <v>5.0</v>
      </c>
      <c r="AP59" s="40">
        <v>2.0</v>
      </c>
      <c r="AQ59" s="40">
        <v>0.0</v>
      </c>
      <c r="AR59" s="96" t="s">
        <v>149</v>
      </c>
      <c r="AS59" s="37">
        <v>45074.0</v>
      </c>
      <c r="AT59" s="95" t="s">
        <v>300</v>
      </c>
      <c r="AU59" s="418" t="s">
        <v>301</v>
      </c>
      <c r="AV59" s="40">
        <v>1.0</v>
      </c>
      <c r="AW59" s="40">
        <v>7.0</v>
      </c>
      <c r="AX59" s="40">
        <v>2.0</v>
      </c>
      <c r="AY59" s="48"/>
      <c r="AZ59" s="49">
        <f t="shared" ref="AZ59:BB59" si="76">SUM(F59,M59,T59,AA59,AH59,AO59,AV59)</f>
        <v>14</v>
      </c>
      <c r="BA59" s="39">
        <f t="shared" si="76"/>
        <v>12</v>
      </c>
      <c r="BB59" s="39">
        <f t="shared" si="76"/>
        <v>2</v>
      </c>
      <c r="BC59" s="50">
        <f t="shared" si="70"/>
        <v>28</v>
      </c>
      <c r="BD59" s="51"/>
      <c r="BE59" s="39">
        <f t="shared" si="73"/>
        <v>1120</v>
      </c>
      <c r="BF59" s="39">
        <f t="shared" si="74"/>
        <v>1056</v>
      </c>
      <c r="BG59" s="39">
        <f t="shared" si="75"/>
        <v>160</v>
      </c>
      <c r="BH59" s="520">
        <f t="shared" si="71"/>
        <v>2336</v>
      </c>
      <c r="BI59" s="51"/>
      <c r="BJ59" s="51"/>
      <c r="BK59" s="51"/>
      <c r="BL59" s="51"/>
      <c r="BM59" s="51"/>
    </row>
    <row r="60">
      <c r="A60" s="116"/>
      <c r="B60" s="159"/>
      <c r="C60" s="159"/>
      <c r="D60" s="160"/>
      <c r="E60" s="159"/>
      <c r="F60" s="161"/>
      <c r="G60" s="161"/>
      <c r="H60" s="161"/>
      <c r="I60" s="161"/>
      <c r="J60" s="159"/>
      <c r="K60" s="162"/>
      <c r="L60" s="162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61"/>
      <c r="AB60" s="161"/>
      <c r="AC60" s="161"/>
      <c r="AD60" s="161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38"/>
      <c r="AP60" s="138"/>
      <c r="AQ60" s="138"/>
      <c r="AR60" s="138"/>
      <c r="AS60" s="118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6"/>
      <c r="BE60" s="53"/>
      <c r="BF60" s="53"/>
      <c r="BG60" s="53"/>
      <c r="BH60" s="53"/>
      <c r="BI60" s="136"/>
      <c r="BJ60" s="136"/>
      <c r="BK60" s="136"/>
      <c r="BL60" s="136"/>
      <c r="BM60" s="136"/>
    </row>
    <row r="61">
      <c r="A61" s="116"/>
      <c r="B61" s="159"/>
      <c r="C61" s="159"/>
      <c r="D61" s="160"/>
      <c r="E61" s="159"/>
      <c r="F61" s="161"/>
      <c r="G61" s="161"/>
      <c r="H61" s="161"/>
      <c r="I61" s="161"/>
      <c r="J61" s="159"/>
      <c r="K61" s="162"/>
      <c r="L61" s="162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61"/>
      <c r="AB61" s="161"/>
      <c r="AC61" s="161"/>
      <c r="AD61" s="161"/>
      <c r="AE61" s="159"/>
      <c r="AF61" s="159"/>
      <c r="AG61" s="159"/>
      <c r="AH61" s="159"/>
      <c r="AI61" s="159"/>
      <c r="AJ61" s="159"/>
      <c r="AK61" s="159"/>
      <c r="AL61" s="159"/>
      <c r="AM61" s="159"/>
      <c r="AN61" s="159"/>
      <c r="AO61" s="138"/>
      <c r="AP61" s="138"/>
      <c r="AQ61" s="138"/>
      <c r="AR61" s="138"/>
      <c r="AS61" s="118"/>
      <c r="AT61" s="136"/>
      <c r="AU61" s="136"/>
      <c r="AV61" s="136"/>
      <c r="AW61" s="136"/>
      <c r="AX61" s="136"/>
      <c r="AY61" s="76" t="s">
        <v>14</v>
      </c>
      <c r="AZ61" s="77">
        <f t="shared" ref="AZ61:BC61" si="77">SUM(AZ56,AZ57,AZ58,AZ59)</f>
        <v>44</v>
      </c>
      <c r="BA61" s="78">
        <f t="shared" si="77"/>
        <v>63</v>
      </c>
      <c r="BB61" s="78">
        <f t="shared" si="77"/>
        <v>12</v>
      </c>
      <c r="BC61" s="79">
        <f t="shared" si="77"/>
        <v>119</v>
      </c>
      <c r="BD61" s="51"/>
      <c r="BE61" s="40">
        <f t="shared" ref="BE61:BH61" si="78">sum(BE56,BE57,BE58,BE59)</f>
        <v>3481.93</v>
      </c>
      <c r="BF61" s="40">
        <f t="shared" si="78"/>
        <v>5250</v>
      </c>
      <c r="BG61" s="40">
        <f t="shared" si="78"/>
        <v>984</v>
      </c>
      <c r="BH61" s="40">
        <f t="shared" si="78"/>
        <v>9715.93</v>
      </c>
      <c r="BI61" s="51"/>
      <c r="BJ61" s="51"/>
      <c r="BK61" s="51"/>
      <c r="BL61" s="51"/>
      <c r="BM61" s="51"/>
    </row>
    <row r="62">
      <c r="A62" s="116"/>
      <c r="B62" s="159"/>
      <c r="C62" s="159"/>
      <c r="D62" s="160"/>
      <c r="E62" s="159"/>
      <c r="F62" s="161"/>
      <c r="G62" s="161"/>
      <c r="H62" s="161"/>
      <c r="I62" s="161"/>
      <c r="J62" s="159"/>
      <c r="K62" s="162"/>
      <c r="L62" s="162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61"/>
      <c r="AB62" s="161"/>
      <c r="AC62" s="161"/>
      <c r="AD62" s="161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38"/>
      <c r="AP62" s="138"/>
      <c r="AQ62" s="138"/>
      <c r="AR62" s="138"/>
      <c r="AS62" s="118"/>
      <c r="AT62" s="136"/>
      <c r="AU62" s="136"/>
      <c r="AV62" s="136"/>
      <c r="AW62" s="136"/>
      <c r="AX62" s="136"/>
      <c r="AY62" s="136"/>
      <c r="AZ62" s="136"/>
      <c r="BA62" s="136"/>
      <c r="BB62" s="136"/>
      <c r="BC62" s="136"/>
      <c r="BD62" s="136"/>
      <c r="BE62" s="136"/>
      <c r="BF62" s="136"/>
      <c r="BG62" s="136"/>
      <c r="BH62" s="136"/>
      <c r="BI62" s="136"/>
      <c r="BJ62" s="136"/>
      <c r="BK62" s="136"/>
      <c r="BL62" s="136"/>
      <c r="BM62" s="136"/>
    </row>
    <row r="63">
      <c r="A63" s="116"/>
      <c r="B63" s="159"/>
      <c r="C63" s="159"/>
      <c r="D63" s="160"/>
      <c r="E63" s="159"/>
      <c r="F63" s="161"/>
      <c r="G63" s="161"/>
      <c r="H63" s="161"/>
      <c r="I63" s="161"/>
      <c r="J63" s="159"/>
      <c r="K63" s="6" t="s">
        <v>161</v>
      </c>
      <c r="L63" s="4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61"/>
      <c r="AB63" s="161"/>
      <c r="AC63" s="161"/>
      <c r="AD63" s="161"/>
      <c r="AE63" s="159"/>
      <c r="AF63" s="6" t="s">
        <v>161</v>
      </c>
      <c r="AG63" s="4"/>
      <c r="AH63" s="159"/>
      <c r="AI63" s="159"/>
      <c r="AJ63" s="159"/>
      <c r="AK63" s="159"/>
      <c r="AL63" s="159"/>
      <c r="AM63" s="159"/>
      <c r="AN63" s="159"/>
      <c r="AO63" s="138"/>
      <c r="AP63" s="138"/>
      <c r="AQ63" s="138"/>
      <c r="AR63" s="138"/>
      <c r="AS63" s="118"/>
      <c r="AT63" s="6" t="s">
        <v>161</v>
      </c>
      <c r="AU63" s="4"/>
      <c r="AV63" s="136"/>
      <c r="AW63" s="136"/>
      <c r="AX63" s="136"/>
      <c r="AY63" s="136"/>
      <c r="AZ63" s="136"/>
      <c r="BA63" s="136"/>
      <c r="BB63" s="136"/>
      <c r="BC63" s="136"/>
      <c r="BD63" s="136"/>
      <c r="BE63" s="136"/>
      <c r="BF63" s="136"/>
      <c r="BG63" s="136"/>
      <c r="BH63" s="136"/>
      <c r="BI63" s="136"/>
      <c r="BJ63" s="136"/>
      <c r="BK63" s="136"/>
      <c r="BL63" s="136"/>
      <c r="BM63" s="136"/>
    </row>
    <row r="64">
      <c r="A64" s="116"/>
      <c r="B64" s="159"/>
      <c r="C64" s="159"/>
      <c r="D64" s="160"/>
      <c r="E64" s="159"/>
      <c r="F64" s="161"/>
      <c r="G64" s="161"/>
      <c r="H64" s="161"/>
      <c r="I64" s="161"/>
      <c r="J64" s="159"/>
      <c r="K64" s="162"/>
      <c r="L64" s="162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1"/>
      <c r="AB64" s="161"/>
      <c r="AC64" s="161"/>
      <c r="AD64" s="161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38"/>
      <c r="AP64" s="138"/>
      <c r="AQ64" s="138"/>
      <c r="AR64" s="138"/>
      <c r="AS64" s="118"/>
      <c r="AT64" s="136"/>
      <c r="AU64" s="136"/>
      <c r="AV64" s="136"/>
      <c r="AW64" s="136"/>
      <c r="AX64" s="136"/>
      <c r="AY64" s="136"/>
      <c r="AZ64" s="136"/>
      <c r="BA64" s="136"/>
      <c r="BB64" s="136"/>
      <c r="BC64" s="136"/>
      <c r="BD64" s="136"/>
      <c r="BE64" s="136"/>
      <c r="BF64" s="6" t="s">
        <v>161</v>
      </c>
      <c r="BG64" s="4"/>
      <c r="BH64" s="136"/>
      <c r="BI64" s="136"/>
      <c r="BJ64" s="136"/>
      <c r="BK64" s="136"/>
      <c r="BL64" s="136"/>
      <c r="BM64" s="136"/>
    </row>
    <row r="65">
      <c r="A65" s="7"/>
      <c r="B65" s="350"/>
      <c r="C65" s="350"/>
      <c r="D65" s="124"/>
      <c r="E65" s="351">
        <v>45075.0</v>
      </c>
      <c r="F65" s="387"/>
      <c r="G65" s="387"/>
      <c r="H65" s="387"/>
      <c r="I65" s="124"/>
      <c r="J65" s="124"/>
      <c r="L65" s="351">
        <v>45076.0</v>
      </c>
      <c r="M65" s="124"/>
      <c r="N65" s="124"/>
      <c r="O65" s="124"/>
      <c r="P65" s="124"/>
      <c r="R65" s="8"/>
      <c r="S65" s="351">
        <v>45077.0</v>
      </c>
      <c r="U65" s="126"/>
      <c r="V65" s="126"/>
      <c r="X65" s="126"/>
      <c r="Y65" s="488"/>
      <c r="Z65" s="351">
        <v>45078.0</v>
      </c>
      <c r="AA65" s="126"/>
      <c r="AB65" s="126"/>
      <c r="AD65" s="126"/>
      <c r="AE65" s="126"/>
      <c r="AF65" s="126"/>
      <c r="AG65" s="405">
        <v>45079.0</v>
      </c>
      <c r="AH65" s="126"/>
      <c r="AJ65" s="126"/>
      <c r="AK65" s="126"/>
      <c r="AL65" s="126"/>
      <c r="AM65" s="126"/>
      <c r="AN65" s="405">
        <v>45080.0</v>
      </c>
      <c r="AP65" s="106"/>
      <c r="AQ65" s="106"/>
      <c r="AR65" s="106"/>
      <c r="AS65" s="106"/>
      <c r="AT65" s="106"/>
      <c r="AU65" s="405">
        <v>45081.0</v>
      </c>
      <c r="AV65" s="106"/>
      <c r="AW65" s="106"/>
      <c r="AX65" s="106"/>
      <c r="AY65" s="106"/>
      <c r="AZ65" s="106"/>
      <c r="BA65" s="106"/>
      <c r="BB65" s="106"/>
      <c r="BC65" s="106"/>
      <c r="BD65" s="106"/>
      <c r="BE65" s="32"/>
      <c r="BF65" s="32"/>
      <c r="BG65" s="32"/>
      <c r="BH65" s="32"/>
      <c r="BI65" s="106"/>
      <c r="BJ65" s="106"/>
      <c r="BK65" s="106"/>
      <c r="BL65" s="106"/>
      <c r="BM65" s="106"/>
    </row>
    <row r="66">
      <c r="A66" s="107"/>
      <c r="B66" s="26"/>
      <c r="C66" s="26"/>
      <c r="D66" s="26" t="s">
        <v>2</v>
      </c>
      <c r="E66" s="26" t="s">
        <v>3</v>
      </c>
      <c r="F66" s="26" t="s">
        <v>4</v>
      </c>
      <c r="G66" s="26" t="s">
        <v>5</v>
      </c>
      <c r="H66" s="26" t="s">
        <v>6</v>
      </c>
      <c r="I66" s="26"/>
      <c r="J66" s="26"/>
      <c r="K66" s="26" t="s">
        <v>2</v>
      </c>
      <c r="L66" s="26" t="s">
        <v>7</v>
      </c>
      <c r="M66" s="26" t="s">
        <v>4</v>
      </c>
      <c r="N66" s="26" t="s">
        <v>5</v>
      </c>
      <c r="O66" s="26" t="s">
        <v>6</v>
      </c>
      <c r="P66" s="26"/>
      <c r="Q66" s="26"/>
      <c r="R66" s="26" t="s">
        <v>2</v>
      </c>
      <c r="S66" s="26" t="s">
        <v>8</v>
      </c>
      <c r="T66" s="26" t="s">
        <v>4</v>
      </c>
      <c r="U66" s="26" t="s">
        <v>5</v>
      </c>
      <c r="V66" s="26" t="s">
        <v>6</v>
      </c>
      <c r="W66" s="28"/>
      <c r="X66" s="29"/>
      <c r="Y66" s="29" t="s">
        <v>2</v>
      </c>
      <c r="Z66" s="29" t="s">
        <v>9</v>
      </c>
      <c r="AA66" s="26" t="s">
        <v>4</v>
      </c>
      <c r="AB66" s="26" t="s">
        <v>5</v>
      </c>
      <c r="AC66" s="26" t="s">
        <v>6</v>
      </c>
      <c r="AD66" s="29"/>
      <c r="AE66" s="29"/>
      <c r="AF66" s="29" t="s">
        <v>2</v>
      </c>
      <c r="AG66" s="29" t="s">
        <v>10</v>
      </c>
      <c r="AH66" s="26" t="s">
        <v>4</v>
      </c>
      <c r="AI66" s="26" t="s">
        <v>5</v>
      </c>
      <c r="AJ66" s="26" t="s">
        <v>6</v>
      </c>
      <c r="AK66" s="29"/>
      <c r="AL66" s="29"/>
      <c r="AM66" s="29" t="s">
        <v>2</v>
      </c>
      <c r="AN66" s="29" t="s">
        <v>11</v>
      </c>
      <c r="AO66" s="26" t="s">
        <v>4</v>
      </c>
      <c r="AP66" s="26" t="s">
        <v>5</v>
      </c>
      <c r="AQ66" s="26" t="s">
        <v>6</v>
      </c>
      <c r="AR66" s="29"/>
      <c r="AS66" s="29"/>
      <c r="AT66" s="29" t="s">
        <v>2</v>
      </c>
      <c r="AU66" s="29" t="s">
        <v>12</v>
      </c>
      <c r="AV66" s="26" t="s">
        <v>4</v>
      </c>
      <c r="AW66" s="26" t="s">
        <v>5</v>
      </c>
      <c r="AX66" s="26" t="s">
        <v>6</v>
      </c>
      <c r="AY66" s="30"/>
      <c r="AZ66" s="31" t="s">
        <v>4</v>
      </c>
      <c r="BA66" s="31" t="s">
        <v>13</v>
      </c>
      <c r="BB66" s="31" t="s">
        <v>6</v>
      </c>
      <c r="BC66" s="31" t="s">
        <v>14</v>
      </c>
      <c r="BD66" s="32"/>
      <c r="BE66" s="33" t="s">
        <v>4</v>
      </c>
      <c r="BF66" s="33" t="s">
        <v>13</v>
      </c>
      <c r="BG66" s="33" t="s">
        <v>6</v>
      </c>
      <c r="BH66" s="33" t="s">
        <v>15</v>
      </c>
      <c r="BI66" s="32"/>
      <c r="BJ66" s="32"/>
      <c r="BK66" s="32"/>
      <c r="BL66" s="32"/>
      <c r="BM66" s="32"/>
    </row>
    <row r="67">
      <c r="A67" s="94" t="s">
        <v>806</v>
      </c>
      <c r="B67" s="36"/>
      <c r="C67" s="37"/>
      <c r="D67" s="42"/>
      <c r="E67" s="39"/>
      <c r="F67" s="40">
        <v>0.0</v>
      </c>
      <c r="G67" s="40">
        <v>0.0</v>
      </c>
      <c r="H67" s="40">
        <v>0.0</v>
      </c>
      <c r="I67" s="36"/>
      <c r="J67" s="37"/>
      <c r="K67" s="42"/>
      <c r="L67" s="39"/>
      <c r="M67" s="40">
        <v>0.0</v>
      </c>
      <c r="N67" s="40">
        <v>0.0</v>
      </c>
      <c r="O67" s="40">
        <v>0.0</v>
      </c>
      <c r="P67" s="36"/>
      <c r="Q67" s="37"/>
      <c r="R67" s="42"/>
      <c r="S67" s="39"/>
      <c r="T67" s="40">
        <v>0.0</v>
      </c>
      <c r="U67" s="40">
        <v>0.0</v>
      </c>
      <c r="V67" s="40">
        <v>0.0</v>
      </c>
      <c r="W67" s="36"/>
      <c r="X67" s="37"/>
      <c r="Y67" s="42"/>
      <c r="Z67" s="39"/>
      <c r="AA67" s="40">
        <v>0.0</v>
      </c>
      <c r="AB67" s="40">
        <v>0.0</v>
      </c>
      <c r="AC67" s="40">
        <v>0.0</v>
      </c>
      <c r="AD67" s="36"/>
      <c r="AE67" s="37"/>
      <c r="AF67" s="42"/>
      <c r="AG67" s="39"/>
      <c r="AH67" s="40">
        <v>0.0</v>
      </c>
      <c r="AI67" s="40">
        <v>0.0</v>
      </c>
      <c r="AJ67" s="40">
        <v>0.0</v>
      </c>
      <c r="AK67" s="36"/>
      <c r="AL67" s="37"/>
      <c r="AM67" s="42"/>
      <c r="AN67" s="39"/>
      <c r="AO67" s="40">
        <v>0.0</v>
      </c>
      <c r="AP67" s="40">
        <v>0.0</v>
      </c>
      <c r="AQ67" s="40">
        <v>0.0</v>
      </c>
      <c r="AR67" s="96" t="s">
        <v>149</v>
      </c>
      <c r="AS67" s="37">
        <v>45081.0</v>
      </c>
      <c r="AT67" s="42" t="s">
        <v>703</v>
      </c>
      <c r="AU67" s="39" t="s">
        <v>704</v>
      </c>
      <c r="AV67" s="40">
        <v>0.5</v>
      </c>
      <c r="AW67" s="40">
        <v>7.5</v>
      </c>
      <c r="AX67" s="40">
        <v>2.5</v>
      </c>
      <c r="AY67" s="48"/>
      <c r="AZ67" s="49">
        <v>0.5</v>
      </c>
      <c r="BA67" s="39">
        <v>7.5</v>
      </c>
      <c r="BB67" s="39">
        <v>2.5</v>
      </c>
      <c r="BC67" s="50">
        <f t="shared" ref="BC67:BC68" si="79">SUM(AZ67,BA67,BB67)</f>
        <v>10.5</v>
      </c>
      <c r="BD67" s="51"/>
      <c r="BE67" s="39">
        <f>AZ67*67.31</f>
        <v>33.655</v>
      </c>
      <c r="BF67" s="39">
        <f>BA67*74</f>
        <v>555</v>
      </c>
      <c r="BG67" s="39">
        <f>BB67*84</f>
        <v>210</v>
      </c>
      <c r="BH67" s="49">
        <f t="shared" ref="BH67:BH68" si="80">sum(BE67,BF67,BG67)</f>
        <v>798.655</v>
      </c>
      <c r="BI67" s="51"/>
      <c r="BJ67" s="51"/>
      <c r="BK67" s="51"/>
      <c r="BL67" s="51"/>
      <c r="BM67" s="51"/>
    </row>
    <row r="68">
      <c r="A68" s="94" t="s">
        <v>18</v>
      </c>
      <c r="B68" s="36"/>
      <c r="C68" s="37"/>
      <c r="D68" s="42"/>
      <c r="E68" s="39"/>
      <c r="F68" s="40">
        <v>0.0</v>
      </c>
      <c r="G68" s="40">
        <v>0.0</v>
      </c>
      <c r="H68" s="40">
        <v>0.0</v>
      </c>
      <c r="I68" s="36"/>
      <c r="J68" s="37"/>
      <c r="K68" s="42"/>
      <c r="L68" s="39"/>
      <c r="M68" s="40">
        <v>0.0</v>
      </c>
      <c r="N68" s="40">
        <v>0.0</v>
      </c>
      <c r="O68" s="40">
        <v>0.0</v>
      </c>
      <c r="P68" s="36"/>
      <c r="Q68" s="37"/>
      <c r="R68" s="42"/>
      <c r="S68" s="39"/>
      <c r="T68" s="40">
        <v>0.0</v>
      </c>
      <c r="U68" s="40">
        <v>0.0</v>
      </c>
      <c r="V68" s="40">
        <v>0.0</v>
      </c>
      <c r="W68" s="36"/>
      <c r="X68" s="37"/>
      <c r="Y68" s="42"/>
      <c r="Z68" s="39"/>
      <c r="AA68" s="40">
        <v>0.0</v>
      </c>
      <c r="AB68" s="40">
        <v>0.0</v>
      </c>
      <c r="AC68" s="40">
        <v>0.0</v>
      </c>
      <c r="AD68" s="36"/>
      <c r="AE68" s="37"/>
      <c r="AF68" s="42"/>
      <c r="AG68" s="39"/>
      <c r="AH68" s="40">
        <v>0.0</v>
      </c>
      <c r="AI68" s="40">
        <v>0.0</v>
      </c>
      <c r="AJ68" s="40">
        <v>0.0</v>
      </c>
      <c r="AK68" s="36"/>
      <c r="AL68" s="37"/>
      <c r="AM68" s="42"/>
      <c r="AN68" s="39"/>
      <c r="AO68" s="40">
        <v>0.0</v>
      </c>
      <c r="AP68" s="40">
        <v>0.0</v>
      </c>
      <c r="AQ68" s="40">
        <v>0.0</v>
      </c>
      <c r="AR68" s="96" t="s">
        <v>149</v>
      </c>
      <c r="AS68" s="37">
        <v>45081.0</v>
      </c>
      <c r="AT68" s="42" t="s">
        <v>415</v>
      </c>
      <c r="AU68" s="39" t="s">
        <v>414</v>
      </c>
      <c r="AV68" s="40">
        <v>0.0</v>
      </c>
      <c r="AW68" s="40">
        <v>1.5</v>
      </c>
      <c r="AX68" s="40">
        <v>0.0</v>
      </c>
      <c r="AY68" s="48"/>
      <c r="AZ68" s="49">
        <f>SUM(F68,M68,T68,AA68,AH68,AO68,AV68)</f>
        <v>0</v>
      </c>
      <c r="BA68" s="39">
        <v>1.5</v>
      </c>
      <c r="BB68" s="39">
        <f>SUM(H68,O68,V68,AC68,AJ68,AQ68,AX68)</f>
        <v>0</v>
      </c>
      <c r="BC68" s="50">
        <f t="shared" si="79"/>
        <v>1.5</v>
      </c>
      <c r="BD68" s="51"/>
      <c r="BE68" s="39">
        <f>AZ68*80</f>
        <v>0</v>
      </c>
      <c r="BF68" s="39">
        <f>BA68*88</f>
        <v>132</v>
      </c>
      <c r="BG68" s="39">
        <f>BB68*80</f>
        <v>0</v>
      </c>
      <c r="BH68" s="40">
        <f t="shared" si="80"/>
        <v>132</v>
      </c>
      <c r="BI68" s="51"/>
      <c r="BJ68" s="51"/>
      <c r="BK68" s="51"/>
      <c r="BL68" s="51"/>
      <c r="BM68" s="51"/>
    </row>
    <row r="69">
      <c r="A69" s="225"/>
      <c r="B69" s="203"/>
      <c r="C69" s="71"/>
      <c r="D69" s="136"/>
      <c r="E69" s="51"/>
      <c r="F69" s="51"/>
      <c r="G69" s="51"/>
      <c r="H69" s="51"/>
      <c r="I69" s="203"/>
      <c r="J69" s="71"/>
      <c r="K69" s="136"/>
      <c r="L69" s="51"/>
      <c r="M69" s="51"/>
      <c r="N69" s="51"/>
      <c r="O69" s="51"/>
      <c r="P69" s="203"/>
      <c r="Q69" s="71"/>
      <c r="R69" s="136"/>
      <c r="S69" s="51"/>
      <c r="T69" s="51"/>
      <c r="U69" s="51"/>
      <c r="V69" s="51"/>
      <c r="W69" s="203"/>
      <c r="X69" s="71"/>
      <c r="Y69" s="136"/>
      <c r="Z69" s="51"/>
      <c r="AA69" s="51"/>
      <c r="AB69" s="51"/>
      <c r="AC69" s="51"/>
      <c r="AD69" s="203"/>
      <c r="AE69" s="71"/>
      <c r="AF69" s="136"/>
      <c r="AG69" s="51"/>
      <c r="AH69" s="51"/>
      <c r="AI69" s="51"/>
      <c r="AJ69" s="51"/>
      <c r="AK69" s="138"/>
      <c r="AL69" s="71"/>
      <c r="AM69" s="136"/>
      <c r="AN69" s="51"/>
      <c r="AO69" s="51"/>
      <c r="AP69" s="51"/>
      <c r="AQ69" s="51"/>
      <c r="AR69" s="32"/>
      <c r="AS69" s="71"/>
      <c r="AT69" s="136"/>
      <c r="AU69" s="51"/>
      <c r="AV69" s="51"/>
      <c r="AW69" s="51"/>
      <c r="AX69" s="51"/>
      <c r="AY69" s="48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</row>
    <row r="70">
      <c r="A70" s="225"/>
      <c r="B70" s="203"/>
      <c r="C70" s="71"/>
      <c r="D70" s="136"/>
      <c r="E70" s="51"/>
      <c r="F70" s="51"/>
      <c r="G70" s="51"/>
      <c r="H70" s="51"/>
      <c r="I70" s="203"/>
      <c r="J70" s="71"/>
      <c r="K70" s="136"/>
      <c r="L70" s="51"/>
      <c r="M70" s="51"/>
      <c r="N70" s="51"/>
      <c r="O70" s="51"/>
      <c r="P70" s="203"/>
      <c r="Q70" s="71"/>
      <c r="R70" s="136"/>
      <c r="S70" s="51"/>
      <c r="T70" s="51"/>
      <c r="U70" s="51"/>
      <c r="V70" s="51"/>
      <c r="W70" s="203"/>
      <c r="X70" s="71"/>
      <c r="Y70" s="136"/>
      <c r="Z70" s="51"/>
      <c r="AA70" s="51"/>
      <c r="AB70" s="51"/>
      <c r="AC70" s="51"/>
      <c r="AD70" s="203"/>
      <c r="AE70" s="71"/>
      <c r="AF70" s="136"/>
      <c r="AG70" s="51"/>
      <c r="AH70" s="51"/>
      <c r="AI70" s="51"/>
      <c r="AJ70" s="51"/>
      <c r="AK70" s="138"/>
      <c r="AL70" s="71"/>
      <c r="AM70" s="136"/>
      <c r="AN70" s="51"/>
      <c r="AO70" s="51"/>
      <c r="AP70" s="51"/>
      <c r="AQ70" s="51"/>
      <c r="AR70" s="32"/>
      <c r="AS70" s="71"/>
      <c r="AT70" s="136"/>
      <c r="AU70" s="51"/>
      <c r="AV70" s="51"/>
      <c r="AW70" s="51"/>
      <c r="AX70" s="51"/>
      <c r="AY70" s="76" t="s">
        <v>14</v>
      </c>
      <c r="AZ70" s="77">
        <f t="shared" ref="AZ70:BC70" si="81">SUM(AZ66,AZ67,AZ68)</f>
        <v>0.5</v>
      </c>
      <c r="BA70" s="78">
        <f t="shared" si="81"/>
        <v>9</v>
      </c>
      <c r="BB70" s="78">
        <f t="shared" si="81"/>
        <v>2.5</v>
      </c>
      <c r="BC70" s="79">
        <f t="shared" si="81"/>
        <v>12</v>
      </c>
      <c r="BD70" s="51"/>
      <c r="BE70" s="40">
        <f>sum(BE66,BE67)</f>
        <v>33.655</v>
      </c>
      <c r="BF70" s="40">
        <f>SUM(BF67,BF68)</f>
        <v>687</v>
      </c>
      <c r="BG70" s="40">
        <f>sum(BG66,BG67)</f>
        <v>210</v>
      </c>
      <c r="BH70" s="40">
        <f>sum(BH66,BH67,BH68)</f>
        <v>930.655</v>
      </c>
      <c r="BI70" s="51"/>
      <c r="BJ70" s="51"/>
      <c r="BK70" s="51"/>
      <c r="BL70" s="51"/>
      <c r="BM70" s="51"/>
    </row>
    <row r="71">
      <c r="A71" s="225"/>
      <c r="B71" s="203"/>
      <c r="C71" s="71"/>
      <c r="D71" s="136"/>
      <c r="E71" s="51"/>
      <c r="F71" s="51"/>
      <c r="G71" s="51"/>
      <c r="H71" s="51"/>
      <c r="I71" s="203"/>
      <c r="J71" s="71"/>
      <c r="K71" s="136"/>
      <c r="L71" s="51"/>
      <c r="M71" s="51"/>
      <c r="N71" s="51"/>
      <c r="O71" s="51"/>
      <c r="P71" s="203"/>
      <c r="Q71" s="71"/>
      <c r="R71" s="136"/>
      <c r="S71" s="51"/>
      <c r="T71" s="51"/>
      <c r="U71" s="51"/>
      <c r="V71" s="51"/>
      <c r="W71" s="203"/>
      <c r="X71" s="71"/>
      <c r="Y71" s="136"/>
      <c r="Z71" s="51"/>
      <c r="AA71" s="51"/>
      <c r="AB71" s="51"/>
      <c r="AC71" s="51"/>
      <c r="AD71" s="203"/>
      <c r="AE71" s="71"/>
      <c r="AF71" s="136"/>
      <c r="AG71" s="51"/>
      <c r="AH71" s="51"/>
      <c r="AI71" s="51"/>
      <c r="AJ71" s="51"/>
      <c r="AK71" s="138"/>
      <c r="AL71" s="71"/>
      <c r="AM71" s="136"/>
      <c r="AN71" s="51"/>
      <c r="AO71" s="51"/>
      <c r="AP71" s="51"/>
      <c r="AQ71" s="51"/>
      <c r="AR71" s="32"/>
      <c r="AS71" s="71"/>
      <c r="AT71" s="136"/>
      <c r="AU71" s="51"/>
      <c r="AV71" s="51"/>
      <c r="AW71" s="51"/>
      <c r="AX71" s="51"/>
      <c r="AY71" s="48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</row>
    <row r="72">
      <c r="A72" s="538"/>
      <c r="B72" s="539"/>
      <c r="C72" s="539"/>
      <c r="D72" s="540"/>
      <c r="E72" s="539"/>
      <c r="F72" s="541"/>
      <c r="G72" s="541"/>
      <c r="H72" s="541"/>
      <c r="I72" s="541"/>
      <c r="J72" s="539"/>
      <c r="K72" s="542"/>
      <c r="L72" s="542"/>
      <c r="M72" s="539"/>
      <c r="N72" s="539"/>
      <c r="O72" s="539"/>
      <c r="P72" s="539"/>
      <c r="Q72" s="539"/>
      <c r="R72" s="539"/>
      <c r="S72" s="539"/>
      <c r="T72" s="539"/>
      <c r="U72" s="539"/>
      <c r="V72" s="539"/>
      <c r="W72" s="539"/>
      <c r="X72" s="539"/>
      <c r="Y72" s="539"/>
      <c r="Z72" s="539"/>
      <c r="AA72" s="541"/>
      <c r="AB72" s="541"/>
      <c r="AC72" s="541"/>
      <c r="AD72" s="541"/>
      <c r="AE72" s="539"/>
      <c r="AF72" s="539"/>
      <c r="AG72" s="539"/>
      <c r="AH72" s="539"/>
      <c r="AI72" s="539"/>
      <c r="AJ72" s="539"/>
      <c r="AK72" s="539"/>
      <c r="AL72" s="539"/>
      <c r="AM72" s="539"/>
      <c r="AN72" s="539"/>
      <c r="AO72" s="539"/>
      <c r="AP72" s="539"/>
      <c r="AQ72" s="539"/>
      <c r="AR72" s="539"/>
      <c r="AS72" s="539"/>
      <c r="AT72" s="539"/>
      <c r="AU72" s="539"/>
      <c r="AV72" s="539"/>
      <c r="AW72" s="539"/>
      <c r="AX72" s="539"/>
      <c r="AY72" s="539"/>
      <c r="AZ72" s="539"/>
      <c r="BA72" s="539"/>
      <c r="BB72" s="539"/>
      <c r="BC72" s="539"/>
      <c r="BD72" s="159"/>
      <c r="BE72" s="159"/>
      <c r="BF72" s="159"/>
      <c r="BG72" s="159"/>
      <c r="BH72" s="159"/>
      <c r="BI72" s="159"/>
      <c r="BJ72" s="159"/>
      <c r="BK72" s="159"/>
      <c r="BL72" s="159"/>
      <c r="BM72" s="159"/>
    </row>
    <row r="73">
      <c r="A73" s="538"/>
      <c r="B73" s="539"/>
      <c r="C73" s="539"/>
      <c r="D73" s="540"/>
      <c r="E73" s="539"/>
      <c r="F73" s="541"/>
      <c r="G73" s="541"/>
      <c r="H73" s="541"/>
      <c r="I73" s="541"/>
      <c r="J73" s="539"/>
      <c r="K73" s="542"/>
      <c r="L73" s="542"/>
      <c r="M73" s="539"/>
      <c r="N73" s="539"/>
      <c r="O73" s="539"/>
      <c r="P73" s="539"/>
      <c r="Q73" s="539"/>
      <c r="R73" s="539"/>
      <c r="S73" s="539"/>
      <c r="T73" s="539"/>
      <c r="U73" s="539"/>
      <c r="V73" s="539"/>
      <c r="W73" s="539"/>
      <c r="X73" s="539"/>
      <c r="Y73" s="539"/>
      <c r="Z73" s="539"/>
      <c r="AA73" s="541"/>
      <c r="AB73" s="541"/>
      <c r="AC73" s="541"/>
      <c r="AD73" s="541"/>
      <c r="AE73" s="539"/>
      <c r="AF73" s="539"/>
      <c r="AG73" s="539"/>
      <c r="AH73" s="539"/>
      <c r="AI73" s="539"/>
      <c r="AJ73" s="539"/>
      <c r="AK73" s="539"/>
      <c r="AL73" s="539"/>
      <c r="AM73" s="539"/>
      <c r="AN73" s="539"/>
      <c r="AO73" s="539"/>
      <c r="AP73" s="539"/>
      <c r="AQ73" s="539"/>
      <c r="AR73" s="539"/>
      <c r="AS73" s="539"/>
      <c r="AT73" s="539"/>
      <c r="AU73" s="539"/>
      <c r="AV73" s="539"/>
      <c r="AW73" s="539"/>
      <c r="AX73" s="539"/>
      <c r="AY73" s="539"/>
      <c r="AZ73" s="539"/>
      <c r="BA73" s="539"/>
      <c r="BB73" s="539"/>
      <c r="BC73" s="539"/>
      <c r="BD73" s="159"/>
      <c r="BE73" s="159"/>
      <c r="BF73" s="159"/>
      <c r="BI73" s="159"/>
      <c r="BJ73" s="159"/>
      <c r="BK73" s="159"/>
      <c r="BL73" s="159"/>
      <c r="BM73" s="159"/>
    </row>
    <row r="74">
      <c r="A74" s="67"/>
      <c r="D74" s="68"/>
      <c r="F74" s="73"/>
      <c r="G74" s="73"/>
      <c r="H74" s="73"/>
      <c r="I74" s="73"/>
      <c r="K74" s="139"/>
      <c r="L74" s="139"/>
      <c r="AA74" s="73"/>
      <c r="AB74" s="73"/>
      <c r="AC74" s="73"/>
      <c r="AD74" s="73"/>
    </row>
    <row r="75">
      <c r="A75" s="67"/>
      <c r="D75" s="68"/>
      <c r="F75" s="73"/>
      <c r="G75" s="73"/>
      <c r="H75" s="73"/>
      <c r="I75" s="73"/>
      <c r="K75" s="6" t="s">
        <v>151</v>
      </c>
      <c r="L75" s="4"/>
      <c r="R75" s="186"/>
      <c r="S75" s="186"/>
      <c r="AA75" s="73"/>
      <c r="AB75" s="73"/>
      <c r="AC75" s="73"/>
      <c r="AD75" s="73"/>
      <c r="AF75" s="28"/>
    </row>
    <row r="76">
      <c r="A76" s="67"/>
      <c r="D76" s="136"/>
      <c r="E76" s="51"/>
      <c r="F76" s="73"/>
      <c r="G76" s="73"/>
      <c r="H76" s="73"/>
      <c r="I76" s="73"/>
      <c r="K76" s="98"/>
      <c r="L76" s="197"/>
      <c r="R76" s="98"/>
      <c r="S76" s="39"/>
      <c r="Y76" s="53"/>
      <c r="Z76" s="39"/>
      <c r="AA76" s="73"/>
      <c r="AB76" s="73"/>
      <c r="AC76" s="73"/>
      <c r="AD76" s="73"/>
      <c r="AM76" s="127"/>
      <c r="AN76" s="39"/>
      <c r="AT76" s="53"/>
      <c r="AU76" s="39"/>
      <c r="AV76" s="51"/>
      <c r="AW76" s="51"/>
      <c r="AX76" s="51"/>
      <c r="AY76" s="51"/>
      <c r="AZ76" s="51"/>
      <c r="BA76" s="51"/>
      <c r="BB76" s="51"/>
      <c r="BC76" s="51"/>
      <c r="BF76" s="51"/>
      <c r="BI76" s="51"/>
      <c r="BJ76" s="51"/>
      <c r="BK76" s="51"/>
      <c r="BL76" s="51"/>
      <c r="BM76" s="51"/>
    </row>
    <row r="77">
      <c r="A77" s="67"/>
      <c r="D77" s="53"/>
      <c r="E77" s="39"/>
      <c r="F77" s="73"/>
      <c r="G77" s="73"/>
      <c r="H77" s="73"/>
      <c r="I77" s="73"/>
      <c r="K77" s="98"/>
      <c r="L77" s="197"/>
      <c r="R77" s="98"/>
      <c r="S77" s="39"/>
      <c r="Y77" s="53"/>
      <c r="Z77" s="39"/>
      <c r="AA77" s="73"/>
      <c r="AB77" s="73"/>
      <c r="AC77" s="73"/>
      <c r="AD77" s="73"/>
      <c r="AF77" s="53"/>
      <c r="AG77" s="39"/>
      <c r="AM77" s="53"/>
      <c r="AN77" s="39"/>
      <c r="AT77" s="53"/>
      <c r="AU77" s="39"/>
      <c r="AV77" s="51"/>
      <c r="AW77" s="51"/>
      <c r="AX77" s="51"/>
      <c r="AY77" s="51"/>
      <c r="AZ77" s="51"/>
      <c r="BA77" s="51"/>
      <c r="BB77" s="51"/>
      <c r="BC77" s="51"/>
      <c r="BF77" s="51"/>
      <c r="BI77" s="51"/>
      <c r="BJ77" s="51"/>
      <c r="BK77" s="51"/>
      <c r="BL77" s="51"/>
      <c r="BM77" s="51"/>
    </row>
    <row r="78">
      <c r="A78" s="67"/>
      <c r="D78" s="187" t="s">
        <v>807</v>
      </c>
      <c r="E78" s="191" t="s">
        <v>156</v>
      </c>
      <c r="F78" s="26" t="s">
        <v>4</v>
      </c>
      <c r="G78" s="26" t="s">
        <v>5</v>
      </c>
      <c r="H78" s="26" t="s">
        <v>6</v>
      </c>
      <c r="I78" s="26"/>
      <c r="J78" s="26"/>
      <c r="K78" s="288" t="s">
        <v>745</v>
      </c>
      <c r="L78" s="191" t="s">
        <v>156</v>
      </c>
      <c r="M78" s="26" t="s">
        <v>4</v>
      </c>
      <c r="N78" s="26" t="s">
        <v>5</v>
      </c>
      <c r="O78" s="26" t="s">
        <v>6</v>
      </c>
      <c r="P78" s="26"/>
      <c r="Q78" s="26"/>
      <c r="R78" s="187" t="s">
        <v>775</v>
      </c>
      <c r="S78" s="26" t="s">
        <v>8</v>
      </c>
      <c r="T78" s="26" t="s">
        <v>4</v>
      </c>
      <c r="U78" s="26" t="s">
        <v>5</v>
      </c>
      <c r="V78" s="26" t="s">
        <v>6</v>
      </c>
      <c r="W78" s="28"/>
      <c r="X78" s="29"/>
      <c r="Y78" s="187" t="s">
        <v>775</v>
      </c>
      <c r="Z78" s="29" t="s">
        <v>9</v>
      </c>
      <c r="AA78" s="26" t="s">
        <v>4</v>
      </c>
      <c r="AB78" s="26" t="s">
        <v>5</v>
      </c>
      <c r="AC78" s="26" t="s">
        <v>6</v>
      </c>
      <c r="AD78" s="73"/>
      <c r="AF78" s="468" t="s">
        <v>159</v>
      </c>
      <c r="AG78" s="187" t="s">
        <v>775</v>
      </c>
      <c r="AH78" s="26" t="s">
        <v>4</v>
      </c>
      <c r="AI78" s="26" t="s">
        <v>5</v>
      </c>
      <c r="AJ78" s="26" t="s">
        <v>6</v>
      </c>
      <c r="AM78" s="187" t="s">
        <v>790</v>
      </c>
      <c r="AN78" s="190" t="s">
        <v>808</v>
      </c>
      <c r="AO78" s="26" t="s">
        <v>4</v>
      </c>
      <c r="AP78" s="26" t="s">
        <v>5</v>
      </c>
      <c r="AQ78" s="26" t="s">
        <v>6</v>
      </c>
      <c r="AT78" s="187" t="s">
        <v>790</v>
      </c>
      <c r="AU78" s="29" t="s">
        <v>12</v>
      </c>
      <c r="AV78" s="26" t="s">
        <v>4</v>
      </c>
      <c r="AW78" s="26" t="s">
        <v>5</v>
      </c>
      <c r="AX78" s="26" t="s">
        <v>6</v>
      </c>
      <c r="AY78" s="193"/>
      <c r="AZ78" s="31" t="s">
        <v>4</v>
      </c>
      <c r="BA78" s="31" t="s">
        <v>13</v>
      </c>
      <c r="BB78" s="31" t="s">
        <v>6</v>
      </c>
      <c r="BC78" s="31" t="s">
        <v>14</v>
      </c>
      <c r="BE78" s="33" t="s">
        <v>4</v>
      </c>
      <c r="BF78" s="33" t="s">
        <v>13</v>
      </c>
      <c r="BG78" s="33" t="s">
        <v>6</v>
      </c>
      <c r="BH78" s="33" t="s">
        <v>15</v>
      </c>
      <c r="BI78" s="193"/>
      <c r="BJ78" s="193"/>
      <c r="BK78" s="193"/>
      <c r="BL78" s="193"/>
      <c r="BM78" s="193"/>
    </row>
    <row r="79">
      <c r="A79" s="35" t="s">
        <v>52</v>
      </c>
      <c r="B79" s="43" t="s">
        <v>19</v>
      </c>
      <c r="C79" s="37">
        <v>45068.0</v>
      </c>
      <c r="D79" s="38" t="s">
        <v>272</v>
      </c>
      <c r="E79" s="40" t="s">
        <v>285</v>
      </c>
      <c r="F79" s="40">
        <v>0.0</v>
      </c>
      <c r="G79" s="40">
        <v>0.0</v>
      </c>
      <c r="H79" s="40">
        <v>0.0</v>
      </c>
      <c r="I79" s="41" t="s">
        <v>22</v>
      </c>
      <c r="J79" s="37">
        <v>45069.0</v>
      </c>
      <c r="K79" s="42" t="s">
        <v>286</v>
      </c>
      <c r="L79" s="300" t="s">
        <v>137</v>
      </c>
      <c r="M79" s="40">
        <v>0.0</v>
      </c>
      <c r="N79" s="40">
        <v>0.0</v>
      </c>
      <c r="O79" s="40">
        <v>0.0</v>
      </c>
      <c r="P79" s="38" t="s">
        <v>36</v>
      </c>
      <c r="Q79" s="37">
        <v>45071.0</v>
      </c>
      <c r="R79" s="95" t="s">
        <v>25</v>
      </c>
      <c r="S79" s="111" t="s">
        <v>25</v>
      </c>
      <c r="T79" s="40">
        <v>0.0</v>
      </c>
      <c r="U79" s="40">
        <v>0.0</v>
      </c>
      <c r="V79" s="40">
        <v>0.0</v>
      </c>
      <c r="W79" s="56" t="s">
        <v>37</v>
      </c>
      <c r="X79" s="37">
        <v>45072.0</v>
      </c>
      <c r="Y79" s="42" t="s">
        <v>274</v>
      </c>
      <c r="Z79" s="58" t="s">
        <v>48</v>
      </c>
      <c r="AA79" s="40">
        <v>0.0</v>
      </c>
      <c r="AB79" s="40">
        <v>0.0</v>
      </c>
      <c r="AC79" s="40">
        <v>0.0</v>
      </c>
      <c r="AD79" s="56" t="s">
        <v>56</v>
      </c>
      <c r="AE79" s="37">
        <v>45072.0</v>
      </c>
      <c r="AF79" s="40" t="s">
        <v>352</v>
      </c>
      <c r="AG79" s="95" t="s">
        <v>274</v>
      </c>
      <c r="AH79" s="40">
        <v>0.0</v>
      </c>
      <c r="AI79" s="40">
        <v>0.0</v>
      </c>
      <c r="AJ79" s="40">
        <v>0.0</v>
      </c>
      <c r="AK79" s="96" t="s">
        <v>43</v>
      </c>
      <c r="AL79" s="37">
        <v>45074.0</v>
      </c>
      <c r="AM79" s="38" t="s">
        <v>285</v>
      </c>
      <c r="AN79" s="514" t="s">
        <v>707</v>
      </c>
      <c r="AO79" s="40">
        <v>0.0</v>
      </c>
      <c r="AP79" s="40">
        <v>0.0</v>
      </c>
      <c r="AQ79" s="40">
        <v>0.0</v>
      </c>
      <c r="AR79" s="96" t="s">
        <v>149</v>
      </c>
      <c r="AS79" s="37">
        <v>45074.0</v>
      </c>
      <c r="AT79" s="95" t="s">
        <v>300</v>
      </c>
      <c r="AU79" s="418" t="s">
        <v>301</v>
      </c>
      <c r="AV79" s="40">
        <v>0.0</v>
      </c>
      <c r="AW79" s="40">
        <v>0.0</v>
      </c>
      <c r="AX79" s="40">
        <v>0.0</v>
      </c>
      <c r="AY79" s="136"/>
      <c r="AZ79" s="49">
        <f t="shared" ref="AZ79:BB79" si="82">SUM(F79,M79,T79,AA79,AH79,AO79,AV79)</f>
        <v>0</v>
      </c>
      <c r="BA79" s="39">
        <f t="shared" si="82"/>
        <v>0</v>
      </c>
      <c r="BB79" s="39">
        <f t="shared" si="82"/>
        <v>0</v>
      </c>
      <c r="BC79" s="50">
        <f>SUM(AZ79,BA79,BB79)</f>
        <v>0</v>
      </c>
      <c r="BE79" s="39">
        <f>AZ79*80</f>
        <v>0</v>
      </c>
      <c r="BF79" s="39">
        <f>BA79*88</f>
        <v>0</v>
      </c>
      <c r="BG79" s="39">
        <f>BB79*80</f>
        <v>0</v>
      </c>
      <c r="BH79" s="39">
        <f>SUM(BE79,BF79,BG79)</f>
        <v>0</v>
      </c>
      <c r="BI79" s="136"/>
      <c r="BJ79" s="136"/>
      <c r="BK79" s="136"/>
      <c r="BL79" s="136"/>
      <c r="BM79" s="136"/>
    </row>
    <row r="80">
      <c r="A80" s="67"/>
      <c r="Z80" s="27"/>
    </row>
    <row r="81">
      <c r="A81" s="67"/>
      <c r="D81" s="53"/>
      <c r="E81" s="39"/>
      <c r="F81" s="73"/>
      <c r="G81" s="73"/>
      <c r="H81" s="73"/>
      <c r="I81" s="73"/>
      <c r="K81" s="98"/>
      <c r="L81" s="197"/>
      <c r="R81" s="98"/>
      <c r="S81" s="39"/>
      <c r="Y81" s="53"/>
      <c r="Z81" s="39"/>
      <c r="AA81" s="73"/>
      <c r="AB81" s="73"/>
      <c r="AC81" s="73"/>
      <c r="AD81" s="73"/>
      <c r="AF81" s="53"/>
      <c r="AG81" s="39"/>
      <c r="AM81" s="53"/>
      <c r="AN81" s="39"/>
      <c r="AT81" s="53"/>
      <c r="AU81" s="39"/>
      <c r="AV81" s="51"/>
      <c r="AW81" s="51"/>
      <c r="AX81" s="51"/>
      <c r="AY81" s="51"/>
      <c r="AZ81" s="51"/>
      <c r="BA81" s="51"/>
      <c r="BB81" s="51"/>
      <c r="BC81" s="51"/>
      <c r="BF81" s="51"/>
      <c r="BI81" s="51"/>
      <c r="BJ81" s="51"/>
      <c r="BK81" s="51"/>
      <c r="BL81" s="51"/>
      <c r="BM81" s="51"/>
    </row>
    <row r="82">
      <c r="A82" s="67"/>
      <c r="D82" s="192"/>
      <c r="E82" s="28"/>
      <c r="F82" s="73"/>
      <c r="G82" s="73"/>
      <c r="H82" s="73"/>
      <c r="I82" s="73"/>
      <c r="K82" s="192"/>
      <c r="L82" s="260"/>
      <c r="R82" s="192"/>
      <c r="S82" s="28"/>
      <c r="Y82" s="192"/>
      <c r="Z82" s="28"/>
      <c r="AA82" s="73"/>
      <c r="AB82" s="73"/>
      <c r="AC82" s="73"/>
      <c r="AD82" s="73"/>
      <c r="AF82" s="192"/>
      <c r="AG82" s="28"/>
      <c r="AM82" s="192"/>
      <c r="AN82" s="28"/>
      <c r="AT82" s="192"/>
      <c r="AU82" s="28"/>
      <c r="AV82" s="193"/>
      <c r="AW82" s="193"/>
      <c r="AX82" s="193"/>
      <c r="AY82" s="193"/>
      <c r="AZ82" s="193"/>
      <c r="BA82" s="193"/>
      <c r="BB82" s="193"/>
      <c r="BC82" s="193"/>
      <c r="BF82" s="193"/>
      <c r="BI82" s="193"/>
      <c r="BJ82" s="193"/>
      <c r="BK82" s="193"/>
      <c r="BL82" s="193"/>
      <c r="BM82" s="193"/>
    </row>
    <row r="83">
      <c r="A83" s="67"/>
      <c r="D83" s="187" t="s">
        <v>775</v>
      </c>
      <c r="E83" s="190" t="s">
        <v>154</v>
      </c>
      <c r="F83" s="26" t="s">
        <v>4</v>
      </c>
      <c r="G83" s="26" t="s">
        <v>5</v>
      </c>
      <c r="H83" s="26" t="s">
        <v>6</v>
      </c>
      <c r="I83" s="73"/>
      <c r="K83" s="187" t="s">
        <v>775</v>
      </c>
      <c r="L83" s="26" t="s">
        <v>7</v>
      </c>
      <c r="M83" s="26" t="s">
        <v>4</v>
      </c>
      <c r="N83" s="26" t="s">
        <v>5</v>
      </c>
      <c r="O83" s="26" t="s">
        <v>6</v>
      </c>
      <c r="R83" s="187" t="s">
        <v>775</v>
      </c>
      <c r="S83" s="26" t="s">
        <v>8</v>
      </c>
      <c r="T83" s="26" t="s">
        <v>4</v>
      </c>
      <c r="U83" s="26" t="s">
        <v>5</v>
      </c>
      <c r="V83" s="26" t="s">
        <v>6</v>
      </c>
      <c r="Y83" s="187" t="s">
        <v>775</v>
      </c>
      <c r="Z83" s="190" t="s">
        <v>154</v>
      </c>
      <c r="AA83" s="26" t="s">
        <v>4</v>
      </c>
      <c r="AB83" s="26" t="s">
        <v>5</v>
      </c>
      <c r="AC83" s="26" t="s">
        <v>6</v>
      </c>
      <c r="AD83" s="73"/>
      <c r="AF83" s="187" t="s">
        <v>775</v>
      </c>
      <c r="AG83" s="190" t="s">
        <v>154</v>
      </c>
      <c r="AH83" s="26" t="s">
        <v>4</v>
      </c>
      <c r="AI83" s="26" t="s">
        <v>5</v>
      </c>
      <c r="AJ83" s="26" t="s">
        <v>6</v>
      </c>
      <c r="AM83" s="187" t="s">
        <v>775</v>
      </c>
      <c r="AN83" s="190" t="s">
        <v>154</v>
      </c>
      <c r="AO83" s="26" t="s">
        <v>4</v>
      </c>
      <c r="AP83" s="26" t="s">
        <v>5</v>
      </c>
      <c r="AQ83" s="26" t="s">
        <v>6</v>
      </c>
      <c r="AT83" s="187" t="s">
        <v>775</v>
      </c>
      <c r="AU83" s="190" t="s">
        <v>154</v>
      </c>
      <c r="AV83" s="26" t="s">
        <v>4</v>
      </c>
      <c r="AW83" s="26" t="s">
        <v>5</v>
      </c>
      <c r="AX83" s="26" t="s">
        <v>6</v>
      </c>
      <c r="AY83" s="193"/>
      <c r="AZ83" s="31" t="s">
        <v>4</v>
      </c>
      <c r="BA83" s="31" t="s">
        <v>13</v>
      </c>
      <c r="BB83" s="31" t="s">
        <v>6</v>
      </c>
      <c r="BC83" s="31" t="s">
        <v>14</v>
      </c>
      <c r="BE83" s="33" t="s">
        <v>4</v>
      </c>
      <c r="BF83" s="33" t="s">
        <v>13</v>
      </c>
      <c r="BG83" s="33" t="s">
        <v>6</v>
      </c>
      <c r="BH83" s="33" t="s">
        <v>15</v>
      </c>
      <c r="BI83" s="193"/>
      <c r="BJ83" s="193"/>
      <c r="BK83" s="193"/>
      <c r="BL83" s="193"/>
      <c r="BM83" s="193"/>
    </row>
    <row r="84">
      <c r="A84" s="184" t="s">
        <v>54</v>
      </c>
      <c r="B84" s="43" t="s">
        <v>19</v>
      </c>
      <c r="C84" s="37">
        <v>45068.0</v>
      </c>
      <c r="D84" s="95" t="s">
        <v>307</v>
      </c>
      <c r="E84" s="147" t="s">
        <v>288</v>
      </c>
      <c r="F84" s="40">
        <v>0.0</v>
      </c>
      <c r="G84" s="40">
        <v>0.0</v>
      </c>
      <c r="H84" s="40">
        <v>0.0</v>
      </c>
      <c r="I84" s="41" t="s">
        <v>22</v>
      </c>
      <c r="J84" s="37">
        <v>45069.0</v>
      </c>
      <c r="K84" s="42" t="s">
        <v>211</v>
      </c>
      <c r="L84" s="58" t="s">
        <v>66</v>
      </c>
      <c r="M84" s="40">
        <v>0.0</v>
      </c>
      <c r="N84" s="40">
        <v>0.0</v>
      </c>
      <c r="O84" s="40">
        <v>0.0</v>
      </c>
      <c r="P84" s="38" t="s">
        <v>24</v>
      </c>
      <c r="Q84" s="37">
        <v>45070.0</v>
      </c>
      <c r="R84" s="95" t="s">
        <v>25</v>
      </c>
      <c r="S84" s="111" t="s">
        <v>25</v>
      </c>
      <c r="T84" s="40">
        <v>0.0</v>
      </c>
      <c r="U84" s="40">
        <v>0.0</v>
      </c>
      <c r="V84" s="40">
        <v>0.0</v>
      </c>
      <c r="W84" s="43" t="s">
        <v>26</v>
      </c>
      <c r="X84" s="37">
        <v>45071.0</v>
      </c>
      <c r="Y84" s="95" t="s">
        <v>307</v>
      </c>
      <c r="Z84" s="147" t="s">
        <v>288</v>
      </c>
      <c r="AA84" s="40">
        <v>0.0</v>
      </c>
      <c r="AB84" s="40">
        <v>0.0</v>
      </c>
      <c r="AC84" s="40">
        <v>0.0</v>
      </c>
      <c r="AD84" s="43" t="s">
        <v>56</v>
      </c>
      <c r="AE84" s="37">
        <v>45073.0</v>
      </c>
      <c r="AF84" s="95" t="s">
        <v>307</v>
      </c>
      <c r="AG84" s="148" t="s">
        <v>289</v>
      </c>
      <c r="AH84" s="40">
        <v>0.0</v>
      </c>
      <c r="AI84" s="40">
        <v>0.0</v>
      </c>
      <c r="AJ84" s="40">
        <v>0.0</v>
      </c>
      <c r="AK84" s="47" t="s">
        <v>57</v>
      </c>
      <c r="AL84" s="37">
        <v>45073.0</v>
      </c>
      <c r="AM84" s="95" t="s">
        <v>307</v>
      </c>
      <c r="AN84" s="148" t="s">
        <v>289</v>
      </c>
      <c r="AO84" s="40">
        <v>0.0</v>
      </c>
      <c r="AP84" s="40">
        <v>0.0</v>
      </c>
      <c r="AQ84" s="40">
        <v>0.0</v>
      </c>
      <c r="AR84" s="95" t="s">
        <v>93</v>
      </c>
      <c r="AS84" s="37">
        <v>45074.0</v>
      </c>
      <c r="AT84" s="95" t="s">
        <v>307</v>
      </c>
      <c r="AU84" s="147" t="s">
        <v>288</v>
      </c>
      <c r="AV84" s="40">
        <v>0.0</v>
      </c>
      <c r="AW84" s="40">
        <v>0.0</v>
      </c>
      <c r="AX84" s="40">
        <v>0.0</v>
      </c>
      <c r="AY84" s="194"/>
      <c r="AZ84" s="49">
        <f t="shared" ref="AZ84:BB84" si="83">SUM(F84,M84,T84,AA84,AH84,AO84,AV84)</f>
        <v>0</v>
      </c>
      <c r="BA84" s="39">
        <f t="shared" si="83"/>
        <v>0</v>
      </c>
      <c r="BB84" s="39">
        <f t="shared" si="83"/>
        <v>0</v>
      </c>
      <c r="BC84" s="50">
        <f>SUM(AZ84,BA84,BB84)</f>
        <v>0</v>
      </c>
      <c r="BE84" s="39">
        <f>AZ84*80</f>
        <v>0</v>
      </c>
      <c r="BF84" s="39">
        <f>BA84*88</f>
        <v>0</v>
      </c>
      <c r="BG84" s="39">
        <f>BB84*80</f>
        <v>0</v>
      </c>
      <c r="BH84" s="39">
        <f>SUM(BE84,BF84,BG84)</f>
        <v>0</v>
      </c>
      <c r="BI84" s="194"/>
      <c r="BJ84" s="194"/>
      <c r="BK84" s="194"/>
      <c r="BL84" s="194"/>
      <c r="BM84" s="194"/>
    </row>
    <row r="85">
      <c r="A85" s="67"/>
      <c r="B85" s="68"/>
      <c r="C85" s="68"/>
    </row>
    <row r="86">
      <c r="A86" s="67"/>
      <c r="D86" s="288" t="s">
        <v>745</v>
      </c>
      <c r="E86" s="26" t="s">
        <v>809</v>
      </c>
      <c r="F86" s="26" t="s">
        <v>4</v>
      </c>
      <c r="G86" s="26" t="s">
        <v>5</v>
      </c>
      <c r="H86" s="26" t="s">
        <v>6</v>
      </c>
      <c r="I86" s="26"/>
      <c r="J86" s="26"/>
      <c r="K86" s="187" t="s">
        <v>156</v>
      </c>
      <c r="L86" s="26" t="s">
        <v>7</v>
      </c>
      <c r="M86" s="26" t="s">
        <v>4</v>
      </c>
      <c r="N86" s="26" t="s">
        <v>5</v>
      </c>
      <c r="O86" s="26" t="s">
        <v>6</v>
      </c>
      <c r="P86" s="26"/>
      <c r="Q86" s="26"/>
      <c r="R86" s="288" t="s">
        <v>154</v>
      </c>
      <c r="S86" s="191" t="s">
        <v>723</v>
      </c>
      <c r="T86" s="26" t="s">
        <v>4</v>
      </c>
      <c r="U86" s="26" t="s">
        <v>5</v>
      </c>
      <c r="V86" s="26" t="s">
        <v>6</v>
      </c>
      <c r="W86" s="28"/>
      <c r="X86" s="29"/>
      <c r="Y86" s="190" t="s">
        <v>745</v>
      </c>
      <c r="Z86" s="187" t="s">
        <v>723</v>
      </c>
      <c r="AA86" s="26" t="s">
        <v>4</v>
      </c>
      <c r="AB86" s="26" t="s">
        <v>5</v>
      </c>
      <c r="AC86" s="26" t="s">
        <v>6</v>
      </c>
      <c r="AD86" s="73"/>
      <c r="AF86" s="187" t="s">
        <v>723</v>
      </c>
      <c r="AG86" s="29" t="s">
        <v>11</v>
      </c>
      <c r="AH86" s="26" t="s">
        <v>4</v>
      </c>
      <c r="AI86" s="26" t="s">
        <v>5</v>
      </c>
      <c r="AJ86" s="26" t="s">
        <v>6</v>
      </c>
      <c r="AM86" s="288" t="s">
        <v>745</v>
      </c>
      <c r="AN86" s="191" t="s">
        <v>723</v>
      </c>
      <c r="AO86" s="26" t="s">
        <v>4</v>
      </c>
      <c r="AP86" s="26" t="s">
        <v>5</v>
      </c>
      <c r="AQ86" s="26" t="s">
        <v>6</v>
      </c>
      <c r="AT86" s="288" t="s">
        <v>808</v>
      </c>
      <c r="AU86" s="191" t="s">
        <v>153</v>
      </c>
      <c r="AV86" s="26" t="s">
        <v>4</v>
      </c>
      <c r="AW86" s="26" t="s">
        <v>5</v>
      </c>
      <c r="AX86" s="26" t="s">
        <v>6</v>
      </c>
      <c r="AY86" s="196"/>
      <c r="AZ86" s="31" t="s">
        <v>4</v>
      </c>
      <c r="BA86" s="31" t="s">
        <v>13</v>
      </c>
      <c r="BB86" s="31" t="s">
        <v>6</v>
      </c>
      <c r="BC86" s="31" t="s">
        <v>14</v>
      </c>
      <c r="BD86" s="196"/>
      <c r="BE86" s="33" t="s">
        <v>4</v>
      </c>
      <c r="BF86" s="33" t="s">
        <v>13</v>
      </c>
      <c r="BG86" s="33" t="s">
        <v>6</v>
      </c>
      <c r="BH86" s="33" t="s">
        <v>15</v>
      </c>
      <c r="BI86" s="196"/>
      <c r="BJ86" s="196"/>
      <c r="BK86" s="196"/>
      <c r="BL86" s="196"/>
      <c r="BM86" s="196"/>
    </row>
    <row r="87">
      <c r="A87" s="35" t="s">
        <v>50</v>
      </c>
      <c r="B87" s="95" t="s">
        <v>62</v>
      </c>
      <c r="C87" s="37">
        <v>45069.0</v>
      </c>
      <c r="D87" s="95" t="s">
        <v>308</v>
      </c>
      <c r="E87" s="98" t="s">
        <v>309</v>
      </c>
      <c r="F87" s="40">
        <v>0.0</v>
      </c>
      <c r="G87" s="40">
        <v>0.0</v>
      </c>
      <c r="H87" s="40">
        <v>0.0</v>
      </c>
      <c r="I87" s="95" t="s">
        <v>46</v>
      </c>
      <c r="J87" s="37">
        <v>45070.0</v>
      </c>
      <c r="K87" s="38" t="s">
        <v>285</v>
      </c>
      <c r="L87" s="39" t="s">
        <v>129</v>
      </c>
      <c r="M87" s="40">
        <v>0.0</v>
      </c>
      <c r="N87" s="40">
        <v>0.0</v>
      </c>
      <c r="O87" s="40">
        <v>0.0</v>
      </c>
      <c r="P87" s="38" t="s">
        <v>36</v>
      </c>
      <c r="Q87" s="37">
        <v>45071.0</v>
      </c>
      <c r="R87" s="131" t="s">
        <v>288</v>
      </c>
      <c r="S87" s="148" t="s">
        <v>718</v>
      </c>
      <c r="T87" s="40">
        <v>0.0</v>
      </c>
      <c r="U87" s="40">
        <v>0.0</v>
      </c>
      <c r="V87" s="40">
        <v>0.0</v>
      </c>
      <c r="W87" s="95" t="s">
        <v>67</v>
      </c>
      <c r="X87" s="37">
        <v>45072.0</v>
      </c>
      <c r="Y87" s="300" t="s">
        <v>286</v>
      </c>
      <c r="Z87" s="96" t="s">
        <v>112</v>
      </c>
      <c r="AA87" s="40">
        <v>0.0</v>
      </c>
      <c r="AB87" s="40">
        <v>0.0</v>
      </c>
      <c r="AC87" s="40">
        <v>0.0</v>
      </c>
      <c r="AD87" s="420" t="s">
        <v>40</v>
      </c>
      <c r="AE87" s="37">
        <v>45073.0</v>
      </c>
      <c r="AF87" s="114" t="s">
        <v>213</v>
      </c>
      <c r="AG87" s="110" t="s">
        <v>225</v>
      </c>
      <c r="AH87" s="40">
        <v>0.0</v>
      </c>
      <c r="AI87" s="40">
        <v>0.0</v>
      </c>
      <c r="AJ87" s="40">
        <v>0.0</v>
      </c>
      <c r="AK87" s="96" t="s">
        <v>43</v>
      </c>
      <c r="AL87" s="37">
        <v>45074.0</v>
      </c>
      <c r="AM87" s="42" t="s">
        <v>286</v>
      </c>
      <c r="AN87" s="514" t="s">
        <v>247</v>
      </c>
      <c r="AO87" s="40">
        <v>0.0</v>
      </c>
      <c r="AP87" s="40">
        <v>0.0</v>
      </c>
      <c r="AQ87" s="40">
        <v>0.0</v>
      </c>
      <c r="AR87" s="420" t="s">
        <v>44</v>
      </c>
      <c r="AS87" s="495">
        <v>45075.0</v>
      </c>
      <c r="AT87" s="96" t="s">
        <v>596</v>
      </c>
      <c r="AU87" s="147" t="s">
        <v>607</v>
      </c>
      <c r="AV87" s="40">
        <v>0.0</v>
      </c>
      <c r="AW87" s="40">
        <v>0.0</v>
      </c>
      <c r="AX87" s="40">
        <v>0.0</v>
      </c>
      <c r="AY87" s="51"/>
      <c r="AZ87" s="49">
        <f t="shared" ref="AZ87:BB87" si="84">SUM(F87,M87,T87,AA87,AH87,AO87,AV87)</f>
        <v>0</v>
      </c>
      <c r="BA87" s="39">
        <f t="shared" si="84"/>
        <v>0</v>
      </c>
      <c r="BB87" s="39">
        <f t="shared" si="84"/>
        <v>0</v>
      </c>
      <c r="BC87" s="50">
        <f>SUM(AZ87,BA87,BB87)</f>
        <v>0</v>
      </c>
      <c r="BD87" s="51"/>
      <c r="BE87" s="39">
        <f>AZ87*80</f>
        <v>0</v>
      </c>
      <c r="BF87" s="39">
        <f>BA87*88</f>
        <v>0</v>
      </c>
      <c r="BG87" s="39">
        <f>BB87*80</f>
        <v>0</v>
      </c>
      <c r="BH87" s="39">
        <f>SUM(BE87,BF87,BG87)</f>
        <v>0</v>
      </c>
      <c r="BI87" s="51"/>
      <c r="BJ87" s="51"/>
      <c r="BK87" s="51"/>
      <c r="BL87" s="51"/>
      <c r="BM87" s="51"/>
    </row>
    <row r="88">
      <c r="A88" s="67"/>
      <c r="B88" s="68"/>
      <c r="C88" s="68"/>
      <c r="L88" s="192"/>
      <c r="R88" s="98"/>
      <c r="S88" s="192"/>
      <c r="Z88" s="39"/>
      <c r="AA88" s="197"/>
      <c r="AB88" s="197"/>
      <c r="AC88" s="197"/>
      <c r="AD88" s="197"/>
      <c r="AN88" s="198"/>
    </row>
    <row r="89">
      <c r="A89" s="67"/>
      <c r="B89" s="68"/>
      <c r="C89" s="68"/>
      <c r="L89" s="92"/>
      <c r="R89" s="98"/>
      <c r="S89" s="192"/>
      <c r="Z89" s="39"/>
      <c r="AA89" s="197"/>
      <c r="AB89" s="197"/>
      <c r="AC89" s="197"/>
      <c r="AD89" s="197"/>
      <c r="AN89" s="198"/>
    </row>
    <row r="90">
      <c r="A90" s="24"/>
      <c r="B90" s="25"/>
      <c r="C90" s="25"/>
      <c r="D90" s="26" t="s">
        <v>2</v>
      </c>
      <c r="E90" s="26" t="s">
        <v>3</v>
      </c>
      <c r="F90" s="26" t="s">
        <v>4</v>
      </c>
      <c r="G90" s="26" t="s">
        <v>5</v>
      </c>
      <c r="H90" s="26" t="s">
        <v>6</v>
      </c>
      <c r="I90" s="26"/>
      <c r="J90" s="26"/>
      <c r="K90" s="26" t="s">
        <v>2</v>
      </c>
      <c r="L90" s="26" t="s">
        <v>7</v>
      </c>
      <c r="M90" s="26" t="s">
        <v>4</v>
      </c>
      <c r="N90" s="26" t="s">
        <v>5</v>
      </c>
      <c r="O90" s="26" t="s">
        <v>6</v>
      </c>
      <c r="P90" s="26"/>
      <c r="Q90" s="26"/>
      <c r="R90" s="26" t="s">
        <v>2</v>
      </c>
      <c r="S90" s="26" t="s">
        <v>8</v>
      </c>
      <c r="T90" s="26" t="s">
        <v>4</v>
      </c>
      <c r="U90" s="26" t="s">
        <v>5</v>
      </c>
      <c r="V90" s="26" t="s">
        <v>6</v>
      </c>
      <c r="W90" s="28"/>
      <c r="X90" s="29"/>
      <c r="Y90" s="29" t="s">
        <v>2</v>
      </c>
      <c r="Z90" s="29" t="s">
        <v>9</v>
      </c>
      <c r="AA90" s="26" t="s">
        <v>4</v>
      </c>
      <c r="AB90" s="26" t="s">
        <v>5</v>
      </c>
      <c r="AC90" s="26" t="s">
        <v>6</v>
      </c>
      <c r="AD90" s="29"/>
      <c r="AE90" s="29"/>
      <c r="AF90" s="29" t="s">
        <v>2</v>
      </c>
      <c r="AG90" s="29" t="s">
        <v>10</v>
      </c>
      <c r="AH90" s="26" t="s">
        <v>4</v>
      </c>
      <c r="AI90" s="26" t="s">
        <v>5</v>
      </c>
      <c r="AJ90" s="26" t="s">
        <v>6</v>
      </c>
      <c r="AK90" s="29"/>
      <c r="AL90" s="29"/>
      <c r="AM90" s="29" t="s">
        <v>2</v>
      </c>
      <c r="AN90" s="29" t="s">
        <v>11</v>
      </c>
      <c r="AO90" s="26" t="s">
        <v>4</v>
      </c>
      <c r="AP90" s="26" t="s">
        <v>5</v>
      </c>
      <c r="AQ90" s="26" t="s">
        <v>6</v>
      </c>
      <c r="AR90" s="29"/>
      <c r="AS90" s="29"/>
      <c r="AT90" s="191" t="s">
        <v>810</v>
      </c>
      <c r="AU90" s="187" t="s">
        <v>159</v>
      </c>
      <c r="AV90" s="26" t="s">
        <v>4</v>
      </c>
      <c r="AW90" s="26" t="s">
        <v>5</v>
      </c>
      <c r="AX90" s="26" t="s">
        <v>6</v>
      </c>
      <c r="AY90" s="30"/>
      <c r="AZ90" s="31" t="s">
        <v>4</v>
      </c>
      <c r="BA90" s="31" t="s">
        <v>13</v>
      </c>
      <c r="BB90" s="31" t="s">
        <v>6</v>
      </c>
      <c r="BC90" s="31" t="s">
        <v>14</v>
      </c>
      <c r="BD90" s="32"/>
      <c r="BE90" s="33" t="s">
        <v>4</v>
      </c>
      <c r="BF90" s="33" t="s">
        <v>13</v>
      </c>
      <c r="BG90" s="33" t="s">
        <v>6</v>
      </c>
      <c r="BH90" s="33" t="s">
        <v>15</v>
      </c>
      <c r="BI90" s="32"/>
      <c r="BJ90" s="32"/>
      <c r="BK90" s="32"/>
      <c r="BL90" s="32"/>
      <c r="BM90" s="32"/>
    </row>
    <row r="91">
      <c r="A91" s="35" t="s">
        <v>18</v>
      </c>
      <c r="B91" s="36" t="s">
        <v>19</v>
      </c>
      <c r="C91" s="37">
        <v>45068.0</v>
      </c>
      <c r="D91" s="38" t="s">
        <v>272</v>
      </c>
      <c r="E91" s="39" t="s">
        <v>21</v>
      </c>
      <c r="F91" s="40">
        <v>0.0</v>
      </c>
      <c r="G91" s="40">
        <v>6.5</v>
      </c>
      <c r="H91" s="40">
        <v>0.0</v>
      </c>
      <c r="I91" s="41" t="s">
        <v>22</v>
      </c>
      <c r="J91" s="37">
        <v>45069.0</v>
      </c>
      <c r="K91" s="38" t="s">
        <v>412</v>
      </c>
      <c r="L91" s="39" t="s">
        <v>413</v>
      </c>
      <c r="M91" s="40">
        <v>0.5</v>
      </c>
      <c r="N91" s="40">
        <v>7.5</v>
      </c>
      <c r="O91" s="40">
        <v>5.0</v>
      </c>
      <c r="P91" s="42" t="s">
        <v>24</v>
      </c>
      <c r="Q91" s="37">
        <v>45070.0</v>
      </c>
      <c r="R91" s="38" t="s">
        <v>352</v>
      </c>
      <c r="S91" s="39" t="s">
        <v>208</v>
      </c>
      <c r="T91" s="40">
        <v>0.0</v>
      </c>
      <c r="U91" s="40">
        <v>5.5</v>
      </c>
      <c r="V91" s="40">
        <v>0.0</v>
      </c>
      <c r="W91" s="43" t="s">
        <v>26</v>
      </c>
      <c r="X91" s="37">
        <v>45071.0</v>
      </c>
      <c r="Y91" s="38" t="s">
        <v>412</v>
      </c>
      <c r="Z91" s="39" t="s">
        <v>413</v>
      </c>
      <c r="AA91" s="40">
        <v>0.5</v>
      </c>
      <c r="AB91" s="40">
        <v>7.5</v>
      </c>
      <c r="AC91" s="40">
        <v>5.0</v>
      </c>
      <c r="AD91" s="56" t="s">
        <v>56</v>
      </c>
      <c r="AE91" s="37">
        <v>45072.0</v>
      </c>
      <c r="AF91" s="38" t="s">
        <v>25</v>
      </c>
      <c r="AG91" s="39" t="s">
        <v>25</v>
      </c>
      <c r="AH91" s="40">
        <v>0.0</v>
      </c>
      <c r="AI91" s="40">
        <v>0.0</v>
      </c>
      <c r="AJ91" s="40">
        <v>0.0</v>
      </c>
      <c r="AK91" s="66" t="s">
        <v>57</v>
      </c>
      <c r="AL91" s="37">
        <v>45073.0</v>
      </c>
      <c r="AM91" s="38" t="s">
        <v>778</v>
      </c>
      <c r="AN91" s="39" t="s">
        <v>779</v>
      </c>
      <c r="AO91" s="40">
        <v>0.0</v>
      </c>
      <c r="AP91" s="40">
        <v>6.0</v>
      </c>
      <c r="AQ91" s="40">
        <v>0.0</v>
      </c>
      <c r="AR91" s="47" t="s">
        <v>27</v>
      </c>
      <c r="AS91" s="495">
        <v>45075.0</v>
      </c>
      <c r="AT91" s="300" t="s">
        <v>563</v>
      </c>
      <c r="AU91" s="38" t="s">
        <v>179</v>
      </c>
      <c r="AV91" s="40">
        <v>0.0</v>
      </c>
      <c r="AW91" s="40">
        <v>7.0</v>
      </c>
      <c r="AX91" s="40">
        <v>0.0</v>
      </c>
      <c r="AY91" s="48"/>
      <c r="AZ91" s="49">
        <f t="shared" ref="AZ91:BB91" si="85">SUM(F91,M91,T91,AA91,AH91,AO91,AV91)</f>
        <v>1</v>
      </c>
      <c r="BA91" s="39">
        <f t="shared" si="85"/>
        <v>40</v>
      </c>
      <c r="BB91" s="39">
        <f t="shared" si="85"/>
        <v>10</v>
      </c>
      <c r="BC91" s="50">
        <f>SUM(AZ91,BA91,BB91)</f>
        <v>51</v>
      </c>
      <c r="BD91" s="51"/>
      <c r="BE91" s="39">
        <f>AZ91*80</f>
        <v>80</v>
      </c>
      <c r="BF91" s="39">
        <f>BA91*88</f>
        <v>3520</v>
      </c>
      <c r="BG91" s="39">
        <f>BB91*80</f>
        <v>800</v>
      </c>
      <c r="BH91" s="39">
        <f>SUM(BE91,BF91,BG91)</f>
        <v>4400</v>
      </c>
      <c r="BI91" s="51"/>
      <c r="BJ91" s="51"/>
      <c r="BK91" s="51"/>
      <c r="BL91" s="51"/>
      <c r="BM91" s="51"/>
    </row>
    <row r="92">
      <c r="A92" s="35"/>
      <c r="B92" s="43"/>
      <c r="C92" s="37"/>
      <c r="D92" s="38"/>
      <c r="E92" s="39"/>
      <c r="F92" s="60"/>
      <c r="G92" s="60"/>
      <c r="H92" s="60"/>
      <c r="I92" s="60"/>
      <c r="J92" s="45"/>
      <c r="K92" s="39"/>
      <c r="L92" s="39"/>
      <c r="M92" s="98"/>
      <c r="N92" s="98"/>
      <c r="O92" s="98"/>
      <c r="P92" s="98"/>
      <c r="Q92" s="200"/>
      <c r="R92" s="39"/>
      <c r="S92" s="39"/>
      <c r="T92" s="64"/>
      <c r="U92" s="64"/>
      <c r="V92" s="64"/>
      <c r="W92" s="64"/>
      <c r="X92" s="45"/>
      <c r="Y92" s="39"/>
      <c r="Z92" s="39"/>
      <c r="AA92" s="44"/>
      <c r="AB92" s="44"/>
      <c r="AC92" s="44"/>
      <c r="AD92" s="44"/>
      <c r="AE92" s="45"/>
      <c r="AF92" s="39"/>
      <c r="AG92" s="39"/>
      <c r="AH92" s="46"/>
      <c r="AI92" s="46"/>
      <c r="AJ92" s="46"/>
      <c r="AK92" s="46"/>
      <c r="AL92" s="45"/>
      <c r="AM92" s="39"/>
      <c r="AN92" s="39"/>
      <c r="AO92" s="98"/>
      <c r="AP92" s="98"/>
      <c r="AQ92" s="98"/>
      <c r="AR92" s="98"/>
      <c r="AS92" s="45"/>
      <c r="AT92" s="39"/>
      <c r="AU92" s="39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</row>
    <row r="93">
      <c r="A93" s="67"/>
      <c r="B93" s="68"/>
      <c r="C93" s="68"/>
      <c r="K93" s="6" t="s">
        <v>334</v>
      </c>
      <c r="L93" s="4"/>
      <c r="Y93" s="6" t="s">
        <v>334</v>
      </c>
      <c r="Z93" s="4"/>
      <c r="AM93" s="6" t="s">
        <v>334</v>
      </c>
      <c r="AN93" s="4"/>
    </row>
    <row r="94">
      <c r="A94" s="67"/>
      <c r="B94" s="68"/>
      <c r="C94" s="68"/>
    </row>
    <row r="95">
      <c r="A95" s="67"/>
      <c r="B95" s="68"/>
      <c r="C95" s="68"/>
      <c r="K95" s="6" t="s">
        <v>161</v>
      </c>
      <c r="L95" s="4"/>
      <c r="Y95" s="6" t="s">
        <v>161</v>
      </c>
      <c r="Z95" s="4"/>
      <c r="AM95" s="6" t="s">
        <v>161</v>
      </c>
      <c r="AN95" s="4"/>
    </row>
    <row r="96">
      <c r="A96" s="67"/>
      <c r="B96" s="68"/>
      <c r="C96" s="68"/>
      <c r="F96" s="26" t="s">
        <v>4</v>
      </c>
      <c r="G96" s="26" t="s">
        <v>5</v>
      </c>
      <c r="H96" s="26" t="s">
        <v>6</v>
      </c>
      <c r="K96" s="99"/>
      <c r="L96" s="99"/>
      <c r="M96" s="26" t="s">
        <v>4</v>
      </c>
      <c r="N96" s="26" t="s">
        <v>5</v>
      </c>
      <c r="O96" s="26" t="s">
        <v>6</v>
      </c>
      <c r="T96" s="26" t="s">
        <v>4</v>
      </c>
      <c r="U96" s="26" t="s">
        <v>5</v>
      </c>
      <c r="V96" s="26" t="s">
        <v>6</v>
      </c>
      <c r="AA96" s="26" t="s">
        <v>4</v>
      </c>
      <c r="AB96" s="26" t="s">
        <v>5</v>
      </c>
      <c r="AC96" s="26" t="s">
        <v>6</v>
      </c>
      <c r="AH96" s="26" t="s">
        <v>4</v>
      </c>
      <c r="AI96" s="26" t="s">
        <v>5</v>
      </c>
      <c r="AJ96" s="26" t="s">
        <v>6</v>
      </c>
      <c r="AO96" s="26" t="s">
        <v>4</v>
      </c>
      <c r="AP96" s="26" t="s">
        <v>5</v>
      </c>
      <c r="AQ96" s="26" t="s">
        <v>6</v>
      </c>
      <c r="AV96" s="26" t="s">
        <v>4</v>
      </c>
      <c r="AW96" s="26" t="s">
        <v>5</v>
      </c>
      <c r="AX96" s="26" t="s">
        <v>6</v>
      </c>
      <c r="AZ96" s="31" t="s">
        <v>4</v>
      </c>
      <c r="BA96" s="31" t="s">
        <v>13</v>
      </c>
      <c r="BB96" s="31" t="s">
        <v>6</v>
      </c>
      <c r="BC96" s="31" t="s">
        <v>14</v>
      </c>
      <c r="BE96" s="33" t="s">
        <v>4</v>
      </c>
      <c r="BF96" s="33" t="s">
        <v>13</v>
      </c>
      <c r="BG96" s="33" t="s">
        <v>6</v>
      </c>
      <c r="BH96" s="33" t="s">
        <v>15</v>
      </c>
    </row>
    <row r="97">
      <c r="A97" s="35" t="s">
        <v>749</v>
      </c>
      <c r="B97" s="95" t="s">
        <v>33</v>
      </c>
      <c r="C97" s="37">
        <v>45069.0</v>
      </c>
      <c r="D97" s="95" t="s">
        <v>594</v>
      </c>
      <c r="E97" s="98" t="s">
        <v>608</v>
      </c>
      <c r="F97" s="40">
        <v>4.0</v>
      </c>
      <c r="G97" s="40">
        <v>0.0</v>
      </c>
      <c r="H97" s="40">
        <v>0.0</v>
      </c>
      <c r="I97" s="95" t="s">
        <v>46</v>
      </c>
      <c r="J97" s="37">
        <v>45070.0</v>
      </c>
      <c r="K97" s="95" t="s">
        <v>594</v>
      </c>
      <c r="L97" s="98" t="s">
        <v>608</v>
      </c>
      <c r="M97" s="40">
        <v>4.0</v>
      </c>
      <c r="N97" s="40">
        <v>0.0</v>
      </c>
      <c r="O97" s="40">
        <v>0.0</v>
      </c>
      <c r="P97" s="38" t="s">
        <v>36</v>
      </c>
      <c r="Q97" s="37">
        <v>45071.0</v>
      </c>
      <c r="R97" s="95" t="s">
        <v>594</v>
      </c>
      <c r="S97" s="98" t="s">
        <v>608</v>
      </c>
      <c r="T97" s="40">
        <v>4.0</v>
      </c>
      <c r="U97" s="40">
        <v>0.0</v>
      </c>
      <c r="V97" s="40">
        <v>0.0</v>
      </c>
      <c r="W97" s="95" t="s">
        <v>37</v>
      </c>
      <c r="X97" s="37">
        <v>45072.0</v>
      </c>
      <c r="Y97" s="95" t="s">
        <v>594</v>
      </c>
      <c r="Z97" s="98" t="s">
        <v>608</v>
      </c>
      <c r="AA97" s="40">
        <v>4.0</v>
      </c>
      <c r="AB97" s="40">
        <v>0.0</v>
      </c>
      <c r="AC97" s="40">
        <v>0.0</v>
      </c>
      <c r="AD97" s="420" t="s">
        <v>40</v>
      </c>
      <c r="AE97" s="37">
        <v>45073.0</v>
      </c>
      <c r="AF97" s="56"/>
      <c r="AG97" s="110"/>
      <c r="AH97" s="40">
        <v>0.0</v>
      </c>
      <c r="AI97" s="40">
        <v>0.0</v>
      </c>
      <c r="AJ97" s="40">
        <v>0.0</v>
      </c>
      <c r="AK97" s="96" t="s">
        <v>43</v>
      </c>
      <c r="AL97" s="37">
        <v>45074.0</v>
      </c>
      <c r="AM97" s="42"/>
      <c r="AN97" s="44"/>
      <c r="AO97" s="40">
        <v>0.0</v>
      </c>
      <c r="AP97" s="40">
        <v>0.0</v>
      </c>
      <c r="AQ97" s="40">
        <v>0.0</v>
      </c>
      <c r="AR97" s="420" t="s">
        <v>44</v>
      </c>
      <c r="AS97" s="495">
        <v>45075.0</v>
      </c>
      <c r="AT97" s="42"/>
      <c r="AU97" s="44"/>
      <c r="AV97" s="40">
        <v>0.0</v>
      </c>
      <c r="AW97" s="40">
        <v>0.0</v>
      </c>
      <c r="AX97" s="40">
        <v>0.0</v>
      </c>
      <c r="AY97" s="51"/>
      <c r="AZ97" s="49">
        <f t="shared" ref="AZ97:BB97" si="86">SUM(F97,M97,T97,AA97,AH97,AO97,AV97)</f>
        <v>16</v>
      </c>
      <c r="BA97" s="39">
        <f t="shared" si="86"/>
        <v>0</v>
      </c>
      <c r="BB97" s="39">
        <f t="shared" si="86"/>
        <v>0</v>
      </c>
      <c r="BC97" s="50">
        <f t="shared" ref="BC97:BC98" si="88">SUM(AZ97,BA97,BB97)</f>
        <v>16</v>
      </c>
      <c r="BD97" s="51"/>
      <c r="BE97" s="221">
        <f>67.31*AZ97</f>
        <v>1076.96</v>
      </c>
      <c r="BF97" s="221"/>
      <c r="BG97" s="221"/>
      <c r="BH97" s="221">
        <f t="shared" ref="BH97:BH98" si="89">SUM(BF97,BE97,BG97)</f>
        <v>1076.96</v>
      </c>
      <c r="BI97" s="51"/>
      <c r="BJ97" s="51"/>
      <c r="BK97" s="51"/>
      <c r="BL97" s="51"/>
      <c r="BM97" s="51"/>
    </row>
    <row r="98">
      <c r="A98" s="35" t="s">
        <v>150</v>
      </c>
      <c r="B98" s="543" t="s">
        <v>33</v>
      </c>
      <c r="C98" s="544">
        <v>45069.0</v>
      </c>
      <c r="D98" s="95" t="s">
        <v>594</v>
      </c>
      <c r="E98" s="98" t="s">
        <v>608</v>
      </c>
      <c r="F98" s="40">
        <v>4.0</v>
      </c>
      <c r="G98" s="40">
        <v>0.0</v>
      </c>
      <c r="H98" s="40">
        <v>0.0</v>
      </c>
      <c r="I98" s="543" t="s">
        <v>46</v>
      </c>
      <c r="J98" s="544">
        <v>45070.0</v>
      </c>
      <c r="K98" s="95" t="s">
        <v>594</v>
      </c>
      <c r="L98" s="98" t="s">
        <v>608</v>
      </c>
      <c r="M98" s="40">
        <v>4.0</v>
      </c>
      <c r="N98" s="40">
        <v>0.0</v>
      </c>
      <c r="O98" s="40">
        <v>0.0</v>
      </c>
      <c r="P98" s="370" t="s">
        <v>36</v>
      </c>
      <c r="Q98" s="544">
        <v>45071.0</v>
      </c>
      <c r="R98" s="95" t="s">
        <v>594</v>
      </c>
      <c r="S98" s="98" t="s">
        <v>608</v>
      </c>
      <c r="T98" s="40">
        <v>4.0</v>
      </c>
      <c r="U98" s="40">
        <v>0.0</v>
      </c>
      <c r="V98" s="40">
        <v>0.0</v>
      </c>
      <c r="W98" s="543" t="s">
        <v>37</v>
      </c>
      <c r="X98" s="544">
        <v>45072.0</v>
      </c>
      <c r="Y98" s="95" t="s">
        <v>594</v>
      </c>
      <c r="Z98" s="98" t="s">
        <v>608</v>
      </c>
      <c r="AA98" s="40">
        <v>4.0</v>
      </c>
      <c r="AB98" s="40">
        <v>0.0</v>
      </c>
      <c r="AC98" s="40">
        <v>0.0</v>
      </c>
      <c r="AD98" s="545" t="s">
        <v>40</v>
      </c>
      <c r="AE98" s="544">
        <v>45073.0</v>
      </c>
      <c r="AF98" s="546"/>
      <c r="AG98" s="547"/>
      <c r="AH98" s="40">
        <v>0.0</v>
      </c>
      <c r="AI98" s="40">
        <v>0.0</v>
      </c>
      <c r="AJ98" s="40">
        <v>0.0</v>
      </c>
      <c r="AK98" s="435" t="s">
        <v>43</v>
      </c>
      <c r="AL98" s="544">
        <v>45074.0</v>
      </c>
      <c r="AM98" s="548"/>
      <c r="AN98" s="549"/>
      <c r="AO98" s="40">
        <v>0.0</v>
      </c>
      <c r="AP98" s="40">
        <v>0.0</v>
      </c>
      <c r="AQ98" s="40">
        <v>0.0</v>
      </c>
      <c r="AR98" s="545" t="s">
        <v>44</v>
      </c>
      <c r="AS98" s="550">
        <v>45075.0</v>
      </c>
      <c r="AT98" s="548"/>
      <c r="AU98" s="549"/>
      <c r="AV98" s="40">
        <v>0.0</v>
      </c>
      <c r="AW98" s="40">
        <v>0.0</v>
      </c>
      <c r="AX98" s="40">
        <v>0.0</v>
      </c>
      <c r="AY98" s="51"/>
      <c r="AZ98" s="49">
        <f t="shared" ref="AZ98:BB98" si="87">SUM(F98,M98,T98,AA98,AH98,AO98,AV98)</f>
        <v>16</v>
      </c>
      <c r="BA98" s="39">
        <f t="shared" si="87"/>
        <v>0</v>
      </c>
      <c r="BB98" s="39">
        <f t="shared" si="87"/>
        <v>0</v>
      </c>
      <c r="BC98" s="50">
        <f t="shared" si="88"/>
        <v>16</v>
      </c>
      <c r="BD98" s="51"/>
      <c r="BE98" s="221"/>
      <c r="BF98" s="221"/>
      <c r="BG98" s="221"/>
      <c r="BH98" s="221">
        <f t="shared" si="89"/>
        <v>0</v>
      </c>
      <c r="BI98" s="51"/>
      <c r="BJ98" s="51"/>
      <c r="BK98" s="51"/>
      <c r="BL98" s="51"/>
      <c r="BM98" s="51"/>
    </row>
    <row r="99">
      <c r="A99" s="209"/>
      <c r="B99" s="136"/>
      <c r="C99" s="71"/>
      <c r="D99" s="136"/>
      <c r="E99" s="136"/>
      <c r="F99" s="204"/>
      <c r="G99" s="204"/>
      <c r="H99" s="204"/>
      <c r="I99" s="136"/>
      <c r="J99" s="71"/>
      <c r="K99" s="98"/>
      <c r="L99" s="211"/>
      <c r="M99" s="51"/>
      <c r="N99" s="51"/>
      <c r="O99" s="51"/>
      <c r="P99" s="51"/>
      <c r="Q99" s="71"/>
      <c r="R99" s="136"/>
      <c r="S99" s="136"/>
      <c r="T99" s="203"/>
      <c r="U99" s="203"/>
      <c r="V99" s="203"/>
      <c r="W99" s="136"/>
      <c r="X99" s="71"/>
      <c r="Y99" s="136"/>
      <c r="Z99" s="136"/>
      <c r="AA99" s="136"/>
      <c r="AB99" s="136"/>
      <c r="AC99" s="136"/>
      <c r="AD99" s="117"/>
      <c r="AE99" s="71"/>
      <c r="AF99" s="72"/>
      <c r="AG99" s="32"/>
      <c r="AH99" s="212"/>
      <c r="AI99" s="212"/>
      <c r="AJ99" s="212"/>
      <c r="AK99" s="32"/>
      <c r="AL99" s="71"/>
      <c r="AM99" s="136"/>
      <c r="AN99" s="72"/>
      <c r="AO99" s="136"/>
      <c r="AP99" s="136"/>
      <c r="AQ99" s="136"/>
      <c r="AR99" s="117"/>
      <c r="AS99" s="118"/>
      <c r="AT99" s="136"/>
      <c r="AU99" s="72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</row>
    <row r="100">
      <c r="A100" s="209"/>
      <c r="B100" s="136"/>
      <c r="C100" s="71"/>
      <c r="D100" s="136"/>
      <c r="E100" s="136"/>
      <c r="F100" s="204"/>
      <c r="G100" s="204"/>
      <c r="H100" s="204"/>
      <c r="I100" s="136"/>
      <c r="J100" s="71"/>
      <c r="K100" s="6" t="s">
        <v>35</v>
      </c>
      <c r="L100" s="4"/>
      <c r="M100" s="51"/>
      <c r="N100" s="51"/>
      <c r="O100" s="51"/>
      <c r="P100" s="51"/>
      <c r="Q100" s="71"/>
      <c r="R100" s="136"/>
      <c r="S100" s="136"/>
      <c r="T100" s="203"/>
      <c r="U100" s="203"/>
      <c r="V100" s="203"/>
      <c r="W100" s="136"/>
      <c r="X100" s="71"/>
      <c r="Y100" s="6" t="s">
        <v>35</v>
      </c>
      <c r="Z100" s="4"/>
      <c r="AA100" s="136"/>
      <c r="AB100" s="136"/>
      <c r="AC100" s="136"/>
      <c r="AD100" s="117"/>
      <c r="AE100" s="71"/>
      <c r="AF100" s="72"/>
      <c r="AG100" s="32"/>
      <c r="AH100" s="212"/>
      <c r="AI100" s="212"/>
      <c r="AJ100" s="212"/>
      <c r="AK100" s="32"/>
      <c r="AL100" s="71"/>
      <c r="AM100" s="6" t="s">
        <v>35</v>
      </c>
      <c r="AN100" s="4"/>
      <c r="AO100" s="136"/>
      <c r="AP100" s="136"/>
      <c r="AQ100" s="136"/>
      <c r="AR100" s="117"/>
      <c r="AS100" s="118"/>
      <c r="AT100" s="136"/>
      <c r="AU100" s="72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</row>
    <row r="101" ht="15.0" customHeight="1">
      <c r="A101" s="209"/>
      <c r="B101" s="136"/>
      <c r="C101" s="71"/>
      <c r="D101" s="136"/>
      <c r="E101" s="136"/>
      <c r="F101" s="26" t="s">
        <v>4</v>
      </c>
      <c r="G101" s="26" t="s">
        <v>5</v>
      </c>
      <c r="H101" s="26" t="s">
        <v>6</v>
      </c>
      <c r="I101" s="136"/>
      <c r="J101" s="71"/>
      <c r="K101" s="98"/>
      <c r="L101" s="211"/>
      <c r="M101" s="26" t="s">
        <v>4</v>
      </c>
      <c r="N101" s="26" t="s">
        <v>5</v>
      </c>
      <c r="O101" s="26" t="s">
        <v>6</v>
      </c>
      <c r="P101" s="51"/>
      <c r="Q101" s="71"/>
      <c r="R101" s="136"/>
      <c r="S101" s="136"/>
      <c r="T101" s="26" t="s">
        <v>4</v>
      </c>
      <c r="U101" s="26" t="s">
        <v>5</v>
      </c>
      <c r="V101" s="26" t="s">
        <v>6</v>
      </c>
      <c r="W101" s="136"/>
      <c r="X101" s="71"/>
      <c r="Y101" s="136"/>
      <c r="Z101" s="136"/>
      <c r="AA101" s="26" t="s">
        <v>4</v>
      </c>
      <c r="AB101" s="26" t="s">
        <v>5</v>
      </c>
      <c r="AC101" s="26" t="s">
        <v>6</v>
      </c>
      <c r="AD101" s="117"/>
      <c r="AE101" s="71"/>
      <c r="AF101" s="72"/>
      <c r="AG101" s="32"/>
      <c r="AH101" s="26" t="s">
        <v>4</v>
      </c>
      <c r="AI101" s="26" t="s">
        <v>5</v>
      </c>
      <c r="AJ101" s="26" t="s">
        <v>6</v>
      </c>
      <c r="AK101" s="32"/>
      <c r="AL101" s="71"/>
      <c r="AM101" s="136"/>
      <c r="AN101" s="72"/>
      <c r="AO101" s="26" t="s">
        <v>4</v>
      </c>
      <c r="AP101" s="26" t="s">
        <v>5</v>
      </c>
      <c r="AQ101" s="26" t="s">
        <v>6</v>
      </c>
      <c r="AR101" s="117"/>
      <c r="AS101" s="118"/>
      <c r="AT101" s="136"/>
      <c r="AU101" s="72"/>
      <c r="AV101" s="26" t="s">
        <v>4</v>
      </c>
      <c r="AW101" s="26" t="s">
        <v>5</v>
      </c>
      <c r="AX101" s="26" t="s">
        <v>6</v>
      </c>
      <c r="AY101" s="51"/>
      <c r="AZ101" s="31" t="s">
        <v>4</v>
      </c>
      <c r="BA101" s="31" t="s">
        <v>13</v>
      </c>
      <c r="BB101" s="31" t="s">
        <v>6</v>
      </c>
      <c r="BC101" s="31" t="s">
        <v>14</v>
      </c>
      <c r="BD101" s="51"/>
      <c r="BE101" s="33" t="s">
        <v>4</v>
      </c>
      <c r="BF101" s="33" t="s">
        <v>13</v>
      </c>
      <c r="BG101" s="33" t="s">
        <v>6</v>
      </c>
      <c r="BH101" s="33" t="s">
        <v>15</v>
      </c>
      <c r="BI101" s="51"/>
      <c r="BJ101" s="51"/>
      <c r="BK101" s="51"/>
      <c r="BL101" s="51"/>
      <c r="BM101" s="51"/>
    </row>
    <row r="102">
      <c r="A102" s="35" t="s">
        <v>740</v>
      </c>
      <c r="B102" s="543" t="s">
        <v>19</v>
      </c>
      <c r="C102" s="544">
        <v>45068.0</v>
      </c>
      <c r="D102" s="543" t="s">
        <v>179</v>
      </c>
      <c r="E102" s="551" t="s">
        <v>29</v>
      </c>
      <c r="F102" s="40">
        <v>5.0</v>
      </c>
      <c r="G102" s="40">
        <v>0.0</v>
      </c>
      <c r="H102" s="40">
        <v>0.0</v>
      </c>
      <c r="I102" s="41" t="s">
        <v>22</v>
      </c>
      <c r="J102" s="544">
        <v>45069.0</v>
      </c>
      <c r="K102" s="543" t="s">
        <v>179</v>
      </c>
      <c r="L102" s="551" t="s">
        <v>29</v>
      </c>
      <c r="M102" s="40">
        <v>5.0</v>
      </c>
      <c r="N102" s="40">
        <v>0.0</v>
      </c>
      <c r="O102" s="40">
        <v>0.0</v>
      </c>
      <c r="P102" s="42" t="s">
        <v>24</v>
      </c>
      <c r="Q102" s="37">
        <v>45070.0</v>
      </c>
      <c r="R102" s="543" t="s">
        <v>811</v>
      </c>
      <c r="S102" s="551" t="s">
        <v>812</v>
      </c>
      <c r="T102" s="40">
        <v>6.0</v>
      </c>
      <c r="U102" s="40">
        <v>0.0</v>
      </c>
      <c r="V102" s="40">
        <v>0.0</v>
      </c>
      <c r="W102" s="95" t="s">
        <v>37</v>
      </c>
      <c r="X102" s="552">
        <v>45072.0</v>
      </c>
      <c r="Y102" s="543" t="s">
        <v>179</v>
      </c>
      <c r="Z102" s="551" t="s">
        <v>29</v>
      </c>
      <c r="AA102" s="40">
        <v>0.0</v>
      </c>
      <c r="AB102" s="40">
        <v>0.0</v>
      </c>
      <c r="AC102" s="40">
        <v>0.0</v>
      </c>
      <c r="AD102" s="420" t="s">
        <v>40</v>
      </c>
      <c r="AE102" s="552">
        <v>45073.0</v>
      </c>
      <c r="AF102" s="553"/>
      <c r="AG102" s="554"/>
      <c r="AH102" s="40">
        <v>0.0</v>
      </c>
      <c r="AI102" s="40">
        <v>0.0</v>
      </c>
      <c r="AJ102" s="40">
        <v>0.0</v>
      </c>
      <c r="AK102" s="555" t="s">
        <v>43</v>
      </c>
      <c r="AL102" s="552">
        <v>45074.0</v>
      </c>
      <c r="AM102" s="556"/>
      <c r="AN102" s="557"/>
      <c r="AO102" s="40">
        <v>0.0</v>
      </c>
      <c r="AP102" s="40">
        <v>0.0</v>
      </c>
      <c r="AQ102" s="40">
        <v>0.0</v>
      </c>
      <c r="AR102" s="420" t="s">
        <v>44</v>
      </c>
      <c r="AS102" s="495">
        <v>45075.0</v>
      </c>
      <c r="AT102" s="556"/>
      <c r="AU102" s="557"/>
      <c r="AV102" s="40">
        <v>0.0</v>
      </c>
      <c r="AW102" s="40">
        <v>0.0</v>
      </c>
      <c r="AX102" s="40">
        <v>0.0</v>
      </c>
      <c r="AY102" s="51"/>
      <c r="AZ102" s="49">
        <f t="shared" ref="AZ102:BB102" si="90">SUM(F102,M102,T102,AA102,AH102,AO102,AV102)</f>
        <v>16</v>
      </c>
      <c r="BA102" s="39">
        <f t="shared" si="90"/>
        <v>0</v>
      </c>
      <c r="BB102" s="39">
        <f t="shared" si="90"/>
        <v>0</v>
      </c>
      <c r="BC102" s="50">
        <f>SUM(AZ102,BA102,BB102)</f>
        <v>16</v>
      </c>
      <c r="BD102" s="51"/>
      <c r="BE102" s="221">
        <f>AZ102*67.31</f>
        <v>1076.96</v>
      </c>
      <c r="BF102" s="221"/>
      <c r="BG102" s="221"/>
      <c r="BH102" s="221">
        <f>SUM(BE102,BF102,BG102)</f>
        <v>1076.96</v>
      </c>
      <c r="BI102" s="51"/>
      <c r="BJ102" s="51"/>
      <c r="BK102" s="51"/>
      <c r="BL102" s="51"/>
      <c r="BM102" s="51"/>
    </row>
    <row r="103">
      <c r="A103" s="35"/>
      <c r="B103" s="98"/>
      <c r="C103" s="45"/>
      <c r="D103" s="98"/>
      <c r="E103" s="98"/>
      <c r="F103" s="60"/>
      <c r="G103" s="60"/>
      <c r="H103" s="558"/>
      <c r="I103" s="98"/>
      <c r="J103" s="45"/>
      <c r="K103" s="98"/>
      <c r="L103" s="98"/>
      <c r="M103" s="26" t="s">
        <v>4</v>
      </c>
      <c r="N103" s="26" t="s">
        <v>5</v>
      </c>
      <c r="O103" s="26" t="s">
        <v>6</v>
      </c>
      <c r="P103" s="39"/>
      <c r="Q103" s="45"/>
      <c r="R103" s="98"/>
      <c r="S103" s="98"/>
      <c r="T103" s="64"/>
      <c r="U103" s="64"/>
      <c r="V103" s="64"/>
      <c r="W103" s="98"/>
      <c r="X103" s="45"/>
      <c r="Y103" s="98"/>
      <c r="Z103" s="98"/>
      <c r="AA103" s="98"/>
      <c r="AB103" s="98"/>
      <c r="AC103" s="98"/>
      <c r="AD103" s="292"/>
      <c r="AE103" s="45"/>
      <c r="AF103" s="44"/>
      <c r="AG103" s="92"/>
      <c r="AH103" s="46"/>
      <c r="AI103" s="46"/>
      <c r="AJ103" s="46"/>
      <c r="AK103" s="92"/>
      <c r="AL103" s="45"/>
      <c r="AM103" s="53"/>
      <c r="AN103" s="44"/>
      <c r="AO103" s="98"/>
      <c r="AP103" s="98"/>
      <c r="AQ103" s="98"/>
      <c r="AR103" s="292"/>
      <c r="AS103" s="200"/>
      <c r="AT103" s="53"/>
      <c r="AU103" s="44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</row>
    <row r="104">
      <c r="A104" s="35"/>
      <c r="B104" s="98"/>
      <c r="C104" s="45"/>
      <c r="D104" s="98"/>
      <c r="E104" s="98"/>
      <c r="F104" s="60"/>
      <c r="G104" s="60"/>
      <c r="H104" s="558"/>
      <c r="I104" s="98"/>
      <c r="J104" s="45"/>
      <c r="K104" s="559" t="s">
        <v>51</v>
      </c>
      <c r="L104" s="4"/>
      <c r="M104" s="40">
        <v>0.0</v>
      </c>
      <c r="N104" s="40">
        <v>0.0</v>
      </c>
      <c r="O104" s="40">
        <v>0.0</v>
      </c>
      <c r="P104" s="39"/>
      <c r="Q104" s="45"/>
      <c r="R104" s="98"/>
      <c r="S104" s="98"/>
      <c r="T104" s="64"/>
      <c r="U104" s="64"/>
      <c r="V104" s="64"/>
      <c r="W104" s="98"/>
      <c r="X104" s="45"/>
      <c r="Y104" s="559" t="s">
        <v>51</v>
      </c>
      <c r="Z104" s="4"/>
      <c r="AA104" s="98"/>
      <c r="AB104" s="98"/>
      <c r="AC104" s="98"/>
      <c r="AD104" s="292"/>
      <c r="AE104" s="45"/>
      <c r="AF104" s="44"/>
      <c r="AG104" s="92"/>
      <c r="AH104" s="46"/>
      <c r="AI104" s="46"/>
      <c r="AJ104" s="46"/>
      <c r="AK104" s="92"/>
      <c r="AL104" s="45"/>
      <c r="AM104" s="559" t="s">
        <v>51</v>
      </c>
      <c r="AN104" s="4"/>
      <c r="AO104" s="98"/>
      <c r="AP104" s="98"/>
      <c r="AQ104" s="98"/>
      <c r="AR104" s="292"/>
      <c r="AS104" s="200"/>
      <c r="AT104" s="53"/>
      <c r="AU104" s="44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</row>
    <row r="105">
      <c r="A105" s="35"/>
      <c r="B105" s="98"/>
      <c r="C105" s="45"/>
      <c r="D105" s="98"/>
      <c r="E105" s="98"/>
      <c r="F105" s="26" t="s">
        <v>4</v>
      </c>
      <c r="G105" s="26" t="s">
        <v>5</v>
      </c>
      <c r="H105" s="26" t="s">
        <v>6</v>
      </c>
      <c r="I105" s="98"/>
      <c r="J105" s="45"/>
      <c r="K105" s="98"/>
      <c r="L105" s="98"/>
      <c r="M105" s="26" t="s">
        <v>4</v>
      </c>
      <c r="N105" s="26" t="s">
        <v>5</v>
      </c>
      <c r="O105" s="26" t="s">
        <v>6</v>
      </c>
      <c r="P105" s="39"/>
      <c r="Q105" s="45"/>
      <c r="R105" s="98"/>
      <c r="S105" s="98"/>
      <c r="T105" s="26" t="s">
        <v>4</v>
      </c>
      <c r="U105" s="26" t="s">
        <v>5</v>
      </c>
      <c r="V105" s="26" t="s">
        <v>6</v>
      </c>
      <c r="W105" s="98"/>
      <c r="X105" s="45"/>
      <c r="Y105" s="98"/>
      <c r="Z105" s="98"/>
      <c r="AA105" s="26" t="s">
        <v>4</v>
      </c>
      <c r="AB105" s="26" t="s">
        <v>5</v>
      </c>
      <c r="AC105" s="26" t="s">
        <v>6</v>
      </c>
      <c r="AD105" s="292"/>
      <c r="AE105" s="45"/>
      <c r="AF105" s="44"/>
      <c r="AG105" s="92"/>
      <c r="AH105" s="26" t="s">
        <v>4</v>
      </c>
      <c r="AI105" s="26" t="s">
        <v>5</v>
      </c>
      <c r="AJ105" s="26" t="s">
        <v>6</v>
      </c>
      <c r="AK105" s="92"/>
      <c r="AL105" s="45"/>
      <c r="AM105" s="53"/>
      <c r="AN105" s="44"/>
      <c r="AO105" s="26" t="s">
        <v>4</v>
      </c>
      <c r="AP105" s="26" t="s">
        <v>5</v>
      </c>
      <c r="AQ105" s="26" t="s">
        <v>6</v>
      </c>
      <c r="AR105" s="292"/>
      <c r="AS105" s="200"/>
      <c r="AT105" s="53"/>
      <c r="AU105" s="44"/>
      <c r="AV105" s="26" t="s">
        <v>4</v>
      </c>
      <c r="AW105" s="26" t="s">
        <v>5</v>
      </c>
      <c r="AX105" s="26" t="s">
        <v>6</v>
      </c>
      <c r="AY105" s="51"/>
      <c r="AZ105" s="31" t="s">
        <v>4</v>
      </c>
      <c r="BA105" s="31" t="s">
        <v>13</v>
      </c>
      <c r="BB105" s="31" t="s">
        <v>6</v>
      </c>
      <c r="BC105" s="31" t="s">
        <v>14</v>
      </c>
      <c r="BD105" s="51"/>
      <c r="BE105" s="33" t="s">
        <v>4</v>
      </c>
      <c r="BF105" s="33" t="s">
        <v>13</v>
      </c>
      <c r="BG105" s="33" t="s">
        <v>6</v>
      </c>
      <c r="BH105" s="33" t="s">
        <v>15</v>
      </c>
      <c r="BI105" s="51"/>
      <c r="BJ105" s="51"/>
      <c r="BK105" s="51"/>
      <c r="BL105" s="51"/>
      <c r="BM105" s="51"/>
    </row>
    <row r="106">
      <c r="A106" s="220" t="s">
        <v>335</v>
      </c>
      <c r="B106" s="543" t="s">
        <v>19</v>
      </c>
      <c r="C106" s="544">
        <v>45068.0</v>
      </c>
      <c r="D106" s="543" t="s">
        <v>179</v>
      </c>
      <c r="E106" s="551" t="s">
        <v>29</v>
      </c>
      <c r="F106" s="40">
        <v>5.0</v>
      </c>
      <c r="G106" s="40">
        <v>0.0</v>
      </c>
      <c r="H106" s="40">
        <v>0.0</v>
      </c>
      <c r="I106" s="41" t="s">
        <v>22</v>
      </c>
      <c r="J106" s="544">
        <v>45069.0</v>
      </c>
      <c r="K106" s="543" t="s">
        <v>813</v>
      </c>
      <c r="L106" s="551" t="s">
        <v>253</v>
      </c>
      <c r="M106" s="40">
        <v>5.0</v>
      </c>
      <c r="N106" s="40">
        <v>0.0</v>
      </c>
      <c r="O106" s="40">
        <v>0.0</v>
      </c>
      <c r="P106" s="42" t="s">
        <v>24</v>
      </c>
      <c r="Q106" s="37">
        <v>45070.0</v>
      </c>
      <c r="R106" s="543" t="s">
        <v>811</v>
      </c>
      <c r="S106" s="551" t="s">
        <v>812</v>
      </c>
      <c r="T106" s="40">
        <v>6.0</v>
      </c>
      <c r="U106" s="40">
        <v>0.0</v>
      </c>
      <c r="V106" s="40">
        <v>0.0</v>
      </c>
      <c r="W106" s="543" t="s">
        <v>37</v>
      </c>
      <c r="X106" s="544">
        <v>45072.0</v>
      </c>
      <c r="Y106" s="543" t="s">
        <v>137</v>
      </c>
      <c r="Z106" s="551" t="s">
        <v>333</v>
      </c>
      <c r="AA106" s="40">
        <v>0.0</v>
      </c>
      <c r="AB106" s="40">
        <v>0.0</v>
      </c>
      <c r="AC106" s="40">
        <v>0.0</v>
      </c>
      <c r="AD106" s="545" t="s">
        <v>40</v>
      </c>
      <c r="AE106" s="544">
        <v>45073.0</v>
      </c>
      <c r="AF106" s="546"/>
      <c r="AG106" s="547"/>
      <c r="AH106" s="40">
        <v>0.0</v>
      </c>
      <c r="AI106" s="40">
        <v>0.0</v>
      </c>
      <c r="AJ106" s="40">
        <v>0.0</v>
      </c>
      <c r="AK106" s="435" t="s">
        <v>43</v>
      </c>
      <c r="AL106" s="544">
        <v>45074.0</v>
      </c>
      <c r="AM106" s="548"/>
      <c r="AN106" s="549"/>
      <c r="AO106" s="40">
        <v>0.0</v>
      </c>
      <c r="AP106" s="40">
        <v>0.0</v>
      </c>
      <c r="AQ106" s="40">
        <v>0.0</v>
      </c>
      <c r="AR106" s="545" t="s">
        <v>44</v>
      </c>
      <c r="AS106" s="550">
        <v>45075.0</v>
      </c>
      <c r="AT106" s="548"/>
      <c r="AU106" s="549"/>
      <c r="AV106" s="40">
        <v>0.0</v>
      </c>
      <c r="AW106" s="40">
        <v>0.0</v>
      </c>
      <c r="AX106" s="40">
        <v>0.0</v>
      </c>
      <c r="AY106" s="51"/>
      <c r="AZ106" s="49">
        <f t="shared" ref="AZ106:BB106" si="91">SUM(F106,M106,T106,AA106,AH106,AO106,AV106)</f>
        <v>16</v>
      </c>
      <c r="BA106" s="39">
        <f t="shared" si="91"/>
        <v>0</v>
      </c>
      <c r="BB106" s="39">
        <f t="shared" si="91"/>
        <v>0</v>
      </c>
      <c r="BC106" s="50">
        <f>SUM(AZ106,BA106,BB106)</f>
        <v>16</v>
      </c>
      <c r="BD106" s="51"/>
      <c r="BE106" s="221">
        <f>AZ106*67.31</f>
        <v>1076.96</v>
      </c>
      <c r="BF106" s="221"/>
      <c r="BG106" s="221"/>
      <c r="BH106" s="221">
        <f>SUM(BE106,BF106,BG106)</f>
        <v>1076.96</v>
      </c>
      <c r="BI106" s="51"/>
      <c r="BJ106" s="51"/>
      <c r="BK106" s="51"/>
      <c r="BL106" s="51"/>
      <c r="BM106" s="51"/>
    </row>
    <row r="107">
      <c r="A107" s="116"/>
      <c r="B107" s="136"/>
      <c r="C107" s="71"/>
      <c r="D107" s="136"/>
      <c r="E107" s="136"/>
      <c r="F107" s="204"/>
      <c r="G107" s="204"/>
      <c r="H107" s="204"/>
      <c r="I107" s="136"/>
      <c r="J107" s="71"/>
      <c r="K107" s="136"/>
      <c r="L107" s="136"/>
      <c r="M107" s="51"/>
      <c r="N107" s="51"/>
      <c r="O107" s="51"/>
      <c r="P107" s="51"/>
      <c r="Q107" s="71"/>
      <c r="R107" s="136"/>
      <c r="S107" s="136"/>
      <c r="T107" s="203"/>
      <c r="U107" s="203"/>
      <c r="V107" s="203"/>
      <c r="W107" s="136"/>
      <c r="X107" s="71"/>
      <c r="Y107" s="136"/>
      <c r="Z107" s="136"/>
      <c r="AA107" s="136"/>
      <c r="AB107" s="136"/>
      <c r="AC107" s="136"/>
      <c r="AD107" s="117"/>
      <c r="AE107" s="71"/>
      <c r="AF107" s="72"/>
      <c r="AG107" s="32"/>
      <c r="AH107" s="212"/>
      <c r="AI107" s="212"/>
      <c r="AJ107" s="212"/>
      <c r="AK107" s="32"/>
      <c r="AL107" s="71"/>
      <c r="AM107" s="136"/>
      <c r="AN107" s="72"/>
      <c r="AO107" s="136"/>
      <c r="AP107" s="136"/>
      <c r="AQ107" s="136"/>
      <c r="AR107" s="117"/>
      <c r="AS107" s="118"/>
      <c r="AT107" s="136"/>
      <c r="AU107" s="72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</row>
    <row r="108">
      <c r="A108" s="116"/>
      <c r="B108" s="136"/>
      <c r="C108" s="71"/>
      <c r="D108" s="136"/>
      <c r="E108" s="136"/>
      <c r="F108" s="204"/>
      <c r="G108" s="204"/>
      <c r="H108" s="204"/>
      <c r="I108" s="136"/>
      <c r="J108" s="71"/>
      <c r="K108" s="6" t="s">
        <v>31</v>
      </c>
      <c r="L108" s="4"/>
      <c r="M108" s="51"/>
      <c r="N108" s="51"/>
      <c r="O108" s="51"/>
      <c r="P108" s="51"/>
      <c r="Q108" s="71"/>
      <c r="R108" s="136"/>
      <c r="S108" s="136"/>
      <c r="T108" s="203"/>
      <c r="U108" s="203"/>
      <c r="V108" s="203"/>
      <c r="W108" s="136"/>
      <c r="X108" s="71"/>
      <c r="Y108" s="6" t="s">
        <v>31</v>
      </c>
      <c r="Z108" s="4"/>
      <c r="AA108" s="136"/>
      <c r="AB108" s="136"/>
      <c r="AC108" s="136"/>
      <c r="AD108" s="117"/>
      <c r="AE108" s="71"/>
      <c r="AF108" s="72"/>
      <c r="AG108" s="32"/>
      <c r="AH108" s="212"/>
      <c r="AI108" s="212"/>
      <c r="AJ108" s="212"/>
      <c r="AK108" s="32"/>
      <c r="AL108" s="71"/>
      <c r="AM108" s="6" t="s">
        <v>31</v>
      </c>
      <c r="AN108" s="4"/>
      <c r="AO108" s="136"/>
      <c r="AP108" s="136"/>
      <c r="AQ108" s="136"/>
      <c r="AR108" s="117"/>
      <c r="AS108" s="118"/>
      <c r="AT108" s="136"/>
      <c r="AU108" s="72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</row>
    <row r="109">
      <c r="A109" s="116"/>
      <c r="B109" s="136"/>
      <c r="C109" s="71"/>
      <c r="D109" s="136"/>
      <c r="E109" s="136"/>
      <c r="F109" s="26" t="s">
        <v>4</v>
      </c>
      <c r="G109" s="26" t="s">
        <v>5</v>
      </c>
      <c r="H109" s="26" t="s">
        <v>6</v>
      </c>
      <c r="I109" s="136"/>
      <c r="J109" s="71"/>
      <c r="K109" s="136"/>
      <c r="L109" s="136"/>
      <c r="M109" s="26" t="s">
        <v>4</v>
      </c>
      <c r="N109" s="26" t="s">
        <v>5</v>
      </c>
      <c r="O109" s="26" t="s">
        <v>6</v>
      </c>
      <c r="P109" s="51"/>
      <c r="Q109" s="71"/>
      <c r="R109" s="136"/>
      <c r="S109" s="136"/>
      <c r="T109" s="26" t="s">
        <v>4</v>
      </c>
      <c r="U109" s="26" t="s">
        <v>5</v>
      </c>
      <c r="V109" s="26" t="s">
        <v>6</v>
      </c>
      <c r="W109" s="136"/>
      <c r="X109" s="71"/>
      <c r="Y109" s="136"/>
      <c r="Z109" s="136"/>
      <c r="AA109" s="26" t="s">
        <v>4</v>
      </c>
      <c r="AB109" s="26" t="s">
        <v>5</v>
      </c>
      <c r="AC109" s="26" t="s">
        <v>6</v>
      </c>
      <c r="AD109" s="117"/>
      <c r="AE109" s="71"/>
      <c r="AF109" s="72"/>
      <c r="AG109" s="32"/>
      <c r="AH109" s="26" t="s">
        <v>4</v>
      </c>
      <c r="AI109" s="26" t="s">
        <v>5</v>
      </c>
      <c r="AJ109" s="26" t="s">
        <v>6</v>
      </c>
      <c r="AK109" s="32"/>
      <c r="AL109" s="71"/>
      <c r="AM109" s="136"/>
      <c r="AN109" s="72"/>
      <c r="AO109" s="26" t="s">
        <v>4</v>
      </c>
      <c r="AP109" s="26" t="s">
        <v>5</v>
      </c>
      <c r="AQ109" s="26" t="s">
        <v>6</v>
      </c>
      <c r="AR109" s="117"/>
      <c r="AS109" s="118"/>
      <c r="AT109" s="136"/>
      <c r="AU109" s="72"/>
      <c r="AV109" s="26" t="s">
        <v>4</v>
      </c>
      <c r="AW109" s="26" t="s">
        <v>5</v>
      </c>
      <c r="AX109" s="26" t="s">
        <v>6</v>
      </c>
      <c r="AY109" s="51"/>
      <c r="AZ109" s="31" t="s">
        <v>4</v>
      </c>
      <c r="BA109" s="31" t="s">
        <v>13</v>
      </c>
      <c r="BB109" s="31" t="s">
        <v>6</v>
      </c>
      <c r="BC109" s="31" t="s">
        <v>14</v>
      </c>
      <c r="BD109" s="51"/>
      <c r="BE109" s="33" t="s">
        <v>4</v>
      </c>
      <c r="BF109" s="33" t="s">
        <v>13</v>
      </c>
      <c r="BG109" s="33" t="s">
        <v>6</v>
      </c>
      <c r="BH109" s="33" t="s">
        <v>15</v>
      </c>
      <c r="BI109" s="51"/>
      <c r="BJ109" s="51"/>
      <c r="BK109" s="51"/>
      <c r="BL109" s="51"/>
      <c r="BM109" s="51"/>
    </row>
    <row r="110">
      <c r="A110" s="35" t="s">
        <v>103</v>
      </c>
      <c r="B110" s="543" t="s">
        <v>33</v>
      </c>
      <c r="C110" s="544">
        <v>45069.0</v>
      </c>
      <c r="D110" s="95" t="s">
        <v>594</v>
      </c>
      <c r="E110" s="98" t="s">
        <v>608</v>
      </c>
      <c r="F110" s="40">
        <v>4.0</v>
      </c>
      <c r="G110" s="40">
        <v>0.0</v>
      </c>
      <c r="H110" s="40">
        <v>0.0</v>
      </c>
      <c r="I110" s="543" t="s">
        <v>46</v>
      </c>
      <c r="J110" s="544">
        <v>45070.0</v>
      </c>
      <c r="K110" s="95" t="s">
        <v>594</v>
      </c>
      <c r="L110" s="98" t="s">
        <v>608</v>
      </c>
      <c r="M110" s="40">
        <v>4.0</v>
      </c>
      <c r="N110" s="40">
        <v>0.0</v>
      </c>
      <c r="O110" s="40">
        <v>0.0</v>
      </c>
      <c r="P110" s="370" t="s">
        <v>36</v>
      </c>
      <c r="Q110" s="544">
        <v>45071.0</v>
      </c>
      <c r="R110" s="95" t="s">
        <v>594</v>
      </c>
      <c r="S110" s="98" t="s">
        <v>608</v>
      </c>
      <c r="T110" s="40">
        <v>4.0</v>
      </c>
      <c r="U110" s="40">
        <v>0.0</v>
      </c>
      <c r="V110" s="40">
        <v>0.0</v>
      </c>
      <c r="W110" s="543" t="s">
        <v>37</v>
      </c>
      <c r="X110" s="544">
        <v>45072.0</v>
      </c>
      <c r="Y110" s="95" t="s">
        <v>594</v>
      </c>
      <c r="Z110" s="98" t="s">
        <v>608</v>
      </c>
      <c r="AA110" s="40">
        <v>4.0</v>
      </c>
      <c r="AB110" s="40">
        <v>0.0</v>
      </c>
      <c r="AC110" s="40">
        <v>0.0</v>
      </c>
      <c r="AD110" s="420" t="s">
        <v>40</v>
      </c>
      <c r="AE110" s="552">
        <v>45073.0</v>
      </c>
      <c r="AF110" s="553"/>
      <c r="AG110" s="554"/>
      <c r="AH110" s="40">
        <v>0.0</v>
      </c>
      <c r="AI110" s="40">
        <v>0.0</v>
      </c>
      <c r="AJ110" s="40">
        <v>0.0</v>
      </c>
      <c r="AK110" s="555" t="s">
        <v>43</v>
      </c>
      <c r="AL110" s="552">
        <v>45074.0</v>
      </c>
      <c r="AM110" s="556"/>
      <c r="AN110" s="557"/>
      <c r="AO110" s="40">
        <v>0.0</v>
      </c>
      <c r="AP110" s="40">
        <v>0.0</v>
      </c>
      <c r="AQ110" s="40">
        <v>0.0</v>
      </c>
      <c r="AR110" s="420" t="s">
        <v>44</v>
      </c>
      <c r="AS110" s="495">
        <v>45075.0</v>
      </c>
      <c r="AT110" s="556"/>
      <c r="AU110" s="557"/>
      <c r="AV110" s="40">
        <v>0.0</v>
      </c>
      <c r="AW110" s="40">
        <v>0.0</v>
      </c>
      <c r="AX110" s="40">
        <v>0.0</v>
      </c>
      <c r="AY110" s="51"/>
      <c r="AZ110" s="49">
        <f t="shared" ref="AZ110:BB110" si="92">SUM(F110,M110,T110,AA110,AH110,AO110,AV110)</f>
        <v>16</v>
      </c>
      <c r="BA110" s="39">
        <f t="shared" si="92"/>
        <v>0</v>
      </c>
      <c r="BB110" s="39">
        <f t="shared" si="92"/>
        <v>0</v>
      </c>
      <c r="BC110" s="50">
        <f>SUM(AZ110,BA110,BB110)</f>
        <v>16</v>
      </c>
      <c r="BD110" s="51"/>
      <c r="BE110" s="221">
        <f>AZ110*67.31</f>
        <v>1076.96</v>
      </c>
      <c r="BF110" s="221"/>
      <c r="BG110" s="221"/>
      <c r="BH110" s="221">
        <f>SUM(BE110,BF110,BG110)</f>
        <v>1076.96</v>
      </c>
      <c r="BI110" s="51"/>
      <c r="BJ110" s="51"/>
      <c r="BK110" s="51"/>
      <c r="BL110" s="51"/>
      <c r="BM110" s="51"/>
    </row>
    <row r="111">
      <c r="A111" s="67"/>
      <c r="B111" s="68"/>
      <c r="C111" s="68"/>
      <c r="F111" s="204"/>
      <c r="G111" s="204"/>
      <c r="H111" s="204"/>
      <c r="I111" s="204"/>
      <c r="J111" s="118"/>
      <c r="K111" s="136"/>
      <c r="L111" s="136"/>
    </row>
    <row r="112">
      <c r="A112" s="67"/>
      <c r="B112" s="68"/>
      <c r="C112" s="68"/>
      <c r="F112" s="204"/>
      <c r="G112" s="204"/>
      <c r="H112" s="204"/>
      <c r="I112" s="204"/>
      <c r="J112" s="118"/>
      <c r="K112" s="6" t="s">
        <v>145</v>
      </c>
      <c r="L112" s="4"/>
      <c r="Y112" s="6" t="s">
        <v>145</v>
      </c>
      <c r="Z112" s="4"/>
      <c r="AM112" s="6" t="s">
        <v>145</v>
      </c>
      <c r="AN112" s="4"/>
    </row>
    <row r="113">
      <c r="A113" s="67"/>
      <c r="B113" s="68"/>
      <c r="C113" s="68"/>
      <c r="F113" s="26" t="s">
        <v>4</v>
      </c>
      <c r="G113" s="26" t="s">
        <v>5</v>
      </c>
      <c r="H113" s="26" t="s">
        <v>6</v>
      </c>
      <c r="I113" s="204"/>
      <c r="J113" s="118"/>
      <c r="K113" s="136"/>
      <c r="L113" s="136"/>
      <c r="M113" s="26" t="s">
        <v>4</v>
      </c>
      <c r="N113" s="26" t="s">
        <v>5</v>
      </c>
      <c r="O113" s="26" t="s">
        <v>6</v>
      </c>
      <c r="T113" s="26" t="s">
        <v>4</v>
      </c>
      <c r="U113" s="26" t="s">
        <v>5</v>
      </c>
      <c r="V113" s="26" t="s">
        <v>6</v>
      </c>
      <c r="AA113" s="26" t="s">
        <v>4</v>
      </c>
      <c r="AB113" s="26" t="s">
        <v>5</v>
      </c>
      <c r="AC113" s="26" t="s">
        <v>6</v>
      </c>
      <c r="AH113" s="26" t="s">
        <v>4</v>
      </c>
      <c r="AI113" s="26" t="s">
        <v>5</v>
      </c>
      <c r="AJ113" s="26" t="s">
        <v>6</v>
      </c>
      <c r="AO113" s="26" t="s">
        <v>4</v>
      </c>
      <c r="AP113" s="26" t="s">
        <v>5</v>
      </c>
      <c r="AQ113" s="26" t="s">
        <v>6</v>
      </c>
      <c r="AV113" s="26" t="s">
        <v>4</v>
      </c>
      <c r="AW113" s="26" t="s">
        <v>5</v>
      </c>
      <c r="AX113" s="26" t="s">
        <v>6</v>
      </c>
      <c r="AZ113" s="31" t="s">
        <v>4</v>
      </c>
      <c r="BA113" s="31" t="s">
        <v>13</v>
      </c>
      <c r="BB113" s="31" t="s">
        <v>6</v>
      </c>
      <c r="BC113" s="31" t="s">
        <v>14</v>
      </c>
      <c r="BE113" s="33" t="s">
        <v>4</v>
      </c>
      <c r="BF113" s="33" t="s">
        <v>13</v>
      </c>
      <c r="BG113" s="33" t="s">
        <v>6</v>
      </c>
      <c r="BH113" s="33" t="s">
        <v>15</v>
      </c>
    </row>
    <row r="114">
      <c r="A114" s="222" t="s">
        <v>418</v>
      </c>
      <c r="B114" s="543" t="s">
        <v>33</v>
      </c>
      <c r="C114" s="544">
        <v>45069.0</v>
      </c>
      <c r="D114" s="95" t="s">
        <v>594</v>
      </c>
      <c r="E114" s="98" t="s">
        <v>608</v>
      </c>
      <c r="F114" s="40">
        <v>4.0</v>
      </c>
      <c r="G114" s="40">
        <v>0.0</v>
      </c>
      <c r="H114" s="40">
        <v>0.0</v>
      </c>
      <c r="I114" s="543" t="s">
        <v>46</v>
      </c>
      <c r="J114" s="544">
        <v>45070.0</v>
      </c>
      <c r="K114" s="95" t="s">
        <v>594</v>
      </c>
      <c r="L114" s="98" t="s">
        <v>608</v>
      </c>
      <c r="M114" s="40">
        <v>4.0</v>
      </c>
      <c r="N114" s="40">
        <v>0.0</v>
      </c>
      <c r="O114" s="40">
        <v>0.0</v>
      </c>
      <c r="P114" s="370" t="s">
        <v>36</v>
      </c>
      <c r="Q114" s="544">
        <v>45071.0</v>
      </c>
      <c r="R114" s="95" t="s">
        <v>594</v>
      </c>
      <c r="S114" s="98" t="s">
        <v>608</v>
      </c>
      <c r="T114" s="40">
        <v>4.0</v>
      </c>
      <c r="U114" s="40">
        <v>0.0</v>
      </c>
      <c r="V114" s="40">
        <v>0.0</v>
      </c>
      <c r="W114" s="543" t="s">
        <v>37</v>
      </c>
      <c r="X114" s="544">
        <v>45072.0</v>
      </c>
      <c r="Y114" s="95" t="s">
        <v>594</v>
      </c>
      <c r="Z114" s="98" t="s">
        <v>608</v>
      </c>
      <c r="AA114" s="40">
        <v>0.0</v>
      </c>
      <c r="AB114" s="40">
        <v>0.0</v>
      </c>
      <c r="AC114" s="40">
        <v>0.0</v>
      </c>
      <c r="AD114" s="420" t="s">
        <v>40</v>
      </c>
      <c r="AE114" s="552">
        <v>45073.0</v>
      </c>
      <c r="AF114" s="553"/>
      <c r="AG114" s="554"/>
      <c r="AH114" s="40">
        <v>0.0</v>
      </c>
      <c r="AI114" s="40">
        <v>0.0</v>
      </c>
      <c r="AJ114" s="40">
        <v>0.0</v>
      </c>
      <c r="AK114" s="555" t="s">
        <v>43</v>
      </c>
      <c r="AL114" s="552">
        <v>45074.0</v>
      </c>
      <c r="AM114" s="556"/>
      <c r="AN114" s="557"/>
      <c r="AO114" s="40">
        <v>0.0</v>
      </c>
      <c r="AP114" s="40">
        <v>0.0</v>
      </c>
      <c r="AQ114" s="40">
        <v>0.0</v>
      </c>
      <c r="AR114" s="420" t="s">
        <v>44</v>
      </c>
      <c r="AS114" s="495">
        <v>45075.0</v>
      </c>
      <c r="AT114" s="556"/>
      <c r="AU114" s="557"/>
      <c r="AV114" s="40">
        <v>0.0</v>
      </c>
      <c r="AW114" s="40">
        <v>0.0</v>
      </c>
      <c r="AX114" s="40">
        <v>0.0</v>
      </c>
      <c r="AY114" s="51"/>
      <c r="AZ114" s="49">
        <f t="shared" ref="AZ114:BB114" si="93">SUM(F114,M114,T114,AA114,AH114,AO114,AV114)</f>
        <v>12</v>
      </c>
      <c r="BA114" s="39">
        <f t="shared" si="93"/>
        <v>0</v>
      </c>
      <c r="BB114" s="39">
        <f t="shared" si="93"/>
        <v>0</v>
      </c>
      <c r="BC114" s="50">
        <f>SUM(AZ114,BA114,BB114)</f>
        <v>12</v>
      </c>
      <c r="BD114" s="51"/>
      <c r="BE114" s="39"/>
      <c r="BF114" s="39"/>
      <c r="BG114" s="39"/>
      <c r="BH114" s="39"/>
      <c r="BI114" s="51"/>
      <c r="BJ114" s="51"/>
      <c r="BK114" s="51"/>
      <c r="BL114" s="51"/>
      <c r="BM114" s="51"/>
    </row>
    <row r="115">
      <c r="A115" s="67"/>
      <c r="B115" s="68"/>
      <c r="C115" s="68"/>
      <c r="F115" s="204"/>
      <c r="G115" s="204"/>
      <c r="H115" s="204"/>
      <c r="I115" s="204"/>
      <c r="J115" s="118"/>
      <c r="K115" s="136"/>
      <c r="L115" s="136"/>
      <c r="BG115" s="560" t="s">
        <v>814</v>
      </c>
      <c r="BH115" s="561">
        <f>SUM(BH97,BH102,BH106,BH110)</f>
        <v>4307.84</v>
      </c>
    </row>
    <row r="116">
      <c r="A116" s="67"/>
      <c r="B116" s="68"/>
      <c r="C116" s="68"/>
      <c r="F116" s="204"/>
      <c r="G116" s="204"/>
      <c r="H116" s="204"/>
      <c r="I116" s="204"/>
      <c r="J116" s="118"/>
      <c r="K116" s="136"/>
      <c r="L116" s="136"/>
      <c r="BJ116" s="68">
        <v>50111.4</v>
      </c>
    </row>
    <row r="117">
      <c r="A117" s="67"/>
      <c r="B117" s="68"/>
      <c r="C117" s="68"/>
      <c r="F117" s="204"/>
      <c r="G117" s="204"/>
      <c r="H117" s="204"/>
      <c r="I117" s="204"/>
      <c r="J117" s="118"/>
      <c r="K117" s="136"/>
      <c r="L117" s="136"/>
    </row>
    <row r="118" ht="17.25" customHeight="1">
      <c r="A118" s="67"/>
      <c r="B118" s="68" t="s">
        <v>25</v>
      </c>
      <c r="C118" s="68" t="s">
        <v>166</v>
      </c>
      <c r="D118" s="68" t="s">
        <v>167</v>
      </c>
    </row>
    <row r="119">
      <c r="A119" s="224" t="s">
        <v>1</v>
      </c>
      <c r="B119" s="68"/>
    </row>
    <row r="120">
      <c r="A120" s="225" t="s">
        <v>45</v>
      </c>
      <c r="B120" s="68" t="s">
        <v>168</v>
      </c>
      <c r="C120" s="152"/>
      <c r="D120" s="152"/>
    </row>
    <row r="121">
      <c r="A121" s="225" t="s">
        <v>32</v>
      </c>
      <c r="B121" s="68" t="s">
        <v>174</v>
      </c>
      <c r="C121" s="67"/>
      <c r="D121" s="153"/>
      <c r="E121" s="136"/>
      <c r="F121" s="117"/>
      <c r="G121" s="117"/>
      <c r="H121" s="117"/>
      <c r="I121" s="117"/>
    </row>
    <row r="122">
      <c r="A122" s="67" t="s">
        <v>30</v>
      </c>
      <c r="B122" s="68" t="s">
        <v>171</v>
      </c>
      <c r="C122" s="152"/>
    </row>
    <row r="123">
      <c r="A123" s="67" t="s">
        <v>18</v>
      </c>
      <c r="B123" s="68" t="s">
        <v>168</v>
      </c>
      <c r="C123" s="67"/>
    </row>
    <row r="124">
      <c r="A124" s="224" t="s">
        <v>51</v>
      </c>
    </row>
    <row r="125">
      <c r="A125" s="67" t="s">
        <v>54</v>
      </c>
      <c r="B125" s="68" t="s">
        <v>175</v>
      </c>
    </row>
    <row r="126">
      <c r="A126" s="225" t="s">
        <v>69</v>
      </c>
      <c r="B126" s="68" t="s">
        <v>169</v>
      </c>
      <c r="C126" s="152"/>
      <c r="D126" s="68" t="s">
        <v>158</v>
      </c>
    </row>
    <row r="127">
      <c r="A127" s="225" t="s">
        <v>73</v>
      </c>
      <c r="B127" s="68" t="s">
        <v>170</v>
      </c>
      <c r="C127" s="152"/>
      <c r="D127" s="152" t="s">
        <v>815</v>
      </c>
      <c r="E127" s="152"/>
      <c r="AN127" s="226"/>
      <c r="AO127" s="226"/>
      <c r="AP127" s="226"/>
      <c r="AQ127" s="226"/>
      <c r="AR127" s="226"/>
    </row>
    <row r="128">
      <c r="A128" s="227" t="s">
        <v>173</v>
      </c>
      <c r="AN128" s="226"/>
      <c r="AO128" s="226"/>
      <c r="AP128" s="226"/>
      <c r="AQ128" s="226"/>
      <c r="AR128" s="226"/>
    </row>
    <row r="129">
      <c r="A129" s="67" t="s">
        <v>88</v>
      </c>
      <c r="B129" s="68" t="s">
        <v>169</v>
      </c>
      <c r="C129" s="67"/>
      <c r="D129" s="68" t="s">
        <v>158</v>
      </c>
      <c r="AN129" s="228"/>
      <c r="AO129" s="228"/>
      <c r="AP129" s="228"/>
      <c r="AQ129" s="228"/>
      <c r="AR129" s="228"/>
    </row>
    <row r="130">
      <c r="A130" s="225" t="s">
        <v>97</v>
      </c>
      <c r="B130" s="68" t="s">
        <v>169</v>
      </c>
    </row>
    <row r="131">
      <c r="A131" s="229" t="s">
        <v>35</v>
      </c>
      <c r="C131" s="152"/>
      <c r="D131" s="152"/>
      <c r="E131" s="152"/>
      <c r="F131" s="153"/>
      <c r="G131" s="153"/>
      <c r="H131" s="153"/>
      <c r="I131" s="153"/>
    </row>
    <row r="132">
      <c r="A132" s="225" t="s">
        <v>82</v>
      </c>
      <c r="B132" s="68" t="s">
        <v>171</v>
      </c>
      <c r="C132" s="152"/>
      <c r="D132" s="152" t="s">
        <v>158</v>
      </c>
      <c r="E132" s="152"/>
      <c r="F132" s="153"/>
      <c r="G132" s="153"/>
      <c r="H132" s="153"/>
      <c r="I132" s="153"/>
    </row>
    <row r="133">
      <c r="A133" s="225" t="s">
        <v>139</v>
      </c>
      <c r="B133" s="68" t="s">
        <v>172</v>
      </c>
      <c r="C133" s="152"/>
      <c r="D133" s="152"/>
      <c r="E133" s="153"/>
      <c r="F133" s="153"/>
      <c r="G133" s="153"/>
      <c r="H133" s="153"/>
      <c r="I133" s="153"/>
    </row>
    <row r="134">
      <c r="A134" s="229" t="s">
        <v>23</v>
      </c>
      <c r="C134" s="152"/>
      <c r="D134" s="152"/>
      <c r="E134" s="153"/>
      <c r="F134" s="153"/>
      <c r="G134" s="153"/>
      <c r="H134" s="153"/>
      <c r="I134" s="153"/>
    </row>
    <row r="135">
      <c r="A135" s="225" t="s">
        <v>123</v>
      </c>
      <c r="B135" s="68" t="s">
        <v>175</v>
      </c>
      <c r="C135" s="152"/>
      <c r="D135" s="152"/>
      <c r="E135" s="153"/>
      <c r="F135" s="153"/>
      <c r="G135" s="153"/>
      <c r="H135" s="153"/>
      <c r="I135" s="153"/>
    </row>
    <row r="136">
      <c r="A136" s="227" t="s">
        <v>151</v>
      </c>
    </row>
    <row r="137">
      <c r="A137" s="67" t="s">
        <v>176</v>
      </c>
      <c r="B137" s="68" t="s">
        <v>172</v>
      </c>
      <c r="C137" s="67"/>
      <c r="D137" s="68" t="s">
        <v>158</v>
      </c>
    </row>
    <row r="138">
      <c r="A138" s="152" t="s">
        <v>52</v>
      </c>
      <c r="B138" s="68" t="s">
        <v>171</v>
      </c>
      <c r="C138" s="67"/>
    </row>
    <row r="139">
      <c r="A139" s="153"/>
      <c r="B139" s="153"/>
      <c r="C139" s="153"/>
    </row>
    <row r="140">
      <c r="A140" s="153"/>
      <c r="B140" s="153"/>
      <c r="C140" s="153"/>
    </row>
    <row r="141">
      <c r="A141" s="153"/>
      <c r="B141" s="153"/>
      <c r="C141" s="153"/>
    </row>
    <row r="145">
      <c r="F145" s="136"/>
      <c r="G145" s="136"/>
      <c r="H145" s="136"/>
      <c r="I145" s="136"/>
    </row>
    <row r="146">
      <c r="F146" s="153"/>
      <c r="G146" s="153"/>
      <c r="H146" s="153"/>
      <c r="I146" s="153"/>
    </row>
    <row r="147">
      <c r="F147" s="153"/>
      <c r="G147" s="153"/>
      <c r="H147" s="153"/>
      <c r="I147" s="153"/>
    </row>
    <row r="148">
      <c r="F148" s="153"/>
      <c r="G148" s="153"/>
      <c r="H148" s="153"/>
      <c r="I148" s="153"/>
    </row>
    <row r="149">
      <c r="F149" s="153"/>
      <c r="G149" s="153"/>
      <c r="H149" s="153"/>
      <c r="I149" s="153"/>
    </row>
    <row r="151">
      <c r="D151" s="75"/>
      <c r="E151" s="75"/>
    </row>
    <row r="152">
      <c r="D152" s="75"/>
      <c r="E152" s="75"/>
    </row>
    <row r="153">
      <c r="D153" s="106"/>
      <c r="E153" s="106"/>
    </row>
    <row r="154">
      <c r="E154" s="32"/>
    </row>
    <row r="155">
      <c r="E155" s="51"/>
    </row>
    <row r="156">
      <c r="E156" s="51"/>
    </row>
    <row r="157">
      <c r="E157" s="51"/>
    </row>
    <row r="158">
      <c r="E158" s="51"/>
    </row>
    <row r="159">
      <c r="E159" s="51"/>
    </row>
    <row r="160">
      <c r="E160" s="51"/>
    </row>
    <row r="161">
      <c r="E161" s="51"/>
    </row>
    <row r="162">
      <c r="E162" s="51"/>
    </row>
    <row r="163">
      <c r="E163" s="51"/>
    </row>
    <row r="164">
      <c r="E164" s="106"/>
    </row>
    <row r="165">
      <c r="E165" s="106"/>
    </row>
    <row r="166">
      <c r="E166" s="32"/>
    </row>
    <row r="167">
      <c r="E167" s="51"/>
    </row>
    <row r="168">
      <c r="E168" s="51"/>
    </row>
  </sheetData>
  <mergeCells count="43">
    <mergeCell ref="D1:E1"/>
    <mergeCell ref="K1:L1"/>
    <mergeCell ref="AF1:AG1"/>
    <mergeCell ref="K13:L13"/>
    <mergeCell ref="AF13:AG13"/>
    <mergeCell ref="BJ14:BK14"/>
    <mergeCell ref="AY20:AY22"/>
    <mergeCell ref="D24:E24"/>
    <mergeCell ref="K24:L24"/>
    <mergeCell ref="AF24:AG24"/>
    <mergeCell ref="BL28:BM28"/>
    <mergeCell ref="D34:E34"/>
    <mergeCell ref="AF34:AG34"/>
    <mergeCell ref="AM34:AN34"/>
    <mergeCell ref="AF63:AG63"/>
    <mergeCell ref="AT63:AU63"/>
    <mergeCell ref="BF64:BG64"/>
    <mergeCell ref="K34:L34"/>
    <mergeCell ref="K43:L43"/>
    <mergeCell ref="AF43:AG43"/>
    <mergeCell ref="D53:E53"/>
    <mergeCell ref="K53:L53"/>
    <mergeCell ref="AF53:AG53"/>
    <mergeCell ref="K63:L63"/>
    <mergeCell ref="Y95:Z95"/>
    <mergeCell ref="Y100:Z100"/>
    <mergeCell ref="Y104:Z104"/>
    <mergeCell ref="Y108:Z108"/>
    <mergeCell ref="Y112:Z112"/>
    <mergeCell ref="K100:L100"/>
    <mergeCell ref="K104:L104"/>
    <mergeCell ref="K108:L108"/>
    <mergeCell ref="K112:L112"/>
    <mergeCell ref="AM104:AN104"/>
    <mergeCell ref="AM108:AN108"/>
    <mergeCell ref="AM112:AN112"/>
    <mergeCell ref="K75:L75"/>
    <mergeCell ref="K93:L93"/>
    <mergeCell ref="Y93:Z93"/>
    <mergeCell ref="AM93:AN93"/>
    <mergeCell ref="K95:L95"/>
    <mergeCell ref="AM95:AN95"/>
    <mergeCell ref="AM100:AN100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4.38"/>
    <col customWidth="1" min="52" max="54" width="6.38"/>
    <col customWidth="1" min="55" max="55" width="11.63"/>
    <col customWidth="1" min="56" max="56" width="3.13"/>
    <col customWidth="1" min="57" max="57" width="13.25"/>
    <col customWidth="1" min="58" max="58" width="14.5"/>
    <col customWidth="1" min="59" max="59" width="4.63"/>
    <col customWidth="1" min="60" max="60" width="7.75"/>
    <col customWidth="1" min="61" max="63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</row>
    <row r="2">
      <c r="A2" s="7"/>
      <c r="B2" s="350"/>
      <c r="C2" s="350"/>
      <c r="D2" s="124"/>
      <c r="E2" s="351">
        <v>45061.0</v>
      </c>
      <c r="F2" s="387"/>
      <c r="G2" s="387"/>
      <c r="H2" s="387"/>
      <c r="I2" s="387"/>
      <c r="J2" s="124"/>
      <c r="K2" s="124"/>
      <c r="L2" s="351">
        <v>45062.0</v>
      </c>
      <c r="M2" s="124"/>
      <c r="N2" s="124"/>
      <c r="O2" s="124"/>
      <c r="P2" s="124"/>
      <c r="Q2" s="124"/>
      <c r="R2" s="124"/>
      <c r="S2" s="351">
        <v>45063.0</v>
      </c>
      <c r="T2" s="8"/>
      <c r="U2" s="8"/>
      <c r="V2" s="8"/>
      <c r="W2" s="8"/>
      <c r="X2" s="126"/>
      <c r="Y2" s="126"/>
      <c r="Z2" s="405">
        <v>45064.0</v>
      </c>
      <c r="AA2" s="126"/>
      <c r="AB2" s="126"/>
      <c r="AC2" s="126"/>
      <c r="AD2" s="126"/>
      <c r="AE2" s="126"/>
      <c r="AF2" s="126"/>
      <c r="AG2" s="405">
        <v>45065.0</v>
      </c>
      <c r="AH2" s="126"/>
      <c r="AI2" s="126"/>
      <c r="AJ2" s="126"/>
      <c r="AK2" s="126"/>
      <c r="AL2" s="126"/>
      <c r="AM2" s="126"/>
      <c r="AN2" s="405">
        <v>45066.0</v>
      </c>
      <c r="AO2" s="126"/>
      <c r="AP2" s="126"/>
      <c r="AQ2" s="126"/>
      <c r="AR2" s="126"/>
      <c r="AS2" s="126"/>
      <c r="AT2" s="126"/>
      <c r="AU2" s="405">
        <v>45067.0</v>
      </c>
      <c r="AV2" s="519"/>
      <c r="AW2" s="519"/>
      <c r="AX2" s="519"/>
      <c r="AY2" s="519"/>
      <c r="AZ2" s="519"/>
      <c r="BA2" s="519"/>
      <c r="BB2" s="519"/>
      <c r="BC2" s="519"/>
      <c r="BD2" s="106"/>
      <c r="BE2" s="106"/>
      <c r="BF2" s="106"/>
      <c r="BG2" s="106"/>
      <c r="BH2" s="106"/>
      <c r="BI2" s="106"/>
      <c r="BJ2" s="106"/>
      <c r="BK2" s="10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2"/>
      <c r="BK3" s="32"/>
    </row>
    <row r="4">
      <c r="A4" s="35" t="s">
        <v>18</v>
      </c>
      <c r="B4" s="562" t="s">
        <v>19</v>
      </c>
      <c r="C4" s="277">
        <v>45061.0</v>
      </c>
      <c r="D4" s="279" t="s">
        <v>352</v>
      </c>
      <c r="E4" s="279" t="s">
        <v>208</v>
      </c>
      <c r="F4" s="279">
        <v>0.0</v>
      </c>
      <c r="G4" s="279">
        <v>5.5</v>
      </c>
      <c r="H4" s="279">
        <v>0.0</v>
      </c>
      <c r="I4" s="41" t="s">
        <v>22</v>
      </c>
      <c r="J4" s="37">
        <v>45062.0</v>
      </c>
      <c r="K4" s="38" t="s">
        <v>352</v>
      </c>
      <c r="L4" s="39" t="s">
        <v>208</v>
      </c>
      <c r="M4" s="40">
        <v>0.0</v>
      </c>
      <c r="N4" s="40">
        <v>5.5</v>
      </c>
      <c r="O4" s="40">
        <v>0.0</v>
      </c>
      <c r="P4" s="42" t="s">
        <v>24</v>
      </c>
      <c r="Q4" s="37">
        <v>45063.0</v>
      </c>
      <c r="R4" s="38" t="s">
        <v>412</v>
      </c>
      <c r="S4" s="39" t="s">
        <v>413</v>
      </c>
      <c r="T4" s="40">
        <v>0.5</v>
      </c>
      <c r="U4" s="40">
        <v>7.5</v>
      </c>
      <c r="V4" s="40">
        <v>5.0</v>
      </c>
      <c r="W4" s="43" t="s">
        <v>26</v>
      </c>
      <c r="X4" s="37">
        <v>45064.0</v>
      </c>
      <c r="Y4" s="38" t="s">
        <v>272</v>
      </c>
      <c r="Z4" s="39" t="s">
        <v>21</v>
      </c>
      <c r="AA4" s="40">
        <v>0.0</v>
      </c>
      <c r="AB4" s="40">
        <v>6.5</v>
      </c>
      <c r="AC4" s="40">
        <v>0.0</v>
      </c>
      <c r="AD4" s="56" t="s">
        <v>56</v>
      </c>
      <c r="AE4" s="37">
        <v>45065.0</v>
      </c>
      <c r="AF4" s="38" t="s">
        <v>272</v>
      </c>
      <c r="AG4" s="39" t="s">
        <v>21</v>
      </c>
      <c r="AH4" s="40">
        <v>0.0</v>
      </c>
      <c r="AI4" s="40">
        <v>6.5</v>
      </c>
      <c r="AJ4" s="40">
        <v>0.0</v>
      </c>
      <c r="AK4" s="66" t="s">
        <v>57</v>
      </c>
      <c r="AL4" s="37">
        <v>45066.0</v>
      </c>
      <c r="AM4" s="38" t="s">
        <v>272</v>
      </c>
      <c r="AN4" s="39" t="s">
        <v>21</v>
      </c>
      <c r="AO4" s="40">
        <v>0.0</v>
      </c>
      <c r="AP4" s="40">
        <v>6.5</v>
      </c>
      <c r="AQ4" s="40">
        <v>0.0</v>
      </c>
      <c r="AR4" s="47" t="s">
        <v>27</v>
      </c>
      <c r="AS4" s="495">
        <v>45068.0</v>
      </c>
      <c r="AT4" s="38" t="s">
        <v>297</v>
      </c>
      <c r="AU4" s="39" t="s">
        <v>197</v>
      </c>
      <c r="AV4" s="40">
        <v>0.0</v>
      </c>
      <c r="AW4" s="40">
        <v>4.0</v>
      </c>
      <c r="AX4" s="40">
        <v>0.0</v>
      </c>
      <c r="AY4" s="48"/>
      <c r="AZ4" s="49">
        <f t="shared" ref="AZ4:AZ9" si="1">SUM(F4,M4,T4,AA4,AH4,AO4,AV4)</f>
        <v>0.5</v>
      </c>
      <c r="BA4" s="39">
        <f>sum(G4,N4,U4,AB4,AI4,AP4,AW4)</f>
        <v>42</v>
      </c>
      <c r="BB4" s="39">
        <f>SUM(H4,O4,V4,AC4,AJ4,AQ4,AX4)</f>
        <v>5</v>
      </c>
      <c r="BC4" s="50">
        <f t="shared" ref="BC4:BC9" si="3">SUM(AZ4,BA4,BB4)</f>
        <v>47.5</v>
      </c>
      <c r="BD4" s="51"/>
      <c r="BE4" s="39">
        <f>80*AZ4</f>
        <v>40</v>
      </c>
      <c r="BF4" s="39">
        <f>88*BA4</f>
        <v>3696</v>
      </c>
      <c r="BG4" s="39">
        <f t="shared" ref="BG4:BG5" si="4">BB4*80</f>
        <v>400</v>
      </c>
      <c r="BH4" s="39">
        <f>sum(BE4,BF4,BG4)</f>
        <v>4136</v>
      </c>
      <c r="BI4" s="51" t="s">
        <v>816</v>
      </c>
      <c r="BJ4" s="51"/>
      <c r="BK4" s="51"/>
    </row>
    <row r="5">
      <c r="A5" s="35" t="s">
        <v>30</v>
      </c>
      <c r="B5" s="562" t="s">
        <v>19</v>
      </c>
      <c r="C5" s="277">
        <v>45061.0</v>
      </c>
      <c r="D5" s="279" t="s">
        <v>272</v>
      </c>
      <c r="E5" s="279" t="s">
        <v>21</v>
      </c>
      <c r="F5" s="279">
        <v>0.0</v>
      </c>
      <c r="G5" s="279">
        <v>6.5</v>
      </c>
      <c r="H5" s="279">
        <v>0.0</v>
      </c>
      <c r="I5" s="41" t="s">
        <v>22</v>
      </c>
      <c r="J5" s="37">
        <v>45062.0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45063.0</v>
      </c>
      <c r="R5" s="38" t="s">
        <v>272</v>
      </c>
      <c r="S5" s="39" t="s">
        <v>21</v>
      </c>
      <c r="T5" s="40">
        <v>0.0</v>
      </c>
      <c r="U5" s="40">
        <v>6.5</v>
      </c>
      <c r="V5" s="563">
        <v>0.0</v>
      </c>
      <c r="W5" s="43" t="s">
        <v>26</v>
      </c>
      <c r="X5" s="37">
        <v>45064.0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45065.0</v>
      </c>
      <c r="AF5" s="38" t="s">
        <v>25</v>
      </c>
      <c r="AG5" s="39" t="s">
        <v>25</v>
      </c>
      <c r="AH5" s="40">
        <v>0.0</v>
      </c>
      <c r="AI5" s="40">
        <v>0.0</v>
      </c>
      <c r="AJ5" s="40">
        <v>0.0</v>
      </c>
      <c r="AK5" s="66" t="s">
        <v>57</v>
      </c>
      <c r="AL5" s="37">
        <v>45066.0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45068.0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si="1"/>
        <v>0</v>
      </c>
      <c r="BA5" s="39">
        <f t="shared" ref="BA5:BB5" si="2">SUM(G5,N5,U5,AB5,AI5,AP5,AW5)</f>
        <v>37.5</v>
      </c>
      <c r="BB5" s="39">
        <f t="shared" si="2"/>
        <v>0</v>
      </c>
      <c r="BC5" s="50">
        <f t="shared" si="3"/>
        <v>37.5</v>
      </c>
      <c r="BD5" s="51"/>
      <c r="BE5" s="39">
        <f t="shared" ref="BE5:BE6" si="6">67.31*AZ5</f>
        <v>0</v>
      </c>
      <c r="BF5" s="39">
        <f t="shared" ref="BF5:BF6" si="7">74*BA5</f>
        <v>2775</v>
      </c>
      <c r="BG5" s="39">
        <f t="shared" si="4"/>
        <v>0</v>
      </c>
      <c r="BH5" s="39">
        <f t="shared" ref="BH5:BH9" si="8">SUM(BE5,BF5,BG5)</f>
        <v>2775</v>
      </c>
      <c r="BI5" s="51"/>
      <c r="BJ5" s="51"/>
      <c r="BK5" s="51"/>
    </row>
    <row r="6">
      <c r="A6" s="35" t="s">
        <v>32</v>
      </c>
      <c r="B6" s="564" t="s">
        <v>33</v>
      </c>
      <c r="C6" s="506">
        <v>45062.0</v>
      </c>
      <c r="D6" s="507" t="s">
        <v>337</v>
      </c>
      <c r="E6" s="507" t="s">
        <v>195</v>
      </c>
      <c r="F6" s="507">
        <v>5.5</v>
      </c>
      <c r="G6" s="507">
        <v>2.0</v>
      </c>
      <c r="H6" s="507">
        <v>0.0</v>
      </c>
      <c r="I6" s="57" t="s">
        <v>46</v>
      </c>
      <c r="J6" s="37">
        <v>45063.0</v>
      </c>
      <c r="K6" s="38" t="s">
        <v>337</v>
      </c>
      <c r="L6" s="39" t="s">
        <v>195</v>
      </c>
      <c r="M6" s="40">
        <v>5.5</v>
      </c>
      <c r="N6" s="40">
        <v>2.0</v>
      </c>
      <c r="O6" s="40">
        <v>0.0</v>
      </c>
      <c r="P6" s="38" t="s">
        <v>36</v>
      </c>
      <c r="Q6" s="37">
        <v>45064.0</v>
      </c>
      <c r="R6" s="38" t="s">
        <v>25</v>
      </c>
      <c r="S6" s="39" t="s">
        <v>25</v>
      </c>
      <c r="T6" s="40">
        <v>0.0</v>
      </c>
      <c r="U6" s="40">
        <v>0.0</v>
      </c>
      <c r="V6" s="40">
        <v>0.0</v>
      </c>
      <c r="W6" s="56" t="s">
        <v>37</v>
      </c>
      <c r="X6" s="37">
        <v>45065.0</v>
      </c>
      <c r="Y6" s="38" t="s">
        <v>273</v>
      </c>
      <c r="Z6" s="39" t="s">
        <v>39</v>
      </c>
      <c r="AA6" s="40">
        <v>5.5</v>
      </c>
      <c r="AB6" s="40">
        <v>1.0</v>
      </c>
      <c r="AC6" s="40">
        <v>0.0</v>
      </c>
      <c r="AD6" s="56" t="s">
        <v>40</v>
      </c>
      <c r="AE6" s="37">
        <v>45066.0</v>
      </c>
      <c r="AF6" s="38" t="s">
        <v>353</v>
      </c>
      <c r="AG6" s="39" t="s">
        <v>354</v>
      </c>
      <c r="AH6" s="40">
        <v>6.0</v>
      </c>
      <c r="AI6" s="40">
        <v>2.0</v>
      </c>
      <c r="AJ6" s="40">
        <v>1.5</v>
      </c>
      <c r="AK6" s="47" t="s">
        <v>43</v>
      </c>
      <c r="AL6" s="37">
        <v>45067.0</v>
      </c>
      <c r="AM6" s="38" t="s">
        <v>199</v>
      </c>
      <c r="AN6" s="39" t="s">
        <v>42</v>
      </c>
      <c r="AO6" s="40">
        <v>7.0</v>
      </c>
      <c r="AP6" s="40">
        <v>1.0</v>
      </c>
      <c r="AQ6" s="40">
        <v>0.5</v>
      </c>
      <c r="AR6" s="47" t="s">
        <v>44</v>
      </c>
      <c r="AS6" s="495">
        <v>45068.0</v>
      </c>
      <c r="AT6" s="38" t="s">
        <v>273</v>
      </c>
      <c r="AU6" s="39" t="s">
        <v>39</v>
      </c>
      <c r="AV6" s="40">
        <v>5.5</v>
      </c>
      <c r="AW6" s="40">
        <v>1.0</v>
      </c>
      <c r="AX6" s="40">
        <v>0.0</v>
      </c>
      <c r="AY6" s="48"/>
      <c r="AZ6" s="49">
        <f t="shared" si="1"/>
        <v>35</v>
      </c>
      <c r="BA6" s="39">
        <f t="shared" ref="BA6:BB6" si="5">SUM(G6,N6,U6,AB6,AI6,AP6,AW6)</f>
        <v>9</v>
      </c>
      <c r="BB6" s="39">
        <f t="shared" si="5"/>
        <v>2</v>
      </c>
      <c r="BC6" s="50">
        <f t="shared" si="3"/>
        <v>46</v>
      </c>
      <c r="BD6" s="51"/>
      <c r="BE6" s="39">
        <f t="shared" si="6"/>
        <v>2355.85</v>
      </c>
      <c r="BF6" s="39">
        <f t="shared" si="7"/>
        <v>666</v>
      </c>
      <c r="BG6" s="39">
        <f>BB6*84</f>
        <v>168</v>
      </c>
      <c r="BH6" s="39">
        <f t="shared" si="8"/>
        <v>3189.85</v>
      </c>
      <c r="BI6" s="51"/>
      <c r="BJ6" s="51"/>
      <c r="BK6" s="51"/>
    </row>
    <row r="7">
      <c r="A7" s="35" t="s">
        <v>45</v>
      </c>
      <c r="B7" s="564" t="s">
        <v>33</v>
      </c>
      <c r="C7" s="506">
        <v>45062.0</v>
      </c>
      <c r="D7" s="507" t="s">
        <v>273</v>
      </c>
      <c r="E7" s="507" t="s">
        <v>39</v>
      </c>
      <c r="F7" s="507">
        <v>5.5</v>
      </c>
      <c r="G7" s="507">
        <v>1.0</v>
      </c>
      <c r="H7" s="507">
        <v>0.0</v>
      </c>
      <c r="I7" s="57" t="s">
        <v>46</v>
      </c>
      <c r="J7" s="37">
        <v>45063.0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45064.0</v>
      </c>
      <c r="R7" s="38" t="s">
        <v>273</v>
      </c>
      <c r="S7" s="39" t="s">
        <v>39</v>
      </c>
      <c r="T7" s="40">
        <v>5.5</v>
      </c>
      <c r="U7" s="40">
        <v>1.0</v>
      </c>
      <c r="V7" s="40">
        <v>0.0</v>
      </c>
      <c r="W7" s="56" t="s">
        <v>37</v>
      </c>
      <c r="X7" s="37">
        <v>45065.0</v>
      </c>
      <c r="Y7" s="38" t="s">
        <v>273</v>
      </c>
      <c r="Z7" s="39" t="s">
        <v>39</v>
      </c>
      <c r="AA7" s="40">
        <v>5.5</v>
      </c>
      <c r="AB7" s="40">
        <v>1.0</v>
      </c>
      <c r="AC7" s="40">
        <v>0.0</v>
      </c>
      <c r="AD7" s="56" t="s">
        <v>40</v>
      </c>
      <c r="AE7" s="37">
        <v>45066.0</v>
      </c>
      <c r="AF7" s="38" t="s">
        <v>199</v>
      </c>
      <c r="AG7" s="39" t="s">
        <v>42</v>
      </c>
      <c r="AH7" s="40">
        <v>7.5</v>
      </c>
      <c r="AI7" s="40">
        <v>1.0</v>
      </c>
      <c r="AJ7" s="40">
        <v>0.0</v>
      </c>
      <c r="AK7" s="47" t="s">
        <v>43</v>
      </c>
      <c r="AL7" s="37">
        <v>45067.0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45068.0</v>
      </c>
      <c r="AT7" s="38" t="s">
        <v>25</v>
      </c>
      <c r="AU7" s="39" t="s">
        <v>25</v>
      </c>
      <c r="AV7" s="40">
        <v>0.0</v>
      </c>
      <c r="AW7" s="40">
        <v>0.0</v>
      </c>
      <c r="AX7" s="40">
        <v>0.0</v>
      </c>
      <c r="AY7" s="48"/>
      <c r="AZ7" s="49">
        <f t="shared" si="1"/>
        <v>36.5</v>
      </c>
      <c r="BA7" s="39">
        <f t="shared" ref="BA7:BB7" si="9">SUM(G7,N7,U7,AB7,AI7,AP7,AW7)</f>
        <v>6</v>
      </c>
      <c r="BB7" s="39">
        <f t="shared" si="9"/>
        <v>0.5</v>
      </c>
      <c r="BC7" s="50">
        <f t="shared" si="3"/>
        <v>43</v>
      </c>
      <c r="BD7" s="51"/>
      <c r="BE7" s="39">
        <f t="shared" ref="BE7:BE9" si="11">80*AZ7</f>
        <v>2920</v>
      </c>
      <c r="BF7" s="39">
        <f t="shared" ref="BF7:BF9" si="12">88*BA7</f>
        <v>528</v>
      </c>
      <c r="BG7" s="39">
        <f t="shared" ref="BG7:BG9" si="13">BB7*80</f>
        <v>40</v>
      </c>
      <c r="BH7" s="39">
        <f t="shared" si="8"/>
        <v>3488</v>
      </c>
      <c r="BI7" s="51"/>
      <c r="BJ7" s="51"/>
      <c r="BK7" s="51"/>
    </row>
    <row r="8">
      <c r="A8" s="59" t="s">
        <v>52</v>
      </c>
      <c r="B8" s="36"/>
      <c r="C8" s="37"/>
      <c r="D8" s="38"/>
      <c r="E8" s="39"/>
      <c r="F8" s="40">
        <v>0.0</v>
      </c>
      <c r="G8" s="40">
        <v>0.0</v>
      </c>
      <c r="H8" s="40">
        <v>0.0</v>
      </c>
      <c r="I8" s="57"/>
      <c r="J8" s="485"/>
      <c r="K8" s="131"/>
      <c r="L8" s="39"/>
      <c r="M8" s="40">
        <v>0.0</v>
      </c>
      <c r="N8" s="40">
        <v>0.0</v>
      </c>
      <c r="O8" s="40">
        <v>0.0</v>
      </c>
      <c r="P8" s="38"/>
      <c r="Q8" s="37"/>
      <c r="R8" s="96"/>
      <c r="S8" s="39"/>
      <c r="T8" s="40">
        <v>0.0</v>
      </c>
      <c r="U8" s="40">
        <v>0.0</v>
      </c>
      <c r="V8" s="40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 t="s">
        <v>56</v>
      </c>
      <c r="AE8" s="37">
        <v>45065.0</v>
      </c>
      <c r="AF8" s="38" t="s">
        <v>352</v>
      </c>
      <c r="AG8" s="39" t="s">
        <v>208</v>
      </c>
      <c r="AH8" s="40">
        <v>0.0</v>
      </c>
      <c r="AI8" s="40">
        <v>5.5</v>
      </c>
      <c r="AJ8" s="40">
        <v>0.0</v>
      </c>
      <c r="AO8" s="40">
        <v>0.0</v>
      </c>
      <c r="AP8" s="40">
        <v>0.0</v>
      </c>
      <c r="AQ8" s="40">
        <v>0.0</v>
      </c>
      <c r="AR8" s="47" t="s">
        <v>44</v>
      </c>
      <c r="AS8" s="495">
        <v>45068.0</v>
      </c>
      <c r="AT8" s="38" t="s">
        <v>337</v>
      </c>
      <c r="AU8" s="39" t="s">
        <v>195</v>
      </c>
      <c r="AV8" s="40">
        <v>5.5</v>
      </c>
      <c r="AW8" s="40">
        <v>2.0</v>
      </c>
      <c r="AX8" s="40">
        <v>0.0</v>
      </c>
      <c r="AY8" s="48"/>
      <c r="AZ8" s="49">
        <f t="shared" si="1"/>
        <v>5.5</v>
      </c>
      <c r="BA8" s="39">
        <f t="shared" ref="BA8:BB8" si="10">SUM(G8,N8,U8,AB8,AI8,AP8,AW8)</f>
        <v>7.5</v>
      </c>
      <c r="BB8" s="39">
        <f t="shared" si="10"/>
        <v>0</v>
      </c>
      <c r="BC8" s="50">
        <f t="shared" si="3"/>
        <v>13</v>
      </c>
      <c r="BD8" s="51"/>
      <c r="BE8" s="39">
        <f t="shared" si="11"/>
        <v>440</v>
      </c>
      <c r="BF8" s="39">
        <f t="shared" si="12"/>
        <v>660</v>
      </c>
      <c r="BG8" s="39">
        <f t="shared" si="13"/>
        <v>0</v>
      </c>
      <c r="BH8" s="39">
        <f t="shared" si="8"/>
        <v>1100</v>
      </c>
      <c r="BI8" s="51"/>
      <c r="BJ8" s="51"/>
      <c r="BK8" s="51"/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40">
        <v>0.0</v>
      </c>
      <c r="I9" s="144"/>
      <c r="J9" s="144"/>
      <c r="K9" s="140"/>
      <c r="L9" s="140"/>
      <c r="M9" s="40">
        <v>0.0</v>
      </c>
      <c r="N9" s="40">
        <v>0.0</v>
      </c>
      <c r="O9" s="40">
        <v>0.0</v>
      </c>
      <c r="P9" s="1"/>
      <c r="Q9" s="45"/>
      <c r="R9" s="39"/>
      <c r="S9" s="39"/>
      <c r="T9" s="40">
        <v>0.0</v>
      </c>
      <c r="U9" s="40">
        <v>0.0</v>
      </c>
      <c r="V9" s="40">
        <v>0.0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521"/>
      <c r="AE9" s="144"/>
      <c r="AF9" s="142"/>
      <c r="AG9" s="142"/>
      <c r="AH9" s="40">
        <v>0.0</v>
      </c>
      <c r="AI9" s="40">
        <v>0.0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47"/>
      <c r="AS9" s="495"/>
      <c r="AT9" s="38"/>
      <c r="AU9" s="39"/>
      <c r="AV9" s="40">
        <v>0.0</v>
      </c>
      <c r="AW9" s="40">
        <v>0.0</v>
      </c>
      <c r="AX9" s="40">
        <v>0.0</v>
      </c>
      <c r="AY9" s="65"/>
      <c r="AZ9" s="49">
        <f t="shared" si="1"/>
        <v>0</v>
      </c>
      <c r="BA9" s="39">
        <f t="shared" ref="BA9:BB9" si="14">SUM(G9,N9,U9,AB9,AI9,AP9,AW9)</f>
        <v>0</v>
      </c>
      <c r="BB9" s="39">
        <f t="shared" si="14"/>
        <v>0</v>
      </c>
      <c r="BC9" s="50">
        <f t="shared" si="3"/>
        <v>0</v>
      </c>
      <c r="BD9" s="51"/>
      <c r="BE9" s="39">
        <f t="shared" si="11"/>
        <v>0</v>
      </c>
      <c r="BF9" s="39">
        <f t="shared" si="12"/>
        <v>0</v>
      </c>
      <c r="BG9" s="39">
        <f t="shared" si="13"/>
        <v>0</v>
      </c>
      <c r="BH9" s="39">
        <f t="shared" si="8"/>
        <v>0</v>
      </c>
      <c r="BI9" s="51"/>
      <c r="BJ9" s="51"/>
      <c r="BK9" s="51"/>
    </row>
    <row r="10">
      <c r="A10" s="67"/>
      <c r="D10" s="68"/>
      <c r="F10" s="51"/>
      <c r="G10" s="51"/>
      <c r="H10" s="51"/>
      <c r="K10" s="69"/>
      <c r="L10" s="69"/>
      <c r="M10" s="51"/>
      <c r="N10" s="51"/>
      <c r="O10" s="51"/>
      <c r="P10" s="70"/>
      <c r="Q10" s="71"/>
      <c r="R10" s="51"/>
      <c r="S10" s="51"/>
      <c r="T10" s="51"/>
      <c r="U10" s="51"/>
      <c r="V10" s="51"/>
      <c r="W10" s="72"/>
      <c r="X10" s="71"/>
      <c r="Y10" s="51"/>
      <c r="Z10" s="51"/>
      <c r="AA10" s="51"/>
      <c r="AB10" s="51"/>
      <c r="AC10" s="51"/>
      <c r="AD10" s="73"/>
      <c r="AF10" s="74"/>
      <c r="AG10" s="74"/>
      <c r="AH10" s="51"/>
      <c r="AI10" s="51"/>
      <c r="AJ10" s="51"/>
      <c r="AO10" s="51"/>
      <c r="AP10" s="51"/>
      <c r="AQ10" s="51"/>
      <c r="AR10" s="32"/>
      <c r="AS10" s="71"/>
      <c r="AT10" s="75"/>
      <c r="AU10" s="75"/>
      <c r="AV10" s="51"/>
      <c r="AW10" s="51"/>
      <c r="AX10" s="51"/>
      <c r="AY10" s="48"/>
      <c r="AZ10" s="51"/>
      <c r="BA10" s="51"/>
      <c r="BB10" s="51"/>
      <c r="BC10" s="51"/>
      <c r="BD10" s="51"/>
      <c r="BE10" s="39"/>
      <c r="BF10" s="39"/>
      <c r="BG10" s="39"/>
      <c r="BH10" s="39"/>
      <c r="BI10" s="51"/>
      <c r="BJ10" s="51"/>
      <c r="BK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76" t="s">
        <v>14</v>
      </c>
      <c r="AZ11" s="77">
        <f t="shared" ref="AZ11:BB11" si="15">SUM(AZ4,AZ5,AZ6,AZ7,AZ8,AZ9)</f>
        <v>77.5</v>
      </c>
      <c r="BA11" s="78">
        <f t="shared" si="15"/>
        <v>102</v>
      </c>
      <c r="BB11" s="78">
        <f t="shared" si="15"/>
        <v>7.5</v>
      </c>
      <c r="BC11" s="79">
        <f>sum(BC4,BC5,BC6,BC7,BC8,BC9)</f>
        <v>187</v>
      </c>
      <c r="BD11" s="51"/>
      <c r="BE11" s="39">
        <f t="shared" ref="BE11:BF11" si="16">sum(BE4,BE5,BE6,BE7,BE8,BE9)</f>
        <v>5755.85</v>
      </c>
      <c r="BF11" s="39">
        <f t="shared" si="16"/>
        <v>8325</v>
      </c>
      <c r="BG11" s="39">
        <f t="shared" ref="BG11:BH11" si="17">SUM(BG4,BG5,BG6,BG7,BG8,BG9)</f>
        <v>608</v>
      </c>
      <c r="BH11" s="39">
        <f t="shared" si="17"/>
        <v>14688.85</v>
      </c>
      <c r="BI11" s="51"/>
      <c r="BJ11" s="51"/>
      <c r="BK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</row>
    <row r="13">
      <c r="D13" s="68"/>
      <c r="K13" s="80" t="s">
        <v>51</v>
      </c>
      <c r="L13" s="81"/>
      <c r="M13" s="70"/>
      <c r="N13" s="70"/>
      <c r="O13" s="70"/>
      <c r="P13" s="70"/>
      <c r="Q13" s="71"/>
      <c r="R13" s="51"/>
      <c r="S13" s="51"/>
      <c r="T13" s="75"/>
      <c r="U13" s="75"/>
      <c r="V13" s="75"/>
      <c r="W13" s="75"/>
      <c r="X13" s="68"/>
      <c r="Y13" s="32"/>
      <c r="Z13" s="32"/>
      <c r="AA13" s="73"/>
      <c r="AB13" s="73"/>
      <c r="AC13" s="73"/>
      <c r="AD13" s="73"/>
      <c r="AF13" s="82" t="s">
        <v>51</v>
      </c>
      <c r="AG13" s="81"/>
      <c r="AO13" s="32"/>
      <c r="AP13" s="32"/>
      <c r="AQ13" s="32"/>
      <c r="AR13" s="83"/>
      <c r="AS13" s="84"/>
      <c r="AT13" s="522"/>
      <c r="AU13" s="522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</row>
    <row r="14">
      <c r="A14" s="7"/>
      <c r="B14" s="350"/>
      <c r="C14" s="350"/>
      <c r="D14" s="124"/>
      <c r="E14" s="351">
        <v>45061.0</v>
      </c>
      <c r="F14" s="387"/>
      <c r="G14" s="387"/>
      <c r="H14" s="387"/>
      <c r="I14" s="387"/>
      <c r="J14" s="124"/>
      <c r="K14" s="124"/>
      <c r="L14" s="351">
        <v>45062.0</v>
      </c>
      <c r="M14" s="124"/>
      <c r="N14" s="124"/>
      <c r="O14" s="124"/>
      <c r="P14" s="124"/>
      <c r="Q14" s="124"/>
      <c r="R14" s="124"/>
      <c r="S14" s="351">
        <v>45063.0</v>
      </c>
      <c r="T14" s="8"/>
      <c r="U14" s="8"/>
      <c r="V14" s="8"/>
      <c r="W14" s="8"/>
      <c r="X14" s="126"/>
      <c r="Y14" s="126"/>
      <c r="Z14" s="405">
        <v>45064.0</v>
      </c>
      <c r="AA14" s="126"/>
      <c r="AB14" s="126"/>
      <c r="AC14" s="126"/>
      <c r="AD14" s="126"/>
      <c r="AE14" s="126"/>
      <c r="AF14" s="126"/>
      <c r="AG14" s="405">
        <v>45065.0</v>
      </c>
      <c r="AH14" s="126"/>
      <c r="AI14" s="126"/>
      <c r="AJ14" s="126"/>
      <c r="AK14" s="126"/>
      <c r="AL14" s="126"/>
      <c r="AM14" s="126"/>
      <c r="AN14" s="405">
        <v>45066.0</v>
      </c>
      <c r="AO14" s="126"/>
      <c r="AP14" s="126"/>
      <c r="AQ14" s="126"/>
      <c r="AR14" s="126"/>
      <c r="AS14" s="126"/>
      <c r="AT14" s="126"/>
      <c r="AU14" s="405">
        <v>45067.0</v>
      </c>
      <c r="AV14" s="519"/>
      <c r="AW14" s="519"/>
      <c r="AX14" s="519"/>
      <c r="AY14" s="519"/>
      <c r="AZ14" s="519"/>
      <c r="BA14" s="519"/>
      <c r="BB14" s="519"/>
      <c r="BC14" s="519"/>
      <c r="BD14" s="106"/>
      <c r="BE14" s="106"/>
      <c r="BF14" s="106"/>
      <c r="BG14" s="106"/>
      <c r="BH14" s="106"/>
      <c r="BI14" s="106"/>
      <c r="BJ14" s="106"/>
      <c r="BK14" s="106"/>
    </row>
    <row r="15">
      <c r="A15" s="153"/>
      <c r="B15" s="86"/>
      <c r="C15" s="86"/>
      <c r="D15" s="87" t="s">
        <v>2</v>
      </c>
      <c r="E15" s="26" t="s">
        <v>3</v>
      </c>
      <c r="F15" s="26" t="s">
        <v>4</v>
      </c>
      <c r="G15" s="26" t="s">
        <v>5</v>
      </c>
      <c r="H15" s="26" t="s">
        <v>6</v>
      </c>
      <c r="I15" s="88"/>
      <c r="J15" s="89"/>
      <c r="K15" s="87" t="s">
        <v>2</v>
      </c>
      <c r="L15" s="87" t="s">
        <v>7</v>
      </c>
      <c r="M15" s="26" t="s">
        <v>4</v>
      </c>
      <c r="N15" s="26" t="s">
        <v>5</v>
      </c>
      <c r="O15" s="26" t="s">
        <v>6</v>
      </c>
      <c r="P15" s="89"/>
      <c r="Q15" s="89"/>
      <c r="R15" s="87" t="s">
        <v>2</v>
      </c>
      <c r="S15" s="87" t="s">
        <v>8</v>
      </c>
      <c r="T15" s="26" t="s">
        <v>4</v>
      </c>
      <c r="U15" s="26" t="s">
        <v>5</v>
      </c>
      <c r="V15" s="26"/>
      <c r="W15" s="86"/>
      <c r="X15" s="89"/>
      <c r="Y15" s="87" t="s">
        <v>2</v>
      </c>
      <c r="Z15" s="29" t="s">
        <v>9</v>
      </c>
      <c r="AA15" s="26" t="s">
        <v>4</v>
      </c>
      <c r="AB15" s="26" t="s">
        <v>5</v>
      </c>
      <c r="AC15" s="26" t="s">
        <v>6</v>
      </c>
      <c r="AD15" s="90"/>
      <c r="AE15" s="89"/>
      <c r="AF15" s="87" t="s">
        <v>2</v>
      </c>
      <c r="AG15" s="29" t="s">
        <v>10</v>
      </c>
      <c r="AH15" s="26" t="s">
        <v>4</v>
      </c>
      <c r="AI15" s="26" t="s">
        <v>5</v>
      </c>
      <c r="AJ15" s="26" t="s">
        <v>6</v>
      </c>
      <c r="AK15" s="89"/>
      <c r="AL15" s="89"/>
      <c r="AM15" s="87" t="s">
        <v>2</v>
      </c>
      <c r="AN15" s="91" t="s">
        <v>11</v>
      </c>
      <c r="AO15" s="26" t="s">
        <v>4</v>
      </c>
      <c r="AP15" s="26" t="s">
        <v>5</v>
      </c>
      <c r="AQ15" s="26" t="s">
        <v>6</v>
      </c>
      <c r="AR15" s="89"/>
      <c r="AS15" s="89"/>
      <c r="AT15" s="87" t="s">
        <v>2</v>
      </c>
      <c r="AU15" s="29" t="s">
        <v>12</v>
      </c>
      <c r="AV15" s="26" t="s">
        <v>4</v>
      </c>
      <c r="AW15" s="26" t="s">
        <v>5</v>
      </c>
      <c r="AX15" s="26" t="s">
        <v>6</v>
      </c>
      <c r="AY15" s="30"/>
      <c r="AZ15" s="31" t="s">
        <v>4</v>
      </c>
      <c r="BA15" s="31" t="s">
        <v>13</v>
      </c>
      <c r="BB15" s="31" t="s">
        <v>6</v>
      </c>
      <c r="BC15" s="31" t="s">
        <v>14</v>
      </c>
      <c r="BD15" s="32"/>
      <c r="BE15" s="33" t="s">
        <v>4</v>
      </c>
      <c r="BF15" s="33" t="s">
        <v>13</v>
      </c>
      <c r="BG15" s="33" t="s">
        <v>6</v>
      </c>
      <c r="BH15" s="33" t="s">
        <v>15</v>
      </c>
      <c r="BI15" s="32"/>
      <c r="BJ15" s="32"/>
      <c r="BK15" s="32"/>
    </row>
    <row r="16">
      <c r="A16" s="415" t="s">
        <v>54</v>
      </c>
      <c r="B16" s="562" t="s">
        <v>19</v>
      </c>
      <c r="C16" s="277">
        <v>45061.0</v>
      </c>
      <c r="D16" s="278" t="s">
        <v>307</v>
      </c>
      <c r="E16" s="278" t="s">
        <v>180</v>
      </c>
      <c r="F16" s="279">
        <v>0.0</v>
      </c>
      <c r="G16" s="279">
        <v>5.0</v>
      </c>
      <c r="H16" s="279">
        <v>0.0</v>
      </c>
      <c r="I16" s="36" t="s">
        <v>22</v>
      </c>
      <c r="J16" s="37">
        <v>45062.0</v>
      </c>
      <c r="K16" s="42" t="s">
        <v>25</v>
      </c>
      <c r="L16" s="58" t="s">
        <v>25</v>
      </c>
      <c r="M16" s="40">
        <v>0.0</v>
      </c>
      <c r="N16" s="40">
        <v>0.0</v>
      </c>
      <c r="O16" s="40">
        <v>0.0</v>
      </c>
      <c r="P16" s="36" t="s">
        <v>24</v>
      </c>
      <c r="Q16" s="37">
        <v>45063.0</v>
      </c>
      <c r="R16" s="42" t="s">
        <v>307</v>
      </c>
      <c r="S16" s="58" t="s">
        <v>180</v>
      </c>
      <c r="T16" s="40">
        <v>0.0</v>
      </c>
      <c r="U16" s="40">
        <v>5.0</v>
      </c>
      <c r="V16" s="40">
        <v>0.0</v>
      </c>
      <c r="W16" s="36" t="s">
        <v>26</v>
      </c>
      <c r="X16" s="37">
        <v>45064.0</v>
      </c>
      <c r="Y16" s="42" t="s">
        <v>307</v>
      </c>
      <c r="Z16" s="58" t="s">
        <v>180</v>
      </c>
      <c r="AA16" s="40">
        <v>0.0</v>
      </c>
      <c r="AB16" s="40">
        <v>5.0</v>
      </c>
      <c r="AC16" s="40">
        <v>0.0</v>
      </c>
      <c r="AD16" s="36" t="s">
        <v>56</v>
      </c>
      <c r="AE16" s="37">
        <v>45065.0</v>
      </c>
      <c r="AF16" s="42" t="s">
        <v>307</v>
      </c>
      <c r="AG16" s="58" t="s">
        <v>180</v>
      </c>
      <c r="AH16" s="40">
        <v>0.0</v>
      </c>
      <c r="AI16" s="40">
        <v>5.0</v>
      </c>
      <c r="AJ16" s="40">
        <v>0.0</v>
      </c>
      <c r="AK16" s="284" t="s">
        <v>57</v>
      </c>
      <c r="AL16" s="37">
        <v>45066.0</v>
      </c>
      <c r="AM16" s="42" t="s">
        <v>307</v>
      </c>
      <c r="AN16" s="58" t="s">
        <v>180</v>
      </c>
      <c r="AO16" s="40">
        <v>0.0</v>
      </c>
      <c r="AP16" s="40">
        <v>5.0</v>
      </c>
      <c r="AQ16" s="40">
        <v>0.0</v>
      </c>
      <c r="AR16" s="36" t="s">
        <v>93</v>
      </c>
      <c r="AS16" s="37">
        <v>45067.0</v>
      </c>
      <c r="AT16" s="42" t="s">
        <v>307</v>
      </c>
      <c r="AU16" s="58" t="s">
        <v>180</v>
      </c>
      <c r="AV16" s="40">
        <v>0.0</v>
      </c>
      <c r="AW16" s="40">
        <v>5.0</v>
      </c>
      <c r="AX16" s="40">
        <v>0.0</v>
      </c>
      <c r="AY16" s="48"/>
      <c r="AZ16" s="49">
        <f t="shared" ref="AZ16:BB16" si="18">SUM(F16,M16,T16,AA16,AH16,AO16,AV16)</f>
        <v>0</v>
      </c>
      <c r="BA16" s="39">
        <f t="shared" si="18"/>
        <v>30</v>
      </c>
      <c r="BB16" s="39">
        <f t="shared" si="18"/>
        <v>0</v>
      </c>
      <c r="BC16" s="50">
        <f t="shared" ref="BC16:BC21" si="20">SUM(AZ16,BA16,BB16)</f>
        <v>30</v>
      </c>
      <c r="BD16" s="51"/>
      <c r="BE16" s="39">
        <f t="shared" ref="BE16:BE17" si="21">AZ16*80</f>
        <v>0</v>
      </c>
      <c r="BF16" s="39">
        <f t="shared" ref="BF16:BF17" si="22">BA16*88</f>
        <v>2640</v>
      </c>
      <c r="BG16" s="39">
        <f t="shared" ref="BG16:BG17" si="23">BB16*80</f>
        <v>0</v>
      </c>
      <c r="BH16" s="39">
        <f t="shared" ref="BH16:BH21" si="24">SUM(BE16,BF16,BG16)</f>
        <v>2640</v>
      </c>
      <c r="BI16" s="51"/>
      <c r="BJ16" s="51"/>
      <c r="BK16" s="51"/>
    </row>
    <row r="17">
      <c r="A17" s="423" t="s">
        <v>69</v>
      </c>
      <c r="B17" s="565" t="s">
        <v>33</v>
      </c>
      <c r="C17" s="506">
        <v>45062.0</v>
      </c>
      <c r="D17" s="505" t="s">
        <v>274</v>
      </c>
      <c r="E17" s="505" t="s">
        <v>48</v>
      </c>
      <c r="F17" s="507">
        <v>6.0</v>
      </c>
      <c r="G17" s="507">
        <v>2.0</v>
      </c>
      <c r="H17" s="507">
        <v>0.0</v>
      </c>
      <c r="I17" s="57" t="s">
        <v>46</v>
      </c>
      <c r="J17" s="37">
        <v>45063.0</v>
      </c>
      <c r="K17" s="42" t="s">
        <v>166</v>
      </c>
      <c r="L17" s="58" t="s">
        <v>166</v>
      </c>
      <c r="M17" s="40">
        <v>0.0</v>
      </c>
      <c r="N17" s="40">
        <v>0.0</v>
      </c>
      <c r="O17" s="40">
        <v>0.0</v>
      </c>
      <c r="P17" s="57" t="s">
        <v>36</v>
      </c>
      <c r="Q17" s="37">
        <v>45064.0</v>
      </c>
      <c r="R17" s="42" t="s">
        <v>166</v>
      </c>
      <c r="S17" s="58" t="s">
        <v>166</v>
      </c>
      <c r="T17" s="40">
        <v>0.0</v>
      </c>
      <c r="U17" s="40">
        <v>0.0</v>
      </c>
      <c r="V17" s="40">
        <v>0.0</v>
      </c>
      <c r="W17" s="57" t="s">
        <v>37</v>
      </c>
      <c r="X17" s="37">
        <v>45065.0</v>
      </c>
      <c r="Y17" s="42" t="s">
        <v>166</v>
      </c>
      <c r="Z17" s="58" t="s">
        <v>166</v>
      </c>
      <c r="AA17" s="40">
        <v>0.0</v>
      </c>
      <c r="AB17" s="40">
        <v>0.0</v>
      </c>
      <c r="AC17" s="40">
        <v>0.0</v>
      </c>
      <c r="AD17" s="57" t="s">
        <v>40</v>
      </c>
      <c r="AE17" s="37">
        <v>45066.0</v>
      </c>
      <c r="AF17" s="42" t="s">
        <v>166</v>
      </c>
      <c r="AG17" s="58" t="s">
        <v>166</v>
      </c>
      <c r="AH17" s="40">
        <v>0.0</v>
      </c>
      <c r="AI17" s="40">
        <v>0.0</v>
      </c>
      <c r="AJ17" s="40">
        <v>0.0</v>
      </c>
      <c r="AK17" s="96" t="s">
        <v>43</v>
      </c>
      <c r="AL17" s="37">
        <v>45067.0</v>
      </c>
      <c r="AM17" s="42" t="s">
        <v>25</v>
      </c>
      <c r="AN17" s="58" t="s">
        <v>25</v>
      </c>
      <c r="AO17" s="40">
        <v>0.0</v>
      </c>
      <c r="AP17" s="40">
        <v>0.0</v>
      </c>
      <c r="AQ17" s="40">
        <v>0.0</v>
      </c>
      <c r="AR17" s="57" t="s">
        <v>44</v>
      </c>
      <c r="AS17" s="485">
        <v>45068.0</v>
      </c>
      <c r="AT17" s="42" t="s">
        <v>274</v>
      </c>
      <c r="AU17" s="53" t="s">
        <v>48</v>
      </c>
      <c r="AV17" s="40">
        <v>6.0</v>
      </c>
      <c r="AW17" s="40">
        <v>2.0</v>
      </c>
      <c r="AX17" s="40">
        <v>0.0</v>
      </c>
      <c r="AY17" s="48"/>
      <c r="AZ17" s="49">
        <f t="shared" ref="AZ17:BB17" si="19">SUM(F17,M17,T17,AA17,AH17,AO17,AV17)</f>
        <v>12</v>
      </c>
      <c r="BA17" s="39">
        <f t="shared" si="19"/>
        <v>4</v>
      </c>
      <c r="BB17" s="39">
        <f t="shared" si="19"/>
        <v>0</v>
      </c>
      <c r="BC17" s="50">
        <f t="shared" si="20"/>
        <v>16</v>
      </c>
      <c r="BD17" s="51"/>
      <c r="BE17" s="39">
        <f t="shared" si="21"/>
        <v>960</v>
      </c>
      <c r="BF17" s="39">
        <f t="shared" si="22"/>
        <v>352</v>
      </c>
      <c r="BG17" s="39">
        <f t="shared" si="23"/>
        <v>0</v>
      </c>
      <c r="BH17" s="39">
        <f t="shared" si="24"/>
        <v>1312</v>
      </c>
      <c r="BI17" s="51"/>
      <c r="BJ17" s="51"/>
      <c r="BK17" s="51"/>
    </row>
    <row r="18">
      <c r="A18" s="116" t="s">
        <v>73</v>
      </c>
      <c r="B18" s="565" t="s">
        <v>33</v>
      </c>
      <c r="C18" s="506">
        <v>45062.0</v>
      </c>
      <c r="D18" s="566" t="s">
        <v>112</v>
      </c>
      <c r="E18" s="566" t="s">
        <v>71</v>
      </c>
      <c r="F18" s="507">
        <v>6.5</v>
      </c>
      <c r="G18" s="507">
        <v>1.0</v>
      </c>
      <c r="H18" s="507">
        <v>0.0</v>
      </c>
      <c r="I18" s="57" t="s">
        <v>46</v>
      </c>
      <c r="J18" s="37">
        <v>45063.0</v>
      </c>
      <c r="K18" s="42" t="s">
        <v>797</v>
      </c>
      <c r="L18" s="58" t="s">
        <v>214</v>
      </c>
      <c r="M18" s="40">
        <v>6.5</v>
      </c>
      <c r="N18" s="40">
        <v>1.5</v>
      </c>
      <c r="O18" s="40">
        <v>0.0</v>
      </c>
      <c r="P18" s="38" t="s">
        <v>36</v>
      </c>
      <c r="Q18" s="37">
        <v>45064.0</v>
      </c>
      <c r="R18" s="42" t="s">
        <v>112</v>
      </c>
      <c r="S18" s="58" t="s">
        <v>71</v>
      </c>
      <c r="T18" s="40">
        <v>6.5</v>
      </c>
      <c r="U18" s="40">
        <v>1.0</v>
      </c>
      <c r="V18" s="40">
        <v>0.0</v>
      </c>
      <c r="W18" s="57" t="s">
        <v>37</v>
      </c>
      <c r="X18" s="37">
        <v>45065.0</v>
      </c>
      <c r="Y18" s="42" t="s">
        <v>25</v>
      </c>
      <c r="Z18" s="58" t="s">
        <v>25</v>
      </c>
      <c r="AA18" s="40">
        <v>0.0</v>
      </c>
      <c r="AB18" s="40">
        <v>0.0</v>
      </c>
      <c r="AC18" s="40">
        <v>0.0</v>
      </c>
      <c r="AD18" s="57" t="s">
        <v>40</v>
      </c>
      <c r="AE18" s="37">
        <v>45066.0</v>
      </c>
      <c r="AF18" s="42" t="s">
        <v>112</v>
      </c>
      <c r="AG18" s="58" t="s">
        <v>71</v>
      </c>
      <c r="AH18" s="40">
        <v>6.5</v>
      </c>
      <c r="AI18" s="40">
        <v>1.0</v>
      </c>
      <c r="AJ18" s="40">
        <v>0.0</v>
      </c>
      <c r="AK18" s="96" t="s">
        <v>43</v>
      </c>
      <c r="AL18" s="37">
        <v>45067.0</v>
      </c>
      <c r="AM18" s="42" t="s">
        <v>112</v>
      </c>
      <c r="AN18" s="58" t="s">
        <v>71</v>
      </c>
      <c r="AO18" s="40">
        <v>6.5</v>
      </c>
      <c r="AP18" s="40">
        <v>1.0</v>
      </c>
      <c r="AQ18" s="40">
        <v>0.0</v>
      </c>
      <c r="AR18" s="57" t="s">
        <v>44</v>
      </c>
      <c r="AS18" s="485">
        <v>45068.0</v>
      </c>
      <c r="AT18" s="42" t="s">
        <v>817</v>
      </c>
      <c r="AU18" s="58" t="s">
        <v>818</v>
      </c>
      <c r="AV18" s="40">
        <v>7.0</v>
      </c>
      <c r="AW18" s="40">
        <v>1.0</v>
      </c>
      <c r="AX18" s="40">
        <v>0.5</v>
      </c>
      <c r="AY18" s="48"/>
      <c r="AZ18" s="49">
        <f t="shared" ref="AZ18:BB18" si="25">SUM(F18,M18,T18,AA18,AH18,AO18,AV18)</f>
        <v>39.5</v>
      </c>
      <c r="BA18" s="39">
        <f t="shared" si="25"/>
        <v>6.5</v>
      </c>
      <c r="BB18" s="39">
        <f t="shared" si="25"/>
        <v>0.5</v>
      </c>
      <c r="BC18" s="50">
        <f t="shared" si="20"/>
        <v>46.5</v>
      </c>
      <c r="BD18" s="51"/>
      <c r="BE18" s="39">
        <f>AZ18*67.31</f>
        <v>2658.745</v>
      </c>
      <c r="BF18" s="39">
        <f>BA18*74</f>
        <v>481</v>
      </c>
      <c r="BG18" s="39">
        <f>BB18*84</f>
        <v>42</v>
      </c>
      <c r="BH18" s="39">
        <f t="shared" si="24"/>
        <v>3181.745</v>
      </c>
      <c r="BI18" s="51"/>
      <c r="BJ18" s="51"/>
      <c r="BK18" s="51"/>
    </row>
    <row r="19">
      <c r="A19" s="116" t="s">
        <v>50</v>
      </c>
      <c r="B19" s="57"/>
      <c r="C19" s="37"/>
      <c r="D19" s="42"/>
      <c r="E19" s="58"/>
      <c r="F19" s="40">
        <v>0.0</v>
      </c>
      <c r="G19" s="40">
        <v>0.0</v>
      </c>
      <c r="H19" s="40">
        <v>0.0</v>
      </c>
      <c r="I19" s="36"/>
      <c r="J19" s="37"/>
      <c r="K19" s="42"/>
      <c r="L19" s="58"/>
      <c r="M19" s="40">
        <v>0.0</v>
      </c>
      <c r="N19" s="40">
        <v>0.0</v>
      </c>
      <c r="O19" s="40">
        <v>0.0</v>
      </c>
      <c r="P19" s="53"/>
      <c r="Q19" s="45"/>
      <c r="R19" s="53"/>
      <c r="S19" s="39"/>
      <c r="T19" s="40">
        <v>0.0</v>
      </c>
      <c r="U19" s="40">
        <v>0.0</v>
      </c>
      <c r="V19" s="40">
        <v>0.0</v>
      </c>
      <c r="W19" s="57" t="s">
        <v>37</v>
      </c>
      <c r="X19" s="37">
        <v>45065.0</v>
      </c>
      <c r="Y19" s="42" t="s">
        <v>819</v>
      </c>
      <c r="Z19" s="58" t="s">
        <v>820</v>
      </c>
      <c r="AA19" s="40">
        <v>5.0</v>
      </c>
      <c r="AB19" s="40">
        <v>1.0</v>
      </c>
      <c r="AC19" s="40">
        <v>0.0</v>
      </c>
      <c r="AD19" s="521"/>
      <c r="AE19" s="144"/>
      <c r="AF19" s="144"/>
      <c r="AG19" s="144"/>
      <c r="AH19" s="40">
        <v>0.0</v>
      </c>
      <c r="AI19" s="40">
        <v>0.0</v>
      </c>
      <c r="AJ19" s="40">
        <v>0.0</v>
      </c>
      <c r="AK19" s="567"/>
      <c r="AL19" s="567"/>
      <c r="AM19" s="567"/>
      <c r="AN19" s="568"/>
      <c r="AO19" s="40">
        <v>0.0</v>
      </c>
      <c r="AP19" s="40">
        <v>0.0</v>
      </c>
      <c r="AQ19" s="40">
        <v>0.0</v>
      </c>
      <c r="AR19" s="144"/>
      <c r="AS19" s="144"/>
      <c r="AT19" s="144"/>
      <c r="AU19" s="144"/>
      <c r="AV19" s="40">
        <v>0.0</v>
      </c>
      <c r="AW19" s="40">
        <v>0.0</v>
      </c>
      <c r="AX19" s="40">
        <v>0.0</v>
      </c>
      <c r="AY19" s="48"/>
      <c r="AZ19" s="49">
        <f t="shared" ref="AZ19:BB19" si="26">SUM(F19,M19,T19,AA19,AH19,AO19,AV19)</f>
        <v>5</v>
      </c>
      <c r="BA19" s="39">
        <f t="shared" si="26"/>
        <v>1</v>
      </c>
      <c r="BB19" s="39">
        <f t="shared" si="26"/>
        <v>0</v>
      </c>
      <c r="BC19" s="50">
        <f t="shared" si="20"/>
        <v>6</v>
      </c>
      <c r="BD19" s="51"/>
      <c r="BE19" s="39">
        <f t="shared" ref="BE19:BE21" si="28">AZ19*80</f>
        <v>400</v>
      </c>
      <c r="BF19" s="39">
        <f t="shared" ref="BF19:BF21" si="29">BA19*88</f>
        <v>88</v>
      </c>
      <c r="BG19" s="39">
        <f t="shared" ref="BG19:BG21" si="30">BB19*80</f>
        <v>0</v>
      </c>
      <c r="BH19" s="39">
        <f t="shared" si="24"/>
        <v>488</v>
      </c>
      <c r="BI19" s="51"/>
      <c r="BJ19" s="51"/>
      <c r="BK19" s="51"/>
    </row>
    <row r="20">
      <c r="A20" s="116" t="s">
        <v>52</v>
      </c>
      <c r="B20" s="57"/>
      <c r="C20" s="37"/>
      <c r="D20" s="42"/>
      <c r="E20" s="58"/>
      <c r="F20" s="40">
        <v>0.0</v>
      </c>
      <c r="G20" s="40">
        <v>0.0</v>
      </c>
      <c r="H20" s="40">
        <v>0.0</v>
      </c>
      <c r="I20" s="57" t="s">
        <v>46</v>
      </c>
      <c r="J20" s="37">
        <v>45062.0</v>
      </c>
      <c r="K20" s="42" t="s">
        <v>562</v>
      </c>
      <c r="L20" s="58" t="s">
        <v>730</v>
      </c>
      <c r="M20" s="40">
        <v>0.0</v>
      </c>
      <c r="N20" s="40">
        <v>7.0</v>
      </c>
      <c r="O20" s="40">
        <v>6.0</v>
      </c>
      <c r="P20" s="38" t="s">
        <v>36</v>
      </c>
      <c r="Q20" s="37">
        <v>45064.0</v>
      </c>
      <c r="R20" s="42" t="s">
        <v>274</v>
      </c>
      <c r="S20" s="58" t="s">
        <v>48</v>
      </c>
      <c r="T20" s="40">
        <v>6.0</v>
      </c>
      <c r="U20" s="40">
        <v>2.0</v>
      </c>
      <c r="V20" s="40">
        <v>0.0</v>
      </c>
      <c r="W20" s="57" t="s">
        <v>37</v>
      </c>
      <c r="X20" s="37">
        <v>45065.0</v>
      </c>
      <c r="Y20" s="42" t="s">
        <v>315</v>
      </c>
      <c r="Z20" s="58" t="s">
        <v>200</v>
      </c>
      <c r="AA20" s="40">
        <v>6.0</v>
      </c>
      <c r="AB20" s="40">
        <v>2.0</v>
      </c>
      <c r="AC20" s="40">
        <v>0.5</v>
      </c>
      <c r="AD20" s="57" t="s">
        <v>40</v>
      </c>
      <c r="AE20" s="37">
        <v>45066.0</v>
      </c>
      <c r="AF20" s="42" t="s">
        <v>274</v>
      </c>
      <c r="AG20" s="58" t="s">
        <v>48</v>
      </c>
      <c r="AH20" s="40">
        <v>6.0</v>
      </c>
      <c r="AI20" s="40">
        <v>2.0</v>
      </c>
      <c r="AJ20" s="40">
        <v>0.0</v>
      </c>
      <c r="AK20" s="96" t="s">
        <v>43</v>
      </c>
      <c r="AL20" s="37">
        <v>45067.0</v>
      </c>
      <c r="AM20" s="42" t="s">
        <v>274</v>
      </c>
      <c r="AN20" s="58" t="s">
        <v>48</v>
      </c>
      <c r="AO20" s="40">
        <v>6.0</v>
      </c>
      <c r="AP20" s="40">
        <v>2.0</v>
      </c>
      <c r="AQ20" s="40">
        <v>0.0</v>
      </c>
      <c r="AR20" s="57"/>
      <c r="AS20" s="485"/>
      <c r="AT20" s="42"/>
      <c r="AU20" s="58"/>
      <c r="AV20" s="40">
        <v>0.0</v>
      </c>
      <c r="AW20" s="40">
        <v>0.0</v>
      </c>
      <c r="AX20" s="40">
        <v>0.0</v>
      </c>
      <c r="AY20" s="48"/>
      <c r="AZ20" s="49">
        <v>24.0</v>
      </c>
      <c r="BA20" s="39">
        <f t="shared" ref="BA20:BB20" si="27">SUM(G20,N20,U20,AB20,AI20,AP20,AW20)</f>
        <v>15</v>
      </c>
      <c r="BB20" s="39">
        <f t="shared" si="27"/>
        <v>6.5</v>
      </c>
      <c r="BC20" s="50">
        <f t="shared" si="20"/>
        <v>45.5</v>
      </c>
      <c r="BD20" s="51"/>
      <c r="BE20" s="39">
        <f t="shared" si="28"/>
        <v>1920</v>
      </c>
      <c r="BF20" s="39">
        <f t="shared" si="29"/>
        <v>1320</v>
      </c>
      <c r="BG20" s="39">
        <f t="shared" si="30"/>
        <v>520</v>
      </c>
      <c r="BH20" s="39">
        <f t="shared" si="24"/>
        <v>3760</v>
      </c>
      <c r="BI20" s="51"/>
      <c r="BJ20" s="51"/>
      <c r="BK20" s="51"/>
    </row>
    <row r="21">
      <c r="A21" s="116" t="s">
        <v>82</v>
      </c>
      <c r="B21" s="144"/>
      <c r="C21" s="144"/>
      <c r="D21" s="144"/>
      <c r="E21" s="144"/>
      <c r="F21" s="40">
        <v>0.0</v>
      </c>
      <c r="G21" s="40">
        <v>0.0</v>
      </c>
      <c r="H21" s="40">
        <v>0.0</v>
      </c>
      <c r="I21" s="144"/>
      <c r="J21" s="144"/>
      <c r="K21" s="144"/>
      <c r="L21" s="144"/>
      <c r="M21" s="40">
        <v>0.0</v>
      </c>
      <c r="N21" s="40">
        <v>0.0</v>
      </c>
      <c r="O21" s="40">
        <v>0.0</v>
      </c>
      <c r="P21" s="144"/>
      <c r="Q21" s="144"/>
      <c r="R21" s="144"/>
      <c r="S21" s="144"/>
      <c r="T21" s="40">
        <v>0.0</v>
      </c>
      <c r="U21" s="40">
        <v>0.0</v>
      </c>
      <c r="V21" s="40">
        <v>0.0</v>
      </c>
      <c r="W21" s="57" t="s">
        <v>37</v>
      </c>
      <c r="X21" s="37">
        <v>45065.0</v>
      </c>
      <c r="Y21" s="42" t="s">
        <v>426</v>
      </c>
      <c r="Z21" s="58" t="s">
        <v>425</v>
      </c>
      <c r="AA21" s="40">
        <v>1.0</v>
      </c>
      <c r="AB21" s="40">
        <v>0.0</v>
      </c>
      <c r="AC21" s="40">
        <v>0.0</v>
      </c>
      <c r="AD21" s="144"/>
      <c r="AE21" s="144"/>
      <c r="AF21" s="144"/>
      <c r="AG21" s="144"/>
      <c r="AH21" s="40">
        <v>0.0</v>
      </c>
      <c r="AI21" s="40">
        <v>0.0</v>
      </c>
      <c r="AJ21" s="40">
        <v>0.0</v>
      </c>
      <c r="AK21" s="144"/>
      <c r="AL21" s="144"/>
      <c r="AM21" s="144"/>
      <c r="AN21" s="144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Y21" s="65"/>
      <c r="AZ21" s="49">
        <f t="shared" ref="AZ21:BB21" si="31">SUM(F21,M21,T21,AA21,AH21,AO21,AV21)</f>
        <v>1</v>
      </c>
      <c r="BA21" s="39">
        <f t="shared" si="31"/>
        <v>0</v>
      </c>
      <c r="BB21" s="39">
        <f t="shared" si="31"/>
        <v>0</v>
      </c>
      <c r="BC21" s="50">
        <f t="shared" si="20"/>
        <v>1</v>
      </c>
      <c r="BD21" s="51"/>
      <c r="BE21" s="39">
        <f t="shared" si="28"/>
        <v>80</v>
      </c>
      <c r="BF21" s="39">
        <f t="shared" si="29"/>
        <v>0</v>
      </c>
      <c r="BG21" s="39">
        <f t="shared" si="30"/>
        <v>0</v>
      </c>
      <c r="BH21" s="39">
        <f t="shared" si="24"/>
        <v>80</v>
      </c>
      <c r="BI21" s="51"/>
      <c r="BJ21" s="51"/>
      <c r="BK21" s="51"/>
    </row>
    <row r="22">
      <c r="AY22" s="48"/>
      <c r="AZ22" s="51"/>
      <c r="BA22" s="51"/>
      <c r="BB22" s="51"/>
      <c r="BC22" s="51"/>
      <c r="BD22" s="51"/>
      <c r="BE22" s="39"/>
      <c r="BF22" s="39"/>
      <c r="BG22" s="39"/>
      <c r="BH22" s="39"/>
      <c r="BI22" s="51"/>
      <c r="BJ22" s="51"/>
      <c r="BK22" s="51"/>
    </row>
    <row r="23">
      <c r="AY23" s="76" t="s">
        <v>14</v>
      </c>
      <c r="AZ23" s="77">
        <f t="shared" ref="AZ23:BC23" si="32">SUM(AZ16,AZ17,AZ18,AZ19,AZ20,AZ21)</f>
        <v>81.5</v>
      </c>
      <c r="BA23" s="78">
        <f t="shared" si="32"/>
        <v>56.5</v>
      </c>
      <c r="BB23" s="78">
        <f t="shared" si="32"/>
        <v>7</v>
      </c>
      <c r="BC23" s="79">
        <f t="shared" si="32"/>
        <v>145</v>
      </c>
      <c r="BD23" s="51"/>
      <c r="BE23" s="39">
        <f t="shared" ref="BE23:BF23" si="33">sum(BE16,BE17,BE18,BE19,BE20,BE21)</f>
        <v>6018.745</v>
      </c>
      <c r="BF23" s="39">
        <f t="shared" si="33"/>
        <v>4881</v>
      </c>
      <c r="BG23" s="39">
        <f>SUM(BG16,BG17,BG18,BG19,BG20,BG21)</f>
        <v>562</v>
      </c>
      <c r="BH23" s="39">
        <f>sum(BH16,BH17,BH18,BH19,BH20,BH21)</f>
        <v>11461.745</v>
      </c>
      <c r="BI23" s="51"/>
      <c r="BJ23" s="51"/>
      <c r="BK23" s="51"/>
    </row>
    <row r="24">
      <c r="A24" s="100"/>
      <c r="B24" s="101"/>
      <c r="C24" s="101"/>
      <c r="D24" s="3"/>
      <c r="E24" s="4"/>
      <c r="F24" s="102"/>
      <c r="G24" s="102"/>
      <c r="H24" s="102"/>
      <c r="I24" s="102"/>
      <c r="J24" s="102"/>
      <c r="K24" s="6" t="s">
        <v>85</v>
      </c>
      <c r="L24" s="4"/>
      <c r="T24" s="103"/>
      <c r="U24" s="103"/>
      <c r="V24" s="103"/>
      <c r="W24" s="103"/>
      <c r="X24" s="104"/>
      <c r="Y24" s="104"/>
      <c r="Z24" s="105"/>
      <c r="AA24" s="104"/>
      <c r="AB24" s="104"/>
      <c r="AC24" s="104"/>
      <c r="AD24" s="104"/>
      <c r="AE24" s="104"/>
      <c r="AF24" s="9" t="s">
        <v>85</v>
      </c>
      <c r="AG24" s="4"/>
      <c r="AH24" s="104"/>
      <c r="AI24" s="104"/>
      <c r="AJ24" s="104"/>
      <c r="AK24" s="104"/>
      <c r="AL24" s="104"/>
      <c r="AM24" s="104"/>
      <c r="AN24" s="105"/>
      <c r="AO24" s="104"/>
      <c r="AP24" s="104"/>
      <c r="AQ24" s="104"/>
      <c r="AR24" s="104"/>
      <c r="AS24" s="104"/>
      <c r="AT24" s="104"/>
      <c r="AU24" s="105"/>
      <c r="AV24" s="105"/>
      <c r="AW24" s="105"/>
      <c r="AX24" s="105"/>
      <c r="AY24" s="105"/>
      <c r="AZ24" s="105"/>
      <c r="BA24" s="105"/>
      <c r="BB24" s="105"/>
      <c r="BC24" s="105"/>
      <c r="BD24" s="106"/>
      <c r="BE24" s="106"/>
      <c r="BF24" s="106"/>
      <c r="BG24" s="106"/>
      <c r="BH24" s="106"/>
      <c r="BI24" s="106"/>
      <c r="BJ24" s="106"/>
      <c r="BK24" s="106"/>
    </row>
    <row r="25">
      <c r="A25" s="7"/>
      <c r="B25" s="350"/>
      <c r="C25" s="350"/>
      <c r="D25" s="124"/>
      <c r="E25" s="351">
        <v>45061.0</v>
      </c>
      <c r="F25" s="387"/>
      <c r="G25" s="387"/>
      <c r="H25" s="387"/>
      <c r="I25" s="387"/>
      <c r="J25" s="124"/>
      <c r="K25" s="124"/>
      <c r="L25" s="351">
        <v>45062.0</v>
      </c>
      <c r="M25" s="124"/>
      <c r="N25" s="124"/>
      <c r="O25" s="124"/>
      <c r="P25" s="124"/>
      <c r="Q25" s="124"/>
      <c r="R25" s="124"/>
      <c r="S25" s="351">
        <v>45063.0</v>
      </c>
      <c r="T25" s="8"/>
      <c r="U25" s="8"/>
      <c r="V25" s="8"/>
      <c r="W25" s="8"/>
      <c r="X25" s="126"/>
      <c r="Y25" s="126"/>
      <c r="Z25" s="405">
        <v>45064.0</v>
      </c>
      <c r="AA25" s="126"/>
      <c r="AB25" s="126"/>
      <c r="AC25" s="126"/>
      <c r="AD25" s="126"/>
      <c r="AE25" s="126"/>
      <c r="AF25" s="126"/>
      <c r="AG25" s="405">
        <v>45065.0</v>
      </c>
      <c r="AH25" s="126"/>
      <c r="AI25" s="126"/>
      <c r="AJ25" s="126"/>
      <c r="AK25" s="126"/>
      <c r="AL25" s="126"/>
      <c r="AM25" s="126"/>
      <c r="AN25" s="405">
        <v>45066.0</v>
      </c>
      <c r="AO25" s="126"/>
      <c r="AP25" s="126"/>
      <c r="AQ25" s="126"/>
      <c r="AR25" s="126"/>
      <c r="AS25" s="126"/>
      <c r="AT25" s="126"/>
      <c r="AU25" s="405">
        <v>45067.0</v>
      </c>
      <c r="AV25" s="519"/>
      <c r="AW25" s="519"/>
      <c r="AX25" s="519"/>
      <c r="AY25" s="519"/>
      <c r="AZ25" s="519"/>
      <c r="BA25" s="519"/>
      <c r="BB25" s="519"/>
      <c r="BC25" s="519"/>
      <c r="BD25" s="106"/>
      <c r="BE25" s="106"/>
      <c r="BF25" s="106"/>
      <c r="BG25" s="106"/>
      <c r="BH25" s="106"/>
      <c r="BI25" s="106"/>
      <c r="BJ25" s="106"/>
      <c r="BK25" s="106"/>
    </row>
    <row r="26">
      <c r="A26" s="107"/>
      <c r="B26" s="26"/>
      <c r="C26" s="26"/>
      <c r="D26" s="26" t="s">
        <v>2</v>
      </c>
      <c r="E26" s="26" t="s">
        <v>3</v>
      </c>
      <c r="F26" s="26" t="s">
        <v>4</v>
      </c>
      <c r="G26" s="26" t="s">
        <v>5</v>
      </c>
      <c r="H26" s="26" t="s">
        <v>6</v>
      </c>
      <c r="I26" s="26"/>
      <c r="J26" s="26"/>
      <c r="K26" s="26" t="s">
        <v>2</v>
      </c>
      <c r="L26" s="26" t="s">
        <v>7</v>
      </c>
      <c r="M26" s="26" t="s">
        <v>4</v>
      </c>
      <c r="N26" s="26" t="s">
        <v>5</v>
      </c>
      <c r="O26" s="26" t="s">
        <v>6</v>
      </c>
      <c r="P26" s="26"/>
      <c r="Q26" s="26"/>
      <c r="R26" s="26" t="s">
        <v>2</v>
      </c>
      <c r="S26" s="26" t="s">
        <v>8</v>
      </c>
      <c r="T26" s="26" t="s">
        <v>4</v>
      </c>
      <c r="U26" s="26" t="s">
        <v>5</v>
      </c>
      <c r="V26" s="26"/>
      <c r="W26" s="28"/>
      <c r="X26" s="29"/>
      <c r="Y26" s="29" t="s">
        <v>2</v>
      </c>
      <c r="Z26" s="29" t="s">
        <v>9</v>
      </c>
      <c r="AA26" s="26" t="s">
        <v>4</v>
      </c>
      <c r="AB26" s="26" t="s">
        <v>5</v>
      </c>
      <c r="AC26" s="26" t="s">
        <v>6</v>
      </c>
      <c r="AD26" s="29"/>
      <c r="AE26" s="29"/>
      <c r="AF26" s="29" t="s">
        <v>2</v>
      </c>
      <c r="AG26" s="29" t="s">
        <v>10</v>
      </c>
      <c r="AH26" s="26" t="s">
        <v>4</v>
      </c>
      <c r="AI26" s="26" t="s">
        <v>5</v>
      </c>
      <c r="AJ26" s="26" t="s">
        <v>6</v>
      </c>
      <c r="AK26" s="29"/>
      <c r="AL26" s="29"/>
      <c r="AM26" s="29" t="s">
        <v>2</v>
      </c>
      <c r="AN26" s="29" t="s">
        <v>11</v>
      </c>
      <c r="AO26" s="26" t="s">
        <v>4</v>
      </c>
      <c r="AP26" s="26" t="s">
        <v>5</v>
      </c>
      <c r="AQ26" s="26" t="s">
        <v>6</v>
      </c>
      <c r="AR26" s="29"/>
      <c r="AS26" s="29"/>
      <c r="AT26" s="29" t="s">
        <v>2</v>
      </c>
      <c r="AU26" s="29" t="s">
        <v>12</v>
      </c>
      <c r="AV26" s="26" t="s">
        <v>4</v>
      </c>
      <c r="AW26" s="26" t="s">
        <v>5</v>
      </c>
      <c r="AX26" s="26" t="s">
        <v>6</v>
      </c>
      <c r="AY26" s="30"/>
      <c r="AZ26" s="31" t="s">
        <v>4</v>
      </c>
      <c r="BA26" s="31" t="s">
        <v>13</v>
      </c>
      <c r="BB26" s="31" t="s">
        <v>6</v>
      </c>
      <c r="BC26" s="31" t="s">
        <v>14</v>
      </c>
      <c r="BD26" s="32"/>
      <c r="BE26" s="33" t="s">
        <v>4</v>
      </c>
      <c r="BF26" s="33" t="s">
        <v>13</v>
      </c>
      <c r="BG26" s="33" t="s">
        <v>6</v>
      </c>
      <c r="BH26" s="33" t="s">
        <v>15</v>
      </c>
      <c r="BI26" s="32"/>
      <c r="BJ26" s="32"/>
      <c r="BK26" s="32"/>
    </row>
    <row r="27">
      <c r="A27" s="35" t="s">
        <v>88</v>
      </c>
      <c r="B27" s="454" t="s">
        <v>19</v>
      </c>
      <c r="C27" s="277">
        <v>45061.0</v>
      </c>
      <c r="D27" s="278" t="s">
        <v>821</v>
      </c>
      <c r="E27" s="279" t="s">
        <v>822</v>
      </c>
      <c r="F27" s="279">
        <v>0.0</v>
      </c>
      <c r="G27" s="279">
        <v>8.0</v>
      </c>
      <c r="H27" s="279">
        <v>5.0</v>
      </c>
      <c r="I27" s="43" t="s">
        <v>22</v>
      </c>
      <c r="J27" s="37">
        <v>45062.0</v>
      </c>
      <c r="K27" s="42" t="s">
        <v>298</v>
      </c>
      <c r="L27" s="39" t="s">
        <v>280</v>
      </c>
      <c r="M27" s="40">
        <v>0.0</v>
      </c>
      <c r="N27" s="40">
        <v>7.0</v>
      </c>
      <c r="O27" s="40">
        <v>0.0</v>
      </c>
      <c r="P27" s="43" t="s">
        <v>24</v>
      </c>
      <c r="Q27" s="37">
        <v>45063.0</v>
      </c>
      <c r="R27" s="42" t="s">
        <v>298</v>
      </c>
      <c r="S27" s="39" t="s">
        <v>280</v>
      </c>
      <c r="T27" s="40">
        <v>0.0</v>
      </c>
      <c r="U27" s="40">
        <v>7.0</v>
      </c>
      <c r="V27" s="40">
        <v>0.0</v>
      </c>
      <c r="W27" s="43" t="s">
        <v>26</v>
      </c>
      <c r="X27" s="37">
        <v>45064.0</v>
      </c>
      <c r="Y27" s="42" t="s">
        <v>25</v>
      </c>
      <c r="Z27" s="39" t="s">
        <v>25</v>
      </c>
      <c r="AA27" s="40">
        <v>0.0</v>
      </c>
      <c r="AB27" s="40">
        <v>0.0</v>
      </c>
      <c r="AC27" s="40">
        <v>0.0</v>
      </c>
      <c r="AD27" s="43" t="s">
        <v>56</v>
      </c>
      <c r="AE27" s="37">
        <v>45065.0</v>
      </c>
      <c r="AF27" s="42" t="s">
        <v>278</v>
      </c>
      <c r="AG27" s="39" t="s">
        <v>92</v>
      </c>
      <c r="AH27" s="40">
        <v>0.0</v>
      </c>
      <c r="AI27" s="40">
        <v>8.0</v>
      </c>
      <c r="AJ27" s="40">
        <v>0.0</v>
      </c>
      <c r="AK27" s="66" t="s">
        <v>57</v>
      </c>
      <c r="AL27" s="37">
        <v>45066.0</v>
      </c>
      <c r="AM27" s="42" t="s">
        <v>823</v>
      </c>
      <c r="AN27" s="108" t="s">
        <v>824</v>
      </c>
      <c r="AO27" s="40">
        <v>5.0</v>
      </c>
      <c r="AP27" s="40">
        <v>3.0</v>
      </c>
      <c r="AQ27" s="40">
        <v>0.0</v>
      </c>
      <c r="AR27" s="43" t="s">
        <v>93</v>
      </c>
      <c r="AS27" s="37">
        <v>45067.0</v>
      </c>
      <c r="AT27" s="42" t="s">
        <v>726</v>
      </c>
      <c r="AU27" s="39" t="s">
        <v>212</v>
      </c>
      <c r="AV27" s="40">
        <v>0.0</v>
      </c>
      <c r="AW27" s="40">
        <v>6.0</v>
      </c>
      <c r="AX27" s="40">
        <v>0.0</v>
      </c>
      <c r="AY27" s="48"/>
      <c r="AZ27" s="49">
        <f t="shared" ref="AZ27:BB27" si="34">SUM(F27,M27,T27,AA27,AH27,AO27,AV27)</f>
        <v>5</v>
      </c>
      <c r="BA27" s="39">
        <f t="shared" si="34"/>
        <v>39</v>
      </c>
      <c r="BB27" s="39">
        <f t="shared" si="34"/>
        <v>5</v>
      </c>
      <c r="BC27" s="50">
        <f t="shared" ref="BC27:BC32" si="36">SUM(AZ27,BA27,BB27)</f>
        <v>49</v>
      </c>
      <c r="BD27" s="51"/>
      <c r="BE27" s="39">
        <f>AZ27*80</f>
        <v>400</v>
      </c>
      <c r="BF27" s="39">
        <f>BA27*88</f>
        <v>3432</v>
      </c>
      <c r="BG27" s="39">
        <f>BB27*80</f>
        <v>400</v>
      </c>
      <c r="BH27" s="39">
        <f t="shared" ref="BH27:BH32" si="37">SUM(BE27,BF27,BG27)</f>
        <v>4232</v>
      </c>
      <c r="BI27" s="51"/>
      <c r="BJ27" s="51"/>
      <c r="BK27" s="51"/>
    </row>
    <row r="28">
      <c r="A28" s="109" t="s">
        <v>825</v>
      </c>
      <c r="B28" s="515" t="s">
        <v>33</v>
      </c>
      <c r="C28" s="506">
        <v>45062.0</v>
      </c>
      <c r="D28" s="510" t="s">
        <v>25</v>
      </c>
      <c r="E28" s="510" t="s">
        <v>25</v>
      </c>
      <c r="F28" s="507">
        <v>0.0</v>
      </c>
      <c r="G28" s="507">
        <v>0.0</v>
      </c>
      <c r="H28" s="507">
        <v>0.0</v>
      </c>
      <c r="I28" s="420" t="s">
        <v>46</v>
      </c>
      <c r="J28" s="37">
        <v>45063.0</v>
      </c>
      <c r="K28" s="96" t="s">
        <v>819</v>
      </c>
      <c r="L28" s="110" t="s">
        <v>127</v>
      </c>
      <c r="M28" s="40">
        <v>5.0</v>
      </c>
      <c r="N28" s="40">
        <v>1.0</v>
      </c>
      <c r="O28" s="40">
        <v>0.0</v>
      </c>
      <c r="P28" s="38" t="s">
        <v>36</v>
      </c>
      <c r="Q28" s="37">
        <v>45064.0</v>
      </c>
      <c r="R28" s="96" t="s">
        <v>166</v>
      </c>
      <c r="S28" s="96" t="s">
        <v>166</v>
      </c>
      <c r="T28" s="40">
        <v>0.0</v>
      </c>
      <c r="U28" s="40">
        <v>0.0</v>
      </c>
      <c r="V28" s="40">
        <v>0.0</v>
      </c>
      <c r="W28" s="420" t="s">
        <v>37</v>
      </c>
      <c r="X28" s="37">
        <v>45065.0</v>
      </c>
      <c r="Y28" s="96" t="s">
        <v>166</v>
      </c>
      <c r="Z28" s="96" t="s">
        <v>166</v>
      </c>
      <c r="AA28" s="40">
        <v>0.0</v>
      </c>
      <c r="AB28" s="40">
        <v>0.0</v>
      </c>
      <c r="AC28" s="40">
        <v>0.0</v>
      </c>
      <c r="AD28" s="420" t="s">
        <v>40</v>
      </c>
      <c r="AE28" s="37">
        <v>45066.0</v>
      </c>
      <c r="AF28" s="96" t="s">
        <v>166</v>
      </c>
      <c r="AG28" s="96" t="s">
        <v>166</v>
      </c>
      <c r="AH28" s="40">
        <v>0.0</v>
      </c>
      <c r="AI28" s="40">
        <v>0.0</v>
      </c>
      <c r="AJ28" s="40">
        <v>0.0</v>
      </c>
      <c r="AK28" s="96" t="s">
        <v>43</v>
      </c>
      <c r="AL28" s="37">
        <v>45067.0</v>
      </c>
      <c r="AM28" s="96" t="s">
        <v>166</v>
      </c>
      <c r="AN28" s="96" t="s">
        <v>166</v>
      </c>
      <c r="AO28" s="40">
        <v>0.0</v>
      </c>
      <c r="AP28" s="40">
        <v>0.0</v>
      </c>
      <c r="AQ28" s="40">
        <v>0.0</v>
      </c>
      <c r="AR28" s="420" t="s">
        <v>44</v>
      </c>
      <c r="AS28" s="495">
        <v>45068.0</v>
      </c>
      <c r="AT28" s="96" t="s">
        <v>166</v>
      </c>
      <c r="AU28" s="96" t="s">
        <v>166</v>
      </c>
      <c r="AV28" s="40">
        <v>0.0</v>
      </c>
      <c r="AW28" s="40">
        <v>0.0</v>
      </c>
      <c r="AX28" s="40">
        <v>0.0</v>
      </c>
      <c r="AY28" s="48"/>
      <c r="AZ28" s="49">
        <f t="shared" ref="AZ28:BB28" si="35">SUM(F28,M28,T28,AA28,AH28,AO28,AV28)</f>
        <v>5</v>
      </c>
      <c r="BA28" s="39">
        <f t="shared" si="35"/>
        <v>1</v>
      </c>
      <c r="BB28" s="39">
        <f t="shared" si="35"/>
        <v>0</v>
      </c>
      <c r="BC28" s="50">
        <f t="shared" si="36"/>
        <v>6</v>
      </c>
      <c r="BD28" s="51"/>
      <c r="BE28" s="39">
        <f>AZ28*67.31</f>
        <v>336.55</v>
      </c>
      <c r="BF28" s="39">
        <f>BA28*74</f>
        <v>74</v>
      </c>
      <c r="BG28" s="39">
        <f>BB28*84</f>
        <v>0</v>
      </c>
      <c r="BH28" s="39">
        <f t="shared" si="37"/>
        <v>410.55</v>
      </c>
      <c r="BI28" s="51"/>
      <c r="BJ28" s="51"/>
      <c r="BK28" s="51"/>
    </row>
    <row r="29">
      <c r="A29" s="109" t="s">
        <v>97</v>
      </c>
      <c r="B29" s="515" t="s">
        <v>33</v>
      </c>
      <c r="C29" s="506">
        <v>45062.0</v>
      </c>
      <c r="D29" s="510" t="s">
        <v>74</v>
      </c>
      <c r="E29" s="510" t="s">
        <v>99</v>
      </c>
      <c r="F29" s="507">
        <v>7.0</v>
      </c>
      <c r="G29" s="507">
        <v>0.5</v>
      </c>
      <c r="H29" s="507">
        <v>0.0</v>
      </c>
      <c r="I29" s="420" t="s">
        <v>46</v>
      </c>
      <c r="J29" s="37">
        <v>45063.0</v>
      </c>
      <c r="K29" s="96" t="s">
        <v>74</v>
      </c>
      <c r="L29" s="110" t="s">
        <v>99</v>
      </c>
      <c r="M29" s="40">
        <v>7.0</v>
      </c>
      <c r="N29" s="40">
        <v>0.5</v>
      </c>
      <c r="O29" s="40">
        <v>0.0</v>
      </c>
      <c r="P29" s="38" t="s">
        <v>36</v>
      </c>
      <c r="Q29" s="37">
        <v>45064.0</v>
      </c>
      <c r="R29" s="96" t="s">
        <v>25</v>
      </c>
      <c r="S29" s="110" t="s">
        <v>25</v>
      </c>
      <c r="T29" s="40">
        <v>0.0</v>
      </c>
      <c r="U29" s="40">
        <v>0.0</v>
      </c>
      <c r="V29" s="40">
        <v>0.0</v>
      </c>
      <c r="W29" s="420" t="s">
        <v>37</v>
      </c>
      <c r="X29" s="37">
        <v>45065.0</v>
      </c>
      <c r="Y29" s="96" t="s">
        <v>47</v>
      </c>
      <c r="Z29" s="110" t="s">
        <v>318</v>
      </c>
      <c r="AA29" s="40">
        <v>7.0</v>
      </c>
      <c r="AB29" s="40">
        <v>1.0</v>
      </c>
      <c r="AC29" s="40">
        <v>0.0</v>
      </c>
      <c r="AD29" s="420" t="s">
        <v>40</v>
      </c>
      <c r="AE29" s="37">
        <v>45066.0</v>
      </c>
      <c r="AF29" s="114" t="s">
        <v>281</v>
      </c>
      <c r="AG29" s="110" t="s">
        <v>101</v>
      </c>
      <c r="AH29" s="40">
        <v>8.0</v>
      </c>
      <c r="AI29" s="40">
        <v>0.0</v>
      </c>
      <c r="AJ29" s="40">
        <v>0.0</v>
      </c>
      <c r="AK29" s="96" t="s">
        <v>43</v>
      </c>
      <c r="AL29" s="37">
        <v>45067.0</v>
      </c>
      <c r="AM29" s="114" t="s">
        <v>281</v>
      </c>
      <c r="AN29" s="110" t="s">
        <v>101</v>
      </c>
      <c r="AO29" s="40">
        <v>8.0</v>
      </c>
      <c r="AP29" s="40">
        <v>0.0</v>
      </c>
      <c r="AQ29" s="40">
        <v>0.0</v>
      </c>
      <c r="AR29" s="420" t="s">
        <v>44</v>
      </c>
      <c r="AS29" s="495">
        <v>45068.0</v>
      </c>
      <c r="AT29" s="96" t="s">
        <v>128</v>
      </c>
      <c r="AU29" s="110" t="s">
        <v>202</v>
      </c>
      <c r="AV29" s="40">
        <v>6.0</v>
      </c>
      <c r="AW29" s="40">
        <v>1.0</v>
      </c>
      <c r="AX29" s="40">
        <v>0.0</v>
      </c>
      <c r="AY29" s="48"/>
      <c r="AZ29" s="49">
        <f t="shared" ref="AZ29:BB29" si="38">SUM(F29,M29,T29,AA29,AH29,AO29,AV29)</f>
        <v>43</v>
      </c>
      <c r="BA29" s="39">
        <f t="shared" si="38"/>
        <v>3</v>
      </c>
      <c r="BB29" s="39">
        <f t="shared" si="38"/>
        <v>0</v>
      </c>
      <c r="BC29" s="50">
        <f t="shared" si="36"/>
        <v>46</v>
      </c>
      <c r="BD29" s="51"/>
      <c r="BE29" s="39">
        <f t="shared" ref="BE29:BE32" si="40">AZ29*80</f>
        <v>3440</v>
      </c>
      <c r="BF29" s="39">
        <f t="shared" ref="BF29:BF32" si="41">BA29*88</f>
        <v>264</v>
      </c>
      <c r="BG29" s="39">
        <f t="shared" ref="BG29:BG32" si="42">BB29*80</f>
        <v>0</v>
      </c>
      <c r="BH29" s="39">
        <f t="shared" si="37"/>
        <v>3704</v>
      </c>
      <c r="BI29" s="51"/>
      <c r="BJ29" s="51"/>
      <c r="BK29" s="51"/>
    </row>
    <row r="30">
      <c r="A30" s="35" t="s">
        <v>50</v>
      </c>
      <c r="B30" s="515"/>
      <c r="C30" s="506"/>
      <c r="D30" s="510"/>
      <c r="E30" s="510"/>
      <c r="F30" s="507">
        <v>0.0</v>
      </c>
      <c r="G30" s="507">
        <v>0.0</v>
      </c>
      <c r="H30" s="507">
        <v>0.0</v>
      </c>
      <c r="I30" s="61"/>
      <c r="J30" s="143"/>
      <c r="K30" s="92"/>
      <c r="L30" s="92"/>
      <c r="M30" s="40">
        <v>0.0</v>
      </c>
      <c r="N30" s="40">
        <v>0.0</v>
      </c>
      <c r="O30" s="40">
        <v>0.0</v>
      </c>
      <c r="P30" s="38" t="s">
        <v>36</v>
      </c>
      <c r="Q30" s="37">
        <v>45064.0</v>
      </c>
      <c r="R30" s="96" t="s">
        <v>112</v>
      </c>
      <c r="S30" s="110" t="s">
        <v>71</v>
      </c>
      <c r="T30" s="40">
        <v>6.5</v>
      </c>
      <c r="U30" s="40">
        <v>1.0</v>
      </c>
      <c r="V30" s="40">
        <v>0.0</v>
      </c>
      <c r="W30" s="43" t="s">
        <v>26</v>
      </c>
      <c r="X30" s="37">
        <v>45064.0</v>
      </c>
      <c r="Y30" s="42" t="s">
        <v>298</v>
      </c>
      <c r="Z30" s="39" t="s">
        <v>280</v>
      </c>
      <c r="AA30" s="40">
        <v>0.0</v>
      </c>
      <c r="AB30" s="40">
        <v>7.0</v>
      </c>
      <c r="AC30" s="40">
        <v>0.0</v>
      </c>
      <c r="AD30" s="420" t="s">
        <v>40</v>
      </c>
      <c r="AE30" s="37">
        <v>45066.0</v>
      </c>
      <c r="AF30" s="114" t="s">
        <v>826</v>
      </c>
      <c r="AG30" s="110" t="s">
        <v>227</v>
      </c>
      <c r="AH30" s="40">
        <v>1.5</v>
      </c>
      <c r="AI30" s="40">
        <v>0.0</v>
      </c>
      <c r="AJ30" s="40">
        <v>0.0</v>
      </c>
      <c r="AK30" s="96" t="s">
        <v>43</v>
      </c>
      <c r="AL30" s="37">
        <v>45067.0</v>
      </c>
      <c r="AM30" s="114" t="s">
        <v>707</v>
      </c>
      <c r="AN30" s="110" t="s">
        <v>650</v>
      </c>
      <c r="AO30" s="40">
        <v>2.5</v>
      </c>
      <c r="AP30" s="40">
        <v>0.0</v>
      </c>
      <c r="AQ30" s="40">
        <v>0.0</v>
      </c>
      <c r="AR30" s="420" t="s">
        <v>44</v>
      </c>
      <c r="AS30" s="495">
        <v>45068.0</v>
      </c>
      <c r="AT30" s="96" t="s">
        <v>310</v>
      </c>
      <c r="AU30" s="110" t="s">
        <v>311</v>
      </c>
      <c r="AV30" s="40">
        <v>0.0</v>
      </c>
      <c r="AW30" s="40">
        <v>1.0</v>
      </c>
      <c r="AX30" s="40">
        <v>0.0</v>
      </c>
      <c r="AY30" s="48"/>
      <c r="AZ30" s="49">
        <f t="shared" ref="AZ30:BB30" si="39">SUM(F30,M30,T30,AA30,AH30,AO30,AV30)</f>
        <v>10.5</v>
      </c>
      <c r="BA30" s="39">
        <f t="shared" si="39"/>
        <v>9</v>
      </c>
      <c r="BB30" s="39">
        <f t="shared" si="39"/>
        <v>0</v>
      </c>
      <c r="BC30" s="50">
        <f t="shared" si="36"/>
        <v>19.5</v>
      </c>
      <c r="BD30" s="51"/>
      <c r="BE30" s="39">
        <f t="shared" si="40"/>
        <v>840</v>
      </c>
      <c r="BF30" s="39">
        <f t="shared" si="41"/>
        <v>792</v>
      </c>
      <c r="BG30" s="39">
        <f t="shared" si="42"/>
        <v>0</v>
      </c>
      <c r="BH30" s="39">
        <f t="shared" si="37"/>
        <v>1632</v>
      </c>
      <c r="BI30" s="51"/>
      <c r="BJ30" s="51"/>
      <c r="BK30" s="51"/>
    </row>
    <row r="31">
      <c r="A31" s="35" t="s">
        <v>82</v>
      </c>
      <c r="B31" s="515" t="s">
        <v>33</v>
      </c>
      <c r="C31" s="506">
        <v>45062.0</v>
      </c>
      <c r="D31" s="510" t="s">
        <v>342</v>
      </c>
      <c r="E31" s="510" t="s">
        <v>341</v>
      </c>
      <c r="F31" s="507">
        <v>2.0</v>
      </c>
      <c r="G31" s="507">
        <v>0.0</v>
      </c>
      <c r="H31" s="507">
        <v>0.0</v>
      </c>
      <c r="I31" s="420" t="s">
        <v>46</v>
      </c>
      <c r="J31" s="37">
        <v>45063.0</v>
      </c>
      <c r="K31" s="96" t="s">
        <v>342</v>
      </c>
      <c r="L31" s="110" t="s">
        <v>341</v>
      </c>
      <c r="M31" s="40">
        <v>2.0</v>
      </c>
      <c r="N31" s="40">
        <v>0.0</v>
      </c>
      <c r="O31" s="40">
        <v>0.0</v>
      </c>
      <c r="P31" s="38" t="s">
        <v>36</v>
      </c>
      <c r="Q31" s="37">
        <v>45064.0</v>
      </c>
      <c r="R31" s="96" t="s">
        <v>342</v>
      </c>
      <c r="S31" s="110" t="s">
        <v>341</v>
      </c>
      <c r="T31" s="40">
        <v>2.0</v>
      </c>
      <c r="U31" s="40">
        <v>0.0</v>
      </c>
      <c r="V31" s="40">
        <v>0.0</v>
      </c>
      <c r="W31" s="113"/>
      <c r="X31" s="113"/>
      <c r="Y31" s="92"/>
      <c r="Z31" s="92"/>
      <c r="AA31" s="40">
        <v>0.0</v>
      </c>
      <c r="AB31" s="40">
        <v>0.0</v>
      </c>
      <c r="AC31" s="40">
        <v>0.0</v>
      </c>
      <c r="AD31" s="112"/>
      <c r="AE31" s="113"/>
      <c r="AF31" s="115"/>
      <c r="AG31" s="115"/>
      <c r="AH31" s="40">
        <v>0.0</v>
      </c>
      <c r="AI31" s="40">
        <v>0.0</v>
      </c>
      <c r="AJ31" s="40">
        <v>0.0</v>
      </c>
      <c r="AK31" s="113"/>
      <c r="AL31" s="113"/>
      <c r="AM31" s="115"/>
      <c r="AN31" s="115"/>
      <c r="AO31" s="40">
        <v>0.0</v>
      </c>
      <c r="AP31" s="40">
        <v>0.0</v>
      </c>
      <c r="AQ31" s="40">
        <v>0.0</v>
      </c>
      <c r="AR31" s="113"/>
      <c r="AS31" s="113"/>
      <c r="AT31" s="113"/>
      <c r="AU31" s="113"/>
      <c r="AV31" s="40">
        <v>0.0</v>
      </c>
      <c r="AW31" s="40">
        <v>0.0</v>
      </c>
      <c r="AX31" s="40">
        <v>0.0</v>
      </c>
      <c r="AY31" s="48"/>
      <c r="AZ31" s="49">
        <f t="shared" ref="AZ31:BB31" si="43">SUM(F31,M31,T31,AA31,AH31,AO31,AV31)</f>
        <v>6</v>
      </c>
      <c r="BA31" s="39">
        <f t="shared" si="43"/>
        <v>0</v>
      </c>
      <c r="BB31" s="39">
        <f t="shared" si="43"/>
        <v>0</v>
      </c>
      <c r="BC31" s="50">
        <f t="shared" si="36"/>
        <v>6</v>
      </c>
      <c r="BD31" s="51"/>
      <c r="BE31" s="39">
        <f t="shared" si="40"/>
        <v>480</v>
      </c>
      <c r="BF31" s="39">
        <f t="shared" si="41"/>
        <v>0</v>
      </c>
      <c r="BG31" s="39">
        <f t="shared" si="42"/>
        <v>0</v>
      </c>
      <c r="BH31" s="39">
        <f t="shared" si="37"/>
        <v>480</v>
      </c>
      <c r="BI31" s="51"/>
      <c r="BJ31" s="51"/>
      <c r="BK31" s="51"/>
    </row>
    <row r="32">
      <c r="A32" s="35" t="s">
        <v>88</v>
      </c>
      <c r="B32" s="515"/>
      <c r="C32" s="506"/>
      <c r="D32" s="510"/>
      <c r="E32" s="510"/>
      <c r="F32" s="507">
        <v>0.0</v>
      </c>
      <c r="G32" s="507">
        <v>0.0</v>
      </c>
      <c r="H32" s="507">
        <v>0.0</v>
      </c>
      <c r="I32" s="61"/>
      <c r="J32" s="143"/>
      <c r="K32" s="92"/>
      <c r="L32" s="92"/>
      <c r="M32" s="40">
        <v>0.0</v>
      </c>
      <c r="N32" s="40">
        <v>0.0</v>
      </c>
      <c r="O32" s="40">
        <v>0.0</v>
      </c>
      <c r="P32" s="39"/>
      <c r="Q32" s="45"/>
      <c r="R32" s="92"/>
      <c r="S32" s="92"/>
      <c r="T32" s="40">
        <v>0.0</v>
      </c>
      <c r="U32" s="40">
        <v>0.0</v>
      </c>
      <c r="V32" s="40">
        <v>0.0</v>
      </c>
      <c r="W32" s="113"/>
      <c r="X32" s="113"/>
      <c r="Y32" s="92"/>
      <c r="Z32" s="92"/>
      <c r="AA32" s="40">
        <v>0.0</v>
      </c>
      <c r="AB32" s="40">
        <v>0.0</v>
      </c>
      <c r="AC32" s="40">
        <v>0.0</v>
      </c>
      <c r="AD32" s="420" t="s">
        <v>40</v>
      </c>
      <c r="AE32" s="37">
        <v>45066.0</v>
      </c>
      <c r="AF32" s="114" t="s">
        <v>708</v>
      </c>
      <c r="AG32" s="110" t="s">
        <v>709</v>
      </c>
      <c r="AH32" s="40">
        <v>2.0</v>
      </c>
      <c r="AI32" s="40">
        <v>0.0</v>
      </c>
      <c r="AJ32" s="40">
        <v>0.0</v>
      </c>
      <c r="AK32" s="113"/>
      <c r="AL32" s="113"/>
      <c r="AM32" s="115"/>
      <c r="AN32" s="115"/>
      <c r="AO32" s="40">
        <v>0.0</v>
      </c>
      <c r="AP32" s="40">
        <v>0.0</v>
      </c>
      <c r="AQ32" s="40">
        <v>0.0</v>
      </c>
      <c r="AR32" s="113"/>
      <c r="AS32" s="113"/>
      <c r="AT32" s="113"/>
      <c r="AU32" s="113"/>
      <c r="AV32" s="40">
        <v>0.0</v>
      </c>
      <c r="AW32" s="40">
        <v>0.0</v>
      </c>
      <c r="AX32" s="40">
        <v>0.0</v>
      </c>
      <c r="AY32" s="65"/>
      <c r="AZ32" s="49">
        <f t="shared" ref="AZ32:BB32" si="44">SUM(F32,M32,T32,AA32,AH32,AO32,AV32)</f>
        <v>2</v>
      </c>
      <c r="BA32" s="39">
        <f t="shared" si="44"/>
        <v>0</v>
      </c>
      <c r="BB32" s="39">
        <f t="shared" si="44"/>
        <v>0</v>
      </c>
      <c r="BC32" s="50">
        <f t="shared" si="36"/>
        <v>2</v>
      </c>
      <c r="BD32" s="51"/>
      <c r="BE32" s="39">
        <f t="shared" si="40"/>
        <v>160</v>
      </c>
      <c r="BF32" s="39">
        <f t="shared" si="41"/>
        <v>0</v>
      </c>
      <c r="BG32" s="39">
        <f t="shared" si="42"/>
        <v>0</v>
      </c>
      <c r="BH32" s="39">
        <f t="shared" si="37"/>
        <v>160</v>
      </c>
      <c r="BI32" s="51"/>
      <c r="BJ32" s="51"/>
      <c r="BK32" s="51"/>
    </row>
    <row r="33">
      <c r="A33" s="116"/>
      <c r="B33" s="117"/>
      <c r="C33" s="71"/>
      <c r="D33" s="32"/>
      <c r="E33" s="32"/>
      <c r="F33" s="117"/>
      <c r="G33" s="117"/>
      <c r="H33" s="117"/>
      <c r="I33" s="117"/>
      <c r="J33" s="118"/>
      <c r="K33" s="32"/>
      <c r="L33" s="32"/>
      <c r="M33" s="51"/>
      <c r="N33" s="51"/>
      <c r="O33" s="51"/>
      <c r="P33" s="51"/>
      <c r="Q33" s="71"/>
      <c r="R33" s="32"/>
      <c r="S33" s="32"/>
      <c r="T33" s="8"/>
      <c r="U33" s="8"/>
      <c r="V33" s="8"/>
      <c r="W33" s="8"/>
      <c r="X33" s="8"/>
      <c r="Y33" s="32"/>
      <c r="Z33" s="32"/>
      <c r="AA33" s="119"/>
      <c r="AB33" s="119"/>
      <c r="AC33" s="119"/>
      <c r="AD33" s="119"/>
      <c r="AE33" s="8"/>
      <c r="AF33" s="74"/>
      <c r="AG33" s="74"/>
      <c r="AH33" s="8"/>
      <c r="AI33" s="8"/>
      <c r="AJ33" s="8"/>
      <c r="AK33" s="8"/>
      <c r="AL33" s="8"/>
      <c r="AM33" s="74"/>
      <c r="AN33" s="74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48"/>
      <c r="AZ33" s="51"/>
      <c r="BA33" s="51"/>
      <c r="BB33" s="51"/>
      <c r="BC33" s="51"/>
      <c r="BD33" s="51"/>
      <c r="BE33" s="39"/>
      <c r="BF33" s="39"/>
      <c r="BG33" s="39"/>
      <c r="BH33" s="39"/>
      <c r="BI33" s="51"/>
      <c r="BJ33" s="51"/>
      <c r="BK33" s="51"/>
    </row>
    <row r="34">
      <c r="A34" s="116"/>
      <c r="B34" s="117"/>
      <c r="C34" s="71"/>
      <c r="D34" s="32"/>
      <c r="E34" s="32"/>
      <c r="F34" s="117"/>
      <c r="G34" s="117"/>
      <c r="H34" s="117"/>
      <c r="I34" s="117"/>
      <c r="J34" s="118"/>
      <c r="K34" s="32"/>
      <c r="L34" s="32"/>
      <c r="M34" s="51"/>
      <c r="N34" s="51"/>
      <c r="O34" s="51"/>
      <c r="P34" s="51"/>
      <c r="Q34" s="71"/>
      <c r="R34" s="32"/>
      <c r="S34" s="32"/>
      <c r="T34" s="8"/>
      <c r="U34" s="8"/>
      <c r="V34" s="8"/>
      <c r="W34" s="8"/>
      <c r="X34" s="8"/>
      <c r="Y34" s="32"/>
      <c r="Z34" s="32"/>
      <c r="AA34" s="119"/>
      <c r="AB34" s="119"/>
      <c r="AC34" s="119"/>
      <c r="AD34" s="119"/>
      <c r="AE34" s="8"/>
      <c r="AF34" s="74"/>
      <c r="AG34" s="74"/>
      <c r="AH34" s="8"/>
      <c r="AI34" s="8"/>
      <c r="AJ34" s="8"/>
      <c r="AK34" s="8"/>
      <c r="AL34" s="8"/>
      <c r="AM34" s="74"/>
      <c r="AN34" s="74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76" t="s">
        <v>14</v>
      </c>
      <c r="AZ34" s="77">
        <f t="shared" ref="AZ34:BC34" si="45">SUM(AZ27,AZ28,AZ29,AZ30,AZ31,AZ32)</f>
        <v>71.5</v>
      </c>
      <c r="BA34" s="78">
        <f t="shared" si="45"/>
        <v>52</v>
      </c>
      <c r="BB34" s="78">
        <f t="shared" si="45"/>
        <v>5</v>
      </c>
      <c r="BC34" s="79">
        <f t="shared" si="45"/>
        <v>128.5</v>
      </c>
      <c r="BD34" s="51"/>
      <c r="BE34" s="40">
        <f t="shared" ref="BE34:BH34" si="46">SUM(BE27,BE28,BE29,BE30,BE31,BE32)</f>
        <v>5656.55</v>
      </c>
      <c r="BF34" s="40">
        <f t="shared" si="46"/>
        <v>4562</v>
      </c>
      <c r="BG34" s="40">
        <f t="shared" si="46"/>
        <v>400</v>
      </c>
      <c r="BH34" s="40">
        <f t="shared" si="46"/>
        <v>10618.55</v>
      </c>
      <c r="BI34" s="51"/>
      <c r="BJ34" s="51"/>
      <c r="BK34" s="51"/>
    </row>
    <row r="35">
      <c r="A35" s="120"/>
      <c r="B35" s="121"/>
      <c r="C35" s="121"/>
      <c r="D35" s="122"/>
      <c r="E35" s="81"/>
      <c r="F35" s="123"/>
      <c r="G35" s="123"/>
      <c r="H35" s="123"/>
      <c r="I35" s="123"/>
      <c r="J35" s="124"/>
      <c r="K35" s="80" t="s">
        <v>23</v>
      </c>
      <c r="L35" s="81"/>
      <c r="M35" s="124"/>
      <c r="N35" s="124"/>
      <c r="O35" s="124"/>
      <c r="P35" s="124"/>
      <c r="Q35" s="124"/>
      <c r="R35" s="7"/>
      <c r="S35" s="124"/>
      <c r="T35" s="8"/>
      <c r="U35" s="8"/>
      <c r="V35" s="8"/>
      <c r="W35" s="8"/>
      <c r="X35" s="8"/>
      <c r="Y35" s="83"/>
      <c r="Z35" s="83"/>
      <c r="AA35" s="119"/>
      <c r="AB35" s="119"/>
      <c r="AC35" s="119"/>
      <c r="AD35" s="119"/>
      <c r="AE35" s="8"/>
      <c r="AF35" s="82" t="s">
        <v>23</v>
      </c>
      <c r="AG35" s="81"/>
      <c r="AH35" s="8"/>
      <c r="AI35" s="8"/>
      <c r="AJ35" s="8"/>
      <c r="AK35" s="8"/>
      <c r="AL35" s="8"/>
      <c r="AM35" s="125"/>
      <c r="AN35" s="81"/>
      <c r="AO35" s="8"/>
      <c r="AP35" s="8"/>
      <c r="AQ35" s="8"/>
      <c r="AR35" s="8"/>
      <c r="AS35" s="8"/>
      <c r="AT35" s="8"/>
      <c r="AU35" s="126"/>
      <c r="AV35" s="126"/>
      <c r="AW35" s="126"/>
      <c r="AX35" s="126"/>
      <c r="AY35" s="126"/>
      <c r="AZ35" s="126"/>
      <c r="BA35" s="126"/>
      <c r="BB35" s="126"/>
      <c r="BC35" s="126"/>
      <c r="BD35" s="8"/>
      <c r="BE35" s="8"/>
      <c r="BF35" s="8"/>
      <c r="BG35" s="8"/>
      <c r="BH35" s="8"/>
      <c r="BI35" s="8"/>
      <c r="BJ35" s="8"/>
      <c r="BK35" s="8"/>
    </row>
    <row r="36">
      <c r="A36" s="7"/>
      <c r="B36" s="350"/>
      <c r="C36" s="350"/>
      <c r="D36" s="124"/>
      <c r="E36" s="351">
        <v>45061.0</v>
      </c>
      <c r="F36" s="387"/>
      <c r="G36" s="387"/>
      <c r="H36" s="387"/>
      <c r="I36" s="387"/>
      <c r="J36" s="124"/>
      <c r="K36" s="124"/>
      <c r="L36" s="351">
        <v>45062.0</v>
      </c>
      <c r="M36" s="124"/>
      <c r="N36" s="124"/>
      <c r="O36" s="124"/>
      <c r="P36" s="124"/>
      <c r="Q36" s="124"/>
      <c r="R36" s="124"/>
      <c r="S36" s="351">
        <v>45063.0</v>
      </c>
      <c r="T36" s="8"/>
      <c r="U36" s="8"/>
      <c r="V36" s="8"/>
      <c r="W36" s="8"/>
      <c r="X36" s="126"/>
      <c r="Y36" s="126"/>
      <c r="Z36" s="405">
        <v>45064.0</v>
      </c>
      <c r="AA36" s="126"/>
      <c r="AB36" s="126"/>
      <c r="AC36" s="126"/>
      <c r="AD36" s="126"/>
      <c r="AE36" s="126"/>
      <c r="AF36" s="126"/>
      <c r="AG36" s="405">
        <v>45065.0</v>
      </c>
      <c r="AH36" s="126"/>
      <c r="AI36" s="126"/>
      <c r="AJ36" s="126"/>
      <c r="AK36" s="126"/>
      <c r="AL36" s="126"/>
      <c r="AM36" s="126"/>
      <c r="AN36" s="405">
        <v>45066.0</v>
      </c>
      <c r="AO36" s="126"/>
      <c r="AP36" s="126"/>
      <c r="AQ36" s="126"/>
      <c r="AR36" s="126"/>
      <c r="AS36" s="126"/>
      <c r="AT36" s="126"/>
      <c r="AU36" s="405">
        <v>45067.0</v>
      </c>
      <c r="AV36" s="519"/>
      <c r="AW36" s="519"/>
      <c r="AX36" s="519"/>
      <c r="AY36" s="519"/>
      <c r="AZ36" s="519"/>
      <c r="BA36" s="519"/>
      <c r="BB36" s="519"/>
      <c r="BC36" s="519"/>
      <c r="BD36" s="106"/>
      <c r="BE36" s="106"/>
      <c r="BF36" s="106"/>
      <c r="BG36" s="106"/>
      <c r="BH36" s="106"/>
      <c r="BI36" s="106"/>
      <c r="BJ36" s="106"/>
      <c r="BK36" s="106"/>
    </row>
    <row r="37">
      <c r="A37" s="107"/>
      <c r="B37" s="26"/>
      <c r="C37" s="26"/>
      <c r="D37" s="26" t="s">
        <v>2</v>
      </c>
      <c r="E37" s="26" t="s">
        <v>3</v>
      </c>
      <c r="F37" s="26" t="s">
        <v>4</v>
      </c>
      <c r="G37" s="26" t="s">
        <v>5</v>
      </c>
      <c r="H37" s="26" t="s">
        <v>6</v>
      </c>
      <c r="I37" s="26"/>
      <c r="J37" s="26"/>
      <c r="K37" s="26" t="s">
        <v>2</v>
      </c>
      <c r="L37" s="26" t="s">
        <v>7</v>
      </c>
      <c r="M37" s="26" t="s">
        <v>4</v>
      </c>
      <c r="N37" s="26" t="s">
        <v>5</v>
      </c>
      <c r="O37" s="26" t="s">
        <v>6</v>
      </c>
      <c r="P37" s="26"/>
      <c r="Q37" s="26"/>
      <c r="R37" s="26" t="s">
        <v>2</v>
      </c>
      <c r="S37" s="26" t="s">
        <v>8</v>
      </c>
      <c r="T37" s="26" t="s">
        <v>4</v>
      </c>
      <c r="U37" s="26" t="s">
        <v>5</v>
      </c>
      <c r="V37" s="26" t="s">
        <v>6</v>
      </c>
      <c r="W37" s="28"/>
      <c r="X37" s="29"/>
      <c r="Y37" s="29" t="s">
        <v>2</v>
      </c>
      <c r="Z37" s="29" t="s">
        <v>9</v>
      </c>
      <c r="AA37" s="26" t="s">
        <v>4</v>
      </c>
      <c r="AB37" s="26" t="s">
        <v>5</v>
      </c>
      <c r="AC37" s="26" t="s">
        <v>6</v>
      </c>
      <c r="AD37" s="29"/>
      <c r="AE37" s="29"/>
      <c r="AF37" s="29" t="s">
        <v>2</v>
      </c>
      <c r="AG37" s="29" t="s">
        <v>10</v>
      </c>
      <c r="AH37" s="26" t="s">
        <v>4</v>
      </c>
      <c r="AI37" s="26" t="s">
        <v>5</v>
      </c>
      <c r="AJ37" s="26" t="s">
        <v>6</v>
      </c>
      <c r="AK37" s="29"/>
      <c r="AL37" s="29"/>
      <c r="AM37" s="29" t="s">
        <v>2</v>
      </c>
      <c r="AN37" s="29" t="s">
        <v>11</v>
      </c>
      <c r="AO37" s="26" t="s">
        <v>4</v>
      </c>
      <c r="AP37" s="26" t="s">
        <v>5</v>
      </c>
      <c r="AQ37" s="26" t="s">
        <v>6</v>
      </c>
      <c r="AR37" s="29"/>
      <c r="AS37" s="29"/>
      <c r="AT37" s="29" t="s">
        <v>2</v>
      </c>
      <c r="AU37" s="29" t="s">
        <v>12</v>
      </c>
      <c r="AV37" s="26" t="s">
        <v>4</v>
      </c>
      <c r="AW37" s="26" t="s">
        <v>5</v>
      </c>
      <c r="AX37" s="26" t="s">
        <v>6</v>
      </c>
      <c r="AY37" s="30"/>
      <c r="AZ37" s="31" t="s">
        <v>4</v>
      </c>
      <c r="BA37" s="31" t="s">
        <v>13</v>
      </c>
      <c r="BB37" s="31" t="s">
        <v>6</v>
      </c>
      <c r="BC37" s="31" t="s">
        <v>14</v>
      </c>
      <c r="BD37" s="32"/>
      <c r="BE37" s="33" t="s">
        <v>4</v>
      </c>
      <c r="BF37" s="33" t="s">
        <v>13</v>
      </c>
      <c r="BG37" s="33" t="s">
        <v>6</v>
      </c>
      <c r="BH37" s="33" t="s">
        <v>15</v>
      </c>
      <c r="BI37" s="32"/>
      <c r="BJ37" s="32"/>
      <c r="BK37" s="32"/>
    </row>
    <row r="38">
      <c r="A38" s="59" t="s">
        <v>176</v>
      </c>
      <c r="B38" s="569" t="s">
        <v>62</v>
      </c>
      <c r="C38" s="506">
        <v>45062.0</v>
      </c>
      <c r="D38" s="566" t="s">
        <v>308</v>
      </c>
      <c r="E38" s="566" t="s">
        <v>309</v>
      </c>
      <c r="F38" s="507">
        <v>5.0</v>
      </c>
      <c r="G38" s="507">
        <v>5.5</v>
      </c>
      <c r="H38" s="507">
        <v>0.0</v>
      </c>
      <c r="I38" s="95" t="s">
        <v>131</v>
      </c>
      <c r="J38" s="37">
        <v>45063.0</v>
      </c>
      <c r="K38" s="131" t="s">
        <v>708</v>
      </c>
      <c r="L38" s="111" t="s">
        <v>709</v>
      </c>
      <c r="M38" s="40">
        <v>2.0</v>
      </c>
      <c r="N38" s="40">
        <v>0.0</v>
      </c>
      <c r="O38" s="40">
        <v>0.0</v>
      </c>
      <c r="P38" s="38" t="s">
        <v>64</v>
      </c>
      <c r="Q38" s="37">
        <v>45064.0</v>
      </c>
      <c r="R38" s="95" t="s">
        <v>286</v>
      </c>
      <c r="S38" s="98" t="s">
        <v>120</v>
      </c>
      <c r="T38" s="40">
        <v>0.0</v>
      </c>
      <c r="U38" s="40">
        <v>4.5</v>
      </c>
      <c r="V38" s="40">
        <v>0.0</v>
      </c>
      <c r="W38" s="53"/>
      <c r="X38" s="45"/>
      <c r="Y38" s="53"/>
      <c r="Z38" s="53"/>
      <c r="AA38" s="40">
        <v>0.0</v>
      </c>
      <c r="AB38" s="40">
        <v>0.0</v>
      </c>
      <c r="AC38" s="40">
        <v>0.0</v>
      </c>
      <c r="AD38" s="95" t="s">
        <v>78</v>
      </c>
      <c r="AE38" s="37">
        <v>45066.0</v>
      </c>
      <c r="AF38" s="95" t="s">
        <v>284</v>
      </c>
      <c r="AG38" s="98" t="s">
        <v>122</v>
      </c>
      <c r="AH38" s="40">
        <v>0.0</v>
      </c>
      <c r="AI38" s="40">
        <v>3.5</v>
      </c>
      <c r="AJ38" s="40">
        <v>0.0</v>
      </c>
      <c r="AK38" s="478"/>
      <c r="AL38" s="164"/>
      <c r="AM38" s="53"/>
      <c r="AN38" s="53"/>
      <c r="AO38" s="40">
        <v>0.0</v>
      </c>
      <c r="AP38" s="40">
        <v>0.0</v>
      </c>
      <c r="AQ38" s="40">
        <v>0.0</v>
      </c>
      <c r="AR38" s="47" t="s">
        <v>27</v>
      </c>
      <c r="AS38" s="495">
        <v>45068.0</v>
      </c>
      <c r="AT38" s="95" t="s">
        <v>284</v>
      </c>
      <c r="AU38" s="98" t="s">
        <v>122</v>
      </c>
      <c r="AV38" s="40">
        <v>0.0</v>
      </c>
      <c r="AW38" s="40">
        <v>3.5</v>
      </c>
      <c r="AX38" s="40">
        <v>0.0</v>
      </c>
      <c r="AY38" s="48"/>
      <c r="AZ38" s="49">
        <f t="shared" ref="AZ38:BA38" si="47">SUM(F38,M38,T38,AA38,AH38,AO38,AV38)</f>
        <v>7</v>
      </c>
      <c r="BA38" s="39">
        <f t="shared" si="47"/>
        <v>17</v>
      </c>
      <c r="BB38" s="39">
        <v>0.0</v>
      </c>
      <c r="BC38" s="50">
        <f t="shared" ref="BC38:BC40" si="49">SUM(AZ38,BA38)</f>
        <v>24</v>
      </c>
      <c r="BD38" s="51"/>
      <c r="BE38" s="39">
        <f t="shared" ref="BE38:BE40" si="50">AZ38*80</f>
        <v>560</v>
      </c>
      <c r="BF38" s="39">
        <f t="shared" ref="BF38:BF40" si="51">BA38*88</f>
        <v>1496</v>
      </c>
      <c r="BG38" s="39">
        <f t="shared" ref="BG38:BG40" si="52">BB38*80</f>
        <v>0</v>
      </c>
      <c r="BH38" s="39">
        <f t="shared" ref="BH38:BH40" si="53">SUM(BE38,BF38)</f>
        <v>2056</v>
      </c>
      <c r="BI38" s="51"/>
      <c r="BJ38" s="51"/>
      <c r="BK38" s="51"/>
    </row>
    <row r="39">
      <c r="A39" s="35" t="s">
        <v>123</v>
      </c>
      <c r="B39" s="515" t="s">
        <v>33</v>
      </c>
      <c r="C39" s="506">
        <v>45062.0</v>
      </c>
      <c r="D39" s="511" t="s">
        <v>25</v>
      </c>
      <c r="E39" s="511" t="s">
        <v>25</v>
      </c>
      <c r="F39" s="507">
        <v>0.0</v>
      </c>
      <c r="G39" s="507">
        <v>0.0</v>
      </c>
      <c r="H39" s="507">
        <v>0.0</v>
      </c>
      <c r="I39" s="95" t="s">
        <v>131</v>
      </c>
      <c r="J39" s="37">
        <v>45063.0</v>
      </c>
      <c r="K39" s="95" t="s">
        <v>431</v>
      </c>
      <c r="L39" s="98" t="s">
        <v>432</v>
      </c>
      <c r="M39" s="40">
        <v>3.0</v>
      </c>
      <c r="N39" s="40">
        <v>5.5</v>
      </c>
      <c r="O39" s="40">
        <v>0.0</v>
      </c>
      <c r="P39" s="38" t="s">
        <v>36</v>
      </c>
      <c r="Q39" s="37">
        <v>45064.0</v>
      </c>
      <c r="R39" s="131" t="s">
        <v>247</v>
      </c>
      <c r="S39" s="111" t="s">
        <v>127</v>
      </c>
      <c r="T39" s="40">
        <v>5.0</v>
      </c>
      <c r="U39" s="40">
        <v>1.0</v>
      </c>
      <c r="V39" s="40">
        <v>0.0</v>
      </c>
      <c r="W39" s="95" t="s">
        <v>67</v>
      </c>
      <c r="X39" s="37">
        <v>45065.0</v>
      </c>
      <c r="Y39" s="131" t="s">
        <v>285</v>
      </c>
      <c r="Z39" s="111" t="s">
        <v>129</v>
      </c>
      <c r="AA39" s="40">
        <v>5.0</v>
      </c>
      <c r="AB39" s="40">
        <v>2.0</v>
      </c>
      <c r="AC39" s="40">
        <v>0.0</v>
      </c>
      <c r="AD39" s="95" t="s">
        <v>40</v>
      </c>
      <c r="AE39" s="37">
        <v>45066.0</v>
      </c>
      <c r="AF39" s="131" t="s">
        <v>285</v>
      </c>
      <c r="AG39" s="111" t="s">
        <v>129</v>
      </c>
      <c r="AH39" s="40">
        <v>5.0</v>
      </c>
      <c r="AI39" s="40">
        <v>2.0</v>
      </c>
      <c r="AJ39" s="40">
        <v>0.0</v>
      </c>
      <c r="AK39" s="434" t="s">
        <v>43</v>
      </c>
      <c r="AL39" s="37">
        <v>45067.0</v>
      </c>
      <c r="AM39" s="38" t="s">
        <v>285</v>
      </c>
      <c r="AN39" s="39" t="s">
        <v>129</v>
      </c>
      <c r="AO39" s="40">
        <v>5.0</v>
      </c>
      <c r="AP39" s="40">
        <v>2.0</v>
      </c>
      <c r="AQ39" s="40">
        <v>0.0</v>
      </c>
      <c r="AR39" s="95" t="s">
        <v>44</v>
      </c>
      <c r="AS39" s="495">
        <v>45068.0</v>
      </c>
      <c r="AT39" s="131" t="s">
        <v>285</v>
      </c>
      <c r="AU39" s="111" t="s">
        <v>129</v>
      </c>
      <c r="AV39" s="40">
        <v>5.0</v>
      </c>
      <c r="AW39" s="40">
        <v>2.0</v>
      </c>
      <c r="AX39" s="40">
        <v>0.0</v>
      </c>
      <c r="AY39" s="48"/>
      <c r="AZ39" s="49">
        <f t="shared" ref="AZ39:BA39" si="48">SUM(F39,M39,T39,AA39,AH39,AO39,AV39)</f>
        <v>28</v>
      </c>
      <c r="BA39" s="39">
        <f t="shared" si="48"/>
        <v>14.5</v>
      </c>
      <c r="BB39" s="39">
        <v>0.0</v>
      </c>
      <c r="BC39" s="50">
        <f t="shared" si="49"/>
        <v>42.5</v>
      </c>
      <c r="BD39" s="51"/>
      <c r="BE39" s="39">
        <f t="shared" si="50"/>
        <v>2240</v>
      </c>
      <c r="BF39" s="39">
        <f t="shared" si="51"/>
        <v>1276</v>
      </c>
      <c r="BG39" s="39">
        <f t="shared" si="52"/>
        <v>0</v>
      </c>
      <c r="BH39" s="39">
        <f t="shared" si="53"/>
        <v>3516</v>
      </c>
      <c r="BI39" s="51"/>
      <c r="BJ39" s="51"/>
      <c r="BK39" s="51"/>
    </row>
    <row r="40">
      <c r="A40" s="477" t="s">
        <v>52</v>
      </c>
      <c r="B40" s="569"/>
      <c r="C40" s="506"/>
      <c r="D40" s="505"/>
      <c r="E40" s="505"/>
      <c r="F40" s="507">
        <v>0.0</v>
      </c>
      <c r="G40" s="507">
        <v>0.0</v>
      </c>
      <c r="H40" s="507">
        <v>0.0</v>
      </c>
      <c r="I40" s="61"/>
      <c r="J40" s="143"/>
      <c r="K40" s="53"/>
      <c r="L40" s="53"/>
      <c r="M40" s="40">
        <v>0.0</v>
      </c>
      <c r="N40" s="40">
        <v>0.0</v>
      </c>
      <c r="O40" s="40">
        <v>0.0</v>
      </c>
      <c r="P40" s="39"/>
      <c r="Q40" s="45"/>
      <c r="R40" s="53"/>
      <c r="S40" s="53"/>
      <c r="T40" s="40">
        <v>0.0</v>
      </c>
      <c r="U40" s="40">
        <v>0.0</v>
      </c>
      <c r="V40" s="40">
        <v>0.0</v>
      </c>
      <c r="W40" s="95" t="s">
        <v>67</v>
      </c>
      <c r="X40" s="37">
        <v>45065.0</v>
      </c>
      <c r="Y40" s="95" t="s">
        <v>284</v>
      </c>
      <c r="Z40" s="98" t="s">
        <v>122</v>
      </c>
      <c r="AA40" s="40">
        <v>0.0</v>
      </c>
      <c r="AB40" s="40">
        <v>3.5</v>
      </c>
      <c r="AC40" s="40">
        <v>0.0</v>
      </c>
      <c r="AD40" s="144"/>
      <c r="AE40" s="144"/>
      <c r="AF40" s="142"/>
      <c r="AG40" s="142"/>
      <c r="AH40" s="40">
        <v>0.0</v>
      </c>
      <c r="AI40" s="40">
        <v>0.0</v>
      </c>
      <c r="AJ40" s="40">
        <v>0.0</v>
      </c>
      <c r="AK40" s="185" t="s">
        <v>79</v>
      </c>
      <c r="AL40" s="37">
        <v>45067.0</v>
      </c>
      <c r="AM40" s="95" t="s">
        <v>284</v>
      </c>
      <c r="AN40" s="98" t="s">
        <v>122</v>
      </c>
      <c r="AO40" s="40">
        <v>0.0</v>
      </c>
      <c r="AP40" s="40">
        <v>3.5</v>
      </c>
      <c r="AQ40" s="40">
        <v>0.0</v>
      </c>
      <c r="AR40" s="54"/>
      <c r="AS40" s="143"/>
      <c r="AT40" s="53"/>
      <c r="AU40" s="53"/>
      <c r="AV40" s="40">
        <v>0.0</v>
      </c>
      <c r="AW40" s="40">
        <v>0.0</v>
      </c>
      <c r="AX40" s="40">
        <v>0.0</v>
      </c>
      <c r="AY40" s="48"/>
      <c r="AZ40" s="49">
        <f t="shared" ref="AZ40:BA40" si="54">SUM(F40,M40,T40,AA40,AH40,AO40,AV40)</f>
        <v>0</v>
      </c>
      <c r="BA40" s="39">
        <f t="shared" si="54"/>
        <v>7</v>
      </c>
      <c r="BB40" s="39">
        <v>0.0</v>
      </c>
      <c r="BC40" s="50">
        <f t="shared" si="49"/>
        <v>7</v>
      </c>
      <c r="BD40" s="51"/>
      <c r="BE40" s="39">
        <f t="shared" si="50"/>
        <v>0</v>
      </c>
      <c r="BF40" s="39">
        <f t="shared" si="51"/>
        <v>616</v>
      </c>
      <c r="BG40" s="39">
        <f t="shared" si="52"/>
        <v>0</v>
      </c>
      <c r="BH40" s="39">
        <f t="shared" si="53"/>
        <v>616</v>
      </c>
      <c r="BI40" s="51"/>
      <c r="BJ40" s="51"/>
      <c r="BK40" s="51"/>
    </row>
    <row r="41">
      <c r="B41" s="135"/>
      <c r="C41" s="71"/>
      <c r="D41" s="136"/>
      <c r="E41" s="136"/>
      <c r="F41" s="117"/>
      <c r="G41" s="117"/>
      <c r="H41" s="117"/>
      <c r="I41" s="117"/>
      <c r="J41" s="118"/>
      <c r="K41" s="136"/>
      <c r="L41" s="136"/>
      <c r="M41" s="51"/>
      <c r="N41" s="51"/>
      <c r="O41" s="51"/>
      <c r="P41" s="51"/>
      <c r="Q41" s="71"/>
      <c r="R41" s="136"/>
      <c r="S41" s="136"/>
      <c r="T41" s="136"/>
      <c r="U41" s="136"/>
      <c r="V41" s="136"/>
      <c r="W41" s="136"/>
      <c r="X41" s="71"/>
      <c r="Y41" s="136"/>
      <c r="Z41" s="136"/>
      <c r="AF41" s="137"/>
      <c r="AG41" s="137"/>
      <c r="AO41" s="138"/>
      <c r="AP41" s="138"/>
      <c r="AQ41" s="138"/>
      <c r="AR41" s="138"/>
      <c r="AS41" s="118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53"/>
      <c r="BF41" s="53"/>
      <c r="BG41" s="53"/>
      <c r="BH41" s="53"/>
      <c r="BI41" s="136"/>
      <c r="BJ41" s="136"/>
      <c r="BK41" s="136"/>
    </row>
    <row r="42">
      <c r="B42" s="135"/>
      <c r="C42" s="71"/>
      <c r="D42" s="136"/>
      <c r="E42" s="136"/>
      <c r="F42" s="117"/>
      <c r="G42" s="117"/>
      <c r="H42" s="117"/>
      <c r="I42" s="117"/>
      <c r="J42" s="118"/>
      <c r="K42" s="136"/>
      <c r="L42" s="136"/>
      <c r="M42" s="51"/>
      <c r="N42" s="51"/>
      <c r="O42" s="51"/>
      <c r="P42" s="51"/>
      <c r="Q42" s="71"/>
      <c r="R42" s="136"/>
      <c r="S42" s="136"/>
      <c r="T42" s="136"/>
      <c r="U42" s="136"/>
      <c r="V42" s="136"/>
      <c r="W42" s="136"/>
      <c r="X42" s="71"/>
      <c r="Y42" s="136"/>
      <c r="Z42" s="136"/>
      <c r="AF42" s="74"/>
      <c r="AG42" s="74"/>
      <c r="AO42" s="138"/>
      <c r="AP42" s="138"/>
      <c r="AQ42" s="138"/>
      <c r="AR42" s="138"/>
      <c r="AS42" s="118"/>
      <c r="AT42" s="136"/>
      <c r="AU42" s="136"/>
      <c r="AV42" s="136"/>
      <c r="AW42" s="136"/>
      <c r="AX42" s="136"/>
      <c r="AY42" s="76" t="s">
        <v>14</v>
      </c>
      <c r="AZ42" s="77">
        <f t="shared" ref="AZ42:BA42" si="55">SUM(AZ38,AZ39,AZ40)</f>
        <v>35</v>
      </c>
      <c r="BA42" s="78">
        <f t="shared" si="55"/>
        <v>38.5</v>
      </c>
      <c r="BB42" s="78">
        <v>0.0</v>
      </c>
      <c r="BC42" s="79">
        <f>SUM(BC38,BC39,BC40)</f>
        <v>73.5</v>
      </c>
      <c r="BD42" s="51"/>
      <c r="BE42" s="40">
        <f t="shared" ref="BE42:BH42" si="56">SUM(BE38,BE39,BE40)</f>
        <v>2800</v>
      </c>
      <c r="BF42" s="40">
        <f t="shared" si="56"/>
        <v>3388</v>
      </c>
      <c r="BG42" s="40">
        <f t="shared" si="56"/>
        <v>0</v>
      </c>
      <c r="BH42" s="40">
        <f t="shared" si="56"/>
        <v>6188</v>
      </c>
      <c r="BI42" s="51"/>
      <c r="BJ42" s="51"/>
      <c r="BK42" s="51"/>
    </row>
    <row r="43">
      <c r="B43" s="135"/>
      <c r="C43" s="71"/>
      <c r="D43" s="136"/>
      <c r="E43" s="136"/>
      <c r="F43" s="117"/>
      <c r="G43" s="117"/>
      <c r="H43" s="117"/>
      <c r="I43" s="117"/>
      <c r="J43" s="118"/>
      <c r="K43" s="136"/>
      <c r="L43" s="136"/>
      <c r="M43" s="51"/>
      <c r="N43" s="51"/>
      <c r="O43" s="51"/>
      <c r="P43" s="51"/>
      <c r="Q43" s="71"/>
      <c r="R43" s="136"/>
      <c r="S43" s="136"/>
      <c r="T43" s="136"/>
      <c r="U43" s="136"/>
      <c r="V43" s="136"/>
      <c r="W43" s="136"/>
      <c r="X43" s="71"/>
      <c r="Y43" s="136"/>
      <c r="Z43" s="136"/>
      <c r="AF43" s="74"/>
      <c r="AG43" s="74"/>
      <c r="AO43" s="138"/>
      <c r="AP43" s="138"/>
      <c r="AQ43" s="138"/>
      <c r="AR43" s="138"/>
      <c r="AS43" s="118"/>
      <c r="AT43" s="136"/>
      <c r="AU43" s="136"/>
      <c r="AV43" s="136"/>
      <c r="AW43" s="136"/>
      <c r="AX43" s="136"/>
      <c r="AY43" s="136"/>
      <c r="AZ43" s="136"/>
      <c r="BA43" s="136"/>
      <c r="BB43" s="136"/>
      <c r="BC43" s="136"/>
      <c r="BD43" s="136"/>
      <c r="BE43" s="136"/>
      <c r="BF43" s="136"/>
      <c r="BG43" s="136"/>
      <c r="BH43" s="136"/>
      <c r="BI43" s="136"/>
      <c r="BJ43" s="136"/>
      <c r="BK43" s="136"/>
    </row>
    <row r="44">
      <c r="F44" s="73"/>
      <c r="G44" s="73"/>
      <c r="H44" s="73"/>
      <c r="I44" s="73"/>
      <c r="K44" s="80" t="s">
        <v>49</v>
      </c>
      <c r="L44" s="81"/>
      <c r="AF44" s="82" t="s">
        <v>49</v>
      </c>
      <c r="AG44" s="81"/>
    </row>
    <row r="45">
      <c r="F45" s="73"/>
      <c r="G45" s="73"/>
      <c r="H45" s="73"/>
      <c r="I45" s="73"/>
      <c r="K45" s="139"/>
      <c r="L45" s="140"/>
      <c r="AF45" s="141"/>
      <c r="AG45" s="142"/>
    </row>
    <row r="46">
      <c r="A46" s="7"/>
      <c r="B46" s="350"/>
      <c r="C46" s="350"/>
      <c r="D46" s="124"/>
      <c r="E46" s="351">
        <v>45061.0</v>
      </c>
      <c r="F46" s="387"/>
      <c r="G46" s="387"/>
      <c r="H46" s="26" t="s">
        <v>6</v>
      </c>
      <c r="I46" s="387"/>
      <c r="J46" s="124"/>
      <c r="K46" s="124"/>
      <c r="L46" s="351">
        <v>45062.0</v>
      </c>
      <c r="M46" s="124"/>
      <c r="N46" s="124"/>
      <c r="O46" s="124"/>
      <c r="P46" s="124"/>
      <c r="Q46" s="124"/>
      <c r="R46" s="124"/>
      <c r="S46" s="351">
        <v>45063.0</v>
      </c>
      <c r="T46" s="8"/>
      <c r="U46" s="8"/>
      <c r="V46" s="8"/>
      <c r="W46" s="8"/>
      <c r="X46" s="126"/>
      <c r="Y46" s="126"/>
      <c r="Z46" s="405">
        <v>45064.0</v>
      </c>
      <c r="AA46" s="126"/>
      <c r="AB46" s="126"/>
      <c r="AC46" s="126"/>
      <c r="AD46" s="126"/>
      <c r="AE46" s="126"/>
      <c r="AF46" s="126"/>
      <c r="AG46" s="405">
        <v>45065.0</v>
      </c>
      <c r="AH46" s="126"/>
      <c r="AI46" s="126"/>
      <c r="AJ46" s="126"/>
      <c r="AK46" s="126"/>
      <c r="AL46" s="126"/>
      <c r="AM46" s="126"/>
      <c r="AN46" s="405">
        <v>45066.0</v>
      </c>
      <c r="AO46" s="126"/>
      <c r="AP46" s="126"/>
      <c r="AQ46" s="126"/>
      <c r="AR46" s="126"/>
      <c r="AS46" s="126"/>
      <c r="AT46" s="126"/>
      <c r="AU46" s="405">
        <v>45067.0</v>
      </c>
      <c r="AV46" s="519"/>
      <c r="AW46" s="519"/>
      <c r="AX46" s="519"/>
      <c r="AY46" s="519"/>
      <c r="AZ46" s="519"/>
      <c r="BA46" s="519"/>
      <c r="BB46" s="519"/>
      <c r="BC46" s="519"/>
      <c r="BD46" s="106"/>
      <c r="BE46" s="106"/>
      <c r="BF46" s="106"/>
      <c r="BG46" s="106"/>
      <c r="BH46" s="106"/>
      <c r="BI46" s="106"/>
      <c r="BJ46" s="106"/>
      <c r="BK46" s="106"/>
    </row>
    <row r="47">
      <c r="A47" s="107"/>
      <c r="B47" s="26"/>
      <c r="C47" s="26"/>
      <c r="D47" s="26" t="s">
        <v>2</v>
      </c>
      <c r="E47" s="26" t="s">
        <v>3</v>
      </c>
      <c r="F47" s="26" t="s">
        <v>4</v>
      </c>
      <c r="G47" s="26" t="s">
        <v>5</v>
      </c>
      <c r="H47" s="26"/>
      <c r="I47" s="26"/>
      <c r="J47" s="26"/>
      <c r="K47" s="26" t="s">
        <v>2</v>
      </c>
      <c r="L47" s="26" t="s">
        <v>7</v>
      </c>
      <c r="M47" s="26" t="s">
        <v>4</v>
      </c>
      <c r="N47" s="26" t="s">
        <v>5</v>
      </c>
      <c r="O47" s="26" t="s">
        <v>6</v>
      </c>
      <c r="P47" s="26"/>
      <c r="Q47" s="26"/>
      <c r="R47" s="26" t="s">
        <v>2</v>
      </c>
      <c r="S47" s="26" t="s">
        <v>8</v>
      </c>
      <c r="T47" s="26" t="s">
        <v>4</v>
      </c>
      <c r="U47" s="26" t="s">
        <v>5</v>
      </c>
      <c r="V47" s="26" t="s">
        <v>6</v>
      </c>
      <c r="W47" s="28"/>
      <c r="X47" s="29"/>
      <c r="Y47" s="29" t="s">
        <v>2</v>
      </c>
      <c r="Z47" s="29" t="s">
        <v>9</v>
      </c>
      <c r="AA47" s="26" t="s">
        <v>4</v>
      </c>
      <c r="AB47" s="26" t="s">
        <v>5</v>
      </c>
      <c r="AC47" s="26" t="s">
        <v>6</v>
      </c>
      <c r="AD47" s="29"/>
      <c r="AE47" s="29"/>
      <c r="AF47" s="29" t="s">
        <v>2</v>
      </c>
      <c r="AG47" s="29" t="s">
        <v>10</v>
      </c>
      <c r="AH47" s="26" t="s">
        <v>4</v>
      </c>
      <c r="AI47" s="26" t="s">
        <v>5</v>
      </c>
      <c r="AJ47" s="26" t="s">
        <v>6</v>
      </c>
      <c r="AK47" s="29"/>
      <c r="AL47" s="29"/>
      <c r="AM47" s="29" t="s">
        <v>2</v>
      </c>
      <c r="AN47" s="29" t="s">
        <v>11</v>
      </c>
      <c r="AO47" s="26" t="s">
        <v>4</v>
      </c>
      <c r="AP47" s="26" t="s">
        <v>5</v>
      </c>
      <c r="AQ47" s="26" t="s">
        <v>6</v>
      </c>
      <c r="AR47" s="29"/>
      <c r="AS47" s="29"/>
      <c r="AT47" s="29" t="s">
        <v>2</v>
      </c>
      <c r="AU47" s="29" t="s">
        <v>12</v>
      </c>
      <c r="AV47" s="26" t="s">
        <v>4</v>
      </c>
      <c r="AW47" s="26" t="s">
        <v>5</v>
      </c>
      <c r="AX47" s="26" t="s">
        <v>6</v>
      </c>
      <c r="AY47" s="30"/>
      <c r="AZ47" s="31" t="s">
        <v>4</v>
      </c>
      <c r="BA47" s="31" t="s">
        <v>13</v>
      </c>
      <c r="BB47" s="31" t="s">
        <v>6</v>
      </c>
      <c r="BC47" s="31" t="s">
        <v>14</v>
      </c>
      <c r="BD47" s="32"/>
      <c r="BE47" s="33" t="s">
        <v>4</v>
      </c>
      <c r="BF47" s="33" t="s">
        <v>13</v>
      </c>
      <c r="BG47" s="33" t="s">
        <v>6</v>
      </c>
      <c r="BH47" s="33" t="s">
        <v>15</v>
      </c>
      <c r="BI47" s="32"/>
      <c r="BJ47" s="32"/>
      <c r="BK47" s="32"/>
    </row>
    <row r="48">
      <c r="A48" s="94" t="s">
        <v>52</v>
      </c>
      <c r="B48" s="513"/>
      <c r="C48" s="513"/>
      <c r="D48" s="513"/>
      <c r="E48" s="513"/>
      <c r="F48" s="507">
        <v>0.0</v>
      </c>
      <c r="G48" s="507">
        <v>0.0</v>
      </c>
      <c r="H48" s="507">
        <v>0.0</v>
      </c>
      <c r="I48" s="35"/>
      <c r="J48" s="143"/>
      <c r="K48" s="92"/>
      <c r="L48" s="92"/>
      <c r="M48" s="40">
        <v>0.0</v>
      </c>
      <c r="N48" s="40">
        <v>0.0</v>
      </c>
      <c r="O48" s="40">
        <v>0.0</v>
      </c>
      <c r="P48" s="144"/>
      <c r="Q48" s="144"/>
      <c r="R48" s="144"/>
      <c r="S48" s="144"/>
      <c r="T48" s="40">
        <v>0.0</v>
      </c>
      <c r="U48" s="40">
        <v>0.0</v>
      </c>
      <c r="V48" s="40">
        <v>0.0</v>
      </c>
      <c r="W48" s="144"/>
      <c r="X48" s="144"/>
      <c r="Y48" s="144"/>
      <c r="Z48" s="144"/>
      <c r="AA48" s="40">
        <v>0.0</v>
      </c>
      <c r="AB48" s="40">
        <v>0.0</v>
      </c>
      <c r="AC48" s="40"/>
      <c r="AD48" s="97"/>
      <c r="AE48" s="85"/>
      <c r="AF48" s="535"/>
      <c r="AG48" s="535"/>
      <c r="AH48" s="40">
        <v>0.0</v>
      </c>
      <c r="AI48" s="40">
        <v>0.0</v>
      </c>
      <c r="AJ48" s="40">
        <v>0.0</v>
      </c>
      <c r="AO48" s="40">
        <v>0.0</v>
      </c>
      <c r="AP48" s="40">
        <v>0.0</v>
      </c>
      <c r="AQ48" s="40">
        <v>0.0</v>
      </c>
      <c r="AR48" s="144"/>
      <c r="AS48" s="144"/>
      <c r="AT48" s="144"/>
      <c r="AU48" s="144"/>
      <c r="AV48" s="40">
        <v>0.0</v>
      </c>
      <c r="AW48" s="40">
        <v>0.0</v>
      </c>
      <c r="AX48" s="40">
        <v>0.0</v>
      </c>
      <c r="AY48" s="48"/>
      <c r="AZ48" s="49">
        <f t="shared" ref="AZ48:BA48" si="57">SUM(F48,M48,T48,AA48,AH48,AO48,AV48)</f>
        <v>0</v>
      </c>
      <c r="BA48" s="39">
        <f t="shared" si="57"/>
        <v>0</v>
      </c>
      <c r="BB48" s="78">
        <v>0.0</v>
      </c>
      <c r="BC48" s="50">
        <f t="shared" ref="BC48:BC50" si="59">SUM(AZ48,BA48)</f>
        <v>0</v>
      </c>
      <c r="BD48" s="51"/>
      <c r="BE48" s="39">
        <f t="shared" ref="BE48:BE50" si="60">AZ48*80</f>
        <v>0</v>
      </c>
      <c r="BF48" s="39">
        <f t="shared" ref="BF48:BF50" si="61">BA48*88</f>
        <v>0</v>
      </c>
      <c r="BG48" s="39">
        <f t="shared" ref="BG48:BG50" si="62">BB48*80</f>
        <v>0</v>
      </c>
      <c r="BH48" s="39">
        <v>0.0</v>
      </c>
      <c r="BI48" s="51"/>
      <c r="BJ48" s="51"/>
      <c r="BK48" s="51"/>
    </row>
    <row r="49">
      <c r="A49" s="59" t="s">
        <v>54</v>
      </c>
      <c r="B49" s="569" t="s">
        <v>33</v>
      </c>
      <c r="C49" s="506">
        <v>45062.0</v>
      </c>
      <c r="D49" s="511" t="s">
        <v>288</v>
      </c>
      <c r="E49" s="507" t="s">
        <v>138</v>
      </c>
      <c r="F49" s="507">
        <v>2.0</v>
      </c>
      <c r="G49" s="507">
        <v>2.0</v>
      </c>
      <c r="H49" s="507">
        <v>0.0</v>
      </c>
      <c r="I49" s="144"/>
      <c r="J49" s="144"/>
      <c r="K49" s="144"/>
      <c r="L49" s="144"/>
      <c r="M49" s="40">
        <v>0.0</v>
      </c>
      <c r="N49" s="40">
        <v>0.0</v>
      </c>
      <c r="O49" s="40">
        <v>0.0</v>
      </c>
      <c r="P49" s="40" t="s">
        <v>36</v>
      </c>
      <c r="Q49" s="146">
        <v>45064.0</v>
      </c>
      <c r="R49" s="147" t="s">
        <v>288</v>
      </c>
      <c r="S49" s="40" t="s">
        <v>138</v>
      </c>
      <c r="T49" s="40">
        <v>2.0</v>
      </c>
      <c r="U49" s="40">
        <v>2.0</v>
      </c>
      <c r="V49" s="40">
        <v>0.0</v>
      </c>
      <c r="W49" s="40" t="s">
        <v>37</v>
      </c>
      <c r="X49" s="146">
        <v>45065.0</v>
      </c>
      <c r="Y49" s="147" t="s">
        <v>288</v>
      </c>
      <c r="Z49" s="40" t="s">
        <v>138</v>
      </c>
      <c r="AA49" s="40">
        <v>2.0</v>
      </c>
      <c r="AB49" s="40">
        <v>2.0</v>
      </c>
      <c r="AC49" s="40"/>
      <c r="AD49" s="514" t="s">
        <v>40</v>
      </c>
      <c r="AE49" s="146">
        <v>45066.0</v>
      </c>
      <c r="AF49" s="148" t="s">
        <v>322</v>
      </c>
      <c r="AG49" s="148" t="s">
        <v>323</v>
      </c>
      <c r="AH49" s="40">
        <v>0.0</v>
      </c>
      <c r="AI49" s="40">
        <v>2.0</v>
      </c>
      <c r="AJ49" s="40">
        <v>0.0</v>
      </c>
      <c r="AK49" s="148" t="s">
        <v>43</v>
      </c>
      <c r="AL49" s="146">
        <v>45067.0</v>
      </c>
      <c r="AM49" s="148" t="s">
        <v>289</v>
      </c>
      <c r="AN49" s="148" t="s">
        <v>106</v>
      </c>
      <c r="AO49" s="40">
        <v>3.0</v>
      </c>
      <c r="AP49" s="40">
        <v>2.0</v>
      </c>
      <c r="AQ49" s="40">
        <v>0.0</v>
      </c>
      <c r="AR49" s="406" t="s">
        <v>44</v>
      </c>
      <c r="AS49" s="498">
        <v>45068.0</v>
      </c>
      <c r="AT49" s="147" t="s">
        <v>288</v>
      </c>
      <c r="AU49" s="40" t="s">
        <v>138</v>
      </c>
      <c r="AV49" s="40">
        <v>2.0</v>
      </c>
      <c r="AW49" s="40">
        <v>2.0</v>
      </c>
      <c r="AX49" s="40">
        <v>0.0</v>
      </c>
      <c r="AY49" s="48"/>
      <c r="AZ49" s="49">
        <f t="shared" ref="AZ49:BA49" si="58">SUM(F49,M49,T49,AA49,AH49,AO49,AV49)</f>
        <v>11</v>
      </c>
      <c r="BA49" s="39">
        <f t="shared" si="58"/>
        <v>12</v>
      </c>
      <c r="BB49" s="78">
        <v>0.0</v>
      </c>
      <c r="BC49" s="50">
        <f t="shared" si="59"/>
        <v>23</v>
      </c>
      <c r="BD49" s="51"/>
      <c r="BE49" s="39">
        <f t="shared" si="60"/>
        <v>880</v>
      </c>
      <c r="BF49" s="39">
        <f t="shared" si="61"/>
        <v>1056</v>
      </c>
      <c r="BG49" s="39">
        <f t="shared" si="62"/>
        <v>0</v>
      </c>
      <c r="BH49" s="39">
        <f t="shared" ref="BH49:BH50" si="64">SUM(BE49,BF49)</f>
        <v>1936</v>
      </c>
      <c r="BI49" s="51"/>
      <c r="BJ49" s="51"/>
      <c r="BK49" s="51"/>
    </row>
    <row r="50">
      <c r="A50" s="59" t="s">
        <v>88</v>
      </c>
      <c r="B50" s="570"/>
      <c r="C50" s="571"/>
      <c r="D50" s="572"/>
      <c r="E50" s="573"/>
      <c r="F50" s="507">
        <v>0.0</v>
      </c>
      <c r="G50" s="507">
        <v>0.0</v>
      </c>
      <c r="H50" s="507">
        <v>0.0</v>
      </c>
      <c r="M50" s="40">
        <v>0.0</v>
      </c>
      <c r="N50" s="40">
        <v>0.0</v>
      </c>
      <c r="O50" s="40">
        <v>0.0</v>
      </c>
      <c r="P50" s="51"/>
      <c r="Q50" s="71"/>
      <c r="R50" s="194"/>
      <c r="S50" s="51"/>
      <c r="T50" s="40">
        <v>0.0</v>
      </c>
      <c r="U50" s="40">
        <v>0.0</v>
      </c>
      <c r="V50" s="40">
        <v>0.0</v>
      </c>
      <c r="W50" s="51"/>
      <c r="X50" s="71"/>
      <c r="Y50" s="194"/>
      <c r="Z50" s="51"/>
      <c r="AA50" s="40">
        <v>0.0</v>
      </c>
      <c r="AB50" s="40">
        <v>0.0</v>
      </c>
      <c r="AC50" s="40"/>
      <c r="AD50" s="514" t="s">
        <v>40</v>
      </c>
      <c r="AE50" s="146">
        <v>45066.0</v>
      </c>
      <c r="AF50" s="148" t="s">
        <v>290</v>
      </c>
      <c r="AG50" s="148" t="s">
        <v>269</v>
      </c>
      <c r="AH50" s="40">
        <v>3.0</v>
      </c>
      <c r="AI50" s="40">
        <v>0.0</v>
      </c>
      <c r="AJ50" s="40">
        <v>0.0</v>
      </c>
      <c r="AK50" s="32"/>
      <c r="AL50" s="71"/>
      <c r="AM50" s="32"/>
      <c r="AN50" s="32"/>
      <c r="AO50" s="40">
        <v>0.0</v>
      </c>
      <c r="AP50" s="40">
        <v>0.0</v>
      </c>
      <c r="AQ50" s="40">
        <v>0.0</v>
      </c>
      <c r="AR50" s="138"/>
      <c r="AS50" s="118"/>
      <c r="AT50" s="194"/>
      <c r="AU50" s="51"/>
      <c r="AV50" s="40">
        <v>0.0</v>
      </c>
      <c r="AW50" s="40">
        <v>0.0</v>
      </c>
      <c r="AX50" s="40">
        <v>0.0</v>
      </c>
      <c r="AY50" s="48"/>
      <c r="AZ50" s="49">
        <f t="shared" ref="AZ50:BA50" si="63">SUM(F50,M50,T50,AA50,AH50,AO50,AV50)</f>
        <v>3</v>
      </c>
      <c r="BA50" s="39">
        <f t="shared" si="63"/>
        <v>0</v>
      </c>
      <c r="BB50" s="78">
        <v>0.0</v>
      </c>
      <c r="BC50" s="50">
        <f t="shared" si="59"/>
        <v>3</v>
      </c>
      <c r="BD50" s="51"/>
      <c r="BE50" s="39">
        <f t="shared" si="60"/>
        <v>240</v>
      </c>
      <c r="BF50" s="39">
        <f t="shared" si="61"/>
        <v>0</v>
      </c>
      <c r="BG50" s="39">
        <f t="shared" si="62"/>
        <v>0</v>
      </c>
      <c r="BH50" s="39">
        <f t="shared" si="64"/>
        <v>240</v>
      </c>
      <c r="BI50" s="51"/>
      <c r="BJ50" s="51"/>
      <c r="BK50" s="51"/>
    </row>
    <row r="51">
      <c r="A51" s="152"/>
      <c r="B51" s="153"/>
      <c r="C51" s="153"/>
      <c r="D51" s="67"/>
      <c r="E51" s="67"/>
      <c r="F51" s="153"/>
      <c r="G51" s="153"/>
      <c r="H51" s="153"/>
      <c r="I51" s="153"/>
      <c r="J51" s="153"/>
      <c r="K51" s="154"/>
      <c r="L51" s="154"/>
      <c r="M51" s="155"/>
      <c r="N51" s="155"/>
      <c r="O51" s="155"/>
      <c r="P51" s="155"/>
      <c r="Q51" s="156"/>
      <c r="R51" s="155"/>
      <c r="S51" s="155"/>
      <c r="T51" s="155"/>
      <c r="U51" s="155"/>
      <c r="V51" s="155"/>
      <c r="W51" s="155"/>
      <c r="X51" s="155"/>
      <c r="Y51" s="155"/>
      <c r="Z51" s="155"/>
      <c r="AA51" s="157"/>
      <c r="AB51" s="157"/>
      <c r="AC51" s="157"/>
      <c r="AD51" s="157"/>
      <c r="AE51" s="153"/>
      <c r="AF51" s="154"/>
      <c r="AG51" s="154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/>
      <c r="BB51" s="153"/>
      <c r="BC51" s="153"/>
      <c r="BD51" s="153"/>
      <c r="BE51" s="85"/>
      <c r="BF51" s="85"/>
      <c r="BG51" s="85"/>
      <c r="BH51" s="85"/>
      <c r="BI51" s="153"/>
      <c r="BJ51" s="153"/>
      <c r="BK51" s="153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3"/>
      <c r="K52" s="154"/>
      <c r="L52" s="154"/>
      <c r="M52" s="155"/>
      <c r="N52" s="155"/>
      <c r="O52" s="155"/>
      <c r="P52" s="155"/>
      <c r="Q52" s="156"/>
      <c r="R52" s="155"/>
      <c r="S52" s="155"/>
      <c r="T52" s="155"/>
      <c r="U52" s="155"/>
      <c r="V52" s="155"/>
      <c r="W52" s="155"/>
      <c r="X52" s="155"/>
      <c r="Y52" s="155"/>
      <c r="Z52" s="155"/>
      <c r="AA52" s="157"/>
      <c r="AB52" s="157"/>
      <c r="AC52" s="157"/>
      <c r="AD52" s="157"/>
      <c r="AE52" s="153"/>
      <c r="AF52" s="154"/>
      <c r="AG52" s="154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76" t="s">
        <v>14</v>
      </c>
      <c r="AZ52" s="77">
        <f>SUM(AZ48,AZ49,AZ50)</f>
        <v>14</v>
      </c>
      <c r="BA52" s="78">
        <f>SUM(BA48,BA49)</f>
        <v>12</v>
      </c>
      <c r="BB52" s="78"/>
      <c r="BC52" s="79">
        <f>SUM(BC48,BC49,BC50)</f>
        <v>26</v>
      </c>
      <c r="BD52" s="51"/>
      <c r="BE52" s="40">
        <f t="shared" ref="BE52:BH52" si="65">SUM(BE48,BE49,BE50)</f>
        <v>1120</v>
      </c>
      <c r="BF52" s="40">
        <f t="shared" si="65"/>
        <v>1056</v>
      </c>
      <c r="BG52" s="40">
        <f t="shared" si="65"/>
        <v>0</v>
      </c>
      <c r="BH52" s="40">
        <f t="shared" si="65"/>
        <v>2176</v>
      </c>
      <c r="BI52" s="51"/>
      <c r="BJ52" s="51"/>
      <c r="BK52" s="51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3"/>
      <c r="K53" s="154"/>
      <c r="L53" s="154"/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154"/>
      <c r="AG53" s="154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153"/>
      <c r="BF53" s="153"/>
      <c r="BG53" s="153"/>
      <c r="BH53" s="153"/>
      <c r="BI53" s="153"/>
      <c r="BJ53" s="153"/>
      <c r="BK53" s="153"/>
    </row>
    <row r="54">
      <c r="A54" s="155"/>
      <c r="B54" s="153"/>
      <c r="C54" s="153"/>
      <c r="D54" s="67"/>
      <c r="F54" s="153"/>
      <c r="G54" s="153"/>
      <c r="H54" s="153"/>
      <c r="I54" s="153"/>
      <c r="J54" s="153"/>
      <c r="K54" s="537" t="s">
        <v>53</v>
      </c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537" t="s">
        <v>53</v>
      </c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153"/>
      <c r="BF54" s="153"/>
      <c r="BG54" s="153"/>
      <c r="BH54" s="153"/>
      <c r="BI54" s="153"/>
      <c r="BJ54" s="153"/>
      <c r="BK54" s="153"/>
    </row>
    <row r="55">
      <c r="A55" s="7"/>
      <c r="B55" s="350"/>
      <c r="C55" s="350"/>
      <c r="D55" s="124"/>
      <c r="E55" s="351">
        <v>45061.0</v>
      </c>
      <c r="F55" s="387"/>
      <c r="G55" s="387"/>
      <c r="H55" s="387"/>
      <c r="I55" s="387"/>
      <c r="J55" s="124"/>
      <c r="K55" s="124"/>
      <c r="L55" s="351">
        <v>45062.0</v>
      </c>
      <c r="M55" s="124"/>
      <c r="N55" s="124"/>
      <c r="O55" s="124"/>
      <c r="P55" s="124"/>
      <c r="Q55" s="124"/>
      <c r="R55" s="124"/>
      <c r="S55" s="351">
        <v>45063.0</v>
      </c>
      <c r="T55" s="8"/>
      <c r="U55" s="8"/>
      <c r="V55" s="8"/>
      <c r="W55" s="8"/>
      <c r="X55" s="126"/>
      <c r="Y55" s="126"/>
      <c r="Z55" s="405">
        <v>45064.0</v>
      </c>
      <c r="AA55" s="126"/>
      <c r="AB55" s="126"/>
      <c r="AC55" s="126"/>
      <c r="AD55" s="126"/>
      <c r="AE55" s="126"/>
      <c r="AF55" s="126"/>
      <c r="AG55" s="405">
        <v>45065.0</v>
      </c>
      <c r="AH55" s="126"/>
      <c r="AI55" s="126"/>
      <c r="AJ55" s="126"/>
      <c r="AK55" s="126"/>
      <c r="AL55" s="126"/>
      <c r="AM55" s="126"/>
      <c r="AN55" s="405">
        <v>45066.0</v>
      </c>
      <c r="AO55" s="126"/>
      <c r="AP55" s="126"/>
      <c r="AQ55" s="126"/>
      <c r="AR55" s="126"/>
      <c r="AS55" s="126"/>
      <c r="AT55" s="126"/>
      <c r="AU55" s="405">
        <v>45067.0</v>
      </c>
      <c r="AV55" s="519"/>
      <c r="AW55" s="519"/>
      <c r="AX55" s="519"/>
      <c r="AY55" s="519"/>
      <c r="AZ55" s="519"/>
      <c r="BA55" s="519"/>
      <c r="BB55" s="519"/>
      <c r="BC55" s="519"/>
      <c r="BD55" s="106"/>
      <c r="BE55" s="106"/>
      <c r="BF55" s="106"/>
      <c r="BG55" s="106"/>
      <c r="BH55" s="106"/>
      <c r="BI55" s="106"/>
      <c r="BJ55" s="106"/>
      <c r="BK55" s="106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9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</row>
    <row r="57">
      <c r="A57" s="94" t="s">
        <v>139</v>
      </c>
      <c r="B57" s="454" t="s">
        <v>19</v>
      </c>
      <c r="C57" s="277">
        <v>45061.0</v>
      </c>
      <c r="D57" s="280" t="s">
        <v>300</v>
      </c>
      <c r="E57" s="280" t="s">
        <v>301</v>
      </c>
      <c r="F57" s="279">
        <v>0.0</v>
      </c>
      <c r="G57" s="279">
        <v>7.0</v>
      </c>
      <c r="H57" s="574">
        <v>3.0</v>
      </c>
      <c r="I57" s="43" t="s">
        <v>22</v>
      </c>
      <c r="J57" s="37">
        <v>45062.0</v>
      </c>
      <c r="K57" s="95" t="s">
        <v>211</v>
      </c>
      <c r="L57" s="418" t="s">
        <v>66</v>
      </c>
      <c r="M57" s="40">
        <v>0.0</v>
      </c>
      <c r="N57" s="40">
        <v>6.0</v>
      </c>
      <c r="O57" s="563">
        <v>0.0</v>
      </c>
      <c r="P57" s="43" t="s">
        <v>24</v>
      </c>
      <c r="Q57" s="37">
        <v>45063.0</v>
      </c>
      <c r="R57" s="95" t="s">
        <v>300</v>
      </c>
      <c r="S57" s="418" t="s">
        <v>301</v>
      </c>
      <c r="T57" s="40">
        <v>0.0</v>
      </c>
      <c r="U57" s="40">
        <v>7.0</v>
      </c>
      <c r="V57" s="40">
        <v>3.0</v>
      </c>
      <c r="W57" s="43" t="s">
        <v>26</v>
      </c>
      <c r="X57" s="37">
        <v>45064.0</v>
      </c>
      <c r="Y57" s="95" t="s">
        <v>300</v>
      </c>
      <c r="Z57" s="418" t="s">
        <v>301</v>
      </c>
      <c r="AA57" s="40">
        <v>0.0</v>
      </c>
      <c r="AB57" s="40">
        <v>7.0</v>
      </c>
      <c r="AC57" s="40">
        <v>3.0</v>
      </c>
      <c r="AD57" s="43" t="s">
        <v>56</v>
      </c>
      <c r="AE57" s="37">
        <v>45065.0</v>
      </c>
      <c r="AF57" s="95" t="s">
        <v>300</v>
      </c>
      <c r="AG57" s="418" t="s">
        <v>301</v>
      </c>
      <c r="AH57" s="40">
        <v>0.0</v>
      </c>
      <c r="AI57" s="40">
        <v>7.0</v>
      </c>
      <c r="AJ57" s="40">
        <v>3.0</v>
      </c>
      <c r="AK57" s="47" t="s">
        <v>57</v>
      </c>
      <c r="AL57" s="37">
        <v>45066.0</v>
      </c>
      <c r="AM57" s="95" t="s">
        <v>25</v>
      </c>
      <c r="AN57" s="418" t="s">
        <v>25</v>
      </c>
      <c r="AO57" s="40">
        <v>0.0</v>
      </c>
      <c r="AP57" s="40">
        <v>0.0</v>
      </c>
      <c r="AQ57" s="40">
        <v>0.0</v>
      </c>
      <c r="AR57" s="96" t="s">
        <v>149</v>
      </c>
      <c r="AS57" s="37">
        <v>45067.0</v>
      </c>
      <c r="AT57" s="95" t="s">
        <v>211</v>
      </c>
      <c r="AU57" s="418" t="s">
        <v>66</v>
      </c>
      <c r="AV57" s="40">
        <v>0.0</v>
      </c>
      <c r="AW57" s="40">
        <v>6.0</v>
      </c>
      <c r="AX57" s="40">
        <v>0.0</v>
      </c>
      <c r="AY57" s="48"/>
      <c r="AZ57" s="49">
        <f t="shared" ref="AZ57:BB57" si="66">SUM(F57,M57,T57,AA57,AH57,AO57,AV57)</f>
        <v>0</v>
      </c>
      <c r="BA57" s="39">
        <f t="shared" si="66"/>
        <v>40</v>
      </c>
      <c r="BB57" s="39">
        <f t="shared" si="66"/>
        <v>12</v>
      </c>
      <c r="BC57" s="50">
        <f t="shared" ref="BC57:BC59" si="68">SUM(AZ57,BA57)</f>
        <v>40</v>
      </c>
      <c r="BD57" s="51"/>
      <c r="BE57" s="39">
        <f>AZ57*67.31</f>
        <v>0</v>
      </c>
      <c r="BF57" s="39">
        <f>BA57*74</f>
        <v>2960</v>
      </c>
      <c r="BG57" s="39">
        <f>BB57*84</f>
        <v>1008</v>
      </c>
      <c r="BH57" s="39">
        <f t="shared" ref="BH57:BH58" si="69">SUM(BE57,BF57,BG57)</f>
        <v>3968</v>
      </c>
      <c r="BI57" s="51"/>
      <c r="BJ57" s="51"/>
      <c r="BK57" s="51"/>
    </row>
    <row r="58">
      <c r="A58" s="94" t="s">
        <v>50</v>
      </c>
      <c r="B58" s="60"/>
      <c r="C58" s="45"/>
      <c r="D58" s="98"/>
      <c r="E58" s="98"/>
      <c r="F58" s="40">
        <v>0.0</v>
      </c>
      <c r="G58" s="40">
        <v>0.0</v>
      </c>
      <c r="H58" s="563">
        <v>0.0</v>
      </c>
      <c r="I58" s="95" t="s">
        <v>46</v>
      </c>
      <c r="J58" s="37">
        <v>45063.0</v>
      </c>
      <c r="K58" s="95" t="s">
        <v>137</v>
      </c>
      <c r="L58" s="418" t="s">
        <v>333</v>
      </c>
      <c r="M58" s="40">
        <v>3.0</v>
      </c>
      <c r="N58" s="40">
        <v>1.0</v>
      </c>
      <c r="O58" s="40">
        <v>0.0</v>
      </c>
      <c r="P58" s="39"/>
      <c r="Q58" s="45"/>
      <c r="R58" s="98"/>
      <c r="S58" s="98"/>
      <c r="T58" s="40">
        <v>0.0</v>
      </c>
      <c r="U58" s="40">
        <v>0.0</v>
      </c>
      <c r="V58" s="40">
        <v>0.0</v>
      </c>
      <c r="W58" s="44"/>
      <c r="X58" s="45"/>
      <c r="Y58" s="39"/>
      <c r="Z58" s="39"/>
      <c r="AA58" s="40">
        <v>0.0</v>
      </c>
      <c r="AB58" s="40">
        <v>0.0</v>
      </c>
      <c r="AC58" s="40">
        <v>0.0</v>
      </c>
      <c r="AD58" s="56" t="s">
        <v>40</v>
      </c>
      <c r="AE58" s="37">
        <v>45066.0</v>
      </c>
      <c r="AF58" s="38" t="s">
        <v>285</v>
      </c>
      <c r="AG58" s="39" t="s">
        <v>129</v>
      </c>
      <c r="AH58" s="40">
        <v>5.0</v>
      </c>
      <c r="AI58" s="40">
        <v>2.0</v>
      </c>
      <c r="AJ58" s="40">
        <v>0.0</v>
      </c>
      <c r="AK58" s="47" t="s">
        <v>43</v>
      </c>
      <c r="AL58" s="37">
        <v>45067.0</v>
      </c>
      <c r="AM58" s="38" t="s">
        <v>285</v>
      </c>
      <c r="AN58" s="39" t="s">
        <v>129</v>
      </c>
      <c r="AO58" s="40">
        <v>5.0</v>
      </c>
      <c r="AP58" s="40">
        <v>2.0</v>
      </c>
      <c r="AQ58" s="563">
        <v>0.0</v>
      </c>
      <c r="AR58" s="420" t="s">
        <v>44</v>
      </c>
      <c r="AS58" s="495">
        <v>45068.0</v>
      </c>
      <c r="AT58" s="95" t="s">
        <v>137</v>
      </c>
      <c r="AU58" s="418" t="s">
        <v>333</v>
      </c>
      <c r="AV58" s="40">
        <v>3.0</v>
      </c>
      <c r="AW58" s="40">
        <v>1.0</v>
      </c>
      <c r="AX58" s="40">
        <v>0.0</v>
      </c>
      <c r="AY58" s="48"/>
      <c r="AZ58" s="49">
        <f t="shared" ref="AZ58:BB58" si="67">SUM(F58,M58,T58,AA58,AH58,AO58,AV58)</f>
        <v>16</v>
      </c>
      <c r="BA58" s="39">
        <f t="shared" si="67"/>
        <v>6</v>
      </c>
      <c r="BB58" s="39">
        <f t="shared" si="67"/>
        <v>0</v>
      </c>
      <c r="BC58" s="50">
        <f t="shared" si="68"/>
        <v>22</v>
      </c>
      <c r="BD58" s="51"/>
      <c r="BE58" s="39">
        <f t="shared" ref="BE58:BE59" si="71">AZ58*80</f>
        <v>1280</v>
      </c>
      <c r="BF58" s="39">
        <f t="shared" ref="BF58:BF59" si="72">BA58*88</f>
        <v>528</v>
      </c>
      <c r="BG58" s="39">
        <f t="shared" ref="BG58:BG59" si="73">BB58*80</f>
        <v>0</v>
      </c>
      <c r="BH58" s="39">
        <f t="shared" si="69"/>
        <v>1808</v>
      </c>
      <c r="BI58" s="51"/>
      <c r="BJ58" s="51"/>
      <c r="BK58" s="51"/>
    </row>
    <row r="59">
      <c r="A59" s="35" t="s">
        <v>82</v>
      </c>
      <c r="B59" s="564" t="s">
        <v>33</v>
      </c>
      <c r="C59" s="506">
        <v>45062.0</v>
      </c>
      <c r="D59" s="507" t="s">
        <v>285</v>
      </c>
      <c r="E59" s="507" t="s">
        <v>129</v>
      </c>
      <c r="F59" s="507">
        <v>5.0</v>
      </c>
      <c r="G59" s="507">
        <v>2.0</v>
      </c>
      <c r="H59" s="575">
        <v>0.0</v>
      </c>
      <c r="I59" s="95" t="s">
        <v>46</v>
      </c>
      <c r="J59" s="37">
        <v>45063.0</v>
      </c>
      <c r="K59" s="38" t="s">
        <v>285</v>
      </c>
      <c r="L59" s="39" t="s">
        <v>129</v>
      </c>
      <c r="M59" s="40">
        <v>5.0</v>
      </c>
      <c r="N59" s="40">
        <v>2.0</v>
      </c>
      <c r="O59" s="40">
        <v>0.0</v>
      </c>
      <c r="P59" s="38" t="s">
        <v>36</v>
      </c>
      <c r="Q59" s="37">
        <v>45064.0</v>
      </c>
      <c r="R59" s="38" t="s">
        <v>285</v>
      </c>
      <c r="S59" s="39" t="s">
        <v>129</v>
      </c>
      <c r="T59" s="40">
        <v>5.0</v>
      </c>
      <c r="U59" s="40">
        <v>2.0</v>
      </c>
      <c r="V59" s="40">
        <v>0.0</v>
      </c>
      <c r="W59" s="56" t="s">
        <v>37</v>
      </c>
      <c r="X59" s="37">
        <v>45065.0</v>
      </c>
      <c r="Y59" s="38" t="s">
        <v>285</v>
      </c>
      <c r="Z59" s="39" t="s">
        <v>129</v>
      </c>
      <c r="AA59" s="40">
        <v>5.0</v>
      </c>
      <c r="AB59" s="40">
        <v>2.0</v>
      </c>
      <c r="AC59" s="40">
        <v>0.0</v>
      </c>
      <c r="AD59" s="56" t="s">
        <v>40</v>
      </c>
      <c r="AE59" s="37">
        <v>45066.0</v>
      </c>
      <c r="AF59" s="38" t="s">
        <v>25</v>
      </c>
      <c r="AG59" s="39" t="s">
        <v>25</v>
      </c>
      <c r="AH59" s="40">
        <v>0.0</v>
      </c>
      <c r="AI59" s="40">
        <v>0.0</v>
      </c>
      <c r="AJ59" s="40">
        <v>0.0</v>
      </c>
      <c r="AK59" s="47" t="s">
        <v>57</v>
      </c>
      <c r="AL59" s="37">
        <v>45066.0</v>
      </c>
      <c r="AM59" s="95" t="s">
        <v>300</v>
      </c>
      <c r="AN59" s="418" t="s">
        <v>301</v>
      </c>
      <c r="AO59" s="40">
        <v>0.0</v>
      </c>
      <c r="AP59" s="40">
        <v>7.0</v>
      </c>
      <c r="AQ59" s="40">
        <v>3.0</v>
      </c>
      <c r="AR59" s="47" t="s">
        <v>44</v>
      </c>
      <c r="AS59" s="495">
        <v>45068.0</v>
      </c>
      <c r="AT59" s="38" t="s">
        <v>285</v>
      </c>
      <c r="AU59" s="39" t="s">
        <v>129</v>
      </c>
      <c r="AV59" s="40">
        <v>5.0</v>
      </c>
      <c r="AW59" s="40">
        <v>2.0</v>
      </c>
      <c r="AX59" s="40">
        <v>0.0</v>
      </c>
      <c r="AY59" s="48"/>
      <c r="AZ59" s="49">
        <f t="shared" ref="AZ59:BB59" si="70">SUM(F59,M59,T59,AA59,AH59,AO59,AV59)</f>
        <v>25</v>
      </c>
      <c r="BA59" s="39">
        <f t="shared" si="70"/>
        <v>17</v>
      </c>
      <c r="BB59" s="39">
        <f t="shared" si="70"/>
        <v>3</v>
      </c>
      <c r="BC59" s="50">
        <f t="shared" si="68"/>
        <v>42</v>
      </c>
      <c r="BD59" s="51"/>
      <c r="BE59" s="39">
        <f t="shared" si="71"/>
        <v>2000</v>
      </c>
      <c r="BF59" s="39">
        <f t="shared" si="72"/>
        <v>1496</v>
      </c>
      <c r="BG59" s="39">
        <f t="shared" si="73"/>
        <v>240</v>
      </c>
      <c r="BH59" s="39">
        <f>sum(BE59,BF59,BG59)</f>
        <v>3736</v>
      </c>
      <c r="BI59" s="51"/>
      <c r="BJ59" s="51"/>
      <c r="BK59" s="51"/>
    </row>
    <row r="60">
      <c r="A60" s="116"/>
      <c r="B60" s="159"/>
      <c r="C60" s="159"/>
      <c r="D60" s="160"/>
      <c r="E60" s="159"/>
      <c r="F60" s="161"/>
      <c r="G60" s="161"/>
      <c r="H60" s="161"/>
      <c r="I60" s="161"/>
      <c r="J60" s="159"/>
      <c r="K60" s="162"/>
      <c r="L60" s="162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61"/>
      <c r="AB60" s="161"/>
      <c r="AC60" s="161"/>
      <c r="AD60" s="161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38"/>
      <c r="AP60" s="138"/>
      <c r="AQ60" s="138"/>
      <c r="AR60" s="138"/>
      <c r="AS60" s="118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6"/>
      <c r="BE60" s="53"/>
      <c r="BF60" s="53"/>
      <c r="BG60" s="53"/>
      <c r="BH60" s="53"/>
      <c r="BI60" s="136"/>
      <c r="BJ60" s="136"/>
      <c r="BK60" s="136"/>
    </row>
    <row r="61">
      <c r="A61" s="116"/>
      <c r="B61" s="159"/>
      <c r="C61" s="159"/>
      <c r="D61" s="160"/>
      <c r="E61" s="159"/>
      <c r="F61" s="161"/>
      <c r="G61" s="161"/>
      <c r="H61" s="161"/>
      <c r="I61" s="161"/>
      <c r="J61" s="159"/>
      <c r="K61" s="162"/>
      <c r="L61" s="162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61"/>
      <c r="AB61" s="161"/>
      <c r="AC61" s="161"/>
      <c r="AD61" s="161"/>
      <c r="AE61" s="159"/>
      <c r="AF61" s="159"/>
      <c r="AG61" s="159"/>
      <c r="AH61" s="159"/>
      <c r="AI61" s="159"/>
      <c r="AJ61" s="159"/>
      <c r="AK61" s="159"/>
      <c r="AL61" s="159"/>
      <c r="AM61" s="159"/>
      <c r="AN61" s="159"/>
      <c r="AO61" s="138"/>
      <c r="AP61" s="138"/>
      <c r="AQ61" s="138"/>
      <c r="AR61" s="138"/>
      <c r="AS61" s="118"/>
      <c r="AT61" s="136"/>
      <c r="AU61" s="136"/>
      <c r="AV61" s="136"/>
      <c r="AW61" s="136"/>
      <c r="AX61" s="136"/>
      <c r="AY61" s="76" t="s">
        <v>14</v>
      </c>
      <c r="AZ61" s="77">
        <f t="shared" ref="AZ61:BA61" si="74">sum(AZ57,AZ58,AZ59)</f>
        <v>41</v>
      </c>
      <c r="BA61" s="78">
        <f t="shared" si="74"/>
        <v>63</v>
      </c>
      <c r="BB61" s="78"/>
      <c r="BC61" s="79">
        <f>sum(BC57,BC58,BC59)</f>
        <v>104</v>
      </c>
      <c r="BD61" s="51"/>
      <c r="BE61" s="39">
        <f t="shared" ref="BE61:BH61" si="75">SUM(BE57,BE58,BE59)</f>
        <v>3280</v>
      </c>
      <c r="BF61" s="39">
        <f t="shared" si="75"/>
        <v>4984</v>
      </c>
      <c r="BG61" s="39">
        <f t="shared" si="75"/>
        <v>1248</v>
      </c>
      <c r="BH61" s="39">
        <f t="shared" si="75"/>
        <v>9512</v>
      </c>
      <c r="BI61" s="51"/>
      <c r="BJ61" s="51"/>
      <c r="BK61" s="51"/>
    </row>
    <row r="62">
      <c r="A62" s="116"/>
      <c r="B62" s="159"/>
      <c r="C62" s="159"/>
      <c r="D62" s="160"/>
      <c r="E62" s="159"/>
      <c r="F62" s="161"/>
      <c r="G62" s="161"/>
      <c r="H62" s="161"/>
      <c r="I62" s="161"/>
      <c r="J62" s="159"/>
      <c r="K62" s="162"/>
      <c r="L62" s="162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61"/>
      <c r="AB62" s="161"/>
      <c r="AC62" s="161"/>
      <c r="AD62" s="161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38"/>
      <c r="AP62" s="138"/>
      <c r="AQ62" s="138"/>
      <c r="AR62" s="138"/>
      <c r="AS62" s="118"/>
      <c r="AT62" s="136"/>
      <c r="AU62" s="136"/>
      <c r="AV62" s="136"/>
      <c r="AW62" s="136"/>
      <c r="AX62" s="136"/>
      <c r="AY62" s="136"/>
      <c r="AZ62" s="136"/>
      <c r="BA62" s="136"/>
      <c r="BB62" s="136"/>
      <c r="BC62" s="136"/>
      <c r="BD62" s="136"/>
      <c r="BE62" s="136"/>
      <c r="BF62" s="136"/>
      <c r="BG62" s="136"/>
      <c r="BH62" s="136"/>
      <c r="BI62" s="136"/>
      <c r="BJ62" s="136"/>
      <c r="BK62" s="136"/>
    </row>
    <row r="63">
      <c r="A63" s="538"/>
      <c r="B63" s="539"/>
      <c r="C63" s="539"/>
      <c r="D63" s="540"/>
      <c r="E63" s="539"/>
      <c r="F63" s="541"/>
      <c r="G63" s="541"/>
      <c r="H63" s="541"/>
      <c r="I63" s="541"/>
      <c r="J63" s="539"/>
      <c r="K63" s="542"/>
      <c r="L63" s="542"/>
      <c r="M63" s="539"/>
      <c r="N63" s="539"/>
      <c r="O63" s="539"/>
      <c r="P63" s="539"/>
      <c r="Q63" s="539"/>
      <c r="R63" s="539"/>
      <c r="S63" s="539"/>
      <c r="T63" s="539"/>
      <c r="U63" s="539"/>
      <c r="V63" s="539"/>
      <c r="W63" s="539"/>
      <c r="X63" s="539"/>
      <c r="Y63" s="539"/>
      <c r="Z63" s="539"/>
      <c r="AA63" s="541"/>
      <c r="AB63" s="541"/>
      <c r="AC63" s="541"/>
      <c r="AD63" s="541"/>
      <c r="AE63" s="539"/>
      <c r="AF63" s="539"/>
      <c r="AG63" s="539"/>
      <c r="AH63" s="539"/>
      <c r="AI63" s="539"/>
      <c r="AJ63" s="539"/>
      <c r="AK63" s="539"/>
      <c r="AL63" s="539"/>
      <c r="AM63" s="539"/>
      <c r="AN63" s="539"/>
      <c r="AO63" s="539"/>
      <c r="AP63" s="539"/>
      <c r="AQ63" s="539"/>
      <c r="AR63" s="539"/>
      <c r="AS63" s="539"/>
      <c r="AT63" s="539"/>
      <c r="AU63" s="539"/>
      <c r="AV63" s="539"/>
      <c r="AW63" s="539"/>
      <c r="AX63" s="539"/>
      <c r="AY63" s="539"/>
      <c r="AZ63" s="539"/>
      <c r="BA63" s="539"/>
      <c r="BB63" s="539"/>
      <c r="BC63" s="539"/>
      <c r="BD63" s="159"/>
      <c r="BE63" s="159"/>
      <c r="BF63" s="159"/>
      <c r="BG63" s="160" t="s">
        <v>15</v>
      </c>
      <c r="BH63" s="159">
        <f>SUM(BH61,BH52,BH42,BH34,BH23,BH11,BG83)</f>
        <v>54805.145</v>
      </c>
      <c r="BI63" s="159"/>
      <c r="BJ63" s="159"/>
      <c r="BK63" s="159"/>
    </row>
    <row r="64">
      <c r="A64" s="538"/>
      <c r="B64" s="539"/>
      <c r="C64" s="539"/>
      <c r="D64" s="540"/>
      <c r="E64" s="539"/>
      <c r="F64" s="541"/>
      <c r="G64" s="541"/>
      <c r="H64" s="541"/>
      <c r="I64" s="541"/>
      <c r="J64" s="539"/>
      <c r="K64" s="542"/>
      <c r="L64" s="542"/>
      <c r="M64" s="539"/>
      <c r="N64" s="539"/>
      <c r="O64" s="539"/>
      <c r="P64" s="539"/>
      <c r="Q64" s="539"/>
      <c r="R64" s="539"/>
      <c r="S64" s="539"/>
      <c r="T64" s="539"/>
      <c r="U64" s="539"/>
      <c r="V64" s="539"/>
      <c r="W64" s="539"/>
      <c r="X64" s="539"/>
      <c r="Y64" s="539"/>
      <c r="Z64" s="539"/>
      <c r="AA64" s="541"/>
      <c r="AB64" s="541"/>
      <c r="AC64" s="541"/>
      <c r="AD64" s="541"/>
      <c r="AE64" s="539"/>
      <c r="AF64" s="539"/>
      <c r="AG64" s="539"/>
      <c r="AH64" s="539"/>
      <c r="AI64" s="539"/>
      <c r="AJ64" s="539"/>
      <c r="AK64" s="539"/>
      <c r="AL64" s="539"/>
      <c r="AM64" s="539"/>
      <c r="AN64" s="539"/>
      <c r="AO64" s="539"/>
      <c r="AP64" s="539"/>
      <c r="AQ64" s="539"/>
      <c r="AR64" s="539"/>
      <c r="AS64" s="539"/>
      <c r="AT64" s="539"/>
      <c r="AU64" s="539"/>
      <c r="AV64" s="539"/>
      <c r="AW64" s="539"/>
      <c r="AX64" s="539"/>
      <c r="AY64" s="539"/>
      <c r="AZ64" s="539"/>
      <c r="BA64" s="539"/>
      <c r="BB64" s="539"/>
      <c r="BC64" s="539"/>
      <c r="BD64" s="159"/>
      <c r="BE64" s="159"/>
      <c r="BF64" s="159"/>
      <c r="BG64" s="159"/>
      <c r="BH64" s="159"/>
      <c r="BI64" s="159"/>
      <c r="BJ64" s="159"/>
      <c r="BK64" s="159"/>
    </row>
    <row r="65">
      <c r="A65" s="67"/>
      <c r="D65" s="68"/>
      <c r="F65" s="73"/>
      <c r="G65" s="73"/>
      <c r="H65" s="73"/>
      <c r="I65" s="73"/>
      <c r="K65" s="139"/>
      <c r="L65" s="139"/>
      <c r="AA65" s="73"/>
      <c r="AB65" s="73"/>
      <c r="AC65" s="73"/>
      <c r="AD65" s="73"/>
    </row>
    <row r="66">
      <c r="A66" s="67"/>
      <c r="D66" s="68"/>
      <c r="F66" s="73"/>
      <c r="G66" s="73"/>
      <c r="H66" s="73"/>
      <c r="I66" s="73"/>
      <c r="K66" s="6" t="s">
        <v>151</v>
      </c>
      <c r="L66" s="4"/>
      <c r="R66" s="186"/>
      <c r="S66" s="186"/>
      <c r="AA66" s="73"/>
      <c r="AB66" s="73"/>
      <c r="AC66" s="73"/>
      <c r="AD66" s="73"/>
      <c r="AF66" s="28"/>
      <c r="BH66" s="92" t="s">
        <v>61</v>
      </c>
      <c r="BI66" s="144">
        <f>BH83</f>
        <v>4384</v>
      </c>
    </row>
    <row r="67">
      <c r="A67" s="67"/>
      <c r="D67" s="136"/>
      <c r="E67" s="51"/>
      <c r="F67" s="73"/>
      <c r="G67" s="73"/>
      <c r="H67" s="73"/>
      <c r="I67" s="73"/>
      <c r="K67" s="98"/>
      <c r="L67" s="197"/>
      <c r="R67" s="98"/>
      <c r="S67" s="39"/>
      <c r="Y67" s="53"/>
      <c r="Z67" s="39"/>
      <c r="AA67" s="73"/>
      <c r="AB67" s="73"/>
      <c r="AC67" s="73"/>
      <c r="AD67" s="73"/>
      <c r="AM67" s="127"/>
      <c r="AN67" s="39"/>
      <c r="AT67" s="53"/>
      <c r="AU67" s="39"/>
      <c r="AV67" s="51"/>
      <c r="AW67" s="51"/>
      <c r="AX67" s="51"/>
      <c r="AY67" s="51"/>
      <c r="AZ67" s="51"/>
      <c r="BA67" s="51"/>
      <c r="BB67" s="51"/>
      <c r="BC67" s="51"/>
      <c r="BE67" s="34" t="s">
        <v>16</v>
      </c>
      <c r="BF67" s="34" t="s">
        <v>17</v>
      </c>
      <c r="BG67" s="51"/>
      <c r="BH67" s="39" t="s">
        <v>68</v>
      </c>
      <c r="BI67" s="144">
        <f t="shared" ref="BI67:BI69" si="76">BH5</f>
        <v>2775</v>
      </c>
      <c r="BJ67" s="51"/>
      <c r="BK67" s="51"/>
    </row>
    <row r="68">
      <c r="A68" s="67"/>
      <c r="D68" s="53"/>
      <c r="E68" s="39"/>
      <c r="F68" s="73"/>
      <c r="G68" s="73"/>
      <c r="H68" s="73"/>
      <c r="I68" s="73"/>
      <c r="K68" s="98"/>
      <c r="L68" s="197"/>
      <c r="R68" s="98"/>
      <c r="S68" s="39"/>
      <c r="Y68" s="53"/>
      <c r="Z68" s="39"/>
      <c r="AA68" s="73"/>
      <c r="AB68" s="73"/>
      <c r="AC68" s="73"/>
      <c r="AD68" s="73"/>
      <c r="AF68" s="53"/>
      <c r="AG68" s="39"/>
      <c r="AM68" s="53"/>
      <c r="AN68" s="39"/>
      <c r="AT68" s="53"/>
      <c r="AU68" s="39"/>
      <c r="AV68" s="51"/>
      <c r="AW68" s="51"/>
      <c r="AX68" s="51"/>
      <c r="AY68" s="51"/>
      <c r="AZ68" s="51"/>
      <c r="BA68" s="51"/>
      <c r="BB68" s="51"/>
      <c r="BC68" s="51"/>
      <c r="BE68" s="52" t="s">
        <v>1</v>
      </c>
      <c r="BF68" s="53">
        <f>BC11</f>
        <v>187</v>
      </c>
      <c r="BG68" s="51"/>
      <c r="BH68" s="39" t="s">
        <v>72</v>
      </c>
      <c r="BI68" s="144">
        <f t="shared" si="76"/>
        <v>3189.85</v>
      </c>
      <c r="BJ68" s="51"/>
      <c r="BK68" s="51"/>
    </row>
    <row r="69">
      <c r="A69" s="67"/>
      <c r="D69" s="187" t="s">
        <v>723</v>
      </c>
      <c r="E69" s="26" t="s">
        <v>809</v>
      </c>
      <c r="F69" s="25"/>
      <c r="G69" s="25"/>
      <c r="H69" s="25"/>
      <c r="I69" s="26"/>
      <c r="J69" s="26"/>
      <c r="K69" s="187" t="s">
        <v>775</v>
      </c>
      <c r="L69" s="26" t="s">
        <v>7</v>
      </c>
      <c r="M69" s="25"/>
      <c r="N69" s="25"/>
      <c r="O69" s="25"/>
      <c r="P69" s="26"/>
      <c r="Q69" s="26"/>
      <c r="R69" s="187" t="s">
        <v>775</v>
      </c>
      <c r="S69" s="26" t="s">
        <v>8</v>
      </c>
      <c r="T69" s="198"/>
      <c r="U69" s="198"/>
      <c r="V69" s="198"/>
      <c r="W69" s="28"/>
      <c r="X69" s="29"/>
      <c r="Y69" s="190" t="s">
        <v>745</v>
      </c>
      <c r="Z69" s="187" t="s">
        <v>775</v>
      </c>
      <c r="AA69" s="73"/>
      <c r="AB69" s="73"/>
      <c r="AC69" s="73"/>
      <c r="AD69" s="73"/>
      <c r="AF69" s="468" t="s">
        <v>159</v>
      </c>
      <c r="AG69" s="187" t="s">
        <v>775</v>
      </c>
      <c r="AM69" s="190" t="s">
        <v>745</v>
      </c>
      <c r="AN69" s="187" t="s">
        <v>775</v>
      </c>
      <c r="AT69" s="187" t="s">
        <v>159</v>
      </c>
      <c r="AU69" s="29" t="s">
        <v>12</v>
      </c>
      <c r="AV69" s="193"/>
      <c r="AW69" s="193"/>
      <c r="AX69" s="193"/>
      <c r="AY69" s="193"/>
      <c r="AZ69" s="193"/>
      <c r="BA69" s="193"/>
      <c r="BB69" s="193"/>
      <c r="BC69" s="193"/>
      <c r="BE69" s="52" t="s">
        <v>31</v>
      </c>
      <c r="BF69" s="55">
        <f>BC34</f>
        <v>128.5</v>
      </c>
      <c r="BG69" s="193"/>
      <c r="BH69" s="39" t="s">
        <v>76</v>
      </c>
      <c r="BI69" s="144">
        <f t="shared" si="76"/>
        <v>3488</v>
      </c>
      <c r="BJ69" s="193"/>
      <c r="BK69" s="193"/>
    </row>
    <row r="70">
      <c r="A70" s="35" t="s">
        <v>52</v>
      </c>
      <c r="B70" s="420" t="s">
        <v>33</v>
      </c>
      <c r="C70" s="37">
        <v>45062.0</v>
      </c>
      <c r="D70" s="96" t="s">
        <v>25</v>
      </c>
      <c r="E70" s="110" t="s">
        <v>25</v>
      </c>
      <c r="F70" s="576"/>
      <c r="G70" s="576"/>
      <c r="H70" s="576"/>
      <c r="I70" s="41" t="s">
        <v>22</v>
      </c>
      <c r="J70" s="37">
        <v>45062.0</v>
      </c>
      <c r="K70" s="95" t="s">
        <v>562</v>
      </c>
      <c r="L70" s="418" t="s">
        <v>730</v>
      </c>
      <c r="M70" s="577"/>
      <c r="N70" s="577"/>
      <c r="O70" s="577"/>
      <c r="P70" s="38" t="s">
        <v>36</v>
      </c>
      <c r="Q70" s="37">
        <v>45064.0</v>
      </c>
      <c r="R70" s="95" t="s">
        <v>274</v>
      </c>
      <c r="S70" s="418" t="s">
        <v>48</v>
      </c>
      <c r="T70" s="95"/>
      <c r="U70" s="95"/>
      <c r="V70" s="95"/>
      <c r="W70" s="95" t="s">
        <v>67</v>
      </c>
      <c r="X70" s="37">
        <v>45065.0</v>
      </c>
      <c r="Y70" s="300" t="s">
        <v>284</v>
      </c>
      <c r="Z70" s="95" t="s">
        <v>315</v>
      </c>
      <c r="AA70" s="56"/>
      <c r="AB70" s="56"/>
      <c r="AC70" s="56"/>
      <c r="AD70" s="56" t="s">
        <v>56</v>
      </c>
      <c r="AE70" s="37">
        <v>45065.0</v>
      </c>
      <c r="AF70" s="40" t="s">
        <v>352</v>
      </c>
      <c r="AG70" s="95" t="s">
        <v>274</v>
      </c>
      <c r="AH70" s="96"/>
      <c r="AI70" s="96"/>
      <c r="AJ70" s="96"/>
      <c r="AK70" s="185" t="s">
        <v>79</v>
      </c>
      <c r="AL70" s="37">
        <v>45067.0</v>
      </c>
      <c r="AM70" s="300" t="s">
        <v>284</v>
      </c>
      <c r="AN70" s="95" t="s">
        <v>274</v>
      </c>
      <c r="AO70" s="47"/>
      <c r="AP70" s="47"/>
      <c r="AQ70" s="47"/>
      <c r="AR70" s="47" t="s">
        <v>44</v>
      </c>
      <c r="AS70" s="495">
        <v>45068.0</v>
      </c>
      <c r="AT70" s="38" t="s">
        <v>273</v>
      </c>
      <c r="AU70" s="39" t="s">
        <v>39</v>
      </c>
      <c r="AV70" s="136"/>
      <c r="AW70" s="136"/>
      <c r="AX70" s="136"/>
      <c r="AY70" s="136"/>
      <c r="AZ70" s="136"/>
      <c r="BA70" s="136"/>
      <c r="BB70" s="136"/>
      <c r="BC70" s="136"/>
      <c r="BE70" s="52" t="s">
        <v>23</v>
      </c>
      <c r="BF70" s="53">
        <f>BC42</f>
        <v>73.5</v>
      </c>
      <c r="BG70" s="136"/>
      <c r="BH70" s="39" t="s">
        <v>798</v>
      </c>
      <c r="BI70" s="144">
        <f>BH8+BH20+BH40</f>
        <v>5476</v>
      </c>
      <c r="BJ70" s="136"/>
      <c r="BK70" s="136"/>
    </row>
    <row r="71">
      <c r="A71" s="67"/>
      <c r="Z71" s="27"/>
      <c r="BE71" s="55" t="s">
        <v>49</v>
      </c>
      <c r="BF71" s="55">
        <f>BC52</f>
        <v>26</v>
      </c>
      <c r="BH71" s="39" t="s">
        <v>114</v>
      </c>
      <c r="BI71" s="144">
        <f>sum(BH9,BH19,BH30,BH38,BH58)</f>
        <v>5984</v>
      </c>
    </row>
    <row r="72">
      <c r="A72" s="67"/>
      <c r="D72" s="53"/>
      <c r="E72" s="39"/>
      <c r="F72" s="73"/>
      <c r="G72" s="73"/>
      <c r="H72" s="73"/>
      <c r="I72" s="73"/>
      <c r="K72" s="98"/>
      <c r="L72" s="197"/>
      <c r="R72" s="98"/>
      <c r="S72" s="39"/>
      <c r="Y72" s="53"/>
      <c r="Z72" s="39"/>
      <c r="AA72" s="73"/>
      <c r="AB72" s="73"/>
      <c r="AC72" s="73"/>
      <c r="AD72" s="73"/>
      <c r="AF72" s="53"/>
      <c r="AG72" s="39"/>
      <c r="AM72" s="53"/>
      <c r="AN72" s="39"/>
      <c r="AT72" s="53"/>
      <c r="AU72" s="39"/>
      <c r="AV72" s="51"/>
      <c r="AW72" s="51"/>
      <c r="AX72" s="51"/>
      <c r="AY72" s="51"/>
      <c r="AZ72" s="51"/>
      <c r="BA72" s="51"/>
      <c r="BB72" s="51"/>
      <c r="BC72" s="51"/>
      <c r="BE72" s="62" t="s">
        <v>51</v>
      </c>
      <c r="BF72" s="62">
        <f>BC23</f>
        <v>145</v>
      </c>
      <c r="BG72" s="51"/>
      <c r="BH72" s="39" t="s">
        <v>102</v>
      </c>
      <c r="BI72" s="144">
        <f>SUM(BH16,BH49)</f>
        <v>4576</v>
      </c>
      <c r="BJ72" s="51"/>
      <c r="BK72" s="51"/>
    </row>
    <row r="73">
      <c r="A73" s="67"/>
      <c r="D73" s="192"/>
      <c r="E73" s="28"/>
      <c r="F73" s="73"/>
      <c r="G73" s="73"/>
      <c r="H73" s="73"/>
      <c r="I73" s="73"/>
      <c r="K73" s="192"/>
      <c r="L73" s="260"/>
      <c r="R73" s="192"/>
      <c r="S73" s="28"/>
      <c r="Y73" s="192"/>
      <c r="Z73" s="28"/>
      <c r="AA73" s="73"/>
      <c r="AB73" s="73"/>
      <c r="AC73" s="73"/>
      <c r="AD73" s="73"/>
      <c r="AF73" s="192"/>
      <c r="AG73" s="28"/>
      <c r="AM73" s="192"/>
      <c r="AN73" s="28"/>
      <c r="AT73" s="192"/>
      <c r="AU73" s="28"/>
      <c r="AV73" s="193"/>
      <c r="AW73" s="193"/>
      <c r="AX73" s="193"/>
      <c r="AY73" s="193"/>
      <c r="AZ73" s="193"/>
      <c r="BA73" s="193"/>
      <c r="BB73" s="193"/>
      <c r="BC73" s="193"/>
      <c r="BE73" s="62" t="s">
        <v>53</v>
      </c>
      <c r="BF73" s="62">
        <f>BC61</f>
        <v>104</v>
      </c>
      <c r="BG73" s="193"/>
      <c r="BH73" s="39" t="s">
        <v>80</v>
      </c>
      <c r="BI73" s="144">
        <f t="shared" ref="BI73:BI74" si="77">BH17</f>
        <v>1312</v>
      </c>
      <c r="BJ73" s="193"/>
      <c r="BK73" s="193"/>
    </row>
    <row r="74">
      <c r="A74" s="67"/>
      <c r="D74" s="187" t="s">
        <v>775</v>
      </c>
      <c r="E74" s="190" t="s">
        <v>154</v>
      </c>
      <c r="F74" s="73"/>
      <c r="G74" s="73"/>
      <c r="H74" s="73"/>
      <c r="I74" s="73"/>
      <c r="K74" s="187" t="s">
        <v>775</v>
      </c>
      <c r="L74" s="26" t="s">
        <v>7</v>
      </c>
      <c r="R74" s="187" t="s">
        <v>775</v>
      </c>
      <c r="S74" s="190" t="s">
        <v>154</v>
      </c>
      <c r="Y74" s="187" t="s">
        <v>775</v>
      </c>
      <c r="Z74" s="190" t="s">
        <v>154</v>
      </c>
      <c r="AA74" s="73"/>
      <c r="AB74" s="73"/>
      <c r="AC74" s="73"/>
      <c r="AD74" s="73"/>
      <c r="AF74" s="187" t="s">
        <v>775</v>
      </c>
      <c r="AG74" s="190" t="s">
        <v>154</v>
      </c>
      <c r="AM74" s="187" t="s">
        <v>775</v>
      </c>
      <c r="AN74" s="190" t="s">
        <v>154</v>
      </c>
      <c r="AT74" s="187" t="s">
        <v>775</v>
      </c>
      <c r="AU74" s="190" t="s">
        <v>154</v>
      </c>
      <c r="AV74" s="193"/>
      <c r="AW74" s="193"/>
      <c r="AX74" s="193"/>
      <c r="AY74" s="193"/>
      <c r="AZ74" s="193"/>
      <c r="BA74" s="193"/>
      <c r="BB74" s="193"/>
      <c r="BC74" s="193"/>
      <c r="BE74" s="62" t="s">
        <v>60</v>
      </c>
      <c r="BF74" s="62"/>
      <c r="BG74" s="193"/>
      <c r="BH74" s="39" t="s">
        <v>81</v>
      </c>
      <c r="BI74" s="144">
        <f t="shared" si="77"/>
        <v>3181.745</v>
      </c>
      <c r="BJ74" s="193"/>
      <c r="BK74" s="193"/>
    </row>
    <row r="75">
      <c r="A75" s="184" t="s">
        <v>54</v>
      </c>
      <c r="B75" s="43" t="s">
        <v>19</v>
      </c>
      <c r="C75" s="37">
        <v>45061.0</v>
      </c>
      <c r="D75" s="95" t="s">
        <v>307</v>
      </c>
      <c r="E75" s="147" t="s">
        <v>288</v>
      </c>
      <c r="F75" s="41"/>
      <c r="G75" s="41"/>
      <c r="H75" s="41"/>
      <c r="I75" s="41" t="s">
        <v>22</v>
      </c>
      <c r="J75" s="37">
        <v>45062.0</v>
      </c>
      <c r="K75" s="95" t="s">
        <v>25</v>
      </c>
      <c r="L75" s="418" t="s">
        <v>25</v>
      </c>
      <c r="M75" s="577"/>
      <c r="N75" s="577"/>
      <c r="O75" s="577"/>
      <c r="P75" s="38" t="s">
        <v>24</v>
      </c>
      <c r="Q75" s="37">
        <v>45063.0</v>
      </c>
      <c r="R75" s="95" t="s">
        <v>307</v>
      </c>
      <c r="S75" s="147" t="s">
        <v>288</v>
      </c>
      <c r="T75" s="43"/>
      <c r="U75" s="43"/>
      <c r="V75" s="43"/>
      <c r="W75" s="43" t="s">
        <v>26</v>
      </c>
      <c r="X75" s="37">
        <v>45064.0</v>
      </c>
      <c r="Y75" s="95" t="s">
        <v>307</v>
      </c>
      <c r="Z75" s="147" t="s">
        <v>288</v>
      </c>
      <c r="AA75" s="43"/>
      <c r="AB75" s="43"/>
      <c r="AC75" s="43"/>
      <c r="AD75" s="43" t="s">
        <v>56</v>
      </c>
      <c r="AE75" s="37">
        <v>45065.0</v>
      </c>
      <c r="AF75" s="95" t="s">
        <v>307</v>
      </c>
      <c r="AG75" s="148" t="s">
        <v>289</v>
      </c>
      <c r="AH75" s="435"/>
      <c r="AI75" s="435"/>
      <c r="AJ75" s="435"/>
      <c r="AK75" s="435" t="s">
        <v>57</v>
      </c>
      <c r="AL75" s="37">
        <v>45066.0</v>
      </c>
      <c r="AM75" s="95" t="s">
        <v>307</v>
      </c>
      <c r="AN75" s="148" t="s">
        <v>289</v>
      </c>
      <c r="AO75" s="95"/>
      <c r="AP75" s="95"/>
      <c r="AQ75" s="95"/>
      <c r="AR75" s="95" t="s">
        <v>93</v>
      </c>
      <c r="AS75" s="37">
        <v>45067.0</v>
      </c>
      <c r="AT75" s="95" t="s">
        <v>307</v>
      </c>
      <c r="AU75" s="147" t="s">
        <v>288</v>
      </c>
      <c r="AV75" s="194"/>
      <c r="AW75" s="194"/>
      <c r="AX75" s="194"/>
      <c r="AY75" s="194"/>
      <c r="AZ75" s="194"/>
      <c r="BA75" s="194"/>
      <c r="BB75" s="194"/>
      <c r="BC75" s="194"/>
      <c r="BE75" s="62"/>
      <c r="BF75" s="62"/>
      <c r="BG75" s="194"/>
      <c r="BH75" s="39" t="s">
        <v>83</v>
      </c>
      <c r="BI75" s="144">
        <f>SUM(BH50,BH32,BH27)</f>
        <v>4632</v>
      </c>
      <c r="BJ75" s="194"/>
      <c r="BK75" s="194"/>
    </row>
    <row r="76">
      <c r="A76" s="67"/>
      <c r="B76" s="68"/>
      <c r="C76" s="68"/>
      <c r="BD76" s="483"/>
      <c r="BE76" s="483"/>
      <c r="BH76" s="92" t="s">
        <v>827</v>
      </c>
      <c r="BI76" s="144">
        <f t="shared" ref="BI76:BI77" si="78">BH28</f>
        <v>410.55</v>
      </c>
    </row>
    <row r="77">
      <c r="A77" s="67"/>
      <c r="D77" s="288" t="s">
        <v>745</v>
      </c>
      <c r="E77" s="26" t="s">
        <v>809</v>
      </c>
      <c r="F77" s="26"/>
      <c r="G77" s="26"/>
      <c r="H77" s="26"/>
      <c r="I77" s="26"/>
      <c r="J77" s="26"/>
      <c r="K77" s="187" t="s">
        <v>156</v>
      </c>
      <c r="L77" s="190" t="s">
        <v>745</v>
      </c>
      <c r="M77" s="26"/>
      <c r="N77" s="26"/>
      <c r="O77" s="26"/>
      <c r="P77" s="26"/>
      <c r="Q77" s="26"/>
      <c r="R77" s="288" t="s">
        <v>745</v>
      </c>
      <c r="S77" s="191" t="s">
        <v>723</v>
      </c>
      <c r="T77" s="28"/>
      <c r="U77" s="28"/>
      <c r="V77" s="28"/>
      <c r="W77" s="28"/>
      <c r="X77" s="29"/>
      <c r="Y77" s="187" t="s">
        <v>723</v>
      </c>
      <c r="Z77" s="187" t="s">
        <v>775</v>
      </c>
      <c r="AA77" s="73"/>
      <c r="AB77" s="73"/>
      <c r="AC77" s="73"/>
      <c r="AD77" s="73"/>
      <c r="AF77" s="190" t="s">
        <v>745</v>
      </c>
      <c r="AG77" s="187" t="s">
        <v>156</v>
      </c>
      <c r="AM77" s="187" t="s">
        <v>156</v>
      </c>
      <c r="AN77" s="29" t="s">
        <v>11</v>
      </c>
      <c r="AT77" s="190" t="s">
        <v>745</v>
      </c>
      <c r="AU77" s="187" t="s">
        <v>156</v>
      </c>
      <c r="AV77" s="196"/>
      <c r="AW77" s="196"/>
      <c r="AX77" s="196"/>
      <c r="AY77" s="196"/>
      <c r="AZ77" s="196"/>
      <c r="BA77" s="196"/>
      <c r="BB77" s="196"/>
      <c r="BC77" s="196"/>
      <c r="BD77" s="75"/>
      <c r="BE77" s="75"/>
      <c r="BF77" s="196"/>
      <c r="BG77" s="196"/>
      <c r="BH77" s="92" t="s">
        <v>84</v>
      </c>
      <c r="BI77" s="144">
        <f t="shared" si="78"/>
        <v>3704</v>
      </c>
      <c r="BJ77" s="196"/>
      <c r="BK77" s="196"/>
    </row>
    <row r="78">
      <c r="A78" s="35" t="s">
        <v>50</v>
      </c>
      <c r="B78" s="95" t="s">
        <v>62</v>
      </c>
      <c r="C78" s="37">
        <v>45055.0</v>
      </c>
      <c r="D78" s="95" t="s">
        <v>308</v>
      </c>
      <c r="E78" s="98" t="s">
        <v>309</v>
      </c>
      <c r="F78" s="41"/>
      <c r="G78" s="41"/>
      <c r="H78" s="576"/>
      <c r="I78" s="95" t="s">
        <v>131</v>
      </c>
      <c r="J78" s="37">
        <v>45063.0</v>
      </c>
      <c r="K78" s="95" t="s">
        <v>137</v>
      </c>
      <c r="L78" s="300" t="s">
        <v>708</v>
      </c>
      <c r="M78" s="577"/>
      <c r="N78" s="577"/>
      <c r="O78" s="577"/>
      <c r="P78" s="38" t="s">
        <v>64</v>
      </c>
      <c r="Q78" s="37">
        <v>45064.0</v>
      </c>
      <c r="R78" s="95" t="s">
        <v>286</v>
      </c>
      <c r="S78" s="148" t="s">
        <v>112</v>
      </c>
      <c r="T78" s="43"/>
      <c r="U78" s="43"/>
      <c r="V78" s="43"/>
      <c r="W78" s="43" t="s">
        <v>26</v>
      </c>
      <c r="X78" s="37">
        <v>45064.0</v>
      </c>
      <c r="Y78" s="42" t="s">
        <v>298</v>
      </c>
      <c r="Z78" s="95" t="s">
        <v>819</v>
      </c>
      <c r="AA78" s="95"/>
      <c r="AB78" s="95"/>
      <c r="AC78" s="95"/>
      <c r="AD78" s="95" t="s">
        <v>78</v>
      </c>
      <c r="AE78" s="37">
        <v>45066.0</v>
      </c>
      <c r="AF78" s="300" t="s">
        <v>284</v>
      </c>
      <c r="AG78" s="38" t="s">
        <v>285</v>
      </c>
      <c r="AH78" s="66"/>
      <c r="AI78" s="66"/>
      <c r="AJ78" s="66"/>
      <c r="AK78" s="47" t="s">
        <v>43</v>
      </c>
      <c r="AL78" s="37">
        <v>45067.0</v>
      </c>
      <c r="AM78" s="38" t="s">
        <v>285</v>
      </c>
      <c r="AN78" s="39" t="s">
        <v>129</v>
      </c>
      <c r="AO78" s="95"/>
      <c r="AP78" s="95"/>
      <c r="AQ78" s="95"/>
      <c r="AR78" s="95" t="s">
        <v>27</v>
      </c>
      <c r="AS78" s="495">
        <v>45068.0</v>
      </c>
      <c r="AT78" s="300" t="s">
        <v>284</v>
      </c>
      <c r="AU78" s="95" t="s">
        <v>137</v>
      </c>
      <c r="AV78" s="51"/>
      <c r="AW78" s="51"/>
      <c r="AX78" s="51"/>
      <c r="AY78" s="51"/>
      <c r="AZ78" s="51"/>
      <c r="BA78" s="51"/>
      <c r="BB78" s="51"/>
      <c r="BC78" s="51"/>
      <c r="BD78" s="75"/>
      <c r="BE78" s="75"/>
      <c r="BF78" s="51"/>
      <c r="BG78" s="51"/>
      <c r="BH78" s="92" t="s">
        <v>107</v>
      </c>
      <c r="BI78" s="144">
        <f>sum(BH59,BH31,BH21)</f>
        <v>4296</v>
      </c>
      <c r="BJ78" s="51"/>
      <c r="BK78" s="51"/>
    </row>
    <row r="79">
      <c r="A79" s="67"/>
      <c r="B79" s="68"/>
      <c r="C79" s="68"/>
      <c r="K79" s="28"/>
      <c r="L79" s="192"/>
      <c r="R79" s="98"/>
      <c r="S79" s="192"/>
      <c r="Z79" s="39"/>
      <c r="AA79" s="197"/>
      <c r="AB79" s="197"/>
      <c r="AC79" s="197"/>
      <c r="AD79" s="197"/>
      <c r="AN79" s="198"/>
      <c r="BD79" s="106"/>
      <c r="BE79" s="106"/>
      <c r="BH79" s="39" t="s">
        <v>108</v>
      </c>
      <c r="BI79" s="144">
        <f>BH39</f>
        <v>3516</v>
      </c>
    </row>
    <row r="80">
      <c r="A80" s="67"/>
      <c r="B80" s="68"/>
      <c r="C80" s="68"/>
      <c r="K80" s="98"/>
      <c r="L80" s="92"/>
      <c r="R80" s="98"/>
      <c r="S80" s="192"/>
      <c r="Z80" s="39"/>
      <c r="AA80" s="197"/>
      <c r="AB80" s="197"/>
      <c r="AC80" s="197"/>
      <c r="AD80" s="197"/>
      <c r="AN80" s="198"/>
      <c r="BE80" s="32"/>
      <c r="BH80" s="39" t="s">
        <v>87</v>
      </c>
      <c r="BI80" s="144">
        <f>BH57</f>
        <v>3968</v>
      </c>
    </row>
    <row r="81">
      <c r="A81" s="24"/>
      <c r="B81" s="25"/>
      <c r="C81" s="25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8"/>
      <c r="U81" s="28"/>
      <c r="V81" s="28"/>
      <c r="W81" s="28"/>
      <c r="X81" s="29"/>
      <c r="Y81" s="29"/>
      <c r="Z81" s="26"/>
      <c r="AA81" s="29"/>
      <c r="AB81" s="29"/>
      <c r="AC81" s="29"/>
      <c r="AD81" s="29"/>
      <c r="AE81" s="29"/>
      <c r="AF81" s="29"/>
      <c r="AG81" s="26"/>
      <c r="AH81" s="29"/>
      <c r="AI81" s="29"/>
      <c r="AJ81" s="29"/>
      <c r="AK81" s="29"/>
      <c r="AL81" s="29"/>
      <c r="AM81" s="26"/>
      <c r="AN81" s="29"/>
      <c r="AO81" s="29"/>
      <c r="AP81" s="29"/>
      <c r="AQ81" s="29"/>
      <c r="AR81" s="29"/>
      <c r="AS81" s="29"/>
      <c r="AT81" s="29"/>
      <c r="AU81" s="26"/>
      <c r="AV81" s="218"/>
      <c r="AW81" s="218"/>
      <c r="AX81" s="218"/>
      <c r="AY81" s="218"/>
      <c r="AZ81" s="218"/>
      <c r="BA81" s="218"/>
      <c r="BB81" s="218"/>
      <c r="BC81" s="218"/>
      <c r="BE81" s="51"/>
      <c r="BF81" s="218"/>
      <c r="BG81" s="218"/>
      <c r="BJ81" s="218"/>
      <c r="BK81" s="218"/>
    </row>
    <row r="82">
      <c r="A82" s="24"/>
      <c r="B82" s="25"/>
      <c r="C82" s="25"/>
      <c r="D82" s="26" t="s">
        <v>2</v>
      </c>
      <c r="E82" s="26" t="s">
        <v>3</v>
      </c>
      <c r="F82" s="26" t="s">
        <v>4</v>
      </c>
      <c r="G82" s="26" t="s">
        <v>5</v>
      </c>
      <c r="H82" s="26"/>
      <c r="I82" s="26"/>
      <c r="J82" s="26"/>
      <c r="K82" s="26" t="s">
        <v>2</v>
      </c>
      <c r="L82" s="26" t="s">
        <v>7</v>
      </c>
      <c r="M82" s="26" t="s">
        <v>4</v>
      </c>
      <c r="N82" s="26" t="s">
        <v>5</v>
      </c>
      <c r="O82" s="26"/>
      <c r="P82" s="26"/>
      <c r="Q82" s="26"/>
      <c r="R82" s="26" t="s">
        <v>2</v>
      </c>
      <c r="S82" s="26" t="s">
        <v>8</v>
      </c>
      <c r="T82" s="26" t="s">
        <v>4</v>
      </c>
      <c r="U82" s="26" t="s">
        <v>5</v>
      </c>
      <c r="V82" s="26"/>
      <c r="W82" s="28"/>
      <c r="X82" s="29"/>
      <c r="Y82" s="29" t="s">
        <v>2</v>
      </c>
      <c r="Z82" s="190" t="s">
        <v>206</v>
      </c>
      <c r="AA82" s="26" t="s">
        <v>4</v>
      </c>
      <c r="AB82" s="26" t="s">
        <v>5</v>
      </c>
      <c r="AC82" s="26"/>
      <c r="AD82" s="29"/>
      <c r="AE82" s="29"/>
      <c r="AF82" s="29" t="s">
        <v>2</v>
      </c>
      <c r="AG82" s="29" t="s">
        <v>10</v>
      </c>
      <c r="AH82" s="26" t="s">
        <v>4</v>
      </c>
      <c r="AI82" s="26" t="s">
        <v>5</v>
      </c>
      <c r="AJ82" s="26"/>
      <c r="AK82" s="29"/>
      <c r="AL82" s="29"/>
      <c r="AM82" s="29" t="s">
        <v>2</v>
      </c>
      <c r="AN82" s="29" t="s">
        <v>11</v>
      </c>
      <c r="AO82" s="26" t="s">
        <v>4</v>
      </c>
      <c r="AP82" s="26" t="s">
        <v>5</v>
      </c>
      <c r="AQ82" s="26"/>
      <c r="AR82" s="29"/>
      <c r="AS82" s="29"/>
      <c r="AT82" s="29" t="s">
        <v>2</v>
      </c>
      <c r="AU82" s="29" t="s">
        <v>12</v>
      </c>
      <c r="AV82" s="26" t="s">
        <v>4</v>
      </c>
      <c r="AW82" s="26" t="s">
        <v>5</v>
      </c>
      <c r="AX82" s="578"/>
      <c r="AY82" s="30"/>
      <c r="AZ82" s="31" t="s">
        <v>4</v>
      </c>
      <c r="BA82" s="31" t="s">
        <v>13</v>
      </c>
      <c r="BB82" s="31" t="s">
        <v>6</v>
      </c>
      <c r="BC82" s="31" t="s">
        <v>14</v>
      </c>
      <c r="BD82" s="32"/>
      <c r="BE82" s="33" t="s">
        <v>4</v>
      </c>
      <c r="BF82" s="33" t="s">
        <v>13</v>
      </c>
      <c r="BG82" s="33" t="s">
        <v>6</v>
      </c>
      <c r="BH82" s="33" t="s">
        <v>15</v>
      </c>
      <c r="BI82" s="32"/>
      <c r="BJ82" s="32"/>
      <c r="BK82" s="32"/>
    </row>
    <row r="83">
      <c r="A83" s="35" t="s">
        <v>18</v>
      </c>
      <c r="B83" s="36" t="s">
        <v>19</v>
      </c>
      <c r="C83" s="37">
        <v>45061.0</v>
      </c>
      <c r="D83" s="38" t="s">
        <v>352</v>
      </c>
      <c r="E83" s="39" t="s">
        <v>208</v>
      </c>
      <c r="F83" s="40">
        <v>0.0</v>
      </c>
      <c r="G83" s="40">
        <v>5.5</v>
      </c>
      <c r="H83" s="40"/>
      <c r="I83" s="41" t="s">
        <v>22</v>
      </c>
      <c r="J83" s="37">
        <v>45062.0</v>
      </c>
      <c r="K83" s="38" t="s">
        <v>352</v>
      </c>
      <c r="L83" s="39" t="s">
        <v>208</v>
      </c>
      <c r="M83" s="40">
        <v>0.0</v>
      </c>
      <c r="N83" s="40">
        <v>5.5</v>
      </c>
      <c r="O83" s="40"/>
      <c r="P83" s="42" t="s">
        <v>24</v>
      </c>
      <c r="Q83" s="37">
        <v>45063.0</v>
      </c>
      <c r="R83" s="38" t="s">
        <v>412</v>
      </c>
      <c r="S83" s="39" t="s">
        <v>413</v>
      </c>
      <c r="T83" s="40">
        <v>5.5</v>
      </c>
      <c r="U83" s="40">
        <v>7.5</v>
      </c>
      <c r="V83" s="563"/>
      <c r="W83" s="43" t="s">
        <v>26</v>
      </c>
      <c r="X83" s="37">
        <v>45064.0</v>
      </c>
      <c r="Y83" s="38" t="s">
        <v>272</v>
      </c>
      <c r="Z83" s="40" t="s">
        <v>828</v>
      </c>
      <c r="AA83" s="40">
        <v>0.0</v>
      </c>
      <c r="AB83" s="40">
        <v>7.5</v>
      </c>
      <c r="AC83" s="40">
        <v>2.0</v>
      </c>
      <c r="AD83" s="56" t="s">
        <v>56</v>
      </c>
      <c r="AE83" s="37">
        <v>45065.0</v>
      </c>
      <c r="AF83" s="38" t="s">
        <v>272</v>
      </c>
      <c r="AG83" s="39" t="s">
        <v>21</v>
      </c>
      <c r="AH83" s="40">
        <v>0.0</v>
      </c>
      <c r="AI83" s="40">
        <v>6.5</v>
      </c>
      <c r="AJ83" s="563">
        <v>0.0</v>
      </c>
      <c r="AK83" s="66" t="s">
        <v>57</v>
      </c>
      <c r="AL83" s="37">
        <v>45066.0</v>
      </c>
      <c r="AM83" s="38" t="s">
        <v>272</v>
      </c>
      <c r="AN83" s="39" t="s">
        <v>21</v>
      </c>
      <c r="AO83" s="40">
        <v>0.0</v>
      </c>
      <c r="AP83" s="40">
        <v>6.5</v>
      </c>
      <c r="AQ83" s="40"/>
      <c r="AR83" s="47" t="s">
        <v>27</v>
      </c>
      <c r="AS83" s="495">
        <v>45068.0</v>
      </c>
      <c r="AT83" s="38" t="s">
        <v>297</v>
      </c>
      <c r="AU83" s="39" t="s">
        <v>197</v>
      </c>
      <c r="AV83" s="40">
        <v>0.0</v>
      </c>
      <c r="AW83" s="40">
        <v>4.0</v>
      </c>
      <c r="AX83" s="51"/>
      <c r="AY83" s="48"/>
      <c r="AZ83" s="49">
        <f t="shared" ref="AZ83:BA83" si="79">SUM(F83,M83,T83,AA83,AH83,AO83,AV83)</f>
        <v>5.5</v>
      </c>
      <c r="BA83" s="39">
        <f t="shared" si="79"/>
        <v>43</v>
      </c>
      <c r="BB83" s="39">
        <v>2.0</v>
      </c>
      <c r="BC83" s="50">
        <f>SUM(AZ83,BA83,BB83)</f>
        <v>50.5</v>
      </c>
      <c r="BD83" s="51"/>
      <c r="BE83" s="39">
        <f>80*AZ83</f>
        <v>440</v>
      </c>
      <c r="BF83" s="39">
        <f>88*BA83</f>
        <v>3784</v>
      </c>
      <c r="BG83" s="39">
        <f>BB83*80</f>
        <v>160</v>
      </c>
      <c r="BH83" s="39">
        <f>SUM(BE83,BF83,BG83)</f>
        <v>4384</v>
      </c>
      <c r="BI83" s="51"/>
      <c r="BJ83" s="51">
        <v>44266.59</v>
      </c>
      <c r="BK83" s="51"/>
    </row>
    <row r="84">
      <c r="A84" s="67"/>
      <c r="B84" s="68"/>
      <c r="C84" s="68"/>
      <c r="K84" s="6" t="s">
        <v>334</v>
      </c>
      <c r="L84" s="4"/>
    </row>
    <row r="85">
      <c r="A85" s="67"/>
      <c r="B85" s="68"/>
      <c r="C85" s="68"/>
    </row>
    <row r="86">
      <c r="A86" s="67"/>
      <c r="B86" s="68"/>
      <c r="C86" s="68"/>
      <c r="F86" s="392"/>
      <c r="G86" s="392"/>
      <c r="H86" s="392"/>
      <c r="I86" s="41"/>
      <c r="J86" s="495"/>
      <c r="K86" s="95"/>
      <c r="L86" s="98"/>
    </row>
    <row r="87" ht="17.25" customHeight="1">
      <c r="A87" s="67"/>
      <c r="B87" s="68" t="s">
        <v>25</v>
      </c>
      <c r="C87" s="68" t="s">
        <v>166</v>
      </c>
      <c r="D87" s="68" t="s">
        <v>167</v>
      </c>
    </row>
    <row r="88">
      <c r="A88" s="224" t="s">
        <v>1</v>
      </c>
      <c r="B88" s="68"/>
    </row>
    <row r="89">
      <c r="A89" s="225" t="s">
        <v>45</v>
      </c>
      <c r="B89" s="68" t="s">
        <v>174</v>
      </c>
      <c r="C89" s="152"/>
      <c r="D89" s="152"/>
    </row>
    <row r="90">
      <c r="A90" s="225" t="s">
        <v>32</v>
      </c>
      <c r="B90" s="68" t="s">
        <v>171</v>
      </c>
      <c r="C90" s="67"/>
      <c r="D90" s="153"/>
      <c r="E90" s="136"/>
      <c r="F90" s="117"/>
      <c r="G90" s="117"/>
      <c r="H90" s="117"/>
      <c r="I90" s="117"/>
    </row>
    <row r="91">
      <c r="A91" s="67" t="s">
        <v>30</v>
      </c>
      <c r="B91" s="68" t="s">
        <v>168</v>
      </c>
      <c r="C91" s="152"/>
    </row>
    <row r="92">
      <c r="A92" s="67" t="s">
        <v>18</v>
      </c>
      <c r="B92" s="68" t="s">
        <v>717</v>
      </c>
      <c r="C92" s="67"/>
    </row>
    <row r="93">
      <c r="A93" s="224" t="s">
        <v>51</v>
      </c>
    </row>
    <row r="94">
      <c r="A94" s="67" t="s">
        <v>54</v>
      </c>
      <c r="B94" s="68" t="s">
        <v>175</v>
      </c>
    </row>
    <row r="95">
      <c r="A95" s="225" t="s">
        <v>69</v>
      </c>
      <c r="B95" s="68" t="s">
        <v>172</v>
      </c>
      <c r="C95" s="152"/>
      <c r="D95" s="68" t="s">
        <v>829</v>
      </c>
    </row>
    <row r="96">
      <c r="A96" s="225" t="s">
        <v>73</v>
      </c>
      <c r="B96" s="68" t="s">
        <v>168</v>
      </c>
      <c r="C96" s="152"/>
      <c r="D96" s="152"/>
      <c r="E96" s="152"/>
      <c r="AN96" s="226"/>
      <c r="AO96" s="226"/>
      <c r="AP96" s="226"/>
      <c r="AQ96" s="226"/>
      <c r="AR96" s="226"/>
    </row>
    <row r="97">
      <c r="A97" s="227" t="s">
        <v>173</v>
      </c>
      <c r="AN97" s="226"/>
      <c r="AO97" s="226"/>
      <c r="AP97" s="226"/>
      <c r="AQ97" s="226"/>
      <c r="AR97" s="226"/>
    </row>
    <row r="98">
      <c r="A98" s="67" t="s">
        <v>88</v>
      </c>
      <c r="B98" s="68" t="s">
        <v>169</v>
      </c>
      <c r="C98" s="67"/>
      <c r="AN98" s="228"/>
      <c r="AO98" s="228"/>
      <c r="AP98" s="228"/>
      <c r="AQ98" s="228"/>
      <c r="AR98" s="228"/>
    </row>
    <row r="99">
      <c r="A99" s="225" t="s">
        <v>97</v>
      </c>
      <c r="B99" s="68" t="s">
        <v>169</v>
      </c>
    </row>
    <row r="100">
      <c r="A100" s="225" t="s">
        <v>825</v>
      </c>
      <c r="B100" s="68" t="s">
        <v>169</v>
      </c>
      <c r="C100" s="152"/>
      <c r="D100" s="152"/>
      <c r="E100" s="225"/>
      <c r="F100" s="153"/>
      <c r="G100" s="153"/>
      <c r="H100" s="153"/>
      <c r="I100" s="153"/>
    </row>
    <row r="101">
      <c r="A101" s="229" t="s">
        <v>35</v>
      </c>
      <c r="C101" s="152"/>
      <c r="D101" s="152"/>
      <c r="E101" s="152"/>
      <c r="F101" s="153"/>
      <c r="G101" s="153"/>
      <c r="H101" s="153"/>
      <c r="I101" s="153"/>
    </row>
    <row r="102">
      <c r="A102" s="225" t="s">
        <v>82</v>
      </c>
      <c r="B102" s="68" t="s">
        <v>170</v>
      </c>
      <c r="C102" s="152"/>
      <c r="D102" s="152"/>
      <c r="E102" s="152"/>
      <c r="F102" s="153"/>
      <c r="G102" s="153"/>
      <c r="H102" s="153"/>
      <c r="I102" s="153"/>
    </row>
    <row r="103">
      <c r="A103" s="225" t="s">
        <v>139</v>
      </c>
      <c r="B103" s="68" t="s">
        <v>170</v>
      </c>
      <c r="C103" s="152"/>
      <c r="D103" s="152"/>
      <c r="E103" s="153"/>
      <c r="F103" s="153"/>
      <c r="G103" s="153"/>
      <c r="H103" s="153"/>
      <c r="I103" s="153"/>
    </row>
    <row r="104">
      <c r="A104" s="229" t="s">
        <v>23</v>
      </c>
      <c r="C104" s="152"/>
      <c r="D104" s="152"/>
      <c r="E104" s="153"/>
      <c r="F104" s="153"/>
      <c r="G104" s="153"/>
      <c r="H104" s="153"/>
      <c r="I104" s="153"/>
    </row>
    <row r="105">
      <c r="A105" s="225" t="s">
        <v>123</v>
      </c>
      <c r="B105" s="68" t="s">
        <v>175</v>
      </c>
      <c r="C105" s="152"/>
      <c r="D105" s="152"/>
      <c r="E105" s="153"/>
      <c r="F105" s="153"/>
      <c r="G105" s="153"/>
      <c r="H105" s="153"/>
      <c r="I105" s="153"/>
    </row>
    <row r="106">
      <c r="A106" s="225" t="s">
        <v>501</v>
      </c>
      <c r="B106" s="68" t="s">
        <v>63</v>
      </c>
      <c r="C106" s="152"/>
      <c r="D106" s="152"/>
      <c r="E106" s="236"/>
      <c r="F106" s="153"/>
      <c r="G106" s="153"/>
      <c r="H106" s="153"/>
      <c r="I106" s="153"/>
    </row>
    <row r="107">
      <c r="A107" s="227" t="s">
        <v>151</v>
      </c>
    </row>
    <row r="108">
      <c r="A108" s="67" t="s">
        <v>176</v>
      </c>
      <c r="B108" s="68" t="s">
        <v>830</v>
      </c>
      <c r="C108" s="67"/>
    </row>
    <row r="109">
      <c r="A109" s="152" t="s">
        <v>52</v>
      </c>
      <c r="B109" s="68" t="s">
        <v>175</v>
      </c>
      <c r="C109" s="67"/>
      <c r="D109" s="68" t="s">
        <v>831</v>
      </c>
    </row>
    <row r="110">
      <c r="A110" s="153"/>
      <c r="B110" s="153"/>
      <c r="C110" s="153"/>
    </row>
    <row r="111">
      <c r="A111" s="153"/>
      <c r="B111" s="153"/>
      <c r="C111" s="153"/>
    </row>
    <row r="112">
      <c r="A112" s="153"/>
      <c r="B112" s="153"/>
      <c r="C112" s="153"/>
    </row>
    <row r="116">
      <c r="D116" s="34" t="s">
        <v>16</v>
      </c>
      <c r="E116" s="34" t="s">
        <v>17</v>
      </c>
      <c r="F116" s="136"/>
      <c r="G116" s="136"/>
      <c r="H116" s="136"/>
      <c r="I116" s="136"/>
    </row>
    <row r="117">
      <c r="D117" s="52" t="s">
        <v>1</v>
      </c>
      <c r="E117" s="53">
        <f>BC11</f>
        <v>187</v>
      </c>
      <c r="F117" s="153"/>
      <c r="G117" s="153"/>
      <c r="H117" s="153"/>
      <c r="I117" s="153"/>
    </row>
    <row r="118">
      <c r="D118" s="52" t="s">
        <v>31</v>
      </c>
      <c r="E118" s="55">
        <f>BC34</f>
        <v>128.5</v>
      </c>
      <c r="F118" s="153"/>
      <c r="G118" s="153"/>
      <c r="H118" s="153"/>
      <c r="I118" s="153"/>
    </row>
    <row r="119">
      <c r="D119" s="52" t="s">
        <v>23</v>
      </c>
      <c r="E119" s="53">
        <f>BC42</f>
        <v>73.5</v>
      </c>
      <c r="F119" s="153"/>
      <c r="G119" s="153"/>
      <c r="H119" s="153"/>
      <c r="I119" s="153"/>
    </row>
    <row r="120">
      <c r="D120" s="55" t="s">
        <v>49</v>
      </c>
      <c r="E120" s="55">
        <f>BC52</f>
        <v>26</v>
      </c>
      <c r="F120" s="153"/>
      <c r="G120" s="153"/>
      <c r="H120" s="153"/>
      <c r="I120" s="153"/>
    </row>
    <row r="121">
      <c r="D121" s="62" t="s">
        <v>51</v>
      </c>
      <c r="E121" s="62">
        <f>BC23</f>
        <v>145</v>
      </c>
    </row>
    <row r="122">
      <c r="D122" s="62" t="s">
        <v>53</v>
      </c>
      <c r="E122" s="62">
        <v>119.0</v>
      </c>
    </row>
    <row r="123">
      <c r="D123" s="62" t="s">
        <v>60</v>
      </c>
      <c r="E123" s="62"/>
    </row>
    <row r="124">
      <c r="D124" s="62" t="s">
        <v>160</v>
      </c>
      <c r="E124" s="62"/>
    </row>
  </sheetData>
  <mergeCells count="19">
    <mergeCell ref="D1:E1"/>
    <mergeCell ref="K1:L1"/>
    <mergeCell ref="AF1:AG1"/>
    <mergeCell ref="K13:L13"/>
    <mergeCell ref="AF13:AG13"/>
    <mergeCell ref="K24:L24"/>
    <mergeCell ref="AF24:AG24"/>
    <mergeCell ref="D54:E54"/>
    <mergeCell ref="K54:L54"/>
    <mergeCell ref="AF54:AG54"/>
    <mergeCell ref="K66:L66"/>
    <mergeCell ref="K84:L84"/>
    <mergeCell ref="D24:E24"/>
    <mergeCell ref="D35:E35"/>
    <mergeCell ref="K35:L35"/>
    <mergeCell ref="AF35:AG35"/>
    <mergeCell ref="AM35:AN35"/>
    <mergeCell ref="K44:L44"/>
    <mergeCell ref="AF44:AG44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7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 hidden="1">
      <c r="A2" s="233">
        <v>45061.0</v>
      </c>
      <c r="B2" s="68" t="s">
        <v>50</v>
      </c>
      <c r="C2" s="68" t="s">
        <v>23</v>
      </c>
      <c r="D2" s="234" t="s">
        <v>175</v>
      </c>
      <c r="E2" s="233">
        <v>45062.0</v>
      </c>
      <c r="F2" s="238">
        <v>0.020833333333333332</v>
      </c>
      <c r="G2" s="237">
        <v>0.4583333333333333</v>
      </c>
      <c r="H2" s="235">
        <v>10.5</v>
      </c>
      <c r="I2" s="235">
        <v>2.5</v>
      </c>
      <c r="J2" s="235">
        <v>2.5</v>
      </c>
      <c r="K2" s="235">
        <v>5.5</v>
      </c>
    </row>
    <row r="3" hidden="1">
      <c r="A3" s="233">
        <v>45061.0</v>
      </c>
      <c r="B3" s="68" t="s">
        <v>123</v>
      </c>
      <c r="C3" s="68" t="s">
        <v>23</v>
      </c>
      <c r="D3" s="234" t="s">
        <v>175</v>
      </c>
      <c r="E3" s="233">
        <v>45062.0</v>
      </c>
      <c r="F3" s="235">
        <v>0.0</v>
      </c>
      <c r="G3" s="235">
        <v>0.0</v>
      </c>
      <c r="H3" s="68">
        <v>0.0</v>
      </c>
      <c r="I3" s="68">
        <v>0.0</v>
      </c>
      <c r="J3" s="68">
        <v>0.0</v>
      </c>
      <c r="K3" s="68">
        <v>0.0</v>
      </c>
      <c r="L3" s="68" t="s">
        <v>25</v>
      </c>
    </row>
    <row r="4" hidden="1">
      <c r="A4" s="233">
        <v>45061.0</v>
      </c>
      <c r="B4" s="68" t="s">
        <v>32</v>
      </c>
      <c r="C4" s="68" t="s">
        <v>1</v>
      </c>
      <c r="D4" s="234" t="s">
        <v>175</v>
      </c>
      <c r="E4" s="233">
        <v>45062.0</v>
      </c>
      <c r="F4" s="237">
        <v>0.16666666666666666</v>
      </c>
      <c r="G4" s="237">
        <v>0.4791666666666667</v>
      </c>
      <c r="H4" s="68">
        <v>7.5</v>
      </c>
      <c r="I4" s="68">
        <v>0.0</v>
      </c>
      <c r="J4" s="68">
        <v>5.5</v>
      </c>
      <c r="K4" s="68">
        <v>2.0</v>
      </c>
    </row>
    <row r="5" hidden="1">
      <c r="A5" s="233">
        <v>45061.0</v>
      </c>
      <c r="B5" s="68" t="s">
        <v>45</v>
      </c>
      <c r="C5" s="68" t="s">
        <v>1</v>
      </c>
      <c r="D5" s="234" t="s">
        <v>175</v>
      </c>
      <c r="E5" s="233">
        <v>45062.0</v>
      </c>
      <c r="F5" s="237">
        <v>0.20833333333333334</v>
      </c>
      <c r="G5" s="237">
        <v>0.4791666666666667</v>
      </c>
      <c r="H5" s="68">
        <v>6.5</v>
      </c>
      <c r="I5" s="68">
        <v>0.0</v>
      </c>
      <c r="J5" s="68">
        <v>5.5</v>
      </c>
      <c r="K5" s="68">
        <v>1.0</v>
      </c>
    </row>
    <row r="6" hidden="1">
      <c r="A6" s="233">
        <v>45061.0</v>
      </c>
      <c r="B6" s="68" t="s">
        <v>52</v>
      </c>
      <c r="C6" s="68" t="s">
        <v>51</v>
      </c>
      <c r="D6" s="234" t="s">
        <v>175</v>
      </c>
      <c r="E6" s="233">
        <v>45062.0</v>
      </c>
      <c r="F6" s="235">
        <v>0.0</v>
      </c>
      <c r="G6" s="235">
        <v>0.0</v>
      </c>
      <c r="H6" s="68">
        <v>0.0</v>
      </c>
      <c r="I6" s="68">
        <v>0.0</v>
      </c>
      <c r="J6" s="68">
        <v>0.0</v>
      </c>
      <c r="K6" s="68">
        <v>0.0</v>
      </c>
      <c r="L6" s="68" t="s">
        <v>25</v>
      </c>
    </row>
    <row r="7" hidden="1">
      <c r="A7" s="233">
        <v>45061.0</v>
      </c>
      <c r="B7" s="68" t="s">
        <v>69</v>
      </c>
      <c r="C7" s="68" t="s">
        <v>51</v>
      </c>
      <c r="D7" s="234" t="s">
        <v>175</v>
      </c>
      <c r="E7" s="233">
        <v>45062.0</v>
      </c>
      <c r="F7" s="237">
        <v>0.16666666666666666</v>
      </c>
      <c r="G7" s="238">
        <v>0.5</v>
      </c>
      <c r="H7" s="68">
        <v>8.0</v>
      </c>
      <c r="I7" s="68">
        <v>0.0</v>
      </c>
      <c r="J7" s="68">
        <v>6.0</v>
      </c>
      <c r="K7" s="68">
        <v>2.0</v>
      </c>
      <c r="L7" s="152"/>
    </row>
    <row r="8" hidden="1">
      <c r="A8" s="233">
        <v>45061.0</v>
      </c>
      <c r="B8" s="68" t="s">
        <v>190</v>
      </c>
      <c r="C8" s="68" t="s">
        <v>51</v>
      </c>
      <c r="D8" s="234" t="s">
        <v>175</v>
      </c>
      <c r="E8" s="233">
        <v>45062.0</v>
      </c>
      <c r="F8" s="237">
        <v>0.1875</v>
      </c>
      <c r="G8" s="237">
        <v>0.5208333333333334</v>
      </c>
      <c r="H8" s="68">
        <v>8.0</v>
      </c>
      <c r="I8" s="68">
        <v>0.0</v>
      </c>
      <c r="J8" s="68">
        <v>6.5</v>
      </c>
      <c r="K8" s="68">
        <v>1.5</v>
      </c>
    </row>
    <row r="9" hidden="1">
      <c r="A9" s="233">
        <v>45061.0</v>
      </c>
      <c r="B9" s="152" t="s">
        <v>82</v>
      </c>
      <c r="C9" s="68" t="s">
        <v>35</v>
      </c>
      <c r="D9" s="234" t="s">
        <v>175</v>
      </c>
      <c r="E9" s="233">
        <v>45062.0</v>
      </c>
      <c r="F9" s="237">
        <v>0.16666666666666666</v>
      </c>
      <c r="G9" s="237">
        <v>0.4583333333333333</v>
      </c>
      <c r="H9" s="68">
        <v>7.0</v>
      </c>
      <c r="I9" s="68">
        <v>0.0</v>
      </c>
      <c r="J9" s="68">
        <v>5.0</v>
      </c>
      <c r="K9" s="68">
        <v>2.0</v>
      </c>
      <c r="L9" s="152"/>
    </row>
    <row r="10" hidden="1">
      <c r="A10" s="233">
        <v>45061.0</v>
      </c>
      <c r="B10" s="152" t="s">
        <v>82</v>
      </c>
      <c r="C10" s="68" t="s">
        <v>31</v>
      </c>
      <c r="D10" s="234" t="s">
        <v>175</v>
      </c>
      <c r="E10" s="233">
        <v>45062.0</v>
      </c>
      <c r="F10" s="237">
        <v>0.4583333333333333</v>
      </c>
      <c r="G10" s="237">
        <v>0.5416666666666666</v>
      </c>
      <c r="H10" s="68">
        <v>2.0</v>
      </c>
      <c r="I10" s="68">
        <v>1.0</v>
      </c>
      <c r="J10" s="68">
        <v>1.0</v>
      </c>
      <c r="K10" s="68">
        <v>0.0</v>
      </c>
      <c r="L10" s="68" t="s">
        <v>191</v>
      </c>
    </row>
    <row r="11" hidden="1">
      <c r="A11" s="233">
        <v>45061.0</v>
      </c>
      <c r="B11" s="152" t="s">
        <v>825</v>
      </c>
      <c r="C11" s="68" t="s">
        <v>31</v>
      </c>
      <c r="D11" s="234" t="s">
        <v>175</v>
      </c>
      <c r="E11" s="233">
        <v>45062.0</v>
      </c>
      <c r="F11" s="238">
        <v>0.20833333333333334</v>
      </c>
      <c r="G11" s="237">
        <v>0.5208333333333334</v>
      </c>
      <c r="H11" s="68">
        <v>7.5</v>
      </c>
      <c r="I11" s="68">
        <v>0.0</v>
      </c>
      <c r="J11" s="68">
        <v>6.5</v>
      </c>
      <c r="K11" s="68">
        <v>1.0</v>
      </c>
    </row>
    <row r="12" hidden="1">
      <c r="A12" s="233">
        <v>45061.0</v>
      </c>
      <c r="B12" s="152" t="s">
        <v>97</v>
      </c>
      <c r="C12" s="68" t="s">
        <v>31</v>
      </c>
      <c r="D12" s="234" t="s">
        <v>175</v>
      </c>
      <c r="E12" s="233">
        <v>45062.0</v>
      </c>
      <c r="F12" s="237">
        <v>0.22916666666666666</v>
      </c>
      <c r="G12" s="237">
        <v>0.5416666666666666</v>
      </c>
      <c r="H12" s="68">
        <v>7.5</v>
      </c>
      <c r="I12" s="68">
        <v>0.0</v>
      </c>
      <c r="J12" s="68">
        <v>7.0</v>
      </c>
      <c r="K12" s="68">
        <v>0.5</v>
      </c>
    </row>
    <row r="13" hidden="1">
      <c r="A13" s="233">
        <v>45062.0</v>
      </c>
      <c r="B13" s="68" t="s">
        <v>88</v>
      </c>
      <c r="C13" s="68" t="s">
        <v>31</v>
      </c>
      <c r="D13" s="234" t="s">
        <v>175</v>
      </c>
      <c r="E13" s="233">
        <v>45062.0</v>
      </c>
      <c r="F13" s="237">
        <v>0.9166666666666666</v>
      </c>
      <c r="G13" s="237">
        <v>0.20833333333333334</v>
      </c>
      <c r="H13" s="68">
        <v>7.0</v>
      </c>
      <c r="I13" s="68">
        <v>0.0</v>
      </c>
      <c r="J13" s="68">
        <v>0.0</v>
      </c>
      <c r="K13" s="68">
        <v>7.0</v>
      </c>
    </row>
    <row r="14" hidden="1">
      <c r="A14" s="233">
        <v>45062.0</v>
      </c>
      <c r="B14" s="68" t="s">
        <v>139</v>
      </c>
      <c r="C14" s="68" t="s">
        <v>35</v>
      </c>
      <c r="D14" s="234" t="s">
        <v>175</v>
      </c>
      <c r="E14" s="233">
        <v>45062.0</v>
      </c>
      <c r="F14" s="237">
        <v>0.9583333333333334</v>
      </c>
      <c r="G14" s="237">
        <v>0.20833333333333334</v>
      </c>
      <c r="H14" s="68">
        <v>6.0</v>
      </c>
      <c r="I14" s="68">
        <v>0.0</v>
      </c>
      <c r="J14" s="68">
        <v>0.0</v>
      </c>
      <c r="K14" s="68">
        <v>6.0</v>
      </c>
    </row>
    <row r="15" hidden="1">
      <c r="A15" s="233">
        <v>45062.0</v>
      </c>
      <c r="B15" s="68" t="s">
        <v>30</v>
      </c>
      <c r="C15" s="68" t="s">
        <v>1</v>
      </c>
      <c r="D15" s="234" t="s">
        <v>175</v>
      </c>
      <c r="E15" s="233">
        <v>45062.0</v>
      </c>
      <c r="F15" s="237">
        <v>0.9375</v>
      </c>
      <c r="G15" s="237">
        <v>0.20833333333333334</v>
      </c>
      <c r="H15" s="235">
        <v>6.5</v>
      </c>
      <c r="I15" s="236">
        <v>0.0</v>
      </c>
      <c r="J15" s="236">
        <v>0.0</v>
      </c>
      <c r="K15" s="235">
        <v>6.5</v>
      </c>
    </row>
    <row r="16" hidden="1">
      <c r="A16" s="233">
        <v>45062.0</v>
      </c>
      <c r="B16" s="68" t="s">
        <v>18</v>
      </c>
      <c r="C16" s="68" t="s">
        <v>1</v>
      </c>
      <c r="D16" s="234" t="s">
        <v>175</v>
      </c>
      <c r="E16" s="233">
        <v>45062.0</v>
      </c>
      <c r="F16" s="237">
        <v>0.9375</v>
      </c>
      <c r="G16" s="237">
        <v>0.16666666666666666</v>
      </c>
      <c r="H16" s="235">
        <v>5.5</v>
      </c>
      <c r="I16" s="236">
        <v>0.0</v>
      </c>
      <c r="J16" s="236">
        <v>0.0</v>
      </c>
      <c r="K16" s="235">
        <v>5.5</v>
      </c>
    </row>
    <row r="17" hidden="1">
      <c r="A17" s="233">
        <v>45062.0</v>
      </c>
      <c r="B17" s="68" t="s">
        <v>54</v>
      </c>
      <c r="C17" s="68" t="s">
        <v>51</v>
      </c>
      <c r="D17" s="234" t="s">
        <v>175</v>
      </c>
      <c r="E17" s="233">
        <v>45062.0</v>
      </c>
      <c r="F17" s="235">
        <v>0.0</v>
      </c>
      <c r="G17" s="235">
        <v>0.0</v>
      </c>
      <c r="H17" s="68">
        <v>0.0</v>
      </c>
      <c r="I17" s="68">
        <v>0.0</v>
      </c>
      <c r="J17" s="68">
        <v>0.0</v>
      </c>
      <c r="K17" s="68">
        <v>0.0</v>
      </c>
      <c r="L17" s="68" t="s">
        <v>25</v>
      </c>
    </row>
    <row r="18" hidden="1">
      <c r="A18" s="233">
        <v>45062.0</v>
      </c>
      <c r="B18" s="68" t="s">
        <v>52</v>
      </c>
      <c r="C18" s="68" t="s">
        <v>51</v>
      </c>
      <c r="D18" s="234" t="s">
        <v>175</v>
      </c>
      <c r="E18" s="233">
        <v>45062.0</v>
      </c>
      <c r="F18" s="237">
        <v>0.9583333333333334</v>
      </c>
      <c r="G18" s="238">
        <v>0.5</v>
      </c>
      <c r="H18" s="68">
        <v>13.0</v>
      </c>
      <c r="I18" s="68">
        <v>5.0</v>
      </c>
      <c r="J18" s="68">
        <v>1.0</v>
      </c>
      <c r="K18" s="68">
        <v>7.0</v>
      </c>
      <c r="L18" s="68" t="s">
        <v>407</v>
      </c>
    </row>
    <row r="19" hidden="1">
      <c r="A19" s="233">
        <v>45062.0</v>
      </c>
      <c r="B19" s="68" t="s">
        <v>50</v>
      </c>
      <c r="C19" s="68" t="s">
        <v>35</v>
      </c>
      <c r="D19" s="234" t="s">
        <v>171</v>
      </c>
      <c r="E19" s="233">
        <v>45063.0</v>
      </c>
      <c r="F19" s="237">
        <v>0.20833333333333334</v>
      </c>
      <c r="G19" s="237">
        <v>0.375</v>
      </c>
      <c r="H19" s="235">
        <v>4.0</v>
      </c>
      <c r="I19" s="235">
        <v>0.0</v>
      </c>
      <c r="J19" s="235">
        <v>3.0</v>
      </c>
      <c r="K19" s="235">
        <v>1.0</v>
      </c>
    </row>
    <row r="20" hidden="1">
      <c r="A20" s="233">
        <v>45062.0</v>
      </c>
      <c r="B20" s="68" t="s">
        <v>50</v>
      </c>
      <c r="C20" s="68" t="s">
        <v>23</v>
      </c>
      <c r="D20" s="234" t="s">
        <v>171</v>
      </c>
      <c r="E20" s="233">
        <v>45063.0</v>
      </c>
      <c r="F20" s="237">
        <v>0.375</v>
      </c>
      <c r="G20" s="237">
        <v>0.4583333333333333</v>
      </c>
      <c r="H20" s="68">
        <v>2.0</v>
      </c>
      <c r="I20" s="68">
        <v>0.0</v>
      </c>
      <c r="J20" s="68">
        <v>2.0</v>
      </c>
      <c r="K20" s="68">
        <v>0.0</v>
      </c>
      <c r="L20" s="68"/>
    </row>
    <row r="21" hidden="1">
      <c r="A21" s="233">
        <v>45062.0</v>
      </c>
      <c r="B21" s="68" t="s">
        <v>123</v>
      </c>
      <c r="C21" s="68" t="s">
        <v>23</v>
      </c>
      <c r="D21" s="234" t="s">
        <v>171</v>
      </c>
      <c r="E21" s="233">
        <v>45063.0</v>
      </c>
      <c r="F21" s="238">
        <v>0.020833333333333332</v>
      </c>
      <c r="G21" s="237">
        <v>0.375</v>
      </c>
      <c r="H21" s="68">
        <v>8.5</v>
      </c>
      <c r="I21" s="68">
        <v>0.5</v>
      </c>
      <c r="J21" s="68">
        <v>2.5</v>
      </c>
      <c r="K21" s="68">
        <v>5.5</v>
      </c>
      <c r="L21" s="68" t="s">
        <v>192</v>
      </c>
    </row>
    <row r="22" hidden="1">
      <c r="A22" s="233">
        <v>45062.0</v>
      </c>
      <c r="B22" s="68" t="s">
        <v>32</v>
      </c>
      <c r="C22" s="68" t="s">
        <v>1</v>
      </c>
      <c r="D22" s="234" t="s">
        <v>171</v>
      </c>
      <c r="E22" s="233">
        <v>45063.0</v>
      </c>
      <c r="F22" s="237">
        <v>0.16666666666666666</v>
      </c>
      <c r="G22" s="237">
        <v>0.4791666666666667</v>
      </c>
      <c r="H22" s="68">
        <v>7.5</v>
      </c>
      <c r="I22" s="68">
        <v>0.0</v>
      </c>
      <c r="J22" s="68">
        <v>5.5</v>
      </c>
      <c r="K22" s="68">
        <v>2.0</v>
      </c>
    </row>
    <row r="23" hidden="1">
      <c r="A23" s="233">
        <v>45062.0</v>
      </c>
      <c r="B23" s="68" t="s">
        <v>45</v>
      </c>
      <c r="C23" s="68" t="s">
        <v>1</v>
      </c>
      <c r="D23" s="234" t="s">
        <v>171</v>
      </c>
      <c r="E23" s="233">
        <v>45063.0</v>
      </c>
      <c r="F23" s="237">
        <v>0.20833333333333334</v>
      </c>
      <c r="G23" s="237">
        <v>0.4791666666666667</v>
      </c>
      <c r="H23" s="68">
        <v>6.5</v>
      </c>
      <c r="I23" s="68">
        <v>0.0</v>
      </c>
      <c r="J23" s="68">
        <v>5.5</v>
      </c>
      <c r="K23" s="68">
        <v>1.0</v>
      </c>
    </row>
    <row r="24" hidden="1">
      <c r="A24" s="233">
        <v>45062.0</v>
      </c>
      <c r="B24" s="68" t="s">
        <v>69</v>
      </c>
      <c r="C24" s="68" t="s">
        <v>51</v>
      </c>
      <c r="D24" s="234" t="s">
        <v>171</v>
      </c>
      <c r="E24" s="233">
        <v>45063.0</v>
      </c>
      <c r="F24" s="235">
        <v>0.0</v>
      </c>
      <c r="G24" s="235">
        <v>0.0</v>
      </c>
      <c r="H24" s="68">
        <v>0.0</v>
      </c>
      <c r="I24" s="68">
        <v>0.0</v>
      </c>
      <c r="J24" s="68">
        <v>0.0</v>
      </c>
      <c r="K24" s="68">
        <v>0.0</v>
      </c>
      <c r="L24" s="152" t="s">
        <v>166</v>
      </c>
    </row>
    <row r="25" hidden="1">
      <c r="A25" s="233">
        <v>45062.0</v>
      </c>
      <c r="B25" s="68" t="s">
        <v>190</v>
      </c>
      <c r="C25" s="68" t="s">
        <v>51</v>
      </c>
      <c r="D25" s="234" t="s">
        <v>171</v>
      </c>
      <c r="E25" s="233">
        <v>45063.0</v>
      </c>
      <c r="F25" s="237">
        <v>0.1875</v>
      </c>
      <c r="G25" s="237">
        <v>0.5208333333333334</v>
      </c>
      <c r="H25" s="68">
        <v>8.0</v>
      </c>
      <c r="I25" s="68">
        <v>0.0</v>
      </c>
      <c r="J25" s="68">
        <v>6.5</v>
      </c>
      <c r="K25" s="68">
        <v>1.5</v>
      </c>
    </row>
    <row r="26" hidden="1">
      <c r="A26" s="233">
        <v>45062.0</v>
      </c>
      <c r="B26" s="152" t="s">
        <v>82</v>
      </c>
      <c r="C26" s="68" t="s">
        <v>35</v>
      </c>
      <c r="D26" s="234" t="s">
        <v>171</v>
      </c>
      <c r="E26" s="233">
        <v>45063.0</v>
      </c>
      <c r="F26" s="237">
        <v>0.16666666666666666</v>
      </c>
      <c r="G26" s="237">
        <v>0.4583333333333333</v>
      </c>
      <c r="H26" s="68">
        <v>7.0</v>
      </c>
      <c r="I26" s="68">
        <v>0.0</v>
      </c>
      <c r="J26" s="68">
        <v>5.0</v>
      </c>
      <c r="K26" s="68">
        <v>2.0</v>
      </c>
      <c r="L26" s="152"/>
    </row>
    <row r="27" hidden="1">
      <c r="A27" s="233">
        <v>45062.0</v>
      </c>
      <c r="B27" s="152" t="s">
        <v>82</v>
      </c>
      <c r="C27" s="68" t="s">
        <v>31</v>
      </c>
      <c r="D27" s="234" t="s">
        <v>171</v>
      </c>
      <c r="E27" s="233">
        <v>45063.0</v>
      </c>
      <c r="F27" s="237">
        <v>0.4583333333333333</v>
      </c>
      <c r="G27" s="237">
        <v>0.5416666666666666</v>
      </c>
      <c r="H27" s="68">
        <v>2.0</v>
      </c>
      <c r="I27" s="68">
        <v>1.0</v>
      </c>
      <c r="J27" s="68">
        <v>1.0</v>
      </c>
      <c r="K27" s="68">
        <v>0.0</v>
      </c>
      <c r="L27" s="68" t="s">
        <v>191</v>
      </c>
    </row>
    <row r="28" hidden="1">
      <c r="A28" s="233">
        <v>45062.0</v>
      </c>
      <c r="B28" s="152" t="s">
        <v>825</v>
      </c>
      <c r="C28" s="68" t="s">
        <v>31</v>
      </c>
      <c r="D28" s="234" t="s">
        <v>171</v>
      </c>
      <c r="E28" s="233">
        <v>45063.0</v>
      </c>
      <c r="F28" s="238">
        <v>0.20833333333333334</v>
      </c>
      <c r="G28" s="237">
        <v>0.4583333333333333</v>
      </c>
      <c r="H28" s="68">
        <v>6.0</v>
      </c>
      <c r="I28" s="68">
        <v>0.0</v>
      </c>
      <c r="J28" s="68">
        <v>5.0</v>
      </c>
      <c r="K28" s="68">
        <v>1.0</v>
      </c>
    </row>
    <row r="29" hidden="1">
      <c r="A29" s="233">
        <v>45062.0</v>
      </c>
      <c r="B29" s="152" t="s">
        <v>97</v>
      </c>
      <c r="C29" s="68" t="s">
        <v>31</v>
      </c>
      <c r="D29" s="234" t="s">
        <v>171</v>
      </c>
      <c r="E29" s="233">
        <v>45063.0</v>
      </c>
      <c r="F29" s="237">
        <v>0.22916666666666666</v>
      </c>
      <c r="G29" s="237">
        <v>0.5416666666666666</v>
      </c>
      <c r="H29" s="68">
        <v>7.5</v>
      </c>
      <c r="I29" s="68">
        <v>0.0</v>
      </c>
      <c r="J29" s="68">
        <v>7.0</v>
      </c>
      <c r="K29" s="68">
        <v>0.5</v>
      </c>
    </row>
    <row r="30" hidden="1">
      <c r="A30" s="233">
        <v>45063.0</v>
      </c>
      <c r="B30" s="68" t="s">
        <v>88</v>
      </c>
      <c r="C30" s="68" t="s">
        <v>31</v>
      </c>
      <c r="D30" s="234" t="s">
        <v>171</v>
      </c>
      <c r="E30" s="233">
        <v>45063.0</v>
      </c>
      <c r="F30" s="237">
        <v>0.9166666666666666</v>
      </c>
      <c r="G30" s="237">
        <v>0.20833333333333334</v>
      </c>
      <c r="H30" s="68">
        <v>7.0</v>
      </c>
      <c r="I30" s="68">
        <v>0.0</v>
      </c>
      <c r="J30" s="68">
        <v>0.0</v>
      </c>
      <c r="K30" s="68">
        <v>7.0</v>
      </c>
    </row>
    <row r="31" hidden="1">
      <c r="A31" s="233">
        <v>45063.0</v>
      </c>
      <c r="B31" s="68" t="s">
        <v>139</v>
      </c>
      <c r="C31" s="68" t="s">
        <v>35</v>
      </c>
      <c r="D31" s="234" t="s">
        <v>171</v>
      </c>
      <c r="E31" s="233">
        <v>45063.0</v>
      </c>
      <c r="F31" s="237">
        <v>0.9583333333333334</v>
      </c>
      <c r="G31" s="237">
        <v>0.375</v>
      </c>
      <c r="H31" s="68">
        <v>10.0</v>
      </c>
      <c r="I31" s="68">
        <v>2.0</v>
      </c>
      <c r="J31" s="68">
        <v>1.0</v>
      </c>
      <c r="K31" s="68">
        <v>7.0</v>
      </c>
      <c r="L31" s="68" t="s">
        <v>832</v>
      </c>
    </row>
    <row r="32" hidden="1">
      <c r="A32" s="233">
        <v>45063.0</v>
      </c>
      <c r="B32" s="68" t="s">
        <v>30</v>
      </c>
      <c r="C32" s="68" t="s">
        <v>1</v>
      </c>
      <c r="D32" s="234" t="s">
        <v>171</v>
      </c>
      <c r="E32" s="233">
        <v>45063.0</v>
      </c>
      <c r="F32" s="237">
        <v>0.9375</v>
      </c>
      <c r="G32" s="237">
        <v>0.20833333333333334</v>
      </c>
      <c r="H32" s="235">
        <v>6.5</v>
      </c>
      <c r="I32" s="236">
        <v>0.0</v>
      </c>
      <c r="J32" s="236">
        <v>0.0</v>
      </c>
      <c r="K32" s="235">
        <v>6.5</v>
      </c>
      <c r="L32" s="152"/>
    </row>
    <row r="33" hidden="1">
      <c r="A33" s="233">
        <v>45063.0</v>
      </c>
      <c r="B33" s="68" t="s">
        <v>18</v>
      </c>
      <c r="C33" s="68" t="s">
        <v>1</v>
      </c>
      <c r="D33" s="234" t="s">
        <v>171</v>
      </c>
      <c r="E33" s="233">
        <v>45063.0</v>
      </c>
      <c r="F33" s="237">
        <v>0.9375</v>
      </c>
      <c r="G33" s="237">
        <v>0.4791666666666667</v>
      </c>
      <c r="H33" s="235">
        <v>13.0</v>
      </c>
      <c r="I33" s="235">
        <v>5.0</v>
      </c>
      <c r="J33" s="235">
        <v>0.5</v>
      </c>
      <c r="K33" s="235">
        <v>7.5</v>
      </c>
      <c r="L33" s="68" t="s">
        <v>407</v>
      </c>
    </row>
    <row r="34" hidden="1">
      <c r="A34" s="233">
        <v>45063.0</v>
      </c>
      <c r="B34" s="68" t="s">
        <v>54</v>
      </c>
      <c r="C34" s="68" t="s">
        <v>51</v>
      </c>
      <c r="D34" s="234" t="s">
        <v>171</v>
      </c>
      <c r="E34" s="233">
        <v>45063.0</v>
      </c>
      <c r="F34" s="237">
        <v>0.9583333333333334</v>
      </c>
      <c r="G34" s="237">
        <v>0.16666666666666666</v>
      </c>
      <c r="H34" s="235">
        <v>5.0</v>
      </c>
      <c r="I34" s="236">
        <v>0.0</v>
      </c>
      <c r="J34" s="236">
        <v>0.0</v>
      </c>
      <c r="K34" s="235">
        <v>5.0</v>
      </c>
      <c r="L34" s="152"/>
    </row>
    <row r="35" hidden="1">
      <c r="A35" s="233">
        <v>45063.0</v>
      </c>
      <c r="B35" s="68" t="s">
        <v>54</v>
      </c>
      <c r="C35" s="68" t="s">
        <v>49</v>
      </c>
      <c r="D35" s="234" t="s">
        <v>169</v>
      </c>
      <c r="E35" s="233">
        <v>45064.0</v>
      </c>
      <c r="F35" s="237">
        <v>0.16666666666666666</v>
      </c>
      <c r="G35" s="237">
        <v>0.3333333333333333</v>
      </c>
      <c r="H35" s="68">
        <v>4.0</v>
      </c>
      <c r="I35" s="68">
        <v>1.0</v>
      </c>
      <c r="J35" s="68">
        <v>1.0</v>
      </c>
      <c r="K35" s="68">
        <v>2.0</v>
      </c>
      <c r="L35" s="152" t="s">
        <v>191</v>
      </c>
    </row>
    <row r="36" hidden="1">
      <c r="A36" s="233">
        <v>45063.0</v>
      </c>
      <c r="B36" s="68" t="s">
        <v>50</v>
      </c>
      <c r="C36" s="68" t="s">
        <v>23</v>
      </c>
      <c r="D36" s="234" t="s">
        <v>169</v>
      </c>
      <c r="E36" s="233">
        <v>45064.0</v>
      </c>
      <c r="F36" s="238">
        <v>0.020833333333333332</v>
      </c>
      <c r="G36" s="237">
        <v>0.20833333333333334</v>
      </c>
      <c r="H36" s="68">
        <v>4.5</v>
      </c>
      <c r="I36" s="68">
        <v>0.0</v>
      </c>
      <c r="J36" s="68">
        <v>0.0</v>
      </c>
      <c r="K36" s="68">
        <v>4.5</v>
      </c>
    </row>
    <row r="37" hidden="1">
      <c r="A37" s="233">
        <v>45063.0</v>
      </c>
      <c r="B37" s="68" t="s">
        <v>50</v>
      </c>
      <c r="C37" s="68" t="s">
        <v>31</v>
      </c>
      <c r="D37" s="234" t="s">
        <v>169</v>
      </c>
      <c r="E37" s="233">
        <v>45064.0</v>
      </c>
      <c r="F37" s="237">
        <v>0.20833333333333334</v>
      </c>
      <c r="G37" s="237">
        <v>0.5208333333333334</v>
      </c>
      <c r="H37" s="68">
        <v>7.5</v>
      </c>
      <c r="I37" s="68">
        <v>4.0</v>
      </c>
      <c r="J37" s="68">
        <v>2.5</v>
      </c>
      <c r="K37" s="68">
        <v>1.0</v>
      </c>
      <c r="L37" s="68" t="s">
        <v>261</v>
      </c>
    </row>
    <row r="38" hidden="1">
      <c r="A38" s="233">
        <v>45063.0</v>
      </c>
      <c r="B38" s="68" t="s">
        <v>123</v>
      </c>
      <c r="C38" s="68" t="s">
        <v>23</v>
      </c>
      <c r="D38" s="234" t="s">
        <v>169</v>
      </c>
      <c r="E38" s="233">
        <v>45064.0</v>
      </c>
      <c r="F38" s="237">
        <v>0.20833333333333334</v>
      </c>
      <c r="G38" s="237">
        <v>0.4583333333333333</v>
      </c>
      <c r="H38" s="68">
        <v>6.0</v>
      </c>
      <c r="I38" s="68">
        <v>0.0</v>
      </c>
      <c r="J38" s="68">
        <v>5.0</v>
      </c>
      <c r="K38" s="68">
        <v>1.0</v>
      </c>
    </row>
    <row r="39" hidden="1">
      <c r="A39" s="233">
        <v>45063.0</v>
      </c>
      <c r="B39" s="68" t="s">
        <v>32</v>
      </c>
      <c r="C39" s="68" t="s">
        <v>1</v>
      </c>
      <c r="D39" s="234" t="s">
        <v>169</v>
      </c>
      <c r="E39" s="233">
        <v>45064.0</v>
      </c>
      <c r="F39" s="235">
        <v>0.0</v>
      </c>
      <c r="G39" s="235">
        <v>0.0</v>
      </c>
      <c r="H39" s="68">
        <v>0.0</v>
      </c>
      <c r="I39" s="68">
        <v>0.0</v>
      </c>
      <c r="J39" s="68">
        <v>0.0</v>
      </c>
      <c r="K39" s="68">
        <v>0.0</v>
      </c>
      <c r="L39" s="68" t="s">
        <v>25</v>
      </c>
    </row>
    <row r="40" hidden="1">
      <c r="A40" s="233">
        <v>45063.0</v>
      </c>
      <c r="B40" s="68" t="s">
        <v>45</v>
      </c>
      <c r="C40" s="68" t="s">
        <v>1</v>
      </c>
      <c r="D40" s="234" t="s">
        <v>169</v>
      </c>
      <c r="E40" s="233">
        <v>45064.0</v>
      </c>
      <c r="F40" s="237">
        <v>0.20833333333333334</v>
      </c>
      <c r="G40" s="237">
        <v>0.4791666666666667</v>
      </c>
      <c r="H40" s="68">
        <v>6.5</v>
      </c>
      <c r="I40" s="68">
        <v>0.0</v>
      </c>
      <c r="J40" s="68">
        <v>5.5</v>
      </c>
      <c r="K40" s="68">
        <v>1.0</v>
      </c>
    </row>
    <row r="41" hidden="1">
      <c r="A41" s="233">
        <v>45063.0</v>
      </c>
      <c r="B41" s="68" t="s">
        <v>52</v>
      </c>
      <c r="C41" s="68" t="s">
        <v>51</v>
      </c>
      <c r="D41" s="234" t="s">
        <v>169</v>
      </c>
      <c r="E41" s="233">
        <v>45064.0</v>
      </c>
      <c r="F41" s="237">
        <v>0.16666666666666666</v>
      </c>
      <c r="G41" s="238">
        <v>0.5</v>
      </c>
      <c r="H41" s="68">
        <v>8.0</v>
      </c>
      <c r="I41" s="68">
        <v>0.0</v>
      </c>
      <c r="J41" s="68">
        <v>6.0</v>
      </c>
      <c r="K41" s="68">
        <v>2.0</v>
      </c>
    </row>
    <row r="42" hidden="1">
      <c r="A42" s="233">
        <v>45063.0</v>
      </c>
      <c r="B42" s="68" t="s">
        <v>69</v>
      </c>
      <c r="C42" s="68" t="s">
        <v>51</v>
      </c>
      <c r="D42" s="234" t="s">
        <v>169</v>
      </c>
      <c r="E42" s="233">
        <v>45064.0</v>
      </c>
      <c r="F42" s="235">
        <v>0.0</v>
      </c>
      <c r="G42" s="235">
        <v>0.0</v>
      </c>
      <c r="H42" s="68">
        <v>0.0</v>
      </c>
      <c r="I42" s="68">
        <v>0.0</v>
      </c>
      <c r="J42" s="68">
        <v>0.0</v>
      </c>
      <c r="K42" s="68">
        <v>0.0</v>
      </c>
      <c r="L42" s="68" t="s">
        <v>166</v>
      </c>
    </row>
    <row r="43" hidden="1">
      <c r="A43" s="233">
        <v>45063.0</v>
      </c>
      <c r="B43" s="68" t="s">
        <v>190</v>
      </c>
      <c r="C43" s="68" t="s">
        <v>51</v>
      </c>
      <c r="D43" s="234" t="s">
        <v>169</v>
      </c>
      <c r="E43" s="233">
        <v>45064.0</v>
      </c>
      <c r="F43" s="237">
        <v>0.1875</v>
      </c>
      <c r="G43" s="237">
        <v>0.5208333333333334</v>
      </c>
      <c r="H43" s="68">
        <v>8.0</v>
      </c>
      <c r="I43" s="68">
        <v>0.0</v>
      </c>
      <c r="J43" s="68">
        <v>6.5</v>
      </c>
      <c r="K43" s="68">
        <v>1.5</v>
      </c>
    </row>
    <row r="44" hidden="1">
      <c r="A44" s="233">
        <v>45063.0</v>
      </c>
      <c r="B44" s="152" t="s">
        <v>82</v>
      </c>
      <c r="C44" s="68" t="s">
        <v>35</v>
      </c>
      <c r="D44" s="234" t="s">
        <v>169</v>
      </c>
      <c r="E44" s="233">
        <v>45064.0</v>
      </c>
      <c r="F44" s="237">
        <v>0.16666666666666666</v>
      </c>
      <c r="G44" s="237">
        <v>0.4583333333333333</v>
      </c>
      <c r="H44" s="68">
        <v>7.0</v>
      </c>
      <c r="I44" s="68">
        <v>0.0</v>
      </c>
      <c r="J44" s="68">
        <v>5.0</v>
      </c>
      <c r="K44" s="68">
        <v>2.0</v>
      </c>
    </row>
    <row r="45" hidden="1">
      <c r="A45" s="233">
        <v>45063.0</v>
      </c>
      <c r="B45" s="152" t="s">
        <v>82</v>
      </c>
      <c r="C45" s="68" t="s">
        <v>31</v>
      </c>
      <c r="D45" s="234" t="s">
        <v>169</v>
      </c>
      <c r="E45" s="233">
        <v>45064.0</v>
      </c>
      <c r="F45" s="237">
        <v>0.4583333333333333</v>
      </c>
      <c r="G45" s="237">
        <v>0.5416666666666666</v>
      </c>
      <c r="H45" s="68">
        <v>2.0</v>
      </c>
      <c r="I45" s="68">
        <v>1.0</v>
      </c>
      <c r="J45" s="68">
        <v>1.0</v>
      </c>
      <c r="K45" s="68">
        <v>0.0</v>
      </c>
      <c r="L45" s="68" t="s">
        <v>191</v>
      </c>
    </row>
    <row r="46" hidden="1">
      <c r="A46" s="233">
        <v>45063.0</v>
      </c>
      <c r="B46" s="152" t="s">
        <v>825</v>
      </c>
      <c r="C46" s="68" t="s">
        <v>31</v>
      </c>
      <c r="D46" s="234" t="s">
        <v>169</v>
      </c>
      <c r="E46" s="233">
        <v>45064.0</v>
      </c>
      <c r="F46" s="235">
        <v>0.0</v>
      </c>
      <c r="G46" s="235">
        <v>0.0</v>
      </c>
      <c r="H46" s="68">
        <v>0.0</v>
      </c>
      <c r="I46" s="68">
        <v>0.0</v>
      </c>
      <c r="J46" s="68">
        <v>0.0</v>
      </c>
      <c r="K46" s="68">
        <v>0.0</v>
      </c>
    </row>
    <row r="47" hidden="1">
      <c r="A47" s="233">
        <v>45063.0</v>
      </c>
      <c r="B47" s="152" t="s">
        <v>97</v>
      </c>
      <c r="C47" s="68" t="s">
        <v>31</v>
      </c>
      <c r="D47" s="234" t="s">
        <v>169</v>
      </c>
      <c r="E47" s="233">
        <v>45064.0</v>
      </c>
      <c r="F47" s="235">
        <v>0.0</v>
      </c>
      <c r="G47" s="235">
        <v>0.0</v>
      </c>
      <c r="H47" s="68">
        <v>0.0</v>
      </c>
      <c r="I47" s="68">
        <v>0.0</v>
      </c>
      <c r="J47" s="68">
        <v>0.0</v>
      </c>
      <c r="K47" s="68">
        <v>0.0</v>
      </c>
      <c r="L47" s="68" t="s">
        <v>25</v>
      </c>
    </row>
    <row r="48" hidden="1">
      <c r="A48" s="233">
        <v>45064.0</v>
      </c>
      <c r="B48" s="68" t="s">
        <v>88</v>
      </c>
      <c r="C48" s="68" t="s">
        <v>31</v>
      </c>
      <c r="D48" s="234" t="s">
        <v>169</v>
      </c>
      <c r="E48" s="233">
        <v>45064.0</v>
      </c>
      <c r="F48" s="235">
        <v>0.0</v>
      </c>
      <c r="G48" s="235">
        <v>0.0</v>
      </c>
      <c r="H48" s="68">
        <v>0.0</v>
      </c>
      <c r="I48" s="68">
        <v>0.0</v>
      </c>
      <c r="J48" s="68">
        <v>0.0</v>
      </c>
      <c r="K48" s="68">
        <v>0.0</v>
      </c>
      <c r="L48" s="68" t="s">
        <v>25</v>
      </c>
    </row>
    <row r="49" hidden="1">
      <c r="A49" s="233">
        <v>45064.0</v>
      </c>
      <c r="B49" s="68" t="s">
        <v>50</v>
      </c>
      <c r="C49" s="68" t="s">
        <v>31</v>
      </c>
      <c r="D49" s="234" t="s">
        <v>169</v>
      </c>
      <c r="E49" s="233">
        <v>45064.0</v>
      </c>
      <c r="F49" s="237">
        <v>0.9166666666666666</v>
      </c>
      <c r="G49" s="237">
        <v>0.20833333333333334</v>
      </c>
      <c r="H49" s="68">
        <v>7.0</v>
      </c>
      <c r="I49" s="68">
        <v>0.0</v>
      </c>
      <c r="J49" s="68">
        <v>0.0</v>
      </c>
      <c r="K49" s="68">
        <v>7.0</v>
      </c>
      <c r="L49" s="152"/>
    </row>
    <row r="50" hidden="1">
      <c r="A50" s="233">
        <v>45064.0</v>
      </c>
      <c r="B50" s="68" t="s">
        <v>139</v>
      </c>
      <c r="C50" s="68" t="s">
        <v>35</v>
      </c>
      <c r="D50" s="234" t="s">
        <v>169</v>
      </c>
      <c r="E50" s="233">
        <v>45064.0</v>
      </c>
      <c r="F50" s="237">
        <v>0.9583333333333334</v>
      </c>
      <c r="G50" s="237">
        <v>0.375</v>
      </c>
      <c r="H50" s="68">
        <v>10.0</v>
      </c>
      <c r="I50" s="68">
        <v>2.0</v>
      </c>
      <c r="J50" s="68">
        <v>1.0</v>
      </c>
      <c r="K50" s="68">
        <v>7.0</v>
      </c>
      <c r="L50" s="68" t="s">
        <v>832</v>
      </c>
    </row>
    <row r="51" hidden="1">
      <c r="A51" s="233">
        <v>45064.0</v>
      </c>
      <c r="B51" s="68" t="s">
        <v>30</v>
      </c>
      <c r="C51" s="68" t="s">
        <v>1</v>
      </c>
      <c r="D51" s="234" t="s">
        <v>169</v>
      </c>
      <c r="E51" s="233">
        <v>45064.0</v>
      </c>
      <c r="F51" s="237">
        <v>0.9375</v>
      </c>
      <c r="G51" s="237">
        <v>0.20833333333333334</v>
      </c>
      <c r="H51" s="235">
        <v>6.5</v>
      </c>
      <c r="I51" s="236">
        <v>0.0</v>
      </c>
      <c r="J51" s="236">
        <v>0.0</v>
      </c>
      <c r="K51" s="235">
        <v>6.5</v>
      </c>
      <c r="L51" s="152"/>
    </row>
    <row r="52" hidden="1">
      <c r="A52" s="233">
        <v>45064.0</v>
      </c>
      <c r="B52" s="68" t="s">
        <v>18</v>
      </c>
      <c r="C52" s="68" t="s">
        <v>1</v>
      </c>
      <c r="D52" s="234" t="s">
        <v>169</v>
      </c>
      <c r="E52" s="233">
        <v>45064.0</v>
      </c>
      <c r="F52" s="237">
        <v>0.9375</v>
      </c>
      <c r="G52" s="237">
        <v>0.20833333333333334</v>
      </c>
      <c r="H52" s="235">
        <v>6.5</v>
      </c>
      <c r="I52" s="236">
        <v>0.0</v>
      </c>
      <c r="J52" s="236">
        <v>0.0</v>
      </c>
      <c r="K52" s="235">
        <v>6.5</v>
      </c>
      <c r="L52" s="152"/>
    </row>
    <row r="53" hidden="1">
      <c r="A53" s="233">
        <v>45064.0</v>
      </c>
      <c r="B53" s="68" t="s">
        <v>54</v>
      </c>
      <c r="C53" s="68" t="s">
        <v>51</v>
      </c>
      <c r="D53" s="234" t="s">
        <v>169</v>
      </c>
      <c r="E53" s="233">
        <v>45064.0</v>
      </c>
      <c r="F53" s="237">
        <v>0.9583333333333334</v>
      </c>
      <c r="G53" s="237">
        <v>0.16666666666666666</v>
      </c>
      <c r="H53" s="235">
        <v>5.0</v>
      </c>
      <c r="I53" s="236">
        <v>0.0</v>
      </c>
      <c r="J53" s="236">
        <v>0.0</v>
      </c>
      <c r="K53" s="235">
        <v>5.0</v>
      </c>
      <c r="L53" s="152"/>
    </row>
    <row r="54" hidden="1">
      <c r="A54" s="233">
        <v>45064.0</v>
      </c>
      <c r="B54" s="68" t="s">
        <v>54</v>
      </c>
      <c r="C54" s="68" t="s">
        <v>49</v>
      </c>
      <c r="D54" s="234" t="s">
        <v>168</v>
      </c>
      <c r="E54" s="233">
        <v>45065.0</v>
      </c>
      <c r="F54" s="237">
        <v>0.16666666666666666</v>
      </c>
      <c r="G54" s="237">
        <v>0.3333333333333333</v>
      </c>
      <c r="H54" s="68">
        <v>4.0</v>
      </c>
      <c r="I54" s="68">
        <v>1.0</v>
      </c>
      <c r="J54" s="68">
        <v>1.0</v>
      </c>
      <c r="K54" s="68">
        <v>2.0</v>
      </c>
      <c r="L54" s="152" t="s">
        <v>191</v>
      </c>
    </row>
    <row r="55" hidden="1">
      <c r="A55" s="233">
        <v>45064.0</v>
      </c>
      <c r="B55" s="68" t="s">
        <v>18</v>
      </c>
      <c r="C55" s="68" t="s">
        <v>206</v>
      </c>
      <c r="D55" s="234" t="s">
        <v>168</v>
      </c>
      <c r="E55" s="233">
        <v>45065.0</v>
      </c>
      <c r="F55" s="237">
        <v>0.20833333333333334</v>
      </c>
      <c r="G55" s="237">
        <v>0.3333333333333333</v>
      </c>
      <c r="H55" s="68">
        <v>3.0</v>
      </c>
      <c r="I55" s="68">
        <v>1.5</v>
      </c>
      <c r="J55" s="68">
        <v>0.5</v>
      </c>
      <c r="K55" s="68">
        <v>1.0</v>
      </c>
      <c r="L55" s="152" t="s">
        <v>336</v>
      </c>
    </row>
    <row r="56" hidden="1">
      <c r="A56" s="233">
        <v>45064.0</v>
      </c>
      <c r="B56" s="68" t="s">
        <v>52</v>
      </c>
      <c r="C56" s="68" t="s">
        <v>23</v>
      </c>
      <c r="D56" s="234" t="s">
        <v>168</v>
      </c>
      <c r="E56" s="233">
        <v>45065.0</v>
      </c>
      <c r="F56" s="238">
        <v>0.020833333333333332</v>
      </c>
      <c r="G56" s="237">
        <v>0.16666666666666666</v>
      </c>
      <c r="H56" s="68">
        <v>3.5</v>
      </c>
      <c r="I56" s="68">
        <v>0.0</v>
      </c>
      <c r="J56" s="68">
        <v>0.0</v>
      </c>
      <c r="K56" s="68">
        <v>3.5</v>
      </c>
      <c r="L56" s="152"/>
    </row>
    <row r="57" hidden="1">
      <c r="A57" s="233">
        <v>45064.0</v>
      </c>
      <c r="B57" s="68" t="s">
        <v>52</v>
      </c>
      <c r="C57" s="68" t="s">
        <v>51</v>
      </c>
      <c r="D57" s="234" t="s">
        <v>168</v>
      </c>
      <c r="E57" s="233">
        <v>45065.0</v>
      </c>
      <c r="F57" s="237">
        <v>0.16666666666666666</v>
      </c>
      <c r="G57" s="237">
        <v>0.5208333333333334</v>
      </c>
      <c r="H57" s="68">
        <v>8.5</v>
      </c>
      <c r="I57" s="68">
        <v>4.0</v>
      </c>
      <c r="J57" s="68">
        <v>2.5</v>
      </c>
      <c r="K57" s="68">
        <v>2.0</v>
      </c>
      <c r="L57" s="152" t="s">
        <v>261</v>
      </c>
    </row>
    <row r="58" hidden="1">
      <c r="A58" s="233">
        <v>45064.0</v>
      </c>
      <c r="B58" s="68" t="s">
        <v>123</v>
      </c>
      <c r="C58" s="68" t="s">
        <v>23</v>
      </c>
      <c r="D58" s="234" t="s">
        <v>168</v>
      </c>
      <c r="E58" s="233">
        <v>45065.0</v>
      </c>
      <c r="F58" s="237">
        <v>0.16666666666666666</v>
      </c>
      <c r="G58" s="237">
        <v>0.4583333333333333</v>
      </c>
      <c r="H58" s="68">
        <v>7.0</v>
      </c>
      <c r="I58" s="68">
        <v>0.0</v>
      </c>
      <c r="J58" s="68">
        <v>5.0</v>
      </c>
      <c r="K58" s="68">
        <v>2.0</v>
      </c>
    </row>
    <row r="59" hidden="1">
      <c r="A59" s="233">
        <v>45064.0</v>
      </c>
      <c r="B59" s="68" t="s">
        <v>32</v>
      </c>
      <c r="C59" s="68" t="s">
        <v>1</v>
      </c>
      <c r="D59" s="234" t="s">
        <v>168</v>
      </c>
      <c r="E59" s="233">
        <v>45065.0</v>
      </c>
      <c r="F59" s="237">
        <v>0.20833333333333334</v>
      </c>
      <c r="G59" s="237">
        <v>0.4791666666666667</v>
      </c>
      <c r="H59" s="68">
        <v>6.5</v>
      </c>
      <c r="I59" s="68">
        <v>0.0</v>
      </c>
      <c r="J59" s="68">
        <v>5.5</v>
      </c>
      <c r="K59" s="68">
        <v>1.0</v>
      </c>
      <c r="L59" s="152"/>
    </row>
    <row r="60" hidden="1">
      <c r="A60" s="233">
        <v>45064.0</v>
      </c>
      <c r="B60" s="68" t="s">
        <v>45</v>
      </c>
      <c r="C60" s="68" t="s">
        <v>1</v>
      </c>
      <c r="D60" s="234" t="s">
        <v>168</v>
      </c>
      <c r="E60" s="233">
        <v>45065.0</v>
      </c>
      <c r="F60" s="237">
        <v>0.20833333333333334</v>
      </c>
      <c r="G60" s="237">
        <v>0.4791666666666667</v>
      </c>
      <c r="H60" s="68">
        <v>6.5</v>
      </c>
      <c r="I60" s="68">
        <v>0.0</v>
      </c>
      <c r="J60" s="68">
        <v>5.5</v>
      </c>
      <c r="K60" s="68">
        <v>1.0</v>
      </c>
    </row>
    <row r="61" hidden="1">
      <c r="A61" s="233">
        <v>45064.0</v>
      </c>
      <c r="B61" s="68" t="s">
        <v>50</v>
      </c>
      <c r="C61" s="68" t="s">
        <v>51</v>
      </c>
      <c r="D61" s="234" t="s">
        <v>168</v>
      </c>
      <c r="E61" s="233">
        <v>45065.0</v>
      </c>
      <c r="F61" s="237">
        <v>0.20833333333333334</v>
      </c>
      <c r="G61" s="237">
        <v>0.9583333333333334</v>
      </c>
      <c r="H61" s="68">
        <v>6.0</v>
      </c>
      <c r="I61" s="68">
        <v>5.0</v>
      </c>
      <c r="J61" s="68">
        <v>0.0</v>
      </c>
      <c r="K61" s="68">
        <v>1.0</v>
      </c>
      <c r="L61" s="152" t="s">
        <v>407</v>
      </c>
    </row>
    <row r="62" hidden="1">
      <c r="A62" s="233">
        <v>45064.0</v>
      </c>
      <c r="B62" s="68" t="s">
        <v>69</v>
      </c>
      <c r="C62" s="68" t="s">
        <v>51</v>
      </c>
      <c r="D62" s="234" t="s">
        <v>168</v>
      </c>
      <c r="E62" s="233">
        <v>45065.0</v>
      </c>
      <c r="F62" s="235">
        <v>0.0</v>
      </c>
      <c r="G62" s="235">
        <v>0.0</v>
      </c>
      <c r="H62" s="68">
        <v>0.0</v>
      </c>
      <c r="I62" s="68">
        <v>0.0</v>
      </c>
      <c r="J62" s="68">
        <v>0.0</v>
      </c>
      <c r="K62" s="68">
        <v>0.0</v>
      </c>
      <c r="L62" s="68" t="s">
        <v>166</v>
      </c>
    </row>
    <row r="63" hidden="1">
      <c r="A63" s="233">
        <v>45064.0</v>
      </c>
      <c r="B63" s="68" t="s">
        <v>190</v>
      </c>
      <c r="C63" s="68" t="s">
        <v>51</v>
      </c>
      <c r="D63" s="234" t="s">
        <v>168</v>
      </c>
      <c r="E63" s="233">
        <v>45065.0</v>
      </c>
      <c r="F63" s="235">
        <v>0.0</v>
      </c>
      <c r="G63" s="235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 hidden="1">
      <c r="A64" s="233">
        <v>45064.0</v>
      </c>
      <c r="B64" s="152" t="s">
        <v>82</v>
      </c>
      <c r="C64" s="68" t="s">
        <v>35</v>
      </c>
      <c r="D64" s="234" t="s">
        <v>168</v>
      </c>
      <c r="E64" s="233">
        <v>45065.0</v>
      </c>
      <c r="F64" s="237">
        <v>0.16666666666666666</v>
      </c>
      <c r="G64" s="237">
        <v>0.4583333333333333</v>
      </c>
      <c r="H64" s="68">
        <v>7.0</v>
      </c>
      <c r="I64" s="68">
        <v>0.0</v>
      </c>
      <c r="J64" s="68">
        <v>5.0</v>
      </c>
      <c r="K64" s="68">
        <v>2.0</v>
      </c>
      <c r="L64" s="152"/>
    </row>
    <row r="65" hidden="1">
      <c r="A65" s="233">
        <v>45064.0</v>
      </c>
      <c r="B65" s="152" t="s">
        <v>82</v>
      </c>
      <c r="C65" s="68" t="s">
        <v>51</v>
      </c>
      <c r="D65" s="234" t="s">
        <v>168</v>
      </c>
      <c r="E65" s="233">
        <v>45065.0</v>
      </c>
      <c r="F65" s="237">
        <v>0.4583333333333333</v>
      </c>
      <c r="G65" s="238">
        <v>0.5</v>
      </c>
      <c r="H65" s="68">
        <v>1.0</v>
      </c>
      <c r="I65" s="68">
        <v>0.0</v>
      </c>
      <c r="J65" s="68">
        <v>1.0</v>
      </c>
      <c r="K65" s="68">
        <v>0.0</v>
      </c>
    </row>
    <row r="66" hidden="1">
      <c r="A66" s="233">
        <v>45064.0</v>
      </c>
      <c r="B66" s="152" t="s">
        <v>825</v>
      </c>
      <c r="C66" s="68" t="s">
        <v>31</v>
      </c>
      <c r="D66" s="234" t="s">
        <v>168</v>
      </c>
      <c r="E66" s="233">
        <v>45065.0</v>
      </c>
      <c r="F66" s="235">
        <v>0.0</v>
      </c>
      <c r="G66" s="235">
        <v>0.0</v>
      </c>
      <c r="H66" s="68">
        <v>0.0</v>
      </c>
      <c r="I66" s="68">
        <v>0.0</v>
      </c>
      <c r="J66" s="68">
        <v>0.0</v>
      </c>
      <c r="K66" s="68">
        <v>0.0</v>
      </c>
    </row>
    <row r="67" hidden="1">
      <c r="A67" s="233">
        <v>45064.0</v>
      </c>
      <c r="B67" s="152" t="s">
        <v>97</v>
      </c>
      <c r="C67" s="68" t="s">
        <v>31</v>
      </c>
      <c r="D67" s="234" t="s">
        <v>168</v>
      </c>
      <c r="E67" s="233">
        <v>45065.0</v>
      </c>
      <c r="F67" s="237">
        <v>0.20833333333333334</v>
      </c>
      <c r="G67" s="237">
        <v>0.5416666666666666</v>
      </c>
      <c r="H67" s="68">
        <v>8.0</v>
      </c>
      <c r="I67" s="68">
        <v>0.0</v>
      </c>
      <c r="J67" s="68">
        <v>7.0</v>
      </c>
      <c r="K67" s="68">
        <v>1.0</v>
      </c>
    </row>
    <row r="68" hidden="1">
      <c r="A68" s="233">
        <v>45065.0</v>
      </c>
      <c r="B68" s="68" t="s">
        <v>88</v>
      </c>
      <c r="C68" s="68" t="s">
        <v>31</v>
      </c>
      <c r="D68" s="234" t="s">
        <v>168</v>
      </c>
      <c r="E68" s="233">
        <v>45065.0</v>
      </c>
      <c r="F68" s="237">
        <v>0.9166666666666666</v>
      </c>
      <c r="G68" s="237">
        <v>0.25</v>
      </c>
      <c r="H68" s="68">
        <v>8.0</v>
      </c>
      <c r="I68" s="68">
        <v>0.0</v>
      </c>
      <c r="J68" s="68">
        <v>0.0</v>
      </c>
      <c r="K68" s="68">
        <v>8.0</v>
      </c>
    </row>
    <row r="69" hidden="1">
      <c r="A69" s="233">
        <v>45065.0</v>
      </c>
      <c r="B69" s="68" t="s">
        <v>139</v>
      </c>
      <c r="C69" s="68" t="s">
        <v>35</v>
      </c>
      <c r="D69" s="234" t="s">
        <v>168</v>
      </c>
      <c r="E69" s="233">
        <v>45065.0</v>
      </c>
      <c r="F69" s="237">
        <v>0.9583333333333334</v>
      </c>
      <c r="G69" s="237">
        <v>0.3333333333333333</v>
      </c>
      <c r="H69" s="235">
        <v>9.0</v>
      </c>
      <c r="I69" s="235">
        <v>1.0</v>
      </c>
      <c r="J69" s="235">
        <v>1.0</v>
      </c>
      <c r="K69" s="235">
        <v>7.0</v>
      </c>
      <c r="L69" s="68" t="s">
        <v>191</v>
      </c>
    </row>
    <row r="70" hidden="1">
      <c r="A70" s="233">
        <v>45065.0</v>
      </c>
      <c r="B70" s="68" t="s">
        <v>30</v>
      </c>
      <c r="C70" s="68" t="s">
        <v>1</v>
      </c>
      <c r="D70" s="234" t="s">
        <v>168</v>
      </c>
      <c r="E70" s="233">
        <v>45065.0</v>
      </c>
      <c r="F70" s="235">
        <v>0.0</v>
      </c>
      <c r="G70" s="235">
        <v>0.0</v>
      </c>
      <c r="H70" s="68">
        <v>0.0</v>
      </c>
      <c r="I70" s="68">
        <v>0.0</v>
      </c>
      <c r="J70" s="68">
        <v>0.0</v>
      </c>
      <c r="K70" s="68">
        <v>0.0</v>
      </c>
      <c r="L70" s="68" t="s">
        <v>25</v>
      </c>
    </row>
    <row r="71" hidden="1">
      <c r="A71" s="233">
        <v>45065.0</v>
      </c>
      <c r="B71" s="68" t="s">
        <v>52</v>
      </c>
      <c r="C71" s="68" t="s">
        <v>1</v>
      </c>
      <c r="D71" s="234" t="s">
        <v>168</v>
      </c>
      <c r="E71" s="233">
        <v>45065.0</v>
      </c>
      <c r="F71" s="237">
        <v>0.9375</v>
      </c>
      <c r="G71" s="237">
        <v>0.16666666666666666</v>
      </c>
      <c r="H71" s="235">
        <v>5.5</v>
      </c>
      <c r="I71" s="236">
        <v>0.0</v>
      </c>
      <c r="J71" s="236">
        <v>0.0</v>
      </c>
      <c r="K71" s="235">
        <v>5.5</v>
      </c>
      <c r="L71" s="152"/>
    </row>
    <row r="72" hidden="1">
      <c r="A72" s="233">
        <v>45065.0</v>
      </c>
      <c r="B72" s="68" t="s">
        <v>18</v>
      </c>
      <c r="C72" s="68" t="s">
        <v>1</v>
      </c>
      <c r="D72" s="234" t="s">
        <v>168</v>
      </c>
      <c r="E72" s="233">
        <v>45065.0</v>
      </c>
      <c r="F72" s="237">
        <v>0.9375</v>
      </c>
      <c r="G72" s="237">
        <v>0.20833333333333334</v>
      </c>
      <c r="H72" s="235">
        <v>6.5</v>
      </c>
      <c r="I72" s="236">
        <v>0.0</v>
      </c>
      <c r="J72" s="236">
        <v>0.0</v>
      </c>
      <c r="K72" s="235">
        <v>6.5</v>
      </c>
      <c r="L72" s="152"/>
    </row>
    <row r="73" hidden="1">
      <c r="A73" s="233">
        <v>45065.0</v>
      </c>
      <c r="B73" s="68" t="s">
        <v>54</v>
      </c>
      <c r="C73" s="68" t="s">
        <v>51</v>
      </c>
      <c r="D73" s="234" t="s">
        <v>168</v>
      </c>
      <c r="E73" s="233">
        <v>45065.0</v>
      </c>
      <c r="F73" s="237">
        <v>0.9583333333333334</v>
      </c>
      <c r="G73" s="237">
        <v>0.16666666666666666</v>
      </c>
      <c r="H73" s="235">
        <v>5.0</v>
      </c>
      <c r="I73" s="236">
        <v>0.0</v>
      </c>
      <c r="J73" s="236">
        <v>0.0</v>
      </c>
      <c r="K73" s="235">
        <v>5.0</v>
      </c>
      <c r="L73" s="152"/>
    </row>
    <row r="74" hidden="1">
      <c r="A74" s="233">
        <v>45065.0</v>
      </c>
      <c r="B74" s="68" t="s">
        <v>54</v>
      </c>
      <c r="C74" s="68" t="s">
        <v>49</v>
      </c>
      <c r="D74" s="234" t="s">
        <v>170</v>
      </c>
      <c r="E74" s="233">
        <v>45066.0</v>
      </c>
      <c r="F74" s="237">
        <v>0.16666666666666666</v>
      </c>
      <c r="G74" s="237">
        <v>0.25</v>
      </c>
      <c r="H74" s="68">
        <v>2.0</v>
      </c>
      <c r="I74" s="68">
        <v>0.0</v>
      </c>
      <c r="J74" s="68">
        <v>0.0</v>
      </c>
      <c r="K74" s="68">
        <v>2.0</v>
      </c>
      <c r="L74" s="152"/>
    </row>
    <row r="75" hidden="1">
      <c r="A75" s="233">
        <v>45065.0</v>
      </c>
      <c r="B75" s="68" t="s">
        <v>88</v>
      </c>
      <c r="C75" s="68" t="s">
        <v>833</v>
      </c>
      <c r="D75" s="234" t="s">
        <v>170</v>
      </c>
      <c r="E75" s="233">
        <v>45066.0</v>
      </c>
      <c r="F75" s="237">
        <v>0.25</v>
      </c>
      <c r="G75" s="237">
        <v>0.4583333333333333</v>
      </c>
      <c r="H75" s="68">
        <v>5.0</v>
      </c>
      <c r="I75" s="68">
        <v>5.0</v>
      </c>
      <c r="J75" s="68">
        <v>0.0</v>
      </c>
      <c r="K75" s="68">
        <v>0.0</v>
      </c>
      <c r="L75" s="152" t="s">
        <v>407</v>
      </c>
    </row>
    <row r="76" hidden="1">
      <c r="A76" s="233">
        <v>45065.0</v>
      </c>
      <c r="B76" s="68" t="s">
        <v>50</v>
      </c>
      <c r="C76" s="68" t="s">
        <v>23</v>
      </c>
      <c r="D76" s="234" t="s">
        <v>170</v>
      </c>
      <c r="E76" s="233">
        <v>45066.0</v>
      </c>
      <c r="F76" s="238">
        <v>0.020833333333333332</v>
      </c>
      <c r="G76" s="237">
        <v>0.16666666666666666</v>
      </c>
      <c r="H76" s="68">
        <v>3.5</v>
      </c>
      <c r="I76" s="68">
        <v>0.0</v>
      </c>
      <c r="J76" s="68">
        <v>0.0</v>
      </c>
      <c r="K76" s="68">
        <v>3.5</v>
      </c>
      <c r="L76" s="152"/>
    </row>
    <row r="77" hidden="1">
      <c r="A77" s="233">
        <v>45065.0</v>
      </c>
      <c r="B77" s="68" t="s">
        <v>50</v>
      </c>
      <c r="C77" s="68" t="s">
        <v>35</v>
      </c>
      <c r="D77" s="234" t="s">
        <v>170</v>
      </c>
      <c r="E77" s="233">
        <v>45066.0</v>
      </c>
      <c r="F77" s="237">
        <v>0.16666666666666666</v>
      </c>
      <c r="G77" s="237">
        <v>0.4583333333333333</v>
      </c>
      <c r="H77" s="68">
        <v>7.0</v>
      </c>
      <c r="I77" s="68">
        <v>2.5</v>
      </c>
      <c r="J77" s="68">
        <v>2.5</v>
      </c>
      <c r="K77" s="68">
        <v>2.0</v>
      </c>
      <c r="L77" s="152" t="s">
        <v>304</v>
      </c>
    </row>
    <row r="78" hidden="1">
      <c r="A78" s="233">
        <v>45065.0</v>
      </c>
      <c r="B78" s="68" t="s">
        <v>50</v>
      </c>
      <c r="C78" s="68" t="s">
        <v>31</v>
      </c>
      <c r="D78" s="234" t="s">
        <v>170</v>
      </c>
      <c r="E78" s="233">
        <v>45066.0</v>
      </c>
      <c r="F78" s="237">
        <v>0.4583333333333333</v>
      </c>
      <c r="G78" s="238">
        <v>0.020833333333333332</v>
      </c>
      <c r="H78" s="68">
        <v>1.5</v>
      </c>
      <c r="I78" s="68">
        <v>1.5</v>
      </c>
      <c r="J78" s="68">
        <v>0.0</v>
      </c>
      <c r="K78" s="68">
        <v>0.0</v>
      </c>
      <c r="L78" s="152" t="s">
        <v>336</v>
      </c>
    </row>
    <row r="79" hidden="1">
      <c r="A79" s="233">
        <v>45065.0</v>
      </c>
      <c r="B79" s="68" t="s">
        <v>123</v>
      </c>
      <c r="C79" s="68" t="s">
        <v>23</v>
      </c>
      <c r="D79" s="234" t="s">
        <v>170</v>
      </c>
      <c r="E79" s="233">
        <v>45066.0</v>
      </c>
      <c r="F79" s="237">
        <v>0.16666666666666666</v>
      </c>
      <c r="G79" s="237">
        <v>0.4583333333333333</v>
      </c>
      <c r="H79" s="68">
        <v>7.0</v>
      </c>
      <c r="I79" s="68">
        <v>0.0</v>
      </c>
      <c r="J79" s="68">
        <v>5.0</v>
      </c>
      <c r="K79" s="68">
        <v>2.0</v>
      </c>
      <c r="L79" s="152"/>
    </row>
    <row r="80" hidden="1">
      <c r="A80" s="233">
        <v>45065.0</v>
      </c>
      <c r="B80" s="68" t="s">
        <v>32</v>
      </c>
      <c r="C80" s="68" t="s">
        <v>1</v>
      </c>
      <c r="D80" s="234" t="s">
        <v>170</v>
      </c>
      <c r="E80" s="233">
        <v>45066.0</v>
      </c>
      <c r="F80" s="237">
        <v>0.16666666666666666</v>
      </c>
      <c r="G80" s="237">
        <v>0.5625</v>
      </c>
      <c r="H80" s="68">
        <v>9.5</v>
      </c>
      <c r="I80" s="68">
        <v>1.5</v>
      </c>
      <c r="J80" s="68">
        <v>7.0</v>
      </c>
      <c r="K80" s="68">
        <v>1.0</v>
      </c>
      <c r="L80" s="152" t="s">
        <v>336</v>
      </c>
    </row>
    <row r="81" hidden="1">
      <c r="A81" s="233">
        <v>45065.0</v>
      </c>
      <c r="B81" s="68" t="s">
        <v>45</v>
      </c>
      <c r="C81" s="68" t="s">
        <v>1</v>
      </c>
      <c r="D81" s="234" t="s">
        <v>170</v>
      </c>
      <c r="E81" s="233">
        <v>45066.0</v>
      </c>
      <c r="F81" s="237">
        <v>0.20833333333333334</v>
      </c>
      <c r="G81" s="237">
        <v>0.5625</v>
      </c>
      <c r="H81" s="68">
        <v>8.5</v>
      </c>
      <c r="I81" s="68">
        <v>0.5</v>
      </c>
      <c r="J81" s="68">
        <v>7.0</v>
      </c>
      <c r="K81" s="68">
        <v>1.0</v>
      </c>
      <c r="L81" s="152" t="s">
        <v>192</v>
      </c>
    </row>
    <row r="82" hidden="1">
      <c r="A82" s="233">
        <v>45065.0</v>
      </c>
      <c r="B82" s="68" t="s">
        <v>52</v>
      </c>
      <c r="C82" s="68" t="s">
        <v>51</v>
      </c>
      <c r="D82" s="234" t="s">
        <v>170</v>
      </c>
      <c r="E82" s="233">
        <v>45066.0</v>
      </c>
      <c r="F82" s="237">
        <v>0.16666666666666666</v>
      </c>
      <c r="G82" s="238">
        <v>0.5</v>
      </c>
      <c r="H82" s="68">
        <v>8.0</v>
      </c>
      <c r="I82" s="68">
        <v>5.5</v>
      </c>
      <c r="J82" s="68">
        <v>0.5</v>
      </c>
      <c r="K82" s="68">
        <v>2.0</v>
      </c>
      <c r="L82" s="152" t="s">
        <v>834</v>
      </c>
    </row>
    <row r="83" hidden="1">
      <c r="A83" s="233">
        <v>45065.0</v>
      </c>
      <c r="B83" s="68" t="s">
        <v>69</v>
      </c>
      <c r="C83" s="68" t="s">
        <v>51</v>
      </c>
      <c r="D83" s="234" t="s">
        <v>170</v>
      </c>
      <c r="E83" s="233">
        <v>45066.0</v>
      </c>
      <c r="F83" s="235">
        <v>0.0</v>
      </c>
      <c r="G83" s="235">
        <v>0.0</v>
      </c>
      <c r="H83" s="68">
        <v>0.0</v>
      </c>
      <c r="I83" s="68">
        <v>0.0</v>
      </c>
      <c r="J83" s="68">
        <v>0.0</v>
      </c>
      <c r="K83" s="68">
        <v>0.0</v>
      </c>
      <c r="L83" s="68" t="s">
        <v>166</v>
      </c>
    </row>
    <row r="84" hidden="1">
      <c r="A84" s="233">
        <v>45065.0</v>
      </c>
      <c r="B84" s="68" t="s">
        <v>190</v>
      </c>
      <c r="C84" s="68" t="s">
        <v>51</v>
      </c>
      <c r="D84" s="234" t="s">
        <v>170</v>
      </c>
      <c r="E84" s="233">
        <v>45066.0</v>
      </c>
      <c r="F84" s="237">
        <v>0.20833333333333334</v>
      </c>
      <c r="G84" s="237">
        <v>0.5208333333333334</v>
      </c>
      <c r="H84" s="68">
        <v>7.5</v>
      </c>
      <c r="I84" s="68">
        <v>0.0</v>
      </c>
      <c r="J84" s="68">
        <v>6.5</v>
      </c>
      <c r="K84" s="68">
        <v>1.0</v>
      </c>
      <c r="L84" s="152"/>
    </row>
    <row r="85" hidden="1">
      <c r="A85" s="233">
        <v>45065.0</v>
      </c>
      <c r="B85" s="152" t="s">
        <v>82</v>
      </c>
      <c r="C85" s="68" t="s">
        <v>35</v>
      </c>
      <c r="D85" s="234" t="s">
        <v>170</v>
      </c>
      <c r="E85" s="233">
        <v>45066.0</v>
      </c>
      <c r="F85" s="235">
        <v>0.0</v>
      </c>
      <c r="G85" s="235">
        <v>0.0</v>
      </c>
      <c r="H85" s="68">
        <v>0.0</v>
      </c>
      <c r="I85" s="68">
        <v>0.0</v>
      </c>
      <c r="J85" s="68">
        <v>0.0</v>
      </c>
      <c r="K85" s="68">
        <v>0.0</v>
      </c>
      <c r="L85" s="68" t="s">
        <v>25</v>
      </c>
    </row>
    <row r="86" hidden="1">
      <c r="A86" s="233">
        <v>45065.0</v>
      </c>
      <c r="B86" s="152" t="s">
        <v>825</v>
      </c>
      <c r="C86" s="68" t="s">
        <v>31</v>
      </c>
      <c r="D86" s="234" t="s">
        <v>170</v>
      </c>
      <c r="E86" s="233">
        <v>45066.0</v>
      </c>
      <c r="F86" s="235">
        <v>0.0</v>
      </c>
      <c r="G86" s="235">
        <v>0.0</v>
      </c>
      <c r="H86" s="68">
        <v>0.0</v>
      </c>
      <c r="I86" s="68">
        <v>0.0</v>
      </c>
      <c r="J86" s="68">
        <v>0.0</v>
      </c>
      <c r="K86" s="68">
        <v>0.0</v>
      </c>
      <c r="L86" s="152"/>
    </row>
    <row r="87" hidden="1">
      <c r="A87" s="233">
        <v>45065.0</v>
      </c>
      <c r="B87" s="152" t="s">
        <v>97</v>
      </c>
      <c r="C87" s="68" t="s">
        <v>31</v>
      </c>
      <c r="D87" s="234" t="s">
        <v>170</v>
      </c>
      <c r="E87" s="233">
        <v>45066.0</v>
      </c>
      <c r="F87" s="237">
        <v>0.25</v>
      </c>
      <c r="G87" s="237">
        <v>0.5833333333333334</v>
      </c>
      <c r="H87" s="68">
        <v>8.0</v>
      </c>
      <c r="I87" s="68">
        <v>0.0</v>
      </c>
      <c r="J87" s="68">
        <v>8.0</v>
      </c>
      <c r="K87" s="68">
        <v>0.0</v>
      </c>
    </row>
    <row r="88" hidden="1">
      <c r="A88" s="233">
        <v>45066.0</v>
      </c>
      <c r="B88" s="68" t="s">
        <v>139</v>
      </c>
      <c r="C88" s="68" t="s">
        <v>35</v>
      </c>
      <c r="D88" s="234" t="s">
        <v>170</v>
      </c>
      <c r="E88" s="233">
        <v>45066.0</v>
      </c>
      <c r="F88" s="235">
        <v>0.0</v>
      </c>
      <c r="G88" s="235">
        <v>0.0</v>
      </c>
      <c r="H88" s="235">
        <v>0.0</v>
      </c>
      <c r="I88" s="236">
        <v>0.0</v>
      </c>
      <c r="J88" s="235">
        <v>0.0</v>
      </c>
      <c r="K88" s="235">
        <v>0.0</v>
      </c>
      <c r="L88" s="68" t="s">
        <v>25</v>
      </c>
    </row>
    <row r="89" hidden="1">
      <c r="A89" s="233">
        <v>45066.0</v>
      </c>
      <c r="B89" s="68" t="s">
        <v>82</v>
      </c>
      <c r="C89" s="68" t="s">
        <v>35</v>
      </c>
      <c r="D89" s="234" t="s">
        <v>170</v>
      </c>
      <c r="E89" s="233">
        <v>45066.0</v>
      </c>
      <c r="F89" s="237">
        <v>0.9583333333333334</v>
      </c>
      <c r="G89" s="237">
        <v>0.375</v>
      </c>
      <c r="H89" s="68">
        <v>10.0</v>
      </c>
      <c r="I89" s="68">
        <v>2.0</v>
      </c>
      <c r="J89" s="68">
        <v>1.0</v>
      </c>
      <c r="K89" s="68">
        <v>7.0</v>
      </c>
      <c r="L89" s="68" t="s">
        <v>832</v>
      </c>
    </row>
    <row r="90" hidden="1">
      <c r="A90" s="233">
        <v>45066.0</v>
      </c>
      <c r="B90" s="68" t="s">
        <v>30</v>
      </c>
      <c r="C90" s="68" t="s">
        <v>1</v>
      </c>
      <c r="D90" s="234" t="s">
        <v>170</v>
      </c>
      <c r="E90" s="233">
        <v>45066.0</v>
      </c>
      <c r="F90" s="237">
        <v>0.9375</v>
      </c>
      <c r="G90" s="237">
        <v>0.20833333333333334</v>
      </c>
      <c r="H90" s="235">
        <v>6.5</v>
      </c>
      <c r="I90" s="236">
        <v>0.0</v>
      </c>
      <c r="J90" s="236">
        <v>0.0</v>
      </c>
      <c r="K90" s="235">
        <v>6.5</v>
      </c>
    </row>
    <row r="91" hidden="1">
      <c r="A91" s="233">
        <v>45066.0</v>
      </c>
      <c r="B91" s="68" t="s">
        <v>18</v>
      </c>
      <c r="C91" s="68" t="s">
        <v>1</v>
      </c>
      <c r="D91" s="234" t="s">
        <v>170</v>
      </c>
      <c r="E91" s="233">
        <v>45066.0</v>
      </c>
      <c r="F91" s="237">
        <v>0.9375</v>
      </c>
      <c r="G91" s="237">
        <v>0.20833333333333334</v>
      </c>
      <c r="H91" s="235">
        <v>6.5</v>
      </c>
      <c r="I91" s="236">
        <v>0.0</v>
      </c>
      <c r="J91" s="236">
        <v>0.0</v>
      </c>
      <c r="K91" s="235">
        <v>6.5</v>
      </c>
    </row>
    <row r="92" hidden="1">
      <c r="A92" s="233">
        <v>45066.0</v>
      </c>
      <c r="B92" s="68" t="s">
        <v>54</v>
      </c>
      <c r="C92" s="68" t="s">
        <v>51</v>
      </c>
      <c r="D92" s="234" t="s">
        <v>170</v>
      </c>
      <c r="E92" s="233">
        <v>45066.0</v>
      </c>
      <c r="F92" s="237">
        <v>0.9583333333333334</v>
      </c>
      <c r="G92" s="237">
        <v>0.16666666666666666</v>
      </c>
      <c r="H92" s="235">
        <v>5.0</v>
      </c>
      <c r="I92" s="236">
        <v>0.0</v>
      </c>
      <c r="J92" s="236">
        <v>0.0</v>
      </c>
      <c r="K92" s="235">
        <v>5.0</v>
      </c>
      <c r="L92" s="152"/>
    </row>
    <row r="93" hidden="1">
      <c r="A93" s="233">
        <v>45066.0</v>
      </c>
      <c r="B93" s="68" t="s">
        <v>54</v>
      </c>
      <c r="C93" s="68" t="s">
        <v>49</v>
      </c>
      <c r="D93" s="234" t="s">
        <v>172</v>
      </c>
      <c r="E93" s="233">
        <v>45067.0</v>
      </c>
      <c r="F93" s="237">
        <v>0.16666666666666666</v>
      </c>
      <c r="G93" s="237">
        <v>0.375</v>
      </c>
      <c r="H93" s="68">
        <v>5.0</v>
      </c>
      <c r="I93" s="68">
        <v>2.0</v>
      </c>
      <c r="J93" s="68">
        <v>1.0</v>
      </c>
      <c r="K93" s="68">
        <v>2.0</v>
      </c>
      <c r="L93" s="152" t="s">
        <v>411</v>
      </c>
    </row>
    <row r="94" hidden="1">
      <c r="A94" s="233">
        <v>45066.0</v>
      </c>
      <c r="B94" s="68" t="s">
        <v>88</v>
      </c>
      <c r="C94" s="68" t="s">
        <v>31</v>
      </c>
      <c r="D94" s="234" t="s">
        <v>172</v>
      </c>
      <c r="E94" s="233">
        <v>45067.0</v>
      </c>
      <c r="F94" s="237">
        <v>0.125</v>
      </c>
      <c r="G94" s="237">
        <v>0.4583333333333333</v>
      </c>
      <c r="H94" s="68">
        <v>8.0</v>
      </c>
      <c r="I94" s="68">
        <v>0.0</v>
      </c>
      <c r="J94" s="68">
        <v>5.0</v>
      </c>
      <c r="K94" s="68">
        <v>3.0</v>
      </c>
    </row>
    <row r="95" hidden="1">
      <c r="A95" s="233">
        <v>45066.0</v>
      </c>
      <c r="B95" s="68" t="s">
        <v>52</v>
      </c>
      <c r="C95" s="68" t="s">
        <v>23</v>
      </c>
      <c r="D95" s="234" t="s">
        <v>172</v>
      </c>
      <c r="E95" s="233">
        <v>45067.0</v>
      </c>
      <c r="F95" s="238">
        <v>0.020833333333333332</v>
      </c>
      <c r="G95" s="237">
        <v>0.16666666666666666</v>
      </c>
      <c r="H95" s="68">
        <v>3.5</v>
      </c>
      <c r="I95" s="68">
        <v>0.0</v>
      </c>
      <c r="J95" s="68">
        <v>0.0</v>
      </c>
      <c r="K95" s="68">
        <v>3.5</v>
      </c>
      <c r="L95" s="152"/>
    </row>
    <row r="96" hidden="1">
      <c r="A96" s="233">
        <v>45066.0</v>
      </c>
      <c r="B96" s="68" t="s">
        <v>52</v>
      </c>
      <c r="C96" s="68" t="s">
        <v>51</v>
      </c>
      <c r="D96" s="234" t="s">
        <v>172</v>
      </c>
      <c r="E96" s="233">
        <v>45067.0</v>
      </c>
      <c r="F96" s="237">
        <v>0.16666666666666666</v>
      </c>
      <c r="G96" s="238">
        <v>0.5</v>
      </c>
      <c r="H96" s="68">
        <v>8.0</v>
      </c>
      <c r="I96" s="68">
        <v>3.5</v>
      </c>
      <c r="J96" s="68">
        <v>2.5</v>
      </c>
      <c r="K96" s="68">
        <v>2.0</v>
      </c>
      <c r="L96" s="152" t="s">
        <v>409</v>
      </c>
    </row>
    <row r="97" hidden="1">
      <c r="A97" s="233">
        <v>45066.0</v>
      </c>
      <c r="B97" s="68" t="s">
        <v>123</v>
      </c>
      <c r="C97" s="68" t="s">
        <v>23</v>
      </c>
      <c r="D97" s="234" t="s">
        <v>172</v>
      </c>
      <c r="E97" s="233">
        <v>45067.0</v>
      </c>
      <c r="F97" s="237">
        <v>0.16666666666666666</v>
      </c>
      <c r="G97" s="237">
        <v>0.4583333333333333</v>
      </c>
      <c r="H97" s="68">
        <v>7.0</v>
      </c>
      <c r="I97" s="68">
        <v>0.0</v>
      </c>
      <c r="J97" s="68">
        <v>5.0</v>
      </c>
      <c r="K97" s="68">
        <v>2.0</v>
      </c>
    </row>
    <row r="98" hidden="1">
      <c r="A98" s="233">
        <v>45066.0</v>
      </c>
      <c r="B98" s="68" t="s">
        <v>32</v>
      </c>
      <c r="C98" s="68" t="s">
        <v>1</v>
      </c>
      <c r="D98" s="234" t="s">
        <v>172</v>
      </c>
      <c r="E98" s="233">
        <v>45067.0</v>
      </c>
      <c r="F98" s="237">
        <v>0.20833333333333334</v>
      </c>
      <c r="G98" s="237">
        <v>0.5625</v>
      </c>
      <c r="H98" s="68">
        <v>8.5</v>
      </c>
      <c r="I98" s="68">
        <v>0.5</v>
      </c>
      <c r="J98" s="68">
        <v>7.0</v>
      </c>
      <c r="K98" s="68">
        <v>1.0</v>
      </c>
      <c r="L98" s="152" t="s">
        <v>192</v>
      </c>
    </row>
    <row r="99" hidden="1">
      <c r="A99" s="233">
        <v>45066.0</v>
      </c>
      <c r="B99" s="68" t="s">
        <v>45</v>
      </c>
      <c r="C99" s="68" t="s">
        <v>1</v>
      </c>
      <c r="D99" s="234" t="s">
        <v>172</v>
      </c>
      <c r="E99" s="233">
        <v>45067.0</v>
      </c>
      <c r="F99" s="237">
        <v>0.20833333333333334</v>
      </c>
      <c r="G99" s="237">
        <v>0.5625</v>
      </c>
      <c r="H99" s="68">
        <v>8.5</v>
      </c>
      <c r="I99" s="68">
        <v>0.5</v>
      </c>
      <c r="J99" s="68">
        <v>7.0</v>
      </c>
      <c r="K99" s="68">
        <v>1.0</v>
      </c>
      <c r="L99" s="152" t="s">
        <v>192</v>
      </c>
    </row>
    <row r="100" hidden="1">
      <c r="A100" s="233">
        <v>45066.0</v>
      </c>
      <c r="B100" s="68" t="s">
        <v>69</v>
      </c>
      <c r="C100" s="68" t="s">
        <v>51</v>
      </c>
      <c r="D100" s="234" t="s">
        <v>172</v>
      </c>
      <c r="E100" s="233">
        <v>45067.0</v>
      </c>
      <c r="F100" s="235">
        <v>0.0</v>
      </c>
      <c r="G100" s="235">
        <v>0.0</v>
      </c>
      <c r="H100" s="68">
        <v>0.0</v>
      </c>
      <c r="I100" s="68">
        <v>0.0</v>
      </c>
      <c r="J100" s="68">
        <v>0.0</v>
      </c>
      <c r="K100" s="68">
        <v>0.0</v>
      </c>
      <c r="L100" s="68" t="s">
        <v>166</v>
      </c>
    </row>
    <row r="101" hidden="1">
      <c r="A101" s="233">
        <v>45066.0</v>
      </c>
      <c r="B101" s="68" t="s">
        <v>190</v>
      </c>
      <c r="C101" s="68" t="s">
        <v>51</v>
      </c>
      <c r="D101" s="234" t="s">
        <v>172</v>
      </c>
      <c r="E101" s="233">
        <v>45067.0</v>
      </c>
      <c r="F101" s="237">
        <v>0.20833333333333334</v>
      </c>
      <c r="G101" s="237">
        <v>0.5208333333333334</v>
      </c>
      <c r="H101" s="68">
        <v>7.5</v>
      </c>
      <c r="I101" s="68">
        <v>0.0</v>
      </c>
      <c r="J101" s="68">
        <v>6.5</v>
      </c>
      <c r="K101" s="68">
        <v>1.0</v>
      </c>
      <c r="L101" s="152"/>
    </row>
    <row r="102" hidden="1">
      <c r="A102" s="233">
        <v>45066.0</v>
      </c>
      <c r="B102" s="152" t="s">
        <v>50</v>
      </c>
      <c r="C102" s="68" t="s">
        <v>35</v>
      </c>
      <c r="D102" s="234" t="s">
        <v>172</v>
      </c>
      <c r="E102" s="233">
        <v>45067.0</v>
      </c>
      <c r="F102" s="237">
        <v>0.16666666666666666</v>
      </c>
      <c r="G102" s="237">
        <v>0.4583333333333333</v>
      </c>
      <c r="H102" s="68">
        <v>7.0</v>
      </c>
      <c r="I102" s="68">
        <v>0.0</v>
      </c>
      <c r="J102" s="68">
        <v>5.0</v>
      </c>
      <c r="K102" s="68">
        <v>2.0</v>
      </c>
    </row>
    <row r="103" hidden="1">
      <c r="A103" s="233">
        <v>45066.0</v>
      </c>
      <c r="B103" s="152" t="s">
        <v>50</v>
      </c>
      <c r="C103" s="68" t="s">
        <v>31</v>
      </c>
      <c r="D103" s="234" t="s">
        <v>172</v>
      </c>
      <c r="E103" s="233">
        <v>45067.0</v>
      </c>
      <c r="F103" s="237">
        <v>0.4583333333333333</v>
      </c>
      <c r="G103" s="237">
        <v>0.5625</v>
      </c>
      <c r="H103" s="68">
        <v>2.5</v>
      </c>
      <c r="I103" s="68">
        <v>1.5</v>
      </c>
      <c r="J103" s="68">
        <v>1.0</v>
      </c>
      <c r="K103" s="68">
        <v>0.0</v>
      </c>
      <c r="L103" s="152" t="s">
        <v>336</v>
      </c>
    </row>
    <row r="104" hidden="1">
      <c r="A104" s="233">
        <v>45066.0</v>
      </c>
      <c r="B104" s="152" t="s">
        <v>825</v>
      </c>
      <c r="C104" s="68" t="s">
        <v>31</v>
      </c>
      <c r="D104" s="234" t="s">
        <v>172</v>
      </c>
      <c r="E104" s="233">
        <v>45067.0</v>
      </c>
      <c r="F104" s="235">
        <v>0.0</v>
      </c>
      <c r="G104" s="235">
        <v>0.0</v>
      </c>
      <c r="H104" s="68">
        <v>0.0</v>
      </c>
      <c r="I104" s="68">
        <v>0.0</v>
      </c>
      <c r="J104" s="68">
        <v>0.0</v>
      </c>
      <c r="K104" s="68">
        <v>0.0</v>
      </c>
      <c r="L104" s="152"/>
    </row>
    <row r="105" hidden="1">
      <c r="A105" s="233">
        <v>45066.0</v>
      </c>
      <c r="B105" s="152" t="s">
        <v>97</v>
      </c>
      <c r="C105" s="68" t="s">
        <v>31</v>
      </c>
      <c r="D105" s="234" t="s">
        <v>172</v>
      </c>
      <c r="E105" s="233">
        <v>45067.0</v>
      </c>
      <c r="F105" s="237">
        <v>0.25</v>
      </c>
      <c r="G105" s="237">
        <v>0.5833333333333334</v>
      </c>
      <c r="H105" s="68">
        <v>8.0</v>
      </c>
      <c r="I105" s="68">
        <v>0.0</v>
      </c>
      <c r="J105" s="68">
        <v>8.0</v>
      </c>
      <c r="K105" s="68">
        <v>0.0</v>
      </c>
    </row>
    <row r="106" hidden="1">
      <c r="A106" s="233">
        <v>45067.0</v>
      </c>
      <c r="B106" s="68" t="s">
        <v>88</v>
      </c>
      <c r="C106" s="68" t="s">
        <v>31</v>
      </c>
      <c r="D106" s="234" t="s">
        <v>172</v>
      </c>
      <c r="E106" s="233">
        <v>45067.0</v>
      </c>
      <c r="F106" s="237">
        <v>0.9166666666666666</v>
      </c>
      <c r="G106" s="237">
        <v>0.20833333333333334</v>
      </c>
      <c r="H106" s="68">
        <v>7.0</v>
      </c>
      <c r="I106" s="68">
        <v>0.0</v>
      </c>
      <c r="J106" s="68">
        <v>0.0</v>
      </c>
      <c r="K106" s="68">
        <v>7.0</v>
      </c>
    </row>
    <row r="107" hidden="1">
      <c r="A107" s="233">
        <v>45067.0</v>
      </c>
      <c r="B107" s="68" t="s">
        <v>139</v>
      </c>
      <c r="C107" s="68" t="s">
        <v>35</v>
      </c>
      <c r="D107" s="234" t="s">
        <v>172</v>
      </c>
      <c r="E107" s="233">
        <v>45067.0</v>
      </c>
      <c r="F107" s="237">
        <v>0.9583333333333334</v>
      </c>
      <c r="G107" s="237">
        <v>0.20833333333333334</v>
      </c>
      <c r="H107" s="68">
        <v>6.0</v>
      </c>
      <c r="I107" s="68">
        <v>0.0</v>
      </c>
      <c r="J107" s="68">
        <v>0.0</v>
      </c>
      <c r="K107" s="68">
        <v>6.0</v>
      </c>
      <c r="L107" s="68"/>
    </row>
    <row r="108" hidden="1">
      <c r="A108" s="233">
        <v>45067.0</v>
      </c>
      <c r="B108" s="68" t="s">
        <v>54</v>
      </c>
      <c r="C108" s="68" t="s">
        <v>51</v>
      </c>
      <c r="D108" s="234" t="s">
        <v>172</v>
      </c>
      <c r="E108" s="233">
        <v>45067.0</v>
      </c>
      <c r="F108" s="237">
        <v>0.9583333333333334</v>
      </c>
      <c r="G108" s="237">
        <v>0.16666666666666666</v>
      </c>
      <c r="H108" s="68">
        <v>5.0</v>
      </c>
      <c r="I108" s="68">
        <v>0.0</v>
      </c>
      <c r="J108" s="68">
        <v>0.0</v>
      </c>
      <c r="K108" s="68">
        <v>5.0</v>
      </c>
    </row>
    <row r="109" hidden="1">
      <c r="A109" s="233">
        <v>45067.0</v>
      </c>
      <c r="B109" s="68" t="s">
        <v>54</v>
      </c>
      <c r="C109" s="68" t="s">
        <v>49</v>
      </c>
      <c r="D109" s="234" t="s">
        <v>174</v>
      </c>
      <c r="E109" s="233">
        <v>45068.0</v>
      </c>
      <c r="F109" s="237">
        <v>0.16666666666666666</v>
      </c>
      <c r="G109" s="237">
        <v>0.3333333333333333</v>
      </c>
      <c r="H109" s="68">
        <v>4.0</v>
      </c>
      <c r="I109" s="68">
        <v>1.0</v>
      </c>
      <c r="J109" s="68">
        <v>1.0</v>
      </c>
      <c r="K109" s="68">
        <v>2.0</v>
      </c>
      <c r="L109" s="68" t="s">
        <v>191</v>
      </c>
    </row>
    <row r="110" hidden="1">
      <c r="A110" s="233">
        <v>45067.0</v>
      </c>
      <c r="B110" s="68" t="s">
        <v>30</v>
      </c>
      <c r="C110" s="68" t="s">
        <v>1</v>
      </c>
      <c r="D110" s="234" t="s">
        <v>174</v>
      </c>
      <c r="E110" s="233">
        <v>45068.0</v>
      </c>
      <c r="F110" s="237">
        <v>0.0</v>
      </c>
      <c r="G110" s="237">
        <v>0.20833333333333334</v>
      </c>
      <c r="H110" s="68">
        <v>5.0</v>
      </c>
      <c r="I110" s="68">
        <v>0.0</v>
      </c>
      <c r="J110" s="68">
        <v>0.0</v>
      </c>
      <c r="K110" s="68">
        <v>5.0</v>
      </c>
    </row>
    <row r="111" hidden="1">
      <c r="A111" s="233">
        <v>45067.0</v>
      </c>
      <c r="B111" s="68" t="s">
        <v>18</v>
      </c>
      <c r="C111" s="68" t="s">
        <v>1</v>
      </c>
      <c r="D111" s="234" t="s">
        <v>174</v>
      </c>
      <c r="E111" s="233">
        <v>45068.0</v>
      </c>
      <c r="F111" s="237">
        <v>0.0</v>
      </c>
      <c r="G111" s="237">
        <v>0.16666666666666666</v>
      </c>
      <c r="H111" s="68">
        <v>4.0</v>
      </c>
      <c r="I111" s="68">
        <v>0.0</v>
      </c>
      <c r="J111" s="68">
        <v>0.0</v>
      </c>
      <c r="K111" s="68">
        <v>4.0</v>
      </c>
    </row>
    <row r="112" hidden="1">
      <c r="A112" s="233">
        <v>45067.0</v>
      </c>
      <c r="B112" s="68" t="s">
        <v>50</v>
      </c>
      <c r="C112" s="68" t="s">
        <v>23</v>
      </c>
      <c r="D112" s="234" t="s">
        <v>174</v>
      </c>
      <c r="E112" s="233">
        <v>45068.0</v>
      </c>
      <c r="F112" s="238">
        <v>0.020833333333333332</v>
      </c>
      <c r="G112" s="237">
        <v>0.20833333333333334</v>
      </c>
      <c r="H112" s="235">
        <v>4.5</v>
      </c>
      <c r="I112" s="235">
        <v>0.0</v>
      </c>
      <c r="J112" s="235">
        <v>0.0</v>
      </c>
      <c r="K112" s="235">
        <v>4.5</v>
      </c>
    </row>
    <row r="113" hidden="1">
      <c r="A113" s="233">
        <v>45067.0</v>
      </c>
      <c r="B113" s="68" t="s">
        <v>50</v>
      </c>
      <c r="C113" s="68" t="s">
        <v>35</v>
      </c>
      <c r="D113" s="234" t="s">
        <v>174</v>
      </c>
      <c r="E113" s="233">
        <v>45068.0</v>
      </c>
      <c r="F113" s="237">
        <v>0.20833333333333334</v>
      </c>
      <c r="G113" s="237">
        <v>0.375</v>
      </c>
      <c r="H113" s="68">
        <v>4.0</v>
      </c>
      <c r="I113" s="68">
        <v>0.5</v>
      </c>
      <c r="J113" s="68">
        <v>2.5</v>
      </c>
      <c r="K113" s="68">
        <v>1.0</v>
      </c>
      <c r="L113" s="68" t="s">
        <v>835</v>
      </c>
    </row>
    <row r="114" hidden="1">
      <c r="A114" s="233">
        <v>45067.0</v>
      </c>
      <c r="B114" s="68" t="s">
        <v>123</v>
      </c>
      <c r="C114" s="68" t="s">
        <v>23</v>
      </c>
      <c r="D114" s="234" t="s">
        <v>174</v>
      </c>
      <c r="E114" s="233">
        <v>45068.0</v>
      </c>
      <c r="F114" s="237">
        <v>0.16666666666666666</v>
      </c>
      <c r="G114" s="237">
        <v>0.4583333333333333</v>
      </c>
      <c r="H114" s="68">
        <v>7.0</v>
      </c>
      <c r="I114" s="68">
        <v>0.0</v>
      </c>
      <c r="J114" s="68">
        <v>5.0</v>
      </c>
      <c r="K114" s="68">
        <v>2.0</v>
      </c>
    </row>
    <row r="115" hidden="1">
      <c r="A115" s="233">
        <v>45067.0</v>
      </c>
      <c r="B115" s="68" t="s">
        <v>32</v>
      </c>
      <c r="C115" s="68" t="s">
        <v>1</v>
      </c>
      <c r="D115" s="234" t="s">
        <v>174</v>
      </c>
      <c r="E115" s="233">
        <v>45068.0</v>
      </c>
      <c r="F115" s="237">
        <v>0.20833333333333334</v>
      </c>
      <c r="G115" s="237">
        <v>0.4791666666666667</v>
      </c>
      <c r="H115" s="68">
        <v>6.5</v>
      </c>
      <c r="I115" s="68">
        <v>0.0</v>
      </c>
      <c r="J115" s="68">
        <v>5.5</v>
      </c>
      <c r="K115" s="68">
        <v>1.0</v>
      </c>
    </row>
    <row r="116" hidden="1">
      <c r="A116" s="233">
        <v>45067.0</v>
      </c>
      <c r="B116" s="68" t="s">
        <v>45</v>
      </c>
      <c r="C116" s="68" t="s">
        <v>1</v>
      </c>
      <c r="D116" s="234" t="s">
        <v>174</v>
      </c>
      <c r="E116" s="233">
        <v>45068.0</v>
      </c>
      <c r="F116" s="235">
        <v>0.0</v>
      </c>
      <c r="G116" s="235">
        <v>0.0</v>
      </c>
      <c r="H116" s="68">
        <v>0.0</v>
      </c>
      <c r="I116" s="68">
        <v>0.0</v>
      </c>
      <c r="J116" s="68">
        <v>0.0</v>
      </c>
      <c r="K116" s="68">
        <v>0.0</v>
      </c>
      <c r="L116" s="68" t="s">
        <v>25</v>
      </c>
    </row>
    <row r="117" hidden="1">
      <c r="A117" s="233">
        <v>45067.0</v>
      </c>
      <c r="B117" s="68" t="s">
        <v>52</v>
      </c>
      <c r="C117" s="68" t="s">
        <v>51</v>
      </c>
      <c r="D117" s="234" t="s">
        <v>174</v>
      </c>
      <c r="E117" s="233">
        <v>45068.0</v>
      </c>
      <c r="F117" s="237">
        <v>0.16666666666666666</v>
      </c>
      <c r="G117" s="237">
        <v>0.4791666666666667</v>
      </c>
      <c r="H117" s="68">
        <v>7.5</v>
      </c>
      <c r="I117" s="68">
        <v>0.0</v>
      </c>
      <c r="J117" s="68">
        <v>5.5</v>
      </c>
      <c r="K117" s="68">
        <v>2.0</v>
      </c>
    </row>
    <row r="118" hidden="1">
      <c r="A118" s="233">
        <v>45067.0</v>
      </c>
      <c r="B118" s="68" t="s">
        <v>69</v>
      </c>
      <c r="C118" s="68" t="s">
        <v>51</v>
      </c>
      <c r="D118" s="234" t="s">
        <v>174</v>
      </c>
      <c r="E118" s="233">
        <v>45068.0</v>
      </c>
      <c r="F118" s="237">
        <v>0.16666666666666666</v>
      </c>
      <c r="G118" s="238">
        <v>0.5</v>
      </c>
      <c r="H118" s="68">
        <v>8.0</v>
      </c>
      <c r="I118" s="68">
        <v>0.0</v>
      </c>
      <c r="J118" s="68">
        <v>6.0</v>
      </c>
      <c r="K118" s="68">
        <v>2.0</v>
      </c>
      <c r="L118" s="152"/>
    </row>
    <row r="119" hidden="1">
      <c r="A119" s="233">
        <v>45067.0</v>
      </c>
      <c r="B119" s="68" t="s">
        <v>190</v>
      </c>
      <c r="C119" s="68" t="s">
        <v>51</v>
      </c>
      <c r="D119" s="234" t="s">
        <v>174</v>
      </c>
      <c r="E119" s="233">
        <v>45068.0</v>
      </c>
      <c r="F119" s="237">
        <v>0.1875</v>
      </c>
      <c r="G119" s="237">
        <v>0.5416666666666666</v>
      </c>
      <c r="H119" s="68">
        <v>8.5</v>
      </c>
      <c r="I119" s="68">
        <v>0.5</v>
      </c>
      <c r="J119" s="68">
        <v>6.5</v>
      </c>
      <c r="K119" s="68">
        <v>1.5</v>
      </c>
      <c r="L119" s="68" t="s">
        <v>192</v>
      </c>
    </row>
    <row r="120" hidden="1">
      <c r="A120" s="233">
        <v>45067.0</v>
      </c>
      <c r="B120" s="152" t="s">
        <v>82</v>
      </c>
      <c r="C120" s="68" t="s">
        <v>35</v>
      </c>
      <c r="D120" s="234" t="s">
        <v>174</v>
      </c>
      <c r="E120" s="233">
        <v>45068.0</v>
      </c>
      <c r="F120" s="237">
        <v>0.16666666666666666</v>
      </c>
      <c r="G120" s="237">
        <v>0.4583333333333333</v>
      </c>
      <c r="H120" s="68">
        <v>7.0</v>
      </c>
      <c r="I120" s="68">
        <v>0.0</v>
      </c>
      <c r="J120" s="68">
        <v>5.0</v>
      </c>
      <c r="K120" s="68">
        <v>2.0</v>
      </c>
      <c r="L120" s="152"/>
    </row>
    <row r="121" hidden="1">
      <c r="A121" s="233">
        <v>45067.0</v>
      </c>
      <c r="B121" s="152" t="s">
        <v>825</v>
      </c>
      <c r="C121" s="68" t="s">
        <v>31</v>
      </c>
      <c r="D121" s="234" t="s">
        <v>174</v>
      </c>
      <c r="E121" s="233">
        <v>45068.0</v>
      </c>
      <c r="F121" s="235">
        <v>0.0</v>
      </c>
      <c r="G121" s="235">
        <v>0.0</v>
      </c>
      <c r="H121" s="68">
        <v>0.0</v>
      </c>
      <c r="I121" s="68">
        <v>0.0</v>
      </c>
      <c r="J121" s="68">
        <v>0.0</v>
      </c>
      <c r="K121" s="68">
        <v>0.0</v>
      </c>
    </row>
    <row r="122" hidden="1">
      <c r="A122" s="233">
        <v>45067.0</v>
      </c>
      <c r="B122" s="152" t="s">
        <v>97</v>
      </c>
      <c r="C122" s="68" t="s">
        <v>31</v>
      </c>
      <c r="D122" s="234" t="s">
        <v>174</v>
      </c>
      <c r="E122" s="233">
        <v>45068.0</v>
      </c>
      <c r="F122" s="237">
        <v>0.22916666666666666</v>
      </c>
      <c r="G122" s="238">
        <v>0.5</v>
      </c>
      <c r="H122" s="68">
        <v>6.5</v>
      </c>
      <c r="I122" s="68">
        <v>0.0</v>
      </c>
      <c r="J122" s="68">
        <v>6.0</v>
      </c>
      <c r="K122" s="68">
        <v>0.5</v>
      </c>
    </row>
    <row r="123" hidden="1">
      <c r="A123" s="233">
        <v>45068.0</v>
      </c>
      <c r="B123" s="68" t="s">
        <v>88</v>
      </c>
      <c r="C123" s="68" t="s">
        <v>31</v>
      </c>
      <c r="D123" s="234" t="s">
        <v>174</v>
      </c>
      <c r="E123" s="233">
        <v>45068.0</v>
      </c>
      <c r="F123" s="237">
        <v>0.9166666666666666</v>
      </c>
      <c r="G123" s="237">
        <v>0.25</v>
      </c>
      <c r="H123" s="68">
        <v>8.0</v>
      </c>
      <c r="I123" s="68">
        <v>0.0</v>
      </c>
      <c r="J123" s="68">
        <v>0.0</v>
      </c>
      <c r="K123" s="68">
        <v>8.0</v>
      </c>
    </row>
    <row r="124" hidden="1">
      <c r="A124" s="233">
        <v>45068.0</v>
      </c>
      <c r="B124" s="68" t="s">
        <v>82</v>
      </c>
      <c r="C124" s="68" t="s">
        <v>35</v>
      </c>
      <c r="D124" s="234" t="s">
        <v>174</v>
      </c>
      <c r="E124" s="233">
        <v>45068.0</v>
      </c>
      <c r="F124" s="237">
        <v>0.9583333333333334</v>
      </c>
      <c r="G124" s="237">
        <v>0.375</v>
      </c>
      <c r="H124" s="68">
        <v>10.0</v>
      </c>
      <c r="I124" s="68">
        <v>2.0</v>
      </c>
      <c r="J124" s="68">
        <v>1.0</v>
      </c>
      <c r="K124" s="68">
        <v>7.0</v>
      </c>
      <c r="L124" s="68" t="s">
        <v>832</v>
      </c>
    </row>
    <row r="125" hidden="1">
      <c r="A125" s="233">
        <v>45068.0</v>
      </c>
      <c r="B125" s="68" t="s">
        <v>32</v>
      </c>
      <c r="C125" s="68" t="s">
        <v>1</v>
      </c>
      <c r="D125" s="234" t="s">
        <v>174</v>
      </c>
      <c r="E125" s="233">
        <v>45068.0</v>
      </c>
      <c r="F125" s="235">
        <v>0.0</v>
      </c>
      <c r="G125" s="235">
        <v>0.0</v>
      </c>
      <c r="H125" s="68">
        <v>0.0</v>
      </c>
      <c r="I125" s="68">
        <v>0.0</v>
      </c>
      <c r="J125" s="68">
        <v>0.0</v>
      </c>
      <c r="K125" s="68">
        <v>0.0</v>
      </c>
      <c r="L125" s="68" t="s">
        <v>25</v>
      </c>
    </row>
    <row r="126" hidden="1">
      <c r="A126" s="233">
        <v>45068.0</v>
      </c>
      <c r="B126" s="68" t="s">
        <v>18</v>
      </c>
      <c r="C126" s="68" t="s">
        <v>1</v>
      </c>
      <c r="D126" s="234" t="s">
        <v>174</v>
      </c>
      <c r="E126" s="233">
        <v>45068.0</v>
      </c>
      <c r="F126" s="237">
        <v>0.9375</v>
      </c>
      <c r="G126" s="237">
        <v>0.20833333333333334</v>
      </c>
      <c r="H126" s="235">
        <v>6.5</v>
      </c>
      <c r="I126" s="236">
        <v>0.0</v>
      </c>
      <c r="J126" s="236">
        <v>0.0</v>
      </c>
      <c r="K126" s="235">
        <v>6.5</v>
      </c>
    </row>
    <row r="127" hidden="1">
      <c r="A127" s="233">
        <v>45068.0</v>
      </c>
      <c r="B127" s="68" t="s">
        <v>52</v>
      </c>
      <c r="C127" s="68" t="s">
        <v>1</v>
      </c>
      <c r="D127" s="234" t="s">
        <v>174</v>
      </c>
      <c r="E127" s="233">
        <v>45068.0</v>
      </c>
      <c r="F127" s="237">
        <v>0.9375</v>
      </c>
      <c r="G127" s="237">
        <v>0.16666666666666666</v>
      </c>
      <c r="H127" s="235">
        <v>5.5</v>
      </c>
      <c r="I127" s="236">
        <v>0.0</v>
      </c>
      <c r="J127" s="236">
        <v>0.0</v>
      </c>
      <c r="K127" s="235">
        <v>5.5</v>
      </c>
    </row>
    <row r="128" hidden="1">
      <c r="A128" s="233">
        <v>45068.0</v>
      </c>
      <c r="B128" s="68" t="s">
        <v>54</v>
      </c>
      <c r="C128" s="68" t="s">
        <v>51</v>
      </c>
      <c r="D128" s="234" t="s">
        <v>174</v>
      </c>
      <c r="E128" s="233">
        <v>45068.0</v>
      </c>
      <c r="F128" s="237">
        <v>0.9583333333333334</v>
      </c>
      <c r="G128" s="237">
        <v>0.16666666666666666</v>
      </c>
      <c r="H128" s="68">
        <v>5.0</v>
      </c>
      <c r="I128" s="68">
        <v>0.0</v>
      </c>
      <c r="J128" s="68">
        <v>0.0</v>
      </c>
      <c r="K128" s="68">
        <v>5.0</v>
      </c>
    </row>
    <row r="129" hidden="1">
      <c r="A129" s="233">
        <v>45068.0</v>
      </c>
      <c r="B129" s="68" t="s">
        <v>54</v>
      </c>
      <c r="C129" s="68" t="s">
        <v>49</v>
      </c>
      <c r="D129" s="234" t="s">
        <v>175</v>
      </c>
      <c r="E129" s="233">
        <v>45069.0</v>
      </c>
      <c r="F129" s="237">
        <v>0.16666666666666666</v>
      </c>
      <c r="G129" s="237">
        <v>0.3333333333333333</v>
      </c>
      <c r="H129" s="68">
        <v>4.0</v>
      </c>
      <c r="I129" s="68">
        <v>1.0</v>
      </c>
      <c r="J129" s="68">
        <v>1.0</v>
      </c>
      <c r="K129" s="68">
        <v>2.0</v>
      </c>
      <c r="L129" s="68" t="s">
        <v>191</v>
      </c>
    </row>
    <row r="130" hidden="1">
      <c r="A130" s="233">
        <v>45068.0</v>
      </c>
      <c r="B130" s="68" t="s">
        <v>52</v>
      </c>
      <c r="C130" s="68" t="s">
        <v>35</v>
      </c>
      <c r="D130" s="234" t="s">
        <v>175</v>
      </c>
      <c r="E130" s="233">
        <v>45069.0</v>
      </c>
      <c r="F130" s="237">
        <v>0.16666666666666666</v>
      </c>
      <c r="G130" s="237">
        <v>0.4583333333333333</v>
      </c>
      <c r="H130" s="68">
        <v>7.0</v>
      </c>
      <c r="I130" s="68">
        <v>0.0</v>
      </c>
      <c r="J130" s="68">
        <v>5.0</v>
      </c>
      <c r="K130" s="68">
        <v>2.0</v>
      </c>
      <c r="L130" s="152"/>
    </row>
    <row r="131" hidden="1">
      <c r="A131" s="233">
        <v>45068.0</v>
      </c>
      <c r="B131" s="68" t="s">
        <v>50</v>
      </c>
      <c r="C131" s="68" t="s">
        <v>23</v>
      </c>
      <c r="D131" s="234" t="s">
        <v>175</v>
      </c>
      <c r="E131" s="233">
        <v>45069.0</v>
      </c>
      <c r="F131" s="238">
        <v>0.020833333333333332</v>
      </c>
      <c r="G131" s="237">
        <v>0.4583333333333333</v>
      </c>
      <c r="H131" s="68">
        <v>10.5</v>
      </c>
      <c r="I131" s="68">
        <v>2.5</v>
      </c>
      <c r="J131" s="68">
        <v>2.5</v>
      </c>
      <c r="K131" s="68">
        <v>5.5</v>
      </c>
      <c r="L131" s="152" t="s">
        <v>304</v>
      </c>
    </row>
    <row r="132" hidden="1">
      <c r="A132" s="233">
        <v>45068.0</v>
      </c>
      <c r="B132" s="68" t="s">
        <v>123</v>
      </c>
      <c r="C132" s="68" t="s">
        <v>23</v>
      </c>
      <c r="D132" s="234" t="s">
        <v>175</v>
      </c>
      <c r="E132" s="233">
        <v>45069.0</v>
      </c>
      <c r="F132" s="235">
        <v>0.0</v>
      </c>
      <c r="G132" s="235">
        <v>0.0</v>
      </c>
      <c r="H132" s="68">
        <v>0.0</v>
      </c>
      <c r="I132" s="68">
        <v>0.0</v>
      </c>
      <c r="J132" s="68">
        <v>0.0</v>
      </c>
      <c r="K132" s="68">
        <v>0.0</v>
      </c>
      <c r="L132" s="68" t="s">
        <v>25</v>
      </c>
    </row>
    <row r="133" hidden="1">
      <c r="A133" s="233">
        <v>45068.0</v>
      </c>
      <c r="B133" s="68" t="s">
        <v>139</v>
      </c>
      <c r="C133" s="68" t="s">
        <v>35</v>
      </c>
      <c r="D133" s="234" t="s">
        <v>175</v>
      </c>
      <c r="E133" s="233">
        <v>45069.0</v>
      </c>
      <c r="F133" s="235">
        <v>0.0</v>
      </c>
      <c r="G133" s="235">
        <v>0.0</v>
      </c>
      <c r="H133" s="68">
        <v>0.0</v>
      </c>
      <c r="I133" s="68">
        <v>0.0</v>
      </c>
      <c r="J133" s="68">
        <v>0.0</v>
      </c>
      <c r="K133" s="68">
        <v>0.0</v>
      </c>
      <c r="L133" s="68" t="s">
        <v>166</v>
      </c>
    </row>
    <row r="134" hidden="1">
      <c r="A134" s="233">
        <v>45068.0</v>
      </c>
      <c r="B134" s="68" t="s">
        <v>30</v>
      </c>
      <c r="C134" s="68" t="s">
        <v>1</v>
      </c>
      <c r="D134" s="234" t="s">
        <v>175</v>
      </c>
      <c r="E134" s="233">
        <v>45069.0</v>
      </c>
      <c r="F134" s="237">
        <v>0.16666666666666666</v>
      </c>
      <c r="G134" s="237">
        <v>0.4791666666666667</v>
      </c>
      <c r="H134" s="68">
        <v>7.5</v>
      </c>
      <c r="I134" s="68">
        <v>0.0</v>
      </c>
      <c r="J134" s="68">
        <v>5.5</v>
      </c>
      <c r="K134" s="68">
        <v>2.0</v>
      </c>
    </row>
    <row r="135" hidden="1">
      <c r="A135" s="233">
        <v>45068.0</v>
      </c>
      <c r="B135" s="68" t="s">
        <v>45</v>
      </c>
      <c r="C135" s="68" t="s">
        <v>1</v>
      </c>
      <c r="D135" s="234" t="s">
        <v>175</v>
      </c>
      <c r="E135" s="233">
        <v>45069.0</v>
      </c>
      <c r="F135" s="237">
        <v>0.20833333333333334</v>
      </c>
      <c r="G135" s="237">
        <v>0.4791666666666667</v>
      </c>
      <c r="H135" s="68">
        <v>6.5</v>
      </c>
      <c r="I135" s="68">
        <v>0.0</v>
      </c>
      <c r="J135" s="68">
        <v>5.5</v>
      </c>
      <c r="K135" s="68">
        <v>1.0</v>
      </c>
      <c r="L135" s="152"/>
    </row>
    <row r="136" hidden="1">
      <c r="A136" s="233">
        <v>45068.0</v>
      </c>
      <c r="B136" s="68" t="s">
        <v>69</v>
      </c>
      <c r="C136" s="68" t="s">
        <v>51</v>
      </c>
      <c r="D136" s="234" t="s">
        <v>175</v>
      </c>
      <c r="E136" s="233">
        <v>45069.0</v>
      </c>
      <c r="F136" s="237">
        <v>0.16666666666666666</v>
      </c>
      <c r="G136" s="238">
        <v>0.5</v>
      </c>
      <c r="H136" s="68">
        <v>8.0</v>
      </c>
      <c r="I136" s="68">
        <v>0.0</v>
      </c>
      <c r="J136" s="68">
        <v>6.0</v>
      </c>
      <c r="K136" s="68">
        <v>2.0</v>
      </c>
    </row>
    <row r="137" hidden="1">
      <c r="A137" s="233">
        <v>45068.0</v>
      </c>
      <c r="B137" s="68" t="s">
        <v>190</v>
      </c>
      <c r="C137" s="68" t="s">
        <v>51</v>
      </c>
      <c r="D137" s="234" t="s">
        <v>175</v>
      </c>
      <c r="E137" s="233">
        <v>45069.0</v>
      </c>
      <c r="F137" s="237">
        <v>0.20833333333333334</v>
      </c>
      <c r="G137" s="237">
        <v>0.5208333333333334</v>
      </c>
      <c r="H137" s="68">
        <v>7.5</v>
      </c>
      <c r="I137" s="68">
        <v>0.0</v>
      </c>
      <c r="J137" s="68">
        <v>6.5</v>
      </c>
      <c r="K137" s="68">
        <v>1.0</v>
      </c>
      <c r="L137" s="152"/>
    </row>
    <row r="138" ht="16.5" hidden="1" customHeight="1">
      <c r="A138" s="233">
        <v>45068.0</v>
      </c>
      <c r="B138" s="152" t="s">
        <v>97</v>
      </c>
      <c r="C138" s="68" t="s">
        <v>31</v>
      </c>
      <c r="D138" s="234" t="s">
        <v>175</v>
      </c>
      <c r="E138" s="233">
        <v>45069.0</v>
      </c>
      <c r="F138" s="237">
        <v>0.22916666666666666</v>
      </c>
      <c r="G138" s="237">
        <v>0.5416666666666666</v>
      </c>
      <c r="H138" s="235">
        <v>7.5</v>
      </c>
      <c r="I138" s="235">
        <v>0.0</v>
      </c>
      <c r="J138" s="235">
        <v>7.0</v>
      </c>
      <c r="K138" s="235">
        <v>0.5</v>
      </c>
      <c r="L138" s="152"/>
    </row>
    <row r="139" ht="16.5" hidden="1" customHeight="1">
      <c r="A139" s="233">
        <v>45068.0</v>
      </c>
      <c r="B139" s="68" t="s">
        <v>335</v>
      </c>
      <c r="C139" s="68" t="s">
        <v>60</v>
      </c>
      <c r="D139" s="234" t="s">
        <v>175</v>
      </c>
      <c r="E139" s="233">
        <v>45069.0</v>
      </c>
      <c r="F139" s="237">
        <v>0.0</v>
      </c>
      <c r="G139" s="237">
        <v>0.20833333333333334</v>
      </c>
      <c r="H139" s="68">
        <v>5.0</v>
      </c>
      <c r="I139" s="68">
        <v>0.0</v>
      </c>
      <c r="J139" s="68">
        <v>5.0</v>
      </c>
      <c r="K139" s="68">
        <v>0.0</v>
      </c>
      <c r="L139" s="152" t="s">
        <v>51</v>
      </c>
    </row>
    <row r="140" hidden="1">
      <c r="A140" s="233">
        <v>45068.0</v>
      </c>
      <c r="B140" s="68" t="s">
        <v>740</v>
      </c>
      <c r="C140" s="152" t="s">
        <v>60</v>
      </c>
      <c r="D140" s="234" t="s">
        <v>175</v>
      </c>
      <c r="E140" s="233">
        <v>45069.0</v>
      </c>
      <c r="F140" s="238">
        <v>0.020833333333333332</v>
      </c>
      <c r="G140" s="237">
        <v>0.22916666666666666</v>
      </c>
      <c r="H140" s="68">
        <v>5.0</v>
      </c>
      <c r="I140" s="68">
        <v>0.0</v>
      </c>
      <c r="J140" s="68">
        <v>5.0</v>
      </c>
      <c r="K140" s="68">
        <v>0.0</v>
      </c>
      <c r="L140" s="68" t="s">
        <v>35</v>
      </c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</row>
    <row r="141">
      <c r="A141" s="233">
        <v>45068.0</v>
      </c>
      <c r="B141" s="68" t="s">
        <v>103</v>
      </c>
      <c r="C141" s="152" t="s">
        <v>60</v>
      </c>
      <c r="D141" s="234" t="s">
        <v>175</v>
      </c>
      <c r="E141" s="233">
        <v>45069.0</v>
      </c>
      <c r="F141" s="237">
        <v>0.25</v>
      </c>
      <c r="G141" s="237">
        <v>0.4166666666666667</v>
      </c>
      <c r="H141" s="68">
        <v>4.0</v>
      </c>
      <c r="I141" s="68">
        <v>0.0</v>
      </c>
      <c r="J141" s="68">
        <v>4.0</v>
      </c>
      <c r="K141" s="68">
        <v>0.0</v>
      </c>
      <c r="L141" s="68" t="s">
        <v>31</v>
      </c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 hidden="1">
      <c r="A142" s="233">
        <v>45068.0</v>
      </c>
      <c r="B142" s="68" t="s">
        <v>749</v>
      </c>
      <c r="C142" s="152" t="s">
        <v>60</v>
      </c>
      <c r="D142" s="234" t="s">
        <v>175</v>
      </c>
      <c r="E142" s="233">
        <v>45069.0</v>
      </c>
      <c r="F142" s="237">
        <v>0.25</v>
      </c>
      <c r="G142" s="237">
        <v>0.4166666666666667</v>
      </c>
      <c r="H142" s="68">
        <v>4.0</v>
      </c>
      <c r="I142" s="68">
        <v>0.0</v>
      </c>
      <c r="J142" s="68">
        <v>4.0</v>
      </c>
      <c r="K142" s="68">
        <v>0.0</v>
      </c>
      <c r="L142" s="68" t="s">
        <v>161</v>
      </c>
    </row>
    <row r="143" hidden="1">
      <c r="A143" s="233">
        <v>45069.0</v>
      </c>
      <c r="B143" s="68" t="s">
        <v>88</v>
      </c>
      <c r="C143" s="68" t="s">
        <v>31</v>
      </c>
      <c r="D143" s="234" t="s">
        <v>175</v>
      </c>
      <c r="E143" s="233">
        <v>45069.0</v>
      </c>
      <c r="F143" s="237">
        <v>0.9166666666666666</v>
      </c>
      <c r="G143" s="237">
        <v>0.25</v>
      </c>
      <c r="H143" s="68">
        <v>8.0</v>
      </c>
      <c r="I143" s="68">
        <v>0.0</v>
      </c>
      <c r="J143" s="68">
        <v>0.0</v>
      </c>
      <c r="K143" s="68">
        <v>8.0</v>
      </c>
      <c r="L143" s="152"/>
    </row>
    <row r="144" hidden="1">
      <c r="A144" s="233">
        <v>45069.0</v>
      </c>
      <c r="B144" s="68" t="s">
        <v>82</v>
      </c>
      <c r="C144" s="68" t="s">
        <v>35</v>
      </c>
      <c r="D144" s="234" t="s">
        <v>175</v>
      </c>
      <c r="E144" s="233">
        <v>45069.0</v>
      </c>
      <c r="F144" s="237">
        <v>0.9583333333333334</v>
      </c>
      <c r="G144" s="237">
        <v>0.20833333333333334</v>
      </c>
      <c r="H144" s="68">
        <v>6.0</v>
      </c>
      <c r="I144" s="68">
        <v>0.0</v>
      </c>
      <c r="J144" s="68">
        <v>0.0</v>
      </c>
      <c r="K144" s="68">
        <v>6.0</v>
      </c>
      <c r="L144" s="68"/>
    </row>
    <row r="145" hidden="1">
      <c r="A145" s="233">
        <v>45069.0</v>
      </c>
      <c r="B145" s="68" t="s">
        <v>139</v>
      </c>
      <c r="C145" s="68" t="s">
        <v>35</v>
      </c>
      <c r="D145" s="234" t="s">
        <v>175</v>
      </c>
      <c r="E145" s="233">
        <v>45069.0</v>
      </c>
      <c r="F145" s="235">
        <v>0.0</v>
      </c>
      <c r="G145" s="235">
        <v>0.0</v>
      </c>
      <c r="H145" s="68">
        <v>0.0</v>
      </c>
      <c r="I145" s="68">
        <v>0.0</v>
      </c>
      <c r="J145" s="68">
        <v>0.0</v>
      </c>
      <c r="K145" s="68">
        <v>0.0</v>
      </c>
      <c r="L145" s="68" t="s">
        <v>166</v>
      </c>
    </row>
    <row r="146" hidden="1">
      <c r="A146" s="233">
        <v>45069.0</v>
      </c>
      <c r="B146" s="68" t="s">
        <v>32</v>
      </c>
      <c r="C146" s="68" t="s">
        <v>1</v>
      </c>
      <c r="D146" s="234" t="s">
        <v>175</v>
      </c>
      <c r="E146" s="233">
        <v>45069.0</v>
      </c>
      <c r="F146" s="237">
        <v>0.9375</v>
      </c>
      <c r="G146" s="237">
        <v>0.20833333333333334</v>
      </c>
      <c r="H146" s="235">
        <v>6.5</v>
      </c>
      <c r="I146" s="236">
        <v>0.0</v>
      </c>
      <c r="J146" s="236">
        <v>0.0</v>
      </c>
      <c r="K146" s="235">
        <v>6.5</v>
      </c>
      <c r="L146" s="152"/>
    </row>
    <row r="147" hidden="1">
      <c r="A147" s="233">
        <v>45069.0</v>
      </c>
      <c r="B147" s="68" t="s">
        <v>18</v>
      </c>
      <c r="C147" s="68" t="s">
        <v>1</v>
      </c>
      <c r="D147" s="234" t="s">
        <v>175</v>
      </c>
      <c r="E147" s="233">
        <v>45069.0</v>
      </c>
      <c r="F147" s="237">
        <v>0.9375</v>
      </c>
      <c r="G147" s="237">
        <v>0.4791666666666667</v>
      </c>
      <c r="H147" s="235">
        <v>13.0</v>
      </c>
      <c r="I147" s="235">
        <v>5.0</v>
      </c>
      <c r="J147" s="235">
        <v>0.5</v>
      </c>
      <c r="K147" s="235">
        <v>7.5</v>
      </c>
      <c r="L147" s="152" t="s">
        <v>407</v>
      </c>
    </row>
    <row r="148" hidden="1">
      <c r="A148" s="233">
        <v>45069.0</v>
      </c>
      <c r="B148" s="68" t="s">
        <v>54</v>
      </c>
      <c r="C148" s="68" t="s">
        <v>51</v>
      </c>
      <c r="D148" s="234" t="s">
        <v>175</v>
      </c>
      <c r="E148" s="233">
        <v>45069.0</v>
      </c>
      <c r="F148" s="237">
        <v>0.9583333333333334</v>
      </c>
      <c r="G148" s="237">
        <v>0.20833333333333334</v>
      </c>
      <c r="H148" s="68">
        <v>6.0</v>
      </c>
      <c r="I148" s="68">
        <v>0.0</v>
      </c>
      <c r="J148" s="68">
        <v>0.0</v>
      </c>
      <c r="K148" s="68">
        <v>6.0</v>
      </c>
      <c r="L148" s="152"/>
    </row>
    <row r="149" hidden="1">
      <c r="A149" s="233">
        <v>45069.0</v>
      </c>
      <c r="B149" s="68" t="s">
        <v>52</v>
      </c>
      <c r="C149" s="68" t="s">
        <v>23</v>
      </c>
      <c r="D149" s="234" t="s">
        <v>171</v>
      </c>
      <c r="E149" s="233">
        <v>45070.0</v>
      </c>
      <c r="F149" s="237">
        <v>0.020833333333333332</v>
      </c>
      <c r="G149" s="237">
        <v>0.20833333333333334</v>
      </c>
      <c r="H149" s="68">
        <v>4.5</v>
      </c>
      <c r="I149" s="68">
        <v>0.0</v>
      </c>
      <c r="J149" s="68">
        <v>0.0</v>
      </c>
      <c r="K149" s="68">
        <v>4.5</v>
      </c>
    </row>
    <row r="150" hidden="1">
      <c r="A150" s="233">
        <v>45069.0</v>
      </c>
      <c r="B150" s="68" t="s">
        <v>52</v>
      </c>
      <c r="C150" s="68" t="s">
        <v>35</v>
      </c>
      <c r="D150" s="234" t="s">
        <v>171</v>
      </c>
      <c r="E150" s="233">
        <v>45070.0</v>
      </c>
      <c r="F150" s="237">
        <v>0.20833333333333334</v>
      </c>
      <c r="G150" s="237">
        <v>0.375</v>
      </c>
      <c r="H150" s="68">
        <v>4.0</v>
      </c>
      <c r="I150" s="68">
        <v>0.5</v>
      </c>
      <c r="J150" s="68">
        <v>3.0</v>
      </c>
      <c r="K150" s="68">
        <v>1.0</v>
      </c>
      <c r="L150" s="152" t="s">
        <v>192</v>
      </c>
    </row>
    <row r="151" hidden="1">
      <c r="A151" s="233">
        <v>45069.0</v>
      </c>
      <c r="B151" s="68" t="s">
        <v>123</v>
      </c>
      <c r="C151" s="68" t="s">
        <v>23</v>
      </c>
      <c r="D151" s="234" t="s">
        <v>171</v>
      </c>
      <c r="E151" s="233">
        <v>45070.0</v>
      </c>
      <c r="F151" s="237">
        <v>0.20833333333333334</v>
      </c>
      <c r="G151" s="237">
        <v>0.4583333333333333</v>
      </c>
      <c r="H151" s="68">
        <v>6.0</v>
      </c>
      <c r="I151" s="68">
        <v>0.0</v>
      </c>
      <c r="J151" s="68">
        <v>5.0</v>
      </c>
      <c r="K151" s="68">
        <v>1.0</v>
      </c>
      <c r="L151" s="152"/>
    </row>
    <row r="152" hidden="1">
      <c r="A152" s="233">
        <v>45069.0</v>
      </c>
      <c r="B152" s="68" t="s">
        <v>50</v>
      </c>
      <c r="C152" s="68" t="s">
        <v>35</v>
      </c>
      <c r="D152" s="234" t="s">
        <v>171</v>
      </c>
      <c r="E152" s="233">
        <v>45070.0</v>
      </c>
      <c r="F152" s="237">
        <v>0.16666666666666666</v>
      </c>
      <c r="G152" s="237">
        <v>0.4583333333333333</v>
      </c>
      <c r="H152" s="68">
        <v>7.0</v>
      </c>
      <c r="I152" s="68">
        <v>0.0</v>
      </c>
      <c r="J152" s="68">
        <v>5.0</v>
      </c>
      <c r="K152" s="68">
        <v>2.0</v>
      </c>
      <c r="L152" s="152"/>
    </row>
    <row r="153" hidden="1">
      <c r="A153" s="233">
        <v>45069.0</v>
      </c>
      <c r="B153" s="68" t="s">
        <v>30</v>
      </c>
      <c r="C153" s="68" t="s">
        <v>1</v>
      </c>
      <c r="D153" s="234" t="s">
        <v>171</v>
      </c>
      <c r="E153" s="233">
        <v>45070.0</v>
      </c>
      <c r="F153" s="235">
        <v>0.0</v>
      </c>
      <c r="G153" s="235">
        <v>0.0</v>
      </c>
      <c r="H153" s="68">
        <v>0.0</v>
      </c>
      <c r="I153" s="68">
        <v>0.0</v>
      </c>
      <c r="J153" s="68">
        <v>0.0</v>
      </c>
      <c r="K153" s="68">
        <v>0.0</v>
      </c>
      <c r="L153" s="68" t="s">
        <v>25</v>
      </c>
    </row>
    <row r="154" hidden="1">
      <c r="A154" s="233">
        <v>45069.0</v>
      </c>
      <c r="B154" s="68" t="s">
        <v>45</v>
      </c>
      <c r="C154" s="68" t="s">
        <v>1</v>
      </c>
      <c r="D154" s="234" t="s">
        <v>171</v>
      </c>
      <c r="E154" s="233">
        <v>45070.0</v>
      </c>
      <c r="F154" s="237">
        <v>0.20833333333333334</v>
      </c>
      <c r="G154" s="237">
        <v>0.4791666666666667</v>
      </c>
      <c r="H154" s="68">
        <v>6.5</v>
      </c>
      <c r="I154" s="68">
        <v>0.0</v>
      </c>
      <c r="J154" s="68">
        <v>5.5</v>
      </c>
      <c r="K154" s="68">
        <v>1.0</v>
      </c>
      <c r="L154" s="152"/>
    </row>
    <row r="155" hidden="1">
      <c r="A155" s="233">
        <v>45069.0</v>
      </c>
      <c r="B155" s="68" t="s">
        <v>69</v>
      </c>
      <c r="C155" s="68" t="s">
        <v>51</v>
      </c>
      <c r="D155" s="234" t="s">
        <v>171</v>
      </c>
      <c r="E155" s="233">
        <v>45070.0</v>
      </c>
      <c r="F155" s="237">
        <v>0.16666666666666666</v>
      </c>
      <c r="G155" s="238">
        <v>0.5</v>
      </c>
      <c r="H155" s="68">
        <v>8.0</v>
      </c>
      <c r="I155" s="68">
        <v>0.0</v>
      </c>
      <c r="J155" s="68">
        <v>6.0</v>
      </c>
      <c r="K155" s="68">
        <v>2.0</v>
      </c>
      <c r="L155" s="152"/>
    </row>
    <row r="156" hidden="1">
      <c r="A156" s="233">
        <v>45069.0</v>
      </c>
      <c r="B156" s="68" t="s">
        <v>190</v>
      </c>
      <c r="C156" s="68" t="s">
        <v>51</v>
      </c>
      <c r="D156" s="234" t="s">
        <v>171</v>
      </c>
      <c r="E156" s="233">
        <v>45070.0</v>
      </c>
      <c r="F156" s="237">
        <v>0.1875</v>
      </c>
      <c r="G156" s="237">
        <v>0.5208333333333334</v>
      </c>
      <c r="H156" s="68">
        <v>8.0</v>
      </c>
      <c r="I156" s="68">
        <v>0.0</v>
      </c>
      <c r="J156" s="68">
        <v>7.0</v>
      </c>
      <c r="K156" s="68">
        <v>1.0</v>
      </c>
    </row>
    <row r="157" hidden="1">
      <c r="A157" s="233">
        <v>45069.0</v>
      </c>
      <c r="B157" s="152" t="s">
        <v>97</v>
      </c>
      <c r="C157" s="68" t="s">
        <v>31</v>
      </c>
      <c r="D157" s="234" t="s">
        <v>171</v>
      </c>
      <c r="E157" s="233">
        <v>45070.0</v>
      </c>
      <c r="F157" s="237">
        <v>0.22916666666666666</v>
      </c>
      <c r="G157" s="237">
        <v>0.5416666666666666</v>
      </c>
      <c r="H157" s="235">
        <v>7.5</v>
      </c>
      <c r="I157" s="235">
        <v>0.0</v>
      </c>
      <c r="J157" s="235">
        <v>7.0</v>
      </c>
      <c r="K157" s="235">
        <v>0.5</v>
      </c>
      <c r="L157" s="152"/>
    </row>
    <row r="158" hidden="1">
      <c r="A158" s="233">
        <v>45069.0</v>
      </c>
      <c r="B158" s="68" t="s">
        <v>335</v>
      </c>
      <c r="C158" s="68" t="s">
        <v>60</v>
      </c>
      <c r="D158" s="234" t="s">
        <v>171</v>
      </c>
      <c r="E158" s="233">
        <v>45070.0</v>
      </c>
      <c r="F158" s="237">
        <v>0.020833333333333332</v>
      </c>
      <c r="G158" s="237">
        <v>0.22916666666666666</v>
      </c>
      <c r="H158" s="68">
        <v>5.0</v>
      </c>
      <c r="I158" s="68">
        <v>0.0</v>
      </c>
      <c r="J158" s="68">
        <v>5.0</v>
      </c>
      <c r="K158" s="68">
        <v>0.0</v>
      </c>
      <c r="L158" s="152" t="s">
        <v>51</v>
      </c>
    </row>
    <row r="159" hidden="1">
      <c r="A159" s="233">
        <v>45069.0</v>
      </c>
      <c r="B159" s="68" t="s">
        <v>740</v>
      </c>
      <c r="C159" s="152" t="s">
        <v>60</v>
      </c>
      <c r="D159" s="234" t="s">
        <v>171</v>
      </c>
      <c r="E159" s="233">
        <v>45070.0</v>
      </c>
      <c r="F159" s="237">
        <v>0.0</v>
      </c>
      <c r="G159" s="237">
        <v>0.20833333333333334</v>
      </c>
      <c r="H159" s="68">
        <v>5.0</v>
      </c>
      <c r="I159" s="68">
        <v>0.0</v>
      </c>
      <c r="J159" s="68">
        <v>5.0</v>
      </c>
      <c r="K159" s="68">
        <v>0.0</v>
      </c>
      <c r="L159" s="68" t="s">
        <v>35</v>
      </c>
    </row>
    <row r="160">
      <c r="A160" s="233">
        <v>45069.0</v>
      </c>
      <c r="B160" s="68" t="s">
        <v>103</v>
      </c>
      <c r="C160" s="152" t="s">
        <v>60</v>
      </c>
      <c r="D160" s="234" t="s">
        <v>171</v>
      </c>
      <c r="E160" s="233">
        <v>45070.0</v>
      </c>
      <c r="F160" s="237">
        <v>0.25</v>
      </c>
      <c r="G160" s="237">
        <v>0.4166666666666667</v>
      </c>
      <c r="H160" s="68">
        <v>4.0</v>
      </c>
      <c r="I160" s="68">
        <v>0.0</v>
      </c>
      <c r="J160" s="68">
        <v>4.0</v>
      </c>
      <c r="K160" s="68">
        <v>0.0</v>
      </c>
      <c r="L160" s="68" t="s">
        <v>31</v>
      </c>
    </row>
    <row r="161" hidden="1">
      <c r="A161" s="233">
        <v>45069.0</v>
      </c>
      <c r="B161" s="68" t="s">
        <v>749</v>
      </c>
      <c r="C161" s="152" t="s">
        <v>60</v>
      </c>
      <c r="D161" s="234" t="s">
        <v>171</v>
      </c>
      <c r="E161" s="233">
        <v>45070.0</v>
      </c>
      <c r="F161" s="237">
        <v>0.25</v>
      </c>
      <c r="G161" s="237">
        <v>0.4166666666666667</v>
      </c>
      <c r="H161" s="68">
        <v>4.0</v>
      </c>
      <c r="I161" s="68">
        <v>0.0</v>
      </c>
      <c r="J161" s="68">
        <v>4.0</v>
      </c>
      <c r="K161" s="68">
        <v>0.0</v>
      </c>
      <c r="L161" s="68" t="s">
        <v>161</v>
      </c>
    </row>
    <row r="162" hidden="1">
      <c r="A162" s="233">
        <v>45070.0</v>
      </c>
      <c r="B162" s="68" t="s">
        <v>88</v>
      </c>
      <c r="C162" s="68" t="s">
        <v>31</v>
      </c>
      <c r="D162" s="234" t="s">
        <v>171</v>
      </c>
      <c r="E162" s="233">
        <v>45070.0</v>
      </c>
      <c r="F162" s="237">
        <v>0.9166666666666666</v>
      </c>
      <c r="G162" s="237">
        <v>0.3333333333333333</v>
      </c>
      <c r="H162" s="68">
        <v>10.0</v>
      </c>
      <c r="I162" s="68">
        <v>2.0</v>
      </c>
      <c r="J162" s="68">
        <v>0.0</v>
      </c>
      <c r="K162" s="68">
        <v>8.0</v>
      </c>
      <c r="L162" s="68" t="s">
        <v>411</v>
      </c>
    </row>
    <row r="163" hidden="1">
      <c r="A163" s="233">
        <v>45070.0</v>
      </c>
      <c r="B163" s="68" t="s">
        <v>69</v>
      </c>
      <c r="C163" s="68" t="s">
        <v>51</v>
      </c>
      <c r="D163" s="234" t="s">
        <v>171</v>
      </c>
      <c r="E163" s="233">
        <v>45070.0</v>
      </c>
      <c r="F163" s="237">
        <v>0.9583333333333334</v>
      </c>
      <c r="G163" s="238">
        <v>0.5</v>
      </c>
      <c r="H163" s="68">
        <v>13.0</v>
      </c>
      <c r="I163" s="68">
        <v>5.0</v>
      </c>
      <c r="J163" s="68">
        <v>1.0</v>
      </c>
      <c r="K163" s="68">
        <v>7.0</v>
      </c>
      <c r="L163" s="152" t="s">
        <v>407</v>
      </c>
    </row>
    <row r="164" hidden="1">
      <c r="A164" s="233">
        <v>45070.0</v>
      </c>
      <c r="B164" s="68" t="s">
        <v>139</v>
      </c>
      <c r="C164" s="68" t="s">
        <v>35</v>
      </c>
      <c r="D164" s="234" t="s">
        <v>171</v>
      </c>
      <c r="E164" s="233">
        <v>45070.0</v>
      </c>
      <c r="F164" s="237">
        <v>0.9583333333333334</v>
      </c>
      <c r="G164" s="237">
        <v>0.375</v>
      </c>
      <c r="H164" s="68">
        <v>10.0</v>
      </c>
      <c r="I164" s="68">
        <v>2.0</v>
      </c>
      <c r="J164" s="68">
        <v>1.0</v>
      </c>
      <c r="K164" s="68">
        <v>7.0</v>
      </c>
      <c r="L164" s="152" t="s">
        <v>411</v>
      </c>
    </row>
    <row r="165" hidden="1">
      <c r="A165" s="233">
        <v>45070.0</v>
      </c>
      <c r="B165" s="68" t="s">
        <v>32</v>
      </c>
      <c r="C165" s="68" t="s">
        <v>1</v>
      </c>
      <c r="D165" s="234" t="s">
        <v>171</v>
      </c>
      <c r="E165" s="233">
        <v>45070.0</v>
      </c>
      <c r="F165" s="237">
        <v>0.9375</v>
      </c>
      <c r="G165" s="237">
        <v>0.20833333333333334</v>
      </c>
      <c r="H165" s="235">
        <v>6.5</v>
      </c>
      <c r="I165" s="236">
        <v>0.0</v>
      </c>
      <c r="J165" s="236">
        <v>0.0</v>
      </c>
      <c r="K165" s="235">
        <v>6.5</v>
      </c>
      <c r="L165" s="152"/>
    </row>
    <row r="166" hidden="1">
      <c r="A166" s="233">
        <v>45070.0</v>
      </c>
      <c r="B166" s="68" t="s">
        <v>18</v>
      </c>
      <c r="C166" s="68" t="s">
        <v>1</v>
      </c>
      <c r="D166" s="234" t="s">
        <v>171</v>
      </c>
      <c r="E166" s="233">
        <v>45070.0</v>
      </c>
      <c r="F166" s="237">
        <v>0.9375</v>
      </c>
      <c r="G166" s="237">
        <v>0.16666666666666666</v>
      </c>
      <c r="H166" s="235">
        <v>5.5</v>
      </c>
      <c r="I166" s="236">
        <v>0.0</v>
      </c>
      <c r="J166" s="236">
        <v>0.0</v>
      </c>
      <c r="K166" s="235">
        <v>5.5</v>
      </c>
    </row>
    <row r="167" hidden="1">
      <c r="A167" s="233">
        <v>45070.0</v>
      </c>
      <c r="B167" s="68" t="s">
        <v>54</v>
      </c>
      <c r="C167" s="68" t="s">
        <v>51</v>
      </c>
      <c r="D167" s="234" t="s">
        <v>171</v>
      </c>
      <c r="E167" s="233">
        <v>45070.0</v>
      </c>
      <c r="F167" s="235">
        <v>0.0</v>
      </c>
      <c r="G167" s="235">
        <v>0.0</v>
      </c>
      <c r="H167" s="68">
        <v>0.0</v>
      </c>
      <c r="I167" s="68">
        <v>0.0</v>
      </c>
      <c r="J167" s="68">
        <v>0.0</v>
      </c>
      <c r="K167" s="68">
        <v>0.0</v>
      </c>
      <c r="L167" s="68" t="s">
        <v>25</v>
      </c>
    </row>
    <row r="168" hidden="1">
      <c r="A168" s="233">
        <v>45070.0</v>
      </c>
      <c r="B168" s="68" t="s">
        <v>52</v>
      </c>
      <c r="C168" s="68" t="s">
        <v>23</v>
      </c>
      <c r="D168" s="234" t="s">
        <v>169</v>
      </c>
      <c r="E168" s="233">
        <v>45071.0</v>
      </c>
      <c r="F168" s="235">
        <v>0.0</v>
      </c>
      <c r="G168" s="235">
        <v>0.0</v>
      </c>
      <c r="H168" s="68">
        <v>0.0</v>
      </c>
      <c r="I168" s="68">
        <v>0.0</v>
      </c>
      <c r="J168" s="68">
        <v>0.0</v>
      </c>
      <c r="K168" s="68">
        <v>0.0</v>
      </c>
      <c r="L168" s="68" t="s">
        <v>25</v>
      </c>
    </row>
    <row r="169" hidden="1">
      <c r="A169" s="233">
        <v>45070.0</v>
      </c>
      <c r="B169" s="68" t="s">
        <v>123</v>
      </c>
      <c r="C169" s="68" t="s">
        <v>23</v>
      </c>
      <c r="D169" s="234" t="s">
        <v>169</v>
      </c>
      <c r="E169" s="233">
        <v>45071.0</v>
      </c>
      <c r="F169" s="238">
        <v>0.020833333333333332</v>
      </c>
      <c r="G169" s="237">
        <v>0.4583333333333333</v>
      </c>
      <c r="H169" s="68">
        <v>10.5</v>
      </c>
      <c r="I169" s="68">
        <v>2.5</v>
      </c>
      <c r="J169" s="68">
        <v>2.5</v>
      </c>
      <c r="K169" s="68">
        <v>5.5</v>
      </c>
      <c r="L169" s="152" t="s">
        <v>304</v>
      </c>
    </row>
    <row r="170" hidden="1">
      <c r="A170" s="233">
        <v>45070.0</v>
      </c>
      <c r="B170" s="68" t="s">
        <v>82</v>
      </c>
      <c r="C170" s="68" t="s">
        <v>35</v>
      </c>
      <c r="D170" s="234" t="s">
        <v>169</v>
      </c>
      <c r="E170" s="233">
        <v>45071.0</v>
      </c>
      <c r="F170" s="237">
        <v>0.16666666666666666</v>
      </c>
      <c r="G170" s="237">
        <v>0.4583333333333333</v>
      </c>
      <c r="H170" s="68">
        <v>7.0</v>
      </c>
      <c r="I170" s="68">
        <v>0.0</v>
      </c>
      <c r="J170" s="68">
        <v>5.0</v>
      </c>
      <c r="K170" s="68">
        <v>2.0</v>
      </c>
      <c r="L170" s="152"/>
    </row>
    <row r="171" hidden="1">
      <c r="A171" s="233">
        <v>45070.0</v>
      </c>
      <c r="B171" s="68" t="s">
        <v>50</v>
      </c>
      <c r="C171" s="68" t="s">
        <v>49</v>
      </c>
      <c r="D171" s="234" t="s">
        <v>169</v>
      </c>
      <c r="E171" s="233">
        <v>45071.0</v>
      </c>
      <c r="F171" s="237">
        <v>0.16666666666666666</v>
      </c>
      <c r="G171" s="237">
        <v>0.3333333333333333</v>
      </c>
      <c r="H171" s="68">
        <v>4.0</v>
      </c>
      <c r="I171" s="68">
        <v>0.0</v>
      </c>
      <c r="J171" s="68">
        <v>2.0</v>
      </c>
      <c r="K171" s="68">
        <v>2.0</v>
      </c>
    </row>
    <row r="172" hidden="1">
      <c r="A172" s="233">
        <v>45070.0</v>
      </c>
      <c r="B172" s="68" t="s">
        <v>50</v>
      </c>
      <c r="C172" s="68" t="s">
        <v>31</v>
      </c>
      <c r="D172" s="234" t="s">
        <v>169</v>
      </c>
      <c r="E172" s="233">
        <v>45071.0</v>
      </c>
      <c r="F172" s="237">
        <v>0.3333333333333333</v>
      </c>
      <c r="G172" s="237">
        <v>0.5208333333333334</v>
      </c>
      <c r="H172" s="235">
        <v>4.5</v>
      </c>
      <c r="I172" s="235">
        <v>0.5</v>
      </c>
      <c r="J172" s="235">
        <v>4.0</v>
      </c>
      <c r="K172" s="235">
        <v>0.0</v>
      </c>
      <c r="L172" s="68" t="s">
        <v>192</v>
      </c>
    </row>
    <row r="173" hidden="1">
      <c r="A173" s="233">
        <v>45070.0</v>
      </c>
      <c r="B173" s="68" t="s">
        <v>30</v>
      </c>
      <c r="C173" s="68" t="s">
        <v>1</v>
      </c>
      <c r="D173" s="234" t="s">
        <v>169</v>
      </c>
      <c r="E173" s="233">
        <v>45071.0</v>
      </c>
      <c r="F173" s="237">
        <v>0.16666666666666666</v>
      </c>
      <c r="G173" s="237">
        <v>0.4791666666666667</v>
      </c>
      <c r="H173" s="235">
        <v>7.5</v>
      </c>
      <c r="I173" s="235">
        <v>0.0</v>
      </c>
      <c r="J173" s="235">
        <v>5.5</v>
      </c>
      <c r="K173" s="235">
        <v>2.0</v>
      </c>
    </row>
    <row r="174" hidden="1">
      <c r="A174" s="233">
        <v>45070.0</v>
      </c>
      <c r="B174" s="68" t="s">
        <v>45</v>
      </c>
      <c r="C174" s="68" t="s">
        <v>1</v>
      </c>
      <c r="D174" s="234" t="s">
        <v>169</v>
      </c>
      <c r="E174" s="233">
        <v>45071.0</v>
      </c>
      <c r="F174" s="237">
        <v>0.20833333333333334</v>
      </c>
      <c r="G174" s="237">
        <v>0.4791666666666667</v>
      </c>
      <c r="H174" s="68">
        <v>6.5</v>
      </c>
      <c r="I174" s="68">
        <v>0.0</v>
      </c>
      <c r="J174" s="68">
        <v>5.5</v>
      </c>
      <c r="K174" s="68">
        <v>1.0</v>
      </c>
    </row>
    <row r="175" hidden="1">
      <c r="A175" s="233">
        <v>45070.0</v>
      </c>
      <c r="B175" s="68" t="s">
        <v>190</v>
      </c>
      <c r="C175" s="68" t="s">
        <v>51</v>
      </c>
      <c r="D175" s="234" t="s">
        <v>169</v>
      </c>
      <c r="E175" s="233">
        <v>45071.0</v>
      </c>
      <c r="F175" s="237">
        <v>0.20833333333333334</v>
      </c>
      <c r="G175" s="237">
        <v>0.5347222222222222</v>
      </c>
      <c r="H175" s="68">
        <v>7.83</v>
      </c>
      <c r="I175" s="68">
        <v>0.0</v>
      </c>
      <c r="J175" s="68">
        <v>6.83</v>
      </c>
      <c r="K175" s="68">
        <v>1.0</v>
      </c>
      <c r="L175" s="152"/>
    </row>
    <row r="176" hidden="1">
      <c r="A176" s="233">
        <v>45070.0</v>
      </c>
      <c r="B176" s="152" t="s">
        <v>97</v>
      </c>
      <c r="C176" s="68" t="s">
        <v>31</v>
      </c>
      <c r="D176" s="234" t="s">
        <v>169</v>
      </c>
      <c r="E176" s="233">
        <v>45071.0</v>
      </c>
      <c r="F176" s="237">
        <v>0.22916666666666666</v>
      </c>
      <c r="G176" s="237">
        <v>0.5416666666666666</v>
      </c>
      <c r="H176" s="235">
        <v>7.5</v>
      </c>
      <c r="I176" s="235">
        <v>0.0</v>
      </c>
      <c r="J176" s="235">
        <v>7.0</v>
      </c>
      <c r="K176" s="235">
        <v>0.5</v>
      </c>
      <c r="L176" s="152"/>
    </row>
    <row r="177" hidden="1">
      <c r="A177" s="233">
        <v>45070.0</v>
      </c>
      <c r="B177" s="68" t="s">
        <v>335</v>
      </c>
      <c r="C177" s="68" t="s">
        <v>60</v>
      </c>
      <c r="D177" s="234" t="s">
        <v>169</v>
      </c>
      <c r="E177" s="233">
        <v>45071.0</v>
      </c>
      <c r="F177" s="237">
        <v>0.4583333333333333</v>
      </c>
      <c r="G177" s="237">
        <v>0.20833333333333334</v>
      </c>
      <c r="H177" s="68">
        <v>6.0</v>
      </c>
      <c r="I177" s="68">
        <v>0.0</v>
      </c>
      <c r="J177" s="68">
        <v>6.0</v>
      </c>
      <c r="K177" s="68">
        <v>0.0</v>
      </c>
      <c r="L177" s="152" t="s">
        <v>51</v>
      </c>
    </row>
    <row r="178" hidden="1">
      <c r="A178" s="233">
        <v>45070.0</v>
      </c>
      <c r="B178" s="68" t="s">
        <v>740</v>
      </c>
      <c r="C178" s="152" t="s">
        <v>60</v>
      </c>
      <c r="D178" s="234" t="s">
        <v>169</v>
      </c>
      <c r="E178" s="233">
        <v>45071.0</v>
      </c>
      <c r="F178" s="237">
        <v>0.4583333333333333</v>
      </c>
      <c r="G178" s="237">
        <v>0.20833333333333334</v>
      </c>
      <c r="H178" s="68">
        <v>6.0</v>
      </c>
      <c r="I178" s="68">
        <v>0.0</v>
      </c>
      <c r="J178" s="68">
        <v>6.0</v>
      </c>
      <c r="K178" s="68">
        <v>0.0</v>
      </c>
      <c r="L178" s="68" t="s">
        <v>35</v>
      </c>
    </row>
    <row r="179">
      <c r="A179" s="233">
        <v>45070.0</v>
      </c>
      <c r="B179" s="68" t="s">
        <v>103</v>
      </c>
      <c r="C179" s="152" t="s">
        <v>60</v>
      </c>
      <c r="D179" s="234" t="s">
        <v>169</v>
      </c>
      <c r="E179" s="233">
        <v>45071.0</v>
      </c>
      <c r="F179" s="237">
        <v>0.25</v>
      </c>
      <c r="G179" s="237">
        <v>0.4166666666666667</v>
      </c>
      <c r="H179" s="68">
        <v>4.0</v>
      </c>
      <c r="I179" s="68">
        <v>0.0</v>
      </c>
      <c r="J179" s="68">
        <v>4.0</v>
      </c>
      <c r="K179" s="68">
        <v>0.0</v>
      </c>
      <c r="L179" s="68" t="s">
        <v>31</v>
      </c>
    </row>
    <row r="180" hidden="1">
      <c r="A180" s="233">
        <v>45070.0</v>
      </c>
      <c r="B180" s="68" t="s">
        <v>749</v>
      </c>
      <c r="C180" s="152" t="s">
        <v>60</v>
      </c>
      <c r="D180" s="234" t="s">
        <v>169</v>
      </c>
      <c r="E180" s="233">
        <v>45071.0</v>
      </c>
      <c r="F180" s="237">
        <v>0.25</v>
      </c>
      <c r="G180" s="237">
        <v>0.4166666666666667</v>
      </c>
      <c r="H180" s="68">
        <v>4.0</v>
      </c>
      <c r="I180" s="68">
        <v>0.0</v>
      </c>
      <c r="J180" s="68">
        <v>4.0</v>
      </c>
      <c r="K180" s="68">
        <v>0.0</v>
      </c>
      <c r="L180" s="68" t="s">
        <v>161</v>
      </c>
    </row>
    <row r="181" hidden="1">
      <c r="A181" s="233">
        <v>45071.0</v>
      </c>
      <c r="B181" s="68" t="s">
        <v>88</v>
      </c>
      <c r="C181" s="68" t="s">
        <v>31</v>
      </c>
      <c r="D181" s="234" t="s">
        <v>169</v>
      </c>
      <c r="E181" s="233">
        <v>45071.0</v>
      </c>
      <c r="F181" s="237">
        <v>0.9166666666666666</v>
      </c>
      <c r="G181" s="237">
        <v>0.20833333333333334</v>
      </c>
      <c r="H181" s="68">
        <v>7.0</v>
      </c>
      <c r="I181" s="68">
        <v>0.0</v>
      </c>
      <c r="J181" s="68">
        <v>0.0</v>
      </c>
      <c r="K181" s="68">
        <v>7.0</v>
      </c>
    </row>
    <row r="182" hidden="1">
      <c r="A182" s="233">
        <v>45071.0</v>
      </c>
      <c r="B182" s="68" t="s">
        <v>139</v>
      </c>
      <c r="C182" s="68" t="s">
        <v>35</v>
      </c>
      <c r="D182" s="234" t="s">
        <v>169</v>
      </c>
      <c r="E182" s="233">
        <v>45071.0</v>
      </c>
      <c r="F182" s="237">
        <v>0.9583333333333334</v>
      </c>
      <c r="G182" s="237">
        <v>0.375</v>
      </c>
      <c r="H182" s="68">
        <v>10.0</v>
      </c>
      <c r="I182" s="68">
        <v>2.0</v>
      </c>
      <c r="J182" s="68">
        <v>1.0</v>
      </c>
      <c r="K182" s="68">
        <v>7.0</v>
      </c>
      <c r="L182" s="152" t="s">
        <v>411</v>
      </c>
    </row>
    <row r="183" hidden="1">
      <c r="A183" s="233">
        <v>45071.0</v>
      </c>
      <c r="B183" s="68" t="s">
        <v>32</v>
      </c>
      <c r="C183" s="68" t="s">
        <v>1</v>
      </c>
      <c r="D183" s="234" t="s">
        <v>169</v>
      </c>
      <c r="E183" s="233">
        <v>45071.0</v>
      </c>
      <c r="F183" s="237">
        <v>0.9375</v>
      </c>
      <c r="G183" s="237">
        <v>0.20833333333333334</v>
      </c>
      <c r="H183" s="235">
        <v>6.5</v>
      </c>
      <c r="I183" s="236">
        <v>0.0</v>
      </c>
      <c r="J183" s="236">
        <v>0.0</v>
      </c>
      <c r="K183" s="235">
        <v>6.5</v>
      </c>
      <c r="L183" s="152"/>
    </row>
    <row r="184" hidden="1">
      <c r="A184" s="233">
        <v>45071.0</v>
      </c>
      <c r="B184" s="68" t="s">
        <v>18</v>
      </c>
      <c r="C184" s="68" t="s">
        <v>1</v>
      </c>
      <c r="D184" s="234" t="s">
        <v>169</v>
      </c>
      <c r="E184" s="233">
        <v>45071.0</v>
      </c>
      <c r="F184" s="237">
        <v>0.9375</v>
      </c>
      <c r="G184" s="237">
        <v>0.4791666666666667</v>
      </c>
      <c r="H184" s="235">
        <v>13.0</v>
      </c>
      <c r="I184" s="235">
        <v>5.0</v>
      </c>
      <c r="J184" s="235">
        <v>0.5</v>
      </c>
      <c r="K184" s="235">
        <v>7.5</v>
      </c>
      <c r="L184" s="152" t="s">
        <v>407</v>
      </c>
    </row>
    <row r="185" hidden="1">
      <c r="A185" s="233">
        <v>45071.0</v>
      </c>
      <c r="B185" s="68" t="s">
        <v>54</v>
      </c>
      <c r="C185" s="68" t="s">
        <v>51</v>
      </c>
      <c r="D185" s="234" t="s">
        <v>169</v>
      </c>
      <c r="E185" s="233">
        <v>45071.0</v>
      </c>
      <c r="F185" s="237">
        <v>0.9583333333333334</v>
      </c>
      <c r="G185" s="237">
        <v>0.16666666666666666</v>
      </c>
      <c r="H185" s="68">
        <v>5.0</v>
      </c>
      <c r="I185" s="68">
        <v>0.0</v>
      </c>
      <c r="J185" s="68">
        <v>0.0</v>
      </c>
      <c r="K185" s="68">
        <v>5.0</v>
      </c>
    </row>
    <row r="186" hidden="1">
      <c r="A186" s="233">
        <v>45071.0</v>
      </c>
      <c r="B186" s="68" t="s">
        <v>54</v>
      </c>
      <c r="C186" s="68" t="s">
        <v>49</v>
      </c>
      <c r="D186" s="234" t="s">
        <v>168</v>
      </c>
      <c r="E186" s="233">
        <v>45072.0</v>
      </c>
      <c r="F186" s="237">
        <v>0.16666666666666666</v>
      </c>
      <c r="G186" s="237">
        <v>0.3333333333333333</v>
      </c>
      <c r="H186" s="68">
        <v>4.0</v>
      </c>
      <c r="I186" s="68">
        <v>1.0</v>
      </c>
      <c r="J186" s="68">
        <v>1.0</v>
      </c>
      <c r="K186" s="68">
        <v>2.0</v>
      </c>
      <c r="L186" s="68" t="s">
        <v>191</v>
      </c>
    </row>
    <row r="187" hidden="1">
      <c r="A187" s="233">
        <v>45071.0</v>
      </c>
      <c r="B187" s="68" t="s">
        <v>50</v>
      </c>
      <c r="C187" s="68" t="s">
        <v>23</v>
      </c>
      <c r="D187" s="234" t="s">
        <v>168</v>
      </c>
      <c r="E187" s="233">
        <v>45072.0</v>
      </c>
      <c r="F187" s="237">
        <v>0.020833333333333332</v>
      </c>
      <c r="G187" s="237">
        <v>0.20833333333333334</v>
      </c>
      <c r="H187" s="68">
        <v>4.5</v>
      </c>
      <c r="I187" s="68">
        <v>0.0</v>
      </c>
      <c r="J187" s="68">
        <v>0.0</v>
      </c>
      <c r="K187" s="68">
        <v>4.5</v>
      </c>
      <c r="L187" s="152"/>
    </row>
    <row r="188" hidden="1">
      <c r="A188" s="233">
        <v>45071.0</v>
      </c>
      <c r="B188" s="68" t="s">
        <v>50</v>
      </c>
      <c r="C188" s="68" t="s">
        <v>31</v>
      </c>
      <c r="D188" s="234" t="s">
        <v>168</v>
      </c>
      <c r="E188" s="233">
        <v>45072.0</v>
      </c>
      <c r="F188" s="237">
        <v>0.20833333333333334</v>
      </c>
      <c r="G188" s="237">
        <v>0.5208333333333334</v>
      </c>
      <c r="H188" s="68">
        <v>7.5</v>
      </c>
      <c r="I188" s="68">
        <v>4.0</v>
      </c>
      <c r="J188" s="68">
        <v>2.5</v>
      </c>
      <c r="K188" s="68">
        <v>1.0</v>
      </c>
      <c r="L188" s="152" t="s">
        <v>261</v>
      </c>
    </row>
    <row r="189" hidden="1">
      <c r="A189" s="233">
        <v>45071.0</v>
      </c>
      <c r="B189" s="68" t="s">
        <v>123</v>
      </c>
      <c r="C189" s="68" t="s">
        <v>23</v>
      </c>
      <c r="D189" s="234" t="s">
        <v>168</v>
      </c>
      <c r="E189" s="233">
        <v>45072.0</v>
      </c>
      <c r="F189" s="237">
        <v>0.20833333333333334</v>
      </c>
      <c r="G189" s="237">
        <v>0.4583333333333333</v>
      </c>
      <c r="H189" s="68">
        <v>6.0</v>
      </c>
      <c r="I189" s="68">
        <v>0.0</v>
      </c>
      <c r="J189" s="68">
        <v>5.0</v>
      </c>
      <c r="K189" s="68">
        <v>1.0</v>
      </c>
    </row>
    <row r="190" hidden="1">
      <c r="A190" s="233">
        <v>45071.0</v>
      </c>
      <c r="B190" s="68" t="s">
        <v>82</v>
      </c>
      <c r="C190" s="68" t="s">
        <v>35</v>
      </c>
      <c r="D190" s="234" t="s">
        <v>168</v>
      </c>
      <c r="E190" s="233">
        <v>45072.0</v>
      </c>
      <c r="F190" s="237">
        <v>0.16666666666666666</v>
      </c>
      <c r="G190" s="237">
        <v>0.4583333333333333</v>
      </c>
      <c r="H190" s="68">
        <v>7.0</v>
      </c>
      <c r="I190" s="68">
        <v>0.0</v>
      </c>
      <c r="J190" s="68">
        <v>5.0</v>
      </c>
      <c r="K190" s="68">
        <v>2.0</v>
      </c>
    </row>
    <row r="191" hidden="1">
      <c r="A191" s="233">
        <v>45071.0</v>
      </c>
      <c r="B191" s="68" t="s">
        <v>30</v>
      </c>
      <c r="C191" s="68" t="s">
        <v>1</v>
      </c>
      <c r="D191" s="234" t="s">
        <v>168</v>
      </c>
      <c r="E191" s="233">
        <v>45072.0</v>
      </c>
      <c r="F191" s="237">
        <v>0.20833333333333334</v>
      </c>
      <c r="G191" s="237">
        <v>0.4791666666666667</v>
      </c>
      <c r="H191" s="68">
        <v>6.5</v>
      </c>
      <c r="I191" s="68">
        <v>0.0</v>
      </c>
      <c r="J191" s="68">
        <v>5.5</v>
      </c>
      <c r="K191" s="68">
        <v>1.0</v>
      </c>
    </row>
    <row r="192" hidden="1">
      <c r="A192" s="233">
        <v>45071.0</v>
      </c>
      <c r="B192" s="68" t="s">
        <v>45</v>
      </c>
      <c r="C192" s="68" t="s">
        <v>1</v>
      </c>
      <c r="D192" s="234" t="s">
        <v>168</v>
      </c>
      <c r="E192" s="233">
        <v>45072.0</v>
      </c>
      <c r="F192" s="235">
        <v>0.0</v>
      </c>
      <c r="G192" s="235">
        <v>0.0</v>
      </c>
      <c r="H192" s="68">
        <v>0.0</v>
      </c>
      <c r="I192" s="68">
        <v>0.0</v>
      </c>
      <c r="J192" s="68">
        <v>0.0</v>
      </c>
      <c r="K192" s="68">
        <v>0.0</v>
      </c>
      <c r="L192" s="68" t="s">
        <v>25</v>
      </c>
    </row>
    <row r="193" hidden="1">
      <c r="A193" s="233">
        <v>45071.0</v>
      </c>
      <c r="B193" s="68" t="s">
        <v>52</v>
      </c>
      <c r="C193" s="68" t="s">
        <v>51</v>
      </c>
      <c r="D193" s="234" t="s">
        <v>168</v>
      </c>
      <c r="E193" s="233">
        <v>45072.0</v>
      </c>
      <c r="F193" s="237">
        <v>0.16666666666666666</v>
      </c>
      <c r="G193" s="238">
        <v>0.5</v>
      </c>
      <c r="H193" s="68">
        <v>8.0</v>
      </c>
      <c r="I193" s="68">
        <v>0.0</v>
      </c>
      <c r="J193" s="68">
        <v>6.0</v>
      </c>
      <c r="K193" s="68">
        <v>2.0</v>
      </c>
      <c r="L193" s="152"/>
    </row>
    <row r="194" hidden="1">
      <c r="A194" s="233">
        <v>45071.0</v>
      </c>
      <c r="B194" s="68" t="s">
        <v>69</v>
      </c>
      <c r="C194" s="68" t="s">
        <v>51</v>
      </c>
      <c r="D194" s="234" t="s">
        <v>168</v>
      </c>
      <c r="E194" s="233">
        <v>45072.0</v>
      </c>
      <c r="F194" s="237">
        <v>0.16666666666666666</v>
      </c>
      <c r="G194" s="237">
        <v>0.5416666666666666</v>
      </c>
      <c r="H194" s="68">
        <v>9.0</v>
      </c>
      <c r="I194" s="68">
        <v>1.0</v>
      </c>
      <c r="J194" s="68">
        <v>6.0</v>
      </c>
      <c r="K194" s="68">
        <v>2.0</v>
      </c>
      <c r="L194" s="152" t="s">
        <v>191</v>
      </c>
    </row>
    <row r="195" hidden="1">
      <c r="A195" s="233">
        <v>45071.0</v>
      </c>
      <c r="B195" s="68" t="s">
        <v>190</v>
      </c>
      <c r="C195" s="68" t="s">
        <v>51</v>
      </c>
      <c r="D195" s="234" t="s">
        <v>168</v>
      </c>
      <c r="E195" s="233">
        <v>45072.0</v>
      </c>
      <c r="F195" s="235">
        <v>0.0</v>
      </c>
      <c r="G195" s="235">
        <v>0.0</v>
      </c>
      <c r="H195" s="68">
        <v>0.0</v>
      </c>
      <c r="I195" s="68">
        <v>0.0</v>
      </c>
      <c r="J195" s="68">
        <v>0.0</v>
      </c>
      <c r="K195" s="68">
        <v>0.0</v>
      </c>
      <c r="L195" s="68" t="s">
        <v>166</v>
      </c>
    </row>
    <row r="196" hidden="1">
      <c r="A196" s="233">
        <v>45071.0</v>
      </c>
      <c r="B196" s="152" t="s">
        <v>97</v>
      </c>
      <c r="C196" s="68" t="s">
        <v>31</v>
      </c>
      <c r="D196" s="234" t="s">
        <v>168</v>
      </c>
      <c r="E196" s="233">
        <v>45072.0</v>
      </c>
      <c r="F196" s="237">
        <v>0.22916666666666666</v>
      </c>
      <c r="G196" s="237">
        <v>0.5416666666666666</v>
      </c>
      <c r="H196" s="235">
        <v>7.5</v>
      </c>
      <c r="I196" s="235">
        <v>0.0</v>
      </c>
      <c r="J196" s="235">
        <v>7.0</v>
      </c>
      <c r="K196" s="235">
        <v>0.5</v>
      </c>
      <c r="L196" s="152"/>
    </row>
    <row r="197">
      <c r="A197" s="233">
        <v>45071.0</v>
      </c>
      <c r="B197" s="68" t="s">
        <v>103</v>
      </c>
      <c r="C197" s="152" t="s">
        <v>60</v>
      </c>
      <c r="D197" s="234" t="s">
        <v>168</v>
      </c>
      <c r="E197" s="233">
        <v>45072.0</v>
      </c>
      <c r="F197" s="237">
        <v>0.25</v>
      </c>
      <c r="G197" s="237">
        <v>0.4166666666666667</v>
      </c>
      <c r="H197" s="68">
        <v>4.0</v>
      </c>
      <c r="I197" s="68">
        <v>0.0</v>
      </c>
      <c r="J197" s="68">
        <v>4.0</v>
      </c>
      <c r="K197" s="68">
        <v>0.0</v>
      </c>
      <c r="L197" s="68" t="s">
        <v>31</v>
      </c>
    </row>
    <row r="198" hidden="1">
      <c r="A198" s="233">
        <v>45071.0</v>
      </c>
      <c r="B198" s="68" t="s">
        <v>749</v>
      </c>
      <c r="C198" s="152" t="s">
        <v>60</v>
      </c>
      <c r="D198" s="234" t="s">
        <v>168</v>
      </c>
      <c r="E198" s="233">
        <v>45072.0</v>
      </c>
      <c r="F198" s="237">
        <v>0.25</v>
      </c>
      <c r="G198" s="237">
        <v>0.4166666666666667</v>
      </c>
      <c r="H198" s="68">
        <v>4.0</v>
      </c>
      <c r="I198" s="68">
        <v>0.0</v>
      </c>
      <c r="J198" s="68">
        <v>4.0</v>
      </c>
      <c r="K198" s="68">
        <v>0.0</v>
      </c>
      <c r="L198" s="68" t="s">
        <v>161</v>
      </c>
    </row>
    <row r="199" hidden="1">
      <c r="A199" s="233">
        <v>45072.0</v>
      </c>
      <c r="B199" s="68" t="s">
        <v>88</v>
      </c>
      <c r="C199" s="68" t="s">
        <v>31</v>
      </c>
      <c r="D199" s="234" t="s">
        <v>168</v>
      </c>
      <c r="E199" s="233">
        <v>45072.0</v>
      </c>
      <c r="F199" s="237">
        <v>0.9166666666666666</v>
      </c>
      <c r="G199" s="237">
        <v>0.25</v>
      </c>
      <c r="H199" s="68">
        <v>8.0</v>
      </c>
      <c r="I199" s="68">
        <v>0.0</v>
      </c>
      <c r="J199" s="68">
        <v>0.0</v>
      </c>
      <c r="K199" s="68">
        <v>8.0</v>
      </c>
    </row>
    <row r="200" hidden="1">
      <c r="A200" s="233">
        <v>45072.0</v>
      </c>
      <c r="B200" s="68" t="s">
        <v>139</v>
      </c>
      <c r="C200" s="68" t="s">
        <v>35</v>
      </c>
      <c r="D200" s="234" t="s">
        <v>168</v>
      </c>
      <c r="E200" s="233">
        <v>45072.0</v>
      </c>
      <c r="F200" s="237">
        <v>0.9583333333333334</v>
      </c>
      <c r="G200" s="237">
        <v>0.375</v>
      </c>
      <c r="H200" s="68">
        <v>10.0</v>
      </c>
      <c r="I200" s="68">
        <v>2.0</v>
      </c>
      <c r="J200" s="68">
        <v>1.0</v>
      </c>
      <c r="K200" s="68">
        <v>7.0</v>
      </c>
      <c r="L200" s="152" t="s">
        <v>411</v>
      </c>
    </row>
    <row r="201" hidden="1">
      <c r="A201" s="233">
        <v>45072.0</v>
      </c>
      <c r="B201" s="68" t="s">
        <v>32</v>
      </c>
      <c r="C201" s="68" t="s">
        <v>1</v>
      </c>
      <c r="D201" s="234" t="s">
        <v>168</v>
      </c>
      <c r="E201" s="233">
        <v>45072.0</v>
      </c>
      <c r="F201" s="237">
        <v>0.9375</v>
      </c>
      <c r="G201" s="237">
        <v>0.20833333333333334</v>
      </c>
      <c r="H201" s="235">
        <v>6.5</v>
      </c>
      <c r="I201" s="236">
        <v>0.0</v>
      </c>
      <c r="J201" s="236">
        <v>0.0</v>
      </c>
      <c r="K201" s="235">
        <v>6.5</v>
      </c>
      <c r="L201" s="152"/>
    </row>
    <row r="202" hidden="1">
      <c r="A202" s="233">
        <v>45072.0</v>
      </c>
      <c r="B202" s="68" t="s">
        <v>18</v>
      </c>
      <c r="C202" s="68" t="s">
        <v>1</v>
      </c>
      <c r="D202" s="234" t="s">
        <v>168</v>
      </c>
      <c r="E202" s="233">
        <v>45072.0</v>
      </c>
      <c r="F202" s="235">
        <v>0.0</v>
      </c>
      <c r="G202" s="235">
        <v>0.0</v>
      </c>
      <c r="H202" s="68">
        <v>0.0</v>
      </c>
      <c r="I202" s="68">
        <v>0.0</v>
      </c>
      <c r="J202" s="68">
        <v>0.0</v>
      </c>
      <c r="K202" s="68">
        <v>0.0</v>
      </c>
      <c r="L202" s="68" t="s">
        <v>25</v>
      </c>
    </row>
    <row r="203" hidden="1">
      <c r="A203" s="233">
        <v>45072.0</v>
      </c>
      <c r="B203" s="68" t="s">
        <v>52</v>
      </c>
      <c r="C203" s="68" t="s">
        <v>1</v>
      </c>
      <c r="D203" s="234" t="s">
        <v>168</v>
      </c>
      <c r="E203" s="233">
        <v>45072.0</v>
      </c>
      <c r="F203" s="237">
        <v>0.9375</v>
      </c>
      <c r="G203" s="237">
        <v>0.16666666666666666</v>
      </c>
      <c r="H203" s="235">
        <v>5.5</v>
      </c>
      <c r="I203" s="236">
        <v>0.0</v>
      </c>
      <c r="J203" s="236">
        <v>0.0</v>
      </c>
      <c r="K203" s="235">
        <v>5.5</v>
      </c>
    </row>
    <row r="204" hidden="1">
      <c r="A204" s="233">
        <v>45072.0</v>
      </c>
      <c r="B204" s="68" t="s">
        <v>54</v>
      </c>
      <c r="C204" s="68" t="s">
        <v>51</v>
      </c>
      <c r="D204" s="234" t="s">
        <v>168</v>
      </c>
      <c r="E204" s="233">
        <v>45072.0</v>
      </c>
      <c r="F204" s="237">
        <v>0.9583333333333334</v>
      </c>
      <c r="G204" s="237">
        <v>0.16666666666666666</v>
      </c>
      <c r="H204" s="68">
        <v>5.0</v>
      </c>
      <c r="I204" s="68">
        <v>0.0</v>
      </c>
      <c r="J204" s="68">
        <v>0.0</v>
      </c>
      <c r="K204" s="68">
        <v>5.0</v>
      </c>
    </row>
    <row r="205" hidden="1">
      <c r="A205" s="233">
        <v>45072.0</v>
      </c>
      <c r="B205" s="68" t="s">
        <v>54</v>
      </c>
      <c r="C205" s="68" t="s">
        <v>49</v>
      </c>
      <c r="D205" s="234" t="s">
        <v>170</v>
      </c>
      <c r="E205" s="233">
        <v>45073.0</v>
      </c>
      <c r="F205" s="237">
        <v>0.16666666666666666</v>
      </c>
      <c r="G205" s="237">
        <v>0.375</v>
      </c>
      <c r="H205" s="68">
        <v>5.0</v>
      </c>
      <c r="I205" s="68">
        <v>2.0</v>
      </c>
      <c r="J205" s="68">
        <v>1.0</v>
      </c>
      <c r="K205" s="68">
        <v>2.0</v>
      </c>
      <c r="L205" s="68" t="s">
        <v>411</v>
      </c>
    </row>
    <row r="206" hidden="1">
      <c r="A206" s="233">
        <v>45072.0</v>
      </c>
      <c r="B206" s="68" t="s">
        <v>123</v>
      </c>
      <c r="C206" s="68" t="s">
        <v>23</v>
      </c>
      <c r="D206" s="234" t="s">
        <v>170</v>
      </c>
      <c r="E206" s="233">
        <v>45073.0</v>
      </c>
      <c r="F206" s="238">
        <v>0.020833333333333332</v>
      </c>
      <c r="G206" s="237">
        <v>0.4583333333333333</v>
      </c>
      <c r="H206" s="68">
        <v>10.5</v>
      </c>
      <c r="I206" s="68">
        <v>2.5</v>
      </c>
      <c r="J206" s="68">
        <v>2.5</v>
      </c>
      <c r="K206" s="68">
        <v>5.5</v>
      </c>
      <c r="L206" s="152" t="s">
        <v>304</v>
      </c>
    </row>
    <row r="207" hidden="1">
      <c r="A207" s="233">
        <v>45072.0</v>
      </c>
      <c r="B207" s="68" t="s">
        <v>50</v>
      </c>
      <c r="C207" s="68" t="s">
        <v>31</v>
      </c>
      <c r="D207" s="234" t="s">
        <v>170</v>
      </c>
      <c r="E207" s="233">
        <v>45073.0</v>
      </c>
      <c r="F207" s="237">
        <v>0.22916666666666666</v>
      </c>
      <c r="G207" s="237">
        <v>0.5625</v>
      </c>
      <c r="H207" s="235">
        <v>8.0</v>
      </c>
      <c r="I207" s="235">
        <v>0.0</v>
      </c>
      <c r="J207" s="235">
        <v>7.5</v>
      </c>
      <c r="K207" s="235">
        <v>0.5</v>
      </c>
    </row>
    <row r="208" hidden="1">
      <c r="A208" s="233">
        <v>45072.0</v>
      </c>
      <c r="B208" s="68" t="s">
        <v>82</v>
      </c>
      <c r="C208" s="68" t="s">
        <v>35</v>
      </c>
      <c r="D208" s="234" t="s">
        <v>170</v>
      </c>
      <c r="E208" s="233">
        <v>45073.0</v>
      </c>
      <c r="F208" s="237">
        <v>0.16666666666666666</v>
      </c>
      <c r="G208" s="237">
        <v>0.4583333333333333</v>
      </c>
      <c r="H208" s="68">
        <v>7.0</v>
      </c>
      <c r="I208" s="68">
        <v>0.0</v>
      </c>
      <c r="J208" s="68">
        <v>5.0</v>
      </c>
      <c r="K208" s="68">
        <v>2.0</v>
      </c>
    </row>
    <row r="209" hidden="1">
      <c r="A209" s="233">
        <v>45072.0</v>
      </c>
      <c r="B209" s="68" t="s">
        <v>30</v>
      </c>
      <c r="C209" s="68" t="s">
        <v>1</v>
      </c>
      <c r="D209" s="234" t="s">
        <v>170</v>
      </c>
      <c r="E209" s="233">
        <v>45073.0</v>
      </c>
      <c r="F209" s="237">
        <v>0.16666666666666666</v>
      </c>
      <c r="G209" s="237">
        <v>0.5625</v>
      </c>
      <c r="H209" s="68">
        <v>9.5</v>
      </c>
      <c r="I209" s="68">
        <v>1.5</v>
      </c>
      <c r="J209" s="68">
        <v>6.0</v>
      </c>
      <c r="K209" s="68">
        <v>2.0</v>
      </c>
      <c r="L209" s="68" t="s">
        <v>336</v>
      </c>
    </row>
    <row r="210" hidden="1">
      <c r="A210" s="233">
        <v>45072.0</v>
      </c>
      <c r="B210" s="68" t="s">
        <v>45</v>
      </c>
      <c r="C210" s="68" t="s">
        <v>1</v>
      </c>
      <c r="D210" s="234" t="s">
        <v>170</v>
      </c>
      <c r="E210" s="233">
        <v>45073.0</v>
      </c>
      <c r="F210" s="237">
        <v>0.20833333333333334</v>
      </c>
      <c r="G210" s="237">
        <v>0.5625</v>
      </c>
      <c r="H210" s="68">
        <v>8.5</v>
      </c>
      <c r="I210" s="68">
        <v>0.5</v>
      </c>
      <c r="J210" s="68">
        <v>7.0</v>
      </c>
      <c r="K210" s="68">
        <v>1.0</v>
      </c>
      <c r="L210" s="68" t="s">
        <v>192</v>
      </c>
    </row>
    <row r="211" hidden="1">
      <c r="A211" s="233">
        <v>45072.0</v>
      </c>
      <c r="B211" s="68" t="s">
        <v>52</v>
      </c>
      <c r="C211" s="68" t="s">
        <v>51</v>
      </c>
      <c r="D211" s="234" t="s">
        <v>170</v>
      </c>
      <c r="E211" s="233">
        <v>45073.0</v>
      </c>
      <c r="F211" s="237">
        <v>0.16666666666666666</v>
      </c>
      <c r="G211" s="238">
        <v>0.5</v>
      </c>
      <c r="H211" s="68">
        <v>8.0</v>
      </c>
      <c r="I211" s="68">
        <v>0.0</v>
      </c>
      <c r="J211" s="68">
        <v>6.0</v>
      </c>
      <c r="K211" s="68">
        <v>2.0</v>
      </c>
      <c r="L211" s="152"/>
    </row>
    <row r="212" hidden="1">
      <c r="A212" s="233">
        <v>45072.0</v>
      </c>
      <c r="B212" s="68" t="s">
        <v>69</v>
      </c>
      <c r="C212" s="68" t="s">
        <v>51</v>
      </c>
      <c r="D212" s="234" t="s">
        <v>170</v>
      </c>
      <c r="E212" s="233">
        <v>45073.0</v>
      </c>
      <c r="F212" s="237">
        <v>0.16666666666666666</v>
      </c>
      <c r="G212" s="237">
        <v>0.5416666666666666</v>
      </c>
      <c r="H212" s="68">
        <v>9.0</v>
      </c>
      <c r="I212" s="68">
        <v>1.0</v>
      </c>
      <c r="J212" s="68">
        <v>6.0</v>
      </c>
      <c r="K212" s="68">
        <v>2.0</v>
      </c>
      <c r="L212" s="152" t="s">
        <v>191</v>
      </c>
    </row>
    <row r="213" hidden="1">
      <c r="A213" s="233">
        <v>45072.0</v>
      </c>
      <c r="B213" s="68" t="s">
        <v>190</v>
      </c>
      <c r="C213" s="68" t="s">
        <v>51</v>
      </c>
      <c r="D213" s="234" t="s">
        <v>170</v>
      </c>
      <c r="E213" s="233">
        <v>45073.0</v>
      </c>
      <c r="F213" s="235">
        <v>0.0</v>
      </c>
      <c r="G213" s="235">
        <v>0.0</v>
      </c>
      <c r="H213" s="68">
        <v>0.0</v>
      </c>
      <c r="I213" s="68">
        <v>0.0</v>
      </c>
      <c r="J213" s="68">
        <v>0.0</v>
      </c>
      <c r="K213" s="68">
        <v>0.0</v>
      </c>
      <c r="L213" s="68" t="s">
        <v>25</v>
      </c>
    </row>
    <row r="214" hidden="1">
      <c r="A214" s="233">
        <v>45072.0</v>
      </c>
      <c r="B214" s="152" t="s">
        <v>97</v>
      </c>
      <c r="C214" s="68" t="s">
        <v>31</v>
      </c>
      <c r="D214" s="234" t="s">
        <v>170</v>
      </c>
      <c r="E214" s="233">
        <v>45073.0</v>
      </c>
      <c r="F214" s="237">
        <v>0.25</v>
      </c>
      <c r="G214" s="237">
        <v>0.5833333333333334</v>
      </c>
      <c r="H214" s="235">
        <v>8.0</v>
      </c>
      <c r="I214" s="235">
        <v>0.0</v>
      </c>
      <c r="J214" s="235">
        <v>8.0</v>
      </c>
      <c r="K214" s="235">
        <v>0.0</v>
      </c>
    </row>
    <row r="215" hidden="1">
      <c r="A215" s="233">
        <v>45073.0</v>
      </c>
      <c r="B215" s="68" t="s">
        <v>88</v>
      </c>
      <c r="C215" s="68" t="s">
        <v>31</v>
      </c>
      <c r="D215" s="234" t="s">
        <v>170</v>
      </c>
      <c r="E215" s="233">
        <v>45073.0</v>
      </c>
      <c r="F215" s="237">
        <v>0.9166666666666666</v>
      </c>
      <c r="G215" s="237">
        <v>0.25</v>
      </c>
      <c r="H215" s="68">
        <v>8.0</v>
      </c>
      <c r="I215" s="68">
        <v>0.0</v>
      </c>
      <c r="J215" s="68">
        <v>0.0</v>
      </c>
      <c r="K215" s="68">
        <v>8.0</v>
      </c>
    </row>
    <row r="216" hidden="1">
      <c r="A216" s="233">
        <v>45073.0</v>
      </c>
      <c r="B216" s="68" t="s">
        <v>82</v>
      </c>
      <c r="C216" s="68" t="s">
        <v>35</v>
      </c>
      <c r="D216" s="234" t="s">
        <v>170</v>
      </c>
      <c r="E216" s="233">
        <v>45073.0</v>
      </c>
      <c r="F216" s="237">
        <v>0.9583333333333334</v>
      </c>
      <c r="G216" s="237">
        <v>0.375</v>
      </c>
      <c r="H216" s="68">
        <v>10.0</v>
      </c>
      <c r="I216" s="68">
        <v>2.0</v>
      </c>
      <c r="J216" s="68">
        <v>1.0</v>
      </c>
      <c r="K216" s="68">
        <v>7.0</v>
      </c>
      <c r="L216" s="152" t="s">
        <v>411</v>
      </c>
    </row>
    <row r="217" hidden="1">
      <c r="A217" s="233">
        <v>45073.0</v>
      </c>
      <c r="B217" s="68" t="s">
        <v>139</v>
      </c>
      <c r="C217" s="68" t="s">
        <v>35</v>
      </c>
      <c r="D217" s="234" t="s">
        <v>170</v>
      </c>
      <c r="E217" s="233">
        <v>45073.0</v>
      </c>
      <c r="F217" s="235">
        <v>0.0</v>
      </c>
      <c r="G217" s="235">
        <v>0.0</v>
      </c>
      <c r="H217" s="68">
        <v>0.0</v>
      </c>
      <c r="I217" s="68">
        <v>0.0</v>
      </c>
      <c r="J217" s="68">
        <v>0.0</v>
      </c>
      <c r="K217" s="68">
        <v>0.0</v>
      </c>
      <c r="L217" s="68" t="s">
        <v>25</v>
      </c>
    </row>
    <row r="218" hidden="1">
      <c r="A218" s="233">
        <v>45073.0</v>
      </c>
      <c r="B218" s="68" t="s">
        <v>32</v>
      </c>
      <c r="C218" s="68" t="s">
        <v>1</v>
      </c>
      <c r="D218" s="234" t="s">
        <v>170</v>
      </c>
      <c r="E218" s="233">
        <v>45073.0</v>
      </c>
      <c r="F218" s="237">
        <v>0.9375</v>
      </c>
      <c r="G218" s="237">
        <v>0.20833333333333334</v>
      </c>
      <c r="H218" s="235">
        <v>6.5</v>
      </c>
      <c r="I218" s="236">
        <v>0.0</v>
      </c>
      <c r="J218" s="236">
        <v>0.0</v>
      </c>
      <c r="K218" s="235">
        <v>6.5</v>
      </c>
    </row>
    <row r="219" hidden="1">
      <c r="A219" s="233">
        <v>45073.0</v>
      </c>
      <c r="B219" s="68" t="s">
        <v>18</v>
      </c>
      <c r="C219" s="68" t="s">
        <v>1</v>
      </c>
      <c r="D219" s="234" t="s">
        <v>170</v>
      </c>
      <c r="E219" s="233">
        <v>45073.0</v>
      </c>
      <c r="F219" s="237">
        <v>0.9375</v>
      </c>
      <c r="G219" s="237">
        <v>0.1875</v>
      </c>
      <c r="H219" s="235">
        <v>6.0</v>
      </c>
      <c r="I219" s="236">
        <v>0.0</v>
      </c>
      <c r="J219" s="236">
        <v>0.0</v>
      </c>
      <c r="K219" s="235">
        <v>6.0</v>
      </c>
    </row>
    <row r="220" hidden="1">
      <c r="A220" s="233">
        <v>45073.0</v>
      </c>
      <c r="B220" s="68" t="s">
        <v>54</v>
      </c>
      <c r="C220" s="68" t="s">
        <v>51</v>
      </c>
      <c r="D220" s="234" t="s">
        <v>170</v>
      </c>
      <c r="E220" s="233">
        <v>45073.0</v>
      </c>
      <c r="F220" s="237">
        <v>0.9583333333333334</v>
      </c>
      <c r="G220" s="237">
        <v>0.16666666666666666</v>
      </c>
      <c r="H220" s="68">
        <v>5.0</v>
      </c>
      <c r="I220" s="68">
        <v>0.0</v>
      </c>
      <c r="J220" s="68">
        <v>0.0</v>
      </c>
      <c r="K220" s="68">
        <v>5.0</v>
      </c>
    </row>
    <row r="221" hidden="1">
      <c r="A221" s="233">
        <v>45073.0</v>
      </c>
      <c r="B221" s="68" t="s">
        <v>54</v>
      </c>
      <c r="C221" s="68" t="s">
        <v>49</v>
      </c>
      <c r="D221" s="234" t="s">
        <v>172</v>
      </c>
      <c r="E221" s="233">
        <v>45074.0</v>
      </c>
      <c r="F221" s="237">
        <v>0.16666666666666666</v>
      </c>
      <c r="G221" s="237">
        <v>0.375</v>
      </c>
      <c r="H221" s="68">
        <v>5.0</v>
      </c>
      <c r="I221" s="68">
        <v>2.0</v>
      </c>
      <c r="J221" s="68">
        <v>1.0</v>
      </c>
      <c r="K221" s="68">
        <v>2.0</v>
      </c>
      <c r="L221" s="68" t="s">
        <v>411</v>
      </c>
    </row>
    <row r="222" hidden="1">
      <c r="A222" s="233">
        <v>45073.0</v>
      </c>
      <c r="B222" s="68" t="s">
        <v>50</v>
      </c>
      <c r="C222" s="68" t="s">
        <v>23</v>
      </c>
      <c r="D222" s="234" t="s">
        <v>172</v>
      </c>
      <c r="E222" s="233">
        <v>45074.0</v>
      </c>
      <c r="F222" s="238">
        <v>0.020833333333333332</v>
      </c>
      <c r="G222" s="237">
        <v>0.20833333333333334</v>
      </c>
      <c r="H222" s="68">
        <v>4.5</v>
      </c>
      <c r="I222" s="68">
        <v>0.0</v>
      </c>
      <c r="J222" s="68">
        <v>0.0</v>
      </c>
      <c r="K222" s="68">
        <v>4.5</v>
      </c>
      <c r="L222" s="152"/>
    </row>
    <row r="223" hidden="1">
      <c r="A223" s="233">
        <v>45073.0</v>
      </c>
      <c r="B223" s="68" t="s">
        <v>50</v>
      </c>
      <c r="C223" s="68" t="s">
        <v>31</v>
      </c>
      <c r="D223" s="234" t="s">
        <v>172</v>
      </c>
      <c r="E223" s="233">
        <v>45074.0</v>
      </c>
      <c r="F223" s="237">
        <v>0.20833333333333334</v>
      </c>
      <c r="G223" s="237">
        <v>0.4583333333333333</v>
      </c>
      <c r="H223" s="68">
        <v>6.0</v>
      </c>
      <c r="I223" s="68">
        <v>2.5</v>
      </c>
      <c r="J223" s="68">
        <v>2.5</v>
      </c>
      <c r="K223" s="68">
        <v>1.0</v>
      </c>
      <c r="L223" s="152" t="s">
        <v>304</v>
      </c>
    </row>
    <row r="224" ht="18.0" hidden="1" customHeight="1">
      <c r="A224" s="233">
        <v>45073.0</v>
      </c>
      <c r="B224" s="68" t="s">
        <v>123</v>
      </c>
      <c r="C224" s="68" t="s">
        <v>23</v>
      </c>
      <c r="D224" s="234" t="s">
        <v>172</v>
      </c>
      <c r="E224" s="233">
        <v>45074.0</v>
      </c>
      <c r="F224" s="237">
        <v>0.20833333333333334</v>
      </c>
      <c r="G224" s="237">
        <v>0.4583333333333333</v>
      </c>
      <c r="H224" s="68">
        <v>6.0</v>
      </c>
      <c r="I224" s="68">
        <v>0.0</v>
      </c>
      <c r="J224" s="68">
        <v>5.0</v>
      </c>
      <c r="K224" s="68">
        <v>1.0</v>
      </c>
      <c r="L224" s="152"/>
    </row>
    <row r="225" hidden="1">
      <c r="A225" s="233">
        <v>45073.0</v>
      </c>
      <c r="B225" s="68" t="s">
        <v>52</v>
      </c>
      <c r="C225" s="68" t="s">
        <v>35</v>
      </c>
      <c r="D225" s="234" t="s">
        <v>172</v>
      </c>
      <c r="E225" s="233">
        <v>45074.0</v>
      </c>
      <c r="F225" s="237">
        <v>0.16666666666666666</v>
      </c>
      <c r="G225" s="237">
        <v>0.4583333333333333</v>
      </c>
      <c r="H225" s="68">
        <v>7.0</v>
      </c>
      <c r="I225" s="68">
        <v>0.0</v>
      </c>
      <c r="J225" s="68">
        <v>5.0</v>
      </c>
      <c r="K225" s="68">
        <v>2.0</v>
      </c>
    </row>
    <row r="226" hidden="1">
      <c r="A226" s="233">
        <v>45073.0</v>
      </c>
      <c r="B226" s="68" t="s">
        <v>52</v>
      </c>
      <c r="C226" s="68" t="s">
        <v>31</v>
      </c>
      <c r="D226" s="234" t="s">
        <v>172</v>
      </c>
      <c r="E226" s="233">
        <v>45074.0</v>
      </c>
      <c r="F226" s="237">
        <v>0.4583333333333333</v>
      </c>
      <c r="G226" s="237">
        <v>0.5625</v>
      </c>
      <c r="H226" s="68">
        <v>2.5</v>
      </c>
      <c r="I226" s="68">
        <v>1.5</v>
      </c>
      <c r="J226" s="68">
        <v>1.0</v>
      </c>
      <c r="K226" s="68">
        <v>0.0</v>
      </c>
      <c r="L226" s="68" t="s">
        <v>336</v>
      </c>
    </row>
    <row r="227" hidden="1">
      <c r="A227" s="233">
        <v>45073.0</v>
      </c>
      <c r="B227" s="68" t="s">
        <v>30</v>
      </c>
      <c r="C227" s="68" t="s">
        <v>1</v>
      </c>
      <c r="D227" s="234" t="s">
        <v>172</v>
      </c>
      <c r="E227" s="233">
        <v>45074.0</v>
      </c>
      <c r="F227" s="237">
        <v>0.1875</v>
      </c>
      <c r="G227" s="237">
        <v>0.5625</v>
      </c>
      <c r="H227" s="68">
        <v>9.0</v>
      </c>
      <c r="I227" s="68">
        <v>1.0</v>
      </c>
      <c r="J227" s="68">
        <v>7.0</v>
      </c>
      <c r="K227" s="68">
        <v>1.5</v>
      </c>
      <c r="L227" s="68" t="s">
        <v>192</v>
      </c>
    </row>
    <row r="228" hidden="1">
      <c r="A228" s="233">
        <v>45073.0</v>
      </c>
      <c r="B228" s="68" t="s">
        <v>45</v>
      </c>
      <c r="C228" s="68" t="s">
        <v>1</v>
      </c>
      <c r="D228" s="234" t="s">
        <v>172</v>
      </c>
      <c r="E228" s="233">
        <v>45074.0</v>
      </c>
      <c r="F228" s="237">
        <v>0.20833333333333334</v>
      </c>
      <c r="G228" s="237">
        <v>0.5625</v>
      </c>
      <c r="H228" s="68">
        <v>8.5</v>
      </c>
      <c r="I228" s="68">
        <v>0.5</v>
      </c>
      <c r="J228" s="68">
        <v>7.0</v>
      </c>
      <c r="K228" s="68">
        <v>1.0</v>
      </c>
      <c r="L228" s="68" t="s">
        <v>192</v>
      </c>
    </row>
    <row r="229" hidden="1">
      <c r="A229" s="233">
        <v>45073.0</v>
      </c>
      <c r="B229" s="68" t="s">
        <v>69</v>
      </c>
      <c r="C229" s="68" t="s">
        <v>51</v>
      </c>
      <c r="D229" s="234" t="s">
        <v>172</v>
      </c>
      <c r="E229" s="233">
        <v>45074.0</v>
      </c>
      <c r="F229" s="237">
        <v>0.16666666666666666</v>
      </c>
      <c r="G229" s="238">
        <v>0.5</v>
      </c>
      <c r="H229" s="68">
        <v>8.0</v>
      </c>
      <c r="I229" s="68">
        <v>0.0</v>
      </c>
      <c r="J229" s="68">
        <v>6.0</v>
      </c>
      <c r="K229" s="68">
        <v>2.0</v>
      </c>
      <c r="L229" s="152"/>
    </row>
    <row r="230" hidden="1">
      <c r="A230" s="233">
        <v>45073.0</v>
      </c>
      <c r="B230" s="68" t="s">
        <v>190</v>
      </c>
      <c r="C230" s="68" t="s">
        <v>51</v>
      </c>
      <c r="D230" s="234" t="s">
        <v>172</v>
      </c>
      <c r="E230" s="233">
        <v>45074.0</v>
      </c>
      <c r="F230" s="237">
        <v>0.20833333333333334</v>
      </c>
      <c r="G230" s="237">
        <v>0.5208333333333334</v>
      </c>
      <c r="H230" s="68">
        <v>7.5</v>
      </c>
      <c r="I230" s="68">
        <v>0.0</v>
      </c>
      <c r="J230" s="68">
        <v>6.5</v>
      </c>
      <c r="K230" s="68">
        <v>1.0</v>
      </c>
    </row>
    <row r="231" hidden="1">
      <c r="A231" s="233">
        <v>45073.0</v>
      </c>
      <c r="B231" s="152" t="s">
        <v>97</v>
      </c>
      <c r="C231" s="68" t="s">
        <v>31</v>
      </c>
      <c r="D231" s="234" t="s">
        <v>172</v>
      </c>
      <c r="E231" s="233">
        <v>45074.0</v>
      </c>
      <c r="F231" s="237">
        <v>0.25</v>
      </c>
      <c r="G231" s="237">
        <v>0.5833333333333334</v>
      </c>
      <c r="H231" s="235">
        <v>8.0</v>
      </c>
      <c r="I231" s="235">
        <v>0.0</v>
      </c>
      <c r="J231" s="235">
        <v>8.0</v>
      </c>
      <c r="K231" s="235">
        <v>0.0</v>
      </c>
    </row>
    <row r="232" hidden="1">
      <c r="A232" s="233">
        <v>45074.0</v>
      </c>
      <c r="B232" s="68" t="s">
        <v>88</v>
      </c>
      <c r="C232" s="68" t="s">
        <v>31</v>
      </c>
      <c r="D232" s="234" t="s">
        <v>172</v>
      </c>
      <c r="E232" s="233">
        <v>45074.0</v>
      </c>
      <c r="F232" s="237">
        <v>0.9166666666666666</v>
      </c>
      <c r="G232" s="237">
        <v>0.16666666666666666</v>
      </c>
      <c r="H232" s="68">
        <v>6.0</v>
      </c>
      <c r="I232" s="68">
        <v>0.0</v>
      </c>
      <c r="J232" s="68">
        <v>0.0</v>
      </c>
      <c r="K232" s="68">
        <v>6.0</v>
      </c>
    </row>
    <row r="233" hidden="1">
      <c r="A233" s="233">
        <v>45074.0</v>
      </c>
      <c r="B233" s="68" t="s">
        <v>52</v>
      </c>
      <c r="C233" s="68" t="s">
        <v>35</v>
      </c>
      <c r="D233" s="234" t="s">
        <v>172</v>
      </c>
      <c r="E233" s="233">
        <v>45074.0</v>
      </c>
      <c r="F233" s="237">
        <v>0.9583333333333334</v>
      </c>
      <c r="G233" s="237">
        <v>0.375</v>
      </c>
      <c r="H233" s="68">
        <v>10.0</v>
      </c>
      <c r="I233" s="68">
        <v>2.0</v>
      </c>
      <c r="J233" s="68">
        <v>1.0</v>
      </c>
      <c r="K233" s="68">
        <v>7.0</v>
      </c>
      <c r="L233" s="152" t="s">
        <v>411</v>
      </c>
    </row>
    <row r="234" hidden="1">
      <c r="A234" s="233">
        <v>45074.0</v>
      </c>
      <c r="B234" s="68" t="s">
        <v>139</v>
      </c>
      <c r="C234" s="68" t="s">
        <v>35</v>
      </c>
      <c r="D234" s="234" t="s">
        <v>172</v>
      </c>
      <c r="E234" s="233">
        <v>45074.0</v>
      </c>
      <c r="F234" s="235">
        <v>0.0</v>
      </c>
      <c r="G234" s="235">
        <v>0.0</v>
      </c>
      <c r="H234" s="68">
        <v>0.0</v>
      </c>
      <c r="I234" s="68">
        <v>0.0</v>
      </c>
      <c r="J234" s="68">
        <v>0.0</v>
      </c>
      <c r="K234" s="68">
        <v>0.0</v>
      </c>
      <c r="L234" s="68" t="s">
        <v>166</v>
      </c>
    </row>
    <row r="235" hidden="1">
      <c r="A235" s="233">
        <v>45074.0</v>
      </c>
      <c r="B235" s="68" t="s">
        <v>749</v>
      </c>
      <c r="C235" s="68" t="s">
        <v>748</v>
      </c>
      <c r="D235" s="234" t="s">
        <v>172</v>
      </c>
      <c r="E235" s="233">
        <v>45074.0</v>
      </c>
      <c r="F235" s="237">
        <v>0.4375</v>
      </c>
      <c r="G235" s="237">
        <v>0.375</v>
      </c>
      <c r="H235" s="68">
        <v>10.5</v>
      </c>
      <c r="I235" s="68">
        <v>2.5</v>
      </c>
      <c r="J235" s="68">
        <v>0.5</v>
      </c>
      <c r="K235" s="68">
        <v>7.5</v>
      </c>
      <c r="L235" s="68" t="s">
        <v>304</v>
      </c>
    </row>
    <row r="236" hidden="1">
      <c r="A236" s="233">
        <v>45074.0</v>
      </c>
      <c r="B236" s="68" t="s">
        <v>18</v>
      </c>
      <c r="C236" s="68" t="s">
        <v>748</v>
      </c>
      <c r="D236" s="234" t="s">
        <v>172</v>
      </c>
      <c r="E236" s="233">
        <v>45074.0</v>
      </c>
      <c r="F236" s="237">
        <v>0.4375</v>
      </c>
      <c r="G236" s="237">
        <v>0.0</v>
      </c>
      <c r="H236" s="68">
        <v>1.5</v>
      </c>
      <c r="I236" s="68">
        <v>0.0</v>
      </c>
      <c r="J236" s="68">
        <v>0.0</v>
      </c>
      <c r="K236" s="68">
        <v>1.5</v>
      </c>
    </row>
    <row r="237" hidden="1">
      <c r="A237" s="233">
        <v>45074.0</v>
      </c>
      <c r="B237" s="68" t="s">
        <v>54</v>
      </c>
      <c r="C237" s="68" t="s">
        <v>51</v>
      </c>
      <c r="D237" s="234" t="s">
        <v>172</v>
      </c>
      <c r="E237" s="233">
        <v>45074.0</v>
      </c>
      <c r="F237" s="237">
        <v>0.9583333333333334</v>
      </c>
      <c r="G237" s="237">
        <v>0.16666666666666666</v>
      </c>
      <c r="H237" s="68">
        <v>5.0</v>
      </c>
      <c r="I237" s="68">
        <v>0.0</v>
      </c>
      <c r="J237" s="68">
        <v>0.0</v>
      </c>
      <c r="K237" s="68">
        <v>5.0</v>
      </c>
    </row>
    <row r="238" hidden="1">
      <c r="A238" s="233">
        <v>45074.0</v>
      </c>
      <c r="B238" s="68" t="s">
        <v>54</v>
      </c>
      <c r="C238" s="68" t="s">
        <v>49</v>
      </c>
      <c r="D238" s="234" t="s">
        <v>174</v>
      </c>
      <c r="E238" s="233">
        <v>45075.0</v>
      </c>
      <c r="F238" s="237">
        <v>0.16666666666666666</v>
      </c>
      <c r="G238" s="237">
        <v>0.3333333333333333</v>
      </c>
      <c r="H238" s="68">
        <v>4.0</v>
      </c>
      <c r="I238" s="68">
        <v>1.0</v>
      </c>
      <c r="J238" s="68">
        <v>1.0</v>
      </c>
      <c r="K238" s="68">
        <v>2.0</v>
      </c>
      <c r="L238" s="68" t="s">
        <v>191</v>
      </c>
    </row>
    <row r="239" hidden="1">
      <c r="A239" s="233">
        <v>45074.0</v>
      </c>
      <c r="B239" s="68" t="s">
        <v>18</v>
      </c>
      <c r="C239" s="68" t="s">
        <v>1</v>
      </c>
      <c r="D239" s="234" t="s">
        <v>174</v>
      </c>
      <c r="E239" s="233">
        <v>45075.0</v>
      </c>
      <c r="F239" s="237">
        <v>0.0</v>
      </c>
      <c r="G239" s="237">
        <v>0.1875</v>
      </c>
      <c r="H239" s="68">
        <v>4.5</v>
      </c>
      <c r="I239" s="68">
        <v>0.0</v>
      </c>
      <c r="J239" s="68">
        <v>0.0</v>
      </c>
      <c r="K239" s="68">
        <v>4.5</v>
      </c>
    </row>
    <row r="240" hidden="1">
      <c r="A240" s="233">
        <v>45074.0</v>
      </c>
      <c r="B240" s="68" t="s">
        <v>32</v>
      </c>
      <c r="C240" s="68" t="s">
        <v>1</v>
      </c>
      <c r="D240" s="234" t="s">
        <v>174</v>
      </c>
      <c r="E240" s="233">
        <v>45075.0</v>
      </c>
      <c r="F240" s="237">
        <v>0.0</v>
      </c>
      <c r="G240" s="237">
        <v>0.20833333333333334</v>
      </c>
      <c r="H240" s="68">
        <v>5.0</v>
      </c>
      <c r="I240" s="68">
        <v>0.0</v>
      </c>
      <c r="J240" s="68">
        <v>0.0</v>
      </c>
      <c r="K240" s="68">
        <v>5.0</v>
      </c>
    </row>
    <row r="241" hidden="1">
      <c r="A241" s="233">
        <v>45074.0</v>
      </c>
      <c r="B241" s="68" t="s">
        <v>123</v>
      </c>
      <c r="C241" s="68" t="s">
        <v>23</v>
      </c>
      <c r="D241" s="234" t="s">
        <v>174</v>
      </c>
      <c r="E241" s="233">
        <v>45075.0</v>
      </c>
      <c r="F241" s="238">
        <v>0.020833333333333332</v>
      </c>
      <c r="G241" s="237">
        <v>0.375</v>
      </c>
      <c r="H241" s="68">
        <v>8.5</v>
      </c>
      <c r="I241" s="68">
        <v>0.5</v>
      </c>
      <c r="J241" s="68">
        <v>2.5</v>
      </c>
      <c r="K241" s="68">
        <v>5.5</v>
      </c>
      <c r="L241" s="68" t="s">
        <v>192</v>
      </c>
    </row>
    <row r="242" hidden="1">
      <c r="A242" s="233">
        <v>45074.0</v>
      </c>
      <c r="B242" s="68" t="s">
        <v>50</v>
      </c>
      <c r="C242" s="68" t="s">
        <v>31</v>
      </c>
      <c r="D242" s="234" t="s">
        <v>174</v>
      </c>
      <c r="E242" s="233">
        <v>45075.0</v>
      </c>
      <c r="F242" s="237">
        <v>0.16666666666666666</v>
      </c>
      <c r="G242" s="237">
        <v>0.2916666666666667</v>
      </c>
      <c r="H242" s="68">
        <v>3.0</v>
      </c>
      <c r="I242" s="68">
        <v>0.0</v>
      </c>
      <c r="J242" s="68">
        <v>1.0</v>
      </c>
      <c r="K242" s="68">
        <v>2.0</v>
      </c>
    </row>
    <row r="243" hidden="1">
      <c r="A243" s="233">
        <v>45074.0</v>
      </c>
      <c r="B243" s="68" t="s">
        <v>50</v>
      </c>
      <c r="C243" s="68" t="s">
        <v>23</v>
      </c>
      <c r="D243" s="234" t="s">
        <v>174</v>
      </c>
      <c r="E243" s="233">
        <v>45075.0</v>
      </c>
      <c r="F243" s="237">
        <v>0.2916666666666667</v>
      </c>
      <c r="G243" s="237">
        <v>0.4583333333333333</v>
      </c>
      <c r="H243" s="68">
        <v>4.0</v>
      </c>
      <c r="I243" s="68">
        <v>0.0</v>
      </c>
      <c r="J243" s="68">
        <v>4.0</v>
      </c>
      <c r="K243" s="68">
        <v>0.0</v>
      </c>
    </row>
    <row r="244" hidden="1">
      <c r="A244" s="233">
        <v>45074.0</v>
      </c>
      <c r="B244" s="68" t="s">
        <v>82</v>
      </c>
      <c r="C244" s="68" t="s">
        <v>35</v>
      </c>
      <c r="D244" s="234" t="s">
        <v>174</v>
      </c>
      <c r="E244" s="233">
        <v>45075.0</v>
      </c>
      <c r="F244" s="237">
        <v>0.16666666666666666</v>
      </c>
      <c r="G244" s="237">
        <v>0.4583333333333333</v>
      </c>
      <c r="H244" s="68">
        <v>7.0</v>
      </c>
      <c r="I244" s="68">
        <v>0.0</v>
      </c>
      <c r="J244" s="68">
        <v>5.0</v>
      </c>
      <c r="K244" s="68">
        <v>2.0</v>
      </c>
    </row>
    <row r="245" hidden="1">
      <c r="A245" s="233">
        <v>45074.0</v>
      </c>
      <c r="B245" s="68" t="s">
        <v>30</v>
      </c>
      <c r="C245" s="68" t="s">
        <v>1</v>
      </c>
      <c r="D245" s="234" t="s">
        <v>174</v>
      </c>
      <c r="E245" s="233">
        <v>45075.0</v>
      </c>
      <c r="F245" s="237">
        <v>0.1875</v>
      </c>
      <c r="G245" s="237">
        <v>0.4791666666666667</v>
      </c>
      <c r="H245" s="68">
        <v>7.0</v>
      </c>
      <c r="I245" s="68">
        <v>0.0</v>
      </c>
      <c r="J245" s="68">
        <v>5.5</v>
      </c>
      <c r="K245" s="68" t="s">
        <v>836</v>
      </c>
    </row>
    <row r="246" hidden="1">
      <c r="A246" s="233">
        <v>45074.0</v>
      </c>
      <c r="B246" s="68" t="s">
        <v>45</v>
      </c>
      <c r="C246" s="68" t="s">
        <v>1</v>
      </c>
      <c r="D246" s="234" t="s">
        <v>174</v>
      </c>
      <c r="E246" s="233">
        <v>45075.0</v>
      </c>
      <c r="F246" s="237">
        <v>0.20833333333333334</v>
      </c>
      <c r="G246" s="237">
        <v>0.4791666666666667</v>
      </c>
      <c r="H246" s="68">
        <v>6.5</v>
      </c>
      <c r="I246" s="68">
        <v>0.0</v>
      </c>
      <c r="J246" s="68">
        <v>5.5</v>
      </c>
      <c r="K246" s="68">
        <v>1.0</v>
      </c>
    </row>
    <row r="247" hidden="1">
      <c r="A247" s="233">
        <v>45074.0</v>
      </c>
      <c r="B247" s="68" t="s">
        <v>69</v>
      </c>
      <c r="C247" s="68" t="s">
        <v>51</v>
      </c>
      <c r="D247" s="234" t="s">
        <v>174</v>
      </c>
      <c r="E247" s="233">
        <v>45075.0</v>
      </c>
      <c r="F247" s="237">
        <v>0.16666666666666666</v>
      </c>
      <c r="G247" s="238">
        <v>0.5</v>
      </c>
      <c r="H247" s="68">
        <v>8.0</v>
      </c>
      <c r="I247" s="68">
        <v>0.0</v>
      </c>
      <c r="J247" s="68">
        <v>6.0</v>
      </c>
      <c r="K247" s="68">
        <v>2.0</v>
      </c>
    </row>
    <row r="248" hidden="1">
      <c r="A248" s="233">
        <v>45074.0</v>
      </c>
      <c r="B248" s="68" t="s">
        <v>190</v>
      </c>
      <c r="C248" s="68" t="s">
        <v>51</v>
      </c>
      <c r="D248" s="234" t="s">
        <v>174</v>
      </c>
      <c r="E248" s="233">
        <v>45075.0</v>
      </c>
      <c r="F248" s="237">
        <v>0.20833333333333334</v>
      </c>
      <c r="G248" s="237">
        <v>0.5416666666666666</v>
      </c>
      <c r="H248" s="68">
        <v>8.0</v>
      </c>
      <c r="I248" s="68">
        <v>0.0</v>
      </c>
      <c r="J248" s="68">
        <v>7.0</v>
      </c>
      <c r="K248" s="68">
        <v>1.0</v>
      </c>
    </row>
    <row r="249">
      <c r="A249" s="233">
        <v>45074.0</v>
      </c>
      <c r="B249" s="152" t="s">
        <v>103</v>
      </c>
      <c r="C249" s="68" t="s">
        <v>31</v>
      </c>
      <c r="D249" s="234" t="s">
        <v>174</v>
      </c>
      <c r="E249" s="233">
        <v>45075.0</v>
      </c>
      <c r="F249" s="237">
        <v>0.2916666666666667</v>
      </c>
      <c r="G249" s="237">
        <v>0.4583333333333333</v>
      </c>
      <c r="H249" s="68">
        <v>4.0</v>
      </c>
      <c r="I249" s="68">
        <v>0.0</v>
      </c>
      <c r="J249" s="68">
        <v>4.0</v>
      </c>
      <c r="K249" s="68">
        <v>0.0</v>
      </c>
    </row>
    <row r="250" hidden="1">
      <c r="A250" s="233">
        <v>45074.0</v>
      </c>
      <c r="B250" s="152" t="s">
        <v>97</v>
      </c>
      <c r="C250" s="68" t="s">
        <v>31</v>
      </c>
      <c r="D250" s="234" t="s">
        <v>174</v>
      </c>
      <c r="E250" s="233">
        <v>45075.0</v>
      </c>
      <c r="F250" s="237">
        <v>0.22916666666666666</v>
      </c>
      <c r="G250" s="238">
        <v>0.5</v>
      </c>
      <c r="H250" s="68">
        <v>6.5</v>
      </c>
      <c r="I250" s="68">
        <v>0.0</v>
      </c>
      <c r="J250" s="68">
        <v>6.0</v>
      </c>
      <c r="K250" s="68">
        <v>0.5</v>
      </c>
    </row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</sheetData>
  <autoFilter ref="$A$1:$AC$308">
    <filterColumn colId="1">
      <filters>
        <filter val="JHOAN"/>
      </filters>
    </filterColumn>
  </autoFilter>
  <customSheetViews>
    <customSheetView guid="{E03E75B9-18D3-4F9C-8E98-9CFDBAC1C039}" filter="1" showAutoFilter="1">
      <autoFilter ref="$A$1:$AC$29"/>
    </customSheetView>
    <customSheetView guid="{6AFCB687-A5B1-4A43-94F3-0C0C9622126F}" filter="1" showAutoFilter="1">
      <autoFilter ref="$A$1:$L$29">
        <filterColumn colId="1">
          <filters>
            <filter val="ROBI"/>
            <filter val="CARLA"/>
            <filter val="LIZA"/>
            <filter val="MINA"/>
            <filter val="ELY"/>
            <filter val="REI"/>
            <filter val="RJ"/>
          </filters>
        </filterColumn>
      </autoFilter>
    </customSheetView>
    <customSheetView guid="{482CA3F1-235E-4CBB-838F-2B51A4768B5C}" filter="1" showAutoFilter="1">
      <autoFilter ref="$A$1:$AC$29"/>
    </customSheetView>
    <customSheetView guid="{6F7B0752-2D34-424D-B3B4-CA21D0151CF6}" filter="1" showAutoFilter="1">
      <autoFilter ref="$A$1:$L$29">
        <filterColumn colId="1">
          <filters>
            <filter val="ROBI"/>
            <filter val="CARLA"/>
            <filter val="LIZA"/>
            <filter val="MINA"/>
            <filter val="FLADY"/>
            <filter val="ELY"/>
            <filter val="REI"/>
          </filters>
        </filterColumn>
      </autoFilter>
    </customSheetView>
    <customSheetView guid="{15494CB8-74BA-41CD-979C-0A1F98FA7AD5}" filter="1" showAutoFilter="1">
      <autoFilter ref="$A$1:$L$29">
        <filterColumn colId="1">
          <filters>
            <filter val="ROBI"/>
            <filter val="CARLA"/>
            <filter val="LIZA"/>
            <filter val="MINA"/>
            <filter val="FLADY"/>
            <filter val="ELY"/>
            <filter val="REI"/>
          </filters>
        </filterColumn>
      </autoFilter>
    </customSheetView>
  </customSheetViews>
  <conditionalFormatting sqref="F2:G250 H2:K213 H215:K250">
    <cfRule type="expression" dxfId="0" priority="1">
      <formula>MOD</formula>
    </cfRule>
  </conditionalFormatting>
  <conditionalFormatting sqref="F2:K13 F15:G16 H15:K15 G18:G250 F19:F250 H19:K35 H38:K213 H215:K250">
    <cfRule type="expression" dxfId="0" priority="2">
      <formula>MOD</formula>
    </cfRule>
  </conditionalFormatting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7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45047.0</v>
      </c>
      <c r="B2" s="68" t="s">
        <v>88</v>
      </c>
      <c r="C2" s="68" t="s">
        <v>31</v>
      </c>
      <c r="D2" s="234" t="s">
        <v>174</v>
      </c>
      <c r="E2" s="233">
        <v>45047.0</v>
      </c>
      <c r="F2" s="237">
        <v>0.9166666666666666</v>
      </c>
      <c r="G2" s="237">
        <v>0.20833333333333334</v>
      </c>
      <c r="H2" s="68">
        <v>7.0</v>
      </c>
      <c r="I2" s="68">
        <v>0.0</v>
      </c>
      <c r="J2" s="68">
        <v>0.0</v>
      </c>
      <c r="K2" s="68">
        <v>7.0</v>
      </c>
      <c r="L2" s="68" t="s">
        <v>837</v>
      </c>
    </row>
    <row r="3">
      <c r="A3" s="233">
        <v>45047.0</v>
      </c>
      <c r="B3" s="68" t="s">
        <v>139</v>
      </c>
      <c r="C3" s="68" t="s">
        <v>35</v>
      </c>
      <c r="D3" s="234" t="s">
        <v>174</v>
      </c>
      <c r="E3" s="233">
        <v>45047.0</v>
      </c>
      <c r="F3" s="237">
        <v>0.9583333333333334</v>
      </c>
      <c r="G3" s="237">
        <v>0.20833333333333334</v>
      </c>
      <c r="H3" s="68">
        <v>6.0</v>
      </c>
      <c r="I3" s="68">
        <v>0.0</v>
      </c>
      <c r="J3" s="68">
        <v>0.0</v>
      </c>
      <c r="K3" s="68">
        <v>6.0</v>
      </c>
      <c r="L3" s="68" t="s">
        <v>837</v>
      </c>
    </row>
    <row r="4">
      <c r="A4" s="233">
        <v>45047.0</v>
      </c>
      <c r="B4" s="68" t="s">
        <v>30</v>
      </c>
      <c r="C4" s="68" t="s">
        <v>1</v>
      </c>
      <c r="D4" s="234" t="s">
        <v>174</v>
      </c>
      <c r="E4" s="233">
        <v>45047.0</v>
      </c>
      <c r="F4" s="235">
        <v>0.0</v>
      </c>
      <c r="G4" s="235">
        <v>0.0</v>
      </c>
      <c r="H4" s="235">
        <v>0.0</v>
      </c>
      <c r="I4" s="236">
        <v>0.0</v>
      </c>
      <c r="J4" s="236">
        <v>0.0</v>
      </c>
      <c r="K4" s="235">
        <v>0.0</v>
      </c>
      <c r="L4" s="152" t="s">
        <v>25</v>
      </c>
    </row>
    <row r="5">
      <c r="A5" s="233">
        <v>45047.0</v>
      </c>
      <c r="B5" s="152" t="s">
        <v>18</v>
      </c>
      <c r="C5" s="68" t="s">
        <v>1</v>
      </c>
      <c r="D5" s="234" t="s">
        <v>174</v>
      </c>
      <c r="E5" s="233">
        <v>45047.0</v>
      </c>
      <c r="F5" s="237">
        <v>0.9375</v>
      </c>
      <c r="G5" s="237">
        <v>0.16666666666666666</v>
      </c>
      <c r="H5" s="579"/>
      <c r="I5" s="580"/>
      <c r="J5" s="580"/>
      <c r="K5" s="579"/>
    </row>
    <row r="6">
      <c r="A6" s="233">
        <v>45047.0</v>
      </c>
      <c r="B6" s="152" t="s">
        <v>18</v>
      </c>
      <c r="C6" s="68" t="s">
        <v>206</v>
      </c>
      <c r="D6" s="234" t="s">
        <v>174</v>
      </c>
      <c r="E6" s="233">
        <v>45047.0</v>
      </c>
      <c r="F6" s="237">
        <v>0.875</v>
      </c>
      <c r="G6" s="237">
        <v>0.375</v>
      </c>
      <c r="H6" s="235">
        <v>12.0</v>
      </c>
      <c r="I6" s="235">
        <v>4.0</v>
      </c>
      <c r="J6" s="235">
        <v>0.0</v>
      </c>
      <c r="K6" s="235">
        <v>8.0</v>
      </c>
      <c r="L6" s="68" t="s">
        <v>838</v>
      </c>
    </row>
    <row r="7">
      <c r="A7" s="233">
        <v>45047.0</v>
      </c>
      <c r="B7" s="68" t="s">
        <v>54</v>
      </c>
      <c r="C7" s="68" t="s">
        <v>51</v>
      </c>
      <c r="D7" s="234" t="s">
        <v>174</v>
      </c>
      <c r="E7" s="233">
        <v>45047.0</v>
      </c>
      <c r="F7" s="237">
        <v>0.9583333333333334</v>
      </c>
      <c r="G7" s="237">
        <v>0.16666666666666666</v>
      </c>
      <c r="H7" s="68">
        <v>5.0</v>
      </c>
      <c r="I7" s="68">
        <v>0.0</v>
      </c>
      <c r="J7" s="68">
        <v>0.0</v>
      </c>
      <c r="K7" s="68">
        <v>5.0</v>
      </c>
      <c r="L7" s="68" t="s">
        <v>837</v>
      </c>
    </row>
    <row r="8">
      <c r="A8" s="233">
        <v>45047.0</v>
      </c>
      <c r="B8" s="68" t="s">
        <v>52</v>
      </c>
      <c r="C8" s="68" t="s">
        <v>1</v>
      </c>
      <c r="D8" s="234" t="s">
        <v>174</v>
      </c>
      <c r="E8" s="233">
        <v>45047.0</v>
      </c>
      <c r="F8" s="237">
        <v>0.9375</v>
      </c>
      <c r="G8" s="237">
        <v>0.20833333333333334</v>
      </c>
      <c r="H8" s="235">
        <v>6.5</v>
      </c>
      <c r="I8" s="236">
        <v>0.0</v>
      </c>
      <c r="J8" s="236">
        <v>0.0</v>
      </c>
      <c r="K8" s="235">
        <v>6.5</v>
      </c>
      <c r="L8" s="68" t="s">
        <v>837</v>
      </c>
    </row>
    <row r="9">
      <c r="A9" s="233">
        <v>45047.0</v>
      </c>
      <c r="B9" s="68" t="s">
        <v>52</v>
      </c>
      <c r="C9" s="68" t="s">
        <v>35</v>
      </c>
      <c r="D9" s="234" t="s">
        <v>175</v>
      </c>
      <c r="E9" s="233">
        <v>45048.0</v>
      </c>
      <c r="F9" s="237">
        <v>0.20833333333333334</v>
      </c>
      <c r="G9" s="237">
        <v>0.375</v>
      </c>
      <c r="H9" s="235">
        <v>4.0</v>
      </c>
      <c r="I9" s="235">
        <v>2.5</v>
      </c>
      <c r="J9" s="235">
        <v>0.5</v>
      </c>
      <c r="K9" s="235">
        <v>1.0</v>
      </c>
      <c r="L9" s="68" t="s">
        <v>304</v>
      </c>
    </row>
    <row r="10">
      <c r="A10" s="233">
        <v>45047.0</v>
      </c>
      <c r="B10" s="68" t="s">
        <v>54</v>
      </c>
      <c r="C10" s="68" t="s">
        <v>49</v>
      </c>
      <c r="D10" s="234" t="s">
        <v>175</v>
      </c>
      <c r="E10" s="233">
        <v>45048.0</v>
      </c>
      <c r="F10" s="237">
        <v>0.16666666666666666</v>
      </c>
      <c r="G10" s="237">
        <v>0.3333333333333333</v>
      </c>
      <c r="H10" s="68">
        <v>4.0</v>
      </c>
      <c r="I10" s="68">
        <v>1.0</v>
      </c>
      <c r="J10" s="68">
        <v>1.0</v>
      </c>
      <c r="K10" s="68">
        <v>2.0</v>
      </c>
      <c r="L10" s="68" t="s">
        <v>191</v>
      </c>
    </row>
    <row r="11">
      <c r="A11" s="233">
        <v>45047.0</v>
      </c>
      <c r="B11" s="68" t="s">
        <v>50</v>
      </c>
      <c r="C11" s="68" t="s">
        <v>23</v>
      </c>
      <c r="D11" s="234" t="s">
        <v>175</v>
      </c>
      <c r="E11" s="233">
        <v>45048.0</v>
      </c>
      <c r="F11" s="238">
        <v>0.020833333333333332</v>
      </c>
      <c r="G11" s="237">
        <v>0.16666666666666666</v>
      </c>
      <c r="H11" s="235">
        <v>3.5</v>
      </c>
      <c r="I11" s="235">
        <v>0.0</v>
      </c>
      <c r="J11" s="235">
        <v>0.0</v>
      </c>
      <c r="K11" s="235">
        <v>3.5</v>
      </c>
    </row>
    <row r="12">
      <c r="A12" s="233">
        <v>45047.0</v>
      </c>
      <c r="B12" s="68" t="s">
        <v>50</v>
      </c>
      <c r="C12" s="68" t="s">
        <v>35</v>
      </c>
      <c r="D12" s="234" t="s">
        <v>175</v>
      </c>
      <c r="E12" s="233">
        <v>45048.0</v>
      </c>
      <c r="F12" s="238">
        <v>0.16666666666666666</v>
      </c>
      <c r="G12" s="237">
        <v>0.4583333333333333</v>
      </c>
      <c r="H12" s="68">
        <v>7.0</v>
      </c>
      <c r="I12" s="68">
        <v>2.5</v>
      </c>
      <c r="J12" s="68">
        <v>2.5</v>
      </c>
      <c r="K12" s="68">
        <v>2.0</v>
      </c>
      <c r="L12" s="68" t="s">
        <v>304</v>
      </c>
    </row>
    <row r="13">
      <c r="A13" s="233">
        <v>45047.0</v>
      </c>
      <c r="B13" s="68" t="s">
        <v>123</v>
      </c>
      <c r="C13" s="68" t="s">
        <v>23</v>
      </c>
      <c r="D13" s="234" t="s">
        <v>175</v>
      </c>
      <c r="E13" s="233">
        <v>45048.0</v>
      </c>
      <c r="F13" s="237">
        <v>0.16666666666666666</v>
      </c>
      <c r="G13" s="237">
        <v>0.4583333333333333</v>
      </c>
      <c r="H13" s="68">
        <v>7.0</v>
      </c>
      <c r="I13" s="68">
        <v>0.0</v>
      </c>
      <c r="J13" s="68">
        <v>5.0</v>
      </c>
      <c r="K13" s="68">
        <v>2.0</v>
      </c>
    </row>
    <row r="14">
      <c r="A14" s="233">
        <v>45047.0</v>
      </c>
      <c r="B14" s="68" t="s">
        <v>32</v>
      </c>
      <c r="C14" s="68" t="s">
        <v>1</v>
      </c>
      <c r="D14" s="234" t="s">
        <v>175</v>
      </c>
      <c r="E14" s="233">
        <v>45048.0</v>
      </c>
      <c r="F14" s="237">
        <v>0.16666666666666666</v>
      </c>
      <c r="G14" s="237">
        <v>0.4791666666666667</v>
      </c>
      <c r="H14" s="68">
        <v>7.5</v>
      </c>
      <c r="I14" s="68">
        <v>0.0</v>
      </c>
      <c r="J14" s="68">
        <v>5.5</v>
      </c>
      <c r="K14" s="68">
        <v>2.0</v>
      </c>
    </row>
    <row r="15">
      <c r="A15" s="233">
        <v>45047.0</v>
      </c>
      <c r="B15" s="68" t="s">
        <v>45</v>
      </c>
      <c r="C15" s="68" t="s">
        <v>1</v>
      </c>
      <c r="D15" s="234" t="s">
        <v>175</v>
      </c>
      <c r="E15" s="233">
        <v>45048.0</v>
      </c>
      <c r="F15" s="237">
        <v>0.20833333333333334</v>
      </c>
      <c r="G15" s="237">
        <v>0.4791666666666667</v>
      </c>
      <c r="H15" s="68">
        <v>6.5</v>
      </c>
      <c r="I15" s="68">
        <v>0.0</v>
      </c>
      <c r="J15" s="68">
        <v>5.5</v>
      </c>
      <c r="K15" s="68">
        <v>1.0</v>
      </c>
    </row>
    <row r="16">
      <c r="A16" s="233">
        <v>45047.0</v>
      </c>
      <c r="B16" s="68" t="s">
        <v>82</v>
      </c>
      <c r="C16" s="68" t="s">
        <v>35</v>
      </c>
      <c r="D16" s="234" t="s">
        <v>175</v>
      </c>
      <c r="E16" s="233">
        <v>45048.0</v>
      </c>
      <c r="F16" s="235">
        <v>0.0</v>
      </c>
      <c r="G16" s="235">
        <v>0.0</v>
      </c>
      <c r="H16" s="68">
        <v>0.0</v>
      </c>
      <c r="I16" s="68">
        <v>0.0</v>
      </c>
      <c r="J16" s="68">
        <v>0.0</v>
      </c>
      <c r="K16" s="68">
        <v>0.0</v>
      </c>
      <c r="L16" s="152" t="s">
        <v>25</v>
      </c>
    </row>
    <row r="17">
      <c r="A17" s="233">
        <v>45047.0</v>
      </c>
      <c r="B17" s="68" t="s">
        <v>69</v>
      </c>
      <c r="C17" s="68" t="s">
        <v>51</v>
      </c>
      <c r="D17" s="234" t="s">
        <v>175</v>
      </c>
      <c r="E17" s="233">
        <v>45048.0</v>
      </c>
      <c r="F17" s="237">
        <v>0.16666666666666666</v>
      </c>
      <c r="G17" s="238">
        <v>0.5</v>
      </c>
      <c r="H17" s="68">
        <v>8.0</v>
      </c>
      <c r="I17" s="68">
        <v>0.0</v>
      </c>
      <c r="J17" s="68">
        <v>6.0</v>
      </c>
      <c r="K17" s="68">
        <v>2.0</v>
      </c>
      <c r="L17" s="152"/>
    </row>
    <row r="18">
      <c r="A18" s="233">
        <v>45047.0</v>
      </c>
      <c r="B18" s="68" t="s">
        <v>190</v>
      </c>
      <c r="C18" s="68" t="s">
        <v>51</v>
      </c>
      <c r="D18" s="234" t="s">
        <v>175</v>
      </c>
      <c r="E18" s="233">
        <v>45048.0</v>
      </c>
      <c r="F18" s="238">
        <v>0.20833333333333334</v>
      </c>
      <c r="G18" s="237">
        <v>0.5208333333333334</v>
      </c>
      <c r="H18" s="68">
        <v>7.5</v>
      </c>
      <c r="I18" s="68">
        <v>0.0</v>
      </c>
      <c r="J18" s="68">
        <v>6.5</v>
      </c>
      <c r="K18" s="68">
        <v>1.0</v>
      </c>
      <c r="L18" s="152"/>
    </row>
    <row r="19">
      <c r="A19" s="233">
        <v>45047.0</v>
      </c>
      <c r="B19" s="152" t="s">
        <v>825</v>
      </c>
      <c r="C19" s="68" t="s">
        <v>31</v>
      </c>
      <c r="D19" s="234" t="s">
        <v>175</v>
      </c>
      <c r="E19" s="233">
        <v>45048.0</v>
      </c>
      <c r="F19" s="238">
        <v>0.20833333333333334</v>
      </c>
      <c r="G19" s="237">
        <v>0.5208333333333334</v>
      </c>
      <c r="H19" s="68">
        <v>7.5</v>
      </c>
      <c r="I19" s="68">
        <v>0.0</v>
      </c>
      <c r="J19" s="68">
        <v>6.5</v>
      </c>
      <c r="K19" s="68">
        <v>1.0</v>
      </c>
    </row>
    <row r="20">
      <c r="A20" s="233">
        <v>45047.0</v>
      </c>
      <c r="B20" s="152" t="s">
        <v>97</v>
      </c>
      <c r="C20" s="68" t="s">
        <v>31</v>
      </c>
      <c r="D20" s="234" t="s">
        <v>175</v>
      </c>
      <c r="E20" s="233">
        <v>45048.0</v>
      </c>
      <c r="F20" s="237">
        <v>0.22916666666666666</v>
      </c>
      <c r="G20" s="237">
        <v>0.5416666666666666</v>
      </c>
      <c r="H20" s="68">
        <v>7.5</v>
      </c>
      <c r="I20" s="68">
        <v>0.0</v>
      </c>
      <c r="J20" s="68">
        <v>7.0</v>
      </c>
      <c r="K20" s="68">
        <v>0.5</v>
      </c>
      <c r="L20" s="152"/>
    </row>
    <row r="21">
      <c r="A21" s="233">
        <v>45048.0</v>
      </c>
      <c r="B21" s="68" t="s">
        <v>88</v>
      </c>
      <c r="C21" s="68" t="s">
        <v>31</v>
      </c>
      <c r="D21" s="234" t="s">
        <v>175</v>
      </c>
      <c r="E21" s="233">
        <v>45048.0</v>
      </c>
      <c r="F21" s="235">
        <v>0.0</v>
      </c>
      <c r="G21" s="235">
        <v>0.0</v>
      </c>
      <c r="H21" s="68">
        <v>0.0</v>
      </c>
      <c r="I21" s="68">
        <v>0.0</v>
      </c>
      <c r="J21" s="68">
        <v>0.0</v>
      </c>
      <c r="K21" s="68">
        <v>0.0</v>
      </c>
      <c r="L21" s="152" t="s">
        <v>63</v>
      </c>
    </row>
    <row r="22">
      <c r="A22" s="233">
        <v>45048.0</v>
      </c>
      <c r="B22" s="68" t="s">
        <v>54</v>
      </c>
      <c r="C22" s="68" t="s">
        <v>31</v>
      </c>
      <c r="D22" s="234" t="s">
        <v>175</v>
      </c>
      <c r="E22" s="233">
        <v>45048.0</v>
      </c>
      <c r="F22" s="237">
        <v>0.9166666666666666</v>
      </c>
      <c r="G22" s="237">
        <v>0.20833333333333334</v>
      </c>
      <c r="H22" s="68">
        <v>7.0</v>
      </c>
      <c r="I22" s="68">
        <v>0.0</v>
      </c>
      <c r="J22" s="68">
        <v>0.0</v>
      </c>
      <c r="K22" s="68">
        <v>7.0</v>
      </c>
      <c r="L22" s="68" t="s">
        <v>158</v>
      </c>
    </row>
    <row r="23">
      <c r="A23" s="233">
        <v>45048.0</v>
      </c>
      <c r="B23" s="68" t="s">
        <v>139</v>
      </c>
      <c r="C23" s="68" t="s">
        <v>35</v>
      </c>
      <c r="D23" s="234" t="s">
        <v>175</v>
      </c>
      <c r="E23" s="233">
        <v>45048.0</v>
      </c>
      <c r="F23" s="237">
        <v>0.9583333333333334</v>
      </c>
      <c r="G23" s="237">
        <v>0.20833333333333334</v>
      </c>
      <c r="H23" s="68">
        <v>6.0</v>
      </c>
      <c r="I23" s="68">
        <v>0.0</v>
      </c>
      <c r="J23" s="68">
        <v>0.0</v>
      </c>
      <c r="K23" s="68">
        <v>6.0</v>
      </c>
    </row>
    <row r="24">
      <c r="A24" s="233">
        <v>45048.0</v>
      </c>
      <c r="B24" s="68" t="s">
        <v>30</v>
      </c>
      <c r="C24" s="68" t="s">
        <v>1</v>
      </c>
      <c r="D24" s="234" t="s">
        <v>175</v>
      </c>
      <c r="E24" s="233">
        <v>45048.0</v>
      </c>
      <c r="F24" s="237">
        <v>0.9375</v>
      </c>
      <c r="G24" s="237">
        <v>0.20833333333333334</v>
      </c>
      <c r="H24" s="235">
        <v>6.5</v>
      </c>
      <c r="I24" s="236">
        <v>0.0</v>
      </c>
      <c r="J24" s="236">
        <v>0.0</v>
      </c>
      <c r="K24" s="235">
        <v>6.5</v>
      </c>
    </row>
    <row r="25">
      <c r="A25" s="233">
        <v>45048.0</v>
      </c>
      <c r="B25" s="152" t="s">
        <v>18</v>
      </c>
      <c r="C25" s="68" t="s">
        <v>1</v>
      </c>
      <c r="D25" s="234" t="s">
        <v>175</v>
      </c>
      <c r="E25" s="233">
        <v>45048.0</v>
      </c>
      <c r="F25" s="237">
        <v>0.9375</v>
      </c>
      <c r="G25" s="237">
        <v>0.16666666666666666</v>
      </c>
      <c r="H25" s="579"/>
      <c r="I25" s="580"/>
      <c r="J25" s="580"/>
      <c r="K25" s="579"/>
    </row>
    <row r="26">
      <c r="A26" s="233">
        <v>45048.0</v>
      </c>
      <c r="B26" s="152" t="s">
        <v>18</v>
      </c>
      <c r="C26" s="68" t="s">
        <v>206</v>
      </c>
      <c r="D26" s="234" t="s">
        <v>175</v>
      </c>
      <c r="E26" s="233">
        <v>45048.0</v>
      </c>
      <c r="F26" s="237">
        <v>0.875</v>
      </c>
      <c r="G26" s="237">
        <v>0.375</v>
      </c>
      <c r="H26" s="235">
        <v>12.0</v>
      </c>
      <c r="I26" s="235">
        <v>4.0</v>
      </c>
      <c r="J26" s="235">
        <v>0.0</v>
      </c>
      <c r="K26" s="235">
        <v>8.0</v>
      </c>
      <c r="L26" s="68" t="s">
        <v>729</v>
      </c>
    </row>
    <row r="27">
      <c r="A27" s="233">
        <v>45048.0</v>
      </c>
      <c r="B27" s="68" t="s">
        <v>52</v>
      </c>
      <c r="C27" s="68" t="s">
        <v>51</v>
      </c>
      <c r="D27" s="234" t="s">
        <v>175</v>
      </c>
      <c r="E27" s="233">
        <v>45048.0</v>
      </c>
      <c r="F27" s="237">
        <v>0.9583333333333334</v>
      </c>
      <c r="G27" s="237">
        <v>0.20833333333333334</v>
      </c>
      <c r="H27" s="68">
        <v>6.0</v>
      </c>
      <c r="I27" s="68">
        <v>0.0</v>
      </c>
      <c r="J27" s="68">
        <v>0.0</v>
      </c>
      <c r="K27" s="68">
        <v>6.0</v>
      </c>
    </row>
    <row r="28">
      <c r="A28" s="233">
        <v>45048.0</v>
      </c>
      <c r="B28" s="68" t="s">
        <v>52</v>
      </c>
      <c r="C28" s="68" t="s">
        <v>35</v>
      </c>
      <c r="D28" s="234" t="s">
        <v>171</v>
      </c>
      <c r="E28" s="233">
        <v>45049.0</v>
      </c>
      <c r="F28" s="237">
        <v>0.20833333333333334</v>
      </c>
      <c r="G28" s="237">
        <v>0.375</v>
      </c>
      <c r="H28" s="235">
        <v>4.0</v>
      </c>
      <c r="I28" s="235">
        <v>2.0</v>
      </c>
      <c r="J28" s="235">
        <v>1.0</v>
      </c>
      <c r="K28" s="235">
        <v>1.0</v>
      </c>
      <c r="L28" s="68" t="s">
        <v>411</v>
      </c>
    </row>
    <row r="29">
      <c r="A29" s="233">
        <v>45048.0</v>
      </c>
      <c r="B29" s="68" t="s">
        <v>50</v>
      </c>
      <c r="C29" s="68" t="s">
        <v>23</v>
      </c>
      <c r="D29" s="234" t="s">
        <v>171</v>
      </c>
      <c r="E29" s="233">
        <v>45049.0</v>
      </c>
      <c r="F29" s="238">
        <v>0.020833333333333332</v>
      </c>
      <c r="G29" s="237">
        <v>0.4583333333333333</v>
      </c>
      <c r="H29" s="68">
        <v>10.5</v>
      </c>
      <c r="I29" s="68">
        <v>2.5</v>
      </c>
      <c r="J29" s="68">
        <v>2.5</v>
      </c>
      <c r="K29" s="68">
        <v>5.5</v>
      </c>
      <c r="L29" s="68" t="s">
        <v>304</v>
      </c>
    </row>
    <row r="30">
      <c r="A30" s="233">
        <v>45048.0</v>
      </c>
      <c r="B30" s="68" t="s">
        <v>123</v>
      </c>
      <c r="C30" s="68" t="s">
        <v>23</v>
      </c>
      <c r="D30" s="234" t="s">
        <v>171</v>
      </c>
      <c r="E30" s="233">
        <v>45049.0</v>
      </c>
      <c r="F30" s="235">
        <v>0.0</v>
      </c>
      <c r="G30" s="235">
        <v>0.0</v>
      </c>
      <c r="H30" s="68">
        <v>0.0</v>
      </c>
      <c r="I30" s="68">
        <v>0.0</v>
      </c>
      <c r="J30" s="68">
        <v>0.0</v>
      </c>
      <c r="K30" s="68">
        <v>0.0</v>
      </c>
      <c r="L30" s="152" t="s">
        <v>25</v>
      </c>
    </row>
    <row r="31">
      <c r="A31" s="233">
        <v>45048.0</v>
      </c>
      <c r="B31" s="68" t="s">
        <v>32</v>
      </c>
      <c r="C31" s="68" t="s">
        <v>1</v>
      </c>
      <c r="D31" s="234" t="s">
        <v>171</v>
      </c>
      <c r="E31" s="233">
        <v>45049.0</v>
      </c>
      <c r="F31" s="237">
        <v>0.16666666666666666</v>
      </c>
      <c r="G31" s="237">
        <v>0.4791666666666667</v>
      </c>
      <c r="H31" s="68">
        <v>7.5</v>
      </c>
      <c r="I31" s="68">
        <v>0.0</v>
      </c>
      <c r="J31" s="68">
        <v>5.5</v>
      </c>
      <c r="K31" s="68">
        <v>2.0</v>
      </c>
      <c r="L31" s="152"/>
    </row>
    <row r="32">
      <c r="A32" s="233">
        <v>45048.0</v>
      </c>
      <c r="B32" s="68" t="s">
        <v>45</v>
      </c>
      <c r="C32" s="68" t="s">
        <v>1</v>
      </c>
      <c r="D32" s="234" t="s">
        <v>171</v>
      </c>
      <c r="E32" s="233">
        <v>45049.0</v>
      </c>
      <c r="F32" s="237">
        <v>0.20833333333333334</v>
      </c>
      <c r="G32" s="237">
        <v>0.4791666666666667</v>
      </c>
      <c r="H32" s="68">
        <v>6.5</v>
      </c>
      <c r="I32" s="68">
        <v>0.0</v>
      </c>
      <c r="J32" s="68">
        <v>5.5</v>
      </c>
      <c r="K32" s="68">
        <v>1.0</v>
      </c>
      <c r="L32" s="152"/>
    </row>
    <row r="33">
      <c r="A33" s="233">
        <v>45048.0</v>
      </c>
      <c r="B33" s="68" t="s">
        <v>82</v>
      </c>
      <c r="C33" s="68" t="s">
        <v>35</v>
      </c>
      <c r="D33" s="234" t="s">
        <v>171</v>
      </c>
      <c r="E33" s="233">
        <v>45049.0</v>
      </c>
      <c r="F33" s="237">
        <v>0.16666666666666666</v>
      </c>
      <c r="G33" s="237">
        <v>0.4583333333333333</v>
      </c>
      <c r="H33" s="68">
        <v>7.0</v>
      </c>
      <c r="I33" s="68">
        <v>0.0</v>
      </c>
      <c r="J33" s="68">
        <v>5.0</v>
      </c>
      <c r="K33" s="68">
        <v>2.0</v>
      </c>
      <c r="L33" s="152"/>
    </row>
    <row r="34">
      <c r="A34" s="233">
        <v>45048.0</v>
      </c>
      <c r="B34" s="68" t="s">
        <v>69</v>
      </c>
      <c r="C34" s="68" t="s">
        <v>51</v>
      </c>
      <c r="D34" s="234" t="s">
        <v>171</v>
      </c>
      <c r="E34" s="233">
        <v>45049.0</v>
      </c>
      <c r="F34" s="237">
        <v>0.16666666666666666</v>
      </c>
      <c r="G34" s="238">
        <v>0.5</v>
      </c>
      <c r="H34" s="68">
        <v>8.0</v>
      </c>
      <c r="I34" s="68">
        <v>0.0</v>
      </c>
      <c r="J34" s="68">
        <v>6.0</v>
      </c>
      <c r="K34" s="68">
        <v>2.0</v>
      </c>
    </row>
    <row r="35">
      <c r="A35" s="233">
        <v>45048.0</v>
      </c>
      <c r="B35" s="68" t="s">
        <v>190</v>
      </c>
      <c r="C35" s="68" t="s">
        <v>51</v>
      </c>
      <c r="D35" s="234" t="s">
        <v>171</v>
      </c>
      <c r="E35" s="233">
        <v>45049.0</v>
      </c>
      <c r="F35" s="238">
        <v>0.20833333333333334</v>
      </c>
      <c r="G35" s="237">
        <v>0.5208333333333334</v>
      </c>
      <c r="H35" s="68">
        <v>7.5</v>
      </c>
      <c r="I35" s="68">
        <v>0.0</v>
      </c>
      <c r="J35" s="68">
        <v>6.5</v>
      </c>
      <c r="K35" s="68">
        <v>1.0</v>
      </c>
    </row>
    <row r="36">
      <c r="A36" s="233">
        <v>45048.0</v>
      </c>
      <c r="B36" s="152" t="s">
        <v>825</v>
      </c>
      <c r="C36" s="68" t="s">
        <v>31</v>
      </c>
      <c r="D36" s="234" t="s">
        <v>171</v>
      </c>
      <c r="E36" s="233">
        <v>45049.0</v>
      </c>
      <c r="F36" s="238">
        <v>0.20833333333333334</v>
      </c>
      <c r="G36" s="237">
        <v>0.5208333333333334</v>
      </c>
      <c r="H36" s="68">
        <v>7.5</v>
      </c>
      <c r="I36" s="68">
        <v>0.0</v>
      </c>
      <c r="J36" s="68">
        <v>6.5</v>
      </c>
      <c r="K36" s="68">
        <v>1.0</v>
      </c>
    </row>
    <row r="37">
      <c r="A37" s="233">
        <v>45048.0</v>
      </c>
      <c r="B37" s="152" t="s">
        <v>97</v>
      </c>
      <c r="C37" s="68" t="s">
        <v>31</v>
      </c>
      <c r="D37" s="234" t="s">
        <v>171</v>
      </c>
      <c r="E37" s="233">
        <v>45049.0</v>
      </c>
      <c r="F37" s="237">
        <v>0.22916666666666666</v>
      </c>
      <c r="G37" s="237">
        <v>0.5416666666666666</v>
      </c>
      <c r="H37" s="68">
        <v>7.5</v>
      </c>
      <c r="I37" s="68">
        <v>0.0</v>
      </c>
      <c r="J37" s="68">
        <v>7.0</v>
      </c>
      <c r="K37" s="68">
        <v>0.5</v>
      </c>
      <c r="L37" s="152"/>
    </row>
    <row r="38">
      <c r="A38" s="233">
        <v>45049.0</v>
      </c>
      <c r="B38" s="68" t="s">
        <v>88</v>
      </c>
      <c r="C38" s="68" t="s">
        <v>31</v>
      </c>
      <c r="D38" s="234" t="s">
        <v>171</v>
      </c>
      <c r="E38" s="233">
        <v>45049.0</v>
      </c>
      <c r="F38" s="237">
        <v>0.9166666666666666</v>
      </c>
      <c r="G38" s="237">
        <v>0.4583333333333333</v>
      </c>
      <c r="H38" s="68">
        <v>13.0</v>
      </c>
      <c r="I38" s="68">
        <v>5.0</v>
      </c>
      <c r="J38" s="68">
        <v>0.0</v>
      </c>
      <c r="K38" s="68">
        <v>8.0</v>
      </c>
      <c r="L38" s="68" t="s">
        <v>839</v>
      </c>
    </row>
    <row r="39">
      <c r="A39" s="233">
        <v>45049.0</v>
      </c>
      <c r="B39" s="68" t="s">
        <v>139</v>
      </c>
      <c r="C39" s="68" t="s">
        <v>35</v>
      </c>
      <c r="D39" s="234" t="s">
        <v>171</v>
      </c>
      <c r="E39" s="233">
        <v>45049.0</v>
      </c>
      <c r="F39" s="237">
        <v>0.9583333333333334</v>
      </c>
      <c r="G39" s="237">
        <v>0.375</v>
      </c>
      <c r="H39" s="68">
        <v>10.0</v>
      </c>
      <c r="I39" s="68">
        <v>2.0</v>
      </c>
      <c r="J39" s="68">
        <v>1.0</v>
      </c>
      <c r="K39" s="68">
        <v>7.0</v>
      </c>
      <c r="L39" s="68" t="s">
        <v>840</v>
      </c>
    </row>
    <row r="40">
      <c r="A40" s="233">
        <v>45049.0</v>
      </c>
      <c r="B40" s="68" t="s">
        <v>30</v>
      </c>
      <c r="C40" s="68" t="s">
        <v>1</v>
      </c>
      <c r="D40" s="234" t="s">
        <v>171</v>
      </c>
      <c r="E40" s="233">
        <v>45049.0</v>
      </c>
      <c r="F40" s="237">
        <v>0.9375</v>
      </c>
      <c r="G40" s="237">
        <v>0.20833333333333334</v>
      </c>
      <c r="H40" s="235">
        <v>6.5</v>
      </c>
      <c r="I40" s="236">
        <v>0.0</v>
      </c>
      <c r="J40" s="236">
        <v>0.0</v>
      </c>
      <c r="K40" s="235">
        <v>6.5</v>
      </c>
    </row>
    <row r="41">
      <c r="A41" s="233">
        <v>45049.0</v>
      </c>
      <c r="B41" s="152" t="s">
        <v>18</v>
      </c>
      <c r="C41" s="68" t="s">
        <v>1</v>
      </c>
      <c r="D41" s="234" t="s">
        <v>171</v>
      </c>
      <c r="E41" s="233">
        <v>45049.0</v>
      </c>
      <c r="F41" s="237">
        <v>0.9375</v>
      </c>
      <c r="G41" s="237">
        <v>0.16666666666666666</v>
      </c>
      <c r="H41" s="579"/>
      <c r="I41" s="580"/>
      <c r="J41" s="580"/>
      <c r="K41" s="579"/>
    </row>
    <row r="42">
      <c r="A42" s="233">
        <v>45049.0</v>
      </c>
      <c r="B42" s="152" t="s">
        <v>18</v>
      </c>
      <c r="C42" s="68" t="s">
        <v>206</v>
      </c>
      <c r="D42" s="234" t="s">
        <v>171</v>
      </c>
      <c r="E42" s="233">
        <v>45049.0</v>
      </c>
      <c r="F42" s="237">
        <v>0.875</v>
      </c>
      <c r="G42" s="237">
        <v>0.375</v>
      </c>
      <c r="H42" s="235">
        <v>12.0</v>
      </c>
      <c r="I42" s="235">
        <v>4.0</v>
      </c>
      <c r="J42" s="235">
        <v>0.0</v>
      </c>
      <c r="K42" s="235">
        <v>8.0</v>
      </c>
      <c r="L42" s="68" t="s">
        <v>729</v>
      </c>
    </row>
    <row r="43">
      <c r="A43" s="233">
        <v>45049.0</v>
      </c>
      <c r="B43" s="68" t="s">
        <v>54</v>
      </c>
      <c r="C43" s="68" t="s">
        <v>51</v>
      </c>
      <c r="D43" s="234" t="s">
        <v>171</v>
      </c>
      <c r="E43" s="233">
        <v>45049.0</v>
      </c>
      <c r="F43" s="237">
        <v>0.9583333333333334</v>
      </c>
      <c r="G43" s="237">
        <v>0.16666666666666666</v>
      </c>
      <c r="H43" s="68">
        <v>5.0</v>
      </c>
      <c r="I43" s="68">
        <v>0.0</v>
      </c>
      <c r="J43" s="68">
        <v>0.0</v>
      </c>
      <c r="K43" s="68">
        <v>5.0</v>
      </c>
    </row>
    <row r="44">
      <c r="A44" s="233">
        <v>45049.0</v>
      </c>
      <c r="B44" s="68" t="s">
        <v>54</v>
      </c>
      <c r="C44" s="68" t="s">
        <v>49</v>
      </c>
      <c r="D44" s="234" t="s">
        <v>169</v>
      </c>
      <c r="E44" s="233">
        <v>45050.0</v>
      </c>
      <c r="F44" s="237">
        <v>0.16666666666666666</v>
      </c>
      <c r="G44" s="237">
        <v>0.3333333333333333</v>
      </c>
      <c r="H44" s="68">
        <v>4.0</v>
      </c>
      <c r="I44" s="68">
        <v>1.0</v>
      </c>
      <c r="J44" s="68">
        <v>1.0</v>
      </c>
      <c r="K44" s="68">
        <v>2.0</v>
      </c>
      <c r="L44" s="68" t="s">
        <v>191</v>
      </c>
    </row>
    <row r="45">
      <c r="A45" s="233">
        <v>45049.0</v>
      </c>
      <c r="B45" s="68" t="s">
        <v>52</v>
      </c>
      <c r="C45" s="68" t="s">
        <v>23</v>
      </c>
      <c r="D45" s="234" t="s">
        <v>169</v>
      </c>
      <c r="E45" s="233">
        <v>45050.0</v>
      </c>
      <c r="F45" s="238">
        <v>0.020833333333333332</v>
      </c>
      <c r="G45" s="237">
        <v>0.16666666666666666</v>
      </c>
      <c r="H45" s="235">
        <v>3.5</v>
      </c>
      <c r="I45" s="235">
        <v>0.0</v>
      </c>
      <c r="J45" s="235">
        <v>0.0</v>
      </c>
      <c r="K45" s="235">
        <v>3.5</v>
      </c>
      <c r="L45" s="152"/>
    </row>
    <row r="46">
      <c r="A46" s="233">
        <v>45049.0</v>
      </c>
      <c r="B46" s="68" t="s">
        <v>52</v>
      </c>
      <c r="C46" s="68" t="s">
        <v>51</v>
      </c>
      <c r="D46" s="234" t="s">
        <v>169</v>
      </c>
      <c r="E46" s="233">
        <v>45050.0</v>
      </c>
      <c r="F46" s="237">
        <v>0.16666666666666666</v>
      </c>
      <c r="G46" s="238">
        <v>0.5</v>
      </c>
      <c r="H46" s="68">
        <v>8.0</v>
      </c>
      <c r="I46" s="68">
        <v>3.5</v>
      </c>
      <c r="J46" s="68">
        <v>2.5</v>
      </c>
      <c r="K46" s="68">
        <v>2.0</v>
      </c>
      <c r="L46" s="68" t="s">
        <v>742</v>
      </c>
    </row>
    <row r="47">
      <c r="A47" s="233">
        <v>45049.0</v>
      </c>
      <c r="B47" s="68" t="s">
        <v>123</v>
      </c>
      <c r="C47" s="68" t="s">
        <v>23</v>
      </c>
      <c r="D47" s="234" t="s">
        <v>169</v>
      </c>
      <c r="E47" s="233">
        <v>45050.0</v>
      </c>
      <c r="F47" s="237">
        <v>0.16666666666666666</v>
      </c>
      <c r="G47" s="237">
        <v>0.4583333333333333</v>
      </c>
      <c r="H47" s="68">
        <v>7.0</v>
      </c>
      <c r="I47" s="68">
        <v>0.0</v>
      </c>
      <c r="J47" s="68">
        <v>5.0</v>
      </c>
      <c r="K47" s="68">
        <v>2.0</v>
      </c>
      <c r="L47" s="152"/>
    </row>
    <row r="48">
      <c r="A48" s="233">
        <v>45049.0</v>
      </c>
      <c r="B48" s="68" t="s">
        <v>50</v>
      </c>
      <c r="C48" s="68" t="s">
        <v>31</v>
      </c>
      <c r="D48" s="234" t="s">
        <v>169</v>
      </c>
      <c r="E48" s="233">
        <v>45050.0</v>
      </c>
      <c r="F48" s="237">
        <v>0.22916666666666666</v>
      </c>
      <c r="G48" s="237">
        <v>0.5416666666666666</v>
      </c>
      <c r="H48" s="68">
        <v>7.5</v>
      </c>
      <c r="I48" s="68">
        <v>0.0</v>
      </c>
      <c r="J48" s="68">
        <v>7.0</v>
      </c>
      <c r="K48" s="68">
        <v>0.5</v>
      </c>
      <c r="L48" s="152"/>
    </row>
    <row r="49">
      <c r="A49" s="233">
        <v>45049.0</v>
      </c>
      <c r="B49" s="68" t="s">
        <v>32</v>
      </c>
      <c r="C49" s="68" t="s">
        <v>1</v>
      </c>
      <c r="D49" s="234" t="s">
        <v>169</v>
      </c>
      <c r="E49" s="233">
        <v>45050.0</v>
      </c>
      <c r="F49" s="237">
        <v>0.16666666666666666</v>
      </c>
      <c r="G49" s="237">
        <v>0.4791666666666667</v>
      </c>
      <c r="H49" s="68">
        <v>7.5</v>
      </c>
      <c r="I49" s="68">
        <v>0.0</v>
      </c>
      <c r="J49" s="68">
        <v>5.5</v>
      </c>
      <c r="K49" s="68">
        <v>2.0</v>
      </c>
      <c r="L49" s="152"/>
    </row>
    <row r="50">
      <c r="A50" s="233">
        <v>45049.0</v>
      </c>
      <c r="B50" s="68" t="s">
        <v>45</v>
      </c>
      <c r="C50" s="68" t="s">
        <v>1</v>
      </c>
      <c r="D50" s="234" t="s">
        <v>169</v>
      </c>
      <c r="E50" s="233">
        <v>45050.0</v>
      </c>
      <c r="F50" s="237">
        <v>0.20833333333333334</v>
      </c>
      <c r="G50" s="237">
        <v>0.4791666666666667</v>
      </c>
      <c r="H50" s="68">
        <v>6.5</v>
      </c>
      <c r="I50" s="68">
        <v>0.0</v>
      </c>
      <c r="J50" s="68">
        <v>5.5</v>
      </c>
      <c r="K50" s="68">
        <v>1.0</v>
      </c>
      <c r="L50" s="152"/>
    </row>
    <row r="51">
      <c r="A51" s="233">
        <v>45049.0</v>
      </c>
      <c r="B51" s="68" t="s">
        <v>82</v>
      </c>
      <c r="C51" s="68" t="s">
        <v>35</v>
      </c>
      <c r="D51" s="234" t="s">
        <v>169</v>
      </c>
      <c r="E51" s="233">
        <v>45050.0</v>
      </c>
      <c r="F51" s="237">
        <v>0.16666666666666666</v>
      </c>
      <c r="G51" s="237">
        <v>0.4583333333333333</v>
      </c>
      <c r="H51" s="68">
        <v>7.0</v>
      </c>
      <c r="I51" s="68">
        <v>0.0</v>
      </c>
      <c r="J51" s="68">
        <v>5.0</v>
      </c>
      <c r="K51" s="68">
        <v>2.0</v>
      </c>
      <c r="L51" s="152"/>
    </row>
    <row r="52">
      <c r="A52" s="233">
        <v>45049.0</v>
      </c>
      <c r="B52" s="68" t="s">
        <v>82</v>
      </c>
      <c r="C52" s="68" t="s">
        <v>31</v>
      </c>
      <c r="D52" s="234" t="s">
        <v>169</v>
      </c>
      <c r="E52" s="233">
        <v>45050.0</v>
      </c>
      <c r="F52" s="237">
        <v>0.4583333333333333</v>
      </c>
      <c r="G52" s="237">
        <v>0.5416666666666666</v>
      </c>
      <c r="H52" s="235">
        <v>2.0</v>
      </c>
      <c r="I52" s="235">
        <v>1.0</v>
      </c>
      <c r="J52" s="235">
        <v>1.0</v>
      </c>
      <c r="K52" s="235">
        <v>0.0</v>
      </c>
      <c r="L52" s="68" t="s">
        <v>191</v>
      </c>
    </row>
    <row r="53">
      <c r="A53" s="233">
        <v>45049.0</v>
      </c>
      <c r="B53" s="68" t="s">
        <v>69</v>
      </c>
      <c r="C53" s="68" t="s">
        <v>51</v>
      </c>
      <c r="D53" s="234" t="s">
        <v>169</v>
      </c>
      <c r="E53" s="233">
        <v>45050.0</v>
      </c>
      <c r="F53" s="235">
        <v>0.0</v>
      </c>
      <c r="G53" s="235">
        <v>0.0</v>
      </c>
      <c r="H53" s="68">
        <v>0.0</v>
      </c>
      <c r="I53" s="68">
        <v>0.0</v>
      </c>
      <c r="J53" s="68">
        <v>0.0</v>
      </c>
      <c r="K53" s="68">
        <v>0.0</v>
      </c>
      <c r="L53" s="152" t="s">
        <v>25</v>
      </c>
    </row>
    <row r="54">
      <c r="A54" s="233">
        <v>45049.0</v>
      </c>
      <c r="B54" s="68" t="s">
        <v>190</v>
      </c>
      <c r="C54" s="68" t="s">
        <v>51</v>
      </c>
      <c r="D54" s="234" t="s">
        <v>169</v>
      </c>
      <c r="E54" s="233">
        <v>45050.0</v>
      </c>
      <c r="F54" s="238">
        <v>0.20833333333333334</v>
      </c>
      <c r="G54" s="237">
        <v>0.5208333333333334</v>
      </c>
      <c r="H54" s="68">
        <v>7.5</v>
      </c>
      <c r="I54" s="68">
        <v>0.0</v>
      </c>
      <c r="J54" s="68">
        <v>6.5</v>
      </c>
      <c r="K54" s="68">
        <v>1.0</v>
      </c>
    </row>
    <row r="55">
      <c r="A55" s="233">
        <v>45049.0</v>
      </c>
      <c r="B55" s="152" t="s">
        <v>825</v>
      </c>
      <c r="C55" s="68" t="s">
        <v>31</v>
      </c>
      <c r="D55" s="234" t="s">
        <v>169</v>
      </c>
      <c r="E55" s="233">
        <v>45050.0</v>
      </c>
      <c r="F55" s="235">
        <v>0.0</v>
      </c>
      <c r="G55" s="235">
        <v>0.0</v>
      </c>
      <c r="H55" s="68">
        <v>0.0</v>
      </c>
      <c r="I55" s="68">
        <v>0.0</v>
      </c>
      <c r="J55" s="68">
        <v>0.0</v>
      </c>
      <c r="K55" s="68">
        <v>0.0</v>
      </c>
      <c r="L55" s="152" t="s">
        <v>25</v>
      </c>
    </row>
    <row r="56">
      <c r="A56" s="233">
        <v>45049.0</v>
      </c>
      <c r="B56" s="152" t="s">
        <v>97</v>
      </c>
      <c r="C56" s="68" t="s">
        <v>31</v>
      </c>
      <c r="D56" s="234" t="s">
        <v>169</v>
      </c>
      <c r="E56" s="233">
        <v>45050.0</v>
      </c>
      <c r="F56" s="235">
        <v>0.0</v>
      </c>
      <c r="G56" s="235">
        <v>0.0</v>
      </c>
      <c r="H56" s="68">
        <v>0.0</v>
      </c>
      <c r="I56" s="68">
        <v>0.0</v>
      </c>
      <c r="J56" s="68">
        <v>0.0</v>
      </c>
      <c r="K56" s="68">
        <v>0.0</v>
      </c>
      <c r="L56" s="152" t="s">
        <v>25</v>
      </c>
    </row>
    <row r="57">
      <c r="A57" s="233">
        <v>45050.0</v>
      </c>
      <c r="B57" s="68" t="s">
        <v>88</v>
      </c>
      <c r="C57" s="68" t="s">
        <v>31</v>
      </c>
      <c r="D57" s="234" t="s">
        <v>169</v>
      </c>
      <c r="E57" s="233">
        <v>45050.0</v>
      </c>
      <c r="F57" s="235">
        <v>0.0</v>
      </c>
      <c r="G57" s="235">
        <v>0.0</v>
      </c>
      <c r="H57" s="68">
        <v>0.0</v>
      </c>
      <c r="I57" s="68">
        <v>0.0</v>
      </c>
      <c r="J57" s="68">
        <v>0.0</v>
      </c>
      <c r="K57" s="68">
        <v>0.0</v>
      </c>
      <c r="L57" s="152" t="s">
        <v>25</v>
      </c>
    </row>
    <row r="58">
      <c r="A58" s="233">
        <v>45050.0</v>
      </c>
      <c r="B58" s="68" t="s">
        <v>50</v>
      </c>
      <c r="C58" s="68" t="s">
        <v>31</v>
      </c>
      <c r="D58" s="234" t="s">
        <v>169</v>
      </c>
      <c r="E58" s="233">
        <v>45050.0</v>
      </c>
      <c r="F58" s="237">
        <v>0.9166666666666666</v>
      </c>
      <c r="G58" s="237">
        <v>0.20833333333333334</v>
      </c>
      <c r="H58" s="68">
        <v>7.0</v>
      </c>
      <c r="I58" s="68">
        <v>0.0</v>
      </c>
      <c r="J58" s="68">
        <v>0.0</v>
      </c>
      <c r="K58" s="68">
        <v>7.0</v>
      </c>
      <c r="L58" s="152"/>
    </row>
    <row r="59">
      <c r="A59" s="233">
        <v>45050.0</v>
      </c>
      <c r="B59" s="68" t="s">
        <v>139</v>
      </c>
      <c r="C59" s="68" t="s">
        <v>35</v>
      </c>
      <c r="D59" s="234" t="s">
        <v>169</v>
      </c>
      <c r="E59" s="233">
        <v>45050.0</v>
      </c>
      <c r="F59" s="237">
        <v>0.9583333333333334</v>
      </c>
      <c r="G59" s="237">
        <v>0.375</v>
      </c>
      <c r="H59" s="68">
        <v>10.0</v>
      </c>
      <c r="I59" s="68">
        <v>2.0</v>
      </c>
      <c r="J59" s="68">
        <v>1.0</v>
      </c>
      <c r="K59" s="68">
        <v>7.0</v>
      </c>
      <c r="L59" s="68" t="s">
        <v>840</v>
      </c>
    </row>
    <row r="60">
      <c r="A60" s="233">
        <v>45050.0</v>
      </c>
      <c r="B60" s="68" t="s">
        <v>30</v>
      </c>
      <c r="C60" s="68" t="s">
        <v>1</v>
      </c>
      <c r="D60" s="234" t="s">
        <v>169</v>
      </c>
      <c r="E60" s="233">
        <v>45050.0</v>
      </c>
      <c r="F60" s="237">
        <v>0.9375</v>
      </c>
      <c r="G60" s="237">
        <v>0.20833333333333334</v>
      </c>
      <c r="H60" s="235">
        <v>6.5</v>
      </c>
      <c r="I60" s="236">
        <v>0.0</v>
      </c>
      <c r="J60" s="236">
        <v>0.0</v>
      </c>
      <c r="K60" s="235">
        <v>6.5</v>
      </c>
    </row>
    <row r="61">
      <c r="A61" s="233">
        <v>45050.0</v>
      </c>
      <c r="B61" s="152" t="s">
        <v>18</v>
      </c>
      <c r="C61" s="68" t="s">
        <v>1</v>
      </c>
      <c r="D61" s="234" t="s">
        <v>169</v>
      </c>
      <c r="E61" s="233">
        <v>45050.0</v>
      </c>
      <c r="F61" s="237">
        <v>0.9375</v>
      </c>
      <c r="G61" s="237">
        <v>0.16666666666666666</v>
      </c>
      <c r="H61" s="579"/>
      <c r="I61" s="580"/>
      <c r="J61" s="580"/>
      <c r="K61" s="579"/>
    </row>
    <row r="62">
      <c r="A62" s="233">
        <v>45050.0</v>
      </c>
      <c r="B62" s="152" t="s">
        <v>18</v>
      </c>
      <c r="C62" s="68" t="s">
        <v>206</v>
      </c>
      <c r="D62" s="234" t="s">
        <v>169</v>
      </c>
      <c r="E62" s="233">
        <v>45050.0</v>
      </c>
      <c r="F62" s="237">
        <v>0.875</v>
      </c>
      <c r="G62" s="237">
        <v>0.375</v>
      </c>
      <c r="H62" s="235">
        <v>12.0</v>
      </c>
      <c r="I62" s="235">
        <v>4.0</v>
      </c>
      <c r="J62" s="235">
        <v>0.0</v>
      </c>
      <c r="K62" s="235">
        <v>8.0</v>
      </c>
      <c r="L62" s="68" t="s">
        <v>729</v>
      </c>
    </row>
    <row r="63">
      <c r="A63" s="233">
        <v>45050.0</v>
      </c>
      <c r="B63" s="68" t="s">
        <v>54</v>
      </c>
      <c r="C63" s="68" t="s">
        <v>51</v>
      </c>
      <c r="D63" s="234" t="s">
        <v>169</v>
      </c>
      <c r="E63" s="233">
        <v>45050.0</v>
      </c>
      <c r="F63" s="237">
        <v>0.9583333333333334</v>
      </c>
      <c r="G63" s="237">
        <v>0.16666666666666666</v>
      </c>
      <c r="H63" s="68">
        <v>5.0</v>
      </c>
      <c r="I63" s="68">
        <v>0.0</v>
      </c>
      <c r="J63" s="68">
        <v>0.0</v>
      </c>
      <c r="K63" s="68">
        <v>5.0</v>
      </c>
    </row>
    <row r="64">
      <c r="A64" s="233">
        <v>45050.0</v>
      </c>
      <c r="B64" s="68" t="s">
        <v>54</v>
      </c>
      <c r="C64" s="68" t="s">
        <v>49</v>
      </c>
      <c r="D64" s="234" t="s">
        <v>168</v>
      </c>
      <c r="E64" s="233">
        <v>45051.0</v>
      </c>
      <c r="F64" s="237">
        <v>0.16666666666666666</v>
      </c>
      <c r="G64" s="237">
        <v>0.3333333333333333</v>
      </c>
      <c r="H64" s="68">
        <v>4.0</v>
      </c>
      <c r="I64" s="68">
        <v>1.0</v>
      </c>
      <c r="J64" s="68">
        <v>1.0</v>
      </c>
      <c r="K64" s="68">
        <v>2.0</v>
      </c>
      <c r="L64" s="68" t="s">
        <v>191</v>
      </c>
    </row>
    <row r="65">
      <c r="A65" s="233">
        <v>45050.0</v>
      </c>
      <c r="B65" s="68" t="s">
        <v>52</v>
      </c>
      <c r="C65" s="68" t="s">
        <v>23</v>
      </c>
      <c r="D65" s="234" t="s">
        <v>168</v>
      </c>
      <c r="E65" s="233">
        <v>45051.0</v>
      </c>
      <c r="F65" s="238">
        <v>0.020833333333333332</v>
      </c>
      <c r="G65" s="237">
        <v>0.16666666666666666</v>
      </c>
      <c r="H65" s="235">
        <v>3.5</v>
      </c>
      <c r="I65" s="235">
        <v>0.0</v>
      </c>
      <c r="J65" s="235">
        <v>0.0</v>
      </c>
      <c r="K65" s="235">
        <v>3.5</v>
      </c>
      <c r="L65" s="152"/>
    </row>
    <row r="66">
      <c r="A66" s="233">
        <v>45050.0</v>
      </c>
      <c r="B66" s="68" t="s">
        <v>52</v>
      </c>
      <c r="C66" s="68" t="s">
        <v>1</v>
      </c>
      <c r="D66" s="234" t="s">
        <v>168</v>
      </c>
      <c r="E66" s="233">
        <v>45051.0</v>
      </c>
      <c r="F66" s="237">
        <v>0.16666666666666666</v>
      </c>
      <c r="G66" s="237">
        <v>0.9791666666666666</v>
      </c>
      <c r="H66" s="68">
        <v>7.5</v>
      </c>
      <c r="I66" s="68">
        <v>3.0</v>
      </c>
      <c r="J66" s="68">
        <v>2.0</v>
      </c>
      <c r="K66" s="68">
        <v>2.0</v>
      </c>
      <c r="L66" s="68" t="s">
        <v>259</v>
      </c>
    </row>
    <row r="67">
      <c r="A67" s="233">
        <v>45050.0</v>
      </c>
      <c r="B67" s="68" t="s">
        <v>50</v>
      </c>
      <c r="C67" s="68" t="s">
        <v>1</v>
      </c>
      <c r="D67" s="234" t="s">
        <v>168</v>
      </c>
      <c r="E67" s="233">
        <v>45051.0</v>
      </c>
      <c r="F67" s="237">
        <v>0.20833333333333334</v>
      </c>
      <c r="G67" s="237">
        <v>0.4791666666666667</v>
      </c>
      <c r="H67" s="68">
        <v>6.5</v>
      </c>
      <c r="I67" s="68">
        <v>5.5</v>
      </c>
      <c r="J67" s="68">
        <v>0.0</v>
      </c>
      <c r="K67" s="68">
        <v>1.0</v>
      </c>
      <c r="L67" s="68" t="s">
        <v>834</v>
      </c>
    </row>
    <row r="68">
      <c r="A68" s="233">
        <v>45050.0</v>
      </c>
      <c r="B68" s="68" t="s">
        <v>123</v>
      </c>
      <c r="C68" s="68" t="s">
        <v>23</v>
      </c>
      <c r="D68" s="234" t="s">
        <v>168</v>
      </c>
      <c r="E68" s="233">
        <v>45051.0</v>
      </c>
      <c r="F68" s="237">
        <v>0.16666666666666666</v>
      </c>
      <c r="G68" s="237">
        <v>0.4583333333333333</v>
      </c>
      <c r="H68" s="68">
        <v>7.0</v>
      </c>
      <c r="I68" s="68">
        <v>0.0</v>
      </c>
      <c r="J68" s="68">
        <v>5.0</v>
      </c>
      <c r="K68" s="68">
        <v>2.0</v>
      </c>
    </row>
    <row r="69">
      <c r="A69" s="233">
        <v>45050.0</v>
      </c>
      <c r="B69" s="68" t="s">
        <v>32</v>
      </c>
      <c r="C69" s="68" t="s">
        <v>1</v>
      </c>
      <c r="D69" s="234" t="s">
        <v>168</v>
      </c>
      <c r="E69" s="233">
        <v>45051.0</v>
      </c>
      <c r="F69" s="235">
        <v>0.0</v>
      </c>
      <c r="G69" s="235">
        <v>0.0</v>
      </c>
      <c r="H69" s="68">
        <v>0.0</v>
      </c>
      <c r="I69" s="68">
        <v>0.0</v>
      </c>
      <c r="J69" s="68">
        <v>0.0</v>
      </c>
      <c r="K69" s="68">
        <v>0.0</v>
      </c>
      <c r="L69" s="152" t="s">
        <v>25</v>
      </c>
    </row>
    <row r="70">
      <c r="A70" s="233">
        <v>45050.0</v>
      </c>
      <c r="B70" s="68" t="s">
        <v>45</v>
      </c>
      <c r="C70" s="68" t="s">
        <v>1</v>
      </c>
      <c r="D70" s="234" t="s">
        <v>168</v>
      </c>
      <c r="E70" s="233">
        <v>45051.0</v>
      </c>
      <c r="F70" s="235">
        <v>0.0</v>
      </c>
      <c r="G70" s="235">
        <v>0.0</v>
      </c>
      <c r="H70" s="68">
        <v>0.0</v>
      </c>
      <c r="I70" s="68">
        <v>0.0</v>
      </c>
      <c r="J70" s="68">
        <v>0.0</v>
      </c>
      <c r="K70" s="68">
        <v>0.0</v>
      </c>
      <c r="L70" s="152" t="s">
        <v>25</v>
      </c>
    </row>
    <row r="71">
      <c r="A71" s="233">
        <v>45050.0</v>
      </c>
      <c r="B71" s="68" t="s">
        <v>82</v>
      </c>
      <c r="C71" s="68" t="s">
        <v>35</v>
      </c>
      <c r="D71" s="234" t="s">
        <v>168</v>
      </c>
      <c r="E71" s="233">
        <v>45051.0</v>
      </c>
      <c r="F71" s="237">
        <v>0.16666666666666666</v>
      </c>
      <c r="G71" s="237">
        <v>0.4583333333333333</v>
      </c>
      <c r="H71" s="68">
        <v>7.0</v>
      </c>
      <c r="I71" s="68">
        <v>0.0</v>
      </c>
      <c r="J71" s="68">
        <v>5.0</v>
      </c>
      <c r="K71" s="68">
        <v>2.0</v>
      </c>
      <c r="L71" s="152"/>
    </row>
    <row r="72">
      <c r="A72" s="233">
        <v>45050.0</v>
      </c>
      <c r="B72" s="68" t="s">
        <v>69</v>
      </c>
      <c r="C72" s="68" t="s">
        <v>51</v>
      </c>
      <c r="D72" s="234" t="s">
        <v>168</v>
      </c>
      <c r="E72" s="233">
        <v>45051.0</v>
      </c>
      <c r="F72" s="237">
        <v>0.16666666666666666</v>
      </c>
      <c r="G72" s="238">
        <v>0.5</v>
      </c>
      <c r="H72" s="68">
        <v>8.0</v>
      </c>
      <c r="I72" s="68">
        <v>0.0</v>
      </c>
      <c r="J72" s="68">
        <v>6.0</v>
      </c>
      <c r="K72" s="68">
        <v>2.0</v>
      </c>
      <c r="L72" s="152"/>
    </row>
    <row r="73">
      <c r="A73" s="233">
        <v>45050.0</v>
      </c>
      <c r="B73" s="68" t="s">
        <v>190</v>
      </c>
      <c r="C73" s="68" t="s">
        <v>51</v>
      </c>
      <c r="D73" s="234" t="s">
        <v>168</v>
      </c>
      <c r="E73" s="233">
        <v>45051.0</v>
      </c>
      <c r="F73" s="238">
        <v>0.20833333333333334</v>
      </c>
      <c r="G73" s="237">
        <v>0.53125</v>
      </c>
      <c r="H73" s="68">
        <v>7.75</v>
      </c>
      <c r="I73" s="68">
        <v>0.0</v>
      </c>
      <c r="J73" s="68">
        <v>6.75</v>
      </c>
      <c r="K73" s="68">
        <v>1.0</v>
      </c>
      <c r="L73" s="152"/>
    </row>
    <row r="74">
      <c r="A74" s="233">
        <v>45050.0</v>
      </c>
      <c r="B74" s="152" t="s">
        <v>825</v>
      </c>
      <c r="C74" s="68" t="s">
        <v>31</v>
      </c>
      <c r="D74" s="234" t="s">
        <v>168</v>
      </c>
      <c r="E74" s="233">
        <v>45051.0</v>
      </c>
      <c r="F74" s="238">
        <v>0.20833333333333334</v>
      </c>
      <c r="G74" s="237">
        <v>0.5208333333333334</v>
      </c>
      <c r="H74" s="68">
        <v>7.5</v>
      </c>
      <c r="I74" s="68">
        <v>0.0</v>
      </c>
      <c r="J74" s="68">
        <v>6.5</v>
      </c>
      <c r="K74" s="68">
        <v>1.0</v>
      </c>
      <c r="L74" s="152"/>
    </row>
    <row r="75">
      <c r="A75" s="233">
        <v>45050.0</v>
      </c>
      <c r="B75" s="152" t="s">
        <v>97</v>
      </c>
      <c r="C75" s="68" t="s">
        <v>31</v>
      </c>
      <c r="D75" s="234" t="s">
        <v>168</v>
      </c>
      <c r="E75" s="233">
        <v>45051.0</v>
      </c>
      <c r="F75" s="237">
        <v>0.22916666666666666</v>
      </c>
      <c r="G75" s="237">
        <v>0.5416666666666666</v>
      </c>
      <c r="H75" s="68">
        <v>7.5</v>
      </c>
      <c r="I75" s="68">
        <v>0.0</v>
      </c>
      <c r="J75" s="68">
        <v>7.0</v>
      </c>
      <c r="K75" s="68">
        <v>0.5</v>
      </c>
      <c r="L75" s="152"/>
    </row>
    <row r="76">
      <c r="A76" s="233">
        <v>45051.0</v>
      </c>
      <c r="B76" s="68" t="s">
        <v>88</v>
      </c>
      <c r="C76" s="68" t="s">
        <v>31</v>
      </c>
      <c r="D76" s="234" t="s">
        <v>168</v>
      </c>
      <c r="E76" s="233">
        <v>45051.0</v>
      </c>
      <c r="F76" s="237">
        <v>0.9166666666666666</v>
      </c>
      <c r="G76" s="237">
        <v>0.25</v>
      </c>
      <c r="H76" s="68">
        <v>8.0</v>
      </c>
      <c r="I76" s="68">
        <v>0.0</v>
      </c>
      <c r="J76" s="68">
        <v>0.0</v>
      </c>
      <c r="K76" s="68">
        <v>8.0</v>
      </c>
    </row>
    <row r="77">
      <c r="A77" s="233">
        <v>45051.0</v>
      </c>
      <c r="B77" s="68" t="s">
        <v>139</v>
      </c>
      <c r="C77" s="68" t="s">
        <v>35</v>
      </c>
      <c r="D77" s="234" t="s">
        <v>168</v>
      </c>
      <c r="E77" s="233">
        <v>45051.0</v>
      </c>
      <c r="F77" s="237">
        <v>0.9583333333333334</v>
      </c>
      <c r="G77" s="237">
        <v>0.20833333333333334</v>
      </c>
      <c r="H77" s="68">
        <v>6.0</v>
      </c>
      <c r="I77" s="68">
        <v>0.0</v>
      </c>
      <c r="J77" s="68">
        <v>0.0</v>
      </c>
      <c r="K77" s="68">
        <v>6.0</v>
      </c>
      <c r="L77" s="152"/>
    </row>
    <row r="78">
      <c r="A78" s="233">
        <v>45051.0</v>
      </c>
      <c r="B78" s="68" t="s">
        <v>30</v>
      </c>
      <c r="C78" s="68" t="s">
        <v>1</v>
      </c>
      <c r="D78" s="234" t="s">
        <v>168</v>
      </c>
      <c r="E78" s="233">
        <v>45051.0</v>
      </c>
      <c r="F78" s="237">
        <v>0.9375</v>
      </c>
      <c r="G78" s="237">
        <v>0.20833333333333334</v>
      </c>
      <c r="H78" s="235">
        <v>6.5</v>
      </c>
      <c r="I78" s="236">
        <v>0.0</v>
      </c>
      <c r="J78" s="236">
        <v>0.0</v>
      </c>
      <c r="K78" s="235">
        <v>6.5</v>
      </c>
      <c r="L78" s="152"/>
    </row>
    <row r="79">
      <c r="A79" s="233">
        <v>45051.0</v>
      </c>
      <c r="B79" s="152" t="s">
        <v>18</v>
      </c>
      <c r="C79" s="68" t="s">
        <v>1</v>
      </c>
      <c r="D79" s="234" t="s">
        <v>168</v>
      </c>
      <c r="E79" s="233">
        <v>45051.0</v>
      </c>
      <c r="F79" s="237">
        <v>0.9375</v>
      </c>
      <c r="G79" s="237">
        <v>0.20833333333333334</v>
      </c>
      <c r="H79" s="579"/>
      <c r="I79" s="580"/>
      <c r="J79" s="580"/>
      <c r="K79" s="579"/>
    </row>
    <row r="80">
      <c r="A80" s="233">
        <v>45051.0</v>
      </c>
      <c r="B80" s="152" t="s">
        <v>18</v>
      </c>
      <c r="C80" s="68" t="s">
        <v>206</v>
      </c>
      <c r="D80" s="234" t="s">
        <v>168</v>
      </c>
      <c r="E80" s="233">
        <v>45051.0</v>
      </c>
      <c r="F80" s="237">
        <v>0.875</v>
      </c>
      <c r="G80" s="237">
        <v>0.375</v>
      </c>
      <c r="H80" s="235">
        <v>12.0</v>
      </c>
      <c r="I80" s="235">
        <v>4.0</v>
      </c>
      <c r="J80" s="235">
        <v>0.0</v>
      </c>
      <c r="K80" s="235">
        <v>8.0</v>
      </c>
      <c r="L80" s="68" t="s">
        <v>729</v>
      </c>
    </row>
    <row r="81">
      <c r="A81" s="233">
        <v>45051.0</v>
      </c>
      <c r="B81" s="68" t="s">
        <v>54</v>
      </c>
      <c r="C81" s="68" t="s">
        <v>51</v>
      </c>
      <c r="D81" s="234" t="s">
        <v>168</v>
      </c>
      <c r="E81" s="233">
        <v>45051.0</v>
      </c>
      <c r="F81" s="237">
        <v>0.9583333333333334</v>
      </c>
      <c r="G81" s="237">
        <v>0.16666666666666666</v>
      </c>
      <c r="H81" s="68">
        <v>5.0</v>
      </c>
      <c r="I81" s="68">
        <v>0.0</v>
      </c>
      <c r="J81" s="68">
        <v>0.0</v>
      </c>
      <c r="K81" s="68">
        <v>5.0</v>
      </c>
    </row>
    <row r="82">
      <c r="A82" s="233">
        <v>45051.0</v>
      </c>
      <c r="B82" s="68" t="s">
        <v>54</v>
      </c>
      <c r="C82" s="68" t="s">
        <v>49</v>
      </c>
      <c r="D82" s="234" t="s">
        <v>170</v>
      </c>
      <c r="E82" s="233">
        <v>45052.0</v>
      </c>
      <c r="F82" s="237">
        <v>0.16666666666666666</v>
      </c>
      <c r="G82" s="237">
        <v>0.375</v>
      </c>
      <c r="H82" s="68">
        <v>5.0</v>
      </c>
      <c r="I82" s="68">
        <v>2.0</v>
      </c>
      <c r="J82" s="68">
        <v>1.0</v>
      </c>
      <c r="K82" s="68">
        <v>2.0</v>
      </c>
      <c r="L82" s="68" t="s">
        <v>411</v>
      </c>
    </row>
    <row r="83">
      <c r="A83" s="233">
        <v>45051.0</v>
      </c>
      <c r="B83" s="68" t="s">
        <v>50</v>
      </c>
      <c r="C83" s="68" t="s">
        <v>23</v>
      </c>
      <c r="D83" s="234" t="s">
        <v>170</v>
      </c>
      <c r="E83" s="233">
        <v>45052.0</v>
      </c>
      <c r="F83" s="238">
        <v>0.020833333333333332</v>
      </c>
      <c r="G83" s="237">
        <v>0.20833333333333334</v>
      </c>
      <c r="H83" s="235">
        <v>4.5</v>
      </c>
      <c r="I83" s="235">
        <v>0.0</v>
      </c>
      <c r="J83" s="235">
        <v>0.0</v>
      </c>
      <c r="K83" s="235">
        <v>4.5</v>
      </c>
    </row>
    <row r="84">
      <c r="A84" s="233">
        <v>45051.0</v>
      </c>
      <c r="B84" s="68" t="s">
        <v>50</v>
      </c>
      <c r="C84" s="68" t="s">
        <v>35</v>
      </c>
      <c r="D84" s="234" t="s">
        <v>170</v>
      </c>
      <c r="E84" s="233">
        <v>45052.0</v>
      </c>
      <c r="F84" s="237">
        <v>0.20833333333333334</v>
      </c>
      <c r="G84" s="237">
        <v>0.375</v>
      </c>
      <c r="H84" s="235">
        <v>4.0</v>
      </c>
      <c r="I84" s="235">
        <v>0.5</v>
      </c>
      <c r="J84" s="235">
        <v>2.5</v>
      </c>
      <c r="K84" s="235">
        <v>1.0</v>
      </c>
      <c r="L84" s="68" t="s">
        <v>192</v>
      </c>
    </row>
    <row r="85">
      <c r="A85" s="233">
        <v>45051.0</v>
      </c>
      <c r="B85" s="68" t="s">
        <v>52</v>
      </c>
      <c r="C85" s="68" t="s">
        <v>1</v>
      </c>
      <c r="D85" s="234" t="s">
        <v>170</v>
      </c>
      <c r="E85" s="233">
        <v>45052.0</v>
      </c>
      <c r="F85" s="235">
        <v>0.0</v>
      </c>
      <c r="G85" s="235">
        <v>0.0</v>
      </c>
      <c r="H85" s="68">
        <v>0.0</v>
      </c>
      <c r="I85" s="68">
        <v>0.0</v>
      </c>
      <c r="J85" s="68">
        <v>0.0</v>
      </c>
      <c r="K85" s="68">
        <v>0.0</v>
      </c>
      <c r="L85" s="152" t="s">
        <v>25</v>
      </c>
    </row>
    <row r="86">
      <c r="A86" s="233">
        <v>45051.0</v>
      </c>
      <c r="B86" s="68" t="s">
        <v>123</v>
      </c>
      <c r="C86" s="68" t="s">
        <v>23</v>
      </c>
      <c r="D86" s="234" t="s">
        <v>170</v>
      </c>
      <c r="E86" s="233">
        <v>45052.0</v>
      </c>
      <c r="F86" s="237">
        <v>0.20833333333333334</v>
      </c>
      <c r="G86" s="237">
        <v>0.4583333333333333</v>
      </c>
      <c r="H86" s="68">
        <v>6.0</v>
      </c>
      <c r="I86" s="68">
        <v>0.0</v>
      </c>
      <c r="J86" s="68">
        <v>5.0</v>
      </c>
      <c r="K86" s="68">
        <v>1.0</v>
      </c>
      <c r="L86" s="152"/>
    </row>
    <row r="87">
      <c r="A87" s="233">
        <v>45051.0</v>
      </c>
      <c r="B87" s="68" t="s">
        <v>32</v>
      </c>
      <c r="C87" s="68" t="s">
        <v>1</v>
      </c>
      <c r="D87" s="234" t="s">
        <v>170</v>
      </c>
      <c r="E87" s="233">
        <v>45052.0</v>
      </c>
      <c r="F87" s="238">
        <v>0.20833333333333334</v>
      </c>
      <c r="G87" s="237">
        <v>0.5625</v>
      </c>
      <c r="H87" s="68">
        <v>8.5</v>
      </c>
      <c r="I87" s="68">
        <v>0.5</v>
      </c>
      <c r="J87" s="68">
        <v>7.0</v>
      </c>
      <c r="K87" s="68">
        <v>1.0</v>
      </c>
      <c r="L87" s="152" t="s">
        <v>192</v>
      </c>
    </row>
    <row r="88">
      <c r="A88" s="233">
        <v>45051.0</v>
      </c>
      <c r="B88" s="68" t="s">
        <v>45</v>
      </c>
      <c r="C88" s="68" t="s">
        <v>1</v>
      </c>
      <c r="D88" s="234" t="s">
        <v>170</v>
      </c>
      <c r="E88" s="233">
        <v>45052.0</v>
      </c>
      <c r="F88" s="238">
        <v>0.20833333333333334</v>
      </c>
      <c r="G88" s="237">
        <v>0.5625</v>
      </c>
      <c r="H88" s="68">
        <v>8.5</v>
      </c>
      <c r="I88" s="68">
        <v>0.5</v>
      </c>
      <c r="J88" s="68">
        <v>7.0</v>
      </c>
      <c r="K88" s="68">
        <v>1.0</v>
      </c>
      <c r="L88" s="152" t="s">
        <v>192</v>
      </c>
    </row>
    <row r="89">
      <c r="A89" s="233">
        <v>45051.0</v>
      </c>
      <c r="B89" s="68" t="s">
        <v>82</v>
      </c>
      <c r="C89" s="68" t="s">
        <v>35</v>
      </c>
      <c r="D89" s="234" t="s">
        <v>170</v>
      </c>
      <c r="E89" s="233">
        <v>45052.0</v>
      </c>
      <c r="F89" s="237">
        <v>0.16666666666666666</v>
      </c>
      <c r="G89" s="237">
        <v>0.4583333333333333</v>
      </c>
      <c r="H89" s="68">
        <v>7.0</v>
      </c>
      <c r="I89" s="68">
        <v>0.0</v>
      </c>
      <c r="J89" s="68">
        <v>5.0</v>
      </c>
      <c r="K89" s="68">
        <v>2.0</v>
      </c>
      <c r="L89" s="152"/>
    </row>
    <row r="90">
      <c r="A90" s="233">
        <v>45051.0</v>
      </c>
      <c r="B90" s="68" t="s">
        <v>69</v>
      </c>
      <c r="C90" s="68" t="s">
        <v>51</v>
      </c>
      <c r="D90" s="234" t="s">
        <v>170</v>
      </c>
      <c r="E90" s="233">
        <v>45052.0</v>
      </c>
      <c r="F90" s="237">
        <v>0.16666666666666666</v>
      </c>
      <c r="G90" s="238">
        <v>0.5</v>
      </c>
      <c r="H90" s="68">
        <v>8.0</v>
      </c>
      <c r="I90" s="68">
        <v>0.0</v>
      </c>
      <c r="J90" s="68">
        <v>6.0</v>
      </c>
      <c r="K90" s="68">
        <v>2.0</v>
      </c>
    </row>
    <row r="91">
      <c r="A91" s="233">
        <v>45051.0</v>
      </c>
      <c r="B91" s="68" t="s">
        <v>190</v>
      </c>
      <c r="C91" s="68" t="s">
        <v>51</v>
      </c>
      <c r="D91" s="234" t="s">
        <v>170</v>
      </c>
      <c r="E91" s="233">
        <v>45052.0</v>
      </c>
      <c r="F91" s="238">
        <v>0.20833333333333334</v>
      </c>
      <c r="G91" s="237">
        <v>0.5208333333333334</v>
      </c>
      <c r="H91" s="68">
        <v>7.5</v>
      </c>
      <c r="I91" s="68">
        <v>0.0</v>
      </c>
      <c r="J91" s="68">
        <v>6.5</v>
      </c>
      <c r="K91" s="68">
        <v>1.0</v>
      </c>
      <c r="L91" s="152"/>
    </row>
    <row r="92">
      <c r="A92" s="233">
        <v>45051.0</v>
      </c>
      <c r="B92" s="152" t="s">
        <v>825</v>
      </c>
      <c r="C92" s="68" t="s">
        <v>31</v>
      </c>
      <c r="D92" s="234" t="s">
        <v>170</v>
      </c>
      <c r="E92" s="233">
        <v>45052.0</v>
      </c>
      <c r="F92" s="237">
        <v>0.22916666666666666</v>
      </c>
      <c r="G92" s="237">
        <v>0.5625</v>
      </c>
      <c r="H92" s="68">
        <v>8.0</v>
      </c>
      <c r="I92" s="68">
        <v>0.0</v>
      </c>
      <c r="J92" s="68">
        <v>7.5</v>
      </c>
      <c r="K92" s="68">
        <v>0.5</v>
      </c>
      <c r="L92" s="152"/>
    </row>
    <row r="93">
      <c r="A93" s="233">
        <v>45051.0</v>
      </c>
      <c r="B93" s="152" t="s">
        <v>97</v>
      </c>
      <c r="C93" s="68" t="s">
        <v>31</v>
      </c>
      <c r="D93" s="234" t="s">
        <v>170</v>
      </c>
      <c r="E93" s="233">
        <v>45052.0</v>
      </c>
      <c r="F93" s="237">
        <v>0.25</v>
      </c>
      <c r="G93" s="237">
        <v>0.5833333333333334</v>
      </c>
      <c r="H93" s="68">
        <v>8.0</v>
      </c>
      <c r="I93" s="68">
        <v>0.0</v>
      </c>
      <c r="J93" s="68">
        <v>8.0</v>
      </c>
      <c r="K93" s="68">
        <v>0.0</v>
      </c>
    </row>
    <row r="94">
      <c r="A94" s="233">
        <v>45052.0</v>
      </c>
      <c r="B94" s="68" t="s">
        <v>88</v>
      </c>
      <c r="C94" s="68" t="s">
        <v>31</v>
      </c>
      <c r="D94" s="234" t="s">
        <v>170</v>
      </c>
      <c r="E94" s="233">
        <v>45052.0</v>
      </c>
      <c r="F94" s="237">
        <v>0.9166666666666666</v>
      </c>
      <c r="G94" s="237">
        <v>0.25</v>
      </c>
      <c r="H94" s="68">
        <v>8.0</v>
      </c>
      <c r="I94" s="68">
        <v>0.0</v>
      </c>
      <c r="J94" s="68">
        <v>0.0</v>
      </c>
      <c r="K94" s="68">
        <v>8.0</v>
      </c>
    </row>
    <row r="95">
      <c r="A95" s="233">
        <v>45052.0</v>
      </c>
      <c r="B95" s="68" t="s">
        <v>139</v>
      </c>
      <c r="C95" s="68" t="s">
        <v>35</v>
      </c>
      <c r="D95" s="234" t="s">
        <v>170</v>
      </c>
      <c r="E95" s="233">
        <v>45052.0</v>
      </c>
      <c r="F95" s="235">
        <v>0.0</v>
      </c>
      <c r="G95" s="235">
        <v>0.0</v>
      </c>
      <c r="H95" s="68">
        <v>0.0</v>
      </c>
      <c r="I95" s="68">
        <v>0.0</v>
      </c>
      <c r="J95" s="68">
        <v>0.0</v>
      </c>
      <c r="K95" s="68">
        <v>0.0</v>
      </c>
      <c r="L95" s="152" t="s">
        <v>25</v>
      </c>
    </row>
    <row r="96">
      <c r="A96" s="233">
        <v>45052.0</v>
      </c>
      <c r="B96" s="68" t="s">
        <v>50</v>
      </c>
      <c r="C96" s="68" t="s">
        <v>35</v>
      </c>
      <c r="D96" s="234" t="s">
        <v>170</v>
      </c>
      <c r="E96" s="233">
        <v>45052.0</v>
      </c>
      <c r="F96" s="237">
        <v>0.9583333333333334</v>
      </c>
      <c r="G96" s="237">
        <v>0.4583333333333333</v>
      </c>
      <c r="H96" s="68">
        <v>12.0</v>
      </c>
      <c r="I96" s="68">
        <v>4.0</v>
      </c>
      <c r="J96" s="68">
        <v>1.0</v>
      </c>
      <c r="K96" s="68">
        <v>7.0</v>
      </c>
      <c r="L96" s="68" t="s">
        <v>729</v>
      </c>
    </row>
    <row r="97">
      <c r="A97" s="233">
        <v>45052.0</v>
      </c>
      <c r="B97" s="68" t="s">
        <v>30</v>
      </c>
      <c r="C97" s="68" t="s">
        <v>1</v>
      </c>
      <c r="D97" s="234" t="s">
        <v>170</v>
      </c>
      <c r="E97" s="233">
        <v>45052.0</v>
      </c>
      <c r="F97" s="237">
        <v>0.9375</v>
      </c>
      <c r="G97" s="237">
        <v>0.20833333333333334</v>
      </c>
      <c r="H97" s="235">
        <v>6.5</v>
      </c>
      <c r="I97" s="236">
        <v>0.0</v>
      </c>
      <c r="J97" s="236">
        <v>0.0</v>
      </c>
      <c r="K97" s="235">
        <v>6.5</v>
      </c>
      <c r="L97" s="152"/>
    </row>
    <row r="98">
      <c r="A98" s="233">
        <v>45052.0</v>
      </c>
      <c r="B98" s="152" t="s">
        <v>18</v>
      </c>
      <c r="C98" s="68" t="s">
        <v>1</v>
      </c>
      <c r="D98" s="234" t="s">
        <v>170</v>
      </c>
      <c r="E98" s="233">
        <v>45052.0</v>
      </c>
      <c r="F98" s="237">
        <v>0.9375</v>
      </c>
      <c r="G98" s="237">
        <v>0.20833333333333334</v>
      </c>
      <c r="H98" s="579"/>
      <c r="I98" s="580"/>
      <c r="J98" s="580"/>
      <c r="K98" s="579"/>
    </row>
    <row r="99">
      <c r="A99" s="233">
        <v>45052.0</v>
      </c>
      <c r="B99" s="152" t="s">
        <v>18</v>
      </c>
      <c r="C99" s="68" t="s">
        <v>206</v>
      </c>
      <c r="D99" s="234" t="s">
        <v>170</v>
      </c>
      <c r="E99" s="233">
        <v>45052.0</v>
      </c>
      <c r="F99" s="237">
        <v>0.875</v>
      </c>
      <c r="G99" s="237">
        <v>0.375</v>
      </c>
      <c r="H99" s="235">
        <v>12.0</v>
      </c>
      <c r="I99" s="235">
        <v>4.0</v>
      </c>
      <c r="J99" s="235">
        <v>0.0</v>
      </c>
      <c r="K99" s="235">
        <v>8.0</v>
      </c>
      <c r="L99" s="68" t="s">
        <v>729</v>
      </c>
    </row>
    <row r="100">
      <c r="A100" s="233">
        <v>45052.0</v>
      </c>
      <c r="B100" s="68" t="s">
        <v>54</v>
      </c>
      <c r="C100" s="68" t="s">
        <v>51</v>
      </c>
      <c r="D100" s="234" t="s">
        <v>170</v>
      </c>
      <c r="E100" s="233">
        <v>45052.0</v>
      </c>
      <c r="F100" s="237">
        <v>0.9583333333333334</v>
      </c>
      <c r="G100" s="237">
        <v>0.16666666666666666</v>
      </c>
      <c r="H100" s="68">
        <v>5.0</v>
      </c>
      <c r="I100" s="68">
        <v>0.0</v>
      </c>
      <c r="J100" s="68">
        <v>0.0</v>
      </c>
      <c r="K100" s="68">
        <v>5.0</v>
      </c>
    </row>
    <row r="101">
      <c r="A101" s="233">
        <v>45052.0</v>
      </c>
      <c r="B101" s="68" t="s">
        <v>54</v>
      </c>
      <c r="C101" s="68" t="s">
        <v>49</v>
      </c>
      <c r="D101" s="234" t="s">
        <v>172</v>
      </c>
      <c r="E101" s="233">
        <v>45053.0</v>
      </c>
      <c r="F101" s="237">
        <v>0.16666666666666666</v>
      </c>
      <c r="G101" s="237">
        <v>0.375</v>
      </c>
      <c r="H101" s="68">
        <v>5.0</v>
      </c>
      <c r="I101" s="68">
        <v>2.0</v>
      </c>
      <c r="J101" s="68">
        <v>1.0</v>
      </c>
      <c r="K101" s="68">
        <v>2.0</v>
      </c>
      <c r="L101" s="68" t="s">
        <v>411</v>
      </c>
    </row>
    <row r="102">
      <c r="A102" s="233">
        <v>45052.0</v>
      </c>
      <c r="B102" s="68" t="s">
        <v>52</v>
      </c>
      <c r="C102" s="68" t="s">
        <v>51</v>
      </c>
      <c r="D102" s="234" t="s">
        <v>172</v>
      </c>
      <c r="E102" s="233">
        <v>45053.0</v>
      </c>
      <c r="F102" s="237">
        <v>0.16666666666666666</v>
      </c>
      <c r="G102" s="238">
        <v>0.5</v>
      </c>
      <c r="H102" s="68">
        <v>8.0</v>
      </c>
      <c r="I102" s="68">
        <v>0.0</v>
      </c>
      <c r="J102" s="68">
        <v>6.0</v>
      </c>
      <c r="K102" s="68">
        <v>2.0</v>
      </c>
      <c r="L102" s="152"/>
    </row>
    <row r="103">
      <c r="A103" s="233">
        <v>45052.0</v>
      </c>
      <c r="B103" s="68" t="s">
        <v>123</v>
      </c>
      <c r="C103" s="68" t="s">
        <v>23</v>
      </c>
      <c r="D103" s="234" t="s">
        <v>172</v>
      </c>
      <c r="E103" s="233">
        <v>45053.0</v>
      </c>
      <c r="F103" s="238">
        <v>0.020833333333333332</v>
      </c>
      <c r="G103" s="237">
        <v>0.375</v>
      </c>
      <c r="H103" s="68">
        <v>8.5</v>
      </c>
      <c r="I103" s="68">
        <v>0.5</v>
      </c>
      <c r="J103" s="68">
        <v>2.5</v>
      </c>
      <c r="K103" s="68">
        <v>5.5</v>
      </c>
      <c r="L103" s="152" t="s">
        <v>192</v>
      </c>
    </row>
    <row r="104">
      <c r="A104" s="233">
        <v>45052.0</v>
      </c>
      <c r="B104" s="68" t="s">
        <v>32</v>
      </c>
      <c r="C104" s="68" t="s">
        <v>1</v>
      </c>
      <c r="D104" s="234" t="s">
        <v>172</v>
      </c>
      <c r="E104" s="233">
        <v>45053.0</v>
      </c>
      <c r="F104" s="238">
        <v>0.20833333333333334</v>
      </c>
      <c r="G104" s="237">
        <v>0.5625</v>
      </c>
      <c r="H104" s="68">
        <v>8.5</v>
      </c>
      <c r="I104" s="68">
        <v>0.5</v>
      </c>
      <c r="J104" s="68">
        <v>7.0</v>
      </c>
      <c r="K104" s="68">
        <v>1.0</v>
      </c>
      <c r="L104" s="152" t="s">
        <v>192</v>
      </c>
    </row>
    <row r="105">
      <c r="A105" s="233">
        <v>45052.0</v>
      </c>
      <c r="B105" s="68" t="s">
        <v>45</v>
      </c>
      <c r="C105" s="68" t="s">
        <v>1</v>
      </c>
      <c r="D105" s="234" t="s">
        <v>172</v>
      </c>
      <c r="E105" s="233">
        <v>45053.0</v>
      </c>
      <c r="F105" s="238">
        <v>0.20833333333333334</v>
      </c>
      <c r="G105" s="237">
        <v>0.5625</v>
      </c>
      <c r="H105" s="68">
        <v>8.5</v>
      </c>
      <c r="I105" s="68">
        <v>0.5</v>
      </c>
      <c r="J105" s="68">
        <v>7.0</v>
      </c>
      <c r="K105" s="68">
        <v>1.0</v>
      </c>
      <c r="L105" s="152" t="s">
        <v>192</v>
      </c>
    </row>
    <row r="106">
      <c r="A106" s="233">
        <v>45052.0</v>
      </c>
      <c r="B106" s="68" t="s">
        <v>82</v>
      </c>
      <c r="C106" s="68" t="s">
        <v>35</v>
      </c>
      <c r="D106" s="234" t="s">
        <v>172</v>
      </c>
      <c r="E106" s="233">
        <v>45053.0</v>
      </c>
      <c r="F106" s="237">
        <v>0.16666666666666666</v>
      </c>
      <c r="G106" s="237">
        <v>0.4583333333333333</v>
      </c>
      <c r="H106" s="68">
        <v>7.0</v>
      </c>
      <c r="I106" s="68">
        <v>0.0</v>
      </c>
      <c r="J106" s="68">
        <v>5.0</v>
      </c>
      <c r="K106" s="68">
        <v>2.0</v>
      </c>
      <c r="L106" s="152"/>
    </row>
    <row r="107">
      <c r="A107" s="233">
        <v>45052.0</v>
      </c>
      <c r="B107" s="68" t="s">
        <v>69</v>
      </c>
      <c r="C107" s="68" t="s">
        <v>51</v>
      </c>
      <c r="D107" s="234" t="s">
        <v>172</v>
      </c>
      <c r="E107" s="233">
        <v>45053.0</v>
      </c>
      <c r="F107" s="237">
        <v>0.16666666666666666</v>
      </c>
      <c r="G107" s="237">
        <v>0.5208333333333334</v>
      </c>
      <c r="H107" s="68">
        <v>8.5</v>
      </c>
      <c r="I107" s="68">
        <v>0.5</v>
      </c>
      <c r="J107" s="68">
        <v>6.0</v>
      </c>
      <c r="K107" s="68">
        <v>2.0</v>
      </c>
      <c r="L107" s="152" t="s">
        <v>192</v>
      </c>
    </row>
    <row r="108">
      <c r="A108" s="233">
        <v>45052.0</v>
      </c>
      <c r="B108" s="68" t="s">
        <v>190</v>
      </c>
      <c r="C108" s="68" t="s">
        <v>51</v>
      </c>
      <c r="D108" s="234" t="s">
        <v>172</v>
      </c>
      <c r="E108" s="233">
        <v>45053.0</v>
      </c>
      <c r="F108" s="235">
        <v>0.0</v>
      </c>
      <c r="G108" s="235">
        <v>0.0</v>
      </c>
      <c r="H108" s="68">
        <v>0.0</v>
      </c>
      <c r="I108" s="68">
        <v>0.0</v>
      </c>
      <c r="J108" s="68">
        <v>0.0</v>
      </c>
      <c r="K108" s="68">
        <v>0.0</v>
      </c>
      <c r="L108" s="152" t="s">
        <v>25</v>
      </c>
    </row>
    <row r="109">
      <c r="A109" s="233">
        <v>45052.0</v>
      </c>
      <c r="B109" s="152" t="s">
        <v>825</v>
      </c>
      <c r="C109" s="68" t="s">
        <v>31</v>
      </c>
      <c r="D109" s="234" t="s">
        <v>172</v>
      </c>
      <c r="E109" s="233">
        <v>45053.0</v>
      </c>
      <c r="F109" s="237">
        <v>0.22916666666666666</v>
      </c>
      <c r="G109" s="237">
        <v>0.5625</v>
      </c>
      <c r="H109" s="68">
        <v>8.0</v>
      </c>
      <c r="I109" s="68">
        <v>0.0</v>
      </c>
      <c r="J109" s="68">
        <v>7.5</v>
      </c>
      <c r="K109" s="68">
        <v>0.5</v>
      </c>
      <c r="L109" s="152"/>
    </row>
    <row r="110">
      <c r="A110" s="233">
        <v>45052.0</v>
      </c>
      <c r="B110" s="152" t="s">
        <v>97</v>
      </c>
      <c r="C110" s="68" t="s">
        <v>31</v>
      </c>
      <c r="D110" s="234" t="s">
        <v>172</v>
      </c>
      <c r="E110" s="233">
        <v>45053.0</v>
      </c>
      <c r="F110" s="237">
        <v>0.25</v>
      </c>
      <c r="G110" s="237">
        <v>0.5833333333333334</v>
      </c>
      <c r="H110" s="68">
        <v>8.0</v>
      </c>
      <c r="I110" s="68">
        <v>0.0</v>
      </c>
      <c r="J110" s="68">
        <v>8.0</v>
      </c>
      <c r="K110" s="68">
        <v>0.0</v>
      </c>
    </row>
    <row r="111">
      <c r="A111" s="233">
        <v>45053.0</v>
      </c>
      <c r="B111" s="68" t="s">
        <v>88</v>
      </c>
      <c r="C111" s="68" t="s">
        <v>31</v>
      </c>
      <c r="D111" s="234" t="s">
        <v>172</v>
      </c>
      <c r="E111" s="233">
        <v>45053.0</v>
      </c>
      <c r="F111" s="237">
        <v>0.9166666666666666</v>
      </c>
      <c r="G111" s="237">
        <v>0.20833333333333334</v>
      </c>
      <c r="H111" s="68">
        <v>7.0</v>
      </c>
      <c r="I111" s="68">
        <v>0.0</v>
      </c>
      <c r="J111" s="68">
        <v>0.0</v>
      </c>
      <c r="K111" s="68">
        <v>7.0</v>
      </c>
      <c r="L111" s="152"/>
    </row>
    <row r="112">
      <c r="A112" s="233">
        <v>45053.0</v>
      </c>
      <c r="B112" s="68" t="s">
        <v>139</v>
      </c>
      <c r="C112" s="68" t="s">
        <v>35</v>
      </c>
      <c r="D112" s="234" t="s">
        <v>172</v>
      </c>
      <c r="E112" s="233">
        <v>45053.0</v>
      </c>
      <c r="F112" s="237">
        <v>0.9583333333333334</v>
      </c>
      <c r="G112" s="237">
        <v>0.20833333333333334</v>
      </c>
      <c r="H112" s="68">
        <v>6.0</v>
      </c>
      <c r="I112" s="68">
        <v>0.0</v>
      </c>
      <c r="J112" s="68">
        <v>0.0</v>
      </c>
      <c r="K112" s="68">
        <v>6.0</v>
      </c>
    </row>
    <row r="113">
      <c r="A113" s="233">
        <v>45053.0</v>
      </c>
      <c r="B113" s="68" t="s">
        <v>50</v>
      </c>
      <c r="C113" s="68" t="s">
        <v>35</v>
      </c>
      <c r="D113" s="234" t="s">
        <v>172</v>
      </c>
      <c r="E113" s="233">
        <v>45053.0</v>
      </c>
      <c r="F113" s="235">
        <v>0.0</v>
      </c>
      <c r="G113" s="235">
        <v>0.0</v>
      </c>
      <c r="H113" s="68">
        <v>0.0</v>
      </c>
      <c r="I113" s="68">
        <v>0.0</v>
      </c>
      <c r="J113" s="68">
        <v>0.0</v>
      </c>
      <c r="K113" s="68">
        <v>0.0</v>
      </c>
      <c r="L113" s="152" t="s">
        <v>25</v>
      </c>
    </row>
    <row r="114">
      <c r="A114" s="233">
        <v>45053.0</v>
      </c>
      <c r="B114" s="68" t="s">
        <v>54</v>
      </c>
      <c r="C114" s="68" t="s">
        <v>51</v>
      </c>
      <c r="D114" s="234" t="s">
        <v>172</v>
      </c>
      <c r="E114" s="233">
        <v>45053.0</v>
      </c>
      <c r="F114" s="237">
        <v>0.9583333333333334</v>
      </c>
      <c r="G114" s="237">
        <v>0.16666666666666666</v>
      </c>
      <c r="H114" s="68">
        <v>5.0</v>
      </c>
      <c r="I114" s="68">
        <v>0.0</v>
      </c>
      <c r="J114" s="68">
        <v>0.0</v>
      </c>
      <c r="K114" s="68">
        <v>5.0</v>
      </c>
    </row>
    <row r="115">
      <c r="A115" s="233">
        <v>45053.0</v>
      </c>
      <c r="B115" s="68" t="s">
        <v>54</v>
      </c>
      <c r="C115" s="68" t="s">
        <v>49</v>
      </c>
      <c r="D115" s="234" t="s">
        <v>174</v>
      </c>
      <c r="E115" s="233">
        <v>45054.0</v>
      </c>
      <c r="F115" s="237">
        <v>0.16666666666666666</v>
      </c>
      <c r="G115" s="237">
        <v>0.3333333333333333</v>
      </c>
      <c r="H115" s="68">
        <v>4.0</v>
      </c>
      <c r="I115" s="68">
        <v>1.0</v>
      </c>
      <c r="J115" s="68">
        <v>1.0</v>
      </c>
      <c r="K115" s="68">
        <v>2.0</v>
      </c>
      <c r="L115" s="68" t="s">
        <v>191</v>
      </c>
    </row>
    <row r="116">
      <c r="A116" s="233">
        <v>45053.0</v>
      </c>
      <c r="B116" s="68" t="s">
        <v>30</v>
      </c>
      <c r="C116" s="68" t="s">
        <v>1</v>
      </c>
      <c r="D116" s="234" t="s">
        <v>174</v>
      </c>
      <c r="E116" s="233">
        <v>45054.0</v>
      </c>
      <c r="F116" s="237">
        <v>0.0</v>
      </c>
      <c r="G116" s="237">
        <v>0.20833333333333334</v>
      </c>
      <c r="H116" s="68">
        <v>5.0</v>
      </c>
      <c r="I116" s="68">
        <v>0.0</v>
      </c>
      <c r="J116" s="68">
        <v>0.0</v>
      </c>
      <c r="K116" s="68">
        <v>5.0</v>
      </c>
      <c r="L116" s="68"/>
    </row>
    <row r="117">
      <c r="A117" s="233">
        <v>45053.0</v>
      </c>
      <c r="B117" s="68" t="s">
        <v>18</v>
      </c>
      <c r="C117" s="68" t="s">
        <v>841</v>
      </c>
      <c r="D117" s="234" t="s">
        <v>174</v>
      </c>
      <c r="E117" s="233">
        <v>45054.0</v>
      </c>
      <c r="F117" s="237">
        <v>0.0</v>
      </c>
      <c r="G117" s="237">
        <v>0.20833333333333334</v>
      </c>
      <c r="H117" s="68">
        <v>5.0</v>
      </c>
      <c r="I117" s="68">
        <v>0.0</v>
      </c>
      <c r="J117" s="68">
        <v>0.0</v>
      </c>
      <c r="K117" s="68">
        <v>5.0</v>
      </c>
    </row>
    <row r="118">
      <c r="A118" s="233">
        <v>45053.0</v>
      </c>
      <c r="B118" s="68" t="s">
        <v>52</v>
      </c>
      <c r="C118" s="68" t="s">
        <v>23</v>
      </c>
      <c r="D118" s="234" t="s">
        <v>174</v>
      </c>
      <c r="E118" s="233">
        <v>45054.0</v>
      </c>
      <c r="F118" s="238">
        <v>0.020833333333333332</v>
      </c>
      <c r="G118" s="237">
        <v>0.20833333333333334</v>
      </c>
      <c r="H118" s="235">
        <v>4.5</v>
      </c>
      <c r="I118" s="235">
        <v>0.0</v>
      </c>
      <c r="J118" s="235">
        <v>0.0</v>
      </c>
      <c r="K118" s="235">
        <v>4.5</v>
      </c>
    </row>
    <row r="119">
      <c r="A119" s="233">
        <v>45053.0</v>
      </c>
      <c r="B119" s="68" t="s">
        <v>52</v>
      </c>
      <c r="C119" s="68" t="s">
        <v>35</v>
      </c>
      <c r="D119" s="234" t="s">
        <v>174</v>
      </c>
      <c r="E119" s="233">
        <v>45054.0</v>
      </c>
      <c r="F119" s="237">
        <v>0.20833333333333334</v>
      </c>
      <c r="G119" s="237">
        <v>0.375</v>
      </c>
      <c r="H119" s="235">
        <v>4.0</v>
      </c>
      <c r="I119" s="235">
        <v>0.5</v>
      </c>
      <c r="J119" s="235">
        <v>2.5</v>
      </c>
      <c r="K119" s="235">
        <v>1.0</v>
      </c>
      <c r="L119" s="68" t="s">
        <v>192</v>
      </c>
    </row>
    <row r="120">
      <c r="A120" s="233">
        <v>45053.0</v>
      </c>
      <c r="B120" s="68" t="s">
        <v>123</v>
      </c>
      <c r="C120" s="68" t="s">
        <v>23</v>
      </c>
      <c r="D120" s="234" t="s">
        <v>174</v>
      </c>
      <c r="E120" s="233">
        <v>45054.0</v>
      </c>
      <c r="F120" s="237">
        <v>0.20833333333333334</v>
      </c>
      <c r="G120" s="237">
        <v>0.4583333333333333</v>
      </c>
      <c r="H120" s="68">
        <v>6.0</v>
      </c>
      <c r="I120" s="68">
        <v>0.0</v>
      </c>
      <c r="J120" s="68">
        <v>5.0</v>
      </c>
      <c r="K120" s="68">
        <v>1.0</v>
      </c>
      <c r="L120" s="68"/>
    </row>
    <row r="121">
      <c r="A121" s="233">
        <v>45053.0</v>
      </c>
      <c r="B121" s="68" t="s">
        <v>32</v>
      </c>
      <c r="C121" s="68" t="s">
        <v>1</v>
      </c>
      <c r="D121" s="234" t="s">
        <v>174</v>
      </c>
      <c r="E121" s="233">
        <v>45054.0</v>
      </c>
      <c r="F121" s="237">
        <v>0.20833333333333334</v>
      </c>
      <c r="G121" s="237">
        <v>0.4791666666666667</v>
      </c>
      <c r="H121" s="68">
        <v>6.5</v>
      </c>
      <c r="I121" s="68">
        <v>0.0</v>
      </c>
      <c r="J121" s="68">
        <v>5.5</v>
      </c>
      <c r="K121" s="68">
        <v>1.0</v>
      </c>
      <c r="L121" s="152"/>
    </row>
    <row r="122">
      <c r="A122" s="233">
        <v>45053.0</v>
      </c>
      <c r="B122" s="68" t="s">
        <v>45</v>
      </c>
      <c r="C122" s="68" t="s">
        <v>1</v>
      </c>
      <c r="D122" s="234" t="s">
        <v>174</v>
      </c>
      <c r="E122" s="233">
        <v>45054.0</v>
      </c>
      <c r="F122" s="237">
        <v>0.20833333333333334</v>
      </c>
      <c r="G122" s="237">
        <v>0.4791666666666667</v>
      </c>
      <c r="H122" s="68">
        <v>6.5</v>
      </c>
      <c r="I122" s="68">
        <v>0.0</v>
      </c>
      <c r="J122" s="68">
        <v>5.5</v>
      </c>
      <c r="K122" s="68">
        <v>1.0</v>
      </c>
    </row>
    <row r="123">
      <c r="A123" s="233">
        <v>45053.0</v>
      </c>
      <c r="B123" s="68" t="s">
        <v>82</v>
      </c>
      <c r="C123" s="68" t="s">
        <v>35</v>
      </c>
      <c r="D123" s="234" t="s">
        <v>174</v>
      </c>
      <c r="E123" s="233">
        <v>45054.0</v>
      </c>
      <c r="F123" s="237">
        <v>0.16666666666666666</v>
      </c>
      <c r="G123" s="237">
        <v>0.4583333333333333</v>
      </c>
      <c r="H123" s="68">
        <v>7.0</v>
      </c>
      <c r="I123" s="68">
        <v>0.0</v>
      </c>
      <c r="J123" s="68">
        <v>5.0</v>
      </c>
      <c r="K123" s="68">
        <v>2.0</v>
      </c>
    </row>
    <row r="124">
      <c r="A124" s="233">
        <v>45053.0</v>
      </c>
      <c r="B124" s="68" t="s">
        <v>69</v>
      </c>
      <c r="C124" s="68" t="s">
        <v>51</v>
      </c>
      <c r="D124" s="234" t="s">
        <v>174</v>
      </c>
      <c r="E124" s="233">
        <v>45054.0</v>
      </c>
      <c r="F124" s="237">
        <v>0.16666666666666666</v>
      </c>
      <c r="G124" s="238">
        <v>0.5</v>
      </c>
      <c r="H124" s="68">
        <v>8.0</v>
      </c>
      <c r="I124" s="68">
        <v>0.0</v>
      </c>
      <c r="J124" s="68">
        <v>6.0</v>
      </c>
      <c r="K124" s="68">
        <v>2.0</v>
      </c>
    </row>
    <row r="125">
      <c r="A125" s="233">
        <v>45053.0</v>
      </c>
      <c r="B125" s="68" t="s">
        <v>190</v>
      </c>
      <c r="C125" s="68" t="s">
        <v>51</v>
      </c>
      <c r="D125" s="234" t="s">
        <v>174</v>
      </c>
      <c r="E125" s="233">
        <v>45054.0</v>
      </c>
      <c r="F125" s="238">
        <v>0.20833333333333334</v>
      </c>
      <c r="G125" s="237">
        <v>0.5416666666666666</v>
      </c>
      <c r="H125" s="68">
        <v>8.0</v>
      </c>
      <c r="I125" s="68">
        <v>0.0</v>
      </c>
      <c r="J125" s="68">
        <v>7.0</v>
      </c>
      <c r="K125" s="68">
        <v>1.0</v>
      </c>
      <c r="L125" s="152"/>
    </row>
    <row r="126">
      <c r="A126" s="233">
        <v>45053.0</v>
      </c>
      <c r="B126" s="152" t="s">
        <v>825</v>
      </c>
      <c r="C126" s="68" t="s">
        <v>31</v>
      </c>
      <c r="D126" s="234" t="s">
        <v>174</v>
      </c>
      <c r="E126" s="233">
        <v>45054.0</v>
      </c>
      <c r="F126" s="238">
        <v>0.20833333333333334</v>
      </c>
      <c r="G126" s="237">
        <v>0.4791666666666667</v>
      </c>
      <c r="H126" s="68">
        <v>6.5</v>
      </c>
      <c r="I126" s="68">
        <v>0.0</v>
      </c>
      <c r="J126" s="68">
        <v>5.5</v>
      </c>
      <c r="K126" s="68">
        <v>1.0</v>
      </c>
    </row>
    <row r="127">
      <c r="A127" s="233">
        <v>45053.0</v>
      </c>
      <c r="B127" s="152" t="s">
        <v>97</v>
      </c>
      <c r="C127" s="68" t="s">
        <v>31</v>
      </c>
      <c r="D127" s="234" t="s">
        <v>174</v>
      </c>
      <c r="E127" s="233">
        <v>45054.0</v>
      </c>
      <c r="F127" s="237">
        <v>0.22916666666666666</v>
      </c>
      <c r="G127" s="238">
        <v>0.5</v>
      </c>
      <c r="H127" s="68">
        <v>6.5</v>
      </c>
      <c r="I127" s="68">
        <v>0.0</v>
      </c>
      <c r="J127" s="68">
        <v>6.0</v>
      </c>
      <c r="K127" s="68">
        <v>0.5</v>
      </c>
    </row>
    <row r="128">
      <c r="A128" s="233">
        <v>45054.0</v>
      </c>
      <c r="B128" s="68" t="s">
        <v>88</v>
      </c>
      <c r="C128" s="68" t="s">
        <v>31</v>
      </c>
      <c r="D128" s="234" t="s">
        <v>174</v>
      </c>
      <c r="E128" s="233">
        <v>45054.0</v>
      </c>
      <c r="F128" s="237">
        <v>0.9166666666666666</v>
      </c>
      <c r="G128" s="237">
        <v>0.16666666666666666</v>
      </c>
      <c r="H128" s="68">
        <v>6.0</v>
      </c>
      <c r="I128" s="68">
        <v>0.0</v>
      </c>
      <c r="J128" s="68">
        <v>0.0</v>
      </c>
      <c r="K128" s="68">
        <v>6.0</v>
      </c>
      <c r="L128" s="152"/>
    </row>
    <row r="129">
      <c r="A129" s="233">
        <v>45054.0</v>
      </c>
      <c r="B129" s="68" t="s">
        <v>139</v>
      </c>
      <c r="C129" s="68" t="s">
        <v>35</v>
      </c>
      <c r="D129" s="234" t="s">
        <v>174</v>
      </c>
      <c r="E129" s="233">
        <v>45054.0</v>
      </c>
      <c r="F129" s="237">
        <v>0.9583333333333334</v>
      </c>
      <c r="G129" s="237">
        <v>0.20833333333333334</v>
      </c>
      <c r="H129" s="68">
        <v>6.0</v>
      </c>
      <c r="I129" s="68">
        <v>0.0</v>
      </c>
      <c r="J129" s="68">
        <v>0.0</v>
      </c>
      <c r="K129" s="68">
        <v>6.0</v>
      </c>
      <c r="L129" s="152"/>
    </row>
    <row r="130">
      <c r="A130" s="233">
        <v>45054.0</v>
      </c>
      <c r="B130" s="68" t="s">
        <v>52</v>
      </c>
      <c r="C130" s="68" t="s">
        <v>1</v>
      </c>
      <c r="D130" s="234" t="s">
        <v>174</v>
      </c>
      <c r="E130" s="233">
        <v>45054.0</v>
      </c>
      <c r="F130" s="237">
        <v>0.9375</v>
      </c>
      <c r="G130" s="237">
        <v>0.20833333333333334</v>
      </c>
      <c r="H130" s="235">
        <v>6.5</v>
      </c>
      <c r="I130" s="236">
        <v>0.0</v>
      </c>
      <c r="J130" s="236">
        <v>0.0</v>
      </c>
      <c r="K130" s="235">
        <v>6.5</v>
      </c>
      <c r="L130" s="152"/>
    </row>
    <row r="131" ht="16.5" customHeight="1">
      <c r="A131" s="233">
        <v>45054.0</v>
      </c>
      <c r="B131" s="68" t="s">
        <v>18</v>
      </c>
      <c r="C131" s="68" t="s">
        <v>1</v>
      </c>
      <c r="D131" s="234" t="s">
        <v>174</v>
      </c>
      <c r="E131" s="233">
        <v>45054.0</v>
      </c>
      <c r="F131" s="237">
        <v>0.9375</v>
      </c>
      <c r="G131" s="237">
        <v>0.16666666666666666</v>
      </c>
      <c r="H131" s="235">
        <v>5.5</v>
      </c>
      <c r="I131" s="236">
        <v>0.0</v>
      </c>
      <c r="J131" s="236">
        <v>0.0</v>
      </c>
      <c r="K131" s="235">
        <v>5.5</v>
      </c>
      <c r="L131" s="152"/>
    </row>
    <row r="132" ht="16.5" customHeight="1">
      <c r="A132" s="233">
        <v>45054.0</v>
      </c>
      <c r="B132" s="68" t="s">
        <v>30</v>
      </c>
      <c r="C132" s="68" t="s">
        <v>1</v>
      </c>
      <c r="D132" s="234" t="s">
        <v>174</v>
      </c>
      <c r="E132" s="233">
        <v>45054.0</v>
      </c>
      <c r="F132" s="235">
        <v>0.0</v>
      </c>
      <c r="G132" s="235">
        <v>0.0</v>
      </c>
      <c r="H132" s="68">
        <v>0.0</v>
      </c>
      <c r="I132" s="68">
        <v>0.0</v>
      </c>
      <c r="J132" s="68">
        <v>0.0</v>
      </c>
      <c r="K132" s="68">
        <v>0.0</v>
      </c>
      <c r="L132" s="152" t="s">
        <v>25</v>
      </c>
    </row>
    <row r="133">
      <c r="A133" s="233">
        <v>45054.0</v>
      </c>
      <c r="B133" s="68" t="s">
        <v>54</v>
      </c>
      <c r="C133" s="152" t="s">
        <v>51</v>
      </c>
      <c r="D133" s="234" t="s">
        <v>174</v>
      </c>
      <c r="E133" s="233">
        <v>45054.0</v>
      </c>
      <c r="F133" s="237">
        <v>0.9583333333333334</v>
      </c>
      <c r="G133" s="237">
        <v>0.16666666666666666</v>
      </c>
      <c r="H133" s="68">
        <v>5.0</v>
      </c>
      <c r="I133" s="68">
        <v>0.0</v>
      </c>
      <c r="J133" s="68">
        <v>0.0</v>
      </c>
      <c r="K133" s="68">
        <v>5.0</v>
      </c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</row>
    <row r="134">
      <c r="A134" s="233">
        <v>45054.0</v>
      </c>
      <c r="B134" s="68" t="s">
        <v>54</v>
      </c>
      <c r="C134" s="152" t="s">
        <v>49</v>
      </c>
      <c r="D134" s="234" t="s">
        <v>175</v>
      </c>
      <c r="E134" s="233">
        <v>45055.0</v>
      </c>
      <c r="F134" s="237">
        <v>0.16666666666666666</v>
      </c>
      <c r="G134" s="237">
        <v>0.3333333333333333</v>
      </c>
      <c r="H134" s="68">
        <v>4.0</v>
      </c>
      <c r="I134" s="68">
        <v>1.0</v>
      </c>
      <c r="J134" s="68">
        <v>1.0</v>
      </c>
      <c r="K134" s="68">
        <v>2.0</v>
      </c>
      <c r="L134" s="68" t="s">
        <v>191</v>
      </c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233">
        <v>45054.0</v>
      </c>
      <c r="B135" s="68" t="s">
        <v>52</v>
      </c>
      <c r="C135" s="68" t="s">
        <v>35</v>
      </c>
      <c r="D135" s="234" t="s">
        <v>175</v>
      </c>
      <c r="E135" s="233">
        <v>45055.0</v>
      </c>
      <c r="F135" s="237">
        <v>0.20833333333333334</v>
      </c>
      <c r="G135" s="237">
        <v>0.375</v>
      </c>
      <c r="H135" s="235">
        <v>4.0</v>
      </c>
      <c r="I135" s="235">
        <v>2.5</v>
      </c>
      <c r="J135" s="235">
        <v>0.5</v>
      </c>
      <c r="K135" s="235">
        <v>1.0</v>
      </c>
      <c r="L135" s="68" t="s">
        <v>304</v>
      </c>
    </row>
    <row r="136">
      <c r="A136" s="233">
        <v>45054.0</v>
      </c>
      <c r="B136" s="68" t="s">
        <v>50</v>
      </c>
      <c r="C136" s="68" t="s">
        <v>23</v>
      </c>
      <c r="D136" s="234" t="s">
        <v>175</v>
      </c>
      <c r="E136" s="233">
        <v>45055.0</v>
      </c>
      <c r="F136" s="238">
        <v>0.020833333333333332</v>
      </c>
      <c r="G136" s="237">
        <v>0.16666666666666666</v>
      </c>
      <c r="H136" s="235">
        <v>3.5</v>
      </c>
      <c r="I136" s="235">
        <v>0.0</v>
      </c>
      <c r="J136" s="235">
        <v>0.0</v>
      </c>
      <c r="K136" s="235">
        <v>3.5</v>
      </c>
      <c r="L136" s="152"/>
    </row>
    <row r="137">
      <c r="A137" s="233">
        <v>45054.0</v>
      </c>
      <c r="B137" s="68" t="s">
        <v>50</v>
      </c>
      <c r="C137" s="152" t="s">
        <v>31</v>
      </c>
      <c r="D137" s="234" t="s">
        <v>175</v>
      </c>
      <c r="E137" s="233">
        <v>45055.0</v>
      </c>
      <c r="F137" s="237">
        <v>0.16666666666666666</v>
      </c>
      <c r="G137" s="237">
        <v>0.5208333333333334</v>
      </c>
      <c r="H137" s="235">
        <v>8.5</v>
      </c>
      <c r="I137" s="235">
        <v>4.0</v>
      </c>
      <c r="J137" s="235">
        <v>2.5</v>
      </c>
      <c r="K137" s="235">
        <v>2.0</v>
      </c>
      <c r="L137" s="152" t="s">
        <v>261</v>
      </c>
    </row>
    <row r="138">
      <c r="A138" s="233">
        <v>45054.0</v>
      </c>
      <c r="B138" s="68" t="s">
        <v>123</v>
      </c>
      <c r="C138" s="68" t="s">
        <v>23</v>
      </c>
      <c r="D138" s="234" t="s">
        <v>175</v>
      </c>
      <c r="E138" s="233">
        <v>45055.0</v>
      </c>
      <c r="F138" s="237">
        <v>0.16666666666666666</v>
      </c>
      <c r="G138" s="237">
        <v>0.4583333333333333</v>
      </c>
      <c r="H138" s="68">
        <v>7.0</v>
      </c>
      <c r="I138" s="68">
        <v>0.0</v>
      </c>
      <c r="J138" s="68">
        <v>5.0</v>
      </c>
      <c r="K138" s="68">
        <v>2.0</v>
      </c>
      <c r="L138" s="152"/>
    </row>
    <row r="139">
      <c r="A139" s="233">
        <v>45054.0</v>
      </c>
      <c r="B139" s="68" t="s">
        <v>32</v>
      </c>
      <c r="C139" s="68" t="s">
        <v>1</v>
      </c>
      <c r="D139" s="234" t="s">
        <v>175</v>
      </c>
      <c r="E139" s="233">
        <v>45055.0</v>
      </c>
      <c r="F139" s="237">
        <v>0.16666666666666666</v>
      </c>
      <c r="G139" s="237">
        <v>0.4791666666666667</v>
      </c>
      <c r="H139" s="68">
        <v>7.5</v>
      </c>
      <c r="I139" s="68">
        <v>0.0</v>
      </c>
      <c r="J139" s="68">
        <v>5.5</v>
      </c>
      <c r="K139" s="68">
        <v>2.0</v>
      </c>
      <c r="L139" s="152"/>
    </row>
    <row r="140">
      <c r="A140" s="233">
        <v>45054.0</v>
      </c>
      <c r="B140" s="68" t="s">
        <v>45</v>
      </c>
      <c r="C140" s="68" t="s">
        <v>1</v>
      </c>
      <c r="D140" s="234" t="s">
        <v>175</v>
      </c>
      <c r="E140" s="233">
        <v>45055.0</v>
      </c>
      <c r="F140" s="237">
        <v>0.20833333333333334</v>
      </c>
      <c r="G140" s="237">
        <v>0.4791666666666667</v>
      </c>
      <c r="H140" s="68">
        <v>6.5</v>
      </c>
      <c r="I140" s="68">
        <v>0.0</v>
      </c>
      <c r="J140" s="68">
        <v>5.5</v>
      </c>
      <c r="K140" s="68">
        <v>1.0</v>
      </c>
      <c r="L140" s="152"/>
    </row>
    <row r="141">
      <c r="A141" s="233">
        <v>45054.0</v>
      </c>
      <c r="B141" s="68" t="s">
        <v>82</v>
      </c>
      <c r="C141" s="68" t="s">
        <v>35</v>
      </c>
      <c r="D141" s="234" t="s">
        <v>175</v>
      </c>
      <c r="E141" s="233">
        <v>45055.0</v>
      </c>
      <c r="F141" s="237">
        <v>0.16666666666666666</v>
      </c>
      <c r="G141" s="237">
        <v>0.4583333333333333</v>
      </c>
      <c r="H141" s="68">
        <v>7.0</v>
      </c>
      <c r="I141" s="68">
        <v>0.0</v>
      </c>
      <c r="J141" s="68">
        <v>5.0</v>
      </c>
      <c r="K141" s="68">
        <v>2.0</v>
      </c>
      <c r="L141" s="152"/>
    </row>
    <row r="142">
      <c r="A142" s="233">
        <v>45054.0</v>
      </c>
      <c r="B142" s="68" t="s">
        <v>69</v>
      </c>
      <c r="C142" s="68" t="s">
        <v>51</v>
      </c>
      <c r="D142" s="234" t="s">
        <v>175</v>
      </c>
      <c r="E142" s="233">
        <v>45055.0</v>
      </c>
      <c r="F142" s="237">
        <v>0.16666666666666666</v>
      </c>
      <c r="G142" s="238">
        <v>0.5</v>
      </c>
      <c r="H142" s="68">
        <v>8.0</v>
      </c>
      <c r="I142" s="68">
        <v>0.0</v>
      </c>
      <c r="J142" s="68">
        <v>6.0</v>
      </c>
      <c r="K142" s="68">
        <v>2.0</v>
      </c>
    </row>
    <row r="143">
      <c r="A143" s="233">
        <v>45054.0</v>
      </c>
      <c r="B143" s="68" t="s">
        <v>190</v>
      </c>
      <c r="C143" s="68" t="s">
        <v>51</v>
      </c>
      <c r="D143" s="234" t="s">
        <v>175</v>
      </c>
      <c r="E143" s="233">
        <v>45055.0</v>
      </c>
      <c r="F143" s="237">
        <v>0.1875</v>
      </c>
      <c r="G143" s="237">
        <v>0.5208333333333334</v>
      </c>
      <c r="H143" s="68">
        <v>8.0</v>
      </c>
      <c r="I143" s="68">
        <v>0.0</v>
      </c>
      <c r="J143" s="68">
        <v>6.5</v>
      </c>
      <c r="K143" s="68">
        <v>1.5</v>
      </c>
    </row>
    <row r="144">
      <c r="A144" s="233">
        <v>45054.0</v>
      </c>
      <c r="B144" s="152" t="s">
        <v>825</v>
      </c>
      <c r="C144" s="68" t="s">
        <v>31</v>
      </c>
      <c r="D144" s="234" t="s">
        <v>175</v>
      </c>
      <c r="E144" s="233">
        <v>45055.0</v>
      </c>
      <c r="F144" s="237">
        <v>0.2604166666666667</v>
      </c>
      <c r="G144" s="237">
        <v>0.5416666666666666</v>
      </c>
      <c r="H144" s="68">
        <v>6.75</v>
      </c>
      <c r="I144" s="68">
        <v>0.0</v>
      </c>
      <c r="J144" s="68">
        <v>6.75</v>
      </c>
      <c r="K144" s="68">
        <v>0.0</v>
      </c>
      <c r="L144" s="152" t="s">
        <v>324</v>
      </c>
    </row>
    <row r="145">
      <c r="A145" s="233">
        <v>45054.0</v>
      </c>
      <c r="B145" s="152" t="s">
        <v>97</v>
      </c>
      <c r="C145" s="68" t="s">
        <v>31</v>
      </c>
      <c r="D145" s="234" t="s">
        <v>175</v>
      </c>
      <c r="E145" s="233">
        <v>45055.0</v>
      </c>
      <c r="F145" s="235">
        <v>0.0</v>
      </c>
      <c r="G145" s="235">
        <v>0.0</v>
      </c>
      <c r="H145" s="68">
        <v>0.0</v>
      </c>
      <c r="I145" s="68">
        <v>0.0</v>
      </c>
      <c r="J145" s="68">
        <v>0.0</v>
      </c>
      <c r="K145" s="68">
        <v>0.0</v>
      </c>
      <c r="L145" s="152" t="s">
        <v>25</v>
      </c>
    </row>
    <row r="146">
      <c r="A146" s="233">
        <v>45055.0</v>
      </c>
      <c r="B146" s="68" t="s">
        <v>88</v>
      </c>
      <c r="C146" s="68" t="s">
        <v>31</v>
      </c>
      <c r="D146" s="234" t="s">
        <v>175</v>
      </c>
      <c r="E146" s="233">
        <v>45055.0</v>
      </c>
      <c r="F146" s="237">
        <v>0.9166666666666666</v>
      </c>
      <c r="G146" s="237">
        <v>0.20833333333333334</v>
      </c>
      <c r="H146" s="68">
        <v>7.0</v>
      </c>
      <c r="I146" s="68">
        <v>0.0</v>
      </c>
      <c r="J146" s="68">
        <v>0.0</v>
      </c>
      <c r="K146" s="68">
        <v>7.0</v>
      </c>
    </row>
    <row r="147">
      <c r="A147" s="233">
        <v>45055.0</v>
      </c>
      <c r="B147" s="68" t="s">
        <v>139</v>
      </c>
      <c r="C147" s="68" t="s">
        <v>35</v>
      </c>
      <c r="D147" s="234" t="s">
        <v>175</v>
      </c>
      <c r="E147" s="233">
        <v>45055.0</v>
      </c>
      <c r="F147" s="237">
        <v>0.9583333333333334</v>
      </c>
      <c r="G147" s="237">
        <v>0.20833333333333334</v>
      </c>
      <c r="H147" s="68">
        <v>6.0</v>
      </c>
      <c r="I147" s="68">
        <v>0.0</v>
      </c>
      <c r="J147" s="68">
        <v>0.0</v>
      </c>
      <c r="K147" s="68">
        <v>6.0</v>
      </c>
    </row>
    <row r="148">
      <c r="A148" s="233">
        <v>45055.0</v>
      </c>
      <c r="B148" s="68" t="s">
        <v>54</v>
      </c>
      <c r="C148" s="68" t="s">
        <v>51</v>
      </c>
      <c r="D148" s="234" t="s">
        <v>175</v>
      </c>
      <c r="E148" s="233">
        <v>45055.0</v>
      </c>
      <c r="F148" s="235">
        <v>0.0</v>
      </c>
      <c r="G148" s="235">
        <v>0.0</v>
      </c>
      <c r="H148" s="68">
        <v>0.0</v>
      </c>
      <c r="I148" s="68">
        <v>0.0</v>
      </c>
      <c r="J148" s="68">
        <v>0.0</v>
      </c>
      <c r="K148" s="68">
        <v>0.0</v>
      </c>
      <c r="L148" s="152" t="s">
        <v>25</v>
      </c>
    </row>
    <row r="149">
      <c r="A149" s="233">
        <v>45055.0</v>
      </c>
      <c r="B149" s="68" t="s">
        <v>18</v>
      </c>
      <c r="C149" s="68" t="s">
        <v>1</v>
      </c>
      <c r="D149" s="234" t="s">
        <v>175</v>
      </c>
      <c r="E149" s="233">
        <v>45055.0</v>
      </c>
      <c r="F149" s="237">
        <v>0.9375</v>
      </c>
      <c r="G149" s="237">
        <v>0.1875</v>
      </c>
      <c r="H149" s="235">
        <v>6.0</v>
      </c>
      <c r="I149" s="236">
        <v>0.0</v>
      </c>
      <c r="J149" s="236">
        <v>0.0</v>
      </c>
      <c r="K149" s="235">
        <v>6.0</v>
      </c>
      <c r="L149" s="152"/>
    </row>
    <row r="150">
      <c r="A150" s="233">
        <v>45055.0</v>
      </c>
      <c r="B150" s="68" t="s">
        <v>30</v>
      </c>
      <c r="C150" s="68" t="s">
        <v>1</v>
      </c>
      <c r="D150" s="234" t="s">
        <v>175</v>
      </c>
      <c r="E150" s="233">
        <v>45055.0</v>
      </c>
      <c r="F150" s="237">
        <v>0.9375</v>
      </c>
      <c r="G150" s="237">
        <v>0.20833333333333334</v>
      </c>
      <c r="H150" s="235">
        <v>6.5</v>
      </c>
      <c r="I150" s="236">
        <v>0.0</v>
      </c>
      <c r="J150" s="236">
        <v>0.0</v>
      </c>
      <c r="K150" s="235">
        <v>6.5</v>
      </c>
    </row>
    <row r="151">
      <c r="A151" s="233">
        <v>45055.0</v>
      </c>
      <c r="B151" s="68" t="s">
        <v>52</v>
      </c>
      <c r="C151" s="152" t="s">
        <v>842</v>
      </c>
      <c r="D151" s="234" t="s">
        <v>175</v>
      </c>
      <c r="E151" s="233">
        <v>45055.0</v>
      </c>
      <c r="F151" s="237">
        <v>0.9583333333333334</v>
      </c>
      <c r="G151" s="237">
        <v>0.20833333333333334</v>
      </c>
      <c r="H151" s="68">
        <v>6.0</v>
      </c>
      <c r="I151" s="68">
        <v>0.0</v>
      </c>
      <c r="J151" s="68">
        <v>0.0</v>
      </c>
      <c r="K151" s="68">
        <v>6.0</v>
      </c>
      <c r="L151" s="581" t="s">
        <v>843</v>
      </c>
    </row>
    <row r="152">
      <c r="A152" s="233">
        <v>45055.0</v>
      </c>
      <c r="B152" s="68" t="s">
        <v>52</v>
      </c>
      <c r="C152" s="68" t="s">
        <v>35</v>
      </c>
      <c r="D152" s="234" t="s">
        <v>171</v>
      </c>
      <c r="E152" s="233">
        <v>45056.0</v>
      </c>
      <c r="F152" s="237">
        <v>0.20833333333333334</v>
      </c>
      <c r="G152" s="237">
        <v>0.375</v>
      </c>
      <c r="H152" s="235">
        <v>4.0</v>
      </c>
      <c r="I152" s="235">
        <v>2.0</v>
      </c>
      <c r="J152" s="235">
        <v>1.0</v>
      </c>
      <c r="K152" s="235">
        <v>1.0</v>
      </c>
      <c r="L152" s="68" t="s">
        <v>411</v>
      </c>
    </row>
    <row r="153">
      <c r="A153" s="233">
        <v>45055.0</v>
      </c>
      <c r="B153" s="68" t="s">
        <v>50</v>
      </c>
      <c r="C153" s="68" t="s">
        <v>23</v>
      </c>
      <c r="D153" s="234" t="s">
        <v>171</v>
      </c>
      <c r="E153" s="233">
        <v>45056.0</v>
      </c>
      <c r="F153" s="238">
        <v>0.020833333333333332</v>
      </c>
      <c r="G153" s="237">
        <v>0.4583333333333333</v>
      </c>
      <c r="H153" s="235">
        <v>10.5</v>
      </c>
      <c r="I153" s="235">
        <v>2.5</v>
      </c>
      <c r="J153" s="235">
        <v>2.5</v>
      </c>
      <c r="K153" s="235">
        <v>5.5</v>
      </c>
      <c r="L153" s="68" t="s">
        <v>304</v>
      </c>
    </row>
    <row r="154">
      <c r="A154" s="233">
        <v>45055.0</v>
      </c>
      <c r="B154" s="68" t="s">
        <v>123</v>
      </c>
      <c r="C154" s="68" t="s">
        <v>23</v>
      </c>
      <c r="D154" s="234" t="s">
        <v>171</v>
      </c>
      <c r="E154" s="233">
        <v>45056.0</v>
      </c>
      <c r="F154" s="235">
        <v>0.0</v>
      </c>
      <c r="G154" s="235">
        <v>0.0</v>
      </c>
      <c r="H154" s="68">
        <v>0.0</v>
      </c>
      <c r="I154" s="68">
        <v>0.0</v>
      </c>
      <c r="J154" s="68">
        <v>0.0</v>
      </c>
      <c r="K154" s="68">
        <v>0.0</v>
      </c>
      <c r="L154" s="152" t="s">
        <v>25</v>
      </c>
    </row>
    <row r="155">
      <c r="A155" s="233">
        <v>45055.0</v>
      </c>
      <c r="B155" s="68" t="s">
        <v>32</v>
      </c>
      <c r="C155" s="68" t="s">
        <v>1</v>
      </c>
      <c r="D155" s="234" t="s">
        <v>171</v>
      </c>
      <c r="E155" s="233">
        <v>45056.0</v>
      </c>
      <c r="F155" s="237">
        <v>0.20833333333333334</v>
      </c>
      <c r="G155" s="237">
        <v>0.4791666666666667</v>
      </c>
      <c r="H155" s="68">
        <v>6.5</v>
      </c>
      <c r="I155" s="68">
        <v>0.0</v>
      </c>
      <c r="J155" s="68">
        <v>5.5</v>
      </c>
      <c r="K155" s="68">
        <v>1.0</v>
      </c>
    </row>
    <row r="156">
      <c r="A156" s="233">
        <v>45055.0</v>
      </c>
      <c r="B156" s="68" t="s">
        <v>45</v>
      </c>
      <c r="C156" s="68" t="s">
        <v>1</v>
      </c>
      <c r="D156" s="234" t="s">
        <v>171</v>
      </c>
      <c r="E156" s="233">
        <v>45056.0</v>
      </c>
      <c r="F156" s="237">
        <v>0.20833333333333334</v>
      </c>
      <c r="G156" s="237">
        <v>0.4791666666666667</v>
      </c>
      <c r="H156" s="68">
        <v>6.5</v>
      </c>
      <c r="I156" s="68">
        <v>0.0</v>
      </c>
      <c r="J156" s="68">
        <v>5.5</v>
      </c>
      <c r="K156" s="68">
        <v>1.0</v>
      </c>
    </row>
    <row r="157">
      <c r="A157" s="233">
        <v>45055.0</v>
      </c>
      <c r="B157" s="68" t="s">
        <v>82</v>
      </c>
      <c r="C157" s="68" t="s">
        <v>35</v>
      </c>
      <c r="D157" s="234" t="s">
        <v>171</v>
      </c>
      <c r="E157" s="233">
        <v>45056.0</v>
      </c>
      <c r="F157" s="237">
        <v>0.16666666666666666</v>
      </c>
      <c r="G157" s="237">
        <v>0.4583333333333333</v>
      </c>
      <c r="H157" s="68">
        <v>7.0</v>
      </c>
      <c r="I157" s="68">
        <v>0.0</v>
      </c>
      <c r="J157" s="68">
        <v>5.0</v>
      </c>
      <c r="K157" s="68">
        <v>2.0</v>
      </c>
      <c r="L157" s="152"/>
    </row>
    <row r="158">
      <c r="A158" s="233">
        <v>45055.0</v>
      </c>
      <c r="B158" s="68" t="s">
        <v>69</v>
      </c>
      <c r="C158" s="68" t="s">
        <v>51</v>
      </c>
      <c r="D158" s="234" t="s">
        <v>171</v>
      </c>
      <c r="E158" s="233">
        <v>45056.0</v>
      </c>
      <c r="F158" s="237">
        <v>0.16666666666666666</v>
      </c>
      <c r="G158" s="238">
        <v>0.5</v>
      </c>
      <c r="H158" s="68">
        <v>8.0</v>
      </c>
      <c r="I158" s="68">
        <v>0.0</v>
      </c>
      <c r="J158" s="68">
        <v>6.0</v>
      </c>
      <c r="K158" s="68">
        <v>2.0</v>
      </c>
      <c r="L158" s="152"/>
    </row>
    <row r="159">
      <c r="A159" s="233">
        <v>45055.0</v>
      </c>
      <c r="B159" s="68" t="s">
        <v>190</v>
      </c>
      <c r="C159" s="68" t="s">
        <v>51</v>
      </c>
      <c r="D159" s="234" t="s">
        <v>171</v>
      </c>
      <c r="E159" s="233">
        <v>45056.0</v>
      </c>
      <c r="F159" s="237">
        <v>0.1875</v>
      </c>
      <c r="G159" s="237">
        <v>0.5208333333333334</v>
      </c>
      <c r="H159" s="68">
        <v>8.0</v>
      </c>
      <c r="I159" s="68">
        <v>0.0</v>
      </c>
      <c r="J159" s="68">
        <v>6.5</v>
      </c>
      <c r="K159" s="68">
        <v>1.5</v>
      </c>
      <c r="L159" s="152"/>
    </row>
    <row r="160">
      <c r="A160" s="233">
        <v>45055.0</v>
      </c>
      <c r="B160" s="152" t="s">
        <v>825</v>
      </c>
      <c r="C160" s="68" t="s">
        <v>31</v>
      </c>
      <c r="D160" s="234" t="s">
        <v>171</v>
      </c>
      <c r="E160" s="233">
        <v>45056.0</v>
      </c>
      <c r="F160" s="237">
        <v>0.22916666666666666</v>
      </c>
      <c r="G160" s="237">
        <v>0.5208333333333334</v>
      </c>
      <c r="H160" s="68">
        <v>7.0</v>
      </c>
      <c r="I160" s="68">
        <v>0.0</v>
      </c>
      <c r="J160" s="68">
        <v>6.5</v>
      </c>
      <c r="K160" s="68">
        <v>0.5</v>
      </c>
      <c r="L160" s="68" t="s">
        <v>262</v>
      </c>
    </row>
    <row r="161">
      <c r="A161" s="233">
        <v>45055.0</v>
      </c>
      <c r="B161" s="152" t="s">
        <v>97</v>
      </c>
      <c r="C161" s="68" t="s">
        <v>31</v>
      </c>
      <c r="D161" s="234" t="s">
        <v>171</v>
      </c>
      <c r="E161" s="233">
        <v>45056.0</v>
      </c>
      <c r="F161" s="237">
        <v>0.22916666666666666</v>
      </c>
      <c r="G161" s="237">
        <v>0.5416666666666666</v>
      </c>
      <c r="H161" s="68">
        <v>7.5</v>
      </c>
      <c r="I161" s="68">
        <v>0.0</v>
      </c>
      <c r="J161" s="68">
        <v>7.0</v>
      </c>
      <c r="K161" s="68">
        <v>0.5</v>
      </c>
      <c r="L161" s="152"/>
    </row>
    <row r="162">
      <c r="A162" s="233">
        <v>45056.0</v>
      </c>
      <c r="B162" s="68" t="s">
        <v>88</v>
      </c>
      <c r="C162" s="68" t="s">
        <v>31</v>
      </c>
      <c r="D162" s="234" t="s">
        <v>171</v>
      </c>
      <c r="E162" s="233">
        <v>45056.0</v>
      </c>
      <c r="F162" s="237">
        <v>0.9166666666666666</v>
      </c>
      <c r="G162" s="237">
        <v>0.20833333333333334</v>
      </c>
      <c r="H162" s="68">
        <v>7.0</v>
      </c>
      <c r="I162" s="68">
        <v>0.0</v>
      </c>
      <c r="J162" s="68">
        <v>0.0</v>
      </c>
      <c r="K162" s="68">
        <v>7.0</v>
      </c>
    </row>
    <row r="163">
      <c r="A163" s="233">
        <v>45056.0</v>
      </c>
      <c r="B163" s="68" t="s">
        <v>139</v>
      </c>
      <c r="C163" s="68" t="s">
        <v>35</v>
      </c>
      <c r="D163" s="234" t="s">
        <v>171</v>
      </c>
      <c r="E163" s="233">
        <v>45056.0</v>
      </c>
      <c r="F163" s="237">
        <v>0.9583333333333334</v>
      </c>
      <c r="G163" s="237">
        <v>0.375</v>
      </c>
      <c r="H163" s="68">
        <v>10.0</v>
      </c>
      <c r="I163" s="68">
        <v>2.0</v>
      </c>
      <c r="J163" s="68">
        <v>1.0</v>
      </c>
      <c r="K163" s="68">
        <v>7.0</v>
      </c>
      <c r="L163" s="68" t="s">
        <v>411</v>
      </c>
    </row>
    <row r="164">
      <c r="A164" s="233">
        <v>45056.0</v>
      </c>
      <c r="B164" s="68" t="s">
        <v>30</v>
      </c>
      <c r="C164" s="68" t="s">
        <v>1</v>
      </c>
      <c r="D164" s="234" t="s">
        <v>171</v>
      </c>
      <c r="E164" s="233">
        <v>45056.0</v>
      </c>
      <c r="F164" s="237">
        <v>0.9375</v>
      </c>
      <c r="G164" s="237">
        <v>0.20833333333333334</v>
      </c>
      <c r="H164" s="235">
        <v>6.5</v>
      </c>
      <c r="I164" s="236">
        <v>0.0</v>
      </c>
      <c r="J164" s="236">
        <v>0.0</v>
      </c>
      <c r="K164" s="235">
        <v>6.5</v>
      </c>
      <c r="L164" s="152"/>
    </row>
    <row r="165">
      <c r="A165" s="233">
        <v>45056.0</v>
      </c>
      <c r="B165" s="68" t="s">
        <v>18</v>
      </c>
      <c r="C165" s="68" t="s">
        <v>1</v>
      </c>
      <c r="D165" s="234" t="s">
        <v>171</v>
      </c>
      <c r="E165" s="233">
        <v>45056.0</v>
      </c>
      <c r="F165" s="235">
        <v>0.0</v>
      </c>
      <c r="G165" s="235">
        <v>0.0</v>
      </c>
      <c r="H165" s="235">
        <v>0.0</v>
      </c>
      <c r="I165" s="236">
        <v>0.0</v>
      </c>
      <c r="J165" s="236">
        <v>0.0</v>
      </c>
      <c r="K165" s="235">
        <v>0.0</v>
      </c>
      <c r="L165" s="68" t="s">
        <v>63</v>
      </c>
    </row>
    <row r="166">
      <c r="A166" s="233">
        <v>45056.0</v>
      </c>
      <c r="B166" s="68" t="s">
        <v>50</v>
      </c>
      <c r="C166" s="68" t="s">
        <v>1</v>
      </c>
      <c r="D166" s="234" t="s">
        <v>171</v>
      </c>
      <c r="E166" s="233">
        <v>45056.0</v>
      </c>
      <c r="F166" s="237">
        <v>0.9375</v>
      </c>
      <c r="G166" s="237">
        <v>0.20833333333333334</v>
      </c>
      <c r="H166" s="235">
        <v>6.5</v>
      </c>
      <c r="I166" s="236">
        <v>0.0</v>
      </c>
      <c r="J166" s="236">
        <v>0.0</v>
      </c>
      <c r="K166" s="235">
        <v>6.5</v>
      </c>
    </row>
    <row r="167">
      <c r="A167" s="233">
        <v>45056.0</v>
      </c>
      <c r="B167" s="68" t="s">
        <v>54</v>
      </c>
      <c r="C167" s="68" t="s">
        <v>51</v>
      </c>
      <c r="D167" s="234" t="s">
        <v>171</v>
      </c>
      <c r="E167" s="233">
        <v>45056.0</v>
      </c>
      <c r="F167" s="237">
        <v>0.9583333333333334</v>
      </c>
      <c r="G167" s="237">
        <v>0.16666666666666666</v>
      </c>
      <c r="H167" s="68">
        <v>5.0</v>
      </c>
      <c r="I167" s="68">
        <v>0.0</v>
      </c>
      <c r="J167" s="68">
        <v>0.0</v>
      </c>
      <c r="K167" s="68">
        <v>5.0</v>
      </c>
    </row>
    <row r="168">
      <c r="A168" s="233">
        <v>45056.0</v>
      </c>
      <c r="B168" s="68" t="s">
        <v>54</v>
      </c>
      <c r="C168" s="68" t="s">
        <v>49</v>
      </c>
      <c r="D168" s="234" t="s">
        <v>169</v>
      </c>
      <c r="E168" s="233">
        <v>45057.0</v>
      </c>
      <c r="F168" s="237">
        <v>0.16666666666666666</v>
      </c>
      <c r="G168" s="237">
        <v>0.3333333333333333</v>
      </c>
      <c r="H168" s="68">
        <v>4.0</v>
      </c>
      <c r="I168" s="68">
        <v>1.0</v>
      </c>
      <c r="J168" s="68">
        <v>1.0</v>
      </c>
      <c r="K168" s="68">
        <v>2.0</v>
      </c>
      <c r="L168" s="68" t="s">
        <v>191</v>
      </c>
    </row>
    <row r="169">
      <c r="A169" s="233">
        <v>45056.0</v>
      </c>
      <c r="B169" s="68" t="s">
        <v>52</v>
      </c>
      <c r="C169" s="152" t="s">
        <v>23</v>
      </c>
      <c r="D169" s="234" t="s">
        <v>169</v>
      </c>
      <c r="E169" s="233">
        <v>45057.0</v>
      </c>
      <c r="F169" s="238">
        <v>0.020833333333333332</v>
      </c>
      <c r="G169" s="237">
        <v>0.16666666666666666</v>
      </c>
      <c r="H169" s="235">
        <v>3.5</v>
      </c>
      <c r="I169" s="235">
        <v>0.0</v>
      </c>
      <c r="J169" s="235">
        <v>0.0</v>
      </c>
      <c r="K169" s="235">
        <v>3.5</v>
      </c>
      <c r="L169" s="152"/>
    </row>
    <row r="170">
      <c r="A170" s="233">
        <v>45056.0</v>
      </c>
      <c r="B170" s="68" t="s">
        <v>52</v>
      </c>
      <c r="C170" s="68" t="s">
        <v>51</v>
      </c>
      <c r="D170" s="234" t="s">
        <v>169</v>
      </c>
      <c r="E170" s="233">
        <v>45057.0</v>
      </c>
      <c r="F170" s="237">
        <v>0.16666666666666666</v>
      </c>
      <c r="G170" s="238">
        <v>0.5</v>
      </c>
      <c r="H170" s="68">
        <v>8.0</v>
      </c>
      <c r="I170" s="68">
        <v>3.5</v>
      </c>
      <c r="J170" s="68">
        <v>2.5</v>
      </c>
      <c r="K170" s="68">
        <v>2.0</v>
      </c>
      <c r="L170" s="68" t="s">
        <v>742</v>
      </c>
    </row>
    <row r="171">
      <c r="A171" s="233">
        <v>45056.0</v>
      </c>
      <c r="B171" s="68" t="s">
        <v>50</v>
      </c>
      <c r="C171" s="68" t="s">
        <v>31</v>
      </c>
      <c r="D171" s="234" t="s">
        <v>169</v>
      </c>
      <c r="E171" s="233">
        <v>45057.0</v>
      </c>
      <c r="F171" s="237">
        <v>0.20833333333333334</v>
      </c>
      <c r="G171" s="237">
        <v>0.4583333333333333</v>
      </c>
      <c r="H171" s="68">
        <v>6.0</v>
      </c>
      <c r="I171" s="68">
        <v>4.5</v>
      </c>
      <c r="J171" s="68">
        <v>0.5</v>
      </c>
      <c r="K171" s="68">
        <v>1.0</v>
      </c>
      <c r="L171" s="152" t="s">
        <v>697</v>
      </c>
    </row>
    <row r="172">
      <c r="A172" s="233">
        <v>45056.0</v>
      </c>
      <c r="B172" s="68" t="s">
        <v>123</v>
      </c>
      <c r="C172" s="68" t="s">
        <v>23</v>
      </c>
      <c r="D172" s="234" t="s">
        <v>169</v>
      </c>
      <c r="E172" s="233">
        <v>45057.0</v>
      </c>
      <c r="F172" s="237">
        <v>0.16666666666666666</v>
      </c>
      <c r="G172" s="237">
        <v>0.4583333333333333</v>
      </c>
      <c r="H172" s="68">
        <v>7.0</v>
      </c>
      <c r="I172" s="68">
        <v>0.0</v>
      </c>
      <c r="J172" s="68">
        <v>5.0</v>
      </c>
      <c r="K172" s="68">
        <v>2.0</v>
      </c>
      <c r="L172" s="152"/>
    </row>
    <row r="173">
      <c r="A173" s="233">
        <v>45056.0</v>
      </c>
      <c r="B173" s="68" t="s">
        <v>32</v>
      </c>
      <c r="C173" s="68" t="s">
        <v>1</v>
      </c>
      <c r="D173" s="234" t="s">
        <v>169</v>
      </c>
      <c r="E173" s="233">
        <v>45057.0</v>
      </c>
      <c r="F173" s="237">
        <v>0.20833333333333334</v>
      </c>
      <c r="G173" s="237">
        <v>0.4791666666666667</v>
      </c>
      <c r="H173" s="68">
        <v>6.5</v>
      </c>
      <c r="I173" s="68">
        <v>0.0</v>
      </c>
      <c r="J173" s="68">
        <v>5.5</v>
      </c>
      <c r="K173" s="68">
        <v>1.0</v>
      </c>
    </row>
    <row r="174">
      <c r="A174" s="233">
        <v>45056.0</v>
      </c>
      <c r="B174" s="68" t="s">
        <v>45</v>
      </c>
      <c r="C174" s="68" t="s">
        <v>1</v>
      </c>
      <c r="D174" s="234" t="s">
        <v>169</v>
      </c>
      <c r="E174" s="233">
        <v>45057.0</v>
      </c>
      <c r="F174" s="237">
        <v>0.20833333333333334</v>
      </c>
      <c r="G174" s="237">
        <v>0.4791666666666667</v>
      </c>
      <c r="H174" s="68">
        <v>6.5</v>
      </c>
      <c r="I174" s="68">
        <v>0.0</v>
      </c>
      <c r="J174" s="68">
        <v>5.5</v>
      </c>
      <c r="K174" s="68">
        <v>1.0</v>
      </c>
    </row>
    <row r="175">
      <c r="A175" s="233">
        <v>45056.0</v>
      </c>
      <c r="B175" s="68" t="s">
        <v>82</v>
      </c>
      <c r="C175" s="68" t="s">
        <v>35</v>
      </c>
      <c r="D175" s="234" t="s">
        <v>169</v>
      </c>
      <c r="E175" s="233">
        <v>45057.0</v>
      </c>
      <c r="F175" s="237">
        <v>0.16666666666666666</v>
      </c>
      <c r="G175" s="237">
        <v>0.4583333333333333</v>
      </c>
      <c r="H175" s="68">
        <v>7.0</v>
      </c>
      <c r="I175" s="68">
        <v>0.0</v>
      </c>
      <c r="J175" s="68">
        <v>5.0</v>
      </c>
      <c r="K175" s="68">
        <v>2.0</v>
      </c>
    </row>
    <row r="176">
      <c r="A176" s="233">
        <v>45056.0</v>
      </c>
      <c r="B176" s="68" t="s">
        <v>82</v>
      </c>
      <c r="C176" s="68" t="s">
        <v>31</v>
      </c>
      <c r="D176" s="234" t="s">
        <v>169</v>
      </c>
      <c r="E176" s="233">
        <v>45057.0</v>
      </c>
      <c r="F176" s="237">
        <v>0.4583333333333333</v>
      </c>
      <c r="G176" s="237">
        <v>0.5208333333333334</v>
      </c>
      <c r="H176" s="68">
        <v>1.5</v>
      </c>
      <c r="I176" s="68">
        <v>0.5</v>
      </c>
      <c r="J176" s="68">
        <v>1.0</v>
      </c>
      <c r="K176" s="68">
        <v>0.0</v>
      </c>
      <c r="L176" s="152" t="s">
        <v>192</v>
      </c>
    </row>
    <row r="177">
      <c r="A177" s="233">
        <v>45056.0</v>
      </c>
      <c r="B177" s="68" t="s">
        <v>69</v>
      </c>
      <c r="C177" s="68" t="s">
        <v>51</v>
      </c>
      <c r="D177" s="234" t="s">
        <v>169</v>
      </c>
      <c r="E177" s="233">
        <v>45057.0</v>
      </c>
      <c r="F177" s="237">
        <v>0.16666666666666666</v>
      </c>
      <c r="G177" s="237">
        <v>0.5416666666666666</v>
      </c>
      <c r="H177" s="68">
        <v>9.0</v>
      </c>
      <c r="I177" s="68">
        <v>1.0</v>
      </c>
      <c r="J177" s="68">
        <v>7.0</v>
      </c>
      <c r="K177" s="68">
        <v>2.0</v>
      </c>
      <c r="L177" s="152" t="s">
        <v>191</v>
      </c>
    </row>
    <row r="178">
      <c r="A178" s="233">
        <v>45056.0</v>
      </c>
      <c r="B178" s="68" t="s">
        <v>190</v>
      </c>
      <c r="C178" s="68" t="s">
        <v>51</v>
      </c>
      <c r="D178" s="234" t="s">
        <v>169</v>
      </c>
      <c r="E178" s="233">
        <v>45057.0</v>
      </c>
      <c r="F178" s="235">
        <v>0.0</v>
      </c>
      <c r="G178" s="235">
        <v>0.0</v>
      </c>
      <c r="H178" s="68">
        <v>0.0</v>
      </c>
      <c r="I178" s="68">
        <v>0.0</v>
      </c>
      <c r="J178" s="68">
        <v>0.0</v>
      </c>
      <c r="K178" s="68">
        <v>0.0</v>
      </c>
      <c r="L178" s="152" t="s">
        <v>25</v>
      </c>
    </row>
    <row r="179">
      <c r="A179" s="233">
        <v>45056.0</v>
      </c>
      <c r="B179" s="152" t="s">
        <v>825</v>
      </c>
      <c r="C179" s="68" t="s">
        <v>31</v>
      </c>
      <c r="D179" s="234" t="s">
        <v>169</v>
      </c>
      <c r="E179" s="233">
        <v>45057.0</v>
      </c>
      <c r="F179" s="235">
        <v>0.0</v>
      </c>
      <c r="G179" s="235">
        <v>0.0</v>
      </c>
      <c r="H179" s="68">
        <v>0.0</v>
      </c>
      <c r="I179" s="68">
        <v>0.0</v>
      </c>
      <c r="J179" s="68">
        <v>0.0</v>
      </c>
      <c r="K179" s="68">
        <v>0.0</v>
      </c>
      <c r="L179" s="152" t="s">
        <v>25</v>
      </c>
    </row>
    <row r="180">
      <c r="A180" s="233">
        <v>45056.0</v>
      </c>
      <c r="B180" s="152" t="s">
        <v>97</v>
      </c>
      <c r="C180" s="68" t="s">
        <v>31</v>
      </c>
      <c r="D180" s="234" t="s">
        <v>169</v>
      </c>
      <c r="E180" s="233">
        <v>45057.0</v>
      </c>
      <c r="F180" s="237">
        <v>0.22916666666666666</v>
      </c>
      <c r="G180" s="237">
        <v>0.5416666666666666</v>
      </c>
      <c r="H180" s="68">
        <v>7.5</v>
      </c>
      <c r="I180" s="68">
        <v>0.0</v>
      </c>
      <c r="J180" s="68">
        <v>7.0</v>
      </c>
      <c r="K180" s="68">
        <v>0.5</v>
      </c>
    </row>
    <row r="181">
      <c r="A181" s="233">
        <v>45057.0</v>
      </c>
      <c r="B181" s="68" t="s">
        <v>88</v>
      </c>
      <c r="C181" s="68" t="s">
        <v>31</v>
      </c>
      <c r="D181" s="234" t="s">
        <v>169</v>
      </c>
      <c r="E181" s="233">
        <v>45057.0</v>
      </c>
      <c r="F181" s="235">
        <v>0.0</v>
      </c>
      <c r="G181" s="235">
        <v>0.0</v>
      </c>
      <c r="H181" s="68">
        <v>0.0</v>
      </c>
      <c r="I181" s="68">
        <v>0.0</v>
      </c>
      <c r="J181" s="68">
        <v>0.0</v>
      </c>
      <c r="K181" s="68">
        <v>0.0</v>
      </c>
      <c r="L181" s="152" t="s">
        <v>25</v>
      </c>
    </row>
    <row r="182">
      <c r="A182" s="233">
        <v>45057.0</v>
      </c>
      <c r="B182" s="68" t="s">
        <v>50</v>
      </c>
      <c r="C182" s="68" t="s">
        <v>31</v>
      </c>
      <c r="D182" s="234" t="s">
        <v>169</v>
      </c>
      <c r="E182" s="233">
        <v>45057.0</v>
      </c>
      <c r="F182" s="237">
        <v>0.9166666666666666</v>
      </c>
      <c r="G182" s="237">
        <v>0.20833333333333334</v>
      </c>
      <c r="H182" s="68">
        <v>7.0</v>
      </c>
      <c r="I182" s="68">
        <v>0.0</v>
      </c>
      <c r="J182" s="68">
        <v>0.0</v>
      </c>
      <c r="K182" s="68">
        <v>7.0</v>
      </c>
      <c r="L182" s="152"/>
    </row>
    <row r="183">
      <c r="A183" s="233">
        <v>45057.0</v>
      </c>
      <c r="B183" s="68" t="s">
        <v>139</v>
      </c>
      <c r="C183" s="68" t="s">
        <v>35</v>
      </c>
      <c r="D183" s="234" t="s">
        <v>169</v>
      </c>
      <c r="E183" s="233">
        <v>45057.0</v>
      </c>
      <c r="F183" s="237">
        <v>0.9583333333333334</v>
      </c>
      <c r="G183" s="237">
        <v>0.375</v>
      </c>
      <c r="H183" s="68">
        <v>10.0</v>
      </c>
      <c r="I183" s="68">
        <v>2.0</v>
      </c>
      <c r="J183" s="68">
        <v>1.0</v>
      </c>
      <c r="K183" s="68">
        <v>7.0</v>
      </c>
      <c r="L183" s="68" t="s">
        <v>411</v>
      </c>
    </row>
    <row r="184">
      <c r="A184" s="233">
        <v>45057.0</v>
      </c>
      <c r="B184" s="68" t="s">
        <v>30</v>
      </c>
      <c r="C184" s="68" t="s">
        <v>1</v>
      </c>
      <c r="D184" s="234" t="s">
        <v>169</v>
      </c>
      <c r="E184" s="233">
        <v>45057.0</v>
      </c>
      <c r="F184" s="237">
        <v>0.9375</v>
      </c>
      <c r="G184" s="237">
        <v>0.20833333333333334</v>
      </c>
      <c r="H184" s="235">
        <v>6.5</v>
      </c>
      <c r="I184" s="236">
        <v>0.0</v>
      </c>
      <c r="J184" s="236">
        <v>0.0</v>
      </c>
      <c r="K184" s="235">
        <v>6.5</v>
      </c>
      <c r="L184" s="152"/>
    </row>
    <row r="185">
      <c r="A185" s="233">
        <v>45057.0</v>
      </c>
      <c r="B185" s="68" t="s">
        <v>18</v>
      </c>
      <c r="C185" s="68" t="s">
        <v>1</v>
      </c>
      <c r="D185" s="234" t="s">
        <v>169</v>
      </c>
      <c r="E185" s="233">
        <v>45057.0</v>
      </c>
      <c r="F185" s="237">
        <v>0.9375</v>
      </c>
      <c r="G185" s="237">
        <v>0.16666666666666666</v>
      </c>
      <c r="H185" s="235">
        <v>5.5</v>
      </c>
      <c r="I185" s="236">
        <v>0.0</v>
      </c>
      <c r="J185" s="236">
        <v>0.0</v>
      </c>
      <c r="K185" s="235">
        <v>5.5</v>
      </c>
    </row>
    <row r="186">
      <c r="A186" s="233">
        <v>45057.0</v>
      </c>
      <c r="B186" s="68" t="s">
        <v>54</v>
      </c>
      <c r="C186" s="68" t="s">
        <v>51</v>
      </c>
      <c r="D186" s="234" t="s">
        <v>169</v>
      </c>
      <c r="E186" s="233">
        <v>45057.0</v>
      </c>
      <c r="F186" s="237">
        <v>0.9583333333333334</v>
      </c>
      <c r="G186" s="237">
        <v>0.16666666666666666</v>
      </c>
      <c r="H186" s="68">
        <v>5.0</v>
      </c>
      <c r="I186" s="68">
        <v>0.0</v>
      </c>
      <c r="J186" s="68">
        <v>0.0</v>
      </c>
      <c r="K186" s="68">
        <v>5.0</v>
      </c>
    </row>
    <row r="187">
      <c r="A187" s="233">
        <v>45057.0</v>
      </c>
      <c r="B187" s="68" t="s">
        <v>54</v>
      </c>
      <c r="C187" s="68" t="s">
        <v>49</v>
      </c>
      <c r="D187" s="234" t="s">
        <v>169</v>
      </c>
      <c r="E187" s="233">
        <v>45057.0</v>
      </c>
      <c r="F187" s="237">
        <v>0.16666666666666666</v>
      </c>
      <c r="G187" s="237">
        <v>0.3333333333333333</v>
      </c>
      <c r="H187" s="68">
        <v>4.0</v>
      </c>
      <c r="I187" s="68">
        <v>1.0</v>
      </c>
      <c r="J187" s="68">
        <v>1.0</v>
      </c>
      <c r="K187" s="68">
        <v>2.0</v>
      </c>
      <c r="L187" s="68" t="s">
        <v>191</v>
      </c>
    </row>
    <row r="188">
      <c r="A188" s="233">
        <v>45057.0</v>
      </c>
      <c r="B188" s="68" t="s">
        <v>123</v>
      </c>
      <c r="C188" s="68" t="s">
        <v>23</v>
      </c>
      <c r="D188" s="234" t="s">
        <v>168</v>
      </c>
      <c r="E188" s="233">
        <v>45058.0</v>
      </c>
      <c r="F188" s="237">
        <v>0.16666666666666666</v>
      </c>
      <c r="G188" s="237">
        <v>0.4583333333333333</v>
      </c>
      <c r="H188" s="68">
        <v>7.0</v>
      </c>
      <c r="I188" s="68">
        <v>0.0</v>
      </c>
      <c r="J188" s="68">
        <v>5.0</v>
      </c>
      <c r="K188" s="68">
        <v>2.0</v>
      </c>
      <c r="L188" s="152"/>
    </row>
    <row r="189">
      <c r="A189" s="233">
        <v>45057.0</v>
      </c>
      <c r="B189" s="68" t="s">
        <v>52</v>
      </c>
      <c r="C189" s="68" t="s">
        <v>23</v>
      </c>
      <c r="D189" s="234" t="s">
        <v>168</v>
      </c>
      <c r="E189" s="233">
        <v>45058.0</v>
      </c>
      <c r="F189" s="238">
        <v>0.020833333333333332</v>
      </c>
      <c r="G189" s="237">
        <v>0.16666666666666666</v>
      </c>
      <c r="H189" s="235">
        <v>3.5</v>
      </c>
      <c r="I189" s="235">
        <v>0.0</v>
      </c>
      <c r="J189" s="235">
        <v>0.0</v>
      </c>
      <c r="K189" s="235">
        <v>3.5</v>
      </c>
      <c r="L189" s="152"/>
    </row>
    <row r="190">
      <c r="A190" s="233">
        <v>45057.0</v>
      </c>
      <c r="B190" s="68" t="s">
        <v>52</v>
      </c>
      <c r="C190" s="68" t="s">
        <v>1</v>
      </c>
      <c r="D190" s="234" t="s">
        <v>168</v>
      </c>
      <c r="E190" s="233">
        <v>45058.0</v>
      </c>
      <c r="F190" s="237">
        <v>0.16666666666666666</v>
      </c>
      <c r="G190" s="237">
        <v>0.4791666666666667</v>
      </c>
      <c r="H190" s="68">
        <v>7.5</v>
      </c>
      <c r="I190" s="68">
        <v>3.0</v>
      </c>
      <c r="J190" s="68">
        <v>2.5</v>
      </c>
      <c r="K190" s="68">
        <v>2.0</v>
      </c>
      <c r="L190" s="68" t="s">
        <v>259</v>
      </c>
    </row>
    <row r="191">
      <c r="A191" s="233">
        <v>45057.0</v>
      </c>
      <c r="B191" s="68" t="s">
        <v>50</v>
      </c>
      <c r="C191" s="68" t="s">
        <v>1</v>
      </c>
      <c r="D191" s="234" t="s">
        <v>168</v>
      </c>
      <c r="E191" s="233">
        <v>45058.0</v>
      </c>
      <c r="F191" s="237">
        <v>0.20833333333333334</v>
      </c>
      <c r="G191" s="237">
        <v>0.4791666666666667</v>
      </c>
      <c r="H191" s="68">
        <v>6.5</v>
      </c>
      <c r="I191" s="68">
        <v>0.0</v>
      </c>
      <c r="J191" s="68">
        <v>5.5</v>
      </c>
      <c r="K191" s="68">
        <v>1.0</v>
      </c>
    </row>
    <row r="192">
      <c r="A192" s="233">
        <v>45057.0</v>
      </c>
      <c r="B192" s="68" t="s">
        <v>32</v>
      </c>
      <c r="C192" s="68" t="s">
        <v>1</v>
      </c>
      <c r="D192" s="234" t="s">
        <v>168</v>
      </c>
      <c r="E192" s="233">
        <v>45058.0</v>
      </c>
      <c r="F192" s="235">
        <v>0.0</v>
      </c>
      <c r="G192" s="235">
        <v>0.0</v>
      </c>
      <c r="H192" s="68">
        <v>0.0</v>
      </c>
      <c r="I192" s="68">
        <v>0.0</v>
      </c>
      <c r="J192" s="68">
        <v>0.0</v>
      </c>
      <c r="K192" s="68">
        <v>0.0</v>
      </c>
      <c r="L192" s="152" t="s">
        <v>25</v>
      </c>
    </row>
    <row r="193">
      <c r="A193" s="233">
        <v>45057.0</v>
      </c>
      <c r="B193" s="68" t="s">
        <v>45</v>
      </c>
      <c r="C193" s="68" t="s">
        <v>1</v>
      </c>
      <c r="D193" s="234" t="s">
        <v>168</v>
      </c>
      <c r="E193" s="233">
        <v>45058.0</v>
      </c>
      <c r="F193" s="235">
        <v>0.0</v>
      </c>
      <c r="G193" s="235">
        <v>0.0</v>
      </c>
      <c r="H193" s="68">
        <v>0.0</v>
      </c>
      <c r="I193" s="68">
        <v>0.0</v>
      </c>
      <c r="J193" s="68">
        <v>0.0</v>
      </c>
      <c r="K193" s="68">
        <v>0.0</v>
      </c>
      <c r="L193" s="152" t="s">
        <v>25</v>
      </c>
    </row>
    <row r="194">
      <c r="A194" s="233">
        <v>45057.0</v>
      </c>
      <c r="B194" s="68" t="s">
        <v>82</v>
      </c>
      <c r="C194" s="68" t="s">
        <v>35</v>
      </c>
      <c r="D194" s="234" t="s">
        <v>168</v>
      </c>
      <c r="E194" s="233">
        <v>45058.0</v>
      </c>
      <c r="F194" s="237">
        <v>0.16666666666666666</v>
      </c>
      <c r="G194" s="237">
        <v>0.4583333333333333</v>
      </c>
      <c r="H194" s="68">
        <v>7.0</v>
      </c>
      <c r="I194" s="68">
        <v>0.0</v>
      </c>
      <c r="J194" s="68">
        <v>5.0</v>
      </c>
      <c r="K194" s="68">
        <v>2.0</v>
      </c>
      <c r="L194" s="152"/>
    </row>
    <row r="195">
      <c r="A195" s="233">
        <v>45057.0</v>
      </c>
      <c r="B195" s="68" t="s">
        <v>69</v>
      </c>
      <c r="C195" s="68" t="s">
        <v>51</v>
      </c>
      <c r="D195" s="234" t="s">
        <v>168</v>
      </c>
      <c r="E195" s="233">
        <v>45058.0</v>
      </c>
      <c r="F195" s="237">
        <v>0.16666666666666666</v>
      </c>
      <c r="G195" s="238">
        <v>0.5</v>
      </c>
      <c r="H195" s="68">
        <v>8.0</v>
      </c>
      <c r="I195" s="68">
        <v>0.0</v>
      </c>
      <c r="J195" s="68">
        <v>6.0</v>
      </c>
      <c r="K195" s="68">
        <v>2.0</v>
      </c>
    </row>
    <row r="196">
      <c r="A196" s="233">
        <v>45057.0</v>
      </c>
      <c r="B196" s="68" t="s">
        <v>190</v>
      </c>
      <c r="C196" s="68" t="s">
        <v>51</v>
      </c>
      <c r="D196" s="234" t="s">
        <v>168</v>
      </c>
      <c r="E196" s="233">
        <v>45058.0</v>
      </c>
      <c r="F196" s="237">
        <v>0.1875</v>
      </c>
      <c r="G196" s="237">
        <v>0.5208333333333334</v>
      </c>
      <c r="H196" s="68">
        <v>8.0</v>
      </c>
      <c r="I196" s="68">
        <v>0.0</v>
      </c>
      <c r="J196" s="68">
        <v>6.5</v>
      </c>
      <c r="K196" s="68">
        <v>1.5</v>
      </c>
    </row>
    <row r="197">
      <c r="A197" s="233">
        <v>45057.0</v>
      </c>
      <c r="B197" s="152" t="s">
        <v>825</v>
      </c>
      <c r="C197" s="68" t="s">
        <v>31</v>
      </c>
      <c r="D197" s="234" t="s">
        <v>168</v>
      </c>
      <c r="E197" s="233">
        <v>45058.0</v>
      </c>
      <c r="F197" s="238">
        <v>0.20833333333333334</v>
      </c>
      <c r="G197" s="237">
        <v>0.5208333333333334</v>
      </c>
      <c r="H197" s="68">
        <v>7.5</v>
      </c>
      <c r="I197" s="68">
        <v>0.0</v>
      </c>
      <c r="J197" s="68">
        <v>6.5</v>
      </c>
      <c r="K197" s="68">
        <v>1.0</v>
      </c>
    </row>
    <row r="198">
      <c r="A198" s="233">
        <v>45057.0</v>
      </c>
      <c r="B198" s="152" t="s">
        <v>97</v>
      </c>
      <c r="C198" s="68" t="s">
        <v>31</v>
      </c>
      <c r="D198" s="234" t="s">
        <v>168</v>
      </c>
      <c r="E198" s="233">
        <v>45058.0</v>
      </c>
      <c r="F198" s="237">
        <v>0.22916666666666666</v>
      </c>
      <c r="G198" s="237">
        <v>0.5416666666666666</v>
      </c>
      <c r="H198" s="68">
        <v>7.5</v>
      </c>
      <c r="I198" s="68">
        <v>0.0</v>
      </c>
      <c r="J198" s="68">
        <v>7.0</v>
      </c>
      <c r="K198" s="68">
        <v>0.5</v>
      </c>
    </row>
    <row r="199">
      <c r="A199" s="233">
        <v>45058.0</v>
      </c>
      <c r="B199" s="68" t="s">
        <v>88</v>
      </c>
      <c r="C199" s="68" t="s">
        <v>31</v>
      </c>
      <c r="D199" s="234" t="s">
        <v>168</v>
      </c>
      <c r="E199" s="233">
        <v>45058.0</v>
      </c>
      <c r="F199" s="237">
        <v>0.9166666666666666</v>
      </c>
      <c r="G199" s="237">
        <v>0.25</v>
      </c>
      <c r="H199" s="68">
        <v>8.0</v>
      </c>
      <c r="I199" s="68">
        <v>0.0</v>
      </c>
      <c r="J199" s="68">
        <v>0.0</v>
      </c>
      <c r="K199" s="68">
        <v>8.0</v>
      </c>
    </row>
    <row r="200">
      <c r="A200" s="233">
        <v>45058.0</v>
      </c>
      <c r="B200" s="68" t="s">
        <v>139</v>
      </c>
      <c r="C200" s="68" t="s">
        <v>35</v>
      </c>
      <c r="D200" s="234" t="s">
        <v>168</v>
      </c>
      <c r="E200" s="233">
        <v>45058.0</v>
      </c>
      <c r="F200" s="237">
        <v>0.9583333333333334</v>
      </c>
      <c r="G200" s="237">
        <v>0.20833333333333334</v>
      </c>
      <c r="H200" s="68">
        <v>6.0</v>
      </c>
      <c r="I200" s="68">
        <v>0.0</v>
      </c>
      <c r="J200" s="68">
        <v>0.0</v>
      </c>
      <c r="K200" s="68">
        <v>6.0</v>
      </c>
    </row>
    <row r="201">
      <c r="A201" s="233">
        <v>45058.0</v>
      </c>
      <c r="B201" s="68" t="s">
        <v>30</v>
      </c>
      <c r="C201" s="68" t="s">
        <v>1</v>
      </c>
      <c r="D201" s="234" t="s">
        <v>168</v>
      </c>
      <c r="E201" s="233">
        <v>45058.0</v>
      </c>
      <c r="F201" s="237">
        <v>0.9375</v>
      </c>
      <c r="G201" s="237">
        <v>0.20833333333333334</v>
      </c>
      <c r="H201" s="235">
        <v>6.5</v>
      </c>
      <c r="I201" s="236">
        <v>0.0</v>
      </c>
      <c r="J201" s="236">
        <v>0.0</v>
      </c>
      <c r="K201" s="235">
        <v>6.5</v>
      </c>
    </row>
    <row r="202">
      <c r="A202" s="233">
        <v>45058.0</v>
      </c>
      <c r="B202" s="68" t="s">
        <v>18</v>
      </c>
      <c r="C202" s="68" t="s">
        <v>1</v>
      </c>
      <c r="D202" s="234" t="s">
        <v>168</v>
      </c>
      <c r="E202" s="233">
        <v>45058.0</v>
      </c>
      <c r="F202" s="237">
        <v>0.9375</v>
      </c>
      <c r="G202" s="237">
        <v>0.20833333333333334</v>
      </c>
      <c r="H202" s="235">
        <v>6.5</v>
      </c>
      <c r="I202" s="236">
        <v>0.0</v>
      </c>
      <c r="J202" s="236">
        <v>0.0</v>
      </c>
      <c r="K202" s="235">
        <v>6.5</v>
      </c>
    </row>
    <row r="203">
      <c r="A203" s="233">
        <v>45058.0</v>
      </c>
      <c r="B203" s="68" t="s">
        <v>54</v>
      </c>
      <c r="C203" s="68" t="s">
        <v>51</v>
      </c>
      <c r="D203" s="234" t="s">
        <v>168</v>
      </c>
      <c r="E203" s="233">
        <v>45058.0</v>
      </c>
      <c r="F203" s="237">
        <v>0.9583333333333334</v>
      </c>
      <c r="G203" s="237">
        <v>0.16666666666666666</v>
      </c>
      <c r="H203" s="68">
        <v>5.0</v>
      </c>
      <c r="I203" s="68">
        <v>0.0</v>
      </c>
      <c r="J203" s="68">
        <v>0.0</v>
      </c>
      <c r="K203" s="68">
        <v>5.0</v>
      </c>
    </row>
    <row r="204">
      <c r="A204" s="233">
        <v>45058.0</v>
      </c>
      <c r="B204" s="68" t="s">
        <v>54</v>
      </c>
      <c r="C204" s="68" t="s">
        <v>49</v>
      </c>
      <c r="D204" s="234" t="s">
        <v>170</v>
      </c>
      <c r="E204" s="233">
        <v>45059.0</v>
      </c>
      <c r="F204" s="237">
        <v>0.16666666666666666</v>
      </c>
      <c r="G204" s="237">
        <v>0.375</v>
      </c>
      <c r="H204" s="68">
        <v>5.0</v>
      </c>
      <c r="I204" s="68">
        <v>2.0</v>
      </c>
      <c r="J204" s="68">
        <v>1.0</v>
      </c>
      <c r="K204" s="68">
        <v>2.0</v>
      </c>
      <c r="L204" s="68" t="s">
        <v>411</v>
      </c>
    </row>
    <row r="205">
      <c r="A205" s="233">
        <v>45058.0</v>
      </c>
      <c r="B205" s="68" t="s">
        <v>18</v>
      </c>
      <c r="C205" s="68" t="s">
        <v>206</v>
      </c>
      <c r="D205" s="234" t="s">
        <v>170</v>
      </c>
      <c r="E205" s="233">
        <v>45059.0</v>
      </c>
      <c r="F205" s="237">
        <v>0.20833333333333334</v>
      </c>
      <c r="G205" s="237">
        <v>0.3333333333333333</v>
      </c>
      <c r="H205" s="68">
        <v>3.0</v>
      </c>
      <c r="I205" s="68">
        <v>1.5</v>
      </c>
      <c r="J205" s="68">
        <v>0.5</v>
      </c>
      <c r="K205" s="68">
        <v>1.0</v>
      </c>
      <c r="L205" s="68" t="s">
        <v>336</v>
      </c>
    </row>
    <row r="206">
      <c r="A206" s="233">
        <v>45058.0</v>
      </c>
      <c r="B206" s="68" t="s">
        <v>52</v>
      </c>
      <c r="C206" s="68" t="s">
        <v>23</v>
      </c>
      <c r="D206" s="234" t="s">
        <v>170</v>
      </c>
      <c r="E206" s="233">
        <v>45059.0</v>
      </c>
      <c r="F206" s="235">
        <v>0.0</v>
      </c>
      <c r="G206" s="235">
        <v>0.0</v>
      </c>
      <c r="H206" s="68">
        <v>0.0</v>
      </c>
      <c r="I206" s="68">
        <v>0.0</v>
      </c>
      <c r="J206" s="68">
        <v>0.0</v>
      </c>
      <c r="K206" s="68">
        <v>0.0</v>
      </c>
      <c r="L206" s="152" t="s">
        <v>25</v>
      </c>
    </row>
    <row r="207">
      <c r="A207" s="233">
        <v>45058.0</v>
      </c>
      <c r="B207" s="68" t="s">
        <v>50</v>
      </c>
      <c r="C207" s="68" t="s">
        <v>23</v>
      </c>
      <c r="D207" s="234" t="s">
        <v>170</v>
      </c>
      <c r="E207" s="233">
        <v>45059.0</v>
      </c>
      <c r="F207" s="238">
        <v>0.020833333333333332</v>
      </c>
      <c r="G207" s="237">
        <v>0.20833333333333334</v>
      </c>
      <c r="H207" s="235">
        <v>4.5</v>
      </c>
      <c r="I207" s="235">
        <v>0.0</v>
      </c>
      <c r="J207" s="235">
        <v>0.0</v>
      </c>
      <c r="K207" s="235">
        <v>4.5</v>
      </c>
    </row>
    <row r="208">
      <c r="A208" s="233">
        <v>45058.0</v>
      </c>
      <c r="B208" s="68" t="s">
        <v>50</v>
      </c>
      <c r="C208" s="68" t="s">
        <v>35</v>
      </c>
      <c r="D208" s="234" t="s">
        <v>170</v>
      </c>
      <c r="E208" s="233">
        <v>45059.0</v>
      </c>
      <c r="F208" s="237">
        <v>0.20833333333333334</v>
      </c>
      <c r="G208" s="237">
        <v>0.375</v>
      </c>
      <c r="H208" s="235">
        <v>4.0</v>
      </c>
      <c r="I208" s="235">
        <v>0.5</v>
      </c>
      <c r="J208" s="235">
        <v>2.5</v>
      </c>
      <c r="K208" s="235">
        <v>1.0</v>
      </c>
      <c r="L208" s="68" t="s">
        <v>192</v>
      </c>
    </row>
    <row r="209">
      <c r="A209" s="233">
        <v>45058.0</v>
      </c>
      <c r="B209" s="68" t="s">
        <v>123</v>
      </c>
      <c r="C209" s="68" t="s">
        <v>23</v>
      </c>
      <c r="D209" s="234" t="s">
        <v>170</v>
      </c>
      <c r="E209" s="233">
        <v>45059.0</v>
      </c>
      <c r="F209" s="237">
        <v>0.20833333333333334</v>
      </c>
      <c r="G209" s="237">
        <v>0.9583333333333334</v>
      </c>
      <c r="H209" s="235">
        <v>6.0</v>
      </c>
      <c r="I209" s="235">
        <v>0.0</v>
      </c>
      <c r="J209" s="235">
        <v>5.0</v>
      </c>
      <c r="K209" s="235">
        <v>1.0</v>
      </c>
    </row>
    <row r="210">
      <c r="A210" s="233">
        <v>45058.0</v>
      </c>
      <c r="B210" s="68" t="s">
        <v>32</v>
      </c>
      <c r="C210" s="68" t="s">
        <v>1</v>
      </c>
      <c r="D210" s="234" t="s">
        <v>170</v>
      </c>
      <c r="E210" s="233">
        <v>45059.0</v>
      </c>
      <c r="F210" s="238">
        <v>0.20833333333333334</v>
      </c>
      <c r="G210" s="237">
        <v>0.5625</v>
      </c>
      <c r="H210" s="68">
        <v>8.5</v>
      </c>
      <c r="I210" s="68">
        <v>0.5</v>
      </c>
      <c r="J210" s="68">
        <v>7.0</v>
      </c>
      <c r="K210" s="68">
        <v>1.0</v>
      </c>
      <c r="L210" s="152" t="s">
        <v>192</v>
      </c>
    </row>
    <row r="211">
      <c r="A211" s="233">
        <v>45058.0</v>
      </c>
      <c r="B211" s="68" t="s">
        <v>45</v>
      </c>
      <c r="C211" s="68" t="s">
        <v>1</v>
      </c>
      <c r="D211" s="234" t="s">
        <v>170</v>
      </c>
      <c r="E211" s="233">
        <v>45059.0</v>
      </c>
      <c r="F211" s="238">
        <v>0.20833333333333334</v>
      </c>
      <c r="G211" s="237">
        <v>0.5625</v>
      </c>
      <c r="H211" s="68">
        <v>8.5</v>
      </c>
      <c r="I211" s="68">
        <v>0.5</v>
      </c>
      <c r="J211" s="68">
        <v>7.0</v>
      </c>
      <c r="K211" s="68">
        <v>1.0</v>
      </c>
      <c r="L211" s="152" t="s">
        <v>192</v>
      </c>
    </row>
    <row r="212">
      <c r="A212" s="233">
        <v>45058.0</v>
      </c>
      <c r="B212" s="68" t="s">
        <v>82</v>
      </c>
      <c r="C212" s="68" t="s">
        <v>35</v>
      </c>
      <c r="D212" s="234" t="s">
        <v>170</v>
      </c>
      <c r="E212" s="233">
        <v>45059.0</v>
      </c>
      <c r="F212" s="237">
        <v>0.16666666666666666</v>
      </c>
      <c r="G212" s="237">
        <v>0.4583333333333333</v>
      </c>
      <c r="H212" s="68">
        <v>7.0</v>
      </c>
      <c r="I212" s="68">
        <v>0.0</v>
      </c>
      <c r="J212" s="68">
        <v>5.0</v>
      </c>
      <c r="K212" s="68">
        <v>2.0</v>
      </c>
    </row>
    <row r="213">
      <c r="A213" s="233">
        <v>45058.0</v>
      </c>
      <c r="B213" s="68" t="s">
        <v>69</v>
      </c>
      <c r="C213" s="68" t="s">
        <v>51</v>
      </c>
      <c r="D213" s="234" t="s">
        <v>170</v>
      </c>
      <c r="E213" s="233">
        <v>45059.0</v>
      </c>
      <c r="F213" s="237">
        <v>0.16666666666666666</v>
      </c>
      <c r="G213" s="238">
        <v>0.5</v>
      </c>
      <c r="H213" s="68">
        <v>8.0</v>
      </c>
      <c r="I213" s="68">
        <v>0.0</v>
      </c>
      <c r="J213" s="68">
        <v>6.0</v>
      </c>
      <c r="K213" s="68">
        <v>2.0</v>
      </c>
    </row>
    <row r="214">
      <c r="A214" s="233">
        <v>45058.0</v>
      </c>
      <c r="B214" s="68" t="s">
        <v>190</v>
      </c>
      <c r="C214" s="68" t="s">
        <v>51</v>
      </c>
      <c r="D214" s="234" t="s">
        <v>170</v>
      </c>
      <c r="E214" s="233">
        <v>45059.0</v>
      </c>
      <c r="F214" s="237">
        <v>0.1875</v>
      </c>
      <c r="G214" s="237">
        <v>0.5208333333333334</v>
      </c>
      <c r="H214" s="68">
        <v>8.0</v>
      </c>
      <c r="I214" s="68">
        <v>0.0</v>
      </c>
      <c r="J214" s="68">
        <v>6.5</v>
      </c>
      <c r="K214" s="68">
        <v>1.5</v>
      </c>
    </row>
    <row r="215">
      <c r="A215" s="233">
        <v>45058.0</v>
      </c>
      <c r="B215" s="152" t="s">
        <v>825</v>
      </c>
      <c r="C215" s="68" t="s">
        <v>31</v>
      </c>
      <c r="D215" s="234" t="s">
        <v>170</v>
      </c>
      <c r="E215" s="233">
        <v>45059.0</v>
      </c>
      <c r="F215" s="237">
        <v>0.22916666666666666</v>
      </c>
      <c r="G215" s="237">
        <v>0.5625</v>
      </c>
      <c r="H215" s="68">
        <v>8.0</v>
      </c>
      <c r="I215" s="68">
        <v>0.0</v>
      </c>
      <c r="J215" s="68">
        <v>7.5</v>
      </c>
      <c r="K215" s="68">
        <v>0.5</v>
      </c>
    </row>
    <row r="216">
      <c r="A216" s="233">
        <v>45058.0</v>
      </c>
      <c r="B216" s="152" t="s">
        <v>97</v>
      </c>
      <c r="C216" s="68" t="s">
        <v>31</v>
      </c>
      <c r="D216" s="234" t="s">
        <v>170</v>
      </c>
      <c r="E216" s="233">
        <v>45059.0</v>
      </c>
      <c r="F216" s="237">
        <v>0.25</v>
      </c>
      <c r="G216" s="237">
        <v>0.5833333333333334</v>
      </c>
      <c r="H216" s="68">
        <v>8.0</v>
      </c>
      <c r="I216" s="68">
        <v>0.0</v>
      </c>
      <c r="J216" s="68">
        <v>8.0</v>
      </c>
      <c r="K216" s="68">
        <v>0.0</v>
      </c>
      <c r="L216" s="153"/>
    </row>
    <row r="217">
      <c r="A217" s="233">
        <v>45059.0</v>
      </c>
      <c r="B217" s="68" t="s">
        <v>88</v>
      </c>
      <c r="C217" s="68" t="s">
        <v>31</v>
      </c>
      <c r="D217" s="234" t="s">
        <v>170</v>
      </c>
      <c r="E217" s="233">
        <v>45059.0</v>
      </c>
      <c r="F217" s="237">
        <v>0.9166666666666666</v>
      </c>
      <c r="G217" s="237">
        <v>0.25</v>
      </c>
      <c r="H217" s="68">
        <v>8.0</v>
      </c>
      <c r="I217" s="68">
        <v>0.0</v>
      </c>
      <c r="J217" s="68">
        <v>0.0</v>
      </c>
      <c r="K217" s="68">
        <v>8.0</v>
      </c>
      <c r="L217" s="152"/>
    </row>
    <row r="218">
      <c r="A218" s="233">
        <v>45059.0</v>
      </c>
      <c r="B218" s="68" t="s">
        <v>139</v>
      </c>
      <c r="C218" s="68" t="s">
        <v>35</v>
      </c>
      <c r="D218" s="234" t="s">
        <v>170</v>
      </c>
      <c r="E218" s="233">
        <v>45059.0</v>
      </c>
      <c r="F218" s="235">
        <v>0.0</v>
      </c>
      <c r="G218" s="235">
        <v>0.0</v>
      </c>
      <c r="H218" s="68">
        <v>0.0</v>
      </c>
      <c r="I218" s="68">
        <v>0.0</v>
      </c>
      <c r="J218" s="68">
        <v>0.0</v>
      </c>
      <c r="K218" s="68">
        <v>0.0</v>
      </c>
      <c r="L218" s="152" t="s">
        <v>25</v>
      </c>
    </row>
    <row r="219">
      <c r="A219" s="233">
        <v>45059.0</v>
      </c>
      <c r="B219" s="68" t="s">
        <v>82</v>
      </c>
      <c r="C219" s="68" t="s">
        <v>35</v>
      </c>
      <c r="D219" s="234" t="s">
        <v>170</v>
      </c>
      <c r="E219" s="233">
        <v>45059.0</v>
      </c>
      <c r="F219" s="237">
        <v>0.9583333333333334</v>
      </c>
      <c r="G219" s="237">
        <v>0.375</v>
      </c>
      <c r="H219" s="68">
        <v>10.0</v>
      </c>
      <c r="I219" s="68">
        <v>2.0</v>
      </c>
      <c r="J219" s="68">
        <v>1.0</v>
      </c>
      <c r="K219" s="68">
        <v>7.0</v>
      </c>
      <c r="L219" s="68" t="s">
        <v>411</v>
      </c>
    </row>
    <row r="220">
      <c r="A220" s="233">
        <v>45059.0</v>
      </c>
      <c r="B220" s="68" t="s">
        <v>54</v>
      </c>
      <c r="C220" s="68" t="s">
        <v>51</v>
      </c>
      <c r="D220" s="234" t="s">
        <v>170</v>
      </c>
      <c r="E220" s="233">
        <v>45059.0</v>
      </c>
      <c r="F220" s="237">
        <v>0.9583333333333334</v>
      </c>
      <c r="G220" s="237">
        <v>0.20833333333333334</v>
      </c>
      <c r="H220" s="68">
        <v>6.0</v>
      </c>
      <c r="I220" s="68">
        <v>0.0</v>
      </c>
      <c r="J220" s="68">
        <v>0.0</v>
      </c>
      <c r="K220" s="68">
        <v>6.0</v>
      </c>
    </row>
    <row r="221">
      <c r="A221" s="233">
        <v>45059.0</v>
      </c>
      <c r="B221" s="68" t="s">
        <v>30</v>
      </c>
      <c r="C221" s="68" t="s">
        <v>1</v>
      </c>
      <c r="D221" s="234" t="s">
        <v>170</v>
      </c>
      <c r="E221" s="233">
        <v>45059.0</v>
      </c>
      <c r="F221" s="237">
        <v>0.9375</v>
      </c>
      <c r="G221" s="237">
        <v>0.20833333333333334</v>
      </c>
      <c r="H221" s="235">
        <v>6.5</v>
      </c>
      <c r="I221" s="236">
        <v>0.0</v>
      </c>
      <c r="J221" s="236">
        <v>0.0</v>
      </c>
      <c r="K221" s="235">
        <v>6.5</v>
      </c>
    </row>
    <row r="222">
      <c r="A222" s="233">
        <v>45059.0</v>
      </c>
      <c r="B222" s="68" t="s">
        <v>18</v>
      </c>
      <c r="C222" s="68" t="s">
        <v>206</v>
      </c>
      <c r="D222" s="234" t="s">
        <v>170</v>
      </c>
      <c r="E222" s="233">
        <v>45059.0</v>
      </c>
      <c r="F222" s="237">
        <v>0.9583333333333334</v>
      </c>
      <c r="G222" s="237">
        <v>0.25</v>
      </c>
      <c r="H222" s="68">
        <v>7.0</v>
      </c>
      <c r="I222" s="68">
        <v>0.0</v>
      </c>
      <c r="J222" s="68">
        <v>0.0</v>
      </c>
      <c r="K222" s="68">
        <v>7.0</v>
      </c>
      <c r="L222" s="152"/>
    </row>
    <row r="223">
      <c r="A223" s="233">
        <v>45059.0</v>
      </c>
      <c r="B223" s="68" t="s">
        <v>52</v>
      </c>
      <c r="C223" s="68" t="s">
        <v>51</v>
      </c>
      <c r="D223" s="234" t="s">
        <v>170</v>
      </c>
      <c r="E223" s="233">
        <v>45059.0</v>
      </c>
      <c r="F223" s="237">
        <v>0.9375</v>
      </c>
      <c r="G223" s="237">
        <v>0.16666666666666666</v>
      </c>
      <c r="H223" s="235">
        <v>5.5</v>
      </c>
      <c r="I223" s="236">
        <v>0.0</v>
      </c>
      <c r="J223" s="236">
        <v>0.0</v>
      </c>
      <c r="K223" s="235">
        <v>5.5</v>
      </c>
    </row>
    <row r="224">
      <c r="A224" s="233">
        <v>45059.0</v>
      </c>
      <c r="B224" s="68" t="s">
        <v>52</v>
      </c>
      <c r="C224" s="68" t="s">
        <v>49</v>
      </c>
      <c r="D224" s="234" t="s">
        <v>172</v>
      </c>
      <c r="E224" s="233">
        <v>45060.0</v>
      </c>
      <c r="F224" s="237">
        <v>0.16666666666666666</v>
      </c>
      <c r="G224" s="237">
        <v>0.375</v>
      </c>
      <c r="H224" s="68">
        <v>5.0</v>
      </c>
      <c r="I224" s="68">
        <v>2.5</v>
      </c>
      <c r="J224" s="68">
        <v>0.5</v>
      </c>
      <c r="K224" s="68">
        <v>2.0</v>
      </c>
      <c r="L224" s="68" t="s">
        <v>304</v>
      </c>
    </row>
    <row r="225">
      <c r="A225" s="233">
        <v>45059.0</v>
      </c>
      <c r="B225" s="68" t="s">
        <v>50</v>
      </c>
      <c r="C225" s="68" t="s">
        <v>23</v>
      </c>
      <c r="D225" s="234" t="s">
        <v>172</v>
      </c>
      <c r="E225" s="233">
        <v>45060.0</v>
      </c>
      <c r="F225" s="238">
        <v>0.020833333333333332</v>
      </c>
      <c r="G225" s="237">
        <v>0.16666666666666666</v>
      </c>
      <c r="H225" s="235">
        <v>3.5</v>
      </c>
      <c r="I225" s="235">
        <v>0.0</v>
      </c>
      <c r="J225" s="235">
        <v>0.0</v>
      </c>
      <c r="K225" s="235">
        <v>3.5</v>
      </c>
    </row>
    <row r="226">
      <c r="A226" s="233">
        <v>45059.0</v>
      </c>
      <c r="B226" s="68" t="s">
        <v>50</v>
      </c>
      <c r="C226" s="68" t="s">
        <v>35</v>
      </c>
      <c r="D226" s="234" t="s">
        <v>172</v>
      </c>
      <c r="E226" s="233">
        <v>45060.0</v>
      </c>
      <c r="F226" s="237">
        <v>0.16666666666666666</v>
      </c>
      <c r="G226" s="237">
        <v>0.4583333333333333</v>
      </c>
      <c r="H226" s="68">
        <v>7.0</v>
      </c>
      <c r="I226" s="68">
        <v>2.5</v>
      </c>
      <c r="J226" s="68">
        <v>2.5</v>
      </c>
      <c r="K226" s="68">
        <v>2.0</v>
      </c>
      <c r="L226" s="68" t="s">
        <v>304</v>
      </c>
    </row>
    <row r="227">
      <c r="A227" s="233">
        <v>45059.0</v>
      </c>
      <c r="B227" s="68" t="s">
        <v>123</v>
      </c>
      <c r="C227" s="68" t="s">
        <v>23</v>
      </c>
      <c r="D227" s="234" t="s">
        <v>172</v>
      </c>
      <c r="E227" s="233">
        <v>45060.0</v>
      </c>
      <c r="F227" s="237">
        <v>0.16666666666666666</v>
      </c>
      <c r="G227" s="237">
        <v>0.4583333333333333</v>
      </c>
      <c r="H227" s="68">
        <v>7.0</v>
      </c>
      <c r="I227" s="68">
        <v>0.0</v>
      </c>
      <c r="J227" s="68">
        <v>5.0</v>
      </c>
      <c r="K227" s="68">
        <v>2.0</v>
      </c>
    </row>
    <row r="228">
      <c r="A228" s="233">
        <v>45059.0</v>
      </c>
      <c r="B228" s="68" t="s">
        <v>32</v>
      </c>
      <c r="C228" s="68" t="s">
        <v>1</v>
      </c>
      <c r="D228" s="234" t="s">
        <v>172</v>
      </c>
      <c r="E228" s="233">
        <v>45060.0</v>
      </c>
      <c r="F228" s="237">
        <v>0.16666666666666666</v>
      </c>
      <c r="G228" s="237">
        <v>0.5625</v>
      </c>
      <c r="H228" s="68">
        <v>9.5</v>
      </c>
      <c r="I228" s="68">
        <v>1.5</v>
      </c>
      <c r="J228" s="68">
        <v>6.0</v>
      </c>
      <c r="K228" s="68">
        <v>2.0</v>
      </c>
      <c r="L228" s="152" t="s">
        <v>336</v>
      </c>
    </row>
    <row r="229">
      <c r="A229" s="233">
        <v>45059.0</v>
      </c>
      <c r="B229" s="68" t="s">
        <v>45</v>
      </c>
      <c r="C229" s="68" t="s">
        <v>1</v>
      </c>
      <c r="D229" s="234" t="s">
        <v>172</v>
      </c>
      <c r="E229" s="233">
        <v>45060.0</v>
      </c>
      <c r="F229" s="238">
        <v>0.20833333333333334</v>
      </c>
      <c r="G229" s="237">
        <v>0.5625</v>
      </c>
      <c r="H229" s="68">
        <v>8.5</v>
      </c>
      <c r="I229" s="68">
        <v>0.5</v>
      </c>
      <c r="J229" s="68">
        <v>7.0</v>
      </c>
      <c r="K229" s="68">
        <v>1.0</v>
      </c>
      <c r="L229" s="152" t="s">
        <v>192</v>
      </c>
    </row>
    <row r="230">
      <c r="A230" s="233">
        <v>45059.0</v>
      </c>
      <c r="B230" s="68" t="s">
        <v>69</v>
      </c>
      <c r="C230" s="68" t="s">
        <v>51</v>
      </c>
      <c r="D230" s="234" t="s">
        <v>172</v>
      </c>
      <c r="E230" s="233">
        <v>45060.0</v>
      </c>
      <c r="F230" s="237">
        <v>0.16666666666666666</v>
      </c>
      <c r="G230" s="238">
        <v>0.5</v>
      </c>
      <c r="H230" s="68">
        <v>8.0</v>
      </c>
      <c r="I230" s="68">
        <v>0.0</v>
      </c>
      <c r="J230" s="68">
        <v>6.0</v>
      </c>
      <c r="K230" s="68">
        <v>2.0</v>
      </c>
    </row>
    <row r="231">
      <c r="A231" s="233">
        <v>45059.0</v>
      </c>
      <c r="B231" s="68" t="s">
        <v>190</v>
      </c>
      <c r="C231" s="68" t="s">
        <v>51</v>
      </c>
      <c r="D231" s="234" t="s">
        <v>172</v>
      </c>
      <c r="E231" s="233">
        <v>45060.0</v>
      </c>
      <c r="F231" s="237">
        <v>0.1875</v>
      </c>
      <c r="G231" s="237">
        <v>0.5208333333333334</v>
      </c>
      <c r="H231" s="68">
        <v>8.0</v>
      </c>
      <c r="I231" s="68">
        <v>0.0</v>
      </c>
      <c r="J231" s="68">
        <v>6.5</v>
      </c>
      <c r="K231" s="68">
        <v>1.5</v>
      </c>
      <c r="L231" s="152"/>
    </row>
    <row r="232">
      <c r="A232" s="233">
        <v>45059.0</v>
      </c>
      <c r="B232" s="152" t="s">
        <v>825</v>
      </c>
      <c r="C232" s="68" t="s">
        <v>31</v>
      </c>
      <c r="D232" s="234" t="s">
        <v>172</v>
      </c>
      <c r="E232" s="233">
        <v>45060.0</v>
      </c>
      <c r="F232" s="237">
        <v>0.22916666666666666</v>
      </c>
      <c r="G232" s="237">
        <v>0.5625</v>
      </c>
      <c r="H232" s="68">
        <v>8.0</v>
      </c>
      <c r="I232" s="68">
        <v>0.0</v>
      </c>
      <c r="J232" s="68">
        <v>7.5</v>
      </c>
      <c r="K232" s="68">
        <v>0.5</v>
      </c>
      <c r="L232" s="152"/>
    </row>
    <row r="233">
      <c r="A233" s="233">
        <v>45059.0</v>
      </c>
      <c r="B233" s="152" t="s">
        <v>97</v>
      </c>
      <c r="C233" s="68" t="s">
        <v>31</v>
      </c>
      <c r="D233" s="234" t="s">
        <v>172</v>
      </c>
      <c r="E233" s="233">
        <v>45060.0</v>
      </c>
      <c r="F233" s="237">
        <v>0.25</v>
      </c>
      <c r="G233" s="237">
        <v>0.5833333333333334</v>
      </c>
      <c r="H233" s="68">
        <v>8.0</v>
      </c>
      <c r="I233" s="68">
        <v>0.0</v>
      </c>
      <c r="J233" s="68">
        <v>8.0</v>
      </c>
      <c r="K233" s="68">
        <v>0.0</v>
      </c>
    </row>
    <row r="234">
      <c r="A234" s="233">
        <v>45060.0</v>
      </c>
      <c r="B234" s="68" t="s">
        <v>88</v>
      </c>
      <c r="C234" s="68" t="s">
        <v>31</v>
      </c>
      <c r="D234" s="234" t="s">
        <v>172</v>
      </c>
      <c r="E234" s="233">
        <v>45060.0</v>
      </c>
      <c r="F234" s="237">
        <v>0.9166666666666666</v>
      </c>
      <c r="G234" s="237">
        <v>0.20833333333333334</v>
      </c>
      <c r="H234" s="68">
        <v>7.0</v>
      </c>
      <c r="I234" s="68">
        <v>0.0</v>
      </c>
      <c r="J234" s="68">
        <v>0.0</v>
      </c>
      <c r="K234" s="68">
        <v>7.0</v>
      </c>
    </row>
    <row r="235">
      <c r="A235" s="233">
        <v>45060.0</v>
      </c>
      <c r="B235" s="68" t="s">
        <v>139</v>
      </c>
      <c r="C235" s="68" t="s">
        <v>35</v>
      </c>
      <c r="D235" s="234" t="s">
        <v>172</v>
      </c>
      <c r="E235" s="233">
        <v>45060.0</v>
      </c>
      <c r="F235" s="237">
        <v>0.9583333333333334</v>
      </c>
      <c r="G235" s="237">
        <v>0.375</v>
      </c>
      <c r="H235" s="68">
        <v>10.0</v>
      </c>
      <c r="I235" s="68">
        <v>2.0</v>
      </c>
      <c r="J235" s="68">
        <v>1.0</v>
      </c>
      <c r="K235" s="68">
        <v>7.0</v>
      </c>
      <c r="L235" s="68" t="s">
        <v>411</v>
      </c>
    </row>
    <row r="236">
      <c r="A236" s="233">
        <v>45060.0</v>
      </c>
      <c r="B236" s="68" t="s">
        <v>54</v>
      </c>
      <c r="C236" s="68" t="s">
        <v>51</v>
      </c>
      <c r="D236" s="234" t="s">
        <v>172</v>
      </c>
      <c r="E236" s="233">
        <v>45060.0</v>
      </c>
      <c r="F236" s="237">
        <v>0.9583333333333334</v>
      </c>
      <c r="G236" s="237">
        <v>0.16666666666666666</v>
      </c>
      <c r="H236" s="68">
        <v>5.0</v>
      </c>
      <c r="I236" s="68">
        <v>0.0</v>
      </c>
      <c r="J236" s="68">
        <v>0.0</v>
      </c>
      <c r="K236" s="68">
        <v>5.0</v>
      </c>
    </row>
    <row r="237">
      <c r="A237" s="233">
        <v>45060.0</v>
      </c>
      <c r="B237" s="68" t="s">
        <v>54</v>
      </c>
      <c r="C237" s="68" t="s">
        <v>49</v>
      </c>
      <c r="D237" s="234" t="s">
        <v>174</v>
      </c>
      <c r="E237" s="233">
        <v>45061.0</v>
      </c>
      <c r="F237" s="237">
        <v>0.16666666666666666</v>
      </c>
      <c r="G237" s="237">
        <v>0.3333333333333333</v>
      </c>
      <c r="H237" s="68">
        <v>4.0</v>
      </c>
      <c r="I237" s="68">
        <v>1.0</v>
      </c>
      <c r="J237" s="68">
        <v>1.0</v>
      </c>
      <c r="K237" s="68">
        <v>2.0</v>
      </c>
      <c r="L237" s="68" t="s">
        <v>191</v>
      </c>
    </row>
    <row r="238">
      <c r="A238" s="233">
        <v>45060.0</v>
      </c>
      <c r="B238" s="68" t="s">
        <v>30</v>
      </c>
      <c r="C238" s="68" t="s">
        <v>1</v>
      </c>
      <c r="D238" s="234" t="s">
        <v>174</v>
      </c>
      <c r="E238" s="233">
        <v>45061.0</v>
      </c>
      <c r="F238" s="237">
        <v>0.0</v>
      </c>
      <c r="G238" s="237">
        <v>0.20833333333333334</v>
      </c>
      <c r="H238" s="68">
        <v>5.0</v>
      </c>
      <c r="I238" s="68">
        <v>0.0</v>
      </c>
      <c r="J238" s="68">
        <v>0.0</v>
      </c>
      <c r="K238" s="68">
        <v>5.0</v>
      </c>
    </row>
    <row r="239">
      <c r="A239" s="233">
        <v>45060.0</v>
      </c>
      <c r="B239" s="68" t="s">
        <v>18</v>
      </c>
      <c r="C239" s="68" t="s">
        <v>1</v>
      </c>
      <c r="D239" s="234" t="s">
        <v>174</v>
      </c>
      <c r="E239" s="233">
        <v>45061.0</v>
      </c>
      <c r="F239" s="237">
        <v>0.0</v>
      </c>
      <c r="G239" s="237">
        <v>0.20833333333333334</v>
      </c>
      <c r="H239" s="68">
        <v>5.0</v>
      </c>
      <c r="I239" s="68">
        <v>0.0</v>
      </c>
      <c r="J239" s="68">
        <v>0.0</v>
      </c>
      <c r="K239" s="68">
        <v>5.0</v>
      </c>
    </row>
    <row r="240">
      <c r="A240" s="233">
        <v>45060.0</v>
      </c>
      <c r="B240" s="68" t="s">
        <v>18</v>
      </c>
      <c r="C240" s="68" t="s">
        <v>51</v>
      </c>
      <c r="D240" s="234" t="s">
        <v>174</v>
      </c>
      <c r="E240" s="233">
        <v>45061.0</v>
      </c>
      <c r="F240" s="237">
        <v>0.20833333333333334</v>
      </c>
      <c r="G240" s="237">
        <v>0.4166666666666667</v>
      </c>
      <c r="H240" s="235">
        <v>5.0</v>
      </c>
      <c r="I240" s="235">
        <v>2.0</v>
      </c>
      <c r="J240" s="235">
        <v>2.0</v>
      </c>
      <c r="K240" s="235">
        <v>1.0</v>
      </c>
      <c r="L240" s="68" t="s">
        <v>411</v>
      </c>
    </row>
    <row r="241">
      <c r="A241" s="233">
        <v>45060.0</v>
      </c>
      <c r="B241" s="68" t="s">
        <v>50</v>
      </c>
      <c r="C241" s="68" t="s">
        <v>23</v>
      </c>
      <c r="D241" s="234" t="s">
        <v>174</v>
      </c>
      <c r="E241" s="233">
        <v>45061.0</v>
      </c>
      <c r="F241" s="238">
        <v>0.020833333333333332</v>
      </c>
      <c r="G241" s="237">
        <v>0.16666666666666666</v>
      </c>
      <c r="H241" s="235">
        <v>3.5</v>
      </c>
      <c r="I241" s="235">
        <v>0.0</v>
      </c>
      <c r="J241" s="235">
        <v>0.0</v>
      </c>
      <c r="K241" s="235">
        <v>3.5</v>
      </c>
    </row>
    <row r="242">
      <c r="A242" s="233">
        <v>45060.0</v>
      </c>
      <c r="B242" s="68" t="s">
        <v>50</v>
      </c>
      <c r="C242" s="68" t="s">
        <v>35</v>
      </c>
      <c r="D242" s="234" t="s">
        <v>174</v>
      </c>
      <c r="E242" s="233">
        <v>45061.0</v>
      </c>
      <c r="F242" s="237">
        <v>0.16666666666666666</v>
      </c>
      <c r="G242" s="237">
        <v>0.4583333333333333</v>
      </c>
      <c r="H242" s="68">
        <v>7.0</v>
      </c>
      <c r="I242" s="68">
        <v>2.5</v>
      </c>
      <c r="J242" s="68">
        <v>2.5</v>
      </c>
      <c r="K242" s="68">
        <v>2.0</v>
      </c>
      <c r="L242" s="68" t="s">
        <v>304</v>
      </c>
    </row>
    <row r="243">
      <c r="A243" s="233">
        <v>45060.0</v>
      </c>
      <c r="B243" s="68" t="s">
        <v>123</v>
      </c>
      <c r="C243" s="68" t="s">
        <v>23</v>
      </c>
      <c r="D243" s="234" t="s">
        <v>174</v>
      </c>
      <c r="E243" s="233">
        <v>45061.0</v>
      </c>
      <c r="F243" s="237">
        <v>0.16666666666666666</v>
      </c>
      <c r="G243" s="237">
        <v>0.4583333333333333</v>
      </c>
      <c r="H243" s="68">
        <v>7.0</v>
      </c>
      <c r="I243" s="68">
        <v>0.0</v>
      </c>
      <c r="J243" s="68">
        <v>5.0</v>
      </c>
      <c r="K243" s="68">
        <v>2.0</v>
      </c>
    </row>
    <row r="244">
      <c r="A244" s="233">
        <v>45060.0</v>
      </c>
      <c r="B244" s="68" t="s">
        <v>32</v>
      </c>
      <c r="C244" s="68" t="s">
        <v>1</v>
      </c>
      <c r="D244" s="234" t="s">
        <v>174</v>
      </c>
      <c r="E244" s="233">
        <v>45061.0</v>
      </c>
      <c r="F244" s="237">
        <v>0.20833333333333334</v>
      </c>
      <c r="G244" s="237">
        <v>0.4791666666666667</v>
      </c>
      <c r="H244" s="68">
        <v>6.5</v>
      </c>
      <c r="I244" s="68">
        <v>0.0</v>
      </c>
      <c r="J244" s="68">
        <v>5.5</v>
      </c>
      <c r="K244" s="68">
        <v>1.0</v>
      </c>
    </row>
    <row r="245">
      <c r="A245" s="233">
        <v>45060.0</v>
      </c>
      <c r="B245" s="68" t="s">
        <v>45</v>
      </c>
      <c r="C245" s="68" t="s">
        <v>1</v>
      </c>
      <c r="D245" s="234" t="s">
        <v>174</v>
      </c>
      <c r="E245" s="233">
        <v>45061.0</v>
      </c>
      <c r="F245" s="237">
        <v>0.20833333333333334</v>
      </c>
      <c r="G245" s="237">
        <v>0.4791666666666667</v>
      </c>
      <c r="H245" s="68">
        <v>6.5</v>
      </c>
      <c r="I245" s="68">
        <v>0.0</v>
      </c>
      <c r="J245" s="68">
        <v>5.5</v>
      </c>
      <c r="K245" s="68">
        <v>1.0</v>
      </c>
    </row>
    <row r="246">
      <c r="A246" s="233">
        <v>45060.0</v>
      </c>
      <c r="B246" s="68" t="s">
        <v>52</v>
      </c>
      <c r="C246" s="68" t="s">
        <v>51</v>
      </c>
      <c r="D246" s="234" t="s">
        <v>174</v>
      </c>
      <c r="E246" s="233">
        <v>45061.0</v>
      </c>
      <c r="F246" s="237">
        <v>0.16666666666666666</v>
      </c>
      <c r="G246" s="238">
        <v>0.5</v>
      </c>
      <c r="H246" s="68">
        <v>8.0</v>
      </c>
      <c r="I246" s="68">
        <v>0.0</v>
      </c>
      <c r="J246" s="68">
        <v>6.0</v>
      </c>
      <c r="K246" s="68">
        <v>2.0</v>
      </c>
    </row>
    <row r="247">
      <c r="A247" s="233">
        <v>45060.0</v>
      </c>
      <c r="B247" s="68" t="s">
        <v>69</v>
      </c>
      <c r="C247" s="68" t="s">
        <v>51</v>
      </c>
      <c r="D247" s="234" t="s">
        <v>174</v>
      </c>
      <c r="E247" s="233">
        <v>45061.0</v>
      </c>
      <c r="F247" s="235">
        <v>0.0</v>
      </c>
      <c r="G247" s="235">
        <v>0.0</v>
      </c>
      <c r="H247" s="68">
        <v>0.0</v>
      </c>
      <c r="I247" s="68">
        <v>0.0</v>
      </c>
      <c r="J247" s="68">
        <v>0.0</v>
      </c>
      <c r="K247" s="68">
        <v>0.0</v>
      </c>
      <c r="L247" s="152" t="s">
        <v>25</v>
      </c>
    </row>
    <row r="248">
      <c r="A248" s="233">
        <v>45060.0</v>
      </c>
      <c r="B248" s="68" t="s">
        <v>190</v>
      </c>
      <c r="C248" s="68" t="s">
        <v>51</v>
      </c>
      <c r="D248" s="234" t="s">
        <v>174</v>
      </c>
      <c r="E248" s="233">
        <v>45061.0</v>
      </c>
      <c r="F248" s="237">
        <v>0.1875</v>
      </c>
      <c r="G248" s="237">
        <v>0.5416666666666666</v>
      </c>
      <c r="H248" s="68">
        <v>8.5</v>
      </c>
      <c r="I248" s="68">
        <v>0.5</v>
      </c>
      <c r="J248" s="68">
        <v>6.5</v>
      </c>
      <c r="K248" s="68">
        <v>1.5</v>
      </c>
      <c r="L248" s="68" t="s">
        <v>192</v>
      </c>
    </row>
    <row r="249">
      <c r="A249" s="233">
        <v>45060.0</v>
      </c>
      <c r="B249" s="152" t="s">
        <v>82</v>
      </c>
      <c r="C249" s="68" t="s">
        <v>35</v>
      </c>
      <c r="D249" s="234" t="s">
        <v>174</v>
      </c>
      <c r="E249" s="233">
        <v>45061.0</v>
      </c>
      <c r="F249" s="235">
        <v>0.0</v>
      </c>
      <c r="G249" s="235">
        <v>0.0</v>
      </c>
      <c r="H249" s="68">
        <v>0.0</v>
      </c>
      <c r="I249" s="68">
        <v>0.0</v>
      </c>
      <c r="J249" s="68">
        <v>0.0</v>
      </c>
      <c r="K249" s="68">
        <v>0.0</v>
      </c>
      <c r="L249" s="152" t="s">
        <v>25</v>
      </c>
    </row>
    <row r="250">
      <c r="A250" s="233">
        <v>45060.0</v>
      </c>
      <c r="B250" s="152" t="s">
        <v>825</v>
      </c>
      <c r="C250" s="68" t="s">
        <v>31</v>
      </c>
      <c r="D250" s="234" t="s">
        <v>174</v>
      </c>
      <c r="E250" s="233">
        <v>45061.0</v>
      </c>
      <c r="F250" s="238">
        <v>0.20833333333333334</v>
      </c>
      <c r="G250" s="237">
        <v>0.4791666666666667</v>
      </c>
      <c r="H250" s="68">
        <v>6.5</v>
      </c>
      <c r="I250" s="68">
        <v>0.0</v>
      </c>
      <c r="J250" s="68">
        <v>5.5</v>
      </c>
      <c r="K250" s="68">
        <v>1.0</v>
      </c>
    </row>
    <row r="251">
      <c r="A251" s="233">
        <v>45060.0</v>
      </c>
      <c r="B251" s="152" t="s">
        <v>97</v>
      </c>
      <c r="C251" s="68" t="s">
        <v>31</v>
      </c>
      <c r="D251" s="234" t="s">
        <v>174</v>
      </c>
      <c r="E251" s="233">
        <v>45061.0</v>
      </c>
      <c r="F251" s="237">
        <v>0.22916666666666666</v>
      </c>
      <c r="G251" s="238">
        <v>0.5</v>
      </c>
      <c r="H251" s="68">
        <v>6.5</v>
      </c>
      <c r="I251" s="68">
        <v>0.0</v>
      </c>
      <c r="J251" s="68">
        <v>6.0</v>
      </c>
      <c r="K251" s="68">
        <v>0.5</v>
      </c>
    </row>
    <row r="252">
      <c r="A252" s="233">
        <v>45061.0</v>
      </c>
      <c r="B252" s="68" t="s">
        <v>88</v>
      </c>
      <c r="C252" s="68" t="s">
        <v>844</v>
      </c>
      <c r="D252" s="234" t="s">
        <v>174</v>
      </c>
      <c r="E252" s="233">
        <v>45061.0</v>
      </c>
      <c r="F252" s="237">
        <v>0.9166666666666666</v>
      </c>
      <c r="G252" s="237">
        <v>0.4583333333333333</v>
      </c>
      <c r="H252" s="68">
        <v>13.0</v>
      </c>
      <c r="I252" s="68">
        <v>5.0</v>
      </c>
      <c r="J252" s="68">
        <v>0.0</v>
      </c>
      <c r="K252" s="68">
        <v>8.0</v>
      </c>
      <c r="L252" s="68" t="s">
        <v>407</v>
      </c>
    </row>
    <row r="253">
      <c r="A253" s="233">
        <v>45061.0</v>
      </c>
      <c r="B253" s="68" t="s">
        <v>139</v>
      </c>
      <c r="C253" s="68" t="s">
        <v>35</v>
      </c>
      <c r="D253" s="234" t="s">
        <v>174</v>
      </c>
      <c r="E253" s="233">
        <v>45061.0</v>
      </c>
      <c r="F253" s="237">
        <v>0.9583333333333334</v>
      </c>
      <c r="G253" s="237">
        <v>0.375</v>
      </c>
      <c r="H253" s="68">
        <v>10.0</v>
      </c>
      <c r="I253" s="68">
        <v>2.0</v>
      </c>
      <c r="J253" s="68">
        <v>1.0</v>
      </c>
      <c r="K253" s="68">
        <v>7.0</v>
      </c>
      <c r="L253" s="68" t="s">
        <v>411</v>
      </c>
    </row>
    <row r="254">
      <c r="A254" s="233">
        <v>45061.0</v>
      </c>
      <c r="B254" s="68" t="s">
        <v>54</v>
      </c>
      <c r="C254" s="68" t="s">
        <v>845</v>
      </c>
      <c r="D254" s="234" t="s">
        <v>174</v>
      </c>
      <c r="E254" s="233">
        <v>45061.0</v>
      </c>
      <c r="F254" s="237">
        <v>0.9583333333333334</v>
      </c>
      <c r="G254" s="237">
        <v>0.3333333333333333</v>
      </c>
      <c r="H254" s="68">
        <v>9.0</v>
      </c>
      <c r="I254" s="68">
        <v>1.0</v>
      </c>
      <c r="J254" s="68">
        <v>1.0</v>
      </c>
      <c r="K254" s="68">
        <v>7.0</v>
      </c>
      <c r="L254" s="68" t="s">
        <v>191</v>
      </c>
    </row>
    <row r="255">
      <c r="A255" s="233">
        <v>45061.0</v>
      </c>
      <c r="B255" s="68" t="s">
        <v>30</v>
      </c>
      <c r="C255" s="68" t="s">
        <v>1</v>
      </c>
      <c r="D255" s="234" t="s">
        <v>174</v>
      </c>
      <c r="E255" s="233">
        <v>45061.0</v>
      </c>
      <c r="F255" s="237">
        <v>0.9375</v>
      </c>
      <c r="G255" s="237">
        <v>0.20833333333333334</v>
      </c>
      <c r="H255" s="235">
        <v>6.5</v>
      </c>
      <c r="I255" s="236">
        <v>0.0</v>
      </c>
      <c r="J255" s="236">
        <v>0.0</v>
      </c>
      <c r="K255" s="235">
        <v>6.5</v>
      </c>
    </row>
    <row r="256">
      <c r="A256" s="233">
        <v>45061.0</v>
      </c>
      <c r="B256" s="68" t="s">
        <v>18</v>
      </c>
      <c r="C256" s="68" t="s">
        <v>1</v>
      </c>
      <c r="D256" s="234" t="s">
        <v>174</v>
      </c>
      <c r="E256" s="233">
        <v>45061.0</v>
      </c>
      <c r="F256" s="237">
        <v>0.9375</v>
      </c>
      <c r="G256" s="237">
        <v>0.16666666666666666</v>
      </c>
      <c r="H256" s="235">
        <v>5.5</v>
      </c>
      <c r="I256" s="236">
        <v>0.0</v>
      </c>
      <c r="J256" s="236">
        <v>0.0</v>
      </c>
      <c r="K256" s="235">
        <v>5.5</v>
      </c>
    </row>
    <row r="257">
      <c r="A257" s="233"/>
      <c r="B257" s="68"/>
      <c r="C257" s="68"/>
      <c r="D257" s="234"/>
      <c r="E257" s="233"/>
      <c r="F257" s="238"/>
      <c r="G257" s="237"/>
      <c r="H257" s="235"/>
      <c r="I257" s="235"/>
      <c r="J257" s="235"/>
      <c r="K257" s="235"/>
    </row>
    <row r="258">
      <c r="A258" s="233"/>
      <c r="B258" s="68"/>
      <c r="C258" s="68"/>
      <c r="D258" s="234"/>
      <c r="E258" s="233"/>
      <c r="F258" s="235"/>
      <c r="G258" s="235"/>
      <c r="H258" s="68"/>
      <c r="I258" s="68"/>
      <c r="J258" s="68"/>
      <c r="K258" s="68"/>
      <c r="L258" s="68"/>
    </row>
    <row r="259">
      <c r="A259" s="233"/>
      <c r="B259" s="68"/>
      <c r="C259" s="68"/>
      <c r="D259" s="234"/>
      <c r="E259" s="233"/>
      <c r="F259" s="237"/>
      <c r="G259" s="237"/>
      <c r="H259" s="68"/>
      <c r="I259" s="68"/>
      <c r="J259" s="68"/>
      <c r="K259" s="68"/>
    </row>
    <row r="260">
      <c r="A260" s="233"/>
      <c r="B260" s="68"/>
      <c r="C260" s="68"/>
      <c r="D260" s="234"/>
      <c r="E260" s="233"/>
      <c r="F260" s="237"/>
      <c r="G260" s="237"/>
      <c r="H260" s="68"/>
      <c r="I260" s="68"/>
      <c r="J260" s="68"/>
      <c r="K260" s="68"/>
    </row>
    <row r="261">
      <c r="A261" s="233"/>
      <c r="B261" s="68"/>
      <c r="C261" s="68"/>
      <c r="D261" s="234"/>
      <c r="E261" s="233"/>
      <c r="F261" s="235"/>
      <c r="G261" s="235"/>
      <c r="H261" s="68"/>
      <c r="I261" s="68"/>
      <c r="J261" s="68"/>
      <c r="K261" s="68"/>
      <c r="L261" s="68"/>
    </row>
    <row r="262">
      <c r="A262" s="233"/>
      <c r="B262" s="68"/>
      <c r="C262" s="68"/>
      <c r="D262" s="234"/>
      <c r="E262" s="233"/>
      <c r="F262" s="237"/>
      <c r="G262" s="238"/>
      <c r="H262" s="68"/>
      <c r="I262" s="68"/>
      <c r="J262" s="68"/>
      <c r="K262" s="68"/>
      <c r="L262" s="152"/>
    </row>
    <row r="263">
      <c r="A263" s="233"/>
      <c r="B263" s="68"/>
      <c r="C263" s="68"/>
      <c r="D263" s="234"/>
      <c r="E263" s="233"/>
      <c r="F263" s="237"/>
      <c r="G263" s="237"/>
      <c r="H263" s="68"/>
      <c r="I263" s="68"/>
      <c r="J263" s="68"/>
      <c r="K263" s="68"/>
    </row>
    <row r="264">
      <c r="A264" s="233"/>
      <c r="B264" s="152"/>
      <c r="C264" s="68"/>
      <c r="D264" s="234"/>
      <c r="E264" s="233"/>
      <c r="F264" s="237"/>
      <c r="G264" s="237"/>
      <c r="H264" s="68"/>
      <c r="I264" s="68"/>
      <c r="J264" s="68"/>
      <c r="K264" s="68"/>
      <c r="L264" s="152"/>
    </row>
    <row r="265">
      <c r="A265" s="233"/>
      <c r="B265" s="152"/>
      <c r="C265" s="68"/>
      <c r="D265" s="234"/>
      <c r="E265" s="233"/>
      <c r="F265" s="238"/>
      <c r="G265" s="237"/>
      <c r="H265" s="68"/>
      <c r="I265" s="68"/>
      <c r="J265" s="68"/>
      <c r="K265" s="68"/>
    </row>
    <row r="266">
      <c r="A266" s="233"/>
      <c r="B266" s="152"/>
      <c r="C266" s="68"/>
      <c r="D266" s="234"/>
      <c r="E266" s="233"/>
      <c r="F266" s="237"/>
      <c r="G266" s="237"/>
      <c r="H266" s="68"/>
      <c r="I266" s="68"/>
      <c r="J266" s="68"/>
      <c r="K266" s="68"/>
    </row>
  </sheetData>
  <autoFilter ref="$A$1:$AC$266"/>
  <customSheetViews>
    <customSheetView guid="{6F7B0752-2D34-424D-B3B4-CA21D0151CF6}" filter="1" showAutoFilter="1">
      <autoFilter ref="$A$1:$L$20">
        <filterColumn colId="1">
          <filters>
            <filter val="ROBI"/>
            <filter val="CARLA"/>
            <filter val="LIZA"/>
            <filter val="MINA"/>
            <filter val="FLADY"/>
            <filter val="ELY"/>
            <filter val="REI"/>
          </filters>
        </filterColumn>
      </autoFilter>
    </customSheetView>
    <customSheetView guid="{6AFCB687-A5B1-4A43-94F3-0C0C9622126F}" filter="1" showAutoFilter="1">
      <autoFilter ref="$A$1:$L$20">
        <filterColumn colId="1">
          <filters>
            <filter val="ROBI"/>
            <filter val="CARLA"/>
            <filter val="LIZA"/>
            <filter val="MINA"/>
            <filter val="ELY"/>
            <filter val="REI"/>
            <filter val="RJ"/>
          </filters>
        </filterColumn>
      </autoFilter>
    </customSheetView>
    <customSheetView guid="{E03E75B9-18D3-4F9C-8E98-9CFDBAC1C039}" filter="1" showAutoFilter="1">
      <autoFilter ref="$A$1:$AC$20"/>
    </customSheetView>
    <customSheetView guid="{15494CB8-74BA-41CD-979C-0A1F98FA7AD5}" filter="1" showAutoFilter="1">
      <autoFilter ref="$A$1:$L$20">
        <filterColumn colId="1">
          <filters>
            <filter val="ROBI"/>
            <filter val="CARLA"/>
            <filter val="LIZA"/>
            <filter val="MINA"/>
            <filter val="FLADY"/>
            <filter val="ELY"/>
            <filter val="REI"/>
          </filters>
        </filterColumn>
      </autoFilter>
    </customSheetView>
    <customSheetView guid="{482CA3F1-235E-4CBB-838F-2B51A4768B5C}" filter="1" showAutoFilter="1">
      <autoFilter ref="$A$1:$AC$20"/>
    </customSheetView>
  </customSheetViews>
  <conditionalFormatting sqref="F2:G266 H2:K3 H5:K12 H16:K152 H154:K208 H210:K266">
    <cfRule type="expression" dxfId="0" priority="1">
      <formula>MOD</formula>
    </cfRule>
  </conditionalFormatting>
  <conditionalFormatting sqref="F2:G8 H7:K8 F10:K12 F16:F18 G16:G19 H16:K16 F21:G32 H21:K24 H26:K33 F34:F50 G34:G266 H36:K72 F52:F86 H74:K152 F88:F266 H154:K208 H210:K266">
    <cfRule type="expression" dxfId="0" priority="2">
      <formula>MOD</formula>
    </cfRule>
  </conditionalFormatting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6" t="s">
        <v>1</v>
      </c>
      <c r="Z1" s="4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2">
      <c r="A2" s="7"/>
      <c r="B2" s="350"/>
      <c r="C2" s="350"/>
      <c r="D2" s="124"/>
      <c r="E2" s="351">
        <v>45082.0</v>
      </c>
      <c r="F2" s="387"/>
      <c r="G2" s="387"/>
      <c r="H2" s="387"/>
      <c r="I2" s="124"/>
      <c r="J2" s="124"/>
      <c r="L2" s="351">
        <v>45083.0</v>
      </c>
      <c r="M2" s="124"/>
      <c r="N2" s="124"/>
      <c r="O2" s="124"/>
      <c r="P2" s="124"/>
      <c r="R2" s="8"/>
      <c r="S2" s="351">
        <v>45084.0</v>
      </c>
      <c r="U2" s="126"/>
      <c r="V2" s="126"/>
      <c r="X2" s="126"/>
      <c r="Y2" s="488"/>
      <c r="Z2" s="351">
        <v>45085.0</v>
      </c>
      <c r="AA2" s="126"/>
      <c r="AB2" s="126"/>
      <c r="AD2" s="126"/>
      <c r="AE2" s="126"/>
      <c r="AF2" s="126"/>
      <c r="AG2" s="405">
        <v>45086.0</v>
      </c>
      <c r="AH2" s="126"/>
      <c r="AJ2" s="126"/>
      <c r="AK2" s="126"/>
      <c r="AL2" s="126"/>
      <c r="AM2" s="126"/>
      <c r="AN2" s="405">
        <v>45087.0</v>
      </c>
      <c r="AP2" s="106"/>
      <c r="AQ2" s="106"/>
      <c r="AR2" s="106"/>
      <c r="AS2" s="106"/>
      <c r="AT2" s="106"/>
      <c r="AU2" s="405">
        <v>45088.0</v>
      </c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9" t="s">
        <v>85</v>
      </c>
      <c r="BG2" s="4"/>
      <c r="BH2" s="106"/>
      <c r="BI2" s="106"/>
      <c r="BJ2" s="92" t="s">
        <v>108</v>
      </c>
      <c r="BK2" s="93">
        <f>BH16</f>
        <v>3225.31</v>
      </c>
      <c r="BL2" s="106"/>
      <c r="BM2" s="10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4" t="s">
        <v>16</v>
      </c>
      <c r="BK3" s="34" t="s">
        <v>17</v>
      </c>
      <c r="BL3" s="32"/>
      <c r="BM3" s="32"/>
    </row>
    <row r="4">
      <c r="A4" s="35" t="s">
        <v>18</v>
      </c>
      <c r="B4" s="36" t="s">
        <v>19</v>
      </c>
      <c r="C4" s="37">
        <v>45082.0</v>
      </c>
      <c r="D4" s="38" t="s">
        <v>272</v>
      </c>
      <c r="E4" s="39" t="s">
        <v>21</v>
      </c>
      <c r="F4" s="40">
        <v>0.0</v>
      </c>
      <c r="G4" s="40">
        <v>6.5</v>
      </c>
      <c r="H4" s="40">
        <v>0.0</v>
      </c>
      <c r="I4" s="41" t="s">
        <v>22</v>
      </c>
      <c r="J4" s="37">
        <v>45083.0</v>
      </c>
      <c r="K4" s="38" t="s">
        <v>412</v>
      </c>
      <c r="L4" s="39" t="s">
        <v>413</v>
      </c>
      <c r="M4" s="40">
        <v>0.5</v>
      </c>
      <c r="N4" s="40">
        <v>7.5</v>
      </c>
      <c r="O4" s="40">
        <v>5.0</v>
      </c>
      <c r="P4" s="42" t="s">
        <v>24</v>
      </c>
      <c r="Q4" s="37">
        <v>45084.0</v>
      </c>
      <c r="R4" s="38" t="s">
        <v>272</v>
      </c>
      <c r="S4" s="39" t="s">
        <v>21</v>
      </c>
      <c r="T4" s="40">
        <v>0.0</v>
      </c>
      <c r="U4" s="40">
        <v>6.5</v>
      </c>
      <c r="V4" s="40">
        <v>0.0</v>
      </c>
      <c r="W4" s="43" t="s">
        <v>26</v>
      </c>
      <c r="X4" s="37">
        <v>45085.0</v>
      </c>
      <c r="Y4" s="38" t="s">
        <v>412</v>
      </c>
      <c r="Z4" s="39" t="s">
        <v>413</v>
      </c>
      <c r="AA4" s="40">
        <v>0.5</v>
      </c>
      <c r="AB4" s="40">
        <v>7.0</v>
      </c>
      <c r="AC4" s="40">
        <v>5.0</v>
      </c>
      <c r="AD4" s="56" t="s">
        <v>56</v>
      </c>
      <c r="AE4" s="37">
        <v>45086.0</v>
      </c>
      <c r="AF4" s="38" t="s">
        <v>25</v>
      </c>
      <c r="AG4" s="39" t="s">
        <v>25</v>
      </c>
      <c r="AH4" s="40">
        <v>0.0</v>
      </c>
      <c r="AI4" s="40">
        <v>6.5</v>
      </c>
      <c r="AJ4" s="40">
        <v>0.0</v>
      </c>
      <c r="AK4" s="66" t="s">
        <v>57</v>
      </c>
      <c r="AL4" s="37">
        <v>45087.0</v>
      </c>
      <c r="AM4" s="38" t="s">
        <v>272</v>
      </c>
      <c r="AN4" s="39" t="s">
        <v>21</v>
      </c>
      <c r="AO4" s="40">
        <v>0.0</v>
      </c>
      <c r="AP4" s="40">
        <v>6.5</v>
      </c>
      <c r="AQ4" s="40">
        <v>0.0</v>
      </c>
      <c r="AR4" s="47" t="s">
        <v>27</v>
      </c>
      <c r="AS4" s="495">
        <v>45089.0</v>
      </c>
      <c r="AT4" s="38" t="s">
        <v>179</v>
      </c>
      <c r="AU4" s="39" t="s">
        <v>29</v>
      </c>
      <c r="AV4" s="40">
        <v>0.0</v>
      </c>
      <c r="AW4" s="40">
        <v>5.0</v>
      </c>
      <c r="AX4" s="40">
        <v>0.0</v>
      </c>
      <c r="AY4" s="48"/>
      <c r="AZ4" s="49">
        <f t="shared" ref="AZ4:BB4" si="1">SUM(F4,M4,T4,AA4,AH4,AO4,AV4)</f>
        <v>1</v>
      </c>
      <c r="BA4" s="39">
        <f t="shared" si="1"/>
        <v>45.5</v>
      </c>
      <c r="BB4" s="39">
        <f t="shared" si="1"/>
        <v>10</v>
      </c>
      <c r="BC4" s="50">
        <f t="shared" ref="BC4:BC9" si="3">SUM(AZ4,BA4,BB4)</f>
        <v>56.5</v>
      </c>
      <c r="BD4" s="51"/>
      <c r="BE4" s="39">
        <f>AZ4*80</f>
        <v>80</v>
      </c>
      <c r="BF4" s="39">
        <f>BA4*88</f>
        <v>4004</v>
      </c>
      <c r="BG4" s="39">
        <f>BB4*80</f>
        <v>800</v>
      </c>
      <c r="BH4" s="39">
        <f t="shared" ref="BH4:BH9" si="4">SUM(BE4,BF4,BG4)</f>
        <v>4884</v>
      </c>
      <c r="BI4" s="51"/>
      <c r="BJ4" s="52" t="s">
        <v>1</v>
      </c>
      <c r="BK4" s="53">
        <f>BC11</f>
        <v>192.5</v>
      </c>
      <c r="BL4" s="51"/>
      <c r="BM4" s="51"/>
    </row>
    <row r="5">
      <c r="A5" s="35" t="s">
        <v>30</v>
      </c>
      <c r="B5" s="36" t="s">
        <v>19</v>
      </c>
      <c r="C5" s="37">
        <v>45082.0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45083.0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45084.0</v>
      </c>
      <c r="R5" s="38" t="s">
        <v>25</v>
      </c>
      <c r="S5" s="39" t="s">
        <v>25</v>
      </c>
      <c r="T5" s="40">
        <v>0.0</v>
      </c>
      <c r="U5" s="40">
        <v>6.5</v>
      </c>
      <c r="V5" s="40">
        <v>0.0</v>
      </c>
      <c r="W5" s="43" t="s">
        <v>26</v>
      </c>
      <c r="X5" s="37">
        <v>45085.0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45086.0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45087.0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45089.0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2">SUM(F5,M5,T5,AA5,AH5,AO5,AV5)</f>
        <v>0</v>
      </c>
      <c r="BA5" s="39">
        <f t="shared" si="2"/>
        <v>44</v>
      </c>
      <c r="BB5" s="39">
        <f t="shared" si="2"/>
        <v>0</v>
      </c>
      <c r="BC5" s="50">
        <f t="shared" si="3"/>
        <v>44</v>
      </c>
      <c r="BD5" s="51"/>
      <c r="BE5" s="39">
        <f t="shared" ref="BE5:BE6" si="6">AZ5*67.31</f>
        <v>0</v>
      </c>
      <c r="BF5" s="39">
        <f t="shared" ref="BF5:BF6" si="7">BA5*74</f>
        <v>3256</v>
      </c>
      <c r="BG5" s="39">
        <f t="shared" ref="BG5:BG6" si="8">BB5*84</f>
        <v>0</v>
      </c>
      <c r="BH5" s="39">
        <f t="shared" si="4"/>
        <v>3256</v>
      </c>
      <c r="BI5" s="51"/>
      <c r="BJ5" s="52" t="s">
        <v>31</v>
      </c>
      <c r="BK5" s="55">
        <f>BC34</f>
        <v>158.5</v>
      </c>
      <c r="BL5" s="51"/>
      <c r="BM5" s="51"/>
    </row>
    <row r="6">
      <c r="A6" s="35" t="s">
        <v>32</v>
      </c>
      <c r="B6" s="41" t="s">
        <v>33</v>
      </c>
      <c r="C6" s="37">
        <v>45083.0</v>
      </c>
      <c r="D6" s="38" t="s">
        <v>273</v>
      </c>
      <c r="E6" s="39" t="s">
        <v>39</v>
      </c>
      <c r="F6" s="40">
        <v>5.5</v>
      </c>
      <c r="G6" s="40">
        <v>1.0</v>
      </c>
      <c r="H6" s="40">
        <v>0.0</v>
      </c>
      <c r="I6" s="57" t="s">
        <v>46</v>
      </c>
      <c r="J6" s="37">
        <v>45084.0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38" t="s">
        <v>36</v>
      </c>
      <c r="Q6" s="37">
        <v>45085.0</v>
      </c>
      <c r="R6" s="38" t="s">
        <v>273</v>
      </c>
      <c r="S6" s="39" t="s">
        <v>39</v>
      </c>
      <c r="T6" s="40">
        <v>5.5</v>
      </c>
      <c r="U6" s="40">
        <v>1.0</v>
      </c>
      <c r="V6" s="40">
        <v>0.0</v>
      </c>
      <c r="W6" s="56" t="s">
        <v>37</v>
      </c>
      <c r="X6" s="37">
        <v>45086.0</v>
      </c>
      <c r="Y6" s="38" t="s">
        <v>273</v>
      </c>
      <c r="Z6" s="39" t="s">
        <v>39</v>
      </c>
      <c r="AA6" s="40">
        <v>5.5</v>
      </c>
      <c r="AB6" s="40">
        <v>1.0</v>
      </c>
      <c r="AC6" s="40">
        <v>0.0</v>
      </c>
      <c r="AD6" s="56" t="s">
        <v>40</v>
      </c>
      <c r="AE6" s="37">
        <v>45087.0</v>
      </c>
      <c r="AF6" s="38" t="s">
        <v>199</v>
      </c>
      <c r="AG6" s="39" t="s">
        <v>42</v>
      </c>
      <c r="AH6" s="40">
        <v>7.0</v>
      </c>
      <c r="AI6" s="40">
        <v>1.0</v>
      </c>
      <c r="AJ6" s="40">
        <v>0.5</v>
      </c>
      <c r="AK6" s="47" t="s">
        <v>43</v>
      </c>
      <c r="AL6" s="37">
        <v>45088.0</v>
      </c>
      <c r="AM6" s="38" t="s">
        <v>199</v>
      </c>
      <c r="AN6" s="39" t="s">
        <v>42</v>
      </c>
      <c r="AO6" s="40">
        <v>7.0</v>
      </c>
      <c r="AP6" s="40">
        <v>1.0</v>
      </c>
      <c r="AQ6" s="40">
        <v>0.5</v>
      </c>
      <c r="AR6" s="47" t="s">
        <v>44</v>
      </c>
      <c r="AS6" s="495">
        <v>45089.0</v>
      </c>
      <c r="AT6" s="38" t="s">
        <v>273</v>
      </c>
      <c r="AU6" s="39" t="s">
        <v>39</v>
      </c>
      <c r="AV6" s="40">
        <v>5.5</v>
      </c>
      <c r="AW6" s="40">
        <v>1.0</v>
      </c>
      <c r="AX6" s="40">
        <v>0.0</v>
      </c>
      <c r="AY6" s="48"/>
      <c r="AZ6" s="49">
        <f t="shared" ref="AZ6:BB6" si="5">SUM(F6,M6,T6,AA6,AH6,AO6,AV6)</f>
        <v>36</v>
      </c>
      <c r="BA6" s="39">
        <f t="shared" si="5"/>
        <v>6</v>
      </c>
      <c r="BB6" s="39">
        <f t="shared" si="5"/>
        <v>1</v>
      </c>
      <c r="BC6" s="50">
        <f t="shared" si="3"/>
        <v>43</v>
      </c>
      <c r="BD6" s="51"/>
      <c r="BE6" s="39">
        <f t="shared" si="6"/>
        <v>2423.16</v>
      </c>
      <c r="BF6" s="39">
        <f t="shared" si="7"/>
        <v>444</v>
      </c>
      <c r="BG6" s="39">
        <f t="shared" si="8"/>
        <v>84</v>
      </c>
      <c r="BH6" s="39">
        <f t="shared" si="4"/>
        <v>2951.16</v>
      </c>
      <c r="BI6" s="51"/>
      <c r="BJ6" s="52" t="s">
        <v>23</v>
      </c>
      <c r="BK6" s="53">
        <f>BC43</f>
        <v>96</v>
      </c>
      <c r="BL6" s="51"/>
      <c r="BM6" s="51"/>
    </row>
    <row r="7">
      <c r="A7" s="35" t="s">
        <v>45</v>
      </c>
      <c r="B7" s="41" t="s">
        <v>33</v>
      </c>
      <c r="C7" s="37">
        <v>45083.0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45084.0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42" t="s">
        <v>24</v>
      </c>
      <c r="Q7" s="37">
        <v>45084.0</v>
      </c>
      <c r="R7" s="38" t="s">
        <v>412</v>
      </c>
      <c r="S7" s="39" t="s">
        <v>413</v>
      </c>
      <c r="T7" s="40">
        <v>0.5</v>
      </c>
      <c r="U7" s="40">
        <v>7.0</v>
      </c>
      <c r="V7" s="40">
        <v>5.0</v>
      </c>
      <c r="W7" s="56" t="s">
        <v>37</v>
      </c>
      <c r="X7" s="37">
        <v>45086.0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45087.0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45088.0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45089.0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9">SUM(F7,M7,T7,AA7,AH7,AO7,AV7)</f>
        <v>31</v>
      </c>
      <c r="BA7" s="39">
        <f t="shared" si="9"/>
        <v>12</v>
      </c>
      <c r="BB7" s="39">
        <f t="shared" si="9"/>
        <v>6</v>
      </c>
      <c r="BC7" s="50">
        <f t="shared" si="3"/>
        <v>49</v>
      </c>
      <c r="BD7" s="51"/>
      <c r="BE7" s="39">
        <f t="shared" ref="BE7:BE9" si="11">AZ7*80</f>
        <v>2480</v>
      </c>
      <c r="BF7" s="39">
        <f t="shared" ref="BF7:BF9" si="12">BA7*88</f>
        <v>1056</v>
      </c>
      <c r="BG7" s="39">
        <f t="shared" ref="BG7:BG9" si="13">BB7*80</f>
        <v>480</v>
      </c>
      <c r="BH7" s="39">
        <f t="shared" si="4"/>
        <v>4016</v>
      </c>
      <c r="BI7" s="51"/>
      <c r="BJ7" s="55" t="s">
        <v>49</v>
      </c>
      <c r="BK7" s="55">
        <f>BC53</f>
        <v>22</v>
      </c>
      <c r="BL7" s="51"/>
      <c r="BM7" s="51"/>
    </row>
    <row r="8">
      <c r="A8" s="59" t="s">
        <v>52</v>
      </c>
      <c r="B8" s="36" t="s">
        <v>19</v>
      </c>
      <c r="C8" s="37">
        <v>45082.0</v>
      </c>
      <c r="D8" s="38"/>
      <c r="E8" s="39"/>
      <c r="F8" s="40">
        <v>0.0</v>
      </c>
      <c r="G8" s="40">
        <v>0.0</v>
      </c>
      <c r="H8" s="40">
        <v>0.0</v>
      </c>
      <c r="I8" s="57" t="s">
        <v>46</v>
      </c>
      <c r="J8" s="37">
        <v>45084.0</v>
      </c>
      <c r="K8" s="38"/>
      <c r="L8" s="39"/>
      <c r="M8" s="40">
        <v>0.0</v>
      </c>
      <c r="N8" s="40">
        <v>0.0</v>
      </c>
      <c r="O8" s="40">
        <v>0.0</v>
      </c>
      <c r="P8" s="38"/>
      <c r="Q8" s="37"/>
      <c r="R8" s="38"/>
      <c r="S8" s="39"/>
      <c r="T8" s="40">
        <v>0.0</v>
      </c>
      <c r="U8" s="40">
        <v>0.0</v>
      </c>
      <c r="V8" s="40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 t="s">
        <v>56</v>
      </c>
      <c r="AE8" s="37">
        <v>45086.0</v>
      </c>
      <c r="AF8" s="38" t="s">
        <v>272</v>
      </c>
      <c r="AG8" s="39" t="s">
        <v>21</v>
      </c>
      <c r="AH8" s="40">
        <v>0.0</v>
      </c>
      <c r="AI8" s="40">
        <v>0.0</v>
      </c>
      <c r="AJ8" s="40">
        <v>0.0</v>
      </c>
      <c r="AO8" s="40">
        <v>0.0</v>
      </c>
      <c r="AP8" s="40">
        <v>0.0</v>
      </c>
      <c r="AQ8" s="40">
        <v>0.0</v>
      </c>
      <c r="AR8" s="47"/>
      <c r="AS8" s="485"/>
      <c r="AT8" s="38"/>
      <c r="AU8" s="39"/>
      <c r="AV8" s="40">
        <v>0.0</v>
      </c>
      <c r="AW8" s="40">
        <v>0.0</v>
      </c>
      <c r="AX8" s="40">
        <v>0.0</v>
      </c>
      <c r="AY8" s="48"/>
      <c r="AZ8" s="49">
        <f t="shared" ref="AZ8:BB8" si="10">SUM(F8,M8,T8,AA8,AH8,AO8,AV8)</f>
        <v>0</v>
      </c>
      <c r="BA8" s="39">
        <f t="shared" si="10"/>
        <v>0</v>
      </c>
      <c r="BB8" s="39">
        <f t="shared" si="10"/>
        <v>0</v>
      </c>
      <c r="BC8" s="50">
        <f t="shared" si="3"/>
        <v>0</v>
      </c>
      <c r="BD8" s="51"/>
      <c r="BE8" s="39">
        <f t="shared" si="11"/>
        <v>0</v>
      </c>
      <c r="BF8" s="39">
        <f t="shared" si="12"/>
        <v>0</v>
      </c>
      <c r="BG8" s="39">
        <f t="shared" si="13"/>
        <v>0</v>
      </c>
      <c r="BH8" s="39">
        <f t="shared" si="4"/>
        <v>0</v>
      </c>
      <c r="BI8" s="51"/>
      <c r="BJ8" s="62" t="s">
        <v>51</v>
      </c>
      <c r="BK8" s="62">
        <f>BC23</f>
        <v>157</v>
      </c>
      <c r="BL8" s="51"/>
      <c r="BM8" s="51"/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40">
        <v>0.0</v>
      </c>
      <c r="I9" s="144"/>
      <c r="J9" s="144"/>
      <c r="K9" s="382"/>
      <c r="L9" s="382"/>
      <c r="M9" s="40">
        <v>0.0</v>
      </c>
      <c r="N9" s="40">
        <v>0.0</v>
      </c>
      <c r="O9" s="40">
        <v>0.0</v>
      </c>
      <c r="P9" s="38"/>
      <c r="Q9" s="37"/>
      <c r="R9" s="38"/>
      <c r="S9" s="39"/>
      <c r="T9" s="40">
        <v>0.0</v>
      </c>
      <c r="U9" s="40">
        <v>0.0</v>
      </c>
      <c r="V9" s="40">
        <v>0.0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56"/>
      <c r="AE9" s="37"/>
      <c r="AF9" s="38"/>
      <c r="AG9" s="39"/>
      <c r="AH9" s="40">
        <v>0.0</v>
      </c>
      <c r="AI9" s="40">
        <v>0.0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92"/>
      <c r="AS9" s="45"/>
      <c r="AT9" s="297"/>
      <c r="AU9" s="297"/>
      <c r="AV9" s="40">
        <v>0.0</v>
      </c>
      <c r="AW9" s="40">
        <v>0.0</v>
      </c>
      <c r="AX9" s="40">
        <v>0.0</v>
      </c>
      <c r="AY9" s="65"/>
      <c r="AZ9" s="49">
        <f t="shared" ref="AZ9:BB9" si="14">SUM(F9,M9,T9,AA9,AH9,AO9,AV9)</f>
        <v>0</v>
      </c>
      <c r="BA9" s="39">
        <f t="shared" si="14"/>
        <v>0</v>
      </c>
      <c r="BB9" s="39">
        <f t="shared" si="14"/>
        <v>0</v>
      </c>
      <c r="BC9" s="50">
        <f t="shared" si="3"/>
        <v>0</v>
      </c>
      <c r="BD9" s="51"/>
      <c r="BE9" s="39">
        <f t="shared" si="11"/>
        <v>0</v>
      </c>
      <c r="BF9" s="39">
        <f t="shared" si="12"/>
        <v>0</v>
      </c>
      <c r="BG9" s="39">
        <f t="shared" si="13"/>
        <v>0</v>
      </c>
      <c r="BH9" s="39">
        <f t="shared" si="4"/>
        <v>0</v>
      </c>
      <c r="BI9" s="51"/>
      <c r="BJ9" s="62" t="s">
        <v>53</v>
      </c>
      <c r="BK9" s="62">
        <f>BC64</f>
        <v>119</v>
      </c>
      <c r="BL9" s="51"/>
      <c r="BM9" s="51"/>
    </row>
    <row r="10">
      <c r="A10" s="67"/>
      <c r="D10" s="68"/>
      <c r="F10" s="51"/>
      <c r="G10" s="51"/>
      <c r="H10" s="51"/>
      <c r="K10" s="69"/>
      <c r="L10" s="69"/>
      <c r="M10" s="51"/>
      <c r="N10" s="51"/>
      <c r="O10" s="51"/>
      <c r="P10" s="70"/>
      <c r="Q10" s="71"/>
      <c r="R10" s="51"/>
      <c r="S10" s="51"/>
      <c r="T10" s="51"/>
      <c r="U10" s="51"/>
      <c r="V10" s="51"/>
      <c r="W10" s="72"/>
      <c r="X10" s="71"/>
      <c r="Y10" s="51"/>
      <c r="Z10" s="51"/>
      <c r="AA10" s="51"/>
      <c r="AB10" s="51"/>
      <c r="AC10" s="51"/>
      <c r="AD10" s="73"/>
      <c r="AF10" s="74"/>
      <c r="AG10" s="74"/>
      <c r="AH10" s="51"/>
      <c r="AI10" s="51"/>
      <c r="AJ10" s="51"/>
      <c r="AO10" s="51"/>
      <c r="AP10" s="51"/>
      <c r="AQ10" s="51"/>
      <c r="AR10" s="32"/>
      <c r="AS10" s="71"/>
      <c r="AT10" s="75"/>
      <c r="AU10" s="75"/>
      <c r="AV10" s="51"/>
      <c r="AW10" s="51"/>
      <c r="AX10" s="51"/>
      <c r="AY10" s="48"/>
      <c r="AZ10" s="51"/>
      <c r="BA10" s="51"/>
      <c r="BB10" s="51"/>
      <c r="BC10" s="51"/>
      <c r="BD10" s="51"/>
      <c r="BE10" s="39"/>
      <c r="BF10" s="39"/>
      <c r="BG10" s="39"/>
      <c r="BH10" s="39"/>
      <c r="BI10" s="51"/>
      <c r="BJ10" s="62" t="s">
        <v>60</v>
      </c>
      <c r="BK10" s="62"/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76" t="s">
        <v>14</v>
      </c>
      <c r="AZ11" s="77">
        <f t="shared" ref="AZ11:BC11" si="15">SUM(AZ4,AZ5,AZ6,AZ7,AZ8,AZ9)</f>
        <v>68</v>
      </c>
      <c r="BA11" s="78">
        <f t="shared" si="15"/>
        <v>107.5</v>
      </c>
      <c r="BB11" s="78">
        <f t="shared" si="15"/>
        <v>17</v>
      </c>
      <c r="BC11" s="79">
        <f t="shared" si="15"/>
        <v>192.5</v>
      </c>
      <c r="BD11" s="51"/>
      <c r="BE11" s="40">
        <f t="shared" ref="BE11:BG11" si="16">sum(BE4,BE5,BE6,BE7,BE8,BE9)</f>
        <v>4983.16</v>
      </c>
      <c r="BF11" s="40">
        <f t="shared" si="16"/>
        <v>8760</v>
      </c>
      <c r="BG11" s="40">
        <f t="shared" si="16"/>
        <v>1364</v>
      </c>
      <c r="BH11" s="40">
        <f>SUM(BH4,BH5,BH6,BH7,BH8,BH9)</f>
        <v>15107.16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483"/>
      <c r="BK12" s="483"/>
      <c r="BL12" s="75"/>
      <c r="BM12" s="75"/>
    </row>
    <row r="13">
      <c r="D13" s="68"/>
      <c r="K13" s="80" t="s">
        <v>51</v>
      </c>
      <c r="L13" s="81"/>
      <c r="M13" s="70"/>
      <c r="N13" s="70"/>
      <c r="O13" s="70"/>
      <c r="P13" s="70"/>
      <c r="Q13" s="71"/>
      <c r="R13" s="51"/>
      <c r="S13" s="51"/>
      <c r="T13" s="75"/>
      <c r="U13" s="75"/>
      <c r="V13" s="75"/>
      <c r="W13" s="75"/>
      <c r="X13" s="68"/>
      <c r="Y13" s="80" t="s">
        <v>51</v>
      </c>
      <c r="Z13" s="81"/>
      <c r="AA13" s="73"/>
      <c r="AB13" s="73"/>
      <c r="AC13" s="73"/>
      <c r="AD13" s="73"/>
      <c r="AF13" s="82" t="s">
        <v>51</v>
      </c>
      <c r="AG13" s="81"/>
      <c r="AO13" s="32"/>
      <c r="AP13" s="32"/>
      <c r="AQ13" s="32"/>
      <c r="AR13" s="83"/>
      <c r="AS13" s="84"/>
      <c r="AT13" s="82" t="s">
        <v>51</v>
      </c>
      <c r="AU13" s="81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82" t="s">
        <v>51</v>
      </c>
      <c r="BG13" s="81"/>
      <c r="BH13" s="75"/>
      <c r="BI13" s="75"/>
      <c r="BJ13" s="75"/>
      <c r="BK13" s="75"/>
      <c r="BL13" s="75"/>
      <c r="BM13" s="75"/>
    </row>
    <row r="14">
      <c r="A14" s="7"/>
      <c r="B14" s="350"/>
      <c r="C14" s="350"/>
      <c r="D14" s="124"/>
      <c r="E14" s="351">
        <v>45082.0</v>
      </c>
      <c r="F14" s="387"/>
      <c r="G14" s="387"/>
      <c r="H14" s="387"/>
      <c r="I14" s="124"/>
      <c r="J14" s="124"/>
      <c r="L14" s="351">
        <v>45083.0</v>
      </c>
      <c r="M14" s="124"/>
      <c r="N14" s="124"/>
      <c r="O14" s="124"/>
      <c r="P14" s="124"/>
      <c r="R14" s="8"/>
      <c r="S14" s="351">
        <v>45084.0</v>
      </c>
      <c r="U14" s="126"/>
      <c r="V14" s="126"/>
      <c r="X14" s="126"/>
      <c r="Y14" s="488"/>
      <c r="Z14" s="351">
        <v>45085.0</v>
      </c>
      <c r="AA14" s="126"/>
      <c r="AB14" s="126"/>
      <c r="AD14" s="126"/>
      <c r="AE14" s="126"/>
      <c r="AF14" s="126"/>
      <c r="AG14" s="405">
        <v>45086.0</v>
      </c>
      <c r="AH14" s="126"/>
      <c r="AJ14" s="126"/>
      <c r="AK14" s="126"/>
      <c r="AL14" s="126"/>
      <c r="AM14" s="126"/>
      <c r="AN14" s="405">
        <v>45087.0</v>
      </c>
      <c r="AP14" s="106"/>
      <c r="AQ14" s="106"/>
      <c r="AR14" s="106"/>
      <c r="AS14" s="106"/>
      <c r="AT14" s="106"/>
      <c r="AU14" s="405">
        <v>45088.0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9" t="s">
        <v>85</v>
      </c>
      <c r="BG14" s="4"/>
      <c r="BH14" s="106"/>
      <c r="BI14" s="106"/>
      <c r="BJ14" s="92" t="s">
        <v>108</v>
      </c>
      <c r="BK14" s="93">
        <f>BH28</f>
        <v>3660</v>
      </c>
      <c r="BL14" s="106"/>
      <c r="BM14" s="106"/>
    </row>
    <row r="15">
      <c r="A15" s="85"/>
      <c r="B15" s="86"/>
      <c r="C15" s="86"/>
      <c r="D15" s="87" t="s">
        <v>2</v>
      </c>
      <c r="E15" s="26" t="s">
        <v>3</v>
      </c>
      <c r="F15" s="26" t="s">
        <v>4</v>
      </c>
      <c r="G15" s="26" t="s">
        <v>5</v>
      </c>
      <c r="H15" s="26" t="s">
        <v>6</v>
      </c>
      <c r="I15" s="88"/>
      <c r="J15" s="89"/>
      <c r="K15" s="87" t="s">
        <v>2</v>
      </c>
      <c r="L15" s="87" t="s">
        <v>7</v>
      </c>
      <c r="M15" s="26" t="s">
        <v>4</v>
      </c>
      <c r="N15" s="26" t="s">
        <v>5</v>
      </c>
      <c r="O15" s="26" t="s">
        <v>6</v>
      </c>
      <c r="P15" s="89"/>
      <c r="Q15" s="89"/>
      <c r="R15" s="87" t="s">
        <v>2</v>
      </c>
      <c r="S15" s="87" t="s">
        <v>8</v>
      </c>
      <c r="T15" s="26" t="s">
        <v>4</v>
      </c>
      <c r="U15" s="26" t="s">
        <v>5</v>
      </c>
      <c r="V15" s="26" t="s">
        <v>6</v>
      </c>
      <c r="W15" s="86"/>
      <c r="X15" s="89"/>
      <c r="Y15" s="87" t="s">
        <v>2</v>
      </c>
      <c r="Z15" s="29" t="s">
        <v>9</v>
      </c>
      <c r="AA15" s="26" t="s">
        <v>4</v>
      </c>
      <c r="AB15" s="26" t="s">
        <v>5</v>
      </c>
      <c r="AC15" s="26" t="s">
        <v>6</v>
      </c>
      <c r="AD15" s="90"/>
      <c r="AE15" s="89"/>
      <c r="AF15" s="87" t="s">
        <v>2</v>
      </c>
      <c r="AG15" s="29" t="s">
        <v>10</v>
      </c>
      <c r="AH15" s="26" t="s">
        <v>4</v>
      </c>
      <c r="AI15" s="26" t="s">
        <v>5</v>
      </c>
      <c r="AJ15" s="26" t="s">
        <v>6</v>
      </c>
      <c r="AK15" s="89"/>
      <c r="AL15" s="89"/>
      <c r="AM15" s="87" t="s">
        <v>2</v>
      </c>
      <c r="AN15" s="91" t="s">
        <v>11</v>
      </c>
      <c r="AO15" s="26" t="s">
        <v>4</v>
      </c>
      <c r="AP15" s="26" t="s">
        <v>5</v>
      </c>
      <c r="AQ15" s="26" t="s">
        <v>6</v>
      </c>
      <c r="AR15" s="89"/>
      <c r="AS15" s="89"/>
      <c r="AT15" s="87" t="s">
        <v>2</v>
      </c>
      <c r="AU15" s="29" t="s">
        <v>12</v>
      </c>
      <c r="AV15" s="26" t="s">
        <v>4</v>
      </c>
      <c r="AW15" s="26" t="s">
        <v>5</v>
      </c>
      <c r="AX15" s="26" t="s">
        <v>6</v>
      </c>
      <c r="AY15" s="30"/>
      <c r="AZ15" s="31" t="s">
        <v>4</v>
      </c>
      <c r="BA15" s="31" t="s">
        <v>13</v>
      </c>
      <c r="BB15" s="31" t="s">
        <v>6</v>
      </c>
      <c r="BC15" s="31" t="s">
        <v>14</v>
      </c>
      <c r="BD15" s="32"/>
      <c r="BE15" s="33" t="s">
        <v>4</v>
      </c>
      <c r="BF15" s="33" t="s">
        <v>13</v>
      </c>
      <c r="BG15" s="33" t="s">
        <v>6</v>
      </c>
      <c r="BH15" s="33" t="s">
        <v>15</v>
      </c>
      <c r="BI15" s="32"/>
      <c r="BJ15" s="92" t="s">
        <v>61</v>
      </c>
      <c r="BK15" s="93">
        <f>BH4</f>
        <v>4884</v>
      </c>
      <c r="BL15" s="32"/>
      <c r="BM15" s="32"/>
    </row>
    <row r="16">
      <c r="A16" s="94" t="s">
        <v>335</v>
      </c>
      <c r="B16" s="36" t="s">
        <v>19</v>
      </c>
      <c r="C16" s="37">
        <v>45082.0</v>
      </c>
      <c r="D16" s="42" t="s">
        <v>211</v>
      </c>
      <c r="E16" s="58" t="s">
        <v>66</v>
      </c>
      <c r="F16" s="40">
        <v>0.0</v>
      </c>
      <c r="G16" s="40">
        <v>6.0</v>
      </c>
      <c r="H16" s="40">
        <v>0.0</v>
      </c>
      <c r="I16" s="36" t="s">
        <v>22</v>
      </c>
      <c r="J16" s="37">
        <v>45083.0</v>
      </c>
      <c r="K16" s="42" t="s">
        <v>426</v>
      </c>
      <c r="L16" s="53" t="s">
        <v>425</v>
      </c>
      <c r="M16" s="40">
        <v>1.0</v>
      </c>
      <c r="N16" s="40">
        <v>7.0</v>
      </c>
      <c r="O16" s="40">
        <v>5.0</v>
      </c>
      <c r="P16" s="36" t="s">
        <v>24</v>
      </c>
      <c r="Q16" s="37">
        <v>45084.0</v>
      </c>
      <c r="R16" s="42" t="s">
        <v>25</v>
      </c>
      <c r="S16" s="53" t="s">
        <v>25</v>
      </c>
      <c r="T16" s="40">
        <v>0.0</v>
      </c>
      <c r="U16" s="40">
        <v>0.0</v>
      </c>
      <c r="V16" s="40">
        <v>0.0</v>
      </c>
      <c r="W16" s="36" t="s">
        <v>26</v>
      </c>
      <c r="X16" s="37">
        <v>45085.0</v>
      </c>
      <c r="Y16" s="42" t="s">
        <v>211</v>
      </c>
      <c r="Z16" s="58" t="s">
        <v>66</v>
      </c>
      <c r="AA16" s="40">
        <v>0.0</v>
      </c>
      <c r="AB16" s="40">
        <v>6.0</v>
      </c>
      <c r="AC16" s="40">
        <v>0.0</v>
      </c>
      <c r="AD16" s="36" t="s">
        <v>56</v>
      </c>
      <c r="AE16" s="37">
        <v>45086.0</v>
      </c>
      <c r="AF16" s="42" t="s">
        <v>211</v>
      </c>
      <c r="AG16" s="58" t="s">
        <v>66</v>
      </c>
      <c r="AH16" s="40">
        <v>0.0</v>
      </c>
      <c r="AI16" s="40">
        <v>6.0</v>
      </c>
      <c r="AJ16" s="40">
        <v>0.0</v>
      </c>
      <c r="AK16" s="284" t="s">
        <v>57</v>
      </c>
      <c r="AL16" s="37">
        <v>45087.0</v>
      </c>
      <c r="AM16" s="42" t="s">
        <v>211</v>
      </c>
      <c r="AN16" s="58" t="s">
        <v>66</v>
      </c>
      <c r="AO16" s="40">
        <v>0.0</v>
      </c>
      <c r="AP16" s="40">
        <v>6.0</v>
      </c>
      <c r="AQ16" s="40">
        <v>0.0</v>
      </c>
      <c r="AR16" s="36" t="s">
        <v>93</v>
      </c>
      <c r="AS16" s="37">
        <v>45088.0</v>
      </c>
      <c r="AT16" s="42" t="s">
        <v>211</v>
      </c>
      <c r="AU16" s="58" t="s">
        <v>66</v>
      </c>
      <c r="AV16" s="40">
        <v>0.0</v>
      </c>
      <c r="AW16" s="40">
        <v>6.0</v>
      </c>
      <c r="AX16" s="40">
        <v>0.0</v>
      </c>
      <c r="AY16" s="48"/>
      <c r="AZ16" s="49">
        <f t="shared" ref="AZ16:BB16" si="17">SUM(F16,M16,T16,AA16,AH16,AO16,AV16)</f>
        <v>1</v>
      </c>
      <c r="BA16" s="39">
        <f t="shared" si="17"/>
        <v>37</v>
      </c>
      <c r="BB16" s="39">
        <f t="shared" si="17"/>
        <v>5</v>
      </c>
      <c r="BC16" s="50">
        <f t="shared" ref="BC16:BC21" si="19">SUM(AZ16,BA16,BB16)</f>
        <v>43</v>
      </c>
      <c r="BD16" s="51"/>
      <c r="BE16" s="39">
        <f>AZ16*67.31</f>
        <v>67.31</v>
      </c>
      <c r="BF16" s="39">
        <f>BA16*74</f>
        <v>2738</v>
      </c>
      <c r="BG16" s="39">
        <f>BB16*84</f>
        <v>420</v>
      </c>
      <c r="BH16" s="39">
        <f t="shared" ref="BH16:BH21" si="20">sum(BE16,BF16,BG16)</f>
        <v>3225.31</v>
      </c>
      <c r="BI16" s="51"/>
      <c r="BJ16" s="39" t="s">
        <v>68</v>
      </c>
      <c r="BK16" s="93">
        <f>BH6</f>
        <v>2951.16</v>
      </c>
      <c r="BL16" s="51"/>
      <c r="BM16" s="51"/>
    </row>
    <row r="17">
      <c r="A17" s="97" t="s">
        <v>69</v>
      </c>
      <c r="B17" s="57" t="s">
        <v>33</v>
      </c>
      <c r="C17" s="37">
        <v>45083.0</v>
      </c>
      <c r="D17" s="42" t="s">
        <v>274</v>
      </c>
      <c r="E17" s="58" t="s">
        <v>48</v>
      </c>
      <c r="F17" s="40">
        <v>6.0</v>
      </c>
      <c r="G17" s="40">
        <v>2.0</v>
      </c>
      <c r="H17" s="40">
        <v>0.0</v>
      </c>
      <c r="I17" s="57" t="s">
        <v>46</v>
      </c>
      <c r="J17" s="37">
        <v>45084.0</v>
      </c>
      <c r="K17" s="42" t="s">
        <v>315</v>
      </c>
      <c r="L17" s="58" t="s">
        <v>200</v>
      </c>
      <c r="M17" s="40">
        <v>6.0</v>
      </c>
      <c r="N17" s="40">
        <v>2.0</v>
      </c>
      <c r="O17" s="40">
        <v>0.5</v>
      </c>
      <c r="P17" s="36" t="s">
        <v>24</v>
      </c>
      <c r="Q17" s="37">
        <v>45084.0</v>
      </c>
      <c r="R17" s="42" t="s">
        <v>426</v>
      </c>
      <c r="S17" s="53" t="s">
        <v>425</v>
      </c>
      <c r="T17" s="40">
        <v>1.0</v>
      </c>
      <c r="U17" s="40">
        <v>7.0</v>
      </c>
      <c r="V17" s="40">
        <v>5.0</v>
      </c>
      <c r="W17" s="57" t="s">
        <v>37</v>
      </c>
      <c r="X17" s="37">
        <v>45086.0</v>
      </c>
      <c r="Y17" s="42" t="s">
        <v>25</v>
      </c>
      <c r="Z17" s="58" t="s">
        <v>25</v>
      </c>
      <c r="AA17" s="40">
        <v>0.0</v>
      </c>
      <c r="AB17" s="40">
        <v>0.0</v>
      </c>
      <c r="AC17" s="40">
        <v>0.0</v>
      </c>
      <c r="AD17" s="57" t="s">
        <v>40</v>
      </c>
      <c r="AE17" s="37">
        <v>45087.0</v>
      </c>
      <c r="AF17" s="42" t="s">
        <v>274</v>
      </c>
      <c r="AG17" s="58" t="s">
        <v>48</v>
      </c>
      <c r="AH17" s="40">
        <v>6.0</v>
      </c>
      <c r="AI17" s="40">
        <v>2.0</v>
      </c>
      <c r="AJ17" s="40">
        <v>0.0</v>
      </c>
      <c r="AK17" s="96" t="s">
        <v>43</v>
      </c>
      <c r="AL17" s="37">
        <v>45088.0</v>
      </c>
      <c r="AM17" s="42" t="s">
        <v>274</v>
      </c>
      <c r="AN17" s="58" t="s">
        <v>48</v>
      </c>
      <c r="AO17" s="40">
        <v>6.0</v>
      </c>
      <c r="AP17" s="40">
        <v>2.0</v>
      </c>
      <c r="AQ17" s="40">
        <v>0.0</v>
      </c>
      <c r="AR17" s="57" t="s">
        <v>44</v>
      </c>
      <c r="AS17" s="495">
        <v>45089.0</v>
      </c>
      <c r="AT17" s="42" t="s">
        <v>274</v>
      </c>
      <c r="AU17" s="58" t="s">
        <v>48</v>
      </c>
      <c r="AV17" s="40">
        <v>6.0</v>
      </c>
      <c r="AW17" s="40">
        <v>2.0</v>
      </c>
      <c r="AX17" s="40">
        <v>0.0</v>
      </c>
      <c r="AY17" s="48"/>
      <c r="AZ17" s="49">
        <f t="shared" ref="AZ17:BB17" si="18">SUM(F17,M17,T17,AA17,AH17,AO17,AV17)</f>
        <v>31</v>
      </c>
      <c r="BA17" s="39">
        <f t="shared" si="18"/>
        <v>17</v>
      </c>
      <c r="BB17" s="39">
        <f t="shared" si="18"/>
        <v>5.5</v>
      </c>
      <c r="BC17" s="50">
        <f t="shared" si="19"/>
        <v>53.5</v>
      </c>
      <c r="BD17" s="51"/>
      <c r="BE17" s="39">
        <f>AZ17*80</f>
        <v>2480</v>
      </c>
      <c r="BF17" s="39">
        <f>BA17*88</f>
        <v>1496</v>
      </c>
      <c r="BG17" s="39">
        <f>BB17*80</f>
        <v>440</v>
      </c>
      <c r="BH17" s="39">
        <f t="shared" si="20"/>
        <v>4416</v>
      </c>
      <c r="BI17" s="51"/>
      <c r="BJ17" s="39" t="s">
        <v>72</v>
      </c>
      <c r="BK17" s="93">
        <f>BH5</f>
        <v>3256</v>
      </c>
      <c r="BL17" s="51"/>
      <c r="BM17" s="51"/>
    </row>
    <row r="18">
      <c r="A18" s="35" t="s">
        <v>73</v>
      </c>
      <c r="B18" s="57" t="s">
        <v>33</v>
      </c>
      <c r="C18" s="37">
        <v>45083.0</v>
      </c>
      <c r="D18" s="42" t="s">
        <v>112</v>
      </c>
      <c r="E18" s="58" t="s">
        <v>71</v>
      </c>
      <c r="F18" s="40">
        <v>6.5</v>
      </c>
      <c r="G18" s="40">
        <v>1.0</v>
      </c>
      <c r="H18" s="40">
        <v>0.0</v>
      </c>
      <c r="I18" s="57" t="s">
        <v>46</v>
      </c>
      <c r="J18" s="37">
        <v>45084.0</v>
      </c>
      <c r="K18" s="42" t="s">
        <v>25</v>
      </c>
      <c r="L18" s="58" t="s">
        <v>25</v>
      </c>
      <c r="M18" s="40">
        <v>6.5</v>
      </c>
      <c r="N18" s="40">
        <v>1.0</v>
      </c>
      <c r="O18" s="40">
        <v>0.0</v>
      </c>
      <c r="P18" s="38" t="s">
        <v>36</v>
      </c>
      <c r="Q18" s="37">
        <v>45085.0</v>
      </c>
      <c r="R18" s="42" t="s">
        <v>112</v>
      </c>
      <c r="S18" s="58" t="s">
        <v>71</v>
      </c>
      <c r="T18" s="40">
        <v>6.5</v>
      </c>
      <c r="U18" s="40">
        <v>1.0</v>
      </c>
      <c r="V18" s="40">
        <v>0.0</v>
      </c>
      <c r="W18" s="57" t="s">
        <v>37</v>
      </c>
      <c r="X18" s="37">
        <v>45086.0</v>
      </c>
      <c r="Y18" s="42" t="s">
        <v>112</v>
      </c>
      <c r="Z18" s="58" t="s">
        <v>71</v>
      </c>
      <c r="AA18" s="40">
        <v>6.5</v>
      </c>
      <c r="AB18" s="40">
        <v>1.0</v>
      </c>
      <c r="AC18" s="40">
        <v>0.0</v>
      </c>
      <c r="AD18" s="57" t="s">
        <v>40</v>
      </c>
      <c r="AE18" s="37">
        <v>45087.0</v>
      </c>
      <c r="AF18" s="42" t="s">
        <v>112</v>
      </c>
      <c r="AG18" s="58" t="s">
        <v>71</v>
      </c>
      <c r="AH18" s="40">
        <v>6.5</v>
      </c>
      <c r="AI18" s="40">
        <v>1.0</v>
      </c>
      <c r="AJ18" s="40">
        <v>0.0</v>
      </c>
      <c r="AK18" s="96" t="s">
        <v>43</v>
      </c>
      <c r="AL18" s="37">
        <v>45088.0</v>
      </c>
      <c r="AM18" s="42" t="s">
        <v>112</v>
      </c>
      <c r="AN18" s="58" t="s">
        <v>71</v>
      </c>
      <c r="AO18" s="40">
        <v>6.5</v>
      </c>
      <c r="AP18" s="40">
        <v>1.0</v>
      </c>
      <c r="AQ18" s="40">
        <v>0.0</v>
      </c>
      <c r="AR18" s="57" t="s">
        <v>44</v>
      </c>
      <c r="AS18" s="495">
        <v>45089.0</v>
      </c>
      <c r="AT18" s="42" t="s">
        <v>112</v>
      </c>
      <c r="AU18" s="58" t="s">
        <v>71</v>
      </c>
      <c r="AV18" s="40">
        <v>6.5</v>
      </c>
      <c r="AW18" s="40">
        <v>1.0</v>
      </c>
      <c r="AX18" s="40">
        <v>0.0</v>
      </c>
      <c r="AY18" s="48"/>
      <c r="AZ18" s="49">
        <f t="shared" ref="AZ18:BB18" si="21">SUM(F18,M18,T18,AA18,AH18,AO18,AV18)</f>
        <v>45.5</v>
      </c>
      <c r="BA18" s="39">
        <f t="shared" si="21"/>
        <v>7</v>
      </c>
      <c r="BB18" s="39">
        <f t="shared" si="21"/>
        <v>0</v>
      </c>
      <c r="BC18" s="50">
        <f t="shared" si="19"/>
        <v>52.5</v>
      </c>
      <c r="BD18" s="51"/>
      <c r="BE18" s="39">
        <f>AZ18*67.31</f>
        <v>3062.605</v>
      </c>
      <c r="BF18" s="39">
        <f>BA18*74</f>
        <v>518</v>
      </c>
      <c r="BG18" s="39">
        <f>BB18*84</f>
        <v>0</v>
      </c>
      <c r="BH18" s="39">
        <f t="shared" si="20"/>
        <v>3580.605</v>
      </c>
      <c r="BI18" s="51"/>
      <c r="BJ18" s="39" t="s">
        <v>76</v>
      </c>
      <c r="BK18" s="93">
        <f>BH7</f>
        <v>4016</v>
      </c>
      <c r="BL18" s="51"/>
      <c r="BM18" s="51"/>
    </row>
    <row r="19">
      <c r="A19" s="35" t="s">
        <v>52</v>
      </c>
      <c r="B19" s="57"/>
      <c r="C19" s="37"/>
      <c r="D19" s="42"/>
      <c r="E19" s="58"/>
      <c r="F19" s="40">
        <v>0.0</v>
      </c>
      <c r="G19" s="40">
        <v>0.0</v>
      </c>
      <c r="H19" s="40">
        <v>0.0</v>
      </c>
      <c r="I19" s="57"/>
      <c r="J19" s="37"/>
      <c r="K19" s="42"/>
      <c r="L19" s="58"/>
      <c r="M19" s="40">
        <v>0.0</v>
      </c>
      <c r="N19" s="40">
        <v>0.0</v>
      </c>
      <c r="O19" s="40">
        <v>0.0</v>
      </c>
      <c r="P19" s="38"/>
      <c r="Q19" s="37"/>
      <c r="R19" s="42"/>
      <c r="S19" s="53"/>
      <c r="T19" s="40">
        <v>0.0</v>
      </c>
      <c r="U19" s="40">
        <v>0.0</v>
      </c>
      <c r="V19" s="40">
        <v>0.0</v>
      </c>
      <c r="W19" s="57" t="s">
        <v>37</v>
      </c>
      <c r="X19" s="37">
        <v>45086.0</v>
      </c>
      <c r="Y19" s="42" t="s">
        <v>274</v>
      </c>
      <c r="Z19" s="58" t="s">
        <v>48</v>
      </c>
      <c r="AA19" s="40">
        <v>6.0</v>
      </c>
      <c r="AB19" s="40">
        <v>2.0</v>
      </c>
      <c r="AC19" s="40">
        <v>0.0</v>
      </c>
      <c r="AD19" s="63"/>
      <c r="AE19" s="45"/>
      <c r="AF19" s="53"/>
      <c r="AG19" s="53"/>
      <c r="AH19" s="40">
        <v>0.0</v>
      </c>
      <c r="AI19" s="40">
        <v>0.0</v>
      </c>
      <c r="AJ19" s="40">
        <v>0.0</v>
      </c>
      <c r="AK19" s="149"/>
      <c r="AL19" s="45"/>
      <c r="AM19" s="53"/>
      <c r="AN19" s="58"/>
      <c r="AO19" s="40">
        <v>0.0</v>
      </c>
      <c r="AP19" s="40">
        <v>0.0</v>
      </c>
      <c r="AQ19" s="40">
        <v>0.0</v>
      </c>
      <c r="AR19" s="144"/>
      <c r="AS19" s="144"/>
      <c r="AT19" s="144"/>
      <c r="AU19" s="144"/>
      <c r="AV19" s="40">
        <v>0.0</v>
      </c>
      <c r="AW19" s="40">
        <v>0.0</v>
      </c>
      <c r="AX19" s="40">
        <v>0.0</v>
      </c>
      <c r="AY19" s="48"/>
      <c r="AZ19" s="49">
        <f t="shared" ref="AZ19:BB19" si="22">SUM(F19,M19,T19,AA19,AH19,AO19,AV19)</f>
        <v>6</v>
      </c>
      <c r="BA19" s="39">
        <f t="shared" si="22"/>
        <v>2</v>
      </c>
      <c r="BB19" s="39">
        <f t="shared" si="22"/>
        <v>0</v>
      </c>
      <c r="BC19" s="50">
        <f t="shared" si="19"/>
        <v>8</v>
      </c>
      <c r="BD19" s="51"/>
      <c r="BE19" s="39">
        <f t="shared" ref="BE19:BE21" si="24">AZ19*80</f>
        <v>480</v>
      </c>
      <c r="BF19" s="39">
        <f t="shared" ref="BF19:BF21" si="25">BA19*88</f>
        <v>176</v>
      </c>
      <c r="BG19" s="39">
        <f t="shared" ref="BG19:BG21" si="26">BB19*80</f>
        <v>0</v>
      </c>
      <c r="BH19" s="39">
        <f t="shared" si="20"/>
        <v>656</v>
      </c>
      <c r="BI19" s="51"/>
      <c r="BJ19" s="39" t="s">
        <v>340</v>
      </c>
      <c r="BK19" s="93">
        <f t="shared" ref="BK19:BK21" si="27">BH16</f>
        <v>3225.31</v>
      </c>
      <c r="BL19" s="51"/>
      <c r="BM19" s="51"/>
    </row>
    <row r="20">
      <c r="A20" s="35" t="s">
        <v>50</v>
      </c>
      <c r="B20" s="36"/>
      <c r="C20" s="37"/>
      <c r="D20" s="42"/>
      <c r="E20" s="58"/>
      <c r="F20" s="40">
        <v>0.0</v>
      </c>
      <c r="G20" s="40">
        <v>0.0</v>
      </c>
      <c r="H20" s="40">
        <v>0.0</v>
      </c>
      <c r="I20" s="57"/>
      <c r="J20" s="37"/>
      <c r="K20" s="42"/>
      <c r="L20" s="58"/>
      <c r="M20" s="40">
        <v>0.0</v>
      </c>
      <c r="N20" s="40">
        <v>0.0</v>
      </c>
      <c r="O20" s="40">
        <v>0.0</v>
      </c>
      <c r="P20" s="36"/>
      <c r="Q20" s="37"/>
      <c r="R20" s="42"/>
      <c r="S20" s="53"/>
      <c r="T20" s="40">
        <v>0.0</v>
      </c>
      <c r="U20" s="40">
        <v>0.0</v>
      </c>
      <c r="V20" s="40">
        <v>0.0</v>
      </c>
      <c r="W20" s="144"/>
      <c r="X20" s="144"/>
      <c r="Y20" s="144"/>
      <c r="Z20" s="144"/>
      <c r="AA20" s="40">
        <v>0.0</v>
      </c>
      <c r="AB20" s="40">
        <v>0.0</v>
      </c>
      <c r="AC20" s="40">
        <v>0.0</v>
      </c>
      <c r="AD20" s="144"/>
      <c r="AE20" s="144"/>
      <c r="AF20" s="144"/>
      <c r="AG20" s="144"/>
      <c r="AH20" s="40">
        <v>0.0</v>
      </c>
      <c r="AI20" s="40">
        <v>0.0</v>
      </c>
      <c r="AJ20" s="40">
        <v>0.0</v>
      </c>
      <c r="AK20" s="144"/>
      <c r="AL20" s="144"/>
      <c r="AM20" s="144"/>
      <c r="AN20" s="144"/>
      <c r="AO20" s="40">
        <v>0.0</v>
      </c>
      <c r="AP20" s="40">
        <v>0.0</v>
      </c>
      <c r="AQ20" s="40">
        <v>0.0</v>
      </c>
      <c r="AR20" s="61"/>
      <c r="AS20" s="143"/>
      <c r="AT20" s="53"/>
      <c r="AU20" s="53"/>
      <c r="AV20" s="40">
        <v>0.0</v>
      </c>
      <c r="AW20" s="40">
        <v>0.0</v>
      </c>
      <c r="AX20" s="40">
        <v>0.0</v>
      </c>
      <c r="AY20" s="48"/>
      <c r="AZ20" s="49">
        <f t="shared" ref="AZ20:BB20" si="23">SUM(F20,M20,T20,AA20,AH20,AO20,AV20)</f>
        <v>0</v>
      </c>
      <c r="BA20" s="39">
        <f t="shared" si="23"/>
        <v>0</v>
      </c>
      <c r="BB20" s="39">
        <f t="shared" si="23"/>
        <v>0</v>
      </c>
      <c r="BC20" s="50">
        <f t="shared" si="19"/>
        <v>0</v>
      </c>
      <c r="BD20" s="51"/>
      <c r="BE20" s="39">
        <f t="shared" si="24"/>
        <v>0</v>
      </c>
      <c r="BF20" s="39">
        <f t="shared" si="25"/>
        <v>0</v>
      </c>
      <c r="BG20" s="39">
        <f t="shared" si="26"/>
        <v>0</v>
      </c>
      <c r="BH20" s="39">
        <f t="shared" si="20"/>
        <v>0</v>
      </c>
      <c r="BI20" s="51"/>
      <c r="BJ20" s="39" t="s">
        <v>80</v>
      </c>
      <c r="BK20" s="93">
        <f t="shared" si="27"/>
        <v>4416</v>
      </c>
      <c r="BL20" s="51"/>
      <c r="BM20" s="51"/>
    </row>
    <row r="21">
      <c r="A21" s="59" t="s">
        <v>82</v>
      </c>
      <c r="B21" s="144"/>
      <c r="C21" s="144"/>
      <c r="D21" s="144"/>
      <c r="E21" s="144"/>
      <c r="F21" s="40">
        <v>0.0</v>
      </c>
      <c r="G21" s="40">
        <v>0.0</v>
      </c>
      <c r="H21" s="40">
        <v>0.0</v>
      </c>
      <c r="I21" s="144"/>
      <c r="J21" s="144"/>
      <c r="K21" s="144"/>
      <c r="L21" s="144"/>
      <c r="M21" s="40">
        <v>0.0</v>
      </c>
      <c r="N21" s="40">
        <v>0.0</v>
      </c>
      <c r="O21" s="40">
        <v>0.0</v>
      </c>
      <c r="P21" s="38"/>
      <c r="Q21" s="37"/>
      <c r="R21" s="42"/>
      <c r="S21" s="58"/>
      <c r="T21" s="40">
        <v>0.0</v>
      </c>
      <c r="U21" s="40">
        <v>0.0</v>
      </c>
      <c r="V21" s="40">
        <v>0.0</v>
      </c>
      <c r="W21" s="144"/>
      <c r="X21" s="144"/>
      <c r="Y21" s="144"/>
      <c r="Z21" s="144"/>
      <c r="AA21" s="40">
        <v>0.0</v>
      </c>
      <c r="AB21" s="40">
        <v>0.0</v>
      </c>
      <c r="AC21" s="40">
        <v>0.0</v>
      </c>
      <c r="AD21" s="144"/>
      <c r="AE21" s="144"/>
      <c r="AF21" s="144"/>
      <c r="AG21" s="144"/>
      <c r="AH21" s="40">
        <v>0.0</v>
      </c>
      <c r="AI21" s="40">
        <v>0.0</v>
      </c>
      <c r="AJ21" s="40">
        <v>0.0</v>
      </c>
      <c r="AK21" s="144"/>
      <c r="AL21" s="144"/>
      <c r="AM21" s="144"/>
      <c r="AN21" s="144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Z21" s="49">
        <f t="shared" ref="AZ21:BB21" si="28">SUM(F21,M21,T21,AA21,AH21,AO21,AV21)</f>
        <v>0</v>
      </c>
      <c r="BA21" s="39">
        <f t="shared" si="28"/>
        <v>0</v>
      </c>
      <c r="BB21" s="39">
        <f t="shared" si="28"/>
        <v>0</v>
      </c>
      <c r="BC21" s="50">
        <f t="shared" si="19"/>
        <v>0</v>
      </c>
      <c r="BD21" s="51"/>
      <c r="BE21" s="39">
        <f t="shared" si="24"/>
        <v>0</v>
      </c>
      <c r="BF21" s="39">
        <f t="shared" si="25"/>
        <v>0</v>
      </c>
      <c r="BG21" s="39">
        <f t="shared" si="26"/>
        <v>0</v>
      </c>
      <c r="BH21" s="39">
        <f t="shared" si="20"/>
        <v>0</v>
      </c>
      <c r="BI21" s="51"/>
      <c r="BJ21" s="39" t="s">
        <v>81</v>
      </c>
      <c r="BK21" s="93">
        <f t="shared" si="27"/>
        <v>3580.605</v>
      </c>
      <c r="BL21" s="51"/>
      <c r="BM21" s="51"/>
    </row>
    <row r="22">
      <c r="AZ22" s="51"/>
      <c r="BA22" s="51"/>
      <c r="BB22" s="51"/>
      <c r="BC22" s="51"/>
      <c r="BD22" s="51"/>
      <c r="BE22" s="39"/>
      <c r="BF22" s="39"/>
      <c r="BG22" s="39"/>
      <c r="BH22" s="39"/>
      <c r="BI22" s="51"/>
      <c r="BJ22" s="39" t="s">
        <v>83</v>
      </c>
      <c r="BK22" s="93">
        <f t="shared" ref="BK22:BK24" si="30">BH27</f>
        <v>3864</v>
      </c>
      <c r="BL22" s="51"/>
      <c r="BM22" s="51"/>
    </row>
    <row r="23">
      <c r="AY23" s="76" t="s">
        <v>14</v>
      </c>
      <c r="AZ23" s="77">
        <f t="shared" ref="AZ23:BC23" si="29">SUM(AZ16,AZ17,AZ18,AZ19,AZ20,AZ21)</f>
        <v>83.5</v>
      </c>
      <c r="BA23" s="78">
        <f t="shared" si="29"/>
        <v>63</v>
      </c>
      <c r="BB23" s="78">
        <f t="shared" si="29"/>
        <v>10.5</v>
      </c>
      <c r="BC23" s="79">
        <f t="shared" si="29"/>
        <v>157</v>
      </c>
      <c r="BD23" s="51"/>
      <c r="BE23" s="40">
        <f>sum(BE16,BE17,BE18,BE19,BE20,BE21)</f>
        <v>6089.915</v>
      </c>
      <c r="BF23" s="40">
        <f>sum(BF16,BF17,BF18,BF19,BF20,BF243)</f>
        <v>4928</v>
      </c>
      <c r="BG23" s="40">
        <f>sum(BG16,BG17,BG18,BG19,BG20,BG21)</f>
        <v>860</v>
      </c>
      <c r="BH23" s="40">
        <f>SUM(BH16,BH17,BH18,BH19,BH20,BH21)</f>
        <v>11877.915</v>
      </c>
      <c r="BI23" s="51"/>
      <c r="BJ23" s="39" t="s">
        <v>84</v>
      </c>
      <c r="BK23" s="93">
        <f t="shared" si="30"/>
        <v>3660</v>
      </c>
      <c r="BL23" s="51"/>
      <c r="BM23" s="51"/>
    </row>
    <row r="24">
      <c r="A24" s="100"/>
      <c r="B24" s="101"/>
      <c r="C24" s="101"/>
      <c r="D24" s="3"/>
      <c r="E24" s="4"/>
      <c r="F24" s="102"/>
      <c r="G24" s="102"/>
      <c r="H24" s="102"/>
      <c r="I24" s="102"/>
      <c r="J24" s="102"/>
      <c r="K24" s="6" t="s">
        <v>85</v>
      </c>
      <c r="L24" s="4"/>
      <c r="T24" s="103"/>
      <c r="U24" s="103"/>
      <c r="V24" s="103"/>
      <c r="W24" s="103"/>
      <c r="X24" s="104"/>
      <c r="Y24" s="6" t="s">
        <v>85</v>
      </c>
      <c r="Z24" s="4"/>
      <c r="AA24" s="104"/>
      <c r="AB24" s="104"/>
      <c r="AC24" s="104"/>
      <c r="AD24" s="104"/>
      <c r="AE24" s="104"/>
      <c r="AF24" s="9" t="s">
        <v>85</v>
      </c>
      <c r="AG24" s="4"/>
      <c r="AH24" s="104"/>
      <c r="AI24" s="104"/>
      <c r="AJ24" s="104"/>
      <c r="AK24" s="104"/>
      <c r="AL24" s="104"/>
      <c r="AM24" s="104"/>
      <c r="AN24" s="105"/>
      <c r="AO24" s="104"/>
      <c r="AP24" s="104"/>
      <c r="AQ24" s="104"/>
      <c r="AR24" s="104"/>
      <c r="AS24" s="104"/>
      <c r="AT24" s="9" t="s">
        <v>85</v>
      </c>
      <c r="AU24" s="4"/>
      <c r="AV24" s="105"/>
      <c r="AW24" s="105"/>
      <c r="AX24" s="105"/>
      <c r="AY24" s="105"/>
      <c r="AZ24" s="105"/>
      <c r="BA24" s="105"/>
      <c r="BB24" s="105"/>
      <c r="BC24" s="105"/>
      <c r="BD24" s="106"/>
      <c r="BE24" s="106"/>
      <c r="BF24" s="106"/>
      <c r="BG24" s="106"/>
      <c r="BH24" s="106"/>
      <c r="BI24" s="106"/>
      <c r="BJ24" s="39" t="s">
        <v>86</v>
      </c>
      <c r="BK24" s="93">
        <f t="shared" si="30"/>
        <v>3573.915</v>
      </c>
      <c r="BL24" s="106"/>
      <c r="BM24" s="106"/>
    </row>
    <row r="25">
      <c r="A25" s="7"/>
      <c r="B25" s="350"/>
      <c r="C25" s="350"/>
      <c r="D25" s="124"/>
      <c r="E25" s="351">
        <v>45082.0</v>
      </c>
      <c r="F25" s="387"/>
      <c r="G25" s="387"/>
      <c r="H25" s="387"/>
      <c r="I25" s="124"/>
      <c r="J25" s="124"/>
      <c r="L25" s="351">
        <v>45083.0</v>
      </c>
      <c r="M25" s="124"/>
      <c r="N25" s="124"/>
      <c r="O25" s="124"/>
      <c r="P25" s="124"/>
      <c r="R25" s="8"/>
      <c r="S25" s="351">
        <v>45084.0</v>
      </c>
      <c r="U25" s="126"/>
      <c r="V25" s="126"/>
      <c r="X25" s="126"/>
      <c r="Y25" s="488"/>
      <c r="Z25" s="351">
        <v>45085.0</v>
      </c>
      <c r="AA25" s="126"/>
      <c r="AB25" s="126"/>
      <c r="AD25" s="126"/>
      <c r="AE25" s="126"/>
      <c r="AF25" s="126"/>
      <c r="AG25" s="405">
        <v>45086.0</v>
      </c>
      <c r="AH25" s="126"/>
      <c r="AJ25" s="126"/>
      <c r="AK25" s="126"/>
      <c r="AL25" s="126"/>
      <c r="AM25" s="126"/>
      <c r="AN25" s="405">
        <v>45087.0</v>
      </c>
      <c r="AP25" s="106"/>
      <c r="AQ25" s="106"/>
      <c r="AR25" s="106"/>
      <c r="AS25" s="106"/>
      <c r="AT25" s="106"/>
      <c r="AU25" s="405">
        <v>45088.0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9" t="s">
        <v>85</v>
      </c>
      <c r="BG25" s="4"/>
      <c r="BH25" s="106"/>
      <c r="BI25" s="106"/>
      <c r="BJ25" s="92" t="s">
        <v>108</v>
      </c>
      <c r="BK25" s="93">
        <f>BH39</f>
        <v>3456</v>
      </c>
      <c r="BL25" s="106"/>
      <c r="BM25" s="106"/>
    </row>
    <row r="26">
      <c r="A26" s="107"/>
      <c r="B26" s="26"/>
      <c r="C26" s="26"/>
      <c r="D26" s="26" t="s">
        <v>2</v>
      </c>
      <c r="E26" s="26" t="s">
        <v>3</v>
      </c>
      <c r="F26" s="26" t="s">
        <v>4</v>
      </c>
      <c r="G26" s="26" t="s">
        <v>5</v>
      </c>
      <c r="H26" s="26" t="s">
        <v>6</v>
      </c>
      <c r="I26" s="26"/>
      <c r="J26" s="26"/>
      <c r="K26" s="26" t="s">
        <v>2</v>
      </c>
      <c r="L26" s="26" t="s">
        <v>7</v>
      </c>
      <c r="M26" s="26" t="s">
        <v>4</v>
      </c>
      <c r="N26" s="26" t="s">
        <v>5</v>
      </c>
      <c r="O26" s="26" t="s">
        <v>6</v>
      </c>
      <c r="P26" s="26"/>
      <c r="Q26" s="26"/>
      <c r="R26" s="26" t="s">
        <v>2</v>
      </c>
      <c r="S26" s="26" t="s">
        <v>8</v>
      </c>
      <c r="T26" s="26" t="s">
        <v>4</v>
      </c>
      <c r="U26" s="26" t="s">
        <v>5</v>
      </c>
      <c r="V26" s="26" t="s">
        <v>6</v>
      </c>
      <c r="W26" s="28"/>
      <c r="X26" s="29"/>
      <c r="Y26" s="29" t="s">
        <v>2</v>
      </c>
      <c r="Z26" s="29" t="s">
        <v>9</v>
      </c>
      <c r="AA26" s="26" t="s">
        <v>4</v>
      </c>
      <c r="AB26" s="26" t="s">
        <v>5</v>
      </c>
      <c r="AC26" s="26" t="s">
        <v>6</v>
      </c>
      <c r="AD26" s="29"/>
      <c r="AE26" s="29"/>
      <c r="AF26" s="29" t="s">
        <v>2</v>
      </c>
      <c r="AG26" s="29" t="s">
        <v>10</v>
      </c>
      <c r="AH26" s="26" t="s">
        <v>4</v>
      </c>
      <c r="AI26" s="26" t="s">
        <v>5</v>
      </c>
      <c r="AJ26" s="26" t="s">
        <v>6</v>
      </c>
      <c r="AK26" s="29"/>
      <c r="AL26" s="29"/>
      <c r="AM26" s="29" t="s">
        <v>2</v>
      </c>
      <c r="AN26" s="29" t="s">
        <v>11</v>
      </c>
      <c r="AO26" s="26" t="s">
        <v>4</v>
      </c>
      <c r="AP26" s="26" t="s">
        <v>5</v>
      </c>
      <c r="AQ26" s="26" t="s">
        <v>6</v>
      </c>
      <c r="AR26" s="29"/>
      <c r="AS26" s="29"/>
      <c r="AT26" s="29" t="s">
        <v>2</v>
      </c>
      <c r="AU26" s="29" t="s">
        <v>12</v>
      </c>
      <c r="AV26" s="26" t="s">
        <v>4</v>
      </c>
      <c r="AW26" s="26" t="s">
        <v>5</v>
      </c>
      <c r="AX26" s="26" t="s">
        <v>6</v>
      </c>
      <c r="AY26" s="30"/>
      <c r="AZ26" s="31" t="s">
        <v>4</v>
      </c>
      <c r="BA26" s="31" t="s">
        <v>13</v>
      </c>
      <c r="BB26" s="31" t="s">
        <v>6</v>
      </c>
      <c r="BC26" s="31" t="s">
        <v>14</v>
      </c>
      <c r="BD26" s="32"/>
      <c r="BE26" s="33" t="s">
        <v>4</v>
      </c>
      <c r="BF26" s="33" t="s">
        <v>13</v>
      </c>
      <c r="BG26" s="33" t="s">
        <v>6</v>
      </c>
      <c r="BH26" s="33" t="s">
        <v>15</v>
      </c>
      <c r="BI26" s="32"/>
      <c r="BJ26" s="92" t="s">
        <v>87</v>
      </c>
      <c r="BK26" s="93">
        <f t="shared" ref="BK26:BK27" si="32">BH58</f>
        <v>3591.93</v>
      </c>
      <c r="BL26" s="32"/>
      <c r="BM26" s="32"/>
    </row>
    <row r="27">
      <c r="A27" s="35" t="s">
        <v>88</v>
      </c>
      <c r="B27" s="43" t="s">
        <v>19</v>
      </c>
      <c r="C27" s="37">
        <v>45082.0</v>
      </c>
      <c r="D27" s="42" t="s">
        <v>277</v>
      </c>
      <c r="E27" s="39" t="s">
        <v>90</v>
      </c>
      <c r="F27" s="40">
        <v>0.0</v>
      </c>
      <c r="G27" s="40">
        <v>7.5</v>
      </c>
      <c r="H27" s="40">
        <v>0.0</v>
      </c>
      <c r="I27" s="43" t="s">
        <v>22</v>
      </c>
      <c r="J27" s="37">
        <v>45083.0</v>
      </c>
      <c r="K27" s="42" t="s">
        <v>277</v>
      </c>
      <c r="L27" s="39" t="s">
        <v>90</v>
      </c>
      <c r="M27" s="40">
        <v>6.5</v>
      </c>
      <c r="N27" s="40">
        <v>0.0</v>
      </c>
      <c r="O27" s="40">
        <v>0.0</v>
      </c>
      <c r="P27" s="43" t="s">
        <v>24</v>
      </c>
      <c r="Q27" s="37">
        <v>45084.0</v>
      </c>
      <c r="R27" s="42" t="s">
        <v>277</v>
      </c>
      <c r="S27" s="39" t="s">
        <v>90</v>
      </c>
      <c r="T27" s="40">
        <v>0.0</v>
      </c>
      <c r="U27" s="40">
        <v>7.5</v>
      </c>
      <c r="V27" s="40">
        <v>0.0</v>
      </c>
      <c r="W27" s="43" t="s">
        <v>26</v>
      </c>
      <c r="X27" s="37">
        <v>45085.0</v>
      </c>
      <c r="Y27" s="42" t="s">
        <v>25</v>
      </c>
      <c r="Z27" s="39" t="s">
        <v>25</v>
      </c>
      <c r="AA27" s="40">
        <v>0.0</v>
      </c>
      <c r="AB27" s="40">
        <v>0.0</v>
      </c>
      <c r="AC27" s="40">
        <v>0.0</v>
      </c>
      <c r="AD27" s="43" t="s">
        <v>56</v>
      </c>
      <c r="AE27" s="37">
        <v>45086.0</v>
      </c>
      <c r="AF27" s="42" t="s">
        <v>278</v>
      </c>
      <c r="AG27" s="39" t="s">
        <v>92</v>
      </c>
      <c r="AH27" s="40">
        <v>0.0</v>
      </c>
      <c r="AI27" s="40">
        <v>8.0</v>
      </c>
      <c r="AJ27" s="40">
        <v>0.0</v>
      </c>
      <c r="AK27" s="66" t="s">
        <v>57</v>
      </c>
      <c r="AL27" s="37">
        <v>45087.0</v>
      </c>
      <c r="AM27" s="42" t="s">
        <v>278</v>
      </c>
      <c r="AN27" s="108" t="s">
        <v>92</v>
      </c>
      <c r="AO27" s="40">
        <v>0.0</v>
      </c>
      <c r="AP27" s="40">
        <v>8.0</v>
      </c>
      <c r="AQ27" s="40">
        <v>0.0</v>
      </c>
      <c r="AR27" s="43" t="s">
        <v>93</v>
      </c>
      <c r="AS27" s="37">
        <v>45088.0</v>
      </c>
      <c r="AT27" s="42" t="s">
        <v>298</v>
      </c>
      <c r="AU27" s="39" t="s">
        <v>280</v>
      </c>
      <c r="AV27" s="40">
        <v>0.0</v>
      </c>
      <c r="AW27" s="40">
        <v>7.0</v>
      </c>
      <c r="AX27" s="40">
        <v>0.0</v>
      </c>
      <c r="AY27" s="48"/>
      <c r="AZ27" s="49">
        <f t="shared" ref="AZ27:BB27" si="31">SUM(F27,M27,T27,AA27,AH27,AO27,AV27)</f>
        <v>6.5</v>
      </c>
      <c r="BA27" s="39">
        <f t="shared" si="31"/>
        <v>38</v>
      </c>
      <c r="BB27" s="39">
        <f t="shared" si="31"/>
        <v>0</v>
      </c>
      <c r="BC27" s="50">
        <f t="shared" ref="BC27:BC32" si="34">SUM(AZ27,BA27,BB27)</f>
        <v>44.5</v>
      </c>
      <c r="BD27" s="51"/>
      <c r="BE27" s="39">
        <f t="shared" ref="BE27:BE28" si="35">AZ27*80</f>
        <v>520</v>
      </c>
      <c r="BF27" s="39">
        <f t="shared" ref="BF27:BF28" si="36">BA27*88</f>
        <v>3344</v>
      </c>
      <c r="BG27" s="39">
        <f t="shared" ref="BG27:BG28" si="37">BB27*80</f>
        <v>0</v>
      </c>
      <c r="BH27" s="39">
        <f t="shared" ref="BH27:BH31" si="38">sum(BE27,BF27,BG27)</f>
        <v>3864</v>
      </c>
      <c r="BI27" s="51"/>
      <c r="BJ27" s="39" t="s">
        <v>744</v>
      </c>
      <c r="BK27" s="93">
        <f t="shared" si="32"/>
        <v>2005.51</v>
      </c>
      <c r="BL27" s="51"/>
      <c r="BM27" s="51"/>
    </row>
    <row r="28">
      <c r="A28" s="109" t="s">
        <v>97</v>
      </c>
      <c r="B28" s="420" t="s">
        <v>33</v>
      </c>
      <c r="C28" s="37">
        <v>45083.0</v>
      </c>
      <c r="D28" s="96" t="s">
        <v>74</v>
      </c>
      <c r="E28" s="110" t="s">
        <v>99</v>
      </c>
      <c r="F28" s="40">
        <v>7.0</v>
      </c>
      <c r="G28" s="40">
        <v>0.5</v>
      </c>
      <c r="H28" s="40">
        <v>0.0</v>
      </c>
      <c r="I28" s="420" t="s">
        <v>46</v>
      </c>
      <c r="J28" s="37">
        <v>45084.0</v>
      </c>
      <c r="K28" s="96" t="s">
        <v>25</v>
      </c>
      <c r="L28" s="110" t="s">
        <v>25</v>
      </c>
      <c r="M28" s="40">
        <v>0.0</v>
      </c>
      <c r="N28" s="40">
        <v>0.0</v>
      </c>
      <c r="O28" s="40">
        <v>0.0</v>
      </c>
      <c r="P28" s="38" t="s">
        <v>36</v>
      </c>
      <c r="Q28" s="37">
        <v>45085.0</v>
      </c>
      <c r="R28" s="96" t="s">
        <v>74</v>
      </c>
      <c r="S28" s="110" t="s">
        <v>99</v>
      </c>
      <c r="T28" s="40">
        <v>7.0</v>
      </c>
      <c r="U28" s="40">
        <v>0.5</v>
      </c>
      <c r="V28" s="40">
        <v>0.0</v>
      </c>
      <c r="W28" s="420" t="s">
        <v>37</v>
      </c>
      <c r="X28" s="37">
        <v>45086.0</v>
      </c>
      <c r="Y28" s="96" t="s">
        <v>74</v>
      </c>
      <c r="Z28" s="110" t="s">
        <v>99</v>
      </c>
      <c r="AA28" s="40">
        <v>7.0</v>
      </c>
      <c r="AB28" s="40">
        <v>0.5</v>
      </c>
      <c r="AC28" s="40">
        <v>0.0</v>
      </c>
      <c r="AD28" s="420" t="s">
        <v>40</v>
      </c>
      <c r="AE28" s="37">
        <v>45087.0</v>
      </c>
      <c r="AF28" s="56" t="s">
        <v>281</v>
      </c>
      <c r="AG28" s="110" t="s">
        <v>101</v>
      </c>
      <c r="AH28" s="40">
        <v>8.0</v>
      </c>
      <c r="AI28" s="40">
        <v>0.0</v>
      </c>
      <c r="AJ28" s="40">
        <v>0.0</v>
      </c>
      <c r="AK28" s="96" t="s">
        <v>43</v>
      </c>
      <c r="AL28" s="37">
        <v>45088.0</v>
      </c>
      <c r="AM28" s="56" t="s">
        <v>281</v>
      </c>
      <c r="AN28" s="110" t="s">
        <v>101</v>
      </c>
      <c r="AO28" s="40">
        <v>8.0</v>
      </c>
      <c r="AP28" s="40">
        <v>0.0</v>
      </c>
      <c r="AQ28" s="40">
        <v>0.0</v>
      </c>
      <c r="AR28" s="420" t="s">
        <v>44</v>
      </c>
      <c r="AS28" s="495">
        <v>45089.0</v>
      </c>
      <c r="AT28" s="95" t="s">
        <v>128</v>
      </c>
      <c r="AU28" s="98" t="s">
        <v>202</v>
      </c>
      <c r="AV28" s="40">
        <v>6.0</v>
      </c>
      <c r="AW28" s="40">
        <v>1.0</v>
      </c>
      <c r="AX28" s="40">
        <v>0.0</v>
      </c>
      <c r="AY28" s="48"/>
      <c r="AZ28" s="49">
        <f t="shared" ref="AZ28:BB28" si="33">SUM(F28,M28,T28,AA28,AH28,AO28,AV28)</f>
        <v>43</v>
      </c>
      <c r="BA28" s="39">
        <f t="shared" si="33"/>
        <v>2.5</v>
      </c>
      <c r="BB28" s="39">
        <f t="shared" si="33"/>
        <v>0</v>
      </c>
      <c r="BC28" s="50">
        <f t="shared" si="34"/>
        <v>45.5</v>
      </c>
      <c r="BD28" s="51"/>
      <c r="BE28" s="39">
        <f t="shared" si="35"/>
        <v>3440</v>
      </c>
      <c r="BF28" s="39">
        <f t="shared" si="36"/>
        <v>220</v>
      </c>
      <c r="BG28" s="39">
        <f t="shared" si="37"/>
        <v>0</v>
      </c>
      <c r="BH28" s="39">
        <f t="shared" si="38"/>
        <v>3660</v>
      </c>
      <c r="BI28" s="51"/>
      <c r="BJ28" s="39" t="s">
        <v>102</v>
      </c>
      <c r="BK28" s="93">
        <f>SUM(BH8,BH20,BH71)</f>
        <v>284</v>
      </c>
      <c r="BL28" s="51"/>
      <c r="BM28" s="51"/>
    </row>
    <row r="29">
      <c r="A29" s="35" t="s">
        <v>103</v>
      </c>
      <c r="B29" s="420" t="s">
        <v>33</v>
      </c>
      <c r="C29" s="37">
        <v>45083.0</v>
      </c>
      <c r="D29" s="96" t="s">
        <v>112</v>
      </c>
      <c r="E29" s="110" t="s">
        <v>71</v>
      </c>
      <c r="F29" s="40">
        <v>6.5</v>
      </c>
      <c r="G29" s="40">
        <v>1.0</v>
      </c>
      <c r="H29" s="40">
        <v>0.0</v>
      </c>
      <c r="I29" s="420" t="s">
        <v>46</v>
      </c>
      <c r="J29" s="37">
        <v>45084.0</v>
      </c>
      <c r="K29" s="96" t="s">
        <v>112</v>
      </c>
      <c r="L29" s="110" t="s">
        <v>71</v>
      </c>
      <c r="M29" s="40">
        <v>6.5</v>
      </c>
      <c r="N29" s="40">
        <v>1.0</v>
      </c>
      <c r="O29" s="40">
        <v>0.0</v>
      </c>
      <c r="P29" s="38" t="s">
        <v>36</v>
      </c>
      <c r="Q29" s="37">
        <v>45085.0</v>
      </c>
      <c r="R29" s="96" t="s">
        <v>25</v>
      </c>
      <c r="S29" s="110" t="s">
        <v>25</v>
      </c>
      <c r="T29" s="40">
        <v>6.5</v>
      </c>
      <c r="U29" s="40">
        <v>1.0</v>
      </c>
      <c r="V29" s="40">
        <v>0.0</v>
      </c>
      <c r="W29" s="420" t="s">
        <v>37</v>
      </c>
      <c r="X29" s="37">
        <v>45086.0</v>
      </c>
      <c r="Y29" s="96" t="s">
        <v>112</v>
      </c>
      <c r="Z29" s="110" t="s">
        <v>71</v>
      </c>
      <c r="AA29" s="40">
        <v>6.5</v>
      </c>
      <c r="AB29" s="40">
        <v>1.0</v>
      </c>
      <c r="AC29" s="40">
        <v>0.0</v>
      </c>
      <c r="AD29" s="420" t="s">
        <v>40</v>
      </c>
      <c r="AE29" s="37">
        <v>45087.0</v>
      </c>
      <c r="AF29" s="114" t="s">
        <v>213</v>
      </c>
      <c r="AG29" s="110" t="s">
        <v>225</v>
      </c>
      <c r="AH29" s="40">
        <v>7.5</v>
      </c>
      <c r="AI29" s="40">
        <v>0.5</v>
      </c>
      <c r="AJ29" s="40">
        <v>0.0</v>
      </c>
      <c r="AK29" s="96" t="s">
        <v>43</v>
      </c>
      <c r="AL29" s="37">
        <v>45088.0</v>
      </c>
      <c r="AM29" s="114" t="s">
        <v>213</v>
      </c>
      <c r="AN29" s="110" t="s">
        <v>225</v>
      </c>
      <c r="AO29" s="40">
        <v>7.5</v>
      </c>
      <c r="AP29" s="40">
        <v>0.5</v>
      </c>
      <c r="AQ29" s="40">
        <v>0.0</v>
      </c>
      <c r="AR29" s="420" t="s">
        <v>44</v>
      </c>
      <c r="AS29" s="495">
        <v>45089.0</v>
      </c>
      <c r="AT29" s="96" t="s">
        <v>273</v>
      </c>
      <c r="AU29" s="110" t="s">
        <v>39</v>
      </c>
      <c r="AV29" s="40">
        <v>5.5</v>
      </c>
      <c r="AW29" s="40">
        <v>1.0</v>
      </c>
      <c r="AX29" s="40">
        <v>0.0</v>
      </c>
      <c r="AY29" s="48"/>
      <c r="AZ29" s="49">
        <f t="shared" ref="AZ29:BB29" si="39">SUM(F29,M29,T29,AA29,AH29,AO29,AV29)</f>
        <v>46.5</v>
      </c>
      <c r="BA29" s="39">
        <f t="shared" si="39"/>
        <v>6</v>
      </c>
      <c r="BB29" s="39">
        <f t="shared" si="39"/>
        <v>0</v>
      </c>
      <c r="BC29" s="50">
        <f t="shared" si="34"/>
        <v>52.5</v>
      </c>
      <c r="BD29" s="51"/>
      <c r="BE29" s="39">
        <f>AZ29*67.31</f>
        <v>3129.915</v>
      </c>
      <c r="BF29" s="39">
        <f>BA29*74</f>
        <v>444</v>
      </c>
      <c r="BG29" s="39">
        <f>BB29*84</f>
        <v>0</v>
      </c>
      <c r="BH29" s="39">
        <f t="shared" si="38"/>
        <v>3573.915</v>
      </c>
      <c r="BI29" s="51"/>
      <c r="BJ29" s="39" t="s">
        <v>752</v>
      </c>
      <c r="BK29" s="93">
        <f>BH69</f>
        <v>2913.965</v>
      </c>
      <c r="BL29" s="51"/>
      <c r="BM29" s="51"/>
    </row>
    <row r="30">
      <c r="A30" s="35" t="s">
        <v>52</v>
      </c>
      <c r="B30" s="43"/>
      <c r="C30" s="37"/>
      <c r="D30" s="42"/>
      <c r="E30" s="39"/>
      <c r="F30" s="40">
        <v>0.0</v>
      </c>
      <c r="G30" s="40">
        <v>0.0</v>
      </c>
      <c r="H30" s="40">
        <v>0.0</v>
      </c>
      <c r="I30" s="420"/>
      <c r="J30" s="37"/>
      <c r="K30" s="96"/>
      <c r="L30" s="110"/>
      <c r="M30" s="40">
        <v>0.0</v>
      </c>
      <c r="N30" s="40">
        <v>8.0</v>
      </c>
      <c r="O30" s="40">
        <v>0.5</v>
      </c>
      <c r="P30" s="38"/>
      <c r="Q30" s="37"/>
      <c r="R30" s="96"/>
      <c r="S30" s="92"/>
      <c r="T30" s="40">
        <v>0.0</v>
      </c>
      <c r="U30" s="40">
        <v>0.0</v>
      </c>
      <c r="V30" s="40">
        <v>0.0</v>
      </c>
      <c r="W30" s="64"/>
      <c r="X30" s="45"/>
      <c r="Y30" s="53"/>
      <c r="Z30" s="39"/>
      <c r="AA30" s="40">
        <v>0.0</v>
      </c>
      <c r="AB30" s="40">
        <v>0.0</v>
      </c>
      <c r="AC30" s="40">
        <v>0.0</v>
      </c>
      <c r="AD30" s="112"/>
      <c r="AE30" s="113"/>
      <c r="AF30" s="72"/>
      <c r="AG30" s="92"/>
      <c r="AH30" s="40">
        <v>0.0</v>
      </c>
      <c r="AI30" s="40">
        <v>0.0</v>
      </c>
      <c r="AJ30" s="40">
        <v>0.0</v>
      </c>
      <c r="AK30" s="96"/>
      <c r="AL30" s="37"/>
      <c r="AM30" s="56"/>
      <c r="AN30" s="110"/>
      <c r="AO30" s="40">
        <v>0.0</v>
      </c>
      <c r="AP30" s="40">
        <v>0.0</v>
      </c>
      <c r="AQ30" s="40">
        <v>0.0</v>
      </c>
      <c r="AR30" s="113"/>
      <c r="AS30" s="113"/>
      <c r="AT30" s="113"/>
      <c r="AU30" s="113"/>
      <c r="AV30" s="40">
        <v>0.0</v>
      </c>
      <c r="AW30" s="40">
        <v>0.0</v>
      </c>
      <c r="AX30" s="40">
        <v>0.0</v>
      </c>
      <c r="AY30" s="48"/>
      <c r="AZ30" s="49">
        <f t="shared" ref="AZ30:BB30" si="40">SUM(F30,M30,T30,AA30,AH30,AO30,AV30)</f>
        <v>0</v>
      </c>
      <c r="BA30" s="39">
        <f t="shared" si="40"/>
        <v>8</v>
      </c>
      <c r="BB30" s="39">
        <f t="shared" si="40"/>
        <v>0.5</v>
      </c>
      <c r="BC30" s="50">
        <f t="shared" si="34"/>
        <v>8.5</v>
      </c>
      <c r="BD30" s="51"/>
      <c r="BE30" s="39">
        <f t="shared" ref="BE30:BE32" si="42">AZ30*80</f>
        <v>0</v>
      </c>
      <c r="BF30" s="39">
        <f t="shared" ref="BF30:BF32" si="43">BA30*88</f>
        <v>704</v>
      </c>
      <c r="BG30" s="39">
        <f t="shared" ref="BG30:BG32" si="44">BB30*80</f>
        <v>40</v>
      </c>
      <c r="BH30" s="39">
        <f t="shared" si="38"/>
        <v>744</v>
      </c>
      <c r="BI30" s="51"/>
      <c r="BJ30" s="39" t="s">
        <v>107</v>
      </c>
      <c r="BK30" s="39">
        <f>SUM(BH21,BH32,BH60,BH70)</f>
        <v>5004</v>
      </c>
      <c r="BL30" s="51"/>
      <c r="BM30" s="51"/>
    </row>
    <row r="31">
      <c r="A31" s="35" t="s">
        <v>50</v>
      </c>
      <c r="B31" s="292"/>
      <c r="C31" s="45"/>
      <c r="D31" s="92"/>
      <c r="E31" s="92"/>
      <c r="F31" s="40">
        <v>0.0</v>
      </c>
      <c r="G31" s="40">
        <v>0.0</v>
      </c>
      <c r="H31" s="40">
        <v>0.0</v>
      </c>
      <c r="I31" s="420" t="s">
        <v>46</v>
      </c>
      <c r="J31" s="37">
        <v>45084.0</v>
      </c>
      <c r="K31" s="96" t="s">
        <v>74</v>
      </c>
      <c r="L31" s="110" t="s">
        <v>99</v>
      </c>
      <c r="M31" s="40">
        <v>0.0</v>
      </c>
      <c r="N31" s="40">
        <v>0.0</v>
      </c>
      <c r="O31" s="40">
        <v>0.0</v>
      </c>
      <c r="P31" s="38" t="s">
        <v>36</v>
      </c>
      <c r="Q31" s="37">
        <v>45085.0</v>
      </c>
      <c r="R31" s="96" t="s">
        <v>112</v>
      </c>
      <c r="S31" s="92" t="s">
        <v>71</v>
      </c>
      <c r="T31" s="40">
        <v>0.0</v>
      </c>
      <c r="U31" s="40">
        <v>0.0</v>
      </c>
      <c r="V31" s="40">
        <v>0.0</v>
      </c>
      <c r="W31" s="43" t="s">
        <v>26</v>
      </c>
      <c r="X31" s="37">
        <v>45085.0</v>
      </c>
      <c r="Y31" s="42" t="s">
        <v>277</v>
      </c>
      <c r="Z31" s="39" t="s">
        <v>90</v>
      </c>
      <c r="AA31" s="40">
        <v>0.0</v>
      </c>
      <c r="AB31" s="40">
        <v>7.5</v>
      </c>
      <c r="AC31" s="40">
        <v>0.0</v>
      </c>
      <c r="AD31" s="112"/>
      <c r="AE31" s="113"/>
      <c r="AF31" s="115"/>
      <c r="AG31" s="115"/>
      <c r="AH31" s="40">
        <v>0.0</v>
      </c>
      <c r="AI31" s="40">
        <v>0.0</v>
      </c>
      <c r="AJ31" s="40">
        <v>0.0</v>
      </c>
      <c r="AK31" s="96"/>
      <c r="AL31" s="37"/>
      <c r="AM31" s="114"/>
      <c r="AN31" s="110"/>
      <c r="AO31" s="40">
        <v>0.0</v>
      </c>
      <c r="AP31" s="40">
        <v>0.0</v>
      </c>
      <c r="AQ31" s="40">
        <v>0.0</v>
      </c>
      <c r="AR31" s="292"/>
      <c r="AS31" s="200"/>
      <c r="AT31" s="92"/>
      <c r="AU31" s="92"/>
      <c r="AV31" s="40">
        <v>0.0</v>
      </c>
      <c r="AW31" s="40">
        <v>0.0</v>
      </c>
      <c r="AX31" s="40">
        <v>0.0</v>
      </c>
      <c r="AY31" s="65"/>
      <c r="AZ31" s="49">
        <f t="shared" ref="AZ31:BA31" si="41">SUM(F31,M31,T31,AA31,AH31,AO31,AV31)</f>
        <v>0</v>
      </c>
      <c r="BA31" s="39">
        <f t="shared" si="41"/>
        <v>7.5</v>
      </c>
      <c r="BB31" s="39">
        <f>SUM(H31,O31,V31,AC31,AJ31,AQ32,AX31)</f>
        <v>0</v>
      </c>
      <c r="BC31" s="50">
        <f t="shared" si="34"/>
        <v>7.5</v>
      </c>
      <c r="BD31" s="51"/>
      <c r="BE31" s="39">
        <f t="shared" si="42"/>
        <v>0</v>
      </c>
      <c r="BF31" s="39">
        <f t="shared" si="43"/>
        <v>660</v>
      </c>
      <c r="BG31" s="39">
        <f t="shared" si="44"/>
        <v>0</v>
      </c>
      <c r="BH31" s="39">
        <f t="shared" si="38"/>
        <v>660</v>
      </c>
      <c r="BI31" s="51"/>
      <c r="BJ31" s="39" t="s">
        <v>52</v>
      </c>
      <c r="BK31" s="39">
        <f>SUM(BH9,BH19,BH30,BH40,BH49,BH62)</f>
        <v>3068</v>
      </c>
      <c r="BL31" s="51"/>
      <c r="BM31" s="51"/>
    </row>
    <row r="32">
      <c r="A32" s="35" t="s">
        <v>82</v>
      </c>
      <c r="B32" s="61"/>
      <c r="C32" s="45"/>
      <c r="D32" s="92"/>
      <c r="E32" s="92"/>
      <c r="F32" s="40">
        <v>0.0</v>
      </c>
      <c r="G32" s="40">
        <v>0.0</v>
      </c>
      <c r="H32" s="40">
        <v>0.0</v>
      </c>
      <c r="I32" s="61"/>
      <c r="J32" s="143"/>
      <c r="K32" s="92"/>
      <c r="L32" s="92"/>
      <c r="M32" s="40">
        <v>0.0</v>
      </c>
      <c r="N32" s="40">
        <v>0.0</v>
      </c>
      <c r="O32" s="40">
        <v>0.0</v>
      </c>
      <c r="P32" s="38"/>
      <c r="Q32" s="37"/>
      <c r="R32" s="96"/>
      <c r="S32" s="92"/>
      <c r="T32" s="40">
        <v>0.0</v>
      </c>
      <c r="U32" s="40">
        <v>0.0</v>
      </c>
      <c r="V32" s="40">
        <v>0.0</v>
      </c>
      <c r="W32" s="36"/>
      <c r="X32" s="37"/>
      <c r="Y32" s="42"/>
      <c r="Z32" s="39"/>
      <c r="AA32" s="40">
        <v>0.0</v>
      </c>
      <c r="AB32" s="40">
        <v>0.0</v>
      </c>
      <c r="AC32" s="40">
        <v>0.0</v>
      </c>
      <c r="AD32" s="112"/>
      <c r="AE32" s="113"/>
      <c r="AF32" s="115"/>
      <c r="AG32" s="115"/>
      <c r="AH32" s="40">
        <v>0.0</v>
      </c>
      <c r="AI32" s="40">
        <v>0.0</v>
      </c>
      <c r="AJ32" s="40">
        <v>0.0</v>
      </c>
      <c r="AO32" s="40">
        <v>0.0</v>
      </c>
      <c r="AP32" s="40">
        <v>0.0</v>
      </c>
      <c r="AQ32" s="40">
        <v>0.0</v>
      </c>
      <c r="AR32" s="61"/>
      <c r="AS32" s="143"/>
      <c r="AT32" s="92"/>
      <c r="AU32" s="92"/>
      <c r="AV32" s="40">
        <v>0.0</v>
      </c>
      <c r="AW32" s="40">
        <v>0.0</v>
      </c>
      <c r="AX32" s="40">
        <v>0.0</v>
      </c>
      <c r="AY32" s="48"/>
      <c r="AZ32" s="49">
        <f t="shared" ref="AZ32:BB32" si="45">SUM(F32,M32,T32,AA32,AH32,AO32,AV32)</f>
        <v>0</v>
      </c>
      <c r="BA32" s="39">
        <f t="shared" si="45"/>
        <v>0</v>
      </c>
      <c r="BB32" s="39">
        <f t="shared" si="45"/>
        <v>0</v>
      </c>
      <c r="BC32" s="50">
        <f t="shared" si="34"/>
        <v>0</v>
      </c>
      <c r="BD32" s="51"/>
      <c r="BE32" s="39">
        <f t="shared" si="42"/>
        <v>0</v>
      </c>
      <c r="BF32" s="39">
        <f t="shared" si="43"/>
        <v>0</v>
      </c>
      <c r="BG32" s="39">
        <f t="shared" si="44"/>
        <v>0</v>
      </c>
      <c r="BH32" s="39">
        <f>SUM(BE32,BF32,BG32)</f>
        <v>0</v>
      </c>
      <c r="BI32" s="51"/>
      <c r="BJ32" s="39"/>
      <c r="BK32" s="39"/>
      <c r="BL32" s="51"/>
      <c r="BM32" s="51"/>
    </row>
    <row r="33">
      <c r="A33" s="116"/>
      <c r="B33" s="117"/>
      <c r="C33" s="71"/>
      <c r="D33" s="32"/>
      <c r="E33" s="32"/>
      <c r="F33" s="117"/>
      <c r="G33" s="117"/>
      <c r="H33" s="117"/>
      <c r="I33" s="117"/>
      <c r="J33" s="118"/>
      <c r="K33" s="32"/>
      <c r="L33" s="32"/>
      <c r="M33" s="51"/>
      <c r="N33" s="51"/>
      <c r="O33" s="51"/>
      <c r="P33" s="51"/>
      <c r="Q33" s="71"/>
      <c r="R33" s="32"/>
      <c r="S33" s="32"/>
      <c r="T33" s="8"/>
      <c r="U33" s="8"/>
      <c r="V33" s="8"/>
      <c r="W33" s="8"/>
      <c r="X33" s="8"/>
      <c r="Y33" s="32"/>
      <c r="Z33" s="32"/>
      <c r="AA33" s="119"/>
      <c r="AB33" s="119"/>
      <c r="AC33" s="119"/>
      <c r="AD33" s="119"/>
      <c r="AE33" s="8"/>
      <c r="AF33" s="74"/>
      <c r="AG33" s="74"/>
      <c r="AH33" s="8"/>
      <c r="AI33" s="8"/>
      <c r="AJ33" s="8"/>
      <c r="AK33" s="8"/>
      <c r="AL33" s="8"/>
      <c r="AM33" s="74"/>
      <c r="AN33" s="74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48"/>
      <c r="AZ33" s="51"/>
      <c r="BA33" s="51"/>
      <c r="BB33" s="51"/>
      <c r="BC33" s="51"/>
      <c r="BD33" s="51"/>
      <c r="BE33" s="39"/>
      <c r="BF33" s="39"/>
      <c r="BG33" s="39"/>
      <c r="BH33" s="39"/>
      <c r="BI33" s="51"/>
      <c r="BJ33" s="39" t="s">
        <v>114</v>
      </c>
      <c r="BK33" s="39">
        <f>SUM(BH31,BH38,BH50,BH61,BH72)</f>
        <v>5692</v>
      </c>
      <c r="BL33" s="51"/>
      <c r="BM33" s="51"/>
    </row>
    <row r="34">
      <c r="A34" s="116"/>
      <c r="B34" s="117"/>
      <c r="C34" s="71"/>
      <c r="D34" s="32"/>
      <c r="E34" s="32"/>
      <c r="F34" s="117"/>
      <c r="G34" s="117"/>
      <c r="H34" s="117"/>
      <c r="I34" s="117"/>
      <c r="J34" s="118"/>
      <c r="K34" s="32"/>
      <c r="L34" s="32"/>
      <c r="M34" s="51"/>
      <c r="N34" s="51"/>
      <c r="O34" s="51"/>
      <c r="P34" s="51"/>
      <c r="Q34" s="71"/>
      <c r="R34" s="32"/>
      <c r="S34" s="32"/>
      <c r="T34" s="8"/>
      <c r="U34" s="8"/>
      <c r="V34" s="8"/>
      <c r="W34" s="8"/>
      <c r="X34" s="8"/>
      <c r="Y34" s="32"/>
      <c r="Z34" s="32"/>
      <c r="AA34" s="119"/>
      <c r="AB34" s="119"/>
      <c r="AC34" s="119"/>
      <c r="AD34" s="119"/>
      <c r="AE34" s="8"/>
      <c r="AF34" s="74"/>
      <c r="AG34" s="74"/>
      <c r="AH34" s="8"/>
      <c r="AI34" s="8"/>
      <c r="AJ34" s="8"/>
      <c r="AK34" s="8"/>
      <c r="AL34" s="8"/>
      <c r="AM34" s="74"/>
      <c r="AN34" s="74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76" t="s">
        <v>14</v>
      </c>
      <c r="AZ34" s="77">
        <f t="shared" ref="AZ34:BB34" si="46">SUM(AZ27,AZ28,AZ29,AZ30,AZ31)</f>
        <v>96</v>
      </c>
      <c r="BA34" s="78">
        <f t="shared" si="46"/>
        <v>62</v>
      </c>
      <c r="BB34" s="78">
        <f t="shared" si="46"/>
        <v>0.5</v>
      </c>
      <c r="BC34" s="79">
        <f>SUM(BC27,BC28,BC29,BC30,BC31,BC32)</f>
        <v>158.5</v>
      </c>
      <c r="BD34" s="51"/>
      <c r="BE34" s="40">
        <f>sum(BE27,BE28,BE30,BE31,BE29)</f>
        <v>7089.915</v>
      </c>
      <c r="BF34" s="40">
        <f>sum(BF27,BF28,BF30,BF29,BF31)</f>
        <v>5372</v>
      </c>
      <c r="BG34" s="40">
        <f>sum(BG27,BG28,BG29,BG30,BG31)</f>
        <v>40</v>
      </c>
      <c r="BH34" s="40">
        <f>SUM(BH27,BH28,BH29,BH30,BH31,BH32)</f>
        <v>12501.915</v>
      </c>
      <c r="BI34" s="51"/>
      <c r="BJ34" s="51"/>
      <c r="BK34" s="51"/>
      <c r="BL34" s="51"/>
      <c r="BM34" s="51"/>
    </row>
    <row r="35">
      <c r="A35" s="120"/>
      <c r="B35" s="121"/>
      <c r="C35" s="121"/>
      <c r="D35" s="122"/>
      <c r="E35" s="81"/>
      <c r="F35" s="123"/>
      <c r="G35" s="123"/>
      <c r="H35" s="123"/>
      <c r="I35" s="123"/>
      <c r="J35" s="124"/>
      <c r="K35" s="80" t="s">
        <v>23</v>
      </c>
      <c r="L35" s="81"/>
      <c r="M35" s="124"/>
      <c r="N35" s="124"/>
      <c r="O35" s="124"/>
      <c r="P35" s="124"/>
      <c r="Q35" s="124"/>
      <c r="R35" s="7"/>
      <c r="S35" s="124"/>
      <c r="T35" s="8"/>
      <c r="U35" s="8"/>
      <c r="V35" s="8"/>
      <c r="W35" s="8"/>
      <c r="X35" s="8"/>
      <c r="Y35" s="80" t="s">
        <v>23</v>
      </c>
      <c r="Z35" s="81"/>
      <c r="AA35" s="119"/>
      <c r="AB35" s="119"/>
      <c r="AC35" s="119"/>
      <c r="AD35" s="119"/>
      <c r="AE35" s="8"/>
      <c r="AF35" s="82" t="s">
        <v>23</v>
      </c>
      <c r="AG35" s="81"/>
      <c r="AH35" s="8"/>
      <c r="AI35" s="8"/>
      <c r="AJ35" s="8"/>
      <c r="AK35" s="8"/>
      <c r="AL35" s="8"/>
      <c r="AM35" s="125"/>
      <c r="AN35" s="81"/>
      <c r="AO35" s="8"/>
      <c r="AP35" s="8"/>
      <c r="AQ35" s="8"/>
      <c r="AR35" s="8"/>
      <c r="AS35" s="8"/>
      <c r="AT35" s="82" t="s">
        <v>23</v>
      </c>
      <c r="AU35" s="81"/>
      <c r="AV35" s="126"/>
      <c r="AW35" s="126"/>
      <c r="AX35" s="126"/>
      <c r="AY35" s="126"/>
      <c r="AZ35" s="126"/>
      <c r="BA35" s="126"/>
      <c r="BB35" s="126"/>
      <c r="BC35" s="126"/>
      <c r="BD35" s="8"/>
      <c r="BE35" s="8"/>
      <c r="BF35" s="8"/>
      <c r="BG35" s="8"/>
      <c r="BH35" s="8"/>
      <c r="BI35" s="8"/>
      <c r="BJ35" s="8"/>
      <c r="BK35" s="8"/>
      <c r="BL35" s="8"/>
      <c r="BM35" s="8"/>
    </row>
    <row r="36">
      <c r="A36" s="7"/>
      <c r="B36" s="350"/>
      <c r="C36" s="350"/>
      <c r="D36" s="124"/>
      <c r="E36" s="351">
        <v>45082.0</v>
      </c>
      <c r="F36" s="387"/>
      <c r="G36" s="387"/>
      <c r="H36" s="387"/>
      <c r="I36" s="124"/>
      <c r="J36" s="124"/>
      <c r="L36" s="351">
        <v>45083.0</v>
      </c>
      <c r="M36" s="124"/>
      <c r="N36" s="124"/>
      <c r="O36" s="124"/>
      <c r="P36" s="124"/>
      <c r="R36" s="8"/>
      <c r="S36" s="351">
        <v>45084.0</v>
      </c>
      <c r="U36" s="126"/>
      <c r="V36" s="126"/>
      <c r="X36" s="126"/>
      <c r="Y36" s="488"/>
      <c r="Z36" s="351">
        <v>45085.0</v>
      </c>
      <c r="AA36" s="126"/>
      <c r="AB36" s="126"/>
      <c r="AD36" s="126"/>
      <c r="AE36" s="126"/>
      <c r="AF36" s="126"/>
      <c r="AG36" s="405">
        <v>45086.0</v>
      </c>
      <c r="AH36" s="126"/>
      <c r="AJ36" s="126"/>
      <c r="AK36" s="126"/>
      <c r="AL36" s="126"/>
      <c r="AM36" s="126"/>
      <c r="AN36" s="405">
        <v>45087.0</v>
      </c>
      <c r="AP36" s="106"/>
      <c r="AQ36" s="106"/>
      <c r="AR36" s="106"/>
      <c r="AS36" s="106"/>
      <c r="AT36" s="106"/>
      <c r="AU36" s="405">
        <v>45088.0</v>
      </c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9" t="s">
        <v>85</v>
      </c>
      <c r="BG36" s="4"/>
      <c r="BH36" s="106"/>
      <c r="BI36" s="106"/>
      <c r="BJ36" s="92" t="s">
        <v>108</v>
      </c>
      <c r="BK36" s="93">
        <f>BH50</f>
        <v>1424</v>
      </c>
      <c r="BL36" s="106"/>
      <c r="BM36" s="106"/>
    </row>
    <row r="37">
      <c r="A37" s="107"/>
      <c r="B37" s="26"/>
      <c r="C37" s="26"/>
      <c r="D37" s="26" t="s">
        <v>2</v>
      </c>
      <c r="E37" s="26" t="s">
        <v>3</v>
      </c>
      <c r="F37" s="26" t="s">
        <v>4</v>
      </c>
      <c r="G37" s="26" t="s">
        <v>5</v>
      </c>
      <c r="H37" s="26" t="s">
        <v>6</v>
      </c>
      <c r="I37" s="26"/>
      <c r="J37" s="26"/>
      <c r="K37" s="26" t="s">
        <v>2</v>
      </c>
      <c r="L37" s="26" t="s">
        <v>7</v>
      </c>
      <c r="M37" s="26" t="s">
        <v>4</v>
      </c>
      <c r="N37" s="26" t="s">
        <v>5</v>
      </c>
      <c r="O37" s="26" t="s">
        <v>6</v>
      </c>
      <c r="P37" s="26"/>
      <c r="Q37" s="26"/>
      <c r="R37" s="26" t="s">
        <v>2</v>
      </c>
      <c r="S37" s="26" t="s">
        <v>8</v>
      </c>
      <c r="T37" s="26" t="s">
        <v>4</v>
      </c>
      <c r="U37" s="26" t="s">
        <v>5</v>
      </c>
      <c r="V37" s="26" t="s">
        <v>6</v>
      </c>
      <c r="W37" s="28"/>
      <c r="X37" s="29"/>
      <c r="Y37" s="29" t="s">
        <v>2</v>
      </c>
      <c r="Z37" s="29" t="s">
        <v>9</v>
      </c>
      <c r="AA37" s="26" t="s">
        <v>4</v>
      </c>
      <c r="AB37" s="26" t="s">
        <v>5</v>
      </c>
      <c r="AC37" s="26" t="s">
        <v>6</v>
      </c>
      <c r="AD37" s="29"/>
      <c r="AE37" s="29"/>
      <c r="AF37" s="29" t="s">
        <v>2</v>
      </c>
      <c r="AG37" s="29" t="s">
        <v>10</v>
      </c>
      <c r="AH37" s="26" t="s">
        <v>4</v>
      </c>
      <c r="AI37" s="26" t="s">
        <v>5</v>
      </c>
      <c r="AJ37" s="26" t="s">
        <v>6</v>
      </c>
      <c r="AK37" s="29"/>
      <c r="AL37" s="29"/>
      <c r="AM37" s="29" t="s">
        <v>2</v>
      </c>
      <c r="AN37" s="29" t="s">
        <v>11</v>
      </c>
      <c r="AO37" s="26" t="s">
        <v>4</v>
      </c>
      <c r="AP37" s="26" t="s">
        <v>5</v>
      </c>
      <c r="AQ37" s="26" t="s">
        <v>6</v>
      </c>
      <c r="AR37" s="29"/>
      <c r="AS37" s="29"/>
      <c r="AT37" s="29" t="s">
        <v>2</v>
      </c>
      <c r="AU37" s="29" t="s">
        <v>12</v>
      </c>
      <c r="AV37" s="26" t="s">
        <v>4</v>
      </c>
      <c r="AW37" s="26" t="s">
        <v>5</v>
      </c>
      <c r="AX37" s="26" t="s">
        <v>6</v>
      </c>
      <c r="AY37" s="30"/>
      <c r="AZ37" s="31" t="s">
        <v>4</v>
      </c>
      <c r="BA37" s="31" t="s">
        <v>13</v>
      </c>
      <c r="BB37" s="31" t="s">
        <v>6</v>
      </c>
      <c r="BC37" s="31" t="s">
        <v>14</v>
      </c>
      <c r="BD37" s="32"/>
      <c r="BE37" s="33" t="s">
        <v>4</v>
      </c>
      <c r="BF37" s="33" t="s">
        <v>13</v>
      </c>
      <c r="BG37" s="33" t="s">
        <v>6</v>
      </c>
      <c r="BH37" s="33" t="s">
        <v>15</v>
      </c>
      <c r="BI37" s="32"/>
      <c r="BJ37" s="39" t="s">
        <v>130</v>
      </c>
      <c r="BK37" s="92">
        <f>SUM(BH11,BH23,BH34,BH43,BH53,BH64,BH74)</f>
        <v>63442.395</v>
      </c>
      <c r="BL37" s="32"/>
      <c r="BM37" s="32"/>
    </row>
    <row r="38">
      <c r="A38" s="59" t="s">
        <v>50</v>
      </c>
      <c r="B38" s="275" t="s">
        <v>62</v>
      </c>
      <c r="C38" s="37">
        <v>45083.0</v>
      </c>
      <c r="D38" s="42" t="s">
        <v>308</v>
      </c>
      <c r="E38" s="53" t="s">
        <v>309</v>
      </c>
      <c r="F38" s="40">
        <v>25.0</v>
      </c>
      <c r="G38" s="40">
        <v>5.5</v>
      </c>
      <c r="H38" s="40">
        <v>2.5</v>
      </c>
      <c r="I38" s="42"/>
      <c r="J38" s="37"/>
      <c r="K38" s="42"/>
      <c r="L38" s="53"/>
      <c r="M38" s="40">
        <v>0.0</v>
      </c>
      <c r="N38" s="40">
        <v>0.0</v>
      </c>
      <c r="O38" s="40">
        <v>0.0</v>
      </c>
      <c r="P38" s="38"/>
      <c r="Q38" s="37"/>
      <c r="R38" s="42"/>
      <c r="S38" s="53"/>
      <c r="T38" s="40">
        <v>0.0</v>
      </c>
      <c r="U38" s="40">
        <v>3.5</v>
      </c>
      <c r="V38" s="40">
        <v>0.0</v>
      </c>
      <c r="W38" s="42"/>
      <c r="X38" s="37"/>
      <c r="Y38" s="42"/>
      <c r="Z38" s="53"/>
      <c r="AA38" s="40">
        <v>0.0</v>
      </c>
      <c r="AB38" s="40">
        <v>3.5</v>
      </c>
      <c r="AC38" s="40">
        <v>0.0</v>
      </c>
      <c r="AD38" s="42" t="s">
        <v>78</v>
      </c>
      <c r="AE38" s="37">
        <v>45087.0</v>
      </c>
      <c r="AF38" s="42" t="s">
        <v>284</v>
      </c>
      <c r="AG38" s="53" t="s">
        <v>122</v>
      </c>
      <c r="AH38" s="40">
        <v>0.0</v>
      </c>
      <c r="AI38" s="40">
        <v>3.5</v>
      </c>
      <c r="AJ38" s="40">
        <v>0.0</v>
      </c>
      <c r="AK38" s="478"/>
      <c r="AL38" s="45"/>
      <c r="AM38" s="53"/>
      <c r="AN38" s="53"/>
      <c r="AO38" s="40">
        <v>0.0</v>
      </c>
      <c r="AP38" s="40">
        <v>0.0</v>
      </c>
      <c r="AQ38" s="40">
        <v>0.0</v>
      </c>
      <c r="AR38" s="54"/>
      <c r="AS38" s="200"/>
      <c r="AT38" s="53"/>
      <c r="AU38" s="53"/>
      <c r="AV38" s="40">
        <v>0.0</v>
      </c>
      <c r="AW38" s="40">
        <v>0.0</v>
      </c>
      <c r="AX38" s="40">
        <v>0.0</v>
      </c>
      <c r="AY38" s="48"/>
      <c r="AZ38" s="49">
        <f t="shared" ref="AZ38:BB38" si="47">SUM(F38,M38,T38,AA38,AH38,AO38,AV38)</f>
        <v>25</v>
      </c>
      <c r="BA38" s="39">
        <f t="shared" si="47"/>
        <v>16</v>
      </c>
      <c r="BB38" s="39">
        <f t="shared" si="47"/>
        <v>2.5</v>
      </c>
      <c r="BC38" s="50">
        <f t="shared" ref="BC38:BC40" si="49">SUM(AZ38,BA38,BB38)</f>
        <v>43.5</v>
      </c>
      <c r="BD38" s="51"/>
      <c r="BE38" s="39">
        <f t="shared" ref="BE38:BE40" si="50">AZ38*80</f>
        <v>2000</v>
      </c>
      <c r="BF38" s="39">
        <f t="shared" ref="BF38:BF40" si="51">BA38*88</f>
        <v>1408</v>
      </c>
      <c r="BG38" s="39">
        <f t="shared" ref="BG38:BG40" si="52">BB38*80</f>
        <v>200</v>
      </c>
      <c r="BH38" s="39">
        <f t="shared" ref="BH38:BH40" si="53">sum(BE38,BF38,BG38)</f>
        <v>3608</v>
      </c>
      <c r="BI38" s="51"/>
      <c r="BJ38" s="39" t="s">
        <v>134</v>
      </c>
      <c r="BK38" s="39">
        <f>SUM(BK15,BK16,BK17,BK18,BK19,BK20,BK21,BK22,BK23,BK24,BK25,BK26,BK27,BK28,BK29,BK30,BK31,BK33)</f>
        <v>63442.395</v>
      </c>
      <c r="BL38" s="51"/>
      <c r="BM38" s="51"/>
    </row>
    <row r="39">
      <c r="A39" s="35" t="s">
        <v>123</v>
      </c>
      <c r="B39" s="57" t="s">
        <v>33</v>
      </c>
      <c r="C39" s="37">
        <v>45083.0</v>
      </c>
      <c r="D39" s="131" t="s">
        <v>25</v>
      </c>
      <c r="E39" s="111" t="s">
        <v>25</v>
      </c>
      <c r="F39" s="40">
        <v>0.0</v>
      </c>
      <c r="G39" s="40">
        <v>0.0</v>
      </c>
      <c r="H39" s="40">
        <v>0.0</v>
      </c>
      <c r="I39" s="42" t="s">
        <v>131</v>
      </c>
      <c r="J39" s="37">
        <v>45084.0</v>
      </c>
      <c r="K39" s="131" t="s">
        <v>285</v>
      </c>
      <c r="L39" s="111" t="s">
        <v>129</v>
      </c>
      <c r="M39" s="40">
        <v>5.0</v>
      </c>
      <c r="N39" s="40">
        <v>2.0</v>
      </c>
      <c r="O39" s="40">
        <v>0.0</v>
      </c>
      <c r="P39" s="38" t="s">
        <v>36</v>
      </c>
      <c r="Q39" s="37">
        <v>45085.0</v>
      </c>
      <c r="R39" s="131" t="s">
        <v>285</v>
      </c>
      <c r="S39" s="111" t="s">
        <v>129</v>
      </c>
      <c r="T39" s="40">
        <v>5.0</v>
      </c>
      <c r="U39" s="40">
        <v>2.0</v>
      </c>
      <c r="V39" s="40">
        <v>0.0</v>
      </c>
      <c r="W39" s="42" t="s">
        <v>37</v>
      </c>
      <c r="X39" s="37">
        <v>45086.0</v>
      </c>
      <c r="Y39" s="131" t="s">
        <v>285</v>
      </c>
      <c r="Z39" s="111" t="s">
        <v>129</v>
      </c>
      <c r="AA39" s="40">
        <v>5.0</v>
      </c>
      <c r="AB39" s="40">
        <v>2.0</v>
      </c>
      <c r="AC39" s="40">
        <v>0.0</v>
      </c>
      <c r="AD39" s="42" t="s">
        <v>40</v>
      </c>
      <c r="AE39" s="37">
        <v>45087.0</v>
      </c>
      <c r="AF39" s="131" t="s">
        <v>285</v>
      </c>
      <c r="AG39" s="111" t="s">
        <v>129</v>
      </c>
      <c r="AH39" s="40">
        <v>5.0</v>
      </c>
      <c r="AI39" s="40">
        <v>2.0</v>
      </c>
      <c r="AJ39" s="40">
        <v>0.0</v>
      </c>
      <c r="AK39" s="434" t="s">
        <v>43</v>
      </c>
      <c r="AL39" s="37">
        <v>45088.0</v>
      </c>
      <c r="AM39" s="131" t="s">
        <v>285</v>
      </c>
      <c r="AN39" s="111" t="s">
        <v>129</v>
      </c>
      <c r="AO39" s="40">
        <v>5.0</v>
      </c>
      <c r="AP39" s="40">
        <v>2.0</v>
      </c>
      <c r="AQ39" s="40">
        <v>0.0</v>
      </c>
      <c r="AR39" s="42" t="s">
        <v>44</v>
      </c>
      <c r="AS39" s="495">
        <v>45089.0</v>
      </c>
      <c r="AT39" s="131" t="s">
        <v>285</v>
      </c>
      <c r="AU39" s="111" t="s">
        <v>129</v>
      </c>
      <c r="AV39" s="40">
        <v>5.0</v>
      </c>
      <c r="AW39" s="40">
        <v>2.0</v>
      </c>
      <c r="AX39" s="40">
        <v>0.0</v>
      </c>
      <c r="AY39" s="48"/>
      <c r="AZ39" s="49">
        <f t="shared" ref="AZ39:BB39" si="48">SUM(F39,M39,T39,AA39,AH39,AO39,AV39)</f>
        <v>30</v>
      </c>
      <c r="BA39" s="39">
        <f t="shared" si="48"/>
        <v>12</v>
      </c>
      <c r="BB39" s="39">
        <f t="shared" si="48"/>
        <v>0</v>
      </c>
      <c r="BC39" s="50">
        <f t="shared" si="49"/>
        <v>42</v>
      </c>
      <c r="BD39" s="51"/>
      <c r="BE39" s="39">
        <f t="shared" si="50"/>
        <v>2400</v>
      </c>
      <c r="BF39" s="39">
        <f t="shared" si="51"/>
        <v>1056</v>
      </c>
      <c r="BG39" s="39">
        <f t="shared" si="52"/>
        <v>0</v>
      </c>
      <c r="BH39" s="39">
        <f t="shared" si="53"/>
        <v>3456</v>
      </c>
      <c r="BI39" s="51"/>
      <c r="BJ39" s="51"/>
      <c r="BK39" s="51"/>
      <c r="BL39" s="51"/>
      <c r="BM39" s="51"/>
    </row>
    <row r="40">
      <c r="A40" s="477" t="s">
        <v>52</v>
      </c>
      <c r="B40" s="134"/>
      <c r="C40" s="45"/>
      <c r="D40" s="53"/>
      <c r="E40" s="53"/>
      <c r="F40" s="40">
        <v>0.0</v>
      </c>
      <c r="G40" s="40">
        <v>0.0</v>
      </c>
      <c r="H40" s="40">
        <v>0.0</v>
      </c>
      <c r="I40" s="42" t="s">
        <v>131</v>
      </c>
      <c r="J40" s="37">
        <v>45084.0</v>
      </c>
      <c r="K40" s="42" t="s">
        <v>284</v>
      </c>
      <c r="L40" s="53" t="s">
        <v>122</v>
      </c>
      <c r="M40" s="40">
        <v>0.0</v>
      </c>
      <c r="N40" s="40">
        <v>3.5</v>
      </c>
      <c r="O40" s="40">
        <v>0.0</v>
      </c>
      <c r="P40" s="38" t="s">
        <v>36</v>
      </c>
      <c r="Q40" s="37">
        <v>45085.0</v>
      </c>
      <c r="R40" s="42" t="s">
        <v>284</v>
      </c>
      <c r="S40" s="53" t="s">
        <v>122</v>
      </c>
      <c r="T40" s="40">
        <v>0.0</v>
      </c>
      <c r="U40" s="40">
        <v>0.0</v>
      </c>
      <c r="V40" s="40">
        <v>0.0</v>
      </c>
      <c r="W40" s="42" t="s">
        <v>67</v>
      </c>
      <c r="X40" s="37">
        <v>45086.0</v>
      </c>
      <c r="Y40" s="42" t="s">
        <v>284</v>
      </c>
      <c r="Z40" s="53" t="s">
        <v>122</v>
      </c>
      <c r="AA40" s="40">
        <v>0.0</v>
      </c>
      <c r="AB40" s="40">
        <v>0.0</v>
      </c>
      <c r="AC40" s="40">
        <v>0.0</v>
      </c>
      <c r="AD40" s="53"/>
      <c r="AE40" s="45"/>
      <c r="AF40" s="53"/>
      <c r="AG40" s="53"/>
      <c r="AH40" s="40">
        <v>0.0</v>
      </c>
      <c r="AI40" s="40">
        <v>0.0</v>
      </c>
      <c r="AJ40" s="40">
        <v>0.0</v>
      </c>
      <c r="AK40" s="185" t="s">
        <v>79</v>
      </c>
      <c r="AL40" s="37">
        <v>45088.0</v>
      </c>
      <c r="AM40" s="42" t="s">
        <v>284</v>
      </c>
      <c r="AN40" s="53" t="s">
        <v>122</v>
      </c>
      <c r="AO40" s="40">
        <v>0.0</v>
      </c>
      <c r="AP40" s="40">
        <v>3.5</v>
      </c>
      <c r="AQ40" s="40">
        <v>0.0</v>
      </c>
      <c r="AR40" s="47" t="s">
        <v>27</v>
      </c>
      <c r="AS40" s="495">
        <v>45089.0</v>
      </c>
      <c r="AT40" s="42" t="s">
        <v>284</v>
      </c>
      <c r="AU40" s="53" t="s">
        <v>122</v>
      </c>
      <c r="AV40" s="40">
        <v>0.0</v>
      </c>
      <c r="AW40" s="40">
        <v>3.5</v>
      </c>
      <c r="AX40" s="40">
        <v>0.0</v>
      </c>
      <c r="AY40" s="48"/>
      <c r="AZ40" s="49">
        <f t="shared" ref="AZ40:BB40" si="54">SUM(F40,M40,T40,AA40,AH40,AO40,AV40)</f>
        <v>0</v>
      </c>
      <c r="BA40" s="39">
        <f t="shared" si="54"/>
        <v>10.5</v>
      </c>
      <c r="BB40" s="39">
        <f t="shared" si="54"/>
        <v>0</v>
      </c>
      <c r="BC40" s="50">
        <f t="shared" si="49"/>
        <v>10.5</v>
      </c>
      <c r="BD40" s="51"/>
      <c r="BE40" s="39">
        <f t="shared" si="50"/>
        <v>0</v>
      </c>
      <c r="BF40" s="39">
        <f t="shared" si="51"/>
        <v>924</v>
      </c>
      <c r="BG40" s="39">
        <f t="shared" si="52"/>
        <v>0</v>
      </c>
      <c r="BH40" s="39">
        <f t="shared" si="53"/>
        <v>924</v>
      </c>
      <c r="BI40" s="51"/>
      <c r="BJ40" s="51"/>
      <c r="BK40" s="51"/>
      <c r="BL40" s="51"/>
      <c r="BM40" s="51"/>
    </row>
    <row r="41">
      <c r="A41" s="477" t="s">
        <v>18</v>
      </c>
      <c r="B41" s="134"/>
      <c r="C41" s="45"/>
      <c r="D41" s="53"/>
      <c r="E41" s="39"/>
      <c r="F41" s="40">
        <v>0.0</v>
      </c>
      <c r="G41" s="40">
        <v>0.0</v>
      </c>
      <c r="H41" s="40">
        <v>0.0</v>
      </c>
      <c r="I41" s="61"/>
      <c r="J41" s="143"/>
      <c r="K41" s="111"/>
      <c r="L41" s="111"/>
      <c r="M41" s="40">
        <v>0.0</v>
      </c>
      <c r="N41" s="40">
        <v>0.0</v>
      </c>
      <c r="O41" s="40">
        <v>0.0</v>
      </c>
      <c r="P41" s="38"/>
      <c r="Q41" s="37"/>
      <c r="R41" s="131"/>
      <c r="S41" s="111"/>
      <c r="T41" s="40">
        <v>0.0</v>
      </c>
      <c r="U41" s="40">
        <v>0.0</v>
      </c>
      <c r="V41" s="40">
        <v>0.0</v>
      </c>
      <c r="W41" s="53"/>
      <c r="X41" s="45"/>
      <c r="Y41" s="53"/>
      <c r="Z41" s="53"/>
      <c r="AA41" s="40">
        <v>0.0</v>
      </c>
      <c r="AB41" s="40">
        <v>0.0</v>
      </c>
      <c r="AC41" s="40">
        <v>0.0</v>
      </c>
      <c r="AD41" s="144"/>
      <c r="AE41" s="144"/>
      <c r="AF41" s="142"/>
      <c r="AG41" s="142"/>
      <c r="AH41" s="40">
        <v>0.0</v>
      </c>
      <c r="AI41" s="40">
        <v>0.0</v>
      </c>
      <c r="AJ41" s="40">
        <v>0.0</v>
      </c>
      <c r="AK41" s="478"/>
      <c r="AL41" s="45"/>
      <c r="AM41" s="111"/>
      <c r="AN41" s="111"/>
      <c r="AO41" s="40">
        <v>0.0</v>
      </c>
      <c r="AP41" s="40">
        <v>0.0</v>
      </c>
      <c r="AQ41" s="40">
        <v>0.0</v>
      </c>
      <c r="AR41" s="478"/>
      <c r="AS41" s="200"/>
      <c r="AT41" s="111"/>
      <c r="AU41" s="111"/>
      <c r="AV41" s="40">
        <v>0.0</v>
      </c>
      <c r="AW41" s="40">
        <v>0.0</v>
      </c>
      <c r="AX41" s="40">
        <v>0.0</v>
      </c>
      <c r="AY41" s="48"/>
      <c r="AZ41" s="482"/>
      <c r="BA41" s="51"/>
      <c r="BB41" s="51"/>
      <c r="BC41" s="483"/>
      <c r="BD41" s="51"/>
      <c r="BE41" s="39"/>
      <c r="BF41" s="39"/>
      <c r="BG41" s="39"/>
      <c r="BH41" s="39"/>
      <c r="BI41" s="51"/>
      <c r="BJ41" s="51"/>
      <c r="BK41" s="51"/>
      <c r="BL41" s="51"/>
      <c r="BM41" s="51"/>
    </row>
    <row r="42">
      <c r="B42" s="135"/>
      <c r="C42" s="71"/>
      <c r="D42" s="136"/>
      <c r="E42" s="136"/>
      <c r="F42" s="117"/>
      <c r="G42" s="117"/>
      <c r="H42" s="117"/>
      <c r="I42" s="117"/>
      <c r="J42" s="118"/>
      <c r="K42" s="136"/>
      <c r="L42" s="136"/>
      <c r="M42" s="51"/>
      <c r="N42" s="51"/>
      <c r="O42" s="51"/>
      <c r="P42" s="51"/>
      <c r="Q42" s="71"/>
      <c r="R42" s="136"/>
      <c r="S42" s="136"/>
      <c r="T42" s="136"/>
      <c r="U42" s="136"/>
      <c r="V42" s="136"/>
      <c r="W42" s="136"/>
      <c r="X42" s="71"/>
      <c r="Y42" s="136"/>
      <c r="Z42" s="136"/>
      <c r="AF42" s="137"/>
      <c r="AG42" s="137"/>
      <c r="AO42" s="138"/>
      <c r="AP42" s="138"/>
      <c r="AQ42" s="138"/>
      <c r="AR42" s="138"/>
      <c r="AS42" s="118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53"/>
      <c r="BF42" s="53"/>
      <c r="BG42" s="53"/>
      <c r="BH42" s="53"/>
      <c r="BI42" s="136"/>
      <c r="BJ42" s="136"/>
      <c r="BK42" s="136"/>
      <c r="BL42" s="136"/>
      <c r="BM42" s="136"/>
    </row>
    <row r="43">
      <c r="B43" s="135"/>
      <c r="C43" s="71"/>
      <c r="D43" s="136"/>
      <c r="E43" s="136"/>
      <c r="F43" s="117"/>
      <c r="G43" s="117"/>
      <c r="H43" s="117"/>
      <c r="I43" s="117"/>
      <c r="J43" s="118"/>
      <c r="K43" s="136"/>
      <c r="L43" s="136"/>
      <c r="M43" s="51"/>
      <c r="N43" s="51"/>
      <c r="O43" s="51"/>
      <c r="P43" s="51"/>
      <c r="Q43" s="71"/>
      <c r="R43" s="136"/>
      <c r="S43" s="136"/>
      <c r="T43" s="136"/>
      <c r="U43" s="136"/>
      <c r="V43" s="136"/>
      <c r="W43" s="136"/>
      <c r="X43" s="71"/>
      <c r="Y43" s="136"/>
      <c r="Z43" s="136"/>
      <c r="AF43" s="74"/>
      <c r="AG43" s="74"/>
      <c r="AO43" s="138"/>
      <c r="AP43" s="138"/>
      <c r="AQ43" s="138"/>
      <c r="AR43" s="138"/>
      <c r="AS43" s="118"/>
      <c r="AT43" s="136"/>
      <c r="AU43" s="136"/>
      <c r="AV43" s="136"/>
      <c r="AW43" s="136"/>
      <c r="AX43" s="136"/>
      <c r="AY43" s="76" t="s">
        <v>14</v>
      </c>
      <c r="AZ43" s="77">
        <f t="shared" ref="AZ43:BC43" si="55">SUM(AZ38,AZ39,AZ40)</f>
        <v>55</v>
      </c>
      <c r="BA43" s="78">
        <f t="shared" si="55"/>
        <v>38.5</v>
      </c>
      <c r="BB43" s="78">
        <f t="shared" si="55"/>
        <v>2.5</v>
      </c>
      <c r="BC43" s="79">
        <f t="shared" si="55"/>
        <v>96</v>
      </c>
      <c r="BD43" s="51"/>
      <c r="BE43" s="40">
        <f t="shared" ref="BE43:BH43" si="56">sum(BE38,BE39,BE40)</f>
        <v>4400</v>
      </c>
      <c r="BF43" s="40">
        <f t="shared" si="56"/>
        <v>3388</v>
      </c>
      <c r="BG43" s="40">
        <f t="shared" si="56"/>
        <v>200</v>
      </c>
      <c r="BH43" s="40">
        <f t="shared" si="56"/>
        <v>7988</v>
      </c>
      <c r="BI43" s="51"/>
      <c r="BJ43" s="51"/>
      <c r="BK43" s="51"/>
      <c r="BL43" s="51"/>
      <c r="BM43" s="51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74"/>
      <c r="AG44" s="74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</row>
    <row r="45">
      <c r="F45" s="73"/>
      <c r="G45" s="73"/>
      <c r="H45" s="73"/>
      <c r="I45" s="73"/>
      <c r="K45" s="80" t="s">
        <v>49</v>
      </c>
      <c r="L45" s="81"/>
      <c r="Y45" s="80" t="s">
        <v>49</v>
      </c>
      <c r="Z45" s="81"/>
      <c r="AF45" s="82" t="s">
        <v>49</v>
      </c>
      <c r="AG45" s="81"/>
      <c r="AT45" s="82" t="s">
        <v>49</v>
      </c>
      <c r="AU45" s="81"/>
      <c r="BF45" s="82" t="s">
        <v>49</v>
      </c>
      <c r="BG45" s="81"/>
    </row>
    <row r="46" ht="16.5" customHeight="1">
      <c r="F46" s="73"/>
      <c r="G46" s="73"/>
      <c r="H46" s="73"/>
      <c r="I46" s="73"/>
      <c r="K46" s="139"/>
      <c r="L46" s="140"/>
      <c r="AF46" s="141"/>
      <c r="AG46" s="142"/>
    </row>
    <row r="47">
      <c r="A47" s="7"/>
      <c r="B47" s="350"/>
      <c r="C47" s="350"/>
      <c r="D47" s="124"/>
      <c r="E47" s="351">
        <v>45082.0</v>
      </c>
      <c r="F47" s="387"/>
      <c r="G47" s="387"/>
      <c r="H47" s="387"/>
      <c r="I47" s="124"/>
      <c r="J47" s="124"/>
      <c r="L47" s="351">
        <v>45083.0</v>
      </c>
      <c r="M47" s="124"/>
      <c r="N47" s="124"/>
      <c r="O47" s="124"/>
      <c r="P47" s="124"/>
      <c r="R47" s="8"/>
      <c r="S47" s="351">
        <v>45084.0</v>
      </c>
      <c r="U47" s="126"/>
      <c r="V47" s="126"/>
      <c r="X47" s="126"/>
      <c r="Y47" s="488"/>
      <c r="Z47" s="351">
        <v>45085.0</v>
      </c>
      <c r="AA47" s="126"/>
      <c r="AB47" s="126"/>
      <c r="AD47" s="126"/>
      <c r="AE47" s="126"/>
      <c r="AF47" s="126"/>
      <c r="AG47" s="405">
        <v>45086.0</v>
      </c>
      <c r="AH47" s="126"/>
      <c r="AJ47" s="126"/>
      <c r="AK47" s="126"/>
      <c r="AL47" s="126"/>
      <c r="AM47" s="126"/>
      <c r="AN47" s="405">
        <v>45087.0</v>
      </c>
      <c r="AP47" s="106"/>
      <c r="AQ47" s="106"/>
      <c r="AR47" s="106"/>
      <c r="AS47" s="106"/>
      <c r="AT47" s="106"/>
      <c r="AU47" s="405">
        <v>45088.0</v>
      </c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9" t="s">
        <v>85</v>
      </c>
      <c r="BG47" s="4"/>
      <c r="BH47" s="106"/>
      <c r="BI47" s="106"/>
      <c r="BJ47" s="92" t="s">
        <v>108</v>
      </c>
      <c r="BK47" s="93">
        <f>BH61</f>
        <v>0</v>
      </c>
      <c r="BL47" s="106"/>
      <c r="BM47" s="106"/>
    </row>
    <row r="48">
      <c r="A48" s="107"/>
      <c r="B48" s="26"/>
      <c r="C48" s="26"/>
      <c r="D48" s="26" t="s">
        <v>2</v>
      </c>
      <c r="E48" s="26" t="s">
        <v>3</v>
      </c>
      <c r="F48" s="26" t="s">
        <v>4</v>
      </c>
      <c r="G48" s="26" t="s">
        <v>5</v>
      </c>
      <c r="H48" s="26" t="s">
        <v>6</v>
      </c>
      <c r="I48" s="26"/>
      <c r="J48" s="26"/>
      <c r="K48" s="26" t="s">
        <v>2</v>
      </c>
      <c r="L48" s="26" t="s">
        <v>7</v>
      </c>
      <c r="M48" s="26" t="s">
        <v>4</v>
      </c>
      <c r="N48" s="26" t="s">
        <v>5</v>
      </c>
      <c r="O48" s="26" t="s">
        <v>6</v>
      </c>
      <c r="P48" s="26"/>
      <c r="Q48" s="26"/>
      <c r="R48" s="26" t="s">
        <v>2</v>
      </c>
      <c r="S48" s="26" t="s">
        <v>8</v>
      </c>
      <c r="T48" s="26" t="s">
        <v>4</v>
      </c>
      <c r="U48" s="26" t="s">
        <v>5</v>
      </c>
      <c r="V48" s="26" t="s">
        <v>6</v>
      </c>
      <c r="W48" s="28"/>
      <c r="X48" s="29"/>
      <c r="Y48" s="29" t="s">
        <v>2</v>
      </c>
      <c r="Z48" s="29" t="s">
        <v>9</v>
      </c>
      <c r="AA48" s="26" t="s">
        <v>4</v>
      </c>
      <c r="AB48" s="26" t="s">
        <v>5</v>
      </c>
      <c r="AC48" s="26" t="s">
        <v>6</v>
      </c>
      <c r="AD48" s="29"/>
      <c r="AE48" s="29"/>
      <c r="AF48" s="29" t="s">
        <v>2</v>
      </c>
      <c r="AG48" s="29" t="s">
        <v>10</v>
      </c>
      <c r="AH48" s="26" t="s">
        <v>4</v>
      </c>
      <c r="AI48" s="26" t="s">
        <v>5</v>
      </c>
      <c r="AJ48" s="26" t="s">
        <v>6</v>
      </c>
      <c r="AK48" s="29"/>
      <c r="AL48" s="29"/>
      <c r="AM48" s="29" t="s">
        <v>2</v>
      </c>
      <c r="AN48" s="29" t="s">
        <v>11</v>
      </c>
      <c r="AO48" s="26" t="s">
        <v>4</v>
      </c>
      <c r="AP48" s="26" t="s">
        <v>5</v>
      </c>
      <c r="AQ48" s="26" t="s">
        <v>6</v>
      </c>
      <c r="AR48" s="29"/>
      <c r="AS48" s="29"/>
      <c r="AT48" s="29" t="s">
        <v>2</v>
      </c>
      <c r="AU48" s="29" t="s">
        <v>12</v>
      </c>
      <c r="AV48" s="26" t="s">
        <v>4</v>
      </c>
      <c r="AW48" s="26" t="s">
        <v>5</v>
      </c>
      <c r="AX48" s="26" t="s">
        <v>6</v>
      </c>
      <c r="AY48" s="30"/>
      <c r="AZ48" s="31" t="s">
        <v>4</v>
      </c>
      <c r="BA48" s="31" t="s">
        <v>13</v>
      </c>
      <c r="BB48" s="31" t="s">
        <v>6</v>
      </c>
      <c r="BC48" s="31" t="s">
        <v>14</v>
      </c>
      <c r="BD48" s="32"/>
      <c r="BE48" s="33" t="s">
        <v>4</v>
      </c>
      <c r="BF48" s="33" t="s">
        <v>13</v>
      </c>
      <c r="BG48" s="33" t="s">
        <v>6</v>
      </c>
      <c r="BH48" s="33" t="s">
        <v>15</v>
      </c>
      <c r="BI48" s="32"/>
      <c r="BJ48" s="32"/>
      <c r="BK48" s="32"/>
      <c r="BL48" s="32"/>
      <c r="BM48" s="32"/>
    </row>
    <row r="49">
      <c r="A49" s="94" t="s">
        <v>50</v>
      </c>
      <c r="F49" s="40">
        <v>0.0</v>
      </c>
      <c r="G49" s="40">
        <v>0.0</v>
      </c>
      <c r="H49" s="40">
        <v>0.0</v>
      </c>
      <c r="I49" s="35"/>
      <c r="J49" s="143"/>
      <c r="K49" s="92"/>
      <c r="L49" s="92"/>
      <c r="M49" s="40">
        <v>0.0</v>
      </c>
      <c r="N49" s="40">
        <v>0.0</v>
      </c>
      <c r="O49" s="40">
        <v>0.0</v>
      </c>
      <c r="P49" s="494"/>
      <c r="Q49" s="494"/>
      <c r="R49" s="494"/>
      <c r="S49" s="144"/>
      <c r="T49" s="40">
        <v>0.0</v>
      </c>
      <c r="U49" s="40">
        <v>0.0</v>
      </c>
      <c r="V49" s="40">
        <v>0.0</v>
      </c>
      <c r="W49" s="39"/>
      <c r="X49" s="45"/>
      <c r="Y49" s="111"/>
      <c r="Z49" s="39"/>
      <c r="AA49" s="40">
        <v>0.0</v>
      </c>
      <c r="AB49" s="40">
        <v>0.0</v>
      </c>
      <c r="AC49" s="40">
        <v>0.0</v>
      </c>
      <c r="AD49" s="514" t="s">
        <v>40</v>
      </c>
      <c r="AE49" s="37">
        <v>45087.0</v>
      </c>
      <c r="AF49" s="148" t="s">
        <v>289</v>
      </c>
      <c r="AG49" s="148" t="s">
        <v>106</v>
      </c>
      <c r="AH49" s="40">
        <v>3.0</v>
      </c>
      <c r="AI49" s="40">
        <v>2.0</v>
      </c>
      <c r="AJ49" s="40">
        <v>0.0</v>
      </c>
      <c r="AK49" s="92"/>
      <c r="AL49" s="45"/>
      <c r="AM49" s="92"/>
      <c r="AN49" s="92"/>
      <c r="AO49" s="40">
        <v>0.0</v>
      </c>
      <c r="AP49" s="40">
        <v>0.0</v>
      </c>
      <c r="AQ49" s="40">
        <v>0.0</v>
      </c>
      <c r="AR49" s="54"/>
      <c r="AS49" s="200"/>
      <c r="AT49" s="111"/>
      <c r="AU49" s="39"/>
      <c r="AV49" s="40">
        <v>0.0</v>
      </c>
      <c r="AW49" s="40">
        <v>0.0</v>
      </c>
      <c r="AX49" s="40">
        <v>0.0</v>
      </c>
      <c r="AY49" s="48"/>
      <c r="AZ49" s="49">
        <f t="shared" ref="AZ49:BB49" si="57">SUM(F49,M49,T49,AA49,AH49,AO49,AV49)</f>
        <v>3</v>
      </c>
      <c r="BA49" s="39">
        <f t="shared" si="57"/>
        <v>2</v>
      </c>
      <c r="BB49" s="39">
        <f t="shared" si="57"/>
        <v>0</v>
      </c>
      <c r="BC49" s="50">
        <f t="shared" ref="BC49:BC51" si="59">SUM(AZ49,BA49,BB49)</f>
        <v>5</v>
      </c>
      <c r="BD49" s="51"/>
      <c r="BE49" s="39">
        <f t="shared" ref="BE49:BE51" si="60">AZ49*80</f>
        <v>240</v>
      </c>
      <c r="BF49" s="39">
        <f t="shared" ref="BF49:BF51" si="61">BA49*88</f>
        <v>176</v>
      </c>
      <c r="BG49" s="39">
        <f t="shared" ref="BG49:BG51" si="62">BB49*80</f>
        <v>0</v>
      </c>
      <c r="BH49" s="39">
        <f t="shared" ref="BH49:BH51" si="63">sum(BE49,BF49,BG49)</f>
        <v>416</v>
      </c>
      <c r="BI49" s="51"/>
      <c r="BJ49" s="51"/>
      <c r="BK49" s="51"/>
      <c r="BL49" s="51"/>
      <c r="BM49" s="51"/>
    </row>
    <row r="50">
      <c r="A50" s="94" t="s">
        <v>52</v>
      </c>
      <c r="F50" s="40">
        <v>0.0</v>
      </c>
      <c r="G50" s="40">
        <v>0.0</v>
      </c>
      <c r="H50" s="40">
        <v>0.0</v>
      </c>
      <c r="I50" s="363" t="s">
        <v>46</v>
      </c>
      <c r="J50" s="37">
        <v>45084.0</v>
      </c>
      <c r="K50" s="147" t="s">
        <v>288</v>
      </c>
      <c r="L50" s="40" t="s">
        <v>138</v>
      </c>
      <c r="M50" s="40">
        <v>2.0</v>
      </c>
      <c r="N50" s="40">
        <v>2.0</v>
      </c>
      <c r="O50" s="40">
        <v>0.0</v>
      </c>
      <c r="P50" s="38" t="s">
        <v>36</v>
      </c>
      <c r="Q50" s="37">
        <v>45085.0</v>
      </c>
      <c r="R50" s="131" t="s">
        <v>288</v>
      </c>
      <c r="S50" s="39" t="s">
        <v>138</v>
      </c>
      <c r="T50" s="40">
        <v>2.0</v>
      </c>
      <c r="U50" s="40">
        <v>2.0</v>
      </c>
      <c r="V50" s="40">
        <v>0.0</v>
      </c>
      <c r="AA50" s="40">
        <v>0.0</v>
      </c>
      <c r="AB50" s="40">
        <v>0.0</v>
      </c>
      <c r="AC50" s="40">
        <v>0.0</v>
      </c>
      <c r="AD50" s="44"/>
      <c r="AE50" s="45"/>
      <c r="AF50" s="92"/>
      <c r="AG50" s="92"/>
      <c r="AH50" s="40">
        <v>0.0</v>
      </c>
      <c r="AI50" s="40">
        <v>0.0</v>
      </c>
      <c r="AJ50" s="40">
        <v>0.0</v>
      </c>
      <c r="AK50" s="148" t="s">
        <v>43</v>
      </c>
      <c r="AL50" s="37">
        <v>45088.0</v>
      </c>
      <c r="AM50" s="148" t="s">
        <v>289</v>
      </c>
      <c r="AN50" s="148" t="s">
        <v>106</v>
      </c>
      <c r="AO50" s="40">
        <v>3.0</v>
      </c>
      <c r="AP50" s="40">
        <v>2.0</v>
      </c>
      <c r="AQ50" s="40">
        <v>0.0</v>
      </c>
      <c r="AR50" s="406" t="s">
        <v>44</v>
      </c>
      <c r="AS50" s="495">
        <v>45089.0</v>
      </c>
      <c r="AT50" s="147" t="s">
        <v>288</v>
      </c>
      <c r="AU50" s="40" t="s">
        <v>138</v>
      </c>
      <c r="AV50" s="40">
        <v>2.0</v>
      </c>
      <c r="AW50" s="40">
        <v>2.0</v>
      </c>
      <c r="AX50" s="40">
        <v>0.0</v>
      </c>
      <c r="AY50" s="48"/>
      <c r="AZ50" s="49">
        <f t="shared" ref="AZ50:BB50" si="58">SUM(F50,M50,T50,AA50,AH50,AO50,AV50)</f>
        <v>9</v>
      </c>
      <c r="BA50" s="39">
        <f t="shared" si="58"/>
        <v>8</v>
      </c>
      <c r="BB50" s="39">
        <f t="shared" si="58"/>
        <v>0</v>
      </c>
      <c r="BC50" s="50">
        <f t="shared" si="59"/>
        <v>17</v>
      </c>
      <c r="BD50" s="51"/>
      <c r="BE50" s="39">
        <f t="shared" si="60"/>
        <v>720</v>
      </c>
      <c r="BF50" s="39">
        <f t="shared" si="61"/>
        <v>704</v>
      </c>
      <c r="BG50" s="39">
        <f t="shared" si="62"/>
        <v>0</v>
      </c>
      <c r="BH50" s="39">
        <f t="shared" si="63"/>
        <v>1424</v>
      </c>
      <c r="BI50" s="51"/>
      <c r="BJ50" s="51"/>
      <c r="BK50" s="51"/>
      <c r="BL50" s="51"/>
      <c r="BM50" s="51"/>
    </row>
    <row r="51">
      <c r="A51" s="59"/>
      <c r="B51" s="134"/>
      <c r="C51" s="45"/>
      <c r="D51" s="111"/>
      <c r="E51" s="39"/>
      <c r="F51" s="40">
        <v>0.0</v>
      </c>
      <c r="G51" s="40">
        <v>0.0</v>
      </c>
      <c r="H51" s="40">
        <v>0.0</v>
      </c>
      <c r="I51" s="144"/>
      <c r="J51" s="144"/>
      <c r="K51" s="144"/>
      <c r="L51" s="144"/>
      <c r="M51" s="40">
        <v>0.0</v>
      </c>
      <c r="N51" s="40">
        <v>0.0</v>
      </c>
      <c r="O51" s="40">
        <v>0.0</v>
      </c>
      <c r="P51" s="38"/>
      <c r="Q51" s="37"/>
      <c r="R51" s="131"/>
      <c r="S51" s="39"/>
      <c r="T51" s="40">
        <v>0.0</v>
      </c>
      <c r="U51" s="40">
        <v>0.0</v>
      </c>
      <c r="V51" s="40">
        <v>0.0</v>
      </c>
      <c r="W51" s="39"/>
      <c r="X51" s="45"/>
      <c r="Y51" s="111"/>
      <c r="Z51" s="39"/>
      <c r="AA51" s="40">
        <v>0.0</v>
      </c>
      <c r="AB51" s="40">
        <v>0.0</v>
      </c>
      <c r="AC51" s="40">
        <v>0.0</v>
      </c>
      <c r="AD51" s="44"/>
      <c r="AE51" s="45"/>
      <c r="AF51" s="92"/>
      <c r="AG51" s="92"/>
      <c r="AH51" s="40">
        <v>0.0</v>
      </c>
      <c r="AI51" s="40">
        <v>0.0</v>
      </c>
      <c r="AJ51" s="40">
        <v>0.0</v>
      </c>
      <c r="AK51" s="92"/>
      <c r="AL51" s="45"/>
      <c r="AM51" s="92"/>
      <c r="AN51" s="92"/>
      <c r="AO51" s="40">
        <v>0.0</v>
      </c>
      <c r="AP51" s="40">
        <v>0.0</v>
      </c>
      <c r="AQ51" s="40">
        <v>0.0</v>
      </c>
      <c r="AR51" s="54"/>
      <c r="AS51" s="143"/>
      <c r="AT51" s="111"/>
      <c r="AU51" s="39"/>
      <c r="AV51" s="40">
        <v>0.0</v>
      </c>
      <c r="AW51" s="40">
        <v>0.0</v>
      </c>
      <c r="AX51" s="40">
        <v>0.0</v>
      </c>
      <c r="AY51" s="48"/>
      <c r="AZ51" s="49">
        <v>0.0</v>
      </c>
      <c r="BA51" s="39">
        <v>0.0</v>
      </c>
      <c r="BB51" s="39">
        <v>0.0</v>
      </c>
      <c r="BC51" s="50">
        <f t="shared" si="59"/>
        <v>0</v>
      </c>
      <c r="BD51" s="51"/>
      <c r="BE51" s="39">
        <f t="shared" si="60"/>
        <v>0</v>
      </c>
      <c r="BF51" s="39">
        <f t="shared" si="61"/>
        <v>0</v>
      </c>
      <c r="BG51" s="39">
        <f t="shared" si="62"/>
        <v>0</v>
      </c>
      <c r="BH51" s="39">
        <f t="shared" si="63"/>
        <v>0</v>
      </c>
      <c r="BI51" s="51"/>
      <c r="BJ51" s="51"/>
      <c r="BK51" s="51"/>
      <c r="BL51" s="51"/>
      <c r="BM51" s="51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3"/>
      <c r="K52" s="154"/>
      <c r="L52" s="154"/>
      <c r="M52" s="155"/>
      <c r="N52" s="155"/>
      <c r="O52" s="155"/>
      <c r="P52" s="155"/>
      <c r="Q52" s="156"/>
      <c r="R52" s="155"/>
      <c r="S52" s="155"/>
      <c r="T52" s="155"/>
      <c r="U52" s="155"/>
      <c r="V52" s="155"/>
      <c r="W52" s="155"/>
      <c r="X52" s="155"/>
      <c r="Y52" s="155"/>
      <c r="Z52" s="155"/>
      <c r="AA52" s="157"/>
      <c r="AB52" s="157"/>
      <c r="AC52" s="157"/>
      <c r="AD52" s="157"/>
      <c r="AE52" s="153"/>
      <c r="AF52" s="154"/>
      <c r="AG52" s="154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  <c r="BC52" s="153"/>
      <c r="BD52" s="153"/>
      <c r="BE52" s="85"/>
      <c r="BF52" s="85"/>
      <c r="BG52" s="85"/>
      <c r="BH52" s="85"/>
      <c r="BI52" s="153"/>
      <c r="BJ52" s="153"/>
      <c r="BK52" s="153"/>
      <c r="BL52" s="153"/>
      <c r="BM52" s="153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3"/>
      <c r="K53" s="154"/>
      <c r="L53" s="154"/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154"/>
      <c r="AG53" s="154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76" t="s">
        <v>14</v>
      </c>
      <c r="AZ53" s="77">
        <f t="shared" ref="AZ53:BC53" si="64">SUM(AZ49,AZ50,AZ51)</f>
        <v>12</v>
      </c>
      <c r="BA53" s="78">
        <f t="shared" si="64"/>
        <v>10</v>
      </c>
      <c r="BB53" s="78">
        <f t="shared" si="64"/>
        <v>0</v>
      </c>
      <c r="BC53" s="79">
        <f t="shared" si="64"/>
        <v>22</v>
      </c>
      <c r="BD53" s="51"/>
      <c r="BE53" s="40">
        <f t="shared" ref="BE53:BH53" si="65">sum(BE49,BE50)</f>
        <v>960</v>
      </c>
      <c r="BF53" s="40">
        <f t="shared" si="65"/>
        <v>880</v>
      </c>
      <c r="BG53" s="40">
        <f t="shared" si="65"/>
        <v>0</v>
      </c>
      <c r="BH53" s="40">
        <f t="shared" si="65"/>
        <v>1840</v>
      </c>
      <c r="BI53" s="51"/>
      <c r="BJ53" s="51"/>
      <c r="BK53" s="51"/>
      <c r="BL53" s="51"/>
      <c r="BM53" s="51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153"/>
      <c r="BF54" s="153"/>
      <c r="BG54" s="153"/>
      <c r="BH54" s="153"/>
      <c r="BI54" s="153"/>
      <c r="BJ54" s="153"/>
      <c r="BK54" s="153"/>
      <c r="BL54" s="153"/>
      <c r="BM54" s="153"/>
    </row>
    <row r="55">
      <c r="A55" s="155"/>
      <c r="B55" s="153"/>
      <c r="C55" s="153"/>
      <c r="D55" s="67"/>
      <c r="F55" s="153"/>
      <c r="G55" s="153"/>
      <c r="H55" s="153"/>
      <c r="I55" s="153"/>
      <c r="J55" s="153"/>
      <c r="K55" s="6" t="s">
        <v>53</v>
      </c>
      <c r="L55" s="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6" t="s">
        <v>53</v>
      </c>
      <c r="Z55" s="4"/>
      <c r="AA55" s="157"/>
      <c r="AB55" s="157"/>
      <c r="AC55" s="157"/>
      <c r="AD55" s="157"/>
      <c r="AE55" s="153"/>
      <c r="AF55" s="9" t="s">
        <v>53</v>
      </c>
      <c r="AG55" s="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9" t="s">
        <v>53</v>
      </c>
      <c r="AU55" s="4"/>
      <c r="AV55" s="153"/>
      <c r="AW55" s="153"/>
      <c r="AX55" s="153"/>
      <c r="AY55" s="153"/>
      <c r="AZ55" s="153"/>
      <c r="BA55" s="153"/>
      <c r="BB55" s="153"/>
      <c r="BC55" s="153"/>
      <c r="BD55" s="153"/>
      <c r="BE55" s="153"/>
      <c r="BF55" s="9" t="s">
        <v>53</v>
      </c>
      <c r="BG55" s="4"/>
      <c r="BH55" s="153"/>
      <c r="BI55" s="153"/>
      <c r="BJ55" s="153"/>
      <c r="BK55" s="153"/>
      <c r="BL55" s="153"/>
      <c r="BM55" s="153"/>
    </row>
    <row r="56">
      <c r="A56" s="7"/>
      <c r="B56" s="350"/>
      <c r="C56" s="350"/>
      <c r="D56" s="124"/>
      <c r="E56" s="351">
        <v>45082.0</v>
      </c>
      <c r="F56" s="387"/>
      <c r="G56" s="387"/>
      <c r="H56" s="387"/>
      <c r="I56" s="124"/>
      <c r="J56" s="124"/>
      <c r="L56" s="351">
        <v>45083.0</v>
      </c>
      <c r="M56" s="124"/>
      <c r="N56" s="124"/>
      <c r="O56" s="124"/>
      <c r="P56" s="124"/>
      <c r="R56" s="8"/>
      <c r="S56" s="351">
        <v>45084.0</v>
      </c>
      <c r="U56" s="126"/>
      <c r="V56" s="126"/>
      <c r="X56" s="126"/>
      <c r="Y56" s="488"/>
      <c r="Z56" s="351">
        <v>45085.0</v>
      </c>
      <c r="AA56" s="126"/>
      <c r="AB56" s="126"/>
      <c r="AD56" s="126"/>
      <c r="AE56" s="126"/>
      <c r="AF56" s="126"/>
      <c r="AG56" s="405">
        <v>45086.0</v>
      </c>
      <c r="AH56" s="126"/>
      <c r="AJ56" s="126"/>
      <c r="AK56" s="126"/>
      <c r="AL56" s="126"/>
      <c r="AM56" s="126"/>
      <c r="AN56" s="405">
        <v>45087.0</v>
      </c>
      <c r="AP56" s="106"/>
      <c r="AQ56" s="106"/>
      <c r="AR56" s="106"/>
      <c r="AS56" s="106"/>
      <c r="AT56" s="106"/>
      <c r="AU56" s="405">
        <v>45088.0</v>
      </c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9" t="s">
        <v>85</v>
      </c>
      <c r="BG56" s="4"/>
      <c r="BH56" s="106"/>
      <c r="BI56" s="106"/>
      <c r="BJ56" s="92" t="s">
        <v>108</v>
      </c>
      <c r="BK56" s="93">
        <f>BH70</f>
        <v>2700</v>
      </c>
      <c r="BL56" s="106"/>
      <c r="BM56" s="106"/>
    </row>
    <row r="57">
      <c r="A57" s="107"/>
      <c r="B57" s="26"/>
      <c r="C57" s="26"/>
      <c r="D57" s="26" t="s">
        <v>2</v>
      </c>
      <c r="E57" s="26" t="s">
        <v>3</v>
      </c>
      <c r="F57" s="26" t="s">
        <v>4</v>
      </c>
      <c r="G57" s="26" t="s">
        <v>5</v>
      </c>
      <c r="H57" s="26" t="s">
        <v>6</v>
      </c>
      <c r="I57" s="26"/>
      <c r="J57" s="26"/>
      <c r="K57" s="26" t="s">
        <v>2</v>
      </c>
      <c r="L57" s="26" t="s">
        <v>7</v>
      </c>
      <c r="M57" s="26" t="s">
        <v>4</v>
      </c>
      <c r="N57" s="26" t="s">
        <v>5</v>
      </c>
      <c r="O57" s="26" t="s">
        <v>6</v>
      </c>
      <c r="P57" s="26"/>
      <c r="Q57" s="26"/>
      <c r="R57" s="26" t="s">
        <v>2</v>
      </c>
      <c r="S57" s="26" t="s">
        <v>8</v>
      </c>
      <c r="T57" s="26" t="s">
        <v>4</v>
      </c>
      <c r="U57" s="26" t="s">
        <v>5</v>
      </c>
      <c r="V57" s="26" t="s">
        <v>6</v>
      </c>
      <c r="W57" s="28"/>
      <c r="X57" s="29"/>
      <c r="Y57" s="29" t="s">
        <v>2</v>
      </c>
      <c r="Z57" s="29" t="s">
        <v>9</v>
      </c>
      <c r="AA57" s="26" t="s">
        <v>4</v>
      </c>
      <c r="AB57" s="26" t="s">
        <v>5</v>
      </c>
      <c r="AC57" s="26" t="s">
        <v>6</v>
      </c>
      <c r="AD57" s="29"/>
      <c r="AE57" s="29"/>
      <c r="AF57" s="29" t="s">
        <v>2</v>
      </c>
      <c r="AG57" s="29" t="s">
        <v>10</v>
      </c>
      <c r="AH57" s="26" t="s">
        <v>4</v>
      </c>
      <c r="AI57" s="26" t="s">
        <v>5</v>
      </c>
      <c r="AJ57" s="26" t="s">
        <v>6</v>
      </c>
      <c r="AK57" s="29"/>
      <c r="AL57" s="29"/>
      <c r="AM57" s="29" t="s">
        <v>2</v>
      </c>
      <c r="AN57" s="29" t="s">
        <v>11</v>
      </c>
      <c r="AO57" s="26" t="s">
        <v>4</v>
      </c>
      <c r="AP57" s="26" t="s">
        <v>5</v>
      </c>
      <c r="AQ57" s="26" t="s">
        <v>6</v>
      </c>
      <c r="AR57" s="29"/>
      <c r="AS57" s="29"/>
      <c r="AT57" s="29" t="s">
        <v>2</v>
      </c>
      <c r="AU57" s="29" t="s">
        <v>12</v>
      </c>
      <c r="AV57" s="26" t="s">
        <v>4</v>
      </c>
      <c r="AW57" s="26" t="s">
        <v>5</v>
      </c>
      <c r="AX57" s="26" t="s">
        <v>6</v>
      </c>
      <c r="AY57" s="30"/>
      <c r="AZ57" s="31" t="s">
        <v>4</v>
      </c>
      <c r="BA57" s="31" t="s">
        <v>13</v>
      </c>
      <c r="BB57" s="31" t="s">
        <v>6</v>
      </c>
      <c r="BC57" s="31" t="s">
        <v>14</v>
      </c>
      <c r="BD57" s="32"/>
      <c r="BE57" s="33" t="s">
        <v>4</v>
      </c>
      <c r="BF57" s="33" t="s">
        <v>13</v>
      </c>
      <c r="BG57" s="33" t="s">
        <v>6</v>
      </c>
      <c r="BH57" s="33" t="s">
        <v>15</v>
      </c>
      <c r="BI57" s="32"/>
      <c r="BJ57" s="32"/>
      <c r="BK57" s="32"/>
      <c r="BL57" s="32"/>
      <c r="BM57" s="32"/>
    </row>
    <row r="58">
      <c r="A58" s="94" t="s">
        <v>139</v>
      </c>
      <c r="B58" s="36" t="s">
        <v>19</v>
      </c>
      <c r="C58" s="37">
        <v>45082.0</v>
      </c>
      <c r="D58" s="42" t="s">
        <v>25</v>
      </c>
      <c r="E58" s="58" t="s">
        <v>25</v>
      </c>
      <c r="F58" s="40">
        <v>0.0</v>
      </c>
      <c r="G58" s="40">
        <v>6.0</v>
      </c>
      <c r="H58" s="40">
        <v>0.0</v>
      </c>
      <c r="I58" s="36" t="s">
        <v>22</v>
      </c>
      <c r="J58" s="37">
        <v>45083.0</v>
      </c>
      <c r="K58" s="42" t="s">
        <v>211</v>
      </c>
      <c r="L58" s="58" t="s">
        <v>66</v>
      </c>
      <c r="M58" s="40">
        <v>0.0</v>
      </c>
      <c r="N58" s="40">
        <v>6.0</v>
      </c>
      <c r="O58" s="40">
        <v>0.0</v>
      </c>
      <c r="P58" s="36" t="s">
        <v>24</v>
      </c>
      <c r="Q58" s="37">
        <v>45084.0</v>
      </c>
      <c r="R58" s="42" t="s">
        <v>300</v>
      </c>
      <c r="S58" s="53" t="s">
        <v>301</v>
      </c>
      <c r="T58" s="40">
        <v>1.0</v>
      </c>
      <c r="U58" s="40">
        <v>7.0</v>
      </c>
      <c r="V58" s="40">
        <v>2.0</v>
      </c>
      <c r="W58" s="36" t="s">
        <v>26</v>
      </c>
      <c r="X58" s="37">
        <v>45085.0</v>
      </c>
      <c r="Y58" s="42" t="s">
        <v>300</v>
      </c>
      <c r="Z58" s="58" t="s">
        <v>301</v>
      </c>
      <c r="AA58" s="40">
        <v>1.0</v>
      </c>
      <c r="AB58" s="40">
        <v>7.0</v>
      </c>
      <c r="AC58" s="40">
        <v>2.0</v>
      </c>
      <c r="AD58" s="36" t="s">
        <v>56</v>
      </c>
      <c r="AE58" s="37">
        <v>45086.0</v>
      </c>
      <c r="AF58" s="42" t="s">
        <v>211</v>
      </c>
      <c r="AG58" s="58" t="s">
        <v>66</v>
      </c>
      <c r="AH58" s="40">
        <v>0.0</v>
      </c>
      <c r="AI58" s="40">
        <v>6.0</v>
      </c>
      <c r="AJ58" s="40">
        <v>0.0</v>
      </c>
      <c r="AK58" s="47" t="s">
        <v>57</v>
      </c>
      <c r="AL58" s="37">
        <v>45087.0</v>
      </c>
      <c r="AM58" s="42" t="s">
        <v>300</v>
      </c>
      <c r="AN58" s="58" t="s">
        <v>301</v>
      </c>
      <c r="AO58" s="40">
        <v>1.0</v>
      </c>
      <c r="AP58" s="40">
        <v>7.0</v>
      </c>
      <c r="AQ58" s="40">
        <v>2.0</v>
      </c>
      <c r="AR58" s="96" t="s">
        <v>149</v>
      </c>
      <c r="AS58" s="37">
        <v>45088.0</v>
      </c>
      <c r="AT58" s="42" t="s">
        <v>25</v>
      </c>
      <c r="AU58" s="58" t="s">
        <v>25</v>
      </c>
      <c r="AV58" s="40">
        <v>0.0</v>
      </c>
      <c r="AW58" s="40">
        <v>0.0</v>
      </c>
      <c r="AX58" s="40">
        <v>0.0</v>
      </c>
      <c r="AY58" s="48"/>
      <c r="AZ58" s="49">
        <f t="shared" ref="AZ58:BB58" si="66">SUM(F58,M58,T58,AA58,AH58,AO58,AV58)</f>
        <v>3</v>
      </c>
      <c r="BA58" s="39">
        <f t="shared" si="66"/>
        <v>39</v>
      </c>
      <c r="BB58" s="39">
        <f t="shared" si="66"/>
        <v>6</v>
      </c>
      <c r="BC58" s="50">
        <f t="shared" ref="BC58:BC62" si="68">SUM(AZ58,BA58,BB58)</f>
        <v>48</v>
      </c>
      <c r="BD58" s="51"/>
      <c r="BE58" s="39">
        <f t="shared" ref="BE58:BE59" si="69">AZ58*67.31</f>
        <v>201.93</v>
      </c>
      <c r="BF58" s="39">
        <f t="shared" ref="BF58:BF59" si="70">BA58*74</f>
        <v>2886</v>
      </c>
      <c r="BG58" s="39">
        <f t="shared" ref="BG58:BG59" si="71">BB58*84</f>
        <v>504</v>
      </c>
      <c r="BH58" s="39">
        <f t="shared" ref="BH58:BH60" si="72">sum(BE58,BF58,BG58)</f>
        <v>3591.93</v>
      </c>
      <c r="BI58" s="51"/>
      <c r="BJ58" s="51"/>
      <c r="BK58" s="51"/>
      <c r="BL58" s="51"/>
      <c r="BM58" s="51"/>
    </row>
    <row r="59" ht="16.5" customHeight="1">
      <c r="A59" s="94" t="s">
        <v>740</v>
      </c>
      <c r="B59" s="36" t="s">
        <v>19</v>
      </c>
      <c r="C59" s="37">
        <v>45082.0</v>
      </c>
      <c r="D59" s="42" t="s">
        <v>300</v>
      </c>
      <c r="E59" s="53" t="s">
        <v>301</v>
      </c>
      <c r="F59" s="40">
        <v>3.0</v>
      </c>
      <c r="G59" s="40">
        <v>1.0</v>
      </c>
      <c r="H59" s="40">
        <v>0.0</v>
      </c>
      <c r="I59" s="42" t="s">
        <v>46</v>
      </c>
      <c r="J59" s="37">
        <v>45084.0</v>
      </c>
      <c r="K59" s="42" t="s">
        <v>137</v>
      </c>
      <c r="L59" s="58" t="s">
        <v>333</v>
      </c>
      <c r="M59" s="40">
        <v>3.0</v>
      </c>
      <c r="N59" s="40">
        <v>1.0</v>
      </c>
      <c r="O59" s="40">
        <v>0.0</v>
      </c>
      <c r="P59" s="38" t="s">
        <v>36</v>
      </c>
      <c r="Q59" s="37">
        <v>45085.0</v>
      </c>
      <c r="R59" s="38" t="s">
        <v>25</v>
      </c>
      <c r="S59" s="39" t="s">
        <v>25</v>
      </c>
      <c r="T59" s="40">
        <v>0.0</v>
      </c>
      <c r="U59" s="40">
        <v>0.0</v>
      </c>
      <c r="V59" s="40">
        <v>0.0</v>
      </c>
      <c r="W59" s="56" t="s">
        <v>37</v>
      </c>
      <c r="X59" s="37">
        <v>45086.0</v>
      </c>
      <c r="Y59" s="38" t="s">
        <v>285</v>
      </c>
      <c r="Z59" s="39" t="s">
        <v>129</v>
      </c>
      <c r="AA59" s="40">
        <v>5.0</v>
      </c>
      <c r="AB59" s="40">
        <v>2.0</v>
      </c>
      <c r="AC59" s="40">
        <v>0.0</v>
      </c>
      <c r="AD59" s="56" t="s">
        <v>40</v>
      </c>
      <c r="AE59" s="37">
        <v>45087.0</v>
      </c>
      <c r="AF59" s="38" t="s">
        <v>285</v>
      </c>
      <c r="AG59" s="39" t="s">
        <v>129</v>
      </c>
      <c r="AH59" s="40">
        <v>5.0</v>
      </c>
      <c r="AI59" s="40">
        <v>2.0</v>
      </c>
      <c r="AJ59" s="40">
        <v>0.0</v>
      </c>
      <c r="AK59" s="185" t="s">
        <v>43</v>
      </c>
      <c r="AL59" s="37">
        <v>45088.0</v>
      </c>
      <c r="AM59" s="38" t="s">
        <v>285</v>
      </c>
      <c r="AN59" s="39" t="s">
        <v>129</v>
      </c>
      <c r="AO59" s="40">
        <v>5.0</v>
      </c>
      <c r="AP59" s="40">
        <v>2.0</v>
      </c>
      <c r="AQ59" s="40">
        <v>0.0</v>
      </c>
      <c r="AR59" s="96" t="s">
        <v>149</v>
      </c>
      <c r="AS59" s="37">
        <v>45088.0</v>
      </c>
      <c r="AT59" s="42" t="s">
        <v>300</v>
      </c>
      <c r="AU59" s="58" t="s">
        <v>301</v>
      </c>
      <c r="AV59" s="40">
        <v>0.0</v>
      </c>
      <c r="AW59" s="40">
        <v>0.0</v>
      </c>
      <c r="AX59" s="40">
        <v>0.0</v>
      </c>
      <c r="AY59" s="48"/>
      <c r="AZ59" s="49">
        <f t="shared" ref="AZ59:BB59" si="67">SUM(F59,M59,T59,AA59,AH59,AO59,AV59)</f>
        <v>21</v>
      </c>
      <c r="BA59" s="39">
        <f t="shared" si="67"/>
        <v>8</v>
      </c>
      <c r="BB59" s="39">
        <f t="shared" si="67"/>
        <v>0</v>
      </c>
      <c r="BC59" s="50">
        <f t="shared" si="68"/>
        <v>29</v>
      </c>
      <c r="BD59" s="51"/>
      <c r="BE59" s="39">
        <f t="shared" si="69"/>
        <v>1413.51</v>
      </c>
      <c r="BF59" s="39">
        <f t="shared" si="70"/>
        <v>592</v>
      </c>
      <c r="BG59" s="39">
        <f t="shared" si="71"/>
        <v>0</v>
      </c>
      <c r="BH59" s="39">
        <f t="shared" si="72"/>
        <v>2005.51</v>
      </c>
      <c r="BI59" s="51"/>
      <c r="BJ59" s="51"/>
      <c r="BK59" s="51"/>
      <c r="BL59" s="51"/>
      <c r="BM59" s="51"/>
    </row>
    <row r="60">
      <c r="A60" s="35" t="s">
        <v>82</v>
      </c>
      <c r="B60" s="41" t="s">
        <v>33</v>
      </c>
      <c r="C60" s="37">
        <v>45083.0</v>
      </c>
      <c r="D60" s="38" t="s">
        <v>285</v>
      </c>
      <c r="E60" s="39" t="s">
        <v>129</v>
      </c>
      <c r="F60" s="40">
        <v>5.0</v>
      </c>
      <c r="G60" s="40">
        <v>2.0</v>
      </c>
      <c r="H60" s="40">
        <v>0.0</v>
      </c>
      <c r="I60" s="42" t="s">
        <v>46</v>
      </c>
      <c r="J60" s="37">
        <v>45084.0</v>
      </c>
      <c r="K60" s="38" t="s">
        <v>285</v>
      </c>
      <c r="L60" s="39" t="s">
        <v>129</v>
      </c>
      <c r="M60" s="40">
        <v>5.0</v>
      </c>
      <c r="N60" s="40">
        <v>2.0</v>
      </c>
      <c r="O60" s="40">
        <v>0.0</v>
      </c>
      <c r="P60" s="38" t="s">
        <v>36</v>
      </c>
      <c r="Q60" s="37">
        <v>45085.0</v>
      </c>
      <c r="R60" s="38" t="s">
        <v>285</v>
      </c>
      <c r="S60" s="39" t="s">
        <v>129</v>
      </c>
      <c r="T60" s="40">
        <v>5.0</v>
      </c>
      <c r="U60" s="40">
        <v>2.0</v>
      </c>
      <c r="V60" s="40">
        <v>0.0</v>
      </c>
      <c r="W60" s="44"/>
      <c r="X60" s="45"/>
      <c r="Y60" s="53"/>
      <c r="Z60" s="53"/>
      <c r="AA60" s="40">
        <v>0.0</v>
      </c>
      <c r="AB60" s="40">
        <v>0.0</v>
      </c>
      <c r="AC60" s="40">
        <v>0.0</v>
      </c>
      <c r="AD60" s="44"/>
      <c r="AE60" s="45"/>
      <c r="AF60" s="39"/>
      <c r="AG60" s="39"/>
      <c r="AH60" s="40">
        <v>0.0</v>
      </c>
      <c r="AI60" s="40">
        <v>0.0</v>
      </c>
      <c r="AJ60" s="40">
        <v>0.0</v>
      </c>
      <c r="AK60" s="185" t="s">
        <v>43</v>
      </c>
      <c r="AL60" s="37">
        <v>45088.0</v>
      </c>
      <c r="AM60" s="38"/>
      <c r="AN60" s="39"/>
      <c r="AO60" s="40">
        <v>0.0</v>
      </c>
      <c r="AP60" s="40">
        <v>0.0</v>
      </c>
      <c r="AQ60" s="40">
        <v>0.0</v>
      </c>
      <c r="AR60" s="47" t="s">
        <v>44</v>
      </c>
      <c r="AS60" s="37">
        <v>45089.0</v>
      </c>
      <c r="AT60" s="38" t="s">
        <v>285</v>
      </c>
      <c r="AU60" s="39" t="s">
        <v>129</v>
      </c>
      <c r="AV60" s="40">
        <v>5.0</v>
      </c>
      <c r="AW60" s="40">
        <v>2.0</v>
      </c>
      <c r="AX60" s="40">
        <v>0.0</v>
      </c>
      <c r="AY60" s="48"/>
      <c r="AZ60" s="49">
        <f t="shared" ref="AZ60:BB60" si="73">SUM(F60,M60,T60,AA60,AH60,AO60,AV60)</f>
        <v>20</v>
      </c>
      <c r="BA60" s="39">
        <f t="shared" si="73"/>
        <v>8</v>
      </c>
      <c r="BB60" s="39">
        <f t="shared" si="73"/>
        <v>0</v>
      </c>
      <c r="BC60" s="50">
        <f t="shared" si="68"/>
        <v>28</v>
      </c>
      <c r="BD60" s="51"/>
      <c r="BE60" s="39">
        <f>AZ60*80</f>
        <v>1600</v>
      </c>
      <c r="BF60" s="39">
        <f>BA60*88</f>
        <v>704</v>
      </c>
      <c r="BG60" s="39">
        <f>BB60*80</f>
        <v>0</v>
      </c>
      <c r="BH60" s="39">
        <f t="shared" si="72"/>
        <v>2304</v>
      </c>
      <c r="BI60" s="51"/>
      <c r="BJ60" s="51"/>
      <c r="BK60" s="51"/>
      <c r="BL60" s="51"/>
      <c r="BM60" s="51"/>
    </row>
    <row r="61" ht="16.5" customHeight="1">
      <c r="A61" s="94" t="s">
        <v>50</v>
      </c>
      <c r="B61" s="41"/>
      <c r="C61" s="37"/>
      <c r="D61" s="42"/>
      <c r="E61" s="58"/>
      <c r="F61" s="40">
        <v>0.0</v>
      </c>
      <c r="G61" s="40">
        <v>0.0</v>
      </c>
      <c r="H61" s="40">
        <v>0.0</v>
      </c>
      <c r="I61" s="53"/>
      <c r="J61" s="45"/>
      <c r="K61" s="53"/>
      <c r="L61" s="53"/>
      <c r="M61" s="40">
        <v>0.0</v>
      </c>
      <c r="N61" s="40">
        <v>0.0</v>
      </c>
      <c r="O61" s="40">
        <v>0.0</v>
      </c>
      <c r="P61" s="494"/>
      <c r="Q61" s="494"/>
      <c r="R61" s="494"/>
      <c r="S61" s="144"/>
      <c r="T61" s="40">
        <v>0.0</v>
      </c>
      <c r="U61" s="40">
        <v>0.0</v>
      </c>
      <c r="V61" s="40">
        <v>0.0</v>
      </c>
      <c r="W61" s="44"/>
      <c r="X61" s="45"/>
      <c r="Y61" s="53"/>
      <c r="Z61" s="53"/>
      <c r="AA61" s="40">
        <v>0.0</v>
      </c>
      <c r="AB61" s="40">
        <v>0.0</v>
      </c>
      <c r="AC61" s="40">
        <v>0.0</v>
      </c>
      <c r="AD61" s="44"/>
      <c r="AE61" s="45"/>
      <c r="AF61" s="53"/>
      <c r="AG61" s="53"/>
      <c r="AH61" s="40">
        <v>0.0</v>
      </c>
      <c r="AI61" s="40">
        <v>0.0</v>
      </c>
      <c r="AJ61" s="40">
        <v>0.0</v>
      </c>
      <c r="AK61" s="96"/>
      <c r="AL61" s="37"/>
      <c r="AM61" s="38"/>
      <c r="AN61" s="39"/>
      <c r="AO61" s="40">
        <v>0.0</v>
      </c>
      <c r="AP61" s="40">
        <v>0.0</v>
      </c>
      <c r="AQ61" s="40">
        <v>0.0</v>
      </c>
      <c r="AR61" s="96" t="s">
        <v>149</v>
      </c>
      <c r="AS61" s="37">
        <v>45088.0</v>
      </c>
      <c r="AT61" s="42" t="s">
        <v>25</v>
      </c>
      <c r="AU61" s="58" t="s">
        <v>25</v>
      </c>
      <c r="AV61" s="40">
        <v>1.0</v>
      </c>
      <c r="AW61" s="40">
        <v>7.0</v>
      </c>
      <c r="AX61" s="40">
        <v>2.0</v>
      </c>
      <c r="AY61" s="48"/>
      <c r="AZ61" s="49">
        <f t="shared" ref="AZ61:BB61" si="74">SUM(F61,M61,T61,AA61,AH61,AO61,AV61)</f>
        <v>1</v>
      </c>
      <c r="BA61" s="39">
        <f t="shared" si="74"/>
        <v>7</v>
      </c>
      <c r="BB61" s="39">
        <f t="shared" si="74"/>
        <v>2</v>
      </c>
      <c r="BC61" s="50">
        <f t="shared" si="68"/>
        <v>10</v>
      </c>
      <c r="BD61" s="51"/>
      <c r="BE61" s="39">
        <v>0.0</v>
      </c>
      <c r="BF61" s="39">
        <v>0.0</v>
      </c>
      <c r="BG61" s="39">
        <v>0.0</v>
      </c>
      <c r="BH61" s="39">
        <v>0.0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41"/>
      <c r="C62" s="37"/>
      <c r="D62" s="42"/>
      <c r="E62" s="58"/>
      <c r="F62" s="40">
        <v>0.0</v>
      </c>
      <c r="G62" s="40">
        <v>0.0</v>
      </c>
      <c r="H62" s="40">
        <v>0.0</v>
      </c>
      <c r="I62" s="144"/>
      <c r="J62" s="144"/>
      <c r="K62" s="144"/>
      <c r="L62" s="144"/>
      <c r="M62" s="40">
        <v>0.0</v>
      </c>
      <c r="N62" s="40">
        <v>0.0</v>
      </c>
      <c r="O62" s="40">
        <v>0.0</v>
      </c>
      <c r="P62" s="494"/>
      <c r="Q62" s="494"/>
      <c r="R62" s="494"/>
      <c r="S62" s="144"/>
      <c r="T62" s="40">
        <v>0.0</v>
      </c>
      <c r="U62" s="40">
        <v>0.0</v>
      </c>
      <c r="V62" s="40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56" t="s">
        <v>40</v>
      </c>
      <c r="AE62" s="37">
        <v>45087.0</v>
      </c>
      <c r="AF62" s="42" t="s">
        <v>137</v>
      </c>
      <c r="AG62" s="58" t="s">
        <v>333</v>
      </c>
      <c r="AH62" s="40">
        <v>3.0</v>
      </c>
      <c r="AI62" s="40">
        <v>1.0</v>
      </c>
      <c r="AJ62" s="40">
        <v>0.0</v>
      </c>
      <c r="AK62" s="96"/>
      <c r="AL62" s="37"/>
      <c r="AM62" s="38"/>
      <c r="AN62" s="39"/>
      <c r="AO62" s="40">
        <v>0.0</v>
      </c>
      <c r="AP62" s="40">
        <v>0.0</v>
      </c>
      <c r="AQ62" s="40">
        <v>0.0</v>
      </c>
      <c r="AR62" s="96"/>
      <c r="AS62" s="37"/>
      <c r="AT62" s="38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75">SUM(F62,M62,T62,AA62,AH62,AO62,AV62)</f>
        <v>3</v>
      </c>
      <c r="BA62" s="39">
        <f t="shared" si="75"/>
        <v>1</v>
      </c>
      <c r="BB62" s="39">
        <f t="shared" si="75"/>
        <v>0</v>
      </c>
      <c r="BC62" s="50">
        <f t="shared" si="68"/>
        <v>4</v>
      </c>
      <c r="BD62" s="51"/>
      <c r="BE62" s="39">
        <f>AZ62*80</f>
        <v>240</v>
      </c>
      <c r="BF62" s="39">
        <f>BA62*88</f>
        <v>88</v>
      </c>
      <c r="BG62" s="39">
        <f>BB62*80</f>
        <v>0</v>
      </c>
      <c r="BH62" s="39">
        <f>sum(BE62,BF62,BG62)</f>
        <v>328</v>
      </c>
      <c r="BI62" s="51"/>
      <c r="BJ62" s="51"/>
      <c r="BK62" s="51"/>
      <c r="BL62" s="51"/>
      <c r="BM62" s="51"/>
    </row>
    <row r="63">
      <c r="A63" s="116"/>
      <c r="B63" s="159"/>
      <c r="C63" s="159"/>
      <c r="D63" s="160"/>
      <c r="E63" s="159"/>
      <c r="F63" s="161"/>
      <c r="G63" s="161"/>
      <c r="H63" s="161"/>
      <c r="I63" s="161"/>
      <c r="J63" s="159"/>
      <c r="K63" s="162"/>
      <c r="L63" s="162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61"/>
      <c r="AB63" s="161"/>
      <c r="AC63" s="161"/>
      <c r="AD63" s="161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38"/>
      <c r="AP63" s="138"/>
      <c r="AQ63" s="138"/>
      <c r="AR63" s="138"/>
      <c r="AS63" s="118"/>
      <c r="AT63" s="136"/>
      <c r="AU63" s="136"/>
      <c r="AV63" s="136"/>
      <c r="AW63" s="136"/>
      <c r="AX63" s="136"/>
      <c r="AY63" s="136"/>
      <c r="AZ63" s="136"/>
      <c r="BA63" s="136"/>
      <c r="BB63" s="136"/>
      <c r="BC63" s="136"/>
      <c r="BD63" s="136"/>
      <c r="BE63" s="53"/>
      <c r="BF63" s="53"/>
      <c r="BG63" s="53"/>
      <c r="BH63" s="53"/>
      <c r="BI63" s="136"/>
      <c r="BJ63" s="136"/>
      <c r="BK63" s="136"/>
      <c r="BL63" s="136"/>
      <c r="BM63" s="136"/>
    </row>
    <row r="64">
      <c r="A64" s="116"/>
      <c r="B64" s="159"/>
      <c r="C64" s="159"/>
      <c r="D64" s="160"/>
      <c r="E64" s="159"/>
      <c r="F64" s="161"/>
      <c r="G64" s="161"/>
      <c r="H64" s="161"/>
      <c r="I64" s="161"/>
      <c r="J64" s="159"/>
      <c r="K64" s="162"/>
      <c r="L64" s="162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1"/>
      <c r="AB64" s="161"/>
      <c r="AC64" s="161"/>
      <c r="AD64" s="161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38"/>
      <c r="AP64" s="138"/>
      <c r="AQ64" s="138"/>
      <c r="AR64" s="138"/>
      <c r="AS64" s="118"/>
      <c r="AT64" s="136"/>
      <c r="AU64" s="136"/>
      <c r="AV64" s="136"/>
      <c r="AW64" s="136"/>
      <c r="AX64" s="136"/>
      <c r="AY64" s="76" t="s">
        <v>14</v>
      </c>
      <c r="AZ64" s="77">
        <f t="shared" ref="AZ64:BC64" si="76">sum(AZ58,AZ59,AZ60,AZ61,AZ62)</f>
        <v>48</v>
      </c>
      <c r="BA64" s="78">
        <f t="shared" si="76"/>
        <v>63</v>
      </c>
      <c r="BB64" s="78">
        <f t="shared" si="76"/>
        <v>8</v>
      </c>
      <c r="BC64" s="79">
        <f t="shared" si="76"/>
        <v>119</v>
      </c>
      <c r="BD64" s="51"/>
      <c r="BE64" s="40">
        <f>sum(BE59,BE58,BE60,BE61,BE62)</f>
        <v>3455.44</v>
      </c>
      <c r="BF64" s="40">
        <f t="shared" ref="BF64:BG64" si="77">sum(BF58,BF59,BF60,BF61,BF62)</f>
        <v>4270</v>
      </c>
      <c r="BG64" s="40">
        <f t="shared" si="77"/>
        <v>504</v>
      </c>
      <c r="BH64" s="40">
        <f>SUM(BH58,BH59,BH60,BH61,BH62)</f>
        <v>8229.44</v>
      </c>
      <c r="BI64" s="51"/>
      <c r="BJ64" s="51"/>
      <c r="BK64" s="51"/>
      <c r="BL64" s="51"/>
      <c r="BM64" s="51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6" t="s">
        <v>147</v>
      </c>
      <c r="L65" s="4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6" t="s">
        <v>147</v>
      </c>
      <c r="Z65" s="4"/>
      <c r="AA65" s="161"/>
      <c r="AB65" s="161"/>
      <c r="AC65" s="161"/>
      <c r="AD65" s="161"/>
      <c r="AE65" s="159"/>
      <c r="AF65" s="6" t="s">
        <v>147</v>
      </c>
      <c r="AG65" s="4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6" t="s">
        <v>147</v>
      </c>
      <c r="AU65" s="4"/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136"/>
      <c r="BG65" s="136"/>
      <c r="BH65" s="136"/>
      <c r="BI65" s="136"/>
      <c r="BJ65" s="136"/>
      <c r="BK65" s="136"/>
      <c r="BL65" s="136"/>
      <c r="BM65" s="136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136"/>
      <c r="BF66" s="6" t="s">
        <v>147</v>
      </c>
      <c r="BG66" s="4"/>
      <c r="BH66" s="136"/>
      <c r="BI66" s="136"/>
      <c r="BJ66" s="136"/>
      <c r="BK66" s="136"/>
      <c r="BL66" s="136"/>
      <c r="BM66" s="136"/>
    </row>
    <row r="67">
      <c r="A67" s="7"/>
      <c r="B67" s="350"/>
      <c r="C67" s="350"/>
      <c r="D67" s="124"/>
      <c r="E67" s="351">
        <v>45082.0</v>
      </c>
      <c r="F67" s="387"/>
      <c r="G67" s="387"/>
      <c r="H67" s="387"/>
      <c r="I67" s="124"/>
      <c r="J67" s="124"/>
      <c r="L67" s="351">
        <v>45083.0</v>
      </c>
      <c r="M67" s="124"/>
      <c r="N67" s="124"/>
      <c r="O67" s="124"/>
      <c r="P67" s="124"/>
      <c r="R67" s="8"/>
      <c r="S67" s="351">
        <v>45084.0</v>
      </c>
      <c r="U67" s="126"/>
      <c r="V67" s="126"/>
      <c r="X67" s="126"/>
      <c r="Y67" s="488"/>
      <c r="Z67" s="351">
        <v>45085.0</v>
      </c>
      <c r="AA67" s="126"/>
      <c r="AB67" s="126"/>
      <c r="AD67" s="126"/>
      <c r="AE67" s="126"/>
      <c r="AF67" s="126"/>
      <c r="AG67" s="405">
        <v>45086.0</v>
      </c>
      <c r="AH67" s="126"/>
      <c r="AJ67" s="126"/>
      <c r="AK67" s="126"/>
      <c r="AL67" s="126"/>
      <c r="AM67" s="126"/>
      <c r="AN67" s="405">
        <v>45087.0</v>
      </c>
      <c r="AP67" s="106"/>
      <c r="AQ67" s="106"/>
      <c r="AR67" s="106"/>
      <c r="AS67" s="106"/>
      <c r="AT67" s="106"/>
      <c r="AU67" s="405">
        <v>45088.0</v>
      </c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9" t="s">
        <v>85</v>
      </c>
      <c r="BG67" s="4"/>
      <c r="BH67" s="106"/>
      <c r="BI67" s="106"/>
      <c r="BJ67" s="92" t="s">
        <v>108</v>
      </c>
      <c r="BK67" s="93">
        <f>BH81</f>
        <v>1037.585</v>
      </c>
      <c r="BL67" s="106"/>
      <c r="BM67" s="106"/>
    </row>
    <row r="68">
      <c r="A68" s="107"/>
      <c r="B68" s="26"/>
      <c r="C68" s="26"/>
      <c r="D68" s="26" t="s">
        <v>2</v>
      </c>
      <c r="E68" s="26" t="s">
        <v>3</v>
      </c>
      <c r="F68" s="26" t="s">
        <v>4</v>
      </c>
      <c r="G68" s="26" t="s">
        <v>5</v>
      </c>
      <c r="H68" s="26" t="s">
        <v>6</v>
      </c>
      <c r="I68" s="26"/>
      <c r="J68" s="26"/>
      <c r="K68" s="26" t="s">
        <v>2</v>
      </c>
      <c r="L68" s="26" t="s">
        <v>7</v>
      </c>
      <c r="M68" s="26" t="s">
        <v>4</v>
      </c>
      <c r="N68" s="26" t="s">
        <v>5</v>
      </c>
      <c r="O68" s="26" t="s">
        <v>6</v>
      </c>
      <c r="P68" s="26"/>
      <c r="Q68" s="26"/>
      <c r="R68" s="26" t="s">
        <v>2</v>
      </c>
      <c r="S68" s="26" t="s">
        <v>8</v>
      </c>
      <c r="T68" s="26" t="s">
        <v>4</v>
      </c>
      <c r="U68" s="26" t="s">
        <v>5</v>
      </c>
      <c r="V68" s="26" t="s">
        <v>6</v>
      </c>
      <c r="W68" s="28"/>
      <c r="X68" s="29"/>
      <c r="Y68" s="29" t="s">
        <v>2</v>
      </c>
      <c r="Z68" s="29" t="s">
        <v>9</v>
      </c>
      <c r="AA68" s="26" t="s">
        <v>4</v>
      </c>
      <c r="AB68" s="26" t="s">
        <v>5</v>
      </c>
      <c r="AC68" s="26" t="s">
        <v>6</v>
      </c>
      <c r="AD68" s="29"/>
      <c r="AE68" s="29"/>
      <c r="AF68" s="29" t="s">
        <v>2</v>
      </c>
      <c r="AG68" s="29" t="s">
        <v>10</v>
      </c>
      <c r="AH68" s="26" t="s">
        <v>4</v>
      </c>
      <c r="AI68" s="26" t="s">
        <v>5</v>
      </c>
      <c r="AJ68" s="26" t="s">
        <v>6</v>
      </c>
      <c r="AK68" s="29"/>
      <c r="AL68" s="29"/>
      <c r="AM68" s="29" t="s">
        <v>2</v>
      </c>
      <c r="AN68" s="29" t="s">
        <v>11</v>
      </c>
      <c r="AO68" s="26" t="s">
        <v>4</v>
      </c>
      <c r="AP68" s="26" t="s">
        <v>5</v>
      </c>
      <c r="AQ68" s="26" t="s">
        <v>6</v>
      </c>
      <c r="AR68" s="29"/>
      <c r="AS68" s="29"/>
      <c r="AT68" s="29" t="s">
        <v>2</v>
      </c>
      <c r="AU68" s="29" t="s">
        <v>12</v>
      </c>
      <c r="AV68" s="26" t="s">
        <v>4</v>
      </c>
      <c r="AW68" s="26" t="s">
        <v>5</v>
      </c>
      <c r="AX68" s="26" t="s">
        <v>6</v>
      </c>
      <c r="AY68" s="30"/>
      <c r="AZ68" s="31" t="s">
        <v>4</v>
      </c>
      <c r="BA68" s="31" t="s">
        <v>13</v>
      </c>
      <c r="BB68" s="31" t="s">
        <v>6</v>
      </c>
      <c r="BC68" s="31" t="s">
        <v>14</v>
      </c>
      <c r="BD68" s="32"/>
      <c r="BE68" s="33" t="s">
        <v>4</v>
      </c>
      <c r="BF68" s="33" t="s">
        <v>13</v>
      </c>
      <c r="BG68" s="33" t="s">
        <v>6</v>
      </c>
      <c r="BH68" s="33" t="s">
        <v>15</v>
      </c>
      <c r="BI68" s="32"/>
      <c r="BJ68" s="32"/>
      <c r="BK68" s="32"/>
      <c r="BL68" s="32"/>
      <c r="BM68" s="32"/>
    </row>
    <row r="69">
      <c r="A69" s="94" t="s">
        <v>749</v>
      </c>
      <c r="B69" s="36" t="s">
        <v>19</v>
      </c>
      <c r="C69" s="37">
        <v>45082.0</v>
      </c>
      <c r="D69" s="42" t="s">
        <v>788</v>
      </c>
      <c r="E69" s="39" t="s">
        <v>652</v>
      </c>
      <c r="F69" s="40">
        <v>0.0</v>
      </c>
      <c r="G69" s="40">
        <v>7.0</v>
      </c>
      <c r="H69" s="40">
        <v>0.0</v>
      </c>
      <c r="I69" s="36" t="s">
        <v>22</v>
      </c>
      <c r="J69" s="37">
        <v>45083.0</v>
      </c>
      <c r="K69" s="42" t="s">
        <v>703</v>
      </c>
      <c r="L69" s="39" t="s">
        <v>704</v>
      </c>
      <c r="M69" s="40">
        <v>0.5</v>
      </c>
      <c r="N69" s="40">
        <v>7.5</v>
      </c>
      <c r="O69" s="40">
        <v>2.5</v>
      </c>
      <c r="P69" s="36" t="s">
        <v>24</v>
      </c>
      <c r="Q69" s="37">
        <v>45084.0</v>
      </c>
      <c r="R69" s="42" t="s">
        <v>703</v>
      </c>
      <c r="S69" s="39" t="s">
        <v>704</v>
      </c>
      <c r="T69" s="40">
        <v>0.5</v>
      </c>
      <c r="U69" s="40">
        <v>7.5</v>
      </c>
      <c r="V69" s="40">
        <v>2.5</v>
      </c>
      <c r="W69" s="36" t="s">
        <v>26</v>
      </c>
      <c r="X69" s="37">
        <v>45085.0</v>
      </c>
      <c r="Y69" s="42" t="s">
        <v>25</v>
      </c>
      <c r="Z69" s="39" t="s">
        <v>25</v>
      </c>
      <c r="AA69" s="40">
        <v>0.0</v>
      </c>
      <c r="AB69" s="40">
        <v>0.0</v>
      </c>
      <c r="AC69" s="40">
        <v>0.0</v>
      </c>
      <c r="AD69" s="36" t="s">
        <v>56</v>
      </c>
      <c r="AE69" s="37">
        <v>45086.0</v>
      </c>
      <c r="AF69" s="42" t="s">
        <v>25</v>
      </c>
      <c r="AG69" s="39" t="s">
        <v>25</v>
      </c>
      <c r="AH69" s="40">
        <v>0.0</v>
      </c>
      <c r="AI69" s="40">
        <v>0.0</v>
      </c>
      <c r="AJ69" s="40">
        <v>0.0</v>
      </c>
      <c r="AK69" s="47" t="s">
        <v>57</v>
      </c>
      <c r="AL69" s="37">
        <v>45087.0</v>
      </c>
      <c r="AM69" s="42" t="s">
        <v>703</v>
      </c>
      <c r="AN69" s="39" t="s">
        <v>704</v>
      </c>
      <c r="AO69" s="40">
        <v>0.0</v>
      </c>
      <c r="AP69" s="40">
        <v>0.0</v>
      </c>
      <c r="AQ69" s="40">
        <v>0.0</v>
      </c>
      <c r="AR69" s="96" t="s">
        <v>149</v>
      </c>
      <c r="AS69" s="37">
        <v>45088.0</v>
      </c>
      <c r="AT69" s="42" t="s">
        <v>703</v>
      </c>
      <c r="AU69" s="39" t="s">
        <v>704</v>
      </c>
      <c r="AV69" s="40">
        <v>0.5</v>
      </c>
      <c r="AW69" s="40">
        <v>7.5</v>
      </c>
      <c r="AX69" s="40">
        <v>2.5</v>
      </c>
      <c r="AY69" s="48"/>
      <c r="AZ69" s="49">
        <f t="shared" ref="AZ69:BB69" si="78">SUM(F69,M69,T69,AA69,AH69,AO69,AV69)</f>
        <v>1.5</v>
      </c>
      <c r="BA69" s="39">
        <f t="shared" si="78"/>
        <v>29.5</v>
      </c>
      <c r="BB69" s="39">
        <f t="shared" si="78"/>
        <v>7.5</v>
      </c>
      <c r="BC69" s="50">
        <f t="shared" ref="BC69:BC72" si="80">SUM(AZ69,BA69,BB69)</f>
        <v>38.5</v>
      </c>
      <c r="BD69" s="51"/>
      <c r="BE69" s="39">
        <f>AZ69*67.31</f>
        <v>100.965</v>
      </c>
      <c r="BF69" s="39">
        <f>BA69*74</f>
        <v>2183</v>
      </c>
      <c r="BG69" s="39">
        <f>BB69*84</f>
        <v>630</v>
      </c>
      <c r="BH69" s="39">
        <f>SUM(BE69,BF69,BG69)</f>
        <v>2913.965</v>
      </c>
      <c r="BI69" s="51"/>
      <c r="BJ69" s="51"/>
      <c r="BK69" s="51"/>
      <c r="BL69" s="51"/>
      <c r="BM69" s="51"/>
    </row>
    <row r="70">
      <c r="A70" s="94" t="s">
        <v>82</v>
      </c>
      <c r="B70" s="36"/>
      <c r="C70" s="37"/>
      <c r="D70" s="42"/>
      <c r="E70" s="39"/>
      <c r="F70" s="40">
        <v>0.0</v>
      </c>
      <c r="G70" s="40">
        <v>0.0</v>
      </c>
      <c r="H70" s="40">
        <v>0.0</v>
      </c>
      <c r="I70" s="36"/>
      <c r="J70" s="37"/>
      <c r="K70" s="42"/>
      <c r="L70" s="39"/>
      <c r="M70" s="40">
        <v>0.0</v>
      </c>
      <c r="N70" s="40">
        <v>0.0</v>
      </c>
      <c r="O70" s="40">
        <v>0.0</v>
      </c>
      <c r="P70" s="36"/>
      <c r="Q70" s="37"/>
      <c r="R70" s="42"/>
      <c r="S70" s="39"/>
      <c r="T70" s="40">
        <v>0.0</v>
      </c>
      <c r="U70" s="40">
        <v>0.0</v>
      </c>
      <c r="V70" s="40">
        <v>0.0</v>
      </c>
      <c r="W70" s="36" t="s">
        <v>26</v>
      </c>
      <c r="X70" s="37">
        <v>45085.0</v>
      </c>
      <c r="Y70" s="42" t="s">
        <v>703</v>
      </c>
      <c r="Z70" s="39" t="s">
        <v>704</v>
      </c>
      <c r="AA70" s="40">
        <v>0.5</v>
      </c>
      <c r="AB70" s="40">
        <v>7.5</v>
      </c>
      <c r="AC70" s="40">
        <v>2.5</v>
      </c>
      <c r="AD70" s="36" t="s">
        <v>56</v>
      </c>
      <c r="AE70" s="37">
        <v>45086.0</v>
      </c>
      <c r="AF70" s="42" t="s">
        <v>703</v>
      </c>
      <c r="AG70" s="39" t="s">
        <v>704</v>
      </c>
      <c r="AH70" s="40">
        <v>0.5</v>
      </c>
      <c r="AI70" s="40">
        <v>7.5</v>
      </c>
      <c r="AJ70" s="40">
        <v>2.5</v>
      </c>
      <c r="AK70" s="47" t="s">
        <v>57</v>
      </c>
      <c r="AL70" s="37">
        <v>45087.0</v>
      </c>
      <c r="AM70" s="42" t="s">
        <v>25</v>
      </c>
      <c r="AN70" s="39" t="s">
        <v>25</v>
      </c>
      <c r="AO70" s="40">
        <v>0.5</v>
      </c>
      <c r="AP70" s="40">
        <v>7.5</v>
      </c>
      <c r="AQ70" s="40">
        <v>2.5</v>
      </c>
      <c r="AR70" s="96"/>
      <c r="AS70" s="37"/>
      <c r="AT70" s="42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79">SUM(F70,M70,T70,AA70,AH70,AO70,AV70)</f>
        <v>1.5</v>
      </c>
      <c r="BA70" s="39">
        <f t="shared" si="79"/>
        <v>22.5</v>
      </c>
      <c r="BB70" s="39">
        <f t="shared" si="79"/>
        <v>7.5</v>
      </c>
      <c r="BC70" s="50">
        <f t="shared" si="80"/>
        <v>31.5</v>
      </c>
      <c r="BD70" s="51"/>
      <c r="BE70" s="39">
        <f t="shared" ref="BE70:BE72" si="82">AZ70*80</f>
        <v>120</v>
      </c>
      <c r="BF70" s="39">
        <f t="shared" ref="BF70:BF72" si="83">BA70*88</f>
        <v>1980</v>
      </c>
      <c r="BG70" s="39">
        <f t="shared" ref="BG70:BG72" si="84">BB70*80</f>
        <v>600</v>
      </c>
      <c r="BH70" s="39">
        <f t="shared" ref="BH70:BH72" si="85">sum(BE70,BF70,BG70)</f>
        <v>2700</v>
      </c>
      <c r="BI70" s="51"/>
      <c r="BJ70" s="51"/>
      <c r="BK70" s="51"/>
      <c r="BL70" s="51"/>
      <c r="BM70" s="51"/>
    </row>
    <row r="71">
      <c r="A71" s="184" t="s">
        <v>88</v>
      </c>
      <c r="B71" s="41" t="s">
        <v>33</v>
      </c>
      <c r="C71" s="37">
        <v>45083.0</v>
      </c>
      <c r="D71" s="42" t="s">
        <v>789</v>
      </c>
      <c r="E71" s="58" t="s">
        <v>144</v>
      </c>
      <c r="F71" s="300">
        <v>3.0</v>
      </c>
      <c r="G71" s="300">
        <v>0.5</v>
      </c>
      <c r="H71" s="422">
        <v>0.0</v>
      </c>
      <c r="I71" s="420"/>
      <c r="J71" s="416"/>
      <c r="K71" s="499"/>
      <c r="L71" s="17"/>
      <c r="M71" s="422">
        <v>0.0</v>
      </c>
      <c r="N71" s="422">
        <v>0.0</v>
      </c>
      <c r="O71" s="422">
        <v>0.0</v>
      </c>
      <c r="P71" s="420"/>
      <c r="Q71" s="416"/>
      <c r="R71" s="500"/>
      <c r="S71" s="178"/>
      <c r="T71" s="422">
        <v>0.0</v>
      </c>
      <c r="U71" s="422">
        <v>0.0</v>
      </c>
      <c r="V71" s="422">
        <v>0.0</v>
      </c>
      <c r="W71" s="420"/>
      <c r="X71" s="416"/>
      <c r="Y71" s="501"/>
      <c r="Z71" s="502"/>
      <c r="AA71" s="422">
        <v>0.0</v>
      </c>
      <c r="AB71" s="422">
        <v>0.0</v>
      </c>
      <c r="AC71" s="422">
        <v>0.0</v>
      </c>
      <c r="AD71" s="420"/>
      <c r="AE71" s="416"/>
      <c r="AF71" s="501"/>
      <c r="AG71" s="502"/>
      <c r="AH71" s="422">
        <v>0.0</v>
      </c>
      <c r="AI71" s="422">
        <v>0.0</v>
      </c>
      <c r="AJ71" s="422">
        <v>0.0</v>
      </c>
      <c r="AK71" s="421"/>
      <c r="AL71" s="416"/>
      <c r="AM71" s="501"/>
      <c r="AN71" s="502"/>
      <c r="AO71" s="318">
        <v>0.0</v>
      </c>
      <c r="AP71" s="318">
        <v>0.0</v>
      </c>
      <c r="AQ71" s="318">
        <v>0.0</v>
      </c>
      <c r="AR71" s="43"/>
      <c r="AS71" s="416"/>
      <c r="AT71" s="501"/>
      <c r="AU71" s="502"/>
      <c r="AV71" s="318">
        <v>0.0</v>
      </c>
      <c r="AW71" s="318">
        <v>0.0</v>
      </c>
      <c r="AX71" s="318">
        <v>0.0</v>
      </c>
      <c r="AY71" s="165"/>
      <c r="AZ71" s="166">
        <f t="shared" ref="AZ71:BB71" si="81">SUM(F71,M71,T71,AA71,AH71,AO71,AV71)</f>
        <v>3</v>
      </c>
      <c r="BA71" s="46">
        <f t="shared" si="81"/>
        <v>0.5</v>
      </c>
      <c r="BB71" s="46">
        <f t="shared" si="81"/>
        <v>0</v>
      </c>
      <c r="BC71" s="167">
        <f t="shared" si="80"/>
        <v>3.5</v>
      </c>
      <c r="BD71" s="165"/>
      <c r="BE71" s="39">
        <f t="shared" si="82"/>
        <v>240</v>
      </c>
      <c r="BF71" s="39">
        <f t="shared" si="83"/>
        <v>44</v>
      </c>
      <c r="BG71" s="39">
        <f t="shared" si="84"/>
        <v>0</v>
      </c>
      <c r="BH71" s="39">
        <f t="shared" si="85"/>
        <v>284</v>
      </c>
      <c r="BI71" s="155"/>
      <c r="BJ71" s="155"/>
      <c r="BK71" s="155"/>
      <c r="BL71" s="155"/>
      <c r="BM71" s="155"/>
    </row>
    <row r="72">
      <c r="A72" s="94" t="s">
        <v>50</v>
      </c>
      <c r="B72" s="420"/>
      <c r="C72" s="416"/>
      <c r="D72" s="183"/>
      <c r="E72" s="85"/>
      <c r="F72" s="318">
        <v>0.0</v>
      </c>
      <c r="G72" s="318">
        <v>0.0</v>
      </c>
      <c r="H72" s="318">
        <v>0.0</v>
      </c>
      <c r="I72" s="420"/>
      <c r="J72" s="416"/>
      <c r="K72" s="183"/>
      <c r="L72" s="86"/>
      <c r="M72" s="318">
        <v>0.0</v>
      </c>
      <c r="N72" s="318">
        <v>0.0</v>
      </c>
      <c r="O72" s="318">
        <v>0.0</v>
      </c>
      <c r="P72" s="420"/>
      <c r="Q72" s="416"/>
      <c r="R72" s="479"/>
      <c r="S72" s="85"/>
      <c r="T72" s="318">
        <v>0.0</v>
      </c>
      <c r="U72" s="318">
        <v>0.0</v>
      </c>
      <c r="V72" s="318">
        <v>0.0</v>
      </c>
      <c r="W72" s="420"/>
      <c r="X72" s="416"/>
      <c r="Y72" s="158"/>
      <c r="Z72" s="55"/>
      <c r="AA72" s="300">
        <v>0.0</v>
      </c>
      <c r="AB72" s="300">
        <v>0.0</v>
      </c>
      <c r="AC72" s="318">
        <v>0.0</v>
      </c>
      <c r="AD72" s="420"/>
      <c r="AE72" s="416"/>
      <c r="AF72" s="158"/>
      <c r="AG72" s="55"/>
      <c r="AH72" s="318">
        <v>0.0</v>
      </c>
      <c r="AI72" s="318">
        <v>0.0</v>
      </c>
      <c r="AJ72" s="318">
        <v>0.0</v>
      </c>
      <c r="AK72" s="421"/>
      <c r="AL72" s="416"/>
      <c r="AM72" s="158"/>
      <c r="AN72" s="55"/>
      <c r="AO72" s="318">
        <v>0.0</v>
      </c>
      <c r="AP72" s="318">
        <v>0.0</v>
      </c>
      <c r="AQ72" s="318">
        <v>0.0</v>
      </c>
      <c r="AR72" s="43"/>
      <c r="AS72" s="416"/>
      <c r="AT72" s="158"/>
      <c r="AU72" s="55"/>
      <c r="AV72" s="300">
        <v>0.0</v>
      </c>
      <c r="AW72" s="318">
        <v>0.0</v>
      </c>
      <c r="AX72" s="318">
        <v>0.0</v>
      </c>
      <c r="AY72" s="155"/>
      <c r="AZ72" s="169">
        <f t="shared" ref="AZ72:BB72" si="86">SUM(F72,M72,T72,AA72,AH72,AO72,AV72)</f>
        <v>0</v>
      </c>
      <c r="BA72" s="149">
        <f t="shared" si="86"/>
        <v>0</v>
      </c>
      <c r="BB72" s="149">
        <f t="shared" si="86"/>
        <v>0</v>
      </c>
      <c r="BC72" s="170">
        <f t="shared" si="80"/>
        <v>0</v>
      </c>
      <c r="BD72" s="155"/>
      <c r="BE72" s="39">
        <f t="shared" si="82"/>
        <v>0</v>
      </c>
      <c r="BF72" s="39">
        <f t="shared" si="83"/>
        <v>0</v>
      </c>
      <c r="BG72" s="39">
        <f t="shared" si="84"/>
        <v>0</v>
      </c>
      <c r="BH72" s="39">
        <f t="shared" si="85"/>
        <v>0</v>
      </c>
      <c r="BI72" s="155"/>
      <c r="BJ72" s="155"/>
      <c r="BK72" s="155"/>
      <c r="BL72" s="155"/>
      <c r="BM72" s="155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76" t="s">
        <v>14</v>
      </c>
      <c r="AZ74" s="77">
        <f t="shared" ref="AZ74:BC74" si="87">SUM(AZ69,AZ70,AZ71,AZ72)</f>
        <v>6</v>
      </c>
      <c r="BA74" s="78">
        <f t="shared" si="87"/>
        <v>52.5</v>
      </c>
      <c r="BB74" s="78">
        <f t="shared" si="87"/>
        <v>15</v>
      </c>
      <c r="BC74" s="79">
        <f t="shared" si="87"/>
        <v>73.5</v>
      </c>
      <c r="BD74" s="136"/>
      <c r="BE74" s="40">
        <f t="shared" ref="BE74:BH74" si="88">SUM(BE69,BE70,BE71,BE72)</f>
        <v>460.965</v>
      </c>
      <c r="BF74" s="40">
        <f t="shared" si="88"/>
        <v>4207</v>
      </c>
      <c r="BG74" s="40">
        <f t="shared" si="88"/>
        <v>1230</v>
      </c>
      <c r="BH74" s="40">
        <f t="shared" si="88"/>
        <v>5897.965</v>
      </c>
      <c r="BI74" s="136"/>
      <c r="BJ74" s="136"/>
      <c r="BK74" s="136"/>
      <c r="BL74" s="136"/>
      <c r="BM74" s="136"/>
    </row>
    <row r="75">
      <c r="A75" s="116"/>
      <c r="B75" s="159"/>
      <c r="C75" s="159"/>
      <c r="D75" s="160"/>
      <c r="E75" s="159"/>
      <c r="F75" s="161"/>
      <c r="G75" s="161"/>
      <c r="H75" s="161"/>
      <c r="I75" s="161"/>
      <c r="J75" s="159"/>
      <c r="K75" s="162"/>
      <c r="L75" s="162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61"/>
      <c r="AB75" s="161"/>
      <c r="AC75" s="161"/>
      <c r="AD75" s="161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38"/>
      <c r="AP75" s="138"/>
      <c r="AQ75" s="138"/>
      <c r="AR75" s="138"/>
      <c r="AS75" s="118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  <c r="BH75" s="136"/>
      <c r="BI75" s="136"/>
      <c r="BJ75" s="136"/>
      <c r="BK75" s="136"/>
      <c r="BL75" s="136"/>
      <c r="BM75" s="136"/>
    </row>
    <row r="76">
      <c r="A76" s="155"/>
      <c r="B76" s="153"/>
      <c r="C76" s="153"/>
      <c r="D76" s="155"/>
      <c r="E76" s="153"/>
      <c r="F76" s="153"/>
      <c r="G76" s="153"/>
      <c r="H76" s="153"/>
      <c r="I76" s="153"/>
      <c r="J76" s="171"/>
      <c r="K76" s="172" t="s">
        <v>320</v>
      </c>
      <c r="L76" s="4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72" t="s">
        <v>320</v>
      </c>
      <c r="Z76" s="4"/>
      <c r="AA76" s="153"/>
      <c r="AB76" s="153"/>
      <c r="AC76" s="153"/>
      <c r="AD76" s="153"/>
      <c r="AE76" s="171"/>
      <c r="AF76" s="293" t="s">
        <v>320</v>
      </c>
      <c r="AG76" s="81"/>
      <c r="AH76" s="153"/>
      <c r="AI76" s="153"/>
      <c r="AJ76" s="153"/>
      <c r="AK76" s="153"/>
      <c r="AL76" s="153"/>
      <c r="AM76" s="153"/>
      <c r="AN76" s="153"/>
      <c r="AO76" s="155"/>
      <c r="AP76" s="155"/>
      <c r="AQ76" s="155"/>
      <c r="AR76" s="155"/>
      <c r="AS76" s="173"/>
      <c r="AT76" s="293" t="s">
        <v>320</v>
      </c>
      <c r="AU76" s="81"/>
      <c r="AV76" s="155"/>
      <c r="AW76" s="155"/>
      <c r="AX76" s="155"/>
      <c r="AY76" s="174"/>
      <c r="AZ76" s="174"/>
      <c r="BA76" s="174"/>
      <c r="BB76" s="174"/>
      <c r="BC76" s="174"/>
      <c r="BD76" s="155"/>
      <c r="BE76" s="174"/>
      <c r="BF76" s="175"/>
      <c r="BG76" s="175"/>
      <c r="BH76" s="174"/>
      <c r="BI76" s="155"/>
      <c r="BJ76" s="155"/>
      <c r="BK76" s="155"/>
      <c r="BL76" s="155"/>
      <c r="BM76" s="155"/>
    </row>
    <row r="77">
      <c r="A77" s="155"/>
      <c r="B77" s="153"/>
      <c r="C77" s="153"/>
      <c r="D77" s="155"/>
      <c r="E77" s="10"/>
      <c r="F77" s="10"/>
      <c r="G77" s="10"/>
      <c r="H77" s="10"/>
      <c r="I77" s="153"/>
      <c r="J77" s="153"/>
      <c r="K77" s="155"/>
      <c r="L77" s="11"/>
      <c r="M77" s="153"/>
      <c r="N77" s="153"/>
      <c r="O77" s="153"/>
      <c r="P77" s="153"/>
      <c r="Q77" s="153"/>
      <c r="R77" s="153"/>
      <c r="S77" s="10"/>
      <c r="T77" s="153"/>
      <c r="U77" s="153"/>
      <c r="V77" s="153"/>
      <c r="W77" s="153"/>
      <c r="X77" s="153"/>
      <c r="Y77" s="10"/>
      <c r="Z77" s="10"/>
      <c r="AA77" s="153"/>
      <c r="AB77" s="153"/>
      <c r="AC77" s="153"/>
      <c r="AD77" s="153"/>
      <c r="AE77" s="153"/>
      <c r="AF77" s="153"/>
      <c r="AG77" s="10"/>
      <c r="AH77" s="153"/>
      <c r="AI77" s="153"/>
      <c r="AJ77" s="153"/>
      <c r="AK77" s="153"/>
      <c r="AL77" s="153"/>
      <c r="AM77" s="153"/>
      <c r="AN77" s="10"/>
      <c r="AO77" s="155"/>
      <c r="AP77" s="155"/>
      <c r="AQ77" s="155"/>
      <c r="AR77" s="155"/>
      <c r="AS77" s="156"/>
      <c r="AT77" s="155"/>
      <c r="AU77" s="11"/>
      <c r="AV77" s="155"/>
      <c r="AW77" s="155"/>
      <c r="AX77" s="155"/>
      <c r="AY77" s="155"/>
      <c r="AZ77" s="155"/>
      <c r="BA77" s="155"/>
      <c r="BB77" s="155"/>
      <c r="BC77" s="155"/>
      <c r="BD77" s="155"/>
      <c r="BE77" s="165"/>
      <c r="BF77" s="293" t="s">
        <v>320</v>
      </c>
      <c r="BG77" s="81"/>
      <c r="BH77" s="155"/>
      <c r="BI77" s="155"/>
      <c r="BJ77" s="155"/>
      <c r="BK77" s="155"/>
      <c r="BL77" s="155"/>
      <c r="BM77" s="155"/>
    </row>
    <row r="78">
      <c r="A78" s="7"/>
      <c r="B78" s="350"/>
      <c r="C78" s="350"/>
      <c r="D78" s="124"/>
      <c r="E78" s="351">
        <v>45082.0</v>
      </c>
      <c r="F78" s="387"/>
      <c r="G78" s="387"/>
      <c r="H78" s="387"/>
      <c r="I78" s="124"/>
      <c r="J78" s="124"/>
      <c r="L78" s="351">
        <v>45083.0</v>
      </c>
      <c r="M78" s="124"/>
      <c r="N78" s="124"/>
      <c r="O78" s="124"/>
      <c r="P78" s="124"/>
      <c r="R78" s="8"/>
      <c r="S78" s="351">
        <v>45084.0</v>
      </c>
      <c r="U78" s="126"/>
      <c r="V78" s="126"/>
      <c r="X78" s="126"/>
      <c r="Y78" s="488"/>
      <c r="Z78" s="351">
        <v>45085.0</v>
      </c>
      <c r="AA78" s="126"/>
      <c r="AB78" s="126"/>
      <c r="AD78" s="126"/>
      <c r="AE78" s="126"/>
      <c r="AF78" s="126"/>
      <c r="AG78" s="405">
        <v>45086.0</v>
      </c>
      <c r="AH78" s="126"/>
      <c r="AJ78" s="126"/>
      <c r="AK78" s="126"/>
      <c r="AL78" s="126"/>
      <c r="AM78" s="126"/>
      <c r="AN78" s="405">
        <v>45087.0</v>
      </c>
      <c r="AP78" s="106"/>
      <c r="AQ78" s="106"/>
      <c r="AR78" s="106"/>
      <c r="AS78" s="106"/>
      <c r="AT78" s="106"/>
      <c r="AU78" s="405">
        <v>45088.0</v>
      </c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9" t="s">
        <v>85</v>
      </c>
      <c r="BG78" s="4"/>
      <c r="BH78" s="106"/>
      <c r="BI78" s="106"/>
      <c r="BJ78" s="92" t="s">
        <v>108</v>
      </c>
      <c r="BK78" s="93" t="str">
        <f>BH92</f>
        <v/>
      </c>
      <c r="BL78" s="106"/>
      <c r="BM78" s="106"/>
    </row>
    <row r="79">
      <c r="A79" s="176"/>
      <c r="B79" s="177"/>
      <c r="C79" s="177"/>
      <c r="D79" s="18" t="s">
        <v>2</v>
      </c>
      <c r="E79" s="177" t="s">
        <v>3</v>
      </c>
      <c r="F79" s="177" t="s">
        <v>4</v>
      </c>
      <c r="G79" s="177" t="s">
        <v>5</v>
      </c>
      <c r="H79" s="177" t="s">
        <v>6</v>
      </c>
      <c r="I79" s="177"/>
      <c r="J79" s="177"/>
      <c r="K79" s="18" t="s">
        <v>2</v>
      </c>
      <c r="L79" s="18" t="s">
        <v>7</v>
      </c>
      <c r="M79" s="177" t="s">
        <v>4</v>
      </c>
      <c r="N79" s="177" t="s">
        <v>5</v>
      </c>
      <c r="O79" s="177" t="s">
        <v>6</v>
      </c>
      <c r="P79" s="177"/>
      <c r="Q79" s="177"/>
      <c r="R79" s="177" t="s">
        <v>2</v>
      </c>
      <c r="S79" s="177" t="s">
        <v>8</v>
      </c>
      <c r="T79" s="177" t="s">
        <v>4</v>
      </c>
      <c r="U79" s="177" t="s">
        <v>5</v>
      </c>
      <c r="V79" s="177" t="s">
        <v>6</v>
      </c>
      <c r="W79" s="178"/>
      <c r="X79" s="177"/>
      <c r="Y79" s="177" t="s">
        <v>2</v>
      </c>
      <c r="Z79" s="177" t="s">
        <v>9</v>
      </c>
      <c r="AA79" s="177" t="s">
        <v>4</v>
      </c>
      <c r="AB79" s="177" t="s">
        <v>5</v>
      </c>
      <c r="AC79" s="177" t="s">
        <v>6</v>
      </c>
      <c r="AD79" s="177"/>
      <c r="AE79" s="177"/>
      <c r="AF79" s="177" t="s">
        <v>2</v>
      </c>
      <c r="AG79" s="177" t="s">
        <v>10</v>
      </c>
      <c r="AH79" s="177" t="s">
        <v>4</v>
      </c>
      <c r="AI79" s="177" t="s">
        <v>5</v>
      </c>
      <c r="AJ79" s="177" t="s">
        <v>6</v>
      </c>
      <c r="AK79" s="177"/>
      <c r="AL79" s="177"/>
      <c r="AM79" s="177" t="s">
        <v>2</v>
      </c>
      <c r="AN79" s="177" t="s">
        <v>11</v>
      </c>
      <c r="AO79" s="18" t="s">
        <v>4</v>
      </c>
      <c r="AP79" s="18" t="s">
        <v>5</v>
      </c>
      <c r="AQ79" s="18" t="s">
        <v>6</v>
      </c>
      <c r="AR79" s="18"/>
      <c r="AS79" s="179"/>
      <c r="AT79" s="18" t="s">
        <v>2</v>
      </c>
      <c r="AU79" s="18" t="s">
        <v>12</v>
      </c>
      <c r="AV79" s="18" t="s">
        <v>4</v>
      </c>
      <c r="AW79" s="18" t="s">
        <v>5</v>
      </c>
      <c r="AX79" s="18" t="s">
        <v>6</v>
      </c>
      <c r="AY79" s="180"/>
      <c r="AZ79" s="181" t="s">
        <v>4</v>
      </c>
      <c r="BA79" s="181" t="s">
        <v>13</v>
      </c>
      <c r="BB79" s="181" t="s">
        <v>6</v>
      </c>
      <c r="BC79" s="181" t="s">
        <v>14</v>
      </c>
      <c r="BD79" s="165"/>
      <c r="BE79" s="182" t="s">
        <v>4</v>
      </c>
      <c r="BF79" s="182" t="s">
        <v>13</v>
      </c>
      <c r="BG79" s="182" t="s">
        <v>6</v>
      </c>
      <c r="BH79" s="182" t="s">
        <v>15</v>
      </c>
      <c r="BI79" s="155"/>
      <c r="BJ79" s="155"/>
      <c r="BK79" s="155"/>
      <c r="BL79" s="155"/>
      <c r="BM79" s="155"/>
    </row>
    <row r="80">
      <c r="A80" s="184" t="s">
        <v>54</v>
      </c>
      <c r="B80" s="420" t="s">
        <v>19</v>
      </c>
      <c r="C80" s="37">
        <v>45082.0</v>
      </c>
      <c r="D80" s="42" t="s">
        <v>703</v>
      </c>
      <c r="E80" s="39" t="s">
        <v>704</v>
      </c>
      <c r="F80" s="300">
        <v>0.5</v>
      </c>
      <c r="G80" s="300">
        <v>7.5</v>
      </c>
      <c r="H80" s="300">
        <v>2.5</v>
      </c>
      <c r="I80" s="420" t="s">
        <v>22</v>
      </c>
      <c r="J80" s="37">
        <v>45083.0</v>
      </c>
      <c r="K80" s="42" t="s">
        <v>703</v>
      </c>
      <c r="L80" s="39" t="s">
        <v>704</v>
      </c>
      <c r="M80" s="300">
        <v>0.5</v>
      </c>
      <c r="N80" s="300">
        <v>7.5</v>
      </c>
      <c r="O80" s="300">
        <v>2.5</v>
      </c>
      <c r="P80" s="420" t="s">
        <v>24</v>
      </c>
      <c r="Q80" s="37">
        <v>45084.0</v>
      </c>
      <c r="R80" s="42" t="s">
        <v>703</v>
      </c>
      <c r="S80" s="39" t="s">
        <v>704</v>
      </c>
      <c r="T80" s="300">
        <v>0.5</v>
      </c>
      <c r="U80" s="300">
        <v>7.5</v>
      </c>
      <c r="V80" s="300">
        <v>2.5</v>
      </c>
      <c r="W80" s="420" t="s">
        <v>26</v>
      </c>
      <c r="X80" s="37">
        <v>45085.0</v>
      </c>
      <c r="Y80" s="42" t="s">
        <v>788</v>
      </c>
      <c r="Z80" s="39" t="s">
        <v>652</v>
      </c>
      <c r="AA80" s="422">
        <v>0.0</v>
      </c>
      <c r="AB80" s="300">
        <v>7.0</v>
      </c>
      <c r="AC80" s="422">
        <v>0.0</v>
      </c>
      <c r="AD80" s="420" t="s">
        <v>56</v>
      </c>
      <c r="AE80" s="37">
        <v>45086.0</v>
      </c>
      <c r="AF80" s="42" t="s">
        <v>703</v>
      </c>
      <c r="AG80" s="39" t="s">
        <v>704</v>
      </c>
      <c r="AH80" s="300">
        <v>0.5</v>
      </c>
      <c r="AI80" s="300">
        <v>7.5</v>
      </c>
      <c r="AJ80" s="300">
        <v>2.5</v>
      </c>
      <c r="AK80" s="421" t="s">
        <v>57</v>
      </c>
      <c r="AL80" s="37">
        <v>45087.0</v>
      </c>
      <c r="AM80" s="42" t="s">
        <v>25</v>
      </c>
      <c r="AN80" s="39" t="s">
        <v>25</v>
      </c>
      <c r="AO80" s="318">
        <v>0.0</v>
      </c>
      <c r="AP80" s="318">
        <v>0.0</v>
      </c>
      <c r="AQ80" s="318">
        <v>0.0</v>
      </c>
      <c r="AR80" s="43" t="s">
        <v>149</v>
      </c>
      <c r="AS80" s="37">
        <v>45088.0</v>
      </c>
      <c r="AT80" s="42" t="s">
        <v>703</v>
      </c>
      <c r="AU80" s="39" t="s">
        <v>704</v>
      </c>
      <c r="AV80" s="300">
        <v>0.5</v>
      </c>
      <c r="AW80" s="300">
        <v>7.5</v>
      </c>
      <c r="AX80" s="300">
        <v>2.5</v>
      </c>
      <c r="AY80" s="165"/>
      <c r="AZ80" s="166">
        <f t="shared" ref="AZ80:BB80" si="89">SUM(F80,M80,T80,AA80,AH80,AO80,AV80)</f>
        <v>2.5</v>
      </c>
      <c r="BA80" s="17">
        <f t="shared" si="89"/>
        <v>44.5</v>
      </c>
      <c r="BB80" s="17">
        <f t="shared" si="89"/>
        <v>12.5</v>
      </c>
      <c r="BC80" s="167">
        <f t="shared" ref="BC80:BC81" si="91">SUM(AZ80,BA80,BB80)</f>
        <v>59.5</v>
      </c>
      <c r="BD80" s="165"/>
      <c r="BE80" s="17">
        <f>AZ80*80</f>
        <v>200</v>
      </c>
      <c r="BF80" s="17">
        <f>BA80*88</f>
        <v>3916</v>
      </c>
      <c r="BG80" s="17">
        <f>BB80*80</f>
        <v>1000</v>
      </c>
      <c r="BH80" s="17">
        <f t="shared" ref="BH80:BH81" si="92">sum(BE80,BF80,BG80)</f>
        <v>5116</v>
      </c>
      <c r="BI80" s="155"/>
      <c r="BJ80" s="155"/>
      <c r="BK80" s="155"/>
      <c r="BL80" s="155"/>
      <c r="BM80" s="155"/>
    </row>
    <row r="81">
      <c r="A81" s="184" t="s">
        <v>50</v>
      </c>
      <c r="B81" s="420"/>
      <c r="C81" s="416"/>
      <c r="D81" s="499"/>
      <c r="E81" s="178"/>
      <c r="F81" s="422">
        <v>0.0</v>
      </c>
      <c r="G81" s="422">
        <v>0.0</v>
      </c>
      <c r="H81" s="422">
        <v>0.0</v>
      </c>
      <c r="I81" s="420"/>
      <c r="J81" s="416"/>
      <c r="K81" s="499"/>
      <c r="L81" s="17"/>
      <c r="M81" s="422">
        <v>0.0</v>
      </c>
      <c r="N81" s="422">
        <v>0.0</v>
      </c>
      <c r="O81" s="422">
        <v>0.0</v>
      </c>
      <c r="P81" s="420"/>
      <c r="Q81" s="416"/>
      <c r="R81" s="500"/>
      <c r="S81" s="178"/>
      <c r="T81" s="422">
        <v>0.0</v>
      </c>
      <c r="U81" s="422">
        <v>0.0</v>
      </c>
      <c r="V81" s="422">
        <v>0.0</v>
      </c>
      <c r="W81" s="56" t="s">
        <v>37</v>
      </c>
      <c r="X81" s="37">
        <v>45086.0</v>
      </c>
      <c r="Y81" s="42" t="s">
        <v>789</v>
      </c>
      <c r="Z81" s="58" t="s">
        <v>144</v>
      </c>
      <c r="AA81" s="300">
        <v>3.0</v>
      </c>
      <c r="AB81" s="300">
        <v>0.5</v>
      </c>
      <c r="AC81" s="422">
        <v>0.0</v>
      </c>
      <c r="AD81" s="420"/>
      <c r="AE81" s="37"/>
      <c r="AF81" s="463"/>
      <c r="AH81" s="422">
        <v>0.0</v>
      </c>
      <c r="AI81" s="422">
        <v>0.0</v>
      </c>
      <c r="AJ81" s="422">
        <v>0.0</v>
      </c>
      <c r="AK81" s="421" t="s">
        <v>57</v>
      </c>
      <c r="AL81" s="37">
        <v>45087.0</v>
      </c>
      <c r="AM81" s="42" t="s">
        <v>703</v>
      </c>
      <c r="AN81" s="39" t="s">
        <v>704</v>
      </c>
      <c r="AO81" s="300">
        <v>0.5</v>
      </c>
      <c r="AP81" s="300">
        <v>7.5</v>
      </c>
      <c r="AQ81" s="300">
        <v>2.5</v>
      </c>
      <c r="AR81" s="43"/>
      <c r="AS81" s="37"/>
      <c r="AT81" s="499"/>
      <c r="AU81" s="17"/>
      <c r="AV81" s="318">
        <v>0.0</v>
      </c>
      <c r="AW81" s="318">
        <v>0.0</v>
      </c>
      <c r="AX81" s="318">
        <v>0.0</v>
      </c>
      <c r="AY81" s="165"/>
      <c r="AZ81" s="166">
        <f t="shared" ref="AZ81:BB81" si="90">SUM(F81,M81,T81,AA81,AH81,AO81,AV81)</f>
        <v>3.5</v>
      </c>
      <c r="BA81" s="17">
        <f t="shared" si="90"/>
        <v>8</v>
      </c>
      <c r="BB81" s="17">
        <f t="shared" si="90"/>
        <v>2.5</v>
      </c>
      <c r="BC81" s="167">
        <f t="shared" si="91"/>
        <v>14</v>
      </c>
      <c r="BD81" s="165"/>
      <c r="BE81" s="17">
        <f>AZ81*67.31</f>
        <v>235.585</v>
      </c>
      <c r="BF81" s="17">
        <f>BA81*74</f>
        <v>592</v>
      </c>
      <c r="BG81" s="17">
        <f>BB81*84</f>
        <v>210</v>
      </c>
      <c r="BH81" s="17">
        <f t="shared" si="92"/>
        <v>1037.585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3">SUM(AZ80,AZ81)</f>
        <v>6</v>
      </c>
      <c r="BA83" s="78">
        <f t="shared" si="93"/>
        <v>52.5</v>
      </c>
      <c r="BB83" s="78">
        <f t="shared" si="93"/>
        <v>15</v>
      </c>
      <c r="BC83" s="79">
        <f t="shared" si="93"/>
        <v>73.5</v>
      </c>
      <c r="BD83" s="136"/>
      <c r="BE83" s="40">
        <f>SUM(BE81,BE80)</f>
        <v>435.585</v>
      </c>
      <c r="BF83" s="40">
        <f t="shared" ref="BF83:BH83" si="94">SUM(BF80,BF81)</f>
        <v>4508</v>
      </c>
      <c r="BG83" s="40">
        <f t="shared" si="94"/>
        <v>1210</v>
      </c>
      <c r="BH83" s="40">
        <f t="shared" si="94"/>
        <v>6153.585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6" t="s">
        <v>145</v>
      </c>
      <c r="L84" s="4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6" t="s">
        <v>145</v>
      </c>
      <c r="Z84" s="4"/>
      <c r="AA84" s="161"/>
      <c r="AB84" s="161"/>
      <c r="AC84" s="161"/>
      <c r="AD84" s="161"/>
      <c r="AE84" s="159"/>
      <c r="AF84" s="6" t="s">
        <v>145</v>
      </c>
      <c r="AG84" s="4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6" t="s">
        <v>145</v>
      </c>
      <c r="AU84" s="4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6" t="s">
        <v>145</v>
      </c>
      <c r="BG84" s="4"/>
      <c r="BH84" s="136"/>
      <c r="BI84" s="136"/>
      <c r="BJ84" s="136"/>
      <c r="BK84" s="136"/>
      <c r="BL84" s="136"/>
      <c r="BM84" s="136"/>
    </row>
    <row r="85">
      <c r="A85" s="116"/>
      <c r="B85" s="159"/>
      <c r="C85" s="159"/>
      <c r="D85" s="160"/>
      <c r="E85" s="159"/>
      <c r="F85" s="161"/>
      <c r="G85" s="161"/>
      <c r="H85" s="161"/>
      <c r="I85" s="161"/>
      <c r="J85" s="159"/>
      <c r="K85" s="162"/>
      <c r="L85" s="162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61"/>
      <c r="AB85" s="161"/>
      <c r="AC85" s="161"/>
      <c r="AD85" s="161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38"/>
      <c r="AP85" s="138"/>
      <c r="AQ85" s="138"/>
      <c r="AR85" s="138"/>
      <c r="AS85" s="118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</row>
    <row r="86">
      <c r="A86" s="7"/>
      <c r="B86" s="350"/>
      <c r="C86" s="350"/>
      <c r="D86" s="124"/>
      <c r="E86" s="351">
        <v>45082.0</v>
      </c>
      <c r="F86" s="387"/>
      <c r="G86" s="387"/>
      <c r="H86" s="387"/>
      <c r="I86" s="124"/>
      <c r="J86" s="124"/>
      <c r="L86" s="351">
        <v>45083.0</v>
      </c>
      <c r="M86" s="124"/>
      <c r="N86" s="124"/>
      <c r="O86" s="124"/>
      <c r="P86" s="124"/>
      <c r="R86" s="8"/>
      <c r="S86" s="351">
        <v>45084.0</v>
      </c>
      <c r="U86" s="126"/>
      <c r="V86" s="126"/>
      <c r="X86" s="126"/>
      <c r="Y86" s="488"/>
      <c r="Z86" s="351">
        <v>45085.0</v>
      </c>
      <c r="AA86" s="126"/>
      <c r="AB86" s="126"/>
      <c r="AD86" s="126"/>
      <c r="AE86" s="126"/>
      <c r="AF86" s="126"/>
      <c r="AG86" s="405">
        <v>45086.0</v>
      </c>
      <c r="AH86" s="126"/>
      <c r="AJ86" s="126"/>
      <c r="AK86" s="126"/>
      <c r="AL86" s="126"/>
      <c r="AM86" s="126"/>
      <c r="AN86" s="405">
        <v>45087.0</v>
      </c>
      <c r="AP86" s="106"/>
      <c r="AQ86" s="106"/>
      <c r="AR86" s="106"/>
      <c r="AS86" s="106"/>
      <c r="AT86" s="106"/>
      <c r="AU86" s="405">
        <v>45088.0</v>
      </c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9" t="s">
        <v>85</v>
      </c>
      <c r="BG86" s="4"/>
      <c r="BH86" s="106"/>
      <c r="BI86" s="106"/>
      <c r="BJ86" s="92" t="s">
        <v>108</v>
      </c>
      <c r="BK86" s="93">
        <f>BH100</f>
        <v>4104</v>
      </c>
      <c r="BL86" s="106"/>
      <c r="BM86" s="106"/>
    </row>
    <row r="87">
      <c r="A87" s="107"/>
      <c r="B87" s="26"/>
      <c r="C87" s="26"/>
      <c r="D87" s="26" t="s">
        <v>2</v>
      </c>
      <c r="E87" s="26" t="s">
        <v>3</v>
      </c>
      <c r="F87" s="26" t="s">
        <v>4</v>
      </c>
      <c r="G87" s="26" t="s">
        <v>5</v>
      </c>
      <c r="H87" s="26" t="s">
        <v>6</v>
      </c>
      <c r="I87" s="26"/>
      <c r="J87" s="26"/>
      <c r="K87" s="26" t="s">
        <v>2</v>
      </c>
      <c r="L87" s="26" t="s">
        <v>7</v>
      </c>
      <c r="M87" s="26" t="s">
        <v>4</v>
      </c>
      <c r="N87" s="26" t="s">
        <v>5</v>
      </c>
      <c r="O87" s="26" t="s">
        <v>6</v>
      </c>
      <c r="P87" s="26"/>
      <c r="Q87" s="26"/>
      <c r="R87" s="26" t="s">
        <v>2</v>
      </c>
      <c r="S87" s="26" t="s">
        <v>8</v>
      </c>
      <c r="T87" s="26" t="s">
        <v>4</v>
      </c>
      <c r="U87" s="26" t="s">
        <v>5</v>
      </c>
      <c r="V87" s="26" t="s">
        <v>6</v>
      </c>
      <c r="W87" s="28"/>
      <c r="X87" s="29"/>
      <c r="Y87" s="29" t="s">
        <v>2</v>
      </c>
      <c r="Z87" s="29" t="s">
        <v>9</v>
      </c>
      <c r="AA87" s="26" t="s">
        <v>4</v>
      </c>
      <c r="AB87" s="26" t="s">
        <v>5</v>
      </c>
      <c r="AC87" s="26" t="s">
        <v>6</v>
      </c>
      <c r="AD87" s="29"/>
      <c r="AE87" s="29"/>
      <c r="AF87" s="29" t="s">
        <v>2</v>
      </c>
      <c r="AG87" s="29" t="s">
        <v>10</v>
      </c>
      <c r="AH87" s="26" t="s">
        <v>4</v>
      </c>
      <c r="AI87" s="26" t="s">
        <v>5</v>
      </c>
      <c r="AJ87" s="26" t="s">
        <v>6</v>
      </c>
      <c r="AK87" s="29"/>
      <c r="AL87" s="29"/>
      <c r="AM87" s="29" t="s">
        <v>2</v>
      </c>
      <c r="AN87" s="29" t="s">
        <v>11</v>
      </c>
      <c r="AO87" s="26" t="s">
        <v>4</v>
      </c>
      <c r="AP87" s="26" t="s">
        <v>5</v>
      </c>
      <c r="AQ87" s="26" t="s">
        <v>6</v>
      </c>
      <c r="AR87" s="29"/>
      <c r="AS87" s="29"/>
      <c r="AT87" s="29" t="s">
        <v>2</v>
      </c>
      <c r="AU87" s="29" t="s">
        <v>12</v>
      </c>
      <c r="AV87" s="26" t="s">
        <v>4</v>
      </c>
      <c r="AW87" s="26" t="s">
        <v>5</v>
      </c>
      <c r="AX87" s="26" t="s">
        <v>6</v>
      </c>
      <c r="AY87" s="30"/>
      <c r="AZ87" s="31" t="s">
        <v>4</v>
      </c>
      <c r="BA87" s="31" t="s">
        <v>13</v>
      </c>
      <c r="BB87" s="31" t="s">
        <v>6</v>
      </c>
      <c r="BC87" s="31" t="s">
        <v>14</v>
      </c>
      <c r="BD87" s="32"/>
      <c r="BE87" s="33" t="s">
        <v>4</v>
      </c>
      <c r="BF87" s="33" t="s">
        <v>13</v>
      </c>
      <c r="BG87" s="33" t="s">
        <v>6</v>
      </c>
      <c r="BH87" s="33" t="s">
        <v>15</v>
      </c>
      <c r="BI87" s="32"/>
      <c r="BJ87" s="32"/>
      <c r="BK87" s="32"/>
      <c r="BL87" s="32"/>
      <c r="BM87" s="32"/>
    </row>
    <row r="88">
      <c r="A88" s="184" t="s">
        <v>148</v>
      </c>
      <c r="B88" s="36" t="s">
        <v>19</v>
      </c>
      <c r="C88" s="37">
        <v>45082.0</v>
      </c>
      <c r="D88" s="42"/>
      <c r="E88" s="58"/>
      <c r="F88" s="40">
        <v>0.0</v>
      </c>
      <c r="G88" s="40">
        <v>0.0</v>
      </c>
      <c r="H88" s="40">
        <v>0.0</v>
      </c>
      <c r="I88" s="36" t="s">
        <v>22</v>
      </c>
      <c r="J88" s="37">
        <v>45083.0</v>
      </c>
      <c r="K88" s="42"/>
      <c r="L88" s="58"/>
      <c r="M88" s="40">
        <v>0.0</v>
      </c>
      <c r="N88" s="40">
        <v>0.0</v>
      </c>
      <c r="O88" s="40">
        <v>0.0</v>
      </c>
      <c r="P88" s="36" t="s">
        <v>24</v>
      </c>
      <c r="Q88" s="37">
        <v>45084.0</v>
      </c>
      <c r="R88" s="42"/>
      <c r="S88" s="58"/>
      <c r="T88" s="40">
        <v>0.0</v>
      </c>
      <c r="U88" s="40">
        <v>0.0</v>
      </c>
      <c r="V88" s="40">
        <v>0.0</v>
      </c>
      <c r="W88" s="36" t="s">
        <v>26</v>
      </c>
      <c r="X88" s="37">
        <v>45085.0</v>
      </c>
      <c r="Y88" s="53"/>
      <c r="Z88" s="58"/>
      <c r="AA88" s="40">
        <v>0.0</v>
      </c>
      <c r="AB88" s="40">
        <v>0.0</v>
      </c>
      <c r="AC88" s="40">
        <v>0.0</v>
      </c>
      <c r="AD88" s="36" t="s">
        <v>56</v>
      </c>
      <c r="AE88" s="37">
        <v>45086.0</v>
      </c>
      <c r="AF88" s="42"/>
      <c r="AG88" s="58"/>
      <c r="AH88" s="40">
        <v>0.0</v>
      </c>
      <c r="AI88" s="40">
        <v>0.0</v>
      </c>
      <c r="AJ88" s="40">
        <v>0.0</v>
      </c>
      <c r="AK88" s="47" t="s">
        <v>57</v>
      </c>
      <c r="AL88" s="37">
        <v>45087.0</v>
      </c>
      <c r="AM88" s="42"/>
      <c r="AN88" s="58"/>
      <c r="AO88" s="40">
        <v>0.0</v>
      </c>
      <c r="AP88" s="40">
        <v>0.0</v>
      </c>
      <c r="AQ88" s="40">
        <v>0.0</v>
      </c>
      <c r="AR88" s="96" t="s">
        <v>149</v>
      </c>
      <c r="AS88" s="37">
        <v>45088.0</v>
      </c>
      <c r="AT88" s="42"/>
      <c r="AU88" s="58"/>
      <c r="AV88" s="40">
        <v>0.0</v>
      </c>
      <c r="AW88" s="40">
        <v>0.0</v>
      </c>
      <c r="AX88" s="40">
        <v>0.0</v>
      </c>
      <c r="AY88" s="48"/>
      <c r="AZ88" s="49">
        <f t="shared" ref="AZ88:BB88" si="95">SUM(F88,M88,T88,AA88,AH88,AO88,AV88)</f>
        <v>0</v>
      </c>
      <c r="BA88" s="39">
        <f t="shared" si="95"/>
        <v>0</v>
      </c>
      <c r="BB88" s="39">
        <f t="shared" si="95"/>
        <v>0</v>
      </c>
      <c r="BC88" s="50">
        <f t="shared" ref="BC88:BC89" si="97">SUM(AZ88,BA88,BB88)</f>
        <v>0</v>
      </c>
      <c r="BD88" s="51"/>
      <c r="BE88" s="39">
        <f>AZ88*67.31</f>
        <v>0</v>
      </c>
      <c r="BF88" s="39">
        <f>BA88*74</f>
        <v>0</v>
      </c>
      <c r="BG88" s="39">
        <f>BB88*84</f>
        <v>0</v>
      </c>
      <c r="BH88" s="39">
        <f t="shared" ref="BH88:BH89" si="98">sum(BE88,BF88,BG88)</f>
        <v>0</v>
      </c>
      <c r="BI88" s="51"/>
      <c r="BJ88" s="51"/>
      <c r="BK88" s="51"/>
      <c r="BL88" s="51"/>
      <c r="BM88" s="51"/>
    </row>
    <row r="89">
      <c r="A89" s="184" t="s">
        <v>150</v>
      </c>
      <c r="B89" s="41" t="s">
        <v>33</v>
      </c>
      <c r="C89" s="37">
        <v>45083.0</v>
      </c>
      <c r="D89" s="53"/>
      <c r="E89" s="53"/>
      <c r="F89" s="40">
        <v>0.0</v>
      </c>
      <c r="G89" s="40">
        <v>0.0</v>
      </c>
      <c r="H89" s="40">
        <v>0.0</v>
      </c>
      <c r="I89" s="42" t="s">
        <v>46</v>
      </c>
      <c r="J89" s="37">
        <v>45084.0</v>
      </c>
      <c r="K89" s="38"/>
      <c r="L89" s="39"/>
      <c r="M89" s="40">
        <v>0.0</v>
      </c>
      <c r="N89" s="40">
        <v>0.0</v>
      </c>
      <c r="O89" s="40">
        <v>0.0</v>
      </c>
      <c r="P89" s="38" t="s">
        <v>36</v>
      </c>
      <c r="Q89" s="37">
        <v>45085.0</v>
      </c>
      <c r="R89" s="53"/>
      <c r="S89" s="53"/>
      <c r="T89" s="40">
        <v>0.0</v>
      </c>
      <c r="U89" s="40">
        <v>0.0</v>
      </c>
      <c r="V89" s="40">
        <v>0.0</v>
      </c>
      <c r="W89" s="56" t="s">
        <v>37</v>
      </c>
      <c r="X89" s="37">
        <v>45086.0</v>
      </c>
      <c r="Y89" s="39"/>
      <c r="Z89" s="39"/>
      <c r="AA89" s="40">
        <v>0.0</v>
      </c>
      <c r="AB89" s="40">
        <v>0.0</v>
      </c>
      <c r="AC89" s="40">
        <v>0.0</v>
      </c>
      <c r="AD89" s="56" t="s">
        <v>40</v>
      </c>
      <c r="AE89" s="37">
        <v>45087.0</v>
      </c>
      <c r="AF89" s="38"/>
      <c r="AG89" s="39"/>
      <c r="AH89" s="40">
        <v>0.0</v>
      </c>
      <c r="AI89" s="40">
        <v>0.0</v>
      </c>
      <c r="AJ89" s="40">
        <v>0.0</v>
      </c>
      <c r="AK89" s="185" t="s">
        <v>43</v>
      </c>
      <c r="AL89" s="37">
        <v>45088.0</v>
      </c>
      <c r="AM89" s="42"/>
      <c r="AN89" s="58"/>
      <c r="AO89" s="40">
        <v>0.0</v>
      </c>
      <c r="AP89" s="40">
        <v>0.0</v>
      </c>
      <c r="AQ89" s="40">
        <v>0.0</v>
      </c>
      <c r="AR89" s="96" t="s">
        <v>44</v>
      </c>
      <c r="AS89" s="37">
        <v>45089.0</v>
      </c>
      <c r="AT89" s="42"/>
      <c r="AU89" s="58"/>
      <c r="AV89" s="40">
        <v>0.0</v>
      </c>
      <c r="AW89" s="40">
        <v>0.0</v>
      </c>
      <c r="AX89" s="40">
        <v>0.0</v>
      </c>
      <c r="AY89" s="48"/>
      <c r="AZ89" s="49">
        <f t="shared" ref="AZ89:BB89" si="96">SUM(F89,M89,T89,AA89,AH89,AO89,AV89)</f>
        <v>0</v>
      </c>
      <c r="BA89" s="39">
        <f t="shared" si="96"/>
        <v>0</v>
      </c>
      <c r="BB89" s="39">
        <f t="shared" si="96"/>
        <v>0</v>
      </c>
      <c r="BC89" s="50">
        <f t="shared" si="97"/>
        <v>0</v>
      </c>
      <c r="BD89" s="51"/>
      <c r="BE89" s="39">
        <f>AZ89*80</f>
        <v>0</v>
      </c>
      <c r="BF89" s="39">
        <f>BA89*88</f>
        <v>0</v>
      </c>
      <c r="BG89" s="39">
        <f>BB89*80</f>
        <v>0</v>
      </c>
      <c r="BH89" s="39">
        <f t="shared" si="98"/>
        <v>0</v>
      </c>
      <c r="BI89" s="51"/>
      <c r="BJ89" s="51"/>
      <c r="BK89" s="51"/>
      <c r="BL89" s="51"/>
      <c r="BM89" s="51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76" t="s">
        <v>14</v>
      </c>
      <c r="AZ91" s="77"/>
      <c r="BA91" s="78"/>
      <c r="BB91" s="78"/>
      <c r="BC91" s="79"/>
      <c r="BD91" s="136"/>
      <c r="BE91" s="145">
        <f t="shared" ref="BE91:BH91" si="99">sum(BE88,BE89)</f>
        <v>0</v>
      </c>
      <c r="BF91" s="145">
        <f t="shared" si="99"/>
        <v>0</v>
      </c>
      <c r="BG91" s="145">
        <f t="shared" si="99"/>
        <v>0</v>
      </c>
      <c r="BH91" s="145">
        <f t="shared" si="99"/>
        <v>0</v>
      </c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67"/>
      <c r="E93" s="68"/>
      <c r="G93" s="73"/>
      <c r="H93" s="73"/>
      <c r="I93" s="73"/>
      <c r="K93" s="6" t="s">
        <v>151</v>
      </c>
      <c r="L93" s="4"/>
      <c r="Q93" s="186"/>
      <c r="R93" s="186"/>
      <c r="Y93" s="6" t="s">
        <v>151</v>
      </c>
      <c r="Z93" s="4"/>
      <c r="AA93" s="73"/>
      <c r="AC93" s="28"/>
      <c r="AF93" s="6" t="s">
        <v>151</v>
      </c>
      <c r="AG93" s="4"/>
      <c r="AT93" s="6" t="s">
        <v>151</v>
      </c>
      <c r="AU93" s="4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7"/>
      <c r="B95" s="350"/>
      <c r="C95" s="350"/>
      <c r="D95" s="124"/>
      <c r="E95" s="351">
        <v>45082.0</v>
      </c>
      <c r="F95" s="387"/>
      <c r="G95" s="387"/>
      <c r="H95" s="387"/>
      <c r="I95" s="124"/>
      <c r="J95" s="124"/>
      <c r="L95" s="351">
        <v>45083.0</v>
      </c>
      <c r="M95" s="124"/>
      <c r="N95" s="124"/>
      <c r="O95" s="124"/>
      <c r="P95" s="124"/>
      <c r="R95" s="8"/>
      <c r="S95" s="351">
        <v>45084.0</v>
      </c>
      <c r="U95" s="126"/>
      <c r="V95" s="126"/>
      <c r="X95" s="126"/>
      <c r="Y95" s="488"/>
      <c r="Z95" s="351">
        <v>45085.0</v>
      </c>
      <c r="AA95" s="126"/>
      <c r="AB95" s="126"/>
      <c r="AD95" s="126"/>
      <c r="AE95" s="126"/>
      <c r="AF95" s="126"/>
      <c r="AG95" s="405">
        <v>45086.0</v>
      </c>
      <c r="AH95" s="126"/>
      <c r="AJ95" s="126"/>
      <c r="AK95" s="126"/>
      <c r="AL95" s="126"/>
      <c r="AM95" s="126"/>
      <c r="AN95" s="405">
        <v>45087.0</v>
      </c>
      <c r="AP95" s="106"/>
      <c r="AQ95" s="106"/>
      <c r="AR95" s="106"/>
      <c r="AS95" s="106"/>
      <c r="AT95" s="106"/>
      <c r="AU95" s="405">
        <v>45088.0</v>
      </c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9" t="s">
        <v>85</v>
      </c>
      <c r="BG95" s="4"/>
      <c r="BH95" s="106"/>
      <c r="BI95" s="106"/>
      <c r="BJ95" s="92" t="s">
        <v>108</v>
      </c>
      <c r="BK95" s="93">
        <f>BH109</f>
        <v>400</v>
      </c>
      <c r="BL95" s="106"/>
      <c r="BM95" s="106"/>
    </row>
    <row r="96">
      <c r="A96" s="67"/>
      <c r="D96" s="187" t="s">
        <v>723</v>
      </c>
      <c r="E96" s="26" t="s">
        <v>7</v>
      </c>
      <c r="F96" s="26" t="s">
        <v>4</v>
      </c>
      <c r="G96" s="26" t="s">
        <v>5</v>
      </c>
      <c r="H96" s="26" t="s">
        <v>6</v>
      </c>
      <c r="I96" s="26"/>
      <c r="J96" s="26"/>
      <c r="K96" s="288" t="s">
        <v>745</v>
      </c>
      <c r="L96" s="190" t="s">
        <v>154</v>
      </c>
      <c r="M96" s="26" t="s">
        <v>4</v>
      </c>
      <c r="N96" s="26" t="s">
        <v>5</v>
      </c>
      <c r="O96" s="26" t="s">
        <v>6</v>
      </c>
      <c r="P96" s="26"/>
      <c r="Q96" s="26"/>
      <c r="R96" s="288" t="s">
        <v>745</v>
      </c>
      <c r="S96" s="190" t="s">
        <v>154</v>
      </c>
      <c r="T96" s="26" t="s">
        <v>4</v>
      </c>
      <c r="U96" s="26" t="s">
        <v>5</v>
      </c>
      <c r="V96" s="26" t="s">
        <v>6</v>
      </c>
      <c r="Y96" s="187" t="s">
        <v>153</v>
      </c>
      <c r="Z96" s="190" t="s">
        <v>765</v>
      </c>
      <c r="AA96" s="26" t="s">
        <v>4</v>
      </c>
      <c r="AB96" s="26" t="s">
        <v>5</v>
      </c>
      <c r="AC96" s="26" t="s">
        <v>6</v>
      </c>
      <c r="AD96" s="73"/>
      <c r="AF96" s="187" t="s">
        <v>159</v>
      </c>
      <c r="AG96" s="190" t="s">
        <v>790</v>
      </c>
      <c r="AH96" s="26" t="s">
        <v>4</v>
      </c>
      <c r="AI96" s="26" t="s">
        <v>5</v>
      </c>
      <c r="AJ96" s="26" t="s">
        <v>6</v>
      </c>
      <c r="AM96" s="187" t="s">
        <v>153</v>
      </c>
      <c r="AN96" s="190" t="s">
        <v>154</v>
      </c>
      <c r="AO96" s="26" t="s">
        <v>4</v>
      </c>
      <c r="AP96" s="26" t="s">
        <v>5</v>
      </c>
      <c r="AQ96" s="26" t="s">
        <v>6</v>
      </c>
      <c r="AT96" s="187" t="s">
        <v>153</v>
      </c>
      <c r="AU96" s="190" t="s">
        <v>154</v>
      </c>
      <c r="AV96" s="26" t="s">
        <v>4</v>
      </c>
      <c r="AW96" s="26" t="s">
        <v>5</v>
      </c>
      <c r="AX96" s="26" t="s">
        <v>6</v>
      </c>
      <c r="AY96" s="193"/>
      <c r="AZ96" s="31" t="s">
        <v>4</v>
      </c>
      <c r="BA96" s="31" t="s">
        <v>13</v>
      </c>
      <c r="BB96" s="31" t="s">
        <v>6</v>
      </c>
      <c r="BC96" s="31" t="s">
        <v>14</v>
      </c>
      <c r="BE96" s="33" t="s">
        <v>4</v>
      </c>
      <c r="BF96" s="33" t="s">
        <v>13</v>
      </c>
      <c r="BG96" s="33" t="s">
        <v>6</v>
      </c>
      <c r="BH96" s="33" t="s">
        <v>15</v>
      </c>
      <c r="BI96" s="193"/>
      <c r="BJ96" s="193"/>
      <c r="BK96" s="193"/>
      <c r="BL96" s="193"/>
      <c r="BM96" s="193"/>
    </row>
    <row r="97">
      <c r="A97" s="184" t="s">
        <v>52</v>
      </c>
      <c r="B97" s="41" t="s">
        <v>33</v>
      </c>
      <c r="C97" s="37">
        <v>45083.0</v>
      </c>
      <c r="D97" s="96" t="s">
        <v>25</v>
      </c>
      <c r="E97" s="110" t="s">
        <v>25</v>
      </c>
      <c r="F97" s="40">
        <v>3.0</v>
      </c>
      <c r="G97" s="40">
        <v>1.0</v>
      </c>
      <c r="H97" s="40">
        <v>0.0</v>
      </c>
      <c r="I97" s="420" t="s">
        <v>46</v>
      </c>
      <c r="J97" s="37">
        <v>45084.0</v>
      </c>
      <c r="K97" s="42" t="s">
        <v>284</v>
      </c>
      <c r="L97" s="147" t="s">
        <v>288</v>
      </c>
      <c r="M97" s="40">
        <v>7.0</v>
      </c>
      <c r="N97" s="40">
        <v>0.5</v>
      </c>
      <c r="O97" s="40">
        <v>0.0</v>
      </c>
      <c r="P97" s="38" t="s">
        <v>36</v>
      </c>
      <c r="Q97" s="37">
        <v>45085.0</v>
      </c>
      <c r="R97" s="42" t="s">
        <v>284</v>
      </c>
      <c r="S97" s="147" t="s">
        <v>288</v>
      </c>
      <c r="T97" s="40">
        <v>6.0</v>
      </c>
      <c r="U97" s="40">
        <v>2.0</v>
      </c>
      <c r="V97" s="40">
        <v>0.5</v>
      </c>
      <c r="W97" s="95" t="s">
        <v>67</v>
      </c>
      <c r="X97" s="37">
        <v>45086.0</v>
      </c>
      <c r="Y97" s="42" t="s">
        <v>284</v>
      </c>
      <c r="Z97" s="145" t="s">
        <v>274</v>
      </c>
      <c r="AA97" s="40">
        <v>2.0</v>
      </c>
      <c r="AB97" s="40">
        <v>5.5</v>
      </c>
      <c r="AC97" s="40">
        <v>0.0</v>
      </c>
      <c r="AD97" s="36" t="s">
        <v>56</v>
      </c>
      <c r="AE97" s="37">
        <v>45086.0</v>
      </c>
      <c r="AF97" s="38" t="s">
        <v>272</v>
      </c>
      <c r="AG97" s="145" t="s">
        <v>137</v>
      </c>
      <c r="AH97" s="40">
        <v>0.5</v>
      </c>
      <c r="AI97" s="40">
        <v>7.5</v>
      </c>
      <c r="AJ97" s="40">
        <v>2.5</v>
      </c>
      <c r="AK97" s="95" t="s">
        <v>79</v>
      </c>
      <c r="AL97" s="37">
        <v>45088.0</v>
      </c>
      <c r="AM97" s="42" t="s">
        <v>284</v>
      </c>
      <c r="AN97" s="148" t="s">
        <v>289</v>
      </c>
      <c r="AO97" s="40">
        <v>2.5</v>
      </c>
      <c r="AP97" s="40">
        <v>5.5</v>
      </c>
      <c r="AQ97" s="40">
        <v>0.5</v>
      </c>
      <c r="AR97" s="95" t="s">
        <v>27</v>
      </c>
      <c r="AS97" s="37">
        <v>45089.0</v>
      </c>
      <c r="AT97" s="42" t="s">
        <v>284</v>
      </c>
      <c r="AU97" s="148" t="s">
        <v>288</v>
      </c>
      <c r="AV97" s="40">
        <v>2.0</v>
      </c>
      <c r="AW97" s="40">
        <v>5.5</v>
      </c>
      <c r="AX97" s="40">
        <v>0.0</v>
      </c>
      <c r="AY97" s="194"/>
      <c r="AZ97" s="49">
        <f t="shared" ref="AZ97:BB97" si="100">SUM(F97,M97,T97,AA97,AH97,AO97,AV97)</f>
        <v>23</v>
      </c>
      <c r="BA97" s="39">
        <f t="shared" si="100"/>
        <v>27.5</v>
      </c>
      <c r="BB97" s="39">
        <f t="shared" si="100"/>
        <v>3.5</v>
      </c>
      <c r="BC97" s="50">
        <f>SUM(AZ97,BA97,BB97)</f>
        <v>54</v>
      </c>
      <c r="BE97" s="39">
        <f>AZ97*80</f>
        <v>1840</v>
      </c>
      <c r="BF97" s="39">
        <f>BA97*88</f>
        <v>2420</v>
      </c>
      <c r="BG97" s="39">
        <f>BB97*80</f>
        <v>280</v>
      </c>
      <c r="BH97" s="39">
        <f>SUM(BE97,BF97,BG97)</f>
        <v>4540</v>
      </c>
      <c r="BI97" s="194"/>
      <c r="BJ97" s="194"/>
      <c r="BK97" s="194"/>
      <c r="BL97" s="194"/>
      <c r="BM97" s="194"/>
    </row>
    <row r="98">
      <c r="A98" s="67"/>
      <c r="F98" s="73"/>
      <c r="G98" s="73"/>
      <c r="H98" s="73"/>
      <c r="Z98" s="27"/>
      <c r="AA98" s="73"/>
      <c r="AB98" s="73"/>
      <c r="AC98" s="73"/>
      <c r="AV98" s="193"/>
      <c r="AW98" s="193"/>
      <c r="AX98" s="193"/>
      <c r="AY98" s="193"/>
      <c r="AZ98" s="193"/>
      <c r="BA98" s="193"/>
      <c r="BB98" s="193"/>
      <c r="BC98" s="193"/>
      <c r="BF98" s="193"/>
      <c r="BI98" s="193"/>
      <c r="BJ98" s="193"/>
      <c r="BK98" s="193"/>
      <c r="BL98" s="193"/>
      <c r="BM98" s="193"/>
    </row>
    <row r="99">
      <c r="A99" s="67"/>
      <c r="D99" s="187" t="s">
        <v>156</v>
      </c>
      <c r="E99" s="26" t="s">
        <v>3</v>
      </c>
      <c r="F99" s="26" t="s">
        <v>4</v>
      </c>
      <c r="G99" s="26" t="s">
        <v>5</v>
      </c>
      <c r="H99" s="26" t="s">
        <v>6</v>
      </c>
      <c r="I99" s="73"/>
      <c r="K99" s="187" t="s">
        <v>156</v>
      </c>
      <c r="L99" s="26" t="s">
        <v>7</v>
      </c>
      <c r="M99" s="26" t="s">
        <v>4</v>
      </c>
      <c r="N99" s="26" t="s">
        <v>5</v>
      </c>
      <c r="O99" s="26" t="s">
        <v>6</v>
      </c>
      <c r="R99" s="187" t="s">
        <v>156</v>
      </c>
      <c r="S99" s="26" t="s">
        <v>8</v>
      </c>
      <c r="T99" s="26" t="s">
        <v>4</v>
      </c>
      <c r="U99" s="26" t="s">
        <v>5</v>
      </c>
      <c r="V99" s="26" t="s">
        <v>6</v>
      </c>
      <c r="Y99" s="187" t="s">
        <v>774</v>
      </c>
      <c r="Z99" s="29" t="s">
        <v>9</v>
      </c>
      <c r="AA99" s="26" t="s">
        <v>4</v>
      </c>
      <c r="AB99" s="26" t="s">
        <v>5</v>
      </c>
      <c r="AC99" s="26" t="s">
        <v>6</v>
      </c>
      <c r="AD99" s="73"/>
      <c r="AF99" s="187" t="s">
        <v>774</v>
      </c>
      <c r="AG99" s="29" t="s">
        <v>10</v>
      </c>
      <c r="AH99" s="26" t="s">
        <v>4</v>
      </c>
      <c r="AI99" s="26" t="s">
        <v>5</v>
      </c>
      <c r="AJ99" s="26" t="s">
        <v>6</v>
      </c>
      <c r="AM99" s="187" t="s">
        <v>774</v>
      </c>
      <c r="AN99" s="29" t="s">
        <v>11</v>
      </c>
      <c r="AO99" s="26" t="s">
        <v>4</v>
      </c>
      <c r="AP99" s="26" t="s">
        <v>5</v>
      </c>
      <c r="AQ99" s="26" t="s">
        <v>6</v>
      </c>
      <c r="AT99" s="187" t="s">
        <v>156</v>
      </c>
      <c r="AU99" s="29" t="s">
        <v>12</v>
      </c>
      <c r="AV99" s="26" t="s">
        <v>4</v>
      </c>
      <c r="AW99" s="26" t="s">
        <v>5</v>
      </c>
      <c r="AX99" s="26" t="s">
        <v>6</v>
      </c>
      <c r="AY99" s="193"/>
      <c r="AZ99" s="31" t="s">
        <v>4</v>
      </c>
      <c r="BA99" s="31" t="s">
        <v>13</v>
      </c>
      <c r="BB99" s="31" t="s">
        <v>6</v>
      </c>
      <c r="BC99" s="31" t="s">
        <v>14</v>
      </c>
      <c r="BE99" s="33" t="s">
        <v>4</v>
      </c>
      <c r="BF99" s="33" t="s">
        <v>13</v>
      </c>
      <c r="BG99" s="33" t="s">
        <v>6</v>
      </c>
      <c r="BH99" s="33" t="s">
        <v>15</v>
      </c>
      <c r="BI99" s="193"/>
      <c r="BJ99" s="193"/>
      <c r="BK99" s="193"/>
      <c r="BL99" s="193"/>
      <c r="BM99" s="193"/>
    </row>
    <row r="100">
      <c r="A100" s="184" t="s">
        <v>82</v>
      </c>
      <c r="B100" s="41" t="s">
        <v>33</v>
      </c>
      <c r="C100" s="37">
        <v>45083.0</v>
      </c>
      <c r="D100" s="38" t="s">
        <v>285</v>
      </c>
      <c r="E100" s="39" t="s">
        <v>129</v>
      </c>
      <c r="F100" s="40">
        <v>5.0</v>
      </c>
      <c r="G100" s="40">
        <v>2.0</v>
      </c>
      <c r="H100" s="40">
        <v>0.0</v>
      </c>
      <c r="I100" s="420" t="s">
        <v>46</v>
      </c>
      <c r="J100" s="37">
        <v>45084.0</v>
      </c>
      <c r="K100" s="38" t="s">
        <v>285</v>
      </c>
      <c r="L100" s="39" t="s">
        <v>129</v>
      </c>
      <c r="M100" s="40">
        <v>5.0</v>
      </c>
      <c r="N100" s="40">
        <v>2.0</v>
      </c>
      <c r="O100" s="40">
        <v>0.0</v>
      </c>
      <c r="P100" s="38" t="s">
        <v>36</v>
      </c>
      <c r="Q100" s="37">
        <v>45085.0</v>
      </c>
      <c r="R100" s="38" t="s">
        <v>285</v>
      </c>
      <c r="S100" s="39" t="s">
        <v>129</v>
      </c>
      <c r="T100" s="40">
        <v>5.0</v>
      </c>
      <c r="U100" s="40">
        <v>2.0</v>
      </c>
      <c r="V100" s="40">
        <v>0.0</v>
      </c>
      <c r="W100" s="43" t="s">
        <v>26</v>
      </c>
      <c r="X100" s="37">
        <v>45085.0</v>
      </c>
      <c r="Y100" s="42" t="s">
        <v>703</v>
      </c>
      <c r="Z100" s="39" t="s">
        <v>704</v>
      </c>
      <c r="AA100" s="40">
        <v>0.5</v>
      </c>
      <c r="AB100" s="40">
        <v>7.5</v>
      </c>
      <c r="AC100" s="40">
        <v>2.5</v>
      </c>
      <c r="AD100" s="36" t="s">
        <v>56</v>
      </c>
      <c r="AE100" s="37">
        <v>45086.0</v>
      </c>
      <c r="AF100" s="42" t="s">
        <v>703</v>
      </c>
      <c r="AG100" s="39" t="s">
        <v>704</v>
      </c>
      <c r="AH100" s="40">
        <v>0.5</v>
      </c>
      <c r="AI100" s="40">
        <v>7.5</v>
      </c>
      <c r="AJ100" s="40">
        <v>2.5</v>
      </c>
      <c r="AK100" s="47" t="s">
        <v>57</v>
      </c>
      <c r="AL100" s="37">
        <v>45087.0</v>
      </c>
      <c r="AM100" s="42" t="s">
        <v>25</v>
      </c>
      <c r="AN100" s="39" t="s">
        <v>25</v>
      </c>
      <c r="AO100" s="40">
        <v>0.0</v>
      </c>
      <c r="AP100" s="40">
        <v>0.0</v>
      </c>
      <c r="AQ100" s="40">
        <v>0.0</v>
      </c>
      <c r="AR100" s="47" t="s">
        <v>44</v>
      </c>
      <c r="AS100" s="37">
        <v>45089.0</v>
      </c>
      <c r="AT100" s="38" t="s">
        <v>285</v>
      </c>
      <c r="AU100" s="39" t="s">
        <v>129</v>
      </c>
      <c r="AV100" s="40">
        <v>5.0</v>
      </c>
      <c r="AW100" s="40">
        <v>2.0</v>
      </c>
      <c r="AX100" s="40">
        <v>0.0</v>
      </c>
      <c r="AY100" s="194"/>
      <c r="AZ100" s="49">
        <f t="shared" ref="AZ100:BB100" si="101">SUM(F100,M100,T100,AA100,AH100,AO100,AV100)</f>
        <v>21</v>
      </c>
      <c r="BA100" s="39">
        <f t="shared" si="101"/>
        <v>23</v>
      </c>
      <c r="BB100" s="39">
        <f t="shared" si="101"/>
        <v>5</v>
      </c>
      <c r="BC100" s="50">
        <f>SUM(AZ100,BA100,BB100)</f>
        <v>49</v>
      </c>
      <c r="BE100" s="39">
        <f>AZ100*80</f>
        <v>1680</v>
      </c>
      <c r="BF100" s="39">
        <f>BA100*88</f>
        <v>2024</v>
      </c>
      <c r="BG100" s="39">
        <f>BB100*80</f>
        <v>400</v>
      </c>
      <c r="BH100" s="39">
        <f>SUM(BE100,BF100,BG100)</f>
        <v>4104</v>
      </c>
      <c r="BI100" s="194"/>
      <c r="BJ100" s="194"/>
      <c r="BK100" s="194"/>
      <c r="BL100" s="194"/>
      <c r="BM100" s="194"/>
    </row>
    <row r="101">
      <c r="A101" s="67"/>
      <c r="B101" s="68"/>
      <c r="C101" s="68"/>
    </row>
    <row r="102">
      <c r="A102" s="67"/>
      <c r="D102" s="288" t="s">
        <v>745</v>
      </c>
      <c r="E102" s="26" t="s">
        <v>3</v>
      </c>
      <c r="F102" s="26" t="s">
        <v>4</v>
      </c>
      <c r="G102" s="26" t="s">
        <v>5</v>
      </c>
      <c r="H102" s="26" t="s">
        <v>6</v>
      </c>
      <c r="I102" s="26"/>
      <c r="J102" s="26"/>
      <c r="K102" s="187" t="s">
        <v>723</v>
      </c>
      <c r="L102" s="26" t="s">
        <v>7</v>
      </c>
      <c r="M102" s="26" t="s">
        <v>4</v>
      </c>
      <c r="N102" s="26" t="s">
        <v>5</v>
      </c>
      <c r="O102" s="26" t="s">
        <v>6</v>
      </c>
      <c r="P102" s="26"/>
      <c r="Q102" s="26"/>
      <c r="R102" s="187" t="s">
        <v>723</v>
      </c>
      <c r="S102" s="26" t="s">
        <v>7</v>
      </c>
      <c r="T102" s="26" t="s">
        <v>4</v>
      </c>
      <c r="U102" s="26" t="s">
        <v>5</v>
      </c>
      <c r="V102" s="26" t="s">
        <v>6</v>
      </c>
      <c r="W102" s="28"/>
      <c r="X102" s="29"/>
      <c r="Y102" s="187" t="s">
        <v>723</v>
      </c>
      <c r="Z102" s="191" t="s">
        <v>846</v>
      </c>
      <c r="AA102" s="26" t="s">
        <v>4</v>
      </c>
      <c r="AB102" s="26" t="s">
        <v>5</v>
      </c>
      <c r="AC102" s="26" t="s">
        <v>6</v>
      </c>
      <c r="AD102" s="73"/>
      <c r="AF102" s="187" t="s">
        <v>153</v>
      </c>
      <c r="AG102" s="190" t="s">
        <v>154</v>
      </c>
      <c r="AH102" s="26" t="s">
        <v>4</v>
      </c>
      <c r="AI102" s="26" t="s">
        <v>5</v>
      </c>
      <c r="AJ102" s="26" t="s">
        <v>6</v>
      </c>
      <c r="AM102" s="187" t="s">
        <v>846</v>
      </c>
      <c r="AN102" s="29" t="s">
        <v>10</v>
      </c>
      <c r="AO102" s="26" t="s">
        <v>4</v>
      </c>
      <c r="AP102" s="26" t="s">
        <v>5</v>
      </c>
      <c r="AQ102" s="26" t="s">
        <v>6</v>
      </c>
      <c r="AT102" s="187" t="s">
        <v>156</v>
      </c>
      <c r="AU102" s="29" t="s">
        <v>12</v>
      </c>
      <c r="AV102" s="26" t="s">
        <v>4</v>
      </c>
      <c r="AW102" s="26" t="s">
        <v>5</v>
      </c>
      <c r="AX102" s="26" t="s">
        <v>6</v>
      </c>
      <c r="AY102" s="196"/>
      <c r="AZ102" s="31" t="s">
        <v>4</v>
      </c>
      <c r="BA102" s="31" t="s">
        <v>13</v>
      </c>
      <c r="BB102" s="31" t="s">
        <v>6</v>
      </c>
      <c r="BC102" s="31" t="s">
        <v>14</v>
      </c>
      <c r="BD102" s="196"/>
      <c r="BE102" s="33" t="s">
        <v>4</v>
      </c>
      <c r="BF102" s="33" t="s">
        <v>13</v>
      </c>
      <c r="BG102" s="33" t="s">
        <v>6</v>
      </c>
      <c r="BH102" s="33" t="s">
        <v>15</v>
      </c>
      <c r="BI102" s="196"/>
      <c r="BJ102" s="196"/>
      <c r="BK102" s="196"/>
      <c r="BL102" s="196"/>
      <c r="BM102" s="196"/>
    </row>
    <row r="103">
      <c r="A103" s="35" t="s">
        <v>50</v>
      </c>
      <c r="B103" s="42" t="s">
        <v>62</v>
      </c>
      <c r="C103" s="37">
        <v>45083.0</v>
      </c>
      <c r="D103" s="42" t="s">
        <v>308</v>
      </c>
      <c r="E103" s="53" t="s">
        <v>309</v>
      </c>
      <c r="F103" s="40">
        <v>5.0</v>
      </c>
      <c r="G103" s="40">
        <v>5.5</v>
      </c>
      <c r="H103" s="40">
        <v>0.0</v>
      </c>
      <c r="I103" s="95" t="s">
        <v>46</v>
      </c>
      <c r="J103" s="37">
        <v>45084.0</v>
      </c>
      <c r="K103" s="96" t="s">
        <v>74</v>
      </c>
      <c r="L103" s="110" t="s">
        <v>99</v>
      </c>
      <c r="M103" s="40">
        <v>2.0</v>
      </c>
      <c r="N103" s="40">
        <v>5.5</v>
      </c>
      <c r="O103" s="40">
        <v>0.0</v>
      </c>
      <c r="P103" s="38" t="s">
        <v>36</v>
      </c>
      <c r="Q103" s="37">
        <v>45085.0</v>
      </c>
      <c r="R103" s="96" t="s">
        <v>112</v>
      </c>
      <c r="S103" s="92" t="s">
        <v>71</v>
      </c>
      <c r="T103" s="40">
        <v>2.0</v>
      </c>
      <c r="U103" s="40">
        <v>5.5</v>
      </c>
      <c r="V103" s="40">
        <v>0.0</v>
      </c>
      <c r="W103" s="43" t="s">
        <v>26</v>
      </c>
      <c r="X103" s="37">
        <v>45085.0</v>
      </c>
      <c r="Y103" s="42" t="s">
        <v>277</v>
      </c>
      <c r="Z103" s="145" t="s">
        <v>789</v>
      </c>
      <c r="AA103" s="40">
        <v>0.0</v>
      </c>
      <c r="AB103" s="40">
        <v>8.0</v>
      </c>
      <c r="AC103" s="40">
        <v>3.5</v>
      </c>
      <c r="AD103" s="42" t="s">
        <v>78</v>
      </c>
      <c r="AE103" s="37">
        <v>45087.0</v>
      </c>
      <c r="AF103" s="42" t="s">
        <v>284</v>
      </c>
      <c r="AG103" s="148" t="s">
        <v>289</v>
      </c>
      <c r="AH103" s="40">
        <v>2.5</v>
      </c>
      <c r="AI103" s="40">
        <v>5.5</v>
      </c>
      <c r="AJ103" s="40">
        <v>0.5</v>
      </c>
      <c r="AK103" s="47" t="s">
        <v>57</v>
      </c>
      <c r="AL103" s="37">
        <v>45087.0</v>
      </c>
      <c r="AM103" s="42" t="s">
        <v>703</v>
      </c>
      <c r="AN103" s="39" t="s">
        <v>704</v>
      </c>
      <c r="AO103" s="40">
        <v>0.5</v>
      </c>
      <c r="AP103" s="40">
        <v>7.5</v>
      </c>
      <c r="AQ103" s="40">
        <v>2.5</v>
      </c>
      <c r="AR103" s="96" t="s">
        <v>149</v>
      </c>
      <c r="AS103" s="37">
        <v>45088.0</v>
      </c>
      <c r="AT103" s="95" t="s">
        <v>25</v>
      </c>
      <c r="AU103" s="418" t="s">
        <v>25</v>
      </c>
      <c r="AV103" s="40">
        <v>0.0</v>
      </c>
      <c r="AW103" s="40">
        <v>0.0</v>
      </c>
      <c r="AX103" s="40">
        <v>0.0</v>
      </c>
      <c r="AY103" s="51"/>
      <c r="AZ103" s="49">
        <f t="shared" ref="AZ103:BB103" si="102">SUM(F103,M103,T103,AA103,AH103,AO103,AV103)</f>
        <v>12</v>
      </c>
      <c r="BA103" s="39">
        <f t="shared" si="102"/>
        <v>37.5</v>
      </c>
      <c r="BB103" s="39">
        <f t="shared" si="102"/>
        <v>6.5</v>
      </c>
      <c r="BC103" s="50">
        <f>SUM(AZ103,BA103,BB103)</f>
        <v>56</v>
      </c>
      <c r="BD103" s="51"/>
      <c r="BE103" s="39">
        <f>AZ103*80</f>
        <v>960</v>
      </c>
      <c r="BF103" s="39">
        <f>BA103*88</f>
        <v>3300</v>
      </c>
      <c r="BG103" s="39">
        <f>BB103*80</f>
        <v>520</v>
      </c>
      <c r="BH103" s="39">
        <f>SUM(BE103,BF103,BG103)</f>
        <v>4780</v>
      </c>
      <c r="BI103" s="51"/>
      <c r="BJ103" s="51"/>
      <c r="BK103" s="51"/>
      <c r="BL103" s="51"/>
      <c r="BM103" s="51"/>
    </row>
    <row r="104">
      <c r="A104" s="67"/>
      <c r="B104" s="68"/>
      <c r="C104" s="68"/>
      <c r="L104" s="192"/>
      <c r="R104" s="98"/>
      <c r="S104" s="192"/>
      <c r="Z104" s="39"/>
      <c r="AA104" s="197"/>
      <c r="AB104" s="197"/>
      <c r="AC104" s="197"/>
      <c r="AD104" s="197"/>
      <c r="AN104" s="198"/>
    </row>
    <row r="105">
      <c r="A105" s="24"/>
      <c r="B105" s="25"/>
      <c r="C105" s="25"/>
      <c r="D105" s="187" t="s">
        <v>159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9"/>
      <c r="Y105" s="187" t="s">
        <v>159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29"/>
      <c r="AE105" s="29"/>
      <c r="AF105" s="187" t="s">
        <v>159</v>
      </c>
      <c r="AG105" s="29" t="s">
        <v>10</v>
      </c>
      <c r="AH105" s="26" t="s">
        <v>4</v>
      </c>
      <c r="AI105" s="26" t="s">
        <v>5</v>
      </c>
      <c r="AJ105" s="26" t="s">
        <v>6</v>
      </c>
      <c r="AK105" s="29"/>
      <c r="AL105" s="29"/>
      <c r="AM105" s="187" t="s">
        <v>159</v>
      </c>
      <c r="AN105" s="29" t="s">
        <v>11</v>
      </c>
      <c r="AO105" s="26" t="s">
        <v>4</v>
      </c>
      <c r="AP105" s="26" t="s">
        <v>5</v>
      </c>
      <c r="AQ105" s="26" t="s">
        <v>6</v>
      </c>
      <c r="AR105" s="29"/>
      <c r="AS105" s="29"/>
      <c r="AT105" s="187" t="s">
        <v>159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30"/>
      <c r="AZ105" s="31" t="s">
        <v>4</v>
      </c>
      <c r="BA105" s="31" t="s">
        <v>13</v>
      </c>
      <c r="BB105" s="31"/>
      <c r="BC105" s="31" t="s">
        <v>14</v>
      </c>
      <c r="BD105" s="32"/>
      <c r="BE105" s="33" t="s">
        <v>4</v>
      </c>
      <c r="BF105" s="33" t="s">
        <v>13</v>
      </c>
      <c r="BG105" s="33" t="s">
        <v>6</v>
      </c>
      <c r="BH105" s="33" t="s">
        <v>15</v>
      </c>
      <c r="BI105" s="32"/>
      <c r="BJ105" s="32"/>
      <c r="BK105" s="32"/>
      <c r="BL105" s="32"/>
      <c r="BM105" s="32"/>
    </row>
    <row r="106">
      <c r="A106" s="35" t="s">
        <v>18</v>
      </c>
      <c r="B106" s="43" t="s">
        <v>19</v>
      </c>
      <c r="C106" s="37">
        <v>45082.0</v>
      </c>
      <c r="D106" s="38" t="s">
        <v>272</v>
      </c>
      <c r="E106" s="39" t="s">
        <v>21</v>
      </c>
      <c r="F106" s="40">
        <v>0.0</v>
      </c>
      <c r="G106" s="40">
        <v>6.5</v>
      </c>
      <c r="H106" s="40">
        <v>0.0</v>
      </c>
      <c r="I106" s="36" t="s">
        <v>22</v>
      </c>
      <c r="J106" s="37">
        <v>45083.0</v>
      </c>
      <c r="K106" s="38" t="s">
        <v>412</v>
      </c>
      <c r="L106" s="39" t="s">
        <v>413</v>
      </c>
      <c r="M106" s="40">
        <v>0.5</v>
      </c>
      <c r="N106" s="40">
        <v>7.5</v>
      </c>
      <c r="O106" s="40">
        <v>5.0</v>
      </c>
      <c r="P106" s="38" t="s">
        <v>24</v>
      </c>
      <c r="Q106" s="37">
        <v>45084.0</v>
      </c>
      <c r="R106" s="38" t="s">
        <v>272</v>
      </c>
      <c r="S106" s="39" t="s">
        <v>21</v>
      </c>
      <c r="T106" s="40">
        <v>0.0</v>
      </c>
      <c r="U106" s="40">
        <v>6.5</v>
      </c>
      <c r="V106" s="40">
        <v>0.0</v>
      </c>
      <c r="W106" s="43" t="s">
        <v>26</v>
      </c>
      <c r="X106" s="37">
        <v>45085.0</v>
      </c>
      <c r="Y106" s="38" t="s">
        <v>412</v>
      </c>
      <c r="Z106" s="39" t="s">
        <v>413</v>
      </c>
      <c r="AA106" s="40">
        <v>0.5</v>
      </c>
      <c r="AB106" s="40">
        <v>7.5</v>
      </c>
      <c r="AC106" s="40">
        <v>5.0</v>
      </c>
      <c r="AD106" s="43" t="s">
        <v>56</v>
      </c>
      <c r="AE106" s="37">
        <v>45086.0</v>
      </c>
      <c r="AF106" s="38" t="s">
        <v>25</v>
      </c>
      <c r="AG106" s="39" t="s">
        <v>25</v>
      </c>
      <c r="AH106" s="40">
        <v>0.0</v>
      </c>
      <c r="AI106" s="40">
        <v>0.0</v>
      </c>
      <c r="AJ106" s="40">
        <v>0.0</v>
      </c>
      <c r="AK106" s="47" t="s">
        <v>57</v>
      </c>
      <c r="AL106" s="37">
        <v>45087.0</v>
      </c>
      <c r="AM106" s="38" t="s">
        <v>272</v>
      </c>
      <c r="AN106" s="39" t="s">
        <v>21</v>
      </c>
      <c r="AO106" s="40">
        <v>0.0</v>
      </c>
      <c r="AP106" s="40">
        <v>6.5</v>
      </c>
      <c r="AQ106" s="40">
        <v>0.0</v>
      </c>
      <c r="AR106" s="420" t="s">
        <v>44</v>
      </c>
      <c r="AS106" s="37">
        <v>45089.0</v>
      </c>
      <c r="AT106" s="38" t="s">
        <v>179</v>
      </c>
      <c r="AU106" s="39" t="s">
        <v>29</v>
      </c>
      <c r="AV106" s="40">
        <v>0.0</v>
      </c>
      <c r="AW106" s="40">
        <v>5.0</v>
      </c>
      <c r="AX106" s="40">
        <v>0.0</v>
      </c>
      <c r="AY106" s="48"/>
      <c r="AZ106" s="49">
        <f t="shared" ref="AZ106:BB106" si="103">SUM(F106,M106,T106,AA106,AH106,AO106,AV106)</f>
        <v>1</v>
      </c>
      <c r="BA106" s="39">
        <f t="shared" si="103"/>
        <v>39.5</v>
      </c>
      <c r="BB106" s="39">
        <f t="shared" si="103"/>
        <v>10</v>
      </c>
      <c r="BC106" s="50">
        <f>SUM(AZ106,BA106)</f>
        <v>40.5</v>
      </c>
      <c r="BD106" s="51"/>
      <c r="BE106" s="39">
        <f>AZ106*80</f>
        <v>80</v>
      </c>
      <c r="BF106" s="39">
        <f>BA106*88</f>
        <v>3476</v>
      </c>
      <c r="BG106" s="39">
        <f>BB106*80</f>
        <v>800</v>
      </c>
      <c r="BH106" s="39">
        <f>SUM(BE106,BF106,BG106)</f>
        <v>4356</v>
      </c>
      <c r="BI106" s="51"/>
      <c r="BJ106" s="51"/>
      <c r="BK106" s="51"/>
      <c r="BL106" s="51"/>
      <c r="BM106" s="51"/>
    </row>
    <row r="107">
      <c r="A107" s="35"/>
      <c r="B107" s="64"/>
      <c r="C107" s="45"/>
      <c r="D107" s="39"/>
      <c r="E107" s="39"/>
      <c r="F107" s="60"/>
      <c r="G107" s="60"/>
      <c r="H107" s="60"/>
      <c r="I107" s="60"/>
      <c r="J107" s="45"/>
      <c r="K107" s="39"/>
      <c r="L107" s="39"/>
      <c r="M107" s="98"/>
      <c r="N107" s="98"/>
      <c r="O107" s="98"/>
      <c r="P107" s="98"/>
      <c r="Q107" s="200"/>
      <c r="R107" s="39"/>
      <c r="S107" s="39"/>
      <c r="T107" s="64"/>
      <c r="U107" s="64"/>
      <c r="V107" s="64"/>
      <c r="W107" s="64"/>
      <c r="X107" s="45"/>
      <c r="Y107" s="39"/>
      <c r="Z107" s="39"/>
      <c r="AA107" s="44"/>
      <c r="AB107" s="44"/>
      <c r="AC107" s="44"/>
      <c r="AD107" s="201"/>
      <c r="AE107" s="45"/>
      <c r="AF107" s="39"/>
      <c r="AG107" s="39"/>
      <c r="AH107" s="46"/>
      <c r="AI107" s="46"/>
      <c r="AJ107" s="46"/>
      <c r="AK107" s="46"/>
      <c r="AL107" s="45"/>
      <c r="AM107" s="39"/>
      <c r="AN107" s="39"/>
      <c r="AO107" s="98"/>
      <c r="AP107" s="98"/>
      <c r="AQ107" s="98"/>
      <c r="AR107" s="98"/>
      <c r="AS107" s="202"/>
      <c r="AT107" s="39"/>
      <c r="AU107" s="39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</row>
    <row r="108">
      <c r="A108" s="24"/>
      <c r="B108" s="25"/>
      <c r="C108" s="25"/>
      <c r="D108" s="187" t="s">
        <v>159</v>
      </c>
      <c r="E108" s="191" t="s">
        <v>748</v>
      </c>
      <c r="F108" s="26" t="s">
        <v>4</v>
      </c>
      <c r="G108" s="26" t="s">
        <v>5</v>
      </c>
      <c r="H108" s="26" t="s">
        <v>6</v>
      </c>
      <c r="I108" s="26"/>
      <c r="J108" s="26"/>
      <c r="K108" s="187" t="s">
        <v>159</v>
      </c>
      <c r="L108" s="26" t="s">
        <v>7</v>
      </c>
      <c r="M108" s="26" t="s">
        <v>4</v>
      </c>
      <c r="N108" s="26" t="s">
        <v>5</v>
      </c>
      <c r="O108" s="26" t="s">
        <v>6</v>
      </c>
      <c r="P108" s="26"/>
      <c r="Q108" s="26"/>
      <c r="R108" s="187" t="s">
        <v>775</v>
      </c>
      <c r="S108" s="26" t="s">
        <v>8</v>
      </c>
      <c r="T108" s="26" t="s">
        <v>4</v>
      </c>
      <c r="U108" s="26" t="s">
        <v>5</v>
      </c>
      <c r="V108" s="26" t="s">
        <v>6</v>
      </c>
      <c r="W108" s="28"/>
      <c r="X108" s="29"/>
      <c r="Y108" s="29" t="s">
        <v>2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29"/>
      <c r="AE108" s="29"/>
      <c r="AF108" s="29" t="s">
        <v>2</v>
      </c>
      <c r="AG108" s="29" t="s">
        <v>10</v>
      </c>
      <c r="AH108" s="26" t="s">
        <v>4</v>
      </c>
      <c r="AI108" s="26" t="s">
        <v>5</v>
      </c>
      <c r="AJ108" s="26" t="s">
        <v>6</v>
      </c>
      <c r="AK108" s="29"/>
      <c r="AL108" s="29"/>
      <c r="AM108" s="29" t="s">
        <v>2</v>
      </c>
      <c r="AN108" s="29" t="s">
        <v>11</v>
      </c>
      <c r="AO108" s="26" t="s">
        <v>4</v>
      </c>
      <c r="AP108" s="26" t="s">
        <v>5</v>
      </c>
      <c r="AQ108" s="26" t="s">
        <v>6</v>
      </c>
      <c r="AR108" s="29"/>
      <c r="AS108" s="29"/>
      <c r="AT108" s="187" t="s">
        <v>159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30"/>
      <c r="AZ108" s="31" t="s">
        <v>4</v>
      </c>
      <c r="BA108" s="31" t="s">
        <v>13</v>
      </c>
      <c r="BB108" s="31"/>
      <c r="BC108" s="31" t="s">
        <v>14</v>
      </c>
      <c r="BD108" s="32"/>
      <c r="BE108" s="33" t="s">
        <v>4</v>
      </c>
      <c r="BF108" s="33" t="s">
        <v>13</v>
      </c>
      <c r="BG108" s="33" t="s">
        <v>6</v>
      </c>
      <c r="BH108" s="33" t="s">
        <v>15</v>
      </c>
      <c r="BI108" s="32"/>
      <c r="BJ108" s="32"/>
      <c r="BK108" s="32"/>
      <c r="BL108" s="32"/>
      <c r="BM108" s="32"/>
    </row>
    <row r="109">
      <c r="A109" s="35"/>
      <c r="B109" s="43" t="s">
        <v>19</v>
      </c>
      <c r="C109" s="37">
        <v>45082.0</v>
      </c>
      <c r="D109" s="38"/>
      <c r="E109" s="145"/>
      <c r="F109" s="40">
        <v>0.0</v>
      </c>
      <c r="G109" s="40">
        <v>0.0</v>
      </c>
      <c r="H109" s="40">
        <v>0.0</v>
      </c>
      <c r="I109" s="36" t="s">
        <v>22</v>
      </c>
      <c r="J109" s="37">
        <v>45083.0</v>
      </c>
      <c r="K109" s="38"/>
      <c r="L109" s="39"/>
      <c r="M109" s="40">
        <v>0.0</v>
      </c>
      <c r="N109" s="40">
        <v>0.0</v>
      </c>
      <c r="O109" s="40">
        <v>0.0</v>
      </c>
      <c r="P109" s="38" t="s">
        <v>24</v>
      </c>
      <c r="Q109" s="37">
        <v>45084.0</v>
      </c>
      <c r="R109" s="42"/>
      <c r="S109" s="58"/>
      <c r="T109" s="40">
        <v>0.0</v>
      </c>
      <c r="U109" s="40">
        <v>0.0</v>
      </c>
      <c r="V109" s="40">
        <v>0.0</v>
      </c>
      <c r="W109" s="43" t="s">
        <v>26</v>
      </c>
      <c r="X109" s="37">
        <v>45085.0</v>
      </c>
      <c r="Y109" s="38"/>
      <c r="Z109" s="39"/>
      <c r="AA109" s="40">
        <v>0.0</v>
      </c>
      <c r="AB109" s="40">
        <v>0.0</v>
      </c>
      <c r="AC109" s="40">
        <v>5.0</v>
      </c>
      <c r="AD109" s="43" t="s">
        <v>56</v>
      </c>
      <c r="AE109" s="37">
        <v>45086.0</v>
      </c>
      <c r="AF109" s="38"/>
      <c r="AG109" s="39"/>
      <c r="AH109" s="40">
        <v>0.0</v>
      </c>
      <c r="AI109" s="40">
        <v>0.0</v>
      </c>
      <c r="AJ109" s="40">
        <v>0.0</v>
      </c>
      <c r="AK109" s="47" t="s">
        <v>57</v>
      </c>
      <c r="AL109" s="37">
        <v>45087.0</v>
      </c>
      <c r="AM109" s="38"/>
      <c r="AN109" s="39"/>
      <c r="AO109" s="40">
        <v>0.0</v>
      </c>
      <c r="AP109" s="40">
        <v>0.0</v>
      </c>
      <c r="AQ109" s="40">
        <v>0.0</v>
      </c>
      <c r="AR109" s="420" t="s">
        <v>44</v>
      </c>
      <c r="AS109" s="37">
        <v>45089.0</v>
      </c>
      <c r="AT109" s="38"/>
      <c r="AU109" s="39"/>
      <c r="AV109" s="40">
        <v>0.0</v>
      </c>
      <c r="AW109" s="40">
        <v>0.0</v>
      </c>
      <c r="AX109" s="40">
        <v>0.0</v>
      </c>
      <c r="AY109" s="48"/>
      <c r="AZ109" s="49">
        <f t="shared" ref="AZ109:BB109" si="104">SUM(F109,M109,T109,AA109,AH109,AO109,AV109)</f>
        <v>0</v>
      </c>
      <c r="BA109" s="39">
        <f t="shared" si="104"/>
        <v>0</v>
      </c>
      <c r="BB109" s="39">
        <f t="shared" si="104"/>
        <v>5</v>
      </c>
      <c r="BC109" s="50">
        <f>SUM(AZ109,BA109)</f>
        <v>0</v>
      </c>
      <c r="BD109" s="51"/>
      <c r="BE109" s="39">
        <f>AZ109*80</f>
        <v>0</v>
      </c>
      <c r="BF109" s="39">
        <f>BA109*88</f>
        <v>0</v>
      </c>
      <c r="BG109" s="39">
        <f>BB109*80</f>
        <v>400</v>
      </c>
      <c r="BH109" s="39">
        <f>SUM(BE109,BF109,BG109)</f>
        <v>400</v>
      </c>
      <c r="BI109" s="51"/>
      <c r="BJ109" s="51"/>
      <c r="BK109" s="51"/>
      <c r="BL109" s="51"/>
      <c r="BM109" s="51"/>
    </row>
    <row r="110">
      <c r="A110" s="67"/>
      <c r="B110" s="68"/>
      <c r="C110" s="68"/>
      <c r="K110" s="6" t="s">
        <v>334</v>
      </c>
      <c r="L110" s="4"/>
      <c r="Y110" s="6" t="s">
        <v>334</v>
      </c>
      <c r="Z110" s="4"/>
      <c r="AM110" s="6" t="s">
        <v>334</v>
      </c>
      <c r="AN110" s="4"/>
    </row>
    <row r="111">
      <c r="A111" s="67"/>
      <c r="B111" s="68"/>
      <c r="C111" s="68"/>
    </row>
    <row r="112">
      <c r="A112" s="67"/>
      <c r="B112" s="68"/>
      <c r="C112" s="68"/>
      <c r="K112" s="6" t="s">
        <v>161</v>
      </c>
      <c r="L112" s="4"/>
      <c r="Y112" s="6" t="s">
        <v>161</v>
      </c>
      <c r="Z112" s="4"/>
      <c r="AM112" s="6" t="s">
        <v>161</v>
      </c>
      <c r="AN112" s="4"/>
    </row>
    <row r="113">
      <c r="A113" s="67"/>
      <c r="B113" s="68"/>
      <c r="C113" s="68"/>
      <c r="F113" s="26" t="s">
        <v>4</v>
      </c>
      <c r="G113" s="26" t="s">
        <v>5</v>
      </c>
      <c r="H113" s="26" t="s">
        <v>6</v>
      </c>
      <c r="K113" s="99"/>
      <c r="L113" s="99"/>
      <c r="M113" s="26" t="s">
        <v>4</v>
      </c>
      <c r="N113" s="26" t="s">
        <v>5</v>
      </c>
      <c r="O113" s="26" t="s">
        <v>6</v>
      </c>
      <c r="T113" s="26" t="s">
        <v>4</v>
      </c>
      <c r="U113" s="26" t="s">
        <v>5</v>
      </c>
      <c r="V113" s="26" t="s">
        <v>6</v>
      </c>
      <c r="AA113" s="26" t="s">
        <v>4</v>
      </c>
      <c r="AB113" s="26" t="s">
        <v>5</v>
      </c>
      <c r="AC113" s="26" t="s">
        <v>6</v>
      </c>
      <c r="AH113" s="26" t="s">
        <v>4</v>
      </c>
      <c r="AI113" s="26" t="s">
        <v>5</v>
      </c>
      <c r="AJ113" s="26" t="s">
        <v>6</v>
      </c>
      <c r="AO113" s="26" t="s">
        <v>4</v>
      </c>
      <c r="AP113" s="26" t="s">
        <v>5</v>
      </c>
      <c r="AQ113" s="26" t="s">
        <v>6</v>
      </c>
      <c r="AV113" s="26" t="s">
        <v>4</v>
      </c>
      <c r="AW113" s="26" t="s">
        <v>5</v>
      </c>
      <c r="AX113" s="26" t="s">
        <v>6</v>
      </c>
      <c r="AZ113" s="31" t="s">
        <v>4</v>
      </c>
      <c r="BA113" s="31" t="s">
        <v>13</v>
      </c>
      <c r="BB113" s="31" t="s">
        <v>6</v>
      </c>
      <c r="BC113" s="31" t="s">
        <v>14</v>
      </c>
      <c r="BE113" s="33" t="s">
        <v>4</v>
      </c>
      <c r="BF113" s="33" t="s">
        <v>13</v>
      </c>
      <c r="BG113" s="33" t="s">
        <v>6</v>
      </c>
      <c r="BH113" s="33" t="s">
        <v>15</v>
      </c>
    </row>
    <row r="114">
      <c r="A114" s="35" t="s">
        <v>148</v>
      </c>
      <c r="B114" s="92"/>
      <c r="C114" s="45"/>
      <c r="D114" s="53"/>
      <c r="E114" s="44"/>
      <c r="F114" s="40">
        <v>4.0</v>
      </c>
      <c r="G114" s="40">
        <v>0.0</v>
      </c>
      <c r="H114" s="40">
        <v>0.0</v>
      </c>
      <c r="I114" s="92"/>
      <c r="J114" s="45"/>
      <c r="K114" s="53"/>
      <c r="L114" s="44"/>
      <c r="M114" s="40">
        <v>4.0</v>
      </c>
      <c r="N114" s="40">
        <v>0.0</v>
      </c>
      <c r="O114" s="40">
        <v>0.0</v>
      </c>
      <c r="P114" s="92"/>
      <c r="Q114" s="45"/>
      <c r="R114" s="53"/>
      <c r="S114" s="44"/>
      <c r="T114" s="40">
        <v>4.0</v>
      </c>
      <c r="U114" s="40">
        <v>0.0</v>
      </c>
      <c r="V114" s="40">
        <v>0.0</v>
      </c>
      <c r="W114" s="92"/>
      <c r="X114" s="45"/>
      <c r="Y114" s="53"/>
      <c r="Z114" s="44"/>
      <c r="AA114" s="40">
        <v>4.0</v>
      </c>
      <c r="AB114" s="40">
        <v>0.0</v>
      </c>
      <c r="AC114" s="40">
        <v>0.0</v>
      </c>
      <c r="AD114" s="92"/>
      <c r="AE114" s="45"/>
      <c r="AF114" s="53"/>
      <c r="AG114" s="44"/>
      <c r="AH114" s="40">
        <v>0.0</v>
      </c>
      <c r="AI114" s="40">
        <v>0.0</v>
      </c>
      <c r="AJ114" s="40">
        <v>0.0</v>
      </c>
      <c r="AK114" s="92"/>
      <c r="AL114" s="45"/>
      <c r="AM114" s="53"/>
      <c r="AN114" s="44"/>
      <c r="AO114" s="40">
        <v>0.0</v>
      </c>
      <c r="AP114" s="40">
        <v>0.0</v>
      </c>
      <c r="AQ114" s="40">
        <v>0.0</v>
      </c>
      <c r="AR114" s="92"/>
      <c r="AS114" s="45"/>
      <c r="AT114" s="53"/>
      <c r="AU114" s="44"/>
      <c r="AV114" s="40">
        <v>0.0</v>
      </c>
      <c r="AW114" s="40">
        <v>0.0</v>
      </c>
      <c r="AX114" s="40">
        <v>0.0</v>
      </c>
      <c r="AY114" s="51"/>
      <c r="AZ114" s="49">
        <f t="shared" ref="AZ114:BB114" si="105">SUM(F114,M114,T114,AA114,AH114,AO114,AV114)</f>
        <v>16</v>
      </c>
      <c r="BA114" s="39">
        <f t="shared" si="105"/>
        <v>0</v>
      </c>
      <c r="BB114" s="39">
        <f t="shared" si="105"/>
        <v>0</v>
      </c>
      <c r="BC114" s="50">
        <f t="shared" ref="BC114:BC115" si="107">SUM(AZ114,BA114,BB114)</f>
        <v>16</v>
      </c>
      <c r="BD114" s="51"/>
      <c r="BE114" s="221">
        <f>67.31*AZ114</f>
        <v>1076.96</v>
      </c>
      <c r="BF114" s="221"/>
      <c r="BG114" s="221"/>
      <c r="BH114" s="221">
        <f t="shared" ref="BH114:BH115" si="108">SUM(BF114,BE114,BG114)</f>
        <v>1076.96</v>
      </c>
      <c r="BI114" s="51"/>
      <c r="BJ114" s="51"/>
      <c r="BK114" s="51"/>
      <c r="BL114" s="51"/>
      <c r="BM114" s="51"/>
    </row>
    <row r="115">
      <c r="A115" s="35" t="s">
        <v>150</v>
      </c>
      <c r="B115" s="92"/>
      <c r="C115" s="45"/>
      <c r="D115" s="53"/>
      <c r="E115" s="44"/>
      <c r="F115" s="40">
        <v>4.0</v>
      </c>
      <c r="G115" s="40">
        <v>0.0</v>
      </c>
      <c r="H115" s="40">
        <v>0.0</v>
      </c>
      <c r="I115" s="92"/>
      <c r="J115" s="45"/>
      <c r="K115" s="53"/>
      <c r="L115" s="44"/>
      <c r="M115" s="40">
        <v>4.0</v>
      </c>
      <c r="N115" s="40">
        <v>0.0</v>
      </c>
      <c r="O115" s="40">
        <v>0.0</v>
      </c>
      <c r="P115" s="92"/>
      <c r="Q115" s="45"/>
      <c r="R115" s="53"/>
      <c r="S115" s="44"/>
      <c r="T115" s="40">
        <v>4.0</v>
      </c>
      <c r="U115" s="40">
        <v>0.0</v>
      </c>
      <c r="V115" s="40">
        <v>0.0</v>
      </c>
      <c r="W115" s="92"/>
      <c r="X115" s="45"/>
      <c r="Y115" s="53"/>
      <c r="Z115" s="44"/>
      <c r="AA115" s="40">
        <v>4.0</v>
      </c>
      <c r="AB115" s="40">
        <v>0.0</v>
      </c>
      <c r="AC115" s="40">
        <v>0.0</v>
      </c>
      <c r="AD115" s="92"/>
      <c r="AE115" s="45"/>
      <c r="AF115" s="53"/>
      <c r="AG115" s="44"/>
      <c r="AH115" s="40">
        <v>0.0</v>
      </c>
      <c r="AI115" s="40">
        <v>0.0</v>
      </c>
      <c r="AJ115" s="40">
        <v>0.0</v>
      </c>
      <c r="AK115" s="92"/>
      <c r="AL115" s="45"/>
      <c r="AM115" s="53"/>
      <c r="AN115" s="44"/>
      <c r="AO115" s="40">
        <v>0.0</v>
      </c>
      <c r="AP115" s="40">
        <v>0.0</v>
      </c>
      <c r="AQ115" s="40">
        <v>0.0</v>
      </c>
      <c r="AR115" s="92"/>
      <c r="AS115" s="45"/>
      <c r="AT115" s="53"/>
      <c r="AU115" s="44"/>
      <c r="AV115" s="40">
        <v>0.0</v>
      </c>
      <c r="AW115" s="40">
        <v>0.0</v>
      </c>
      <c r="AX115" s="40">
        <v>0.0</v>
      </c>
      <c r="AY115" s="51"/>
      <c r="AZ115" s="49">
        <f t="shared" ref="AZ115:BB115" si="106">SUM(F115,M115,T115,AA115,AH115,AO115,AV115)</f>
        <v>16</v>
      </c>
      <c r="BA115" s="39">
        <f t="shared" si="106"/>
        <v>0</v>
      </c>
      <c r="BB115" s="39">
        <f t="shared" si="106"/>
        <v>0</v>
      </c>
      <c r="BC115" s="50">
        <f t="shared" si="107"/>
        <v>16</v>
      </c>
      <c r="BD115" s="51"/>
      <c r="BE115" s="221"/>
      <c r="BF115" s="221"/>
      <c r="BG115" s="221"/>
      <c r="BH115" s="221">
        <f t="shared" si="108"/>
        <v>0</v>
      </c>
      <c r="BI115" s="51"/>
      <c r="BJ115" s="51"/>
      <c r="BK115" s="51"/>
      <c r="BL115" s="51"/>
      <c r="BM115" s="51"/>
    </row>
    <row r="116">
      <c r="A116" s="209"/>
      <c r="B116" s="136"/>
      <c r="C116" s="71"/>
      <c r="D116" s="136"/>
      <c r="E116" s="136"/>
      <c r="F116" s="204"/>
      <c r="G116" s="204"/>
      <c r="H116" s="204"/>
      <c r="I116" s="136"/>
      <c r="J116" s="71"/>
      <c r="K116" s="98"/>
      <c r="L116" s="211"/>
      <c r="M116" s="51"/>
      <c r="N116" s="51"/>
      <c r="O116" s="51"/>
      <c r="P116" s="51"/>
      <c r="Q116" s="71"/>
      <c r="R116" s="136"/>
      <c r="S116" s="136"/>
      <c r="T116" s="203"/>
      <c r="U116" s="203"/>
      <c r="V116" s="203"/>
      <c r="W116" s="136"/>
      <c r="X116" s="71"/>
      <c r="Y116" s="136"/>
      <c r="Z116" s="136"/>
      <c r="AA116" s="136"/>
      <c r="AB116" s="136"/>
      <c r="AC116" s="136"/>
      <c r="AD116" s="117"/>
      <c r="AE116" s="71"/>
      <c r="AF116" s="72"/>
      <c r="AG116" s="32"/>
      <c r="AH116" s="212"/>
      <c r="AI116" s="212"/>
      <c r="AJ116" s="212"/>
      <c r="AK116" s="32"/>
      <c r="AL116" s="71"/>
      <c r="AM116" s="136"/>
      <c r="AN116" s="72"/>
      <c r="AO116" s="136"/>
      <c r="AP116" s="136"/>
      <c r="AQ116" s="136"/>
      <c r="AR116" s="117"/>
      <c r="AS116" s="118"/>
      <c r="AT116" s="136"/>
      <c r="AU116" s="72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209"/>
      <c r="B117" s="136"/>
      <c r="C117" s="71"/>
      <c r="D117" s="136"/>
      <c r="E117" s="136"/>
      <c r="F117" s="204"/>
      <c r="G117" s="204"/>
      <c r="H117" s="204"/>
      <c r="I117" s="136"/>
      <c r="J117" s="71"/>
      <c r="K117" s="6" t="s">
        <v>145</v>
      </c>
      <c r="L117" s="4"/>
      <c r="M117" s="51"/>
      <c r="N117" s="51"/>
      <c r="O117" s="51"/>
      <c r="P117" s="51"/>
      <c r="Q117" s="71"/>
      <c r="R117" s="136"/>
      <c r="S117" s="136"/>
      <c r="T117" s="203"/>
      <c r="U117" s="203"/>
      <c r="V117" s="203"/>
      <c r="W117" s="136"/>
      <c r="X117" s="71"/>
      <c r="Y117" s="6" t="s">
        <v>35</v>
      </c>
      <c r="Z117" s="4"/>
      <c r="AA117" s="136"/>
      <c r="AB117" s="136"/>
      <c r="AC117" s="136"/>
      <c r="AD117" s="117"/>
      <c r="AE117" s="71"/>
      <c r="AF117" s="72"/>
      <c r="AG117" s="32"/>
      <c r="AH117" s="212"/>
      <c r="AI117" s="212"/>
      <c r="AJ117" s="212"/>
      <c r="AK117" s="32"/>
      <c r="AL117" s="71"/>
      <c r="AM117" s="6" t="s">
        <v>35</v>
      </c>
      <c r="AN117" s="4"/>
      <c r="AO117" s="136"/>
      <c r="AP117" s="136"/>
      <c r="AQ117" s="136"/>
      <c r="AR117" s="117"/>
      <c r="AS117" s="118"/>
      <c r="AT117" s="136"/>
      <c r="AU117" s="72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 ht="15.0" customHeight="1">
      <c r="A118" s="209"/>
      <c r="B118" s="136"/>
      <c r="C118" s="71"/>
      <c r="D118" s="136"/>
      <c r="E118" s="136"/>
      <c r="F118" s="26" t="s">
        <v>4</v>
      </c>
      <c r="G118" s="26" t="s">
        <v>5</v>
      </c>
      <c r="H118" s="26" t="s">
        <v>6</v>
      </c>
      <c r="I118" s="136"/>
      <c r="J118" s="71"/>
      <c r="K118" s="98"/>
      <c r="L118" s="211"/>
      <c r="M118" s="26" t="s">
        <v>4</v>
      </c>
      <c r="N118" s="26" t="s">
        <v>5</v>
      </c>
      <c r="O118" s="26" t="s">
        <v>6</v>
      </c>
      <c r="P118" s="51"/>
      <c r="Q118" s="71"/>
      <c r="R118" s="136"/>
      <c r="S118" s="136"/>
      <c r="T118" s="26" t="s">
        <v>4</v>
      </c>
      <c r="U118" s="26" t="s">
        <v>5</v>
      </c>
      <c r="V118" s="26" t="s">
        <v>6</v>
      </c>
      <c r="W118" s="136"/>
      <c r="X118" s="71"/>
      <c r="Y118" s="136"/>
      <c r="Z118" s="136"/>
      <c r="AA118" s="26" t="s">
        <v>4</v>
      </c>
      <c r="AB118" s="26" t="s">
        <v>5</v>
      </c>
      <c r="AC118" s="26" t="s">
        <v>6</v>
      </c>
      <c r="AD118" s="117"/>
      <c r="AE118" s="71"/>
      <c r="AF118" s="72"/>
      <c r="AG118" s="32"/>
      <c r="AH118" s="26" t="s">
        <v>4</v>
      </c>
      <c r="AI118" s="26" t="s">
        <v>5</v>
      </c>
      <c r="AJ118" s="26" t="s">
        <v>6</v>
      </c>
      <c r="AK118" s="32"/>
      <c r="AL118" s="71"/>
      <c r="AM118" s="136"/>
      <c r="AN118" s="72"/>
      <c r="AO118" s="26" t="s">
        <v>4</v>
      </c>
      <c r="AP118" s="26" t="s">
        <v>5</v>
      </c>
      <c r="AQ118" s="26" t="s">
        <v>6</v>
      </c>
      <c r="AR118" s="117"/>
      <c r="AS118" s="118"/>
      <c r="AT118" s="136"/>
      <c r="AU118" s="72"/>
      <c r="AV118" s="26" t="s">
        <v>4</v>
      </c>
      <c r="AW118" s="26" t="s">
        <v>5</v>
      </c>
      <c r="AX118" s="26" t="s">
        <v>6</v>
      </c>
      <c r="AY118" s="51"/>
      <c r="AZ118" s="31" t="s">
        <v>4</v>
      </c>
      <c r="BA118" s="31" t="s">
        <v>13</v>
      </c>
      <c r="BB118" s="31" t="s">
        <v>6</v>
      </c>
      <c r="BC118" s="31" t="s">
        <v>14</v>
      </c>
      <c r="BD118" s="51"/>
      <c r="BE118" s="33" t="s">
        <v>4</v>
      </c>
      <c r="BF118" s="33" t="s">
        <v>13</v>
      </c>
      <c r="BG118" s="33" t="s">
        <v>6</v>
      </c>
      <c r="BH118" s="33" t="s">
        <v>15</v>
      </c>
      <c r="BI118" s="51"/>
      <c r="BJ118" s="51"/>
      <c r="BK118" s="51"/>
      <c r="BL118" s="51"/>
      <c r="BM118" s="51"/>
    </row>
    <row r="119">
      <c r="A119" s="35" t="s">
        <v>735</v>
      </c>
      <c r="B119" s="92"/>
      <c r="C119" s="45"/>
      <c r="D119" s="53"/>
      <c r="E119" s="44"/>
      <c r="F119" s="40">
        <v>0.0</v>
      </c>
      <c r="G119" s="40">
        <v>0.0</v>
      </c>
      <c r="H119" s="40">
        <v>0.0</v>
      </c>
      <c r="I119" s="92"/>
      <c r="J119" s="45"/>
      <c r="K119" s="53"/>
      <c r="L119" s="44"/>
      <c r="M119" s="40">
        <v>0.0</v>
      </c>
      <c r="N119" s="40">
        <v>0.0</v>
      </c>
      <c r="O119" s="40">
        <v>0.0</v>
      </c>
      <c r="P119" s="92"/>
      <c r="Q119" s="45"/>
      <c r="R119" s="53"/>
      <c r="S119" s="44"/>
      <c r="T119" s="40">
        <v>0.0</v>
      </c>
      <c r="U119" s="40">
        <v>0.0</v>
      </c>
      <c r="V119" s="40">
        <v>0.0</v>
      </c>
      <c r="W119" s="92"/>
      <c r="X119" s="45"/>
      <c r="Y119" s="53"/>
      <c r="Z119" s="44"/>
      <c r="AA119" s="40">
        <v>0.0</v>
      </c>
      <c r="AB119" s="40">
        <v>0.0</v>
      </c>
      <c r="AC119" s="40">
        <v>0.0</v>
      </c>
      <c r="AD119" s="92"/>
      <c r="AE119" s="45"/>
      <c r="AF119" s="53"/>
      <c r="AG119" s="44"/>
      <c r="AH119" s="40">
        <v>0.0</v>
      </c>
      <c r="AI119" s="40">
        <v>0.0</v>
      </c>
      <c r="AJ119" s="40">
        <v>0.0</v>
      </c>
      <c r="AK119" s="92"/>
      <c r="AL119" s="45"/>
      <c r="AM119" s="53"/>
      <c r="AN119" s="44"/>
      <c r="AO119" s="40">
        <v>0.0</v>
      </c>
      <c r="AP119" s="40">
        <v>0.0</v>
      </c>
      <c r="AQ119" s="40">
        <v>0.0</v>
      </c>
      <c r="AR119" s="92"/>
      <c r="AS119" s="45"/>
      <c r="AT119" s="53"/>
      <c r="AU119" s="44"/>
      <c r="AV119" s="40">
        <v>0.0</v>
      </c>
      <c r="AW119" s="40">
        <v>0.0</v>
      </c>
      <c r="AX119" s="40">
        <v>0.0</v>
      </c>
      <c r="AY119" s="51"/>
      <c r="AZ119" s="213">
        <f t="shared" ref="AZ119:BB119" si="109">SUM(F119,M119,T119,AA119,AH119,AO119,AV119)</f>
        <v>0</v>
      </c>
      <c r="BA119" s="214">
        <f t="shared" si="109"/>
        <v>0</v>
      </c>
      <c r="BB119" s="214">
        <f t="shared" si="109"/>
        <v>0</v>
      </c>
      <c r="BC119" s="215">
        <f>SUM(AZ119,BA119,BB119)</f>
        <v>0</v>
      </c>
      <c r="BD119" s="51"/>
      <c r="BE119" s="216">
        <f>AZ119*67.31</f>
        <v>0</v>
      </c>
      <c r="BF119" s="216"/>
      <c r="BG119" s="216"/>
      <c r="BH119" s="216">
        <f>SUM(BE119,BF119,BG119)</f>
        <v>0</v>
      </c>
      <c r="BI119" s="51"/>
      <c r="BJ119" s="51"/>
      <c r="BK119" s="51"/>
      <c r="BL119" s="51"/>
      <c r="BM119" s="51"/>
    </row>
    <row r="120">
      <c r="A120" s="217"/>
      <c r="B120" s="136"/>
      <c r="C120" s="71"/>
      <c r="D120" s="136"/>
      <c r="E120" s="136"/>
      <c r="F120" s="204"/>
      <c r="G120" s="204"/>
      <c r="H120" s="204"/>
      <c r="I120" s="136"/>
      <c r="J120" s="71"/>
      <c r="K120" s="136"/>
      <c r="L120" s="136"/>
      <c r="M120" s="218"/>
      <c r="N120" s="218"/>
      <c r="O120" s="218"/>
      <c r="P120" s="51"/>
      <c r="Q120" s="71"/>
      <c r="R120" s="136"/>
      <c r="S120" s="136"/>
      <c r="T120" s="203"/>
      <c r="U120" s="203"/>
      <c r="V120" s="203"/>
      <c r="W120" s="136"/>
      <c r="X120" s="71"/>
      <c r="Y120" s="136"/>
      <c r="Z120" s="136"/>
      <c r="AA120" s="136"/>
      <c r="AB120" s="136"/>
      <c r="AC120" s="136"/>
      <c r="AD120" s="117"/>
      <c r="AE120" s="71"/>
      <c r="AF120" s="72"/>
      <c r="AG120" s="32"/>
      <c r="AH120" s="212"/>
      <c r="AI120" s="212"/>
      <c r="AJ120" s="212"/>
      <c r="AK120" s="32"/>
      <c r="AL120" s="71"/>
      <c r="AM120" s="136"/>
      <c r="AN120" s="72"/>
      <c r="AO120" s="136"/>
      <c r="AP120" s="136"/>
      <c r="AQ120" s="136"/>
      <c r="AR120" s="117"/>
      <c r="AS120" s="118"/>
      <c r="AT120" s="136"/>
      <c r="AU120" s="72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116"/>
      <c r="B121" s="136"/>
      <c r="C121" s="71"/>
      <c r="D121" s="136"/>
      <c r="E121" s="136"/>
      <c r="F121" s="204"/>
      <c r="G121" s="204"/>
      <c r="H121" s="204"/>
      <c r="I121" s="136"/>
      <c r="J121" s="71"/>
      <c r="K121" s="319" t="s">
        <v>417</v>
      </c>
      <c r="L121" s="320"/>
      <c r="M121" s="51"/>
      <c r="N121" s="51"/>
      <c r="O121" s="51"/>
      <c r="P121" s="51"/>
      <c r="Q121" s="71"/>
      <c r="R121" s="136"/>
      <c r="S121" s="136"/>
      <c r="T121" s="203"/>
      <c r="U121" s="203"/>
      <c r="V121" s="203"/>
      <c r="W121" s="136"/>
      <c r="X121" s="71"/>
      <c r="Y121" s="319" t="s">
        <v>51</v>
      </c>
      <c r="Z121" s="320"/>
      <c r="AA121" s="136"/>
      <c r="AB121" s="136"/>
      <c r="AC121" s="136"/>
      <c r="AD121" s="117"/>
      <c r="AE121" s="71"/>
      <c r="AF121" s="72"/>
      <c r="AG121" s="32"/>
      <c r="AH121" s="212"/>
      <c r="AI121" s="212"/>
      <c r="AJ121" s="212"/>
      <c r="AK121" s="32"/>
      <c r="AL121" s="71"/>
      <c r="AM121" s="319" t="s">
        <v>51</v>
      </c>
      <c r="AN121" s="320"/>
      <c r="AO121" s="136"/>
      <c r="AP121" s="136"/>
      <c r="AQ121" s="136"/>
      <c r="AR121" s="117"/>
      <c r="AS121" s="118"/>
      <c r="AT121" s="136"/>
      <c r="AU121" s="72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19"/>
      <c r="B122" s="136"/>
      <c r="C122" s="71"/>
      <c r="D122" s="136"/>
      <c r="E122" s="136"/>
      <c r="F122" s="26" t="s">
        <v>4</v>
      </c>
      <c r="G122" s="26" t="s">
        <v>5</v>
      </c>
      <c r="H122" s="26" t="s">
        <v>6</v>
      </c>
      <c r="I122" s="136"/>
      <c r="J122" s="71"/>
      <c r="K122" s="98"/>
      <c r="L122" s="211"/>
      <c r="M122" s="26" t="s">
        <v>4</v>
      </c>
      <c r="N122" s="26" t="s">
        <v>5</v>
      </c>
      <c r="O122" s="26" t="s">
        <v>6</v>
      </c>
      <c r="P122" s="51"/>
      <c r="Q122" s="71"/>
      <c r="R122" s="136"/>
      <c r="S122" s="136"/>
      <c r="T122" s="26" t="s">
        <v>4</v>
      </c>
      <c r="U122" s="26" t="s">
        <v>5</v>
      </c>
      <c r="V122" s="26" t="s">
        <v>6</v>
      </c>
      <c r="W122" s="136"/>
      <c r="X122" s="71"/>
      <c r="Y122" s="136"/>
      <c r="Z122" s="136"/>
      <c r="AA122" s="26" t="s">
        <v>4</v>
      </c>
      <c r="AB122" s="26" t="s">
        <v>5</v>
      </c>
      <c r="AC122" s="26" t="s">
        <v>6</v>
      </c>
      <c r="AD122" s="117"/>
      <c r="AE122" s="71"/>
      <c r="AF122" s="72"/>
      <c r="AG122" s="32"/>
      <c r="AH122" s="26" t="s">
        <v>4</v>
      </c>
      <c r="AI122" s="26" t="s">
        <v>5</v>
      </c>
      <c r="AJ122" s="26" t="s">
        <v>6</v>
      </c>
      <c r="AK122" s="32"/>
      <c r="AL122" s="71"/>
      <c r="AM122" s="136"/>
      <c r="AN122" s="72"/>
      <c r="AO122" s="26" t="s">
        <v>4</v>
      </c>
      <c r="AP122" s="26" t="s">
        <v>5</v>
      </c>
      <c r="AQ122" s="26" t="s">
        <v>6</v>
      </c>
      <c r="AR122" s="117"/>
      <c r="AS122" s="118"/>
      <c r="AT122" s="136"/>
      <c r="AU122" s="72"/>
      <c r="AV122" s="26" t="s">
        <v>4</v>
      </c>
      <c r="AW122" s="26" t="s">
        <v>5</v>
      </c>
      <c r="AX122" s="26" t="s">
        <v>6</v>
      </c>
      <c r="AY122" s="51"/>
      <c r="AZ122" s="31" t="s">
        <v>4</v>
      </c>
      <c r="BA122" s="31" t="s">
        <v>13</v>
      </c>
      <c r="BB122" s="31" t="s">
        <v>6</v>
      </c>
      <c r="BC122" s="31" t="s">
        <v>14</v>
      </c>
      <c r="BD122" s="51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220" t="s">
        <v>335</v>
      </c>
      <c r="B123" s="92"/>
      <c r="C123" s="45"/>
      <c r="D123" s="53"/>
      <c r="E123" s="44"/>
      <c r="F123" s="40">
        <v>0.0</v>
      </c>
      <c r="G123" s="40">
        <v>0.0</v>
      </c>
      <c r="H123" s="40">
        <v>0.0</v>
      </c>
      <c r="I123" s="92"/>
      <c r="J123" s="45"/>
      <c r="K123" s="53"/>
      <c r="L123" s="44"/>
      <c r="M123" s="40">
        <v>0.0</v>
      </c>
      <c r="N123" s="40">
        <v>0.0</v>
      </c>
      <c r="O123" s="40">
        <v>0.0</v>
      </c>
      <c r="P123" s="92"/>
      <c r="Q123" s="45"/>
      <c r="R123" s="53"/>
      <c r="S123" s="44"/>
      <c r="T123" s="40">
        <v>0.0</v>
      </c>
      <c r="U123" s="40">
        <v>0.0</v>
      </c>
      <c r="V123" s="40">
        <v>0.0</v>
      </c>
      <c r="W123" s="92"/>
      <c r="X123" s="45"/>
      <c r="Y123" s="53"/>
      <c r="Z123" s="44"/>
      <c r="AA123" s="40">
        <v>0.0</v>
      </c>
      <c r="AB123" s="40">
        <v>0.0</v>
      </c>
      <c r="AC123" s="40">
        <v>0.0</v>
      </c>
      <c r="AD123" s="92"/>
      <c r="AE123" s="45"/>
      <c r="AF123" s="53"/>
      <c r="AG123" s="44"/>
      <c r="AH123" s="40">
        <v>0.0</v>
      </c>
      <c r="AI123" s="40">
        <v>0.0</v>
      </c>
      <c r="AJ123" s="40">
        <v>0.0</v>
      </c>
      <c r="AK123" s="92"/>
      <c r="AL123" s="45"/>
      <c r="AM123" s="53"/>
      <c r="AN123" s="44"/>
      <c r="AO123" s="40">
        <v>0.0</v>
      </c>
      <c r="AP123" s="40">
        <v>0.0</v>
      </c>
      <c r="AQ123" s="40">
        <v>0.0</v>
      </c>
      <c r="AR123" s="92"/>
      <c r="AS123" s="45"/>
      <c r="AT123" s="53"/>
      <c r="AU123" s="44"/>
      <c r="AV123" s="40">
        <v>0.0</v>
      </c>
      <c r="AW123" s="40">
        <v>0.0</v>
      </c>
      <c r="AX123" s="40">
        <v>0.0</v>
      </c>
      <c r="AY123" s="51"/>
      <c r="AZ123" s="49">
        <f t="shared" ref="AZ123:BB123" si="110">SUM(F123,M123,T123,AA123,AH123,AO123,AV123)</f>
        <v>0</v>
      </c>
      <c r="BA123" s="39">
        <f t="shared" si="110"/>
        <v>0</v>
      </c>
      <c r="BB123" s="39">
        <f t="shared" si="110"/>
        <v>0</v>
      </c>
      <c r="BC123" s="50">
        <f>SUM(AZ123,BA123,BB123)</f>
        <v>0</v>
      </c>
      <c r="BD123" s="51"/>
      <c r="BE123" s="221">
        <f>AZ123*67.31</f>
        <v>0</v>
      </c>
      <c r="BF123" s="221"/>
      <c r="BG123" s="221"/>
      <c r="BH123" s="221">
        <f>SUM(BE123,BF123,BG123)</f>
        <v>0</v>
      </c>
      <c r="BI123" s="51"/>
      <c r="BJ123" s="51"/>
      <c r="BK123" s="51"/>
      <c r="BL123" s="51"/>
      <c r="BM123" s="51"/>
    </row>
    <row r="124">
      <c r="A124" s="116"/>
      <c r="B124" s="136"/>
      <c r="C124" s="71"/>
      <c r="D124" s="136"/>
      <c r="E124" s="136"/>
      <c r="F124" s="204"/>
      <c r="G124" s="204"/>
      <c r="H124" s="204"/>
      <c r="I124" s="136"/>
      <c r="J124" s="71"/>
      <c r="K124" s="136"/>
      <c r="L124" s="136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>
      <c r="A125" s="116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165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31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31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>
      <c r="A126" s="116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 t="s">
        <v>103</v>
      </c>
      <c r="B127" s="92"/>
      <c r="C127" s="45"/>
      <c r="D127" s="53"/>
      <c r="E127" s="44"/>
      <c r="F127" s="40">
        <v>0.0</v>
      </c>
      <c r="G127" s="40">
        <v>0.0</v>
      </c>
      <c r="H127" s="40">
        <v>0.0</v>
      </c>
      <c r="I127" s="92"/>
      <c r="J127" s="45"/>
      <c r="K127" s="53"/>
      <c r="L127" s="44"/>
      <c r="M127" s="40">
        <v>0.0</v>
      </c>
      <c r="N127" s="40">
        <v>0.0</v>
      </c>
      <c r="O127" s="40">
        <v>0.0</v>
      </c>
      <c r="P127" s="92"/>
      <c r="Q127" s="45"/>
      <c r="R127" s="53"/>
      <c r="S127" s="44"/>
      <c r="T127" s="40">
        <v>0.0</v>
      </c>
      <c r="U127" s="40">
        <v>0.0</v>
      </c>
      <c r="V127" s="40">
        <v>0.0</v>
      </c>
      <c r="W127" s="92"/>
      <c r="X127" s="45"/>
      <c r="Y127" s="53"/>
      <c r="Z127" s="44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49">
        <f t="shared" ref="AZ127:BB127" si="111">SUM(F127,M127,T127,AA127,AH127,AO127,AV127)</f>
        <v>0</v>
      </c>
      <c r="BA127" s="39">
        <f t="shared" si="111"/>
        <v>0</v>
      </c>
      <c r="BB127" s="39">
        <f t="shared" si="111"/>
        <v>0</v>
      </c>
      <c r="BC127" s="50">
        <f>SUM(AZ127,BA127,BB127)</f>
        <v>0</v>
      </c>
      <c r="BD127" s="51"/>
      <c r="BE127" s="221">
        <f>AZ127*67.31</f>
        <v>0</v>
      </c>
      <c r="BF127" s="221"/>
      <c r="BG127" s="221"/>
      <c r="BH127" s="221">
        <f>SUM(BE127,BF127,BG127)</f>
        <v>0</v>
      </c>
      <c r="BI127" s="51"/>
      <c r="BJ127" s="51"/>
      <c r="BK127" s="51"/>
      <c r="BL127" s="51"/>
      <c r="BM127" s="51"/>
    </row>
    <row r="128">
      <c r="A128" s="67"/>
      <c r="B128" s="68"/>
      <c r="C128" s="68"/>
      <c r="F128" s="204"/>
      <c r="G128" s="204"/>
      <c r="H128" s="204"/>
      <c r="I128" s="204"/>
      <c r="J128" s="118"/>
      <c r="K128" s="136"/>
      <c r="L128" s="136"/>
    </row>
    <row r="129">
      <c r="A129" s="67"/>
      <c r="B129" s="68"/>
      <c r="C129" s="68"/>
      <c r="F129" s="204"/>
      <c r="G129" s="204"/>
      <c r="H129" s="204"/>
      <c r="I129" s="204"/>
      <c r="J129" s="118"/>
      <c r="K129" s="6" t="s">
        <v>165</v>
      </c>
      <c r="L129" s="4"/>
      <c r="Y129" s="6" t="s">
        <v>145</v>
      </c>
      <c r="Z129" s="4"/>
      <c r="AM129" s="6" t="s">
        <v>145</v>
      </c>
      <c r="AN129" s="4"/>
    </row>
    <row r="130">
      <c r="A130" s="67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222" t="s">
        <v>418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2">SUM(F131,M131,T131,AA131,AH131,AO131,AV131)</f>
        <v>0</v>
      </c>
      <c r="BA131" s="39">
        <f t="shared" si="112"/>
        <v>0</v>
      </c>
      <c r="BB131" s="39">
        <f t="shared" si="112"/>
        <v>0</v>
      </c>
      <c r="BC131" s="50">
        <f>SUM(AZ131,BA131,BB131)</f>
        <v>0</v>
      </c>
      <c r="BD131" s="51"/>
      <c r="BE131" s="39"/>
      <c r="BF131" s="39"/>
      <c r="BG131" s="39"/>
      <c r="BH131" s="39"/>
      <c r="BI131" s="51"/>
      <c r="BJ131" s="51"/>
      <c r="BK131" s="51"/>
      <c r="BL131" s="51"/>
      <c r="BM131" s="51"/>
    </row>
    <row r="132">
      <c r="A132" s="67"/>
      <c r="B132" s="68"/>
      <c r="C132" s="68"/>
      <c r="F132" s="204"/>
      <c r="G132" s="204"/>
      <c r="H132" s="204"/>
      <c r="I132" s="204"/>
      <c r="J132" s="118"/>
      <c r="K132" s="136"/>
      <c r="L132" s="136"/>
      <c r="BG132" s="68" t="s">
        <v>15</v>
      </c>
      <c r="BH132" s="223">
        <f>SUM(BH114,BH119,BH123,BH127)</f>
        <v>1076.96</v>
      </c>
    </row>
    <row r="133">
      <c r="A133" s="67"/>
      <c r="B133" s="68"/>
      <c r="C133" s="68"/>
      <c r="F133" s="204"/>
      <c r="G133" s="204"/>
      <c r="H133" s="204"/>
      <c r="I133" s="204"/>
      <c r="J133" s="118"/>
      <c r="K133" s="136"/>
      <c r="L133" s="136"/>
    </row>
    <row r="134">
      <c r="A134" s="67"/>
      <c r="B134" s="68"/>
      <c r="C134" s="68"/>
      <c r="F134" s="204"/>
      <c r="G134" s="204"/>
      <c r="H134" s="204"/>
      <c r="I134" s="204"/>
      <c r="J134" s="118"/>
      <c r="K134" s="136"/>
      <c r="L134" s="136"/>
    </row>
    <row r="135" ht="17.25" customHeight="1">
      <c r="A135" s="67"/>
      <c r="B135" s="68" t="s">
        <v>25</v>
      </c>
      <c r="D135" s="68" t="s">
        <v>166</v>
      </c>
      <c r="E135" s="68" t="s">
        <v>167</v>
      </c>
    </row>
    <row r="136">
      <c r="A136" s="224" t="s">
        <v>1</v>
      </c>
      <c r="B136" s="68"/>
    </row>
    <row r="137">
      <c r="A137" s="225" t="s">
        <v>45</v>
      </c>
      <c r="B137" s="68" t="s">
        <v>169</v>
      </c>
      <c r="C137" s="152"/>
      <c r="D137" s="152"/>
    </row>
    <row r="138">
      <c r="A138" s="225" t="s">
        <v>32</v>
      </c>
      <c r="B138" s="68" t="s">
        <v>174</v>
      </c>
      <c r="C138" s="67"/>
      <c r="D138" s="153"/>
      <c r="E138" s="136"/>
      <c r="F138" s="117"/>
      <c r="G138" s="117"/>
      <c r="H138" s="117"/>
      <c r="I138" s="117"/>
    </row>
    <row r="139">
      <c r="A139" s="67" t="s">
        <v>30</v>
      </c>
      <c r="B139" s="68" t="s">
        <v>171</v>
      </c>
      <c r="C139" s="152"/>
    </row>
    <row r="140">
      <c r="A140" s="67" t="s">
        <v>18</v>
      </c>
      <c r="B140" s="68" t="s">
        <v>168</v>
      </c>
      <c r="C140" s="67"/>
    </row>
    <row r="141">
      <c r="A141" s="224" t="s">
        <v>51</v>
      </c>
    </row>
    <row r="142">
      <c r="A142" s="67" t="s">
        <v>335</v>
      </c>
      <c r="B142" s="68" t="s">
        <v>171</v>
      </c>
    </row>
    <row r="143">
      <c r="A143" s="225" t="s">
        <v>69</v>
      </c>
      <c r="B143" s="68" t="s">
        <v>168</v>
      </c>
      <c r="C143" s="152"/>
    </row>
    <row r="144">
      <c r="A144" s="225" t="s">
        <v>73</v>
      </c>
      <c r="B144" s="68" t="s">
        <v>169</v>
      </c>
      <c r="C144" s="152"/>
      <c r="D144" s="152"/>
      <c r="E144" s="152"/>
      <c r="AN144" s="226"/>
      <c r="AO144" s="226"/>
      <c r="AP144" s="226"/>
      <c r="AQ144" s="226"/>
      <c r="AR144" s="226"/>
    </row>
    <row r="145">
      <c r="A145" s="227" t="s">
        <v>173</v>
      </c>
      <c r="AN145" s="226"/>
      <c r="AO145" s="226"/>
      <c r="AP145" s="226"/>
      <c r="AQ145" s="226"/>
      <c r="AR145" s="226"/>
    </row>
    <row r="146">
      <c r="A146" s="67" t="s">
        <v>88</v>
      </c>
      <c r="B146" s="68" t="s">
        <v>174</v>
      </c>
      <c r="C146" s="67"/>
      <c r="AN146" s="228"/>
      <c r="AO146" s="228"/>
      <c r="AP146" s="228"/>
      <c r="AQ146" s="228"/>
      <c r="AR146" s="228"/>
    </row>
    <row r="147">
      <c r="A147" s="225" t="s">
        <v>97</v>
      </c>
      <c r="B147" s="68" t="s">
        <v>171</v>
      </c>
    </row>
    <row r="148">
      <c r="A148" s="225" t="s">
        <v>103</v>
      </c>
      <c r="B148" s="68" t="s">
        <v>172</v>
      </c>
      <c r="C148" s="152"/>
      <c r="D148" s="152"/>
      <c r="E148" s="152"/>
      <c r="F148" s="153"/>
      <c r="G148" s="153"/>
      <c r="H148" s="153"/>
      <c r="I148" s="153"/>
    </row>
    <row r="149">
      <c r="A149" s="229" t="s">
        <v>35</v>
      </c>
      <c r="C149" s="152"/>
      <c r="D149" s="152"/>
      <c r="E149" s="152"/>
      <c r="F149" s="153"/>
      <c r="G149" s="153"/>
      <c r="H149" s="153"/>
      <c r="I149" s="153"/>
    </row>
    <row r="150">
      <c r="A150" s="225" t="s">
        <v>740</v>
      </c>
      <c r="B150" s="68" t="s">
        <v>174</v>
      </c>
      <c r="C150" s="152"/>
      <c r="D150" s="152"/>
      <c r="E150" s="152"/>
      <c r="F150" s="153"/>
      <c r="G150" s="153"/>
      <c r="H150" s="153"/>
      <c r="I150" s="153"/>
    </row>
    <row r="151">
      <c r="A151" s="225" t="s">
        <v>139</v>
      </c>
      <c r="B151" s="68" t="s">
        <v>172</v>
      </c>
      <c r="C151" s="152"/>
      <c r="D151" s="152"/>
      <c r="E151" s="153"/>
      <c r="F151" s="153"/>
      <c r="G151" s="153"/>
      <c r="H151" s="153"/>
      <c r="I151" s="153"/>
    </row>
    <row r="152">
      <c r="A152" s="229" t="s">
        <v>23</v>
      </c>
      <c r="C152" s="152"/>
      <c r="D152" s="152"/>
      <c r="E152" s="153"/>
      <c r="F152" s="153"/>
      <c r="G152" s="153"/>
      <c r="H152" s="153"/>
      <c r="I152" s="153"/>
    </row>
    <row r="153">
      <c r="A153" s="225" t="s">
        <v>123</v>
      </c>
      <c r="B153" s="68" t="s">
        <v>175</v>
      </c>
      <c r="C153" s="152"/>
      <c r="D153" s="152"/>
      <c r="E153" s="153"/>
      <c r="F153" s="153"/>
      <c r="G153" s="153"/>
      <c r="H153" s="153"/>
      <c r="I153" s="153"/>
    </row>
    <row r="154">
      <c r="A154" s="229" t="s">
        <v>161</v>
      </c>
      <c r="B154" s="68"/>
      <c r="C154" s="152"/>
      <c r="D154" s="152"/>
      <c r="E154" s="153"/>
      <c r="F154" s="153"/>
      <c r="G154" s="153"/>
      <c r="H154" s="153"/>
      <c r="I154" s="153"/>
    </row>
    <row r="155">
      <c r="A155" s="225" t="s">
        <v>54</v>
      </c>
      <c r="B155" s="68" t="s">
        <v>169</v>
      </c>
      <c r="C155" s="152"/>
      <c r="D155" s="152" t="s">
        <v>556</v>
      </c>
      <c r="E155" s="153"/>
      <c r="F155" s="153"/>
      <c r="G155" s="153"/>
      <c r="H155" s="153"/>
      <c r="I155" s="153"/>
    </row>
    <row r="156">
      <c r="A156" s="225" t="s">
        <v>749</v>
      </c>
      <c r="B156" s="68" t="s">
        <v>168</v>
      </c>
      <c r="C156" s="152"/>
      <c r="D156" s="152"/>
      <c r="E156" s="153"/>
      <c r="F156" s="153"/>
      <c r="G156" s="153"/>
      <c r="H156" s="153"/>
      <c r="I156" s="153"/>
    </row>
    <row r="157">
      <c r="A157" s="227" t="s">
        <v>151</v>
      </c>
    </row>
    <row r="158">
      <c r="A158" s="67" t="s">
        <v>176</v>
      </c>
      <c r="B158" s="68" t="s">
        <v>172</v>
      </c>
      <c r="C158" s="67"/>
    </row>
    <row r="159">
      <c r="A159" s="152" t="s">
        <v>52</v>
      </c>
      <c r="B159" s="68" t="s">
        <v>174</v>
      </c>
      <c r="C159" s="67"/>
    </row>
    <row r="160">
      <c r="A160" s="152" t="s">
        <v>82</v>
      </c>
      <c r="B160" s="152" t="s">
        <v>168</v>
      </c>
      <c r="C160" s="153"/>
    </row>
    <row r="161">
      <c r="A161" s="153"/>
      <c r="B161" s="153"/>
      <c r="C161" s="153"/>
    </row>
    <row r="162">
      <c r="A162" s="153"/>
      <c r="B162" s="153"/>
      <c r="C162" s="153"/>
    </row>
    <row r="166">
      <c r="F166" s="136"/>
      <c r="G166" s="136"/>
      <c r="H166" s="136"/>
      <c r="I166" s="136"/>
    </row>
    <row r="167">
      <c r="F167" s="153"/>
      <c r="G167" s="153"/>
      <c r="H167" s="153"/>
      <c r="I167" s="153"/>
    </row>
    <row r="168">
      <c r="F168" s="153"/>
      <c r="G168" s="153"/>
      <c r="H168" s="153"/>
      <c r="I168" s="153"/>
    </row>
    <row r="169">
      <c r="F169" s="153"/>
      <c r="G169" s="153"/>
      <c r="H169" s="153"/>
      <c r="I169" s="153"/>
    </row>
    <row r="170">
      <c r="F170" s="153"/>
      <c r="G170" s="153"/>
      <c r="H170" s="153"/>
      <c r="I170" s="153"/>
    </row>
    <row r="172">
      <c r="D172" s="75"/>
      <c r="E172" s="75"/>
    </row>
    <row r="173">
      <c r="D173" s="75"/>
      <c r="E173" s="75"/>
    </row>
    <row r="174">
      <c r="D174" s="106"/>
      <c r="E174" s="106"/>
    </row>
    <row r="175">
      <c r="E175" s="32"/>
    </row>
    <row r="176">
      <c r="E176" s="51"/>
    </row>
    <row r="177">
      <c r="E177" s="51"/>
    </row>
    <row r="178">
      <c r="E178" s="51"/>
    </row>
    <row r="179">
      <c r="E179" s="51"/>
    </row>
    <row r="180">
      <c r="E180" s="51"/>
    </row>
    <row r="181">
      <c r="E181" s="51"/>
    </row>
    <row r="182">
      <c r="E182" s="51"/>
    </row>
    <row r="183">
      <c r="E183" s="51"/>
    </row>
    <row r="184">
      <c r="E184" s="51"/>
    </row>
    <row r="185">
      <c r="E185" s="106"/>
    </row>
    <row r="186">
      <c r="E186" s="106"/>
    </row>
    <row r="187">
      <c r="E187" s="32"/>
    </row>
    <row r="188">
      <c r="E188" s="51"/>
    </row>
    <row r="189">
      <c r="E189" s="51"/>
    </row>
  </sheetData>
  <mergeCells count="81">
    <mergeCell ref="AT84:AU84"/>
    <mergeCell ref="BF84:BG84"/>
    <mergeCell ref="BF86:BG86"/>
    <mergeCell ref="AT93:AU93"/>
    <mergeCell ref="BF95:BG95"/>
    <mergeCell ref="K76:L76"/>
    <mergeCell ref="Y76:Z76"/>
    <mergeCell ref="AF76:AG76"/>
    <mergeCell ref="AT76:AU76"/>
    <mergeCell ref="BF77:BG77"/>
    <mergeCell ref="BF78:BG78"/>
    <mergeCell ref="K84:L84"/>
    <mergeCell ref="Y84:Z84"/>
    <mergeCell ref="AF84:AG84"/>
    <mergeCell ref="K93:L93"/>
    <mergeCell ref="Y93:Z93"/>
    <mergeCell ref="AF93:AG93"/>
    <mergeCell ref="Y110:Z110"/>
    <mergeCell ref="AM110:AN110"/>
    <mergeCell ref="Y117:Z117"/>
    <mergeCell ref="Y121:Z121"/>
    <mergeCell ref="Y125:Z125"/>
    <mergeCell ref="Y129:Z129"/>
    <mergeCell ref="K121:L121"/>
    <mergeCell ref="K125:L125"/>
    <mergeCell ref="K129:L129"/>
    <mergeCell ref="AM125:AN125"/>
    <mergeCell ref="AM129:AN129"/>
    <mergeCell ref="K110:L110"/>
    <mergeCell ref="K112:L112"/>
    <mergeCell ref="Y112:Z112"/>
    <mergeCell ref="AM112:AN112"/>
    <mergeCell ref="K117:L117"/>
    <mergeCell ref="AM117:AN117"/>
    <mergeCell ref="AM121:AN121"/>
    <mergeCell ref="D1:E1"/>
    <mergeCell ref="K1:L1"/>
    <mergeCell ref="Y1:Z1"/>
    <mergeCell ref="AF1:AG1"/>
    <mergeCell ref="AT1:AU1"/>
    <mergeCell ref="BF1:BG1"/>
    <mergeCell ref="BF2:BG2"/>
    <mergeCell ref="K13:L13"/>
    <mergeCell ref="Y13:Z13"/>
    <mergeCell ref="AF13:AG13"/>
    <mergeCell ref="AT13:AU13"/>
    <mergeCell ref="BF13:BG13"/>
    <mergeCell ref="BF14:BG14"/>
    <mergeCell ref="AY20:AY22"/>
    <mergeCell ref="AF35:AG35"/>
    <mergeCell ref="AM35:AN35"/>
    <mergeCell ref="BF36:BG36"/>
    <mergeCell ref="D24:E24"/>
    <mergeCell ref="K24:L24"/>
    <mergeCell ref="Y24:Z24"/>
    <mergeCell ref="AF24:AG24"/>
    <mergeCell ref="AT24:AU24"/>
    <mergeCell ref="BF25:BG25"/>
    <mergeCell ref="D35:E35"/>
    <mergeCell ref="AT35:AU35"/>
    <mergeCell ref="K35:L35"/>
    <mergeCell ref="Y35:Z35"/>
    <mergeCell ref="Y45:Z45"/>
    <mergeCell ref="AF45:AG45"/>
    <mergeCell ref="AT45:AU45"/>
    <mergeCell ref="BF45:BG45"/>
    <mergeCell ref="BF47:BG47"/>
    <mergeCell ref="K45:L45"/>
    <mergeCell ref="D55:E55"/>
    <mergeCell ref="Y55:Z55"/>
    <mergeCell ref="AF55:AG55"/>
    <mergeCell ref="AT55:AU55"/>
    <mergeCell ref="BF55:BG55"/>
    <mergeCell ref="BF56:BG56"/>
    <mergeCell ref="K55:L55"/>
    <mergeCell ref="K65:L65"/>
    <mergeCell ref="Y65:Z65"/>
    <mergeCell ref="AF65:AG65"/>
    <mergeCell ref="AT65:AU65"/>
    <mergeCell ref="BF66:BG66"/>
    <mergeCell ref="BF67:BG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6" t="s">
        <v>1</v>
      </c>
      <c r="Z1" s="4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2">
      <c r="A2" s="7"/>
      <c r="B2" s="350"/>
      <c r="C2" s="350"/>
      <c r="D2" s="124"/>
      <c r="E2" s="351">
        <v>45082.0</v>
      </c>
      <c r="F2" s="387"/>
      <c r="G2" s="387"/>
      <c r="H2" s="387"/>
      <c r="I2" s="124"/>
      <c r="J2" s="124"/>
      <c r="L2" s="351">
        <v>45083.0</v>
      </c>
      <c r="M2" s="124"/>
      <c r="N2" s="124"/>
      <c r="O2" s="124"/>
      <c r="P2" s="124"/>
      <c r="R2" s="8"/>
      <c r="S2" s="351">
        <v>45084.0</v>
      </c>
      <c r="U2" s="126"/>
      <c r="V2" s="126"/>
      <c r="X2" s="126"/>
      <c r="Y2" s="488"/>
      <c r="Z2" s="351">
        <v>45085.0</v>
      </c>
      <c r="AA2" s="126"/>
      <c r="AB2" s="126"/>
      <c r="AD2" s="126"/>
      <c r="AE2" s="126"/>
      <c r="AF2" s="126"/>
      <c r="AG2" s="405">
        <v>45086.0</v>
      </c>
      <c r="AH2" s="126"/>
      <c r="AJ2" s="126"/>
      <c r="AK2" s="126"/>
      <c r="AL2" s="126"/>
      <c r="AM2" s="126"/>
      <c r="AN2" s="405">
        <v>45087.0</v>
      </c>
      <c r="AP2" s="106"/>
      <c r="AQ2" s="106"/>
      <c r="AR2" s="106"/>
      <c r="AS2" s="106"/>
      <c r="AT2" s="106"/>
      <c r="AU2" s="405">
        <v>45088.0</v>
      </c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9"/>
      <c r="BG2" s="4"/>
      <c r="BH2" s="106"/>
      <c r="BI2" s="106"/>
      <c r="BJ2" s="92"/>
      <c r="BK2" s="93"/>
      <c r="BL2" s="106"/>
      <c r="BM2" s="10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4" t="s">
        <v>16</v>
      </c>
      <c r="BK3" s="34" t="s">
        <v>17</v>
      </c>
      <c r="BL3" s="32"/>
      <c r="BM3" s="32"/>
    </row>
    <row r="4">
      <c r="A4" s="35" t="s">
        <v>18</v>
      </c>
      <c r="B4" s="36" t="s">
        <v>19</v>
      </c>
      <c r="C4" s="37">
        <v>45082.0</v>
      </c>
      <c r="D4" s="38" t="s">
        <v>272</v>
      </c>
      <c r="E4" s="39" t="s">
        <v>21</v>
      </c>
      <c r="F4" s="40">
        <v>0.0</v>
      </c>
      <c r="G4" s="40">
        <v>6.5</v>
      </c>
      <c r="H4" s="40">
        <v>0.0</v>
      </c>
      <c r="I4" s="41" t="s">
        <v>22</v>
      </c>
      <c r="J4" s="37">
        <v>45083.0</v>
      </c>
      <c r="K4" s="38" t="s">
        <v>272</v>
      </c>
      <c r="L4" s="39" t="s">
        <v>21</v>
      </c>
      <c r="M4" s="40">
        <v>0.0</v>
      </c>
      <c r="N4" s="40">
        <v>6.5</v>
      </c>
      <c r="O4" s="40">
        <v>0.0</v>
      </c>
      <c r="P4" s="42" t="s">
        <v>24</v>
      </c>
      <c r="Q4" s="37">
        <v>45084.0</v>
      </c>
      <c r="R4" s="38" t="s">
        <v>272</v>
      </c>
      <c r="S4" s="39" t="s">
        <v>21</v>
      </c>
      <c r="T4" s="40">
        <v>0.0</v>
      </c>
      <c r="U4" s="40">
        <v>6.5</v>
      </c>
      <c r="V4" s="40">
        <v>0.0</v>
      </c>
      <c r="W4" s="43" t="s">
        <v>26</v>
      </c>
      <c r="X4" s="37">
        <v>45085.0</v>
      </c>
      <c r="Y4" s="38" t="s">
        <v>412</v>
      </c>
      <c r="Z4" s="39" t="s">
        <v>413</v>
      </c>
      <c r="AA4" s="40">
        <v>0.5</v>
      </c>
      <c r="AB4" s="40">
        <v>7.5</v>
      </c>
      <c r="AC4" s="40">
        <v>5.0</v>
      </c>
      <c r="AD4" s="56" t="s">
        <v>56</v>
      </c>
      <c r="AE4" s="37">
        <v>45086.0</v>
      </c>
      <c r="AF4" s="38" t="s">
        <v>25</v>
      </c>
      <c r="AG4" s="39" t="s">
        <v>25</v>
      </c>
      <c r="AH4" s="40">
        <v>0.0</v>
      </c>
      <c r="AI4" s="40">
        <v>0.0</v>
      </c>
      <c r="AJ4" s="40">
        <v>0.0</v>
      </c>
      <c r="AK4" s="66" t="s">
        <v>57</v>
      </c>
      <c r="AL4" s="37">
        <v>45087.0</v>
      </c>
      <c r="AM4" s="38" t="s">
        <v>272</v>
      </c>
      <c r="AN4" s="39" t="s">
        <v>21</v>
      </c>
      <c r="AO4" s="40">
        <v>0.0</v>
      </c>
      <c r="AP4" s="40">
        <v>6.5</v>
      </c>
      <c r="AQ4" s="40">
        <v>0.0</v>
      </c>
      <c r="AR4" s="47" t="s">
        <v>27</v>
      </c>
      <c r="AS4" s="495">
        <v>45089.0</v>
      </c>
      <c r="AT4" s="38" t="s">
        <v>179</v>
      </c>
      <c r="AU4" s="39" t="s">
        <v>29</v>
      </c>
      <c r="AV4" s="40">
        <v>0.0</v>
      </c>
      <c r="AW4" s="40">
        <v>5.0</v>
      </c>
      <c r="AX4" s="40">
        <v>0.0</v>
      </c>
      <c r="AY4" s="48"/>
      <c r="AZ4" s="49">
        <f t="shared" ref="AZ4:BB4" si="1">SUM(F4,M4,T4,AA4,AH4,AO4,AV4)</f>
        <v>0.5</v>
      </c>
      <c r="BA4" s="39">
        <f t="shared" si="1"/>
        <v>38.5</v>
      </c>
      <c r="BB4" s="39">
        <f t="shared" si="1"/>
        <v>5</v>
      </c>
      <c r="BC4" s="50">
        <f t="shared" ref="BC4:BC9" si="3">SUM(AZ4,BA4,BB4)</f>
        <v>44</v>
      </c>
      <c r="BD4" s="51"/>
      <c r="BE4" s="39">
        <f>AZ4*80</f>
        <v>40</v>
      </c>
      <c r="BF4" s="39">
        <f>BA4*88</f>
        <v>3388</v>
      </c>
      <c r="BG4" s="39">
        <f>BB4*80</f>
        <v>400</v>
      </c>
      <c r="BH4" s="39">
        <f t="shared" ref="BH4:BH9" si="4">SUM(BE4,BF4,BG4)</f>
        <v>3828</v>
      </c>
      <c r="BI4" s="51"/>
      <c r="BJ4" s="52" t="s">
        <v>1</v>
      </c>
      <c r="BK4" s="53">
        <f>BC11</f>
        <v>187</v>
      </c>
      <c r="BL4" s="51"/>
      <c r="BM4" s="51"/>
    </row>
    <row r="5">
      <c r="A5" s="35" t="s">
        <v>30</v>
      </c>
      <c r="B5" s="36" t="s">
        <v>19</v>
      </c>
      <c r="C5" s="37">
        <v>45082.0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45083.0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45084.0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45085.0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45086.0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45087.0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45089.0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2">SUM(F5,M5,T5,AA5,AH5,AO5,AV5)</f>
        <v>0</v>
      </c>
      <c r="BA5" s="39">
        <f t="shared" si="2"/>
        <v>37.5</v>
      </c>
      <c r="BB5" s="39">
        <f t="shared" si="2"/>
        <v>0</v>
      </c>
      <c r="BC5" s="50">
        <f t="shared" si="3"/>
        <v>37.5</v>
      </c>
      <c r="BD5" s="51"/>
      <c r="BE5" s="39">
        <f t="shared" ref="BE5:BE6" si="6">AZ5*67.31</f>
        <v>0</v>
      </c>
      <c r="BF5" s="39">
        <f t="shared" ref="BF5:BF6" si="7">BA5*74</f>
        <v>2775</v>
      </c>
      <c r="BG5" s="39">
        <f t="shared" ref="BG5:BG6" si="8">BB5*84</f>
        <v>0</v>
      </c>
      <c r="BH5" s="39">
        <f t="shared" si="4"/>
        <v>2775</v>
      </c>
      <c r="BI5" s="51"/>
      <c r="BJ5" s="52" t="s">
        <v>31</v>
      </c>
      <c r="BK5" s="55">
        <f>BC34</f>
        <v>157.5</v>
      </c>
      <c r="BL5" s="51"/>
      <c r="BM5" s="51"/>
    </row>
    <row r="6">
      <c r="A6" s="35" t="s">
        <v>32</v>
      </c>
      <c r="B6" s="41" t="s">
        <v>33</v>
      </c>
      <c r="C6" s="37">
        <v>45083.0</v>
      </c>
      <c r="D6" s="38" t="s">
        <v>273</v>
      </c>
      <c r="E6" s="39" t="s">
        <v>39</v>
      </c>
      <c r="F6" s="40">
        <v>5.5</v>
      </c>
      <c r="G6" s="40">
        <v>1.0</v>
      </c>
      <c r="H6" s="40">
        <v>0.0</v>
      </c>
      <c r="I6" s="57" t="s">
        <v>46</v>
      </c>
      <c r="J6" s="37">
        <v>45084.0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38" t="s">
        <v>36</v>
      </c>
      <c r="Q6" s="37">
        <v>45085.0</v>
      </c>
      <c r="R6" s="38" t="s">
        <v>273</v>
      </c>
      <c r="S6" s="39" t="s">
        <v>39</v>
      </c>
      <c r="T6" s="40">
        <v>5.5</v>
      </c>
      <c r="U6" s="40">
        <v>1.0</v>
      </c>
      <c r="V6" s="40">
        <v>0.0</v>
      </c>
      <c r="W6" s="56" t="s">
        <v>37</v>
      </c>
      <c r="X6" s="37">
        <v>45086.0</v>
      </c>
      <c r="Y6" s="38" t="s">
        <v>273</v>
      </c>
      <c r="Z6" s="39" t="s">
        <v>39</v>
      </c>
      <c r="AA6" s="40">
        <v>5.5</v>
      </c>
      <c r="AB6" s="40">
        <v>1.0</v>
      </c>
      <c r="AC6" s="40">
        <v>0.0</v>
      </c>
      <c r="AD6" s="56" t="s">
        <v>40</v>
      </c>
      <c r="AE6" s="37">
        <v>45087.0</v>
      </c>
      <c r="AF6" s="38" t="s">
        <v>199</v>
      </c>
      <c r="AG6" s="39" t="s">
        <v>42</v>
      </c>
      <c r="AH6" s="40">
        <v>7.0</v>
      </c>
      <c r="AI6" s="40">
        <v>1.0</v>
      </c>
      <c r="AJ6" s="40">
        <v>0.5</v>
      </c>
      <c r="AK6" s="47" t="s">
        <v>43</v>
      </c>
      <c r="AL6" s="37">
        <v>45088.0</v>
      </c>
      <c r="AM6" s="38" t="s">
        <v>199</v>
      </c>
      <c r="AN6" s="39" t="s">
        <v>42</v>
      </c>
      <c r="AO6" s="40">
        <v>7.0</v>
      </c>
      <c r="AP6" s="40">
        <v>1.0</v>
      </c>
      <c r="AQ6" s="40">
        <v>0.5</v>
      </c>
      <c r="AR6" s="47" t="s">
        <v>44</v>
      </c>
      <c r="AS6" s="495">
        <v>45089.0</v>
      </c>
      <c r="AT6" s="38" t="s">
        <v>273</v>
      </c>
      <c r="AU6" s="39" t="s">
        <v>39</v>
      </c>
      <c r="AV6" s="40">
        <v>5.5</v>
      </c>
      <c r="AW6" s="40">
        <v>1.0</v>
      </c>
      <c r="AX6" s="40">
        <v>0.0</v>
      </c>
      <c r="AY6" s="48"/>
      <c r="AZ6" s="49">
        <f t="shared" ref="AZ6:BB6" si="5">SUM(F6,M6,T6,AA6,AH6,AO6,AV6)</f>
        <v>36</v>
      </c>
      <c r="BA6" s="39">
        <f t="shared" si="5"/>
        <v>6</v>
      </c>
      <c r="BB6" s="39">
        <f t="shared" si="5"/>
        <v>1</v>
      </c>
      <c r="BC6" s="50">
        <f t="shared" si="3"/>
        <v>43</v>
      </c>
      <c r="BD6" s="51"/>
      <c r="BE6" s="39">
        <f t="shared" si="6"/>
        <v>2423.16</v>
      </c>
      <c r="BF6" s="39">
        <f t="shared" si="7"/>
        <v>444</v>
      </c>
      <c r="BG6" s="39">
        <f t="shared" si="8"/>
        <v>84</v>
      </c>
      <c r="BH6" s="39">
        <f t="shared" si="4"/>
        <v>2951.16</v>
      </c>
      <c r="BI6" s="51"/>
      <c r="BJ6" s="52" t="s">
        <v>23</v>
      </c>
      <c r="BK6" s="53">
        <f>BC43</f>
        <v>73.5</v>
      </c>
      <c r="BL6" s="51"/>
      <c r="BM6" s="51"/>
    </row>
    <row r="7">
      <c r="A7" s="35" t="s">
        <v>45</v>
      </c>
      <c r="B7" s="41" t="s">
        <v>33</v>
      </c>
      <c r="C7" s="37">
        <v>45083.0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45084.0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42" t="s">
        <v>24</v>
      </c>
      <c r="Q7" s="37">
        <v>45084.0</v>
      </c>
      <c r="R7" s="38" t="s">
        <v>412</v>
      </c>
      <c r="S7" s="39" t="s">
        <v>413</v>
      </c>
      <c r="T7" s="40">
        <v>0.5</v>
      </c>
      <c r="U7" s="40">
        <v>7.5</v>
      </c>
      <c r="V7" s="40">
        <v>5.0</v>
      </c>
      <c r="W7" s="56" t="s">
        <v>37</v>
      </c>
      <c r="X7" s="37">
        <v>45086.0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45087.0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45088.0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45089.0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9">SUM(F7,M7,T7,AA7,AH7,AO7,AV7)</f>
        <v>31</v>
      </c>
      <c r="BA7" s="39">
        <f t="shared" si="9"/>
        <v>12.5</v>
      </c>
      <c r="BB7" s="39">
        <f t="shared" si="9"/>
        <v>6</v>
      </c>
      <c r="BC7" s="50">
        <f t="shared" si="3"/>
        <v>49.5</v>
      </c>
      <c r="BD7" s="51"/>
      <c r="BE7" s="39">
        <f t="shared" ref="BE7:BE9" si="11">AZ7*80</f>
        <v>2480</v>
      </c>
      <c r="BF7" s="39">
        <f t="shared" ref="BF7:BF9" si="12">BA7*88</f>
        <v>1100</v>
      </c>
      <c r="BG7" s="39">
        <f t="shared" ref="BG7:BG9" si="13">BB7*80</f>
        <v>480</v>
      </c>
      <c r="BH7" s="39">
        <f t="shared" si="4"/>
        <v>4060</v>
      </c>
      <c r="BI7" s="51"/>
      <c r="BJ7" s="55" t="s">
        <v>49</v>
      </c>
      <c r="BK7" s="55">
        <f>BC53</f>
        <v>22</v>
      </c>
      <c r="BL7" s="51"/>
      <c r="BM7" s="51"/>
    </row>
    <row r="8">
      <c r="A8" s="59" t="s">
        <v>52</v>
      </c>
      <c r="B8" s="36" t="s">
        <v>19</v>
      </c>
      <c r="C8" s="37">
        <v>45082.0</v>
      </c>
      <c r="D8" s="38"/>
      <c r="E8" s="39"/>
      <c r="F8" s="40">
        <v>0.0</v>
      </c>
      <c r="G8" s="40">
        <v>0.0</v>
      </c>
      <c r="H8" s="40">
        <v>0.0</v>
      </c>
      <c r="I8" s="57" t="s">
        <v>46</v>
      </c>
      <c r="J8" s="37">
        <v>45084.0</v>
      </c>
      <c r="K8" s="38"/>
      <c r="L8" s="39"/>
      <c r="M8" s="40">
        <v>0.0</v>
      </c>
      <c r="N8" s="40">
        <v>0.0</v>
      </c>
      <c r="O8" s="40">
        <v>0.0</v>
      </c>
      <c r="P8" s="38"/>
      <c r="Q8" s="37"/>
      <c r="R8" s="38"/>
      <c r="S8" s="39"/>
      <c r="T8" s="40">
        <v>0.0</v>
      </c>
      <c r="U8" s="40">
        <v>0.0</v>
      </c>
      <c r="V8" s="40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 t="s">
        <v>56</v>
      </c>
      <c r="AE8" s="37">
        <v>45086.0</v>
      </c>
      <c r="AF8" s="38" t="s">
        <v>272</v>
      </c>
      <c r="AG8" s="39" t="s">
        <v>21</v>
      </c>
      <c r="AH8" s="40">
        <v>0.0</v>
      </c>
      <c r="AI8" s="40">
        <v>6.5</v>
      </c>
      <c r="AJ8" s="40">
        <v>0.0</v>
      </c>
      <c r="AO8" s="40">
        <v>0.0</v>
      </c>
      <c r="AP8" s="40">
        <v>0.0</v>
      </c>
      <c r="AQ8" s="40">
        <v>0.0</v>
      </c>
      <c r="AR8" s="47"/>
      <c r="AS8" s="485"/>
      <c r="AT8" s="38"/>
      <c r="AU8" s="39"/>
      <c r="AV8" s="40">
        <v>0.0</v>
      </c>
      <c r="AW8" s="40">
        <v>0.0</v>
      </c>
      <c r="AX8" s="40">
        <v>0.0</v>
      </c>
      <c r="AY8" s="48"/>
      <c r="AZ8" s="49">
        <f t="shared" ref="AZ8:BB8" si="10">SUM(F8,M8,T8,AA8,AH8,AO8,AV8)</f>
        <v>0</v>
      </c>
      <c r="BA8" s="39">
        <f t="shared" si="10"/>
        <v>6.5</v>
      </c>
      <c r="BB8" s="39">
        <f t="shared" si="10"/>
        <v>0</v>
      </c>
      <c r="BC8" s="50">
        <f t="shared" si="3"/>
        <v>6.5</v>
      </c>
      <c r="BD8" s="51"/>
      <c r="BE8" s="39">
        <f t="shared" si="11"/>
        <v>0</v>
      </c>
      <c r="BF8" s="39">
        <f t="shared" si="12"/>
        <v>572</v>
      </c>
      <c r="BG8" s="39">
        <f t="shared" si="13"/>
        <v>0</v>
      </c>
      <c r="BH8" s="39">
        <f t="shared" si="4"/>
        <v>572</v>
      </c>
      <c r="BI8" s="51"/>
      <c r="BJ8" s="62" t="s">
        <v>51</v>
      </c>
      <c r="BK8" s="62">
        <f>BC23</f>
        <v>164.5</v>
      </c>
      <c r="BL8" s="51"/>
      <c r="BM8" s="51"/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40">
        <v>0.0</v>
      </c>
      <c r="I9" s="57" t="s">
        <v>46</v>
      </c>
      <c r="J9" s="37">
        <v>45084.0</v>
      </c>
      <c r="K9" s="38" t="s">
        <v>273</v>
      </c>
      <c r="L9" s="39" t="s">
        <v>39</v>
      </c>
      <c r="M9" s="40">
        <v>5.5</v>
      </c>
      <c r="N9" s="40">
        <v>1.0</v>
      </c>
      <c r="O9" s="40">
        <v>0.0</v>
      </c>
      <c r="P9" s="38"/>
      <c r="Q9" s="37"/>
      <c r="R9" s="38"/>
      <c r="S9" s="39"/>
      <c r="T9" s="40">
        <v>0.0</v>
      </c>
      <c r="U9" s="40">
        <v>0.0</v>
      </c>
      <c r="V9" s="40">
        <v>0.0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56"/>
      <c r="AE9" s="37"/>
      <c r="AF9" s="38"/>
      <c r="AG9" s="39"/>
      <c r="AH9" s="40">
        <v>0.0</v>
      </c>
      <c r="AI9" s="40">
        <v>0.0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92"/>
      <c r="AS9" s="45"/>
      <c r="AT9" s="297"/>
      <c r="AU9" s="297"/>
      <c r="AV9" s="40">
        <v>0.0</v>
      </c>
      <c r="AW9" s="40">
        <v>0.0</v>
      </c>
      <c r="AX9" s="40">
        <v>0.0</v>
      </c>
      <c r="AY9" s="65"/>
      <c r="AZ9" s="49">
        <f t="shared" ref="AZ9:BB9" si="14">SUM(F9,M9,T9,AA9,AH9,AO9,AV9)</f>
        <v>5.5</v>
      </c>
      <c r="BA9" s="39">
        <f t="shared" si="14"/>
        <v>1</v>
      </c>
      <c r="BB9" s="39">
        <f t="shared" si="14"/>
        <v>0</v>
      </c>
      <c r="BC9" s="50">
        <f t="shared" si="3"/>
        <v>6.5</v>
      </c>
      <c r="BD9" s="51"/>
      <c r="BE9" s="39">
        <f t="shared" si="11"/>
        <v>440</v>
      </c>
      <c r="BF9" s="39">
        <f t="shared" si="12"/>
        <v>88</v>
      </c>
      <c r="BG9" s="39">
        <f t="shared" si="13"/>
        <v>0</v>
      </c>
      <c r="BH9" s="39">
        <f t="shared" si="4"/>
        <v>528</v>
      </c>
      <c r="BI9" s="51"/>
      <c r="BJ9" s="62" t="s">
        <v>53</v>
      </c>
      <c r="BK9" s="62">
        <f>BC64</f>
        <v>89</v>
      </c>
      <c r="BL9" s="51"/>
      <c r="BM9" s="51"/>
    </row>
    <row r="10">
      <c r="A10" s="67"/>
      <c r="D10" s="68"/>
      <c r="F10" s="51"/>
      <c r="G10" s="51"/>
      <c r="H10" s="51"/>
      <c r="K10" s="69"/>
      <c r="L10" s="69"/>
      <c r="M10" s="51"/>
      <c r="N10" s="51"/>
      <c r="O10" s="51"/>
      <c r="P10" s="70"/>
      <c r="Q10" s="71"/>
      <c r="R10" s="51"/>
      <c r="S10" s="51"/>
      <c r="T10" s="51"/>
      <c r="U10" s="51"/>
      <c r="V10" s="51"/>
      <c r="W10" s="72"/>
      <c r="X10" s="71"/>
      <c r="Y10" s="51"/>
      <c r="Z10" s="51"/>
      <c r="AA10" s="51"/>
      <c r="AB10" s="51"/>
      <c r="AC10" s="51"/>
      <c r="AD10" s="73"/>
      <c r="AF10" s="74"/>
      <c r="AG10" s="74"/>
      <c r="AH10" s="51"/>
      <c r="AI10" s="51"/>
      <c r="AJ10" s="51"/>
      <c r="AO10" s="51"/>
      <c r="AP10" s="51"/>
      <c r="AQ10" s="51"/>
      <c r="AR10" s="32"/>
      <c r="AS10" s="71"/>
      <c r="AT10" s="75"/>
      <c r="AU10" s="75"/>
      <c r="AV10" s="51"/>
      <c r="AW10" s="51"/>
      <c r="AX10" s="51"/>
      <c r="AY10" s="48"/>
      <c r="AZ10" s="51"/>
      <c r="BA10" s="51"/>
      <c r="BB10" s="51"/>
      <c r="BC10" s="51"/>
      <c r="BD10" s="51"/>
      <c r="BE10" s="39"/>
      <c r="BF10" s="39"/>
      <c r="BG10" s="39"/>
      <c r="BH10" s="39"/>
      <c r="BI10" s="51"/>
      <c r="BJ10" s="62" t="s">
        <v>60</v>
      </c>
      <c r="BK10" s="62"/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76" t="s">
        <v>14</v>
      </c>
      <c r="AZ11" s="77">
        <f t="shared" ref="AZ11:BC11" si="15">SUM(AZ4,AZ5,AZ6,AZ7,AZ8,AZ9)</f>
        <v>73</v>
      </c>
      <c r="BA11" s="78">
        <f t="shared" si="15"/>
        <v>102</v>
      </c>
      <c r="BB11" s="78">
        <f t="shared" si="15"/>
        <v>12</v>
      </c>
      <c r="BC11" s="79">
        <f t="shared" si="15"/>
        <v>187</v>
      </c>
      <c r="BD11" s="51"/>
      <c r="BE11" s="40">
        <f t="shared" ref="BE11:BG11" si="16">sum(BE4,BE5,BE6,BE7,BE8,BE9)</f>
        <v>5383.16</v>
      </c>
      <c r="BF11" s="40">
        <f t="shared" si="16"/>
        <v>8367</v>
      </c>
      <c r="BG11" s="40">
        <f t="shared" si="16"/>
        <v>964</v>
      </c>
      <c r="BH11" s="40">
        <f>SUM(BH4,BH5,BH6,BH7,BH8,BH9)</f>
        <v>14714.16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483"/>
      <c r="BK12" s="483"/>
      <c r="BL12" s="75"/>
      <c r="BM12" s="75"/>
    </row>
    <row r="13">
      <c r="D13" s="68"/>
      <c r="K13" s="80" t="s">
        <v>51</v>
      </c>
      <c r="L13" s="81"/>
      <c r="M13" s="70"/>
      <c r="N13" s="70"/>
      <c r="O13" s="70"/>
      <c r="P13" s="70"/>
      <c r="Q13" s="71"/>
      <c r="R13" s="51"/>
      <c r="S13" s="51"/>
      <c r="T13" s="75"/>
      <c r="U13" s="75"/>
      <c r="V13" s="75"/>
      <c r="W13" s="75"/>
      <c r="X13" s="68"/>
      <c r="Y13" s="80" t="s">
        <v>51</v>
      </c>
      <c r="Z13" s="81"/>
      <c r="AA13" s="73"/>
      <c r="AB13" s="73"/>
      <c r="AC13" s="73"/>
      <c r="AD13" s="73"/>
      <c r="AF13" s="82" t="s">
        <v>51</v>
      </c>
      <c r="AG13" s="81"/>
      <c r="AO13" s="32"/>
      <c r="AP13" s="32"/>
      <c r="AQ13" s="32"/>
      <c r="AR13" s="83"/>
      <c r="AS13" s="84"/>
      <c r="AT13" s="82" t="s">
        <v>51</v>
      </c>
      <c r="AU13" s="81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82" t="s">
        <v>51</v>
      </c>
      <c r="BG13" s="81"/>
      <c r="BH13" s="75"/>
      <c r="BI13" s="75"/>
      <c r="BJ13" s="75"/>
      <c r="BK13" s="75"/>
      <c r="BL13" s="75"/>
      <c r="BM13" s="75"/>
    </row>
    <row r="14">
      <c r="A14" s="7"/>
      <c r="B14" s="350"/>
      <c r="C14" s="350"/>
      <c r="D14" s="124"/>
      <c r="E14" s="351">
        <v>45082.0</v>
      </c>
      <c r="F14" s="387"/>
      <c r="G14" s="387"/>
      <c r="H14" s="387"/>
      <c r="I14" s="124"/>
      <c r="J14" s="124"/>
      <c r="L14" s="351">
        <v>45083.0</v>
      </c>
      <c r="M14" s="124"/>
      <c r="N14" s="124"/>
      <c r="O14" s="124"/>
      <c r="P14" s="124"/>
      <c r="R14" s="8"/>
      <c r="S14" s="351">
        <v>45084.0</v>
      </c>
      <c r="U14" s="126"/>
      <c r="V14" s="126"/>
      <c r="X14" s="126"/>
      <c r="Y14" s="488"/>
      <c r="Z14" s="351">
        <v>45085.0</v>
      </c>
      <c r="AA14" s="126"/>
      <c r="AB14" s="126"/>
      <c r="AD14" s="126"/>
      <c r="AE14" s="126"/>
      <c r="AF14" s="126"/>
      <c r="AG14" s="405">
        <v>45086.0</v>
      </c>
      <c r="AH14" s="126"/>
      <c r="AJ14" s="126"/>
      <c r="AK14" s="126"/>
      <c r="AL14" s="126"/>
      <c r="AM14" s="126"/>
      <c r="AN14" s="405">
        <v>45087.0</v>
      </c>
      <c r="AP14" s="106"/>
      <c r="AQ14" s="106"/>
      <c r="AR14" s="106"/>
      <c r="AS14" s="106"/>
      <c r="AT14" s="106"/>
      <c r="AU14" s="405">
        <v>45088.0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9"/>
      <c r="BG14" s="4"/>
      <c r="BH14" s="106"/>
      <c r="BI14" s="106"/>
      <c r="BJ14" s="92"/>
      <c r="BK14" s="93"/>
      <c r="BL14" s="106"/>
      <c r="BM14" s="106"/>
    </row>
    <row r="15">
      <c r="A15" s="85"/>
      <c r="B15" s="86"/>
      <c r="C15" s="86"/>
      <c r="D15" s="87" t="s">
        <v>2</v>
      </c>
      <c r="E15" s="26" t="s">
        <v>3</v>
      </c>
      <c r="F15" s="26" t="s">
        <v>4</v>
      </c>
      <c r="G15" s="26" t="s">
        <v>5</v>
      </c>
      <c r="H15" s="26" t="s">
        <v>6</v>
      </c>
      <c r="I15" s="88"/>
      <c r="J15" s="89"/>
      <c r="K15" s="87" t="s">
        <v>2</v>
      </c>
      <c r="L15" s="87" t="s">
        <v>7</v>
      </c>
      <c r="M15" s="26" t="s">
        <v>4</v>
      </c>
      <c r="N15" s="26" t="s">
        <v>5</v>
      </c>
      <c r="O15" s="26" t="s">
        <v>6</v>
      </c>
      <c r="P15" s="89"/>
      <c r="Q15" s="89"/>
      <c r="R15" s="87" t="s">
        <v>2</v>
      </c>
      <c r="S15" s="87" t="s">
        <v>8</v>
      </c>
      <c r="T15" s="26" t="s">
        <v>4</v>
      </c>
      <c r="U15" s="26" t="s">
        <v>5</v>
      </c>
      <c r="V15" s="26" t="s">
        <v>6</v>
      </c>
      <c r="W15" s="86"/>
      <c r="X15" s="89"/>
      <c r="Y15" s="87" t="s">
        <v>2</v>
      </c>
      <c r="Z15" s="29" t="s">
        <v>9</v>
      </c>
      <c r="AA15" s="26" t="s">
        <v>4</v>
      </c>
      <c r="AB15" s="26" t="s">
        <v>5</v>
      </c>
      <c r="AC15" s="26" t="s">
        <v>6</v>
      </c>
      <c r="AD15" s="90"/>
      <c r="AE15" s="89"/>
      <c r="AF15" s="87" t="s">
        <v>2</v>
      </c>
      <c r="AG15" s="29" t="s">
        <v>10</v>
      </c>
      <c r="AH15" s="26" t="s">
        <v>4</v>
      </c>
      <c r="AI15" s="26" t="s">
        <v>5</v>
      </c>
      <c r="AJ15" s="26" t="s">
        <v>6</v>
      </c>
      <c r="AK15" s="89"/>
      <c r="AL15" s="89"/>
      <c r="AM15" s="87" t="s">
        <v>2</v>
      </c>
      <c r="AN15" s="91" t="s">
        <v>11</v>
      </c>
      <c r="AO15" s="26" t="s">
        <v>4</v>
      </c>
      <c r="AP15" s="26" t="s">
        <v>5</v>
      </c>
      <c r="AQ15" s="26" t="s">
        <v>6</v>
      </c>
      <c r="AR15" s="89"/>
      <c r="AS15" s="89"/>
      <c r="AT15" s="87" t="s">
        <v>2</v>
      </c>
      <c r="AU15" s="29" t="s">
        <v>12</v>
      </c>
      <c r="AV15" s="26" t="s">
        <v>4</v>
      </c>
      <c r="AW15" s="26" t="s">
        <v>5</v>
      </c>
      <c r="AX15" s="26" t="s">
        <v>6</v>
      </c>
      <c r="AY15" s="30"/>
      <c r="AZ15" s="31" t="s">
        <v>4</v>
      </c>
      <c r="BA15" s="31" t="s">
        <v>13</v>
      </c>
      <c r="BB15" s="31" t="s">
        <v>6</v>
      </c>
      <c r="BC15" s="31" t="s">
        <v>14</v>
      </c>
      <c r="BD15" s="32"/>
      <c r="BE15" s="33" t="s">
        <v>4</v>
      </c>
      <c r="BF15" s="33" t="s">
        <v>13</v>
      </c>
      <c r="BG15" s="33" t="s">
        <v>6</v>
      </c>
      <c r="BH15" s="33" t="s">
        <v>15</v>
      </c>
      <c r="BI15" s="32"/>
      <c r="BJ15" s="92" t="s">
        <v>61</v>
      </c>
      <c r="BK15" s="93">
        <f t="shared" ref="BK15:BK18" si="18">BH4</f>
        <v>3828</v>
      </c>
      <c r="BL15" s="32"/>
      <c r="BM15" s="32"/>
    </row>
    <row r="16">
      <c r="A16" s="94" t="s">
        <v>335</v>
      </c>
      <c r="B16" s="36" t="s">
        <v>19</v>
      </c>
      <c r="C16" s="37">
        <v>45082.0</v>
      </c>
      <c r="D16" s="42" t="s">
        <v>211</v>
      </c>
      <c r="E16" s="58" t="s">
        <v>66</v>
      </c>
      <c r="F16" s="40">
        <v>0.0</v>
      </c>
      <c r="G16" s="40">
        <v>6.0</v>
      </c>
      <c r="H16" s="40">
        <v>0.0</v>
      </c>
      <c r="I16" s="36" t="s">
        <v>22</v>
      </c>
      <c r="J16" s="37">
        <v>45083.0</v>
      </c>
      <c r="K16" s="42" t="s">
        <v>426</v>
      </c>
      <c r="L16" s="53" t="s">
        <v>425</v>
      </c>
      <c r="M16" s="40">
        <v>1.0</v>
      </c>
      <c r="N16" s="40">
        <v>7.0</v>
      </c>
      <c r="O16" s="40">
        <v>5.0</v>
      </c>
      <c r="P16" s="36" t="s">
        <v>24</v>
      </c>
      <c r="Q16" s="37">
        <v>45084.0</v>
      </c>
      <c r="R16" s="42" t="s">
        <v>25</v>
      </c>
      <c r="S16" s="53" t="s">
        <v>25</v>
      </c>
      <c r="T16" s="40">
        <v>0.0</v>
      </c>
      <c r="U16" s="40">
        <v>0.0</v>
      </c>
      <c r="V16" s="40">
        <v>0.0</v>
      </c>
      <c r="W16" s="36" t="s">
        <v>26</v>
      </c>
      <c r="X16" s="37">
        <v>45085.0</v>
      </c>
      <c r="Y16" s="42" t="s">
        <v>211</v>
      </c>
      <c r="Z16" s="58" t="s">
        <v>66</v>
      </c>
      <c r="AA16" s="40">
        <v>0.0</v>
      </c>
      <c r="AB16" s="40">
        <v>6.0</v>
      </c>
      <c r="AC16" s="40">
        <v>0.0</v>
      </c>
      <c r="AD16" s="36" t="s">
        <v>56</v>
      </c>
      <c r="AE16" s="37">
        <v>45086.0</v>
      </c>
      <c r="AF16" s="42" t="s">
        <v>211</v>
      </c>
      <c r="AG16" s="58" t="s">
        <v>66</v>
      </c>
      <c r="AH16" s="40">
        <v>0.0</v>
      </c>
      <c r="AI16" s="40">
        <v>6.0</v>
      </c>
      <c r="AJ16" s="40">
        <v>0.0</v>
      </c>
      <c r="AK16" s="284" t="s">
        <v>57</v>
      </c>
      <c r="AL16" s="37">
        <v>45087.0</v>
      </c>
      <c r="AM16" s="42" t="s">
        <v>211</v>
      </c>
      <c r="AN16" s="58" t="s">
        <v>66</v>
      </c>
      <c r="AO16" s="40">
        <v>0.0</v>
      </c>
      <c r="AP16" s="40">
        <v>6.0</v>
      </c>
      <c r="AQ16" s="40">
        <v>0.0</v>
      </c>
      <c r="AR16" s="36" t="s">
        <v>93</v>
      </c>
      <c r="AS16" s="37">
        <v>45088.0</v>
      </c>
      <c r="AT16" s="42" t="s">
        <v>211</v>
      </c>
      <c r="AU16" s="58" t="s">
        <v>66</v>
      </c>
      <c r="AV16" s="40">
        <v>0.0</v>
      </c>
      <c r="AW16" s="40">
        <v>6.0</v>
      </c>
      <c r="AX16" s="40">
        <v>0.0</v>
      </c>
      <c r="AY16" s="48"/>
      <c r="AZ16" s="49">
        <f t="shared" ref="AZ16:BB16" si="17">SUM(F16,M16,T16,AA16,AH16,AO16,AV16)</f>
        <v>1</v>
      </c>
      <c r="BA16" s="39">
        <f t="shared" si="17"/>
        <v>37</v>
      </c>
      <c r="BB16" s="39">
        <f t="shared" si="17"/>
        <v>5</v>
      </c>
      <c r="BC16" s="50">
        <f t="shared" ref="BC16:BC21" si="20">SUM(AZ16,BA16,BB16)</f>
        <v>43</v>
      </c>
      <c r="BD16" s="51"/>
      <c r="BE16" s="39">
        <f>AZ16*67.31</f>
        <v>67.31</v>
      </c>
      <c r="BF16" s="39">
        <f>BA16*74</f>
        <v>2738</v>
      </c>
      <c r="BG16" s="39">
        <f>BB16*84</f>
        <v>420</v>
      </c>
      <c r="BH16" s="39">
        <f t="shared" ref="BH16:BH21" si="21">sum(BE16,BF16,BG16)</f>
        <v>3225.31</v>
      </c>
      <c r="BI16" s="51"/>
      <c r="BJ16" s="39" t="s">
        <v>68</v>
      </c>
      <c r="BK16" s="93">
        <f t="shared" si="18"/>
        <v>2775</v>
      </c>
      <c r="BL16" s="51"/>
      <c r="BM16" s="51"/>
    </row>
    <row r="17">
      <c r="A17" s="97" t="s">
        <v>69</v>
      </c>
      <c r="B17" s="57" t="s">
        <v>33</v>
      </c>
      <c r="C17" s="37">
        <v>45083.0</v>
      </c>
      <c r="D17" s="42" t="s">
        <v>274</v>
      </c>
      <c r="E17" s="58" t="s">
        <v>48</v>
      </c>
      <c r="F17" s="40">
        <v>6.0</v>
      </c>
      <c r="G17" s="40">
        <v>2.0</v>
      </c>
      <c r="H17" s="40">
        <v>0.0</v>
      </c>
      <c r="I17" s="57" t="s">
        <v>46</v>
      </c>
      <c r="J17" s="37">
        <v>45084.0</v>
      </c>
      <c r="K17" s="42" t="s">
        <v>315</v>
      </c>
      <c r="L17" s="58" t="s">
        <v>200</v>
      </c>
      <c r="M17" s="40">
        <v>6.0</v>
      </c>
      <c r="N17" s="40">
        <v>2.0</v>
      </c>
      <c r="O17" s="40">
        <v>0.5</v>
      </c>
      <c r="P17" s="36" t="s">
        <v>24</v>
      </c>
      <c r="Q17" s="37">
        <v>45084.0</v>
      </c>
      <c r="R17" s="42" t="s">
        <v>426</v>
      </c>
      <c r="S17" s="53" t="s">
        <v>425</v>
      </c>
      <c r="T17" s="40">
        <v>1.0</v>
      </c>
      <c r="U17" s="40">
        <v>7.0</v>
      </c>
      <c r="V17" s="40">
        <v>5.0</v>
      </c>
      <c r="W17" s="57" t="s">
        <v>37</v>
      </c>
      <c r="X17" s="37">
        <v>45086.0</v>
      </c>
      <c r="Y17" s="42" t="s">
        <v>25</v>
      </c>
      <c r="Z17" s="58" t="s">
        <v>25</v>
      </c>
      <c r="AA17" s="40">
        <v>0.0</v>
      </c>
      <c r="AB17" s="40">
        <v>0.0</v>
      </c>
      <c r="AC17" s="40">
        <v>0.0</v>
      </c>
      <c r="AD17" s="57" t="s">
        <v>40</v>
      </c>
      <c r="AE17" s="37">
        <v>45087.0</v>
      </c>
      <c r="AF17" s="42" t="s">
        <v>274</v>
      </c>
      <c r="AG17" s="58" t="s">
        <v>48</v>
      </c>
      <c r="AH17" s="40">
        <v>6.0</v>
      </c>
      <c r="AI17" s="40">
        <v>2.0</v>
      </c>
      <c r="AJ17" s="40">
        <v>0.0</v>
      </c>
      <c r="AK17" s="96" t="s">
        <v>43</v>
      </c>
      <c r="AL17" s="37">
        <v>45088.0</v>
      </c>
      <c r="AM17" s="42" t="s">
        <v>274</v>
      </c>
      <c r="AN17" s="58" t="s">
        <v>48</v>
      </c>
      <c r="AO17" s="40">
        <v>6.0</v>
      </c>
      <c r="AP17" s="40">
        <v>2.0</v>
      </c>
      <c r="AQ17" s="40">
        <v>0.0</v>
      </c>
      <c r="AR17" s="57" t="s">
        <v>44</v>
      </c>
      <c r="AS17" s="495">
        <v>45089.0</v>
      </c>
      <c r="AT17" s="42" t="s">
        <v>274</v>
      </c>
      <c r="AU17" s="58" t="s">
        <v>48</v>
      </c>
      <c r="AV17" s="40">
        <v>6.0</v>
      </c>
      <c r="AW17" s="40">
        <v>2.0</v>
      </c>
      <c r="AX17" s="40">
        <v>0.0</v>
      </c>
      <c r="AY17" s="48"/>
      <c r="AZ17" s="49">
        <f t="shared" ref="AZ17:BB17" si="19">SUM(F17,M17,T17,AA17,AH17,AO17,AV17)</f>
        <v>31</v>
      </c>
      <c r="BA17" s="39">
        <f t="shared" si="19"/>
        <v>17</v>
      </c>
      <c r="BB17" s="39">
        <f t="shared" si="19"/>
        <v>5.5</v>
      </c>
      <c r="BC17" s="50">
        <f t="shared" si="20"/>
        <v>53.5</v>
      </c>
      <c r="BD17" s="51"/>
      <c r="BE17" s="39">
        <f>AZ17*80</f>
        <v>2480</v>
      </c>
      <c r="BF17" s="39">
        <f>BA17*88</f>
        <v>1496</v>
      </c>
      <c r="BG17" s="39">
        <f>BB17*80</f>
        <v>440</v>
      </c>
      <c r="BH17" s="39">
        <f t="shared" si="21"/>
        <v>4416</v>
      </c>
      <c r="BI17" s="51"/>
      <c r="BJ17" s="39" t="s">
        <v>72</v>
      </c>
      <c r="BK17" s="93">
        <f t="shared" si="18"/>
        <v>2951.16</v>
      </c>
      <c r="BL17" s="51"/>
      <c r="BM17" s="51"/>
    </row>
    <row r="18">
      <c r="A18" s="35" t="s">
        <v>73</v>
      </c>
      <c r="B18" s="57" t="s">
        <v>33</v>
      </c>
      <c r="C18" s="37">
        <v>45083.0</v>
      </c>
      <c r="D18" s="42" t="s">
        <v>112</v>
      </c>
      <c r="E18" s="58" t="s">
        <v>71</v>
      </c>
      <c r="F18" s="40">
        <v>6.5</v>
      </c>
      <c r="G18" s="40">
        <v>1.0</v>
      </c>
      <c r="H18" s="40">
        <v>0.0</v>
      </c>
      <c r="I18" s="57" t="s">
        <v>46</v>
      </c>
      <c r="J18" s="37">
        <v>45084.0</v>
      </c>
      <c r="K18" s="42" t="s">
        <v>25</v>
      </c>
      <c r="L18" s="58" t="s">
        <v>25</v>
      </c>
      <c r="M18" s="40">
        <v>6.5</v>
      </c>
      <c r="N18" s="40">
        <v>1.0</v>
      </c>
      <c r="O18" s="40">
        <v>0.0</v>
      </c>
      <c r="P18" s="38" t="s">
        <v>36</v>
      </c>
      <c r="Q18" s="37">
        <v>45085.0</v>
      </c>
      <c r="R18" s="42" t="s">
        <v>112</v>
      </c>
      <c r="S18" s="58" t="s">
        <v>71</v>
      </c>
      <c r="T18" s="40">
        <v>6.5</v>
      </c>
      <c r="U18" s="40">
        <v>1.0</v>
      </c>
      <c r="V18" s="40">
        <v>0.0</v>
      </c>
      <c r="W18" s="57" t="s">
        <v>37</v>
      </c>
      <c r="X18" s="37">
        <v>45086.0</v>
      </c>
      <c r="Y18" s="42" t="s">
        <v>112</v>
      </c>
      <c r="Z18" s="58" t="s">
        <v>71</v>
      </c>
      <c r="AA18" s="40">
        <v>6.5</v>
      </c>
      <c r="AB18" s="40">
        <v>1.0</v>
      </c>
      <c r="AC18" s="40">
        <v>0.0</v>
      </c>
      <c r="AD18" s="57" t="s">
        <v>40</v>
      </c>
      <c r="AE18" s="37">
        <v>45087.0</v>
      </c>
      <c r="AF18" s="42" t="s">
        <v>112</v>
      </c>
      <c r="AG18" s="58" t="s">
        <v>71</v>
      </c>
      <c r="AH18" s="40">
        <v>6.5</v>
      </c>
      <c r="AI18" s="40">
        <v>1.0</v>
      </c>
      <c r="AJ18" s="40">
        <v>0.0</v>
      </c>
      <c r="AK18" s="96" t="s">
        <v>43</v>
      </c>
      <c r="AL18" s="37">
        <v>45088.0</v>
      </c>
      <c r="AM18" s="42" t="s">
        <v>112</v>
      </c>
      <c r="AN18" s="58" t="s">
        <v>71</v>
      </c>
      <c r="AO18" s="40">
        <v>6.5</v>
      </c>
      <c r="AP18" s="40">
        <v>1.0</v>
      </c>
      <c r="AQ18" s="40">
        <v>0.0</v>
      </c>
      <c r="AR18" s="57" t="s">
        <v>44</v>
      </c>
      <c r="AS18" s="495">
        <v>45089.0</v>
      </c>
      <c r="AT18" s="42" t="s">
        <v>112</v>
      </c>
      <c r="AU18" s="58" t="s">
        <v>71</v>
      </c>
      <c r="AV18" s="40">
        <v>6.5</v>
      </c>
      <c r="AW18" s="40">
        <v>1.0</v>
      </c>
      <c r="AX18" s="40">
        <v>0.0</v>
      </c>
      <c r="AY18" s="48"/>
      <c r="AZ18" s="49">
        <f t="shared" ref="AZ18:BB18" si="22">SUM(F18,M18,T18,AA18,AH18,AO18,AV18)</f>
        <v>45.5</v>
      </c>
      <c r="BA18" s="39">
        <f t="shared" si="22"/>
        <v>7</v>
      </c>
      <c r="BB18" s="39">
        <f t="shared" si="22"/>
        <v>0</v>
      </c>
      <c r="BC18" s="50">
        <f t="shared" si="20"/>
        <v>52.5</v>
      </c>
      <c r="BD18" s="51"/>
      <c r="BE18" s="39">
        <f>AZ18*67.31</f>
        <v>3062.605</v>
      </c>
      <c r="BF18" s="39">
        <f>BA18*74</f>
        <v>518</v>
      </c>
      <c r="BG18" s="39">
        <f>BB18*84</f>
        <v>0</v>
      </c>
      <c r="BH18" s="39">
        <f t="shared" si="21"/>
        <v>3580.605</v>
      </c>
      <c r="BI18" s="51"/>
      <c r="BJ18" s="39" t="s">
        <v>76</v>
      </c>
      <c r="BK18" s="93">
        <f t="shared" si="18"/>
        <v>4060</v>
      </c>
      <c r="BL18" s="51"/>
      <c r="BM18" s="51"/>
    </row>
    <row r="19">
      <c r="A19" s="35" t="s">
        <v>52</v>
      </c>
      <c r="B19" s="57"/>
      <c r="C19" s="37"/>
      <c r="D19" s="42"/>
      <c r="E19" s="58"/>
      <c r="F19" s="40">
        <v>0.0</v>
      </c>
      <c r="G19" s="40">
        <v>0.0</v>
      </c>
      <c r="H19" s="40">
        <v>0.0</v>
      </c>
      <c r="I19" s="57"/>
      <c r="J19" s="37"/>
      <c r="K19" s="42"/>
      <c r="L19" s="58"/>
      <c r="M19" s="40">
        <v>0.0</v>
      </c>
      <c r="N19" s="40">
        <v>0.0</v>
      </c>
      <c r="O19" s="40">
        <v>0.0</v>
      </c>
      <c r="P19" s="38"/>
      <c r="Q19" s="37"/>
      <c r="R19" s="42"/>
      <c r="S19" s="53"/>
      <c r="T19" s="40">
        <v>0.0</v>
      </c>
      <c r="U19" s="40">
        <v>0.0</v>
      </c>
      <c r="V19" s="40">
        <v>0.0</v>
      </c>
      <c r="W19" s="57" t="s">
        <v>37</v>
      </c>
      <c r="X19" s="37">
        <v>45086.0</v>
      </c>
      <c r="Y19" s="42" t="s">
        <v>274</v>
      </c>
      <c r="Z19" s="58" t="s">
        <v>48</v>
      </c>
      <c r="AA19" s="40">
        <v>6.0</v>
      </c>
      <c r="AB19" s="40">
        <v>2.0</v>
      </c>
      <c r="AC19" s="40">
        <v>0.0</v>
      </c>
      <c r="AD19" s="63"/>
      <c r="AE19" s="45"/>
      <c r="AF19" s="53"/>
      <c r="AG19" s="53"/>
      <c r="AH19" s="40">
        <v>0.0</v>
      </c>
      <c r="AI19" s="40">
        <v>0.0</v>
      </c>
      <c r="AJ19" s="40">
        <v>0.0</v>
      </c>
      <c r="AK19" s="149"/>
      <c r="AL19" s="45"/>
      <c r="AM19" s="53"/>
      <c r="AN19" s="58"/>
      <c r="AO19" s="40">
        <v>0.0</v>
      </c>
      <c r="AP19" s="40">
        <v>0.0</v>
      </c>
      <c r="AQ19" s="40">
        <v>0.0</v>
      </c>
      <c r="AR19" s="144"/>
      <c r="AS19" s="144"/>
      <c r="AT19" s="144"/>
      <c r="AU19" s="144"/>
      <c r="AV19" s="40">
        <v>0.0</v>
      </c>
      <c r="AW19" s="40">
        <v>0.0</v>
      </c>
      <c r="AX19" s="40">
        <v>0.0</v>
      </c>
      <c r="AY19" s="48"/>
      <c r="AZ19" s="49">
        <f t="shared" ref="AZ19:BB19" si="23">SUM(F19,M19,T19,AA19,AH19,AO19,AV19)</f>
        <v>6</v>
      </c>
      <c r="BA19" s="39">
        <f t="shared" si="23"/>
        <v>2</v>
      </c>
      <c r="BB19" s="39">
        <f t="shared" si="23"/>
        <v>0</v>
      </c>
      <c r="BC19" s="50">
        <f t="shared" si="20"/>
        <v>8</v>
      </c>
      <c r="BD19" s="51"/>
      <c r="BE19" s="39">
        <f t="shared" ref="BE19:BE21" si="25">AZ19*80</f>
        <v>480</v>
      </c>
      <c r="BF19" s="39">
        <f t="shared" ref="BF19:BF21" si="26">BA19*88</f>
        <v>176</v>
      </c>
      <c r="BG19" s="39">
        <f t="shared" ref="BG19:BG21" si="27">BB19*80</f>
        <v>0</v>
      </c>
      <c r="BH19" s="39">
        <f t="shared" si="21"/>
        <v>656</v>
      </c>
      <c r="BI19" s="51"/>
      <c r="BJ19" s="39" t="s">
        <v>340</v>
      </c>
      <c r="BK19" s="93">
        <f t="shared" ref="BK19:BK21" si="28">BH16</f>
        <v>3225.31</v>
      </c>
      <c r="BL19" s="51"/>
      <c r="BM19" s="51"/>
    </row>
    <row r="20">
      <c r="A20" s="35" t="s">
        <v>50</v>
      </c>
      <c r="B20" s="36"/>
      <c r="C20" s="37"/>
      <c r="D20" s="42"/>
      <c r="E20" s="58"/>
      <c r="F20" s="40">
        <v>0.0</v>
      </c>
      <c r="G20" s="40">
        <v>0.0</v>
      </c>
      <c r="H20" s="40">
        <v>0.0</v>
      </c>
      <c r="I20" s="57"/>
      <c r="J20" s="37"/>
      <c r="K20" s="42"/>
      <c r="L20" s="58"/>
      <c r="M20" s="40">
        <v>0.0</v>
      </c>
      <c r="N20" s="40">
        <v>0.0</v>
      </c>
      <c r="O20" s="40">
        <v>0.0</v>
      </c>
      <c r="P20" s="36"/>
      <c r="Q20" s="37"/>
      <c r="R20" s="42"/>
      <c r="S20" s="53"/>
      <c r="T20" s="40">
        <v>0.0</v>
      </c>
      <c r="U20" s="40">
        <v>0.0</v>
      </c>
      <c r="V20" s="40">
        <v>0.0</v>
      </c>
      <c r="W20" s="144"/>
      <c r="X20" s="144"/>
      <c r="Y20" s="144"/>
      <c r="Z20" s="144"/>
      <c r="AA20" s="40">
        <v>0.0</v>
      </c>
      <c r="AB20" s="40">
        <v>0.0</v>
      </c>
      <c r="AC20" s="40">
        <v>0.0</v>
      </c>
      <c r="AD20" s="144"/>
      <c r="AE20" s="144"/>
      <c r="AF20" s="144"/>
      <c r="AG20" s="144"/>
      <c r="AH20" s="40">
        <v>0.0</v>
      </c>
      <c r="AI20" s="40">
        <v>0.0</v>
      </c>
      <c r="AJ20" s="40">
        <v>0.0</v>
      </c>
      <c r="AK20" s="144"/>
      <c r="AL20" s="144"/>
      <c r="AM20" s="144"/>
      <c r="AN20" s="144"/>
      <c r="AO20" s="40">
        <v>0.0</v>
      </c>
      <c r="AP20" s="40">
        <v>0.0</v>
      </c>
      <c r="AQ20" s="40">
        <v>0.0</v>
      </c>
      <c r="AR20" s="61"/>
      <c r="AS20" s="143"/>
      <c r="AT20" s="53"/>
      <c r="AU20" s="53"/>
      <c r="AV20" s="40">
        <v>0.0</v>
      </c>
      <c r="AW20" s="40">
        <v>0.0</v>
      </c>
      <c r="AX20" s="40">
        <v>0.0</v>
      </c>
      <c r="AY20" s="48"/>
      <c r="AZ20" s="49">
        <f t="shared" ref="AZ20:BB20" si="24">SUM(F20,M20,T20,AA20,AH20,AO20,AV20)</f>
        <v>0</v>
      </c>
      <c r="BA20" s="39">
        <f t="shared" si="24"/>
        <v>0</v>
      </c>
      <c r="BB20" s="39">
        <f t="shared" si="24"/>
        <v>0</v>
      </c>
      <c r="BC20" s="50">
        <f t="shared" si="20"/>
        <v>0</v>
      </c>
      <c r="BD20" s="51"/>
      <c r="BE20" s="39">
        <f t="shared" si="25"/>
        <v>0</v>
      </c>
      <c r="BF20" s="39">
        <f t="shared" si="26"/>
        <v>0</v>
      </c>
      <c r="BG20" s="39">
        <f t="shared" si="27"/>
        <v>0</v>
      </c>
      <c r="BH20" s="39">
        <f t="shared" si="21"/>
        <v>0</v>
      </c>
      <c r="BI20" s="51"/>
      <c r="BJ20" s="39" t="s">
        <v>80</v>
      </c>
      <c r="BK20" s="93">
        <f t="shared" si="28"/>
        <v>4416</v>
      </c>
      <c r="BL20" s="51"/>
      <c r="BM20" s="51"/>
    </row>
    <row r="21">
      <c r="A21" s="59" t="s">
        <v>82</v>
      </c>
      <c r="B21" s="144"/>
      <c r="C21" s="144"/>
      <c r="D21" s="144"/>
      <c r="E21" s="144"/>
      <c r="F21" s="40">
        <v>0.0</v>
      </c>
      <c r="G21" s="40">
        <v>0.0</v>
      </c>
      <c r="H21" s="40">
        <v>0.0</v>
      </c>
      <c r="I21" s="57"/>
      <c r="J21" s="37"/>
      <c r="K21" s="42"/>
      <c r="L21" s="58"/>
      <c r="M21" s="40">
        <v>6.5</v>
      </c>
      <c r="N21" s="40">
        <v>1.0</v>
      </c>
      <c r="O21" s="40">
        <v>0.0</v>
      </c>
      <c r="P21" s="38"/>
      <c r="Q21" s="37"/>
      <c r="R21" s="42"/>
      <c r="S21" s="58"/>
      <c r="T21" s="40">
        <v>0.0</v>
      </c>
      <c r="U21" s="40">
        <v>0.0</v>
      </c>
      <c r="V21" s="40">
        <v>0.0</v>
      </c>
      <c r="W21" s="144"/>
      <c r="X21" s="144"/>
      <c r="Y21" s="144"/>
      <c r="Z21" s="144"/>
      <c r="AA21" s="40">
        <v>0.0</v>
      </c>
      <c r="AB21" s="40">
        <v>0.0</v>
      </c>
      <c r="AC21" s="40">
        <v>0.0</v>
      </c>
      <c r="AD21" s="144"/>
      <c r="AE21" s="144"/>
      <c r="AF21" s="144"/>
      <c r="AG21" s="144"/>
      <c r="AH21" s="40">
        <v>0.0</v>
      </c>
      <c r="AI21" s="40">
        <v>0.0</v>
      </c>
      <c r="AJ21" s="40">
        <v>0.0</v>
      </c>
      <c r="AK21" s="144"/>
      <c r="AL21" s="144"/>
      <c r="AM21" s="144"/>
      <c r="AN21" s="144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Z21" s="49">
        <f t="shared" ref="AZ21:BB21" si="29">SUM(F21,M21,T21,AA21,AH21,AO21,AV21)</f>
        <v>6.5</v>
      </c>
      <c r="BA21" s="39">
        <f t="shared" si="29"/>
        <v>1</v>
      </c>
      <c r="BB21" s="39">
        <f t="shared" si="29"/>
        <v>0</v>
      </c>
      <c r="BC21" s="50">
        <f t="shared" si="20"/>
        <v>7.5</v>
      </c>
      <c r="BD21" s="51"/>
      <c r="BE21" s="39">
        <f t="shared" si="25"/>
        <v>520</v>
      </c>
      <c r="BF21" s="39">
        <f t="shared" si="26"/>
        <v>88</v>
      </c>
      <c r="BG21" s="39">
        <f t="shared" si="27"/>
        <v>0</v>
      </c>
      <c r="BH21" s="39">
        <f t="shared" si="21"/>
        <v>608</v>
      </c>
      <c r="BI21" s="51"/>
      <c r="BJ21" s="39" t="s">
        <v>81</v>
      </c>
      <c r="BK21" s="93">
        <f t="shared" si="28"/>
        <v>3580.605</v>
      </c>
      <c r="BL21" s="51"/>
      <c r="BM21" s="51"/>
    </row>
    <row r="22">
      <c r="AZ22" s="51"/>
      <c r="BA22" s="51"/>
      <c r="BB22" s="51"/>
      <c r="BC22" s="51"/>
      <c r="BD22" s="51"/>
      <c r="BE22" s="39"/>
      <c r="BF22" s="39"/>
      <c r="BG22" s="39"/>
      <c r="BH22" s="39"/>
      <c r="BI22" s="51"/>
      <c r="BJ22" s="39" t="s">
        <v>83</v>
      </c>
      <c r="BK22" s="93">
        <f t="shared" ref="BK22:BK24" si="31">BH27</f>
        <v>4148</v>
      </c>
      <c r="BL22" s="51"/>
      <c r="BM22" s="51"/>
    </row>
    <row r="23">
      <c r="AY23" s="76" t="s">
        <v>14</v>
      </c>
      <c r="AZ23" s="77">
        <f t="shared" ref="AZ23:BC23" si="30">SUM(AZ16,AZ17,AZ18,AZ19,AZ20,AZ21)</f>
        <v>90</v>
      </c>
      <c r="BA23" s="78">
        <f t="shared" si="30"/>
        <v>64</v>
      </c>
      <c r="BB23" s="78">
        <f t="shared" si="30"/>
        <v>10.5</v>
      </c>
      <c r="BC23" s="79">
        <f t="shared" si="30"/>
        <v>164.5</v>
      </c>
      <c r="BD23" s="51"/>
      <c r="BE23" s="40">
        <f>sum(BE16,BE17,BE18,BE19,BE20,BE21)</f>
        <v>6609.915</v>
      </c>
      <c r="BF23" s="40">
        <f>sum(BF16,BF17,BF18,BF19,BF20,BF243)</f>
        <v>4928</v>
      </c>
      <c r="BG23" s="40">
        <f>sum(BG16,BG17,BG18,BG19,BG20,BG21)</f>
        <v>860</v>
      </c>
      <c r="BH23" s="40">
        <f>SUM(BH16,BH17,BH18,BH19,BH20,BH21)</f>
        <v>12485.915</v>
      </c>
      <c r="BI23" s="51"/>
      <c r="BJ23" s="39" t="s">
        <v>84</v>
      </c>
      <c r="BK23" s="93">
        <f t="shared" si="31"/>
        <v>3056</v>
      </c>
      <c r="BL23" s="51"/>
      <c r="BM23" s="51"/>
    </row>
    <row r="24">
      <c r="A24" s="100"/>
      <c r="B24" s="101"/>
      <c r="C24" s="101"/>
      <c r="D24" s="3"/>
      <c r="E24" s="4"/>
      <c r="F24" s="102"/>
      <c r="G24" s="102"/>
      <c r="H24" s="102"/>
      <c r="I24" s="102"/>
      <c r="J24" s="102"/>
      <c r="K24" s="6" t="s">
        <v>85</v>
      </c>
      <c r="L24" s="4"/>
      <c r="T24" s="103"/>
      <c r="U24" s="103"/>
      <c r="V24" s="103"/>
      <c r="W24" s="103"/>
      <c r="X24" s="104"/>
      <c r="Y24" s="6" t="s">
        <v>85</v>
      </c>
      <c r="Z24" s="4"/>
      <c r="AA24" s="104"/>
      <c r="AB24" s="104"/>
      <c r="AC24" s="104"/>
      <c r="AD24" s="104"/>
      <c r="AE24" s="104"/>
      <c r="AF24" s="9" t="s">
        <v>85</v>
      </c>
      <c r="AG24" s="4"/>
      <c r="AH24" s="104"/>
      <c r="AI24" s="104"/>
      <c r="AJ24" s="104"/>
      <c r="AK24" s="104"/>
      <c r="AL24" s="104"/>
      <c r="AM24" s="104"/>
      <c r="AN24" s="105"/>
      <c r="AO24" s="104"/>
      <c r="AP24" s="104"/>
      <c r="AQ24" s="104"/>
      <c r="AR24" s="104"/>
      <c r="AS24" s="104"/>
      <c r="AT24" s="9" t="s">
        <v>85</v>
      </c>
      <c r="AU24" s="4"/>
      <c r="AV24" s="105"/>
      <c r="AW24" s="105"/>
      <c r="AX24" s="105"/>
      <c r="AY24" s="105"/>
      <c r="AZ24" s="105"/>
      <c r="BA24" s="105"/>
      <c r="BB24" s="105"/>
      <c r="BC24" s="105"/>
      <c r="BD24" s="106"/>
      <c r="BE24" s="106"/>
      <c r="BF24" s="106"/>
      <c r="BG24" s="106"/>
      <c r="BH24" s="106"/>
      <c r="BI24" s="106"/>
      <c r="BJ24" s="39" t="s">
        <v>86</v>
      </c>
      <c r="BK24" s="93">
        <f t="shared" si="31"/>
        <v>3573.915</v>
      </c>
      <c r="BL24" s="106"/>
      <c r="BM24" s="106"/>
    </row>
    <row r="25">
      <c r="A25" s="7"/>
      <c r="B25" s="350"/>
      <c r="C25" s="350"/>
      <c r="D25" s="124"/>
      <c r="E25" s="351">
        <v>45082.0</v>
      </c>
      <c r="F25" s="387"/>
      <c r="G25" s="387"/>
      <c r="H25" s="387"/>
      <c r="I25" s="124"/>
      <c r="J25" s="124"/>
      <c r="L25" s="351">
        <v>45083.0</v>
      </c>
      <c r="M25" s="124"/>
      <c r="N25" s="124"/>
      <c r="O25" s="124"/>
      <c r="P25" s="124"/>
      <c r="R25" s="8"/>
      <c r="S25" s="351">
        <v>45084.0</v>
      </c>
      <c r="U25" s="126"/>
      <c r="V25" s="126"/>
      <c r="X25" s="126"/>
      <c r="Y25" s="488"/>
      <c r="Z25" s="351">
        <v>45085.0</v>
      </c>
      <c r="AA25" s="126"/>
      <c r="AB25" s="126"/>
      <c r="AD25" s="126"/>
      <c r="AE25" s="126"/>
      <c r="AF25" s="126"/>
      <c r="AG25" s="405">
        <v>45086.0</v>
      </c>
      <c r="AH25" s="126"/>
      <c r="AJ25" s="126"/>
      <c r="AK25" s="126"/>
      <c r="AL25" s="126"/>
      <c r="AM25" s="126"/>
      <c r="AN25" s="405">
        <v>45087.0</v>
      </c>
      <c r="AP25" s="106"/>
      <c r="AQ25" s="106"/>
      <c r="AR25" s="106"/>
      <c r="AS25" s="106"/>
      <c r="AT25" s="106"/>
      <c r="AU25" s="405">
        <v>45088.0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9" t="s">
        <v>85</v>
      </c>
      <c r="BG25" s="4"/>
      <c r="BH25" s="106"/>
      <c r="BI25" s="106"/>
      <c r="BJ25" s="92" t="s">
        <v>108</v>
      </c>
      <c r="BK25" s="93">
        <f>BH39</f>
        <v>3456</v>
      </c>
      <c r="BL25" s="106"/>
      <c r="BM25" s="106"/>
    </row>
    <row r="26">
      <c r="A26" s="107"/>
      <c r="B26" s="26"/>
      <c r="C26" s="26"/>
      <c r="D26" s="26" t="s">
        <v>2</v>
      </c>
      <c r="E26" s="26" t="s">
        <v>3</v>
      </c>
      <c r="F26" s="26" t="s">
        <v>4</v>
      </c>
      <c r="G26" s="26" t="s">
        <v>5</v>
      </c>
      <c r="H26" s="26" t="s">
        <v>6</v>
      </c>
      <c r="I26" s="26"/>
      <c r="J26" s="26"/>
      <c r="K26" s="26" t="s">
        <v>2</v>
      </c>
      <c r="L26" s="26" t="s">
        <v>7</v>
      </c>
      <c r="M26" s="26" t="s">
        <v>4</v>
      </c>
      <c r="N26" s="26" t="s">
        <v>5</v>
      </c>
      <c r="O26" s="26" t="s">
        <v>6</v>
      </c>
      <c r="P26" s="26"/>
      <c r="Q26" s="26"/>
      <c r="R26" s="26" t="s">
        <v>2</v>
      </c>
      <c r="S26" s="26" t="s">
        <v>8</v>
      </c>
      <c r="T26" s="26" t="s">
        <v>4</v>
      </c>
      <c r="U26" s="26" t="s">
        <v>5</v>
      </c>
      <c r="V26" s="26" t="s">
        <v>6</v>
      </c>
      <c r="W26" s="28"/>
      <c r="X26" s="29"/>
      <c r="Y26" s="29" t="s">
        <v>2</v>
      </c>
      <c r="Z26" s="29" t="s">
        <v>9</v>
      </c>
      <c r="AA26" s="26" t="s">
        <v>4</v>
      </c>
      <c r="AB26" s="26" t="s">
        <v>5</v>
      </c>
      <c r="AC26" s="26" t="s">
        <v>6</v>
      </c>
      <c r="AD26" s="29"/>
      <c r="AE26" s="29"/>
      <c r="AF26" s="29" t="s">
        <v>2</v>
      </c>
      <c r="AG26" s="29" t="s">
        <v>10</v>
      </c>
      <c r="AH26" s="26" t="s">
        <v>4</v>
      </c>
      <c r="AI26" s="26" t="s">
        <v>5</v>
      </c>
      <c r="AJ26" s="26" t="s">
        <v>6</v>
      </c>
      <c r="AK26" s="29"/>
      <c r="AL26" s="29"/>
      <c r="AM26" s="29" t="s">
        <v>2</v>
      </c>
      <c r="AN26" s="29" t="s">
        <v>11</v>
      </c>
      <c r="AO26" s="26" t="s">
        <v>4</v>
      </c>
      <c r="AP26" s="26" t="s">
        <v>5</v>
      </c>
      <c r="AQ26" s="26" t="s">
        <v>6</v>
      </c>
      <c r="AR26" s="29"/>
      <c r="AS26" s="29"/>
      <c r="AT26" s="29" t="s">
        <v>2</v>
      </c>
      <c r="AU26" s="29" t="s">
        <v>12</v>
      </c>
      <c r="AV26" s="26" t="s">
        <v>4</v>
      </c>
      <c r="AW26" s="26" t="s">
        <v>5</v>
      </c>
      <c r="AX26" s="26" t="s">
        <v>6</v>
      </c>
      <c r="AY26" s="30"/>
      <c r="AZ26" s="31" t="s">
        <v>4</v>
      </c>
      <c r="BA26" s="31" t="s">
        <v>13</v>
      </c>
      <c r="BB26" s="31" t="s">
        <v>6</v>
      </c>
      <c r="BC26" s="31" t="s">
        <v>14</v>
      </c>
      <c r="BD26" s="32"/>
      <c r="BE26" s="33" t="s">
        <v>4</v>
      </c>
      <c r="BF26" s="33" t="s">
        <v>13</v>
      </c>
      <c r="BG26" s="33" t="s">
        <v>6</v>
      </c>
      <c r="BH26" s="33" t="s">
        <v>15</v>
      </c>
      <c r="BI26" s="32"/>
      <c r="BJ26" s="92" t="s">
        <v>87</v>
      </c>
      <c r="BK26" s="93">
        <f t="shared" ref="BK26:BK27" si="33">BH58</f>
        <v>2664</v>
      </c>
      <c r="BL26" s="32"/>
      <c r="BM26" s="32"/>
    </row>
    <row r="27">
      <c r="A27" s="35" t="s">
        <v>88</v>
      </c>
      <c r="B27" s="43" t="s">
        <v>19</v>
      </c>
      <c r="C27" s="37">
        <v>45082.0</v>
      </c>
      <c r="D27" s="42" t="s">
        <v>847</v>
      </c>
      <c r="E27" s="39" t="s">
        <v>686</v>
      </c>
      <c r="F27" s="40">
        <v>0.0</v>
      </c>
      <c r="G27" s="40">
        <v>8.0</v>
      </c>
      <c r="H27" s="40">
        <v>3.0</v>
      </c>
      <c r="I27" s="43" t="s">
        <v>22</v>
      </c>
      <c r="J27" s="37">
        <v>45083.0</v>
      </c>
      <c r="K27" s="42" t="s">
        <v>277</v>
      </c>
      <c r="L27" s="39" t="s">
        <v>90</v>
      </c>
      <c r="M27" s="40">
        <v>6.5</v>
      </c>
      <c r="N27" s="40">
        <v>0.0</v>
      </c>
      <c r="O27" s="40">
        <v>0.0</v>
      </c>
      <c r="P27" s="43" t="s">
        <v>24</v>
      </c>
      <c r="Q27" s="37">
        <v>45084.0</v>
      </c>
      <c r="R27" s="42" t="s">
        <v>277</v>
      </c>
      <c r="S27" s="39" t="s">
        <v>90</v>
      </c>
      <c r="T27" s="40">
        <v>0.0</v>
      </c>
      <c r="U27" s="40">
        <v>7.5</v>
      </c>
      <c r="V27" s="40">
        <v>0.0</v>
      </c>
      <c r="W27" s="43" t="s">
        <v>26</v>
      </c>
      <c r="X27" s="37">
        <v>45085.0</v>
      </c>
      <c r="Y27" s="42" t="s">
        <v>25</v>
      </c>
      <c r="Z27" s="39" t="s">
        <v>25</v>
      </c>
      <c r="AA27" s="40">
        <v>0.0</v>
      </c>
      <c r="AB27" s="40">
        <v>0.0</v>
      </c>
      <c r="AC27" s="40">
        <v>0.0</v>
      </c>
      <c r="AD27" s="43" t="s">
        <v>56</v>
      </c>
      <c r="AE27" s="37">
        <v>45086.0</v>
      </c>
      <c r="AF27" s="42" t="s">
        <v>278</v>
      </c>
      <c r="AG27" s="39" t="s">
        <v>92</v>
      </c>
      <c r="AH27" s="40">
        <v>0.0</v>
      </c>
      <c r="AI27" s="40">
        <v>8.0</v>
      </c>
      <c r="AJ27" s="40">
        <v>0.0</v>
      </c>
      <c r="AK27" s="66" t="s">
        <v>57</v>
      </c>
      <c r="AL27" s="37">
        <v>45087.0</v>
      </c>
      <c r="AM27" s="42" t="s">
        <v>278</v>
      </c>
      <c r="AN27" s="108" t="s">
        <v>92</v>
      </c>
      <c r="AO27" s="40">
        <v>0.0</v>
      </c>
      <c r="AP27" s="40">
        <v>8.0</v>
      </c>
      <c r="AQ27" s="40">
        <v>0.0</v>
      </c>
      <c r="AR27" s="43" t="s">
        <v>93</v>
      </c>
      <c r="AS27" s="37">
        <v>45088.0</v>
      </c>
      <c r="AT27" s="42" t="s">
        <v>298</v>
      </c>
      <c r="AU27" s="39" t="s">
        <v>280</v>
      </c>
      <c r="AV27" s="40">
        <v>0.0</v>
      </c>
      <c r="AW27" s="40">
        <v>7.0</v>
      </c>
      <c r="AX27" s="40">
        <v>0.0</v>
      </c>
      <c r="AY27" s="48"/>
      <c r="AZ27" s="49">
        <f t="shared" ref="AZ27:BB27" si="32">SUM(F27,M27,T27,AA27,AH27,AO27,AV27)</f>
        <v>6.5</v>
      </c>
      <c r="BA27" s="39">
        <f t="shared" si="32"/>
        <v>38.5</v>
      </c>
      <c r="BB27" s="39">
        <f t="shared" si="32"/>
        <v>3</v>
      </c>
      <c r="BC27" s="50">
        <f t="shared" ref="BC27:BC32" si="35">SUM(AZ27,BA27,BB27)</f>
        <v>48</v>
      </c>
      <c r="BD27" s="51"/>
      <c r="BE27" s="39">
        <f t="shared" ref="BE27:BE28" si="36">AZ27*80</f>
        <v>520</v>
      </c>
      <c r="BF27" s="39">
        <f t="shared" ref="BF27:BF28" si="37">BA27*88</f>
        <v>3388</v>
      </c>
      <c r="BG27" s="39">
        <f t="shared" ref="BG27:BG28" si="38">BB27*80</f>
        <v>240</v>
      </c>
      <c r="BH27" s="39">
        <f t="shared" ref="BH27:BH31" si="39">sum(BE27,BF27,BG27)</f>
        <v>4148</v>
      </c>
      <c r="BI27" s="51"/>
      <c r="BJ27" s="39" t="s">
        <v>744</v>
      </c>
      <c r="BK27" s="93">
        <f t="shared" si="33"/>
        <v>2570.75</v>
      </c>
      <c r="BL27" s="51"/>
      <c r="BM27" s="51"/>
    </row>
    <row r="28">
      <c r="A28" s="109" t="s">
        <v>97</v>
      </c>
      <c r="B28" s="420" t="s">
        <v>33</v>
      </c>
      <c r="C28" s="37">
        <v>45083.0</v>
      </c>
      <c r="D28" s="96" t="s">
        <v>25</v>
      </c>
      <c r="E28" s="110" t="s">
        <v>25</v>
      </c>
      <c r="F28" s="40">
        <v>0.0</v>
      </c>
      <c r="G28" s="40">
        <v>0.0</v>
      </c>
      <c r="H28" s="40">
        <v>0.0</v>
      </c>
      <c r="I28" s="420" t="s">
        <v>46</v>
      </c>
      <c r="J28" s="37">
        <v>45084.0</v>
      </c>
      <c r="K28" s="96" t="s">
        <v>25</v>
      </c>
      <c r="L28" s="110" t="s">
        <v>25</v>
      </c>
      <c r="M28" s="40">
        <v>0.0</v>
      </c>
      <c r="N28" s="40">
        <v>0.0</v>
      </c>
      <c r="O28" s="40">
        <v>0.0</v>
      </c>
      <c r="P28" s="38" t="s">
        <v>36</v>
      </c>
      <c r="Q28" s="37">
        <v>45085.0</v>
      </c>
      <c r="R28" s="96" t="s">
        <v>74</v>
      </c>
      <c r="S28" s="110" t="s">
        <v>99</v>
      </c>
      <c r="T28" s="40">
        <v>7.0</v>
      </c>
      <c r="U28" s="40">
        <v>0.5</v>
      </c>
      <c r="V28" s="40">
        <v>0.0</v>
      </c>
      <c r="W28" s="420" t="s">
        <v>37</v>
      </c>
      <c r="X28" s="37">
        <v>45086.0</v>
      </c>
      <c r="Y28" s="96" t="s">
        <v>74</v>
      </c>
      <c r="Z28" s="110" t="s">
        <v>99</v>
      </c>
      <c r="AA28" s="40">
        <v>7.0</v>
      </c>
      <c r="AB28" s="40">
        <v>0.5</v>
      </c>
      <c r="AC28" s="40">
        <v>0.0</v>
      </c>
      <c r="AD28" s="420" t="s">
        <v>40</v>
      </c>
      <c r="AE28" s="37">
        <v>45087.0</v>
      </c>
      <c r="AF28" s="56" t="s">
        <v>281</v>
      </c>
      <c r="AG28" s="110" t="s">
        <v>101</v>
      </c>
      <c r="AH28" s="40">
        <v>8.0</v>
      </c>
      <c r="AI28" s="40">
        <v>0.0</v>
      </c>
      <c r="AJ28" s="40">
        <v>0.0</v>
      </c>
      <c r="AK28" s="96" t="s">
        <v>43</v>
      </c>
      <c r="AL28" s="37">
        <v>45088.0</v>
      </c>
      <c r="AM28" s="56" t="s">
        <v>281</v>
      </c>
      <c r="AN28" s="110" t="s">
        <v>101</v>
      </c>
      <c r="AO28" s="40">
        <v>8.0</v>
      </c>
      <c r="AP28" s="40">
        <v>0.0</v>
      </c>
      <c r="AQ28" s="40">
        <v>0.0</v>
      </c>
      <c r="AR28" s="420" t="s">
        <v>44</v>
      </c>
      <c r="AS28" s="495">
        <v>45089.0</v>
      </c>
      <c r="AT28" s="95" t="s">
        <v>128</v>
      </c>
      <c r="AU28" s="98" t="s">
        <v>202</v>
      </c>
      <c r="AV28" s="40">
        <v>6.0</v>
      </c>
      <c r="AW28" s="40">
        <v>1.0</v>
      </c>
      <c r="AX28" s="40">
        <v>0.0</v>
      </c>
      <c r="AY28" s="48"/>
      <c r="AZ28" s="49">
        <f t="shared" ref="AZ28:BB28" si="34">SUM(F28,M28,T28,AA28,AH28,AO28,AV28)</f>
        <v>36</v>
      </c>
      <c r="BA28" s="39">
        <f t="shared" si="34"/>
        <v>2</v>
      </c>
      <c r="BB28" s="39">
        <f t="shared" si="34"/>
        <v>0</v>
      </c>
      <c r="BC28" s="50">
        <f t="shared" si="35"/>
        <v>38</v>
      </c>
      <c r="BD28" s="51"/>
      <c r="BE28" s="39">
        <f t="shared" si="36"/>
        <v>2880</v>
      </c>
      <c r="BF28" s="39">
        <f t="shared" si="37"/>
        <v>176</v>
      </c>
      <c r="BG28" s="39">
        <f t="shared" si="38"/>
        <v>0</v>
      </c>
      <c r="BH28" s="39">
        <f t="shared" si="39"/>
        <v>3056</v>
      </c>
      <c r="BI28" s="51"/>
      <c r="BJ28" s="39" t="s">
        <v>102</v>
      </c>
      <c r="BK28" s="93">
        <f>BH80</f>
        <v>5116</v>
      </c>
      <c r="BL28" s="51"/>
      <c r="BM28" s="51"/>
    </row>
    <row r="29">
      <c r="A29" s="35" t="s">
        <v>103</v>
      </c>
      <c r="B29" s="420" t="s">
        <v>33</v>
      </c>
      <c r="C29" s="37">
        <v>45083.0</v>
      </c>
      <c r="D29" s="96" t="s">
        <v>112</v>
      </c>
      <c r="E29" s="110" t="s">
        <v>71</v>
      </c>
      <c r="F29" s="40">
        <v>6.5</v>
      </c>
      <c r="G29" s="40">
        <v>1.0</v>
      </c>
      <c r="H29" s="40">
        <v>0.0</v>
      </c>
      <c r="I29" s="420" t="s">
        <v>46</v>
      </c>
      <c r="J29" s="37">
        <v>45084.0</v>
      </c>
      <c r="K29" s="96" t="s">
        <v>112</v>
      </c>
      <c r="L29" s="110" t="s">
        <v>71</v>
      </c>
      <c r="M29" s="40">
        <v>6.5</v>
      </c>
      <c r="N29" s="40">
        <v>1.0</v>
      </c>
      <c r="O29" s="40">
        <v>0.0</v>
      </c>
      <c r="P29" s="38" t="s">
        <v>36</v>
      </c>
      <c r="Q29" s="37">
        <v>45085.0</v>
      </c>
      <c r="R29" s="96" t="s">
        <v>25</v>
      </c>
      <c r="S29" s="110" t="s">
        <v>25</v>
      </c>
      <c r="T29" s="40">
        <v>6.5</v>
      </c>
      <c r="U29" s="40">
        <v>1.0</v>
      </c>
      <c r="V29" s="40">
        <v>0.0</v>
      </c>
      <c r="W29" s="420" t="s">
        <v>37</v>
      </c>
      <c r="X29" s="37">
        <v>45086.0</v>
      </c>
      <c r="Y29" s="96" t="s">
        <v>112</v>
      </c>
      <c r="Z29" s="110" t="s">
        <v>71</v>
      </c>
      <c r="AA29" s="40">
        <v>6.5</v>
      </c>
      <c r="AB29" s="40">
        <v>1.0</v>
      </c>
      <c r="AC29" s="40">
        <v>0.0</v>
      </c>
      <c r="AD29" s="420" t="s">
        <v>40</v>
      </c>
      <c r="AE29" s="37">
        <v>45087.0</v>
      </c>
      <c r="AF29" s="114" t="s">
        <v>213</v>
      </c>
      <c r="AG29" s="110" t="s">
        <v>225</v>
      </c>
      <c r="AH29" s="40">
        <v>7.5</v>
      </c>
      <c r="AI29" s="40">
        <v>0.5</v>
      </c>
      <c r="AJ29" s="40">
        <v>0.0</v>
      </c>
      <c r="AK29" s="96" t="s">
        <v>43</v>
      </c>
      <c r="AL29" s="37">
        <v>45088.0</v>
      </c>
      <c r="AM29" s="114" t="s">
        <v>213</v>
      </c>
      <c r="AN29" s="110" t="s">
        <v>225</v>
      </c>
      <c r="AO29" s="40">
        <v>7.5</v>
      </c>
      <c r="AP29" s="40">
        <v>0.5</v>
      </c>
      <c r="AQ29" s="40">
        <v>0.0</v>
      </c>
      <c r="AR29" s="420" t="s">
        <v>44</v>
      </c>
      <c r="AS29" s="495">
        <v>45089.0</v>
      </c>
      <c r="AT29" s="96" t="s">
        <v>273</v>
      </c>
      <c r="AU29" s="110" t="s">
        <v>39</v>
      </c>
      <c r="AV29" s="40">
        <v>5.5</v>
      </c>
      <c r="AW29" s="40">
        <v>1.0</v>
      </c>
      <c r="AX29" s="40">
        <v>0.0</v>
      </c>
      <c r="AY29" s="48"/>
      <c r="AZ29" s="49">
        <f t="shared" ref="AZ29:BB29" si="40">SUM(F29,M29,T29,AA29,AH29,AO29,AV29)</f>
        <v>46.5</v>
      </c>
      <c r="BA29" s="39">
        <f t="shared" si="40"/>
        <v>6</v>
      </c>
      <c r="BB29" s="39">
        <f t="shared" si="40"/>
        <v>0</v>
      </c>
      <c r="BC29" s="50">
        <f t="shared" si="35"/>
        <v>52.5</v>
      </c>
      <c r="BD29" s="51"/>
      <c r="BE29" s="39">
        <f>AZ29*67.31</f>
        <v>3129.915</v>
      </c>
      <c r="BF29" s="39">
        <f>BA29*74</f>
        <v>444</v>
      </c>
      <c r="BG29" s="39">
        <f>BB29*84</f>
        <v>0</v>
      </c>
      <c r="BH29" s="39">
        <f t="shared" si="39"/>
        <v>3573.915</v>
      </c>
      <c r="BI29" s="51"/>
      <c r="BJ29" s="39" t="s">
        <v>752</v>
      </c>
      <c r="BK29" s="93">
        <f>BH69</f>
        <v>3675.62</v>
      </c>
      <c r="BL29" s="51"/>
      <c r="BM29" s="51"/>
    </row>
    <row r="30">
      <c r="A30" s="35" t="s">
        <v>52</v>
      </c>
      <c r="B30" s="43"/>
      <c r="C30" s="37"/>
      <c r="D30" s="42"/>
      <c r="E30" s="39"/>
      <c r="F30" s="40">
        <v>0.0</v>
      </c>
      <c r="G30" s="40">
        <v>0.0</v>
      </c>
      <c r="H30" s="40">
        <v>0.0</v>
      </c>
      <c r="I30" s="420"/>
      <c r="J30" s="37"/>
      <c r="K30" s="96"/>
      <c r="L30" s="110"/>
      <c r="M30" s="40">
        <v>0.0</v>
      </c>
      <c r="N30" s="40">
        <v>0.0</v>
      </c>
      <c r="O30" s="40">
        <v>0.0</v>
      </c>
      <c r="P30" s="38"/>
      <c r="Q30" s="37"/>
      <c r="R30" s="96"/>
      <c r="S30" s="92"/>
      <c r="T30" s="40">
        <v>0.0</v>
      </c>
      <c r="U30" s="40">
        <v>0.0</v>
      </c>
      <c r="V30" s="40">
        <v>0.0</v>
      </c>
      <c r="W30" s="64"/>
      <c r="X30" s="45"/>
      <c r="Y30" s="53"/>
      <c r="Z30" s="39"/>
      <c r="AA30" s="40">
        <v>0.0</v>
      </c>
      <c r="AB30" s="40">
        <v>0.0</v>
      </c>
      <c r="AC30" s="40">
        <v>0.0</v>
      </c>
      <c r="AD30" s="112"/>
      <c r="AE30" s="113"/>
      <c r="AF30" s="72"/>
      <c r="AG30" s="92"/>
      <c r="AH30" s="40">
        <v>0.0</v>
      </c>
      <c r="AI30" s="40">
        <v>0.0</v>
      </c>
      <c r="AJ30" s="40">
        <v>0.0</v>
      </c>
      <c r="AK30" s="96"/>
      <c r="AL30" s="37"/>
      <c r="AM30" s="56"/>
      <c r="AN30" s="110"/>
      <c r="AO30" s="40">
        <v>0.0</v>
      </c>
      <c r="AP30" s="40">
        <v>0.0</v>
      </c>
      <c r="AQ30" s="40">
        <v>0.0</v>
      </c>
      <c r="AR30" s="113"/>
      <c r="AS30" s="113"/>
      <c r="AT30" s="113"/>
      <c r="AU30" s="113"/>
      <c r="AV30" s="40">
        <v>0.0</v>
      </c>
      <c r="AW30" s="40">
        <v>0.0</v>
      </c>
      <c r="AX30" s="40">
        <v>0.0</v>
      </c>
      <c r="AY30" s="48"/>
      <c r="AZ30" s="49">
        <f t="shared" ref="AZ30:BB30" si="41">SUM(F30,M30,T30,AA30,AH30,AO30,AV30)</f>
        <v>0</v>
      </c>
      <c r="BA30" s="39">
        <f t="shared" si="41"/>
        <v>0</v>
      </c>
      <c r="BB30" s="39">
        <f t="shared" si="41"/>
        <v>0</v>
      </c>
      <c r="BC30" s="50">
        <f t="shared" si="35"/>
        <v>0</v>
      </c>
      <c r="BD30" s="51"/>
      <c r="BE30" s="39">
        <f t="shared" ref="BE30:BE32" si="43">AZ30*80</f>
        <v>0</v>
      </c>
      <c r="BF30" s="39">
        <f t="shared" ref="BF30:BF32" si="44">BA30*88</f>
        <v>0</v>
      </c>
      <c r="BG30" s="39">
        <f t="shared" ref="BG30:BG32" si="45">BB30*80</f>
        <v>0</v>
      </c>
      <c r="BH30" s="39">
        <f t="shared" si="39"/>
        <v>0</v>
      </c>
      <c r="BI30" s="51"/>
      <c r="BJ30" s="39" t="s">
        <v>107</v>
      </c>
      <c r="BK30" s="39">
        <f>SUM(BH21,BH32,BH60,BH70)</f>
        <v>4636</v>
      </c>
      <c r="BL30" s="51"/>
      <c r="BM30" s="51"/>
    </row>
    <row r="31">
      <c r="A31" s="35" t="s">
        <v>50</v>
      </c>
      <c r="B31" s="292"/>
      <c r="C31" s="45"/>
      <c r="D31" s="92"/>
      <c r="E31" s="92"/>
      <c r="F31" s="40">
        <v>0.0</v>
      </c>
      <c r="G31" s="40">
        <v>0.0</v>
      </c>
      <c r="H31" s="40">
        <v>0.0</v>
      </c>
      <c r="M31" s="40">
        <v>0.0</v>
      </c>
      <c r="N31" s="40">
        <v>0.0</v>
      </c>
      <c r="O31" s="40">
        <v>0.0</v>
      </c>
      <c r="P31" s="38" t="s">
        <v>36</v>
      </c>
      <c r="Q31" s="37">
        <v>45085.0</v>
      </c>
      <c r="R31" s="96" t="s">
        <v>112</v>
      </c>
      <c r="S31" s="92" t="s">
        <v>71</v>
      </c>
      <c r="T31" s="40">
        <v>0.0</v>
      </c>
      <c r="U31" s="40">
        <v>0.0</v>
      </c>
      <c r="V31" s="40">
        <v>0.0</v>
      </c>
      <c r="W31" s="43" t="s">
        <v>26</v>
      </c>
      <c r="X31" s="37">
        <v>45085.0</v>
      </c>
      <c r="Y31" s="42" t="s">
        <v>277</v>
      </c>
      <c r="Z31" s="39" t="s">
        <v>90</v>
      </c>
      <c r="AA31" s="40">
        <v>0.0</v>
      </c>
      <c r="AB31" s="40">
        <v>7.5</v>
      </c>
      <c r="AC31" s="40">
        <v>0.0</v>
      </c>
      <c r="AD31" s="112"/>
      <c r="AE31" s="113"/>
      <c r="AF31" s="115"/>
      <c r="AG31" s="115"/>
      <c r="AH31" s="40">
        <v>0.0</v>
      </c>
      <c r="AI31" s="40">
        <v>0.0</v>
      </c>
      <c r="AJ31" s="40">
        <v>0.0</v>
      </c>
      <c r="AK31" s="96"/>
      <c r="AL31" s="37"/>
      <c r="AM31" s="114"/>
      <c r="AN31" s="110"/>
      <c r="AO31" s="40">
        <v>0.0</v>
      </c>
      <c r="AP31" s="40">
        <v>0.0</v>
      </c>
      <c r="AQ31" s="40">
        <v>0.0</v>
      </c>
      <c r="AR31" s="292"/>
      <c r="AS31" s="200"/>
      <c r="AT31" s="92"/>
      <c r="AU31" s="92"/>
      <c r="AV31" s="40">
        <v>0.0</v>
      </c>
      <c r="AW31" s="40">
        <v>0.0</v>
      </c>
      <c r="AX31" s="40">
        <v>0.0</v>
      </c>
      <c r="AY31" s="65"/>
      <c r="AZ31" s="49">
        <f t="shared" ref="AZ31:BA31" si="42">SUM(F31,M31,T31,AA31,AH31,AO31,AV31)</f>
        <v>0</v>
      </c>
      <c r="BA31" s="39">
        <f t="shared" si="42"/>
        <v>7.5</v>
      </c>
      <c r="BB31" s="39">
        <f>SUM(H31,O31,V31,AC31,AJ31,AQ32,AX31)</f>
        <v>0</v>
      </c>
      <c r="BC31" s="50">
        <f t="shared" si="35"/>
        <v>7.5</v>
      </c>
      <c r="BD31" s="51"/>
      <c r="BE31" s="39">
        <f t="shared" si="43"/>
        <v>0</v>
      </c>
      <c r="BF31" s="39">
        <f t="shared" si="44"/>
        <v>660</v>
      </c>
      <c r="BG31" s="39">
        <f t="shared" si="45"/>
        <v>0</v>
      </c>
      <c r="BH31" s="39">
        <f t="shared" si="39"/>
        <v>660</v>
      </c>
      <c r="BI31" s="51"/>
      <c r="BJ31" s="39" t="s">
        <v>52</v>
      </c>
      <c r="BK31" s="39">
        <f>SUM(BH8,BH19,BH30,BH40,BH50,BH62)</f>
        <v>3904</v>
      </c>
      <c r="BL31" s="51"/>
      <c r="BM31" s="51"/>
    </row>
    <row r="32">
      <c r="A32" s="35" t="s">
        <v>82</v>
      </c>
      <c r="B32" s="420" t="s">
        <v>33</v>
      </c>
      <c r="C32" s="37">
        <v>45083.0</v>
      </c>
      <c r="D32" s="96" t="s">
        <v>848</v>
      </c>
      <c r="E32" s="110" t="s">
        <v>849</v>
      </c>
      <c r="F32" s="40">
        <v>4.0</v>
      </c>
      <c r="G32" s="40">
        <v>0.0</v>
      </c>
      <c r="H32" s="40">
        <v>0.0</v>
      </c>
      <c r="I32" s="420" t="s">
        <v>46</v>
      </c>
      <c r="J32" s="37">
        <v>45084.0</v>
      </c>
      <c r="K32" s="96" t="s">
        <v>74</v>
      </c>
      <c r="L32" s="110" t="s">
        <v>99</v>
      </c>
      <c r="M32" s="40">
        <v>7.0</v>
      </c>
      <c r="N32" s="40">
        <v>0.5</v>
      </c>
      <c r="O32" s="40">
        <v>0.0</v>
      </c>
      <c r="P32" s="38"/>
      <c r="Q32" s="37"/>
      <c r="R32" s="96"/>
      <c r="S32" s="92"/>
      <c r="T32" s="40">
        <v>0.0</v>
      </c>
      <c r="U32" s="40">
        <v>0.0</v>
      </c>
      <c r="V32" s="40">
        <v>0.0</v>
      </c>
      <c r="W32" s="36"/>
      <c r="X32" s="37"/>
      <c r="Y32" s="42"/>
      <c r="Z32" s="39"/>
      <c r="AA32" s="40">
        <v>0.0</v>
      </c>
      <c r="AB32" s="40">
        <v>0.0</v>
      </c>
      <c r="AC32" s="40">
        <v>0.0</v>
      </c>
      <c r="AD32" s="112"/>
      <c r="AE32" s="113"/>
      <c r="AF32" s="115"/>
      <c r="AG32" s="115"/>
      <c r="AH32" s="40">
        <v>0.0</v>
      </c>
      <c r="AI32" s="40">
        <v>0.0</v>
      </c>
      <c r="AJ32" s="40">
        <v>0.0</v>
      </c>
      <c r="AO32" s="40">
        <v>0.0</v>
      </c>
      <c r="AP32" s="40">
        <v>0.0</v>
      </c>
      <c r="AQ32" s="40">
        <v>0.0</v>
      </c>
      <c r="AR32" s="61"/>
      <c r="AS32" s="143"/>
      <c r="AT32" s="92"/>
      <c r="AU32" s="92"/>
      <c r="AV32" s="40">
        <v>0.0</v>
      </c>
      <c r="AW32" s="40">
        <v>0.0</v>
      </c>
      <c r="AX32" s="40">
        <v>0.0</v>
      </c>
      <c r="AY32" s="48"/>
      <c r="AZ32" s="49">
        <f t="shared" ref="AZ32:BB32" si="46">SUM(F32,M32,T32,AA32,AH32,AO32,AV32)</f>
        <v>11</v>
      </c>
      <c r="BA32" s="39">
        <f t="shared" si="46"/>
        <v>0.5</v>
      </c>
      <c r="BB32" s="39">
        <f t="shared" si="46"/>
        <v>0</v>
      </c>
      <c r="BC32" s="50">
        <f t="shared" si="35"/>
        <v>11.5</v>
      </c>
      <c r="BD32" s="51"/>
      <c r="BE32" s="39">
        <f t="shared" si="43"/>
        <v>880</v>
      </c>
      <c r="BF32" s="39">
        <f t="shared" si="44"/>
        <v>44</v>
      </c>
      <c r="BG32" s="39">
        <f t="shared" si="45"/>
        <v>0</v>
      </c>
      <c r="BH32" s="39">
        <f>SUM(BE32,BF32,BG32)</f>
        <v>924</v>
      </c>
      <c r="BI32" s="51"/>
      <c r="BJ32" s="39"/>
      <c r="BK32" s="39"/>
      <c r="BL32" s="51"/>
      <c r="BM32" s="51"/>
    </row>
    <row r="33">
      <c r="A33" s="116"/>
      <c r="B33" s="117"/>
      <c r="C33" s="71"/>
      <c r="D33" s="32"/>
      <c r="E33" s="32"/>
      <c r="F33" s="117"/>
      <c r="G33" s="117"/>
      <c r="H33" s="117"/>
      <c r="I33" s="117"/>
      <c r="J33" s="118"/>
      <c r="K33" s="32"/>
      <c r="L33" s="32"/>
      <c r="M33" s="51"/>
      <c r="N33" s="51"/>
      <c r="O33" s="51"/>
      <c r="P33" s="51"/>
      <c r="Q33" s="71"/>
      <c r="R33" s="32"/>
      <c r="S33" s="32"/>
      <c r="T33" s="8"/>
      <c r="U33" s="8"/>
      <c r="V33" s="8"/>
      <c r="W33" s="8"/>
      <c r="X33" s="8"/>
      <c r="Y33" s="32"/>
      <c r="Z33" s="32"/>
      <c r="AA33" s="119"/>
      <c r="AB33" s="119"/>
      <c r="AC33" s="119"/>
      <c r="AD33" s="119"/>
      <c r="AE33" s="8"/>
      <c r="AF33" s="74"/>
      <c r="AG33" s="74"/>
      <c r="AH33" s="8"/>
      <c r="AI33" s="8"/>
      <c r="AJ33" s="8"/>
      <c r="AK33" s="8"/>
      <c r="AL33" s="8"/>
      <c r="AM33" s="74"/>
      <c r="AN33" s="74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48"/>
      <c r="AZ33" s="51"/>
      <c r="BA33" s="51"/>
      <c r="BB33" s="51"/>
      <c r="BC33" s="51"/>
      <c r="BD33" s="51"/>
      <c r="BE33" s="39"/>
      <c r="BF33" s="39"/>
      <c r="BG33" s="39"/>
      <c r="BH33" s="39"/>
      <c r="BI33" s="51"/>
      <c r="BJ33" s="39" t="s">
        <v>114</v>
      </c>
      <c r="BK33" s="39">
        <f>SUM(BH20,BH9,BH31,BH38,BH49,BH61,BH72,BH81)</f>
        <v>4449.585</v>
      </c>
      <c r="BL33" s="51"/>
      <c r="BM33" s="51"/>
    </row>
    <row r="34">
      <c r="A34" s="116"/>
      <c r="B34" s="117"/>
      <c r="C34" s="71"/>
      <c r="D34" s="32"/>
      <c r="E34" s="32"/>
      <c r="F34" s="117"/>
      <c r="G34" s="117"/>
      <c r="H34" s="117"/>
      <c r="I34" s="117"/>
      <c r="J34" s="118"/>
      <c r="K34" s="32"/>
      <c r="L34" s="32"/>
      <c r="M34" s="51"/>
      <c r="N34" s="51"/>
      <c r="O34" s="51"/>
      <c r="P34" s="51"/>
      <c r="Q34" s="71"/>
      <c r="R34" s="32"/>
      <c r="S34" s="32"/>
      <c r="T34" s="8"/>
      <c r="U34" s="8"/>
      <c r="V34" s="8"/>
      <c r="W34" s="8"/>
      <c r="X34" s="8"/>
      <c r="Y34" s="32"/>
      <c r="Z34" s="32"/>
      <c r="AA34" s="119"/>
      <c r="AB34" s="119"/>
      <c r="AC34" s="119"/>
      <c r="AD34" s="119"/>
      <c r="AE34" s="8"/>
      <c r="AF34" s="74"/>
      <c r="AG34" s="74"/>
      <c r="AH34" s="8"/>
      <c r="AI34" s="8"/>
      <c r="AJ34" s="8"/>
      <c r="AK34" s="8"/>
      <c r="AL34" s="8"/>
      <c r="AM34" s="74"/>
      <c r="AN34" s="74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76" t="s">
        <v>14</v>
      </c>
      <c r="AZ34" s="77">
        <f t="shared" ref="AZ34:BB34" si="47">SUM(AZ27,AZ28,AZ29,AZ30,AZ31)</f>
        <v>89</v>
      </c>
      <c r="BA34" s="78">
        <f t="shared" si="47"/>
        <v>54</v>
      </c>
      <c r="BB34" s="78">
        <f t="shared" si="47"/>
        <v>3</v>
      </c>
      <c r="BC34" s="79">
        <f>SUM(BC27,BC28,BC29,BC30,BC31,BC32)</f>
        <v>157.5</v>
      </c>
      <c r="BD34" s="51"/>
      <c r="BE34" s="40">
        <f>sum(BE27,BE28,BE30,BE31,BE29)</f>
        <v>6529.915</v>
      </c>
      <c r="BF34" s="40">
        <f>sum(BF27,BF28,BF30,BF29,BF31)</f>
        <v>4668</v>
      </c>
      <c r="BG34" s="40">
        <f>sum(BG27,BG28,BG29,BG30,BG31)</f>
        <v>240</v>
      </c>
      <c r="BH34" s="40">
        <f>SUM(BH27,BH28,BH29,BH30,BH31,BH32)</f>
        <v>12361.915</v>
      </c>
      <c r="BI34" s="51"/>
      <c r="BJ34" s="51"/>
      <c r="BK34" s="51"/>
      <c r="BL34" s="51"/>
      <c r="BM34" s="51"/>
    </row>
    <row r="35">
      <c r="A35" s="120"/>
      <c r="B35" s="121"/>
      <c r="C35" s="121"/>
      <c r="D35" s="122"/>
      <c r="E35" s="81"/>
      <c r="F35" s="123"/>
      <c r="G35" s="123"/>
      <c r="H35" s="123"/>
      <c r="I35" s="123"/>
      <c r="J35" s="124"/>
      <c r="K35" s="80" t="s">
        <v>23</v>
      </c>
      <c r="L35" s="81"/>
      <c r="M35" s="124"/>
      <c r="N35" s="124"/>
      <c r="O35" s="124"/>
      <c r="P35" s="124"/>
      <c r="Q35" s="124"/>
      <c r="R35" s="7"/>
      <c r="S35" s="124"/>
      <c r="T35" s="8"/>
      <c r="U35" s="8"/>
      <c r="V35" s="8"/>
      <c r="W35" s="8"/>
      <c r="X35" s="8"/>
      <c r="Y35" s="80" t="s">
        <v>23</v>
      </c>
      <c r="Z35" s="81"/>
      <c r="AA35" s="119"/>
      <c r="AB35" s="119"/>
      <c r="AC35" s="119"/>
      <c r="AD35" s="119"/>
      <c r="AE35" s="8"/>
      <c r="AF35" s="82" t="s">
        <v>23</v>
      </c>
      <c r="AG35" s="81"/>
      <c r="AH35" s="8"/>
      <c r="AI35" s="8"/>
      <c r="AJ35" s="8"/>
      <c r="AK35" s="8"/>
      <c r="AL35" s="8"/>
      <c r="AM35" s="125"/>
      <c r="AN35" s="81"/>
      <c r="AO35" s="8"/>
      <c r="AP35" s="8"/>
      <c r="AQ35" s="8"/>
      <c r="AR35" s="8"/>
      <c r="AS35" s="8"/>
      <c r="AT35" s="82" t="s">
        <v>23</v>
      </c>
      <c r="AU35" s="81"/>
      <c r="AV35" s="126"/>
      <c r="AW35" s="126"/>
      <c r="AX35" s="126"/>
      <c r="AY35" s="126"/>
      <c r="AZ35" s="126"/>
      <c r="BA35" s="126"/>
      <c r="BB35" s="126"/>
      <c r="BC35" s="126"/>
      <c r="BD35" s="8"/>
      <c r="BE35" s="8"/>
      <c r="BF35" s="8"/>
      <c r="BG35" s="8"/>
      <c r="BH35" s="8"/>
      <c r="BI35" s="8"/>
      <c r="BJ35" s="8"/>
      <c r="BK35" s="8"/>
      <c r="BL35" s="8"/>
      <c r="BM35" s="8"/>
    </row>
    <row r="36">
      <c r="A36" s="7"/>
      <c r="B36" s="350"/>
      <c r="C36" s="350"/>
      <c r="D36" s="124"/>
      <c r="E36" s="351">
        <v>45082.0</v>
      </c>
      <c r="F36" s="387"/>
      <c r="G36" s="387"/>
      <c r="H36" s="387"/>
      <c r="I36" s="124"/>
      <c r="J36" s="124"/>
      <c r="L36" s="351">
        <v>45083.0</v>
      </c>
      <c r="M36" s="124"/>
      <c r="N36" s="124"/>
      <c r="O36" s="124"/>
      <c r="P36" s="124"/>
      <c r="R36" s="8"/>
      <c r="S36" s="351">
        <v>45084.0</v>
      </c>
      <c r="U36" s="126"/>
      <c r="V36" s="126"/>
      <c r="X36" s="126"/>
      <c r="Y36" s="488"/>
      <c r="Z36" s="351">
        <v>45085.0</v>
      </c>
      <c r="AA36" s="126"/>
      <c r="AB36" s="126"/>
      <c r="AD36" s="126"/>
      <c r="AE36" s="126"/>
      <c r="AF36" s="126"/>
      <c r="AG36" s="405">
        <v>45086.0</v>
      </c>
      <c r="AH36" s="126"/>
      <c r="AJ36" s="126"/>
      <c r="AK36" s="126"/>
      <c r="AL36" s="126"/>
      <c r="AM36" s="126"/>
      <c r="AN36" s="405">
        <v>45087.0</v>
      </c>
      <c r="AP36" s="106"/>
      <c r="AQ36" s="106"/>
      <c r="AR36" s="106"/>
      <c r="AS36" s="106"/>
      <c r="AT36" s="106"/>
      <c r="AU36" s="405">
        <v>45088.0</v>
      </c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9" t="s">
        <v>23</v>
      </c>
      <c r="BG36" s="4"/>
      <c r="BH36" s="106"/>
      <c r="BI36" s="106"/>
      <c r="BJ36" s="92"/>
      <c r="BK36" s="93"/>
      <c r="BL36" s="106"/>
      <c r="BM36" s="106"/>
    </row>
    <row r="37">
      <c r="A37" s="107"/>
      <c r="B37" s="26"/>
      <c r="C37" s="26"/>
      <c r="D37" s="26" t="s">
        <v>2</v>
      </c>
      <c r="E37" s="26" t="s">
        <v>3</v>
      </c>
      <c r="F37" s="26" t="s">
        <v>4</v>
      </c>
      <c r="G37" s="26" t="s">
        <v>5</v>
      </c>
      <c r="H37" s="26" t="s">
        <v>6</v>
      </c>
      <c r="I37" s="26"/>
      <c r="J37" s="26"/>
      <c r="K37" s="26" t="s">
        <v>2</v>
      </c>
      <c r="L37" s="26" t="s">
        <v>7</v>
      </c>
      <c r="M37" s="26" t="s">
        <v>4</v>
      </c>
      <c r="N37" s="26" t="s">
        <v>5</v>
      </c>
      <c r="O37" s="26" t="s">
        <v>6</v>
      </c>
      <c r="P37" s="26"/>
      <c r="Q37" s="26"/>
      <c r="R37" s="26" t="s">
        <v>2</v>
      </c>
      <c r="S37" s="26" t="s">
        <v>8</v>
      </c>
      <c r="T37" s="26" t="s">
        <v>4</v>
      </c>
      <c r="U37" s="26" t="s">
        <v>5</v>
      </c>
      <c r="V37" s="26" t="s">
        <v>6</v>
      </c>
      <c r="W37" s="28"/>
      <c r="X37" s="29"/>
      <c r="Y37" s="29" t="s">
        <v>2</v>
      </c>
      <c r="Z37" s="29" t="s">
        <v>9</v>
      </c>
      <c r="AA37" s="26" t="s">
        <v>4</v>
      </c>
      <c r="AB37" s="26" t="s">
        <v>5</v>
      </c>
      <c r="AC37" s="26" t="s">
        <v>6</v>
      </c>
      <c r="AD37" s="29"/>
      <c r="AE37" s="29"/>
      <c r="AF37" s="29" t="s">
        <v>2</v>
      </c>
      <c r="AG37" s="29" t="s">
        <v>10</v>
      </c>
      <c r="AH37" s="26" t="s">
        <v>4</v>
      </c>
      <c r="AI37" s="26" t="s">
        <v>5</v>
      </c>
      <c r="AJ37" s="26" t="s">
        <v>6</v>
      </c>
      <c r="AK37" s="29"/>
      <c r="AL37" s="29"/>
      <c r="AM37" s="29" t="s">
        <v>2</v>
      </c>
      <c r="AN37" s="29" t="s">
        <v>11</v>
      </c>
      <c r="AO37" s="26" t="s">
        <v>4</v>
      </c>
      <c r="AP37" s="26" t="s">
        <v>5</v>
      </c>
      <c r="AQ37" s="26" t="s">
        <v>6</v>
      </c>
      <c r="AR37" s="29"/>
      <c r="AS37" s="29"/>
      <c r="AT37" s="29" t="s">
        <v>2</v>
      </c>
      <c r="AU37" s="29" t="s">
        <v>12</v>
      </c>
      <c r="AV37" s="26" t="s">
        <v>4</v>
      </c>
      <c r="AW37" s="26" t="s">
        <v>5</v>
      </c>
      <c r="AX37" s="26" t="s">
        <v>6</v>
      </c>
      <c r="AY37" s="30"/>
      <c r="AZ37" s="31" t="s">
        <v>4</v>
      </c>
      <c r="BA37" s="31" t="s">
        <v>13</v>
      </c>
      <c r="BB37" s="31" t="s">
        <v>6</v>
      </c>
      <c r="BC37" s="31" t="s">
        <v>14</v>
      </c>
      <c r="BD37" s="32"/>
      <c r="BE37" s="33" t="s">
        <v>4</v>
      </c>
      <c r="BF37" s="33" t="s">
        <v>13</v>
      </c>
      <c r="BG37" s="33" t="s">
        <v>6</v>
      </c>
      <c r="BH37" s="33" t="s">
        <v>15</v>
      </c>
      <c r="BI37" s="32"/>
      <c r="BJ37" s="39" t="s">
        <v>130</v>
      </c>
      <c r="BK37" s="92">
        <f>SUM(BH11,BH23,BH34,BH43,BH53,BH64,BH74,BH83)</f>
        <v>66085.945</v>
      </c>
      <c r="BL37" s="32"/>
      <c r="BM37" s="32"/>
    </row>
    <row r="38">
      <c r="A38" s="59" t="s">
        <v>50</v>
      </c>
      <c r="B38" s="275" t="s">
        <v>62</v>
      </c>
      <c r="C38" s="37">
        <v>45083.0</v>
      </c>
      <c r="D38" s="42" t="s">
        <v>308</v>
      </c>
      <c r="E38" s="53" t="s">
        <v>309</v>
      </c>
      <c r="F38" s="40">
        <v>2.5</v>
      </c>
      <c r="G38" s="40">
        <v>5.5</v>
      </c>
      <c r="H38" s="40">
        <v>2.5</v>
      </c>
      <c r="I38" s="42"/>
      <c r="J38" s="37"/>
      <c r="K38" s="42"/>
      <c r="L38" s="53"/>
      <c r="M38" s="40">
        <v>0.0</v>
      </c>
      <c r="N38" s="40">
        <v>0.0</v>
      </c>
      <c r="O38" s="40">
        <v>0.0</v>
      </c>
      <c r="P38" s="38"/>
      <c r="Q38" s="37"/>
      <c r="R38" s="42"/>
      <c r="S38" s="53"/>
      <c r="T38" s="40">
        <v>0.0</v>
      </c>
      <c r="U38" s="40">
        <v>3.5</v>
      </c>
      <c r="V38" s="40">
        <v>0.0</v>
      </c>
      <c r="W38" s="42"/>
      <c r="X38" s="37"/>
      <c r="Y38" s="42"/>
      <c r="Z38" s="53"/>
      <c r="AA38" s="40">
        <v>0.0</v>
      </c>
      <c r="AB38" s="40">
        <v>3.5</v>
      </c>
      <c r="AC38" s="40">
        <v>0.0</v>
      </c>
      <c r="AD38" s="42" t="s">
        <v>78</v>
      </c>
      <c r="AE38" s="37">
        <v>45087.0</v>
      </c>
      <c r="AF38" s="42" t="s">
        <v>284</v>
      </c>
      <c r="AG38" s="53" t="s">
        <v>122</v>
      </c>
      <c r="AH38" s="40">
        <v>0.0</v>
      </c>
      <c r="AI38" s="40">
        <v>3.5</v>
      </c>
      <c r="AJ38" s="40">
        <v>0.0</v>
      </c>
      <c r="AK38" s="478"/>
      <c r="AL38" s="45"/>
      <c r="AM38" s="53"/>
      <c r="AN38" s="53"/>
      <c r="AO38" s="40">
        <v>0.0</v>
      </c>
      <c r="AP38" s="40">
        <v>0.0</v>
      </c>
      <c r="AQ38" s="40">
        <v>0.0</v>
      </c>
      <c r="AR38" s="54"/>
      <c r="AS38" s="200"/>
      <c r="AT38" s="53"/>
      <c r="AU38" s="53"/>
      <c r="AV38" s="40">
        <v>0.0</v>
      </c>
      <c r="AW38" s="40">
        <v>0.0</v>
      </c>
      <c r="AX38" s="40">
        <v>0.0</v>
      </c>
      <c r="AY38" s="48"/>
      <c r="AZ38" s="49">
        <f t="shared" ref="AZ38:BB38" si="48">SUM(F38,M38,T38,AA38,AH38,AO38,AV38)</f>
        <v>2.5</v>
      </c>
      <c r="BA38" s="39">
        <f t="shared" si="48"/>
        <v>16</v>
      </c>
      <c r="BB38" s="39">
        <f t="shared" si="48"/>
        <v>2.5</v>
      </c>
      <c r="BC38" s="50">
        <f t="shared" ref="BC38:BC40" si="50">SUM(AZ38,BA38,BB38)</f>
        <v>21</v>
      </c>
      <c r="BD38" s="51"/>
      <c r="BE38" s="39">
        <f t="shared" ref="BE38:BE40" si="51">AZ38*80</f>
        <v>200</v>
      </c>
      <c r="BF38" s="39">
        <f t="shared" ref="BF38:BF40" si="52">BA38*88</f>
        <v>1408</v>
      </c>
      <c r="BG38" s="39">
        <f t="shared" ref="BG38:BG40" si="53">BB38*80</f>
        <v>200</v>
      </c>
      <c r="BH38" s="39">
        <f t="shared" ref="BH38:BH40" si="54">sum(BE38,BF38,BG38)</f>
        <v>1808</v>
      </c>
      <c r="BI38" s="51"/>
      <c r="BJ38" s="39" t="s">
        <v>134</v>
      </c>
      <c r="BK38" s="39">
        <f>SUM(BK15,BK16,BK17,BK18,BK19,BK20,BK21,BK22,BK23,BK24,BK25,BK26,BK27,BK28,BK29,BK30,BK31,BK33)</f>
        <v>66085.945</v>
      </c>
      <c r="BL38" s="51"/>
      <c r="BM38" s="51"/>
    </row>
    <row r="39">
      <c r="A39" s="35" t="s">
        <v>123</v>
      </c>
      <c r="B39" s="57" t="s">
        <v>33</v>
      </c>
      <c r="C39" s="37">
        <v>45083.0</v>
      </c>
      <c r="D39" s="131" t="s">
        <v>25</v>
      </c>
      <c r="E39" s="111" t="s">
        <v>25</v>
      </c>
      <c r="F39" s="40">
        <v>0.0</v>
      </c>
      <c r="G39" s="40">
        <v>0.0</v>
      </c>
      <c r="H39" s="40">
        <v>0.0</v>
      </c>
      <c r="I39" s="42" t="s">
        <v>131</v>
      </c>
      <c r="J39" s="37">
        <v>45084.0</v>
      </c>
      <c r="K39" s="131" t="s">
        <v>285</v>
      </c>
      <c r="L39" s="111" t="s">
        <v>129</v>
      </c>
      <c r="M39" s="40">
        <v>5.0</v>
      </c>
      <c r="N39" s="40">
        <v>2.0</v>
      </c>
      <c r="O39" s="40">
        <v>0.0</v>
      </c>
      <c r="P39" s="38" t="s">
        <v>36</v>
      </c>
      <c r="Q39" s="37">
        <v>45085.0</v>
      </c>
      <c r="R39" s="131" t="s">
        <v>285</v>
      </c>
      <c r="S39" s="111" t="s">
        <v>129</v>
      </c>
      <c r="T39" s="40">
        <v>5.0</v>
      </c>
      <c r="U39" s="40">
        <v>2.0</v>
      </c>
      <c r="V39" s="40">
        <v>0.0</v>
      </c>
      <c r="W39" s="42" t="s">
        <v>37</v>
      </c>
      <c r="X39" s="37">
        <v>45086.0</v>
      </c>
      <c r="Y39" s="131" t="s">
        <v>285</v>
      </c>
      <c r="Z39" s="111" t="s">
        <v>129</v>
      </c>
      <c r="AA39" s="40">
        <v>5.0</v>
      </c>
      <c r="AB39" s="40">
        <v>2.0</v>
      </c>
      <c r="AC39" s="40">
        <v>0.0</v>
      </c>
      <c r="AD39" s="42" t="s">
        <v>40</v>
      </c>
      <c r="AE39" s="37">
        <v>45087.0</v>
      </c>
      <c r="AF39" s="131" t="s">
        <v>285</v>
      </c>
      <c r="AG39" s="111" t="s">
        <v>129</v>
      </c>
      <c r="AH39" s="40">
        <v>5.0</v>
      </c>
      <c r="AI39" s="40">
        <v>2.0</v>
      </c>
      <c r="AJ39" s="40">
        <v>0.0</v>
      </c>
      <c r="AK39" s="434" t="s">
        <v>43</v>
      </c>
      <c r="AL39" s="37">
        <v>45088.0</v>
      </c>
      <c r="AM39" s="131" t="s">
        <v>285</v>
      </c>
      <c r="AN39" s="111" t="s">
        <v>129</v>
      </c>
      <c r="AO39" s="40">
        <v>5.0</v>
      </c>
      <c r="AP39" s="40">
        <v>2.0</v>
      </c>
      <c r="AQ39" s="40">
        <v>0.0</v>
      </c>
      <c r="AR39" s="42" t="s">
        <v>44</v>
      </c>
      <c r="AS39" s="495">
        <v>45089.0</v>
      </c>
      <c r="AT39" s="131" t="s">
        <v>285</v>
      </c>
      <c r="AU39" s="111" t="s">
        <v>129</v>
      </c>
      <c r="AV39" s="40">
        <v>5.0</v>
      </c>
      <c r="AW39" s="40">
        <v>2.0</v>
      </c>
      <c r="AX39" s="40">
        <v>0.0</v>
      </c>
      <c r="AY39" s="48"/>
      <c r="AZ39" s="49">
        <f t="shared" ref="AZ39:BB39" si="49">SUM(F39,M39,T39,AA39,AH39,AO39,AV39)</f>
        <v>30</v>
      </c>
      <c r="BA39" s="39">
        <f t="shared" si="49"/>
        <v>12</v>
      </c>
      <c r="BB39" s="39">
        <f t="shared" si="49"/>
        <v>0</v>
      </c>
      <c r="BC39" s="50">
        <f t="shared" si="50"/>
        <v>42</v>
      </c>
      <c r="BD39" s="51"/>
      <c r="BE39" s="39">
        <f t="shared" si="51"/>
        <v>2400</v>
      </c>
      <c r="BF39" s="39">
        <f t="shared" si="52"/>
        <v>1056</v>
      </c>
      <c r="BG39" s="39">
        <f t="shared" si="53"/>
        <v>0</v>
      </c>
      <c r="BH39" s="39">
        <f t="shared" si="54"/>
        <v>3456</v>
      </c>
      <c r="BI39" s="51"/>
      <c r="BJ39" s="51"/>
      <c r="BK39" s="51"/>
      <c r="BL39" s="51"/>
      <c r="BM39" s="51"/>
    </row>
    <row r="40">
      <c r="A40" s="477" t="s">
        <v>52</v>
      </c>
      <c r="B40" s="134"/>
      <c r="C40" s="45"/>
      <c r="D40" s="53"/>
      <c r="E40" s="53"/>
      <c r="F40" s="40">
        <v>0.0</v>
      </c>
      <c r="G40" s="40">
        <v>0.0</v>
      </c>
      <c r="H40" s="40">
        <v>0.0</v>
      </c>
      <c r="I40" s="42" t="s">
        <v>131</v>
      </c>
      <c r="J40" s="37">
        <v>45084.0</v>
      </c>
      <c r="K40" s="42" t="s">
        <v>284</v>
      </c>
      <c r="L40" s="53" t="s">
        <v>122</v>
      </c>
      <c r="M40" s="40">
        <v>0.0</v>
      </c>
      <c r="N40" s="40">
        <v>3.5</v>
      </c>
      <c r="O40" s="40">
        <v>0.0</v>
      </c>
      <c r="P40" s="38" t="s">
        <v>36</v>
      </c>
      <c r="Q40" s="37">
        <v>45085.0</v>
      </c>
      <c r="R40" s="42" t="s">
        <v>284</v>
      </c>
      <c r="S40" s="53" t="s">
        <v>122</v>
      </c>
      <c r="T40" s="40">
        <v>0.0</v>
      </c>
      <c r="U40" s="40">
        <v>0.0</v>
      </c>
      <c r="V40" s="40">
        <v>0.0</v>
      </c>
      <c r="W40" s="42" t="s">
        <v>67</v>
      </c>
      <c r="X40" s="37">
        <v>45086.0</v>
      </c>
      <c r="Y40" s="42" t="s">
        <v>284</v>
      </c>
      <c r="Z40" s="53" t="s">
        <v>122</v>
      </c>
      <c r="AA40" s="40">
        <v>0.0</v>
      </c>
      <c r="AB40" s="40">
        <v>0.0</v>
      </c>
      <c r="AC40" s="40">
        <v>0.0</v>
      </c>
      <c r="AD40" s="53"/>
      <c r="AE40" s="45"/>
      <c r="AF40" s="53"/>
      <c r="AG40" s="53"/>
      <c r="AH40" s="40">
        <v>0.0</v>
      </c>
      <c r="AI40" s="40">
        <v>0.0</v>
      </c>
      <c r="AJ40" s="40">
        <v>0.0</v>
      </c>
      <c r="AK40" s="185" t="s">
        <v>79</v>
      </c>
      <c r="AL40" s="37">
        <v>45088.0</v>
      </c>
      <c r="AM40" s="42" t="s">
        <v>284</v>
      </c>
      <c r="AN40" s="53" t="s">
        <v>122</v>
      </c>
      <c r="AO40" s="40">
        <v>0.0</v>
      </c>
      <c r="AP40" s="40">
        <v>3.5</v>
      </c>
      <c r="AQ40" s="40">
        <v>0.0</v>
      </c>
      <c r="AR40" s="47" t="s">
        <v>27</v>
      </c>
      <c r="AS40" s="495">
        <v>45089.0</v>
      </c>
      <c r="AT40" s="42" t="s">
        <v>284</v>
      </c>
      <c r="AU40" s="53" t="s">
        <v>122</v>
      </c>
      <c r="AV40" s="40">
        <v>0.0</v>
      </c>
      <c r="AW40" s="40">
        <v>3.5</v>
      </c>
      <c r="AX40" s="40">
        <v>0.0</v>
      </c>
      <c r="AY40" s="48"/>
      <c r="AZ40" s="49">
        <f t="shared" ref="AZ40:BB40" si="55">SUM(F40,M40,T40,AA40,AH40,AO40,AV40)</f>
        <v>0</v>
      </c>
      <c r="BA40" s="39">
        <f t="shared" si="55"/>
        <v>10.5</v>
      </c>
      <c r="BB40" s="39">
        <f t="shared" si="55"/>
        <v>0</v>
      </c>
      <c r="BC40" s="50">
        <f t="shared" si="50"/>
        <v>10.5</v>
      </c>
      <c r="BD40" s="51"/>
      <c r="BE40" s="39">
        <f t="shared" si="51"/>
        <v>0</v>
      </c>
      <c r="BF40" s="39">
        <f t="shared" si="52"/>
        <v>924</v>
      </c>
      <c r="BG40" s="39">
        <f t="shared" si="53"/>
        <v>0</v>
      </c>
      <c r="BH40" s="39">
        <f t="shared" si="54"/>
        <v>924</v>
      </c>
      <c r="BI40" s="51"/>
      <c r="BJ40" s="51"/>
      <c r="BK40" s="51"/>
      <c r="BL40" s="51"/>
      <c r="BM40" s="51"/>
    </row>
    <row r="41">
      <c r="A41" s="477"/>
      <c r="B41" s="134"/>
      <c r="C41" s="45"/>
      <c r="D41" s="53"/>
      <c r="E41" s="39"/>
      <c r="F41" s="40">
        <v>0.0</v>
      </c>
      <c r="G41" s="40">
        <v>0.0</v>
      </c>
      <c r="H41" s="40">
        <v>0.0</v>
      </c>
      <c r="I41" s="61"/>
      <c r="J41" s="143"/>
      <c r="K41" s="111"/>
      <c r="L41" s="111"/>
      <c r="M41" s="40">
        <v>0.0</v>
      </c>
      <c r="N41" s="40">
        <v>0.0</v>
      </c>
      <c r="O41" s="40">
        <v>0.0</v>
      </c>
      <c r="P41" s="38"/>
      <c r="Q41" s="37"/>
      <c r="R41" s="131"/>
      <c r="S41" s="111"/>
      <c r="T41" s="40">
        <v>0.0</v>
      </c>
      <c r="U41" s="40">
        <v>0.0</v>
      </c>
      <c r="V41" s="40">
        <v>0.0</v>
      </c>
      <c r="W41" s="53"/>
      <c r="X41" s="45"/>
      <c r="Y41" s="53"/>
      <c r="Z41" s="53"/>
      <c r="AA41" s="40">
        <v>0.0</v>
      </c>
      <c r="AB41" s="40">
        <v>0.0</v>
      </c>
      <c r="AC41" s="40">
        <v>0.0</v>
      </c>
      <c r="AD41" s="144"/>
      <c r="AE41" s="144"/>
      <c r="AF41" s="142"/>
      <c r="AG41" s="142"/>
      <c r="AH41" s="40">
        <v>0.0</v>
      </c>
      <c r="AI41" s="40">
        <v>0.0</v>
      </c>
      <c r="AJ41" s="40">
        <v>0.0</v>
      </c>
      <c r="AK41" s="478"/>
      <c r="AL41" s="45"/>
      <c r="AM41" s="111"/>
      <c r="AN41" s="111"/>
      <c r="AO41" s="40">
        <v>0.0</v>
      </c>
      <c r="AP41" s="40">
        <v>0.0</v>
      </c>
      <c r="AQ41" s="40">
        <v>0.0</v>
      </c>
      <c r="AR41" s="478"/>
      <c r="AS41" s="200"/>
      <c r="AT41" s="111"/>
      <c r="AU41" s="111"/>
      <c r="AV41" s="40">
        <v>0.0</v>
      </c>
      <c r="AW41" s="40">
        <v>0.0</v>
      </c>
      <c r="AX41" s="40">
        <v>0.0</v>
      </c>
      <c r="AY41" s="48"/>
      <c r="AZ41" s="482"/>
      <c r="BA41" s="51"/>
      <c r="BB41" s="51"/>
      <c r="BC41" s="483"/>
      <c r="BD41" s="51"/>
      <c r="BE41" s="39"/>
      <c r="BF41" s="39"/>
      <c r="BG41" s="39"/>
      <c r="BH41" s="39"/>
      <c r="BI41" s="51"/>
      <c r="BJ41" s="51"/>
      <c r="BK41" s="51"/>
      <c r="BL41" s="51"/>
      <c r="BM41" s="51"/>
    </row>
    <row r="42">
      <c r="B42" s="135"/>
      <c r="C42" s="71"/>
      <c r="D42" s="136"/>
      <c r="E42" s="136"/>
      <c r="F42" s="117"/>
      <c r="G42" s="117"/>
      <c r="H42" s="117"/>
      <c r="I42" s="117"/>
      <c r="J42" s="118"/>
      <c r="K42" s="136"/>
      <c r="L42" s="136"/>
      <c r="M42" s="51"/>
      <c r="N42" s="51"/>
      <c r="O42" s="51"/>
      <c r="P42" s="51"/>
      <c r="Q42" s="71"/>
      <c r="R42" s="136"/>
      <c r="S42" s="136"/>
      <c r="T42" s="136"/>
      <c r="U42" s="136"/>
      <c r="V42" s="136"/>
      <c r="W42" s="136"/>
      <c r="X42" s="71"/>
      <c r="Y42" s="136"/>
      <c r="Z42" s="136"/>
      <c r="AF42" s="137"/>
      <c r="AG42" s="137"/>
      <c r="AO42" s="138"/>
      <c r="AP42" s="138"/>
      <c r="AQ42" s="138"/>
      <c r="AR42" s="138"/>
      <c r="AS42" s="118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53"/>
      <c r="BF42" s="53"/>
      <c r="BG42" s="53"/>
      <c r="BH42" s="53"/>
      <c r="BI42" s="136"/>
      <c r="BJ42" s="136"/>
      <c r="BK42" s="136"/>
      <c r="BL42" s="136"/>
      <c r="BM42" s="136"/>
    </row>
    <row r="43">
      <c r="B43" s="135"/>
      <c r="C43" s="71"/>
      <c r="D43" s="136"/>
      <c r="E43" s="136"/>
      <c r="F43" s="117"/>
      <c r="G43" s="117"/>
      <c r="H43" s="117"/>
      <c r="I43" s="117"/>
      <c r="J43" s="118"/>
      <c r="K43" s="136"/>
      <c r="L43" s="136"/>
      <c r="M43" s="51"/>
      <c r="N43" s="51"/>
      <c r="O43" s="51"/>
      <c r="P43" s="51"/>
      <c r="Q43" s="71"/>
      <c r="R43" s="136"/>
      <c r="S43" s="136"/>
      <c r="T43" s="136"/>
      <c r="U43" s="136"/>
      <c r="V43" s="136"/>
      <c r="W43" s="136"/>
      <c r="X43" s="71"/>
      <c r="Y43" s="136"/>
      <c r="Z43" s="136"/>
      <c r="AF43" s="74"/>
      <c r="AG43" s="74"/>
      <c r="AO43" s="138"/>
      <c r="AP43" s="138"/>
      <c r="AQ43" s="138"/>
      <c r="AR43" s="138"/>
      <c r="AS43" s="118"/>
      <c r="AT43" s="136"/>
      <c r="AU43" s="136"/>
      <c r="AV43" s="136"/>
      <c r="AW43" s="136"/>
      <c r="AX43" s="136"/>
      <c r="AY43" s="76" t="s">
        <v>14</v>
      </c>
      <c r="AZ43" s="77">
        <f t="shared" ref="AZ43:BC43" si="56">SUM(AZ38,AZ39,AZ40)</f>
        <v>32.5</v>
      </c>
      <c r="BA43" s="78">
        <f t="shared" si="56"/>
        <v>38.5</v>
      </c>
      <c r="BB43" s="78">
        <f t="shared" si="56"/>
        <v>2.5</v>
      </c>
      <c r="BC43" s="79">
        <f t="shared" si="56"/>
        <v>73.5</v>
      </c>
      <c r="BD43" s="51"/>
      <c r="BE43" s="40">
        <f t="shared" ref="BE43:BH43" si="57">sum(BE38,BE39,BE40)</f>
        <v>2600</v>
      </c>
      <c r="BF43" s="40">
        <f t="shared" si="57"/>
        <v>3388</v>
      </c>
      <c r="BG43" s="40">
        <f t="shared" si="57"/>
        <v>200</v>
      </c>
      <c r="BH43" s="40">
        <f t="shared" si="57"/>
        <v>6188</v>
      </c>
      <c r="BI43" s="51"/>
      <c r="BJ43" s="51"/>
      <c r="BK43" s="51"/>
      <c r="BL43" s="51"/>
      <c r="BM43" s="51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74"/>
      <c r="AG44" s="74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</row>
    <row r="45">
      <c r="F45" s="73"/>
      <c r="G45" s="73"/>
      <c r="H45" s="73"/>
      <c r="I45" s="73"/>
      <c r="K45" s="80" t="s">
        <v>49</v>
      </c>
      <c r="L45" s="81"/>
      <c r="Y45" s="80" t="s">
        <v>49</v>
      </c>
      <c r="Z45" s="81"/>
      <c r="AF45" s="82" t="s">
        <v>49</v>
      </c>
      <c r="AG45" s="81"/>
      <c r="AT45" s="82" t="s">
        <v>49</v>
      </c>
      <c r="AU45" s="81"/>
      <c r="BF45" s="82" t="s">
        <v>49</v>
      </c>
      <c r="BG45" s="81"/>
    </row>
    <row r="46" ht="16.5" customHeight="1">
      <c r="F46" s="73"/>
      <c r="G46" s="73"/>
      <c r="H46" s="73"/>
      <c r="I46" s="73"/>
      <c r="K46" s="139"/>
      <c r="L46" s="140"/>
      <c r="AF46" s="141"/>
      <c r="AG46" s="142"/>
    </row>
    <row r="47">
      <c r="A47" s="7"/>
      <c r="B47" s="350"/>
      <c r="C47" s="350"/>
      <c r="D47" s="124"/>
      <c r="E47" s="351">
        <v>45082.0</v>
      </c>
      <c r="F47" s="387"/>
      <c r="G47" s="387"/>
      <c r="H47" s="387"/>
      <c r="I47" s="124"/>
      <c r="J47" s="124"/>
      <c r="L47" s="351">
        <v>45083.0</v>
      </c>
      <c r="M47" s="124"/>
      <c r="N47" s="124"/>
      <c r="O47" s="124"/>
      <c r="P47" s="124"/>
      <c r="R47" s="8"/>
      <c r="S47" s="351">
        <v>45084.0</v>
      </c>
      <c r="U47" s="126"/>
      <c r="V47" s="126"/>
      <c r="X47" s="126"/>
      <c r="Y47" s="488"/>
      <c r="Z47" s="351">
        <v>45085.0</v>
      </c>
      <c r="AA47" s="126"/>
      <c r="AB47" s="126"/>
      <c r="AD47" s="126"/>
      <c r="AE47" s="126"/>
      <c r="AF47" s="126"/>
      <c r="AG47" s="405">
        <v>45086.0</v>
      </c>
      <c r="AH47" s="126"/>
      <c r="AJ47" s="126"/>
      <c r="AK47" s="126"/>
      <c r="AL47" s="126"/>
      <c r="AM47" s="126"/>
      <c r="AN47" s="405">
        <v>45087.0</v>
      </c>
      <c r="AP47" s="106"/>
      <c r="AQ47" s="106"/>
      <c r="AR47" s="106"/>
      <c r="AS47" s="106"/>
      <c r="AT47" s="106"/>
      <c r="AU47" s="405">
        <v>45088.0</v>
      </c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9"/>
      <c r="BG47" s="4"/>
      <c r="BH47" s="106"/>
      <c r="BI47" s="106"/>
      <c r="BJ47" s="32"/>
      <c r="BK47" s="496"/>
      <c r="BL47" s="106"/>
      <c r="BM47" s="106"/>
    </row>
    <row r="48">
      <c r="A48" s="107"/>
      <c r="B48" s="26"/>
      <c r="C48" s="26"/>
      <c r="D48" s="26" t="s">
        <v>2</v>
      </c>
      <c r="E48" s="26" t="s">
        <v>3</v>
      </c>
      <c r="F48" s="26" t="s">
        <v>4</v>
      </c>
      <c r="G48" s="26" t="s">
        <v>5</v>
      </c>
      <c r="H48" s="26" t="s">
        <v>6</v>
      </c>
      <c r="I48" s="26"/>
      <c r="J48" s="26"/>
      <c r="K48" s="26" t="s">
        <v>2</v>
      </c>
      <c r="L48" s="26" t="s">
        <v>7</v>
      </c>
      <c r="M48" s="26" t="s">
        <v>4</v>
      </c>
      <c r="N48" s="26" t="s">
        <v>5</v>
      </c>
      <c r="O48" s="26" t="s">
        <v>6</v>
      </c>
      <c r="P48" s="26"/>
      <c r="Q48" s="26"/>
      <c r="R48" s="26" t="s">
        <v>2</v>
      </c>
      <c r="S48" s="26" t="s">
        <v>8</v>
      </c>
      <c r="T48" s="26" t="s">
        <v>4</v>
      </c>
      <c r="U48" s="26" t="s">
        <v>5</v>
      </c>
      <c r="V48" s="26" t="s">
        <v>6</v>
      </c>
      <c r="W48" s="28"/>
      <c r="X48" s="29"/>
      <c r="Y48" s="29" t="s">
        <v>2</v>
      </c>
      <c r="Z48" s="29" t="s">
        <v>9</v>
      </c>
      <c r="AA48" s="26" t="s">
        <v>4</v>
      </c>
      <c r="AB48" s="26" t="s">
        <v>5</v>
      </c>
      <c r="AC48" s="26" t="s">
        <v>6</v>
      </c>
      <c r="AD48" s="29"/>
      <c r="AE48" s="29"/>
      <c r="AF48" s="29" t="s">
        <v>2</v>
      </c>
      <c r="AG48" s="29" t="s">
        <v>10</v>
      </c>
      <c r="AH48" s="26" t="s">
        <v>4</v>
      </c>
      <c r="AI48" s="26" t="s">
        <v>5</v>
      </c>
      <c r="AJ48" s="26" t="s">
        <v>6</v>
      </c>
      <c r="AK48" s="29"/>
      <c r="AL48" s="29"/>
      <c r="AM48" s="29" t="s">
        <v>2</v>
      </c>
      <c r="AN48" s="29" t="s">
        <v>11</v>
      </c>
      <c r="AO48" s="26" t="s">
        <v>4</v>
      </c>
      <c r="AP48" s="26" t="s">
        <v>5</v>
      </c>
      <c r="AQ48" s="26" t="s">
        <v>6</v>
      </c>
      <c r="AR48" s="29"/>
      <c r="AS48" s="29"/>
      <c r="AT48" s="29" t="s">
        <v>2</v>
      </c>
      <c r="AU48" s="29" t="s">
        <v>12</v>
      </c>
      <c r="AV48" s="26" t="s">
        <v>4</v>
      </c>
      <c r="AW48" s="26" t="s">
        <v>5</v>
      </c>
      <c r="AX48" s="26" t="s">
        <v>6</v>
      </c>
      <c r="AY48" s="30"/>
      <c r="AZ48" s="31" t="s">
        <v>4</v>
      </c>
      <c r="BA48" s="31" t="s">
        <v>13</v>
      </c>
      <c r="BB48" s="31" t="s">
        <v>6</v>
      </c>
      <c r="BC48" s="31" t="s">
        <v>14</v>
      </c>
      <c r="BD48" s="32"/>
      <c r="BE48" s="33" t="s">
        <v>4</v>
      </c>
      <c r="BF48" s="33" t="s">
        <v>13</v>
      </c>
      <c r="BG48" s="33" t="s">
        <v>6</v>
      </c>
      <c r="BH48" s="33" t="s">
        <v>15</v>
      </c>
      <c r="BI48" s="32"/>
      <c r="BJ48" s="32"/>
      <c r="BK48" s="32"/>
      <c r="BL48" s="32"/>
      <c r="BM48" s="32"/>
    </row>
    <row r="49">
      <c r="A49" s="94" t="s">
        <v>50</v>
      </c>
      <c r="F49" s="40">
        <v>0.0</v>
      </c>
      <c r="G49" s="40">
        <v>0.0</v>
      </c>
      <c r="H49" s="40">
        <v>0.0</v>
      </c>
      <c r="I49" s="35"/>
      <c r="J49" s="143"/>
      <c r="K49" s="92"/>
      <c r="L49" s="92"/>
      <c r="M49" s="40">
        <v>0.0</v>
      </c>
      <c r="N49" s="40">
        <v>0.0</v>
      </c>
      <c r="O49" s="40">
        <v>0.0</v>
      </c>
      <c r="P49" s="494"/>
      <c r="Q49" s="494"/>
      <c r="R49" s="494"/>
      <c r="S49" s="144"/>
      <c r="T49" s="40">
        <v>0.0</v>
      </c>
      <c r="U49" s="40">
        <v>0.0</v>
      </c>
      <c r="V49" s="40">
        <v>0.0</v>
      </c>
      <c r="W49" s="39"/>
      <c r="X49" s="45"/>
      <c r="Y49" s="111"/>
      <c r="Z49" s="39"/>
      <c r="AA49" s="40">
        <v>0.0</v>
      </c>
      <c r="AB49" s="40">
        <v>0.0</v>
      </c>
      <c r="AC49" s="40">
        <v>0.0</v>
      </c>
      <c r="AD49" s="514" t="s">
        <v>40</v>
      </c>
      <c r="AE49" s="146">
        <v>45087.0</v>
      </c>
      <c r="AF49" s="148" t="s">
        <v>289</v>
      </c>
      <c r="AG49" s="148" t="s">
        <v>106</v>
      </c>
      <c r="AH49" s="40">
        <v>3.0</v>
      </c>
      <c r="AI49" s="40">
        <v>2.0</v>
      </c>
      <c r="AJ49" s="40">
        <v>0.0</v>
      </c>
      <c r="AK49" s="92"/>
      <c r="AL49" s="45"/>
      <c r="AM49" s="92"/>
      <c r="AN49" s="92"/>
      <c r="AO49" s="40">
        <v>0.0</v>
      </c>
      <c r="AP49" s="40">
        <v>0.0</v>
      </c>
      <c r="AQ49" s="40">
        <v>0.0</v>
      </c>
      <c r="AR49" s="54"/>
      <c r="AS49" s="200"/>
      <c r="AT49" s="111"/>
      <c r="AU49" s="39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3</v>
      </c>
      <c r="BA49" s="39">
        <f t="shared" si="58"/>
        <v>2</v>
      </c>
      <c r="BB49" s="39">
        <f t="shared" si="58"/>
        <v>0</v>
      </c>
      <c r="BC49" s="50">
        <f t="shared" ref="BC49:BC51" si="60">SUM(AZ49,BA49,BB49)</f>
        <v>5</v>
      </c>
      <c r="BD49" s="51"/>
      <c r="BE49" s="39">
        <f t="shared" ref="BE49:BE51" si="61">AZ49*80</f>
        <v>240</v>
      </c>
      <c r="BF49" s="39">
        <f t="shared" ref="BF49:BF51" si="62">BA49*88</f>
        <v>176</v>
      </c>
      <c r="BG49" s="39">
        <f t="shared" ref="BG49:BG51" si="63">BB49*80</f>
        <v>0</v>
      </c>
      <c r="BH49" s="39">
        <f t="shared" ref="BH49:BH51" si="64">sum(BE49,BF49,BG49)</f>
        <v>416</v>
      </c>
      <c r="BI49" s="51"/>
      <c r="BJ49" s="51"/>
      <c r="BK49" s="51"/>
      <c r="BL49" s="51"/>
      <c r="BM49" s="51"/>
    </row>
    <row r="50">
      <c r="A50" s="94" t="s">
        <v>52</v>
      </c>
      <c r="F50" s="40">
        <v>0.0</v>
      </c>
      <c r="G50" s="40">
        <v>0.0</v>
      </c>
      <c r="H50" s="40">
        <v>0.0</v>
      </c>
      <c r="I50" s="363" t="s">
        <v>46</v>
      </c>
      <c r="J50" s="146">
        <v>45084.0</v>
      </c>
      <c r="K50" s="147" t="s">
        <v>288</v>
      </c>
      <c r="L50" s="40" t="s">
        <v>138</v>
      </c>
      <c r="M50" s="40">
        <v>2.0</v>
      </c>
      <c r="N50" s="40">
        <v>2.0</v>
      </c>
      <c r="O50" s="40">
        <v>0.0</v>
      </c>
      <c r="P50" s="38" t="s">
        <v>36</v>
      </c>
      <c r="Q50" s="37">
        <v>45085.0</v>
      </c>
      <c r="R50" s="131" t="s">
        <v>288</v>
      </c>
      <c r="S50" s="39" t="s">
        <v>138</v>
      </c>
      <c r="T50" s="40">
        <v>2.0</v>
      </c>
      <c r="U50" s="40">
        <v>2.0</v>
      </c>
      <c r="V50" s="40">
        <v>0.0</v>
      </c>
      <c r="AA50" s="40">
        <v>0.0</v>
      </c>
      <c r="AB50" s="40">
        <v>0.0</v>
      </c>
      <c r="AC50" s="40">
        <v>0.0</v>
      </c>
      <c r="AD50" s="44"/>
      <c r="AE50" s="45"/>
      <c r="AF50" s="92"/>
      <c r="AG50" s="92"/>
      <c r="AH50" s="40">
        <v>0.0</v>
      </c>
      <c r="AI50" s="40">
        <v>0.0</v>
      </c>
      <c r="AJ50" s="40">
        <v>0.0</v>
      </c>
      <c r="AK50" s="148" t="s">
        <v>43</v>
      </c>
      <c r="AL50" s="146">
        <v>45088.0</v>
      </c>
      <c r="AM50" s="148" t="s">
        <v>289</v>
      </c>
      <c r="AN50" s="148" t="s">
        <v>106</v>
      </c>
      <c r="AO50" s="40">
        <v>3.0</v>
      </c>
      <c r="AP50" s="40">
        <v>2.0</v>
      </c>
      <c r="AQ50" s="40">
        <v>0.0</v>
      </c>
      <c r="AR50" s="406" t="s">
        <v>44</v>
      </c>
      <c r="AS50" s="498">
        <v>45089.0</v>
      </c>
      <c r="AT50" s="147" t="s">
        <v>288</v>
      </c>
      <c r="AU50" s="40" t="s">
        <v>138</v>
      </c>
      <c r="AV50" s="40">
        <v>2.0</v>
      </c>
      <c r="AW50" s="40">
        <v>2.0</v>
      </c>
      <c r="AX50" s="40">
        <v>0.0</v>
      </c>
      <c r="AY50" s="48"/>
      <c r="AZ50" s="49">
        <f t="shared" ref="AZ50:BB50" si="59">SUM(F50,M50,T50,AA50,AH50,AO50,AV50)</f>
        <v>9</v>
      </c>
      <c r="BA50" s="39">
        <f t="shared" si="59"/>
        <v>8</v>
      </c>
      <c r="BB50" s="39">
        <f t="shared" si="59"/>
        <v>0</v>
      </c>
      <c r="BC50" s="50">
        <f t="shared" si="60"/>
        <v>17</v>
      </c>
      <c r="BD50" s="51"/>
      <c r="BE50" s="39">
        <f t="shared" si="61"/>
        <v>720</v>
      </c>
      <c r="BF50" s="39">
        <f t="shared" si="62"/>
        <v>704</v>
      </c>
      <c r="BG50" s="39">
        <f t="shared" si="63"/>
        <v>0</v>
      </c>
      <c r="BH50" s="39">
        <f t="shared" si="64"/>
        <v>1424</v>
      </c>
      <c r="BI50" s="51"/>
      <c r="BJ50" s="51"/>
      <c r="BK50" s="51"/>
      <c r="BL50" s="51"/>
      <c r="BM50" s="51"/>
    </row>
    <row r="51">
      <c r="A51" s="59"/>
      <c r="B51" s="134"/>
      <c r="C51" s="45"/>
      <c r="D51" s="111"/>
      <c r="E51" s="39"/>
      <c r="F51" s="40">
        <v>0.0</v>
      </c>
      <c r="G51" s="40">
        <v>0.0</v>
      </c>
      <c r="H51" s="40">
        <v>0.0</v>
      </c>
      <c r="I51" s="144"/>
      <c r="J51" s="144"/>
      <c r="K51" s="144"/>
      <c r="L51" s="144"/>
      <c r="M51" s="40">
        <v>0.0</v>
      </c>
      <c r="N51" s="40">
        <v>0.0</v>
      </c>
      <c r="O51" s="40">
        <v>0.0</v>
      </c>
      <c r="P51" s="38"/>
      <c r="Q51" s="37"/>
      <c r="R51" s="131"/>
      <c r="S51" s="39"/>
      <c r="T51" s="40">
        <v>0.0</v>
      </c>
      <c r="U51" s="40">
        <v>0.0</v>
      </c>
      <c r="V51" s="40">
        <v>0.0</v>
      </c>
      <c r="W51" s="39"/>
      <c r="X51" s="45"/>
      <c r="Y51" s="111"/>
      <c r="Z51" s="39"/>
      <c r="AA51" s="40">
        <v>0.0</v>
      </c>
      <c r="AB51" s="40">
        <v>0.0</v>
      </c>
      <c r="AC51" s="40">
        <v>0.0</v>
      </c>
      <c r="AD51" s="44"/>
      <c r="AE51" s="45"/>
      <c r="AF51" s="92"/>
      <c r="AG51" s="92"/>
      <c r="AH51" s="40">
        <v>0.0</v>
      </c>
      <c r="AI51" s="40">
        <v>0.0</v>
      </c>
      <c r="AJ51" s="40">
        <v>0.0</v>
      </c>
      <c r="AK51" s="92"/>
      <c r="AL51" s="45"/>
      <c r="AM51" s="92"/>
      <c r="AN51" s="92"/>
      <c r="AO51" s="40">
        <v>0.0</v>
      </c>
      <c r="AP51" s="40">
        <v>0.0</v>
      </c>
      <c r="AQ51" s="40">
        <v>0.0</v>
      </c>
      <c r="AR51" s="54"/>
      <c r="AS51" s="143"/>
      <c r="AT51" s="111"/>
      <c r="AU51" s="39"/>
      <c r="AV51" s="40">
        <v>0.0</v>
      </c>
      <c r="AW51" s="40">
        <v>0.0</v>
      </c>
      <c r="AX51" s="40">
        <v>0.0</v>
      </c>
      <c r="AY51" s="48"/>
      <c r="AZ51" s="49">
        <v>0.0</v>
      </c>
      <c r="BA51" s="39">
        <v>0.0</v>
      </c>
      <c r="BB51" s="39">
        <v>0.0</v>
      </c>
      <c r="BC51" s="50">
        <f t="shared" si="60"/>
        <v>0</v>
      </c>
      <c r="BD51" s="51"/>
      <c r="BE51" s="39">
        <f t="shared" si="61"/>
        <v>0</v>
      </c>
      <c r="BF51" s="39">
        <f t="shared" si="62"/>
        <v>0</v>
      </c>
      <c r="BG51" s="39">
        <f t="shared" si="63"/>
        <v>0</v>
      </c>
      <c r="BH51" s="39">
        <f t="shared" si="64"/>
        <v>0</v>
      </c>
      <c r="BI51" s="51"/>
      <c r="BJ51" s="51"/>
      <c r="BK51" s="51"/>
      <c r="BL51" s="51"/>
      <c r="BM51" s="51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3"/>
      <c r="K52" s="154"/>
      <c r="L52" s="154"/>
      <c r="M52" s="155"/>
      <c r="N52" s="155"/>
      <c r="O52" s="155"/>
      <c r="P52" s="155"/>
      <c r="Q52" s="156"/>
      <c r="R52" s="155"/>
      <c r="S52" s="155"/>
      <c r="T52" s="155"/>
      <c r="U52" s="155"/>
      <c r="V52" s="155"/>
      <c r="W52" s="155"/>
      <c r="X52" s="155"/>
      <c r="Y52" s="155"/>
      <c r="Z52" s="155"/>
      <c r="AA52" s="157"/>
      <c r="AB52" s="157"/>
      <c r="AC52" s="157"/>
      <c r="AD52" s="157"/>
      <c r="AE52" s="153"/>
      <c r="AF52" s="154"/>
      <c r="AG52" s="154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  <c r="BC52" s="153"/>
      <c r="BD52" s="153"/>
      <c r="BE52" s="85"/>
      <c r="BF52" s="85"/>
      <c r="BG52" s="85"/>
      <c r="BH52" s="85"/>
      <c r="BI52" s="153"/>
      <c r="BJ52" s="153"/>
      <c r="BK52" s="153"/>
      <c r="BL52" s="153"/>
      <c r="BM52" s="153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3"/>
      <c r="K53" s="154"/>
      <c r="L53" s="154"/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154"/>
      <c r="AG53" s="154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76" t="s">
        <v>14</v>
      </c>
      <c r="AZ53" s="77">
        <f t="shared" ref="AZ53:BC53" si="65">SUM(AZ49,AZ50,AZ51)</f>
        <v>12</v>
      </c>
      <c r="BA53" s="78">
        <f t="shared" si="65"/>
        <v>10</v>
      </c>
      <c r="BB53" s="78">
        <f t="shared" si="65"/>
        <v>0</v>
      </c>
      <c r="BC53" s="79">
        <f t="shared" si="65"/>
        <v>22</v>
      </c>
      <c r="BD53" s="51"/>
      <c r="BE53" s="40">
        <f t="shared" ref="BE53:BH53" si="66">sum(BE49,BE50)</f>
        <v>960</v>
      </c>
      <c r="BF53" s="40">
        <f t="shared" si="66"/>
        <v>880</v>
      </c>
      <c r="BG53" s="40">
        <f t="shared" si="66"/>
        <v>0</v>
      </c>
      <c r="BH53" s="40">
        <f t="shared" si="66"/>
        <v>1840</v>
      </c>
      <c r="BI53" s="51"/>
      <c r="BJ53" s="51"/>
      <c r="BK53" s="51"/>
      <c r="BL53" s="51"/>
      <c r="BM53" s="51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153"/>
      <c r="BF54" s="153"/>
      <c r="BG54" s="153"/>
      <c r="BH54" s="153"/>
      <c r="BI54" s="153"/>
      <c r="BJ54" s="153"/>
      <c r="BK54" s="153"/>
      <c r="BL54" s="153"/>
      <c r="BM54" s="153"/>
    </row>
    <row r="55">
      <c r="A55" s="155"/>
      <c r="B55" s="153"/>
      <c r="C55" s="153"/>
      <c r="D55" s="67"/>
      <c r="F55" s="153"/>
      <c r="G55" s="153"/>
      <c r="H55" s="153"/>
      <c r="I55" s="153"/>
      <c r="J55" s="153"/>
      <c r="K55" s="6" t="s">
        <v>53</v>
      </c>
      <c r="L55" s="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6" t="s">
        <v>53</v>
      </c>
      <c r="Z55" s="4"/>
      <c r="AA55" s="157"/>
      <c r="AB55" s="157"/>
      <c r="AC55" s="157"/>
      <c r="AD55" s="157"/>
      <c r="AE55" s="153"/>
      <c r="AF55" s="9" t="s">
        <v>53</v>
      </c>
      <c r="AG55" s="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9" t="s">
        <v>53</v>
      </c>
      <c r="AU55" s="4"/>
      <c r="AV55" s="153"/>
      <c r="AW55" s="153"/>
      <c r="AX55" s="153"/>
      <c r="AY55" s="153"/>
      <c r="AZ55" s="153"/>
      <c r="BA55" s="153"/>
      <c r="BB55" s="153"/>
      <c r="BC55" s="153"/>
      <c r="BD55" s="153"/>
      <c r="BE55" s="153"/>
      <c r="BF55" s="9" t="s">
        <v>53</v>
      </c>
      <c r="BG55" s="4"/>
      <c r="BH55" s="153"/>
      <c r="BI55" s="153"/>
      <c r="BJ55" s="153"/>
      <c r="BK55" s="153"/>
      <c r="BL55" s="153"/>
      <c r="BM55" s="153"/>
    </row>
    <row r="56">
      <c r="A56" s="7"/>
      <c r="B56" s="350"/>
      <c r="C56" s="350"/>
      <c r="D56" s="124"/>
      <c r="E56" s="351">
        <v>45082.0</v>
      </c>
      <c r="F56" s="387"/>
      <c r="G56" s="387"/>
      <c r="H56" s="387"/>
      <c r="I56" s="124"/>
      <c r="J56" s="124"/>
      <c r="L56" s="351">
        <v>45083.0</v>
      </c>
      <c r="M56" s="124"/>
      <c r="N56" s="124"/>
      <c r="O56" s="124"/>
      <c r="P56" s="124"/>
      <c r="R56" s="8"/>
      <c r="S56" s="351">
        <v>45084.0</v>
      </c>
      <c r="U56" s="126"/>
      <c r="V56" s="126"/>
      <c r="X56" s="126"/>
      <c r="Y56" s="488"/>
      <c r="Z56" s="351">
        <v>45085.0</v>
      </c>
      <c r="AA56" s="126"/>
      <c r="AB56" s="126"/>
      <c r="AD56" s="126"/>
      <c r="AE56" s="126"/>
      <c r="AF56" s="126"/>
      <c r="AG56" s="405">
        <v>45086.0</v>
      </c>
      <c r="AH56" s="126"/>
      <c r="AJ56" s="126"/>
      <c r="AK56" s="126"/>
      <c r="AL56" s="126"/>
      <c r="AM56" s="126"/>
      <c r="AN56" s="405">
        <v>45087.0</v>
      </c>
      <c r="AP56" s="106"/>
      <c r="AQ56" s="106"/>
      <c r="AR56" s="106"/>
      <c r="AS56" s="106"/>
      <c r="AT56" s="106"/>
      <c r="AU56" s="405">
        <v>45088.0</v>
      </c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9"/>
      <c r="BG56" s="4"/>
      <c r="BH56" s="106"/>
      <c r="BI56" s="106"/>
      <c r="BJ56" s="32"/>
      <c r="BK56" s="496"/>
      <c r="BL56" s="106"/>
      <c r="BM56" s="106"/>
    </row>
    <row r="57">
      <c r="A57" s="107"/>
      <c r="B57" s="26"/>
      <c r="C57" s="26"/>
      <c r="D57" s="26" t="s">
        <v>2</v>
      </c>
      <c r="E57" s="26" t="s">
        <v>3</v>
      </c>
      <c r="F57" s="26" t="s">
        <v>4</v>
      </c>
      <c r="G57" s="26" t="s">
        <v>5</v>
      </c>
      <c r="H57" s="26" t="s">
        <v>6</v>
      </c>
      <c r="I57" s="26"/>
      <c r="J57" s="26"/>
      <c r="K57" s="26" t="s">
        <v>2</v>
      </c>
      <c r="L57" s="26" t="s">
        <v>7</v>
      </c>
      <c r="M57" s="26" t="s">
        <v>4</v>
      </c>
      <c r="N57" s="26" t="s">
        <v>5</v>
      </c>
      <c r="O57" s="26" t="s">
        <v>6</v>
      </c>
      <c r="P57" s="26"/>
      <c r="Q57" s="26"/>
      <c r="R57" s="26" t="s">
        <v>2</v>
      </c>
      <c r="S57" s="26" t="s">
        <v>8</v>
      </c>
      <c r="T57" s="26" t="s">
        <v>4</v>
      </c>
      <c r="U57" s="26" t="s">
        <v>5</v>
      </c>
      <c r="V57" s="26" t="s">
        <v>6</v>
      </c>
      <c r="W57" s="28"/>
      <c r="X57" s="29"/>
      <c r="Y57" s="29" t="s">
        <v>2</v>
      </c>
      <c r="Z57" s="29" t="s">
        <v>9</v>
      </c>
      <c r="AA57" s="26" t="s">
        <v>4</v>
      </c>
      <c r="AB57" s="26" t="s">
        <v>5</v>
      </c>
      <c r="AC57" s="26" t="s">
        <v>6</v>
      </c>
      <c r="AD57" s="29"/>
      <c r="AE57" s="29"/>
      <c r="AF57" s="29" t="s">
        <v>2</v>
      </c>
      <c r="AG57" s="29" t="s">
        <v>10</v>
      </c>
      <c r="AH57" s="26" t="s">
        <v>4</v>
      </c>
      <c r="AI57" s="26" t="s">
        <v>5</v>
      </c>
      <c r="AJ57" s="26" t="s">
        <v>6</v>
      </c>
      <c r="AK57" s="29"/>
      <c r="AL57" s="29"/>
      <c r="AM57" s="29" t="s">
        <v>2</v>
      </c>
      <c r="AN57" s="29" t="s">
        <v>11</v>
      </c>
      <c r="AO57" s="26" t="s">
        <v>4</v>
      </c>
      <c r="AP57" s="26" t="s">
        <v>5</v>
      </c>
      <c r="AQ57" s="26" t="s">
        <v>6</v>
      </c>
      <c r="AR57" s="29"/>
      <c r="AS57" s="29"/>
      <c r="AT57" s="29" t="s">
        <v>2</v>
      </c>
      <c r="AU57" s="29" t="s">
        <v>12</v>
      </c>
      <c r="AV57" s="26" t="s">
        <v>4</v>
      </c>
      <c r="AW57" s="26" t="s">
        <v>5</v>
      </c>
      <c r="AX57" s="26" t="s">
        <v>6</v>
      </c>
      <c r="AY57" s="30"/>
      <c r="AZ57" s="31" t="s">
        <v>4</v>
      </c>
      <c r="BA57" s="31" t="s">
        <v>13</v>
      </c>
      <c r="BB57" s="31" t="s">
        <v>6</v>
      </c>
      <c r="BC57" s="31" t="s">
        <v>14</v>
      </c>
      <c r="BD57" s="32"/>
      <c r="BE57" s="33" t="s">
        <v>4</v>
      </c>
      <c r="BF57" s="33" t="s">
        <v>13</v>
      </c>
      <c r="BG57" s="33" t="s">
        <v>6</v>
      </c>
      <c r="BH57" s="33" t="s">
        <v>15</v>
      </c>
      <c r="BI57" s="32"/>
      <c r="BJ57" s="32"/>
      <c r="BK57" s="32"/>
      <c r="BL57" s="32"/>
      <c r="BM57" s="32"/>
    </row>
    <row r="58">
      <c r="A58" s="94" t="s">
        <v>139</v>
      </c>
      <c r="B58" s="36" t="s">
        <v>19</v>
      </c>
      <c r="C58" s="37">
        <v>45082.0</v>
      </c>
      <c r="D58" s="42" t="s">
        <v>211</v>
      </c>
      <c r="E58" s="58" t="s">
        <v>66</v>
      </c>
      <c r="F58" s="40">
        <v>0.0</v>
      </c>
      <c r="G58" s="40">
        <v>6.0</v>
      </c>
      <c r="H58" s="40">
        <v>0.0</v>
      </c>
      <c r="I58" s="36" t="s">
        <v>22</v>
      </c>
      <c r="J58" s="37">
        <v>45083.0</v>
      </c>
      <c r="K58" s="42" t="s">
        <v>211</v>
      </c>
      <c r="L58" s="58" t="s">
        <v>66</v>
      </c>
      <c r="M58" s="40">
        <v>0.0</v>
      </c>
      <c r="N58" s="40">
        <v>6.0</v>
      </c>
      <c r="O58" s="40">
        <v>0.0</v>
      </c>
      <c r="P58" s="36" t="s">
        <v>24</v>
      </c>
      <c r="Q58" s="37">
        <v>45084.0</v>
      </c>
      <c r="R58" s="42" t="s">
        <v>211</v>
      </c>
      <c r="S58" s="58" t="s">
        <v>66</v>
      </c>
      <c r="T58" s="40">
        <v>0.0</v>
      </c>
      <c r="U58" s="40">
        <v>6.0</v>
      </c>
      <c r="V58" s="40">
        <v>0.0</v>
      </c>
      <c r="W58" s="36" t="s">
        <v>26</v>
      </c>
      <c r="X58" s="37">
        <v>45085.0</v>
      </c>
      <c r="Y58" s="42" t="s">
        <v>211</v>
      </c>
      <c r="Z58" s="58" t="s">
        <v>66</v>
      </c>
      <c r="AA58" s="40">
        <v>0.0</v>
      </c>
      <c r="AB58" s="40">
        <v>6.0</v>
      </c>
      <c r="AC58" s="40">
        <v>0.0</v>
      </c>
      <c r="AD58" s="36" t="s">
        <v>56</v>
      </c>
      <c r="AE58" s="37">
        <v>45086.0</v>
      </c>
      <c r="AF58" s="42" t="s">
        <v>211</v>
      </c>
      <c r="AG58" s="58" t="s">
        <v>66</v>
      </c>
      <c r="AH58" s="40">
        <v>0.0</v>
      </c>
      <c r="AI58" s="40">
        <v>6.0</v>
      </c>
      <c r="AJ58" s="40">
        <v>0.0</v>
      </c>
      <c r="AK58" s="47" t="s">
        <v>57</v>
      </c>
      <c r="AL58" s="37">
        <v>45087.0</v>
      </c>
      <c r="AM58" s="42" t="s">
        <v>211</v>
      </c>
      <c r="AN58" s="58" t="s">
        <v>66</v>
      </c>
      <c r="AO58" s="40">
        <v>0.0</v>
      </c>
      <c r="AP58" s="40">
        <v>6.0</v>
      </c>
      <c r="AQ58" s="40">
        <v>0.0</v>
      </c>
      <c r="AR58" s="96" t="s">
        <v>149</v>
      </c>
      <c r="AS58" s="37">
        <v>45088.0</v>
      </c>
      <c r="AT58" s="42" t="s">
        <v>25</v>
      </c>
      <c r="AU58" s="58" t="s">
        <v>25</v>
      </c>
      <c r="AV58" s="40">
        <v>0.0</v>
      </c>
      <c r="AW58" s="40">
        <v>0.0</v>
      </c>
      <c r="AX58" s="40">
        <v>0.0</v>
      </c>
      <c r="AY58" s="48"/>
      <c r="AZ58" s="49">
        <f t="shared" ref="AZ58:BB58" si="67">SUM(F58,M58,T58,AA58,AH58,AO58,AV58)</f>
        <v>0</v>
      </c>
      <c r="BA58" s="39">
        <f t="shared" si="67"/>
        <v>36</v>
      </c>
      <c r="BB58" s="39">
        <f t="shared" si="67"/>
        <v>0</v>
      </c>
      <c r="BC58" s="50">
        <f t="shared" ref="BC58:BC62" si="69">SUM(AZ58,BA58,BB58)</f>
        <v>36</v>
      </c>
      <c r="BD58" s="51"/>
      <c r="BE58" s="39">
        <f t="shared" ref="BE58:BE59" si="70">AZ58*67.31</f>
        <v>0</v>
      </c>
      <c r="BF58" s="39">
        <f t="shared" ref="BF58:BF59" si="71">BA58*74</f>
        <v>2664</v>
      </c>
      <c r="BG58" s="39">
        <f t="shared" ref="BG58:BG59" si="72">BB58*84</f>
        <v>0</v>
      </c>
      <c r="BH58" s="39">
        <f t="shared" ref="BH58:BH60" si="73">sum(BE58,BF58,BG58)</f>
        <v>2664</v>
      </c>
      <c r="BI58" s="51"/>
      <c r="BJ58" s="51"/>
      <c r="BK58" s="51"/>
      <c r="BL58" s="51"/>
      <c r="BM58" s="51"/>
    </row>
    <row r="59" ht="16.5" customHeight="1">
      <c r="A59" s="94" t="s">
        <v>740</v>
      </c>
      <c r="B59" s="41" t="s">
        <v>33</v>
      </c>
      <c r="C59" s="37">
        <v>45083.0</v>
      </c>
      <c r="D59" s="38" t="s">
        <v>247</v>
      </c>
      <c r="E59" s="39" t="s">
        <v>127</v>
      </c>
      <c r="F59" s="40">
        <v>5.0</v>
      </c>
      <c r="G59" s="40">
        <v>1.0</v>
      </c>
      <c r="H59" s="40">
        <v>0.0</v>
      </c>
      <c r="I59" s="42" t="s">
        <v>46</v>
      </c>
      <c r="J59" s="37">
        <v>45084.0</v>
      </c>
      <c r="K59" s="38" t="s">
        <v>247</v>
      </c>
      <c r="L59" s="39" t="s">
        <v>127</v>
      </c>
      <c r="M59" s="40">
        <v>5.0</v>
      </c>
      <c r="N59" s="40">
        <v>1.0</v>
      </c>
      <c r="O59" s="40">
        <v>0.0</v>
      </c>
      <c r="P59" s="38" t="s">
        <v>36</v>
      </c>
      <c r="Q59" s="37">
        <v>45085.0</v>
      </c>
      <c r="R59" s="38" t="s">
        <v>25</v>
      </c>
      <c r="S59" s="39" t="s">
        <v>25</v>
      </c>
      <c r="T59" s="40">
        <v>0.0</v>
      </c>
      <c r="U59" s="40">
        <v>0.0</v>
      </c>
      <c r="V59" s="40">
        <v>0.0</v>
      </c>
      <c r="W59" s="56" t="s">
        <v>37</v>
      </c>
      <c r="X59" s="37">
        <v>45086.0</v>
      </c>
      <c r="Y59" s="38" t="s">
        <v>247</v>
      </c>
      <c r="Z59" s="39" t="s">
        <v>127</v>
      </c>
      <c r="AA59" s="40">
        <v>5.0</v>
      </c>
      <c r="AB59" s="40">
        <v>1.0</v>
      </c>
      <c r="AC59" s="40">
        <v>0.0</v>
      </c>
      <c r="AD59" s="56" t="s">
        <v>40</v>
      </c>
      <c r="AE59" s="37">
        <v>45087.0</v>
      </c>
      <c r="AF59" s="38" t="s">
        <v>285</v>
      </c>
      <c r="AG59" s="39" t="s">
        <v>129</v>
      </c>
      <c r="AH59" s="40">
        <v>5.0</v>
      </c>
      <c r="AI59" s="40">
        <v>2.0</v>
      </c>
      <c r="AJ59" s="40">
        <v>0.0</v>
      </c>
      <c r="AK59" s="185" t="s">
        <v>43</v>
      </c>
      <c r="AL59" s="37">
        <v>45088.0</v>
      </c>
      <c r="AM59" s="38" t="s">
        <v>247</v>
      </c>
      <c r="AN59" s="39" t="s">
        <v>127</v>
      </c>
      <c r="AO59" s="40">
        <v>5.0</v>
      </c>
      <c r="AP59" s="40">
        <v>1.0</v>
      </c>
      <c r="AQ59" s="40">
        <v>0.0</v>
      </c>
      <c r="AR59" s="96" t="s">
        <v>149</v>
      </c>
      <c r="AS59" s="37">
        <v>45088.0</v>
      </c>
      <c r="AT59" s="42" t="s">
        <v>211</v>
      </c>
      <c r="AU59" s="58" t="s">
        <v>66</v>
      </c>
      <c r="AV59" s="40">
        <v>0.0</v>
      </c>
      <c r="AW59" s="40">
        <v>6.0</v>
      </c>
      <c r="AX59" s="40">
        <v>0.0</v>
      </c>
      <c r="AY59" s="48"/>
      <c r="AZ59" s="49">
        <f t="shared" ref="AZ59:BB59" si="68">SUM(F59,M59,T59,AA59,AH59,AO59,AV59)</f>
        <v>25</v>
      </c>
      <c r="BA59" s="39">
        <f t="shared" si="68"/>
        <v>12</v>
      </c>
      <c r="BB59" s="39">
        <f t="shared" si="68"/>
        <v>0</v>
      </c>
      <c r="BC59" s="50">
        <f t="shared" si="69"/>
        <v>37</v>
      </c>
      <c r="BD59" s="51"/>
      <c r="BE59" s="39">
        <f t="shared" si="70"/>
        <v>1682.75</v>
      </c>
      <c r="BF59" s="39">
        <f t="shared" si="71"/>
        <v>888</v>
      </c>
      <c r="BG59" s="39">
        <f t="shared" si="72"/>
        <v>0</v>
      </c>
      <c r="BH59" s="39">
        <f t="shared" si="73"/>
        <v>2570.75</v>
      </c>
      <c r="BI59" s="51"/>
      <c r="BJ59" s="51"/>
      <c r="BK59" s="51"/>
      <c r="BL59" s="51"/>
      <c r="BM59" s="51"/>
    </row>
    <row r="60">
      <c r="A60" s="35" t="s">
        <v>82</v>
      </c>
      <c r="B60" s="41"/>
      <c r="C60" s="37"/>
      <c r="D60" s="38"/>
      <c r="E60" s="39"/>
      <c r="F60" s="40">
        <v>0.0</v>
      </c>
      <c r="G60" s="40">
        <v>0.0</v>
      </c>
      <c r="H60" s="40">
        <v>0.0</v>
      </c>
      <c r="I60" s="42"/>
      <c r="J60" s="37"/>
      <c r="K60" s="38"/>
      <c r="L60" s="39"/>
      <c r="M60" s="40">
        <v>0.0</v>
      </c>
      <c r="N60" s="40">
        <v>0.0</v>
      </c>
      <c r="O60" s="40">
        <v>0.0</v>
      </c>
      <c r="P60" s="38" t="s">
        <v>36</v>
      </c>
      <c r="Q60" s="37">
        <v>45085.0</v>
      </c>
      <c r="R60" s="38" t="s">
        <v>247</v>
      </c>
      <c r="S60" s="39" t="s">
        <v>127</v>
      </c>
      <c r="T60" s="40">
        <v>5.0</v>
      </c>
      <c r="U60" s="40">
        <v>1.0</v>
      </c>
      <c r="V60" s="40">
        <v>0.0</v>
      </c>
      <c r="W60" s="44"/>
      <c r="X60" s="45"/>
      <c r="Y60" s="53"/>
      <c r="Z60" s="53"/>
      <c r="AA60" s="40">
        <v>0.0</v>
      </c>
      <c r="AB60" s="40">
        <v>0.0</v>
      </c>
      <c r="AC60" s="40">
        <v>0.0</v>
      </c>
      <c r="AD60" s="44"/>
      <c r="AE60" s="45"/>
      <c r="AF60" s="39"/>
      <c r="AG60" s="39"/>
      <c r="AH60" s="40">
        <v>0.0</v>
      </c>
      <c r="AI60" s="40">
        <v>0.0</v>
      </c>
      <c r="AJ60" s="40">
        <v>0.0</v>
      </c>
      <c r="AK60" s="185"/>
      <c r="AL60" s="37"/>
      <c r="AM60" s="38"/>
      <c r="AN60" s="39"/>
      <c r="AO60" s="40">
        <v>0.0</v>
      </c>
      <c r="AP60" s="40">
        <v>0.0</v>
      </c>
      <c r="AQ60" s="40">
        <v>0.0</v>
      </c>
      <c r="AR60" s="47" t="s">
        <v>44</v>
      </c>
      <c r="AS60" s="37">
        <v>45089.0</v>
      </c>
      <c r="AT60" s="38" t="s">
        <v>247</v>
      </c>
      <c r="AU60" s="39" t="s">
        <v>127</v>
      </c>
      <c r="AV60" s="40">
        <v>5.0</v>
      </c>
      <c r="AW60" s="40">
        <v>1.0</v>
      </c>
      <c r="AX60" s="40">
        <v>0.0</v>
      </c>
      <c r="AY60" s="48"/>
      <c r="AZ60" s="49">
        <f t="shared" ref="AZ60:BB60" si="74">SUM(F60,M60,T60,AA60,AH60,AO60,AV60)</f>
        <v>10</v>
      </c>
      <c r="BA60" s="39">
        <f t="shared" si="74"/>
        <v>2</v>
      </c>
      <c r="BB60" s="39">
        <f t="shared" si="74"/>
        <v>0</v>
      </c>
      <c r="BC60" s="50">
        <f t="shared" si="69"/>
        <v>12</v>
      </c>
      <c r="BD60" s="51"/>
      <c r="BE60" s="39">
        <f>AZ60*80</f>
        <v>800</v>
      </c>
      <c r="BF60" s="39">
        <f>BA60*88</f>
        <v>176</v>
      </c>
      <c r="BG60" s="39">
        <f>BB60*80</f>
        <v>0</v>
      </c>
      <c r="BH60" s="39">
        <f t="shared" si="73"/>
        <v>976</v>
      </c>
      <c r="BI60" s="51"/>
      <c r="BJ60" s="51"/>
      <c r="BK60" s="51"/>
      <c r="BL60" s="51"/>
      <c r="BM60" s="51"/>
    </row>
    <row r="61" ht="16.5" customHeight="1">
      <c r="A61" s="94" t="s">
        <v>50</v>
      </c>
      <c r="B61" s="41"/>
      <c r="C61" s="37"/>
      <c r="D61" s="42"/>
      <c r="E61" s="58"/>
      <c r="F61" s="40">
        <v>0.0</v>
      </c>
      <c r="G61" s="40">
        <v>0.0</v>
      </c>
      <c r="H61" s="40">
        <v>0.0</v>
      </c>
      <c r="I61" s="53"/>
      <c r="J61" s="45"/>
      <c r="K61" s="53"/>
      <c r="L61" s="53"/>
      <c r="M61" s="40">
        <v>0.0</v>
      </c>
      <c r="N61" s="40">
        <v>0.0</v>
      </c>
      <c r="O61" s="40">
        <v>0.0</v>
      </c>
      <c r="P61" s="494"/>
      <c r="Q61" s="494"/>
      <c r="R61" s="494"/>
      <c r="S61" s="144"/>
      <c r="T61" s="40">
        <v>0.0</v>
      </c>
      <c r="U61" s="40">
        <v>0.0</v>
      </c>
      <c r="V61" s="40">
        <v>0.0</v>
      </c>
      <c r="W61" s="44"/>
      <c r="X61" s="45"/>
      <c r="Y61" s="53"/>
      <c r="Z61" s="53"/>
      <c r="AA61" s="40">
        <v>0.0</v>
      </c>
      <c r="AB61" s="40">
        <v>0.0</v>
      </c>
      <c r="AC61" s="40">
        <v>0.0</v>
      </c>
      <c r="AD61" s="44"/>
      <c r="AE61" s="45"/>
      <c r="AF61" s="53"/>
      <c r="AG61" s="53"/>
      <c r="AH61" s="40">
        <v>0.0</v>
      </c>
      <c r="AI61" s="40">
        <v>0.0</v>
      </c>
      <c r="AJ61" s="40">
        <v>0.0</v>
      </c>
      <c r="AK61" s="96"/>
      <c r="AL61" s="37"/>
      <c r="AM61" s="38"/>
      <c r="AN61" s="39"/>
      <c r="AO61" s="40">
        <v>0.0</v>
      </c>
      <c r="AP61" s="40">
        <v>0.0</v>
      </c>
      <c r="AQ61" s="40">
        <v>0.0</v>
      </c>
      <c r="AR61" s="96"/>
      <c r="AS61" s="37"/>
      <c r="AT61" s="42"/>
      <c r="AU61" s="58"/>
      <c r="AV61" s="40">
        <v>0.0</v>
      </c>
      <c r="AW61" s="40">
        <v>0.0</v>
      </c>
      <c r="AX61" s="40">
        <v>0.0</v>
      </c>
      <c r="AY61" s="48"/>
      <c r="AZ61" s="49">
        <f t="shared" ref="AZ61:BB61" si="75">SUM(F61,M61,T61,AA61,AH61,AO61,AV61)</f>
        <v>0</v>
      </c>
      <c r="BA61" s="39">
        <f t="shared" si="75"/>
        <v>0</v>
      </c>
      <c r="BB61" s="39">
        <f t="shared" si="75"/>
        <v>0</v>
      </c>
      <c r="BC61" s="50">
        <f t="shared" si="69"/>
        <v>0</v>
      </c>
      <c r="BD61" s="51"/>
      <c r="BE61" s="39">
        <v>0.0</v>
      </c>
      <c r="BF61" s="39">
        <v>0.0</v>
      </c>
      <c r="BG61" s="39">
        <v>0.0</v>
      </c>
      <c r="BH61" s="39">
        <v>0.0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41"/>
      <c r="C62" s="37"/>
      <c r="D62" s="42"/>
      <c r="E62" s="58"/>
      <c r="F62" s="40">
        <v>0.0</v>
      </c>
      <c r="G62" s="40">
        <v>0.0</v>
      </c>
      <c r="H62" s="40">
        <v>0.0</v>
      </c>
      <c r="I62" s="144"/>
      <c r="J62" s="144"/>
      <c r="K62" s="144"/>
      <c r="L62" s="144"/>
      <c r="M62" s="40">
        <v>0.0</v>
      </c>
      <c r="N62" s="40">
        <v>0.0</v>
      </c>
      <c r="O62" s="40">
        <v>0.0</v>
      </c>
      <c r="P62" s="494"/>
      <c r="Q62" s="494"/>
      <c r="R62" s="494"/>
      <c r="S62" s="144"/>
      <c r="T62" s="40">
        <v>0.0</v>
      </c>
      <c r="U62" s="40">
        <v>0.0</v>
      </c>
      <c r="V62" s="40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56" t="s">
        <v>40</v>
      </c>
      <c r="AE62" s="37">
        <v>45087.0</v>
      </c>
      <c r="AF62" s="38" t="s">
        <v>137</v>
      </c>
      <c r="AG62" s="39" t="s">
        <v>333</v>
      </c>
      <c r="AH62" s="40">
        <v>3.0</v>
      </c>
      <c r="AI62" s="40">
        <v>1.0</v>
      </c>
      <c r="AJ62" s="40">
        <v>0.0</v>
      </c>
      <c r="AK62" s="96"/>
      <c r="AL62" s="37"/>
      <c r="AM62" s="38"/>
      <c r="AN62" s="39"/>
      <c r="AO62" s="40">
        <v>0.0</v>
      </c>
      <c r="AP62" s="40">
        <v>0.0</v>
      </c>
      <c r="AQ62" s="40">
        <v>0.0</v>
      </c>
      <c r="AR62" s="96"/>
      <c r="AS62" s="37"/>
      <c r="AT62" s="38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76">SUM(F62,M62,T62,AA62,AH62,AO62,AV62)</f>
        <v>3</v>
      </c>
      <c r="BA62" s="39">
        <f t="shared" si="76"/>
        <v>1</v>
      </c>
      <c r="BB62" s="39">
        <f t="shared" si="76"/>
        <v>0</v>
      </c>
      <c r="BC62" s="50">
        <f t="shared" si="69"/>
        <v>4</v>
      </c>
      <c r="BD62" s="51"/>
      <c r="BE62" s="39">
        <f>AZ62*80</f>
        <v>240</v>
      </c>
      <c r="BF62" s="39">
        <f>BA62*88</f>
        <v>88</v>
      </c>
      <c r="BG62" s="39">
        <f>BB62*80</f>
        <v>0</v>
      </c>
      <c r="BH62" s="39">
        <f>sum(BE62,BF62,BG62)</f>
        <v>328</v>
      </c>
      <c r="BI62" s="51"/>
      <c r="BJ62" s="51"/>
      <c r="BK62" s="51"/>
      <c r="BL62" s="51"/>
      <c r="BM62" s="51"/>
    </row>
    <row r="63">
      <c r="A63" s="116"/>
      <c r="B63" s="159"/>
      <c r="C63" s="159"/>
      <c r="D63" s="160"/>
      <c r="E63" s="159"/>
      <c r="F63" s="161"/>
      <c r="G63" s="161"/>
      <c r="H63" s="161"/>
      <c r="I63" s="161"/>
      <c r="J63" s="159"/>
      <c r="K63" s="162"/>
      <c r="L63" s="162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61"/>
      <c r="AB63" s="161"/>
      <c r="AC63" s="161"/>
      <c r="AD63" s="161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38"/>
      <c r="AP63" s="138"/>
      <c r="AQ63" s="138"/>
      <c r="AR63" s="138"/>
      <c r="AS63" s="118"/>
      <c r="AT63" s="136"/>
      <c r="AU63" s="136"/>
      <c r="AV63" s="136"/>
      <c r="AW63" s="136"/>
      <c r="AX63" s="136"/>
      <c r="AY63" s="136"/>
      <c r="AZ63" s="136"/>
      <c r="BA63" s="136"/>
      <c r="BB63" s="136"/>
      <c r="BC63" s="136"/>
      <c r="BD63" s="136"/>
      <c r="BE63" s="53"/>
      <c r="BF63" s="53"/>
      <c r="BG63" s="53"/>
      <c r="BH63" s="53"/>
      <c r="BI63" s="136"/>
      <c r="BJ63" s="136"/>
      <c r="BK63" s="136"/>
      <c r="BL63" s="136"/>
      <c r="BM63" s="136"/>
    </row>
    <row r="64">
      <c r="A64" s="116"/>
      <c r="B64" s="159"/>
      <c r="C64" s="159"/>
      <c r="D64" s="160"/>
      <c r="E64" s="159"/>
      <c r="F64" s="161"/>
      <c r="G64" s="161"/>
      <c r="H64" s="161"/>
      <c r="I64" s="161"/>
      <c r="J64" s="159"/>
      <c r="K64" s="162"/>
      <c r="L64" s="162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1"/>
      <c r="AB64" s="161"/>
      <c r="AC64" s="161"/>
      <c r="AD64" s="161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38"/>
      <c r="AP64" s="138"/>
      <c r="AQ64" s="138"/>
      <c r="AR64" s="138"/>
      <c r="AS64" s="118"/>
      <c r="AT64" s="136"/>
      <c r="AU64" s="136"/>
      <c r="AV64" s="136"/>
      <c r="AW64" s="136"/>
      <c r="AX64" s="136"/>
      <c r="AY64" s="76" t="s">
        <v>14</v>
      </c>
      <c r="AZ64" s="77">
        <f t="shared" ref="AZ64:BC64" si="77">sum(AZ58,AZ59,AZ60,AZ61,AZ62)</f>
        <v>38</v>
      </c>
      <c r="BA64" s="78">
        <f t="shared" si="77"/>
        <v>51</v>
      </c>
      <c r="BB64" s="78">
        <f t="shared" si="77"/>
        <v>0</v>
      </c>
      <c r="BC64" s="79">
        <f t="shared" si="77"/>
        <v>89</v>
      </c>
      <c r="BD64" s="51"/>
      <c r="BE64" s="40">
        <f>sum(BE59,BE58,BE60,BE61,BE62)</f>
        <v>2722.75</v>
      </c>
      <c r="BF64" s="40">
        <f t="shared" ref="BF64:BG64" si="78">sum(BF58,BF59,BF60,BF61,BF62)</f>
        <v>3816</v>
      </c>
      <c r="BG64" s="40">
        <f t="shared" si="78"/>
        <v>0</v>
      </c>
      <c r="BH64" s="40">
        <f>SUM(BH58,BH59,BH60,BH61,BH62)</f>
        <v>6538.75</v>
      </c>
      <c r="BI64" s="51"/>
      <c r="BJ64" s="51"/>
      <c r="BK64" s="51"/>
      <c r="BL64" s="51"/>
      <c r="BM64" s="51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6" t="s">
        <v>147</v>
      </c>
      <c r="L65" s="4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6" t="s">
        <v>147</v>
      </c>
      <c r="Z65" s="4"/>
      <c r="AA65" s="161"/>
      <c r="AB65" s="161"/>
      <c r="AC65" s="161"/>
      <c r="AD65" s="161"/>
      <c r="AE65" s="159"/>
      <c r="AF65" s="6" t="s">
        <v>147</v>
      </c>
      <c r="AG65" s="4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6" t="s">
        <v>147</v>
      </c>
      <c r="AU65" s="4"/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136"/>
      <c r="BG65" s="136"/>
      <c r="BH65" s="136"/>
      <c r="BI65" s="136"/>
      <c r="BJ65" s="136"/>
      <c r="BK65" s="136"/>
      <c r="BL65" s="136"/>
      <c r="BM65" s="136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136"/>
      <c r="BF66" s="6" t="s">
        <v>147</v>
      </c>
      <c r="BG66" s="4"/>
      <c r="BH66" s="136"/>
      <c r="BI66" s="136"/>
      <c r="BJ66" s="136"/>
      <c r="BK66" s="136"/>
      <c r="BL66" s="136"/>
      <c r="BM66" s="136"/>
    </row>
    <row r="67">
      <c r="A67" s="7"/>
      <c r="B67" s="350"/>
      <c r="C67" s="350"/>
      <c r="D67" s="124"/>
      <c r="E67" s="351">
        <v>45082.0</v>
      </c>
      <c r="F67" s="387"/>
      <c r="G67" s="387"/>
      <c r="H67" s="387"/>
      <c r="I67" s="124"/>
      <c r="J67" s="124"/>
      <c r="L67" s="351">
        <v>45083.0</v>
      </c>
      <c r="M67" s="124"/>
      <c r="N67" s="124"/>
      <c r="O67" s="124"/>
      <c r="P67" s="124"/>
      <c r="R67" s="8"/>
      <c r="S67" s="351">
        <v>45084.0</v>
      </c>
      <c r="U67" s="126"/>
      <c r="V67" s="126"/>
      <c r="X67" s="126"/>
      <c r="Y67" s="488"/>
      <c r="Z67" s="351">
        <v>45085.0</v>
      </c>
      <c r="AA67" s="126"/>
      <c r="AB67" s="126"/>
      <c r="AD67" s="126"/>
      <c r="AE67" s="126"/>
      <c r="AF67" s="126"/>
      <c r="AG67" s="405">
        <v>45086.0</v>
      </c>
      <c r="AH67" s="126"/>
      <c r="AJ67" s="126"/>
      <c r="AK67" s="126"/>
      <c r="AL67" s="126"/>
      <c r="AM67" s="126"/>
      <c r="AN67" s="405">
        <v>45087.0</v>
      </c>
      <c r="AP67" s="106"/>
      <c r="AQ67" s="106"/>
      <c r="AR67" s="106"/>
      <c r="AS67" s="106"/>
      <c r="AT67" s="106"/>
      <c r="AU67" s="405">
        <v>45088.0</v>
      </c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9"/>
      <c r="BG67" s="4"/>
      <c r="BH67" s="106"/>
      <c r="BI67" s="106"/>
      <c r="BJ67" s="32"/>
      <c r="BK67" s="496"/>
      <c r="BL67" s="106"/>
      <c r="BM67" s="106"/>
    </row>
    <row r="68">
      <c r="A68" s="107"/>
      <c r="B68" s="26"/>
      <c r="C68" s="26"/>
      <c r="D68" s="26" t="s">
        <v>2</v>
      </c>
      <c r="E68" s="26" t="s">
        <v>3</v>
      </c>
      <c r="F68" s="26" t="s">
        <v>4</v>
      </c>
      <c r="G68" s="26" t="s">
        <v>5</v>
      </c>
      <c r="H68" s="26" t="s">
        <v>6</v>
      </c>
      <c r="I68" s="26"/>
      <c r="J68" s="26"/>
      <c r="K68" s="26" t="s">
        <v>2</v>
      </c>
      <c r="L68" s="26" t="s">
        <v>7</v>
      </c>
      <c r="M68" s="26" t="s">
        <v>4</v>
      </c>
      <c r="N68" s="26" t="s">
        <v>5</v>
      </c>
      <c r="O68" s="26" t="s">
        <v>6</v>
      </c>
      <c r="P68" s="26"/>
      <c r="Q68" s="26"/>
      <c r="R68" s="26" t="s">
        <v>2</v>
      </c>
      <c r="S68" s="26" t="s">
        <v>8</v>
      </c>
      <c r="T68" s="26" t="s">
        <v>4</v>
      </c>
      <c r="U68" s="26" t="s">
        <v>5</v>
      </c>
      <c r="V68" s="26" t="s">
        <v>6</v>
      </c>
      <c r="W68" s="28"/>
      <c r="X68" s="29"/>
      <c r="Y68" s="29" t="s">
        <v>2</v>
      </c>
      <c r="Z68" s="29" t="s">
        <v>9</v>
      </c>
      <c r="AA68" s="26" t="s">
        <v>4</v>
      </c>
      <c r="AB68" s="26" t="s">
        <v>5</v>
      </c>
      <c r="AC68" s="26" t="s">
        <v>6</v>
      </c>
      <c r="AD68" s="29"/>
      <c r="AE68" s="29"/>
      <c r="AF68" s="29" t="s">
        <v>2</v>
      </c>
      <c r="AG68" s="29" t="s">
        <v>10</v>
      </c>
      <c r="AH68" s="26" t="s">
        <v>4</v>
      </c>
      <c r="AI68" s="26" t="s">
        <v>5</v>
      </c>
      <c r="AJ68" s="26" t="s">
        <v>6</v>
      </c>
      <c r="AK68" s="29"/>
      <c r="AL68" s="29"/>
      <c r="AM68" s="29" t="s">
        <v>2</v>
      </c>
      <c r="AN68" s="29" t="s">
        <v>11</v>
      </c>
      <c r="AO68" s="26" t="s">
        <v>4</v>
      </c>
      <c r="AP68" s="26" t="s">
        <v>5</v>
      </c>
      <c r="AQ68" s="26" t="s">
        <v>6</v>
      </c>
      <c r="AR68" s="29"/>
      <c r="AS68" s="29"/>
      <c r="AT68" s="29" t="s">
        <v>2</v>
      </c>
      <c r="AU68" s="29" t="s">
        <v>12</v>
      </c>
      <c r="AV68" s="26" t="s">
        <v>4</v>
      </c>
      <c r="AW68" s="26" t="s">
        <v>5</v>
      </c>
      <c r="AX68" s="26" t="s">
        <v>6</v>
      </c>
      <c r="AY68" s="30"/>
      <c r="AZ68" s="31" t="s">
        <v>4</v>
      </c>
      <c r="BA68" s="31" t="s">
        <v>13</v>
      </c>
      <c r="BB68" s="31" t="s">
        <v>6</v>
      </c>
      <c r="BC68" s="31" t="s">
        <v>14</v>
      </c>
      <c r="BD68" s="32"/>
      <c r="BE68" s="33" t="s">
        <v>4</v>
      </c>
      <c r="BF68" s="33" t="s">
        <v>13</v>
      </c>
      <c r="BG68" s="33" t="s">
        <v>6</v>
      </c>
      <c r="BH68" s="33" t="s">
        <v>15</v>
      </c>
      <c r="BI68" s="32"/>
      <c r="BJ68" s="32"/>
      <c r="BK68" s="32"/>
      <c r="BL68" s="32"/>
      <c r="BM68" s="32"/>
    </row>
    <row r="69">
      <c r="A69" s="94" t="s">
        <v>749</v>
      </c>
      <c r="B69" s="36" t="s">
        <v>19</v>
      </c>
      <c r="C69" s="37">
        <v>45082.0</v>
      </c>
      <c r="D69" s="42" t="s">
        <v>272</v>
      </c>
      <c r="E69" s="39" t="s">
        <v>21</v>
      </c>
      <c r="F69" s="40">
        <v>0.0</v>
      </c>
      <c r="G69" s="40">
        <v>6.5</v>
      </c>
      <c r="H69" s="40">
        <v>0.0</v>
      </c>
      <c r="I69" s="36" t="s">
        <v>22</v>
      </c>
      <c r="J69" s="37">
        <v>45083.0</v>
      </c>
      <c r="K69" s="42" t="s">
        <v>703</v>
      </c>
      <c r="L69" s="39" t="s">
        <v>704</v>
      </c>
      <c r="M69" s="40">
        <v>0.5</v>
      </c>
      <c r="N69" s="40">
        <v>7.5</v>
      </c>
      <c r="O69" s="40">
        <v>2.5</v>
      </c>
      <c r="P69" s="36" t="s">
        <v>24</v>
      </c>
      <c r="Q69" s="37">
        <v>45084.0</v>
      </c>
      <c r="R69" s="42" t="s">
        <v>703</v>
      </c>
      <c r="S69" s="39" t="s">
        <v>704</v>
      </c>
      <c r="T69" s="40">
        <v>0.5</v>
      </c>
      <c r="U69" s="40">
        <v>7.5</v>
      </c>
      <c r="V69" s="40">
        <v>2.5</v>
      </c>
      <c r="W69" s="36" t="s">
        <v>26</v>
      </c>
      <c r="X69" s="37">
        <v>45085.0</v>
      </c>
      <c r="Y69" s="42" t="s">
        <v>25</v>
      </c>
      <c r="Z69" s="39" t="s">
        <v>25</v>
      </c>
      <c r="AA69" s="40">
        <v>0.0</v>
      </c>
      <c r="AB69" s="40">
        <v>0.0</v>
      </c>
      <c r="AC69" s="40">
        <v>0.0</v>
      </c>
      <c r="AD69" s="36" t="s">
        <v>56</v>
      </c>
      <c r="AE69" s="37">
        <v>45086.0</v>
      </c>
      <c r="AF69" s="42" t="s">
        <v>25</v>
      </c>
      <c r="AG69" s="39" t="s">
        <v>25</v>
      </c>
      <c r="AH69" s="40">
        <v>0.0</v>
      </c>
      <c r="AI69" s="40">
        <v>0.0</v>
      </c>
      <c r="AJ69" s="40">
        <v>0.0</v>
      </c>
      <c r="AK69" s="47" t="s">
        <v>57</v>
      </c>
      <c r="AL69" s="37">
        <v>45087.0</v>
      </c>
      <c r="AM69" s="42" t="s">
        <v>703</v>
      </c>
      <c r="AN69" s="39" t="s">
        <v>704</v>
      </c>
      <c r="AO69" s="40">
        <v>0.5</v>
      </c>
      <c r="AP69" s="40">
        <v>7.5</v>
      </c>
      <c r="AQ69" s="40">
        <v>2.5</v>
      </c>
      <c r="AR69" s="96" t="s">
        <v>149</v>
      </c>
      <c r="AS69" s="37">
        <v>45088.0</v>
      </c>
      <c r="AT69" s="42" t="s">
        <v>703</v>
      </c>
      <c r="AU69" s="39" t="s">
        <v>704</v>
      </c>
      <c r="AV69" s="40">
        <v>0.5</v>
      </c>
      <c r="AW69" s="40">
        <v>7.5</v>
      </c>
      <c r="AX69" s="40">
        <v>2.5</v>
      </c>
      <c r="AY69" s="48"/>
      <c r="AZ69" s="49">
        <f t="shared" ref="AZ69:BB69" si="79">SUM(F69,M69,T69,AA69,AH69,AO69,AV69)</f>
        <v>2</v>
      </c>
      <c r="BA69" s="39">
        <f t="shared" si="79"/>
        <v>36.5</v>
      </c>
      <c r="BB69" s="39">
        <f t="shared" si="79"/>
        <v>10</v>
      </c>
      <c r="BC69" s="50">
        <f t="shared" ref="BC69:BC72" si="81">SUM(AZ69,BA69,BB69)</f>
        <v>48.5</v>
      </c>
      <c r="BD69" s="51"/>
      <c r="BE69" s="39">
        <f>AZ69*67.31</f>
        <v>134.62</v>
      </c>
      <c r="BF69" s="39">
        <f>BA69*74</f>
        <v>2701</v>
      </c>
      <c r="BG69" s="39">
        <f>BB69*84</f>
        <v>840</v>
      </c>
      <c r="BH69" s="39">
        <f>SUM(BE69,BF69,BG69)</f>
        <v>3675.62</v>
      </c>
      <c r="BI69" s="51"/>
      <c r="BJ69" s="51"/>
      <c r="BK69" s="51"/>
      <c r="BL69" s="51"/>
      <c r="BM69" s="51"/>
    </row>
    <row r="70">
      <c r="A70" s="94" t="s">
        <v>82</v>
      </c>
      <c r="B70" s="41" t="s">
        <v>33</v>
      </c>
      <c r="C70" s="37">
        <v>45083.0</v>
      </c>
      <c r="D70" s="38" t="s">
        <v>137</v>
      </c>
      <c r="E70" s="39" t="s">
        <v>333</v>
      </c>
      <c r="F70" s="40">
        <v>3.0</v>
      </c>
      <c r="G70" s="40">
        <v>1.0</v>
      </c>
      <c r="H70" s="40">
        <v>0.0</v>
      </c>
      <c r="I70" s="36"/>
      <c r="J70" s="37"/>
      <c r="K70" s="42"/>
      <c r="L70" s="39"/>
      <c r="M70" s="40">
        <v>0.0</v>
      </c>
      <c r="N70" s="40">
        <v>0.0</v>
      </c>
      <c r="O70" s="40">
        <v>0.0</v>
      </c>
      <c r="P70" s="36"/>
      <c r="Q70" s="37"/>
      <c r="R70" s="42"/>
      <c r="S70" s="39"/>
      <c r="T70" s="40">
        <v>0.0</v>
      </c>
      <c r="U70" s="40">
        <v>0.0</v>
      </c>
      <c r="V70" s="40">
        <v>0.0</v>
      </c>
      <c r="W70" s="36" t="s">
        <v>26</v>
      </c>
      <c r="X70" s="37">
        <v>45085.0</v>
      </c>
      <c r="Y70" s="42" t="s">
        <v>703</v>
      </c>
      <c r="Z70" s="39" t="s">
        <v>704</v>
      </c>
      <c r="AA70" s="40">
        <v>0.5</v>
      </c>
      <c r="AB70" s="40">
        <v>7.5</v>
      </c>
      <c r="AC70" s="40">
        <v>2.5</v>
      </c>
      <c r="AD70" s="36" t="s">
        <v>56</v>
      </c>
      <c r="AE70" s="37">
        <v>45086.0</v>
      </c>
      <c r="AF70" s="42" t="s">
        <v>703</v>
      </c>
      <c r="AG70" s="39" t="s">
        <v>704</v>
      </c>
      <c r="AH70" s="40">
        <v>0.5</v>
      </c>
      <c r="AI70" s="40">
        <v>7.5</v>
      </c>
      <c r="AJ70" s="40">
        <v>2.5</v>
      </c>
      <c r="AK70" s="47" t="s">
        <v>57</v>
      </c>
      <c r="AL70" s="37">
        <v>45087.0</v>
      </c>
      <c r="AM70" s="42" t="s">
        <v>25</v>
      </c>
      <c r="AN70" s="39" t="s">
        <v>25</v>
      </c>
      <c r="AO70" s="40">
        <v>0.0</v>
      </c>
      <c r="AP70" s="40">
        <v>0.0</v>
      </c>
      <c r="AQ70" s="40">
        <v>0.0</v>
      </c>
      <c r="AR70" s="96"/>
      <c r="AS70" s="37"/>
      <c r="AT70" s="42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0">SUM(F70,M70,T70,AA70,AH70,AO70,AV70)</f>
        <v>4</v>
      </c>
      <c r="BA70" s="39">
        <f t="shared" si="80"/>
        <v>16</v>
      </c>
      <c r="BB70" s="39">
        <f t="shared" si="80"/>
        <v>5</v>
      </c>
      <c r="BC70" s="50">
        <f t="shared" si="81"/>
        <v>25</v>
      </c>
      <c r="BD70" s="51"/>
      <c r="BE70" s="39">
        <f t="shared" ref="BE70:BE72" si="83">AZ70*80</f>
        <v>320</v>
      </c>
      <c r="BF70" s="39">
        <f t="shared" ref="BF70:BF72" si="84">BA70*88</f>
        <v>1408</v>
      </c>
      <c r="BG70" s="39">
        <f t="shared" ref="BG70:BG72" si="85">BB70*80</f>
        <v>400</v>
      </c>
      <c r="BH70" s="39">
        <f t="shared" ref="BH70:BH72" si="86">sum(BE70,BF70,BG70)</f>
        <v>2128</v>
      </c>
      <c r="BI70" s="51"/>
      <c r="BJ70" s="51"/>
      <c r="BK70" s="51"/>
      <c r="BL70" s="51"/>
      <c r="BM70" s="51"/>
    </row>
    <row r="71">
      <c r="A71" s="184" t="s">
        <v>54</v>
      </c>
      <c r="B71" s="41"/>
      <c r="C71" s="37"/>
      <c r="D71" s="38"/>
      <c r="E71" s="39"/>
      <c r="F71" s="300">
        <v>0.0</v>
      </c>
      <c r="G71" s="300">
        <v>0.0</v>
      </c>
      <c r="H71" s="422">
        <v>0.0</v>
      </c>
      <c r="I71" s="420"/>
      <c r="J71" s="416"/>
      <c r="K71" s="499"/>
      <c r="L71" s="17"/>
      <c r="M71" s="422">
        <v>0.0</v>
      </c>
      <c r="N71" s="422">
        <v>0.0</v>
      </c>
      <c r="O71" s="422">
        <v>0.0</v>
      </c>
      <c r="P71" s="420"/>
      <c r="Q71" s="416"/>
      <c r="R71" s="500"/>
      <c r="S71" s="178"/>
      <c r="T71" s="422">
        <v>0.0</v>
      </c>
      <c r="U71" s="422">
        <v>0.0</v>
      </c>
      <c r="V71" s="422">
        <v>0.0</v>
      </c>
      <c r="W71" s="420"/>
      <c r="X71" s="416"/>
      <c r="Y71" s="501"/>
      <c r="Z71" s="502"/>
      <c r="AA71" s="422">
        <v>0.0</v>
      </c>
      <c r="AB71" s="422">
        <v>0.0</v>
      </c>
      <c r="AC71" s="422">
        <v>0.0</v>
      </c>
      <c r="AD71" s="420"/>
      <c r="AE71" s="416"/>
      <c r="AF71" s="501"/>
      <c r="AG71" s="502"/>
      <c r="AH71" s="422">
        <v>0.0</v>
      </c>
      <c r="AI71" s="422">
        <v>0.0</v>
      </c>
      <c r="AJ71" s="422">
        <v>0.0</v>
      </c>
      <c r="AK71" s="421"/>
      <c r="AL71" s="416"/>
      <c r="AM71" s="501"/>
      <c r="AN71" s="502"/>
      <c r="AO71" s="318">
        <v>0.0</v>
      </c>
      <c r="AP71" s="318">
        <v>0.0</v>
      </c>
      <c r="AQ71" s="318">
        <v>0.0</v>
      </c>
      <c r="AR71" s="43"/>
      <c r="AS71" s="416"/>
      <c r="AT71" s="501"/>
      <c r="AU71" s="502"/>
      <c r="AV71" s="318">
        <v>0.0</v>
      </c>
      <c r="AW71" s="318">
        <v>0.0</v>
      </c>
      <c r="AX71" s="318">
        <v>0.0</v>
      </c>
      <c r="AY71" s="165"/>
      <c r="AZ71" s="166">
        <f t="shared" ref="AZ71:BB71" si="82">SUM(F71,M71,T71,AA71,AH71,AO71,AV71)</f>
        <v>0</v>
      </c>
      <c r="BA71" s="46">
        <f t="shared" si="82"/>
        <v>0</v>
      </c>
      <c r="BB71" s="46">
        <f t="shared" si="82"/>
        <v>0</v>
      </c>
      <c r="BC71" s="167">
        <f t="shared" si="81"/>
        <v>0</v>
      </c>
      <c r="BD71" s="165"/>
      <c r="BE71" s="39">
        <f t="shared" si="83"/>
        <v>0</v>
      </c>
      <c r="BF71" s="39">
        <f t="shared" si="84"/>
        <v>0</v>
      </c>
      <c r="BG71" s="39">
        <f t="shared" si="85"/>
        <v>0</v>
      </c>
      <c r="BH71" s="39">
        <f t="shared" si="86"/>
        <v>0</v>
      </c>
      <c r="BI71" s="155"/>
      <c r="BJ71" s="155"/>
      <c r="BK71" s="155"/>
      <c r="BL71" s="155"/>
      <c r="BM71" s="155"/>
    </row>
    <row r="72">
      <c r="A72" s="94" t="s">
        <v>50</v>
      </c>
      <c r="B72" s="420"/>
      <c r="C72" s="416"/>
      <c r="D72" s="183"/>
      <c r="E72" s="85"/>
      <c r="F72" s="318">
        <v>0.0</v>
      </c>
      <c r="G72" s="318">
        <v>0.0</v>
      </c>
      <c r="H72" s="318">
        <v>0.0</v>
      </c>
      <c r="I72" s="420"/>
      <c r="J72" s="416"/>
      <c r="K72" s="183"/>
      <c r="L72" s="86"/>
      <c r="M72" s="318">
        <v>0.0</v>
      </c>
      <c r="N72" s="318">
        <v>0.0</v>
      </c>
      <c r="O72" s="318">
        <v>0.0</v>
      </c>
      <c r="P72" s="420"/>
      <c r="Q72" s="416"/>
      <c r="R72" s="479"/>
      <c r="S72" s="85"/>
      <c r="T72" s="318">
        <v>0.0</v>
      </c>
      <c r="U72" s="318">
        <v>0.0</v>
      </c>
      <c r="V72" s="318">
        <v>0.0</v>
      </c>
      <c r="W72" s="420"/>
      <c r="X72" s="416"/>
      <c r="Y72" s="158"/>
      <c r="Z72" s="55"/>
      <c r="AA72" s="300">
        <v>0.0</v>
      </c>
      <c r="AB72" s="300">
        <v>0.0</v>
      </c>
      <c r="AC72" s="318">
        <v>0.0</v>
      </c>
      <c r="AD72" s="420"/>
      <c r="AE72" s="416"/>
      <c r="AF72" s="158"/>
      <c r="AG72" s="55"/>
      <c r="AH72" s="318">
        <v>0.0</v>
      </c>
      <c r="AI72" s="318">
        <v>0.0</v>
      </c>
      <c r="AJ72" s="318">
        <v>0.0</v>
      </c>
      <c r="AK72" s="421"/>
      <c r="AL72" s="416"/>
      <c r="AM72" s="158"/>
      <c r="AN72" s="55"/>
      <c r="AO72" s="318">
        <v>0.0</v>
      </c>
      <c r="AP72" s="318">
        <v>0.0</v>
      </c>
      <c r="AQ72" s="318">
        <v>0.0</v>
      </c>
      <c r="AR72" s="43"/>
      <c r="AS72" s="416"/>
      <c r="AT72" s="158"/>
      <c r="AU72" s="55"/>
      <c r="AV72" s="300">
        <v>0.0</v>
      </c>
      <c r="AW72" s="318">
        <v>0.0</v>
      </c>
      <c r="AX72" s="318">
        <v>0.0</v>
      </c>
      <c r="AY72" s="155"/>
      <c r="AZ72" s="169">
        <f t="shared" ref="AZ72:BB72" si="87">SUM(F72,M72,T72,AA72,AH72,AO72,AV72)</f>
        <v>0</v>
      </c>
      <c r="BA72" s="149">
        <f t="shared" si="87"/>
        <v>0</v>
      </c>
      <c r="BB72" s="149">
        <f t="shared" si="87"/>
        <v>0</v>
      </c>
      <c r="BC72" s="170">
        <f t="shared" si="81"/>
        <v>0</v>
      </c>
      <c r="BD72" s="155"/>
      <c r="BE72" s="39">
        <f t="shared" si="83"/>
        <v>0</v>
      </c>
      <c r="BF72" s="39">
        <f t="shared" si="84"/>
        <v>0</v>
      </c>
      <c r="BG72" s="39">
        <f t="shared" si="85"/>
        <v>0</v>
      </c>
      <c r="BH72" s="39">
        <f t="shared" si="86"/>
        <v>0</v>
      </c>
      <c r="BI72" s="155"/>
      <c r="BJ72" s="155"/>
      <c r="BK72" s="155"/>
      <c r="BL72" s="155"/>
      <c r="BM72" s="155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76" t="s">
        <v>14</v>
      </c>
      <c r="AZ74" s="77">
        <f t="shared" ref="AZ74:BC74" si="88">SUM(AZ69,AZ70,AZ71,AZ72)</f>
        <v>6</v>
      </c>
      <c r="BA74" s="78">
        <f t="shared" si="88"/>
        <v>52.5</v>
      </c>
      <c r="BB74" s="78">
        <f t="shared" si="88"/>
        <v>15</v>
      </c>
      <c r="BC74" s="79">
        <f t="shared" si="88"/>
        <v>73.5</v>
      </c>
      <c r="BD74" s="136"/>
      <c r="BE74" s="40">
        <f t="shared" ref="BE74:BH74" si="89">SUM(BE69,BE70,BE71,BE72)</f>
        <v>454.62</v>
      </c>
      <c r="BF74" s="40">
        <f t="shared" si="89"/>
        <v>4109</v>
      </c>
      <c r="BG74" s="40">
        <f t="shared" si="89"/>
        <v>1240</v>
      </c>
      <c r="BH74" s="40">
        <f t="shared" si="89"/>
        <v>5803.62</v>
      </c>
      <c r="BI74" s="136"/>
      <c r="BJ74" s="136"/>
      <c r="BK74" s="136"/>
      <c r="BL74" s="136"/>
      <c r="BM74" s="136"/>
    </row>
    <row r="75">
      <c r="A75" s="116"/>
      <c r="B75" s="159"/>
      <c r="C75" s="159"/>
      <c r="D75" s="160"/>
      <c r="E75" s="159"/>
      <c r="F75" s="161"/>
      <c r="G75" s="161"/>
      <c r="H75" s="161"/>
      <c r="I75" s="161"/>
      <c r="J75" s="159"/>
      <c r="K75" s="162"/>
      <c r="L75" s="162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61"/>
      <c r="AB75" s="161"/>
      <c r="AC75" s="161"/>
      <c r="AD75" s="161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38"/>
      <c r="AP75" s="138"/>
      <c r="AQ75" s="138"/>
      <c r="AR75" s="138"/>
      <c r="AS75" s="118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  <c r="BH75" s="136"/>
      <c r="BI75" s="136"/>
      <c r="BJ75" s="136"/>
      <c r="BK75" s="136"/>
      <c r="BL75" s="136"/>
      <c r="BM75" s="136"/>
    </row>
    <row r="76">
      <c r="A76" s="155"/>
      <c r="B76" s="153"/>
      <c r="C76" s="153"/>
      <c r="D76" s="155"/>
      <c r="E76" s="153"/>
      <c r="F76" s="153"/>
      <c r="G76" s="153"/>
      <c r="H76" s="153"/>
      <c r="I76" s="153"/>
      <c r="J76" s="171"/>
      <c r="K76" s="172" t="s">
        <v>320</v>
      </c>
      <c r="L76" s="4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72" t="s">
        <v>320</v>
      </c>
      <c r="Z76" s="4"/>
      <c r="AA76" s="153"/>
      <c r="AB76" s="153"/>
      <c r="AC76" s="153"/>
      <c r="AD76" s="153"/>
      <c r="AE76" s="171"/>
      <c r="AF76" s="293" t="s">
        <v>320</v>
      </c>
      <c r="AG76" s="81"/>
      <c r="AH76" s="153"/>
      <c r="AI76" s="153"/>
      <c r="AJ76" s="153"/>
      <c r="AK76" s="153"/>
      <c r="AL76" s="153"/>
      <c r="AM76" s="153"/>
      <c r="AN76" s="153"/>
      <c r="AO76" s="155"/>
      <c r="AP76" s="155"/>
      <c r="AQ76" s="155"/>
      <c r="AR76" s="155"/>
      <c r="AS76" s="173"/>
      <c r="AT76" s="293" t="s">
        <v>320</v>
      </c>
      <c r="AU76" s="81"/>
      <c r="AV76" s="155"/>
      <c r="AW76" s="155"/>
      <c r="AX76" s="155"/>
      <c r="AY76" s="174"/>
      <c r="AZ76" s="174"/>
      <c r="BA76" s="174"/>
      <c r="BB76" s="174"/>
      <c r="BC76" s="174"/>
      <c r="BD76" s="155"/>
      <c r="BE76" s="174"/>
      <c r="BF76" s="175"/>
      <c r="BG76" s="175"/>
      <c r="BH76" s="174"/>
      <c r="BI76" s="155"/>
      <c r="BJ76" s="155"/>
      <c r="BK76" s="155"/>
      <c r="BL76" s="155"/>
      <c r="BM76" s="155"/>
    </row>
    <row r="77">
      <c r="A77" s="155"/>
      <c r="B77" s="153"/>
      <c r="C77" s="153"/>
      <c r="D77" s="155"/>
      <c r="E77" s="10"/>
      <c r="F77" s="10"/>
      <c r="G77" s="10"/>
      <c r="H77" s="10"/>
      <c r="I77" s="153"/>
      <c r="J77" s="153"/>
      <c r="K77" s="155"/>
      <c r="L77" s="11"/>
      <c r="M77" s="153"/>
      <c r="N77" s="153"/>
      <c r="O77" s="153"/>
      <c r="P77" s="153"/>
      <c r="Q77" s="153"/>
      <c r="R77" s="153"/>
      <c r="S77" s="10"/>
      <c r="T77" s="153"/>
      <c r="U77" s="153"/>
      <c r="V77" s="153"/>
      <c r="W77" s="153"/>
      <c r="X77" s="153"/>
      <c r="Y77" s="10"/>
      <c r="Z77" s="10"/>
      <c r="AA77" s="153"/>
      <c r="AB77" s="153"/>
      <c r="AC77" s="153"/>
      <c r="AD77" s="153"/>
      <c r="AE77" s="153"/>
      <c r="AF77" s="153"/>
      <c r="AG77" s="10"/>
      <c r="AH77" s="153"/>
      <c r="AI77" s="153"/>
      <c r="AJ77" s="153"/>
      <c r="AK77" s="153"/>
      <c r="AL77" s="153"/>
      <c r="AM77" s="153"/>
      <c r="AN77" s="10"/>
      <c r="AO77" s="155"/>
      <c r="AP77" s="155"/>
      <c r="AQ77" s="155"/>
      <c r="AR77" s="155"/>
      <c r="AS77" s="156"/>
      <c r="AT77" s="155"/>
      <c r="AU77" s="11"/>
      <c r="AV77" s="155"/>
      <c r="AW77" s="155"/>
      <c r="AX77" s="155"/>
      <c r="AY77" s="155"/>
      <c r="AZ77" s="155"/>
      <c r="BA77" s="155"/>
      <c r="BB77" s="155"/>
      <c r="BC77" s="155"/>
      <c r="BD77" s="155"/>
      <c r="BE77" s="165"/>
      <c r="BF77" s="293" t="s">
        <v>320</v>
      </c>
      <c r="BG77" s="81"/>
      <c r="BH77" s="155"/>
      <c r="BI77" s="155"/>
      <c r="BJ77" s="155"/>
      <c r="BK77" s="155"/>
      <c r="BL77" s="155"/>
      <c r="BM77" s="155"/>
    </row>
    <row r="78">
      <c r="A78" s="7"/>
      <c r="B78" s="350"/>
      <c r="C78" s="350"/>
      <c r="D78" s="124"/>
      <c r="E78" s="351">
        <v>45082.0</v>
      </c>
      <c r="F78" s="387"/>
      <c r="G78" s="387"/>
      <c r="H78" s="387"/>
      <c r="I78" s="124"/>
      <c r="J78" s="124"/>
      <c r="L78" s="351">
        <v>45083.0</v>
      </c>
      <c r="M78" s="124"/>
      <c r="N78" s="124"/>
      <c r="O78" s="124"/>
      <c r="P78" s="124"/>
      <c r="R78" s="8"/>
      <c r="S78" s="351">
        <v>45084.0</v>
      </c>
      <c r="U78" s="126"/>
      <c r="V78" s="126"/>
      <c r="X78" s="126"/>
      <c r="Y78" s="488"/>
      <c r="Z78" s="351">
        <v>45085.0</v>
      </c>
      <c r="AA78" s="126"/>
      <c r="AB78" s="126"/>
      <c r="AD78" s="126"/>
      <c r="AE78" s="126"/>
      <c r="AF78" s="126"/>
      <c r="AG78" s="405">
        <v>45086.0</v>
      </c>
      <c r="AH78" s="126"/>
      <c r="AJ78" s="126"/>
      <c r="AK78" s="126"/>
      <c r="AL78" s="126"/>
      <c r="AM78" s="126"/>
      <c r="AN78" s="405">
        <v>45087.0</v>
      </c>
      <c r="AP78" s="106"/>
      <c r="AQ78" s="106"/>
      <c r="AR78" s="106"/>
      <c r="AS78" s="106"/>
      <c r="AT78" s="106"/>
      <c r="AU78" s="405">
        <v>45088.0</v>
      </c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9"/>
      <c r="BG78" s="4"/>
      <c r="BH78" s="106"/>
      <c r="BI78" s="106"/>
      <c r="BJ78" s="32"/>
      <c r="BK78" s="496"/>
      <c r="BL78" s="106"/>
      <c r="BM78" s="106"/>
    </row>
    <row r="79">
      <c r="A79" s="176"/>
      <c r="B79" s="177"/>
      <c r="C79" s="177"/>
      <c r="D79" s="18" t="s">
        <v>2</v>
      </c>
      <c r="E79" s="177" t="s">
        <v>3</v>
      </c>
      <c r="F79" s="177" t="s">
        <v>4</v>
      </c>
      <c r="G79" s="177" t="s">
        <v>5</v>
      </c>
      <c r="H79" s="177" t="s">
        <v>6</v>
      </c>
      <c r="I79" s="177"/>
      <c r="J79" s="177"/>
      <c r="K79" s="18" t="s">
        <v>2</v>
      </c>
      <c r="L79" s="18" t="s">
        <v>7</v>
      </c>
      <c r="M79" s="177" t="s">
        <v>4</v>
      </c>
      <c r="N79" s="177" t="s">
        <v>5</v>
      </c>
      <c r="O79" s="177" t="s">
        <v>6</v>
      </c>
      <c r="P79" s="177"/>
      <c r="Q79" s="177"/>
      <c r="R79" s="177" t="s">
        <v>2</v>
      </c>
      <c r="S79" s="177" t="s">
        <v>8</v>
      </c>
      <c r="T79" s="177" t="s">
        <v>4</v>
      </c>
      <c r="U79" s="177" t="s">
        <v>5</v>
      </c>
      <c r="V79" s="177" t="s">
        <v>6</v>
      </c>
      <c r="W79" s="178"/>
      <c r="X79" s="177"/>
      <c r="Y79" s="177" t="s">
        <v>2</v>
      </c>
      <c r="Z79" s="177" t="s">
        <v>9</v>
      </c>
      <c r="AA79" s="177" t="s">
        <v>4</v>
      </c>
      <c r="AB79" s="177" t="s">
        <v>5</v>
      </c>
      <c r="AC79" s="177" t="s">
        <v>6</v>
      </c>
      <c r="AD79" s="177"/>
      <c r="AE79" s="177"/>
      <c r="AF79" s="177" t="s">
        <v>2</v>
      </c>
      <c r="AG79" s="177" t="s">
        <v>10</v>
      </c>
      <c r="AH79" s="177" t="s">
        <v>4</v>
      </c>
      <c r="AI79" s="177" t="s">
        <v>5</v>
      </c>
      <c r="AJ79" s="177" t="s">
        <v>6</v>
      </c>
      <c r="AK79" s="177"/>
      <c r="AL79" s="177"/>
      <c r="AM79" s="177" t="s">
        <v>2</v>
      </c>
      <c r="AN79" s="177" t="s">
        <v>11</v>
      </c>
      <c r="AO79" s="18" t="s">
        <v>4</v>
      </c>
      <c r="AP79" s="18" t="s">
        <v>5</v>
      </c>
      <c r="AQ79" s="18" t="s">
        <v>6</v>
      </c>
      <c r="AR79" s="18"/>
      <c r="AS79" s="179"/>
      <c r="AT79" s="18" t="s">
        <v>2</v>
      </c>
      <c r="AU79" s="18" t="s">
        <v>12</v>
      </c>
      <c r="AV79" s="18" t="s">
        <v>4</v>
      </c>
      <c r="AW79" s="18" t="s">
        <v>5</v>
      </c>
      <c r="AX79" s="18" t="s">
        <v>6</v>
      </c>
      <c r="AY79" s="180"/>
      <c r="AZ79" s="181" t="s">
        <v>4</v>
      </c>
      <c r="BA79" s="181" t="s">
        <v>13</v>
      </c>
      <c r="BB79" s="181" t="s">
        <v>6</v>
      </c>
      <c r="BC79" s="181" t="s">
        <v>14</v>
      </c>
      <c r="BD79" s="165"/>
      <c r="BE79" s="182" t="s">
        <v>4</v>
      </c>
      <c r="BF79" s="182" t="s">
        <v>13</v>
      </c>
      <c r="BG79" s="182" t="s">
        <v>6</v>
      </c>
      <c r="BH79" s="182" t="s">
        <v>15</v>
      </c>
      <c r="BI79" s="155"/>
      <c r="BJ79" s="155"/>
      <c r="BK79" s="155"/>
      <c r="BL79" s="155"/>
      <c r="BM79" s="155"/>
    </row>
    <row r="80">
      <c r="A80" s="184" t="s">
        <v>54</v>
      </c>
      <c r="B80" s="420" t="s">
        <v>19</v>
      </c>
      <c r="C80" s="37">
        <v>45082.0</v>
      </c>
      <c r="D80" s="42" t="s">
        <v>703</v>
      </c>
      <c r="E80" s="39" t="s">
        <v>704</v>
      </c>
      <c r="F80" s="300">
        <v>0.5</v>
      </c>
      <c r="G80" s="300">
        <v>7.5</v>
      </c>
      <c r="H80" s="300">
        <v>2.5</v>
      </c>
      <c r="I80" s="420" t="s">
        <v>22</v>
      </c>
      <c r="J80" s="37">
        <v>45083.0</v>
      </c>
      <c r="K80" s="42" t="s">
        <v>703</v>
      </c>
      <c r="L80" s="39" t="s">
        <v>704</v>
      </c>
      <c r="M80" s="300">
        <v>0.5</v>
      </c>
      <c r="N80" s="300">
        <v>7.5</v>
      </c>
      <c r="O80" s="300">
        <v>2.5</v>
      </c>
      <c r="P80" s="420" t="s">
        <v>24</v>
      </c>
      <c r="Q80" s="37">
        <v>45084.0</v>
      </c>
      <c r="R80" s="42" t="s">
        <v>703</v>
      </c>
      <c r="S80" s="39" t="s">
        <v>704</v>
      </c>
      <c r="T80" s="300">
        <v>0.5</v>
      </c>
      <c r="U80" s="300">
        <v>7.5</v>
      </c>
      <c r="V80" s="300">
        <v>2.5</v>
      </c>
      <c r="W80" s="420" t="s">
        <v>26</v>
      </c>
      <c r="X80" s="37">
        <v>45085.0</v>
      </c>
      <c r="Y80" s="42" t="s">
        <v>788</v>
      </c>
      <c r="Z80" s="39" t="s">
        <v>652</v>
      </c>
      <c r="AA80" s="422">
        <v>0.0</v>
      </c>
      <c r="AB80" s="300">
        <v>7.0</v>
      </c>
      <c r="AC80" s="422">
        <v>0.0</v>
      </c>
      <c r="AD80" s="420" t="s">
        <v>56</v>
      </c>
      <c r="AE80" s="37">
        <v>45086.0</v>
      </c>
      <c r="AF80" s="42" t="s">
        <v>703</v>
      </c>
      <c r="AG80" s="39" t="s">
        <v>704</v>
      </c>
      <c r="AH80" s="300">
        <v>0.5</v>
      </c>
      <c r="AI80" s="300">
        <v>7.5</v>
      </c>
      <c r="AJ80" s="300">
        <v>2.5</v>
      </c>
      <c r="AK80" s="421" t="s">
        <v>57</v>
      </c>
      <c r="AL80" s="37">
        <v>45087.0</v>
      </c>
      <c r="AM80" s="42" t="s">
        <v>25</v>
      </c>
      <c r="AN80" s="39" t="s">
        <v>25</v>
      </c>
      <c r="AO80" s="318">
        <v>0.0</v>
      </c>
      <c r="AP80" s="318">
        <v>0.0</v>
      </c>
      <c r="AQ80" s="318">
        <v>0.0</v>
      </c>
      <c r="AR80" s="43" t="s">
        <v>149</v>
      </c>
      <c r="AS80" s="37">
        <v>45088.0</v>
      </c>
      <c r="AT80" s="42" t="s">
        <v>703</v>
      </c>
      <c r="AU80" s="39" t="s">
        <v>704</v>
      </c>
      <c r="AV80" s="300">
        <v>0.5</v>
      </c>
      <c r="AW80" s="300">
        <v>7.5</v>
      </c>
      <c r="AX80" s="300">
        <v>2.5</v>
      </c>
      <c r="AY80" s="165"/>
      <c r="AZ80" s="166">
        <f t="shared" ref="AZ80:BB80" si="90">SUM(F80,M80,T80,AA80,AH80,AO80,AV80)</f>
        <v>2.5</v>
      </c>
      <c r="BA80" s="17">
        <f t="shared" si="90"/>
        <v>44.5</v>
      </c>
      <c r="BB80" s="17">
        <f t="shared" si="90"/>
        <v>12.5</v>
      </c>
      <c r="BC80" s="167">
        <f t="shared" ref="BC80:BC81" si="92">SUM(AZ80,BA80,BB80)</f>
        <v>59.5</v>
      </c>
      <c r="BD80" s="165"/>
      <c r="BE80" s="17">
        <f>AZ80*80</f>
        <v>200</v>
      </c>
      <c r="BF80" s="17">
        <f>BA80*88</f>
        <v>3916</v>
      </c>
      <c r="BG80" s="17">
        <f>BB80*80</f>
        <v>1000</v>
      </c>
      <c r="BH80" s="17">
        <f t="shared" ref="BH80:BH81" si="93">sum(BE80,BF80,BG80)</f>
        <v>5116</v>
      </c>
      <c r="BI80" s="155"/>
      <c r="BJ80" s="155"/>
      <c r="BK80" s="155"/>
      <c r="BL80" s="155"/>
      <c r="BM80" s="155"/>
    </row>
    <row r="81">
      <c r="A81" s="184" t="s">
        <v>50</v>
      </c>
      <c r="B81" s="420"/>
      <c r="C81" s="416"/>
      <c r="D81" s="499"/>
      <c r="E81" s="178"/>
      <c r="F81" s="422">
        <v>0.0</v>
      </c>
      <c r="G81" s="422">
        <v>0.0</v>
      </c>
      <c r="H81" s="422">
        <v>0.0</v>
      </c>
      <c r="I81" s="420"/>
      <c r="J81" s="416"/>
      <c r="K81" s="499"/>
      <c r="L81" s="17"/>
      <c r="M81" s="422">
        <v>0.0</v>
      </c>
      <c r="N81" s="422">
        <v>0.0</v>
      </c>
      <c r="O81" s="422">
        <v>0.0</v>
      </c>
      <c r="P81" s="420"/>
      <c r="Q81" s="416"/>
      <c r="R81" s="500"/>
      <c r="S81" s="178"/>
      <c r="T81" s="422">
        <v>0.0</v>
      </c>
      <c r="U81" s="422">
        <v>0.0</v>
      </c>
      <c r="V81" s="422">
        <v>0.0</v>
      </c>
      <c r="W81" s="56" t="s">
        <v>37</v>
      </c>
      <c r="X81" s="37">
        <v>45086.0</v>
      </c>
      <c r="Y81" s="42" t="s">
        <v>789</v>
      </c>
      <c r="Z81" s="58" t="s">
        <v>144</v>
      </c>
      <c r="AA81" s="300">
        <v>3.0</v>
      </c>
      <c r="AB81" s="300">
        <v>0.5</v>
      </c>
      <c r="AC81" s="422">
        <v>0.0</v>
      </c>
      <c r="AD81" s="420"/>
      <c r="AE81" s="37"/>
      <c r="AF81" s="463"/>
      <c r="AH81" s="422">
        <v>0.0</v>
      </c>
      <c r="AI81" s="422">
        <v>0.0</v>
      </c>
      <c r="AJ81" s="422">
        <v>0.0</v>
      </c>
      <c r="AK81" s="421" t="s">
        <v>57</v>
      </c>
      <c r="AL81" s="37">
        <v>45087.0</v>
      </c>
      <c r="AM81" s="42" t="s">
        <v>703</v>
      </c>
      <c r="AN81" s="39" t="s">
        <v>704</v>
      </c>
      <c r="AO81" s="300">
        <v>0.5</v>
      </c>
      <c r="AP81" s="300">
        <v>7.5</v>
      </c>
      <c r="AQ81" s="300">
        <v>2.5</v>
      </c>
      <c r="AR81" s="43"/>
      <c r="AS81" s="37"/>
      <c r="AT81" s="499"/>
      <c r="AU81" s="17"/>
      <c r="AV81" s="318">
        <v>0.0</v>
      </c>
      <c r="AW81" s="318">
        <v>0.0</v>
      </c>
      <c r="AX81" s="318">
        <v>0.0</v>
      </c>
      <c r="AY81" s="165"/>
      <c r="AZ81" s="166">
        <f t="shared" ref="AZ81:BB81" si="91">SUM(F81,M81,T81,AA81,AH81,AO81,AV81)</f>
        <v>3.5</v>
      </c>
      <c r="BA81" s="17">
        <f t="shared" si="91"/>
        <v>8</v>
      </c>
      <c r="BB81" s="17">
        <f t="shared" si="91"/>
        <v>2.5</v>
      </c>
      <c r="BC81" s="167">
        <f t="shared" si="92"/>
        <v>14</v>
      </c>
      <c r="BD81" s="165"/>
      <c r="BE81" s="17">
        <f>AZ81*67.31</f>
        <v>235.585</v>
      </c>
      <c r="BF81" s="17">
        <f>BA81*74</f>
        <v>592</v>
      </c>
      <c r="BG81" s="17">
        <f>BB81*84</f>
        <v>210</v>
      </c>
      <c r="BH81" s="17">
        <f t="shared" si="93"/>
        <v>1037.585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4">SUM(AZ80,AZ81)</f>
        <v>6</v>
      </c>
      <c r="BA83" s="78">
        <f t="shared" si="94"/>
        <v>52.5</v>
      </c>
      <c r="BB83" s="78">
        <f t="shared" si="94"/>
        <v>15</v>
      </c>
      <c r="BC83" s="79">
        <f t="shared" si="94"/>
        <v>73.5</v>
      </c>
      <c r="BD83" s="136"/>
      <c r="BE83" s="40">
        <f>SUM(BE81,BE80)</f>
        <v>435.585</v>
      </c>
      <c r="BF83" s="40">
        <f t="shared" ref="BF83:BH83" si="95">SUM(BF80,BF81)</f>
        <v>4508</v>
      </c>
      <c r="BG83" s="40">
        <f t="shared" si="95"/>
        <v>1210</v>
      </c>
      <c r="BH83" s="40">
        <f t="shared" si="95"/>
        <v>6153.585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6" t="s">
        <v>145</v>
      </c>
      <c r="L84" s="4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6" t="s">
        <v>145</v>
      </c>
      <c r="Z84" s="4"/>
      <c r="AA84" s="161"/>
      <c r="AB84" s="161"/>
      <c r="AC84" s="161"/>
      <c r="AD84" s="161"/>
      <c r="AE84" s="159"/>
      <c r="AF84" s="6" t="s">
        <v>145</v>
      </c>
      <c r="AG84" s="4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6" t="s">
        <v>145</v>
      </c>
      <c r="AU84" s="4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6" t="s">
        <v>145</v>
      </c>
      <c r="BG84" s="4"/>
      <c r="BH84" s="136"/>
      <c r="BI84" s="136"/>
      <c r="BJ84" s="136"/>
      <c r="BK84" s="136"/>
      <c r="BL84" s="136"/>
      <c r="BM84" s="136"/>
    </row>
    <row r="85">
      <c r="A85" s="116"/>
      <c r="B85" s="159"/>
      <c r="C85" s="159"/>
      <c r="D85" s="160"/>
      <c r="E85" s="159"/>
      <c r="F85" s="161"/>
      <c r="G85" s="161"/>
      <c r="H85" s="161"/>
      <c r="I85" s="161"/>
      <c r="J85" s="159"/>
      <c r="K85" s="162"/>
      <c r="L85" s="162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61"/>
      <c r="AB85" s="161"/>
      <c r="AC85" s="161"/>
      <c r="AD85" s="161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38"/>
      <c r="AP85" s="138"/>
      <c r="AQ85" s="138"/>
      <c r="AR85" s="138"/>
      <c r="AS85" s="118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</row>
    <row r="86">
      <c r="A86" s="7"/>
      <c r="B86" s="350"/>
      <c r="C86" s="350"/>
      <c r="D86" s="124"/>
      <c r="E86" s="351">
        <v>45082.0</v>
      </c>
      <c r="F86" s="387"/>
      <c r="G86" s="387"/>
      <c r="H86" s="387"/>
      <c r="I86" s="124"/>
      <c r="J86" s="124"/>
      <c r="L86" s="351">
        <v>45083.0</v>
      </c>
      <c r="M86" s="124"/>
      <c r="N86" s="124"/>
      <c r="O86" s="124"/>
      <c r="P86" s="124"/>
      <c r="R86" s="8"/>
      <c r="S86" s="351">
        <v>45084.0</v>
      </c>
      <c r="U86" s="126"/>
      <c r="V86" s="126"/>
      <c r="X86" s="126"/>
      <c r="Y86" s="488"/>
      <c r="Z86" s="351">
        <v>45085.0</v>
      </c>
      <c r="AA86" s="126"/>
      <c r="AB86" s="126"/>
      <c r="AD86" s="126"/>
      <c r="AE86" s="126"/>
      <c r="AF86" s="126"/>
      <c r="AG86" s="405">
        <v>45086.0</v>
      </c>
      <c r="AH86" s="126"/>
      <c r="AJ86" s="126"/>
      <c r="AK86" s="126"/>
      <c r="AL86" s="126"/>
      <c r="AM86" s="126"/>
      <c r="AN86" s="405">
        <v>45087.0</v>
      </c>
      <c r="AP86" s="106"/>
      <c r="AQ86" s="106"/>
      <c r="AR86" s="106"/>
      <c r="AS86" s="106"/>
      <c r="AT86" s="106"/>
      <c r="AU86" s="405">
        <v>45088.0</v>
      </c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9"/>
      <c r="BG86" s="4"/>
      <c r="BH86" s="106"/>
      <c r="BI86" s="106"/>
      <c r="BJ86" s="32"/>
      <c r="BK86" s="496"/>
      <c r="BL86" s="106"/>
      <c r="BM86" s="106"/>
    </row>
    <row r="87">
      <c r="A87" s="107"/>
      <c r="B87" s="26"/>
      <c r="C87" s="26"/>
      <c r="D87" s="26" t="s">
        <v>2</v>
      </c>
      <c r="E87" s="26" t="s">
        <v>3</v>
      </c>
      <c r="F87" s="26" t="s">
        <v>4</v>
      </c>
      <c r="G87" s="26" t="s">
        <v>5</v>
      </c>
      <c r="H87" s="26" t="s">
        <v>6</v>
      </c>
      <c r="I87" s="26"/>
      <c r="J87" s="26"/>
      <c r="K87" s="26" t="s">
        <v>2</v>
      </c>
      <c r="L87" s="26" t="s">
        <v>7</v>
      </c>
      <c r="M87" s="26" t="s">
        <v>4</v>
      </c>
      <c r="N87" s="26" t="s">
        <v>5</v>
      </c>
      <c r="O87" s="26" t="s">
        <v>6</v>
      </c>
      <c r="P87" s="26"/>
      <c r="Q87" s="26"/>
      <c r="R87" s="26" t="s">
        <v>2</v>
      </c>
      <c r="S87" s="26" t="s">
        <v>8</v>
      </c>
      <c r="T87" s="26" t="s">
        <v>4</v>
      </c>
      <c r="U87" s="26" t="s">
        <v>5</v>
      </c>
      <c r="V87" s="26" t="s">
        <v>6</v>
      </c>
      <c r="W87" s="28"/>
      <c r="X87" s="29"/>
      <c r="Y87" s="29" t="s">
        <v>2</v>
      </c>
      <c r="Z87" s="29" t="s">
        <v>9</v>
      </c>
      <c r="AA87" s="26" t="s">
        <v>4</v>
      </c>
      <c r="AB87" s="26" t="s">
        <v>5</v>
      </c>
      <c r="AC87" s="26" t="s">
        <v>6</v>
      </c>
      <c r="AD87" s="29"/>
      <c r="AE87" s="29"/>
      <c r="AF87" s="29" t="s">
        <v>2</v>
      </c>
      <c r="AG87" s="29" t="s">
        <v>10</v>
      </c>
      <c r="AH87" s="26" t="s">
        <v>4</v>
      </c>
      <c r="AI87" s="26" t="s">
        <v>5</v>
      </c>
      <c r="AJ87" s="26" t="s">
        <v>6</v>
      </c>
      <c r="AK87" s="29"/>
      <c r="AL87" s="29"/>
      <c r="AM87" s="29" t="s">
        <v>2</v>
      </c>
      <c r="AN87" s="29" t="s">
        <v>11</v>
      </c>
      <c r="AO87" s="26" t="s">
        <v>4</v>
      </c>
      <c r="AP87" s="26" t="s">
        <v>5</v>
      </c>
      <c r="AQ87" s="26" t="s">
        <v>6</v>
      </c>
      <c r="AR87" s="29"/>
      <c r="AS87" s="29"/>
      <c r="AT87" s="29" t="s">
        <v>2</v>
      </c>
      <c r="AU87" s="29" t="s">
        <v>12</v>
      </c>
      <c r="AV87" s="26" t="s">
        <v>4</v>
      </c>
      <c r="AW87" s="26" t="s">
        <v>5</v>
      </c>
      <c r="AX87" s="26" t="s">
        <v>6</v>
      </c>
      <c r="AY87" s="30"/>
      <c r="AZ87" s="31" t="s">
        <v>4</v>
      </c>
      <c r="BA87" s="31" t="s">
        <v>13</v>
      </c>
      <c r="BB87" s="31" t="s">
        <v>6</v>
      </c>
      <c r="BC87" s="31" t="s">
        <v>14</v>
      </c>
      <c r="BD87" s="32"/>
      <c r="BE87" s="33" t="s">
        <v>4</v>
      </c>
      <c r="BF87" s="33" t="s">
        <v>13</v>
      </c>
      <c r="BG87" s="33" t="s">
        <v>6</v>
      </c>
      <c r="BH87" s="33" t="s">
        <v>15</v>
      </c>
      <c r="BI87" s="32"/>
      <c r="BJ87" s="32"/>
      <c r="BK87" s="32"/>
      <c r="BL87" s="32"/>
      <c r="BM87" s="32"/>
    </row>
    <row r="88">
      <c r="A88" s="184" t="s">
        <v>148</v>
      </c>
      <c r="B88" s="36" t="s">
        <v>19</v>
      </c>
      <c r="C88" s="37">
        <v>45082.0</v>
      </c>
      <c r="D88" s="42"/>
      <c r="E88" s="58"/>
      <c r="F88" s="40">
        <v>0.0</v>
      </c>
      <c r="G88" s="40">
        <v>0.0</v>
      </c>
      <c r="H88" s="40">
        <v>0.0</v>
      </c>
      <c r="I88" s="36" t="s">
        <v>22</v>
      </c>
      <c r="J88" s="37">
        <v>45083.0</v>
      </c>
      <c r="K88" s="42"/>
      <c r="L88" s="58"/>
      <c r="M88" s="40">
        <v>0.0</v>
      </c>
      <c r="N88" s="40">
        <v>0.0</v>
      </c>
      <c r="O88" s="40">
        <v>0.0</v>
      </c>
      <c r="P88" s="36" t="s">
        <v>24</v>
      </c>
      <c r="Q88" s="37">
        <v>45084.0</v>
      </c>
      <c r="R88" s="42"/>
      <c r="S88" s="58"/>
      <c r="T88" s="40">
        <v>0.0</v>
      </c>
      <c r="U88" s="40">
        <v>0.0</v>
      </c>
      <c r="V88" s="40">
        <v>0.0</v>
      </c>
      <c r="W88" s="36" t="s">
        <v>26</v>
      </c>
      <c r="X88" s="37">
        <v>45085.0</v>
      </c>
      <c r="Y88" s="53"/>
      <c r="Z88" s="58"/>
      <c r="AA88" s="40">
        <v>0.0</v>
      </c>
      <c r="AB88" s="40">
        <v>0.0</v>
      </c>
      <c r="AC88" s="40">
        <v>0.0</v>
      </c>
      <c r="AD88" s="36" t="s">
        <v>56</v>
      </c>
      <c r="AE88" s="37">
        <v>45086.0</v>
      </c>
      <c r="AF88" s="42"/>
      <c r="AG88" s="58"/>
      <c r="AH88" s="40">
        <v>0.0</v>
      </c>
      <c r="AI88" s="40">
        <v>0.0</v>
      </c>
      <c r="AJ88" s="40">
        <v>0.0</v>
      </c>
      <c r="AK88" s="47" t="s">
        <v>57</v>
      </c>
      <c r="AL88" s="37">
        <v>45087.0</v>
      </c>
      <c r="AM88" s="42"/>
      <c r="AN88" s="58"/>
      <c r="AO88" s="40">
        <v>0.0</v>
      </c>
      <c r="AP88" s="40">
        <v>0.0</v>
      </c>
      <c r="AQ88" s="40">
        <v>0.0</v>
      </c>
      <c r="AR88" s="96" t="s">
        <v>149</v>
      </c>
      <c r="AS88" s="37">
        <v>45088.0</v>
      </c>
      <c r="AT88" s="42"/>
      <c r="AU88" s="58"/>
      <c r="AV88" s="40">
        <v>0.0</v>
      </c>
      <c r="AW88" s="40">
        <v>0.0</v>
      </c>
      <c r="AX88" s="40">
        <v>0.0</v>
      </c>
      <c r="AY88" s="48"/>
      <c r="AZ88" s="49">
        <f t="shared" ref="AZ88:BB88" si="96">SUM(F88,M88,T88,AA88,AH88,AO88,AV88)</f>
        <v>0</v>
      </c>
      <c r="BA88" s="39">
        <f t="shared" si="96"/>
        <v>0</v>
      </c>
      <c r="BB88" s="39">
        <f t="shared" si="96"/>
        <v>0</v>
      </c>
      <c r="BC88" s="50">
        <f t="shared" ref="BC88:BC89" si="98">SUM(AZ88,BA88,BB88)</f>
        <v>0</v>
      </c>
      <c r="BD88" s="51"/>
      <c r="BE88" s="39">
        <f>AZ88*67.31</f>
        <v>0</v>
      </c>
      <c r="BF88" s="39">
        <f>BA88*74</f>
        <v>0</v>
      </c>
      <c r="BG88" s="39">
        <f>BB88*84</f>
        <v>0</v>
      </c>
      <c r="BH88" s="39">
        <f t="shared" ref="BH88:BH89" si="99">sum(BE88,BF88,BG88)</f>
        <v>0</v>
      </c>
      <c r="BI88" s="51"/>
      <c r="BJ88" s="51"/>
      <c r="BK88" s="51"/>
      <c r="BL88" s="51"/>
      <c r="BM88" s="51"/>
    </row>
    <row r="89">
      <c r="A89" s="184" t="s">
        <v>150</v>
      </c>
      <c r="B89" s="41" t="s">
        <v>33</v>
      </c>
      <c r="C89" s="37">
        <v>45083.0</v>
      </c>
      <c r="D89" s="53"/>
      <c r="E89" s="53"/>
      <c r="F89" s="40">
        <v>0.0</v>
      </c>
      <c r="G89" s="40">
        <v>0.0</v>
      </c>
      <c r="H89" s="40">
        <v>0.0</v>
      </c>
      <c r="I89" s="42" t="s">
        <v>46</v>
      </c>
      <c r="J89" s="37">
        <v>45084.0</v>
      </c>
      <c r="K89" s="38"/>
      <c r="L89" s="39"/>
      <c r="M89" s="40">
        <v>0.0</v>
      </c>
      <c r="N89" s="40">
        <v>0.0</v>
      </c>
      <c r="O89" s="40">
        <v>0.0</v>
      </c>
      <c r="P89" s="38" t="s">
        <v>36</v>
      </c>
      <c r="Q89" s="37">
        <v>45085.0</v>
      </c>
      <c r="R89" s="53"/>
      <c r="S89" s="53"/>
      <c r="T89" s="40">
        <v>0.0</v>
      </c>
      <c r="U89" s="40">
        <v>0.0</v>
      </c>
      <c r="V89" s="40">
        <v>0.0</v>
      </c>
      <c r="W89" s="56" t="s">
        <v>37</v>
      </c>
      <c r="X89" s="37">
        <v>45086.0</v>
      </c>
      <c r="Y89" s="39"/>
      <c r="Z89" s="39"/>
      <c r="AA89" s="40">
        <v>0.0</v>
      </c>
      <c r="AB89" s="40">
        <v>0.0</v>
      </c>
      <c r="AC89" s="40">
        <v>0.0</v>
      </c>
      <c r="AD89" s="56" t="s">
        <v>40</v>
      </c>
      <c r="AE89" s="37">
        <v>45087.0</v>
      </c>
      <c r="AF89" s="38"/>
      <c r="AG89" s="39"/>
      <c r="AH89" s="40">
        <v>0.0</v>
      </c>
      <c r="AI89" s="40">
        <v>0.0</v>
      </c>
      <c r="AJ89" s="40">
        <v>0.0</v>
      </c>
      <c r="AK89" s="185" t="s">
        <v>43</v>
      </c>
      <c r="AL89" s="37">
        <v>45088.0</v>
      </c>
      <c r="AM89" s="42"/>
      <c r="AN89" s="58"/>
      <c r="AO89" s="40">
        <v>0.0</v>
      </c>
      <c r="AP89" s="40">
        <v>0.0</v>
      </c>
      <c r="AQ89" s="40">
        <v>0.0</v>
      </c>
      <c r="AR89" s="96" t="s">
        <v>44</v>
      </c>
      <c r="AS89" s="37">
        <v>45089.0</v>
      </c>
      <c r="AT89" s="42"/>
      <c r="AU89" s="58"/>
      <c r="AV89" s="40">
        <v>0.0</v>
      </c>
      <c r="AW89" s="40">
        <v>0.0</v>
      </c>
      <c r="AX89" s="40">
        <v>0.0</v>
      </c>
      <c r="AY89" s="48"/>
      <c r="AZ89" s="49">
        <f t="shared" ref="AZ89:BB89" si="97">SUM(F89,M89,T89,AA89,AH89,AO89,AV89)</f>
        <v>0</v>
      </c>
      <c r="BA89" s="39">
        <f t="shared" si="97"/>
        <v>0</v>
      </c>
      <c r="BB89" s="39">
        <f t="shared" si="97"/>
        <v>0</v>
      </c>
      <c r="BC89" s="50">
        <f t="shared" si="98"/>
        <v>0</v>
      </c>
      <c r="BD89" s="51"/>
      <c r="BE89" s="39">
        <f>AZ89*80</f>
        <v>0</v>
      </c>
      <c r="BF89" s="39">
        <f>BA89*88</f>
        <v>0</v>
      </c>
      <c r="BG89" s="39">
        <f>BB89*80</f>
        <v>0</v>
      </c>
      <c r="BH89" s="39">
        <f t="shared" si="99"/>
        <v>0</v>
      </c>
      <c r="BI89" s="51"/>
      <c r="BJ89" s="51"/>
      <c r="BK89" s="51"/>
      <c r="BL89" s="51"/>
      <c r="BM89" s="51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76" t="s">
        <v>14</v>
      </c>
      <c r="AZ91" s="77"/>
      <c r="BA91" s="78"/>
      <c r="BB91" s="78"/>
      <c r="BC91" s="79"/>
      <c r="BD91" s="136"/>
      <c r="BE91" s="145">
        <f t="shared" ref="BE91:BH91" si="100">sum(BE88,BE89)</f>
        <v>0</v>
      </c>
      <c r="BF91" s="145">
        <f t="shared" si="100"/>
        <v>0</v>
      </c>
      <c r="BG91" s="145">
        <f t="shared" si="100"/>
        <v>0</v>
      </c>
      <c r="BH91" s="145">
        <f t="shared" si="100"/>
        <v>0</v>
      </c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67"/>
      <c r="E93" s="68"/>
      <c r="G93" s="73"/>
      <c r="H93" s="73"/>
      <c r="I93" s="73"/>
      <c r="K93" s="6" t="s">
        <v>151</v>
      </c>
      <c r="L93" s="4"/>
      <c r="Q93" s="186"/>
      <c r="R93" s="186"/>
      <c r="Y93" s="6" t="s">
        <v>151</v>
      </c>
      <c r="Z93" s="4"/>
      <c r="AA93" s="73"/>
      <c r="AC93" s="28"/>
      <c r="AF93" s="6" t="s">
        <v>151</v>
      </c>
      <c r="AG93" s="4"/>
      <c r="AT93" s="6" t="s">
        <v>151</v>
      </c>
      <c r="AU93" s="4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7"/>
      <c r="B95" s="350"/>
      <c r="C95" s="350"/>
      <c r="D95" s="124"/>
      <c r="E95" s="351">
        <v>45082.0</v>
      </c>
      <c r="F95" s="387"/>
      <c r="G95" s="387"/>
      <c r="H95" s="387"/>
      <c r="I95" s="124"/>
      <c r="J95" s="124"/>
      <c r="L95" s="351">
        <v>45083.0</v>
      </c>
      <c r="M95" s="124"/>
      <c r="N95" s="124"/>
      <c r="O95" s="124"/>
      <c r="P95" s="124"/>
      <c r="R95" s="8"/>
      <c r="S95" s="351">
        <v>45084.0</v>
      </c>
      <c r="U95" s="126"/>
      <c r="V95" s="126"/>
      <c r="X95" s="126"/>
      <c r="Y95" s="488"/>
      <c r="Z95" s="351">
        <v>45085.0</v>
      </c>
      <c r="AA95" s="126"/>
      <c r="AB95" s="126"/>
      <c r="AD95" s="126"/>
      <c r="AE95" s="126"/>
      <c r="AF95" s="126"/>
      <c r="AG95" s="405">
        <v>45086.0</v>
      </c>
      <c r="AH95" s="126"/>
      <c r="AJ95" s="126"/>
      <c r="AK95" s="126"/>
      <c r="AL95" s="126"/>
      <c r="AM95" s="126"/>
      <c r="AN95" s="405">
        <v>45087.0</v>
      </c>
      <c r="AP95" s="106"/>
      <c r="AQ95" s="106"/>
      <c r="AR95" s="106"/>
      <c r="AS95" s="106"/>
      <c r="AT95" s="106"/>
      <c r="AU95" s="405">
        <v>45088.0</v>
      </c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9"/>
      <c r="BG95" s="4"/>
      <c r="BH95" s="106"/>
      <c r="BI95" s="106"/>
      <c r="BJ95" s="32"/>
      <c r="BK95" s="496"/>
      <c r="BL95" s="106"/>
      <c r="BM95" s="106"/>
    </row>
    <row r="96">
      <c r="A96" s="67"/>
      <c r="D96" s="187" t="s">
        <v>723</v>
      </c>
      <c r="E96" s="26" t="s">
        <v>7</v>
      </c>
      <c r="F96" s="26" t="s">
        <v>4</v>
      </c>
      <c r="G96" s="26" t="s">
        <v>5</v>
      </c>
      <c r="H96" s="26" t="s">
        <v>6</v>
      </c>
      <c r="I96" s="26"/>
      <c r="J96" s="26"/>
      <c r="K96" s="288" t="s">
        <v>745</v>
      </c>
      <c r="L96" s="190" t="s">
        <v>154</v>
      </c>
      <c r="M96" s="26" t="s">
        <v>4</v>
      </c>
      <c r="N96" s="26" t="s">
        <v>5</v>
      </c>
      <c r="O96" s="26" t="s">
        <v>6</v>
      </c>
      <c r="P96" s="26"/>
      <c r="Q96" s="26"/>
      <c r="R96" s="288" t="s">
        <v>745</v>
      </c>
      <c r="S96" s="190" t="s">
        <v>154</v>
      </c>
      <c r="T96" s="26" t="s">
        <v>4</v>
      </c>
      <c r="U96" s="26" t="s">
        <v>5</v>
      </c>
      <c r="V96" s="26" t="s">
        <v>6</v>
      </c>
      <c r="Y96" s="187" t="s">
        <v>153</v>
      </c>
      <c r="Z96" s="190" t="s">
        <v>765</v>
      </c>
      <c r="AA96" s="26" t="s">
        <v>4</v>
      </c>
      <c r="AB96" s="26" t="s">
        <v>5</v>
      </c>
      <c r="AC96" s="26" t="s">
        <v>6</v>
      </c>
      <c r="AD96" s="73"/>
      <c r="AF96" s="187" t="s">
        <v>159</v>
      </c>
      <c r="AG96" s="190" t="s">
        <v>156</v>
      </c>
      <c r="AH96" s="26" t="s">
        <v>4</v>
      </c>
      <c r="AI96" s="26" t="s">
        <v>5</v>
      </c>
      <c r="AJ96" s="26" t="s">
        <v>6</v>
      </c>
      <c r="AM96" s="187" t="s">
        <v>153</v>
      </c>
      <c r="AN96" s="190" t="s">
        <v>154</v>
      </c>
      <c r="AO96" s="26" t="s">
        <v>4</v>
      </c>
      <c r="AP96" s="26" t="s">
        <v>5</v>
      </c>
      <c r="AQ96" s="26" t="s">
        <v>6</v>
      </c>
      <c r="AT96" s="187" t="s">
        <v>153</v>
      </c>
      <c r="AU96" s="190" t="s">
        <v>154</v>
      </c>
      <c r="AV96" s="26" t="s">
        <v>4</v>
      </c>
      <c r="AW96" s="26" t="s">
        <v>5</v>
      </c>
      <c r="AX96" s="26" t="s">
        <v>6</v>
      </c>
      <c r="AY96" s="193"/>
      <c r="AZ96" s="31" t="s">
        <v>4</v>
      </c>
      <c r="BA96" s="31" t="s">
        <v>13</v>
      </c>
      <c r="BB96" s="31" t="s">
        <v>6</v>
      </c>
      <c r="BC96" s="31" t="s">
        <v>14</v>
      </c>
      <c r="BE96" s="33" t="s">
        <v>4</v>
      </c>
      <c r="BF96" s="33" t="s">
        <v>13</v>
      </c>
      <c r="BG96" s="33" t="s">
        <v>6</v>
      </c>
      <c r="BH96" s="33" t="s">
        <v>15</v>
      </c>
      <c r="BI96" s="193"/>
      <c r="BJ96" s="193"/>
      <c r="BK96" s="193"/>
      <c r="BL96" s="193"/>
      <c r="BM96" s="193"/>
    </row>
    <row r="97">
      <c r="A97" s="184" t="s">
        <v>52</v>
      </c>
      <c r="B97" s="41" t="s">
        <v>33</v>
      </c>
      <c r="C97" s="37">
        <v>45083.0</v>
      </c>
      <c r="D97" s="96" t="s">
        <v>25</v>
      </c>
      <c r="E97" s="110" t="s">
        <v>25</v>
      </c>
      <c r="F97" s="40">
        <v>3.0</v>
      </c>
      <c r="G97" s="40">
        <v>1.0</v>
      </c>
      <c r="H97" s="40">
        <v>0.0</v>
      </c>
      <c r="I97" s="420" t="s">
        <v>46</v>
      </c>
      <c r="J97" s="37">
        <v>45084.0</v>
      </c>
      <c r="K97" s="42" t="s">
        <v>284</v>
      </c>
      <c r="L97" s="147" t="s">
        <v>288</v>
      </c>
      <c r="M97" s="40">
        <v>7.0</v>
      </c>
      <c r="N97" s="40">
        <v>0.5</v>
      </c>
      <c r="O97" s="40">
        <v>0.0</v>
      </c>
      <c r="P97" s="38" t="s">
        <v>36</v>
      </c>
      <c r="Q97" s="37">
        <v>45085.0</v>
      </c>
      <c r="R97" s="42" t="s">
        <v>284</v>
      </c>
      <c r="S97" s="147" t="s">
        <v>288</v>
      </c>
      <c r="T97" s="40">
        <v>6.0</v>
      </c>
      <c r="U97" s="40">
        <v>2.0</v>
      </c>
      <c r="V97" s="40">
        <v>0.5</v>
      </c>
      <c r="W97" s="95" t="s">
        <v>67</v>
      </c>
      <c r="X97" s="37">
        <v>45086.0</v>
      </c>
      <c r="Y97" s="42" t="s">
        <v>284</v>
      </c>
      <c r="Z97" s="145" t="s">
        <v>274</v>
      </c>
      <c r="AA97" s="40">
        <v>2.0</v>
      </c>
      <c r="AB97" s="40">
        <v>5.5</v>
      </c>
      <c r="AC97" s="40">
        <v>0.0</v>
      </c>
      <c r="AD97" s="36" t="s">
        <v>56</v>
      </c>
      <c r="AE97" s="37">
        <v>45086.0</v>
      </c>
      <c r="AF97" s="38" t="s">
        <v>272</v>
      </c>
      <c r="AG97" s="40" t="s">
        <v>137</v>
      </c>
      <c r="AH97" s="40">
        <v>0.5</v>
      </c>
      <c r="AI97" s="40">
        <v>7.5</v>
      </c>
      <c r="AJ97" s="40">
        <v>2.5</v>
      </c>
      <c r="AK97" s="95" t="s">
        <v>79</v>
      </c>
      <c r="AL97" s="37">
        <v>45088.0</v>
      </c>
      <c r="AM97" s="42" t="s">
        <v>284</v>
      </c>
      <c r="AN97" s="148" t="s">
        <v>289</v>
      </c>
      <c r="AO97" s="40">
        <v>2.5</v>
      </c>
      <c r="AP97" s="40">
        <v>5.5</v>
      </c>
      <c r="AQ97" s="40">
        <v>0.5</v>
      </c>
      <c r="AR97" s="95" t="s">
        <v>27</v>
      </c>
      <c r="AS97" s="37">
        <v>45089.0</v>
      </c>
      <c r="AT97" s="42" t="s">
        <v>284</v>
      </c>
      <c r="AU97" s="148" t="s">
        <v>288</v>
      </c>
      <c r="AV97" s="40">
        <v>2.0</v>
      </c>
      <c r="AW97" s="40">
        <v>5.5</v>
      </c>
      <c r="AX97" s="40">
        <v>0.0</v>
      </c>
      <c r="AY97" s="194"/>
      <c r="AZ97" s="49">
        <f t="shared" ref="AZ97:BB97" si="101">SUM(F97,M97,T97,AA97,AH97,AO97,AV97)</f>
        <v>23</v>
      </c>
      <c r="BA97" s="39">
        <f t="shared" si="101"/>
        <v>27.5</v>
      </c>
      <c r="BB97" s="39">
        <f t="shared" si="101"/>
        <v>3.5</v>
      </c>
      <c r="BC97" s="50">
        <f>SUM(AZ97,BA97,BB97)</f>
        <v>54</v>
      </c>
      <c r="BE97" s="39">
        <f>AZ97*80</f>
        <v>1840</v>
      </c>
      <c r="BF97" s="39">
        <f>BA97*88</f>
        <v>2420</v>
      </c>
      <c r="BG97" s="39">
        <f>BB97*80</f>
        <v>280</v>
      </c>
      <c r="BH97" s="39">
        <f>SUM(BE97,BF97,BG97)</f>
        <v>4540</v>
      </c>
      <c r="BI97" s="194"/>
      <c r="BJ97" s="194"/>
      <c r="BK97" s="194"/>
      <c r="BL97" s="194"/>
      <c r="BM97" s="194"/>
    </row>
    <row r="98">
      <c r="A98" s="67"/>
      <c r="F98" s="73"/>
      <c r="G98" s="73"/>
      <c r="H98" s="73"/>
      <c r="Z98" s="27"/>
      <c r="AA98" s="73"/>
      <c r="AB98" s="73"/>
      <c r="AC98" s="73"/>
      <c r="AV98" s="193"/>
      <c r="AW98" s="193"/>
      <c r="AX98" s="193"/>
      <c r="AY98" s="193"/>
      <c r="AZ98" s="193"/>
      <c r="BA98" s="193"/>
      <c r="BB98" s="193"/>
      <c r="BC98" s="193"/>
      <c r="BF98" s="193"/>
      <c r="BI98" s="193"/>
      <c r="BJ98" s="193"/>
      <c r="BK98" s="193"/>
      <c r="BL98" s="193"/>
      <c r="BM98" s="193"/>
    </row>
    <row r="99">
      <c r="A99" s="67"/>
      <c r="D99" s="187" t="s">
        <v>774</v>
      </c>
      <c r="E99" s="468" t="s">
        <v>723</v>
      </c>
      <c r="F99" s="26" t="s">
        <v>4</v>
      </c>
      <c r="G99" s="26" t="s">
        <v>5</v>
      </c>
      <c r="H99" s="26" t="s">
        <v>6</v>
      </c>
      <c r="I99" s="73"/>
      <c r="K99" s="187" t="s">
        <v>723</v>
      </c>
      <c r="L99" s="26" t="s">
        <v>7</v>
      </c>
      <c r="M99" s="26" t="s">
        <v>4</v>
      </c>
      <c r="N99" s="26" t="s">
        <v>5</v>
      </c>
      <c r="O99" s="26" t="s">
        <v>6</v>
      </c>
      <c r="R99" s="187" t="s">
        <v>156</v>
      </c>
      <c r="S99" s="26" t="s">
        <v>8</v>
      </c>
      <c r="T99" s="26" t="s">
        <v>4</v>
      </c>
      <c r="U99" s="26" t="s">
        <v>5</v>
      </c>
      <c r="V99" s="26" t="s">
        <v>6</v>
      </c>
      <c r="Y99" s="187" t="s">
        <v>774</v>
      </c>
      <c r="Z99" s="29" t="s">
        <v>9</v>
      </c>
      <c r="AA99" s="26" t="s">
        <v>4</v>
      </c>
      <c r="AB99" s="26" t="s">
        <v>5</v>
      </c>
      <c r="AC99" s="26" t="s">
        <v>6</v>
      </c>
      <c r="AD99" s="73"/>
      <c r="AF99" s="187" t="s">
        <v>774</v>
      </c>
      <c r="AG99" s="29" t="s">
        <v>10</v>
      </c>
      <c r="AH99" s="26" t="s">
        <v>4</v>
      </c>
      <c r="AI99" s="26" t="s">
        <v>5</v>
      </c>
      <c r="AJ99" s="26" t="s">
        <v>6</v>
      </c>
      <c r="AM99" s="187" t="s">
        <v>774</v>
      </c>
      <c r="AN99" s="29" t="s">
        <v>11</v>
      </c>
      <c r="AO99" s="26" t="s">
        <v>4</v>
      </c>
      <c r="AP99" s="26" t="s">
        <v>5</v>
      </c>
      <c r="AQ99" s="26" t="s">
        <v>6</v>
      </c>
      <c r="AT99" s="187" t="s">
        <v>156</v>
      </c>
      <c r="AU99" s="29" t="s">
        <v>12</v>
      </c>
      <c r="AV99" s="26" t="s">
        <v>4</v>
      </c>
      <c r="AW99" s="26" t="s">
        <v>5</v>
      </c>
      <c r="AX99" s="26" t="s">
        <v>6</v>
      </c>
      <c r="AY99" s="193"/>
      <c r="AZ99" s="31" t="s">
        <v>4</v>
      </c>
      <c r="BA99" s="31" t="s">
        <v>13</v>
      </c>
      <c r="BB99" s="31" t="s">
        <v>6</v>
      </c>
      <c r="BC99" s="31" t="s">
        <v>14</v>
      </c>
      <c r="BE99" s="33" t="s">
        <v>4</v>
      </c>
      <c r="BF99" s="33" t="s">
        <v>13</v>
      </c>
      <c r="BG99" s="33" t="s">
        <v>6</v>
      </c>
      <c r="BH99" s="33" t="s">
        <v>15</v>
      </c>
      <c r="BI99" s="193"/>
      <c r="BJ99" s="193"/>
      <c r="BK99" s="193"/>
      <c r="BL99" s="193"/>
      <c r="BM99" s="193"/>
    </row>
    <row r="100">
      <c r="A100" s="184" t="s">
        <v>82</v>
      </c>
      <c r="B100" s="41" t="s">
        <v>33</v>
      </c>
      <c r="C100" s="37">
        <v>45083.0</v>
      </c>
      <c r="D100" s="38" t="s">
        <v>137</v>
      </c>
      <c r="E100" s="148" t="s">
        <v>848</v>
      </c>
      <c r="F100" s="40">
        <v>7.0</v>
      </c>
      <c r="G100" s="40">
        <v>1.0</v>
      </c>
      <c r="H100" s="40">
        <v>0.0</v>
      </c>
      <c r="I100" s="420" t="s">
        <v>46</v>
      </c>
      <c r="J100" s="37">
        <v>45084.0</v>
      </c>
      <c r="K100" s="96" t="s">
        <v>74</v>
      </c>
      <c r="L100" s="110" t="s">
        <v>99</v>
      </c>
      <c r="M100" s="40">
        <v>7.0</v>
      </c>
      <c r="N100" s="40">
        <v>0.5</v>
      </c>
      <c r="O100" s="40">
        <v>0.0</v>
      </c>
      <c r="P100" s="38" t="s">
        <v>36</v>
      </c>
      <c r="Q100" s="37">
        <v>45085.0</v>
      </c>
      <c r="R100" s="38" t="s">
        <v>247</v>
      </c>
      <c r="S100" s="39" t="s">
        <v>127</v>
      </c>
      <c r="T100" s="40">
        <v>5.0</v>
      </c>
      <c r="U100" s="40">
        <v>2.0</v>
      </c>
      <c r="V100" s="40">
        <v>0.0</v>
      </c>
      <c r="W100" s="43" t="s">
        <v>26</v>
      </c>
      <c r="X100" s="37">
        <v>45085.0</v>
      </c>
      <c r="Y100" s="42" t="s">
        <v>703</v>
      </c>
      <c r="Z100" s="39" t="s">
        <v>704</v>
      </c>
      <c r="AA100" s="40">
        <v>0.5</v>
      </c>
      <c r="AB100" s="40">
        <v>7.5</v>
      </c>
      <c r="AC100" s="40">
        <v>2.5</v>
      </c>
      <c r="AD100" s="36" t="s">
        <v>56</v>
      </c>
      <c r="AE100" s="37">
        <v>45086.0</v>
      </c>
      <c r="AF100" s="42" t="s">
        <v>703</v>
      </c>
      <c r="AG100" s="39" t="s">
        <v>704</v>
      </c>
      <c r="AH100" s="40">
        <v>0.5</v>
      </c>
      <c r="AI100" s="40">
        <v>7.5</v>
      </c>
      <c r="AJ100" s="40">
        <v>2.5</v>
      </c>
      <c r="AK100" s="47" t="s">
        <v>57</v>
      </c>
      <c r="AL100" s="37">
        <v>45087.0</v>
      </c>
      <c r="AM100" s="42" t="s">
        <v>25</v>
      </c>
      <c r="AN100" s="39" t="s">
        <v>25</v>
      </c>
      <c r="AO100" s="40">
        <v>0.0</v>
      </c>
      <c r="AP100" s="40">
        <v>0.0</v>
      </c>
      <c r="AQ100" s="40">
        <v>0.0</v>
      </c>
      <c r="AR100" s="47" t="s">
        <v>44</v>
      </c>
      <c r="AS100" s="37">
        <v>45089.0</v>
      </c>
      <c r="AT100" s="38" t="s">
        <v>247</v>
      </c>
      <c r="AU100" s="39" t="s">
        <v>127</v>
      </c>
      <c r="AV100" s="40">
        <v>5.0</v>
      </c>
      <c r="AW100" s="40">
        <v>2.0</v>
      </c>
      <c r="AX100" s="40">
        <v>0.0</v>
      </c>
      <c r="AY100" s="194"/>
      <c r="AZ100" s="49">
        <f t="shared" ref="AZ100:BB100" si="102">SUM(F100,M100,T100,AA100,AH100,AO100,AV100)</f>
        <v>25</v>
      </c>
      <c r="BA100" s="39">
        <f t="shared" si="102"/>
        <v>20.5</v>
      </c>
      <c r="BB100" s="39">
        <f t="shared" si="102"/>
        <v>5</v>
      </c>
      <c r="BC100" s="50">
        <f>SUM(AZ100,BA100,BB100)</f>
        <v>50.5</v>
      </c>
      <c r="BE100" s="39">
        <f>AZ100*80</f>
        <v>2000</v>
      </c>
      <c r="BF100" s="39">
        <f>BA100*88</f>
        <v>1804</v>
      </c>
      <c r="BG100" s="39">
        <f>BB100*80</f>
        <v>400</v>
      </c>
      <c r="BH100" s="39">
        <f>SUM(BE100,BF100,BG100)</f>
        <v>4204</v>
      </c>
      <c r="BI100" s="194"/>
      <c r="BJ100" s="194"/>
      <c r="BK100" s="194"/>
      <c r="BL100" s="194"/>
      <c r="BM100" s="194"/>
    </row>
    <row r="101">
      <c r="A101" s="67"/>
      <c r="B101" s="68"/>
      <c r="C101" s="68"/>
    </row>
    <row r="102">
      <c r="A102" s="67"/>
      <c r="D102" s="288" t="s">
        <v>745</v>
      </c>
      <c r="E102" s="26" t="s">
        <v>3</v>
      </c>
      <c r="F102" s="26" t="s">
        <v>4</v>
      </c>
      <c r="G102" s="26" t="s">
        <v>5</v>
      </c>
      <c r="H102" s="26" t="s">
        <v>6</v>
      </c>
      <c r="I102" s="26"/>
      <c r="J102" s="26"/>
      <c r="K102" s="187" t="s">
        <v>159</v>
      </c>
      <c r="L102" s="26" t="s">
        <v>7</v>
      </c>
      <c r="M102" s="26" t="s">
        <v>4</v>
      </c>
      <c r="N102" s="26" t="s">
        <v>5</v>
      </c>
      <c r="O102" s="26" t="s">
        <v>6</v>
      </c>
      <c r="P102" s="26"/>
      <c r="Q102" s="26"/>
      <c r="R102" s="187" t="s">
        <v>723</v>
      </c>
      <c r="S102" s="26" t="s">
        <v>7</v>
      </c>
      <c r="T102" s="26" t="s">
        <v>4</v>
      </c>
      <c r="U102" s="26" t="s">
        <v>5</v>
      </c>
      <c r="V102" s="26" t="s">
        <v>6</v>
      </c>
      <c r="W102" s="28"/>
      <c r="X102" s="29"/>
      <c r="Y102" s="187" t="s">
        <v>723</v>
      </c>
      <c r="Z102" s="191" t="s">
        <v>846</v>
      </c>
      <c r="AA102" s="26" t="s">
        <v>4</v>
      </c>
      <c r="AB102" s="26" t="s">
        <v>5</v>
      </c>
      <c r="AC102" s="26" t="s">
        <v>6</v>
      </c>
      <c r="AD102" s="73"/>
      <c r="AF102" s="187" t="s">
        <v>153</v>
      </c>
      <c r="AG102" s="190" t="s">
        <v>154</v>
      </c>
      <c r="AH102" s="26" t="s">
        <v>4</v>
      </c>
      <c r="AI102" s="26" t="s">
        <v>5</v>
      </c>
      <c r="AJ102" s="26" t="s">
        <v>6</v>
      </c>
      <c r="AM102" s="187" t="s">
        <v>846</v>
      </c>
      <c r="AN102" s="29" t="s">
        <v>10</v>
      </c>
      <c r="AO102" s="26" t="s">
        <v>4</v>
      </c>
      <c r="AP102" s="26" t="s">
        <v>5</v>
      </c>
      <c r="AQ102" s="26" t="s">
        <v>6</v>
      </c>
      <c r="AT102" s="187" t="s">
        <v>156</v>
      </c>
      <c r="AU102" s="29" t="s">
        <v>12</v>
      </c>
      <c r="AV102" s="26" t="s">
        <v>4</v>
      </c>
      <c r="AW102" s="26" t="s">
        <v>5</v>
      </c>
      <c r="AX102" s="26" t="s">
        <v>6</v>
      </c>
      <c r="AY102" s="196"/>
      <c r="AZ102" s="31" t="s">
        <v>4</v>
      </c>
      <c r="BA102" s="31" t="s">
        <v>13</v>
      </c>
      <c r="BB102" s="31" t="s">
        <v>6</v>
      </c>
      <c r="BC102" s="31" t="s">
        <v>14</v>
      </c>
      <c r="BD102" s="196"/>
      <c r="BE102" s="33" t="s">
        <v>4</v>
      </c>
      <c r="BF102" s="33" t="s">
        <v>13</v>
      </c>
      <c r="BG102" s="33" t="s">
        <v>6</v>
      </c>
      <c r="BH102" s="33" t="s">
        <v>15</v>
      </c>
      <c r="BI102" s="196"/>
      <c r="BJ102" s="196"/>
      <c r="BK102" s="196"/>
      <c r="BL102" s="196"/>
      <c r="BM102" s="196"/>
    </row>
    <row r="103">
      <c r="A103" s="35" t="s">
        <v>50</v>
      </c>
      <c r="B103" s="42" t="s">
        <v>62</v>
      </c>
      <c r="C103" s="37">
        <v>45083.0</v>
      </c>
      <c r="D103" s="42" t="s">
        <v>308</v>
      </c>
      <c r="E103" s="53" t="s">
        <v>309</v>
      </c>
      <c r="F103" s="40">
        <v>5.0</v>
      </c>
      <c r="G103" s="40">
        <v>5.5</v>
      </c>
      <c r="H103" s="40">
        <v>0.0</v>
      </c>
      <c r="I103" s="57" t="s">
        <v>46</v>
      </c>
      <c r="J103" s="37">
        <v>45084.0</v>
      </c>
      <c r="K103" s="38" t="s">
        <v>273</v>
      </c>
      <c r="L103" s="39" t="s">
        <v>39</v>
      </c>
      <c r="M103" s="40">
        <v>5.5</v>
      </c>
      <c r="N103" s="40">
        <v>1.0</v>
      </c>
      <c r="O103" s="40">
        <v>0.0</v>
      </c>
      <c r="P103" s="38" t="s">
        <v>36</v>
      </c>
      <c r="Q103" s="37">
        <v>45085.0</v>
      </c>
      <c r="R103" s="96" t="s">
        <v>112</v>
      </c>
      <c r="S103" s="92" t="s">
        <v>71</v>
      </c>
      <c r="T103" s="40">
        <v>2.0</v>
      </c>
      <c r="U103" s="40">
        <v>5.5</v>
      </c>
      <c r="V103" s="40">
        <v>0.0</v>
      </c>
      <c r="W103" s="43" t="s">
        <v>26</v>
      </c>
      <c r="X103" s="37">
        <v>45085.0</v>
      </c>
      <c r="Y103" s="42" t="s">
        <v>277</v>
      </c>
      <c r="Z103" s="145" t="s">
        <v>789</v>
      </c>
      <c r="AA103" s="40">
        <v>0.0</v>
      </c>
      <c r="AB103" s="40">
        <v>8.0</v>
      </c>
      <c r="AC103" s="40">
        <v>3.5</v>
      </c>
      <c r="AD103" s="42" t="s">
        <v>78</v>
      </c>
      <c r="AE103" s="37">
        <v>45087.0</v>
      </c>
      <c r="AF103" s="42" t="s">
        <v>284</v>
      </c>
      <c r="AG103" s="148" t="s">
        <v>289</v>
      </c>
      <c r="AH103" s="40">
        <v>2.5</v>
      </c>
      <c r="AI103" s="40">
        <v>5.5</v>
      </c>
      <c r="AJ103" s="40">
        <v>0.5</v>
      </c>
      <c r="AK103" s="47" t="s">
        <v>57</v>
      </c>
      <c r="AL103" s="37">
        <v>45087.0</v>
      </c>
      <c r="AM103" s="42" t="s">
        <v>703</v>
      </c>
      <c r="AN103" s="39" t="s">
        <v>704</v>
      </c>
      <c r="AO103" s="40">
        <v>0.5</v>
      </c>
      <c r="AP103" s="40">
        <v>7.5</v>
      </c>
      <c r="AQ103" s="40">
        <v>2.5</v>
      </c>
      <c r="AR103" s="96" t="s">
        <v>149</v>
      </c>
      <c r="AS103" s="37">
        <v>45088.0</v>
      </c>
      <c r="AT103" s="95" t="s">
        <v>25</v>
      </c>
      <c r="AU103" s="418" t="s">
        <v>25</v>
      </c>
      <c r="AV103" s="40">
        <v>0.0</v>
      </c>
      <c r="AW103" s="40">
        <v>0.0</v>
      </c>
      <c r="AX103" s="40">
        <v>0.0</v>
      </c>
      <c r="AY103" s="51"/>
      <c r="AZ103" s="49">
        <f t="shared" ref="AZ103:BB103" si="103">SUM(F103,M103,T103,AA103,AH103,AO103,AV103)</f>
        <v>15.5</v>
      </c>
      <c r="BA103" s="39">
        <f t="shared" si="103"/>
        <v>33</v>
      </c>
      <c r="BB103" s="39">
        <f t="shared" si="103"/>
        <v>6.5</v>
      </c>
      <c r="BC103" s="50">
        <f>SUM(AZ103,BA103,BB103)</f>
        <v>55</v>
      </c>
      <c r="BD103" s="51"/>
      <c r="BE103" s="39">
        <f>AZ103*80</f>
        <v>1240</v>
      </c>
      <c r="BF103" s="39">
        <f>BA103*88</f>
        <v>2904</v>
      </c>
      <c r="BG103" s="39">
        <f>BB103*80</f>
        <v>520</v>
      </c>
      <c r="BH103" s="39">
        <f>SUM(BE103,BF103,BG103)</f>
        <v>4664</v>
      </c>
      <c r="BI103" s="51"/>
      <c r="BJ103" s="51"/>
      <c r="BK103" s="51"/>
      <c r="BL103" s="51"/>
      <c r="BM103" s="51"/>
    </row>
    <row r="104">
      <c r="A104" s="67"/>
      <c r="B104" s="68"/>
      <c r="C104" s="68"/>
      <c r="L104" s="192"/>
      <c r="R104" s="98"/>
      <c r="S104" s="192"/>
      <c r="Z104" s="39"/>
      <c r="AA104" s="197"/>
      <c r="AB104" s="197"/>
      <c r="AC104" s="197"/>
      <c r="AD104" s="197"/>
      <c r="AN104" s="198"/>
    </row>
    <row r="105">
      <c r="A105" s="24"/>
      <c r="B105" s="25"/>
      <c r="C105" s="25"/>
      <c r="D105" s="187" t="s">
        <v>159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9"/>
      <c r="Y105" s="187" t="s">
        <v>159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29"/>
      <c r="AE105" s="29"/>
      <c r="AF105" s="187" t="s">
        <v>159</v>
      </c>
      <c r="AG105" s="29" t="s">
        <v>10</v>
      </c>
      <c r="AH105" s="26" t="s">
        <v>4</v>
      </c>
      <c r="AI105" s="26" t="s">
        <v>5</v>
      </c>
      <c r="AJ105" s="26" t="s">
        <v>6</v>
      </c>
      <c r="AK105" s="29"/>
      <c r="AL105" s="29"/>
      <c r="AM105" s="187" t="s">
        <v>159</v>
      </c>
      <c r="AN105" s="29" t="s">
        <v>11</v>
      </c>
      <c r="AO105" s="26" t="s">
        <v>4</v>
      </c>
      <c r="AP105" s="26" t="s">
        <v>5</v>
      </c>
      <c r="AQ105" s="26" t="s">
        <v>6</v>
      </c>
      <c r="AR105" s="29"/>
      <c r="AS105" s="29"/>
      <c r="AT105" s="187" t="s">
        <v>159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30"/>
      <c r="AZ105" s="31" t="s">
        <v>4</v>
      </c>
      <c r="BA105" s="31" t="s">
        <v>13</v>
      </c>
      <c r="BB105" s="31"/>
      <c r="BC105" s="31" t="s">
        <v>14</v>
      </c>
      <c r="BD105" s="32"/>
      <c r="BE105" s="33" t="s">
        <v>4</v>
      </c>
      <c r="BF105" s="33" t="s">
        <v>13</v>
      </c>
      <c r="BG105" s="33" t="s">
        <v>6</v>
      </c>
      <c r="BH105" s="33" t="s">
        <v>15</v>
      </c>
      <c r="BI105" s="32"/>
      <c r="BJ105" s="32"/>
      <c r="BK105" s="32"/>
      <c r="BL105" s="32"/>
      <c r="BM105" s="32"/>
    </row>
    <row r="106">
      <c r="A106" s="35" t="s">
        <v>18</v>
      </c>
      <c r="B106" s="43" t="s">
        <v>19</v>
      </c>
      <c r="C106" s="37">
        <v>45082.0</v>
      </c>
      <c r="D106" s="38" t="s">
        <v>272</v>
      </c>
      <c r="E106" s="39" t="s">
        <v>21</v>
      </c>
      <c r="F106" s="40">
        <v>0.0</v>
      </c>
      <c r="G106" s="40">
        <v>6.5</v>
      </c>
      <c r="H106" s="40">
        <v>0.0</v>
      </c>
      <c r="I106" s="36" t="s">
        <v>22</v>
      </c>
      <c r="J106" s="37">
        <v>45083.0</v>
      </c>
      <c r="K106" s="38" t="s">
        <v>272</v>
      </c>
      <c r="L106" s="39" t="s">
        <v>21</v>
      </c>
      <c r="M106" s="40">
        <v>0.0</v>
      </c>
      <c r="N106" s="40">
        <v>6.5</v>
      </c>
      <c r="O106" s="40">
        <v>0.0</v>
      </c>
      <c r="P106" s="38" t="s">
        <v>24</v>
      </c>
      <c r="Q106" s="37">
        <v>45084.0</v>
      </c>
      <c r="R106" s="38" t="s">
        <v>272</v>
      </c>
      <c r="S106" s="39" t="s">
        <v>21</v>
      </c>
      <c r="T106" s="40">
        <v>0.0</v>
      </c>
      <c r="U106" s="40">
        <v>6.5</v>
      </c>
      <c r="V106" s="40">
        <v>0.0</v>
      </c>
      <c r="W106" s="43" t="s">
        <v>26</v>
      </c>
      <c r="X106" s="37">
        <v>45085.0</v>
      </c>
      <c r="Y106" s="38" t="s">
        <v>412</v>
      </c>
      <c r="Z106" s="39" t="s">
        <v>413</v>
      </c>
      <c r="AA106" s="40">
        <v>0.5</v>
      </c>
      <c r="AB106" s="40">
        <v>7.5</v>
      </c>
      <c r="AC106" s="40">
        <v>5.0</v>
      </c>
      <c r="AD106" s="43" t="s">
        <v>56</v>
      </c>
      <c r="AE106" s="37">
        <v>45086.0</v>
      </c>
      <c r="AF106" s="38" t="s">
        <v>25</v>
      </c>
      <c r="AG106" s="39" t="s">
        <v>25</v>
      </c>
      <c r="AH106" s="40">
        <v>0.0</v>
      </c>
      <c r="AI106" s="40">
        <v>0.0</v>
      </c>
      <c r="AJ106" s="40">
        <v>0.0</v>
      </c>
      <c r="AK106" s="47" t="s">
        <v>57</v>
      </c>
      <c r="AL106" s="37">
        <v>45087.0</v>
      </c>
      <c r="AM106" s="38" t="s">
        <v>272</v>
      </c>
      <c r="AN106" s="39" t="s">
        <v>21</v>
      </c>
      <c r="AO106" s="40">
        <v>0.0</v>
      </c>
      <c r="AP106" s="40">
        <v>6.5</v>
      </c>
      <c r="AQ106" s="40">
        <v>0.0</v>
      </c>
      <c r="AR106" s="420" t="s">
        <v>44</v>
      </c>
      <c r="AS106" s="37">
        <v>45089.0</v>
      </c>
      <c r="AT106" s="38" t="s">
        <v>179</v>
      </c>
      <c r="AU106" s="39" t="s">
        <v>29</v>
      </c>
      <c r="AV106" s="40">
        <v>0.0</v>
      </c>
      <c r="AW106" s="40">
        <v>5.0</v>
      </c>
      <c r="AX106" s="40">
        <v>0.0</v>
      </c>
      <c r="AY106" s="48"/>
      <c r="AZ106" s="49">
        <f t="shared" ref="AZ106:BB106" si="104">SUM(F106,M106,T106,AA106,AH106,AO106,AV106)</f>
        <v>0.5</v>
      </c>
      <c r="BA106" s="39">
        <f t="shared" si="104"/>
        <v>38.5</v>
      </c>
      <c r="BB106" s="39">
        <f t="shared" si="104"/>
        <v>5</v>
      </c>
      <c r="BC106" s="50">
        <f>SUM(AZ106,BA106)</f>
        <v>39</v>
      </c>
      <c r="BD106" s="51"/>
      <c r="BE106" s="39">
        <f>AZ106*80</f>
        <v>40</v>
      </c>
      <c r="BF106" s="39">
        <f>BA106*88</f>
        <v>3388</v>
      </c>
      <c r="BG106" s="39">
        <f>BB106*80</f>
        <v>400</v>
      </c>
      <c r="BH106" s="39">
        <f>SUM(BE106,BF106,BG106)</f>
        <v>3828</v>
      </c>
      <c r="BI106" s="51"/>
      <c r="BJ106" s="51"/>
      <c r="BK106" s="51"/>
      <c r="BL106" s="51"/>
      <c r="BM106" s="51"/>
    </row>
    <row r="107">
      <c r="A107" s="35"/>
      <c r="B107" s="64"/>
      <c r="C107" s="45"/>
      <c r="D107" s="39"/>
      <c r="E107" s="39"/>
      <c r="F107" s="60"/>
      <c r="G107" s="60"/>
      <c r="H107" s="60"/>
      <c r="I107" s="60"/>
      <c r="J107" s="45"/>
      <c r="K107" s="39"/>
      <c r="L107" s="39"/>
      <c r="M107" s="98"/>
      <c r="N107" s="98"/>
      <c r="O107" s="98"/>
      <c r="P107" s="98"/>
      <c r="Q107" s="200"/>
      <c r="R107" s="39"/>
      <c r="S107" s="39"/>
      <c r="T107" s="64"/>
      <c r="U107" s="64"/>
      <c r="V107" s="64"/>
      <c r="W107" s="64"/>
      <c r="X107" s="45"/>
      <c r="Y107" s="39"/>
      <c r="Z107" s="39"/>
      <c r="AA107" s="44"/>
      <c r="AB107" s="44"/>
      <c r="AC107" s="44"/>
      <c r="AD107" s="201"/>
      <c r="AE107" s="45"/>
      <c r="AF107" s="39"/>
      <c r="AG107" s="39"/>
      <c r="AH107" s="46"/>
      <c r="AI107" s="46"/>
      <c r="AJ107" s="46"/>
      <c r="AK107" s="46"/>
      <c r="AL107" s="45"/>
      <c r="AM107" s="39"/>
      <c r="AN107" s="39"/>
      <c r="AO107" s="98"/>
      <c r="AP107" s="98"/>
      <c r="AQ107" s="98"/>
      <c r="AR107" s="98"/>
      <c r="AS107" s="202"/>
      <c r="AT107" s="39"/>
      <c r="AU107" s="39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</row>
    <row r="108">
      <c r="A108" s="24"/>
      <c r="B108" s="25"/>
      <c r="C108" s="25"/>
      <c r="D108" s="187" t="s">
        <v>159</v>
      </c>
      <c r="E108" s="191" t="s">
        <v>748</v>
      </c>
      <c r="F108" s="26" t="s">
        <v>4</v>
      </c>
      <c r="G108" s="26" t="s">
        <v>5</v>
      </c>
      <c r="H108" s="26" t="s">
        <v>6</v>
      </c>
      <c r="I108" s="26"/>
      <c r="J108" s="26"/>
      <c r="K108" s="187" t="s">
        <v>159</v>
      </c>
      <c r="L108" s="26" t="s">
        <v>7</v>
      </c>
      <c r="M108" s="26" t="s">
        <v>4</v>
      </c>
      <c r="N108" s="26" t="s">
        <v>5</v>
      </c>
      <c r="O108" s="26" t="s">
        <v>6</v>
      </c>
      <c r="P108" s="26"/>
      <c r="Q108" s="26"/>
      <c r="R108" s="187" t="s">
        <v>775</v>
      </c>
      <c r="S108" s="26" t="s">
        <v>8</v>
      </c>
      <c r="T108" s="26" t="s">
        <v>4</v>
      </c>
      <c r="U108" s="26" t="s">
        <v>5</v>
      </c>
      <c r="V108" s="26" t="s">
        <v>6</v>
      </c>
      <c r="W108" s="28"/>
      <c r="X108" s="29"/>
      <c r="Y108" s="29" t="s">
        <v>2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29"/>
      <c r="AE108" s="29"/>
      <c r="AF108" s="29" t="s">
        <v>2</v>
      </c>
      <c r="AG108" s="29" t="s">
        <v>10</v>
      </c>
      <c r="AH108" s="26" t="s">
        <v>4</v>
      </c>
      <c r="AI108" s="26" t="s">
        <v>5</v>
      </c>
      <c r="AJ108" s="26" t="s">
        <v>6</v>
      </c>
      <c r="AK108" s="29"/>
      <c r="AL108" s="29"/>
      <c r="AM108" s="29" t="s">
        <v>2</v>
      </c>
      <c r="AN108" s="29" t="s">
        <v>11</v>
      </c>
      <c r="AO108" s="26" t="s">
        <v>4</v>
      </c>
      <c r="AP108" s="26" t="s">
        <v>5</v>
      </c>
      <c r="AQ108" s="26" t="s">
        <v>6</v>
      </c>
      <c r="AR108" s="29"/>
      <c r="AS108" s="29"/>
      <c r="AT108" s="187" t="s">
        <v>159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30"/>
      <c r="AZ108" s="31" t="s">
        <v>4</v>
      </c>
      <c r="BA108" s="31" t="s">
        <v>13</v>
      </c>
      <c r="BB108" s="31"/>
      <c r="BC108" s="31" t="s">
        <v>14</v>
      </c>
      <c r="BD108" s="32"/>
      <c r="BE108" s="33" t="s">
        <v>4</v>
      </c>
      <c r="BF108" s="33" t="s">
        <v>13</v>
      </c>
      <c r="BG108" s="33" t="s">
        <v>6</v>
      </c>
      <c r="BH108" s="33" t="s">
        <v>15</v>
      </c>
      <c r="BI108" s="32"/>
      <c r="BJ108" s="32"/>
      <c r="BK108" s="32"/>
      <c r="BL108" s="32"/>
      <c r="BM108" s="32"/>
    </row>
    <row r="109">
      <c r="A109" s="35"/>
      <c r="B109" s="43" t="s">
        <v>19</v>
      </c>
      <c r="C109" s="37">
        <v>45082.0</v>
      </c>
      <c r="D109" s="38"/>
      <c r="E109" s="145"/>
      <c r="F109" s="40">
        <v>0.0</v>
      </c>
      <c r="G109" s="40">
        <v>0.0</v>
      </c>
      <c r="H109" s="40">
        <v>0.0</v>
      </c>
      <c r="I109" s="36" t="s">
        <v>22</v>
      </c>
      <c r="J109" s="37">
        <v>45083.0</v>
      </c>
      <c r="K109" s="38"/>
      <c r="L109" s="39"/>
      <c r="M109" s="40">
        <v>0.0</v>
      </c>
      <c r="N109" s="40">
        <v>0.0</v>
      </c>
      <c r="O109" s="40">
        <v>0.0</v>
      </c>
      <c r="P109" s="38" t="s">
        <v>24</v>
      </c>
      <c r="Q109" s="37">
        <v>45084.0</v>
      </c>
      <c r="R109" s="42"/>
      <c r="S109" s="58"/>
      <c r="T109" s="40">
        <v>0.0</v>
      </c>
      <c r="U109" s="40">
        <v>0.0</v>
      </c>
      <c r="V109" s="40">
        <v>0.0</v>
      </c>
      <c r="W109" s="43" t="s">
        <v>26</v>
      </c>
      <c r="X109" s="37">
        <v>45085.0</v>
      </c>
      <c r="Y109" s="38"/>
      <c r="Z109" s="39"/>
      <c r="AA109" s="40">
        <v>0.0</v>
      </c>
      <c r="AB109" s="40">
        <v>0.0</v>
      </c>
      <c r="AC109" s="40">
        <v>5.0</v>
      </c>
      <c r="AD109" s="43" t="s">
        <v>56</v>
      </c>
      <c r="AE109" s="37">
        <v>45086.0</v>
      </c>
      <c r="AF109" s="38"/>
      <c r="AG109" s="39"/>
      <c r="AH109" s="40">
        <v>0.0</v>
      </c>
      <c r="AI109" s="40">
        <v>0.0</v>
      </c>
      <c r="AJ109" s="40">
        <v>0.0</v>
      </c>
      <c r="AK109" s="47" t="s">
        <v>57</v>
      </c>
      <c r="AL109" s="37">
        <v>45087.0</v>
      </c>
      <c r="AM109" s="38"/>
      <c r="AN109" s="39"/>
      <c r="AO109" s="40">
        <v>0.0</v>
      </c>
      <c r="AP109" s="40">
        <v>0.0</v>
      </c>
      <c r="AQ109" s="40">
        <v>0.0</v>
      </c>
      <c r="AR109" s="420" t="s">
        <v>44</v>
      </c>
      <c r="AS109" s="37">
        <v>45089.0</v>
      </c>
      <c r="AT109" s="38"/>
      <c r="AU109" s="39"/>
      <c r="AV109" s="40">
        <v>0.0</v>
      </c>
      <c r="AW109" s="40">
        <v>0.0</v>
      </c>
      <c r="AX109" s="40">
        <v>0.0</v>
      </c>
      <c r="AY109" s="48"/>
      <c r="AZ109" s="49">
        <f t="shared" ref="AZ109:BB109" si="105">SUM(F109,M109,T109,AA109,AH109,AO109,AV109)</f>
        <v>0</v>
      </c>
      <c r="BA109" s="39">
        <f t="shared" si="105"/>
        <v>0</v>
      </c>
      <c r="BB109" s="39">
        <f t="shared" si="105"/>
        <v>5</v>
      </c>
      <c r="BC109" s="50">
        <f>SUM(AZ109,BA109)</f>
        <v>0</v>
      </c>
      <c r="BD109" s="51"/>
      <c r="BE109" s="39">
        <f>AZ109*80</f>
        <v>0</v>
      </c>
      <c r="BF109" s="39">
        <f>BA109*88</f>
        <v>0</v>
      </c>
      <c r="BG109" s="39">
        <f>BB109*80</f>
        <v>400</v>
      </c>
      <c r="BH109" s="39">
        <f>SUM(BE109,BF109,BG109)</f>
        <v>400</v>
      </c>
      <c r="BI109" s="51"/>
      <c r="BJ109" s="51"/>
      <c r="BK109" s="51"/>
      <c r="BL109" s="51"/>
      <c r="BM109" s="51"/>
    </row>
    <row r="110">
      <c r="A110" s="67"/>
      <c r="B110" s="68"/>
      <c r="C110" s="68"/>
      <c r="K110" s="6" t="s">
        <v>334</v>
      </c>
      <c r="L110" s="4"/>
      <c r="Y110" s="6" t="s">
        <v>334</v>
      </c>
      <c r="Z110" s="4"/>
      <c r="AM110" s="6" t="s">
        <v>334</v>
      </c>
      <c r="AN110" s="4"/>
    </row>
    <row r="111">
      <c r="A111" s="67"/>
      <c r="B111" s="68"/>
      <c r="C111" s="68"/>
    </row>
    <row r="112">
      <c r="A112" s="67"/>
      <c r="B112" s="68"/>
      <c r="C112" s="68"/>
      <c r="K112" s="6" t="s">
        <v>161</v>
      </c>
      <c r="L112" s="4"/>
      <c r="Y112" s="6" t="s">
        <v>161</v>
      </c>
      <c r="Z112" s="4"/>
      <c r="AM112" s="6" t="s">
        <v>161</v>
      </c>
      <c r="AN112" s="4"/>
    </row>
    <row r="113">
      <c r="A113" s="67"/>
      <c r="B113" s="68"/>
      <c r="C113" s="68"/>
      <c r="F113" s="26" t="s">
        <v>4</v>
      </c>
      <c r="G113" s="26" t="s">
        <v>5</v>
      </c>
      <c r="H113" s="26" t="s">
        <v>6</v>
      </c>
      <c r="K113" s="99"/>
      <c r="L113" s="99"/>
      <c r="M113" s="26" t="s">
        <v>4</v>
      </c>
      <c r="N113" s="26" t="s">
        <v>5</v>
      </c>
      <c r="O113" s="26" t="s">
        <v>6</v>
      </c>
      <c r="T113" s="26" t="s">
        <v>4</v>
      </c>
      <c r="U113" s="26" t="s">
        <v>5</v>
      </c>
      <c r="V113" s="26" t="s">
        <v>6</v>
      </c>
      <c r="AA113" s="26" t="s">
        <v>4</v>
      </c>
      <c r="AB113" s="26" t="s">
        <v>5</v>
      </c>
      <c r="AC113" s="26" t="s">
        <v>6</v>
      </c>
      <c r="AH113" s="26" t="s">
        <v>4</v>
      </c>
      <c r="AI113" s="26" t="s">
        <v>5</v>
      </c>
      <c r="AJ113" s="26" t="s">
        <v>6</v>
      </c>
      <c r="AO113" s="26" t="s">
        <v>4</v>
      </c>
      <c r="AP113" s="26" t="s">
        <v>5</v>
      </c>
      <c r="AQ113" s="26" t="s">
        <v>6</v>
      </c>
      <c r="AV113" s="26" t="s">
        <v>4</v>
      </c>
      <c r="AW113" s="26" t="s">
        <v>5</v>
      </c>
      <c r="AX113" s="26" t="s">
        <v>6</v>
      </c>
      <c r="AZ113" s="31" t="s">
        <v>4</v>
      </c>
      <c r="BA113" s="31" t="s">
        <v>13</v>
      </c>
      <c r="BB113" s="31" t="s">
        <v>6</v>
      </c>
      <c r="BC113" s="31" t="s">
        <v>14</v>
      </c>
      <c r="BE113" s="33" t="s">
        <v>4</v>
      </c>
      <c r="BF113" s="33" t="s">
        <v>13</v>
      </c>
      <c r="BG113" s="33" t="s">
        <v>6</v>
      </c>
      <c r="BH113" s="33" t="s">
        <v>15</v>
      </c>
    </row>
    <row r="114">
      <c r="A114" s="35" t="s">
        <v>148</v>
      </c>
      <c r="B114" s="92"/>
      <c r="C114" s="45"/>
      <c r="D114" s="53"/>
      <c r="E114" s="44"/>
      <c r="F114" s="40">
        <v>4.0</v>
      </c>
      <c r="G114" s="40">
        <v>0.0</v>
      </c>
      <c r="H114" s="40">
        <v>0.0</v>
      </c>
      <c r="I114" s="92"/>
      <c r="J114" s="45"/>
      <c r="K114" s="53"/>
      <c r="L114" s="44"/>
      <c r="M114" s="40">
        <v>4.0</v>
      </c>
      <c r="N114" s="40">
        <v>0.0</v>
      </c>
      <c r="O114" s="40">
        <v>0.0</v>
      </c>
      <c r="P114" s="92"/>
      <c r="Q114" s="45"/>
      <c r="R114" s="53"/>
      <c r="S114" s="44"/>
      <c r="T114" s="40">
        <v>4.0</v>
      </c>
      <c r="U114" s="40">
        <v>0.0</v>
      </c>
      <c r="V114" s="40">
        <v>0.0</v>
      </c>
      <c r="W114" s="92"/>
      <c r="X114" s="45"/>
      <c r="Y114" s="53"/>
      <c r="Z114" s="44"/>
      <c r="AA114" s="40">
        <v>4.0</v>
      </c>
      <c r="AB114" s="40">
        <v>0.0</v>
      </c>
      <c r="AC114" s="40">
        <v>0.0</v>
      </c>
      <c r="AD114" s="92"/>
      <c r="AE114" s="45"/>
      <c r="AF114" s="53"/>
      <c r="AG114" s="44"/>
      <c r="AH114" s="40">
        <v>0.0</v>
      </c>
      <c r="AI114" s="40">
        <v>0.0</v>
      </c>
      <c r="AJ114" s="40">
        <v>0.0</v>
      </c>
      <c r="AK114" s="92"/>
      <c r="AL114" s="45"/>
      <c r="AM114" s="53"/>
      <c r="AN114" s="44"/>
      <c r="AO114" s="40">
        <v>0.0</v>
      </c>
      <c r="AP114" s="40">
        <v>0.0</v>
      </c>
      <c r="AQ114" s="40">
        <v>0.0</v>
      </c>
      <c r="AR114" s="92"/>
      <c r="AS114" s="45"/>
      <c r="AT114" s="53"/>
      <c r="AU114" s="44"/>
      <c r="AV114" s="40">
        <v>0.0</v>
      </c>
      <c r="AW114" s="40">
        <v>0.0</v>
      </c>
      <c r="AX114" s="40">
        <v>0.0</v>
      </c>
      <c r="AY114" s="51"/>
      <c r="AZ114" s="49">
        <f t="shared" ref="AZ114:BB114" si="106">SUM(F114,M114,T114,AA114,AH114,AO114,AV114)</f>
        <v>16</v>
      </c>
      <c r="BA114" s="39">
        <f t="shared" si="106"/>
        <v>0</v>
      </c>
      <c r="BB114" s="39">
        <f t="shared" si="106"/>
        <v>0</v>
      </c>
      <c r="BC114" s="50">
        <f t="shared" ref="BC114:BC115" si="108">SUM(AZ114,BA114,BB114)</f>
        <v>16</v>
      </c>
      <c r="BD114" s="51"/>
      <c r="BE114" s="221">
        <f>67.31*AZ114</f>
        <v>1076.96</v>
      </c>
      <c r="BF114" s="221"/>
      <c r="BG114" s="221"/>
      <c r="BH114" s="221">
        <f t="shared" ref="BH114:BH115" si="109">SUM(BF114,BE114,BG114)</f>
        <v>1076.96</v>
      </c>
      <c r="BI114" s="51"/>
      <c r="BJ114" s="51"/>
      <c r="BK114" s="51"/>
      <c r="BL114" s="51"/>
      <c r="BM114" s="51"/>
    </row>
    <row r="115">
      <c r="A115" s="35" t="s">
        <v>150</v>
      </c>
      <c r="B115" s="92"/>
      <c r="C115" s="45"/>
      <c r="D115" s="53"/>
      <c r="E115" s="44"/>
      <c r="F115" s="40">
        <v>4.0</v>
      </c>
      <c r="G115" s="40">
        <v>0.0</v>
      </c>
      <c r="H115" s="40">
        <v>0.0</v>
      </c>
      <c r="I115" s="92"/>
      <c r="J115" s="45"/>
      <c r="K115" s="53"/>
      <c r="L115" s="44"/>
      <c r="M115" s="40">
        <v>4.0</v>
      </c>
      <c r="N115" s="40">
        <v>0.0</v>
      </c>
      <c r="O115" s="40">
        <v>0.0</v>
      </c>
      <c r="P115" s="92"/>
      <c r="Q115" s="45"/>
      <c r="R115" s="53"/>
      <c r="S115" s="44"/>
      <c r="T115" s="40">
        <v>4.0</v>
      </c>
      <c r="U115" s="40">
        <v>0.0</v>
      </c>
      <c r="V115" s="40">
        <v>0.0</v>
      </c>
      <c r="W115" s="92"/>
      <c r="X115" s="45"/>
      <c r="Y115" s="53"/>
      <c r="Z115" s="44"/>
      <c r="AA115" s="40">
        <v>4.0</v>
      </c>
      <c r="AB115" s="40">
        <v>0.0</v>
      </c>
      <c r="AC115" s="40">
        <v>0.0</v>
      </c>
      <c r="AD115" s="92"/>
      <c r="AE115" s="45"/>
      <c r="AF115" s="53"/>
      <c r="AG115" s="44"/>
      <c r="AH115" s="40">
        <v>0.0</v>
      </c>
      <c r="AI115" s="40">
        <v>0.0</v>
      </c>
      <c r="AJ115" s="40">
        <v>0.0</v>
      </c>
      <c r="AK115" s="92"/>
      <c r="AL115" s="45"/>
      <c r="AM115" s="53"/>
      <c r="AN115" s="44"/>
      <c r="AO115" s="40">
        <v>0.0</v>
      </c>
      <c r="AP115" s="40">
        <v>0.0</v>
      </c>
      <c r="AQ115" s="40">
        <v>0.0</v>
      </c>
      <c r="AR115" s="92"/>
      <c r="AS115" s="45"/>
      <c r="AT115" s="53"/>
      <c r="AU115" s="44"/>
      <c r="AV115" s="40">
        <v>0.0</v>
      </c>
      <c r="AW115" s="40">
        <v>0.0</v>
      </c>
      <c r="AX115" s="40">
        <v>0.0</v>
      </c>
      <c r="AY115" s="51"/>
      <c r="AZ115" s="49">
        <f t="shared" ref="AZ115:BB115" si="107">SUM(F115,M115,T115,AA115,AH115,AO115,AV115)</f>
        <v>16</v>
      </c>
      <c r="BA115" s="39">
        <f t="shared" si="107"/>
        <v>0</v>
      </c>
      <c r="BB115" s="39">
        <f t="shared" si="107"/>
        <v>0</v>
      </c>
      <c r="BC115" s="50">
        <f t="shared" si="108"/>
        <v>16</v>
      </c>
      <c r="BD115" s="51"/>
      <c r="BE115" s="221"/>
      <c r="BF115" s="221"/>
      <c r="BG115" s="221"/>
      <c r="BH115" s="221">
        <f t="shared" si="109"/>
        <v>0</v>
      </c>
      <c r="BI115" s="51"/>
      <c r="BJ115" s="51"/>
      <c r="BK115" s="51"/>
      <c r="BL115" s="51"/>
      <c r="BM115" s="51"/>
    </row>
    <row r="116">
      <c r="A116" s="209"/>
      <c r="B116" s="136"/>
      <c r="C116" s="71"/>
      <c r="D116" s="136"/>
      <c r="E116" s="136"/>
      <c r="F116" s="204"/>
      <c r="G116" s="204"/>
      <c r="H116" s="204"/>
      <c r="I116" s="136"/>
      <c r="J116" s="71"/>
      <c r="K116" s="98"/>
      <c r="L116" s="211"/>
      <c r="M116" s="51"/>
      <c r="N116" s="51"/>
      <c r="O116" s="51"/>
      <c r="P116" s="51"/>
      <c r="Q116" s="71"/>
      <c r="R116" s="136"/>
      <c r="S116" s="136"/>
      <c r="T116" s="203"/>
      <c r="U116" s="203"/>
      <c r="V116" s="203"/>
      <c r="W116" s="136"/>
      <c r="X116" s="71"/>
      <c r="Y116" s="136"/>
      <c r="Z116" s="136"/>
      <c r="AA116" s="136"/>
      <c r="AB116" s="136"/>
      <c r="AC116" s="136"/>
      <c r="AD116" s="117"/>
      <c r="AE116" s="71"/>
      <c r="AF116" s="72"/>
      <c r="AG116" s="32"/>
      <c r="AH116" s="212"/>
      <c r="AI116" s="212"/>
      <c r="AJ116" s="212"/>
      <c r="AK116" s="32"/>
      <c r="AL116" s="71"/>
      <c r="AM116" s="136"/>
      <c r="AN116" s="72"/>
      <c r="AO116" s="136"/>
      <c r="AP116" s="136"/>
      <c r="AQ116" s="136"/>
      <c r="AR116" s="117"/>
      <c r="AS116" s="118"/>
      <c r="AT116" s="136"/>
      <c r="AU116" s="72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209"/>
      <c r="B117" s="136"/>
      <c r="C117" s="71"/>
      <c r="D117" s="136"/>
      <c r="E117" s="136"/>
      <c r="F117" s="204"/>
      <c r="G117" s="204"/>
      <c r="H117" s="204"/>
      <c r="I117" s="136"/>
      <c r="J117" s="71"/>
      <c r="K117" s="6" t="s">
        <v>145</v>
      </c>
      <c r="L117" s="4"/>
      <c r="M117" s="51"/>
      <c r="N117" s="51"/>
      <c r="O117" s="51"/>
      <c r="P117" s="51"/>
      <c r="Q117" s="71"/>
      <c r="R117" s="136"/>
      <c r="S117" s="136"/>
      <c r="T117" s="203"/>
      <c r="U117" s="203"/>
      <c r="V117" s="203"/>
      <c r="W117" s="136"/>
      <c r="X117" s="71"/>
      <c r="Y117" s="6" t="s">
        <v>35</v>
      </c>
      <c r="Z117" s="4"/>
      <c r="AA117" s="136"/>
      <c r="AB117" s="136"/>
      <c r="AC117" s="136"/>
      <c r="AD117" s="117"/>
      <c r="AE117" s="71"/>
      <c r="AF117" s="72"/>
      <c r="AG117" s="32"/>
      <c r="AH117" s="212"/>
      <c r="AI117" s="212"/>
      <c r="AJ117" s="212"/>
      <c r="AK117" s="32"/>
      <c r="AL117" s="71"/>
      <c r="AM117" s="6" t="s">
        <v>35</v>
      </c>
      <c r="AN117" s="4"/>
      <c r="AO117" s="136"/>
      <c r="AP117" s="136"/>
      <c r="AQ117" s="136"/>
      <c r="AR117" s="117"/>
      <c r="AS117" s="118"/>
      <c r="AT117" s="136"/>
      <c r="AU117" s="72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 ht="15.0" customHeight="1">
      <c r="A118" s="209"/>
      <c r="B118" s="136"/>
      <c r="C118" s="71"/>
      <c r="D118" s="136"/>
      <c r="E118" s="136"/>
      <c r="F118" s="26" t="s">
        <v>4</v>
      </c>
      <c r="G118" s="26" t="s">
        <v>5</v>
      </c>
      <c r="H118" s="26" t="s">
        <v>6</v>
      </c>
      <c r="I118" s="136"/>
      <c r="J118" s="71"/>
      <c r="K118" s="98"/>
      <c r="L118" s="211"/>
      <c r="M118" s="26" t="s">
        <v>4</v>
      </c>
      <c r="N118" s="26" t="s">
        <v>5</v>
      </c>
      <c r="O118" s="26" t="s">
        <v>6</v>
      </c>
      <c r="P118" s="51"/>
      <c r="Q118" s="71"/>
      <c r="R118" s="136"/>
      <c r="S118" s="136"/>
      <c r="T118" s="26" t="s">
        <v>4</v>
      </c>
      <c r="U118" s="26" t="s">
        <v>5</v>
      </c>
      <c r="V118" s="26" t="s">
        <v>6</v>
      </c>
      <c r="W118" s="136"/>
      <c r="X118" s="71"/>
      <c r="Y118" s="136"/>
      <c r="Z118" s="136"/>
      <c r="AA118" s="26" t="s">
        <v>4</v>
      </c>
      <c r="AB118" s="26" t="s">
        <v>5</v>
      </c>
      <c r="AC118" s="26" t="s">
        <v>6</v>
      </c>
      <c r="AD118" s="117"/>
      <c r="AE118" s="71"/>
      <c r="AF118" s="72"/>
      <c r="AG118" s="32"/>
      <c r="AH118" s="26" t="s">
        <v>4</v>
      </c>
      <c r="AI118" s="26" t="s">
        <v>5</v>
      </c>
      <c r="AJ118" s="26" t="s">
        <v>6</v>
      </c>
      <c r="AK118" s="32"/>
      <c r="AL118" s="71"/>
      <c r="AM118" s="136"/>
      <c r="AN118" s="72"/>
      <c r="AO118" s="26" t="s">
        <v>4</v>
      </c>
      <c r="AP118" s="26" t="s">
        <v>5</v>
      </c>
      <c r="AQ118" s="26" t="s">
        <v>6</v>
      </c>
      <c r="AR118" s="117"/>
      <c r="AS118" s="118"/>
      <c r="AT118" s="136"/>
      <c r="AU118" s="72"/>
      <c r="AV118" s="26" t="s">
        <v>4</v>
      </c>
      <c r="AW118" s="26" t="s">
        <v>5</v>
      </c>
      <c r="AX118" s="26" t="s">
        <v>6</v>
      </c>
      <c r="AY118" s="51"/>
      <c r="AZ118" s="31" t="s">
        <v>4</v>
      </c>
      <c r="BA118" s="31" t="s">
        <v>13</v>
      </c>
      <c r="BB118" s="31" t="s">
        <v>6</v>
      </c>
      <c r="BC118" s="31" t="s">
        <v>14</v>
      </c>
      <c r="BD118" s="51"/>
      <c r="BE118" s="33" t="s">
        <v>4</v>
      </c>
      <c r="BF118" s="33" t="s">
        <v>13</v>
      </c>
      <c r="BG118" s="33" t="s">
        <v>6</v>
      </c>
      <c r="BH118" s="33" t="s">
        <v>15</v>
      </c>
      <c r="BI118" s="51"/>
      <c r="BJ118" s="51"/>
      <c r="BK118" s="51"/>
      <c r="BL118" s="51"/>
      <c r="BM118" s="51"/>
    </row>
    <row r="119">
      <c r="A119" s="35" t="s">
        <v>735</v>
      </c>
      <c r="B119" s="92"/>
      <c r="C119" s="45"/>
      <c r="D119" s="53"/>
      <c r="E119" s="44"/>
      <c r="F119" s="40">
        <v>0.0</v>
      </c>
      <c r="G119" s="40">
        <v>0.0</v>
      </c>
      <c r="H119" s="40">
        <v>0.0</v>
      </c>
      <c r="I119" s="92"/>
      <c r="J119" s="45"/>
      <c r="K119" s="53"/>
      <c r="L119" s="44"/>
      <c r="M119" s="40">
        <v>0.0</v>
      </c>
      <c r="N119" s="40">
        <v>0.0</v>
      </c>
      <c r="O119" s="40">
        <v>0.0</v>
      </c>
      <c r="P119" s="92"/>
      <c r="Q119" s="45"/>
      <c r="R119" s="53"/>
      <c r="S119" s="44"/>
      <c r="T119" s="40">
        <v>0.0</v>
      </c>
      <c r="U119" s="40">
        <v>0.0</v>
      </c>
      <c r="V119" s="40">
        <v>0.0</v>
      </c>
      <c r="W119" s="92"/>
      <c r="X119" s="45"/>
      <c r="Y119" s="53"/>
      <c r="Z119" s="44"/>
      <c r="AA119" s="40">
        <v>0.0</v>
      </c>
      <c r="AB119" s="40">
        <v>0.0</v>
      </c>
      <c r="AC119" s="40">
        <v>0.0</v>
      </c>
      <c r="AD119" s="92"/>
      <c r="AE119" s="45"/>
      <c r="AF119" s="53"/>
      <c r="AG119" s="44"/>
      <c r="AH119" s="40">
        <v>0.0</v>
      </c>
      <c r="AI119" s="40">
        <v>0.0</v>
      </c>
      <c r="AJ119" s="40">
        <v>0.0</v>
      </c>
      <c r="AK119" s="92"/>
      <c r="AL119" s="45"/>
      <c r="AM119" s="53"/>
      <c r="AN119" s="44"/>
      <c r="AO119" s="40">
        <v>0.0</v>
      </c>
      <c r="AP119" s="40">
        <v>0.0</v>
      </c>
      <c r="AQ119" s="40">
        <v>0.0</v>
      </c>
      <c r="AR119" s="92"/>
      <c r="AS119" s="45"/>
      <c r="AT119" s="53"/>
      <c r="AU119" s="44"/>
      <c r="AV119" s="40">
        <v>0.0</v>
      </c>
      <c r="AW119" s="40">
        <v>0.0</v>
      </c>
      <c r="AX119" s="40">
        <v>0.0</v>
      </c>
      <c r="AY119" s="51"/>
      <c r="AZ119" s="213">
        <f t="shared" ref="AZ119:BB119" si="110">SUM(F119,M119,T119,AA119,AH119,AO119,AV119)</f>
        <v>0</v>
      </c>
      <c r="BA119" s="214">
        <f t="shared" si="110"/>
        <v>0</v>
      </c>
      <c r="BB119" s="214">
        <f t="shared" si="110"/>
        <v>0</v>
      </c>
      <c r="BC119" s="215">
        <f>SUM(AZ119,BA119,BB119)</f>
        <v>0</v>
      </c>
      <c r="BD119" s="51"/>
      <c r="BE119" s="216">
        <f>AZ119*67.31</f>
        <v>0</v>
      </c>
      <c r="BF119" s="216"/>
      <c r="BG119" s="216"/>
      <c r="BH119" s="216">
        <f>SUM(BE119,BF119,BG119)</f>
        <v>0</v>
      </c>
      <c r="BI119" s="51"/>
      <c r="BJ119" s="51"/>
      <c r="BK119" s="51"/>
      <c r="BL119" s="51"/>
      <c r="BM119" s="51"/>
    </row>
    <row r="120">
      <c r="A120" s="217"/>
      <c r="B120" s="136"/>
      <c r="C120" s="71"/>
      <c r="D120" s="136"/>
      <c r="E120" s="136"/>
      <c r="F120" s="204"/>
      <c r="G120" s="204"/>
      <c r="H120" s="204"/>
      <c r="I120" s="136"/>
      <c r="J120" s="71"/>
      <c r="K120" s="136"/>
      <c r="L120" s="136"/>
      <c r="M120" s="218"/>
      <c r="N120" s="218"/>
      <c r="O120" s="218"/>
      <c r="P120" s="51"/>
      <c r="Q120" s="71"/>
      <c r="R120" s="136"/>
      <c r="S120" s="136"/>
      <c r="T120" s="203"/>
      <c r="U120" s="203"/>
      <c r="V120" s="203"/>
      <c r="W120" s="136"/>
      <c r="X120" s="71"/>
      <c r="Y120" s="136"/>
      <c r="Z120" s="136"/>
      <c r="AA120" s="136"/>
      <c r="AB120" s="136"/>
      <c r="AC120" s="136"/>
      <c r="AD120" s="117"/>
      <c r="AE120" s="71"/>
      <c r="AF120" s="72"/>
      <c r="AG120" s="32"/>
      <c r="AH120" s="212"/>
      <c r="AI120" s="212"/>
      <c r="AJ120" s="212"/>
      <c r="AK120" s="32"/>
      <c r="AL120" s="71"/>
      <c r="AM120" s="136"/>
      <c r="AN120" s="72"/>
      <c r="AO120" s="136"/>
      <c r="AP120" s="136"/>
      <c r="AQ120" s="136"/>
      <c r="AR120" s="117"/>
      <c r="AS120" s="118"/>
      <c r="AT120" s="136"/>
      <c r="AU120" s="72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116"/>
      <c r="B121" s="136"/>
      <c r="C121" s="71"/>
      <c r="D121" s="136"/>
      <c r="E121" s="136"/>
      <c r="F121" s="204"/>
      <c r="G121" s="204"/>
      <c r="H121" s="204"/>
      <c r="I121" s="136"/>
      <c r="J121" s="71"/>
      <c r="K121" s="319" t="s">
        <v>417</v>
      </c>
      <c r="L121" s="320"/>
      <c r="M121" s="51"/>
      <c r="N121" s="51"/>
      <c r="O121" s="51"/>
      <c r="P121" s="51"/>
      <c r="Q121" s="71"/>
      <c r="R121" s="136"/>
      <c r="S121" s="136"/>
      <c r="T121" s="203"/>
      <c r="U121" s="203"/>
      <c r="V121" s="203"/>
      <c r="W121" s="136"/>
      <c r="X121" s="71"/>
      <c r="Y121" s="319" t="s">
        <v>51</v>
      </c>
      <c r="Z121" s="320"/>
      <c r="AA121" s="136"/>
      <c r="AB121" s="136"/>
      <c r="AC121" s="136"/>
      <c r="AD121" s="117"/>
      <c r="AE121" s="71"/>
      <c r="AF121" s="72"/>
      <c r="AG121" s="32"/>
      <c r="AH121" s="212"/>
      <c r="AI121" s="212"/>
      <c r="AJ121" s="212"/>
      <c r="AK121" s="32"/>
      <c r="AL121" s="71"/>
      <c r="AM121" s="319" t="s">
        <v>51</v>
      </c>
      <c r="AN121" s="320"/>
      <c r="AO121" s="136"/>
      <c r="AP121" s="136"/>
      <c r="AQ121" s="136"/>
      <c r="AR121" s="117"/>
      <c r="AS121" s="118"/>
      <c r="AT121" s="136"/>
      <c r="AU121" s="72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19"/>
      <c r="B122" s="136"/>
      <c r="C122" s="71"/>
      <c r="D122" s="136"/>
      <c r="E122" s="136"/>
      <c r="F122" s="26" t="s">
        <v>4</v>
      </c>
      <c r="G122" s="26" t="s">
        <v>5</v>
      </c>
      <c r="H122" s="26" t="s">
        <v>6</v>
      </c>
      <c r="I122" s="136"/>
      <c r="J122" s="71"/>
      <c r="K122" s="98"/>
      <c r="L122" s="211"/>
      <c r="M122" s="26" t="s">
        <v>4</v>
      </c>
      <c r="N122" s="26" t="s">
        <v>5</v>
      </c>
      <c r="O122" s="26" t="s">
        <v>6</v>
      </c>
      <c r="P122" s="51"/>
      <c r="Q122" s="71"/>
      <c r="R122" s="136"/>
      <c r="S122" s="136"/>
      <c r="T122" s="26" t="s">
        <v>4</v>
      </c>
      <c r="U122" s="26" t="s">
        <v>5</v>
      </c>
      <c r="V122" s="26" t="s">
        <v>6</v>
      </c>
      <c r="W122" s="136"/>
      <c r="X122" s="71"/>
      <c r="Y122" s="136"/>
      <c r="Z122" s="136"/>
      <c r="AA122" s="26" t="s">
        <v>4</v>
      </c>
      <c r="AB122" s="26" t="s">
        <v>5</v>
      </c>
      <c r="AC122" s="26" t="s">
        <v>6</v>
      </c>
      <c r="AD122" s="117"/>
      <c r="AE122" s="71"/>
      <c r="AF122" s="72"/>
      <c r="AG122" s="32"/>
      <c r="AH122" s="26" t="s">
        <v>4</v>
      </c>
      <c r="AI122" s="26" t="s">
        <v>5</v>
      </c>
      <c r="AJ122" s="26" t="s">
        <v>6</v>
      </c>
      <c r="AK122" s="32"/>
      <c r="AL122" s="71"/>
      <c r="AM122" s="136"/>
      <c r="AN122" s="72"/>
      <c r="AO122" s="26" t="s">
        <v>4</v>
      </c>
      <c r="AP122" s="26" t="s">
        <v>5</v>
      </c>
      <c r="AQ122" s="26" t="s">
        <v>6</v>
      </c>
      <c r="AR122" s="117"/>
      <c r="AS122" s="118"/>
      <c r="AT122" s="136"/>
      <c r="AU122" s="72"/>
      <c r="AV122" s="26" t="s">
        <v>4</v>
      </c>
      <c r="AW122" s="26" t="s">
        <v>5</v>
      </c>
      <c r="AX122" s="26" t="s">
        <v>6</v>
      </c>
      <c r="AY122" s="51"/>
      <c r="AZ122" s="31" t="s">
        <v>4</v>
      </c>
      <c r="BA122" s="31" t="s">
        <v>13</v>
      </c>
      <c r="BB122" s="31" t="s">
        <v>6</v>
      </c>
      <c r="BC122" s="31" t="s">
        <v>14</v>
      </c>
      <c r="BD122" s="51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220" t="s">
        <v>335</v>
      </c>
      <c r="B123" s="92"/>
      <c r="C123" s="45"/>
      <c r="D123" s="53"/>
      <c r="E123" s="44"/>
      <c r="F123" s="40">
        <v>0.0</v>
      </c>
      <c r="G123" s="40">
        <v>0.0</v>
      </c>
      <c r="H123" s="40">
        <v>0.0</v>
      </c>
      <c r="I123" s="92"/>
      <c r="J123" s="45"/>
      <c r="K123" s="53"/>
      <c r="L123" s="44"/>
      <c r="M123" s="40">
        <v>0.0</v>
      </c>
      <c r="N123" s="40">
        <v>0.0</v>
      </c>
      <c r="O123" s="40">
        <v>0.0</v>
      </c>
      <c r="P123" s="92"/>
      <c r="Q123" s="45"/>
      <c r="R123" s="53"/>
      <c r="S123" s="44"/>
      <c r="T123" s="40">
        <v>0.0</v>
      </c>
      <c r="U123" s="40">
        <v>0.0</v>
      </c>
      <c r="V123" s="40">
        <v>0.0</v>
      </c>
      <c r="W123" s="92"/>
      <c r="X123" s="45"/>
      <c r="Y123" s="53"/>
      <c r="Z123" s="44"/>
      <c r="AA123" s="40">
        <v>0.0</v>
      </c>
      <c r="AB123" s="40">
        <v>0.0</v>
      </c>
      <c r="AC123" s="40">
        <v>0.0</v>
      </c>
      <c r="AD123" s="92"/>
      <c r="AE123" s="45"/>
      <c r="AF123" s="53"/>
      <c r="AG123" s="44"/>
      <c r="AH123" s="40">
        <v>0.0</v>
      </c>
      <c r="AI123" s="40">
        <v>0.0</v>
      </c>
      <c r="AJ123" s="40">
        <v>0.0</v>
      </c>
      <c r="AK123" s="92"/>
      <c r="AL123" s="45"/>
      <c r="AM123" s="53"/>
      <c r="AN123" s="44"/>
      <c r="AO123" s="40">
        <v>0.0</v>
      </c>
      <c r="AP123" s="40">
        <v>0.0</v>
      </c>
      <c r="AQ123" s="40">
        <v>0.0</v>
      </c>
      <c r="AR123" s="92"/>
      <c r="AS123" s="45"/>
      <c r="AT123" s="53"/>
      <c r="AU123" s="44"/>
      <c r="AV123" s="40">
        <v>0.0</v>
      </c>
      <c r="AW123" s="40">
        <v>0.0</v>
      </c>
      <c r="AX123" s="40">
        <v>0.0</v>
      </c>
      <c r="AY123" s="51"/>
      <c r="AZ123" s="49">
        <f t="shared" ref="AZ123:BB123" si="111">SUM(F123,M123,T123,AA123,AH123,AO123,AV123)</f>
        <v>0</v>
      </c>
      <c r="BA123" s="39">
        <f t="shared" si="111"/>
        <v>0</v>
      </c>
      <c r="BB123" s="39">
        <f t="shared" si="111"/>
        <v>0</v>
      </c>
      <c r="BC123" s="50">
        <f>SUM(AZ123,BA123,BB123)</f>
        <v>0</v>
      </c>
      <c r="BD123" s="51"/>
      <c r="BE123" s="221">
        <f>AZ123*67.31</f>
        <v>0</v>
      </c>
      <c r="BF123" s="221"/>
      <c r="BG123" s="221"/>
      <c r="BH123" s="221">
        <f>SUM(BE123,BF123,BG123)</f>
        <v>0</v>
      </c>
      <c r="BI123" s="51"/>
      <c r="BJ123" s="51"/>
      <c r="BK123" s="51"/>
      <c r="BL123" s="51"/>
      <c r="BM123" s="51"/>
    </row>
    <row r="124">
      <c r="A124" s="116"/>
      <c r="B124" s="136"/>
      <c r="C124" s="71"/>
      <c r="D124" s="136"/>
      <c r="E124" s="136"/>
      <c r="F124" s="204"/>
      <c r="G124" s="204"/>
      <c r="H124" s="204"/>
      <c r="I124" s="136"/>
      <c r="J124" s="71"/>
      <c r="K124" s="136"/>
      <c r="L124" s="136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>
      <c r="A125" s="116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165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31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31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>
      <c r="A126" s="116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 t="s">
        <v>103</v>
      </c>
      <c r="B127" s="92"/>
      <c r="C127" s="45"/>
      <c r="D127" s="53"/>
      <c r="E127" s="44"/>
      <c r="F127" s="40">
        <v>0.0</v>
      </c>
      <c r="G127" s="40">
        <v>0.0</v>
      </c>
      <c r="H127" s="40">
        <v>0.0</v>
      </c>
      <c r="I127" s="92"/>
      <c r="J127" s="45"/>
      <c r="K127" s="53"/>
      <c r="L127" s="44"/>
      <c r="M127" s="40">
        <v>0.0</v>
      </c>
      <c r="N127" s="40">
        <v>0.0</v>
      </c>
      <c r="O127" s="40">
        <v>0.0</v>
      </c>
      <c r="P127" s="92"/>
      <c r="Q127" s="45"/>
      <c r="R127" s="53"/>
      <c r="S127" s="44"/>
      <c r="T127" s="40">
        <v>0.0</v>
      </c>
      <c r="U127" s="40">
        <v>0.0</v>
      </c>
      <c r="V127" s="40">
        <v>0.0</v>
      </c>
      <c r="W127" s="92"/>
      <c r="X127" s="45"/>
      <c r="Y127" s="53"/>
      <c r="Z127" s="44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49">
        <f t="shared" ref="AZ127:BB127" si="112">SUM(F127,M127,T127,AA127,AH127,AO127,AV127)</f>
        <v>0</v>
      </c>
      <c r="BA127" s="39">
        <f t="shared" si="112"/>
        <v>0</v>
      </c>
      <c r="BB127" s="39">
        <f t="shared" si="112"/>
        <v>0</v>
      </c>
      <c r="BC127" s="50">
        <f>SUM(AZ127,BA127,BB127)</f>
        <v>0</v>
      </c>
      <c r="BD127" s="51"/>
      <c r="BE127" s="221">
        <f>AZ127*67.31</f>
        <v>0</v>
      </c>
      <c r="BF127" s="221"/>
      <c r="BG127" s="221"/>
      <c r="BH127" s="221">
        <f>SUM(BE127,BF127,BG127)</f>
        <v>0</v>
      </c>
      <c r="BI127" s="51"/>
      <c r="BJ127" s="51"/>
      <c r="BK127" s="51"/>
      <c r="BL127" s="51"/>
      <c r="BM127" s="51"/>
    </row>
    <row r="128">
      <c r="A128" s="67"/>
      <c r="B128" s="68"/>
      <c r="C128" s="68"/>
      <c r="F128" s="204"/>
      <c r="G128" s="204"/>
      <c r="H128" s="204"/>
      <c r="I128" s="204"/>
      <c r="J128" s="118"/>
      <c r="K128" s="136"/>
      <c r="L128" s="136"/>
    </row>
    <row r="129">
      <c r="A129" s="67"/>
      <c r="B129" s="68"/>
      <c r="C129" s="68"/>
      <c r="F129" s="204"/>
      <c r="G129" s="204"/>
      <c r="H129" s="204"/>
      <c r="I129" s="204"/>
      <c r="J129" s="118"/>
      <c r="K129" s="6" t="s">
        <v>165</v>
      </c>
      <c r="L129" s="4"/>
      <c r="Y129" s="6" t="s">
        <v>145</v>
      </c>
      <c r="Z129" s="4"/>
      <c r="AM129" s="6" t="s">
        <v>145</v>
      </c>
      <c r="AN129" s="4"/>
    </row>
    <row r="130">
      <c r="A130" s="67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222" t="s">
        <v>418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3">SUM(F131,M131,T131,AA131,AH131,AO131,AV131)</f>
        <v>0</v>
      </c>
      <c r="BA131" s="39">
        <f t="shared" si="113"/>
        <v>0</v>
      </c>
      <c r="BB131" s="39">
        <f t="shared" si="113"/>
        <v>0</v>
      </c>
      <c r="BC131" s="50">
        <f>SUM(AZ131,BA131,BB131)</f>
        <v>0</v>
      </c>
      <c r="BD131" s="51"/>
      <c r="BE131" s="39"/>
      <c r="BF131" s="39"/>
      <c r="BG131" s="39"/>
      <c r="BH131" s="39"/>
      <c r="BI131" s="51"/>
      <c r="BJ131" s="51"/>
      <c r="BK131" s="51"/>
      <c r="BL131" s="51"/>
      <c r="BM131" s="51"/>
    </row>
    <row r="132">
      <c r="A132" s="67"/>
      <c r="B132" s="68"/>
      <c r="C132" s="68"/>
      <c r="F132" s="204"/>
      <c r="G132" s="204"/>
      <c r="H132" s="204"/>
      <c r="I132" s="204"/>
      <c r="J132" s="118"/>
      <c r="K132" s="136"/>
      <c r="L132" s="136"/>
      <c r="BG132" s="68" t="s">
        <v>15</v>
      </c>
      <c r="BH132" s="223">
        <f>SUM(BH114,BH119,BH123,BH127)</f>
        <v>1076.96</v>
      </c>
    </row>
    <row r="133">
      <c r="A133" s="67"/>
      <c r="B133" s="68"/>
      <c r="C133" s="68"/>
      <c r="F133" s="204"/>
      <c r="G133" s="204"/>
      <c r="H133" s="204"/>
      <c r="I133" s="204"/>
      <c r="J133" s="118"/>
      <c r="K133" s="136"/>
      <c r="L133" s="136"/>
    </row>
    <row r="134">
      <c r="A134" s="67"/>
      <c r="B134" s="68"/>
      <c r="C134" s="68"/>
      <c r="F134" s="204"/>
      <c r="G134" s="204"/>
      <c r="H134" s="204"/>
      <c r="I134" s="204"/>
      <c r="J134" s="118"/>
      <c r="K134" s="136"/>
      <c r="L134" s="136"/>
    </row>
    <row r="135" ht="17.25" customHeight="1">
      <c r="A135" s="67"/>
      <c r="B135" s="68" t="s">
        <v>25</v>
      </c>
      <c r="D135" s="68" t="s">
        <v>166</v>
      </c>
      <c r="E135" s="68" t="s">
        <v>167</v>
      </c>
    </row>
    <row r="136">
      <c r="A136" s="224" t="s">
        <v>1</v>
      </c>
      <c r="B136" s="68"/>
    </row>
    <row r="137">
      <c r="A137" s="225" t="s">
        <v>45</v>
      </c>
      <c r="B137" s="68" t="s">
        <v>168</v>
      </c>
      <c r="C137" s="152"/>
      <c r="D137" s="152"/>
    </row>
    <row r="138">
      <c r="A138" s="225" t="s">
        <v>32</v>
      </c>
      <c r="B138" s="68" t="s">
        <v>171</v>
      </c>
      <c r="C138" s="67"/>
      <c r="D138" s="153"/>
      <c r="E138" s="136"/>
      <c r="F138" s="117"/>
      <c r="G138" s="117"/>
      <c r="H138" s="117"/>
      <c r="I138" s="117"/>
    </row>
    <row r="139">
      <c r="A139" s="67" t="s">
        <v>30</v>
      </c>
      <c r="B139" s="68" t="s">
        <v>171</v>
      </c>
      <c r="C139" s="152"/>
    </row>
    <row r="140">
      <c r="A140" s="67" t="s">
        <v>18</v>
      </c>
      <c r="B140" s="68" t="s">
        <v>168</v>
      </c>
      <c r="C140" s="67"/>
    </row>
    <row r="141">
      <c r="A141" s="224" t="s">
        <v>51</v>
      </c>
    </row>
    <row r="142">
      <c r="A142" s="67" t="s">
        <v>335</v>
      </c>
      <c r="B142" s="68" t="s">
        <v>171</v>
      </c>
    </row>
    <row r="143">
      <c r="A143" s="225" t="s">
        <v>69</v>
      </c>
      <c r="B143" s="68" t="s">
        <v>168</v>
      </c>
      <c r="C143" s="152"/>
    </row>
    <row r="144">
      <c r="A144" s="225" t="s">
        <v>73</v>
      </c>
      <c r="B144" s="68" t="s">
        <v>171</v>
      </c>
      <c r="C144" s="152"/>
      <c r="D144" s="152"/>
      <c r="E144" s="152"/>
      <c r="AN144" s="226"/>
      <c r="AO144" s="226"/>
      <c r="AP144" s="226"/>
      <c r="AQ144" s="226"/>
      <c r="AR144" s="226"/>
    </row>
    <row r="145">
      <c r="A145" s="227" t="s">
        <v>173</v>
      </c>
      <c r="AN145" s="226"/>
      <c r="AO145" s="226"/>
      <c r="AP145" s="226"/>
      <c r="AQ145" s="226"/>
      <c r="AR145" s="226"/>
    </row>
    <row r="146">
      <c r="A146" s="67" t="s">
        <v>88</v>
      </c>
      <c r="B146" s="68" t="s">
        <v>169</v>
      </c>
      <c r="C146" s="67"/>
      <c r="AN146" s="228"/>
      <c r="AO146" s="228"/>
      <c r="AP146" s="228"/>
      <c r="AQ146" s="228"/>
      <c r="AR146" s="228"/>
    </row>
    <row r="147">
      <c r="A147" s="225" t="s">
        <v>97</v>
      </c>
      <c r="B147" s="68" t="s">
        <v>171</v>
      </c>
    </row>
    <row r="148">
      <c r="A148" s="225" t="s">
        <v>103</v>
      </c>
      <c r="B148" s="68" t="s">
        <v>169</v>
      </c>
      <c r="C148" s="152"/>
      <c r="D148" s="152"/>
      <c r="E148" s="152"/>
      <c r="F148" s="153"/>
      <c r="G148" s="153"/>
      <c r="H148" s="153"/>
      <c r="I148" s="153"/>
    </row>
    <row r="149">
      <c r="A149" s="229" t="s">
        <v>35</v>
      </c>
      <c r="C149" s="152"/>
      <c r="D149" s="152"/>
      <c r="E149" s="152"/>
      <c r="F149" s="153"/>
      <c r="G149" s="153"/>
      <c r="H149" s="153"/>
      <c r="I149" s="153"/>
    </row>
    <row r="150">
      <c r="A150" s="225" t="s">
        <v>740</v>
      </c>
      <c r="B150" s="68" t="s">
        <v>169</v>
      </c>
      <c r="C150" s="152"/>
      <c r="D150" s="152"/>
      <c r="E150" s="152"/>
      <c r="F150" s="153"/>
      <c r="G150" s="153"/>
      <c r="H150" s="153"/>
      <c r="I150" s="153"/>
    </row>
    <row r="151">
      <c r="A151" s="225" t="s">
        <v>139</v>
      </c>
      <c r="B151" s="68" t="s">
        <v>172</v>
      </c>
      <c r="C151" s="152"/>
      <c r="D151" s="152"/>
      <c r="E151" s="153"/>
      <c r="F151" s="153"/>
      <c r="G151" s="153"/>
      <c r="H151" s="153"/>
      <c r="I151" s="153"/>
    </row>
    <row r="152">
      <c r="A152" s="229" t="s">
        <v>23</v>
      </c>
      <c r="C152" s="152"/>
      <c r="D152" s="152"/>
      <c r="E152" s="153"/>
      <c r="F152" s="153"/>
      <c r="G152" s="153"/>
      <c r="H152" s="153"/>
      <c r="I152" s="153"/>
    </row>
    <row r="153">
      <c r="A153" s="225" t="s">
        <v>123</v>
      </c>
      <c r="B153" s="68" t="s">
        <v>175</v>
      </c>
      <c r="C153" s="152"/>
      <c r="D153" s="152"/>
      <c r="E153" s="153"/>
      <c r="F153" s="153"/>
      <c r="G153" s="153"/>
      <c r="H153" s="153"/>
      <c r="I153" s="153"/>
    </row>
    <row r="154">
      <c r="A154" s="229" t="s">
        <v>161</v>
      </c>
      <c r="B154" s="68"/>
      <c r="C154" s="152"/>
      <c r="D154" s="152"/>
      <c r="E154" s="153"/>
      <c r="F154" s="153"/>
      <c r="G154" s="153"/>
      <c r="H154" s="153"/>
      <c r="I154" s="153"/>
    </row>
    <row r="155">
      <c r="A155" s="225" t="s">
        <v>54</v>
      </c>
      <c r="B155" s="68" t="s">
        <v>170</v>
      </c>
      <c r="C155" s="152"/>
      <c r="D155" s="152"/>
      <c r="E155" s="153"/>
      <c r="F155" s="153"/>
      <c r="G155" s="153"/>
      <c r="H155" s="153"/>
      <c r="I155" s="153"/>
    </row>
    <row r="156">
      <c r="A156" s="225" t="s">
        <v>749</v>
      </c>
      <c r="B156" s="68" t="s">
        <v>672</v>
      </c>
      <c r="C156" s="152"/>
      <c r="D156" s="152"/>
      <c r="E156" s="153"/>
      <c r="F156" s="153"/>
      <c r="G156" s="153"/>
      <c r="H156" s="153"/>
      <c r="I156" s="153"/>
    </row>
    <row r="157">
      <c r="A157" s="227" t="s">
        <v>151</v>
      </c>
    </row>
    <row r="158">
      <c r="A158" s="67" t="s">
        <v>176</v>
      </c>
      <c r="B158" s="68" t="s">
        <v>172</v>
      </c>
      <c r="C158" s="67"/>
    </row>
    <row r="159">
      <c r="A159" s="152" t="s">
        <v>52</v>
      </c>
      <c r="B159" s="68" t="s">
        <v>174</v>
      </c>
      <c r="C159" s="67"/>
    </row>
    <row r="160">
      <c r="A160" s="152" t="s">
        <v>82</v>
      </c>
      <c r="B160" s="152" t="s">
        <v>170</v>
      </c>
      <c r="C160" s="153"/>
    </row>
    <row r="161">
      <c r="A161" s="153"/>
      <c r="B161" s="153"/>
      <c r="C161" s="153"/>
    </row>
    <row r="162">
      <c r="A162" s="153"/>
      <c r="B162" s="153"/>
      <c r="C162" s="153"/>
    </row>
    <row r="166">
      <c r="F166" s="136"/>
      <c r="G166" s="136"/>
      <c r="H166" s="136"/>
      <c r="I166" s="136"/>
    </row>
    <row r="167">
      <c r="F167" s="153"/>
      <c r="G167" s="153"/>
      <c r="H167" s="153"/>
      <c r="I167" s="153"/>
    </row>
    <row r="168">
      <c r="F168" s="153"/>
      <c r="G168" s="153"/>
      <c r="H168" s="153"/>
      <c r="I168" s="153"/>
    </row>
    <row r="169">
      <c r="F169" s="153"/>
      <c r="G169" s="153"/>
      <c r="H169" s="153"/>
      <c r="I169" s="153"/>
    </row>
    <row r="170">
      <c r="F170" s="153"/>
      <c r="G170" s="153"/>
      <c r="H170" s="153"/>
      <c r="I170" s="153"/>
    </row>
    <row r="172">
      <c r="D172" s="75"/>
      <c r="E172" s="75"/>
    </row>
    <row r="173">
      <c r="D173" s="75"/>
      <c r="E173" s="75"/>
    </row>
    <row r="174">
      <c r="D174" s="106"/>
      <c r="E174" s="106"/>
    </row>
    <row r="175">
      <c r="E175" s="32"/>
    </row>
    <row r="176">
      <c r="E176" s="51"/>
    </row>
    <row r="177">
      <c r="E177" s="51"/>
    </row>
    <row r="178">
      <c r="E178" s="51"/>
    </row>
    <row r="179">
      <c r="E179" s="51"/>
    </row>
    <row r="180">
      <c r="E180" s="51"/>
    </row>
    <row r="181">
      <c r="E181" s="51"/>
    </row>
    <row r="182">
      <c r="E182" s="51"/>
    </row>
    <row r="183">
      <c r="E183" s="51"/>
    </row>
    <row r="184">
      <c r="E184" s="51"/>
    </row>
    <row r="185">
      <c r="E185" s="106"/>
    </row>
    <row r="186">
      <c r="E186" s="106"/>
    </row>
    <row r="187">
      <c r="E187" s="32"/>
    </row>
    <row r="188">
      <c r="E188" s="51"/>
    </row>
    <row r="189">
      <c r="E189" s="51"/>
    </row>
  </sheetData>
  <mergeCells count="81">
    <mergeCell ref="AT84:AU84"/>
    <mergeCell ref="BF84:BG84"/>
    <mergeCell ref="BF86:BG86"/>
    <mergeCell ref="AT93:AU93"/>
    <mergeCell ref="BF95:BG95"/>
    <mergeCell ref="K76:L76"/>
    <mergeCell ref="Y76:Z76"/>
    <mergeCell ref="AF76:AG76"/>
    <mergeCell ref="AT76:AU76"/>
    <mergeCell ref="BF77:BG77"/>
    <mergeCell ref="BF78:BG78"/>
    <mergeCell ref="K84:L84"/>
    <mergeCell ref="Y84:Z84"/>
    <mergeCell ref="AF84:AG84"/>
    <mergeCell ref="K93:L93"/>
    <mergeCell ref="Y93:Z93"/>
    <mergeCell ref="AF93:AG93"/>
    <mergeCell ref="Y110:Z110"/>
    <mergeCell ref="AM110:AN110"/>
    <mergeCell ref="Y117:Z117"/>
    <mergeCell ref="Y121:Z121"/>
    <mergeCell ref="Y125:Z125"/>
    <mergeCell ref="Y129:Z129"/>
    <mergeCell ref="K121:L121"/>
    <mergeCell ref="K125:L125"/>
    <mergeCell ref="K129:L129"/>
    <mergeCell ref="AM125:AN125"/>
    <mergeCell ref="AM129:AN129"/>
    <mergeCell ref="K110:L110"/>
    <mergeCell ref="K112:L112"/>
    <mergeCell ref="Y112:Z112"/>
    <mergeCell ref="AM112:AN112"/>
    <mergeCell ref="K117:L117"/>
    <mergeCell ref="AM117:AN117"/>
    <mergeCell ref="AM121:AN121"/>
    <mergeCell ref="D1:E1"/>
    <mergeCell ref="K1:L1"/>
    <mergeCell ref="Y1:Z1"/>
    <mergeCell ref="AF1:AG1"/>
    <mergeCell ref="AT1:AU1"/>
    <mergeCell ref="BF1:BG1"/>
    <mergeCell ref="BF2:BG2"/>
    <mergeCell ref="K13:L13"/>
    <mergeCell ref="Y13:Z13"/>
    <mergeCell ref="AF13:AG13"/>
    <mergeCell ref="AT13:AU13"/>
    <mergeCell ref="BF13:BG13"/>
    <mergeCell ref="BF14:BG14"/>
    <mergeCell ref="AY20:AY22"/>
    <mergeCell ref="AF35:AG35"/>
    <mergeCell ref="AM35:AN35"/>
    <mergeCell ref="BF36:BG36"/>
    <mergeCell ref="D24:E24"/>
    <mergeCell ref="K24:L24"/>
    <mergeCell ref="Y24:Z24"/>
    <mergeCell ref="AF24:AG24"/>
    <mergeCell ref="AT24:AU24"/>
    <mergeCell ref="BF25:BG25"/>
    <mergeCell ref="D35:E35"/>
    <mergeCell ref="AT35:AU35"/>
    <mergeCell ref="K35:L35"/>
    <mergeCell ref="Y35:Z35"/>
    <mergeCell ref="Y45:Z45"/>
    <mergeCell ref="AF45:AG45"/>
    <mergeCell ref="AT45:AU45"/>
    <mergeCell ref="BF45:BG45"/>
    <mergeCell ref="BF47:BG47"/>
    <mergeCell ref="K45:L45"/>
    <mergeCell ref="D55:E55"/>
    <mergeCell ref="Y55:Z55"/>
    <mergeCell ref="AF55:AG55"/>
    <mergeCell ref="AT55:AU55"/>
    <mergeCell ref="BF55:BG55"/>
    <mergeCell ref="BF56:BG56"/>
    <mergeCell ref="K55:L55"/>
    <mergeCell ref="K65:L65"/>
    <mergeCell ref="Y65:Z65"/>
    <mergeCell ref="AF65:AG65"/>
    <mergeCell ref="AT65:AU65"/>
    <mergeCell ref="BF66:BG66"/>
    <mergeCell ref="BF67:BG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6" t="s">
        <v>1</v>
      </c>
      <c r="Z1" s="4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2">
      <c r="A2" s="7"/>
      <c r="B2" s="350"/>
      <c r="C2" s="350"/>
      <c r="D2" s="124"/>
      <c r="E2" s="351">
        <v>45082.0</v>
      </c>
      <c r="F2" s="387"/>
      <c r="G2" s="387"/>
      <c r="H2" s="387"/>
      <c r="I2" s="124"/>
      <c r="J2" s="124"/>
      <c r="L2" s="351">
        <v>45083.0</v>
      </c>
      <c r="M2" s="124"/>
      <c r="N2" s="124"/>
      <c r="O2" s="124"/>
      <c r="P2" s="124"/>
      <c r="R2" s="8"/>
      <c r="S2" s="351">
        <v>45084.0</v>
      </c>
      <c r="U2" s="126"/>
      <c r="V2" s="126"/>
      <c r="X2" s="126"/>
      <c r="Y2" s="488"/>
      <c r="Z2" s="351">
        <v>45085.0</v>
      </c>
      <c r="AA2" s="126"/>
      <c r="AB2" s="126"/>
      <c r="AD2" s="126"/>
      <c r="AE2" s="126"/>
      <c r="AF2" s="126"/>
      <c r="AG2" s="405">
        <v>45086.0</v>
      </c>
      <c r="AH2" s="126"/>
      <c r="AJ2" s="126"/>
      <c r="AK2" s="126"/>
      <c r="AL2" s="126"/>
      <c r="AM2" s="126"/>
      <c r="AN2" s="405">
        <v>45087.0</v>
      </c>
      <c r="AP2" s="106"/>
      <c r="AQ2" s="106"/>
      <c r="AR2" s="106"/>
      <c r="AS2" s="106"/>
      <c r="AT2" s="106"/>
      <c r="AU2" s="405">
        <v>45088.0</v>
      </c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9" t="s">
        <v>85</v>
      </c>
      <c r="BG2" s="4"/>
      <c r="BH2" s="106"/>
      <c r="BI2" s="106"/>
      <c r="BJ2" s="92"/>
      <c r="BK2" s="93"/>
      <c r="BL2" s="106"/>
      <c r="BM2" s="10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4" t="s">
        <v>16</v>
      </c>
      <c r="BK3" s="34" t="s">
        <v>17</v>
      </c>
      <c r="BL3" s="32"/>
      <c r="BM3" s="32"/>
    </row>
    <row r="4">
      <c r="A4" s="35" t="s">
        <v>18</v>
      </c>
      <c r="B4" s="36" t="s">
        <v>19</v>
      </c>
      <c r="C4" s="37">
        <v>45082.0</v>
      </c>
      <c r="D4" s="38" t="s">
        <v>272</v>
      </c>
      <c r="E4" s="39" t="s">
        <v>21</v>
      </c>
      <c r="F4" s="40">
        <v>0.0</v>
      </c>
      <c r="G4" s="40">
        <v>6.5</v>
      </c>
      <c r="H4" s="40">
        <v>0.0</v>
      </c>
      <c r="I4" s="41" t="s">
        <v>22</v>
      </c>
      <c r="J4" s="37">
        <v>45083.0</v>
      </c>
      <c r="K4" s="38" t="s">
        <v>273</v>
      </c>
      <c r="L4" s="39" t="s">
        <v>39</v>
      </c>
      <c r="M4" s="40">
        <v>5.5</v>
      </c>
      <c r="N4" s="40">
        <v>1.0</v>
      </c>
      <c r="O4" s="40">
        <v>0.0</v>
      </c>
      <c r="P4" s="42" t="s">
        <v>24</v>
      </c>
      <c r="Q4" s="37">
        <v>45084.0</v>
      </c>
      <c r="R4" s="38" t="s">
        <v>272</v>
      </c>
      <c r="S4" s="39" t="s">
        <v>21</v>
      </c>
      <c r="T4" s="40">
        <v>0.0</v>
      </c>
      <c r="U4" s="40">
        <v>6.5</v>
      </c>
      <c r="V4" s="40">
        <v>0.0</v>
      </c>
      <c r="W4" s="43" t="s">
        <v>26</v>
      </c>
      <c r="X4" s="37">
        <v>45085.0</v>
      </c>
      <c r="Y4" s="38" t="s">
        <v>412</v>
      </c>
      <c r="Z4" s="39" t="s">
        <v>413</v>
      </c>
      <c r="AA4" s="40">
        <v>0.5</v>
      </c>
      <c r="AB4" s="40">
        <v>7.0</v>
      </c>
      <c r="AC4" s="40">
        <v>5.0</v>
      </c>
      <c r="AD4" s="56" t="s">
        <v>56</v>
      </c>
      <c r="AE4" s="37">
        <v>45086.0</v>
      </c>
      <c r="AF4" s="38" t="s">
        <v>25</v>
      </c>
      <c r="AG4" s="39" t="s">
        <v>25</v>
      </c>
      <c r="AH4" s="40">
        <v>0.0</v>
      </c>
      <c r="AI4" s="40">
        <v>6.5</v>
      </c>
      <c r="AJ4" s="40">
        <v>0.0</v>
      </c>
      <c r="AK4" s="66" t="s">
        <v>57</v>
      </c>
      <c r="AL4" s="37">
        <v>45087.0</v>
      </c>
      <c r="AM4" s="38" t="s">
        <v>272</v>
      </c>
      <c r="AN4" s="39" t="s">
        <v>21</v>
      </c>
      <c r="AO4" s="40">
        <v>0.0</v>
      </c>
      <c r="AP4" s="40">
        <v>6.5</v>
      </c>
      <c r="AQ4" s="40">
        <v>0.0</v>
      </c>
      <c r="AR4" s="47" t="s">
        <v>27</v>
      </c>
      <c r="AS4" s="495">
        <v>45089.0</v>
      </c>
      <c r="AT4" s="38" t="s">
        <v>179</v>
      </c>
      <c r="AU4" s="39" t="s">
        <v>29</v>
      </c>
      <c r="AV4" s="40">
        <v>0.0</v>
      </c>
      <c r="AW4" s="40">
        <v>5.0</v>
      </c>
      <c r="AX4" s="40">
        <v>0.0</v>
      </c>
      <c r="AY4" s="48"/>
      <c r="AZ4" s="49">
        <f t="shared" ref="AZ4:BB4" si="1">SUM(F4,M4,T4,AA4,AH4,AO4,AV4)</f>
        <v>6</v>
      </c>
      <c r="BA4" s="39">
        <f t="shared" si="1"/>
        <v>39</v>
      </c>
      <c r="BB4" s="39">
        <f t="shared" si="1"/>
        <v>5</v>
      </c>
      <c r="BC4" s="50">
        <f t="shared" ref="BC4:BC9" si="3">SUM(AZ4,BA4,BB4)</f>
        <v>50</v>
      </c>
      <c r="BD4" s="51"/>
      <c r="BE4" s="39">
        <f>AZ4*80</f>
        <v>480</v>
      </c>
      <c r="BF4" s="39">
        <f>BA4*88</f>
        <v>3432</v>
      </c>
      <c r="BG4" s="39">
        <f>BB4*80</f>
        <v>400</v>
      </c>
      <c r="BH4" s="39">
        <f t="shared" ref="BH4:BH9" si="4">SUM(BE4,BF4,BG4)</f>
        <v>4312</v>
      </c>
      <c r="BI4" s="51"/>
      <c r="BJ4" s="52" t="s">
        <v>1</v>
      </c>
      <c r="BK4" s="53">
        <f>BC11</f>
        <v>199</v>
      </c>
      <c r="BL4" s="51"/>
      <c r="BM4" s="51"/>
    </row>
    <row r="5">
      <c r="A5" s="35" t="s">
        <v>30</v>
      </c>
      <c r="B5" s="36" t="s">
        <v>19</v>
      </c>
      <c r="C5" s="37">
        <v>45082.0</v>
      </c>
      <c r="D5" s="38" t="s">
        <v>25</v>
      </c>
      <c r="E5" s="39" t="s">
        <v>25</v>
      </c>
      <c r="F5" s="40">
        <v>0.0</v>
      </c>
      <c r="G5" s="40">
        <v>0.0</v>
      </c>
      <c r="H5" s="40">
        <v>0.0</v>
      </c>
      <c r="I5" s="41" t="s">
        <v>22</v>
      </c>
      <c r="J5" s="37">
        <v>45083.0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45084.0</v>
      </c>
      <c r="R5" s="38" t="s">
        <v>272</v>
      </c>
      <c r="S5" s="39" t="s">
        <v>21</v>
      </c>
      <c r="T5" s="40">
        <v>0.0</v>
      </c>
      <c r="U5" s="40">
        <v>6.5</v>
      </c>
      <c r="V5" s="40">
        <v>0.0</v>
      </c>
      <c r="W5" s="43" t="s">
        <v>26</v>
      </c>
      <c r="X5" s="37">
        <v>45085.0</v>
      </c>
      <c r="Y5" s="38" t="s">
        <v>272</v>
      </c>
      <c r="Z5" s="39" t="s">
        <v>21</v>
      </c>
      <c r="AA5" s="40">
        <v>0.0</v>
      </c>
      <c r="AB5" s="40">
        <v>6.5</v>
      </c>
      <c r="AC5" s="40">
        <v>0.0</v>
      </c>
      <c r="AD5" s="56" t="s">
        <v>56</v>
      </c>
      <c r="AE5" s="37">
        <v>45086.0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45087.0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45089.0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2">SUM(F5,M5,T5,AA5,AH5,AO5,AV5)</f>
        <v>0</v>
      </c>
      <c r="BA5" s="39">
        <f t="shared" si="2"/>
        <v>37.5</v>
      </c>
      <c r="BB5" s="39">
        <f t="shared" si="2"/>
        <v>0</v>
      </c>
      <c r="BC5" s="50">
        <f t="shared" si="3"/>
        <v>37.5</v>
      </c>
      <c r="BD5" s="51"/>
      <c r="BE5" s="39">
        <f t="shared" ref="BE5:BE6" si="6">AZ5*67.31</f>
        <v>0</v>
      </c>
      <c r="BF5" s="39">
        <f t="shared" ref="BF5:BF6" si="7">BA5*74</f>
        <v>2775</v>
      </c>
      <c r="BG5" s="39">
        <f t="shared" ref="BG5:BG6" si="8">BB5*84</f>
        <v>0</v>
      </c>
      <c r="BH5" s="39">
        <f t="shared" si="4"/>
        <v>2775</v>
      </c>
      <c r="BI5" s="51"/>
      <c r="BJ5" s="52" t="s">
        <v>31</v>
      </c>
      <c r="BK5" s="55">
        <f>BC34</f>
        <v>158.5</v>
      </c>
      <c r="BL5" s="51"/>
      <c r="BM5" s="51"/>
    </row>
    <row r="6">
      <c r="A6" s="35" t="s">
        <v>32</v>
      </c>
      <c r="B6" s="41" t="s">
        <v>33</v>
      </c>
      <c r="C6" s="37">
        <v>45083.0</v>
      </c>
      <c r="D6" s="38" t="s">
        <v>273</v>
      </c>
      <c r="E6" s="39" t="s">
        <v>39</v>
      </c>
      <c r="F6" s="40">
        <v>5.5</v>
      </c>
      <c r="G6" s="40">
        <v>1.0</v>
      </c>
      <c r="H6" s="40">
        <v>0.0</v>
      </c>
      <c r="I6" s="57" t="s">
        <v>46</v>
      </c>
      <c r="J6" s="37">
        <v>45084.0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38" t="s">
        <v>36</v>
      </c>
      <c r="Q6" s="37">
        <v>45085.0</v>
      </c>
      <c r="R6" s="38" t="s">
        <v>273</v>
      </c>
      <c r="S6" s="39" t="s">
        <v>39</v>
      </c>
      <c r="T6" s="40">
        <v>5.5</v>
      </c>
      <c r="U6" s="40">
        <v>1.0</v>
      </c>
      <c r="V6" s="40">
        <v>0.0</v>
      </c>
      <c r="W6" s="56" t="s">
        <v>37</v>
      </c>
      <c r="X6" s="37">
        <v>45086.0</v>
      </c>
      <c r="Y6" s="38" t="s">
        <v>273</v>
      </c>
      <c r="Z6" s="39" t="s">
        <v>39</v>
      </c>
      <c r="AA6" s="40">
        <v>5.5</v>
      </c>
      <c r="AB6" s="40">
        <v>1.0</v>
      </c>
      <c r="AC6" s="40">
        <v>0.0</v>
      </c>
      <c r="AD6" s="56" t="s">
        <v>40</v>
      </c>
      <c r="AE6" s="37">
        <v>45087.0</v>
      </c>
      <c r="AF6" s="38" t="s">
        <v>199</v>
      </c>
      <c r="AG6" s="39" t="s">
        <v>42</v>
      </c>
      <c r="AH6" s="40">
        <v>7.0</v>
      </c>
      <c r="AI6" s="40">
        <v>1.0</v>
      </c>
      <c r="AJ6" s="40">
        <v>0.5</v>
      </c>
      <c r="AK6" s="47" t="s">
        <v>43</v>
      </c>
      <c r="AL6" s="37">
        <v>45088.0</v>
      </c>
      <c r="AM6" s="38" t="s">
        <v>199</v>
      </c>
      <c r="AN6" s="39" t="s">
        <v>42</v>
      </c>
      <c r="AO6" s="40">
        <v>7.0</v>
      </c>
      <c r="AP6" s="40">
        <v>1.0</v>
      </c>
      <c r="AQ6" s="40">
        <v>0.5</v>
      </c>
      <c r="AR6" s="47" t="s">
        <v>44</v>
      </c>
      <c r="AS6" s="495">
        <v>45089.0</v>
      </c>
      <c r="AT6" s="38" t="s">
        <v>273</v>
      </c>
      <c r="AU6" s="39" t="s">
        <v>39</v>
      </c>
      <c r="AV6" s="40">
        <v>5.5</v>
      </c>
      <c r="AW6" s="40">
        <v>1.0</v>
      </c>
      <c r="AX6" s="40">
        <v>0.0</v>
      </c>
      <c r="AY6" s="48"/>
      <c r="AZ6" s="49">
        <f t="shared" ref="AZ6:BB6" si="5">SUM(F6,M6,T6,AA6,AH6,AO6,AV6)</f>
        <v>36</v>
      </c>
      <c r="BA6" s="39">
        <f t="shared" si="5"/>
        <v>6</v>
      </c>
      <c r="BB6" s="39">
        <f t="shared" si="5"/>
        <v>1</v>
      </c>
      <c r="BC6" s="50">
        <f t="shared" si="3"/>
        <v>43</v>
      </c>
      <c r="BD6" s="51"/>
      <c r="BE6" s="39">
        <f t="shared" si="6"/>
        <v>2423.16</v>
      </c>
      <c r="BF6" s="39">
        <f t="shared" si="7"/>
        <v>444</v>
      </c>
      <c r="BG6" s="39">
        <f t="shared" si="8"/>
        <v>84</v>
      </c>
      <c r="BH6" s="39">
        <f t="shared" si="4"/>
        <v>2951.16</v>
      </c>
      <c r="BI6" s="51"/>
      <c r="BJ6" s="52" t="s">
        <v>23</v>
      </c>
      <c r="BK6" s="53">
        <f>BC43</f>
        <v>73.5</v>
      </c>
      <c r="BL6" s="51"/>
      <c r="BM6" s="51"/>
    </row>
    <row r="7">
      <c r="A7" s="35" t="s">
        <v>45</v>
      </c>
      <c r="B7" s="41" t="s">
        <v>33</v>
      </c>
      <c r="C7" s="37">
        <v>45083.0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45084.0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38" t="s">
        <v>36</v>
      </c>
      <c r="Q7" s="37">
        <v>45085.0</v>
      </c>
      <c r="R7" s="38" t="s">
        <v>273</v>
      </c>
      <c r="S7" s="39" t="s">
        <v>39</v>
      </c>
      <c r="T7" s="40">
        <v>0.5</v>
      </c>
      <c r="U7" s="40">
        <v>7.0</v>
      </c>
      <c r="V7" s="40">
        <v>5.0</v>
      </c>
      <c r="W7" s="56" t="s">
        <v>37</v>
      </c>
      <c r="X7" s="37">
        <v>45086.0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45087.0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45088.0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45089.0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9">SUM(F7,M7,T7,AA7,AH7,AO7,AV7)</f>
        <v>31</v>
      </c>
      <c r="BA7" s="39">
        <f t="shared" si="9"/>
        <v>12</v>
      </c>
      <c r="BB7" s="39">
        <f t="shared" si="9"/>
        <v>6</v>
      </c>
      <c r="BC7" s="50">
        <f t="shared" si="3"/>
        <v>49</v>
      </c>
      <c r="BD7" s="51"/>
      <c r="BE7" s="39">
        <f t="shared" ref="BE7:BE9" si="11">AZ7*80</f>
        <v>2480</v>
      </c>
      <c r="BF7" s="39">
        <f t="shared" ref="BF7:BF9" si="12">BA7*88</f>
        <v>1056</v>
      </c>
      <c r="BG7" s="39">
        <f t="shared" ref="BG7:BG9" si="13">BB7*80</f>
        <v>480</v>
      </c>
      <c r="BH7" s="39">
        <f t="shared" si="4"/>
        <v>4016</v>
      </c>
      <c r="BI7" s="51"/>
      <c r="BJ7" s="55" t="s">
        <v>49</v>
      </c>
      <c r="BK7" s="55">
        <f>BC53</f>
        <v>22</v>
      </c>
      <c r="BL7" s="51"/>
      <c r="BM7" s="51"/>
    </row>
    <row r="8">
      <c r="A8" s="59" t="s">
        <v>54</v>
      </c>
      <c r="B8" s="36" t="s">
        <v>19</v>
      </c>
      <c r="C8" s="37">
        <v>45082.0</v>
      </c>
      <c r="D8" s="38" t="s">
        <v>272</v>
      </c>
      <c r="E8" s="39" t="s">
        <v>21</v>
      </c>
      <c r="F8" s="40">
        <v>0.0</v>
      </c>
      <c r="G8" s="40">
        <v>6.5</v>
      </c>
      <c r="H8" s="40">
        <v>0.0</v>
      </c>
      <c r="I8" s="41" t="s">
        <v>22</v>
      </c>
      <c r="J8" s="37">
        <v>45083.0</v>
      </c>
      <c r="K8" s="38" t="s">
        <v>272</v>
      </c>
      <c r="L8" s="39" t="s">
        <v>21</v>
      </c>
      <c r="M8" s="40">
        <v>0.0</v>
      </c>
      <c r="N8" s="40">
        <v>6.5</v>
      </c>
      <c r="O8" s="40">
        <v>0.0</v>
      </c>
      <c r="P8" s="42"/>
      <c r="Q8" s="37"/>
      <c r="R8" s="38"/>
      <c r="S8" s="39"/>
      <c r="T8" s="40">
        <v>0.0</v>
      </c>
      <c r="U8" s="40">
        <v>6.5</v>
      </c>
      <c r="V8" s="40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 t="s">
        <v>56</v>
      </c>
      <c r="AE8" s="37">
        <v>45086.0</v>
      </c>
      <c r="AF8" s="38" t="s">
        <v>272</v>
      </c>
      <c r="AG8" s="39" t="s">
        <v>21</v>
      </c>
      <c r="AH8" s="40">
        <v>0.0</v>
      </c>
      <c r="AI8" s="40">
        <v>0.0</v>
      </c>
      <c r="AJ8" s="40">
        <v>0.0</v>
      </c>
      <c r="AO8" s="40">
        <v>0.0</v>
      </c>
      <c r="AP8" s="40">
        <v>0.0</v>
      </c>
      <c r="AQ8" s="40">
        <v>0.0</v>
      </c>
      <c r="AR8" s="47"/>
      <c r="AS8" s="485"/>
      <c r="AT8" s="38"/>
      <c r="AU8" s="39"/>
      <c r="AV8" s="40">
        <v>0.0</v>
      </c>
      <c r="AW8" s="40">
        <v>0.0</v>
      </c>
      <c r="AX8" s="40">
        <v>0.0</v>
      </c>
      <c r="AY8" s="48"/>
      <c r="AZ8" s="49">
        <f t="shared" ref="AZ8:BB8" si="10">SUM(F8,M8,T8,AA8,AH8,AO8,AV8)</f>
        <v>0</v>
      </c>
      <c r="BA8" s="39">
        <f t="shared" si="10"/>
        <v>19.5</v>
      </c>
      <c r="BB8" s="39">
        <f t="shared" si="10"/>
        <v>0</v>
      </c>
      <c r="BC8" s="50">
        <f t="shared" si="3"/>
        <v>19.5</v>
      </c>
      <c r="BD8" s="51"/>
      <c r="BE8" s="39">
        <f t="shared" si="11"/>
        <v>0</v>
      </c>
      <c r="BF8" s="39">
        <f t="shared" si="12"/>
        <v>1716</v>
      </c>
      <c r="BG8" s="39">
        <f t="shared" si="13"/>
        <v>0</v>
      </c>
      <c r="BH8" s="39">
        <f t="shared" si="4"/>
        <v>1716</v>
      </c>
      <c r="BI8" s="51"/>
      <c r="BJ8" s="62" t="s">
        <v>51</v>
      </c>
      <c r="BK8" s="62">
        <f>BC23</f>
        <v>158</v>
      </c>
      <c r="BL8" s="51"/>
      <c r="BM8" s="51"/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40">
        <v>0.0</v>
      </c>
      <c r="I9" s="144"/>
      <c r="J9" s="144"/>
      <c r="K9" s="382"/>
      <c r="L9" s="382"/>
      <c r="M9" s="40">
        <v>0.0</v>
      </c>
      <c r="N9" s="40">
        <v>0.0</v>
      </c>
      <c r="O9" s="40">
        <v>0.0</v>
      </c>
      <c r="P9" s="38"/>
      <c r="Q9" s="37"/>
      <c r="R9" s="38"/>
      <c r="S9" s="39"/>
      <c r="T9" s="40">
        <v>0.0</v>
      </c>
      <c r="U9" s="40">
        <v>0.0</v>
      </c>
      <c r="V9" s="40">
        <v>0.0</v>
      </c>
      <c r="W9" s="56"/>
      <c r="X9" s="37"/>
      <c r="Y9" s="38"/>
      <c r="Z9" s="39"/>
      <c r="AA9" s="40">
        <v>0.0</v>
      </c>
      <c r="AB9" s="40">
        <v>0.0</v>
      </c>
      <c r="AC9" s="40">
        <v>0.0</v>
      </c>
      <c r="AD9" s="56"/>
      <c r="AE9" s="37"/>
      <c r="AF9" s="38"/>
      <c r="AG9" s="39"/>
      <c r="AH9" s="40">
        <v>0.0</v>
      </c>
      <c r="AI9" s="40">
        <v>0.0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92"/>
      <c r="AS9" s="45"/>
      <c r="AT9" s="297"/>
      <c r="AU9" s="297"/>
      <c r="AV9" s="40">
        <v>0.0</v>
      </c>
      <c r="AW9" s="40">
        <v>0.0</v>
      </c>
      <c r="AX9" s="40">
        <v>0.0</v>
      </c>
      <c r="AY9" s="65"/>
      <c r="AZ9" s="49">
        <f t="shared" ref="AZ9:BB9" si="14">SUM(F9,M9,T9,AA9,AH9,AO9,AV9)</f>
        <v>0</v>
      </c>
      <c r="BA9" s="39">
        <f t="shared" si="14"/>
        <v>0</v>
      </c>
      <c r="BB9" s="39">
        <f t="shared" si="14"/>
        <v>0</v>
      </c>
      <c r="BC9" s="50">
        <f t="shared" si="3"/>
        <v>0</v>
      </c>
      <c r="BD9" s="51"/>
      <c r="BE9" s="39">
        <f t="shared" si="11"/>
        <v>0</v>
      </c>
      <c r="BF9" s="39">
        <f t="shared" si="12"/>
        <v>0</v>
      </c>
      <c r="BG9" s="39">
        <f t="shared" si="13"/>
        <v>0</v>
      </c>
      <c r="BH9" s="39">
        <f t="shared" si="4"/>
        <v>0</v>
      </c>
      <c r="BI9" s="51"/>
      <c r="BJ9" s="62" t="s">
        <v>53</v>
      </c>
      <c r="BK9" s="62">
        <f>BC64</f>
        <v>119</v>
      </c>
      <c r="BL9" s="51"/>
      <c r="BM9" s="51"/>
    </row>
    <row r="10">
      <c r="A10" s="67"/>
      <c r="D10" s="68"/>
      <c r="F10" s="51"/>
      <c r="G10" s="51"/>
      <c r="H10" s="51"/>
      <c r="K10" s="69"/>
      <c r="L10" s="69"/>
      <c r="M10" s="51"/>
      <c r="N10" s="51"/>
      <c r="O10" s="51"/>
      <c r="P10" s="70"/>
      <c r="Q10" s="71"/>
      <c r="R10" s="51"/>
      <c r="S10" s="51"/>
      <c r="T10" s="51"/>
      <c r="U10" s="51"/>
      <c r="V10" s="51"/>
      <c r="W10" s="72"/>
      <c r="X10" s="71"/>
      <c r="Y10" s="51"/>
      <c r="Z10" s="51"/>
      <c r="AA10" s="51"/>
      <c r="AB10" s="51"/>
      <c r="AC10" s="51"/>
      <c r="AD10" s="73"/>
      <c r="AF10" s="74"/>
      <c r="AG10" s="74"/>
      <c r="AH10" s="51"/>
      <c r="AI10" s="51"/>
      <c r="AJ10" s="51"/>
      <c r="AO10" s="51"/>
      <c r="AP10" s="51"/>
      <c r="AQ10" s="51"/>
      <c r="AR10" s="32"/>
      <c r="AS10" s="71"/>
      <c r="AT10" s="75"/>
      <c r="AU10" s="75"/>
      <c r="AV10" s="51"/>
      <c r="AW10" s="51"/>
      <c r="AX10" s="51"/>
      <c r="AY10" s="48"/>
      <c r="AZ10" s="51"/>
      <c r="BA10" s="51"/>
      <c r="BB10" s="51"/>
      <c r="BC10" s="51"/>
      <c r="BD10" s="51"/>
      <c r="BE10" s="39"/>
      <c r="BF10" s="39"/>
      <c r="BG10" s="39"/>
      <c r="BH10" s="39"/>
      <c r="BI10" s="51"/>
      <c r="BJ10" s="62" t="s">
        <v>60</v>
      </c>
      <c r="BK10" s="62"/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76" t="s">
        <v>14</v>
      </c>
      <c r="AZ11" s="77">
        <f t="shared" ref="AZ11:BC11" si="15">SUM(AZ4,AZ5,AZ6,AZ7,AZ8,AZ9)</f>
        <v>73</v>
      </c>
      <c r="BA11" s="78">
        <f t="shared" si="15"/>
        <v>114</v>
      </c>
      <c r="BB11" s="78">
        <f t="shared" si="15"/>
        <v>12</v>
      </c>
      <c r="BC11" s="79">
        <f t="shared" si="15"/>
        <v>199</v>
      </c>
      <c r="BD11" s="51"/>
      <c r="BE11" s="40">
        <f t="shared" ref="BE11:BG11" si="16">sum(BE4,BE5,BE6,BE7,BE8,BE9)</f>
        <v>5383.16</v>
      </c>
      <c r="BF11" s="40">
        <f t="shared" si="16"/>
        <v>9423</v>
      </c>
      <c r="BG11" s="40">
        <f t="shared" si="16"/>
        <v>964</v>
      </c>
      <c r="BH11" s="40">
        <f>SUM(BH4,BH5,BH6,BH7,BH8,BH9)</f>
        <v>15770.16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483"/>
      <c r="BK12" s="483"/>
      <c r="BL12" s="75"/>
      <c r="BM12" s="75"/>
    </row>
    <row r="13">
      <c r="D13" s="68"/>
      <c r="K13" s="80" t="s">
        <v>51</v>
      </c>
      <c r="L13" s="81"/>
      <c r="M13" s="70"/>
      <c r="N13" s="70"/>
      <c r="O13" s="70"/>
      <c r="P13" s="70"/>
      <c r="Q13" s="71"/>
      <c r="R13" s="51"/>
      <c r="S13" s="51"/>
      <c r="T13" s="75"/>
      <c r="U13" s="75"/>
      <c r="V13" s="75"/>
      <c r="W13" s="75"/>
      <c r="X13" s="68"/>
      <c r="Y13" s="80" t="s">
        <v>51</v>
      </c>
      <c r="Z13" s="81"/>
      <c r="AA13" s="73"/>
      <c r="AB13" s="73"/>
      <c r="AC13" s="73"/>
      <c r="AD13" s="73"/>
      <c r="AF13" s="82" t="s">
        <v>51</v>
      </c>
      <c r="AG13" s="81"/>
      <c r="AO13" s="32"/>
      <c r="AP13" s="32"/>
      <c r="AQ13" s="32"/>
      <c r="AR13" s="83"/>
      <c r="AS13" s="84"/>
      <c r="AT13" s="82" t="s">
        <v>51</v>
      </c>
      <c r="AU13" s="81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82" t="s">
        <v>51</v>
      </c>
      <c r="BG13" s="81"/>
      <c r="BH13" s="75"/>
      <c r="BI13" s="75"/>
      <c r="BJ13" s="75"/>
      <c r="BK13" s="75"/>
      <c r="BL13" s="75"/>
      <c r="BM13" s="75"/>
    </row>
    <row r="14">
      <c r="A14" s="7"/>
      <c r="B14" s="350"/>
      <c r="C14" s="350"/>
      <c r="D14" s="124"/>
      <c r="E14" s="351">
        <v>45082.0</v>
      </c>
      <c r="F14" s="387"/>
      <c r="G14" s="387"/>
      <c r="H14" s="387"/>
      <c r="I14" s="124"/>
      <c r="J14" s="124"/>
      <c r="L14" s="351">
        <v>45083.0</v>
      </c>
      <c r="M14" s="124"/>
      <c r="N14" s="124"/>
      <c r="O14" s="124"/>
      <c r="P14" s="124"/>
      <c r="R14" s="8"/>
      <c r="S14" s="351">
        <v>45084.0</v>
      </c>
      <c r="U14" s="126"/>
      <c r="V14" s="126"/>
      <c r="X14" s="126"/>
      <c r="Y14" s="488"/>
      <c r="Z14" s="351">
        <v>45085.0</v>
      </c>
      <c r="AA14" s="126"/>
      <c r="AB14" s="126"/>
      <c r="AD14" s="126"/>
      <c r="AE14" s="126"/>
      <c r="AF14" s="126"/>
      <c r="AG14" s="405">
        <v>45086.0</v>
      </c>
      <c r="AH14" s="126"/>
      <c r="AJ14" s="126"/>
      <c r="AK14" s="126"/>
      <c r="AL14" s="126"/>
      <c r="AM14" s="126"/>
      <c r="AN14" s="405">
        <v>45087.0</v>
      </c>
      <c r="AP14" s="106"/>
      <c r="AQ14" s="106"/>
      <c r="AR14" s="106"/>
      <c r="AS14" s="106"/>
      <c r="AT14" s="106"/>
      <c r="AU14" s="405">
        <v>45088.0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9" t="s">
        <v>85</v>
      </c>
      <c r="BG14" s="4"/>
      <c r="BH14" s="106"/>
      <c r="BI14" s="106"/>
      <c r="BJ14" s="32"/>
      <c r="BK14" s="496"/>
      <c r="BL14" s="106"/>
      <c r="BM14" s="106"/>
    </row>
    <row r="15">
      <c r="A15" s="85"/>
      <c r="B15" s="86"/>
      <c r="C15" s="86"/>
      <c r="D15" s="87" t="s">
        <v>2</v>
      </c>
      <c r="E15" s="26" t="s">
        <v>3</v>
      </c>
      <c r="F15" s="26" t="s">
        <v>4</v>
      </c>
      <c r="G15" s="26" t="s">
        <v>5</v>
      </c>
      <c r="H15" s="26" t="s">
        <v>6</v>
      </c>
      <c r="I15" s="88"/>
      <c r="J15" s="89"/>
      <c r="K15" s="87" t="s">
        <v>2</v>
      </c>
      <c r="L15" s="87" t="s">
        <v>7</v>
      </c>
      <c r="M15" s="26" t="s">
        <v>4</v>
      </c>
      <c r="N15" s="26" t="s">
        <v>5</v>
      </c>
      <c r="O15" s="26" t="s">
        <v>6</v>
      </c>
      <c r="P15" s="89"/>
      <c r="Q15" s="89"/>
      <c r="R15" s="87" t="s">
        <v>2</v>
      </c>
      <c r="S15" s="87" t="s">
        <v>8</v>
      </c>
      <c r="T15" s="26" t="s">
        <v>4</v>
      </c>
      <c r="U15" s="26" t="s">
        <v>5</v>
      </c>
      <c r="V15" s="26" t="s">
        <v>6</v>
      </c>
      <c r="W15" s="86"/>
      <c r="X15" s="89"/>
      <c r="Y15" s="87" t="s">
        <v>2</v>
      </c>
      <c r="Z15" s="29" t="s">
        <v>9</v>
      </c>
      <c r="AA15" s="26" t="s">
        <v>4</v>
      </c>
      <c r="AB15" s="26" t="s">
        <v>5</v>
      </c>
      <c r="AC15" s="26" t="s">
        <v>6</v>
      </c>
      <c r="AD15" s="90"/>
      <c r="AE15" s="89"/>
      <c r="AF15" s="87" t="s">
        <v>2</v>
      </c>
      <c r="AG15" s="29" t="s">
        <v>10</v>
      </c>
      <c r="AH15" s="26" t="s">
        <v>4</v>
      </c>
      <c r="AI15" s="26" t="s">
        <v>5</v>
      </c>
      <c r="AJ15" s="26" t="s">
        <v>6</v>
      </c>
      <c r="AK15" s="89"/>
      <c r="AL15" s="89"/>
      <c r="AM15" s="87" t="s">
        <v>2</v>
      </c>
      <c r="AN15" s="91" t="s">
        <v>11</v>
      </c>
      <c r="AO15" s="26" t="s">
        <v>4</v>
      </c>
      <c r="AP15" s="26" t="s">
        <v>5</v>
      </c>
      <c r="AQ15" s="26" t="s">
        <v>6</v>
      </c>
      <c r="AR15" s="89"/>
      <c r="AS15" s="89"/>
      <c r="AT15" s="87" t="s">
        <v>2</v>
      </c>
      <c r="AU15" s="29" t="s">
        <v>12</v>
      </c>
      <c r="AV15" s="26" t="s">
        <v>4</v>
      </c>
      <c r="AW15" s="26" t="s">
        <v>5</v>
      </c>
      <c r="AX15" s="26" t="s">
        <v>6</v>
      </c>
      <c r="AY15" s="30"/>
      <c r="AZ15" s="31" t="s">
        <v>4</v>
      </c>
      <c r="BA15" s="31" t="s">
        <v>13</v>
      </c>
      <c r="BB15" s="31" t="s">
        <v>6</v>
      </c>
      <c r="BC15" s="31" t="s">
        <v>14</v>
      </c>
      <c r="BD15" s="32"/>
      <c r="BE15" s="33" t="s">
        <v>4</v>
      </c>
      <c r="BF15" s="33" t="s">
        <v>13</v>
      </c>
      <c r="BG15" s="33" t="s">
        <v>6</v>
      </c>
      <c r="BH15" s="33" t="s">
        <v>15</v>
      </c>
      <c r="BI15" s="32"/>
      <c r="BJ15" s="92" t="s">
        <v>61</v>
      </c>
      <c r="BK15" s="93">
        <f>BH4</f>
        <v>4312</v>
      </c>
      <c r="BL15" s="32"/>
      <c r="BM15" s="32"/>
    </row>
    <row r="16">
      <c r="A16" s="94" t="s">
        <v>335</v>
      </c>
      <c r="B16" s="36" t="s">
        <v>19</v>
      </c>
      <c r="C16" s="37">
        <v>45082.0</v>
      </c>
      <c r="D16" s="42" t="s">
        <v>211</v>
      </c>
      <c r="E16" s="58" t="s">
        <v>66</v>
      </c>
      <c r="F16" s="40">
        <v>0.0</v>
      </c>
      <c r="G16" s="40">
        <v>6.0</v>
      </c>
      <c r="H16" s="40">
        <v>0.0</v>
      </c>
      <c r="I16" s="36" t="s">
        <v>22</v>
      </c>
      <c r="J16" s="37">
        <v>45083.0</v>
      </c>
      <c r="K16" s="42" t="s">
        <v>426</v>
      </c>
      <c r="L16" s="53" t="s">
        <v>425</v>
      </c>
      <c r="M16" s="40">
        <v>1.0</v>
      </c>
      <c r="N16" s="40">
        <v>7.0</v>
      </c>
      <c r="O16" s="40">
        <v>5.0</v>
      </c>
      <c r="P16" s="36" t="s">
        <v>24</v>
      </c>
      <c r="Q16" s="37">
        <v>45084.0</v>
      </c>
      <c r="R16" s="42" t="s">
        <v>25</v>
      </c>
      <c r="S16" s="53" t="s">
        <v>25</v>
      </c>
      <c r="T16" s="40">
        <v>0.0</v>
      </c>
      <c r="U16" s="40">
        <v>0.0</v>
      </c>
      <c r="V16" s="40">
        <v>0.0</v>
      </c>
      <c r="W16" s="36" t="s">
        <v>26</v>
      </c>
      <c r="X16" s="37">
        <v>45085.0</v>
      </c>
      <c r="Y16" s="42" t="s">
        <v>211</v>
      </c>
      <c r="Z16" s="58" t="s">
        <v>66</v>
      </c>
      <c r="AA16" s="40">
        <v>0.0</v>
      </c>
      <c r="AB16" s="40">
        <v>6.0</v>
      </c>
      <c r="AC16" s="40">
        <v>0.0</v>
      </c>
      <c r="AD16" s="36" t="s">
        <v>56</v>
      </c>
      <c r="AE16" s="37">
        <v>45086.0</v>
      </c>
      <c r="AF16" s="42" t="s">
        <v>211</v>
      </c>
      <c r="AG16" s="58" t="s">
        <v>66</v>
      </c>
      <c r="AH16" s="40">
        <v>0.0</v>
      </c>
      <c r="AI16" s="40">
        <v>6.0</v>
      </c>
      <c r="AJ16" s="40">
        <v>0.0</v>
      </c>
      <c r="AK16" s="284" t="s">
        <v>57</v>
      </c>
      <c r="AL16" s="37">
        <v>45087.0</v>
      </c>
      <c r="AM16" s="42" t="s">
        <v>211</v>
      </c>
      <c r="AN16" s="58" t="s">
        <v>66</v>
      </c>
      <c r="AO16" s="40">
        <v>0.0</v>
      </c>
      <c r="AP16" s="40">
        <v>6.0</v>
      </c>
      <c r="AQ16" s="40">
        <v>0.0</v>
      </c>
      <c r="AR16" s="36" t="s">
        <v>93</v>
      </c>
      <c r="AS16" s="37">
        <v>45088.0</v>
      </c>
      <c r="AT16" s="42" t="s">
        <v>211</v>
      </c>
      <c r="AU16" s="58" t="s">
        <v>66</v>
      </c>
      <c r="AV16" s="40">
        <v>0.0</v>
      </c>
      <c r="AW16" s="40">
        <v>6.0</v>
      </c>
      <c r="AX16" s="40">
        <v>0.0</v>
      </c>
      <c r="AY16" s="48"/>
      <c r="AZ16" s="49">
        <f t="shared" ref="AZ16:BB16" si="17">SUM(F16,M16,T16,AA16,AH16,AO16,AV16)</f>
        <v>1</v>
      </c>
      <c r="BA16" s="39">
        <f t="shared" si="17"/>
        <v>37</v>
      </c>
      <c r="BB16" s="39">
        <f t="shared" si="17"/>
        <v>5</v>
      </c>
      <c r="BC16" s="50">
        <f t="shared" ref="BC16:BC21" si="19">SUM(AZ16,BA16,BB16)</f>
        <v>43</v>
      </c>
      <c r="BD16" s="51"/>
      <c r="BE16" s="39">
        <f>AZ16*67.31</f>
        <v>67.31</v>
      </c>
      <c r="BF16" s="39">
        <f>BA16*74</f>
        <v>2738</v>
      </c>
      <c r="BG16" s="39">
        <f>BB16*84</f>
        <v>420</v>
      </c>
      <c r="BH16" s="39">
        <f t="shared" ref="BH16:BH21" si="20">sum(BE16,BF16,BG16)</f>
        <v>3225.31</v>
      </c>
      <c r="BI16" s="51"/>
      <c r="BJ16" s="39" t="s">
        <v>68</v>
      </c>
      <c r="BK16" s="93">
        <f>BH6</f>
        <v>2951.16</v>
      </c>
      <c r="BL16" s="51"/>
      <c r="BM16" s="51"/>
    </row>
    <row r="17">
      <c r="A17" s="97" t="s">
        <v>69</v>
      </c>
      <c r="B17" s="57" t="s">
        <v>33</v>
      </c>
      <c r="C17" s="37">
        <v>45083.0</v>
      </c>
      <c r="D17" s="42" t="s">
        <v>274</v>
      </c>
      <c r="E17" s="58" t="s">
        <v>48</v>
      </c>
      <c r="F17" s="40">
        <v>6.0</v>
      </c>
      <c r="G17" s="40">
        <v>2.0</v>
      </c>
      <c r="H17" s="40">
        <v>0.0</v>
      </c>
      <c r="I17" s="57" t="s">
        <v>46</v>
      </c>
      <c r="J17" s="37">
        <v>45084.0</v>
      </c>
      <c r="K17" s="42" t="s">
        <v>315</v>
      </c>
      <c r="L17" s="58" t="s">
        <v>200</v>
      </c>
      <c r="M17" s="40">
        <v>6.0</v>
      </c>
      <c r="N17" s="40">
        <v>2.0</v>
      </c>
      <c r="O17" s="40">
        <v>0.5</v>
      </c>
      <c r="P17" s="36" t="s">
        <v>24</v>
      </c>
      <c r="Q17" s="37">
        <v>45084.0</v>
      </c>
      <c r="R17" s="42" t="s">
        <v>274</v>
      </c>
      <c r="S17" s="58" t="s">
        <v>48</v>
      </c>
      <c r="T17" s="40">
        <v>6.0</v>
      </c>
      <c r="U17" s="40">
        <v>2.0</v>
      </c>
      <c r="V17" s="40">
        <v>0.0</v>
      </c>
      <c r="W17" s="57" t="s">
        <v>37</v>
      </c>
      <c r="X17" s="37">
        <v>45086.0</v>
      </c>
      <c r="Y17" s="42" t="s">
        <v>25</v>
      </c>
      <c r="Z17" s="58" t="s">
        <v>25</v>
      </c>
      <c r="AA17" s="40">
        <v>0.0</v>
      </c>
      <c r="AB17" s="40">
        <v>0.0</v>
      </c>
      <c r="AC17" s="40">
        <v>0.0</v>
      </c>
      <c r="AD17" s="57" t="s">
        <v>40</v>
      </c>
      <c r="AE17" s="37">
        <v>45087.0</v>
      </c>
      <c r="AF17" s="42" t="s">
        <v>274</v>
      </c>
      <c r="AG17" s="58" t="s">
        <v>48</v>
      </c>
      <c r="AH17" s="40">
        <v>6.0</v>
      </c>
      <c r="AI17" s="40">
        <v>2.0</v>
      </c>
      <c r="AJ17" s="40">
        <v>0.0</v>
      </c>
      <c r="AK17" s="96" t="s">
        <v>43</v>
      </c>
      <c r="AL17" s="37">
        <v>45088.0</v>
      </c>
      <c r="AM17" s="42" t="s">
        <v>274</v>
      </c>
      <c r="AN17" s="58" t="s">
        <v>48</v>
      </c>
      <c r="AO17" s="40">
        <v>6.0</v>
      </c>
      <c r="AP17" s="40">
        <v>2.0</v>
      </c>
      <c r="AQ17" s="40">
        <v>0.0</v>
      </c>
      <c r="AR17" s="57" t="s">
        <v>44</v>
      </c>
      <c r="AS17" s="495">
        <v>45089.0</v>
      </c>
      <c r="AT17" s="42" t="s">
        <v>274</v>
      </c>
      <c r="AU17" s="58" t="s">
        <v>48</v>
      </c>
      <c r="AV17" s="40">
        <v>6.0</v>
      </c>
      <c r="AW17" s="40">
        <v>2.0</v>
      </c>
      <c r="AX17" s="40">
        <v>0.0</v>
      </c>
      <c r="AY17" s="48"/>
      <c r="AZ17" s="49">
        <f t="shared" ref="AZ17:BB17" si="18">SUM(F17,M17,T17,AA17,AH17,AO17,AV17)</f>
        <v>36</v>
      </c>
      <c r="BA17" s="39">
        <f t="shared" si="18"/>
        <v>12</v>
      </c>
      <c r="BB17" s="39">
        <f t="shared" si="18"/>
        <v>0.5</v>
      </c>
      <c r="BC17" s="50">
        <f t="shared" si="19"/>
        <v>48.5</v>
      </c>
      <c r="BD17" s="51"/>
      <c r="BE17" s="39">
        <f>AZ17*80</f>
        <v>2880</v>
      </c>
      <c r="BF17" s="39">
        <f>BA17*88</f>
        <v>1056</v>
      </c>
      <c r="BG17" s="39">
        <f>BB17*80</f>
        <v>40</v>
      </c>
      <c r="BH17" s="39">
        <f t="shared" si="20"/>
        <v>3976</v>
      </c>
      <c r="BI17" s="51"/>
      <c r="BJ17" s="39" t="s">
        <v>72</v>
      </c>
      <c r="BK17" s="93">
        <f>BH5</f>
        <v>2775</v>
      </c>
      <c r="BL17" s="51"/>
      <c r="BM17" s="51"/>
    </row>
    <row r="18">
      <c r="A18" s="35" t="s">
        <v>73</v>
      </c>
      <c r="B18" s="57" t="s">
        <v>33</v>
      </c>
      <c r="C18" s="37">
        <v>45083.0</v>
      </c>
      <c r="D18" s="42" t="s">
        <v>112</v>
      </c>
      <c r="E18" s="58" t="s">
        <v>71</v>
      </c>
      <c r="F18" s="40">
        <v>6.5</v>
      </c>
      <c r="G18" s="40">
        <v>1.0</v>
      </c>
      <c r="H18" s="40">
        <v>0.0</v>
      </c>
      <c r="I18" s="57" t="s">
        <v>46</v>
      </c>
      <c r="J18" s="37">
        <v>45084.0</v>
      </c>
      <c r="K18" s="42" t="s">
        <v>25</v>
      </c>
      <c r="L18" s="58" t="s">
        <v>25</v>
      </c>
      <c r="M18" s="40">
        <v>6.5</v>
      </c>
      <c r="N18" s="40">
        <v>1.0</v>
      </c>
      <c r="O18" s="40">
        <v>0.0</v>
      </c>
      <c r="P18" s="38" t="s">
        <v>36</v>
      </c>
      <c r="Q18" s="37">
        <v>45085.0</v>
      </c>
      <c r="R18" s="42" t="s">
        <v>112</v>
      </c>
      <c r="S18" s="58" t="s">
        <v>71</v>
      </c>
      <c r="T18" s="40">
        <v>6.5</v>
      </c>
      <c r="U18" s="40">
        <v>1.0</v>
      </c>
      <c r="V18" s="40">
        <v>0.0</v>
      </c>
      <c r="W18" s="57" t="s">
        <v>37</v>
      </c>
      <c r="X18" s="37">
        <v>45086.0</v>
      </c>
      <c r="Y18" s="42" t="s">
        <v>112</v>
      </c>
      <c r="Z18" s="58" t="s">
        <v>71</v>
      </c>
      <c r="AA18" s="40">
        <v>6.5</v>
      </c>
      <c r="AB18" s="40">
        <v>1.0</v>
      </c>
      <c r="AC18" s="40">
        <v>0.0</v>
      </c>
      <c r="AD18" s="57" t="s">
        <v>40</v>
      </c>
      <c r="AE18" s="37">
        <v>45087.0</v>
      </c>
      <c r="AF18" s="42" t="s">
        <v>112</v>
      </c>
      <c r="AG18" s="58" t="s">
        <v>71</v>
      </c>
      <c r="AH18" s="40">
        <v>6.5</v>
      </c>
      <c r="AI18" s="40">
        <v>1.0</v>
      </c>
      <c r="AJ18" s="40">
        <v>0.0</v>
      </c>
      <c r="AK18" s="96" t="s">
        <v>43</v>
      </c>
      <c r="AL18" s="37">
        <v>45088.0</v>
      </c>
      <c r="AM18" s="42" t="s">
        <v>112</v>
      </c>
      <c r="AN18" s="58" t="s">
        <v>71</v>
      </c>
      <c r="AO18" s="40">
        <v>6.5</v>
      </c>
      <c r="AP18" s="40">
        <v>1.0</v>
      </c>
      <c r="AQ18" s="40">
        <v>0.0</v>
      </c>
      <c r="AR18" s="57" t="s">
        <v>44</v>
      </c>
      <c r="AS18" s="495">
        <v>45089.0</v>
      </c>
      <c r="AT18" s="42" t="s">
        <v>112</v>
      </c>
      <c r="AU18" s="58" t="s">
        <v>71</v>
      </c>
      <c r="AV18" s="40">
        <v>6.5</v>
      </c>
      <c r="AW18" s="40">
        <v>1.0</v>
      </c>
      <c r="AX18" s="40">
        <v>0.0</v>
      </c>
      <c r="AY18" s="48"/>
      <c r="AZ18" s="49">
        <f t="shared" ref="AZ18:BB18" si="21">SUM(F18,M18,T18,AA18,AH18,AO18,AV18)</f>
        <v>45.5</v>
      </c>
      <c r="BA18" s="39">
        <f t="shared" si="21"/>
        <v>7</v>
      </c>
      <c r="BB18" s="39">
        <f t="shared" si="21"/>
        <v>0</v>
      </c>
      <c r="BC18" s="50">
        <f t="shared" si="19"/>
        <v>52.5</v>
      </c>
      <c r="BD18" s="51"/>
      <c r="BE18" s="39">
        <f>AZ18*67.31</f>
        <v>3062.605</v>
      </c>
      <c r="BF18" s="39">
        <f>BA18*74</f>
        <v>518</v>
      </c>
      <c r="BG18" s="39">
        <f>BB18*84</f>
        <v>0</v>
      </c>
      <c r="BH18" s="39">
        <f t="shared" si="20"/>
        <v>3580.605</v>
      </c>
      <c r="BI18" s="51"/>
      <c r="BJ18" s="39" t="s">
        <v>76</v>
      </c>
      <c r="BK18" s="93">
        <f>BH7</f>
        <v>4016</v>
      </c>
      <c r="BL18" s="51"/>
      <c r="BM18" s="51"/>
    </row>
    <row r="19">
      <c r="A19" s="35" t="s">
        <v>52</v>
      </c>
      <c r="B19" s="57"/>
      <c r="C19" s="37"/>
      <c r="D19" s="42"/>
      <c r="E19" s="58"/>
      <c r="F19" s="40">
        <v>0.0</v>
      </c>
      <c r="G19" s="40">
        <v>0.0</v>
      </c>
      <c r="H19" s="40">
        <v>0.0</v>
      </c>
      <c r="I19" s="57"/>
      <c r="J19" s="37"/>
      <c r="K19" s="42"/>
      <c r="L19" s="58"/>
      <c r="M19" s="40">
        <v>0.0</v>
      </c>
      <c r="N19" s="40">
        <v>0.0</v>
      </c>
      <c r="O19" s="40">
        <v>0.0</v>
      </c>
      <c r="P19" s="38"/>
      <c r="Q19" s="37"/>
      <c r="R19" s="42"/>
      <c r="S19" s="53"/>
      <c r="T19" s="40">
        <v>0.0</v>
      </c>
      <c r="U19" s="40">
        <v>0.0</v>
      </c>
      <c r="V19" s="40">
        <v>0.0</v>
      </c>
      <c r="W19" s="57" t="s">
        <v>37</v>
      </c>
      <c r="X19" s="37">
        <v>45086.0</v>
      </c>
      <c r="Y19" s="42" t="s">
        <v>274</v>
      </c>
      <c r="Z19" s="58" t="s">
        <v>48</v>
      </c>
      <c r="AA19" s="40">
        <v>6.0</v>
      </c>
      <c r="AB19" s="40">
        <v>2.0</v>
      </c>
      <c r="AC19" s="40">
        <v>0.0</v>
      </c>
      <c r="AD19" s="63"/>
      <c r="AE19" s="45"/>
      <c r="AF19" s="53"/>
      <c r="AG19" s="53"/>
      <c r="AH19" s="40">
        <v>0.0</v>
      </c>
      <c r="AI19" s="40">
        <v>0.0</v>
      </c>
      <c r="AJ19" s="40">
        <v>0.0</v>
      </c>
      <c r="AK19" s="149"/>
      <c r="AL19" s="45"/>
      <c r="AM19" s="53"/>
      <c r="AN19" s="58"/>
      <c r="AO19" s="40">
        <v>0.0</v>
      </c>
      <c r="AP19" s="40">
        <v>0.0</v>
      </c>
      <c r="AQ19" s="40">
        <v>0.0</v>
      </c>
      <c r="AR19" s="144"/>
      <c r="AS19" s="144"/>
      <c r="AT19" s="144"/>
      <c r="AU19" s="144"/>
      <c r="AV19" s="40">
        <v>0.0</v>
      </c>
      <c r="AW19" s="40">
        <v>0.0</v>
      </c>
      <c r="AX19" s="40">
        <v>0.0</v>
      </c>
      <c r="AY19" s="48"/>
      <c r="AZ19" s="49">
        <f t="shared" ref="AZ19:BB19" si="22">SUM(F19,M19,T19,AA19,AH19,AO19,AV19)</f>
        <v>6</v>
      </c>
      <c r="BA19" s="39">
        <f t="shared" si="22"/>
        <v>2</v>
      </c>
      <c r="BB19" s="39">
        <f t="shared" si="22"/>
        <v>0</v>
      </c>
      <c r="BC19" s="50">
        <f t="shared" si="19"/>
        <v>8</v>
      </c>
      <c r="BD19" s="51"/>
      <c r="BE19" s="39">
        <f t="shared" ref="BE19:BE21" si="24">AZ19*80</f>
        <v>480</v>
      </c>
      <c r="BF19" s="39">
        <f t="shared" ref="BF19:BF21" si="25">BA19*88</f>
        <v>176</v>
      </c>
      <c r="BG19" s="39">
        <f t="shared" ref="BG19:BG21" si="26">BB19*80</f>
        <v>0</v>
      </c>
      <c r="BH19" s="39">
        <f t="shared" si="20"/>
        <v>656</v>
      </c>
      <c r="BI19" s="51"/>
      <c r="BJ19" s="39" t="s">
        <v>340</v>
      </c>
      <c r="BK19" s="93">
        <f t="shared" ref="BK19:BK21" si="27">BH16</f>
        <v>3225.31</v>
      </c>
      <c r="BL19" s="51"/>
      <c r="BM19" s="51"/>
    </row>
    <row r="20">
      <c r="A20" s="35" t="s">
        <v>50</v>
      </c>
      <c r="B20" s="36"/>
      <c r="C20" s="37"/>
      <c r="D20" s="42"/>
      <c r="E20" s="58"/>
      <c r="F20" s="40">
        <v>0.0</v>
      </c>
      <c r="G20" s="40">
        <v>0.0</v>
      </c>
      <c r="H20" s="40">
        <v>0.0</v>
      </c>
      <c r="I20" s="57"/>
      <c r="J20" s="37"/>
      <c r="K20" s="42"/>
      <c r="L20" s="58"/>
      <c r="M20" s="40">
        <v>0.0</v>
      </c>
      <c r="N20" s="40">
        <v>0.0</v>
      </c>
      <c r="O20" s="40">
        <v>0.0</v>
      </c>
      <c r="P20" s="36"/>
      <c r="Q20" s="37"/>
      <c r="R20" s="42"/>
      <c r="S20" s="53"/>
      <c r="T20" s="40">
        <v>0.0</v>
      </c>
      <c r="U20" s="40">
        <v>0.0</v>
      </c>
      <c r="V20" s="40">
        <v>0.0</v>
      </c>
      <c r="W20" s="144"/>
      <c r="X20" s="144"/>
      <c r="Y20" s="144"/>
      <c r="Z20" s="144"/>
      <c r="AA20" s="40">
        <v>0.0</v>
      </c>
      <c r="AB20" s="40">
        <v>0.0</v>
      </c>
      <c r="AC20" s="40">
        <v>0.0</v>
      </c>
      <c r="AD20" s="144"/>
      <c r="AE20" s="144"/>
      <c r="AF20" s="144"/>
      <c r="AG20" s="144"/>
      <c r="AH20" s="40">
        <v>0.0</v>
      </c>
      <c r="AI20" s="40">
        <v>0.0</v>
      </c>
      <c r="AJ20" s="40">
        <v>0.0</v>
      </c>
      <c r="AK20" s="144"/>
      <c r="AL20" s="144"/>
      <c r="AM20" s="144"/>
      <c r="AN20" s="144"/>
      <c r="AO20" s="40">
        <v>0.0</v>
      </c>
      <c r="AP20" s="40">
        <v>0.0</v>
      </c>
      <c r="AQ20" s="40">
        <v>0.0</v>
      </c>
      <c r="AR20" s="61"/>
      <c r="AS20" s="143"/>
      <c r="AT20" s="53"/>
      <c r="AU20" s="53"/>
      <c r="AV20" s="40">
        <v>0.0</v>
      </c>
      <c r="AW20" s="40">
        <v>0.0</v>
      </c>
      <c r="AX20" s="40">
        <v>0.0</v>
      </c>
      <c r="AY20" s="48"/>
      <c r="AZ20" s="49">
        <f t="shared" ref="AZ20:BB20" si="23">SUM(F20,M20,T20,AA20,AH20,AO20,AV20)</f>
        <v>0</v>
      </c>
      <c r="BA20" s="39">
        <f t="shared" si="23"/>
        <v>0</v>
      </c>
      <c r="BB20" s="39">
        <f t="shared" si="23"/>
        <v>0</v>
      </c>
      <c r="BC20" s="50">
        <f t="shared" si="19"/>
        <v>0</v>
      </c>
      <c r="BD20" s="51"/>
      <c r="BE20" s="39">
        <f t="shared" si="24"/>
        <v>0</v>
      </c>
      <c r="BF20" s="39">
        <f t="shared" si="25"/>
        <v>0</v>
      </c>
      <c r="BG20" s="39">
        <f t="shared" si="26"/>
        <v>0</v>
      </c>
      <c r="BH20" s="39">
        <f t="shared" si="20"/>
        <v>0</v>
      </c>
      <c r="BI20" s="51"/>
      <c r="BJ20" s="39" t="s">
        <v>80</v>
      </c>
      <c r="BK20" s="93">
        <f t="shared" si="27"/>
        <v>3976</v>
      </c>
      <c r="BL20" s="51"/>
      <c r="BM20" s="51"/>
    </row>
    <row r="21">
      <c r="A21" s="59" t="s">
        <v>54</v>
      </c>
      <c r="B21" s="144"/>
      <c r="C21" s="144"/>
      <c r="D21" s="144"/>
      <c r="E21" s="144"/>
      <c r="F21" s="40">
        <v>0.0</v>
      </c>
      <c r="G21" s="40">
        <v>0.0</v>
      </c>
      <c r="H21" s="40">
        <v>0.0</v>
      </c>
      <c r="I21" s="144"/>
      <c r="J21" s="144"/>
      <c r="K21" s="144"/>
      <c r="L21" s="144"/>
      <c r="M21" s="40">
        <v>0.0</v>
      </c>
      <c r="N21" s="40">
        <v>0.0</v>
      </c>
      <c r="O21" s="40">
        <v>0.0</v>
      </c>
      <c r="P21" s="36" t="s">
        <v>24</v>
      </c>
      <c r="Q21" s="37">
        <v>45084.0</v>
      </c>
      <c r="R21" s="42" t="s">
        <v>211</v>
      </c>
      <c r="S21" s="58" t="s">
        <v>66</v>
      </c>
      <c r="T21" s="40">
        <v>0.0</v>
      </c>
      <c r="U21" s="40">
        <v>6.0</v>
      </c>
      <c r="V21" s="40">
        <v>0.0</v>
      </c>
      <c r="W21" s="144"/>
      <c r="X21" s="144"/>
      <c r="Y21" s="144"/>
      <c r="Z21" s="144"/>
      <c r="AA21" s="40">
        <v>0.0</v>
      </c>
      <c r="AB21" s="40">
        <v>0.0</v>
      </c>
      <c r="AC21" s="40">
        <v>0.0</v>
      </c>
      <c r="AD21" s="144"/>
      <c r="AE21" s="144"/>
      <c r="AF21" s="144"/>
      <c r="AG21" s="144"/>
      <c r="AH21" s="40">
        <v>0.0</v>
      </c>
      <c r="AI21" s="40">
        <v>0.0</v>
      </c>
      <c r="AJ21" s="40">
        <v>0.0</v>
      </c>
      <c r="AK21" s="144"/>
      <c r="AL21" s="144"/>
      <c r="AM21" s="144"/>
      <c r="AN21" s="144"/>
      <c r="AO21" s="40">
        <v>0.0</v>
      </c>
      <c r="AP21" s="40">
        <v>0.0</v>
      </c>
      <c r="AQ21" s="40">
        <v>0.0</v>
      </c>
      <c r="AR21" s="144"/>
      <c r="AS21" s="144"/>
      <c r="AT21" s="144"/>
      <c r="AU21" s="144"/>
      <c r="AV21" s="40">
        <v>0.0</v>
      </c>
      <c r="AW21" s="40">
        <v>0.0</v>
      </c>
      <c r="AX21" s="40">
        <v>0.0</v>
      </c>
      <c r="AZ21" s="49">
        <f t="shared" ref="AZ21:BB21" si="28">SUM(F21,M21,T21,AA21,AH21,AO21,AV21)</f>
        <v>0</v>
      </c>
      <c r="BA21" s="39">
        <f t="shared" si="28"/>
        <v>6</v>
      </c>
      <c r="BB21" s="39">
        <f t="shared" si="28"/>
        <v>0</v>
      </c>
      <c r="BC21" s="50">
        <f t="shared" si="19"/>
        <v>6</v>
      </c>
      <c r="BD21" s="51"/>
      <c r="BE21" s="39">
        <f t="shared" si="24"/>
        <v>0</v>
      </c>
      <c r="BF21" s="39">
        <f t="shared" si="25"/>
        <v>528</v>
      </c>
      <c r="BG21" s="39">
        <f t="shared" si="26"/>
        <v>0</v>
      </c>
      <c r="BH21" s="39">
        <f t="shared" si="20"/>
        <v>528</v>
      </c>
      <c r="BI21" s="51"/>
      <c r="BJ21" s="39" t="s">
        <v>81</v>
      </c>
      <c r="BK21" s="93">
        <f t="shared" si="27"/>
        <v>3580.605</v>
      </c>
      <c r="BL21" s="51"/>
      <c r="BM21" s="51"/>
    </row>
    <row r="22">
      <c r="AZ22" s="51"/>
      <c r="BA22" s="51"/>
      <c r="BB22" s="51"/>
      <c r="BC22" s="51"/>
      <c r="BD22" s="51"/>
      <c r="BE22" s="39"/>
      <c r="BF22" s="39"/>
      <c r="BG22" s="39"/>
      <c r="BH22" s="39"/>
      <c r="BI22" s="51"/>
      <c r="BJ22" s="39" t="s">
        <v>83</v>
      </c>
      <c r="BK22" s="93">
        <f t="shared" ref="BK22:BK24" si="30">BH27</f>
        <v>3864</v>
      </c>
      <c r="BL22" s="51"/>
      <c r="BM22" s="51"/>
    </row>
    <row r="23">
      <c r="AY23" s="76" t="s">
        <v>14</v>
      </c>
      <c r="AZ23" s="77">
        <f t="shared" ref="AZ23:BC23" si="29">SUM(AZ16,AZ17,AZ18,AZ19,AZ20,AZ21)</f>
        <v>88.5</v>
      </c>
      <c r="BA23" s="78">
        <f t="shared" si="29"/>
        <v>64</v>
      </c>
      <c r="BB23" s="78">
        <f t="shared" si="29"/>
        <v>5.5</v>
      </c>
      <c r="BC23" s="79">
        <f t="shared" si="29"/>
        <v>158</v>
      </c>
      <c r="BD23" s="51"/>
      <c r="BE23" s="40">
        <f>sum(BE16,BE17,BE18,BE19,BE20,BE21)</f>
        <v>6489.915</v>
      </c>
      <c r="BF23" s="40">
        <f>sum(BF16,BF17,BF18,BF19,BF20,BF243)</f>
        <v>4488</v>
      </c>
      <c r="BG23" s="40">
        <f>sum(BG16,BG17,BG18,BG19,BG20,BG21)</f>
        <v>460</v>
      </c>
      <c r="BH23" s="40">
        <f>SUM(BH16,BH17,BH18,BH19,BH20,BH21)</f>
        <v>11965.915</v>
      </c>
      <c r="BI23" s="51"/>
      <c r="BJ23" s="39" t="s">
        <v>84</v>
      </c>
      <c r="BK23" s="93">
        <f t="shared" si="30"/>
        <v>3660</v>
      </c>
      <c r="BL23" s="51"/>
      <c r="BM23" s="51"/>
    </row>
    <row r="24">
      <c r="A24" s="100"/>
      <c r="B24" s="101"/>
      <c r="C24" s="101"/>
      <c r="D24" s="3"/>
      <c r="E24" s="4"/>
      <c r="F24" s="102"/>
      <c r="G24" s="102"/>
      <c r="H24" s="102"/>
      <c r="I24" s="102"/>
      <c r="J24" s="102"/>
      <c r="K24" s="6" t="s">
        <v>85</v>
      </c>
      <c r="L24" s="4"/>
      <c r="T24" s="103"/>
      <c r="U24" s="103"/>
      <c r="V24" s="103"/>
      <c r="W24" s="103"/>
      <c r="X24" s="104"/>
      <c r="Y24" s="6" t="s">
        <v>85</v>
      </c>
      <c r="Z24" s="4"/>
      <c r="AA24" s="104"/>
      <c r="AB24" s="104"/>
      <c r="AC24" s="104"/>
      <c r="AD24" s="104"/>
      <c r="AE24" s="104"/>
      <c r="AF24" s="9" t="s">
        <v>85</v>
      </c>
      <c r="AG24" s="4"/>
      <c r="AH24" s="104"/>
      <c r="AI24" s="104"/>
      <c r="AJ24" s="104"/>
      <c r="AK24" s="104"/>
      <c r="AL24" s="104"/>
      <c r="AM24" s="104"/>
      <c r="AN24" s="105"/>
      <c r="AO24" s="104"/>
      <c r="AP24" s="104"/>
      <c r="AQ24" s="104"/>
      <c r="AR24" s="104"/>
      <c r="AS24" s="104"/>
      <c r="AT24" s="9" t="s">
        <v>85</v>
      </c>
      <c r="AU24" s="4"/>
      <c r="AV24" s="105"/>
      <c r="AW24" s="105"/>
      <c r="AX24" s="105"/>
      <c r="AY24" s="105"/>
      <c r="AZ24" s="105"/>
      <c r="BA24" s="105"/>
      <c r="BB24" s="105"/>
      <c r="BC24" s="105"/>
      <c r="BD24" s="106"/>
      <c r="BE24" s="106"/>
      <c r="BF24" s="106"/>
      <c r="BG24" s="106"/>
      <c r="BH24" s="106"/>
      <c r="BI24" s="106"/>
      <c r="BJ24" s="39" t="s">
        <v>86</v>
      </c>
      <c r="BK24" s="93">
        <f t="shared" si="30"/>
        <v>3573.915</v>
      </c>
      <c r="BL24" s="106"/>
      <c r="BM24" s="106"/>
    </row>
    <row r="25">
      <c r="A25" s="7"/>
      <c r="B25" s="350"/>
      <c r="C25" s="350"/>
      <c r="D25" s="124"/>
      <c r="E25" s="351">
        <v>45082.0</v>
      </c>
      <c r="F25" s="387"/>
      <c r="G25" s="387"/>
      <c r="H25" s="387"/>
      <c r="I25" s="124"/>
      <c r="J25" s="124"/>
      <c r="L25" s="351">
        <v>45083.0</v>
      </c>
      <c r="M25" s="124"/>
      <c r="N25" s="124"/>
      <c r="O25" s="124"/>
      <c r="P25" s="124"/>
      <c r="R25" s="8"/>
      <c r="S25" s="351">
        <v>45084.0</v>
      </c>
      <c r="U25" s="126"/>
      <c r="V25" s="126"/>
      <c r="X25" s="126"/>
      <c r="Y25" s="488"/>
      <c r="Z25" s="351">
        <v>45085.0</v>
      </c>
      <c r="AA25" s="126"/>
      <c r="AB25" s="126"/>
      <c r="AD25" s="126"/>
      <c r="AE25" s="126"/>
      <c r="AF25" s="126"/>
      <c r="AG25" s="405">
        <v>45086.0</v>
      </c>
      <c r="AH25" s="126"/>
      <c r="AJ25" s="126"/>
      <c r="AK25" s="126"/>
      <c r="AL25" s="126"/>
      <c r="AM25" s="126"/>
      <c r="AN25" s="405">
        <v>45087.0</v>
      </c>
      <c r="AP25" s="106"/>
      <c r="AQ25" s="106"/>
      <c r="AR25" s="106"/>
      <c r="AS25" s="106"/>
      <c r="AT25" s="106"/>
      <c r="AU25" s="405">
        <v>45088.0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9" t="s">
        <v>85</v>
      </c>
      <c r="BG25" s="4"/>
      <c r="BH25" s="106"/>
      <c r="BI25" s="106"/>
      <c r="BJ25" s="92" t="s">
        <v>108</v>
      </c>
      <c r="BK25" s="93">
        <f>BH39</f>
        <v>3456</v>
      </c>
      <c r="BL25" s="106"/>
      <c r="BM25" s="106"/>
    </row>
    <row r="26">
      <c r="A26" s="107"/>
      <c r="B26" s="26"/>
      <c r="C26" s="26"/>
      <c r="D26" s="26" t="s">
        <v>2</v>
      </c>
      <c r="E26" s="26" t="s">
        <v>3</v>
      </c>
      <c r="F26" s="26" t="s">
        <v>4</v>
      </c>
      <c r="G26" s="26" t="s">
        <v>5</v>
      </c>
      <c r="H26" s="26" t="s">
        <v>6</v>
      </c>
      <c r="I26" s="26"/>
      <c r="J26" s="26"/>
      <c r="K26" s="26" t="s">
        <v>2</v>
      </c>
      <c r="L26" s="26" t="s">
        <v>7</v>
      </c>
      <c r="M26" s="26" t="s">
        <v>4</v>
      </c>
      <c r="N26" s="26" t="s">
        <v>5</v>
      </c>
      <c r="O26" s="26" t="s">
        <v>6</v>
      </c>
      <c r="P26" s="26"/>
      <c r="Q26" s="26"/>
      <c r="R26" s="26" t="s">
        <v>2</v>
      </c>
      <c r="S26" s="26" t="s">
        <v>8</v>
      </c>
      <c r="T26" s="26" t="s">
        <v>4</v>
      </c>
      <c r="U26" s="26" t="s">
        <v>5</v>
      </c>
      <c r="V26" s="26" t="s">
        <v>6</v>
      </c>
      <c r="W26" s="28"/>
      <c r="X26" s="29"/>
      <c r="Y26" s="29" t="s">
        <v>2</v>
      </c>
      <c r="Z26" s="29" t="s">
        <v>9</v>
      </c>
      <c r="AA26" s="26" t="s">
        <v>4</v>
      </c>
      <c r="AB26" s="26" t="s">
        <v>5</v>
      </c>
      <c r="AC26" s="26" t="s">
        <v>6</v>
      </c>
      <c r="AD26" s="29"/>
      <c r="AE26" s="29"/>
      <c r="AF26" s="29" t="s">
        <v>2</v>
      </c>
      <c r="AG26" s="29" t="s">
        <v>10</v>
      </c>
      <c r="AH26" s="26" t="s">
        <v>4</v>
      </c>
      <c r="AI26" s="26" t="s">
        <v>5</v>
      </c>
      <c r="AJ26" s="26" t="s">
        <v>6</v>
      </c>
      <c r="AK26" s="29"/>
      <c r="AL26" s="29"/>
      <c r="AM26" s="29" t="s">
        <v>2</v>
      </c>
      <c r="AN26" s="29" t="s">
        <v>11</v>
      </c>
      <c r="AO26" s="26" t="s">
        <v>4</v>
      </c>
      <c r="AP26" s="26" t="s">
        <v>5</v>
      </c>
      <c r="AQ26" s="26" t="s">
        <v>6</v>
      </c>
      <c r="AR26" s="29"/>
      <c r="AS26" s="29"/>
      <c r="AT26" s="29" t="s">
        <v>2</v>
      </c>
      <c r="AU26" s="29" t="s">
        <v>12</v>
      </c>
      <c r="AV26" s="26" t="s">
        <v>4</v>
      </c>
      <c r="AW26" s="26" t="s">
        <v>5</v>
      </c>
      <c r="AX26" s="26" t="s">
        <v>6</v>
      </c>
      <c r="AY26" s="30"/>
      <c r="AZ26" s="31" t="s">
        <v>4</v>
      </c>
      <c r="BA26" s="31" t="s">
        <v>13</v>
      </c>
      <c r="BB26" s="31" t="s">
        <v>6</v>
      </c>
      <c r="BC26" s="31" t="s">
        <v>14</v>
      </c>
      <c r="BD26" s="32"/>
      <c r="BE26" s="33" t="s">
        <v>4</v>
      </c>
      <c r="BF26" s="33" t="s">
        <v>13</v>
      </c>
      <c r="BG26" s="33" t="s">
        <v>6</v>
      </c>
      <c r="BH26" s="33" t="s">
        <v>15</v>
      </c>
      <c r="BI26" s="32"/>
      <c r="BJ26" s="92" t="s">
        <v>87</v>
      </c>
      <c r="BK26" s="93">
        <f t="shared" ref="BK26:BK27" si="32">BH58</f>
        <v>3591.93</v>
      </c>
      <c r="BL26" s="32"/>
      <c r="BM26" s="32"/>
    </row>
    <row r="27">
      <c r="A27" s="35" t="s">
        <v>88</v>
      </c>
      <c r="B27" s="43" t="s">
        <v>19</v>
      </c>
      <c r="C27" s="37">
        <v>45082.0</v>
      </c>
      <c r="D27" s="42" t="s">
        <v>277</v>
      </c>
      <c r="E27" s="39" t="s">
        <v>90</v>
      </c>
      <c r="F27" s="40">
        <v>0.0</v>
      </c>
      <c r="G27" s="40">
        <v>7.5</v>
      </c>
      <c r="H27" s="40">
        <v>0.0</v>
      </c>
      <c r="I27" s="43" t="s">
        <v>22</v>
      </c>
      <c r="J27" s="37">
        <v>45083.0</v>
      </c>
      <c r="K27" s="42" t="s">
        <v>277</v>
      </c>
      <c r="L27" s="39" t="s">
        <v>90</v>
      </c>
      <c r="M27" s="40">
        <v>6.5</v>
      </c>
      <c r="N27" s="40">
        <v>0.0</v>
      </c>
      <c r="O27" s="40">
        <v>0.0</v>
      </c>
      <c r="P27" s="43" t="s">
        <v>24</v>
      </c>
      <c r="Q27" s="37">
        <v>45084.0</v>
      </c>
      <c r="R27" s="42" t="s">
        <v>277</v>
      </c>
      <c r="S27" s="39" t="s">
        <v>90</v>
      </c>
      <c r="T27" s="40">
        <v>0.0</v>
      </c>
      <c r="U27" s="40">
        <v>7.5</v>
      </c>
      <c r="V27" s="40">
        <v>0.0</v>
      </c>
      <c r="W27" s="43" t="s">
        <v>26</v>
      </c>
      <c r="X27" s="37">
        <v>45085.0</v>
      </c>
      <c r="Y27" s="42" t="s">
        <v>25</v>
      </c>
      <c r="Z27" s="39" t="s">
        <v>25</v>
      </c>
      <c r="AA27" s="40">
        <v>0.0</v>
      </c>
      <c r="AB27" s="40">
        <v>0.0</v>
      </c>
      <c r="AC27" s="40">
        <v>0.0</v>
      </c>
      <c r="AD27" s="43" t="s">
        <v>56</v>
      </c>
      <c r="AE27" s="37">
        <v>45086.0</v>
      </c>
      <c r="AF27" s="42" t="s">
        <v>278</v>
      </c>
      <c r="AG27" s="39" t="s">
        <v>92</v>
      </c>
      <c r="AH27" s="40">
        <v>0.0</v>
      </c>
      <c r="AI27" s="40">
        <v>8.0</v>
      </c>
      <c r="AJ27" s="40">
        <v>0.0</v>
      </c>
      <c r="AK27" s="66" t="s">
        <v>57</v>
      </c>
      <c r="AL27" s="37">
        <v>45087.0</v>
      </c>
      <c r="AM27" s="42" t="s">
        <v>278</v>
      </c>
      <c r="AN27" s="108" t="s">
        <v>92</v>
      </c>
      <c r="AO27" s="40">
        <v>0.0</v>
      </c>
      <c r="AP27" s="40">
        <v>8.0</v>
      </c>
      <c r="AQ27" s="40">
        <v>0.0</v>
      </c>
      <c r="AR27" s="43" t="s">
        <v>93</v>
      </c>
      <c r="AS27" s="37">
        <v>45088.0</v>
      </c>
      <c r="AT27" s="42" t="s">
        <v>298</v>
      </c>
      <c r="AU27" s="39" t="s">
        <v>280</v>
      </c>
      <c r="AV27" s="40">
        <v>0.0</v>
      </c>
      <c r="AW27" s="40">
        <v>7.0</v>
      </c>
      <c r="AX27" s="40">
        <v>0.0</v>
      </c>
      <c r="AY27" s="48"/>
      <c r="AZ27" s="49">
        <f t="shared" ref="AZ27:BB27" si="31">SUM(F27,M27,T27,AA27,AH27,AO27,AV27)</f>
        <v>6.5</v>
      </c>
      <c r="BA27" s="39">
        <f t="shared" si="31"/>
        <v>38</v>
      </c>
      <c r="BB27" s="39">
        <f t="shared" si="31"/>
        <v>0</v>
      </c>
      <c r="BC27" s="50">
        <f t="shared" ref="BC27:BC32" si="34">SUM(AZ27,BA27,BB27)</f>
        <v>44.5</v>
      </c>
      <c r="BD27" s="51"/>
      <c r="BE27" s="39">
        <f t="shared" ref="BE27:BE28" si="35">AZ27*80</f>
        <v>520</v>
      </c>
      <c r="BF27" s="39">
        <f t="shared" ref="BF27:BF28" si="36">BA27*88</f>
        <v>3344</v>
      </c>
      <c r="BG27" s="39">
        <f t="shared" ref="BG27:BG28" si="37">BB27*80</f>
        <v>0</v>
      </c>
      <c r="BH27" s="39">
        <f t="shared" ref="BH27:BH31" si="38">sum(BE27,BF27,BG27)</f>
        <v>3864</v>
      </c>
      <c r="BI27" s="51"/>
      <c r="BJ27" s="39" t="s">
        <v>744</v>
      </c>
      <c r="BK27" s="93">
        <f t="shared" si="32"/>
        <v>2005.51</v>
      </c>
      <c r="BL27" s="51"/>
      <c r="BM27" s="51"/>
    </row>
    <row r="28">
      <c r="A28" s="109" t="s">
        <v>97</v>
      </c>
      <c r="B28" s="420" t="s">
        <v>33</v>
      </c>
      <c r="C28" s="37">
        <v>45083.0</v>
      </c>
      <c r="D28" s="96" t="s">
        <v>74</v>
      </c>
      <c r="E28" s="110" t="s">
        <v>99</v>
      </c>
      <c r="F28" s="40">
        <v>7.0</v>
      </c>
      <c r="G28" s="40">
        <v>0.5</v>
      </c>
      <c r="H28" s="40">
        <v>0.0</v>
      </c>
      <c r="I28" s="420" t="s">
        <v>46</v>
      </c>
      <c r="J28" s="37">
        <v>45084.0</v>
      </c>
      <c r="K28" s="96" t="s">
        <v>25</v>
      </c>
      <c r="L28" s="110" t="s">
        <v>25</v>
      </c>
      <c r="M28" s="40">
        <v>0.0</v>
      </c>
      <c r="N28" s="40">
        <v>0.0</v>
      </c>
      <c r="O28" s="40">
        <v>0.0</v>
      </c>
      <c r="P28" s="38" t="s">
        <v>36</v>
      </c>
      <c r="Q28" s="37">
        <v>45085.0</v>
      </c>
      <c r="R28" s="96" t="s">
        <v>74</v>
      </c>
      <c r="S28" s="110" t="s">
        <v>99</v>
      </c>
      <c r="T28" s="40">
        <v>7.0</v>
      </c>
      <c r="U28" s="40">
        <v>0.5</v>
      </c>
      <c r="V28" s="40">
        <v>0.0</v>
      </c>
      <c r="W28" s="420" t="s">
        <v>37</v>
      </c>
      <c r="X28" s="37">
        <v>45086.0</v>
      </c>
      <c r="Y28" s="96" t="s">
        <v>74</v>
      </c>
      <c r="Z28" s="110" t="s">
        <v>99</v>
      </c>
      <c r="AA28" s="40">
        <v>7.0</v>
      </c>
      <c r="AB28" s="40">
        <v>0.5</v>
      </c>
      <c r="AC28" s="40">
        <v>0.0</v>
      </c>
      <c r="AD28" s="420" t="s">
        <v>40</v>
      </c>
      <c r="AE28" s="37">
        <v>45087.0</v>
      </c>
      <c r="AF28" s="56" t="s">
        <v>281</v>
      </c>
      <c r="AG28" s="110" t="s">
        <v>101</v>
      </c>
      <c r="AH28" s="40">
        <v>8.0</v>
      </c>
      <c r="AI28" s="40">
        <v>0.0</v>
      </c>
      <c r="AJ28" s="40">
        <v>0.0</v>
      </c>
      <c r="AK28" s="96" t="s">
        <v>43</v>
      </c>
      <c r="AL28" s="37">
        <v>45088.0</v>
      </c>
      <c r="AM28" s="56" t="s">
        <v>281</v>
      </c>
      <c r="AN28" s="110" t="s">
        <v>101</v>
      </c>
      <c r="AO28" s="40">
        <v>8.0</v>
      </c>
      <c r="AP28" s="40">
        <v>0.0</v>
      </c>
      <c r="AQ28" s="40">
        <v>0.0</v>
      </c>
      <c r="AR28" s="420" t="s">
        <v>44</v>
      </c>
      <c r="AS28" s="495">
        <v>45089.0</v>
      </c>
      <c r="AT28" s="95" t="s">
        <v>128</v>
      </c>
      <c r="AU28" s="98" t="s">
        <v>202</v>
      </c>
      <c r="AV28" s="40">
        <v>6.0</v>
      </c>
      <c r="AW28" s="40">
        <v>1.0</v>
      </c>
      <c r="AX28" s="40">
        <v>0.0</v>
      </c>
      <c r="AY28" s="48"/>
      <c r="AZ28" s="49">
        <f t="shared" ref="AZ28:BB28" si="33">SUM(F28,M28,T28,AA28,AH28,AO28,AV28)</f>
        <v>43</v>
      </c>
      <c r="BA28" s="39">
        <f t="shared" si="33"/>
        <v>2.5</v>
      </c>
      <c r="BB28" s="39">
        <f t="shared" si="33"/>
        <v>0</v>
      </c>
      <c r="BC28" s="50">
        <f t="shared" si="34"/>
        <v>45.5</v>
      </c>
      <c r="BD28" s="51"/>
      <c r="BE28" s="39">
        <f t="shared" si="35"/>
        <v>3440</v>
      </c>
      <c r="BF28" s="39">
        <f t="shared" si="36"/>
        <v>220</v>
      </c>
      <c r="BG28" s="39">
        <f t="shared" si="37"/>
        <v>0</v>
      </c>
      <c r="BH28" s="39">
        <f t="shared" si="38"/>
        <v>3660</v>
      </c>
      <c r="BI28" s="51"/>
      <c r="BJ28" s="39" t="s">
        <v>102</v>
      </c>
      <c r="BK28" s="93">
        <f>SUM(BH8,BH20,BH71)</f>
        <v>2044</v>
      </c>
      <c r="BL28" s="51"/>
      <c r="BM28" s="51"/>
    </row>
    <row r="29">
      <c r="A29" s="35" t="s">
        <v>103</v>
      </c>
      <c r="B29" s="420" t="s">
        <v>33</v>
      </c>
      <c r="C29" s="37">
        <v>45083.0</v>
      </c>
      <c r="D29" s="96" t="s">
        <v>112</v>
      </c>
      <c r="E29" s="110" t="s">
        <v>71</v>
      </c>
      <c r="F29" s="40">
        <v>6.5</v>
      </c>
      <c r="G29" s="40">
        <v>1.0</v>
      </c>
      <c r="H29" s="40">
        <v>0.0</v>
      </c>
      <c r="I29" s="420" t="s">
        <v>46</v>
      </c>
      <c r="J29" s="37">
        <v>45084.0</v>
      </c>
      <c r="K29" s="96" t="s">
        <v>112</v>
      </c>
      <c r="L29" s="110" t="s">
        <v>71</v>
      </c>
      <c r="M29" s="40">
        <v>6.5</v>
      </c>
      <c r="N29" s="40">
        <v>1.0</v>
      </c>
      <c r="O29" s="40">
        <v>0.0</v>
      </c>
      <c r="P29" s="38" t="s">
        <v>36</v>
      </c>
      <c r="Q29" s="37">
        <v>45085.0</v>
      </c>
      <c r="R29" s="96" t="s">
        <v>25</v>
      </c>
      <c r="S29" s="110" t="s">
        <v>25</v>
      </c>
      <c r="T29" s="40">
        <v>6.5</v>
      </c>
      <c r="U29" s="40">
        <v>1.0</v>
      </c>
      <c r="V29" s="40">
        <v>0.0</v>
      </c>
      <c r="W29" s="420" t="s">
        <v>37</v>
      </c>
      <c r="X29" s="37">
        <v>45086.0</v>
      </c>
      <c r="Y29" s="96" t="s">
        <v>112</v>
      </c>
      <c r="Z29" s="110" t="s">
        <v>71</v>
      </c>
      <c r="AA29" s="40">
        <v>6.5</v>
      </c>
      <c r="AB29" s="40">
        <v>1.0</v>
      </c>
      <c r="AC29" s="40">
        <v>0.0</v>
      </c>
      <c r="AD29" s="420" t="s">
        <v>40</v>
      </c>
      <c r="AE29" s="37">
        <v>45087.0</v>
      </c>
      <c r="AF29" s="114" t="s">
        <v>213</v>
      </c>
      <c r="AG29" s="110" t="s">
        <v>225</v>
      </c>
      <c r="AH29" s="40">
        <v>7.5</v>
      </c>
      <c r="AI29" s="40">
        <v>0.5</v>
      </c>
      <c r="AJ29" s="40">
        <v>0.0</v>
      </c>
      <c r="AK29" s="96" t="s">
        <v>43</v>
      </c>
      <c r="AL29" s="37">
        <v>45088.0</v>
      </c>
      <c r="AM29" s="114" t="s">
        <v>213</v>
      </c>
      <c r="AN29" s="110" t="s">
        <v>225</v>
      </c>
      <c r="AO29" s="40">
        <v>7.5</v>
      </c>
      <c r="AP29" s="40">
        <v>0.5</v>
      </c>
      <c r="AQ29" s="40">
        <v>0.0</v>
      </c>
      <c r="AR29" s="420" t="s">
        <v>44</v>
      </c>
      <c r="AS29" s="495">
        <v>45089.0</v>
      </c>
      <c r="AT29" s="96" t="s">
        <v>273</v>
      </c>
      <c r="AU29" s="110" t="s">
        <v>39</v>
      </c>
      <c r="AV29" s="40">
        <v>5.5</v>
      </c>
      <c r="AW29" s="40">
        <v>1.0</v>
      </c>
      <c r="AX29" s="40">
        <v>0.0</v>
      </c>
      <c r="AY29" s="48"/>
      <c r="AZ29" s="49">
        <f t="shared" ref="AZ29:BB29" si="39">SUM(F29,M29,T29,AA29,AH29,AO29,AV29)</f>
        <v>46.5</v>
      </c>
      <c r="BA29" s="39">
        <f t="shared" si="39"/>
        <v>6</v>
      </c>
      <c r="BB29" s="39">
        <f t="shared" si="39"/>
        <v>0</v>
      </c>
      <c r="BC29" s="50">
        <f t="shared" si="34"/>
        <v>52.5</v>
      </c>
      <c r="BD29" s="51"/>
      <c r="BE29" s="39">
        <f>AZ29*67.31</f>
        <v>3129.915</v>
      </c>
      <c r="BF29" s="39">
        <f>BA29*74</f>
        <v>444</v>
      </c>
      <c r="BG29" s="39">
        <f>BB29*84</f>
        <v>0</v>
      </c>
      <c r="BH29" s="39">
        <f t="shared" si="38"/>
        <v>3573.915</v>
      </c>
      <c r="BI29" s="51"/>
      <c r="BJ29" s="39" t="s">
        <v>752</v>
      </c>
      <c r="BK29" s="93">
        <f>BH69</f>
        <v>2876.965</v>
      </c>
      <c r="BL29" s="51"/>
      <c r="BM29" s="51"/>
    </row>
    <row r="30">
      <c r="A30" s="35" t="s">
        <v>52</v>
      </c>
      <c r="B30" s="43"/>
      <c r="C30" s="37"/>
      <c r="D30" s="42"/>
      <c r="E30" s="39"/>
      <c r="F30" s="40">
        <v>0.0</v>
      </c>
      <c r="G30" s="40">
        <v>0.0</v>
      </c>
      <c r="H30" s="40">
        <v>0.0</v>
      </c>
      <c r="I30" s="420"/>
      <c r="J30" s="37"/>
      <c r="K30" s="96"/>
      <c r="L30" s="110"/>
      <c r="M30" s="40">
        <v>0.0</v>
      </c>
      <c r="N30" s="40">
        <v>8.0</v>
      </c>
      <c r="O30" s="40">
        <v>0.5</v>
      </c>
      <c r="P30" s="38"/>
      <c r="Q30" s="37"/>
      <c r="R30" s="96"/>
      <c r="S30" s="92"/>
      <c r="T30" s="40">
        <v>0.0</v>
      </c>
      <c r="U30" s="40">
        <v>0.0</v>
      </c>
      <c r="V30" s="40">
        <v>0.0</v>
      </c>
      <c r="W30" s="64"/>
      <c r="X30" s="45"/>
      <c r="Y30" s="53"/>
      <c r="Z30" s="39"/>
      <c r="AA30" s="40">
        <v>0.0</v>
      </c>
      <c r="AB30" s="40">
        <v>0.0</v>
      </c>
      <c r="AC30" s="40">
        <v>0.0</v>
      </c>
      <c r="AD30" s="112"/>
      <c r="AE30" s="113"/>
      <c r="AF30" s="72"/>
      <c r="AG30" s="92"/>
      <c r="AH30" s="40">
        <v>0.0</v>
      </c>
      <c r="AI30" s="40">
        <v>0.0</v>
      </c>
      <c r="AJ30" s="40">
        <v>0.0</v>
      </c>
      <c r="AK30" s="96"/>
      <c r="AL30" s="37"/>
      <c r="AM30" s="56"/>
      <c r="AN30" s="110"/>
      <c r="AO30" s="40">
        <v>0.0</v>
      </c>
      <c r="AP30" s="40">
        <v>0.0</v>
      </c>
      <c r="AQ30" s="40">
        <v>0.0</v>
      </c>
      <c r="AR30" s="113"/>
      <c r="AS30" s="113"/>
      <c r="AT30" s="113"/>
      <c r="AU30" s="113"/>
      <c r="AV30" s="40">
        <v>0.0</v>
      </c>
      <c r="AW30" s="40">
        <v>0.0</v>
      </c>
      <c r="AX30" s="40">
        <v>0.0</v>
      </c>
      <c r="AY30" s="48"/>
      <c r="AZ30" s="49">
        <f t="shared" ref="AZ30:BB30" si="40">SUM(F30,M30,T30,AA30,AH30,AO30,AV30)</f>
        <v>0</v>
      </c>
      <c r="BA30" s="39">
        <f t="shared" si="40"/>
        <v>8</v>
      </c>
      <c r="BB30" s="39">
        <f t="shared" si="40"/>
        <v>0.5</v>
      </c>
      <c r="BC30" s="50">
        <f t="shared" si="34"/>
        <v>8.5</v>
      </c>
      <c r="BD30" s="51"/>
      <c r="BE30" s="39">
        <f t="shared" ref="BE30:BE32" si="42">AZ30*80</f>
        <v>0</v>
      </c>
      <c r="BF30" s="39">
        <f t="shared" ref="BF30:BF32" si="43">BA30*88</f>
        <v>704</v>
      </c>
      <c r="BG30" s="39">
        <f t="shared" ref="BG30:BG32" si="44">BB30*80</f>
        <v>40</v>
      </c>
      <c r="BH30" s="39">
        <f t="shared" si="38"/>
        <v>744</v>
      </c>
      <c r="BI30" s="51"/>
      <c r="BJ30" s="39" t="s">
        <v>107</v>
      </c>
      <c r="BK30" s="39">
        <f>SUM(BH21,BH32,BH60,BH70)</f>
        <v>5532</v>
      </c>
      <c r="BL30" s="51"/>
      <c r="BM30" s="51"/>
    </row>
    <row r="31">
      <c r="A31" s="35" t="s">
        <v>50</v>
      </c>
      <c r="B31" s="292"/>
      <c r="C31" s="45"/>
      <c r="D31" s="92"/>
      <c r="E31" s="92"/>
      <c r="F31" s="40">
        <v>0.0</v>
      </c>
      <c r="G31" s="40">
        <v>0.0</v>
      </c>
      <c r="H31" s="40">
        <v>0.0</v>
      </c>
      <c r="I31" s="420" t="s">
        <v>46</v>
      </c>
      <c r="J31" s="37">
        <v>45084.0</v>
      </c>
      <c r="K31" s="96" t="s">
        <v>74</v>
      </c>
      <c r="L31" s="110" t="s">
        <v>99</v>
      </c>
      <c r="M31" s="40">
        <v>0.0</v>
      </c>
      <c r="N31" s="40">
        <v>0.0</v>
      </c>
      <c r="O31" s="40">
        <v>0.0</v>
      </c>
      <c r="P31" s="38" t="s">
        <v>36</v>
      </c>
      <c r="Q31" s="37">
        <v>45085.0</v>
      </c>
      <c r="R31" s="96" t="s">
        <v>112</v>
      </c>
      <c r="S31" s="92" t="s">
        <v>71</v>
      </c>
      <c r="T31" s="40">
        <v>0.0</v>
      </c>
      <c r="U31" s="40">
        <v>0.0</v>
      </c>
      <c r="V31" s="40">
        <v>0.0</v>
      </c>
      <c r="W31" s="43" t="s">
        <v>26</v>
      </c>
      <c r="X31" s="37">
        <v>45085.0</v>
      </c>
      <c r="Y31" s="42" t="s">
        <v>277</v>
      </c>
      <c r="Z31" s="39" t="s">
        <v>90</v>
      </c>
      <c r="AA31" s="40">
        <v>0.0</v>
      </c>
      <c r="AB31" s="40">
        <v>7.5</v>
      </c>
      <c r="AC31" s="40">
        <v>0.0</v>
      </c>
      <c r="AD31" s="112"/>
      <c r="AE31" s="113"/>
      <c r="AF31" s="115"/>
      <c r="AG31" s="115"/>
      <c r="AH31" s="40">
        <v>0.0</v>
      </c>
      <c r="AI31" s="40">
        <v>0.0</v>
      </c>
      <c r="AJ31" s="40">
        <v>0.0</v>
      </c>
      <c r="AK31" s="96"/>
      <c r="AL31" s="37"/>
      <c r="AM31" s="114"/>
      <c r="AN31" s="110"/>
      <c r="AO31" s="40">
        <v>0.0</v>
      </c>
      <c r="AP31" s="40">
        <v>0.0</v>
      </c>
      <c r="AQ31" s="40">
        <v>0.0</v>
      </c>
      <c r="AR31" s="292"/>
      <c r="AS31" s="200"/>
      <c r="AT31" s="92"/>
      <c r="AU31" s="92"/>
      <c r="AV31" s="40">
        <v>0.0</v>
      </c>
      <c r="AW31" s="40">
        <v>0.0</v>
      </c>
      <c r="AX31" s="40">
        <v>0.0</v>
      </c>
      <c r="AY31" s="65"/>
      <c r="AZ31" s="49">
        <f t="shared" ref="AZ31:BA31" si="41">SUM(F31,M31,T31,AA31,AH31,AO31,AV31)</f>
        <v>0</v>
      </c>
      <c r="BA31" s="39">
        <f t="shared" si="41"/>
        <v>7.5</v>
      </c>
      <c r="BB31" s="39">
        <f>SUM(H31,O31,V31,AC31,AJ31,AQ32,AX31)</f>
        <v>0</v>
      </c>
      <c r="BC31" s="50">
        <f t="shared" si="34"/>
        <v>7.5</v>
      </c>
      <c r="BD31" s="51"/>
      <c r="BE31" s="39">
        <f t="shared" si="42"/>
        <v>0</v>
      </c>
      <c r="BF31" s="39">
        <f t="shared" si="43"/>
        <v>660</v>
      </c>
      <c r="BG31" s="39">
        <f t="shared" si="44"/>
        <v>0</v>
      </c>
      <c r="BH31" s="39">
        <f t="shared" si="38"/>
        <v>660</v>
      </c>
      <c r="BI31" s="51"/>
      <c r="BJ31" s="39" t="s">
        <v>52</v>
      </c>
      <c r="BK31" s="39">
        <f>SUM(BH9,BH19,BH30,BH40,BH49,BH62)</f>
        <v>3376</v>
      </c>
      <c r="BL31" s="51"/>
      <c r="BM31" s="51"/>
    </row>
    <row r="32">
      <c r="A32" s="35" t="s">
        <v>82</v>
      </c>
      <c r="B32" s="61"/>
      <c r="C32" s="45"/>
      <c r="D32" s="92"/>
      <c r="E32" s="92"/>
      <c r="F32" s="40">
        <v>0.0</v>
      </c>
      <c r="G32" s="40">
        <v>0.0</v>
      </c>
      <c r="H32" s="40">
        <v>0.0</v>
      </c>
      <c r="I32" s="61"/>
      <c r="J32" s="143"/>
      <c r="K32" s="92"/>
      <c r="L32" s="92"/>
      <c r="M32" s="40">
        <v>0.0</v>
      </c>
      <c r="N32" s="40">
        <v>0.0</v>
      </c>
      <c r="O32" s="40">
        <v>0.0</v>
      </c>
      <c r="P32" s="38"/>
      <c r="Q32" s="37"/>
      <c r="R32" s="96"/>
      <c r="S32" s="92"/>
      <c r="T32" s="40">
        <v>0.0</v>
      </c>
      <c r="U32" s="40">
        <v>0.0</v>
      </c>
      <c r="V32" s="40">
        <v>0.0</v>
      </c>
      <c r="W32" s="36"/>
      <c r="X32" s="37"/>
      <c r="Y32" s="42"/>
      <c r="Z32" s="39"/>
      <c r="AA32" s="40">
        <v>0.0</v>
      </c>
      <c r="AB32" s="40">
        <v>0.0</v>
      </c>
      <c r="AC32" s="40">
        <v>0.0</v>
      </c>
      <c r="AD32" s="112"/>
      <c r="AE32" s="113"/>
      <c r="AF32" s="115"/>
      <c r="AG32" s="115"/>
      <c r="AH32" s="40">
        <v>0.0</v>
      </c>
      <c r="AI32" s="40">
        <v>0.0</v>
      </c>
      <c r="AJ32" s="40">
        <v>0.0</v>
      </c>
      <c r="AO32" s="40">
        <v>0.0</v>
      </c>
      <c r="AP32" s="40">
        <v>0.0</v>
      </c>
      <c r="AQ32" s="40">
        <v>0.0</v>
      </c>
      <c r="AR32" s="61"/>
      <c r="AS32" s="143"/>
      <c r="AT32" s="92"/>
      <c r="AU32" s="92"/>
      <c r="AV32" s="40">
        <v>0.0</v>
      </c>
      <c r="AW32" s="40">
        <v>0.0</v>
      </c>
      <c r="AX32" s="40">
        <v>0.0</v>
      </c>
      <c r="AY32" s="48"/>
      <c r="AZ32" s="49">
        <f t="shared" ref="AZ32:BB32" si="45">SUM(F32,M32,T32,AA32,AH32,AO32,AV32)</f>
        <v>0</v>
      </c>
      <c r="BA32" s="39">
        <f t="shared" si="45"/>
        <v>0</v>
      </c>
      <c r="BB32" s="39">
        <f t="shared" si="45"/>
        <v>0</v>
      </c>
      <c r="BC32" s="50">
        <f t="shared" si="34"/>
        <v>0</v>
      </c>
      <c r="BD32" s="51"/>
      <c r="BE32" s="39">
        <f t="shared" si="42"/>
        <v>0</v>
      </c>
      <c r="BF32" s="39">
        <f t="shared" si="43"/>
        <v>0</v>
      </c>
      <c r="BG32" s="39">
        <f t="shared" si="44"/>
        <v>0</v>
      </c>
      <c r="BH32" s="39">
        <f>SUM(BE32,BF32,BG32)</f>
        <v>0</v>
      </c>
      <c r="BI32" s="51"/>
      <c r="BJ32" s="39"/>
      <c r="BK32" s="39"/>
      <c r="BL32" s="51"/>
      <c r="BM32" s="51"/>
    </row>
    <row r="33">
      <c r="A33" s="116"/>
      <c r="B33" s="117"/>
      <c r="C33" s="71"/>
      <c r="D33" s="32"/>
      <c r="E33" s="32"/>
      <c r="F33" s="117"/>
      <c r="G33" s="117"/>
      <c r="H33" s="117"/>
      <c r="I33" s="117"/>
      <c r="J33" s="118"/>
      <c r="K33" s="32"/>
      <c r="L33" s="32"/>
      <c r="M33" s="51"/>
      <c r="N33" s="51"/>
      <c r="O33" s="51"/>
      <c r="P33" s="51"/>
      <c r="Q33" s="71"/>
      <c r="R33" s="32"/>
      <c r="S33" s="32"/>
      <c r="T33" s="8"/>
      <c r="U33" s="8"/>
      <c r="V33" s="8"/>
      <c r="W33" s="8"/>
      <c r="X33" s="8"/>
      <c r="Y33" s="32"/>
      <c r="Z33" s="32"/>
      <c r="AA33" s="119"/>
      <c r="AB33" s="119"/>
      <c r="AC33" s="119"/>
      <c r="AD33" s="119"/>
      <c r="AE33" s="8"/>
      <c r="AF33" s="74"/>
      <c r="AG33" s="74"/>
      <c r="AH33" s="8"/>
      <c r="AI33" s="8"/>
      <c r="AJ33" s="8"/>
      <c r="AK33" s="8"/>
      <c r="AL33" s="8"/>
      <c r="AM33" s="74"/>
      <c r="AN33" s="74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48"/>
      <c r="AZ33" s="51"/>
      <c r="BA33" s="51"/>
      <c r="BB33" s="51"/>
      <c r="BC33" s="51"/>
      <c r="BD33" s="51"/>
      <c r="BE33" s="39"/>
      <c r="BF33" s="39"/>
      <c r="BG33" s="39"/>
      <c r="BH33" s="39"/>
      <c r="BI33" s="51"/>
      <c r="BJ33" s="39" t="s">
        <v>114</v>
      </c>
      <c r="BK33" s="39">
        <f>SUM(BH31,BH38,BH50,BH61,BH72)</f>
        <v>2860</v>
      </c>
      <c r="BL33" s="51"/>
      <c r="BM33" s="51"/>
    </row>
    <row r="34">
      <c r="A34" s="116"/>
      <c r="B34" s="117"/>
      <c r="C34" s="71"/>
      <c r="D34" s="32"/>
      <c r="E34" s="32"/>
      <c r="F34" s="117"/>
      <c r="G34" s="117"/>
      <c r="H34" s="117"/>
      <c r="I34" s="117"/>
      <c r="J34" s="118"/>
      <c r="K34" s="32"/>
      <c r="L34" s="32"/>
      <c r="M34" s="51"/>
      <c r="N34" s="51"/>
      <c r="O34" s="51"/>
      <c r="P34" s="51"/>
      <c r="Q34" s="71"/>
      <c r="R34" s="32"/>
      <c r="S34" s="32"/>
      <c r="T34" s="8"/>
      <c r="U34" s="8"/>
      <c r="V34" s="8"/>
      <c r="W34" s="8"/>
      <c r="X34" s="8"/>
      <c r="Y34" s="32"/>
      <c r="Z34" s="32"/>
      <c r="AA34" s="119"/>
      <c r="AB34" s="119"/>
      <c r="AC34" s="119"/>
      <c r="AD34" s="119"/>
      <c r="AE34" s="8"/>
      <c r="AF34" s="74"/>
      <c r="AG34" s="74"/>
      <c r="AH34" s="8"/>
      <c r="AI34" s="8"/>
      <c r="AJ34" s="8"/>
      <c r="AK34" s="8"/>
      <c r="AL34" s="8"/>
      <c r="AM34" s="74"/>
      <c r="AN34" s="74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76" t="s">
        <v>14</v>
      </c>
      <c r="AZ34" s="77">
        <f t="shared" ref="AZ34:BB34" si="46">SUM(AZ27,AZ28,AZ29,AZ30,AZ31)</f>
        <v>96</v>
      </c>
      <c r="BA34" s="78">
        <f t="shared" si="46"/>
        <v>62</v>
      </c>
      <c r="BB34" s="78">
        <f t="shared" si="46"/>
        <v>0.5</v>
      </c>
      <c r="BC34" s="79">
        <f>SUM(BC27,BC28,BC29,BC30,BC31,BC32)</f>
        <v>158.5</v>
      </c>
      <c r="BD34" s="51"/>
      <c r="BE34" s="40">
        <f>sum(BE27,BE28,BE30,BE31,BE29)</f>
        <v>7089.915</v>
      </c>
      <c r="BF34" s="40">
        <f>sum(BF27,BF28,BF30,BF29,BF31)</f>
        <v>5372</v>
      </c>
      <c r="BG34" s="40">
        <f>sum(BG27,BG28,BG29,BG30,BG31)</f>
        <v>40</v>
      </c>
      <c r="BH34" s="40">
        <f>SUM(BH27,BH28,BH29,BH30,BH31,BH32)</f>
        <v>12501.915</v>
      </c>
      <c r="BI34" s="51"/>
      <c r="BJ34" s="51"/>
      <c r="BK34" s="51"/>
      <c r="BL34" s="51"/>
      <c r="BM34" s="51"/>
    </row>
    <row r="35">
      <c r="A35" s="120"/>
      <c r="B35" s="121"/>
      <c r="C35" s="121"/>
      <c r="D35" s="122"/>
      <c r="E35" s="81"/>
      <c r="F35" s="123"/>
      <c r="G35" s="123"/>
      <c r="H35" s="123"/>
      <c r="I35" s="123"/>
      <c r="J35" s="124"/>
      <c r="K35" s="80" t="s">
        <v>23</v>
      </c>
      <c r="L35" s="81"/>
      <c r="M35" s="124"/>
      <c r="N35" s="124"/>
      <c r="O35" s="124"/>
      <c r="P35" s="124"/>
      <c r="Q35" s="124"/>
      <c r="R35" s="7"/>
      <c r="S35" s="124"/>
      <c r="T35" s="8"/>
      <c r="U35" s="8"/>
      <c r="V35" s="8"/>
      <c r="W35" s="8"/>
      <c r="X35" s="8"/>
      <c r="Y35" s="80" t="s">
        <v>23</v>
      </c>
      <c r="Z35" s="81"/>
      <c r="AA35" s="119"/>
      <c r="AB35" s="119"/>
      <c r="AC35" s="119"/>
      <c r="AD35" s="119"/>
      <c r="AE35" s="8"/>
      <c r="AF35" s="82" t="s">
        <v>23</v>
      </c>
      <c r="AG35" s="81"/>
      <c r="AH35" s="8"/>
      <c r="AI35" s="8"/>
      <c r="AJ35" s="8"/>
      <c r="AK35" s="8"/>
      <c r="AL35" s="8"/>
      <c r="AM35" s="125"/>
      <c r="AN35" s="81"/>
      <c r="AO35" s="8"/>
      <c r="AP35" s="8"/>
      <c r="AQ35" s="8"/>
      <c r="AR35" s="8"/>
      <c r="AS35" s="8"/>
      <c r="AT35" s="82" t="s">
        <v>23</v>
      </c>
      <c r="AU35" s="81"/>
      <c r="AV35" s="126"/>
      <c r="AW35" s="126"/>
      <c r="AX35" s="126"/>
      <c r="AY35" s="126"/>
      <c r="AZ35" s="126"/>
      <c r="BA35" s="126"/>
      <c r="BB35" s="126"/>
      <c r="BC35" s="126"/>
      <c r="BD35" s="8"/>
      <c r="BE35" s="8"/>
      <c r="BF35" s="8"/>
      <c r="BG35" s="8"/>
      <c r="BH35" s="8"/>
      <c r="BI35" s="8"/>
      <c r="BJ35" s="8"/>
      <c r="BK35" s="8"/>
      <c r="BL35" s="8"/>
      <c r="BM35" s="8"/>
    </row>
    <row r="36">
      <c r="A36" s="7"/>
      <c r="B36" s="350"/>
      <c r="C36" s="350"/>
      <c r="D36" s="124"/>
      <c r="E36" s="351">
        <v>45082.0</v>
      </c>
      <c r="F36" s="387"/>
      <c r="G36" s="387"/>
      <c r="H36" s="387"/>
      <c r="I36" s="124"/>
      <c r="J36" s="124"/>
      <c r="L36" s="351">
        <v>45083.0</v>
      </c>
      <c r="M36" s="124"/>
      <c r="N36" s="124"/>
      <c r="O36" s="124"/>
      <c r="P36" s="124"/>
      <c r="R36" s="8"/>
      <c r="S36" s="351">
        <v>45084.0</v>
      </c>
      <c r="U36" s="126"/>
      <c r="V36" s="126"/>
      <c r="X36" s="126"/>
      <c r="Y36" s="488"/>
      <c r="Z36" s="351">
        <v>45085.0</v>
      </c>
      <c r="AA36" s="126"/>
      <c r="AB36" s="126"/>
      <c r="AD36" s="126"/>
      <c r="AE36" s="126"/>
      <c r="AF36" s="126"/>
      <c r="AG36" s="405">
        <v>45086.0</v>
      </c>
      <c r="AH36" s="126"/>
      <c r="AJ36" s="126"/>
      <c r="AK36" s="126"/>
      <c r="AL36" s="126"/>
      <c r="AM36" s="126"/>
      <c r="AN36" s="405">
        <v>45087.0</v>
      </c>
      <c r="AP36" s="106"/>
      <c r="AQ36" s="106"/>
      <c r="AR36" s="106"/>
      <c r="AS36" s="106"/>
      <c r="AT36" s="106"/>
      <c r="AU36" s="405">
        <v>45088.0</v>
      </c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9" t="s">
        <v>85</v>
      </c>
      <c r="BG36" s="4"/>
      <c r="BH36" s="106"/>
      <c r="BI36" s="106"/>
      <c r="BJ36" s="92"/>
      <c r="BK36" s="93"/>
      <c r="BL36" s="106"/>
      <c r="BM36" s="106"/>
    </row>
    <row r="37">
      <c r="A37" s="107"/>
      <c r="B37" s="26"/>
      <c r="C37" s="26"/>
      <c r="D37" s="26" t="s">
        <v>2</v>
      </c>
      <c r="E37" s="26" t="s">
        <v>3</v>
      </c>
      <c r="F37" s="26" t="s">
        <v>4</v>
      </c>
      <c r="G37" s="26" t="s">
        <v>5</v>
      </c>
      <c r="H37" s="26" t="s">
        <v>6</v>
      </c>
      <c r="I37" s="26"/>
      <c r="J37" s="26"/>
      <c r="K37" s="26" t="s">
        <v>2</v>
      </c>
      <c r="L37" s="26" t="s">
        <v>7</v>
      </c>
      <c r="M37" s="26" t="s">
        <v>4</v>
      </c>
      <c r="N37" s="26" t="s">
        <v>5</v>
      </c>
      <c r="O37" s="26" t="s">
        <v>6</v>
      </c>
      <c r="P37" s="26"/>
      <c r="Q37" s="26"/>
      <c r="R37" s="26" t="s">
        <v>2</v>
      </c>
      <c r="S37" s="26" t="s">
        <v>8</v>
      </c>
      <c r="T37" s="26" t="s">
        <v>4</v>
      </c>
      <c r="U37" s="26" t="s">
        <v>5</v>
      </c>
      <c r="V37" s="26" t="s">
        <v>6</v>
      </c>
      <c r="W37" s="28"/>
      <c r="X37" s="29"/>
      <c r="Y37" s="29" t="s">
        <v>2</v>
      </c>
      <c r="Z37" s="29" t="s">
        <v>9</v>
      </c>
      <c r="AA37" s="26" t="s">
        <v>4</v>
      </c>
      <c r="AB37" s="26" t="s">
        <v>5</v>
      </c>
      <c r="AC37" s="26" t="s">
        <v>6</v>
      </c>
      <c r="AD37" s="29"/>
      <c r="AE37" s="29"/>
      <c r="AF37" s="29" t="s">
        <v>2</v>
      </c>
      <c r="AG37" s="29" t="s">
        <v>10</v>
      </c>
      <c r="AH37" s="26" t="s">
        <v>4</v>
      </c>
      <c r="AI37" s="26" t="s">
        <v>5</v>
      </c>
      <c r="AJ37" s="26" t="s">
        <v>6</v>
      </c>
      <c r="AK37" s="29"/>
      <c r="AL37" s="29"/>
      <c r="AM37" s="29" t="s">
        <v>2</v>
      </c>
      <c r="AN37" s="29" t="s">
        <v>11</v>
      </c>
      <c r="AO37" s="26" t="s">
        <v>4</v>
      </c>
      <c r="AP37" s="26" t="s">
        <v>5</v>
      </c>
      <c r="AQ37" s="26" t="s">
        <v>6</v>
      </c>
      <c r="AR37" s="29"/>
      <c r="AS37" s="29"/>
      <c r="AT37" s="29" t="s">
        <v>2</v>
      </c>
      <c r="AU37" s="29" t="s">
        <v>12</v>
      </c>
      <c r="AV37" s="26" t="s">
        <v>4</v>
      </c>
      <c r="AW37" s="26" t="s">
        <v>5</v>
      </c>
      <c r="AX37" s="26" t="s">
        <v>6</v>
      </c>
      <c r="AY37" s="30"/>
      <c r="AZ37" s="31" t="s">
        <v>4</v>
      </c>
      <c r="BA37" s="31" t="s">
        <v>13</v>
      </c>
      <c r="BB37" s="31" t="s">
        <v>6</v>
      </c>
      <c r="BC37" s="31" t="s">
        <v>14</v>
      </c>
      <c r="BD37" s="32"/>
      <c r="BE37" s="33" t="s">
        <v>4</v>
      </c>
      <c r="BF37" s="33" t="s">
        <v>13</v>
      </c>
      <c r="BG37" s="33" t="s">
        <v>6</v>
      </c>
      <c r="BH37" s="33" t="s">
        <v>15</v>
      </c>
      <c r="BI37" s="32"/>
      <c r="BJ37" s="39" t="s">
        <v>130</v>
      </c>
      <c r="BK37" s="92">
        <f>SUM(BH11,BH23,BH34,BH43,BH53,BH64,BH74)</f>
        <v>62400.395</v>
      </c>
      <c r="BL37" s="32"/>
      <c r="BM37" s="32"/>
    </row>
    <row r="38">
      <c r="A38" s="59" t="s">
        <v>50</v>
      </c>
      <c r="B38" s="275" t="s">
        <v>62</v>
      </c>
      <c r="C38" s="37">
        <v>45083.0</v>
      </c>
      <c r="D38" s="42" t="s">
        <v>308</v>
      </c>
      <c r="E38" s="53" t="s">
        <v>309</v>
      </c>
      <c r="F38" s="40">
        <v>2.5</v>
      </c>
      <c r="G38" s="40">
        <v>5.5</v>
      </c>
      <c r="H38" s="40">
        <v>2.5</v>
      </c>
      <c r="I38" s="42"/>
      <c r="J38" s="37"/>
      <c r="K38" s="42"/>
      <c r="L38" s="53"/>
      <c r="M38" s="40">
        <v>0.0</v>
      </c>
      <c r="N38" s="40">
        <v>0.0</v>
      </c>
      <c r="O38" s="40">
        <v>0.0</v>
      </c>
      <c r="P38" s="38"/>
      <c r="Q38" s="37"/>
      <c r="R38" s="42"/>
      <c r="S38" s="53"/>
      <c r="T38" s="40">
        <v>0.0</v>
      </c>
      <c r="U38" s="40">
        <v>0.0</v>
      </c>
      <c r="V38" s="40">
        <v>0.0</v>
      </c>
      <c r="W38" s="42"/>
      <c r="X38" s="37"/>
      <c r="Y38" s="42"/>
      <c r="Z38" s="53"/>
      <c r="AA38" s="40">
        <v>0.0</v>
      </c>
      <c r="AB38" s="40">
        <v>0.0</v>
      </c>
      <c r="AC38" s="40">
        <v>0.0</v>
      </c>
      <c r="AD38" s="42"/>
      <c r="AE38" s="37"/>
      <c r="AF38" s="42"/>
      <c r="AG38" s="53"/>
      <c r="AH38" s="40">
        <v>0.0</v>
      </c>
      <c r="AI38" s="40">
        <v>0.0</v>
      </c>
      <c r="AJ38" s="40">
        <v>0.0</v>
      </c>
      <c r="AK38" s="185" t="s">
        <v>79</v>
      </c>
      <c r="AL38" s="37">
        <v>45088.0</v>
      </c>
      <c r="AM38" s="42" t="s">
        <v>284</v>
      </c>
      <c r="AN38" s="53" t="s">
        <v>122</v>
      </c>
      <c r="AO38" s="40">
        <v>0.0</v>
      </c>
      <c r="AP38" s="40">
        <v>3.5</v>
      </c>
      <c r="AQ38" s="40">
        <v>0.0</v>
      </c>
      <c r="AR38" s="54"/>
      <c r="AS38" s="200"/>
      <c r="AT38" s="53"/>
      <c r="AU38" s="53"/>
      <c r="AV38" s="40">
        <v>0.0</v>
      </c>
      <c r="AW38" s="40">
        <v>0.0</v>
      </c>
      <c r="AX38" s="40">
        <v>0.0</v>
      </c>
      <c r="AY38" s="48"/>
      <c r="AZ38" s="49">
        <f t="shared" ref="AZ38:BB38" si="47">SUM(F38,M38,T38,AA38,AH38,AO38,AV38)</f>
        <v>2.5</v>
      </c>
      <c r="BA38" s="39">
        <f t="shared" si="47"/>
        <v>9</v>
      </c>
      <c r="BB38" s="39">
        <f t="shared" si="47"/>
        <v>2.5</v>
      </c>
      <c r="BC38" s="50">
        <f t="shared" ref="BC38:BC41" si="49">SUM(AZ38,BA38,BB38)</f>
        <v>14</v>
      </c>
      <c r="BD38" s="51"/>
      <c r="BE38" s="39">
        <f t="shared" ref="BE38:BE41" si="50">AZ38*80</f>
        <v>200</v>
      </c>
      <c r="BF38" s="39">
        <f t="shared" ref="BF38:BF41" si="51">BA38*88</f>
        <v>792</v>
      </c>
      <c r="BG38" s="39">
        <f t="shared" ref="BG38:BG41" si="52">BB38*80</f>
        <v>200</v>
      </c>
      <c r="BH38" s="39">
        <f t="shared" ref="BH38:BH41" si="53">sum(BE38,BF38,BG38)</f>
        <v>1192</v>
      </c>
      <c r="BI38" s="51"/>
      <c r="BJ38" s="39" t="s">
        <v>134</v>
      </c>
      <c r="BK38" s="39">
        <f>SUM(BK15,BK16,BK17,BK18,BK19,BK20,BK21,BK22,BK23,BK24,BK25,BK26,BK27,BK28,BK29,BK30,BK31,BK33)</f>
        <v>61676.395</v>
      </c>
      <c r="BL38" s="51"/>
      <c r="BM38" s="51"/>
    </row>
    <row r="39">
      <c r="A39" s="35" t="s">
        <v>123</v>
      </c>
      <c r="B39" s="57" t="s">
        <v>33</v>
      </c>
      <c r="C39" s="37">
        <v>45083.0</v>
      </c>
      <c r="D39" s="131" t="s">
        <v>25</v>
      </c>
      <c r="E39" s="111" t="s">
        <v>25</v>
      </c>
      <c r="F39" s="40">
        <v>0.0</v>
      </c>
      <c r="G39" s="40">
        <v>0.0</v>
      </c>
      <c r="H39" s="40">
        <v>0.0</v>
      </c>
      <c r="I39" s="42" t="s">
        <v>131</v>
      </c>
      <c r="J39" s="37">
        <v>45084.0</v>
      </c>
      <c r="K39" s="131" t="s">
        <v>285</v>
      </c>
      <c r="L39" s="111" t="s">
        <v>129</v>
      </c>
      <c r="M39" s="40">
        <v>5.0</v>
      </c>
      <c r="N39" s="40">
        <v>2.0</v>
      </c>
      <c r="O39" s="40">
        <v>0.0</v>
      </c>
      <c r="P39" s="38" t="s">
        <v>36</v>
      </c>
      <c r="Q39" s="37">
        <v>45085.0</v>
      </c>
      <c r="R39" s="131" t="s">
        <v>285</v>
      </c>
      <c r="S39" s="111" t="s">
        <v>129</v>
      </c>
      <c r="T39" s="40">
        <v>5.0</v>
      </c>
      <c r="U39" s="40">
        <v>2.0</v>
      </c>
      <c r="V39" s="40">
        <v>0.0</v>
      </c>
      <c r="W39" s="42" t="s">
        <v>37</v>
      </c>
      <c r="X39" s="37">
        <v>45086.0</v>
      </c>
      <c r="Y39" s="131" t="s">
        <v>285</v>
      </c>
      <c r="Z39" s="111" t="s">
        <v>129</v>
      </c>
      <c r="AA39" s="40">
        <v>5.0</v>
      </c>
      <c r="AB39" s="40">
        <v>2.0</v>
      </c>
      <c r="AC39" s="40">
        <v>0.0</v>
      </c>
      <c r="AD39" s="42" t="s">
        <v>40</v>
      </c>
      <c r="AE39" s="37">
        <v>45087.0</v>
      </c>
      <c r="AF39" s="131" t="s">
        <v>285</v>
      </c>
      <c r="AG39" s="111" t="s">
        <v>129</v>
      </c>
      <c r="AH39" s="40">
        <v>5.0</v>
      </c>
      <c r="AI39" s="40">
        <v>2.0</v>
      </c>
      <c r="AJ39" s="40">
        <v>0.0</v>
      </c>
      <c r="AK39" s="434" t="s">
        <v>43</v>
      </c>
      <c r="AL39" s="37">
        <v>45088.0</v>
      </c>
      <c r="AM39" s="131" t="s">
        <v>285</v>
      </c>
      <c r="AN39" s="111" t="s">
        <v>129</v>
      </c>
      <c r="AO39" s="40">
        <v>5.0</v>
      </c>
      <c r="AP39" s="40">
        <v>2.0</v>
      </c>
      <c r="AQ39" s="40">
        <v>0.0</v>
      </c>
      <c r="AR39" s="42" t="s">
        <v>44</v>
      </c>
      <c r="AS39" s="495">
        <v>45089.0</v>
      </c>
      <c r="AT39" s="131" t="s">
        <v>285</v>
      </c>
      <c r="AU39" s="111" t="s">
        <v>129</v>
      </c>
      <c r="AV39" s="40">
        <v>5.0</v>
      </c>
      <c r="AW39" s="40">
        <v>2.0</v>
      </c>
      <c r="AX39" s="40">
        <v>0.0</v>
      </c>
      <c r="AY39" s="48"/>
      <c r="AZ39" s="49">
        <f t="shared" ref="AZ39:BB39" si="48">SUM(F39,M39,T39,AA39,AH39,AO39,AV39)</f>
        <v>30</v>
      </c>
      <c r="BA39" s="39">
        <f t="shared" si="48"/>
        <v>12</v>
      </c>
      <c r="BB39" s="39">
        <f t="shared" si="48"/>
        <v>0</v>
      </c>
      <c r="BC39" s="50">
        <f t="shared" si="49"/>
        <v>42</v>
      </c>
      <c r="BD39" s="51"/>
      <c r="BE39" s="39">
        <f t="shared" si="50"/>
        <v>2400</v>
      </c>
      <c r="BF39" s="39">
        <f t="shared" si="51"/>
        <v>1056</v>
      </c>
      <c r="BG39" s="39">
        <f t="shared" si="52"/>
        <v>0</v>
      </c>
      <c r="BH39" s="39">
        <f t="shared" si="53"/>
        <v>3456</v>
      </c>
      <c r="BI39" s="51"/>
      <c r="BJ39" s="51"/>
      <c r="BK39" s="51"/>
      <c r="BL39" s="51"/>
      <c r="BM39" s="51"/>
    </row>
    <row r="40">
      <c r="A40" s="477" t="s">
        <v>52</v>
      </c>
      <c r="B40" s="134"/>
      <c r="C40" s="45"/>
      <c r="D40" s="53"/>
      <c r="E40" s="53"/>
      <c r="F40" s="40">
        <v>0.0</v>
      </c>
      <c r="G40" s="40">
        <v>0.0</v>
      </c>
      <c r="H40" s="40">
        <v>0.0</v>
      </c>
      <c r="I40" s="42" t="s">
        <v>131</v>
      </c>
      <c r="J40" s="37">
        <v>45084.0</v>
      </c>
      <c r="K40" s="42" t="s">
        <v>284</v>
      </c>
      <c r="L40" s="53" t="s">
        <v>122</v>
      </c>
      <c r="M40" s="40">
        <v>0.0</v>
      </c>
      <c r="N40" s="40">
        <v>3.5</v>
      </c>
      <c r="O40" s="40">
        <v>0.0</v>
      </c>
      <c r="P40" s="38" t="s">
        <v>36</v>
      </c>
      <c r="Q40" s="37">
        <v>45085.0</v>
      </c>
      <c r="R40" s="42" t="s">
        <v>284</v>
      </c>
      <c r="S40" s="53" t="s">
        <v>122</v>
      </c>
      <c r="T40" s="40">
        <v>0.0</v>
      </c>
      <c r="U40" s="40">
        <v>3.5</v>
      </c>
      <c r="V40" s="40">
        <v>0.0</v>
      </c>
      <c r="W40" s="42" t="s">
        <v>67</v>
      </c>
      <c r="X40" s="37">
        <v>45086.0</v>
      </c>
      <c r="Y40" s="42" t="s">
        <v>284</v>
      </c>
      <c r="Z40" s="53" t="s">
        <v>122</v>
      </c>
      <c r="AA40" s="40">
        <v>0.0</v>
      </c>
      <c r="AB40" s="40">
        <v>3.5</v>
      </c>
      <c r="AC40" s="40">
        <v>0.0</v>
      </c>
      <c r="AD40" s="53"/>
      <c r="AE40" s="45"/>
      <c r="AF40" s="53"/>
      <c r="AG40" s="53"/>
      <c r="AH40" s="40">
        <v>0.0</v>
      </c>
      <c r="AI40" s="40">
        <v>0.0</v>
      </c>
      <c r="AJ40" s="40">
        <v>0.0</v>
      </c>
      <c r="AK40" s="478"/>
      <c r="AL40" s="45"/>
      <c r="AM40" s="53"/>
      <c r="AN40" s="53"/>
      <c r="AO40" s="40">
        <v>0.0</v>
      </c>
      <c r="AP40" s="40">
        <v>0.0</v>
      </c>
      <c r="AQ40" s="40">
        <v>0.0</v>
      </c>
      <c r="AR40" s="47" t="s">
        <v>27</v>
      </c>
      <c r="AS40" s="495">
        <v>45089.0</v>
      </c>
      <c r="AT40" s="42" t="s">
        <v>284</v>
      </c>
      <c r="AU40" s="53" t="s">
        <v>122</v>
      </c>
      <c r="AV40" s="40">
        <v>0.0</v>
      </c>
      <c r="AW40" s="40">
        <v>3.5</v>
      </c>
      <c r="AX40" s="40">
        <v>0.0</v>
      </c>
      <c r="AY40" s="48"/>
      <c r="AZ40" s="49">
        <f t="shared" ref="AZ40:BB40" si="54">SUM(F40,M40,T40,AA40,AH40,AO40,AV40)</f>
        <v>0</v>
      </c>
      <c r="BA40" s="39">
        <f t="shared" si="54"/>
        <v>14</v>
      </c>
      <c r="BB40" s="39">
        <f t="shared" si="54"/>
        <v>0</v>
      </c>
      <c r="BC40" s="50">
        <f t="shared" si="49"/>
        <v>14</v>
      </c>
      <c r="BD40" s="51"/>
      <c r="BE40" s="39">
        <f t="shared" si="50"/>
        <v>0</v>
      </c>
      <c r="BF40" s="39">
        <f t="shared" si="51"/>
        <v>1232</v>
      </c>
      <c r="BG40" s="39">
        <f t="shared" si="52"/>
        <v>0</v>
      </c>
      <c r="BH40" s="39">
        <f t="shared" si="53"/>
        <v>1232</v>
      </c>
      <c r="BI40" s="51"/>
      <c r="BJ40" s="51"/>
      <c r="BK40" s="51"/>
      <c r="BL40" s="51"/>
      <c r="BM40" s="51"/>
    </row>
    <row r="41">
      <c r="A41" s="477" t="s">
        <v>54</v>
      </c>
      <c r="B41" s="134"/>
      <c r="C41" s="45"/>
      <c r="D41" s="53"/>
      <c r="E41" s="39"/>
      <c r="F41" s="40">
        <v>0.0</v>
      </c>
      <c r="G41" s="40">
        <v>0.0</v>
      </c>
      <c r="H41" s="40">
        <v>0.0</v>
      </c>
      <c r="I41" s="61"/>
      <c r="J41" s="143"/>
      <c r="K41" s="111"/>
      <c r="L41" s="111"/>
      <c r="M41" s="40">
        <v>0.0</v>
      </c>
      <c r="N41" s="40">
        <v>0.0</v>
      </c>
      <c r="O41" s="40">
        <v>0.0</v>
      </c>
      <c r="P41" s="38"/>
      <c r="Q41" s="37"/>
      <c r="R41" s="131"/>
      <c r="S41" s="111"/>
      <c r="T41" s="40">
        <v>0.0</v>
      </c>
      <c r="U41" s="40">
        <v>0.0</v>
      </c>
      <c r="V41" s="40">
        <v>0.0</v>
      </c>
      <c r="W41" s="53"/>
      <c r="X41" s="45"/>
      <c r="Y41" s="53"/>
      <c r="Z41" s="53"/>
      <c r="AA41" s="40">
        <v>0.0</v>
      </c>
      <c r="AB41" s="40">
        <v>0.0</v>
      </c>
      <c r="AC41" s="40">
        <v>0.0</v>
      </c>
      <c r="AD41" s="42" t="s">
        <v>78</v>
      </c>
      <c r="AE41" s="37">
        <v>45087.0</v>
      </c>
      <c r="AF41" s="42" t="s">
        <v>284</v>
      </c>
      <c r="AG41" s="53" t="s">
        <v>122</v>
      </c>
      <c r="AH41" s="40">
        <v>0.0</v>
      </c>
      <c r="AI41" s="40">
        <v>3.5</v>
      </c>
      <c r="AJ41" s="40">
        <v>0.0</v>
      </c>
      <c r="AK41" s="478"/>
      <c r="AL41" s="45"/>
      <c r="AM41" s="111"/>
      <c r="AN41" s="111"/>
      <c r="AO41" s="40">
        <v>0.0</v>
      </c>
      <c r="AP41" s="40">
        <v>0.0</v>
      </c>
      <c r="AQ41" s="40">
        <v>0.0</v>
      </c>
      <c r="AR41" s="478"/>
      <c r="AS41" s="200"/>
      <c r="AT41" s="111"/>
      <c r="AU41" s="111"/>
      <c r="AV41" s="40">
        <v>0.0</v>
      </c>
      <c r="AW41" s="40">
        <v>0.0</v>
      </c>
      <c r="AX41" s="40">
        <v>0.0</v>
      </c>
      <c r="AY41" s="48"/>
      <c r="AZ41" s="49">
        <f t="shared" ref="AZ41:BB41" si="55">SUM(F41,M41,T41,AA41,AH41,AO41,AV41)</f>
        <v>0</v>
      </c>
      <c r="BA41" s="39">
        <f t="shared" si="55"/>
        <v>3.5</v>
      </c>
      <c r="BB41" s="39">
        <f t="shared" si="55"/>
        <v>0</v>
      </c>
      <c r="BC41" s="50">
        <f t="shared" si="49"/>
        <v>3.5</v>
      </c>
      <c r="BD41" s="51"/>
      <c r="BE41" s="39">
        <f t="shared" si="50"/>
        <v>0</v>
      </c>
      <c r="BF41" s="39">
        <f t="shared" si="51"/>
        <v>308</v>
      </c>
      <c r="BG41" s="39">
        <f t="shared" si="52"/>
        <v>0</v>
      </c>
      <c r="BH41" s="39">
        <f t="shared" si="53"/>
        <v>308</v>
      </c>
      <c r="BI41" s="51"/>
      <c r="BJ41" s="51"/>
      <c r="BK41" s="51"/>
      <c r="BL41" s="51"/>
      <c r="BM41" s="51"/>
    </row>
    <row r="42">
      <c r="B42" s="135"/>
      <c r="C42" s="71"/>
      <c r="D42" s="136"/>
      <c r="E42" s="136"/>
      <c r="F42" s="117"/>
      <c r="G42" s="117"/>
      <c r="H42" s="117"/>
      <c r="I42" s="117"/>
      <c r="J42" s="118"/>
      <c r="K42" s="136"/>
      <c r="L42" s="136"/>
      <c r="M42" s="51"/>
      <c r="N42" s="51"/>
      <c r="O42" s="51"/>
      <c r="P42" s="51"/>
      <c r="Q42" s="71"/>
      <c r="R42" s="136"/>
      <c r="S42" s="136"/>
      <c r="T42" s="136"/>
      <c r="U42" s="136"/>
      <c r="V42" s="136"/>
      <c r="W42" s="136"/>
      <c r="X42" s="71"/>
      <c r="Y42" s="136"/>
      <c r="Z42" s="136"/>
      <c r="AF42" s="137"/>
      <c r="AG42" s="137"/>
      <c r="AO42" s="138"/>
      <c r="AP42" s="138"/>
      <c r="AQ42" s="138"/>
      <c r="AR42" s="138"/>
      <c r="AS42" s="118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53"/>
      <c r="BF42" s="53"/>
      <c r="BG42" s="53"/>
      <c r="BH42" s="53"/>
      <c r="BI42" s="136"/>
      <c r="BJ42" s="136"/>
      <c r="BK42" s="136"/>
      <c r="BL42" s="136"/>
      <c r="BM42" s="136"/>
    </row>
    <row r="43">
      <c r="B43" s="135"/>
      <c r="C43" s="71"/>
      <c r="D43" s="136"/>
      <c r="E43" s="136"/>
      <c r="F43" s="117"/>
      <c r="G43" s="117"/>
      <c r="H43" s="117"/>
      <c r="I43" s="117"/>
      <c r="J43" s="118"/>
      <c r="K43" s="136"/>
      <c r="L43" s="136"/>
      <c r="M43" s="51"/>
      <c r="N43" s="51"/>
      <c r="O43" s="51"/>
      <c r="P43" s="51"/>
      <c r="Q43" s="71"/>
      <c r="R43" s="136"/>
      <c r="S43" s="136"/>
      <c r="T43" s="136"/>
      <c r="U43" s="136"/>
      <c r="V43" s="136"/>
      <c r="W43" s="136"/>
      <c r="X43" s="71"/>
      <c r="Y43" s="136"/>
      <c r="Z43" s="136"/>
      <c r="AF43" s="74"/>
      <c r="AG43" s="74"/>
      <c r="AO43" s="138"/>
      <c r="AP43" s="138"/>
      <c r="AQ43" s="138"/>
      <c r="AR43" s="138"/>
      <c r="AS43" s="118"/>
      <c r="AT43" s="136"/>
      <c r="AU43" s="136"/>
      <c r="AV43" s="136"/>
      <c r="AW43" s="136"/>
      <c r="AX43" s="136"/>
      <c r="AY43" s="76" t="s">
        <v>14</v>
      </c>
      <c r="AZ43" s="77">
        <f t="shared" ref="AZ43:BB43" si="56">SUM(AZ38,AZ39,AZ40)</f>
        <v>32.5</v>
      </c>
      <c r="BA43" s="78">
        <f t="shared" si="56"/>
        <v>35</v>
      </c>
      <c r="BB43" s="78">
        <f t="shared" si="56"/>
        <v>2.5</v>
      </c>
      <c r="BC43" s="79">
        <f>SUM(BC38,BC39,BC40,BC41)</f>
        <v>73.5</v>
      </c>
      <c r="BD43" s="51"/>
      <c r="BE43" s="40">
        <f t="shared" ref="BE43:BG43" si="57">sum(BE38,BE39,BE40)</f>
        <v>2600</v>
      </c>
      <c r="BF43" s="40">
        <f t="shared" si="57"/>
        <v>3080</v>
      </c>
      <c r="BG43" s="40">
        <f t="shared" si="57"/>
        <v>200</v>
      </c>
      <c r="BH43" s="40">
        <f>SUM(BH38,BH39,BH40,BH41)</f>
        <v>6188</v>
      </c>
      <c r="BI43" s="51"/>
      <c r="BJ43" s="51"/>
      <c r="BK43" s="51"/>
      <c r="BL43" s="51"/>
      <c r="BM43" s="51"/>
    </row>
    <row r="44">
      <c r="B44" s="135"/>
      <c r="C44" s="71"/>
      <c r="D44" s="136"/>
      <c r="E44" s="136"/>
      <c r="F44" s="117"/>
      <c r="G44" s="117"/>
      <c r="H44" s="117"/>
      <c r="I44" s="117"/>
      <c r="J44" s="118"/>
      <c r="K44" s="136"/>
      <c r="L44" s="136"/>
      <c r="M44" s="51"/>
      <c r="N44" s="51"/>
      <c r="O44" s="51"/>
      <c r="P44" s="51"/>
      <c r="Q44" s="71"/>
      <c r="R44" s="136"/>
      <c r="S44" s="136"/>
      <c r="T44" s="136"/>
      <c r="U44" s="136"/>
      <c r="V44" s="136"/>
      <c r="W44" s="136"/>
      <c r="X44" s="71"/>
      <c r="Y44" s="136"/>
      <c r="Z44" s="136"/>
      <c r="AF44" s="74"/>
      <c r="AG44" s="74"/>
      <c r="AO44" s="138"/>
      <c r="AP44" s="138"/>
      <c r="AQ44" s="138"/>
      <c r="AR44" s="138"/>
      <c r="AS44" s="118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</row>
    <row r="45">
      <c r="F45" s="73"/>
      <c r="G45" s="73"/>
      <c r="H45" s="73"/>
      <c r="I45" s="73"/>
      <c r="K45" s="80" t="s">
        <v>49</v>
      </c>
      <c r="L45" s="81"/>
      <c r="Y45" s="80" t="s">
        <v>49</v>
      </c>
      <c r="Z45" s="81"/>
      <c r="AF45" s="82" t="s">
        <v>49</v>
      </c>
      <c r="AG45" s="81"/>
      <c r="AT45" s="82" t="s">
        <v>49</v>
      </c>
      <c r="AU45" s="81"/>
      <c r="BF45" s="82" t="s">
        <v>49</v>
      </c>
      <c r="BG45" s="81"/>
    </row>
    <row r="46" ht="16.5" customHeight="1">
      <c r="F46" s="73"/>
      <c r="G46" s="73"/>
      <c r="H46" s="73"/>
      <c r="I46" s="73"/>
      <c r="K46" s="139"/>
      <c r="L46" s="140"/>
      <c r="AF46" s="141"/>
      <c r="AG46" s="142"/>
    </row>
    <row r="47">
      <c r="A47" s="7"/>
      <c r="B47" s="350"/>
      <c r="C47" s="350"/>
      <c r="D47" s="124"/>
      <c r="E47" s="351">
        <v>45082.0</v>
      </c>
      <c r="F47" s="387"/>
      <c r="G47" s="387"/>
      <c r="H47" s="387"/>
      <c r="I47" s="124"/>
      <c r="J47" s="124"/>
      <c r="L47" s="351">
        <v>45083.0</v>
      </c>
      <c r="M47" s="124"/>
      <c r="N47" s="124"/>
      <c r="O47" s="124"/>
      <c r="P47" s="124"/>
      <c r="R47" s="8"/>
      <c r="S47" s="351">
        <v>45084.0</v>
      </c>
      <c r="U47" s="126"/>
      <c r="V47" s="126"/>
      <c r="X47" s="126"/>
      <c r="Y47" s="488"/>
      <c r="Z47" s="351">
        <v>45085.0</v>
      </c>
      <c r="AA47" s="126"/>
      <c r="AB47" s="126"/>
      <c r="AD47" s="126"/>
      <c r="AE47" s="126"/>
      <c r="AF47" s="126"/>
      <c r="AG47" s="405">
        <v>45086.0</v>
      </c>
      <c r="AH47" s="126"/>
      <c r="AJ47" s="126"/>
      <c r="AK47" s="126"/>
      <c r="AL47" s="126"/>
      <c r="AM47" s="126"/>
      <c r="AN47" s="405">
        <v>45087.0</v>
      </c>
      <c r="AP47" s="106"/>
      <c r="AQ47" s="106"/>
      <c r="AR47" s="106"/>
      <c r="AS47" s="106"/>
      <c r="AT47" s="106"/>
      <c r="AU47" s="405">
        <v>45088.0</v>
      </c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9" t="s">
        <v>85</v>
      </c>
      <c r="BG47" s="4"/>
      <c r="BH47" s="106"/>
      <c r="BI47" s="106"/>
      <c r="BJ47" s="32"/>
      <c r="BK47" s="496"/>
      <c r="BL47" s="106"/>
      <c r="BM47" s="106"/>
    </row>
    <row r="48">
      <c r="A48" s="107"/>
      <c r="B48" s="26"/>
      <c r="C48" s="26"/>
      <c r="D48" s="26" t="s">
        <v>2</v>
      </c>
      <c r="E48" s="26" t="s">
        <v>3</v>
      </c>
      <c r="F48" s="26" t="s">
        <v>4</v>
      </c>
      <c r="G48" s="26" t="s">
        <v>5</v>
      </c>
      <c r="H48" s="26" t="s">
        <v>6</v>
      </c>
      <c r="I48" s="26"/>
      <c r="J48" s="26"/>
      <c r="K48" s="26" t="s">
        <v>2</v>
      </c>
      <c r="L48" s="26" t="s">
        <v>7</v>
      </c>
      <c r="M48" s="26" t="s">
        <v>4</v>
      </c>
      <c r="N48" s="26" t="s">
        <v>5</v>
      </c>
      <c r="O48" s="26" t="s">
        <v>6</v>
      </c>
      <c r="P48" s="26"/>
      <c r="Q48" s="26"/>
      <c r="R48" s="26" t="s">
        <v>2</v>
      </c>
      <c r="S48" s="26" t="s">
        <v>8</v>
      </c>
      <c r="T48" s="26" t="s">
        <v>4</v>
      </c>
      <c r="U48" s="26" t="s">
        <v>5</v>
      </c>
      <c r="V48" s="26" t="s">
        <v>6</v>
      </c>
      <c r="W48" s="28"/>
      <c r="X48" s="29"/>
      <c r="Y48" s="29" t="s">
        <v>2</v>
      </c>
      <c r="Z48" s="29" t="s">
        <v>9</v>
      </c>
      <c r="AA48" s="26" t="s">
        <v>4</v>
      </c>
      <c r="AB48" s="26" t="s">
        <v>5</v>
      </c>
      <c r="AC48" s="26" t="s">
        <v>6</v>
      </c>
      <c r="AD48" s="29"/>
      <c r="AE48" s="29"/>
      <c r="AF48" s="29" t="s">
        <v>2</v>
      </c>
      <c r="AG48" s="29" t="s">
        <v>10</v>
      </c>
      <c r="AH48" s="26" t="s">
        <v>4</v>
      </c>
      <c r="AI48" s="26" t="s">
        <v>5</v>
      </c>
      <c r="AJ48" s="26" t="s">
        <v>6</v>
      </c>
      <c r="AK48" s="29"/>
      <c r="AL48" s="29"/>
      <c r="AM48" s="29" t="s">
        <v>2</v>
      </c>
      <c r="AN48" s="29" t="s">
        <v>11</v>
      </c>
      <c r="AO48" s="26" t="s">
        <v>4</v>
      </c>
      <c r="AP48" s="26" t="s">
        <v>5</v>
      </c>
      <c r="AQ48" s="26" t="s">
        <v>6</v>
      </c>
      <c r="AR48" s="29"/>
      <c r="AS48" s="29"/>
      <c r="AT48" s="29" t="s">
        <v>2</v>
      </c>
      <c r="AU48" s="29" t="s">
        <v>12</v>
      </c>
      <c r="AV48" s="26" t="s">
        <v>4</v>
      </c>
      <c r="AW48" s="26" t="s">
        <v>5</v>
      </c>
      <c r="AX48" s="26" t="s">
        <v>6</v>
      </c>
      <c r="AY48" s="30"/>
      <c r="AZ48" s="31" t="s">
        <v>4</v>
      </c>
      <c r="BA48" s="31" t="s">
        <v>13</v>
      </c>
      <c r="BB48" s="31" t="s">
        <v>6</v>
      </c>
      <c r="BC48" s="31" t="s">
        <v>14</v>
      </c>
      <c r="BD48" s="32"/>
      <c r="BE48" s="33" t="s">
        <v>4</v>
      </c>
      <c r="BF48" s="33" t="s">
        <v>13</v>
      </c>
      <c r="BG48" s="33" t="s">
        <v>6</v>
      </c>
      <c r="BH48" s="33" t="s">
        <v>15</v>
      </c>
      <c r="BI48" s="32"/>
      <c r="BJ48" s="32"/>
      <c r="BK48" s="32"/>
      <c r="BL48" s="32"/>
      <c r="BM48" s="32"/>
    </row>
    <row r="49">
      <c r="A49" s="94" t="s">
        <v>50</v>
      </c>
      <c r="F49" s="40">
        <v>0.0</v>
      </c>
      <c r="G49" s="40">
        <v>0.0</v>
      </c>
      <c r="H49" s="40">
        <v>0.0</v>
      </c>
      <c r="I49" s="35"/>
      <c r="J49" s="143"/>
      <c r="K49" s="92"/>
      <c r="L49" s="92"/>
      <c r="M49" s="40">
        <v>0.0</v>
      </c>
      <c r="N49" s="40">
        <v>0.0</v>
      </c>
      <c r="O49" s="40">
        <v>0.0</v>
      </c>
      <c r="P49" s="494"/>
      <c r="Q49" s="494"/>
      <c r="R49" s="494"/>
      <c r="S49" s="144"/>
      <c r="T49" s="40">
        <v>0.0</v>
      </c>
      <c r="U49" s="40">
        <v>0.0</v>
      </c>
      <c r="V49" s="40">
        <v>0.0</v>
      </c>
      <c r="W49" s="39"/>
      <c r="X49" s="45"/>
      <c r="Y49" s="111"/>
      <c r="Z49" s="39"/>
      <c r="AA49" s="40">
        <v>0.0</v>
      </c>
      <c r="AB49" s="40">
        <v>0.0</v>
      </c>
      <c r="AC49" s="40">
        <v>0.0</v>
      </c>
      <c r="AD49" s="44"/>
      <c r="AE49" s="45"/>
      <c r="AF49" s="92"/>
      <c r="AG49" s="92"/>
      <c r="AH49" s="40">
        <v>0.0</v>
      </c>
      <c r="AI49" s="40">
        <v>0.0</v>
      </c>
      <c r="AJ49" s="40">
        <v>0.0</v>
      </c>
      <c r="AK49" s="148" t="s">
        <v>43</v>
      </c>
      <c r="AL49" s="146">
        <v>45088.0</v>
      </c>
      <c r="AM49" s="148" t="s">
        <v>289</v>
      </c>
      <c r="AN49" s="148" t="s">
        <v>106</v>
      </c>
      <c r="AO49" s="40">
        <v>3.0</v>
      </c>
      <c r="AP49" s="40">
        <v>2.0</v>
      </c>
      <c r="AQ49" s="40">
        <v>0.0</v>
      </c>
      <c r="AR49" s="54"/>
      <c r="AS49" s="200"/>
      <c r="AT49" s="111"/>
      <c r="AU49" s="39"/>
      <c r="AV49" s="40">
        <v>0.0</v>
      </c>
      <c r="AW49" s="40">
        <v>0.0</v>
      </c>
      <c r="AX49" s="40">
        <v>0.0</v>
      </c>
      <c r="AY49" s="48"/>
      <c r="AZ49" s="49">
        <f t="shared" ref="AZ49:BB49" si="58">SUM(F49,M49,T49,AA49,AH49,AO49,AV49)</f>
        <v>3</v>
      </c>
      <c r="BA49" s="39">
        <f t="shared" si="58"/>
        <v>2</v>
      </c>
      <c r="BB49" s="39">
        <f t="shared" si="58"/>
        <v>0</v>
      </c>
      <c r="BC49" s="50">
        <f t="shared" ref="BC49:BC51" si="60">SUM(AZ49,BA49,BB49)</f>
        <v>5</v>
      </c>
      <c r="BD49" s="51"/>
      <c r="BE49" s="39">
        <f t="shared" ref="BE49:BE51" si="61">AZ49*80</f>
        <v>240</v>
      </c>
      <c r="BF49" s="39">
        <f t="shared" ref="BF49:BF51" si="62">BA49*88</f>
        <v>176</v>
      </c>
      <c r="BG49" s="39">
        <f t="shared" ref="BG49:BG51" si="63">BB49*80</f>
        <v>0</v>
      </c>
      <c r="BH49" s="39">
        <f t="shared" ref="BH49:BH51" si="64">sum(BE49,BF49,BG49)</f>
        <v>416</v>
      </c>
      <c r="BI49" s="51"/>
      <c r="BJ49" s="51"/>
      <c r="BK49" s="51"/>
      <c r="BL49" s="51"/>
      <c r="BM49" s="51"/>
    </row>
    <row r="50">
      <c r="A50" s="94" t="s">
        <v>52</v>
      </c>
      <c r="F50" s="40">
        <v>0.0</v>
      </c>
      <c r="G50" s="40">
        <v>0.0</v>
      </c>
      <c r="H50" s="40">
        <v>0.0</v>
      </c>
      <c r="I50" s="363" t="s">
        <v>46</v>
      </c>
      <c r="J50" s="146">
        <v>45084.0</v>
      </c>
      <c r="K50" s="147" t="s">
        <v>288</v>
      </c>
      <c r="L50" s="40" t="s">
        <v>138</v>
      </c>
      <c r="M50" s="40">
        <v>2.0</v>
      </c>
      <c r="N50" s="40">
        <v>2.0</v>
      </c>
      <c r="O50" s="40">
        <v>0.0</v>
      </c>
      <c r="P50" s="40" t="s">
        <v>36</v>
      </c>
      <c r="Q50" s="146">
        <v>45085.0</v>
      </c>
      <c r="R50" s="147" t="s">
        <v>288</v>
      </c>
      <c r="S50" s="40" t="s">
        <v>138</v>
      </c>
      <c r="T50" s="40">
        <v>2.0</v>
      </c>
      <c r="U50" s="40">
        <v>2.0</v>
      </c>
      <c r="V50" s="40">
        <v>0.0</v>
      </c>
      <c r="AA50" s="40">
        <v>0.0</v>
      </c>
      <c r="AB50" s="40">
        <v>0.0</v>
      </c>
      <c r="AC50" s="40">
        <v>0.0</v>
      </c>
      <c r="AD50" s="44"/>
      <c r="AE50" s="45"/>
      <c r="AF50" s="92"/>
      <c r="AG50" s="92"/>
      <c r="AH50" s="40">
        <v>0.0</v>
      </c>
      <c r="AI50" s="40">
        <v>0.0</v>
      </c>
      <c r="AJ50" s="40">
        <v>0.0</v>
      </c>
      <c r="AK50" s="92"/>
      <c r="AL50" s="45"/>
      <c r="AM50" s="92"/>
      <c r="AN50" s="92"/>
      <c r="AO50" s="40">
        <v>0.0</v>
      </c>
      <c r="AP50" s="40">
        <v>0.0</v>
      </c>
      <c r="AQ50" s="40">
        <v>0.0</v>
      </c>
      <c r="AR50" s="406" t="s">
        <v>44</v>
      </c>
      <c r="AS50" s="498">
        <v>45089.0</v>
      </c>
      <c r="AT50" s="147" t="s">
        <v>288</v>
      </c>
      <c r="AU50" s="40" t="s">
        <v>138</v>
      </c>
      <c r="AV50" s="40">
        <v>2.0</v>
      </c>
      <c r="AW50" s="40">
        <v>2.0</v>
      </c>
      <c r="AX50" s="40">
        <v>0.0</v>
      </c>
      <c r="AY50" s="48"/>
      <c r="AZ50" s="49">
        <f t="shared" ref="AZ50:BB50" si="59">SUM(F50,M50,T50,AA50,AH50,AO50,AV50)</f>
        <v>6</v>
      </c>
      <c r="BA50" s="39">
        <f t="shared" si="59"/>
        <v>6</v>
      </c>
      <c r="BB50" s="39">
        <f t="shared" si="59"/>
        <v>0</v>
      </c>
      <c r="BC50" s="50">
        <f t="shared" si="60"/>
        <v>12</v>
      </c>
      <c r="BD50" s="51"/>
      <c r="BE50" s="39">
        <f t="shared" si="61"/>
        <v>480</v>
      </c>
      <c r="BF50" s="39">
        <f t="shared" si="62"/>
        <v>528</v>
      </c>
      <c r="BG50" s="39">
        <f t="shared" si="63"/>
        <v>0</v>
      </c>
      <c r="BH50" s="39">
        <f t="shared" si="64"/>
        <v>1008</v>
      </c>
      <c r="BI50" s="51"/>
      <c r="BJ50" s="51"/>
      <c r="BK50" s="51"/>
      <c r="BL50" s="51"/>
      <c r="BM50" s="51"/>
    </row>
    <row r="51">
      <c r="A51" s="59" t="s">
        <v>54</v>
      </c>
      <c r="B51" s="134"/>
      <c r="C51" s="45"/>
      <c r="D51" s="111"/>
      <c r="E51" s="39"/>
      <c r="F51" s="40">
        <v>0.0</v>
      </c>
      <c r="G51" s="40">
        <v>0.0</v>
      </c>
      <c r="H51" s="40">
        <v>0.0</v>
      </c>
      <c r="I51" s="144"/>
      <c r="J51" s="144"/>
      <c r="K51" s="144"/>
      <c r="L51" s="144"/>
      <c r="M51" s="40">
        <v>0.0</v>
      </c>
      <c r="N51" s="40">
        <v>0.0</v>
      </c>
      <c r="O51" s="40">
        <v>0.0</v>
      </c>
      <c r="P51" s="38"/>
      <c r="Q51" s="37"/>
      <c r="R51" s="131"/>
      <c r="S51" s="39"/>
      <c r="T51" s="40">
        <v>0.0</v>
      </c>
      <c r="U51" s="40">
        <v>0.0</v>
      </c>
      <c r="V51" s="40">
        <v>0.0</v>
      </c>
      <c r="W51" s="39"/>
      <c r="X51" s="45"/>
      <c r="Y51" s="111"/>
      <c r="Z51" s="39"/>
      <c r="AA51" s="40">
        <v>0.0</v>
      </c>
      <c r="AB51" s="40">
        <v>0.0</v>
      </c>
      <c r="AC51" s="40">
        <v>0.0</v>
      </c>
      <c r="AD51" s="514" t="s">
        <v>40</v>
      </c>
      <c r="AE51" s="146">
        <v>45087.0</v>
      </c>
      <c r="AF51" s="148" t="s">
        <v>289</v>
      </c>
      <c r="AG51" s="148" t="s">
        <v>106</v>
      </c>
      <c r="AH51" s="40">
        <v>3.0</v>
      </c>
      <c r="AI51" s="40">
        <v>2.0</v>
      </c>
      <c r="AJ51" s="40">
        <v>0.0</v>
      </c>
      <c r="AK51" s="92"/>
      <c r="AL51" s="45"/>
      <c r="AM51" s="92"/>
      <c r="AN51" s="92"/>
      <c r="AO51" s="40">
        <v>0.0</v>
      </c>
      <c r="AP51" s="40">
        <v>0.0</v>
      </c>
      <c r="AQ51" s="40">
        <v>0.0</v>
      </c>
      <c r="AR51" s="54"/>
      <c r="AS51" s="143"/>
      <c r="AT51" s="111"/>
      <c r="AU51" s="39"/>
      <c r="AV51" s="40">
        <v>0.0</v>
      </c>
      <c r="AW51" s="40">
        <v>0.0</v>
      </c>
      <c r="AX51" s="40">
        <v>0.0</v>
      </c>
      <c r="AY51" s="48"/>
      <c r="AZ51" s="49">
        <f t="shared" ref="AZ51:BA51" si="65">SUM(F51,M51,T51,AA51,AH51,AO51,AV51)</f>
        <v>3</v>
      </c>
      <c r="BA51" s="39">
        <f t="shared" si="65"/>
        <v>2</v>
      </c>
      <c r="BB51" s="39">
        <v>0.0</v>
      </c>
      <c r="BC51" s="50">
        <f t="shared" si="60"/>
        <v>5</v>
      </c>
      <c r="BD51" s="51"/>
      <c r="BE51" s="39">
        <f t="shared" si="61"/>
        <v>240</v>
      </c>
      <c r="BF51" s="39">
        <f t="shared" si="62"/>
        <v>176</v>
      </c>
      <c r="BG51" s="39">
        <f t="shared" si="63"/>
        <v>0</v>
      </c>
      <c r="BH51" s="39">
        <f t="shared" si="64"/>
        <v>416</v>
      </c>
      <c r="BI51" s="51"/>
      <c r="BJ51" s="51"/>
      <c r="BK51" s="51"/>
      <c r="BL51" s="51"/>
      <c r="BM51" s="51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3"/>
      <c r="K52" s="154"/>
      <c r="L52" s="154"/>
      <c r="M52" s="155"/>
      <c r="N52" s="155"/>
      <c r="O52" s="155"/>
      <c r="P52" s="155"/>
      <c r="Q52" s="156"/>
      <c r="R52" s="155"/>
      <c r="S52" s="155"/>
      <c r="T52" s="155"/>
      <c r="U52" s="155"/>
      <c r="V52" s="155"/>
      <c r="W52" s="155"/>
      <c r="X52" s="155"/>
      <c r="Y52" s="155"/>
      <c r="Z52" s="155"/>
      <c r="AA52" s="157"/>
      <c r="AB52" s="157"/>
      <c r="AC52" s="157"/>
      <c r="AD52" s="157"/>
      <c r="AE52" s="153"/>
      <c r="AF52" s="154"/>
      <c r="AG52" s="154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  <c r="BC52" s="153"/>
      <c r="BD52" s="153"/>
      <c r="BE52" s="85"/>
      <c r="BF52" s="85"/>
      <c r="BG52" s="85"/>
      <c r="BH52" s="85"/>
      <c r="BI52" s="153"/>
      <c r="BJ52" s="153"/>
      <c r="BK52" s="153"/>
      <c r="BL52" s="153"/>
      <c r="BM52" s="153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3"/>
      <c r="K53" s="154"/>
      <c r="L53" s="154"/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154"/>
      <c r="AG53" s="154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76" t="s">
        <v>14</v>
      </c>
      <c r="AZ53" s="77">
        <f t="shared" ref="AZ53:BC53" si="66">SUM(AZ49,AZ50,AZ51)</f>
        <v>12</v>
      </c>
      <c r="BA53" s="78">
        <f t="shared" si="66"/>
        <v>10</v>
      </c>
      <c r="BB53" s="78">
        <f t="shared" si="66"/>
        <v>0</v>
      </c>
      <c r="BC53" s="79">
        <f t="shared" si="66"/>
        <v>22</v>
      </c>
      <c r="BD53" s="51"/>
      <c r="BE53" s="40">
        <f t="shared" ref="BE53:BG53" si="67">sum(BE49,BE50)</f>
        <v>720</v>
      </c>
      <c r="BF53" s="40">
        <f t="shared" si="67"/>
        <v>704</v>
      </c>
      <c r="BG53" s="40">
        <f t="shared" si="67"/>
        <v>0</v>
      </c>
      <c r="BH53" s="40">
        <f>SUM(BH49,BH50,BH51)</f>
        <v>1840</v>
      </c>
      <c r="BI53" s="51"/>
      <c r="BJ53" s="51"/>
      <c r="BK53" s="51"/>
      <c r="BL53" s="51"/>
      <c r="BM53" s="51"/>
    </row>
    <row r="54">
      <c r="A54" s="152"/>
      <c r="B54" s="153"/>
      <c r="C54" s="153"/>
      <c r="D54" s="67"/>
      <c r="E54" s="67"/>
      <c r="F54" s="153"/>
      <c r="G54" s="153"/>
      <c r="H54" s="153"/>
      <c r="I54" s="153"/>
      <c r="J54" s="153"/>
      <c r="K54" s="154"/>
      <c r="L54" s="15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154"/>
      <c r="AG54" s="15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153"/>
      <c r="BF54" s="153"/>
      <c r="BG54" s="153"/>
      <c r="BH54" s="153"/>
      <c r="BI54" s="153"/>
      <c r="BJ54" s="153"/>
      <c r="BK54" s="153"/>
      <c r="BL54" s="153"/>
      <c r="BM54" s="153"/>
    </row>
    <row r="55">
      <c r="A55" s="155"/>
      <c r="B55" s="153"/>
      <c r="C55" s="153"/>
      <c r="D55" s="67"/>
      <c r="F55" s="153"/>
      <c r="G55" s="153"/>
      <c r="H55" s="153"/>
      <c r="I55" s="153"/>
      <c r="J55" s="153"/>
      <c r="K55" s="6" t="s">
        <v>53</v>
      </c>
      <c r="L55" s="4"/>
      <c r="M55" s="155"/>
      <c r="N55" s="155"/>
      <c r="O55" s="155"/>
      <c r="P55" s="155"/>
      <c r="Q55" s="156"/>
      <c r="R55" s="155"/>
      <c r="S55" s="155"/>
      <c r="T55" s="155"/>
      <c r="U55" s="155"/>
      <c r="V55" s="155"/>
      <c r="W55" s="155"/>
      <c r="X55" s="155"/>
      <c r="Y55" s="6" t="s">
        <v>53</v>
      </c>
      <c r="Z55" s="4"/>
      <c r="AA55" s="157"/>
      <c r="AB55" s="157"/>
      <c r="AC55" s="157"/>
      <c r="AD55" s="157"/>
      <c r="AE55" s="153"/>
      <c r="AF55" s="9" t="s">
        <v>53</v>
      </c>
      <c r="AG55" s="4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9" t="s">
        <v>53</v>
      </c>
      <c r="AU55" s="4"/>
      <c r="AV55" s="153"/>
      <c r="AW55" s="153"/>
      <c r="AX55" s="153"/>
      <c r="AY55" s="153"/>
      <c r="AZ55" s="153"/>
      <c r="BA55" s="153"/>
      <c r="BB55" s="153"/>
      <c r="BC55" s="153"/>
      <c r="BD55" s="153"/>
      <c r="BE55" s="153"/>
      <c r="BF55" s="9" t="s">
        <v>53</v>
      </c>
      <c r="BG55" s="4"/>
      <c r="BH55" s="153"/>
      <c r="BI55" s="153"/>
      <c r="BJ55" s="153"/>
      <c r="BK55" s="153"/>
      <c r="BL55" s="153"/>
      <c r="BM55" s="153"/>
    </row>
    <row r="56">
      <c r="A56" s="7"/>
      <c r="B56" s="350"/>
      <c r="C56" s="350"/>
      <c r="D56" s="124"/>
      <c r="E56" s="351">
        <v>45082.0</v>
      </c>
      <c r="F56" s="387"/>
      <c r="G56" s="387"/>
      <c r="H56" s="387"/>
      <c r="I56" s="124"/>
      <c r="J56" s="124"/>
      <c r="L56" s="351">
        <v>45083.0</v>
      </c>
      <c r="M56" s="124"/>
      <c r="N56" s="124"/>
      <c r="O56" s="124"/>
      <c r="P56" s="124"/>
      <c r="R56" s="8"/>
      <c r="S56" s="351">
        <v>45084.0</v>
      </c>
      <c r="U56" s="126"/>
      <c r="V56" s="126"/>
      <c r="X56" s="126"/>
      <c r="Y56" s="488"/>
      <c r="Z56" s="351">
        <v>45085.0</v>
      </c>
      <c r="AA56" s="126"/>
      <c r="AB56" s="126"/>
      <c r="AD56" s="126"/>
      <c r="AE56" s="126"/>
      <c r="AF56" s="126"/>
      <c r="AG56" s="405">
        <v>45086.0</v>
      </c>
      <c r="AH56" s="126"/>
      <c r="AJ56" s="126"/>
      <c r="AK56" s="126"/>
      <c r="AL56" s="126"/>
      <c r="AM56" s="126"/>
      <c r="AN56" s="405">
        <v>45087.0</v>
      </c>
      <c r="AP56" s="106"/>
      <c r="AQ56" s="106"/>
      <c r="AR56" s="106"/>
      <c r="AS56" s="106"/>
      <c r="AT56" s="106"/>
      <c r="AU56" s="405">
        <v>45088.0</v>
      </c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9" t="s">
        <v>85</v>
      </c>
      <c r="BG56" s="4"/>
      <c r="BH56" s="106"/>
      <c r="BI56" s="106"/>
      <c r="BJ56" s="32"/>
      <c r="BK56" s="496"/>
      <c r="BL56" s="106"/>
      <c r="BM56" s="106"/>
    </row>
    <row r="57">
      <c r="A57" s="107"/>
      <c r="B57" s="26"/>
      <c r="C57" s="26"/>
      <c r="D57" s="26" t="s">
        <v>2</v>
      </c>
      <c r="E57" s="26" t="s">
        <v>3</v>
      </c>
      <c r="F57" s="26" t="s">
        <v>4</v>
      </c>
      <c r="G57" s="26" t="s">
        <v>5</v>
      </c>
      <c r="H57" s="26" t="s">
        <v>6</v>
      </c>
      <c r="I57" s="26"/>
      <c r="J57" s="26"/>
      <c r="K57" s="26" t="s">
        <v>2</v>
      </c>
      <c r="L57" s="26" t="s">
        <v>7</v>
      </c>
      <c r="M57" s="26" t="s">
        <v>4</v>
      </c>
      <c r="N57" s="26" t="s">
        <v>5</v>
      </c>
      <c r="O57" s="26" t="s">
        <v>6</v>
      </c>
      <c r="P57" s="26"/>
      <c r="Q57" s="26"/>
      <c r="R57" s="26" t="s">
        <v>2</v>
      </c>
      <c r="S57" s="26" t="s">
        <v>8</v>
      </c>
      <c r="T57" s="26" t="s">
        <v>4</v>
      </c>
      <c r="U57" s="26" t="s">
        <v>5</v>
      </c>
      <c r="V57" s="26" t="s">
        <v>6</v>
      </c>
      <c r="W57" s="28"/>
      <c r="X57" s="29"/>
      <c r="Y57" s="29" t="s">
        <v>2</v>
      </c>
      <c r="Z57" s="29" t="s">
        <v>9</v>
      </c>
      <c r="AA57" s="26" t="s">
        <v>4</v>
      </c>
      <c r="AB57" s="26" t="s">
        <v>5</v>
      </c>
      <c r="AC57" s="26" t="s">
        <v>6</v>
      </c>
      <c r="AD57" s="29"/>
      <c r="AE57" s="29"/>
      <c r="AF57" s="29" t="s">
        <v>2</v>
      </c>
      <c r="AG57" s="29" t="s">
        <v>10</v>
      </c>
      <c r="AH57" s="26" t="s">
        <v>4</v>
      </c>
      <c r="AI57" s="26" t="s">
        <v>5</v>
      </c>
      <c r="AJ57" s="26" t="s">
        <v>6</v>
      </c>
      <c r="AK57" s="29"/>
      <c r="AL57" s="29"/>
      <c r="AM57" s="29" t="s">
        <v>2</v>
      </c>
      <c r="AN57" s="29" t="s">
        <v>11</v>
      </c>
      <c r="AO57" s="26" t="s">
        <v>4</v>
      </c>
      <c r="AP57" s="26" t="s">
        <v>5</v>
      </c>
      <c r="AQ57" s="26" t="s">
        <v>6</v>
      </c>
      <c r="AR57" s="29"/>
      <c r="AS57" s="29"/>
      <c r="AT57" s="29" t="s">
        <v>2</v>
      </c>
      <c r="AU57" s="29" t="s">
        <v>12</v>
      </c>
      <c r="AV57" s="26" t="s">
        <v>4</v>
      </c>
      <c r="AW57" s="26" t="s">
        <v>5</v>
      </c>
      <c r="AX57" s="26" t="s">
        <v>6</v>
      </c>
      <c r="AY57" s="30"/>
      <c r="AZ57" s="31" t="s">
        <v>4</v>
      </c>
      <c r="BA57" s="31" t="s">
        <v>13</v>
      </c>
      <c r="BB57" s="31" t="s">
        <v>6</v>
      </c>
      <c r="BC57" s="31" t="s">
        <v>14</v>
      </c>
      <c r="BD57" s="32"/>
      <c r="BE57" s="33" t="s">
        <v>4</v>
      </c>
      <c r="BF57" s="33" t="s">
        <v>13</v>
      </c>
      <c r="BG57" s="33" t="s">
        <v>6</v>
      </c>
      <c r="BH57" s="33" t="s">
        <v>15</v>
      </c>
      <c r="BI57" s="32"/>
      <c r="BJ57" s="32"/>
      <c r="BK57" s="32"/>
      <c r="BL57" s="32"/>
      <c r="BM57" s="32"/>
    </row>
    <row r="58">
      <c r="A58" s="94" t="s">
        <v>139</v>
      </c>
      <c r="B58" s="36" t="s">
        <v>19</v>
      </c>
      <c r="C58" s="37">
        <v>45082.0</v>
      </c>
      <c r="D58" s="42" t="s">
        <v>25</v>
      </c>
      <c r="E58" s="58" t="s">
        <v>25</v>
      </c>
      <c r="F58" s="40">
        <v>0.0</v>
      </c>
      <c r="G58" s="40">
        <v>6.0</v>
      </c>
      <c r="H58" s="40">
        <v>0.0</v>
      </c>
      <c r="I58" s="36" t="s">
        <v>22</v>
      </c>
      <c r="J58" s="37">
        <v>45083.0</v>
      </c>
      <c r="K58" s="42" t="s">
        <v>211</v>
      </c>
      <c r="L58" s="58" t="s">
        <v>66</v>
      </c>
      <c r="M58" s="40">
        <v>0.0</v>
      </c>
      <c r="N58" s="40">
        <v>6.0</v>
      </c>
      <c r="O58" s="40">
        <v>0.0</v>
      </c>
      <c r="P58" s="36" t="s">
        <v>24</v>
      </c>
      <c r="Q58" s="37">
        <v>45084.0</v>
      </c>
      <c r="R58" s="42" t="s">
        <v>300</v>
      </c>
      <c r="S58" s="53" t="s">
        <v>301</v>
      </c>
      <c r="T58" s="40">
        <v>1.0</v>
      </c>
      <c r="U58" s="40">
        <v>7.0</v>
      </c>
      <c r="V58" s="40">
        <v>2.0</v>
      </c>
      <c r="W58" s="36" t="s">
        <v>26</v>
      </c>
      <c r="X58" s="37">
        <v>45085.0</v>
      </c>
      <c r="Y58" s="42" t="s">
        <v>300</v>
      </c>
      <c r="Z58" s="58" t="s">
        <v>301</v>
      </c>
      <c r="AA58" s="40">
        <v>1.0</v>
      </c>
      <c r="AB58" s="40">
        <v>7.0</v>
      </c>
      <c r="AC58" s="40">
        <v>2.0</v>
      </c>
      <c r="AD58" s="36" t="s">
        <v>56</v>
      </c>
      <c r="AE58" s="37">
        <v>45086.0</v>
      </c>
      <c r="AF58" s="42" t="s">
        <v>211</v>
      </c>
      <c r="AG58" s="58" t="s">
        <v>66</v>
      </c>
      <c r="AH58" s="40">
        <v>0.0</v>
      </c>
      <c r="AI58" s="40">
        <v>6.0</v>
      </c>
      <c r="AJ58" s="40">
        <v>0.0</v>
      </c>
      <c r="AK58" s="47" t="s">
        <v>57</v>
      </c>
      <c r="AL58" s="37">
        <v>45087.0</v>
      </c>
      <c r="AM58" s="42" t="s">
        <v>300</v>
      </c>
      <c r="AN58" s="58" t="s">
        <v>301</v>
      </c>
      <c r="AO58" s="40">
        <v>1.0</v>
      </c>
      <c r="AP58" s="40">
        <v>7.0</v>
      </c>
      <c r="AQ58" s="40">
        <v>2.0</v>
      </c>
      <c r="AR58" s="96" t="s">
        <v>149</v>
      </c>
      <c r="AS58" s="37">
        <v>45088.0</v>
      </c>
      <c r="AT58" s="42" t="s">
        <v>25</v>
      </c>
      <c r="AU58" s="58" t="s">
        <v>25</v>
      </c>
      <c r="AV58" s="40">
        <v>0.0</v>
      </c>
      <c r="AW58" s="40">
        <v>0.0</v>
      </c>
      <c r="AX58" s="40">
        <v>0.0</v>
      </c>
      <c r="AY58" s="48"/>
      <c r="AZ58" s="49">
        <f t="shared" ref="AZ58:BB58" si="68">SUM(F58,M58,T58,AA58,AH58,AO58,AV58)</f>
        <v>3</v>
      </c>
      <c r="BA58" s="39">
        <f t="shared" si="68"/>
        <v>39</v>
      </c>
      <c r="BB58" s="39">
        <f t="shared" si="68"/>
        <v>6</v>
      </c>
      <c r="BC58" s="50">
        <f t="shared" ref="BC58:BC62" si="70">SUM(AZ58,BA58,BB58)</f>
        <v>48</v>
      </c>
      <c r="BD58" s="51"/>
      <c r="BE58" s="39">
        <f t="shared" ref="BE58:BE59" si="71">AZ58*67.31</f>
        <v>201.93</v>
      </c>
      <c r="BF58" s="39">
        <f t="shared" ref="BF58:BF59" si="72">BA58*74</f>
        <v>2886</v>
      </c>
      <c r="BG58" s="39">
        <f t="shared" ref="BG58:BG59" si="73">BB58*84</f>
        <v>504</v>
      </c>
      <c r="BH58" s="39">
        <f t="shared" ref="BH58:BH60" si="74">sum(BE58,BF58,BG58)</f>
        <v>3591.93</v>
      </c>
      <c r="BI58" s="51"/>
      <c r="BJ58" s="51"/>
      <c r="BK58" s="51"/>
      <c r="BL58" s="51"/>
      <c r="BM58" s="51"/>
    </row>
    <row r="59" ht="16.5" customHeight="1">
      <c r="A59" s="94" t="s">
        <v>740</v>
      </c>
      <c r="B59" s="36" t="s">
        <v>19</v>
      </c>
      <c r="C59" s="37">
        <v>45082.0</v>
      </c>
      <c r="D59" s="42" t="s">
        <v>300</v>
      </c>
      <c r="E59" s="53" t="s">
        <v>301</v>
      </c>
      <c r="F59" s="40">
        <v>3.0</v>
      </c>
      <c r="G59" s="40">
        <v>1.0</v>
      </c>
      <c r="H59" s="40">
        <v>0.0</v>
      </c>
      <c r="I59" s="42" t="s">
        <v>46</v>
      </c>
      <c r="J59" s="37">
        <v>45084.0</v>
      </c>
      <c r="K59" s="42" t="s">
        <v>137</v>
      </c>
      <c r="L59" s="58" t="s">
        <v>333</v>
      </c>
      <c r="M59" s="40">
        <v>3.0</v>
      </c>
      <c r="N59" s="40">
        <v>1.0</v>
      </c>
      <c r="O59" s="40">
        <v>0.0</v>
      </c>
      <c r="P59" s="38" t="s">
        <v>36</v>
      </c>
      <c r="Q59" s="37">
        <v>45085.0</v>
      </c>
      <c r="R59" s="38" t="s">
        <v>25</v>
      </c>
      <c r="S59" s="39" t="s">
        <v>25</v>
      </c>
      <c r="T59" s="40">
        <v>0.0</v>
      </c>
      <c r="U59" s="40">
        <v>0.0</v>
      </c>
      <c r="V59" s="40">
        <v>0.0</v>
      </c>
      <c r="W59" s="56" t="s">
        <v>37</v>
      </c>
      <c r="X59" s="37">
        <v>45086.0</v>
      </c>
      <c r="Y59" s="38" t="s">
        <v>285</v>
      </c>
      <c r="Z59" s="39" t="s">
        <v>129</v>
      </c>
      <c r="AA59" s="40">
        <v>5.0</v>
      </c>
      <c r="AB59" s="40">
        <v>2.0</v>
      </c>
      <c r="AC59" s="40">
        <v>0.0</v>
      </c>
      <c r="AD59" s="56" t="s">
        <v>40</v>
      </c>
      <c r="AE59" s="37">
        <v>45087.0</v>
      </c>
      <c r="AF59" s="38" t="s">
        <v>285</v>
      </c>
      <c r="AG59" s="39" t="s">
        <v>129</v>
      </c>
      <c r="AH59" s="40">
        <v>5.0</v>
      </c>
      <c r="AI59" s="40">
        <v>2.0</v>
      </c>
      <c r="AJ59" s="40">
        <v>0.0</v>
      </c>
      <c r="AK59" s="185" t="s">
        <v>43</v>
      </c>
      <c r="AL59" s="37">
        <v>45088.0</v>
      </c>
      <c r="AM59" s="38" t="s">
        <v>285</v>
      </c>
      <c r="AN59" s="39" t="s">
        <v>129</v>
      </c>
      <c r="AO59" s="40">
        <v>5.0</v>
      </c>
      <c r="AP59" s="40">
        <v>2.0</v>
      </c>
      <c r="AQ59" s="40">
        <v>0.0</v>
      </c>
      <c r="AR59" s="96" t="s">
        <v>149</v>
      </c>
      <c r="AS59" s="37">
        <v>45088.0</v>
      </c>
      <c r="AT59" s="42" t="s">
        <v>300</v>
      </c>
      <c r="AU59" s="58" t="s">
        <v>301</v>
      </c>
      <c r="AV59" s="40">
        <v>0.0</v>
      </c>
      <c r="AW59" s="40">
        <v>0.0</v>
      </c>
      <c r="AX59" s="40">
        <v>0.0</v>
      </c>
      <c r="AY59" s="48"/>
      <c r="AZ59" s="49">
        <f t="shared" ref="AZ59:BB59" si="69">SUM(F59,M59,T59,AA59,AH59,AO59,AV59)</f>
        <v>21</v>
      </c>
      <c r="BA59" s="39">
        <f t="shared" si="69"/>
        <v>8</v>
      </c>
      <c r="BB59" s="39">
        <f t="shared" si="69"/>
        <v>0</v>
      </c>
      <c r="BC59" s="50">
        <f t="shared" si="70"/>
        <v>29</v>
      </c>
      <c r="BD59" s="51"/>
      <c r="BE59" s="39">
        <f t="shared" si="71"/>
        <v>1413.51</v>
      </c>
      <c r="BF59" s="39">
        <f t="shared" si="72"/>
        <v>592</v>
      </c>
      <c r="BG59" s="39">
        <f t="shared" si="73"/>
        <v>0</v>
      </c>
      <c r="BH59" s="39">
        <f t="shared" si="74"/>
        <v>2005.51</v>
      </c>
      <c r="BI59" s="51"/>
      <c r="BJ59" s="51"/>
      <c r="BK59" s="51"/>
      <c r="BL59" s="51"/>
      <c r="BM59" s="51"/>
    </row>
    <row r="60">
      <c r="A60" s="35" t="s">
        <v>82</v>
      </c>
      <c r="B60" s="41" t="s">
        <v>33</v>
      </c>
      <c r="C60" s="37">
        <v>45083.0</v>
      </c>
      <c r="D60" s="38" t="s">
        <v>285</v>
      </c>
      <c r="E60" s="39" t="s">
        <v>129</v>
      </c>
      <c r="F60" s="40">
        <v>5.0</v>
      </c>
      <c r="G60" s="40">
        <v>2.0</v>
      </c>
      <c r="H60" s="40">
        <v>0.0</v>
      </c>
      <c r="I60" s="42" t="s">
        <v>46</v>
      </c>
      <c r="J60" s="37">
        <v>45084.0</v>
      </c>
      <c r="K60" s="38" t="s">
        <v>285</v>
      </c>
      <c r="L60" s="39" t="s">
        <v>129</v>
      </c>
      <c r="M60" s="40">
        <v>5.0</v>
      </c>
      <c r="N60" s="40">
        <v>2.0</v>
      </c>
      <c r="O60" s="40">
        <v>0.0</v>
      </c>
      <c r="P60" s="38" t="s">
        <v>36</v>
      </c>
      <c r="Q60" s="37">
        <v>45085.0</v>
      </c>
      <c r="R60" s="38" t="s">
        <v>285</v>
      </c>
      <c r="S60" s="39" t="s">
        <v>129</v>
      </c>
      <c r="T60" s="40">
        <v>5.0</v>
      </c>
      <c r="U60" s="40">
        <v>2.0</v>
      </c>
      <c r="V60" s="40">
        <v>0.0</v>
      </c>
      <c r="W60" s="44"/>
      <c r="X60" s="45"/>
      <c r="Y60" s="53"/>
      <c r="Z60" s="53"/>
      <c r="AA60" s="40">
        <v>0.0</v>
      </c>
      <c r="AB60" s="40">
        <v>0.0</v>
      </c>
      <c r="AC60" s="40">
        <v>0.0</v>
      </c>
      <c r="AD60" s="44"/>
      <c r="AE60" s="45"/>
      <c r="AF60" s="39"/>
      <c r="AG60" s="39"/>
      <c r="AH60" s="40">
        <v>0.0</v>
      </c>
      <c r="AI60" s="40">
        <v>0.0</v>
      </c>
      <c r="AJ60" s="40">
        <v>0.0</v>
      </c>
      <c r="AK60" s="185" t="s">
        <v>43</v>
      </c>
      <c r="AL60" s="37">
        <v>45088.0</v>
      </c>
      <c r="AM60" s="38"/>
      <c r="AN60" s="39"/>
      <c r="AO60" s="40">
        <v>0.0</v>
      </c>
      <c r="AP60" s="40">
        <v>0.0</v>
      </c>
      <c r="AQ60" s="40">
        <v>0.0</v>
      </c>
      <c r="AR60" s="47" t="s">
        <v>44</v>
      </c>
      <c r="AS60" s="37">
        <v>45089.0</v>
      </c>
      <c r="AT60" s="38" t="s">
        <v>285</v>
      </c>
      <c r="AU60" s="39" t="s">
        <v>129</v>
      </c>
      <c r="AV60" s="40">
        <v>5.0</v>
      </c>
      <c r="AW60" s="40">
        <v>2.0</v>
      </c>
      <c r="AX60" s="40">
        <v>0.0</v>
      </c>
      <c r="AY60" s="48"/>
      <c r="AZ60" s="49">
        <f t="shared" ref="AZ60:BB60" si="75">SUM(F60,M60,T60,AA60,AH60,AO60,AV60)</f>
        <v>20</v>
      </c>
      <c r="BA60" s="39">
        <f t="shared" si="75"/>
        <v>8</v>
      </c>
      <c r="BB60" s="39">
        <f t="shared" si="75"/>
        <v>0</v>
      </c>
      <c r="BC60" s="50">
        <f t="shared" si="70"/>
        <v>28</v>
      </c>
      <c r="BD60" s="51"/>
      <c r="BE60" s="39">
        <f>AZ60*80</f>
        <v>1600</v>
      </c>
      <c r="BF60" s="39">
        <f>BA60*88</f>
        <v>704</v>
      </c>
      <c r="BG60" s="39">
        <f>BB60*80</f>
        <v>0</v>
      </c>
      <c r="BH60" s="39">
        <f t="shared" si="74"/>
        <v>2304</v>
      </c>
      <c r="BI60" s="51"/>
      <c r="BJ60" s="51"/>
      <c r="BK60" s="51"/>
      <c r="BL60" s="51"/>
      <c r="BM60" s="51"/>
    </row>
    <row r="61" ht="16.5" customHeight="1">
      <c r="A61" s="94" t="s">
        <v>50</v>
      </c>
      <c r="B61" s="41"/>
      <c r="C61" s="37"/>
      <c r="D61" s="42"/>
      <c r="E61" s="58"/>
      <c r="F61" s="40">
        <v>0.0</v>
      </c>
      <c r="G61" s="40">
        <v>0.0</v>
      </c>
      <c r="H61" s="40">
        <v>0.0</v>
      </c>
      <c r="I61" s="53"/>
      <c r="J61" s="45"/>
      <c r="K61" s="53"/>
      <c r="L61" s="53"/>
      <c r="M61" s="40">
        <v>0.0</v>
      </c>
      <c r="N61" s="40">
        <v>0.0</v>
      </c>
      <c r="O61" s="40">
        <v>0.0</v>
      </c>
      <c r="P61" s="494"/>
      <c r="Q61" s="494"/>
      <c r="R61" s="494"/>
      <c r="S61" s="144"/>
      <c r="T61" s="40">
        <v>0.0</v>
      </c>
      <c r="U61" s="40">
        <v>0.0</v>
      </c>
      <c r="V61" s="40">
        <v>0.0</v>
      </c>
      <c r="W61" s="44"/>
      <c r="X61" s="45"/>
      <c r="Y61" s="53"/>
      <c r="Z61" s="53"/>
      <c r="AA61" s="40">
        <v>0.0</v>
      </c>
      <c r="AB61" s="40">
        <v>0.0</v>
      </c>
      <c r="AC61" s="40">
        <v>0.0</v>
      </c>
      <c r="AD61" s="44"/>
      <c r="AE61" s="45"/>
      <c r="AF61" s="53"/>
      <c r="AG61" s="53"/>
      <c r="AH61" s="40">
        <v>0.0</v>
      </c>
      <c r="AI61" s="40">
        <v>0.0</v>
      </c>
      <c r="AJ61" s="40">
        <v>0.0</v>
      </c>
      <c r="AK61" s="96"/>
      <c r="AL61" s="37"/>
      <c r="AM61" s="38"/>
      <c r="AN61" s="39"/>
      <c r="AO61" s="40">
        <v>0.0</v>
      </c>
      <c r="AP61" s="40">
        <v>0.0</v>
      </c>
      <c r="AQ61" s="40">
        <v>0.0</v>
      </c>
      <c r="AR61" s="96" t="s">
        <v>149</v>
      </c>
      <c r="AS61" s="37">
        <v>45088.0</v>
      </c>
      <c r="AT61" s="42" t="s">
        <v>25</v>
      </c>
      <c r="AU61" s="58" t="s">
        <v>25</v>
      </c>
      <c r="AV61" s="40">
        <v>1.0</v>
      </c>
      <c r="AW61" s="40">
        <v>7.0</v>
      </c>
      <c r="AX61" s="40">
        <v>2.0</v>
      </c>
      <c r="AY61" s="48"/>
      <c r="AZ61" s="49">
        <f t="shared" ref="AZ61:BB61" si="76">SUM(F61,M61,T61,AA61,AH61,AO61,AV61)</f>
        <v>1</v>
      </c>
      <c r="BA61" s="39">
        <f t="shared" si="76"/>
        <v>7</v>
      </c>
      <c r="BB61" s="39">
        <f t="shared" si="76"/>
        <v>2</v>
      </c>
      <c r="BC61" s="50">
        <f t="shared" si="70"/>
        <v>10</v>
      </c>
      <c r="BD61" s="51"/>
      <c r="BE61" s="39">
        <v>0.0</v>
      </c>
      <c r="BF61" s="39">
        <v>0.0</v>
      </c>
      <c r="BG61" s="39">
        <v>0.0</v>
      </c>
      <c r="BH61" s="39">
        <v>0.0</v>
      </c>
      <c r="BI61" s="51"/>
      <c r="BJ61" s="51"/>
      <c r="BK61" s="51"/>
      <c r="BL61" s="51"/>
      <c r="BM61" s="51"/>
    </row>
    <row r="62" ht="16.5" customHeight="1">
      <c r="A62" s="94" t="s">
        <v>52</v>
      </c>
      <c r="B62" s="41"/>
      <c r="C62" s="37"/>
      <c r="D62" s="42"/>
      <c r="E62" s="58"/>
      <c r="F62" s="40">
        <v>0.0</v>
      </c>
      <c r="G62" s="40">
        <v>0.0</v>
      </c>
      <c r="H62" s="40">
        <v>0.0</v>
      </c>
      <c r="I62" s="144"/>
      <c r="J62" s="144"/>
      <c r="K62" s="144"/>
      <c r="L62" s="144"/>
      <c r="M62" s="40">
        <v>0.0</v>
      </c>
      <c r="N62" s="40">
        <v>0.0</v>
      </c>
      <c r="O62" s="40">
        <v>0.0</v>
      </c>
      <c r="P62" s="494"/>
      <c r="Q62" s="494"/>
      <c r="R62" s="494"/>
      <c r="S62" s="144"/>
      <c r="T62" s="40">
        <v>0.0</v>
      </c>
      <c r="U62" s="40">
        <v>0.0</v>
      </c>
      <c r="V62" s="40">
        <v>0.0</v>
      </c>
      <c r="W62" s="44"/>
      <c r="X62" s="45"/>
      <c r="Y62" s="53"/>
      <c r="Z62" s="53"/>
      <c r="AA62" s="40">
        <v>0.0</v>
      </c>
      <c r="AB62" s="40">
        <v>0.0</v>
      </c>
      <c r="AC62" s="40">
        <v>0.0</v>
      </c>
      <c r="AD62" s="56" t="s">
        <v>40</v>
      </c>
      <c r="AE62" s="37">
        <v>45087.0</v>
      </c>
      <c r="AF62" s="42" t="s">
        <v>137</v>
      </c>
      <c r="AG62" s="58" t="s">
        <v>333</v>
      </c>
      <c r="AH62" s="40">
        <v>3.0</v>
      </c>
      <c r="AI62" s="40">
        <v>1.0</v>
      </c>
      <c r="AJ62" s="40">
        <v>0.0</v>
      </c>
      <c r="AK62" s="96"/>
      <c r="AL62" s="37"/>
      <c r="AM62" s="38"/>
      <c r="AN62" s="39"/>
      <c r="AO62" s="40">
        <v>0.0</v>
      </c>
      <c r="AP62" s="40">
        <v>0.0</v>
      </c>
      <c r="AQ62" s="40">
        <v>0.0</v>
      </c>
      <c r="AR62" s="96"/>
      <c r="AS62" s="37"/>
      <c r="AT62" s="38"/>
      <c r="AU62" s="39"/>
      <c r="AV62" s="40">
        <v>0.0</v>
      </c>
      <c r="AW62" s="40">
        <v>0.0</v>
      </c>
      <c r="AX62" s="40">
        <v>0.0</v>
      </c>
      <c r="AY62" s="48"/>
      <c r="AZ62" s="49">
        <f t="shared" ref="AZ62:BB62" si="77">SUM(F62,M62,T62,AA62,AH62,AO62,AV62)</f>
        <v>3</v>
      </c>
      <c r="BA62" s="39">
        <f t="shared" si="77"/>
        <v>1</v>
      </c>
      <c r="BB62" s="39">
        <f t="shared" si="77"/>
        <v>0</v>
      </c>
      <c r="BC62" s="50">
        <f t="shared" si="70"/>
        <v>4</v>
      </c>
      <c r="BD62" s="51"/>
      <c r="BE62" s="39">
        <f>AZ62*80</f>
        <v>240</v>
      </c>
      <c r="BF62" s="39">
        <f>BA62*88</f>
        <v>88</v>
      </c>
      <c r="BG62" s="39">
        <f>BB62*80</f>
        <v>0</v>
      </c>
      <c r="BH62" s="39">
        <f>sum(BE62,BF62,BG62)</f>
        <v>328</v>
      </c>
      <c r="BI62" s="51"/>
      <c r="BJ62" s="51"/>
      <c r="BK62" s="51"/>
      <c r="BL62" s="51"/>
      <c r="BM62" s="51"/>
    </row>
    <row r="63">
      <c r="A63" s="116"/>
      <c r="B63" s="159"/>
      <c r="C63" s="159"/>
      <c r="D63" s="160"/>
      <c r="E63" s="159"/>
      <c r="F63" s="161"/>
      <c r="G63" s="161"/>
      <c r="H63" s="161"/>
      <c r="I63" s="161"/>
      <c r="J63" s="159"/>
      <c r="K63" s="162"/>
      <c r="L63" s="162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61"/>
      <c r="AB63" s="161"/>
      <c r="AC63" s="161"/>
      <c r="AD63" s="161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38"/>
      <c r="AP63" s="138"/>
      <c r="AQ63" s="138"/>
      <c r="AR63" s="138"/>
      <c r="AS63" s="118"/>
      <c r="AT63" s="136"/>
      <c r="AU63" s="136"/>
      <c r="AV63" s="136"/>
      <c r="AW63" s="136"/>
      <c r="AX63" s="136"/>
      <c r="AY63" s="136"/>
      <c r="AZ63" s="136"/>
      <c r="BA63" s="136"/>
      <c r="BB63" s="136"/>
      <c r="BC63" s="136"/>
      <c r="BD63" s="136"/>
      <c r="BE63" s="53"/>
      <c r="BF63" s="53"/>
      <c r="BG63" s="53"/>
      <c r="BH63" s="53"/>
      <c r="BI63" s="136"/>
      <c r="BJ63" s="136"/>
      <c r="BK63" s="136"/>
      <c r="BL63" s="136"/>
      <c r="BM63" s="136"/>
    </row>
    <row r="64">
      <c r="A64" s="116"/>
      <c r="B64" s="159"/>
      <c r="C64" s="159"/>
      <c r="D64" s="160"/>
      <c r="E64" s="159"/>
      <c r="F64" s="161"/>
      <c r="G64" s="161"/>
      <c r="H64" s="161"/>
      <c r="I64" s="161"/>
      <c r="J64" s="159"/>
      <c r="K64" s="162"/>
      <c r="L64" s="162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1"/>
      <c r="AB64" s="161"/>
      <c r="AC64" s="161"/>
      <c r="AD64" s="161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38"/>
      <c r="AP64" s="138"/>
      <c r="AQ64" s="138"/>
      <c r="AR64" s="138"/>
      <c r="AS64" s="118"/>
      <c r="AT64" s="136"/>
      <c r="AU64" s="136"/>
      <c r="AV64" s="136"/>
      <c r="AW64" s="136"/>
      <c r="AX64" s="136"/>
      <c r="AY64" s="76" t="s">
        <v>14</v>
      </c>
      <c r="AZ64" s="77">
        <f t="shared" ref="AZ64:BC64" si="78">sum(AZ58,AZ59,AZ60,AZ61,AZ62)</f>
        <v>48</v>
      </c>
      <c r="BA64" s="78">
        <f t="shared" si="78"/>
        <v>63</v>
      </c>
      <c r="BB64" s="78">
        <f t="shared" si="78"/>
        <v>8</v>
      </c>
      <c r="BC64" s="79">
        <f t="shared" si="78"/>
        <v>119</v>
      </c>
      <c r="BD64" s="51"/>
      <c r="BE64" s="40">
        <f>sum(BE59,BE58,BE60,BE61,BE62)</f>
        <v>3455.44</v>
      </c>
      <c r="BF64" s="40">
        <f t="shared" ref="BF64:BG64" si="79">sum(BF58,BF59,BF60,BF61,BF62)</f>
        <v>4270</v>
      </c>
      <c r="BG64" s="40">
        <f t="shared" si="79"/>
        <v>504</v>
      </c>
      <c r="BH64" s="40">
        <f>SUM(BH58,BH59,BH60,BH61,BH62)</f>
        <v>8229.44</v>
      </c>
      <c r="BI64" s="51"/>
      <c r="BJ64" s="51"/>
      <c r="BK64" s="51"/>
      <c r="BL64" s="51"/>
      <c r="BM64" s="51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6" t="s">
        <v>147</v>
      </c>
      <c r="L65" s="4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6" t="s">
        <v>147</v>
      </c>
      <c r="Z65" s="4"/>
      <c r="AA65" s="161"/>
      <c r="AB65" s="161"/>
      <c r="AC65" s="161"/>
      <c r="AD65" s="161"/>
      <c r="AE65" s="159"/>
      <c r="AF65" s="6" t="s">
        <v>147</v>
      </c>
      <c r="AG65" s="4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6" t="s">
        <v>147</v>
      </c>
      <c r="AU65" s="4"/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136"/>
      <c r="BG65" s="136"/>
      <c r="BH65" s="136"/>
      <c r="BI65" s="136"/>
      <c r="BJ65" s="136"/>
      <c r="BK65" s="136"/>
      <c r="BL65" s="136"/>
      <c r="BM65" s="136"/>
    </row>
    <row r="66">
      <c r="A66" s="116"/>
      <c r="B66" s="159"/>
      <c r="C66" s="159"/>
      <c r="D66" s="160"/>
      <c r="E66" s="159"/>
      <c r="F66" s="161"/>
      <c r="G66" s="161"/>
      <c r="H66" s="161"/>
      <c r="I66" s="161"/>
      <c r="J66" s="159"/>
      <c r="K66" s="162"/>
      <c r="L66" s="162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1"/>
      <c r="AB66" s="161"/>
      <c r="AC66" s="161"/>
      <c r="AD66" s="161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38"/>
      <c r="AP66" s="138"/>
      <c r="AQ66" s="138"/>
      <c r="AR66" s="138"/>
      <c r="AS66" s="118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136"/>
      <c r="BF66" s="6" t="s">
        <v>147</v>
      </c>
      <c r="BG66" s="4"/>
      <c r="BH66" s="136"/>
      <c r="BI66" s="136"/>
      <c r="BJ66" s="136"/>
      <c r="BK66" s="136"/>
      <c r="BL66" s="136"/>
      <c r="BM66" s="136"/>
    </row>
    <row r="67">
      <c r="A67" s="7"/>
      <c r="B67" s="350"/>
      <c r="C67" s="350"/>
      <c r="D67" s="124"/>
      <c r="E67" s="351">
        <v>45082.0</v>
      </c>
      <c r="F67" s="387"/>
      <c r="G67" s="387"/>
      <c r="H67" s="387"/>
      <c r="I67" s="124"/>
      <c r="J67" s="124"/>
      <c r="L67" s="351">
        <v>45083.0</v>
      </c>
      <c r="M67" s="124"/>
      <c r="N67" s="124"/>
      <c r="O67" s="124"/>
      <c r="P67" s="124"/>
      <c r="R67" s="8"/>
      <c r="S67" s="351">
        <v>45084.0</v>
      </c>
      <c r="U67" s="126"/>
      <c r="V67" s="126"/>
      <c r="X67" s="126"/>
      <c r="Y67" s="488"/>
      <c r="Z67" s="351">
        <v>45085.0</v>
      </c>
      <c r="AA67" s="126"/>
      <c r="AB67" s="126"/>
      <c r="AD67" s="126"/>
      <c r="AE67" s="126"/>
      <c r="AF67" s="126"/>
      <c r="AG67" s="405">
        <v>45086.0</v>
      </c>
      <c r="AH67" s="126"/>
      <c r="AJ67" s="126"/>
      <c r="AK67" s="126"/>
      <c r="AL67" s="126"/>
      <c r="AM67" s="126"/>
      <c r="AN67" s="405">
        <v>45087.0</v>
      </c>
      <c r="AP67" s="106"/>
      <c r="AQ67" s="106"/>
      <c r="AR67" s="106"/>
      <c r="AS67" s="106"/>
      <c r="AT67" s="106"/>
      <c r="AU67" s="405">
        <v>45088.0</v>
      </c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9" t="s">
        <v>85</v>
      </c>
      <c r="BG67" s="4"/>
      <c r="BH67" s="106"/>
      <c r="BI67" s="106"/>
      <c r="BJ67" s="32"/>
      <c r="BK67" s="496"/>
      <c r="BL67" s="106"/>
      <c r="BM67" s="106"/>
    </row>
    <row r="68">
      <c r="A68" s="107"/>
      <c r="B68" s="26"/>
      <c r="C68" s="26"/>
      <c r="D68" s="26" t="s">
        <v>2</v>
      </c>
      <c r="E68" s="26" t="s">
        <v>3</v>
      </c>
      <c r="F68" s="26" t="s">
        <v>4</v>
      </c>
      <c r="G68" s="26" t="s">
        <v>5</v>
      </c>
      <c r="H68" s="26" t="s">
        <v>6</v>
      </c>
      <c r="I68" s="26"/>
      <c r="J68" s="26"/>
      <c r="K68" s="26" t="s">
        <v>2</v>
      </c>
      <c r="L68" s="26" t="s">
        <v>7</v>
      </c>
      <c r="M68" s="26" t="s">
        <v>4</v>
      </c>
      <c r="N68" s="26" t="s">
        <v>5</v>
      </c>
      <c r="O68" s="26" t="s">
        <v>6</v>
      </c>
      <c r="P68" s="26"/>
      <c r="Q68" s="26"/>
      <c r="R68" s="26" t="s">
        <v>2</v>
      </c>
      <c r="S68" s="26" t="s">
        <v>8</v>
      </c>
      <c r="T68" s="26" t="s">
        <v>4</v>
      </c>
      <c r="U68" s="26" t="s">
        <v>5</v>
      </c>
      <c r="V68" s="26" t="s">
        <v>6</v>
      </c>
      <c r="W68" s="28"/>
      <c r="X68" s="29"/>
      <c r="Y68" s="29" t="s">
        <v>2</v>
      </c>
      <c r="Z68" s="29" t="s">
        <v>9</v>
      </c>
      <c r="AA68" s="26" t="s">
        <v>4</v>
      </c>
      <c r="AB68" s="26" t="s">
        <v>5</v>
      </c>
      <c r="AC68" s="26" t="s">
        <v>6</v>
      </c>
      <c r="AD68" s="29"/>
      <c r="AE68" s="29"/>
      <c r="AF68" s="29" t="s">
        <v>2</v>
      </c>
      <c r="AG68" s="29" t="s">
        <v>10</v>
      </c>
      <c r="AH68" s="26" t="s">
        <v>4</v>
      </c>
      <c r="AI68" s="26" t="s">
        <v>5</v>
      </c>
      <c r="AJ68" s="26" t="s">
        <v>6</v>
      </c>
      <c r="AK68" s="29"/>
      <c r="AL68" s="29"/>
      <c r="AM68" s="29" t="s">
        <v>2</v>
      </c>
      <c r="AN68" s="29" t="s">
        <v>11</v>
      </c>
      <c r="AO68" s="26" t="s">
        <v>4</v>
      </c>
      <c r="AP68" s="26" t="s">
        <v>5</v>
      </c>
      <c r="AQ68" s="26" t="s">
        <v>6</v>
      </c>
      <c r="AR68" s="29"/>
      <c r="AS68" s="29"/>
      <c r="AT68" s="29" t="s">
        <v>2</v>
      </c>
      <c r="AU68" s="29" t="s">
        <v>12</v>
      </c>
      <c r="AV68" s="26" t="s">
        <v>4</v>
      </c>
      <c r="AW68" s="26" t="s">
        <v>5</v>
      </c>
      <c r="AX68" s="26" t="s">
        <v>6</v>
      </c>
      <c r="AY68" s="30"/>
      <c r="AZ68" s="31" t="s">
        <v>4</v>
      </c>
      <c r="BA68" s="31" t="s">
        <v>13</v>
      </c>
      <c r="BB68" s="31" t="s">
        <v>6</v>
      </c>
      <c r="BC68" s="31" t="s">
        <v>14</v>
      </c>
      <c r="BD68" s="32"/>
      <c r="BE68" s="33" t="s">
        <v>4</v>
      </c>
      <c r="BF68" s="33" t="s">
        <v>13</v>
      </c>
      <c r="BG68" s="33" t="s">
        <v>6</v>
      </c>
      <c r="BH68" s="33" t="s">
        <v>15</v>
      </c>
      <c r="BI68" s="32"/>
      <c r="BJ68" s="32"/>
      <c r="BK68" s="32"/>
      <c r="BL68" s="32"/>
      <c r="BM68" s="32"/>
    </row>
    <row r="69">
      <c r="A69" s="94" t="s">
        <v>749</v>
      </c>
      <c r="B69" s="36" t="s">
        <v>19</v>
      </c>
      <c r="C69" s="37">
        <v>45082.0</v>
      </c>
      <c r="D69" s="38" t="s">
        <v>272</v>
      </c>
      <c r="E69" s="39" t="s">
        <v>21</v>
      </c>
      <c r="F69" s="40">
        <v>0.0</v>
      </c>
      <c r="G69" s="40">
        <v>6.5</v>
      </c>
      <c r="H69" s="40">
        <v>0.0</v>
      </c>
      <c r="I69" s="36" t="s">
        <v>22</v>
      </c>
      <c r="J69" s="37">
        <v>45083.0</v>
      </c>
      <c r="K69" s="42" t="s">
        <v>703</v>
      </c>
      <c r="L69" s="39" t="s">
        <v>704</v>
      </c>
      <c r="M69" s="40">
        <v>0.5</v>
      </c>
      <c r="N69" s="40">
        <v>7.5</v>
      </c>
      <c r="O69" s="40">
        <v>2.5</v>
      </c>
      <c r="P69" s="36" t="s">
        <v>24</v>
      </c>
      <c r="Q69" s="37">
        <v>45084.0</v>
      </c>
      <c r="R69" s="42" t="s">
        <v>703</v>
      </c>
      <c r="S69" s="39" t="s">
        <v>704</v>
      </c>
      <c r="T69" s="40">
        <v>0.5</v>
      </c>
      <c r="U69" s="40">
        <v>7.5</v>
      </c>
      <c r="V69" s="40">
        <v>2.5</v>
      </c>
      <c r="W69" s="36" t="s">
        <v>26</v>
      </c>
      <c r="X69" s="37">
        <v>45085.0</v>
      </c>
      <c r="Y69" s="42" t="s">
        <v>25</v>
      </c>
      <c r="Z69" s="39" t="s">
        <v>25</v>
      </c>
      <c r="AA69" s="40">
        <v>0.0</v>
      </c>
      <c r="AB69" s="40">
        <v>0.0</v>
      </c>
      <c r="AC69" s="40">
        <v>0.0</v>
      </c>
      <c r="AD69" s="36" t="s">
        <v>56</v>
      </c>
      <c r="AE69" s="37">
        <v>45086.0</v>
      </c>
      <c r="AF69" s="42" t="s">
        <v>25</v>
      </c>
      <c r="AG69" s="39" t="s">
        <v>25</v>
      </c>
      <c r="AH69" s="40">
        <v>0.0</v>
      </c>
      <c r="AI69" s="40">
        <v>0.0</v>
      </c>
      <c r="AJ69" s="40">
        <v>0.0</v>
      </c>
      <c r="AK69" s="47" t="s">
        <v>57</v>
      </c>
      <c r="AL69" s="37">
        <v>45087.0</v>
      </c>
      <c r="AM69" s="42" t="s">
        <v>703</v>
      </c>
      <c r="AN69" s="39" t="s">
        <v>704</v>
      </c>
      <c r="AO69" s="40">
        <v>0.0</v>
      </c>
      <c r="AP69" s="40">
        <v>0.0</v>
      </c>
      <c r="AQ69" s="40">
        <v>0.0</v>
      </c>
      <c r="AR69" s="96" t="s">
        <v>149</v>
      </c>
      <c r="AS69" s="37">
        <v>45088.0</v>
      </c>
      <c r="AT69" s="42" t="s">
        <v>703</v>
      </c>
      <c r="AU69" s="39" t="s">
        <v>704</v>
      </c>
      <c r="AV69" s="40">
        <v>0.5</v>
      </c>
      <c r="AW69" s="40">
        <v>7.5</v>
      </c>
      <c r="AX69" s="40">
        <v>2.5</v>
      </c>
      <c r="AY69" s="48"/>
      <c r="AZ69" s="49">
        <f t="shared" ref="AZ69:BB69" si="80">SUM(F69,M69,T69,AA69,AH69,AO69,AV69)</f>
        <v>1.5</v>
      </c>
      <c r="BA69" s="39">
        <f t="shared" si="80"/>
        <v>29</v>
      </c>
      <c r="BB69" s="39">
        <f t="shared" si="80"/>
        <v>7.5</v>
      </c>
      <c r="BC69" s="50">
        <f t="shared" ref="BC69:BC72" si="82">SUM(AZ69,BA69,BB69)</f>
        <v>38</v>
      </c>
      <c r="BD69" s="51"/>
      <c r="BE69" s="39">
        <f>AZ69*67.31</f>
        <v>100.965</v>
      </c>
      <c r="BF69" s="39">
        <f>BA69*74</f>
        <v>2146</v>
      </c>
      <c r="BG69" s="39">
        <f>BB69*84</f>
        <v>630</v>
      </c>
      <c r="BH69" s="39">
        <f>SUM(BE69,BF69,BG69)</f>
        <v>2876.965</v>
      </c>
      <c r="BI69" s="51"/>
      <c r="BJ69" s="51"/>
      <c r="BK69" s="51"/>
      <c r="BL69" s="51"/>
      <c r="BM69" s="51"/>
    </row>
    <row r="70">
      <c r="A70" s="94" t="s">
        <v>82</v>
      </c>
      <c r="B70" s="36"/>
      <c r="C70" s="37"/>
      <c r="D70" s="42"/>
      <c r="E70" s="39"/>
      <c r="F70" s="40">
        <v>0.0</v>
      </c>
      <c r="G70" s="40">
        <v>0.0</v>
      </c>
      <c r="H70" s="40">
        <v>0.0</v>
      </c>
      <c r="I70" s="36"/>
      <c r="J70" s="37"/>
      <c r="K70" s="42"/>
      <c r="L70" s="39"/>
      <c r="M70" s="40">
        <v>0.0</v>
      </c>
      <c r="N70" s="40">
        <v>0.0</v>
      </c>
      <c r="O70" s="40">
        <v>0.0</v>
      </c>
      <c r="P70" s="36"/>
      <c r="Q70" s="37"/>
      <c r="R70" s="42"/>
      <c r="S70" s="39"/>
      <c r="T70" s="40">
        <v>0.0</v>
      </c>
      <c r="U70" s="40">
        <v>0.0</v>
      </c>
      <c r="V70" s="40">
        <v>0.0</v>
      </c>
      <c r="W70" s="36" t="s">
        <v>26</v>
      </c>
      <c r="X70" s="37">
        <v>45085.0</v>
      </c>
      <c r="Y70" s="42" t="s">
        <v>703</v>
      </c>
      <c r="Z70" s="39" t="s">
        <v>704</v>
      </c>
      <c r="AA70" s="40">
        <v>0.5</v>
      </c>
      <c r="AB70" s="40">
        <v>7.5</v>
      </c>
      <c r="AC70" s="40">
        <v>2.5</v>
      </c>
      <c r="AD70" s="36" t="s">
        <v>56</v>
      </c>
      <c r="AE70" s="37">
        <v>45086.0</v>
      </c>
      <c r="AF70" s="42" t="s">
        <v>703</v>
      </c>
      <c r="AG70" s="39" t="s">
        <v>704</v>
      </c>
      <c r="AH70" s="40">
        <v>0.5</v>
      </c>
      <c r="AI70" s="40">
        <v>7.5</v>
      </c>
      <c r="AJ70" s="40">
        <v>2.5</v>
      </c>
      <c r="AK70" s="47" t="s">
        <v>57</v>
      </c>
      <c r="AL70" s="37">
        <v>45087.0</v>
      </c>
      <c r="AM70" s="42" t="s">
        <v>25</v>
      </c>
      <c r="AN70" s="39" t="s">
        <v>25</v>
      </c>
      <c r="AO70" s="40">
        <v>0.5</v>
      </c>
      <c r="AP70" s="40">
        <v>7.5</v>
      </c>
      <c r="AQ70" s="40">
        <v>2.5</v>
      </c>
      <c r="AR70" s="96"/>
      <c r="AS70" s="37"/>
      <c r="AT70" s="42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1">SUM(F70,M70,T70,AA70,AH70,AO70,AV70)</f>
        <v>1.5</v>
      </c>
      <c r="BA70" s="39">
        <f t="shared" si="81"/>
        <v>22.5</v>
      </c>
      <c r="BB70" s="39">
        <f t="shared" si="81"/>
        <v>7.5</v>
      </c>
      <c r="BC70" s="50">
        <f t="shared" si="82"/>
        <v>31.5</v>
      </c>
      <c r="BD70" s="51"/>
      <c r="BE70" s="39">
        <f t="shared" ref="BE70:BE72" si="84">AZ70*80</f>
        <v>120</v>
      </c>
      <c r="BF70" s="39">
        <f t="shared" ref="BF70:BF72" si="85">BA70*88</f>
        <v>1980</v>
      </c>
      <c r="BG70" s="39">
        <f t="shared" ref="BG70:BG72" si="86">BB70*80</f>
        <v>600</v>
      </c>
      <c r="BH70" s="39">
        <f t="shared" ref="BH70:BH72" si="87">sum(BE70,BF70,BG70)</f>
        <v>2700</v>
      </c>
      <c r="BI70" s="51"/>
      <c r="BJ70" s="51"/>
      <c r="BK70" s="51"/>
      <c r="BL70" s="51"/>
      <c r="BM70" s="51"/>
    </row>
    <row r="71">
      <c r="A71" s="184" t="s">
        <v>54</v>
      </c>
      <c r="B71" s="41" t="s">
        <v>33</v>
      </c>
      <c r="C71" s="37">
        <v>45083.0</v>
      </c>
      <c r="D71" s="42" t="s">
        <v>137</v>
      </c>
      <c r="E71" s="58" t="s">
        <v>333</v>
      </c>
      <c r="F71" s="300">
        <v>3.0</v>
      </c>
      <c r="G71" s="300">
        <v>1.0</v>
      </c>
      <c r="H71" s="422">
        <v>0.0</v>
      </c>
      <c r="I71" s="420"/>
      <c r="J71" s="416"/>
      <c r="K71" s="499"/>
      <c r="L71" s="17"/>
      <c r="M71" s="422">
        <v>0.0</v>
      </c>
      <c r="N71" s="422">
        <v>0.0</v>
      </c>
      <c r="O71" s="422">
        <v>0.0</v>
      </c>
      <c r="P71" s="420"/>
      <c r="Q71" s="416"/>
      <c r="R71" s="500"/>
      <c r="S71" s="178"/>
      <c r="T71" s="422">
        <v>0.0</v>
      </c>
      <c r="U71" s="422">
        <v>0.0</v>
      </c>
      <c r="V71" s="422">
        <v>0.0</v>
      </c>
      <c r="W71" s="420"/>
      <c r="X71" s="416"/>
      <c r="Y71" s="501"/>
      <c r="Z71" s="502"/>
      <c r="AA71" s="422">
        <v>0.0</v>
      </c>
      <c r="AB71" s="422">
        <v>0.0</v>
      </c>
      <c r="AC71" s="422">
        <v>0.0</v>
      </c>
      <c r="AD71" s="420"/>
      <c r="AE71" s="416"/>
      <c r="AF71" s="501"/>
      <c r="AG71" s="502"/>
      <c r="AH71" s="422">
        <v>0.0</v>
      </c>
      <c r="AI71" s="422">
        <v>0.0</v>
      </c>
      <c r="AJ71" s="422">
        <v>0.0</v>
      </c>
      <c r="AK71" s="421"/>
      <c r="AL71" s="416"/>
      <c r="AM71" s="501"/>
      <c r="AN71" s="502"/>
      <c r="AO71" s="318">
        <v>0.0</v>
      </c>
      <c r="AP71" s="318">
        <v>0.0</v>
      </c>
      <c r="AQ71" s="318">
        <v>0.0</v>
      </c>
      <c r="AR71" s="43"/>
      <c r="AS71" s="416"/>
      <c r="AT71" s="501"/>
      <c r="AU71" s="502"/>
      <c r="AV71" s="318">
        <v>0.0</v>
      </c>
      <c r="AW71" s="318">
        <v>0.0</v>
      </c>
      <c r="AX71" s="318">
        <v>0.0</v>
      </c>
      <c r="AY71" s="165"/>
      <c r="AZ71" s="166">
        <f t="shared" ref="AZ71:BB71" si="83">SUM(F71,M71,T71,AA71,AH71,AO71,AV71)</f>
        <v>3</v>
      </c>
      <c r="BA71" s="46">
        <f t="shared" si="83"/>
        <v>1</v>
      </c>
      <c r="BB71" s="46">
        <f t="shared" si="83"/>
        <v>0</v>
      </c>
      <c r="BC71" s="167">
        <f t="shared" si="82"/>
        <v>4</v>
      </c>
      <c r="BD71" s="165"/>
      <c r="BE71" s="39">
        <f t="shared" si="84"/>
        <v>240</v>
      </c>
      <c r="BF71" s="39">
        <f t="shared" si="85"/>
        <v>88</v>
      </c>
      <c r="BG71" s="39">
        <f t="shared" si="86"/>
        <v>0</v>
      </c>
      <c r="BH71" s="39">
        <f t="shared" si="87"/>
        <v>328</v>
      </c>
      <c r="BI71" s="155"/>
      <c r="BJ71" s="155"/>
      <c r="BK71" s="155"/>
      <c r="BL71" s="155"/>
      <c r="BM71" s="155"/>
    </row>
    <row r="72">
      <c r="A72" s="94" t="s">
        <v>50</v>
      </c>
      <c r="B72" s="420"/>
      <c r="C72" s="416"/>
      <c r="D72" s="183"/>
      <c r="E72" s="85"/>
      <c r="F72" s="318">
        <v>0.0</v>
      </c>
      <c r="G72" s="318">
        <v>0.0</v>
      </c>
      <c r="H72" s="318">
        <v>0.0</v>
      </c>
      <c r="I72" s="420"/>
      <c r="J72" s="416"/>
      <c r="K72" s="183"/>
      <c r="L72" s="86"/>
      <c r="M72" s="318">
        <v>0.0</v>
      </c>
      <c r="N72" s="318">
        <v>0.0</v>
      </c>
      <c r="O72" s="318">
        <v>0.0</v>
      </c>
      <c r="P72" s="420"/>
      <c r="Q72" s="416"/>
      <c r="R72" s="479"/>
      <c r="S72" s="85"/>
      <c r="T72" s="318">
        <v>0.0</v>
      </c>
      <c r="U72" s="318">
        <v>0.0</v>
      </c>
      <c r="V72" s="318">
        <v>0.0</v>
      </c>
      <c r="W72" s="420"/>
      <c r="X72" s="416"/>
      <c r="Y72" s="158"/>
      <c r="Z72" s="55"/>
      <c r="AA72" s="300">
        <v>0.0</v>
      </c>
      <c r="AB72" s="300">
        <v>0.0</v>
      </c>
      <c r="AC72" s="318">
        <v>0.0</v>
      </c>
      <c r="AD72" s="420"/>
      <c r="AE72" s="416"/>
      <c r="AF72" s="158"/>
      <c r="AG72" s="55"/>
      <c r="AH72" s="318">
        <v>0.0</v>
      </c>
      <c r="AI72" s="318">
        <v>0.0</v>
      </c>
      <c r="AJ72" s="318">
        <v>0.0</v>
      </c>
      <c r="AK72" s="421"/>
      <c r="AL72" s="416"/>
      <c r="AM72" s="158"/>
      <c r="AN72" s="55"/>
      <c r="AO72" s="318">
        <v>0.0</v>
      </c>
      <c r="AP72" s="318">
        <v>0.0</v>
      </c>
      <c r="AQ72" s="318">
        <v>0.0</v>
      </c>
      <c r="AR72" s="43"/>
      <c r="AS72" s="416"/>
      <c r="AT72" s="158"/>
      <c r="AU72" s="55"/>
      <c r="AV72" s="300">
        <v>0.0</v>
      </c>
      <c r="AW72" s="318">
        <v>0.0</v>
      </c>
      <c r="AX72" s="318">
        <v>0.0</v>
      </c>
      <c r="AY72" s="155"/>
      <c r="AZ72" s="169">
        <f t="shared" ref="AZ72:BB72" si="88">SUM(F72,M72,T72,AA72,AH72,AO72,AV72)</f>
        <v>0</v>
      </c>
      <c r="BA72" s="149">
        <f t="shared" si="88"/>
        <v>0</v>
      </c>
      <c r="BB72" s="149">
        <f t="shared" si="88"/>
        <v>0</v>
      </c>
      <c r="BC72" s="170">
        <f t="shared" si="82"/>
        <v>0</v>
      </c>
      <c r="BD72" s="155"/>
      <c r="BE72" s="39">
        <f t="shared" si="84"/>
        <v>0</v>
      </c>
      <c r="BF72" s="39">
        <f t="shared" si="85"/>
        <v>0</v>
      </c>
      <c r="BG72" s="39">
        <f t="shared" si="86"/>
        <v>0</v>
      </c>
      <c r="BH72" s="39">
        <f t="shared" si="87"/>
        <v>0</v>
      </c>
      <c r="BI72" s="155"/>
      <c r="BJ72" s="155"/>
      <c r="BK72" s="155"/>
      <c r="BL72" s="155"/>
      <c r="BM72" s="155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76" t="s">
        <v>14</v>
      </c>
      <c r="AZ74" s="77">
        <f t="shared" ref="AZ74:BC74" si="89">SUM(AZ69,AZ70,AZ71,AZ72)</f>
        <v>6</v>
      </c>
      <c r="BA74" s="78">
        <f t="shared" si="89"/>
        <v>52.5</v>
      </c>
      <c r="BB74" s="78">
        <f t="shared" si="89"/>
        <v>15</v>
      </c>
      <c r="BC74" s="79">
        <f t="shared" si="89"/>
        <v>73.5</v>
      </c>
      <c r="BD74" s="136"/>
      <c r="BE74" s="40">
        <f t="shared" ref="BE74:BH74" si="90">SUM(BE69,BE70,BE71,BE72)</f>
        <v>460.965</v>
      </c>
      <c r="BF74" s="40">
        <f t="shared" si="90"/>
        <v>4214</v>
      </c>
      <c r="BG74" s="40">
        <f t="shared" si="90"/>
        <v>1230</v>
      </c>
      <c r="BH74" s="40">
        <f t="shared" si="90"/>
        <v>5904.965</v>
      </c>
      <c r="BI74" s="136"/>
      <c r="BJ74" s="136"/>
      <c r="BK74" s="136"/>
      <c r="BL74" s="136"/>
      <c r="BM74" s="136"/>
    </row>
    <row r="75">
      <c r="A75" s="116"/>
      <c r="B75" s="159"/>
      <c r="C75" s="159"/>
      <c r="D75" s="160"/>
      <c r="E75" s="159"/>
      <c r="F75" s="161"/>
      <c r="G75" s="161"/>
      <c r="H75" s="161"/>
      <c r="I75" s="161"/>
      <c r="J75" s="159"/>
      <c r="K75" s="162"/>
      <c r="L75" s="162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61"/>
      <c r="AB75" s="161"/>
      <c r="AC75" s="161"/>
      <c r="AD75" s="161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38"/>
      <c r="AP75" s="138"/>
      <c r="AQ75" s="138"/>
      <c r="AR75" s="138"/>
      <c r="AS75" s="118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  <c r="BH75" s="136"/>
      <c r="BI75" s="136"/>
      <c r="BJ75" s="136"/>
      <c r="BK75" s="136"/>
      <c r="BL75" s="136"/>
      <c r="BM75" s="136"/>
    </row>
    <row r="76">
      <c r="A76" s="155"/>
      <c r="B76" s="153"/>
      <c r="C76" s="153"/>
      <c r="D76" s="155"/>
      <c r="E76" s="153"/>
      <c r="F76" s="153"/>
      <c r="G76" s="153"/>
      <c r="H76" s="153"/>
      <c r="I76" s="153"/>
      <c r="J76" s="171"/>
      <c r="K76" s="172" t="s">
        <v>320</v>
      </c>
      <c r="L76" s="4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72" t="s">
        <v>320</v>
      </c>
      <c r="Z76" s="4"/>
      <c r="AA76" s="153"/>
      <c r="AB76" s="153"/>
      <c r="AC76" s="153"/>
      <c r="AD76" s="153"/>
      <c r="AE76" s="171"/>
      <c r="AF76" s="293" t="s">
        <v>320</v>
      </c>
      <c r="AG76" s="81"/>
      <c r="AH76" s="153"/>
      <c r="AI76" s="153"/>
      <c r="AJ76" s="153"/>
      <c r="AK76" s="153"/>
      <c r="AL76" s="153"/>
      <c r="AM76" s="153"/>
      <c r="AN76" s="153"/>
      <c r="AO76" s="155"/>
      <c r="AP76" s="155"/>
      <c r="AQ76" s="155"/>
      <c r="AR76" s="155"/>
      <c r="AS76" s="173"/>
      <c r="AT76" s="293" t="s">
        <v>320</v>
      </c>
      <c r="AU76" s="81"/>
      <c r="AV76" s="155"/>
      <c r="AW76" s="155"/>
      <c r="AX76" s="155"/>
      <c r="AY76" s="174"/>
      <c r="AZ76" s="174"/>
      <c r="BA76" s="174"/>
      <c r="BB76" s="174"/>
      <c r="BC76" s="174"/>
      <c r="BD76" s="155"/>
      <c r="BE76" s="174"/>
      <c r="BF76" s="175"/>
      <c r="BG76" s="175"/>
      <c r="BH76" s="174"/>
      <c r="BI76" s="155"/>
      <c r="BJ76" s="155"/>
      <c r="BK76" s="155"/>
      <c r="BL76" s="155"/>
      <c r="BM76" s="155"/>
    </row>
    <row r="77">
      <c r="A77" s="155"/>
      <c r="B77" s="153"/>
      <c r="C77" s="153"/>
      <c r="D77" s="155"/>
      <c r="E77" s="10"/>
      <c r="F77" s="10"/>
      <c r="G77" s="10"/>
      <c r="H77" s="10"/>
      <c r="I77" s="153"/>
      <c r="J77" s="153"/>
      <c r="K77" s="155"/>
      <c r="L77" s="11"/>
      <c r="M77" s="153"/>
      <c r="N77" s="153"/>
      <c r="O77" s="153"/>
      <c r="P77" s="153"/>
      <c r="Q77" s="153"/>
      <c r="R77" s="153"/>
      <c r="S77" s="10"/>
      <c r="T77" s="153"/>
      <c r="U77" s="153"/>
      <c r="V77" s="153"/>
      <c r="W77" s="153"/>
      <c r="X77" s="153"/>
      <c r="Y77" s="10"/>
      <c r="Z77" s="10"/>
      <c r="AA77" s="153"/>
      <c r="AB77" s="153"/>
      <c r="AC77" s="153"/>
      <c r="AD77" s="153"/>
      <c r="AE77" s="153"/>
      <c r="AF77" s="153"/>
      <c r="AG77" s="10"/>
      <c r="AH77" s="153"/>
      <c r="AI77" s="153"/>
      <c r="AJ77" s="153"/>
      <c r="AK77" s="153"/>
      <c r="AL77" s="153"/>
      <c r="AM77" s="153"/>
      <c r="AN77" s="10"/>
      <c r="AO77" s="155"/>
      <c r="AP77" s="155"/>
      <c r="AQ77" s="155"/>
      <c r="AR77" s="155"/>
      <c r="AS77" s="156"/>
      <c r="AT77" s="155"/>
      <c r="AU77" s="11"/>
      <c r="AV77" s="155"/>
      <c r="AW77" s="155"/>
      <c r="AX77" s="155"/>
      <c r="AY77" s="155"/>
      <c r="AZ77" s="155"/>
      <c r="BA77" s="155"/>
      <c r="BB77" s="155"/>
      <c r="BC77" s="155"/>
      <c r="BD77" s="155"/>
      <c r="BE77" s="165"/>
      <c r="BF77" s="293" t="s">
        <v>320</v>
      </c>
      <c r="BG77" s="81"/>
      <c r="BH77" s="155"/>
      <c r="BI77" s="155"/>
      <c r="BJ77" s="155"/>
      <c r="BK77" s="155"/>
      <c r="BL77" s="155"/>
      <c r="BM77" s="155"/>
    </row>
    <row r="78">
      <c r="A78" s="7"/>
      <c r="B78" s="350"/>
      <c r="C78" s="350"/>
      <c r="D78" s="124"/>
      <c r="E78" s="351">
        <v>45082.0</v>
      </c>
      <c r="F78" s="387"/>
      <c r="G78" s="387"/>
      <c r="H78" s="387"/>
      <c r="I78" s="124"/>
      <c r="J78" s="124"/>
      <c r="L78" s="351">
        <v>45083.0</v>
      </c>
      <c r="M78" s="124"/>
      <c r="N78" s="124"/>
      <c r="O78" s="124"/>
      <c r="P78" s="124"/>
      <c r="R78" s="8"/>
      <c r="S78" s="351">
        <v>45084.0</v>
      </c>
      <c r="U78" s="126"/>
      <c r="V78" s="126"/>
      <c r="X78" s="126"/>
      <c r="Y78" s="488"/>
      <c r="Z78" s="351">
        <v>45085.0</v>
      </c>
      <c r="AA78" s="126"/>
      <c r="AB78" s="126"/>
      <c r="AD78" s="126"/>
      <c r="AE78" s="126"/>
      <c r="AF78" s="126"/>
      <c r="AG78" s="405">
        <v>45086.0</v>
      </c>
      <c r="AH78" s="126"/>
      <c r="AJ78" s="126"/>
      <c r="AK78" s="126"/>
      <c r="AL78" s="126"/>
      <c r="AM78" s="126"/>
      <c r="AN78" s="405">
        <v>45087.0</v>
      </c>
      <c r="AP78" s="106"/>
      <c r="AQ78" s="106"/>
      <c r="AR78" s="106"/>
      <c r="AS78" s="106"/>
      <c r="AT78" s="106"/>
      <c r="AU78" s="405">
        <v>45088.0</v>
      </c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9" t="s">
        <v>85</v>
      </c>
      <c r="BG78" s="4"/>
      <c r="BH78" s="106"/>
      <c r="BI78" s="106"/>
      <c r="BJ78" s="32"/>
      <c r="BK78" s="496"/>
      <c r="BL78" s="106"/>
      <c r="BM78" s="106"/>
    </row>
    <row r="79">
      <c r="A79" s="176"/>
      <c r="B79" s="177"/>
      <c r="C79" s="177"/>
      <c r="D79" s="18" t="s">
        <v>2</v>
      </c>
      <c r="E79" s="177" t="s">
        <v>3</v>
      </c>
      <c r="F79" s="177" t="s">
        <v>4</v>
      </c>
      <c r="G79" s="177" t="s">
        <v>5</v>
      </c>
      <c r="H79" s="177" t="s">
        <v>6</v>
      </c>
      <c r="I79" s="177"/>
      <c r="J79" s="177"/>
      <c r="K79" s="18" t="s">
        <v>2</v>
      </c>
      <c r="L79" s="18" t="s">
        <v>7</v>
      </c>
      <c r="M79" s="177" t="s">
        <v>4</v>
      </c>
      <c r="N79" s="177" t="s">
        <v>5</v>
      </c>
      <c r="O79" s="177" t="s">
        <v>6</v>
      </c>
      <c r="P79" s="177"/>
      <c r="Q79" s="177"/>
      <c r="R79" s="177" t="s">
        <v>2</v>
      </c>
      <c r="S79" s="177" t="s">
        <v>8</v>
      </c>
      <c r="T79" s="177" t="s">
        <v>4</v>
      </c>
      <c r="U79" s="177" t="s">
        <v>5</v>
      </c>
      <c r="V79" s="177" t="s">
        <v>6</v>
      </c>
      <c r="W79" s="178"/>
      <c r="X79" s="177"/>
      <c r="Y79" s="177" t="s">
        <v>2</v>
      </c>
      <c r="Z79" s="177" t="s">
        <v>9</v>
      </c>
      <c r="AA79" s="177" t="s">
        <v>4</v>
      </c>
      <c r="AB79" s="177" t="s">
        <v>5</v>
      </c>
      <c r="AC79" s="177" t="s">
        <v>6</v>
      </c>
      <c r="AD79" s="177"/>
      <c r="AE79" s="177"/>
      <c r="AF79" s="177" t="s">
        <v>2</v>
      </c>
      <c r="AG79" s="177" t="s">
        <v>10</v>
      </c>
      <c r="AH79" s="177" t="s">
        <v>4</v>
      </c>
      <c r="AI79" s="177" t="s">
        <v>5</v>
      </c>
      <c r="AJ79" s="177" t="s">
        <v>6</v>
      </c>
      <c r="AK79" s="177"/>
      <c r="AL79" s="177"/>
      <c r="AM79" s="177" t="s">
        <v>2</v>
      </c>
      <c r="AN79" s="177" t="s">
        <v>11</v>
      </c>
      <c r="AO79" s="18" t="s">
        <v>4</v>
      </c>
      <c r="AP79" s="18" t="s">
        <v>5</v>
      </c>
      <c r="AQ79" s="18" t="s">
        <v>6</v>
      </c>
      <c r="AR79" s="18"/>
      <c r="AS79" s="179"/>
      <c r="AT79" s="18" t="s">
        <v>2</v>
      </c>
      <c r="AU79" s="18" t="s">
        <v>12</v>
      </c>
      <c r="AV79" s="18" t="s">
        <v>4</v>
      </c>
      <c r="AW79" s="18" t="s">
        <v>5</v>
      </c>
      <c r="AX79" s="18" t="s">
        <v>6</v>
      </c>
      <c r="AY79" s="180"/>
      <c r="AZ79" s="181" t="s">
        <v>4</v>
      </c>
      <c r="BA79" s="181" t="s">
        <v>13</v>
      </c>
      <c r="BB79" s="181" t="s">
        <v>6</v>
      </c>
      <c r="BC79" s="181" t="s">
        <v>14</v>
      </c>
      <c r="BD79" s="165"/>
      <c r="BE79" s="182" t="s">
        <v>4</v>
      </c>
      <c r="BF79" s="182" t="s">
        <v>13</v>
      </c>
      <c r="BG79" s="182" t="s">
        <v>6</v>
      </c>
      <c r="BH79" s="182" t="s">
        <v>15</v>
      </c>
      <c r="BI79" s="155"/>
      <c r="BJ79" s="155"/>
      <c r="BK79" s="155"/>
      <c r="BL79" s="155"/>
      <c r="BM79" s="155"/>
    </row>
    <row r="80">
      <c r="A80" s="184" t="s">
        <v>54</v>
      </c>
      <c r="B80" s="420"/>
      <c r="C80" s="37"/>
      <c r="D80" s="42"/>
      <c r="E80" s="39"/>
      <c r="F80" s="300"/>
      <c r="G80" s="300"/>
      <c r="H80" s="300"/>
      <c r="I80" s="420"/>
      <c r="J80" s="37"/>
      <c r="K80" s="42"/>
      <c r="L80" s="39"/>
      <c r="M80" s="300"/>
      <c r="N80" s="300"/>
      <c r="O80" s="300"/>
      <c r="P80" s="420"/>
      <c r="Q80" s="37"/>
      <c r="R80" s="42"/>
      <c r="S80" s="39"/>
      <c r="T80" s="300"/>
      <c r="U80" s="300"/>
      <c r="V80" s="300"/>
      <c r="W80" s="420"/>
      <c r="X80" s="37"/>
      <c r="Y80" s="42"/>
      <c r="Z80" s="39"/>
      <c r="AA80" s="422"/>
      <c r="AB80" s="300"/>
      <c r="AC80" s="422"/>
      <c r="AD80" s="420"/>
      <c r="AE80" s="37"/>
      <c r="AF80" s="42"/>
      <c r="AG80" s="39"/>
      <c r="AH80" s="300"/>
      <c r="AI80" s="300"/>
      <c r="AJ80" s="300"/>
      <c r="AK80" s="421"/>
      <c r="AL80" s="37"/>
      <c r="AM80" s="42"/>
      <c r="AN80" s="39"/>
      <c r="AO80" s="318"/>
      <c r="AP80" s="318"/>
      <c r="AQ80" s="318"/>
      <c r="AR80" s="43"/>
      <c r="AS80" s="37"/>
      <c r="AT80" s="42"/>
      <c r="AU80" s="39"/>
      <c r="AV80" s="300"/>
      <c r="AW80" s="300"/>
      <c r="AX80" s="300"/>
      <c r="AY80" s="165"/>
      <c r="AZ80" s="166">
        <f t="shared" ref="AZ80:BB80" si="91">SUM(F80,M80,T80,AA80,AH80,AO80,AV80)</f>
        <v>0</v>
      </c>
      <c r="BA80" s="17">
        <f t="shared" si="91"/>
        <v>0</v>
      </c>
      <c r="BB80" s="17">
        <f t="shared" si="91"/>
        <v>0</v>
      </c>
      <c r="BC80" s="167">
        <f t="shared" ref="BC80:BC81" si="93">SUM(AZ80,BA80,BB80)</f>
        <v>0</v>
      </c>
      <c r="BD80" s="165"/>
      <c r="BE80" s="17">
        <f>AZ80*80</f>
        <v>0</v>
      </c>
      <c r="BF80" s="17">
        <f>BA80*88</f>
        <v>0</v>
      </c>
      <c r="BG80" s="17">
        <f>BB80*80</f>
        <v>0</v>
      </c>
      <c r="BH80" s="17">
        <f t="shared" ref="BH80:BH81" si="94">sum(BE80,BF80,BG80)</f>
        <v>0</v>
      </c>
      <c r="BI80" s="155"/>
      <c r="BJ80" s="155"/>
      <c r="BK80" s="155"/>
      <c r="BL80" s="155"/>
      <c r="BM80" s="155"/>
    </row>
    <row r="81">
      <c r="A81" s="184" t="s">
        <v>50</v>
      </c>
      <c r="B81" s="420"/>
      <c r="C81" s="416"/>
      <c r="D81" s="499"/>
      <c r="E81" s="178"/>
      <c r="F81" s="422"/>
      <c r="G81" s="422"/>
      <c r="H81" s="422"/>
      <c r="I81" s="420"/>
      <c r="J81" s="416"/>
      <c r="K81" s="499"/>
      <c r="L81" s="17"/>
      <c r="M81" s="422"/>
      <c r="N81" s="422"/>
      <c r="O81" s="422"/>
      <c r="P81" s="420"/>
      <c r="Q81" s="416"/>
      <c r="R81" s="500"/>
      <c r="S81" s="178"/>
      <c r="T81" s="422"/>
      <c r="U81" s="422"/>
      <c r="V81" s="422"/>
      <c r="W81" s="56"/>
      <c r="X81" s="37"/>
      <c r="Y81" s="42"/>
      <c r="Z81" s="58"/>
      <c r="AA81" s="300"/>
      <c r="AB81" s="300"/>
      <c r="AC81" s="422"/>
      <c r="AD81" s="420"/>
      <c r="AE81" s="37"/>
      <c r="AF81" s="463"/>
      <c r="AH81" s="422"/>
      <c r="AI81" s="422"/>
      <c r="AJ81" s="422"/>
      <c r="AK81" s="421"/>
      <c r="AL81" s="37"/>
      <c r="AM81" s="42"/>
      <c r="AN81" s="39"/>
      <c r="AO81" s="300"/>
      <c r="AP81" s="300"/>
      <c r="AQ81" s="300"/>
      <c r="AR81" s="43"/>
      <c r="AS81" s="37"/>
      <c r="AT81" s="499"/>
      <c r="AU81" s="17"/>
      <c r="AV81" s="318"/>
      <c r="AW81" s="318"/>
      <c r="AX81" s="318"/>
      <c r="AY81" s="165"/>
      <c r="AZ81" s="166">
        <f t="shared" ref="AZ81:BB81" si="92">SUM(F81,M81,T81,AA81,AH81,AO81,AV81)</f>
        <v>0</v>
      </c>
      <c r="BA81" s="17">
        <f t="shared" si="92"/>
        <v>0</v>
      </c>
      <c r="BB81" s="17">
        <f t="shared" si="92"/>
        <v>0</v>
      </c>
      <c r="BC81" s="167">
        <f t="shared" si="93"/>
        <v>0</v>
      </c>
      <c r="BD81" s="165"/>
      <c r="BE81" s="17">
        <f>AZ81*67.31</f>
        <v>0</v>
      </c>
      <c r="BF81" s="17">
        <f>BA81*74</f>
        <v>0</v>
      </c>
      <c r="BG81" s="17">
        <f>BB81*84</f>
        <v>0</v>
      </c>
      <c r="BH81" s="17">
        <f t="shared" si="94"/>
        <v>0</v>
      </c>
      <c r="BI81" s="155"/>
      <c r="BJ81" s="155"/>
      <c r="BK81" s="155"/>
      <c r="BL81" s="155"/>
      <c r="BM81" s="155"/>
    </row>
    <row r="82">
      <c r="A82" s="116"/>
      <c r="B82" s="159"/>
      <c r="C82" s="159"/>
      <c r="D82" s="160"/>
      <c r="E82" s="159"/>
      <c r="F82" s="161"/>
      <c r="G82" s="161"/>
      <c r="H82" s="161"/>
      <c r="I82" s="161"/>
      <c r="J82" s="159"/>
      <c r="K82" s="162"/>
      <c r="L82" s="162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61"/>
      <c r="AB82" s="161"/>
      <c r="AC82" s="161"/>
      <c r="AD82" s="161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38"/>
      <c r="AP82" s="138"/>
      <c r="AQ82" s="138"/>
      <c r="AR82" s="138"/>
      <c r="AS82" s="118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76" t="s">
        <v>14</v>
      </c>
      <c r="AZ83" s="77">
        <f t="shared" ref="AZ83:BC83" si="95">SUM(AZ80,AZ81)</f>
        <v>0</v>
      </c>
      <c r="BA83" s="78">
        <f t="shared" si="95"/>
        <v>0</v>
      </c>
      <c r="BB83" s="78">
        <f t="shared" si="95"/>
        <v>0</v>
      </c>
      <c r="BC83" s="79">
        <f t="shared" si="95"/>
        <v>0</v>
      </c>
      <c r="BD83" s="136"/>
      <c r="BE83" s="40">
        <f>SUM(BE81,BE80)</f>
        <v>0</v>
      </c>
      <c r="BF83" s="40">
        <f t="shared" ref="BF83:BH83" si="96">SUM(BF80,BF81)</f>
        <v>0</v>
      </c>
      <c r="BG83" s="40">
        <f t="shared" si="96"/>
        <v>0</v>
      </c>
      <c r="BH83" s="40">
        <f t="shared" si="96"/>
        <v>0</v>
      </c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6" t="s">
        <v>145</v>
      </c>
      <c r="L84" s="4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6" t="s">
        <v>145</v>
      </c>
      <c r="Z84" s="4"/>
      <c r="AA84" s="161"/>
      <c r="AB84" s="161"/>
      <c r="AC84" s="161"/>
      <c r="AD84" s="161"/>
      <c r="AE84" s="159"/>
      <c r="AF84" s="6" t="s">
        <v>145</v>
      </c>
      <c r="AG84" s="4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6" t="s">
        <v>145</v>
      </c>
      <c r="AU84" s="4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6" t="s">
        <v>145</v>
      </c>
      <c r="BG84" s="4"/>
      <c r="BH84" s="136"/>
      <c r="BI84" s="136"/>
      <c r="BJ84" s="136"/>
      <c r="BK84" s="136"/>
      <c r="BL84" s="136"/>
      <c r="BM84" s="136"/>
    </row>
    <row r="85">
      <c r="A85" s="116"/>
      <c r="B85" s="159"/>
      <c r="C85" s="159"/>
      <c r="D85" s="160"/>
      <c r="E85" s="159"/>
      <c r="F85" s="161"/>
      <c r="G85" s="161"/>
      <c r="H85" s="161"/>
      <c r="I85" s="161"/>
      <c r="J85" s="159"/>
      <c r="K85" s="162"/>
      <c r="L85" s="162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61"/>
      <c r="AB85" s="161"/>
      <c r="AC85" s="161"/>
      <c r="AD85" s="161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38"/>
      <c r="AP85" s="138"/>
      <c r="AQ85" s="138"/>
      <c r="AR85" s="138"/>
      <c r="AS85" s="118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</row>
    <row r="86">
      <c r="A86" s="7"/>
      <c r="B86" s="350"/>
      <c r="C86" s="350"/>
      <c r="D86" s="124"/>
      <c r="E86" s="351">
        <v>45082.0</v>
      </c>
      <c r="F86" s="387"/>
      <c r="G86" s="387"/>
      <c r="H86" s="387"/>
      <c r="I86" s="124"/>
      <c r="J86" s="124"/>
      <c r="L86" s="351">
        <v>45083.0</v>
      </c>
      <c r="M86" s="124"/>
      <c r="N86" s="124"/>
      <c r="O86" s="124"/>
      <c r="P86" s="124"/>
      <c r="R86" s="8"/>
      <c r="S86" s="351">
        <v>45084.0</v>
      </c>
      <c r="U86" s="126"/>
      <c r="V86" s="126"/>
      <c r="X86" s="126"/>
      <c r="Y86" s="488"/>
      <c r="Z86" s="351">
        <v>45085.0</v>
      </c>
      <c r="AA86" s="126"/>
      <c r="AB86" s="126"/>
      <c r="AD86" s="126"/>
      <c r="AE86" s="126"/>
      <c r="AF86" s="126"/>
      <c r="AG86" s="405">
        <v>45086.0</v>
      </c>
      <c r="AH86" s="126"/>
      <c r="AJ86" s="126"/>
      <c r="AK86" s="126"/>
      <c r="AL86" s="126"/>
      <c r="AM86" s="126"/>
      <c r="AN86" s="405">
        <v>45087.0</v>
      </c>
      <c r="AP86" s="106"/>
      <c r="AQ86" s="106"/>
      <c r="AR86" s="106"/>
      <c r="AS86" s="106"/>
      <c r="AT86" s="106"/>
      <c r="AU86" s="405">
        <v>45088.0</v>
      </c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9" t="s">
        <v>85</v>
      </c>
      <c r="BG86" s="4"/>
      <c r="BH86" s="106"/>
      <c r="BI86" s="106"/>
      <c r="BJ86" s="32"/>
      <c r="BK86" s="496"/>
      <c r="BL86" s="106"/>
      <c r="BM86" s="106"/>
    </row>
    <row r="87">
      <c r="A87" s="107"/>
      <c r="B87" s="26"/>
      <c r="C87" s="26"/>
      <c r="D87" s="26" t="s">
        <v>2</v>
      </c>
      <c r="E87" s="26" t="s">
        <v>3</v>
      </c>
      <c r="F87" s="26" t="s">
        <v>4</v>
      </c>
      <c r="G87" s="26" t="s">
        <v>5</v>
      </c>
      <c r="H87" s="26" t="s">
        <v>6</v>
      </c>
      <c r="I87" s="26"/>
      <c r="J87" s="26"/>
      <c r="K87" s="26" t="s">
        <v>2</v>
      </c>
      <c r="L87" s="26" t="s">
        <v>7</v>
      </c>
      <c r="M87" s="26" t="s">
        <v>4</v>
      </c>
      <c r="N87" s="26" t="s">
        <v>5</v>
      </c>
      <c r="O87" s="26" t="s">
        <v>6</v>
      </c>
      <c r="P87" s="26"/>
      <c r="Q87" s="26"/>
      <c r="R87" s="26" t="s">
        <v>2</v>
      </c>
      <c r="S87" s="26" t="s">
        <v>8</v>
      </c>
      <c r="T87" s="26" t="s">
        <v>4</v>
      </c>
      <c r="U87" s="26" t="s">
        <v>5</v>
      </c>
      <c r="V87" s="26" t="s">
        <v>6</v>
      </c>
      <c r="W87" s="28"/>
      <c r="X87" s="29"/>
      <c r="Y87" s="29" t="s">
        <v>2</v>
      </c>
      <c r="Z87" s="29" t="s">
        <v>9</v>
      </c>
      <c r="AA87" s="26" t="s">
        <v>4</v>
      </c>
      <c r="AB87" s="26" t="s">
        <v>5</v>
      </c>
      <c r="AC87" s="26" t="s">
        <v>6</v>
      </c>
      <c r="AD87" s="29"/>
      <c r="AE87" s="29"/>
      <c r="AF87" s="29" t="s">
        <v>2</v>
      </c>
      <c r="AG87" s="29" t="s">
        <v>10</v>
      </c>
      <c r="AH87" s="26" t="s">
        <v>4</v>
      </c>
      <c r="AI87" s="26" t="s">
        <v>5</v>
      </c>
      <c r="AJ87" s="26" t="s">
        <v>6</v>
      </c>
      <c r="AK87" s="29"/>
      <c r="AL87" s="29"/>
      <c r="AM87" s="29" t="s">
        <v>2</v>
      </c>
      <c r="AN87" s="29" t="s">
        <v>11</v>
      </c>
      <c r="AO87" s="26" t="s">
        <v>4</v>
      </c>
      <c r="AP87" s="26" t="s">
        <v>5</v>
      </c>
      <c r="AQ87" s="26" t="s">
        <v>6</v>
      </c>
      <c r="AR87" s="29"/>
      <c r="AS87" s="29"/>
      <c r="AT87" s="29" t="s">
        <v>2</v>
      </c>
      <c r="AU87" s="29" t="s">
        <v>12</v>
      </c>
      <c r="AV87" s="26" t="s">
        <v>4</v>
      </c>
      <c r="AW87" s="26" t="s">
        <v>5</v>
      </c>
      <c r="AX87" s="26" t="s">
        <v>6</v>
      </c>
      <c r="AY87" s="30"/>
      <c r="AZ87" s="31" t="s">
        <v>4</v>
      </c>
      <c r="BA87" s="31" t="s">
        <v>13</v>
      </c>
      <c r="BB87" s="31" t="s">
        <v>6</v>
      </c>
      <c r="BC87" s="31" t="s">
        <v>14</v>
      </c>
      <c r="BD87" s="32"/>
      <c r="BE87" s="33" t="s">
        <v>4</v>
      </c>
      <c r="BF87" s="33" t="s">
        <v>13</v>
      </c>
      <c r="BG87" s="33" t="s">
        <v>6</v>
      </c>
      <c r="BH87" s="33" t="s">
        <v>15</v>
      </c>
      <c r="BI87" s="32"/>
      <c r="BJ87" s="32"/>
      <c r="BK87" s="32"/>
      <c r="BL87" s="32"/>
      <c r="BM87" s="32"/>
    </row>
    <row r="88">
      <c r="A88" s="184" t="s">
        <v>148</v>
      </c>
      <c r="B88" s="36" t="s">
        <v>19</v>
      </c>
      <c r="C88" s="37">
        <v>45082.0</v>
      </c>
      <c r="D88" s="42"/>
      <c r="E88" s="58"/>
      <c r="F88" s="40">
        <v>0.0</v>
      </c>
      <c r="G88" s="40">
        <v>0.0</v>
      </c>
      <c r="H88" s="40">
        <v>0.0</v>
      </c>
      <c r="I88" s="36" t="s">
        <v>22</v>
      </c>
      <c r="J88" s="37">
        <v>45083.0</v>
      </c>
      <c r="K88" s="42"/>
      <c r="L88" s="58"/>
      <c r="M88" s="40">
        <v>0.0</v>
      </c>
      <c r="N88" s="40">
        <v>0.0</v>
      </c>
      <c r="O88" s="40">
        <v>0.0</v>
      </c>
      <c r="P88" s="36" t="s">
        <v>24</v>
      </c>
      <c r="Q88" s="37">
        <v>45084.0</v>
      </c>
      <c r="R88" s="42"/>
      <c r="S88" s="58"/>
      <c r="T88" s="40">
        <v>0.0</v>
      </c>
      <c r="U88" s="40">
        <v>0.0</v>
      </c>
      <c r="V88" s="40">
        <v>0.0</v>
      </c>
      <c r="W88" s="36" t="s">
        <v>26</v>
      </c>
      <c r="X88" s="37">
        <v>45085.0</v>
      </c>
      <c r="Y88" s="53"/>
      <c r="Z88" s="58"/>
      <c r="AA88" s="40">
        <v>0.0</v>
      </c>
      <c r="AB88" s="40">
        <v>0.0</v>
      </c>
      <c r="AC88" s="40">
        <v>0.0</v>
      </c>
      <c r="AD88" s="36" t="s">
        <v>56</v>
      </c>
      <c r="AE88" s="37">
        <v>45086.0</v>
      </c>
      <c r="AF88" s="42"/>
      <c r="AG88" s="58"/>
      <c r="AH88" s="40">
        <v>0.0</v>
      </c>
      <c r="AI88" s="40">
        <v>0.0</v>
      </c>
      <c r="AJ88" s="40">
        <v>0.0</v>
      </c>
      <c r="AK88" s="47" t="s">
        <v>57</v>
      </c>
      <c r="AL88" s="37">
        <v>45087.0</v>
      </c>
      <c r="AM88" s="42"/>
      <c r="AN88" s="58"/>
      <c r="AO88" s="40">
        <v>0.0</v>
      </c>
      <c r="AP88" s="40">
        <v>0.0</v>
      </c>
      <c r="AQ88" s="40">
        <v>0.0</v>
      </c>
      <c r="AR88" s="96" t="s">
        <v>149</v>
      </c>
      <c r="AS88" s="37">
        <v>45088.0</v>
      </c>
      <c r="AT88" s="42"/>
      <c r="AU88" s="58"/>
      <c r="AV88" s="40">
        <v>0.0</v>
      </c>
      <c r="AW88" s="40">
        <v>0.0</v>
      </c>
      <c r="AX88" s="40">
        <v>0.0</v>
      </c>
      <c r="AY88" s="48"/>
      <c r="AZ88" s="49">
        <f t="shared" ref="AZ88:BB88" si="97">SUM(F88,M88,T88,AA88,AH88,AO88,AV88)</f>
        <v>0</v>
      </c>
      <c r="BA88" s="39">
        <f t="shared" si="97"/>
        <v>0</v>
      </c>
      <c r="BB88" s="39">
        <f t="shared" si="97"/>
        <v>0</v>
      </c>
      <c r="BC88" s="50">
        <f t="shared" ref="BC88:BC89" si="99">SUM(AZ88,BA88,BB88)</f>
        <v>0</v>
      </c>
      <c r="BD88" s="51"/>
      <c r="BE88" s="39">
        <f>AZ88*67.31</f>
        <v>0</v>
      </c>
      <c r="BF88" s="39">
        <f>BA88*74</f>
        <v>0</v>
      </c>
      <c r="BG88" s="39">
        <f>BB88*84</f>
        <v>0</v>
      </c>
      <c r="BH88" s="39">
        <f t="shared" ref="BH88:BH89" si="100">sum(BE88,BF88,BG88)</f>
        <v>0</v>
      </c>
      <c r="BI88" s="51"/>
      <c r="BJ88" s="51"/>
      <c r="BK88" s="51"/>
      <c r="BL88" s="51"/>
      <c r="BM88" s="51"/>
    </row>
    <row r="89">
      <c r="A89" s="184" t="s">
        <v>150</v>
      </c>
      <c r="B89" s="41" t="s">
        <v>33</v>
      </c>
      <c r="C89" s="37">
        <v>45083.0</v>
      </c>
      <c r="D89" s="53"/>
      <c r="E89" s="53"/>
      <c r="F89" s="40">
        <v>0.0</v>
      </c>
      <c r="G89" s="40">
        <v>0.0</v>
      </c>
      <c r="H89" s="40">
        <v>0.0</v>
      </c>
      <c r="I89" s="42" t="s">
        <v>46</v>
      </c>
      <c r="J89" s="37">
        <v>45084.0</v>
      </c>
      <c r="K89" s="38"/>
      <c r="L89" s="39"/>
      <c r="M89" s="40">
        <v>0.0</v>
      </c>
      <c r="N89" s="40">
        <v>0.0</v>
      </c>
      <c r="O89" s="40">
        <v>0.0</v>
      </c>
      <c r="P89" s="38" t="s">
        <v>36</v>
      </c>
      <c r="Q89" s="37">
        <v>45085.0</v>
      </c>
      <c r="R89" s="53"/>
      <c r="S89" s="53"/>
      <c r="T89" s="40">
        <v>0.0</v>
      </c>
      <c r="U89" s="40">
        <v>0.0</v>
      </c>
      <c r="V89" s="40">
        <v>0.0</v>
      </c>
      <c r="W89" s="56" t="s">
        <v>37</v>
      </c>
      <c r="X89" s="37">
        <v>45086.0</v>
      </c>
      <c r="Y89" s="39"/>
      <c r="Z89" s="39"/>
      <c r="AA89" s="40">
        <v>0.0</v>
      </c>
      <c r="AB89" s="40">
        <v>0.0</v>
      </c>
      <c r="AC89" s="40">
        <v>0.0</v>
      </c>
      <c r="AD89" s="56" t="s">
        <v>40</v>
      </c>
      <c r="AE89" s="37">
        <v>45087.0</v>
      </c>
      <c r="AF89" s="38"/>
      <c r="AG89" s="39"/>
      <c r="AH89" s="40">
        <v>0.0</v>
      </c>
      <c r="AI89" s="40">
        <v>0.0</v>
      </c>
      <c r="AJ89" s="40">
        <v>0.0</v>
      </c>
      <c r="AK89" s="185" t="s">
        <v>43</v>
      </c>
      <c r="AL89" s="37">
        <v>45088.0</v>
      </c>
      <c r="AM89" s="42"/>
      <c r="AN89" s="58"/>
      <c r="AO89" s="40">
        <v>0.0</v>
      </c>
      <c r="AP89" s="40">
        <v>0.0</v>
      </c>
      <c r="AQ89" s="40">
        <v>0.0</v>
      </c>
      <c r="AR89" s="96" t="s">
        <v>44</v>
      </c>
      <c r="AS89" s="37">
        <v>45089.0</v>
      </c>
      <c r="AT89" s="42"/>
      <c r="AU89" s="58"/>
      <c r="AV89" s="40">
        <v>0.0</v>
      </c>
      <c r="AW89" s="40">
        <v>0.0</v>
      </c>
      <c r="AX89" s="40">
        <v>0.0</v>
      </c>
      <c r="AY89" s="48"/>
      <c r="AZ89" s="49">
        <f t="shared" ref="AZ89:BB89" si="98">SUM(F89,M89,T89,AA89,AH89,AO89,AV89)</f>
        <v>0</v>
      </c>
      <c r="BA89" s="39">
        <f t="shared" si="98"/>
        <v>0</v>
      </c>
      <c r="BB89" s="39">
        <f t="shared" si="98"/>
        <v>0</v>
      </c>
      <c r="BC89" s="50">
        <f t="shared" si="99"/>
        <v>0</v>
      </c>
      <c r="BD89" s="51"/>
      <c r="BE89" s="39">
        <f>AZ89*80</f>
        <v>0</v>
      </c>
      <c r="BF89" s="39">
        <f>BA89*88</f>
        <v>0</v>
      </c>
      <c r="BG89" s="39">
        <f>BB89*80</f>
        <v>0</v>
      </c>
      <c r="BH89" s="39">
        <f t="shared" si="100"/>
        <v>0</v>
      </c>
      <c r="BI89" s="51"/>
      <c r="BJ89" s="51"/>
      <c r="BK89" s="51"/>
      <c r="BL89" s="51"/>
      <c r="BM89" s="51"/>
    </row>
    <row r="90">
      <c r="A90" s="116"/>
      <c r="B90" s="159"/>
      <c r="C90" s="159"/>
      <c r="D90" s="160"/>
      <c r="E90" s="159"/>
      <c r="F90" s="161"/>
      <c r="G90" s="161"/>
      <c r="H90" s="161"/>
      <c r="I90" s="161"/>
      <c r="J90" s="159"/>
      <c r="K90" s="162"/>
      <c r="L90" s="162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1"/>
      <c r="AB90" s="161"/>
      <c r="AC90" s="161"/>
      <c r="AD90" s="161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38"/>
      <c r="AP90" s="138"/>
      <c r="AQ90" s="138"/>
      <c r="AR90" s="138"/>
      <c r="AS90" s="118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I90" s="136"/>
      <c r="BJ90" s="136"/>
      <c r="BK90" s="136"/>
      <c r="BL90" s="136"/>
      <c r="BM90" s="136"/>
    </row>
    <row r="91">
      <c r="A91" s="116"/>
      <c r="B91" s="159"/>
      <c r="C91" s="159"/>
      <c r="D91" s="160"/>
      <c r="E91" s="159"/>
      <c r="F91" s="161"/>
      <c r="G91" s="161"/>
      <c r="H91" s="161"/>
      <c r="I91" s="161"/>
      <c r="J91" s="159"/>
      <c r="K91" s="162"/>
      <c r="L91" s="162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AA91" s="161"/>
      <c r="AB91" s="161"/>
      <c r="AC91" s="161"/>
      <c r="AD91" s="161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38"/>
      <c r="AP91" s="138"/>
      <c r="AQ91" s="138"/>
      <c r="AR91" s="138"/>
      <c r="AS91" s="118"/>
      <c r="AT91" s="136"/>
      <c r="AU91" s="136"/>
      <c r="AV91" s="136"/>
      <c r="AW91" s="136"/>
      <c r="AX91" s="136"/>
      <c r="AY91" s="76" t="s">
        <v>14</v>
      </c>
      <c r="AZ91" s="77"/>
      <c r="BA91" s="78"/>
      <c r="BB91" s="78"/>
      <c r="BC91" s="79"/>
      <c r="BD91" s="136"/>
      <c r="BE91" s="145">
        <f t="shared" ref="BE91:BH91" si="101">sum(BE88,BE89)</f>
        <v>0</v>
      </c>
      <c r="BF91" s="145">
        <f t="shared" si="101"/>
        <v>0</v>
      </c>
      <c r="BG91" s="145">
        <f t="shared" si="101"/>
        <v>0</v>
      </c>
      <c r="BH91" s="145">
        <f t="shared" si="101"/>
        <v>0</v>
      </c>
      <c r="BI91" s="136"/>
      <c r="BJ91" s="136"/>
      <c r="BK91" s="136"/>
      <c r="BL91" s="136"/>
      <c r="BM91" s="136"/>
    </row>
    <row r="92">
      <c r="A92" s="116"/>
      <c r="B92" s="159"/>
      <c r="C92" s="159"/>
      <c r="D92" s="160"/>
      <c r="E92" s="159"/>
      <c r="F92" s="161"/>
      <c r="G92" s="161"/>
      <c r="H92" s="161"/>
      <c r="I92" s="161"/>
      <c r="J92" s="159"/>
      <c r="K92" s="162"/>
      <c r="L92" s="162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AA92" s="161"/>
      <c r="AB92" s="161"/>
      <c r="AC92" s="161"/>
      <c r="AD92" s="161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38"/>
      <c r="AP92" s="138"/>
      <c r="AQ92" s="138"/>
      <c r="AR92" s="138"/>
      <c r="AS92" s="118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</row>
    <row r="93">
      <c r="A93" s="116"/>
      <c r="B93" s="67"/>
      <c r="E93" s="68"/>
      <c r="G93" s="73"/>
      <c r="H93" s="73"/>
      <c r="I93" s="73"/>
      <c r="K93" s="6" t="s">
        <v>151</v>
      </c>
      <c r="L93" s="4"/>
      <c r="Q93" s="186"/>
      <c r="R93" s="186"/>
      <c r="Y93" s="6" t="s">
        <v>151</v>
      </c>
      <c r="Z93" s="4"/>
      <c r="AA93" s="73"/>
      <c r="AC93" s="28"/>
      <c r="AF93" s="6" t="s">
        <v>151</v>
      </c>
      <c r="AG93" s="4"/>
      <c r="AT93" s="6" t="s">
        <v>151</v>
      </c>
      <c r="AU93" s="4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</row>
    <row r="94">
      <c r="A94" s="116"/>
      <c r="B94" s="159"/>
      <c r="C94" s="159"/>
      <c r="D94" s="160"/>
      <c r="E94" s="159"/>
      <c r="F94" s="161"/>
      <c r="G94" s="161"/>
      <c r="H94" s="161"/>
      <c r="I94" s="161"/>
      <c r="J94" s="159"/>
      <c r="K94" s="162"/>
      <c r="L94" s="162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1"/>
      <c r="AB94" s="161"/>
      <c r="AC94" s="161"/>
      <c r="AD94" s="161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8"/>
      <c r="AP94" s="138"/>
      <c r="AQ94" s="138"/>
      <c r="AR94" s="138"/>
      <c r="AS94" s="118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</row>
    <row r="95">
      <c r="A95" s="7"/>
      <c r="B95" s="350"/>
      <c r="C95" s="350"/>
      <c r="D95" s="124"/>
      <c r="E95" s="351">
        <v>45082.0</v>
      </c>
      <c r="F95" s="387"/>
      <c r="G95" s="387"/>
      <c r="H95" s="387"/>
      <c r="I95" s="124"/>
      <c r="J95" s="124"/>
      <c r="L95" s="351">
        <v>45083.0</v>
      </c>
      <c r="M95" s="124"/>
      <c r="N95" s="124"/>
      <c r="O95" s="124"/>
      <c r="P95" s="124"/>
      <c r="R95" s="8"/>
      <c r="S95" s="351">
        <v>45084.0</v>
      </c>
      <c r="U95" s="126"/>
      <c r="V95" s="126"/>
      <c r="X95" s="126"/>
      <c r="Y95" s="488"/>
      <c r="Z95" s="351">
        <v>45085.0</v>
      </c>
      <c r="AA95" s="126"/>
      <c r="AB95" s="126"/>
      <c r="AD95" s="126"/>
      <c r="AE95" s="126"/>
      <c r="AF95" s="126"/>
      <c r="AG95" s="405">
        <v>45086.0</v>
      </c>
      <c r="AH95" s="126"/>
      <c r="AJ95" s="126"/>
      <c r="AK95" s="126"/>
      <c r="AL95" s="126"/>
      <c r="AM95" s="126"/>
      <c r="AN95" s="405">
        <v>45087.0</v>
      </c>
      <c r="AP95" s="106"/>
      <c r="AQ95" s="106"/>
      <c r="AR95" s="106"/>
      <c r="AS95" s="106"/>
      <c r="AT95" s="106"/>
      <c r="AU95" s="405">
        <v>45088.0</v>
      </c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9" t="s">
        <v>85</v>
      </c>
      <c r="BG95" s="4"/>
      <c r="BH95" s="106"/>
      <c r="BI95" s="106"/>
      <c r="BJ95" s="32"/>
      <c r="BK95" s="496"/>
      <c r="BL95" s="106"/>
      <c r="BM95" s="106"/>
    </row>
    <row r="96">
      <c r="A96" s="67"/>
      <c r="D96" s="187" t="s">
        <v>723</v>
      </c>
      <c r="E96" s="26" t="s">
        <v>7</v>
      </c>
      <c r="F96" s="26" t="s">
        <v>4</v>
      </c>
      <c r="G96" s="26" t="s">
        <v>5</v>
      </c>
      <c r="H96" s="26" t="s">
        <v>6</v>
      </c>
      <c r="I96" s="26"/>
      <c r="J96" s="26"/>
      <c r="K96" s="288" t="s">
        <v>745</v>
      </c>
      <c r="L96" s="190" t="s">
        <v>154</v>
      </c>
      <c r="M96" s="26" t="s">
        <v>4</v>
      </c>
      <c r="N96" s="26" t="s">
        <v>5</v>
      </c>
      <c r="O96" s="26" t="s">
        <v>6</v>
      </c>
      <c r="P96" s="26"/>
      <c r="Q96" s="26"/>
      <c r="R96" s="288" t="s">
        <v>745</v>
      </c>
      <c r="S96" s="190" t="s">
        <v>154</v>
      </c>
      <c r="T96" s="26" t="s">
        <v>4</v>
      </c>
      <c r="U96" s="26" t="s">
        <v>5</v>
      </c>
      <c r="V96" s="26" t="s">
        <v>6</v>
      </c>
      <c r="Y96" s="187" t="s">
        <v>153</v>
      </c>
      <c r="Z96" s="190" t="s">
        <v>765</v>
      </c>
      <c r="AA96" s="26" t="s">
        <v>4</v>
      </c>
      <c r="AB96" s="26" t="s">
        <v>5</v>
      </c>
      <c r="AC96" s="26" t="s">
        <v>6</v>
      </c>
      <c r="AD96" s="73"/>
      <c r="AF96" s="187" t="s">
        <v>159</v>
      </c>
      <c r="AG96" s="190" t="s">
        <v>790</v>
      </c>
      <c r="AH96" s="26" t="s">
        <v>4</v>
      </c>
      <c r="AI96" s="26" t="s">
        <v>5</v>
      </c>
      <c r="AJ96" s="26" t="s">
        <v>6</v>
      </c>
      <c r="AM96" s="187" t="s">
        <v>153</v>
      </c>
      <c r="AN96" s="29" t="s">
        <v>11</v>
      </c>
      <c r="AO96" s="26" t="s">
        <v>4</v>
      </c>
      <c r="AP96" s="26" t="s">
        <v>5</v>
      </c>
      <c r="AQ96" s="26" t="s">
        <v>6</v>
      </c>
      <c r="AT96" s="187" t="s">
        <v>153</v>
      </c>
      <c r="AU96" s="190" t="s">
        <v>154</v>
      </c>
      <c r="AV96" s="26" t="s">
        <v>4</v>
      </c>
      <c r="AW96" s="26" t="s">
        <v>5</v>
      </c>
      <c r="AX96" s="26" t="s">
        <v>6</v>
      </c>
      <c r="AY96" s="193"/>
      <c r="AZ96" s="31" t="s">
        <v>4</v>
      </c>
      <c r="BA96" s="31" t="s">
        <v>13</v>
      </c>
      <c r="BB96" s="31" t="s">
        <v>6</v>
      </c>
      <c r="BC96" s="31" t="s">
        <v>14</v>
      </c>
      <c r="BE96" s="33" t="s">
        <v>4</v>
      </c>
      <c r="BF96" s="33" t="s">
        <v>13</v>
      </c>
      <c r="BG96" s="33" t="s">
        <v>6</v>
      </c>
      <c r="BH96" s="33" t="s">
        <v>15</v>
      </c>
      <c r="BI96" s="193"/>
      <c r="BJ96" s="193"/>
      <c r="BK96" s="193"/>
      <c r="BL96" s="193"/>
      <c r="BM96" s="193"/>
    </row>
    <row r="97">
      <c r="A97" s="184" t="s">
        <v>52</v>
      </c>
      <c r="B97" s="41" t="s">
        <v>33</v>
      </c>
      <c r="C97" s="37">
        <v>45083.0</v>
      </c>
      <c r="D97" s="96" t="s">
        <v>25</v>
      </c>
      <c r="E97" s="110" t="s">
        <v>25</v>
      </c>
      <c r="F97" s="40">
        <v>0.0</v>
      </c>
      <c r="G97" s="40">
        <v>0.0</v>
      </c>
      <c r="H97" s="40">
        <v>0.0</v>
      </c>
      <c r="I97" s="420" t="s">
        <v>46</v>
      </c>
      <c r="J97" s="37">
        <v>45084.0</v>
      </c>
      <c r="K97" s="42" t="s">
        <v>284</v>
      </c>
      <c r="L97" s="147" t="s">
        <v>288</v>
      </c>
      <c r="M97" s="40">
        <v>7.0</v>
      </c>
      <c r="N97" s="40">
        <v>0.5</v>
      </c>
      <c r="O97" s="40">
        <v>0.0</v>
      </c>
      <c r="P97" s="38" t="s">
        <v>36</v>
      </c>
      <c r="Q97" s="37">
        <v>45085.0</v>
      </c>
      <c r="R97" s="42" t="s">
        <v>284</v>
      </c>
      <c r="S97" s="147" t="s">
        <v>288</v>
      </c>
      <c r="T97" s="40">
        <v>6.0</v>
      </c>
      <c r="U97" s="40">
        <v>2.0</v>
      </c>
      <c r="V97" s="40">
        <v>0.5</v>
      </c>
      <c r="W97" s="95" t="s">
        <v>67</v>
      </c>
      <c r="X97" s="37">
        <v>45086.0</v>
      </c>
      <c r="Y97" s="42" t="s">
        <v>284</v>
      </c>
      <c r="Z97" s="145" t="s">
        <v>274</v>
      </c>
      <c r="AA97" s="40">
        <v>2.0</v>
      </c>
      <c r="AB97" s="40">
        <v>5.5</v>
      </c>
      <c r="AC97" s="40">
        <v>0.0</v>
      </c>
      <c r="AD97" s="36" t="s">
        <v>56</v>
      </c>
      <c r="AE97" s="37">
        <v>45086.0</v>
      </c>
      <c r="AF97" s="38" t="s">
        <v>272</v>
      </c>
      <c r="AG97" s="145" t="s">
        <v>137</v>
      </c>
      <c r="AH97" s="40">
        <v>0.5</v>
      </c>
      <c r="AI97" s="40">
        <v>7.5</v>
      </c>
      <c r="AJ97" s="40">
        <v>2.5</v>
      </c>
      <c r="AK97" s="95" t="s">
        <v>79</v>
      </c>
      <c r="AL97" s="37">
        <v>45088.0</v>
      </c>
      <c r="AM97" s="42" t="s">
        <v>25</v>
      </c>
      <c r="AN97" s="39" t="s">
        <v>25</v>
      </c>
      <c r="AO97" s="40">
        <v>0.0</v>
      </c>
      <c r="AP97" s="40">
        <v>0.0</v>
      </c>
      <c r="AQ97" s="40">
        <v>0.0</v>
      </c>
      <c r="AR97" s="95" t="s">
        <v>27</v>
      </c>
      <c r="AS97" s="37">
        <v>45089.0</v>
      </c>
      <c r="AT97" s="42" t="s">
        <v>284</v>
      </c>
      <c r="AU97" s="148" t="s">
        <v>288</v>
      </c>
      <c r="AV97" s="40">
        <v>2.0</v>
      </c>
      <c r="AW97" s="40">
        <v>5.5</v>
      </c>
      <c r="AX97" s="40">
        <v>0.0</v>
      </c>
      <c r="AY97" s="194"/>
      <c r="AZ97" s="49">
        <f t="shared" ref="AZ97:BB97" si="102">SUM(F97,M97,T97,AA97,AH97,AO97,AV97)</f>
        <v>17.5</v>
      </c>
      <c r="BA97" s="39">
        <f t="shared" si="102"/>
        <v>21</v>
      </c>
      <c r="BB97" s="39">
        <f t="shared" si="102"/>
        <v>3</v>
      </c>
      <c r="BC97" s="50">
        <f>SUM(AZ97,BA97,BB97)</f>
        <v>41.5</v>
      </c>
      <c r="BE97" s="39">
        <f>AZ97*80</f>
        <v>1400</v>
      </c>
      <c r="BF97" s="39">
        <f>BA97*88</f>
        <v>1848</v>
      </c>
      <c r="BG97" s="39">
        <f>BB97*80</f>
        <v>240</v>
      </c>
      <c r="BH97" s="39">
        <f>SUM(BE97,BF97,BG97)</f>
        <v>3488</v>
      </c>
      <c r="BI97" s="194"/>
      <c r="BJ97" s="194"/>
      <c r="BK97" s="194"/>
      <c r="BL97" s="194"/>
      <c r="BM97" s="194"/>
    </row>
    <row r="98">
      <c r="A98" s="67"/>
      <c r="F98" s="73"/>
      <c r="G98" s="73"/>
      <c r="H98" s="73"/>
      <c r="Z98" s="27"/>
      <c r="AA98" s="73"/>
      <c r="AB98" s="73"/>
      <c r="AC98" s="73"/>
      <c r="AV98" s="193"/>
      <c r="AW98" s="193"/>
      <c r="AX98" s="193"/>
      <c r="AY98" s="193"/>
      <c r="AZ98" s="193"/>
      <c r="BA98" s="193"/>
      <c r="BB98" s="193"/>
      <c r="BC98" s="193"/>
      <c r="BF98" s="193"/>
      <c r="BI98" s="193"/>
      <c r="BJ98" s="193"/>
      <c r="BK98" s="193"/>
      <c r="BL98" s="193"/>
      <c r="BM98" s="193"/>
    </row>
    <row r="99">
      <c r="A99" s="67"/>
      <c r="D99" s="187" t="s">
        <v>156</v>
      </c>
      <c r="E99" s="26" t="s">
        <v>3</v>
      </c>
      <c r="F99" s="26" t="s">
        <v>4</v>
      </c>
      <c r="G99" s="26" t="s">
        <v>5</v>
      </c>
      <c r="H99" s="26" t="s">
        <v>6</v>
      </c>
      <c r="I99" s="73"/>
      <c r="K99" s="187" t="s">
        <v>156</v>
      </c>
      <c r="L99" s="26" t="s">
        <v>7</v>
      </c>
      <c r="M99" s="26" t="s">
        <v>4</v>
      </c>
      <c r="N99" s="26" t="s">
        <v>5</v>
      </c>
      <c r="O99" s="26" t="s">
        <v>6</v>
      </c>
      <c r="R99" s="187" t="s">
        <v>156</v>
      </c>
      <c r="S99" s="26" t="s">
        <v>8</v>
      </c>
      <c r="T99" s="26" t="s">
        <v>4</v>
      </c>
      <c r="U99" s="26" t="s">
        <v>5</v>
      </c>
      <c r="V99" s="26" t="s">
        <v>6</v>
      </c>
      <c r="Y99" s="187" t="s">
        <v>774</v>
      </c>
      <c r="Z99" s="29" t="s">
        <v>9</v>
      </c>
      <c r="AA99" s="26" t="s">
        <v>4</v>
      </c>
      <c r="AB99" s="26" t="s">
        <v>5</v>
      </c>
      <c r="AC99" s="26" t="s">
        <v>6</v>
      </c>
      <c r="AD99" s="73"/>
      <c r="AF99" s="187" t="s">
        <v>774</v>
      </c>
      <c r="AG99" s="29" t="s">
        <v>10</v>
      </c>
      <c r="AH99" s="26" t="s">
        <v>4</v>
      </c>
      <c r="AI99" s="26" t="s">
        <v>5</v>
      </c>
      <c r="AJ99" s="26" t="s">
        <v>6</v>
      </c>
      <c r="AM99" s="187" t="s">
        <v>774</v>
      </c>
      <c r="AN99" s="29" t="s">
        <v>11</v>
      </c>
      <c r="AO99" s="26" t="s">
        <v>4</v>
      </c>
      <c r="AP99" s="26" t="s">
        <v>5</v>
      </c>
      <c r="AQ99" s="26" t="s">
        <v>6</v>
      </c>
      <c r="AT99" s="187" t="s">
        <v>156</v>
      </c>
      <c r="AU99" s="29" t="s">
        <v>12</v>
      </c>
      <c r="AV99" s="26" t="s">
        <v>4</v>
      </c>
      <c r="AW99" s="26" t="s">
        <v>5</v>
      </c>
      <c r="AX99" s="26" t="s">
        <v>6</v>
      </c>
      <c r="AY99" s="193"/>
      <c r="AZ99" s="31" t="s">
        <v>4</v>
      </c>
      <c r="BA99" s="31" t="s">
        <v>13</v>
      </c>
      <c r="BB99" s="31" t="s">
        <v>6</v>
      </c>
      <c r="BC99" s="31" t="s">
        <v>14</v>
      </c>
      <c r="BE99" s="33" t="s">
        <v>4</v>
      </c>
      <c r="BF99" s="33" t="s">
        <v>13</v>
      </c>
      <c r="BG99" s="33" t="s">
        <v>6</v>
      </c>
      <c r="BH99" s="33" t="s">
        <v>15</v>
      </c>
      <c r="BI99" s="193"/>
      <c r="BJ99" s="193"/>
      <c r="BK99" s="193"/>
      <c r="BL99" s="193"/>
      <c r="BM99" s="193"/>
    </row>
    <row r="100">
      <c r="A100" s="184" t="s">
        <v>82</v>
      </c>
      <c r="B100" s="41" t="s">
        <v>33</v>
      </c>
      <c r="C100" s="37">
        <v>45083.0</v>
      </c>
      <c r="D100" s="38" t="s">
        <v>285</v>
      </c>
      <c r="E100" s="39" t="s">
        <v>129</v>
      </c>
      <c r="F100" s="40">
        <v>5.0</v>
      </c>
      <c r="G100" s="40">
        <v>2.0</v>
      </c>
      <c r="H100" s="40">
        <v>0.0</v>
      </c>
      <c r="I100" s="420" t="s">
        <v>46</v>
      </c>
      <c r="J100" s="37">
        <v>45084.0</v>
      </c>
      <c r="K100" s="38" t="s">
        <v>285</v>
      </c>
      <c r="L100" s="39" t="s">
        <v>129</v>
      </c>
      <c r="M100" s="40">
        <v>5.0</v>
      </c>
      <c r="N100" s="40">
        <v>2.0</v>
      </c>
      <c r="O100" s="40">
        <v>0.0</v>
      </c>
      <c r="P100" s="38" t="s">
        <v>36</v>
      </c>
      <c r="Q100" s="37">
        <v>45085.0</v>
      </c>
      <c r="R100" s="38" t="s">
        <v>285</v>
      </c>
      <c r="S100" s="39" t="s">
        <v>129</v>
      </c>
      <c r="T100" s="40">
        <v>5.0</v>
      </c>
      <c r="U100" s="40">
        <v>2.0</v>
      </c>
      <c r="V100" s="40">
        <v>0.0</v>
      </c>
      <c r="W100" s="43" t="s">
        <v>26</v>
      </c>
      <c r="X100" s="37">
        <v>45085.0</v>
      </c>
      <c r="Y100" s="42" t="s">
        <v>703</v>
      </c>
      <c r="Z100" s="39" t="s">
        <v>704</v>
      </c>
      <c r="AA100" s="40">
        <v>0.5</v>
      </c>
      <c r="AB100" s="40">
        <v>7.5</v>
      </c>
      <c r="AC100" s="40">
        <v>2.5</v>
      </c>
      <c r="AD100" s="36" t="s">
        <v>56</v>
      </c>
      <c r="AE100" s="37">
        <v>45086.0</v>
      </c>
      <c r="AF100" s="42" t="s">
        <v>703</v>
      </c>
      <c r="AG100" s="39" t="s">
        <v>704</v>
      </c>
      <c r="AH100" s="40">
        <v>0.5</v>
      </c>
      <c r="AI100" s="40">
        <v>7.5</v>
      </c>
      <c r="AJ100" s="40">
        <v>2.5</v>
      </c>
      <c r="AK100" s="47" t="s">
        <v>57</v>
      </c>
      <c r="AL100" s="37">
        <v>45087.0</v>
      </c>
      <c r="AM100" s="42" t="s">
        <v>25</v>
      </c>
      <c r="AN100" s="39" t="s">
        <v>25</v>
      </c>
      <c r="AO100" s="40">
        <v>0.0</v>
      </c>
      <c r="AP100" s="40">
        <v>0.0</v>
      </c>
      <c r="AQ100" s="40">
        <v>0.0</v>
      </c>
      <c r="AR100" s="47" t="s">
        <v>44</v>
      </c>
      <c r="AS100" s="37">
        <v>45089.0</v>
      </c>
      <c r="AT100" s="38" t="s">
        <v>25</v>
      </c>
      <c r="AU100" s="39" t="s">
        <v>25</v>
      </c>
      <c r="AV100" s="40">
        <v>0.0</v>
      </c>
      <c r="AW100" s="40">
        <v>0.0</v>
      </c>
      <c r="AX100" s="40">
        <v>0.0</v>
      </c>
      <c r="AY100" s="194"/>
      <c r="AZ100" s="49">
        <f t="shared" ref="AZ100:BB100" si="103">SUM(F100,M100,T100,AA100,AH100,AO100,AV100)</f>
        <v>16</v>
      </c>
      <c r="BA100" s="39">
        <f t="shared" si="103"/>
        <v>21</v>
      </c>
      <c r="BB100" s="39">
        <f t="shared" si="103"/>
        <v>5</v>
      </c>
      <c r="BC100" s="50">
        <f>SUM(AZ100,BA100,BB100)</f>
        <v>42</v>
      </c>
      <c r="BE100" s="39">
        <f>AZ100*80</f>
        <v>1280</v>
      </c>
      <c r="BF100" s="39">
        <f>BA100*88</f>
        <v>1848</v>
      </c>
      <c r="BG100" s="39">
        <f>BB100*80</f>
        <v>400</v>
      </c>
      <c r="BH100" s="39">
        <f>SUM(BE100,BF100,BG100)</f>
        <v>3528</v>
      </c>
      <c r="BI100" s="194"/>
      <c r="BJ100" s="194"/>
      <c r="BK100" s="194"/>
      <c r="BL100" s="194"/>
      <c r="BM100" s="194"/>
    </row>
    <row r="101">
      <c r="A101" s="67"/>
      <c r="B101" s="68"/>
      <c r="C101" s="68"/>
    </row>
    <row r="102">
      <c r="A102" s="67"/>
      <c r="D102" s="288" t="s">
        <v>745</v>
      </c>
      <c r="E102" s="26" t="s">
        <v>3</v>
      </c>
      <c r="F102" s="26" t="s">
        <v>4</v>
      </c>
      <c r="G102" s="26" t="s">
        <v>5</v>
      </c>
      <c r="H102" s="26" t="s">
        <v>6</v>
      </c>
      <c r="I102" s="26"/>
      <c r="J102" s="26"/>
      <c r="K102" s="187" t="s">
        <v>723</v>
      </c>
      <c r="L102" s="26" t="s">
        <v>7</v>
      </c>
      <c r="M102" s="26" t="s">
        <v>4</v>
      </c>
      <c r="N102" s="26" t="s">
        <v>5</v>
      </c>
      <c r="O102" s="26" t="s">
        <v>6</v>
      </c>
      <c r="P102" s="26"/>
      <c r="Q102" s="26"/>
      <c r="R102" s="187" t="s">
        <v>723</v>
      </c>
      <c r="S102" s="26" t="s">
        <v>7</v>
      </c>
      <c r="T102" s="26" t="s">
        <v>4</v>
      </c>
      <c r="U102" s="26" t="s">
        <v>5</v>
      </c>
      <c r="V102" s="26" t="s">
        <v>6</v>
      </c>
      <c r="W102" s="28"/>
      <c r="X102" s="29"/>
      <c r="Y102" s="187" t="s">
        <v>723</v>
      </c>
      <c r="Z102" s="191" t="s">
        <v>846</v>
      </c>
      <c r="AA102" s="26" t="s">
        <v>4</v>
      </c>
      <c r="AB102" s="26" t="s">
        <v>5</v>
      </c>
      <c r="AC102" s="26" t="s">
        <v>6</v>
      </c>
      <c r="AD102" s="73"/>
      <c r="AF102" s="187" t="s">
        <v>153</v>
      </c>
      <c r="AG102" s="29" t="s">
        <v>10</v>
      </c>
      <c r="AH102" s="26" t="s">
        <v>4</v>
      </c>
      <c r="AI102" s="26" t="s">
        <v>5</v>
      </c>
      <c r="AJ102" s="26" t="s">
        <v>6</v>
      </c>
      <c r="AM102" s="187" t="s">
        <v>153</v>
      </c>
      <c r="AN102" s="190" t="s">
        <v>154</v>
      </c>
      <c r="AO102" s="26" t="s">
        <v>4</v>
      </c>
      <c r="AP102" s="26" t="s">
        <v>5</v>
      </c>
      <c r="AQ102" s="26" t="s">
        <v>6</v>
      </c>
      <c r="AT102" s="187" t="s">
        <v>156</v>
      </c>
      <c r="AU102" s="29" t="s">
        <v>12</v>
      </c>
      <c r="AV102" s="26" t="s">
        <v>4</v>
      </c>
      <c r="AW102" s="26" t="s">
        <v>5</v>
      </c>
      <c r="AX102" s="26" t="s">
        <v>6</v>
      </c>
      <c r="AY102" s="196"/>
      <c r="AZ102" s="31" t="s">
        <v>4</v>
      </c>
      <c r="BA102" s="31" t="s">
        <v>13</v>
      </c>
      <c r="BB102" s="31" t="s">
        <v>6</v>
      </c>
      <c r="BC102" s="31" t="s">
        <v>14</v>
      </c>
      <c r="BD102" s="196"/>
      <c r="BE102" s="33" t="s">
        <v>4</v>
      </c>
      <c r="BF102" s="33" t="s">
        <v>13</v>
      </c>
      <c r="BG102" s="33" t="s">
        <v>6</v>
      </c>
      <c r="BH102" s="33" t="s">
        <v>15</v>
      </c>
      <c r="BI102" s="196"/>
      <c r="BJ102" s="196"/>
      <c r="BK102" s="196"/>
      <c r="BL102" s="196"/>
      <c r="BM102" s="196"/>
    </row>
    <row r="103">
      <c r="A103" s="35" t="s">
        <v>50</v>
      </c>
      <c r="B103" s="42" t="s">
        <v>62</v>
      </c>
      <c r="C103" s="37">
        <v>45083.0</v>
      </c>
      <c r="D103" s="42" t="s">
        <v>308</v>
      </c>
      <c r="E103" s="53" t="s">
        <v>309</v>
      </c>
      <c r="F103" s="40">
        <v>5.0</v>
      </c>
      <c r="G103" s="40">
        <v>5.5</v>
      </c>
      <c r="H103" s="40">
        <v>0.0</v>
      </c>
      <c r="I103" s="95" t="s">
        <v>46</v>
      </c>
      <c r="J103" s="37">
        <v>45084.0</v>
      </c>
      <c r="K103" s="96" t="s">
        <v>74</v>
      </c>
      <c r="L103" s="110" t="s">
        <v>99</v>
      </c>
      <c r="M103" s="40">
        <v>2.0</v>
      </c>
      <c r="N103" s="40">
        <v>5.5</v>
      </c>
      <c r="O103" s="40">
        <v>0.0</v>
      </c>
      <c r="P103" s="38" t="s">
        <v>36</v>
      </c>
      <c r="Q103" s="37">
        <v>45085.0</v>
      </c>
      <c r="R103" s="96" t="s">
        <v>112</v>
      </c>
      <c r="S103" s="92" t="s">
        <v>71</v>
      </c>
      <c r="T103" s="40">
        <v>2.0</v>
      </c>
      <c r="U103" s="40">
        <v>5.5</v>
      </c>
      <c r="V103" s="40">
        <v>0.0</v>
      </c>
      <c r="W103" s="43" t="s">
        <v>26</v>
      </c>
      <c r="X103" s="37">
        <v>45085.0</v>
      </c>
      <c r="Y103" s="42" t="s">
        <v>277</v>
      </c>
      <c r="Z103" s="145" t="s">
        <v>789</v>
      </c>
      <c r="AA103" s="40">
        <v>0.0</v>
      </c>
      <c r="AB103" s="40">
        <v>8.0</v>
      </c>
      <c r="AC103" s="40">
        <v>3.5</v>
      </c>
      <c r="AD103" s="42" t="s">
        <v>78</v>
      </c>
      <c r="AE103" s="37">
        <v>45087.0</v>
      </c>
      <c r="AF103" s="42" t="s">
        <v>25</v>
      </c>
      <c r="AG103" s="39" t="s">
        <v>25</v>
      </c>
      <c r="AH103" s="40">
        <v>0.0</v>
      </c>
      <c r="AI103" s="40">
        <v>0.0</v>
      </c>
      <c r="AJ103" s="40">
        <v>0.0</v>
      </c>
      <c r="AK103" s="95" t="s">
        <v>79</v>
      </c>
      <c r="AL103" s="37">
        <v>45088.0</v>
      </c>
      <c r="AM103" s="42" t="s">
        <v>284</v>
      </c>
      <c r="AN103" s="148" t="s">
        <v>289</v>
      </c>
      <c r="AO103" s="40">
        <v>2.5</v>
      </c>
      <c r="AP103" s="40">
        <v>5.5</v>
      </c>
      <c r="AQ103" s="40">
        <v>0.5</v>
      </c>
      <c r="AR103" s="96" t="s">
        <v>149</v>
      </c>
      <c r="AS103" s="37">
        <v>45088.0</v>
      </c>
      <c r="AT103" s="38" t="s">
        <v>285</v>
      </c>
      <c r="AU103" s="39" t="s">
        <v>129</v>
      </c>
      <c r="AV103" s="40">
        <v>5.0</v>
      </c>
      <c r="AW103" s="40">
        <v>2.0</v>
      </c>
      <c r="AX103" s="40">
        <v>0.0</v>
      </c>
      <c r="AY103" s="51"/>
      <c r="AZ103" s="49">
        <f t="shared" ref="AZ103:BB103" si="104">SUM(F103,M103,T103,AA103,AH103,AO103,AV103)</f>
        <v>16.5</v>
      </c>
      <c r="BA103" s="39">
        <f t="shared" si="104"/>
        <v>32</v>
      </c>
      <c r="BB103" s="39">
        <f t="shared" si="104"/>
        <v>4</v>
      </c>
      <c r="BC103" s="50">
        <f>SUM(AZ103,BA103,BB103)</f>
        <v>52.5</v>
      </c>
      <c r="BD103" s="51"/>
      <c r="BE103" s="39">
        <f>AZ103*80</f>
        <v>1320</v>
      </c>
      <c r="BF103" s="39">
        <f>BA103*88</f>
        <v>2816</v>
      </c>
      <c r="BG103" s="39">
        <f>BB103*80</f>
        <v>320</v>
      </c>
      <c r="BH103" s="39">
        <f>SUM(BE103,BF103,BG103)</f>
        <v>4456</v>
      </c>
      <c r="BI103" s="51"/>
      <c r="BJ103" s="51"/>
      <c r="BK103" s="51"/>
      <c r="BL103" s="51"/>
      <c r="BM103" s="51"/>
    </row>
    <row r="104">
      <c r="A104" s="67"/>
      <c r="B104" s="68"/>
      <c r="C104" s="68"/>
      <c r="L104" s="192"/>
      <c r="R104" s="98"/>
      <c r="S104" s="192"/>
      <c r="Z104" s="39"/>
      <c r="AA104" s="197"/>
      <c r="AB104" s="197"/>
      <c r="AC104" s="197"/>
      <c r="AD104" s="197"/>
      <c r="AN104" s="198"/>
    </row>
    <row r="105">
      <c r="A105" s="24"/>
      <c r="B105" s="25"/>
      <c r="C105" s="25"/>
      <c r="D105" s="187" t="s">
        <v>159</v>
      </c>
      <c r="E105" s="26" t="s">
        <v>3</v>
      </c>
      <c r="F105" s="26" t="s">
        <v>4</v>
      </c>
      <c r="G105" s="26" t="s">
        <v>5</v>
      </c>
      <c r="H105" s="26" t="s">
        <v>6</v>
      </c>
      <c r="I105" s="26"/>
      <c r="J105" s="26"/>
      <c r="K105" s="187" t="s">
        <v>159</v>
      </c>
      <c r="L105" s="26" t="s">
        <v>7</v>
      </c>
      <c r="M105" s="26" t="s">
        <v>4</v>
      </c>
      <c r="N105" s="26" t="s">
        <v>5</v>
      </c>
      <c r="O105" s="26" t="s">
        <v>6</v>
      </c>
      <c r="P105" s="26"/>
      <c r="Q105" s="26"/>
      <c r="R105" s="187" t="s">
        <v>159</v>
      </c>
      <c r="S105" s="26" t="s">
        <v>8</v>
      </c>
      <c r="T105" s="26" t="s">
        <v>4</v>
      </c>
      <c r="U105" s="26" t="s">
        <v>5</v>
      </c>
      <c r="V105" s="26" t="s">
        <v>6</v>
      </c>
      <c r="W105" s="28"/>
      <c r="X105" s="29"/>
      <c r="Y105" s="187" t="s">
        <v>159</v>
      </c>
      <c r="Z105" s="29" t="s">
        <v>9</v>
      </c>
      <c r="AA105" s="26" t="s">
        <v>4</v>
      </c>
      <c r="AB105" s="26" t="s">
        <v>5</v>
      </c>
      <c r="AC105" s="26" t="s">
        <v>6</v>
      </c>
      <c r="AD105" s="29"/>
      <c r="AE105" s="29"/>
      <c r="AF105" s="187" t="s">
        <v>159</v>
      </c>
      <c r="AG105" s="29" t="s">
        <v>10</v>
      </c>
      <c r="AH105" s="26" t="s">
        <v>4</v>
      </c>
      <c r="AI105" s="26" t="s">
        <v>5</v>
      </c>
      <c r="AJ105" s="26" t="s">
        <v>6</v>
      </c>
      <c r="AK105" s="29"/>
      <c r="AL105" s="29"/>
      <c r="AM105" s="187" t="s">
        <v>159</v>
      </c>
      <c r="AN105" s="29" t="s">
        <v>11</v>
      </c>
      <c r="AO105" s="26" t="s">
        <v>4</v>
      </c>
      <c r="AP105" s="26" t="s">
        <v>5</v>
      </c>
      <c r="AQ105" s="26" t="s">
        <v>6</v>
      </c>
      <c r="AR105" s="29"/>
      <c r="AS105" s="29"/>
      <c r="AT105" s="187" t="s">
        <v>159</v>
      </c>
      <c r="AU105" s="29" t="s">
        <v>12</v>
      </c>
      <c r="AV105" s="26" t="s">
        <v>4</v>
      </c>
      <c r="AW105" s="26" t="s">
        <v>5</v>
      </c>
      <c r="AX105" s="26" t="s">
        <v>6</v>
      </c>
      <c r="AY105" s="30"/>
      <c r="AZ105" s="31" t="s">
        <v>4</v>
      </c>
      <c r="BA105" s="31" t="s">
        <v>13</v>
      </c>
      <c r="BB105" s="31"/>
      <c r="BC105" s="31" t="s">
        <v>14</v>
      </c>
      <c r="BD105" s="32"/>
      <c r="BE105" s="33" t="s">
        <v>4</v>
      </c>
      <c r="BF105" s="33" t="s">
        <v>13</v>
      </c>
      <c r="BG105" s="33" t="s">
        <v>6</v>
      </c>
      <c r="BH105" s="33" t="s">
        <v>15</v>
      </c>
      <c r="BI105" s="32"/>
      <c r="BJ105" s="32"/>
      <c r="BK105" s="32"/>
      <c r="BL105" s="32"/>
      <c r="BM105" s="32"/>
    </row>
    <row r="106">
      <c r="A106" s="35" t="s">
        <v>18</v>
      </c>
      <c r="B106" s="43" t="s">
        <v>19</v>
      </c>
      <c r="C106" s="37">
        <v>45082.0</v>
      </c>
      <c r="D106" s="38" t="s">
        <v>272</v>
      </c>
      <c r="E106" s="39" t="s">
        <v>21</v>
      </c>
      <c r="F106" s="40">
        <v>0.0</v>
      </c>
      <c r="G106" s="40">
        <v>6.5</v>
      </c>
      <c r="H106" s="40">
        <v>0.0</v>
      </c>
      <c r="I106" s="36" t="s">
        <v>22</v>
      </c>
      <c r="J106" s="37">
        <v>45083.0</v>
      </c>
      <c r="K106" s="38" t="s">
        <v>273</v>
      </c>
      <c r="L106" s="39" t="s">
        <v>39</v>
      </c>
      <c r="M106" s="40">
        <v>5.5</v>
      </c>
      <c r="N106" s="40">
        <v>1.0</v>
      </c>
      <c r="O106" s="40">
        <v>0.0</v>
      </c>
      <c r="P106" s="38" t="s">
        <v>24</v>
      </c>
      <c r="Q106" s="37">
        <v>45084.0</v>
      </c>
      <c r="R106" s="38" t="s">
        <v>272</v>
      </c>
      <c r="S106" s="39" t="s">
        <v>21</v>
      </c>
      <c r="T106" s="40">
        <v>0.0</v>
      </c>
      <c r="U106" s="40">
        <v>6.5</v>
      </c>
      <c r="V106" s="40">
        <v>0.0</v>
      </c>
      <c r="W106" s="43" t="s">
        <v>26</v>
      </c>
      <c r="X106" s="37">
        <v>45085.0</v>
      </c>
      <c r="Y106" s="38" t="s">
        <v>412</v>
      </c>
      <c r="Z106" s="39" t="s">
        <v>413</v>
      </c>
      <c r="AA106" s="40">
        <v>0.5</v>
      </c>
      <c r="AB106" s="40">
        <v>7.5</v>
      </c>
      <c r="AC106" s="40">
        <v>5.0</v>
      </c>
      <c r="AD106" s="43" t="s">
        <v>56</v>
      </c>
      <c r="AE106" s="37">
        <v>45086.0</v>
      </c>
      <c r="AF106" s="38" t="s">
        <v>25</v>
      </c>
      <c r="AG106" s="39" t="s">
        <v>25</v>
      </c>
      <c r="AH106" s="40">
        <v>0.0</v>
      </c>
      <c r="AI106" s="40">
        <v>0.0</v>
      </c>
      <c r="AJ106" s="40">
        <v>0.0</v>
      </c>
      <c r="AK106" s="47" t="s">
        <v>57</v>
      </c>
      <c r="AL106" s="37">
        <v>45087.0</v>
      </c>
      <c r="AM106" s="38" t="s">
        <v>272</v>
      </c>
      <c r="AN106" s="39" t="s">
        <v>21</v>
      </c>
      <c r="AO106" s="40">
        <v>0.0</v>
      </c>
      <c r="AP106" s="40">
        <v>6.5</v>
      </c>
      <c r="AQ106" s="40">
        <v>0.0</v>
      </c>
      <c r="AR106" s="420" t="s">
        <v>44</v>
      </c>
      <c r="AS106" s="37">
        <v>45089.0</v>
      </c>
      <c r="AT106" s="38" t="s">
        <v>179</v>
      </c>
      <c r="AU106" s="39" t="s">
        <v>29</v>
      </c>
      <c r="AV106" s="40">
        <v>0.0</v>
      </c>
      <c r="AW106" s="40">
        <v>5.0</v>
      </c>
      <c r="AX106" s="40">
        <v>0.0</v>
      </c>
      <c r="AY106" s="48"/>
      <c r="AZ106" s="49">
        <f t="shared" ref="AZ106:BB106" si="105">SUM(F106,M106,T106,AA106,AH106,AO106,AV106)</f>
        <v>6</v>
      </c>
      <c r="BA106" s="39">
        <f t="shared" si="105"/>
        <v>33</v>
      </c>
      <c r="BB106" s="39">
        <f t="shared" si="105"/>
        <v>5</v>
      </c>
      <c r="BC106" s="50">
        <f>SUM(AZ106,BA106)</f>
        <v>39</v>
      </c>
      <c r="BD106" s="51"/>
      <c r="BE106" s="39">
        <f>AZ106*80</f>
        <v>480</v>
      </c>
      <c r="BF106" s="39">
        <f>BA106*88</f>
        <v>2904</v>
      </c>
      <c r="BG106" s="39">
        <f>BB106*80</f>
        <v>400</v>
      </c>
      <c r="BH106" s="39">
        <f>SUM(BE106,BF106,BG106)</f>
        <v>3784</v>
      </c>
      <c r="BI106" s="51"/>
      <c r="BJ106" s="51"/>
      <c r="BK106" s="51"/>
      <c r="BL106" s="51"/>
      <c r="BM106" s="51"/>
    </row>
    <row r="107">
      <c r="A107" s="35"/>
      <c r="B107" s="64"/>
      <c r="C107" s="45"/>
      <c r="D107" s="39"/>
      <c r="E107" s="39"/>
      <c r="F107" s="60"/>
      <c r="G107" s="60"/>
      <c r="H107" s="60"/>
      <c r="I107" s="60"/>
      <c r="J107" s="45"/>
      <c r="K107" s="39"/>
      <c r="L107" s="39"/>
      <c r="M107" s="98"/>
      <c r="N107" s="98"/>
      <c r="O107" s="98"/>
      <c r="P107" s="98"/>
      <c r="Q107" s="200"/>
      <c r="R107" s="39"/>
      <c r="S107" s="39"/>
      <c r="T107" s="64"/>
      <c r="U107" s="64"/>
      <c r="V107" s="64"/>
      <c r="W107" s="64"/>
      <c r="X107" s="45"/>
      <c r="Y107" s="39"/>
      <c r="Z107" s="39"/>
      <c r="AA107" s="44"/>
      <c r="AB107" s="44"/>
      <c r="AC107" s="44"/>
      <c r="AD107" s="201"/>
      <c r="AE107" s="45"/>
      <c r="AF107" s="39"/>
      <c r="AG107" s="39"/>
      <c r="AH107" s="46"/>
      <c r="AI107" s="46"/>
      <c r="AJ107" s="46"/>
      <c r="AK107" s="46"/>
      <c r="AL107" s="45"/>
      <c r="AM107" s="39"/>
      <c r="AN107" s="39"/>
      <c r="AO107" s="98"/>
      <c r="AP107" s="98"/>
      <c r="AQ107" s="98"/>
      <c r="AR107" s="98"/>
      <c r="AS107" s="202"/>
      <c r="AT107" s="39"/>
      <c r="AU107" s="39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</row>
    <row r="108">
      <c r="A108" s="24"/>
      <c r="B108" s="25"/>
      <c r="C108" s="25"/>
      <c r="D108" s="187" t="s">
        <v>159</v>
      </c>
      <c r="E108" s="191" t="s">
        <v>748</v>
      </c>
      <c r="F108" s="26" t="s">
        <v>4</v>
      </c>
      <c r="G108" s="26" t="s">
        <v>5</v>
      </c>
      <c r="H108" s="26" t="s">
        <v>6</v>
      </c>
      <c r="I108" s="26"/>
      <c r="J108" s="26"/>
      <c r="K108" s="187" t="s">
        <v>159</v>
      </c>
      <c r="L108" s="26" t="s">
        <v>7</v>
      </c>
      <c r="M108" s="26" t="s">
        <v>4</v>
      </c>
      <c r="N108" s="26" t="s">
        <v>5</v>
      </c>
      <c r="O108" s="26" t="s">
        <v>6</v>
      </c>
      <c r="P108" s="26"/>
      <c r="Q108" s="26"/>
      <c r="R108" s="187" t="s">
        <v>775</v>
      </c>
      <c r="S108" s="26" t="s">
        <v>8</v>
      </c>
      <c r="T108" s="26" t="s">
        <v>4</v>
      </c>
      <c r="U108" s="26" t="s">
        <v>5</v>
      </c>
      <c r="V108" s="26" t="s">
        <v>6</v>
      </c>
      <c r="W108" s="28"/>
      <c r="X108" s="29"/>
      <c r="Y108" s="29" t="s">
        <v>2</v>
      </c>
      <c r="Z108" s="29" t="s">
        <v>9</v>
      </c>
      <c r="AA108" s="26" t="s">
        <v>4</v>
      </c>
      <c r="AB108" s="26" t="s">
        <v>5</v>
      </c>
      <c r="AC108" s="26" t="s">
        <v>6</v>
      </c>
      <c r="AD108" s="29"/>
      <c r="AE108" s="29"/>
      <c r="AF108" s="187" t="s">
        <v>153</v>
      </c>
      <c r="AG108" s="190" t="s">
        <v>154</v>
      </c>
      <c r="AH108" s="26" t="s">
        <v>4</v>
      </c>
      <c r="AI108" s="26" t="s">
        <v>5</v>
      </c>
      <c r="AJ108" s="26" t="s">
        <v>6</v>
      </c>
      <c r="AK108" s="29"/>
      <c r="AL108" s="29"/>
      <c r="AM108" s="29" t="s">
        <v>2</v>
      </c>
      <c r="AN108" s="29" t="s">
        <v>11</v>
      </c>
      <c r="AO108" s="26" t="s">
        <v>4</v>
      </c>
      <c r="AP108" s="26" t="s">
        <v>5</v>
      </c>
      <c r="AQ108" s="26" t="s">
        <v>6</v>
      </c>
      <c r="AR108" s="29"/>
      <c r="AS108" s="29"/>
      <c r="AT108" s="187" t="s">
        <v>159</v>
      </c>
      <c r="AU108" s="29" t="s">
        <v>12</v>
      </c>
      <c r="AV108" s="26" t="s">
        <v>4</v>
      </c>
      <c r="AW108" s="26" t="s">
        <v>5</v>
      </c>
      <c r="AX108" s="26" t="s">
        <v>6</v>
      </c>
      <c r="AY108" s="30"/>
      <c r="AZ108" s="31" t="s">
        <v>4</v>
      </c>
      <c r="BA108" s="31" t="s">
        <v>13</v>
      </c>
      <c r="BB108" s="31"/>
      <c r="BC108" s="31" t="s">
        <v>14</v>
      </c>
      <c r="BD108" s="32"/>
      <c r="BE108" s="33" t="s">
        <v>4</v>
      </c>
      <c r="BF108" s="33" t="s">
        <v>13</v>
      </c>
      <c r="BG108" s="33" t="s">
        <v>6</v>
      </c>
      <c r="BH108" s="33" t="s">
        <v>15</v>
      </c>
      <c r="BI108" s="32"/>
      <c r="BJ108" s="32"/>
      <c r="BK108" s="32"/>
      <c r="BL108" s="32"/>
      <c r="BM108" s="32"/>
    </row>
    <row r="109">
      <c r="A109" s="35" t="s">
        <v>54</v>
      </c>
      <c r="B109" s="43" t="s">
        <v>19</v>
      </c>
      <c r="C109" s="37">
        <v>45082.0</v>
      </c>
      <c r="D109" s="38" t="s">
        <v>272</v>
      </c>
      <c r="E109" s="145" t="s">
        <v>137</v>
      </c>
      <c r="F109" s="40">
        <v>0.5</v>
      </c>
      <c r="G109" s="40">
        <v>7.5</v>
      </c>
      <c r="H109" s="40">
        <v>2.5</v>
      </c>
      <c r="I109" s="41" t="s">
        <v>22</v>
      </c>
      <c r="J109" s="37">
        <v>45083.0</v>
      </c>
      <c r="K109" s="38" t="s">
        <v>272</v>
      </c>
      <c r="L109" s="39" t="s">
        <v>21</v>
      </c>
      <c r="M109" s="40">
        <v>0.0</v>
      </c>
      <c r="N109" s="40">
        <v>6.5</v>
      </c>
      <c r="O109" s="40">
        <v>0.0</v>
      </c>
      <c r="P109" s="38" t="s">
        <v>24</v>
      </c>
      <c r="Q109" s="37">
        <v>45084.0</v>
      </c>
      <c r="R109" s="42" t="s">
        <v>211</v>
      </c>
      <c r="S109" s="58" t="s">
        <v>66</v>
      </c>
      <c r="T109" s="40">
        <v>0.0</v>
      </c>
      <c r="U109" s="40">
        <v>6.0</v>
      </c>
      <c r="V109" s="40">
        <v>0.0</v>
      </c>
      <c r="W109" s="43" t="s">
        <v>26</v>
      </c>
      <c r="X109" s="37">
        <v>45085.0</v>
      </c>
      <c r="Y109" s="38" t="s">
        <v>25</v>
      </c>
      <c r="Z109" s="39" t="s">
        <v>25</v>
      </c>
      <c r="AA109" s="40">
        <v>0.0</v>
      </c>
      <c r="AB109" s="40">
        <v>0.0</v>
      </c>
      <c r="AC109" s="40">
        <v>5.0</v>
      </c>
      <c r="AD109" s="43" t="s">
        <v>56</v>
      </c>
      <c r="AE109" s="37">
        <v>45086.0</v>
      </c>
      <c r="AF109" s="42" t="s">
        <v>284</v>
      </c>
      <c r="AG109" s="148" t="s">
        <v>289</v>
      </c>
      <c r="AH109" s="40">
        <v>2.5</v>
      </c>
      <c r="AI109" s="40">
        <v>5.5</v>
      </c>
      <c r="AJ109" s="40">
        <v>0.5</v>
      </c>
      <c r="AK109" s="47" t="s">
        <v>57</v>
      </c>
      <c r="AL109" s="37">
        <v>45087.0</v>
      </c>
      <c r="AM109" s="38" t="s">
        <v>254</v>
      </c>
      <c r="AN109" s="39" t="s">
        <v>254</v>
      </c>
      <c r="AO109" s="40">
        <v>0.0</v>
      </c>
      <c r="AP109" s="40">
        <v>0.0</v>
      </c>
      <c r="AQ109" s="40">
        <v>0.0</v>
      </c>
      <c r="AR109" s="96" t="s">
        <v>149</v>
      </c>
      <c r="AS109" s="37">
        <v>45088.0</v>
      </c>
      <c r="AT109" s="38" t="s">
        <v>25</v>
      </c>
      <c r="AU109" s="39" t="s">
        <v>25</v>
      </c>
      <c r="AV109" s="40">
        <v>0.0</v>
      </c>
      <c r="AW109" s="40">
        <v>0.0</v>
      </c>
      <c r="AX109" s="40">
        <v>0.0</v>
      </c>
      <c r="AY109" s="48"/>
      <c r="AZ109" s="49">
        <f t="shared" ref="AZ109:BB109" si="106">SUM(F109,M109,T109,AA109,AH109,AO109,AV109)</f>
        <v>3</v>
      </c>
      <c r="BA109" s="39">
        <f t="shared" si="106"/>
        <v>25.5</v>
      </c>
      <c r="BB109" s="39">
        <f t="shared" si="106"/>
        <v>8</v>
      </c>
      <c r="BC109" s="50">
        <f>SUM(AZ109,BA109)</f>
        <v>28.5</v>
      </c>
      <c r="BD109" s="51"/>
      <c r="BE109" s="39">
        <f>AZ109*80</f>
        <v>240</v>
      </c>
      <c r="BF109" s="39">
        <f>BA109*88</f>
        <v>2244</v>
      </c>
      <c r="BG109" s="39">
        <f>BB109*80</f>
        <v>640</v>
      </c>
      <c r="BH109" s="39">
        <f>SUM(BE109,BF109,BG109)</f>
        <v>3124</v>
      </c>
      <c r="BI109" s="51"/>
      <c r="BJ109" s="51"/>
      <c r="BK109" s="51"/>
      <c r="BL109" s="51"/>
      <c r="BM109" s="51"/>
    </row>
    <row r="110">
      <c r="A110" s="67"/>
      <c r="B110" s="68"/>
      <c r="C110" s="68"/>
      <c r="K110" s="6" t="s">
        <v>334</v>
      </c>
      <c r="L110" s="4"/>
      <c r="Y110" s="6" t="s">
        <v>334</v>
      </c>
      <c r="Z110" s="4"/>
      <c r="AM110" s="6" t="s">
        <v>334</v>
      </c>
      <c r="AN110" s="4"/>
    </row>
    <row r="111">
      <c r="A111" s="67"/>
      <c r="B111" s="68"/>
      <c r="C111" s="68"/>
    </row>
    <row r="112">
      <c r="A112" s="67"/>
      <c r="B112" s="68"/>
      <c r="C112" s="68"/>
      <c r="K112" s="6" t="s">
        <v>161</v>
      </c>
      <c r="L112" s="4"/>
      <c r="Y112" s="6" t="s">
        <v>161</v>
      </c>
      <c r="Z112" s="4"/>
      <c r="AM112" s="6" t="s">
        <v>161</v>
      </c>
      <c r="AN112" s="4"/>
    </row>
    <row r="113">
      <c r="A113" s="67"/>
      <c r="B113" s="68"/>
      <c r="C113" s="68"/>
      <c r="F113" s="26" t="s">
        <v>4</v>
      </c>
      <c r="G113" s="26" t="s">
        <v>5</v>
      </c>
      <c r="H113" s="26" t="s">
        <v>6</v>
      </c>
      <c r="K113" s="99"/>
      <c r="L113" s="99"/>
      <c r="M113" s="26" t="s">
        <v>4</v>
      </c>
      <c r="N113" s="26" t="s">
        <v>5</v>
      </c>
      <c r="O113" s="26" t="s">
        <v>6</v>
      </c>
      <c r="T113" s="26" t="s">
        <v>4</v>
      </c>
      <c r="U113" s="26" t="s">
        <v>5</v>
      </c>
      <c r="V113" s="26" t="s">
        <v>6</v>
      </c>
      <c r="AA113" s="26" t="s">
        <v>4</v>
      </c>
      <c r="AB113" s="26" t="s">
        <v>5</v>
      </c>
      <c r="AC113" s="26" t="s">
        <v>6</v>
      </c>
      <c r="AH113" s="26" t="s">
        <v>4</v>
      </c>
      <c r="AI113" s="26" t="s">
        <v>5</v>
      </c>
      <c r="AJ113" s="26" t="s">
        <v>6</v>
      </c>
      <c r="AO113" s="26" t="s">
        <v>4</v>
      </c>
      <c r="AP113" s="26" t="s">
        <v>5</v>
      </c>
      <c r="AQ113" s="26" t="s">
        <v>6</v>
      </c>
      <c r="AV113" s="26" t="s">
        <v>4</v>
      </c>
      <c r="AW113" s="26" t="s">
        <v>5</v>
      </c>
      <c r="AX113" s="26" t="s">
        <v>6</v>
      </c>
      <c r="AZ113" s="31" t="s">
        <v>4</v>
      </c>
      <c r="BA113" s="31" t="s">
        <v>13</v>
      </c>
      <c r="BB113" s="31" t="s">
        <v>6</v>
      </c>
      <c r="BC113" s="31" t="s">
        <v>14</v>
      </c>
      <c r="BE113" s="33" t="s">
        <v>4</v>
      </c>
      <c r="BF113" s="33" t="s">
        <v>13</v>
      </c>
      <c r="BG113" s="33" t="s">
        <v>6</v>
      </c>
      <c r="BH113" s="33" t="s">
        <v>15</v>
      </c>
    </row>
    <row r="114">
      <c r="A114" s="35" t="s">
        <v>148</v>
      </c>
      <c r="B114" s="92"/>
      <c r="C114" s="45"/>
      <c r="D114" s="53"/>
      <c r="E114" s="44"/>
      <c r="F114" s="40">
        <v>4.0</v>
      </c>
      <c r="G114" s="40">
        <v>0.0</v>
      </c>
      <c r="H114" s="40">
        <v>0.0</v>
      </c>
      <c r="I114" s="92"/>
      <c r="J114" s="45"/>
      <c r="K114" s="53"/>
      <c r="L114" s="44"/>
      <c r="M114" s="40">
        <v>4.0</v>
      </c>
      <c r="N114" s="40">
        <v>0.0</v>
      </c>
      <c r="O114" s="40">
        <v>0.0</v>
      </c>
      <c r="P114" s="92"/>
      <c r="Q114" s="45"/>
      <c r="R114" s="53"/>
      <c r="S114" s="44"/>
      <c r="T114" s="40">
        <v>4.0</v>
      </c>
      <c r="U114" s="40">
        <v>0.0</v>
      </c>
      <c r="V114" s="40">
        <v>0.0</v>
      </c>
      <c r="W114" s="92"/>
      <c r="X114" s="45"/>
      <c r="Y114" s="53"/>
      <c r="Z114" s="44"/>
      <c r="AA114" s="40">
        <v>4.0</v>
      </c>
      <c r="AB114" s="40">
        <v>0.0</v>
      </c>
      <c r="AC114" s="40">
        <v>0.0</v>
      </c>
      <c r="AD114" s="92"/>
      <c r="AE114" s="45"/>
      <c r="AF114" s="53"/>
      <c r="AG114" s="44"/>
      <c r="AH114" s="40">
        <v>0.0</v>
      </c>
      <c r="AI114" s="40">
        <v>0.0</v>
      </c>
      <c r="AJ114" s="40">
        <v>0.0</v>
      </c>
      <c r="AK114" s="92"/>
      <c r="AL114" s="45"/>
      <c r="AM114" s="53"/>
      <c r="AN114" s="44"/>
      <c r="AO114" s="40">
        <v>0.0</v>
      </c>
      <c r="AP114" s="40">
        <v>0.0</v>
      </c>
      <c r="AQ114" s="40">
        <v>0.0</v>
      </c>
      <c r="AR114" s="92"/>
      <c r="AS114" s="45"/>
      <c r="AT114" s="53"/>
      <c r="AU114" s="44"/>
      <c r="AV114" s="40">
        <v>0.0</v>
      </c>
      <c r="AW114" s="40">
        <v>0.0</v>
      </c>
      <c r="AX114" s="40">
        <v>0.0</v>
      </c>
      <c r="AY114" s="51"/>
      <c r="AZ114" s="49">
        <f t="shared" ref="AZ114:BB114" si="107">SUM(F114,M114,T114,AA114,AH114,AO114,AV114)</f>
        <v>16</v>
      </c>
      <c r="BA114" s="39">
        <f t="shared" si="107"/>
        <v>0</v>
      </c>
      <c r="BB114" s="39">
        <f t="shared" si="107"/>
        <v>0</v>
      </c>
      <c r="BC114" s="50">
        <f t="shared" ref="BC114:BC115" si="109">SUM(AZ114,BA114,BB114)</f>
        <v>16</v>
      </c>
      <c r="BD114" s="51"/>
      <c r="BE114" s="221">
        <f>67.31*AZ114</f>
        <v>1076.96</v>
      </c>
      <c r="BF114" s="221"/>
      <c r="BG114" s="221"/>
      <c r="BH114" s="221">
        <f t="shared" ref="BH114:BH115" si="110">SUM(BF114,BE114,BG114)</f>
        <v>1076.96</v>
      </c>
      <c r="BI114" s="51"/>
      <c r="BJ114" s="51"/>
      <c r="BK114" s="51"/>
      <c r="BL114" s="51"/>
      <c r="BM114" s="51"/>
    </row>
    <row r="115">
      <c r="A115" s="35" t="s">
        <v>150</v>
      </c>
      <c r="B115" s="92"/>
      <c r="C115" s="45"/>
      <c r="D115" s="53"/>
      <c r="E115" s="44"/>
      <c r="F115" s="40">
        <v>4.0</v>
      </c>
      <c r="G115" s="40">
        <v>0.0</v>
      </c>
      <c r="H115" s="40">
        <v>0.0</v>
      </c>
      <c r="I115" s="92"/>
      <c r="J115" s="45"/>
      <c r="K115" s="53"/>
      <c r="L115" s="44"/>
      <c r="M115" s="40">
        <v>4.0</v>
      </c>
      <c r="N115" s="40">
        <v>0.0</v>
      </c>
      <c r="O115" s="40">
        <v>0.0</v>
      </c>
      <c r="P115" s="92"/>
      <c r="Q115" s="45"/>
      <c r="R115" s="53"/>
      <c r="S115" s="44"/>
      <c r="T115" s="40">
        <v>4.0</v>
      </c>
      <c r="U115" s="40">
        <v>0.0</v>
      </c>
      <c r="V115" s="40">
        <v>0.0</v>
      </c>
      <c r="W115" s="92"/>
      <c r="X115" s="45"/>
      <c r="Y115" s="53"/>
      <c r="Z115" s="44"/>
      <c r="AA115" s="40">
        <v>4.0</v>
      </c>
      <c r="AB115" s="40">
        <v>0.0</v>
      </c>
      <c r="AC115" s="40">
        <v>0.0</v>
      </c>
      <c r="AD115" s="92"/>
      <c r="AE115" s="45"/>
      <c r="AF115" s="53"/>
      <c r="AG115" s="44"/>
      <c r="AH115" s="40">
        <v>0.0</v>
      </c>
      <c r="AI115" s="40">
        <v>0.0</v>
      </c>
      <c r="AJ115" s="40">
        <v>0.0</v>
      </c>
      <c r="AK115" s="92"/>
      <c r="AL115" s="45"/>
      <c r="AM115" s="53"/>
      <c r="AN115" s="44"/>
      <c r="AO115" s="40">
        <v>0.0</v>
      </c>
      <c r="AP115" s="40">
        <v>0.0</v>
      </c>
      <c r="AQ115" s="40">
        <v>0.0</v>
      </c>
      <c r="AR115" s="92"/>
      <c r="AS115" s="45"/>
      <c r="AT115" s="53"/>
      <c r="AU115" s="44"/>
      <c r="AV115" s="40">
        <v>0.0</v>
      </c>
      <c r="AW115" s="40">
        <v>0.0</v>
      </c>
      <c r="AX115" s="40">
        <v>0.0</v>
      </c>
      <c r="AY115" s="51"/>
      <c r="AZ115" s="49">
        <f t="shared" ref="AZ115:BB115" si="108">SUM(F115,M115,T115,AA115,AH115,AO115,AV115)</f>
        <v>16</v>
      </c>
      <c r="BA115" s="39">
        <f t="shared" si="108"/>
        <v>0</v>
      </c>
      <c r="BB115" s="39">
        <f t="shared" si="108"/>
        <v>0</v>
      </c>
      <c r="BC115" s="50">
        <f t="shared" si="109"/>
        <v>16</v>
      </c>
      <c r="BD115" s="51"/>
      <c r="BE115" s="221"/>
      <c r="BF115" s="221"/>
      <c r="BG115" s="221"/>
      <c r="BH115" s="221">
        <f t="shared" si="110"/>
        <v>0</v>
      </c>
      <c r="BI115" s="51"/>
      <c r="BJ115" s="51"/>
      <c r="BK115" s="51"/>
      <c r="BL115" s="51"/>
      <c r="BM115" s="51"/>
    </row>
    <row r="116">
      <c r="A116" s="209"/>
      <c r="B116" s="136"/>
      <c r="C116" s="71"/>
      <c r="D116" s="136"/>
      <c r="E116" s="136"/>
      <c r="F116" s="204"/>
      <c r="G116" s="204"/>
      <c r="H116" s="204"/>
      <c r="I116" s="136"/>
      <c r="J116" s="71"/>
      <c r="K116" s="98"/>
      <c r="L116" s="211"/>
      <c r="M116" s="51"/>
      <c r="N116" s="51"/>
      <c r="O116" s="51"/>
      <c r="P116" s="51"/>
      <c r="Q116" s="71"/>
      <c r="R116" s="136"/>
      <c r="S116" s="136"/>
      <c r="T116" s="203"/>
      <c r="U116" s="203"/>
      <c r="V116" s="203"/>
      <c r="W116" s="136"/>
      <c r="X116" s="71"/>
      <c r="Y116" s="136"/>
      <c r="Z116" s="136"/>
      <c r="AA116" s="136"/>
      <c r="AB116" s="136"/>
      <c r="AC116" s="136"/>
      <c r="AD116" s="117"/>
      <c r="AE116" s="71"/>
      <c r="AF116" s="72"/>
      <c r="AG116" s="32"/>
      <c r="AH116" s="212"/>
      <c r="AI116" s="212"/>
      <c r="AJ116" s="212"/>
      <c r="AK116" s="32"/>
      <c r="AL116" s="71"/>
      <c r="AM116" s="136"/>
      <c r="AN116" s="72"/>
      <c r="AO116" s="136"/>
      <c r="AP116" s="136"/>
      <c r="AQ116" s="136"/>
      <c r="AR116" s="117"/>
      <c r="AS116" s="118"/>
      <c r="AT116" s="136"/>
      <c r="AU116" s="72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209"/>
      <c r="B117" s="136"/>
      <c r="C117" s="71"/>
      <c r="D117" s="136"/>
      <c r="E117" s="136"/>
      <c r="F117" s="204"/>
      <c r="G117" s="204"/>
      <c r="H117" s="204"/>
      <c r="I117" s="136"/>
      <c r="J117" s="71"/>
      <c r="K117" s="6" t="s">
        <v>145</v>
      </c>
      <c r="L117" s="4"/>
      <c r="M117" s="51"/>
      <c r="N117" s="51"/>
      <c r="O117" s="51"/>
      <c r="P117" s="51"/>
      <c r="Q117" s="71"/>
      <c r="R117" s="136"/>
      <c r="S117" s="136"/>
      <c r="T117" s="203"/>
      <c r="U117" s="203"/>
      <c r="V117" s="203"/>
      <c r="W117" s="136"/>
      <c r="X117" s="71"/>
      <c r="Y117" s="6" t="s">
        <v>35</v>
      </c>
      <c r="Z117" s="4"/>
      <c r="AA117" s="136"/>
      <c r="AB117" s="136"/>
      <c r="AC117" s="136"/>
      <c r="AD117" s="117"/>
      <c r="AE117" s="71"/>
      <c r="AF117" s="72"/>
      <c r="AG117" s="32"/>
      <c r="AH117" s="212"/>
      <c r="AI117" s="212"/>
      <c r="AJ117" s="212"/>
      <c r="AK117" s="32"/>
      <c r="AL117" s="71"/>
      <c r="AM117" s="6" t="s">
        <v>35</v>
      </c>
      <c r="AN117" s="4"/>
      <c r="AO117" s="136"/>
      <c r="AP117" s="136"/>
      <c r="AQ117" s="136"/>
      <c r="AR117" s="117"/>
      <c r="AS117" s="118"/>
      <c r="AT117" s="136"/>
      <c r="AU117" s="72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</row>
    <row r="118" ht="15.0" customHeight="1">
      <c r="A118" s="209"/>
      <c r="B118" s="136"/>
      <c r="C118" s="71"/>
      <c r="D118" s="136"/>
      <c r="E118" s="136"/>
      <c r="F118" s="26" t="s">
        <v>4</v>
      </c>
      <c r="G118" s="26" t="s">
        <v>5</v>
      </c>
      <c r="H118" s="26" t="s">
        <v>6</v>
      </c>
      <c r="I118" s="136"/>
      <c r="J118" s="71"/>
      <c r="K118" s="98"/>
      <c r="L118" s="211"/>
      <c r="M118" s="26" t="s">
        <v>4</v>
      </c>
      <c r="N118" s="26" t="s">
        <v>5</v>
      </c>
      <c r="O118" s="26" t="s">
        <v>6</v>
      </c>
      <c r="P118" s="51"/>
      <c r="Q118" s="71"/>
      <c r="R118" s="136"/>
      <c r="S118" s="136"/>
      <c r="T118" s="26" t="s">
        <v>4</v>
      </c>
      <c r="U118" s="26" t="s">
        <v>5</v>
      </c>
      <c r="V118" s="26" t="s">
        <v>6</v>
      </c>
      <c r="W118" s="136"/>
      <c r="X118" s="71"/>
      <c r="Y118" s="136"/>
      <c r="Z118" s="136"/>
      <c r="AA118" s="26" t="s">
        <v>4</v>
      </c>
      <c r="AB118" s="26" t="s">
        <v>5</v>
      </c>
      <c r="AC118" s="26" t="s">
        <v>6</v>
      </c>
      <c r="AD118" s="117"/>
      <c r="AE118" s="71"/>
      <c r="AF118" s="72"/>
      <c r="AG118" s="32"/>
      <c r="AH118" s="26" t="s">
        <v>4</v>
      </c>
      <c r="AI118" s="26" t="s">
        <v>5</v>
      </c>
      <c r="AJ118" s="26" t="s">
        <v>6</v>
      </c>
      <c r="AK118" s="32"/>
      <c r="AL118" s="71"/>
      <c r="AM118" s="136"/>
      <c r="AN118" s="72"/>
      <c r="AO118" s="26" t="s">
        <v>4</v>
      </c>
      <c r="AP118" s="26" t="s">
        <v>5</v>
      </c>
      <c r="AQ118" s="26" t="s">
        <v>6</v>
      </c>
      <c r="AR118" s="117"/>
      <c r="AS118" s="118"/>
      <c r="AT118" s="136"/>
      <c r="AU118" s="72"/>
      <c r="AV118" s="26" t="s">
        <v>4</v>
      </c>
      <c r="AW118" s="26" t="s">
        <v>5</v>
      </c>
      <c r="AX118" s="26" t="s">
        <v>6</v>
      </c>
      <c r="AY118" s="51"/>
      <c r="AZ118" s="31" t="s">
        <v>4</v>
      </c>
      <c r="BA118" s="31" t="s">
        <v>13</v>
      </c>
      <c r="BB118" s="31" t="s">
        <v>6</v>
      </c>
      <c r="BC118" s="31" t="s">
        <v>14</v>
      </c>
      <c r="BD118" s="51"/>
      <c r="BE118" s="33" t="s">
        <v>4</v>
      </c>
      <c r="BF118" s="33" t="s">
        <v>13</v>
      </c>
      <c r="BG118" s="33" t="s">
        <v>6</v>
      </c>
      <c r="BH118" s="33" t="s">
        <v>15</v>
      </c>
      <c r="BI118" s="51"/>
      <c r="BJ118" s="51"/>
      <c r="BK118" s="51"/>
      <c r="BL118" s="51"/>
      <c r="BM118" s="51"/>
    </row>
    <row r="119">
      <c r="A119" s="35" t="s">
        <v>735</v>
      </c>
      <c r="B119" s="92"/>
      <c r="C119" s="45"/>
      <c r="D119" s="53"/>
      <c r="E119" s="44"/>
      <c r="F119" s="40">
        <v>0.0</v>
      </c>
      <c r="G119" s="40">
        <v>0.0</v>
      </c>
      <c r="H119" s="40">
        <v>0.0</v>
      </c>
      <c r="I119" s="92"/>
      <c r="J119" s="45"/>
      <c r="K119" s="53"/>
      <c r="L119" s="44"/>
      <c r="M119" s="40">
        <v>0.0</v>
      </c>
      <c r="N119" s="40">
        <v>0.0</v>
      </c>
      <c r="O119" s="40">
        <v>0.0</v>
      </c>
      <c r="P119" s="92"/>
      <c r="Q119" s="45"/>
      <c r="R119" s="53"/>
      <c r="S119" s="44"/>
      <c r="T119" s="40">
        <v>0.0</v>
      </c>
      <c r="U119" s="40">
        <v>0.0</v>
      </c>
      <c r="V119" s="40">
        <v>0.0</v>
      </c>
      <c r="W119" s="92"/>
      <c r="X119" s="45"/>
      <c r="Y119" s="53"/>
      <c r="Z119" s="44"/>
      <c r="AA119" s="40">
        <v>0.0</v>
      </c>
      <c r="AB119" s="40">
        <v>0.0</v>
      </c>
      <c r="AC119" s="40">
        <v>0.0</v>
      </c>
      <c r="AD119" s="92"/>
      <c r="AE119" s="45"/>
      <c r="AF119" s="53"/>
      <c r="AG119" s="44"/>
      <c r="AH119" s="40">
        <v>0.0</v>
      </c>
      <c r="AI119" s="40">
        <v>0.0</v>
      </c>
      <c r="AJ119" s="40">
        <v>0.0</v>
      </c>
      <c r="AK119" s="92"/>
      <c r="AL119" s="45"/>
      <c r="AM119" s="53"/>
      <c r="AN119" s="44"/>
      <c r="AO119" s="40">
        <v>0.0</v>
      </c>
      <c r="AP119" s="40">
        <v>0.0</v>
      </c>
      <c r="AQ119" s="40">
        <v>0.0</v>
      </c>
      <c r="AR119" s="92"/>
      <c r="AS119" s="45"/>
      <c r="AT119" s="53"/>
      <c r="AU119" s="44"/>
      <c r="AV119" s="40">
        <v>0.0</v>
      </c>
      <c r="AW119" s="40">
        <v>0.0</v>
      </c>
      <c r="AX119" s="40">
        <v>0.0</v>
      </c>
      <c r="AY119" s="51"/>
      <c r="AZ119" s="213">
        <f t="shared" ref="AZ119:BB119" si="111">SUM(F119,M119,T119,AA119,AH119,AO119,AV119)</f>
        <v>0</v>
      </c>
      <c r="BA119" s="214">
        <f t="shared" si="111"/>
        <v>0</v>
      </c>
      <c r="BB119" s="214">
        <f t="shared" si="111"/>
        <v>0</v>
      </c>
      <c r="BC119" s="215">
        <f>SUM(AZ119,BA119,BB119)</f>
        <v>0</v>
      </c>
      <c r="BD119" s="51"/>
      <c r="BE119" s="216">
        <f>AZ119*67.31</f>
        <v>0</v>
      </c>
      <c r="BF119" s="216"/>
      <c r="BG119" s="216"/>
      <c r="BH119" s="216">
        <f>SUM(BE119,BF119,BG119)</f>
        <v>0</v>
      </c>
      <c r="BI119" s="51"/>
      <c r="BJ119" s="51"/>
      <c r="BK119" s="51"/>
      <c r="BL119" s="51"/>
      <c r="BM119" s="51"/>
    </row>
    <row r="120">
      <c r="A120" s="217"/>
      <c r="B120" s="136"/>
      <c r="C120" s="71"/>
      <c r="D120" s="136"/>
      <c r="E120" s="136"/>
      <c r="F120" s="204"/>
      <c r="G120" s="204"/>
      <c r="H120" s="204"/>
      <c r="I120" s="136"/>
      <c r="J120" s="71"/>
      <c r="K120" s="136"/>
      <c r="L120" s="136"/>
      <c r="M120" s="218"/>
      <c r="N120" s="218"/>
      <c r="O120" s="218"/>
      <c r="P120" s="51"/>
      <c r="Q120" s="71"/>
      <c r="R120" s="136"/>
      <c r="S120" s="136"/>
      <c r="T120" s="203"/>
      <c r="U120" s="203"/>
      <c r="V120" s="203"/>
      <c r="W120" s="136"/>
      <c r="X120" s="71"/>
      <c r="Y120" s="136"/>
      <c r="Z120" s="136"/>
      <c r="AA120" s="136"/>
      <c r="AB120" s="136"/>
      <c r="AC120" s="136"/>
      <c r="AD120" s="117"/>
      <c r="AE120" s="71"/>
      <c r="AF120" s="72"/>
      <c r="AG120" s="32"/>
      <c r="AH120" s="212"/>
      <c r="AI120" s="212"/>
      <c r="AJ120" s="212"/>
      <c r="AK120" s="32"/>
      <c r="AL120" s="71"/>
      <c r="AM120" s="136"/>
      <c r="AN120" s="72"/>
      <c r="AO120" s="136"/>
      <c r="AP120" s="136"/>
      <c r="AQ120" s="136"/>
      <c r="AR120" s="117"/>
      <c r="AS120" s="118"/>
      <c r="AT120" s="136"/>
      <c r="AU120" s="72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</row>
    <row r="121">
      <c r="A121" s="116"/>
      <c r="B121" s="136"/>
      <c r="C121" s="71"/>
      <c r="D121" s="136"/>
      <c r="E121" s="136"/>
      <c r="F121" s="204"/>
      <c r="G121" s="204"/>
      <c r="H121" s="204"/>
      <c r="I121" s="136"/>
      <c r="J121" s="71"/>
      <c r="K121" s="319" t="s">
        <v>417</v>
      </c>
      <c r="L121" s="320"/>
      <c r="M121" s="51"/>
      <c r="N121" s="51"/>
      <c r="O121" s="51"/>
      <c r="P121" s="51"/>
      <c r="Q121" s="71"/>
      <c r="R121" s="136"/>
      <c r="S121" s="136"/>
      <c r="T121" s="203"/>
      <c r="U121" s="203"/>
      <c r="V121" s="203"/>
      <c r="W121" s="136"/>
      <c r="X121" s="71"/>
      <c r="Y121" s="319" t="s">
        <v>51</v>
      </c>
      <c r="Z121" s="320"/>
      <c r="AA121" s="136"/>
      <c r="AB121" s="136"/>
      <c r="AC121" s="136"/>
      <c r="AD121" s="117"/>
      <c r="AE121" s="71"/>
      <c r="AF121" s="72"/>
      <c r="AG121" s="32"/>
      <c r="AH121" s="212"/>
      <c r="AI121" s="212"/>
      <c r="AJ121" s="212"/>
      <c r="AK121" s="32"/>
      <c r="AL121" s="71"/>
      <c r="AM121" s="319" t="s">
        <v>51</v>
      </c>
      <c r="AN121" s="320"/>
      <c r="AO121" s="136"/>
      <c r="AP121" s="136"/>
      <c r="AQ121" s="136"/>
      <c r="AR121" s="117"/>
      <c r="AS121" s="118"/>
      <c r="AT121" s="136"/>
      <c r="AU121" s="72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</row>
    <row r="122">
      <c r="A122" s="219"/>
      <c r="B122" s="136"/>
      <c r="C122" s="71"/>
      <c r="D122" s="136"/>
      <c r="E122" s="136"/>
      <c r="F122" s="26" t="s">
        <v>4</v>
      </c>
      <c r="G122" s="26" t="s">
        <v>5</v>
      </c>
      <c r="H122" s="26" t="s">
        <v>6</v>
      </c>
      <c r="I122" s="136"/>
      <c r="J122" s="71"/>
      <c r="K122" s="98"/>
      <c r="L122" s="211"/>
      <c r="M122" s="26" t="s">
        <v>4</v>
      </c>
      <c r="N122" s="26" t="s">
        <v>5</v>
      </c>
      <c r="O122" s="26" t="s">
        <v>6</v>
      </c>
      <c r="P122" s="51"/>
      <c r="Q122" s="71"/>
      <c r="R122" s="136"/>
      <c r="S122" s="136"/>
      <c r="T122" s="26" t="s">
        <v>4</v>
      </c>
      <c r="U122" s="26" t="s">
        <v>5</v>
      </c>
      <c r="V122" s="26" t="s">
        <v>6</v>
      </c>
      <c r="W122" s="136"/>
      <c r="X122" s="71"/>
      <c r="Y122" s="136"/>
      <c r="Z122" s="136"/>
      <c r="AA122" s="26" t="s">
        <v>4</v>
      </c>
      <c r="AB122" s="26" t="s">
        <v>5</v>
      </c>
      <c r="AC122" s="26" t="s">
        <v>6</v>
      </c>
      <c r="AD122" s="117"/>
      <c r="AE122" s="71"/>
      <c r="AF122" s="72"/>
      <c r="AG122" s="32"/>
      <c r="AH122" s="26" t="s">
        <v>4</v>
      </c>
      <c r="AI122" s="26" t="s">
        <v>5</v>
      </c>
      <c r="AJ122" s="26" t="s">
        <v>6</v>
      </c>
      <c r="AK122" s="32"/>
      <c r="AL122" s="71"/>
      <c r="AM122" s="136"/>
      <c r="AN122" s="72"/>
      <c r="AO122" s="26" t="s">
        <v>4</v>
      </c>
      <c r="AP122" s="26" t="s">
        <v>5</v>
      </c>
      <c r="AQ122" s="26" t="s">
        <v>6</v>
      </c>
      <c r="AR122" s="117"/>
      <c r="AS122" s="118"/>
      <c r="AT122" s="136"/>
      <c r="AU122" s="72"/>
      <c r="AV122" s="26" t="s">
        <v>4</v>
      </c>
      <c r="AW122" s="26" t="s">
        <v>5</v>
      </c>
      <c r="AX122" s="26" t="s">
        <v>6</v>
      </c>
      <c r="AY122" s="51"/>
      <c r="AZ122" s="31" t="s">
        <v>4</v>
      </c>
      <c r="BA122" s="31" t="s">
        <v>13</v>
      </c>
      <c r="BB122" s="31" t="s">
        <v>6</v>
      </c>
      <c r="BC122" s="31" t="s">
        <v>14</v>
      </c>
      <c r="BD122" s="51"/>
      <c r="BE122" s="33" t="s">
        <v>4</v>
      </c>
      <c r="BF122" s="33" t="s">
        <v>13</v>
      </c>
      <c r="BG122" s="33" t="s">
        <v>6</v>
      </c>
      <c r="BH122" s="33" t="s">
        <v>15</v>
      </c>
      <c r="BI122" s="51"/>
      <c r="BJ122" s="51"/>
      <c r="BK122" s="51"/>
      <c r="BL122" s="51"/>
      <c r="BM122" s="51"/>
    </row>
    <row r="123">
      <c r="A123" s="220" t="s">
        <v>335</v>
      </c>
      <c r="B123" s="92"/>
      <c r="C123" s="45"/>
      <c r="D123" s="53"/>
      <c r="E123" s="44"/>
      <c r="F123" s="40">
        <v>0.0</v>
      </c>
      <c r="G123" s="40">
        <v>0.0</v>
      </c>
      <c r="H123" s="40">
        <v>0.0</v>
      </c>
      <c r="I123" s="92"/>
      <c r="J123" s="45"/>
      <c r="K123" s="53"/>
      <c r="L123" s="44"/>
      <c r="M123" s="40">
        <v>0.0</v>
      </c>
      <c r="N123" s="40">
        <v>0.0</v>
      </c>
      <c r="O123" s="40">
        <v>0.0</v>
      </c>
      <c r="P123" s="92"/>
      <c r="Q123" s="45"/>
      <c r="R123" s="53"/>
      <c r="S123" s="44"/>
      <c r="T123" s="40">
        <v>0.0</v>
      </c>
      <c r="U123" s="40">
        <v>0.0</v>
      </c>
      <c r="V123" s="40">
        <v>0.0</v>
      </c>
      <c r="W123" s="92"/>
      <c r="X123" s="45"/>
      <c r="Y123" s="53"/>
      <c r="Z123" s="44"/>
      <c r="AA123" s="40">
        <v>0.0</v>
      </c>
      <c r="AB123" s="40">
        <v>0.0</v>
      </c>
      <c r="AC123" s="40">
        <v>0.0</v>
      </c>
      <c r="AD123" s="92"/>
      <c r="AE123" s="45"/>
      <c r="AF123" s="53"/>
      <c r="AG123" s="44"/>
      <c r="AH123" s="40">
        <v>0.0</v>
      </c>
      <c r="AI123" s="40">
        <v>0.0</v>
      </c>
      <c r="AJ123" s="40">
        <v>0.0</v>
      </c>
      <c r="AK123" s="92"/>
      <c r="AL123" s="45"/>
      <c r="AM123" s="53"/>
      <c r="AN123" s="44"/>
      <c r="AO123" s="40">
        <v>0.0</v>
      </c>
      <c r="AP123" s="40">
        <v>0.0</v>
      </c>
      <c r="AQ123" s="40">
        <v>0.0</v>
      </c>
      <c r="AR123" s="92"/>
      <c r="AS123" s="45"/>
      <c r="AT123" s="53"/>
      <c r="AU123" s="44"/>
      <c r="AV123" s="40">
        <v>0.0</v>
      </c>
      <c r="AW123" s="40">
        <v>0.0</v>
      </c>
      <c r="AX123" s="40">
        <v>0.0</v>
      </c>
      <c r="AY123" s="51"/>
      <c r="AZ123" s="49">
        <f t="shared" ref="AZ123:BB123" si="112">SUM(F123,M123,T123,AA123,AH123,AO123,AV123)</f>
        <v>0</v>
      </c>
      <c r="BA123" s="39">
        <f t="shared" si="112"/>
        <v>0</v>
      </c>
      <c r="BB123" s="39">
        <f t="shared" si="112"/>
        <v>0</v>
      </c>
      <c r="BC123" s="50">
        <f>SUM(AZ123,BA123,BB123)</f>
        <v>0</v>
      </c>
      <c r="BD123" s="51"/>
      <c r="BE123" s="221">
        <f>AZ123*67.31</f>
        <v>0</v>
      </c>
      <c r="BF123" s="221"/>
      <c r="BG123" s="221"/>
      <c r="BH123" s="221">
        <f>SUM(BE123,BF123,BG123)</f>
        <v>0</v>
      </c>
      <c r="BI123" s="51"/>
      <c r="BJ123" s="51"/>
      <c r="BK123" s="51"/>
      <c r="BL123" s="51"/>
      <c r="BM123" s="51"/>
    </row>
    <row r="124">
      <c r="A124" s="116"/>
      <c r="B124" s="136"/>
      <c r="C124" s="71"/>
      <c r="D124" s="136"/>
      <c r="E124" s="136"/>
      <c r="F124" s="204"/>
      <c r="G124" s="204"/>
      <c r="H124" s="204"/>
      <c r="I124" s="136"/>
      <c r="J124" s="71"/>
      <c r="K124" s="136"/>
      <c r="L124" s="136"/>
      <c r="M124" s="51"/>
      <c r="N124" s="51"/>
      <c r="O124" s="51"/>
      <c r="P124" s="51"/>
      <c r="Q124" s="71"/>
      <c r="R124" s="136"/>
      <c r="S124" s="136"/>
      <c r="T124" s="203"/>
      <c r="U124" s="203"/>
      <c r="V124" s="203"/>
      <c r="W124" s="136"/>
      <c r="X124" s="71"/>
      <c r="Y124" s="136"/>
      <c r="Z124" s="136"/>
      <c r="AA124" s="136"/>
      <c r="AB124" s="136"/>
      <c r="AC124" s="136"/>
      <c r="AD124" s="117"/>
      <c r="AE124" s="71"/>
      <c r="AF124" s="72"/>
      <c r="AG124" s="32"/>
      <c r="AH124" s="212"/>
      <c r="AI124" s="212"/>
      <c r="AJ124" s="212"/>
      <c r="AK124" s="32"/>
      <c r="AL124" s="71"/>
      <c r="AM124" s="136"/>
      <c r="AN124" s="72"/>
      <c r="AO124" s="136"/>
      <c r="AP124" s="136"/>
      <c r="AQ124" s="136"/>
      <c r="AR124" s="117"/>
      <c r="AS124" s="118"/>
      <c r="AT124" s="136"/>
      <c r="AU124" s="72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</row>
    <row r="125">
      <c r="A125" s="116"/>
      <c r="B125" s="136"/>
      <c r="C125" s="71"/>
      <c r="D125" s="136"/>
      <c r="E125" s="136"/>
      <c r="F125" s="204"/>
      <c r="G125" s="204"/>
      <c r="H125" s="204"/>
      <c r="I125" s="136"/>
      <c r="J125" s="71"/>
      <c r="K125" s="6" t="s">
        <v>165</v>
      </c>
      <c r="L125" s="4"/>
      <c r="M125" s="51"/>
      <c r="N125" s="51"/>
      <c r="O125" s="51"/>
      <c r="P125" s="51"/>
      <c r="Q125" s="71"/>
      <c r="R125" s="136"/>
      <c r="S125" s="136"/>
      <c r="T125" s="203"/>
      <c r="U125" s="203"/>
      <c r="V125" s="203"/>
      <c r="W125" s="136"/>
      <c r="X125" s="71"/>
      <c r="Y125" s="6" t="s">
        <v>31</v>
      </c>
      <c r="Z125" s="4"/>
      <c r="AA125" s="136"/>
      <c r="AB125" s="136"/>
      <c r="AC125" s="136"/>
      <c r="AD125" s="117"/>
      <c r="AE125" s="71"/>
      <c r="AF125" s="72"/>
      <c r="AG125" s="32"/>
      <c r="AH125" s="212"/>
      <c r="AI125" s="212"/>
      <c r="AJ125" s="212"/>
      <c r="AK125" s="32"/>
      <c r="AL125" s="71"/>
      <c r="AM125" s="6" t="s">
        <v>31</v>
      </c>
      <c r="AN125" s="4"/>
      <c r="AO125" s="136"/>
      <c r="AP125" s="136"/>
      <c r="AQ125" s="136"/>
      <c r="AR125" s="117"/>
      <c r="AS125" s="118"/>
      <c r="AT125" s="136"/>
      <c r="AU125" s="72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</row>
    <row r="126">
      <c r="A126" s="116"/>
      <c r="B126" s="136"/>
      <c r="C126" s="71"/>
      <c r="D126" s="136"/>
      <c r="E126" s="136"/>
      <c r="F126" s="26" t="s">
        <v>4</v>
      </c>
      <c r="G126" s="26" t="s">
        <v>5</v>
      </c>
      <c r="H126" s="26" t="s">
        <v>6</v>
      </c>
      <c r="I126" s="136"/>
      <c r="J126" s="71"/>
      <c r="K126" s="98"/>
      <c r="L126" s="211"/>
      <c r="M126" s="26" t="s">
        <v>4</v>
      </c>
      <c r="N126" s="26" t="s">
        <v>5</v>
      </c>
      <c r="O126" s="26" t="s">
        <v>6</v>
      </c>
      <c r="P126" s="51"/>
      <c r="Q126" s="71"/>
      <c r="R126" s="136"/>
      <c r="S126" s="136"/>
      <c r="T126" s="26" t="s">
        <v>4</v>
      </c>
      <c r="U126" s="26" t="s">
        <v>5</v>
      </c>
      <c r="V126" s="26" t="s">
        <v>6</v>
      </c>
      <c r="W126" s="136"/>
      <c r="X126" s="71"/>
      <c r="Y126" s="136"/>
      <c r="Z126" s="136"/>
      <c r="AA126" s="26" t="s">
        <v>4</v>
      </c>
      <c r="AB126" s="26" t="s">
        <v>5</v>
      </c>
      <c r="AC126" s="26" t="s">
        <v>6</v>
      </c>
      <c r="AD126" s="117"/>
      <c r="AE126" s="71"/>
      <c r="AF126" s="72"/>
      <c r="AG126" s="32"/>
      <c r="AH126" s="26" t="s">
        <v>4</v>
      </c>
      <c r="AI126" s="26" t="s">
        <v>5</v>
      </c>
      <c r="AJ126" s="26" t="s">
        <v>6</v>
      </c>
      <c r="AK126" s="32"/>
      <c r="AL126" s="71"/>
      <c r="AM126" s="136"/>
      <c r="AN126" s="72"/>
      <c r="AO126" s="26" t="s">
        <v>4</v>
      </c>
      <c r="AP126" s="26" t="s">
        <v>5</v>
      </c>
      <c r="AQ126" s="26" t="s">
        <v>6</v>
      </c>
      <c r="AR126" s="117"/>
      <c r="AS126" s="118"/>
      <c r="AT126" s="136"/>
      <c r="AU126" s="72"/>
      <c r="AV126" s="26" t="s">
        <v>4</v>
      </c>
      <c r="AW126" s="26" t="s">
        <v>5</v>
      </c>
      <c r="AX126" s="26" t="s">
        <v>6</v>
      </c>
      <c r="AY126" s="51"/>
      <c r="AZ126" s="31" t="s">
        <v>4</v>
      </c>
      <c r="BA126" s="31" t="s">
        <v>13</v>
      </c>
      <c r="BB126" s="31" t="s">
        <v>6</v>
      </c>
      <c r="BC126" s="31" t="s">
        <v>14</v>
      </c>
      <c r="BD126" s="51"/>
      <c r="BE126" s="33" t="s">
        <v>4</v>
      </c>
      <c r="BF126" s="33" t="s">
        <v>13</v>
      </c>
      <c r="BG126" s="33" t="s">
        <v>6</v>
      </c>
      <c r="BH126" s="33" t="s">
        <v>15</v>
      </c>
      <c r="BI126" s="51"/>
      <c r="BJ126" s="51"/>
      <c r="BK126" s="51"/>
      <c r="BL126" s="51"/>
      <c r="BM126" s="51"/>
    </row>
    <row r="127">
      <c r="A127" s="35" t="s">
        <v>103</v>
      </c>
      <c r="B127" s="92"/>
      <c r="C127" s="45"/>
      <c r="D127" s="53"/>
      <c r="E127" s="44"/>
      <c r="F127" s="40">
        <v>0.0</v>
      </c>
      <c r="G127" s="40">
        <v>0.0</v>
      </c>
      <c r="H127" s="40">
        <v>0.0</v>
      </c>
      <c r="I127" s="92"/>
      <c r="J127" s="45"/>
      <c r="K127" s="53"/>
      <c r="L127" s="44"/>
      <c r="M127" s="40">
        <v>0.0</v>
      </c>
      <c r="N127" s="40">
        <v>0.0</v>
      </c>
      <c r="O127" s="40">
        <v>0.0</v>
      </c>
      <c r="P127" s="92"/>
      <c r="Q127" s="45"/>
      <c r="R127" s="53"/>
      <c r="S127" s="44"/>
      <c r="T127" s="40">
        <v>0.0</v>
      </c>
      <c r="U127" s="40">
        <v>0.0</v>
      </c>
      <c r="V127" s="40">
        <v>0.0</v>
      </c>
      <c r="W127" s="92"/>
      <c r="X127" s="45"/>
      <c r="Y127" s="53"/>
      <c r="Z127" s="44"/>
      <c r="AA127" s="40">
        <v>0.0</v>
      </c>
      <c r="AB127" s="40">
        <v>0.0</v>
      </c>
      <c r="AC127" s="40">
        <v>0.0</v>
      </c>
      <c r="AD127" s="92"/>
      <c r="AE127" s="45"/>
      <c r="AF127" s="53"/>
      <c r="AG127" s="44"/>
      <c r="AH127" s="40">
        <v>0.0</v>
      </c>
      <c r="AI127" s="40">
        <v>0.0</v>
      </c>
      <c r="AJ127" s="40">
        <v>0.0</v>
      </c>
      <c r="AK127" s="92"/>
      <c r="AL127" s="45"/>
      <c r="AM127" s="53"/>
      <c r="AN127" s="44"/>
      <c r="AO127" s="40">
        <v>0.0</v>
      </c>
      <c r="AP127" s="40">
        <v>0.0</v>
      </c>
      <c r="AQ127" s="40">
        <v>0.0</v>
      </c>
      <c r="AR127" s="92"/>
      <c r="AS127" s="45"/>
      <c r="AT127" s="53"/>
      <c r="AU127" s="44"/>
      <c r="AV127" s="40">
        <v>0.0</v>
      </c>
      <c r="AW127" s="40">
        <v>0.0</v>
      </c>
      <c r="AX127" s="40">
        <v>0.0</v>
      </c>
      <c r="AY127" s="51"/>
      <c r="AZ127" s="49">
        <f t="shared" ref="AZ127:BB127" si="113">SUM(F127,M127,T127,AA127,AH127,AO127,AV127)</f>
        <v>0</v>
      </c>
      <c r="BA127" s="39">
        <f t="shared" si="113"/>
        <v>0</v>
      </c>
      <c r="BB127" s="39">
        <f t="shared" si="113"/>
        <v>0</v>
      </c>
      <c r="BC127" s="50">
        <f>SUM(AZ127,BA127,BB127)</f>
        <v>0</v>
      </c>
      <c r="BD127" s="51"/>
      <c r="BE127" s="221">
        <f>AZ127*67.31</f>
        <v>0</v>
      </c>
      <c r="BF127" s="221"/>
      <c r="BG127" s="221"/>
      <c r="BH127" s="221">
        <f>SUM(BE127,BF127,BG127)</f>
        <v>0</v>
      </c>
      <c r="BI127" s="51"/>
      <c r="BJ127" s="51"/>
      <c r="BK127" s="51"/>
      <c r="BL127" s="51"/>
      <c r="BM127" s="51"/>
    </row>
    <row r="128">
      <c r="A128" s="67"/>
      <c r="B128" s="68"/>
      <c r="C128" s="68"/>
      <c r="F128" s="204"/>
      <c r="G128" s="204"/>
      <c r="H128" s="204"/>
      <c r="I128" s="204"/>
      <c r="J128" s="118"/>
      <c r="K128" s="136"/>
      <c r="L128" s="136"/>
    </row>
    <row r="129">
      <c r="A129" s="67"/>
      <c r="B129" s="68"/>
      <c r="C129" s="68"/>
      <c r="F129" s="204"/>
      <c r="G129" s="204"/>
      <c r="H129" s="204"/>
      <c r="I129" s="204"/>
      <c r="J129" s="118"/>
      <c r="K129" s="6" t="s">
        <v>165</v>
      </c>
      <c r="L129" s="4"/>
      <c r="Y129" s="6" t="s">
        <v>145</v>
      </c>
      <c r="Z129" s="4"/>
      <c r="AM129" s="6" t="s">
        <v>145</v>
      </c>
      <c r="AN129" s="4"/>
    </row>
    <row r="130">
      <c r="A130" s="67"/>
      <c r="B130" s="136"/>
      <c r="C130" s="71"/>
      <c r="D130" s="136"/>
      <c r="E130" s="136"/>
      <c r="F130" s="26" t="s">
        <v>4</v>
      </c>
      <c r="G130" s="26" t="s">
        <v>5</v>
      </c>
      <c r="H130" s="26" t="s">
        <v>6</v>
      </c>
      <c r="I130" s="136"/>
      <c r="J130" s="71"/>
      <c r="K130" s="98"/>
      <c r="L130" s="211"/>
      <c r="M130" s="26" t="s">
        <v>4</v>
      </c>
      <c r="N130" s="26" t="s">
        <v>5</v>
      </c>
      <c r="O130" s="26" t="s">
        <v>6</v>
      </c>
      <c r="P130" s="51"/>
      <c r="Q130" s="71"/>
      <c r="R130" s="136"/>
      <c r="S130" s="136"/>
      <c r="T130" s="26" t="s">
        <v>4</v>
      </c>
      <c r="U130" s="26" t="s">
        <v>5</v>
      </c>
      <c r="V130" s="26" t="s">
        <v>6</v>
      </c>
      <c r="W130" s="136"/>
      <c r="X130" s="71"/>
      <c r="Y130" s="136"/>
      <c r="Z130" s="136"/>
      <c r="AA130" s="26" t="s">
        <v>4</v>
      </c>
      <c r="AB130" s="26" t="s">
        <v>5</v>
      </c>
      <c r="AC130" s="26" t="s">
        <v>6</v>
      </c>
      <c r="AD130" s="117"/>
      <c r="AE130" s="71"/>
      <c r="AF130" s="72"/>
      <c r="AG130" s="32"/>
      <c r="AH130" s="26" t="s">
        <v>4</v>
      </c>
      <c r="AI130" s="26" t="s">
        <v>5</v>
      </c>
      <c r="AJ130" s="26" t="s">
        <v>6</v>
      </c>
      <c r="AK130" s="32"/>
      <c r="AL130" s="71"/>
      <c r="AM130" s="136"/>
      <c r="AN130" s="72"/>
      <c r="AO130" s="26" t="s">
        <v>4</v>
      </c>
      <c r="AP130" s="26" t="s">
        <v>5</v>
      </c>
      <c r="AQ130" s="26" t="s">
        <v>6</v>
      </c>
      <c r="AR130" s="117"/>
      <c r="AS130" s="118"/>
      <c r="AT130" s="136"/>
      <c r="AU130" s="72"/>
      <c r="AV130" s="26" t="s">
        <v>4</v>
      </c>
      <c r="AW130" s="26" t="s">
        <v>5</v>
      </c>
      <c r="AX130" s="26" t="s">
        <v>6</v>
      </c>
      <c r="AZ130" s="31" t="s">
        <v>4</v>
      </c>
      <c r="BA130" s="31" t="s">
        <v>13</v>
      </c>
      <c r="BB130" s="31" t="s">
        <v>6</v>
      </c>
      <c r="BC130" s="31" t="s">
        <v>14</v>
      </c>
      <c r="BE130" s="33" t="s">
        <v>4</v>
      </c>
      <c r="BF130" s="33" t="s">
        <v>13</v>
      </c>
      <c r="BG130" s="33" t="s">
        <v>6</v>
      </c>
      <c r="BH130" s="33" t="s">
        <v>15</v>
      </c>
    </row>
    <row r="131">
      <c r="A131" s="222" t="s">
        <v>418</v>
      </c>
      <c r="B131" s="92"/>
      <c r="C131" s="45"/>
      <c r="D131" s="53"/>
      <c r="E131" s="44"/>
      <c r="F131" s="40">
        <v>0.0</v>
      </c>
      <c r="G131" s="40">
        <v>0.0</v>
      </c>
      <c r="H131" s="40">
        <v>0.0</v>
      </c>
      <c r="I131" s="92"/>
      <c r="J131" s="45"/>
      <c r="K131" s="53"/>
      <c r="L131" s="44"/>
      <c r="M131" s="40">
        <v>0.0</v>
      </c>
      <c r="N131" s="40">
        <v>0.0</v>
      </c>
      <c r="O131" s="40">
        <v>0.0</v>
      </c>
      <c r="P131" s="92"/>
      <c r="Q131" s="45"/>
      <c r="R131" s="53"/>
      <c r="S131" s="44"/>
      <c r="T131" s="40">
        <v>0.0</v>
      </c>
      <c r="U131" s="40">
        <v>0.0</v>
      </c>
      <c r="V131" s="40">
        <v>0.0</v>
      </c>
      <c r="W131" s="92"/>
      <c r="X131" s="45"/>
      <c r="Y131" s="53"/>
      <c r="Z131" s="44"/>
      <c r="AA131" s="40">
        <v>0.0</v>
      </c>
      <c r="AB131" s="40">
        <v>0.0</v>
      </c>
      <c r="AC131" s="40">
        <v>0.0</v>
      </c>
      <c r="AD131" s="92"/>
      <c r="AE131" s="45"/>
      <c r="AF131" s="53"/>
      <c r="AG131" s="44"/>
      <c r="AH131" s="40">
        <v>0.0</v>
      </c>
      <c r="AI131" s="40">
        <v>0.0</v>
      </c>
      <c r="AJ131" s="40">
        <v>0.0</v>
      </c>
      <c r="AK131" s="92"/>
      <c r="AL131" s="45"/>
      <c r="AM131" s="53"/>
      <c r="AN131" s="44"/>
      <c r="AO131" s="40">
        <v>0.0</v>
      </c>
      <c r="AP131" s="40">
        <v>0.0</v>
      </c>
      <c r="AQ131" s="40">
        <v>0.0</v>
      </c>
      <c r="AR131" s="92"/>
      <c r="AS131" s="45"/>
      <c r="AT131" s="53"/>
      <c r="AU131" s="44"/>
      <c r="AV131" s="40">
        <v>0.0</v>
      </c>
      <c r="AW131" s="40">
        <v>0.0</v>
      </c>
      <c r="AX131" s="40">
        <v>0.0</v>
      </c>
      <c r="AY131" s="51"/>
      <c r="AZ131" s="49">
        <f t="shared" ref="AZ131:BB131" si="114">SUM(F131,M131,T131,AA131,AH131,AO131,AV131)</f>
        <v>0</v>
      </c>
      <c r="BA131" s="39">
        <f t="shared" si="114"/>
        <v>0</v>
      </c>
      <c r="BB131" s="39">
        <f t="shared" si="114"/>
        <v>0</v>
      </c>
      <c r="BC131" s="50">
        <f>SUM(AZ131,BA131,BB131)</f>
        <v>0</v>
      </c>
      <c r="BD131" s="51"/>
      <c r="BE131" s="39"/>
      <c r="BF131" s="39"/>
      <c r="BG131" s="39"/>
      <c r="BH131" s="39"/>
      <c r="BI131" s="51"/>
      <c r="BJ131" s="51"/>
      <c r="BK131" s="51"/>
      <c r="BL131" s="51"/>
      <c r="BM131" s="51"/>
    </row>
    <row r="132">
      <c r="A132" s="67"/>
      <c r="B132" s="68"/>
      <c r="C132" s="68"/>
      <c r="F132" s="204"/>
      <c r="G132" s="204"/>
      <c r="H132" s="204"/>
      <c r="I132" s="204"/>
      <c r="J132" s="118"/>
      <c r="K132" s="136"/>
      <c r="L132" s="136"/>
      <c r="BG132" s="68" t="s">
        <v>15</v>
      </c>
      <c r="BH132" s="223">
        <f>SUM(BH114,BH119,BH123,BH127)</f>
        <v>1076.96</v>
      </c>
    </row>
    <row r="133">
      <c r="A133" s="67"/>
      <c r="B133" s="68"/>
      <c r="C133" s="68"/>
      <c r="F133" s="204"/>
      <c r="G133" s="204"/>
      <c r="H133" s="204"/>
      <c r="I133" s="204"/>
      <c r="J133" s="118"/>
      <c r="K133" s="136"/>
      <c r="L133" s="136"/>
    </row>
    <row r="134">
      <c r="A134" s="67"/>
      <c r="B134" s="68"/>
      <c r="C134" s="68"/>
      <c r="F134" s="204"/>
      <c r="G134" s="204"/>
      <c r="H134" s="204"/>
      <c r="I134" s="204"/>
      <c r="J134" s="118"/>
      <c r="K134" s="136"/>
      <c r="L134" s="136"/>
    </row>
    <row r="135" ht="17.25" customHeight="1">
      <c r="A135" s="67"/>
      <c r="B135" s="68" t="s">
        <v>25</v>
      </c>
      <c r="D135" s="68" t="s">
        <v>166</v>
      </c>
      <c r="E135" s="68" t="s">
        <v>167</v>
      </c>
    </row>
    <row r="136">
      <c r="A136" s="224" t="s">
        <v>1</v>
      </c>
      <c r="B136" s="68"/>
    </row>
    <row r="137">
      <c r="A137" s="225" t="s">
        <v>45</v>
      </c>
      <c r="B137" s="68" t="s">
        <v>169</v>
      </c>
      <c r="C137" s="152"/>
      <c r="D137" s="152"/>
    </row>
    <row r="138">
      <c r="A138" s="225" t="s">
        <v>32</v>
      </c>
      <c r="B138" s="68" t="s">
        <v>174</v>
      </c>
      <c r="C138" s="67"/>
      <c r="D138" s="153"/>
      <c r="E138" s="136"/>
      <c r="F138" s="117"/>
      <c r="G138" s="117"/>
      <c r="H138" s="117"/>
      <c r="I138" s="117"/>
    </row>
    <row r="139">
      <c r="A139" s="67" t="s">
        <v>30</v>
      </c>
      <c r="B139" s="68" t="s">
        <v>171</v>
      </c>
      <c r="C139" s="152"/>
    </row>
    <row r="140">
      <c r="A140" s="67" t="s">
        <v>18</v>
      </c>
      <c r="B140" s="68" t="s">
        <v>168</v>
      </c>
      <c r="C140" s="67"/>
    </row>
    <row r="141">
      <c r="A141" s="224" t="s">
        <v>51</v>
      </c>
    </row>
    <row r="142">
      <c r="A142" s="67" t="s">
        <v>335</v>
      </c>
      <c r="B142" s="68" t="s">
        <v>171</v>
      </c>
    </row>
    <row r="143">
      <c r="A143" s="225" t="s">
        <v>69</v>
      </c>
      <c r="B143" s="68" t="s">
        <v>168</v>
      </c>
      <c r="C143" s="152"/>
    </row>
    <row r="144">
      <c r="A144" s="225" t="s">
        <v>73</v>
      </c>
      <c r="B144" s="68" t="s">
        <v>169</v>
      </c>
      <c r="C144" s="152"/>
      <c r="D144" s="152"/>
      <c r="E144" s="152"/>
      <c r="AN144" s="226"/>
      <c r="AO144" s="226"/>
      <c r="AP144" s="226"/>
      <c r="AQ144" s="226"/>
      <c r="AR144" s="226"/>
    </row>
    <row r="145">
      <c r="A145" s="227" t="s">
        <v>173</v>
      </c>
      <c r="AN145" s="226"/>
      <c r="AO145" s="226"/>
      <c r="AP145" s="226"/>
      <c r="AQ145" s="226"/>
      <c r="AR145" s="226"/>
    </row>
    <row r="146">
      <c r="A146" s="67" t="s">
        <v>88</v>
      </c>
      <c r="B146" s="68" t="s">
        <v>174</v>
      </c>
      <c r="C146" s="67"/>
      <c r="AN146" s="228"/>
      <c r="AO146" s="228"/>
      <c r="AP146" s="228"/>
      <c r="AQ146" s="228"/>
      <c r="AR146" s="228"/>
    </row>
    <row r="147">
      <c r="A147" s="225" t="s">
        <v>97</v>
      </c>
      <c r="B147" s="68" t="s">
        <v>171</v>
      </c>
    </row>
    <row r="148">
      <c r="A148" s="225" t="s">
        <v>103</v>
      </c>
      <c r="B148" s="68" t="s">
        <v>172</v>
      </c>
      <c r="C148" s="152"/>
      <c r="D148" s="152"/>
      <c r="E148" s="152"/>
      <c r="F148" s="153"/>
      <c r="G148" s="153"/>
      <c r="H148" s="153"/>
      <c r="I148" s="153"/>
    </row>
    <row r="149">
      <c r="A149" s="229" t="s">
        <v>35</v>
      </c>
      <c r="C149" s="152"/>
      <c r="D149" s="152"/>
      <c r="E149" s="152"/>
      <c r="F149" s="153"/>
      <c r="G149" s="153"/>
      <c r="H149" s="153"/>
      <c r="I149" s="153"/>
    </row>
    <row r="150">
      <c r="A150" s="225" t="s">
        <v>740</v>
      </c>
      <c r="B150" s="68" t="s">
        <v>174</v>
      </c>
      <c r="C150" s="152"/>
      <c r="D150" s="152"/>
      <c r="E150" s="152"/>
      <c r="F150" s="153"/>
      <c r="G150" s="153"/>
      <c r="H150" s="153"/>
      <c r="I150" s="153"/>
    </row>
    <row r="151">
      <c r="A151" s="225" t="s">
        <v>139</v>
      </c>
      <c r="B151" s="68" t="s">
        <v>172</v>
      </c>
      <c r="C151" s="152"/>
      <c r="D151" s="152"/>
      <c r="E151" s="153"/>
      <c r="F151" s="153"/>
      <c r="G151" s="153"/>
      <c r="H151" s="153"/>
      <c r="I151" s="153"/>
    </row>
    <row r="152">
      <c r="A152" s="229" t="s">
        <v>23</v>
      </c>
      <c r="C152" s="152"/>
      <c r="D152" s="152"/>
      <c r="E152" s="153"/>
      <c r="F152" s="153"/>
      <c r="G152" s="153"/>
      <c r="H152" s="153"/>
      <c r="I152" s="153"/>
    </row>
    <row r="153">
      <c r="A153" s="225" t="s">
        <v>123</v>
      </c>
      <c r="B153" s="68" t="s">
        <v>175</v>
      </c>
      <c r="C153" s="152"/>
      <c r="D153" s="152"/>
      <c r="E153" s="153"/>
      <c r="F153" s="153"/>
      <c r="G153" s="153"/>
      <c r="H153" s="153"/>
      <c r="I153" s="153"/>
    </row>
    <row r="154">
      <c r="A154" s="229" t="s">
        <v>161</v>
      </c>
      <c r="B154" s="68"/>
      <c r="C154" s="152"/>
      <c r="D154" s="152"/>
      <c r="E154" s="153"/>
      <c r="F154" s="153"/>
      <c r="G154" s="153"/>
      <c r="H154" s="153"/>
      <c r="I154" s="153"/>
    </row>
    <row r="155">
      <c r="A155" s="225" t="s">
        <v>54</v>
      </c>
      <c r="B155" s="68" t="s">
        <v>169</v>
      </c>
      <c r="C155" s="152"/>
      <c r="D155" s="152" t="s">
        <v>556</v>
      </c>
      <c r="E155" s="153"/>
      <c r="F155" s="153"/>
      <c r="G155" s="153"/>
      <c r="H155" s="153"/>
      <c r="I155" s="153"/>
    </row>
    <row r="156">
      <c r="A156" s="225" t="s">
        <v>749</v>
      </c>
      <c r="B156" s="68" t="s">
        <v>168</v>
      </c>
      <c r="C156" s="152"/>
      <c r="D156" s="152"/>
      <c r="E156" s="153"/>
      <c r="F156" s="153"/>
      <c r="G156" s="153"/>
      <c r="H156" s="153"/>
      <c r="I156" s="153"/>
    </row>
    <row r="157">
      <c r="A157" s="227" t="s">
        <v>151</v>
      </c>
    </row>
    <row r="158">
      <c r="A158" s="67" t="s">
        <v>176</v>
      </c>
      <c r="B158" s="68" t="s">
        <v>172</v>
      </c>
      <c r="C158" s="67"/>
    </row>
    <row r="159">
      <c r="A159" s="152" t="s">
        <v>52</v>
      </c>
      <c r="B159" s="68" t="s">
        <v>174</v>
      </c>
      <c r="C159" s="67"/>
    </row>
    <row r="160">
      <c r="A160" s="152" t="s">
        <v>82</v>
      </c>
      <c r="B160" s="152" t="s">
        <v>168</v>
      </c>
      <c r="C160" s="153"/>
    </row>
    <row r="161">
      <c r="A161" s="153"/>
      <c r="B161" s="153"/>
      <c r="C161" s="153"/>
    </row>
    <row r="162">
      <c r="A162" s="153"/>
      <c r="B162" s="153"/>
      <c r="C162" s="153"/>
    </row>
    <row r="166">
      <c r="F166" s="136"/>
      <c r="G166" s="136"/>
      <c r="H166" s="136"/>
      <c r="I166" s="136"/>
    </row>
    <row r="167">
      <c r="F167" s="153"/>
      <c r="G167" s="153"/>
      <c r="H167" s="153"/>
      <c r="I167" s="153"/>
    </row>
    <row r="168">
      <c r="F168" s="153"/>
      <c r="G168" s="153"/>
      <c r="H168" s="153"/>
      <c r="I168" s="153"/>
    </row>
    <row r="169">
      <c r="F169" s="153"/>
      <c r="G169" s="153"/>
      <c r="H169" s="153"/>
      <c r="I169" s="153"/>
    </row>
    <row r="170">
      <c r="F170" s="153"/>
      <c r="G170" s="153"/>
      <c r="H170" s="153"/>
      <c r="I170" s="153"/>
    </row>
    <row r="172">
      <c r="D172" s="75"/>
      <c r="E172" s="75"/>
    </row>
    <row r="173">
      <c r="D173" s="75"/>
      <c r="E173" s="75"/>
    </row>
    <row r="174">
      <c r="D174" s="106"/>
      <c r="E174" s="106"/>
    </row>
    <row r="175">
      <c r="E175" s="32"/>
    </row>
    <row r="176">
      <c r="E176" s="51"/>
    </row>
    <row r="177">
      <c r="E177" s="51"/>
    </row>
    <row r="178">
      <c r="E178" s="51"/>
    </row>
    <row r="179">
      <c r="E179" s="51"/>
    </row>
    <row r="180">
      <c r="E180" s="51"/>
    </row>
    <row r="181">
      <c r="E181" s="51"/>
    </row>
    <row r="182">
      <c r="E182" s="51"/>
    </row>
    <row r="183">
      <c r="E183" s="51"/>
    </row>
    <row r="184">
      <c r="E184" s="51"/>
    </row>
    <row r="185">
      <c r="E185" s="106"/>
    </row>
    <row r="186">
      <c r="E186" s="106"/>
    </row>
    <row r="187">
      <c r="E187" s="32"/>
    </row>
    <row r="188">
      <c r="E188" s="51"/>
    </row>
    <row r="189">
      <c r="E189" s="51"/>
    </row>
  </sheetData>
  <mergeCells count="81">
    <mergeCell ref="AT84:AU84"/>
    <mergeCell ref="BF84:BG84"/>
    <mergeCell ref="BF86:BG86"/>
    <mergeCell ref="AT93:AU93"/>
    <mergeCell ref="BF95:BG95"/>
    <mergeCell ref="K76:L76"/>
    <mergeCell ref="Y76:Z76"/>
    <mergeCell ref="AF76:AG76"/>
    <mergeCell ref="AT76:AU76"/>
    <mergeCell ref="BF77:BG77"/>
    <mergeCell ref="BF78:BG78"/>
    <mergeCell ref="K84:L84"/>
    <mergeCell ref="Y84:Z84"/>
    <mergeCell ref="AF84:AG84"/>
    <mergeCell ref="K93:L93"/>
    <mergeCell ref="Y93:Z93"/>
    <mergeCell ref="AF93:AG93"/>
    <mergeCell ref="Y110:Z110"/>
    <mergeCell ref="AM110:AN110"/>
    <mergeCell ref="Y117:Z117"/>
    <mergeCell ref="Y121:Z121"/>
    <mergeCell ref="Y125:Z125"/>
    <mergeCell ref="Y129:Z129"/>
    <mergeCell ref="K121:L121"/>
    <mergeCell ref="K125:L125"/>
    <mergeCell ref="K129:L129"/>
    <mergeCell ref="AM125:AN125"/>
    <mergeCell ref="AM129:AN129"/>
    <mergeCell ref="K110:L110"/>
    <mergeCell ref="K112:L112"/>
    <mergeCell ref="Y112:Z112"/>
    <mergeCell ref="AM112:AN112"/>
    <mergeCell ref="K117:L117"/>
    <mergeCell ref="AM117:AN117"/>
    <mergeCell ref="AM121:AN121"/>
    <mergeCell ref="D1:E1"/>
    <mergeCell ref="K1:L1"/>
    <mergeCell ref="Y1:Z1"/>
    <mergeCell ref="AF1:AG1"/>
    <mergeCell ref="AT1:AU1"/>
    <mergeCell ref="BF1:BG1"/>
    <mergeCell ref="BF2:BG2"/>
    <mergeCell ref="K13:L13"/>
    <mergeCell ref="Y13:Z13"/>
    <mergeCell ref="AF13:AG13"/>
    <mergeCell ref="AT13:AU13"/>
    <mergeCell ref="BF13:BG13"/>
    <mergeCell ref="BF14:BG14"/>
    <mergeCell ref="AY20:AY22"/>
    <mergeCell ref="AF35:AG35"/>
    <mergeCell ref="AM35:AN35"/>
    <mergeCell ref="BF36:BG36"/>
    <mergeCell ref="D24:E24"/>
    <mergeCell ref="K24:L24"/>
    <mergeCell ref="Y24:Z24"/>
    <mergeCell ref="AF24:AG24"/>
    <mergeCell ref="AT24:AU24"/>
    <mergeCell ref="BF25:BG25"/>
    <mergeCell ref="D35:E35"/>
    <mergeCell ref="AT35:AU35"/>
    <mergeCell ref="K35:L35"/>
    <mergeCell ref="Y35:Z35"/>
    <mergeCell ref="Y45:Z45"/>
    <mergeCell ref="AF45:AG45"/>
    <mergeCell ref="AT45:AU45"/>
    <mergeCell ref="BF45:BG45"/>
    <mergeCell ref="BF47:BG47"/>
    <mergeCell ref="K45:L45"/>
    <mergeCell ref="D55:E55"/>
    <mergeCell ref="Y55:Z55"/>
    <mergeCell ref="AF55:AG55"/>
    <mergeCell ref="AT55:AU55"/>
    <mergeCell ref="BF55:BG55"/>
    <mergeCell ref="BF56:BG56"/>
    <mergeCell ref="K55:L55"/>
    <mergeCell ref="K65:L65"/>
    <mergeCell ref="Y65:Z65"/>
    <mergeCell ref="AF65:AG65"/>
    <mergeCell ref="AT65:AU65"/>
    <mergeCell ref="BF66:BG66"/>
    <mergeCell ref="BF67:BG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1.38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8" width="3.88"/>
    <col customWidth="1" min="9" max="9" width="8.0"/>
    <col customWidth="1" min="10" max="10" width="5.25"/>
    <col customWidth="1" min="11" max="11" width="16.13"/>
    <col customWidth="1" min="12" max="12" width="16.88"/>
    <col customWidth="1" min="13" max="13" width="4.5"/>
    <col customWidth="1" min="14" max="15" width="3.88"/>
    <col customWidth="1" min="16" max="16" width="8.0"/>
    <col customWidth="1" min="17" max="17" width="5.25"/>
    <col customWidth="1" min="18" max="18" width="17.13"/>
    <col customWidth="1" min="19" max="19" width="16.13"/>
    <col customWidth="1" min="20" max="20" width="4.5"/>
    <col customWidth="1" min="21" max="22" width="3.88"/>
    <col customWidth="1" min="23" max="23" width="7.38"/>
    <col customWidth="1" min="24" max="24" width="5.25"/>
    <col customWidth="1" min="25" max="25" width="17.13"/>
    <col customWidth="1" min="26" max="26" width="16.88"/>
    <col customWidth="1" min="27" max="27" width="4.5"/>
    <col customWidth="1" min="28" max="29" width="3.88"/>
    <col customWidth="1" min="30" max="30" width="7.63"/>
    <col customWidth="1" min="31" max="31" width="5.25"/>
    <col customWidth="1" min="32" max="32" width="19.88"/>
    <col customWidth="1" min="33" max="33" width="16.13"/>
    <col customWidth="1" min="34" max="34" width="4.5"/>
    <col customWidth="1" min="35" max="36" width="3.88"/>
    <col customWidth="1" min="37" max="37" width="8.0"/>
    <col customWidth="1" min="38" max="38" width="5.25"/>
    <col customWidth="1" min="39" max="40" width="16.13"/>
    <col customWidth="1" min="41" max="41" width="4.5"/>
    <col customWidth="1" min="42" max="43" width="3.88"/>
    <col customWidth="1" min="44" max="44" width="8.38"/>
    <col customWidth="1" min="45" max="45" width="5.25"/>
    <col customWidth="1" min="46" max="47" width="16.13"/>
    <col customWidth="1" min="48" max="48" width="4.5"/>
    <col customWidth="1" min="49" max="50" width="3.88"/>
    <col customWidth="1" min="51" max="51" width="10.13"/>
    <col customWidth="1" min="52" max="54" width="6.38"/>
    <col customWidth="1" min="55" max="65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5"/>
      <c r="K1" s="6" t="s">
        <v>1</v>
      </c>
      <c r="L1" s="4"/>
      <c r="M1" s="7"/>
      <c r="N1" s="7"/>
      <c r="O1" s="7"/>
      <c r="P1" s="7"/>
      <c r="Q1" s="7"/>
      <c r="R1" s="7"/>
      <c r="S1" s="7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 t="s">
        <v>1</v>
      </c>
      <c r="AG1" s="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9" t="s">
        <v>1</v>
      </c>
      <c r="AU1" s="4"/>
      <c r="AV1" s="8"/>
      <c r="AW1" s="8"/>
      <c r="AX1" s="8"/>
      <c r="AY1" s="8"/>
      <c r="AZ1" s="8"/>
      <c r="BA1" s="8"/>
      <c r="BB1" s="8"/>
      <c r="BC1" s="8"/>
      <c r="BD1" s="8"/>
      <c r="BE1" s="8"/>
      <c r="BF1" s="9" t="s">
        <v>1</v>
      </c>
      <c r="BG1" s="4"/>
      <c r="BH1" s="8"/>
      <c r="BI1" s="8"/>
      <c r="BJ1" s="8"/>
      <c r="BK1" s="8"/>
      <c r="BL1" s="8"/>
      <c r="BM1" s="8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 t="s">
        <v>6</v>
      </c>
      <c r="I3" s="26"/>
      <c r="J3" s="26"/>
      <c r="K3" s="26" t="s">
        <v>2</v>
      </c>
      <c r="L3" s="26" t="s">
        <v>7</v>
      </c>
      <c r="M3" s="26" t="s">
        <v>4</v>
      </c>
      <c r="N3" s="26" t="s">
        <v>5</v>
      </c>
      <c r="O3" s="26" t="s">
        <v>6</v>
      </c>
      <c r="P3" s="26"/>
      <c r="Q3" s="26"/>
      <c r="R3" s="26" t="s">
        <v>2</v>
      </c>
      <c r="S3" s="26" t="s">
        <v>8</v>
      </c>
      <c r="T3" s="26" t="s">
        <v>4</v>
      </c>
      <c r="U3" s="26" t="s">
        <v>5</v>
      </c>
      <c r="V3" s="26" t="s">
        <v>6</v>
      </c>
      <c r="W3" s="28"/>
      <c r="X3" s="29"/>
      <c r="Y3" s="29" t="s">
        <v>2</v>
      </c>
      <c r="Z3" s="29" t="s">
        <v>9</v>
      </c>
      <c r="AA3" s="26" t="s">
        <v>4</v>
      </c>
      <c r="AB3" s="26" t="s">
        <v>5</v>
      </c>
      <c r="AC3" s="26" t="s">
        <v>6</v>
      </c>
      <c r="AD3" s="29"/>
      <c r="AE3" s="29"/>
      <c r="AF3" s="29" t="s">
        <v>2</v>
      </c>
      <c r="AG3" s="29" t="s">
        <v>10</v>
      </c>
      <c r="AH3" s="26" t="s">
        <v>4</v>
      </c>
      <c r="AI3" s="26" t="s">
        <v>5</v>
      </c>
      <c r="AJ3" s="26" t="s">
        <v>6</v>
      </c>
      <c r="AK3" s="29"/>
      <c r="AL3" s="29"/>
      <c r="AM3" s="29" t="s">
        <v>2</v>
      </c>
      <c r="AN3" s="29" t="s">
        <v>11</v>
      </c>
      <c r="AO3" s="26" t="s">
        <v>4</v>
      </c>
      <c r="AP3" s="26" t="s">
        <v>5</v>
      </c>
      <c r="AQ3" s="26" t="s">
        <v>6</v>
      </c>
      <c r="AR3" s="29"/>
      <c r="AS3" s="29"/>
      <c r="AT3" s="29" t="s">
        <v>2</v>
      </c>
      <c r="AU3" s="29" t="s">
        <v>12</v>
      </c>
      <c r="AV3" s="26" t="s">
        <v>4</v>
      </c>
      <c r="AW3" s="26" t="s">
        <v>5</v>
      </c>
      <c r="AX3" s="26" t="s">
        <v>6</v>
      </c>
      <c r="AY3" s="30"/>
      <c r="AZ3" s="31" t="s">
        <v>4</v>
      </c>
      <c r="BA3" s="31" t="s">
        <v>13</v>
      </c>
      <c r="BB3" s="31" t="s">
        <v>6</v>
      </c>
      <c r="BC3" s="31" t="s">
        <v>14</v>
      </c>
      <c r="BD3" s="32"/>
      <c r="BE3" s="33" t="s">
        <v>4</v>
      </c>
      <c r="BF3" s="33" t="s">
        <v>13</v>
      </c>
      <c r="BG3" s="33" t="s">
        <v>6</v>
      </c>
      <c r="BH3" s="33" t="s">
        <v>15</v>
      </c>
      <c r="BI3" s="32"/>
      <c r="BJ3" s="34" t="s">
        <v>16</v>
      </c>
      <c r="BK3" s="34" t="s">
        <v>17</v>
      </c>
      <c r="BL3" s="32"/>
      <c r="BM3" s="32"/>
    </row>
    <row r="4">
      <c r="A4" s="35" t="s">
        <v>18</v>
      </c>
      <c r="B4" s="36" t="s">
        <v>19</v>
      </c>
      <c r="C4" s="37">
        <v>45075.0</v>
      </c>
      <c r="D4" s="38" t="s">
        <v>778</v>
      </c>
      <c r="E4" s="39" t="s">
        <v>779</v>
      </c>
      <c r="F4" s="40">
        <v>0.0</v>
      </c>
      <c r="G4" s="40">
        <v>6.0</v>
      </c>
      <c r="H4" s="40">
        <v>0.0</v>
      </c>
      <c r="I4" s="41" t="s">
        <v>22</v>
      </c>
      <c r="J4" s="37">
        <v>45076.0</v>
      </c>
      <c r="K4" s="38" t="s">
        <v>412</v>
      </c>
      <c r="L4" s="39" t="s">
        <v>413</v>
      </c>
      <c r="M4" s="40">
        <v>0.5</v>
      </c>
      <c r="N4" s="40">
        <v>7.5</v>
      </c>
      <c r="O4" s="40">
        <v>5.0</v>
      </c>
      <c r="P4" s="42" t="s">
        <v>24</v>
      </c>
      <c r="Q4" s="37">
        <v>45077.0</v>
      </c>
      <c r="R4" s="38" t="s">
        <v>352</v>
      </c>
      <c r="S4" s="39" t="s">
        <v>208</v>
      </c>
      <c r="T4" s="40">
        <v>0.0</v>
      </c>
      <c r="U4" s="40">
        <v>5.5</v>
      </c>
      <c r="V4" s="40">
        <v>0.0</v>
      </c>
      <c r="W4" s="43" t="s">
        <v>26</v>
      </c>
      <c r="X4" s="37">
        <v>45078.0</v>
      </c>
      <c r="Y4" s="38" t="s">
        <v>778</v>
      </c>
      <c r="Z4" s="39" t="s">
        <v>779</v>
      </c>
      <c r="AA4" s="40">
        <v>0.0</v>
      </c>
      <c r="AB4" s="40">
        <v>6.0</v>
      </c>
      <c r="AC4" s="40">
        <v>0.0</v>
      </c>
      <c r="AD4" s="56" t="s">
        <v>56</v>
      </c>
      <c r="AE4" s="37">
        <v>45079.0</v>
      </c>
      <c r="AF4" s="38" t="s">
        <v>272</v>
      </c>
      <c r="AG4" s="39" t="s">
        <v>21</v>
      </c>
      <c r="AH4" s="40">
        <v>0.0</v>
      </c>
      <c r="AI4" s="40">
        <v>6.5</v>
      </c>
      <c r="AJ4" s="40">
        <v>0.0</v>
      </c>
      <c r="AK4" s="66" t="s">
        <v>57</v>
      </c>
      <c r="AL4" s="37">
        <v>45080.0</v>
      </c>
      <c r="AM4" s="38" t="s">
        <v>272</v>
      </c>
      <c r="AN4" s="39" t="s">
        <v>21</v>
      </c>
      <c r="AO4" s="40">
        <v>0.0</v>
      </c>
      <c r="AP4" s="40">
        <v>6.5</v>
      </c>
      <c r="AQ4" s="40">
        <v>0.0</v>
      </c>
      <c r="AR4" s="47" t="s">
        <v>27</v>
      </c>
      <c r="AS4" s="495">
        <v>45082.0</v>
      </c>
      <c r="AT4" s="38" t="s">
        <v>179</v>
      </c>
      <c r="AU4" s="39" t="s">
        <v>29</v>
      </c>
      <c r="AV4" s="40">
        <v>0.0</v>
      </c>
      <c r="AW4" s="40">
        <v>5.0</v>
      </c>
      <c r="AX4" s="40">
        <v>0.0</v>
      </c>
      <c r="AY4" s="48"/>
      <c r="AZ4" s="49">
        <f t="shared" ref="AZ4:BB4" si="1">SUM(F4,M4,T4,AA4,AH4,AO4,AV4)</f>
        <v>0.5</v>
      </c>
      <c r="BA4" s="39">
        <f t="shared" si="1"/>
        <v>43</v>
      </c>
      <c r="BB4" s="39">
        <f t="shared" si="1"/>
        <v>5</v>
      </c>
      <c r="BC4" s="50">
        <f t="shared" ref="BC4:BC9" si="3">SUM(AZ4,BA4,BB4)</f>
        <v>48.5</v>
      </c>
      <c r="BD4" s="51"/>
      <c r="BE4" s="39">
        <f>AZ4*80</f>
        <v>40</v>
      </c>
      <c r="BF4" s="39">
        <f>BA4*88</f>
        <v>3784</v>
      </c>
      <c r="BG4" s="39">
        <f>BB4*80</f>
        <v>400</v>
      </c>
      <c r="BH4" s="39">
        <f t="shared" ref="BH4:BH9" si="4">SUM(BE4,BF4,BG4)</f>
        <v>4224</v>
      </c>
      <c r="BI4" s="51"/>
      <c r="BJ4" s="52" t="s">
        <v>1</v>
      </c>
      <c r="BK4" s="53">
        <f>BC11</f>
        <v>186</v>
      </c>
      <c r="BL4" s="51"/>
      <c r="BM4" s="51"/>
    </row>
    <row r="5">
      <c r="A5" s="35" t="s">
        <v>32</v>
      </c>
      <c r="B5" s="36" t="s">
        <v>19</v>
      </c>
      <c r="C5" s="37">
        <v>45075.0</v>
      </c>
      <c r="D5" s="38" t="s">
        <v>272</v>
      </c>
      <c r="E5" s="39" t="s">
        <v>21</v>
      </c>
      <c r="F5" s="40">
        <v>0.0</v>
      </c>
      <c r="G5" s="40">
        <v>6.5</v>
      </c>
      <c r="H5" s="40">
        <v>0.0</v>
      </c>
      <c r="I5" s="41" t="s">
        <v>22</v>
      </c>
      <c r="J5" s="37">
        <v>45076.0</v>
      </c>
      <c r="K5" s="38" t="s">
        <v>272</v>
      </c>
      <c r="L5" s="39" t="s">
        <v>21</v>
      </c>
      <c r="M5" s="40">
        <v>0.0</v>
      </c>
      <c r="N5" s="40">
        <v>6.5</v>
      </c>
      <c r="O5" s="40">
        <v>0.0</v>
      </c>
      <c r="P5" s="42" t="s">
        <v>24</v>
      </c>
      <c r="Q5" s="37">
        <v>45077.0</v>
      </c>
      <c r="R5" s="38" t="s">
        <v>25</v>
      </c>
      <c r="S5" s="39" t="s">
        <v>25</v>
      </c>
      <c r="T5" s="40">
        <v>0.0</v>
      </c>
      <c r="U5" s="40">
        <v>0.0</v>
      </c>
      <c r="V5" s="40">
        <v>0.0</v>
      </c>
      <c r="W5" s="43" t="s">
        <v>26</v>
      </c>
      <c r="X5" s="37">
        <v>45078.0</v>
      </c>
      <c r="Y5" s="38" t="s">
        <v>272</v>
      </c>
      <c r="Z5" s="39" t="s">
        <v>21</v>
      </c>
      <c r="AA5" s="40">
        <v>0.0</v>
      </c>
      <c r="AB5" s="40">
        <v>5.5</v>
      </c>
      <c r="AC5" s="40">
        <v>0.0</v>
      </c>
      <c r="AD5" s="56" t="s">
        <v>56</v>
      </c>
      <c r="AE5" s="37">
        <v>45079.0</v>
      </c>
      <c r="AF5" s="38" t="s">
        <v>272</v>
      </c>
      <c r="AG5" s="39" t="s">
        <v>21</v>
      </c>
      <c r="AH5" s="40">
        <v>0.0</v>
      </c>
      <c r="AI5" s="40">
        <v>6.5</v>
      </c>
      <c r="AJ5" s="40">
        <v>0.0</v>
      </c>
      <c r="AK5" s="66" t="s">
        <v>57</v>
      </c>
      <c r="AL5" s="37">
        <v>45080.0</v>
      </c>
      <c r="AM5" s="38" t="s">
        <v>272</v>
      </c>
      <c r="AN5" s="39" t="s">
        <v>21</v>
      </c>
      <c r="AO5" s="40">
        <v>0.0</v>
      </c>
      <c r="AP5" s="40">
        <v>6.5</v>
      </c>
      <c r="AQ5" s="40">
        <v>0.0</v>
      </c>
      <c r="AR5" s="47" t="s">
        <v>27</v>
      </c>
      <c r="AS5" s="495">
        <v>45082.0</v>
      </c>
      <c r="AT5" s="38" t="s">
        <v>179</v>
      </c>
      <c r="AU5" s="39" t="s">
        <v>29</v>
      </c>
      <c r="AV5" s="40">
        <v>0.0</v>
      </c>
      <c r="AW5" s="40">
        <v>5.0</v>
      </c>
      <c r="AX5" s="40">
        <v>0.0</v>
      </c>
      <c r="AY5" s="48"/>
      <c r="AZ5" s="49">
        <f t="shared" ref="AZ5:BB5" si="2">SUM(F5,M5,T5,AA5,AH5,AO5,AV5)</f>
        <v>0</v>
      </c>
      <c r="BA5" s="39">
        <f t="shared" si="2"/>
        <v>36.5</v>
      </c>
      <c r="BB5" s="39">
        <f t="shared" si="2"/>
        <v>0</v>
      </c>
      <c r="BC5" s="50">
        <f t="shared" si="3"/>
        <v>36.5</v>
      </c>
      <c r="BD5" s="51"/>
      <c r="BE5" s="39">
        <f t="shared" ref="BE5:BE6" si="6">AZ5*67.31</f>
        <v>0</v>
      </c>
      <c r="BF5" s="39">
        <f t="shared" ref="BF5:BF6" si="7">BA5*74</f>
        <v>2701</v>
      </c>
      <c r="BG5" s="39">
        <f t="shared" ref="BG5:BG6" si="8">BB5*84</f>
        <v>0</v>
      </c>
      <c r="BH5" s="39">
        <f t="shared" si="4"/>
        <v>2701</v>
      </c>
      <c r="BI5" s="51"/>
      <c r="BJ5" s="52" t="s">
        <v>31</v>
      </c>
      <c r="BK5" s="55">
        <f>BC33</f>
        <v>157</v>
      </c>
      <c r="BL5" s="51"/>
      <c r="BM5" s="51"/>
    </row>
    <row r="6">
      <c r="A6" s="35" t="s">
        <v>30</v>
      </c>
      <c r="B6" s="41" t="s">
        <v>33</v>
      </c>
      <c r="C6" s="37">
        <v>45076.0</v>
      </c>
      <c r="D6" s="38" t="s">
        <v>780</v>
      </c>
      <c r="E6" s="39" t="s">
        <v>781</v>
      </c>
      <c r="F6" s="40">
        <v>5.5</v>
      </c>
      <c r="G6" s="40">
        <v>1.5</v>
      </c>
      <c r="H6" s="40">
        <v>0.0</v>
      </c>
      <c r="I6" s="57" t="s">
        <v>46</v>
      </c>
      <c r="J6" s="37">
        <v>45077.0</v>
      </c>
      <c r="K6" s="38" t="s">
        <v>25</v>
      </c>
      <c r="L6" s="39" t="s">
        <v>25</v>
      </c>
      <c r="M6" s="40">
        <v>0.0</v>
      </c>
      <c r="N6" s="40">
        <v>0.0</v>
      </c>
      <c r="O6" s="40">
        <v>0.0</v>
      </c>
      <c r="P6" s="38" t="s">
        <v>36</v>
      </c>
      <c r="Q6" s="37">
        <v>45078.0</v>
      </c>
      <c r="R6" s="38" t="s">
        <v>337</v>
      </c>
      <c r="S6" s="39" t="s">
        <v>195</v>
      </c>
      <c r="T6" s="40">
        <v>5.5</v>
      </c>
      <c r="U6" s="40">
        <v>2.0</v>
      </c>
      <c r="V6" s="40">
        <v>0.0</v>
      </c>
      <c r="W6" s="56" t="s">
        <v>37</v>
      </c>
      <c r="X6" s="37">
        <v>45079.0</v>
      </c>
      <c r="Y6" s="38" t="s">
        <v>780</v>
      </c>
      <c r="Z6" s="39" t="s">
        <v>781</v>
      </c>
      <c r="AA6" s="40">
        <v>5.5</v>
      </c>
      <c r="AB6" s="40">
        <v>1.5</v>
      </c>
      <c r="AC6" s="40">
        <v>0.0</v>
      </c>
      <c r="AD6" s="56" t="s">
        <v>40</v>
      </c>
      <c r="AE6" s="37">
        <v>45080.0</v>
      </c>
      <c r="AF6" s="38" t="s">
        <v>199</v>
      </c>
      <c r="AG6" s="39" t="s">
        <v>42</v>
      </c>
      <c r="AH6" s="40">
        <v>7.0</v>
      </c>
      <c r="AI6" s="40">
        <v>1.0</v>
      </c>
      <c r="AJ6" s="40">
        <v>0.5</v>
      </c>
      <c r="AK6" s="47" t="s">
        <v>43</v>
      </c>
      <c r="AL6" s="37">
        <v>45081.0</v>
      </c>
      <c r="AM6" s="38" t="s">
        <v>199</v>
      </c>
      <c r="AN6" s="39" t="s">
        <v>42</v>
      </c>
      <c r="AO6" s="40">
        <v>7.0</v>
      </c>
      <c r="AP6" s="40">
        <v>1.0</v>
      </c>
      <c r="AQ6" s="40">
        <v>0.5</v>
      </c>
      <c r="AR6" s="47" t="s">
        <v>44</v>
      </c>
      <c r="AS6" s="495">
        <v>45082.0</v>
      </c>
      <c r="AT6" s="38" t="s">
        <v>273</v>
      </c>
      <c r="AU6" s="39" t="s">
        <v>39</v>
      </c>
      <c r="AV6" s="40">
        <v>5.5</v>
      </c>
      <c r="AW6" s="40">
        <v>1.0</v>
      </c>
      <c r="AX6" s="40">
        <v>0.0</v>
      </c>
      <c r="AY6" s="48"/>
      <c r="AZ6" s="49">
        <f t="shared" ref="AZ6:BB6" si="5">SUM(F6,M6,T6,AA6,AH6,AO6,AV6)</f>
        <v>36</v>
      </c>
      <c r="BA6" s="39">
        <f t="shared" si="5"/>
        <v>8</v>
      </c>
      <c r="BB6" s="39">
        <f t="shared" si="5"/>
        <v>1</v>
      </c>
      <c r="BC6" s="50">
        <f t="shared" si="3"/>
        <v>45</v>
      </c>
      <c r="BD6" s="51"/>
      <c r="BE6" s="39">
        <f t="shared" si="6"/>
        <v>2423.16</v>
      </c>
      <c r="BF6" s="39">
        <f t="shared" si="7"/>
        <v>592</v>
      </c>
      <c r="BG6" s="39">
        <f t="shared" si="8"/>
        <v>84</v>
      </c>
      <c r="BH6" s="39">
        <f t="shared" si="4"/>
        <v>3099.16</v>
      </c>
      <c r="BI6" s="51"/>
      <c r="BJ6" s="52" t="s">
        <v>23</v>
      </c>
      <c r="BK6" s="53">
        <f>BC42</f>
        <v>73.5</v>
      </c>
      <c r="BL6" s="51"/>
      <c r="BM6" s="51"/>
    </row>
    <row r="7">
      <c r="A7" s="35" t="s">
        <v>45</v>
      </c>
      <c r="B7" s="41" t="s">
        <v>33</v>
      </c>
      <c r="C7" s="37">
        <v>45076.0</v>
      </c>
      <c r="D7" s="38" t="s">
        <v>273</v>
      </c>
      <c r="E7" s="39" t="s">
        <v>39</v>
      </c>
      <c r="F7" s="40">
        <v>5.5</v>
      </c>
      <c r="G7" s="40">
        <v>1.0</v>
      </c>
      <c r="H7" s="40">
        <v>0.0</v>
      </c>
      <c r="I7" s="57" t="s">
        <v>46</v>
      </c>
      <c r="J7" s="37">
        <v>45077.0</v>
      </c>
      <c r="K7" s="38" t="s">
        <v>273</v>
      </c>
      <c r="L7" s="39" t="s">
        <v>39</v>
      </c>
      <c r="M7" s="40">
        <v>5.5</v>
      </c>
      <c r="N7" s="40">
        <v>1.0</v>
      </c>
      <c r="O7" s="40">
        <v>0.0</v>
      </c>
      <c r="P7" s="42" t="s">
        <v>24</v>
      </c>
      <c r="Q7" s="37">
        <v>45077.0</v>
      </c>
      <c r="R7" s="38" t="s">
        <v>412</v>
      </c>
      <c r="S7" s="39" t="s">
        <v>413</v>
      </c>
      <c r="T7" s="40">
        <v>0.5</v>
      </c>
      <c r="U7" s="40">
        <v>7.5</v>
      </c>
      <c r="V7" s="40">
        <v>5.0</v>
      </c>
      <c r="W7" s="56" t="s">
        <v>37</v>
      </c>
      <c r="X7" s="37">
        <v>45079.0</v>
      </c>
      <c r="Y7" s="38" t="s">
        <v>25</v>
      </c>
      <c r="Z7" s="39" t="s">
        <v>25</v>
      </c>
      <c r="AA7" s="40">
        <v>0.0</v>
      </c>
      <c r="AB7" s="40">
        <v>0.0</v>
      </c>
      <c r="AC7" s="40">
        <v>0.0</v>
      </c>
      <c r="AD7" s="56" t="s">
        <v>40</v>
      </c>
      <c r="AE7" s="37">
        <v>45080.0</v>
      </c>
      <c r="AF7" s="38" t="s">
        <v>199</v>
      </c>
      <c r="AG7" s="39" t="s">
        <v>42</v>
      </c>
      <c r="AH7" s="40">
        <v>7.0</v>
      </c>
      <c r="AI7" s="40">
        <v>1.0</v>
      </c>
      <c r="AJ7" s="40">
        <v>0.5</v>
      </c>
      <c r="AK7" s="47" t="s">
        <v>43</v>
      </c>
      <c r="AL7" s="37">
        <v>45081.0</v>
      </c>
      <c r="AM7" s="38" t="s">
        <v>199</v>
      </c>
      <c r="AN7" s="39" t="s">
        <v>42</v>
      </c>
      <c r="AO7" s="40">
        <v>7.0</v>
      </c>
      <c r="AP7" s="40">
        <v>1.0</v>
      </c>
      <c r="AQ7" s="40">
        <v>0.5</v>
      </c>
      <c r="AR7" s="47" t="s">
        <v>44</v>
      </c>
      <c r="AS7" s="495">
        <v>45082.0</v>
      </c>
      <c r="AT7" s="38" t="s">
        <v>273</v>
      </c>
      <c r="AU7" s="39" t="s">
        <v>39</v>
      </c>
      <c r="AV7" s="40">
        <v>5.5</v>
      </c>
      <c r="AW7" s="40">
        <v>1.0</v>
      </c>
      <c r="AX7" s="40">
        <v>0.0</v>
      </c>
      <c r="AY7" s="48"/>
      <c r="AZ7" s="49">
        <f t="shared" ref="AZ7:BB7" si="9">SUM(F7,M7,T7,AA7,AH7,AO7,AV7)</f>
        <v>31</v>
      </c>
      <c r="BA7" s="39">
        <f t="shared" si="9"/>
        <v>12.5</v>
      </c>
      <c r="BB7" s="39">
        <f t="shared" si="9"/>
        <v>6</v>
      </c>
      <c r="BC7" s="50">
        <f t="shared" si="3"/>
        <v>49.5</v>
      </c>
      <c r="BD7" s="51"/>
      <c r="BE7" s="39">
        <f t="shared" ref="BE7:BE9" si="11">AZ7*80</f>
        <v>2480</v>
      </c>
      <c r="BF7" s="39">
        <f t="shared" ref="BF7:BF9" si="12">BA7*88</f>
        <v>1100</v>
      </c>
      <c r="BG7" s="39">
        <f t="shared" ref="BG7:BG9" si="13">BB7*80</f>
        <v>480</v>
      </c>
      <c r="BH7" s="39">
        <f t="shared" si="4"/>
        <v>4060</v>
      </c>
      <c r="BI7" s="51"/>
      <c r="BJ7" s="55" t="s">
        <v>49</v>
      </c>
      <c r="BK7" s="55">
        <f>BC52</f>
        <v>26</v>
      </c>
      <c r="BL7" s="51"/>
      <c r="BM7" s="51"/>
    </row>
    <row r="8">
      <c r="A8" s="59" t="s">
        <v>52</v>
      </c>
      <c r="B8" s="41"/>
      <c r="C8" s="37"/>
      <c r="D8" s="38"/>
      <c r="E8" s="39"/>
      <c r="F8" s="40">
        <v>0.0</v>
      </c>
      <c r="G8" s="40">
        <v>0.0</v>
      </c>
      <c r="H8" s="40">
        <v>0.0</v>
      </c>
      <c r="I8" s="57"/>
      <c r="J8" s="485"/>
      <c r="K8" s="131"/>
      <c r="L8" s="39"/>
      <c r="M8" s="40">
        <v>0.0</v>
      </c>
      <c r="N8" s="40">
        <v>0.0</v>
      </c>
      <c r="O8" s="40">
        <v>0.0</v>
      </c>
      <c r="P8" s="38"/>
      <c r="Q8" s="37"/>
      <c r="R8" s="96"/>
      <c r="S8" s="39"/>
      <c r="T8" s="40">
        <v>0.0</v>
      </c>
      <c r="U8" s="40">
        <v>0.0</v>
      </c>
      <c r="V8" s="40">
        <v>0.0</v>
      </c>
      <c r="W8" s="56"/>
      <c r="X8" s="37"/>
      <c r="Y8" s="38"/>
      <c r="Z8" s="39"/>
      <c r="AA8" s="40">
        <v>0.0</v>
      </c>
      <c r="AB8" s="40">
        <v>0.0</v>
      </c>
      <c r="AC8" s="40">
        <v>0.0</v>
      </c>
      <c r="AD8" s="56"/>
      <c r="AE8" s="37"/>
      <c r="AF8" s="38"/>
      <c r="AG8" s="39"/>
      <c r="AH8" s="40">
        <v>0.0</v>
      </c>
      <c r="AI8" s="40">
        <v>0.0</v>
      </c>
      <c r="AJ8" s="40">
        <v>0.0</v>
      </c>
      <c r="AO8" s="40">
        <v>0.0</v>
      </c>
      <c r="AP8" s="40">
        <v>0.0</v>
      </c>
      <c r="AQ8" s="40">
        <v>0.0</v>
      </c>
      <c r="AR8" s="47"/>
      <c r="AS8" s="485"/>
      <c r="AT8" s="38"/>
      <c r="AU8" s="39"/>
      <c r="AV8" s="40">
        <v>0.0</v>
      </c>
      <c r="AW8" s="40">
        <v>0.0</v>
      </c>
      <c r="AX8" s="40">
        <v>0.0</v>
      </c>
      <c r="AY8" s="48"/>
      <c r="AZ8" s="49">
        <f t="shared" ref="AZ8:BB8" si="10">SUM(F8,M8,T8,AA8,AH8,AO8,AV8)</f>
        <v>0</v>
      </c>
      <c r="BA8" s="39">
        <f t="shared" si="10"/>
        <v>0</v>
      </c>
      <c r="BB8" s="39">
        <f t="shared" si="10"/>
        <v>0</v>
      </c>
      <c r="BC8" s="50">
        <f t="shared" si="3"/>
        <v>0</v>
      </c>
      <c r="BD8" s="51"/>
      <c r="BE8" s="39">
        <f t="shared" si="11"/>
        <v>0</v>
      </c>
      <c r="BF8" s="39">
        <f t="shared" si="12"/>
        <v>0</v>
      </c>
      <c r="BG8" s="39">
        <f t="shared" si="13"/>
        <v>0</v>
      </c>
      <c r="BH8" s="39">
        <f t="shared" si="4"/>
        <v>0</v>
      </c>
      <c r="BI8" s="51"/>
      <c r="BJ8" s="62" t="s">
        <v>51</v>
      </c>
      <c r="BK8" s="62">
        <f>BC23</f>
        <v>150</v>
      </c>
      <c r="BL8" s="51"/>
      <c r="BM8" s="51"/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40">
        <v>0.0</v>
      </c>
      <c r="I9" s="144"/>
      <c r="J9" s="144"/>
      <c r="K9" s="140"/>
      <c r="L9" s="140"/>
      <c r="M9" s="40">
        <v>0.0</v>
      </c>
      <c r="N9" s="40">
        <v>0.0</v>
      </c>
      <c r="O9" s="40">
        <v>0.0</v>
      </c>
      <c r="P9" s="1"/>
      <c r="Q9" s="45"/>
      <c r="R9" s="39"/>
      <c r="S9" s="39"/>
      <c r="T9" s="40">
        <v>0.0</v>
      </c>
      <c r="U9" s="40">
        <v>0.0</v>
      </c>
      <c r="V9" s="40">
        <v>0.0</v>
      </c>
      <c r="W9" s="56" t="s">
        <v>37</v>
      </c>
      <c r="X9" s="37">
        <v>45079.0</v>
      </c>
      <c r="Y9" s="38" t="s">
        <v>273</v>
      </c>
      <c r="Z9" s="39" t="s">
        <v>39</v>
      </c>
      <c r="AA9" s="40">
        <v>5.5</v>
      </c>
      <c r="AB9" s="40">
        <v>1.0</v>
      </c>
      <c r="AC9" s="40">
        <v>0.0</v>
      </c>
      <c r="AD9" s="521"/>
      <c r="AE9" s="144"/>
      <c r="AF9" s="142"/>
      <c r="AG9" s="142"/>
      <c r="AH9" s="40">
        <v>0.0</v>
      </c>
      <c r="AI9" s="40">
        <v>0.0</v>
      </c>
      <c r="AJ9" s="40">
        <v>0.0</v>
      </c>
      <c r="AK9" s="144"/>
      <c r="AL9" s="144"/>
      <c r="AM9" s="144"/>
      <c r="AN9" s="144"/>
      <c r="AO9" s="40">
        <v>0.0</v>
      </c>
      <c r="AP9" s="40">
        <v>0.0</v>
      </c>
      <c r="AQ9" s="40">
        <v>0.0</v>
      </c>
      <c r="AR9" s="92"/>
      <c r="AS9" s="45"/>
      <c r="AT9" s="297"/>
      <c r="AU9" s="297"/>
      <c r="AV9" s="40">
        <v>0.0</v>
      </c>
      <c r="AW9" s="40">
        <v>0.0</v>
      </c>
      <c r="AX9" s="40">
        <v>0.0</v>
      </c>
      <c r="AY9" s="65"/>
      <c r="AZ9" s="49">
        <f t="shared" ref="AZ9:BB9" si="14">SUM(F9,M9,T9,AA9,AH9,AO9,AV9)</f>
        <v>5.5</v>
      </c>
      <c r="BA9" s="39">
        <f t="shared" si="14"/>
        <v>1</v>
      </c>
      <c r="BB9" s="39">
        <f t="shared" si="14"/>
        <v>0</v>
      </c>
      <c r="BC9" s="50">
        <f t="shared" si="3"/>
        <v>6.5</v>
      </c>
      <c r="BD9" s="51"/>
      <c r="BE9" s="39">
        <f t="shared" si="11"/>
        <v>440</v>
      </c>
      <c r="BF9" s="39">
        <f t="shared" si="12"/>
        <v>88</v>
      </c>
      <c r="BG9" s="39">
        <f t="shared" si="13"/>
        <v>0</v>
      </c>
      <c r="BH9" s="39">
        <f t="shared" si="4"/>
        <v>528</v>
      </c>
      <c r="BI9" s="51"/>
      <c r="BJ9" s="62" t="s">
        <v>53</v>
      </c>
      <c r="BK9" s="62">
        <f>BC63</f>
        <v>119</v>
      </c>
      <c r="BL9" s="51"/>
      <c r="BM9" s="51"/>
    </row>
    <row r="10">
      <c r="A10" s="67"/>
      <c r="D10" s="68"/>
      <c r="F10" s="51"/>
      <c r="G10" s="51"/>
      <c r="H10" s="51"/>
      <c r="K10" s="69"/>
      <c r="L10" s="69"/>
      <c r="M10" s="51"/>
      <c r="N10" s="51"/>
      <c r="O10" s="51"/>
      <c r="P10" s="70"/>
      <c r="Q10" s="71"/>
      <c r="R10" s="51"/>
      <c r="S10" s="51"/>
      <c r="T10" s="51"/>
      <c r="U10" s="51"/>
      <c r="V10" s="51"/>
      <c r="W10" s="72"/>
      <c r="X10" s="71"/>
      <c r="Y10" s="51"/>
      <c r="Z10" s="51"/>
      <c r="AA10" s="51"/>
      <c r="AB10" s="51"/>
      <c r="AC10" s="51"/>
      <c r="AD10" s="73"/>
      <c r="AF10" s="74"/>
      <c r="AG10" s="74"/>
      <c r="AH10" s="51"/>
      <c r="AI10" s="51"/>
      <c r="AJ10" s="51"/>
      <c r="AO10" s="51"/>
      <c r="AP10" s="51"/>
      <c r="AQ10" s="51"/>
      <c r="AR10" s="32"/>
      <c r="AS10" s="71"/>
      <c r="AT10" s="75"/>
      <c r="AU10" s="75"/>
      <c r="AV10" s="51"/>
      <c r="AW10" s="51"/>
      <c r="AX10" s="51"/>
      <c r="AY10" s="48"/>
      <c r="AZ10" s="51"/>
      <c r="BA10" s="51"/>
      <c r="BB10" s="51"/>
      <c r="BC10" s="51"/>
      <c r="BD10" s="51"/>
      <c r="BE10" s="39"/>
      <c r="BF10" s="39"/>
      <c r="BG10" s="39"/>
      <c r="BH10" s="39"/>
      <c r="BI10" s="51"/>
      <c r="BJ10" s="62" t="s">
        <v>60</v>
      </c>
      <c r="BK10" s="62"/>
      <c r="BL10" s="51"/>
      <c r="BM10" s="51"/>
    </row>
    <row r="11">
      <c r="A11" s="67"/>
      <c r="D11" s="68"/>
      <c r="F11" s="51"/>
      <c r="G11" s="51"/>
      <c r="H11" s="51"/>
      <c r="K11" s="69"/>
      <c r="L11" s="69"/>
      <c r="M11" s="51"/>
      <c r="N11" s="51"/>
      <c r="O11" s="51"/>
      <c r="P11" s="70"/>
      <c r="Q11" s="71"/>
      <c r="R11" s="51"/>
      <c r="S11" s="51"/>
      <c r="T11" s="51"/>
      <c r="U11" s="51"/>
      <c r="V11" s="51"/>
      <c r="W11" s="72"/>
      <c r="X11" s="71"/>
      <c r="Y11" s="51"/>
      <c r="Z11" s="51"/>
      <c r="AA11" s="51"/>
      <c r="AB11" s="51"/>
      <c r="AC11" s="51"/>
      <c r="AD11" s="73"/>
      <c r="AF11" s="74"/>
      <c r="AG11" s="74"/>
      <c r="AH11" s="51"/>
      <c r="AI11" s="51"/>
      <c r="AJ11" s="51"/>
      <c r="AO11" s="51"/>
      <c r="AP11" s="51"/>
      <c r="AQ11" s="51"/>
      <c r="AR11" s="32"/>
      <c r="AS11" s="71"/>
      <c r="AT11" s="75"/>
      <c r="AU11" s="75"/>
      <c r="AV11" s="51"/>
      <c r="AW11" s="51"/>
      <c r="AX11" s="51"/>
      <c r="AY11" s="76" t="s">
        <v>14</v>
      </c>
      <c r="AZ11" s="77">
        <f t="shared" ref="AZ11:BC11" si="15">SUM(AZ4,AZ5,AZ6,AZ7,AZ8,AZ9)</f>
        <v>73</v>
      </c>
      <c r="BA11" s="78">
        <f t="shared" si="15"/>
        <v>101</v>
      </c>
      <c r="BB11" s="78">
        <f t="shared" si="15"/>
        <v>12</v>
      </c>
      <c r="BC11" s="79">
        <f t="shared" si="15"/>
        <v>186</v>
      </c>
      <c r="BD11" s="51"/>
      <c r="BE11" s="40">
        <f t="shared" ref="BE11:BH11" si="16">sum(BE4,BE5,BE6,BE7,BE8,BE9)</f>
        <v>5383.16</v>
      </c>
      <c r="BF11" s="40">
        <f t="shared" si="16"/>
        <v>8265</v>
      </c>
      <c r="BG11" s="40">
        <f t="shared" si="16"/>
        <v>964</v>
      </c>
      <c r="BH11" s="40">
        <f t="shared" si="16"/>
        <v>14612.16</v>
      </c>
      <c r="BI11" s="51"/>
      <c r="BJ11" s="62"/>
      <c r="BK11" s="62"/>
      <c r="BL11" s="51"/>
      <c r="BM11" s="51"/>
    </row>
    <row r="12">
      <c r="A12" s="67"/>
      <c r="D12" s="68"/>
      <c r="F12" s="51"/>
      <c r="G12" s="51"/>
      <c r="H12" s="51"/>
      <c r="K12" s="69"/>
      <c r="L12" s="69"/>
      <c r="M12" s="51"/>
      <c r="N12" s="51"/>
      <c r="O12" s="51"/>
      <c r="P12" s="70"/>
      <c r="Q12" s="71"/>
      <c r="R12" s="51"/>
      <c r="S12" s="51"/>
      <c r="T12" s="51"/>
      <c r="U12" s="51"/>
      <c r="V12" s="51"/>
      <c r="W12" s="72"/>
      <c r="X12" s="71"/>
      <c r="Y12" s="51"/>
      <c r="Z12" s="51"/>
      <c r="AA12" s="51"/>
      <c r="AB12" s="51"/>
      <c r="AC12" s="51"/>
      <c r="AD12" s="73"/>
      <c r="AF12" s="74"/>
      <c r="AG12" s="74"/>
      <c r="AH12" s="51"/>
      <c r="AI12" s="51"/>
      <c r="AJ12" s="51"/>
      <c r="AO12" s="51"/>
      <c r="AP12" s="51"/>
      <c r="AQ12" s="51"/>
      <c r="AR12" s="32"/>
      <c r="AS12" s="71"/>
      <c r="AT12" s="75"/>
      <c r="AU12" s="75"/>
      <c r="AV12" s="51"/>
      <c r="AW12" s="51"/>
      <c r="AX12" s="51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483"/>
      <c r="BK12" s="483"/>
      <c r="BL12" s="75"/>
      <c r="BM12" s="75"/>
    </row>
    <row r="13">
      <c r="D13" s="68"/>
      <c r="K13" s="80" t="s">
        <v>51</v>
      </c>
      <c r="L13" s="81"/>
      <c r="M13" s="70"/>
      <c r="N13" s="70"/>
      <c r="O13" s="70"/>
      <c r="P13" s="70"/>
      <c r="Q13" s="71"/>
      <c r="R13" s="51"/>
      <c r="S13" s="51"/>
      <c r="T13" s="75"/>
      <c r="U13" s="75"/>
      <c r="V13" s="75"/>
      <c r="W13" s="75"/>
      <c r="X13" s="68"/>
      <c r="Y13" s="32"/>
      <c r="Z13" s="32"/>
      <c r="AA13" s="73"/>
      <c r="AB13" s="73"/>
      <c r="AC13" s="73"/>
      <c r="AD13" s="73"/>
      <c r="AF13" s="82" t="s">
        <v>51</v>
      </c>
      <c r="AG13" s="81"/>
      <c r="AO13" s="32"/>
      <c r="AP13" s="32"/>
      <c r="AQ13" s="32"/>
      <c r="AR13" s="83"/>
      <c r="AS13" s="84"/>
      <c r="AT13" s="82" t="s">
        <v>51</v>
      </c>
      <c r="AU13" s="81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82" t="s">
        <v>51</v>
      </c>
      <c r="BG13" s="81"/>
      <c r="BH13" s="75"/>
      <c r="BI13" s="75"/>
      <c r="BJ13" s="75"/>
      <c r="BK13" s="75"/>
      <c r="BL13" s="75"/>
      <c r="BM13" s="75"/>
    </row>
    <row r="15">
      <c r="A15" s="85"/>
      <c r="B15" s="86"/>
      <c r="C15" s="86"/>
      <c r="D15" s="87" t="s">
        <v>2</v>
      </c>
      <c r="E15" s="26" t="s">
        <v>3</v>
      </c>
      <c r="F15" s="26" t="s">
        <v>4</v>
      </c>
      <c r="G15" s="26" t="s">
        <v>5</v>
      </c>
      <c r="H15" s="26" t="s">
        <v>6</v>
      </c>
      <c r="I15" s="88"/>
      <c r="J15" s="89"/>
      <c r="K15" s="87" t="s">
        <v>2</v>
      </c>
      <c r="L15" s="87" t="s">
        <v>7</v>
      </c>
      <c r="M15" s="26" t="s">
        <v>4</v>
      </c>
      <c r="N15" s="26" t="s">
        <v>5</v>
      </c>
      <c r="O15" s="26" t="s">
        <v>6</v>
      </c>
      <c r="P15" s="89"/>
      <c r="Q15" s="89"/>
      <c r="R15" s="87" t="s">
        <v>2</v>
      </c>
      <c r="S15" s="87" t="s">
        <v>8</v>
      </c>
      <c r="T15" s="26" t="s">
        <v>4</v>
      </c>
      <c r="U15" s="26" t="s">
        <v>5</v>
      </c>
      <c r="V15" s="26" t="s">
        <v>6</v>
      </c>
      <c r="W15" s="86"/>
      <c r="X15" s="89"/>
      <c r="Y15" s="87" t="s">
        <v>2</v>
      </c>
      <c r="Z15" s="29" t="s">
        <v>9</v>
      </c>
      <c r="AA15" s="26" t="s">
        <v>4</v>
      </c>
      <c r="AB15" s="26" t="s">
        <v>5</v>
      </c>
      <c r="AC15" s="26" t="s">
        <v>6</v>
      </c>
      <c r="AD15" s="90"/>
      <c r="AE15" s="89"/>
      <c r="AF15" s="87" t="s">
        <v>2</v>
      </c>
      <c r="AG15" s="29" t="s">
        <v>10</v>
      </c>
      <c r="AH15" s="26" t="s">
        <v>4</v>
      </c>
      <c r="AI15" s="26" t="s">
        <v>5</v>
      </c>
      <c r="AJ15" s="26" t="s">
        <v>6</v>
      </c>
      <c r="AK15" s="89"/>
      <c r="AL15" s="89"/>
      <c r="AM15" s="87" t="s">
        <v>2</v>
      </c>
      <c r="AN15" s="91" t="s">
        <v>11</v>
      </c>
      <c r="AO15" s="26" t="s">
        <v>4</v>
      </c>
      <c r="AP15" s="26" t="s">
        <v>5</v>
      </c>
      <c r="AQ15" s="26" t="s">
        <v>6</v>
      </c>
      <c r="AR15" s="89"/>
      <c r="AS15" s="89"/>
      <c r="AT15" s="87" t="s">
        <v>2</v>
      </c>
      <c r="AU15" s="29" t="s">
        <v>12</v>
      </c>
      <c r="AV15" s="26" t="s">
        <v>4</v>
      </c>
      <c r="AW15" s="26" t="s">
        <v>5</v>
      </c>
      <c r="AX15" s="26" t="s">
        <v>6</v>
      </c>
      <c r="AY15" s="30"/>
      <c r="AZ15" s="31" t="s">
        <v>4</v>
      </c>
      <c r="BA15" s="31" t="s">
        <v>13</v>
      </c>
      <c r="BB15" s="31" t="s">
        <v>6</v>
      </c>
      <c r="BC15" s="31" t="s">
        <v>14</v>
      </c>
      <c r="BD15" s="32"/>
      <c r="BE15" s="33" t="s">
        <v>4</v>
      </c>
      <c r="BF15" s="33" t="s">
        <v>13</v>
      </c>
      <c r="BG15" s="33" t="s">
        <v>6</v>
      </c>
      <c r="BH15" s="33" t="s">
        <v>15</v>
      </c>
      <c r="BI15" s="32"/>
      <c r="BJ15" s="92" t="s">
        <v>61</v>
      </c>
      <c r="BK15" s="93">
        <f>BH4</f>
        <v>4224</v>
      </c>
      <c r="BL15" s="32"/>
      <c r="BM15" s="32"/>
    </row>
    <row r="16">
      <c r="A16" s="94" t="s">
        <v>335</v>
      </c>
      <c r="B16" s="36" t="s">
        <v>19</v>
      </c>
      <c r="C16" s="37">
        <v>45075.0</v>
      </c>
      <c r="D16" s="42" t="s">
        <v>211</v>
      </c>
      <c r="E16" s="58" t="s">
        <v>66</v>
      </c>
      <c r="F16" s="40">
        <v>0.0</v>
      </c>
      <c r="G16" s="40">
        <v>6.0</v>
      </c>
      <c r="H16" s="40">
        <v>0.0</v>
      </c>
      <c r="I16" s="36" t="s">
        <v>22</v>
      </c>
      <c r="J16" s="37">
        <v>45076.0</v>
      </c>
      <c r="K16" s="42" t="s">
        <v>211</v>
      </c>
      <c r="L16" s="58" t="s">
        <v>66</v>
      </c>
      <c r="M16" s="40">
        <v>0.0</v>
      </c>
      <c r="N16" s="40">
        <v>6.0</v>
      </c>
      <c r="O16" s="40">
        <v>0.0</v>
      </c>
      <c r="P16" s="36" t="s">
        <v>24</v>
      </c>
      <c r="Q16" s="37">
        <v>45077.0</v>
      </c>
      <c r="R16" s="42" t="s">
        <v>25</v>
      </c>
      <c r="S16" s="58" t="s">
        <v>25</v>
      </c>
      <c r="T16" s="40">
        <v>0.0</v>
      </c>
      <c r="U16" s="40">
        <v>0.0</v>
      </c>
      <c r="V16" s="40">
        <v>0.0</v>
      </c>
      <c r="W16" s="36" t="s">
        <v>26</v>
      </c>
      <c r="X16" s="37">
        <v>45078.0</v>
      </c>
      <c r="Y16" s="42" t="s">
        <v>211</v>
      </c>
      <c r="Z16" s="58" t="s">
        <v>66</v>
      </c>
      <c r="AA16" s="40">
        <v>0.0</v>
      </c>
      <c r="AB16" s="40">
        <v>6.0</v>
      </c>
      <c r="AC16" s="40">
        <v>0.0</v>
      </c>
      <c r="AD16" s="36" t="s">
        <v>56</v>
      </c>
      <c r="AE16" s="37">
        <v>45079.0</v>
      </c>
      <c r="AF16" s="42" t="s">
        <v>211</v>
      </c>
      <c r="AG16" s="58" t="s">
        <v>66</v>
      </c>
      <c r="AH16" s="40">
        <v>0.0</v>
      </c>
      <c r="AI16" s="40">
        <v>6.0</v>
      </c>
      <c r="AJ16" s="40">
        <v>0.0</v>
      </c>
      <c r="AK16" s="284" t="s">
        <v>57</v>
      </c>
      <c r="AL16" s="37">
        <v>45080.0</v>
      </c>
      <c r="AM16" s="42" t="s">
        <v>211</v>
      </c>
      <c r="AN16" s="58" t="s">
        <v>66</v>
      </c>
      <c r="AO16" s="40">
        <v>0.0</v>
      </c>
      <c r="AP16" s="40">
        <v>6.0</v>
      </c>
      <c r="AQ16" s="40">
        <v>0.0</v>
      </c>
      <c r="AR16" s="36" t="s">
        <v>93</v>
      </c>
      <c r="AS16" s="37">
        <v>45081.0</v>
      </c>
      <c r="AT16" s="42" t="s">
        <v>211</v>
      </c>
      <c r="AU16" s="58" t="s">
        <v>66</v>
      </c>
      <c r="AV16" s="40">
        <v>0.0</v>
      </c>
      <c r="AW16" s="40">
        <v>6.0</v>
      </c>
      <c r="AX16" s="40">
        <v>0.0</v>
      </c>
      <c r="AY16" s="48"/>
      <c r="AZ16" s="49">
        <f t="shared" ref="AZ16:BB16" si="17">SUM(F16,M16,T16,AA16,AH16,AO16,AV16)</f>
        <v>0</v>
      </c>
      <c r="BA16" s="39">
        <f t="shared" si="17"/>
        <v>36</v>
      </c>
      <c r="BB16" s="39">
        <f t="shared" si="17"/>
        <v>0</v>
      </c>
      <c r="BC16" s="50">
        <f t="shared" ref="BC16:BC21" si="19">SUM(AZ16,BA16,BB16)</f>
        <v>36</v>
      </c>
      <c r="BD16" s="51"/>
      <c r="BE16" s="39">
        <f>AZ16*67.31</f>
        <v>0</v>
      </c>
      <c r="BF16" s="39">
        <f>BA16*74</f>
        <v>2664</v>
      </c>
      <c r="BG16" s="39">
        <f>BB16*84</f>
        <v>0</v>
      </c>
      <c r="BH16" s="39">
        <f t="shared" ref="BH16:BH21" si="20">sum(BE16,BF16,BG16)</f>
        <v>2664</v>
      </c>
      <c r="BI16" s="51"/>
      <c r="BJ16" s="39" t="s">
        <v>68</v>
      </c>
      <c r="BK16" s="93">
        <f>BH6</f>
        <v>3099.16</v>
      </c>
      <c r="BL16" s="51"/>
      <c r="BM16" s="51"/>
    </row>
    <row r="17">
      <c r="A17" s="97" t="s">
        <v>69</v>
      </c>
      <c r="B17" s="57" t="s">
        <v>33</v>
      </c>
      <c r="C17" s="37">
        <v>45076.0</v>
      </c>
      <c r="D17" s="42" t="s">
        <v>274</v>
      </c>
      <c r="E17" s="58" t="s">
        <v>48</v>
      </c>
      <c r="F17" s="40">
        <v>6.0</v>
      </c>
      <c r="G17" s="40">
        <v>2.0</v>
      </c>
      <c r="H17" s="40">
        <v>0.0</v>
      </c>
      <c r="I17" s="57" t="s">
        <v>46</v>
      </c>
      <c r="J17" s="37">
        <v>45077.0</v>
      </c>
      <c r="K17" s="42" t="s">
        <v>274</v>
      </c>
      <c r="L17" s="58" t="s">
        <v>48</v>
      </c>
      <c r="M17" s="40">
        <v>6.0</v>
      </c>
      <c r="N17" s="40">
        <v>2.0</v>
      </c>
      <c r="O17" s="40">
        <v>0.0</v>
      </c>
      <c r="P17" s="36" t="s">
        <v>24</v>
      </c>
      <c r="Q17" s="37">
        <v>45077.0</v>
      </c>
      <c r="R17" s="42" t="s">
        <v>426</v>
      </c>
      <c r="S17" s="58" t="s">
        <v>425</v>
      </c>
      <c r="T17" s="40">
        <v>1.0</v>
      </c>
      <c r="U17" s="40">
        <v>7.0</v>
      </c>
      <c r="V17" s="40">
        <v>5.0</v>
      </c>
      <c r="W17" s="57" t="s">
        <v>37</v>
      </c>
      <c r="X17" s="37">
        <v>45079.0</v>
      </c>
      <c r="Y17" s="42" t="s">
        <v>25</v>
      </c>
      <c r="Z17" s="58" t="s">
        <v>25</v>
      </c>
      <c r="AA17" s="40">
        <v>0.0</v>
      </c>
      <c r="AB17" s="40">
        <v>0.0</v>
      </c>
      <c r="AC17" s="40">
        <v>0.0</v>
      </c>
      <c r="AD17" s="57" t="s">
        <v>40</v>
      </c>
      <c r="AE17" s="37">
        <v>45080.0</v>
      </c>
      <c r="AF17" s="42" t="s">
        <v>274</v>
      </c>
      <c r="AG17" s="58" t="s">
        <v>48</v>
      </c>
      <c r="AH17" s="40">
        <v>6.0</v>
      </c>
      <c r="AI17" s="40">
        <v>2.0</v>
      </c>
      <c r="AJ17" s="40">
        <v>0.0</v>
      </c>
      <c r="AK17" s="96" t="s">
        <v>43</v>
      </c>
      <c r="AL17" s="37">
        <v>45081.0</v>
      </c>
      <c r="AM17" s="42" t="s">
        <v>274</v>
      </c>
      <c r="AN17" s="58" t="s">
        <v>48</v>
      </c>
      <c r="AO17" s="40">
        <v>6.0</v>
      </c>
      <c r="AP17" s="40">
        <v>2.0</v>
      </c>
      <c r="AQ17" s="40">
        <v>0.0</v>
      </c>
      <c r="AR17" s="57" t="s">
        <v>44</v>
      </c>
      <c r="AS17" s="495">
        <v>45082.0</v>
      </c>
      <c r="AT17" s="42" t="s">
        <v>274</v>
      </c>
      <c r="AU17" s="58" t="s">
        <v>48</v>
      </c>
      <c r="AV17" s="40">
        <v>6.0</v>
      </c>
      <c r="AW17" s="40">
        <v>2.0</v>
      </c>
      <c r="AX17" s="40">
        <v>0.0</v>
      </c>
      <c r="AY17" s="48"/>
      <c r="AZ17" s="49">
        <f t="shared" ref="AZ17:BB17" si="18">SUM(F17,M17,T17,AA17,AH17,AO17,AV17)</f>
        <v>31</v>
      </c>
      <c r="BA17" s="39">
        <f t="shared" si="18"/>
        <v>17</v>
      </c>
      <c r="BB17" s="39">
        <f t="shared" si="18"/>
        <v>5</v>
      </c>
      <c r="BC17" s="50">
        <f t="shared" si="19"/>
        <v>53</v>
      </c>
      <c r="BD17" s="51"/>
      <c r="BE17" s="39">
        <f>AZ17*80</f>
        <v>2480</v>
      </c>
      <c r="BF17" s="39">
        <f>BA17*88</f>
        <v>1496</v>
      </c>
      <c r="BG17" s="39">
        <f>BB17*80</f>
        <v>400</v>
      </c>
      <c r="BH17" s="39">
        <f t="shared" si="20"/>
        <v>4376</v>
      </c>
      <c r="BI17" s="51"/>
      <c r="BJ17" s="39" t="s">
        <v>72</v>
      </c>
      <c r="BK17" s="93">
        <f>BH5</f>
        <v>2701</v>
      </c>
      <c r="BL17" s="51"/>
      <c r="BM17" s="51"/>
    </row>
    <row r="18">
      <c r="A18" s="35" t="s">
        <v>73</v>
      </c>
      <c r="B18" s="57" t="s">
        <v>33</v>
      </c>
      <c r="C18" s="37">
        <v>45076.0</v>
      </c>
      <c r="D18" s="42" t="s">
        <v>112</v>
      </c>
      <c r="E18" s="58" t="s">
        <v>71</v>
      </c>
      <c r="F18" s="40">
        <v>6.5</v>
      </c>
      <c r="G18" s="40">
        <v>1.5</v>
      </c>
      <c r="H18" s="40">
        <v>0.0</v>
      </c>
      <c r="I18" s="57" t="s">
        <v>46</v>
      </c>
      <c r="J18" s="37">
        <v>45077.0</v>
      </c>
      <c r="K18" s="42" t="s">
        <v>112</v>
      </c>
      <c r="L18" s="58" t="s">
        <v>71</v>
      </c>
      <c r="M18" s="40">
        <v>6.5</v>
      </c>
      <c r="N18" s="40">
        <v>1.0</v>
      </c>
      <c r="O18" s="40">
        <v>0.0</v>
      </c>
      <c r="P18" s="38" t="s">
        <v>36</v>
      </c>
      <c r="Q18" s="37">
        <v>45078.0</v>
      </c>
      <c r="R18" s="42" t="s">
        <v>25</v>
      </c>
      <c r="S18" s="58" t="s">
        <v>25</v>
      </c>
      <c r="T18" s="40">
        <v>0.0</v>
      </c>
      <c r="U18" s="40">
        <v>0.0</v>
      </c>
      <c r="V18" s="40">
        <v>0.0</v>
      </c>
      <c r="W18" s="57" t="s">
        <v>37</v>
      </c>
      <c r="X18" s="37">
        <v>45079.0</v>
      </c>
      <c r="Y18" s="42" t="s">
        <v>112</v>
      </c>
      <c r="Z18" s="58" t="s">
        <v>71</v>
      </c>
      <c r="AA18" s="40">
        <v>6.5</v>
      </c>
      <c r="AB18" s="40">
        <v>1.0</v>
      </c>
      <c r="AC18" s="40">
        <v>0.0</v>
      </c>
      <c r="AD18" s="57" t="s">
        <v>40</v>
      </c>
      <c r="AE18" s="37">
        <v>45080.0</v>
      </c>
      <c r="AF18" s="42" t="s">
        <v>112</v>
      </c>
      <c r="AG18" s="58" t="s">
        <v>71</v>
      </c>
      <c r="AH18" s="40">
        <v>6.5</v>
      </c>
      <c r="AI18" s="40">
        <v>1.0</v>
      </c>
      <c r="AJ18" s="40">
        <v>0.0</v>
      </c>
      <c r="AK18" s="96" t="s">
        <v>43</v>
      </c>
      <c r="AL18" s="37">
        <v>45081.0</v>
      </c>
      <c r="AM18" s="42" t="s">
        <v>112</v>
      </c>
      <c r="AN18" s="58" t="s">
        <v>71</v>
      </c>
      <c r="AO18" s="40">
        <v>6.5</v>
      </c>
      <c r="AP18" s="40">
        <v>1.0</v>
      </c>
      <c r="AQ18" s="40">
        <v>0.0</v>
      </c>
      <c r="AR18" s="57" t="s">
        <v>44</v>
      </c>
      <c r="AS18" s="495">
        <v>45082.0</v>
      </c>
      <c r="AT18" s="42" t="s">
        <v>112</v>
      </c>
      <c r="AU18" s="58" t="s">
        <v>71</v>
      </c>
      <c r="AV18" s="40">
        <v>6.5</v>
      </c>
      <c r="AW18" s="40">
        <v>1.0</v>
      </c>
      <c r="AX18" s="40">
        <v>0.0</v>
      </c>
      <c r="AY18" s="48"/>
      <c r="AZ18" s="49">
        <f t="shared" ref="AZ18:BB18" si="21">SUM(F18,M18,T18,AA18,AH18,AO18,AV18)</f>
        <v>39</v>
      </c>
      <c r="BA18" s="39">
        <f t="shared" si="21"/>
        <v>6.5</v>
      </c>
      <c r="BB18" s="39">
        <f t="shared" si="21"/>
        <v>0</v>
      </c>
      <c r="BC18" s="50">
        <f t="shared" si="19"/>
        <v>45.5</v>
      </c>
      <c r="BD18" s="51"/>
      <c r="BE18" s="39">
        <f>AZ18*67.31</f>
        <v>2625.09</v>
      </c>
      <c r="BF18" s="39">
        <f>BA18*74</f>
        <v>481</v>
      </c>
      <c r="BG18" s="39">
        <f>BB18*84</f>
        <v>0</v>
      </c>
      <c r="BH18" s="39">
        <f t="shared" si="20"/>
        <v>3106.09</v>
      </c>
      <c r="BI18" s="51"/>
      <c r="BJ18" s="39" t="s">
        <v>76</v>
      </c>
      <c r="BK18" s="93">
        <f>BH7</f>
        <v>4060</v>
      </c>
      <c r="BL18" s="51"/>
      <c r="BM18" s="51"/>
    </row>
    <row r="19">
      <c r="A19" s="35" t="s">
        <v>52</v>
      </c>
      <c r="B19" s="57"/>
      <c r="C19" s="37"/>
      <c r="D19" s="42"/>
      <c r="E19" s="58"/>
      <c r="F19" s="40">
        <v>0.0</v>
      </c>
      <c r="G19" s="40">
        <v>0.0</v>
      </c>
      <c r="H19" s="40">
        <v>0.0</v>
      </c>
      <c r="I19" s="57"/>
      <c r="J19" s="37"/>
      <c r="K19" s="42"/>
      <c r="L19" s="58"/>
      <c r="M19" s="40">
        <v>0.0</v>
      </c>
      <c r="N19" s="40">
        <v>0.0</v>
      </c>
      <c r="O19" s="40">
        <v>0.0</v>
      </c>
      <c r="P19" s="38" t="s">
        <v>36</v>
      </c>
      <c r="Q19" s="37">
        <v>45078.0</v>
      </c>
      <c r="R19" s="42" t="s">
        <v>315</v>
      </c>
      <c r="S19" s="58" t="s">
        <v>200</v>
      </c>
      <c r="T19" s="40">
        <v>6.0</v>
      </c>
      <c r="U19" s="40">
        <v>2.0</v>
      </c>
      <c r="V19" s="40">
        <v>0.5</v>
      </c>
      <c r="AA19" s="40">
        <v>0.0</v>
      </c>
      <c r="AB19" s="40">
        <v>0.0</v>
      </c>
      <c r="AC19" s="40">
        <v>0.0</v>
      </c>
      <c r="AD19" s="63"/>
      <c r="AE19" s="45"/>
      <c r="AF19" s="53"/>
      <c r="AG19" s="53"/>
      <c r="AH19" s="40">
        <v>0.0</v>
      </c>
      <c r="AI19" s="40">
        <v>0.0</v>
      </c>
      <c r="AJ19" s="40">
        <v>0.0</v>
      </c>
      <c r="AK19" s="149"/>
      <c r="AL19" s="45"/>
      <c r="AM19" s="53"/>
      <c r="AN19" s="58"/>
      <c r="AO19" s="40">
        <v>0.0</v>
      </c>
      <c r="AP19" s="40">
        <v>0.0</v>
      </c>
      <c r="AQ19" s="40">
        <v>0.0</v>
      </c>
      <c r="AR19" s="144"/>
      <c r="AS19" s="144"/>
      <c r="AT19" s="144"/>
      <c r="AU19" s="144"/>
      <c r="AV19" s="40">
        <v>0.0</v>
      </c>
      <c r="AW19" s="40">
        <v>0.0</v>
      </c>
      <c r="AX19" s="40">
        <v>0.0</v>
      </c>
      <c r="AY19" s="48"/>
      <c r="AZ19" s="49">
        <f t="shared" ref="AZ19:BB19" si="22">SUM(F19,M19,T19,AA19,AH19,AO19,AV19)</f>
        <v>6</v>
      </c>
      <c r="BA19" s="39">
        <f t="shared" si="22"/>
        <v>2</v>
      </c>
      <c r="BB19" s="39">
        <f t="shared" si="22"/>
        <v>0.5</v>
      </c>
      <c r="BC19" s="50">
        <f t="shared" si="19"/>
        <v>8.5</v>
      </c>
      <c r="BD19" s="51"/>
      <c r="BE19" s="39">
        <f t="shared" ref="BE19:BE21" si="24">AZ19*80</f>
        <v>480</v>
      </c>
      <c r="BF19" s="39">
        <f t="shared" ref="BF19:BF21" si="25">BA19*88</f>
        <v>176</v>
      </c>
      <c r="BG19" s="39">
        <f t="shared" ref="BG19:BG21" si="26">BB19*80</f>
        <v>40</v>
      </c>
      <c r="BH19" s="39">
        <f t="shared" si="20"/>
        <v>696</v>
      </c>
      <c r="BI19" s="51"/>
      <c r="BJ19" s="39" t="s">
        <v>340</v>
      </c>
      <c r="BK19" s="93">
        <f t="shared" ref="BK19:BK21" si="27">BH16</f>
        <v>2664</v>
      </c>
      <c r="BL19" s="51"/>
      <c r="BM19" s="51"/>
    </row>
    <row r="20">
      <c r="A20" s="35" t="s">
        <v>50</v>
      </c>
      <c r="B20" s="36"/>
      <c r="C20" s="37"/>
      <c r="D20" s="42"/>
      <c r="E20" s="58"/>
      <c r="F20" s="40">
        <v>0.0</v>
      </c>
      <c r="G20" s="40">
        <v>0.0</v>
      </c>
      <c r="H20" s="40">
        <v>0.0</v>
      </c>
      <c r="I20" s="57"/>
      <c r="J20" s="37"/>
      <c r="K20" s="42"/>
      <c r="L20" s="58"/>
      <c r="M20" s="40">
        <v>0.0</v>
      </c>
      <c r="N20" s="40">
        <v>0.0</v>
      </c>
      <c r="O20" s="40">
        <v>0.0</v>
      </c>
      <c r="P20" s="38"/>
      <c r="Q20" s="37"/>
      <c r="R20" s="42"/>
      <c r="S20" s="58"/>
      <c r="T20" s="40">
        <v>0.0</v>
      </c>
      <c r="U20" s="40">
        <v>0.0</v>
      </c>
      <c r="V20" s="40">
        <v>0.0</v>
      </c>
      <c r="W20" s="57" t="s">
        <v>37</v>
      </c>
      <c r="X20" s="37">
        <v>45079.0</v>
      </c>
      <c r="Y20" s="42" t="s">
        <v>128</v>
      </c>
      <c r="Z20" s="58" t="s">
        <v>202</v>
      </c>
      <c r="AA20" s="40">
        <v>6.0</v>
      </c>
      <c r="AB20" s="40">
        <v>1.0</v>
      </c>
      <c r="AC20" s="40">
        <v>0.0</v>
      </c>
      <c r="AD20" s="144"/>
      <c r="AE20" s="144"/>
      <c r="AF20" s="144"/>
      <c r="AG20" s="144"/>
      <c r="AH20" s="40">
        <v>0.0</v>
      </c>
      <c r="AI20" s="40">
        <v>0.0</v>
      </c>
      <c r="AJ20" s="40">
        <v>0.0</v>
      </c>
      <c r="AK20" s="144"/>
      <c r="AL20" s="144"/>
      <c r="AM20" s="144"/>
      <c r="AN20" s="144"/>
      <c r="AO20" s="40">
        <v>0.0</v>
      </c>
      <c r="AP20" s="40">
        <v>0.0</v>
      </c>
      <c r="AQ20" s="40">
        <v>0.0</v>
      </c>
      <c r="AR20" s="61"/>
      <c r="AS20" s="143"/>
      <c r="AT20" s="53"/>
      <c r="AU20" s="53"/>
      <c r="AV20" s="40">
        <v>0.0</v>
      </c>
      <c r="AW20" s="40">
        <v>0.0</v>
      </c>
      <c r="AX20" s="40">
        <v>0.0</v>
      </c>
      <c r="AY20" s="48"/>
      <c r="AZ20" s="49">
        <f t="shared" ref="AZ20:BB20" si="23">SUM(F20,M20,T20,AA20,AH20,AO20,AV20)</f>
        <v>6</v>
      </c>
      <c r="BA20" s="39">
        <f t="shared" si="23"/>
        <v>1</v>
      </c>
      <c r="BB20" s="39">
        <f t="shared" si="23"/>
        <v>0</v>
      </c>
      <c r="BC20" s="50">
        <f t="shared" si="19"/>
        <v>7</v>
      </c>
      <c r="BD20" s="51"/>
      <c r="BE20" s="39">
        <f t="shared" si="24"/>
        <v>480</v>
      </c>
      <c r="BF20" s="39">
        <f t="shared" si="25"/>
        <v>88</v>
      </c>
      <c r="BG20" s="39">
        <f t="shared" si="26"/>
        <v>0</v>
      </c>
      <c r="BH20" s="39">
        <f t="shared" si="20"/>
        <v>568</v>
      </c>
      <c r="BI20" s="51"/>
      <c r="BJ20" s="39" t="s">
        <v>80</v>
      </c>
      <c r="BK20" s="93">
        <f t="shared" si="27"/>
        <v>4376</v>
      </c>
      <c r="BL20" s="51"/>
      <c r="BM20" s="51"/>
    </row>
    <row r="21">
      <c r="A21" s="144"/>
      <c r="B21" s="144"/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  <c r="AV21" s="144"/>
      <c r="AW21" s="144"/>
      <c r="AX21" s="144"/>
      <c r="AZ21" s="49">
        <f t="shared" ref="AZ21:BB21" si="28">SUM(F21,M21,T21,AA21,AH21,AO21,AV21)</f>
        <v>0</v>
      </c>
      <c r="BA21" s="39">
        <f t="shared" si="28"/>
        <v>0</v>
      </c>
      <c r="BB21" s="39">
        <f t="shared" si="28"/>
        <v>0</v>
      </c>
      <c r="BC21" s="50">
        <f t="shared" si="19"/>
        <v>0</v>
      </c>
      <c r="BD21" s="51"/>
      <c r="BE21" s="39">
        <f t="shared" si="24"/>
        <v>0</v>
      </c>
      <c r="BF21" s="39">
        <f t="shared" si="25"/>
        <v>0</v>
      </c>
      <c r="BG21" s="39">
        <f t="shared" si="26"/>
        <v>0</v>
      </c>
      <c r="BH21" s="39">
        <f t="shared" si="20"/>
        <v>0</v>
      </c>
      <c r="BI21" s="51"/>
      <c r="BJ21" s="39" t="s">
        <v>81</v>
      </c>
      <c r="BK21" s="93">
        <f t="shared" si="27"/>
        <v>3106.09</v>
      </c>
      <c r="BL21" s="51"/>
      <c r="BM21" s="51"/>
    </row>
    <row r="22">
      <c r="AZ22" s="51"/>
      <c r="BA22" s="51"/>
      <c r="BB22" s="51"/>
      <c r="BC22" s="51"/>
      <c r="BD22" s="51"/>
      <c r="BE22" s="39"/>
      <c r="BF22" s="39"/>
      <c r="BG22" s="39"/>
      <c r="BH22" s="39"/>
      <c r="BI22" s="51"/>
      <c r="BJ22" s="39" t="s">
        <v>83</v>
      </c>
      <c r="BK22" s="93">
        <f>SUM(BH27,BH61)</f>
        <v>4200</v>
      </c>
      <c r="BL22" s="51"/>
      <c r="BM22" s="51"/>
    </row>
    <row r="23">
      <c r="AY23" s="76" t="s">
        <v>14</v>
      </c>
      <c r="AZ23" s="77">
        <f t="shared" ref="AZ23:BC23" si="29">SUM(AZ16,AZ17,AZ18,AZ19,AZ20,AZ21)</f>
        <v>82</v>
      </c>
      <c r="BA23" s="78">
        <f t="shared" si="29"/>
        <v>62.5</v>
      </c>
      <c r="BB23" s="78">
        <f t="shared" si="29"/>
        <v>5.5</v>
      </c>
      <c r="BC23" s="79">
        <f t="shared" si="29"/>
        <v>150</v>
      </c>
      <c r="BD23" s="51"/>
      <c r="BE23" s="40">
        <f>sum(BE16,BE17,BE18,BE19,BE20,BE21)</f>
        <v>6065.09</v>
      </c>
      <c r="BF23" s="40">
        <f>sum(BF16,BF17,BF18,BF19,BF20,BF234)</f>
        <v>4905</v>
      </c>
      <c r="BG23" s="40">
        <f t="shared" ref="BG23:BH23" si="30">sum(BG16,BG17,BG18,BG19,BG20,BG21)</f>
        <v>440</v>
      </c>
      <c r="BH23" s="40">
        <f t="shared" si="30"/>
        <v>11410.09</v>
      </c>
      <c r="BI23" s="51"/>
      <c r="BJ23" s="39" t="s">
        <v>84</v>
      </c>
      <c r="BK23" s="93">
        <f t="shared" ref="BK23:BK24" si="31">BH28</f>
        <v>3616</v>
      </c>
      <c r="BL23" s="51"/>
      <c r="BM23" s="51"/>
    </row>
    <row r="24">
      <c r="A24" s="100"/>
      <c r="B24" s="101"/>
      <c r="C24" s="101"/>
      <c r="D24" s="3"/>
      <c r="E24" s="4"/>
      <c r="F24" s="102"/>
      <c r="G24" s="102"/>
      <c r="H24" s="102"/>
      <c r="I24" s="102"/>
      <c r="J24" s="102"/>
      <c r="K24" s="6" t="s">
        <v>85</v>
      </c>
      <c r="L24" s="4"/>
      <c r="T24" s="103"/>
      <c r="U24" s="103"/>
      <c r="V24" s="103"/>
      <c r="W24" s="103"/>
      <c r="X24" s="104"/>
      <c r="Y24" s="104"/>
      <c r="Z24" s="105"/>
      <c r="AA24" s="104"/>
      <c r="AB24" s="104"/>
      <c r="AC24" s="104"/>
      <c r="AD24" s="104"/>
      <c r="AE24" s="104"/>
      <c r="AF24" s="9" t="s">
        <v>85</v>
      </c>
      <c r="AG24" s="4"/>
      <c r="AH24" s="104"/>
      <c r="AI24" s="104"/>
      <c r="AJ24" s="104"/>
      <c r="AK24" s="104"/>
      <c r="AL24" s="104"/>
      <c r="AM24" s="104"/>
      <c r="AN24" s="105"/>
      <c r="AO24" s="104"/>
      <c r="AP24" s="104"/>
      <c r="AQ24" s="104"/>
      <c r="AR24" s="104"/>
      <c r="AS24" s="104"/>
      <c r="AT24" s="9" t="s">
        <v>85</v>
      </c>
      <c r="AU24" s="4"/>
      <c r="AV24" s="105"/>
      <c r="AW24" s="105"/>
      <c r="AX24" s="105"/>
      <c r="AY24" s="105"/>
      <c r="AZ24" s="105"/>
      <c r="BA24" s="105"/>
      <c r="BB24" s="105"/>
      <c r="BC24" s="105"/>
      <c r="BD24" s="106"/>
      <c r="BE24" s="106"/>
      <c r="BF24" s="106"/>
      <c r="BG24" s="106"/>
      <c r="BH24" s="106"/>
      <c r="BI24" s="106"/>
      <c r="BJ24" s="39" t="s">
        <v>86</v>
      </c>
      <c r="BK24" s="93">
        <f t="shared" si="31"/>
        <v>3032.09</v>
      </c>
      <c r="BL24" s="106"/>
      <c r="BM24" s="106"/>
    </row>
    <row r="25">
      <c r="A25" s="7"/>
      <c r="B25" s="350"/>
      <c r="C25" s="350"/>
      <c r="D25" s="124"/>
      <c r="E25" s="351">
        <v>45075.0</v>
      </c>
      <c r="F25" s="387"/>
      <c r="G25" s="387"/>
      <c r="H25" s="387"/>
      <c r="I25" s="124"/>
      <c r="J25" s="124"/>
      <c r="L25" s="351">
        <v>45076.0</v>
      </c>
      <c r="M25" s="124"/>
      <c r="N25" s="124"/>
      <c r="O25" s="124"/>
      <c r="P25" s="124"/>
      <c r="R25" s="8"/>
      <c r="S25" s="351">
        <v>45077.0</v>
      </c>
      <c r="U25" s="126"/>
      <c r="V25" s="126"/>
      <c r="X25" s="126"/>
      <c r="Y25" s="488"/>
      <c r="Z25" s="351">
        <v>45078.0</v>
      </c>
      <c r="AA25" s="126"/>
      <c r="AB25" s="126"/>
      <c r="AD25" s="126"/>
      <c r="AE25" s="126"/>
      <c r="AF25" s="126"/>
      <c r="AG25" s="405">
        <v>45079.0</v>
      </c>
      <c r="AH25" s="126"/>
      <c r="AJ25" s="126"/>
      <c r="AK25" s="126"/>
      <c r="AL25" s="126"/>
      <c r="AM25" s="126"/>
      <c r="AN25" s="405">
        <v>45080.0</v>
      </c>
      <c r="AP25" s="106"/>
      <c r="AQ25" s="106"/>
      <c r="AR25" s="106"/>
      <c r="AS25" s="106"/>
      <c r="AT25" s="106"/>
      <c r="AU25" s="405">
        <v>45081.0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9" t="s">
        <v>85</v>
      </c>
      <c r="BG25" s="4"/>
      <c r="BH25" s="106"/>
      <c r="BI25" s="106"/>
      <c r="BJ25" s="92" t="s">
        <v>108</v>
      </c>
      <c r="BK25" s="93">
        <f>BH38</f>
        <v>3456</v>
      </c>
      <c r="BL25" s="106"/>
      <c r="BM25" s="106"/>
    </row>
    <row r="26">
      <c r="A26" s="107"/>
      <c r="B26" s="26"/>
      <c r="C26" s="26"/>
      <c r="D26" s="26" t="s">
        <v>2</v>
      </c>
      <c r="E26" s="26" t="s">
        <v>3</v>
      </c>
      <c r="F26" s="26" t="s">
        <v>4</v>
      </c>
      <c r="G26" s="26" t="s">
        <v>5</v>
      </c>
      <c r="H26" s="26" t="s">
        <v>6</v>
      </c>
      <c r="I26" s="26"/>
      <c r="J26" s="26"/>
      <c r="K26" s="26" t="s">
        <v>2</v>
      </c>
      <c r="L26" s="26" t="s">
        <v>7</v>
      </c>
      <c r="M26" s="26" t="s">
        <v>4</v>
      </c>
      <c r="N26" s="26" t="s">
        <v>5</v>
      </c>
      <c r="O26" s="26" t="s">
        <v>6</v>
      </c>
      <c r="P26" s="26"/>
      <c r="Q26" s="26"/>
      <c r="R26" s="26" t="s">
        <v>2</v>
      </c>
      <c r="S26" s="26" t="s">
        <v>8</v>
      </c>
      <c r="T26" s="26" t="s">
        <v>4</v>
      </c>
      <c r="U26" s="26" t="s">
        <v>5</v>
      </c>
      <c r="V26" s="26" t="s">
        <v>6</v>
      </c>
      <c r="W26" s="28"/>
      <c r="X26" s="29"/>
      <c r="Y26" s="29" t="s">
        <v>2</v>
      </c>
      <c r="Z26" s="29" t="s">
        <v>9</v>
      </c>
      <c r="AA26" s="26" t="s">
        <v>4</v>
      </c>
      <c r="AB26" s="26" t="s">
        <v>5</v>
      </c>
      <c r="AC26" s="26" t="s">
        <v>6</v>
      </c>
      <c r="AD26" s="29"/>
      <c r="AE26" s="29"/>
      <c r="AF26" s="29" t="s">
        <v>2</v>
      </c>
      <c r="AG26" s="29" t="s">
        <v>10</v>
      </c>
      <c r="AH26" s="26" t="s">
        <v>4</v>
      </c>
      <c r="AI26" s="26" t="s">
        <v>5</v>
      </c>
      <c r="AJ26" s="26" t="s">
        <v>6</v>
      </c>
      <c r="AK26" s="29"/>
      <c r="AL26" s="29"/>
      <c r="AM26" s="29" t="s">
        <v>2</v>
      </c>
      <c r="AN26" s="29" t="s">
        <v>11</v>
      </c>
      <c r="AO26" s="26" t="s">
        <v>4</v>
      </c>
      <c r="AP26" s="26" t="s">
        <v>5</v>
      </c>
      <c r="AQ26" s="26" t="s">
        <v>6</v>
      </c>
      <c r="AR26" s="29"/>
      <c r="AS26" s="29"/>
      <c r="AT26" s="29" t="s">
        <v>2</v>
      </c>
      <c r="AU26" s="29" t="s">
        <v>12</v>
      </c>
      <c r="AV26" s="26" t="s">
        <v>4</v>
      </c>
      <c r="AW26" s="26" t="s">
        <v>5</v>
      </c>
      <c r="AX26" s="26" t="s">
        <v>6</v>
      </c>
      <c r="AY26" s="30"/>
      <c r="AZ26" s="31" t="s">
        <v>4</v>
      </c>
      <c r="BA26" s="31" t="s">
        <v>13</v>
      </c>
      <c r="BB26" s="31" t="s">
        <v>6</v>
      </c>
      <c r="BC26" s="31" t="s">
        <v>14</v>
      </c>
      <c r="BD26" s="32"/>
      <c r="BE26" s="33" t="s">
        <v>4</v>
      </c>
      <c r="BF26" s="33" t="s">
        <v>13</v>
      </c>
      <c r="BG26" s="33" t="s">
        <v>6</v>
      </c>
      <c r="BH26" s="33" t="s">
        <v>15</v>
      </c>
      <c r="BI26" s="32"/>
      <c r="BJ26" s="92" t="s">
        <v>87</v>
      </c>
      <c r="BK26" s="93">
        <f t="shared" ref="BK26:BK27" si="33">BH57</f>
        <v>3665.93</v>
      </c>
      <c r="BL26" s="32"/>
      <c r="BM26" s="32"/>
    </row>
    <row r="27">
      <c r="A27" s="35" t="s">
        <v>88</v>
      </c>
      <c r="B27" s="43" t="s">
        <v>19</v>
      </c>
      <c r="C27" s="37">
        <v>45075.0</v>
      </c>
      <c r="D27" s="42" t="s">
        <v>298</v>
      </c>
      <c r="E27" s="39" t="s">
        <v>280</v>
      </c>
      <c r="F27" s="40">
        <v>0.0</v>
      </c>
      <c r="G27" s="40">
        <v>8.0</v>
      </c>
      <c r="H27" s="40">
        <v>0.0</v>
      </c>
      <c r="I27" s="43" t="s">
        <v>22</v>
      </c>
      <c r="J27" s="37">
        <v>45076.0</v>
      </c>
      <c r="K27" s="42" t="s">
        <v>298</v>
      </c>
      <c r="L27" s="39" t="s">
        <v>280</v>
      </c>
      <c r="M27" s="40">
        <v>0.0</v>
      </c>
      <c r="N27" s="40">
        <v>7.0</v>
      </c>
      <c r="O27" s="40">
        <v>0.0</v>
      </c>
      <c r="P27" s="43" t="s">
        <v>24</v>
      </c>
      <c r="Q27" s="37">
        <v>45077.0</v>
      </c>
      <c r="R27" s="42" t="s">
        <v>298</v>
      </c>
      <c r="S27" s="39" t="s">
        <v>280</v>
      </c>
      <c r="T27" s="40">
        <v>0.0</v>
      </c>
      <c r="U27" s="40">
        <v>7.0</v>
      </c>
      <c r="V27" s="40">
        <v>0.0</v>
      </c>
      <c r="W27" s="43" t="s">
        <v>26</v>
      </c>
      <c r="X27" s="37">
        <v>45078.0</v>
      </c>
      <c r="Y27" s="42" t="s">
        <v>25</v>
      </c>
      <c r="Z27" s="39" t="s">
        <v>25</v>
      </c>
      <c r="AA27" s="40">
        <v>0.0</v>
      </c>
      <c r="AB27" s="40">
        <v>0.0</v>
      </c>
      <c r="AC27" s="40">
        <v>0.0</v>
      </c>
      <c r="AD27" s="43" t="s">
        <v>56</v>
      </c>
      <c r="AE27" s="37">
        <v>45079.0</v>
      </c>
      <c r="AF27" s="42" t="s">
        <v>278</v>
      </c>
      <c r="AG27" s="39" t="s">
        <v>92</v>
      </c>
      <c r="AH27" s="40">
        <v>0.0</v>
      </c>
      <c r="AI27" s="40">
        <v>8.0</v>
      </c>
      <c r="AJ27" s="40">
        <v>0.0</v>
      </c>
      <c r="AK27" s="66" t="s">
        <v>57</v>
      </c>
      <c r="AL27" s="37">
        <v>45080.0</v>
      </c>
      <c r="AM27" s="42" t="s">
        <v>278</v>
      </c>
      <c r="AN27" s="108" t="s">
        <v>92</v>
      </c>
      <c r="AO27" s="40">
        <v>0.0</v>
      </c>
      <c r="AP27" s="40">
        <v>8.0</v>
      </c>
      <c r="AQ27" s="40">
        <v>0.0</v>
      </c>
      <c r="AR27" s="43" t="s">
        <v>93</v>
      </c>
      <c r="AS27" s="37">
        <v>45081.0</v>
      </c>
      <c r="AT27" s="42" t="s">
        <v>298</v>
      </c>
      <c r="AU27" s="39" t="s">
        <v>280</v>
      </c>
      <c r="AV27" s="40">
        <v>0.0</v>
      </c>
      <c r="AW27" s="40">
        <v>7.0</v>
      </c>
      <c r="AX27" s="40">
        <v>0.0</v>
      </c>
      <c r="AY27" s="48"/>
      <c r="AZ27" s="49">
        <f t="shared" ref="AZ27:BB27" si="32">SUM(F27,M27,T27,AA27,AH27,AO27,AV27)</f>
        <v>0</v>
      </c>
      <c r="BA27" s="39">
        <f t="shared" si="32"/>
        <v>45</v>
      </c>
      <c r="BB27" s="39">
        <f t="shared" si="32"/>
        <v>0</v>
      </c>
      <c r="BC27" s="50">
        <f t="shared" ref="BC27:BC31" si="35">SUM(AZ27,BA27,BB27)</f>
        <v>45</v>
      </c>
      <c r="BD27" s="51"/>
      <c r="BE27" s="39">
        <f t="shared" ref="BE27:BE28" si="36">AZ27*80</f>
        <v>0</v>
      </c>
      <c r="BF27" s="39">
        <f t="shared" ref="BF27:BF28" si="37">BA27*88</f>
        <v>3960</v>
      </c>
      <c r="BG27" s="39">
        <f t="shared" ref="BG27:BG28" si="38">BB27*80</f>
        <v>0</v>
      </c>
      <c r="BH27" s="39">
        <f t="shared" ref="BH27:BH31" si="39">sum(BE27,BF27,BG27)</f>
        <v>3960</v>
      </c>
      <c r="BI27" s="51"/>
      <c r="BJ27" s="39" t="s">
        <v>744</v>
      </c>
      <c r="BK27" s="93">
        <f t="shared" si="33"/>
        <v>2490.06</v>
      </c>
      <c r="BL27" s="51"/>
      <c r="BM27" s="51"/>
    </row>
    <row r="28">
      <c r="A28" s="109" t="s">
        <v>97</v>
      </c>
      <c r="B28" s="420" t="s">
        <v>33</v>
      </c>
      <c r="C28" s="37">
        <v>45076.0</v>
      </c>
      <c r="D28" s="96" t="s">
        <v>74</v>
      </c>
      <c r="E28" s="110" t="s">
        <v>99</v>
      </c>
      <c r="F28" s="40">
        <v>7.0</v>
      </c>
      <c r="G28" s="40">
        <v>0.5</v>
      </c>
      <c r="H28" s="40">
        <v>0.0</v>
      </c>
      <c r="I28" s="420" t="s">
        <v>46</v>
      </c>
      <c r="J28" s="37">
        <v>45077.0</v>
      </c>
      <c r="K28" s="96" t="s">
        <v>25</v>
      </c>
      <c r="L28" s="110" t="s">
        <v>25</v>
      </c>
      <c r="M28" s="40">
        <v>0.0</v>
      </c>
      <c r="N28" s="40">
        <v>0.0</v>
      </c>
      <c r="O28" s="40">
        <v>0.0</v>
      </c>
      <c r="P28" s="38" t="s">
        <v>36</v>
      </c>
      <c r="Q28" s="37">
        <v>45078.0</v>
      </c>
      <c r="R28" s="96" t="s">
        <v>74</v>
      </c>
      <c r="S28" s="110" t="s">
        <v>99</v>
      </c>
      <c r="T28" s="40">
        <v>7.0</v>
      </c>
      <c r="U28" s="40">
        <v>0.5</v>
      </c>
      <c r="V28" s="40">
        <v>0.0</v>
      </c>
      <c r="W28" s="420" t="s">
        <v>37</v>
      </c>
      <c r="X28" s="37">
        <v>45079.0</v>
      </c>
      <c r="Y28" s="96" t="s">
        <v>74</v>
      </c>
      <c r="Z28" s="110" t="s">
        <v>99</v>
      </c>
      <c r="AA28" s="40">
        <v>7.0</v>
      </c>
      <c r="AB28" s="40">
        <v>0.5</v>
      </c>
      <c r="AC28" s="40">
        <v>0.0</v>
      </c>
      <c r="AD28" s="420" t="s">
        <v>40</v>
      </c>
      <c r="AE28" s="37">
        <v>45080.0</v>
      </c>
      <c r="AF28" s="56" t="s">
        <v>281</v>
      </c>
      <c r="AG28" s="110" t="s">
        <v>101</v>
      </c>
      <c r="AH28" s="40">
        <v>8.0</v>
      </c>
      <c r="AI28" s="40">
        <v>0.0</v>
      </c>
      <c r="AJ28" s="40">
        <v>0.0</v>
      </c>
      <c r="AK28" s="96" t="s">
        <v>43</v>
      </c>
      <c r="AL28" s="37">
        <v>45081.0</v>
      </c>
      <c r="AM28" s="56" t="s">
        <v>281</v>
      </c>
      <c r="AN28" s="110" t="s">
        <v>101</v>
      </c>
      <c r="AO28" s="40">
        <v>8.0</v>
      </c>
      <c r="AP28" s="40">
        <v>0.0</v>
      </c>
      <c r="AQ28" s="40">
        <v>0.0</v>
      </c>
      <c r="AR28" s="420" t="s">
        <v>44</v>
      </c>
      <c r="AS28" s="495">
        <v>45082.0</v>
      </c>
      <c r="AT28" s="95" t="s">
        <v>799</v>
      </c>
      <c r="AU28" s="98" t="s">
        <v>800</v>
      </c>
      <c r="AV28" s="40">
        <v>6.0</v>
      </c>
      <c r="AW28" s="40">
        <v>0.5</v>
      </c>
      <c r="AX28" s="40">
        <v>0.0</v>
      </c>
      <c r="AY28" s="48"/>
      <c r="AZ28" s="49">
        <f t="shared" ref="AZ28:BB28" si="34">SUM(F28,M28,T28,AA28,AH28,AO28,AV28)</f>
        <v>43</v>
      </c>
      <c r="BA28" s="39">
        <f t="shared" si="34"/>
        <v>2</v>
      </c>
      <c r="BB28" s="39">
        <f t="shared" si="34"/>
        <v>0</v>
      </c>
      <c r="BC28" s="50">
        <f t="shared" si="35"/>
        <v>45</v>
      </c>
      <c r="BD28" s="51"/>
      <c r="BE28" s="39">
        <f t="shared" si="36"/>
        <v>3440</v>
      </c>
      <c r="BF28" s="39">
        <f t="shared" si="37"/>
        <v>176</v>
      </c>
      <c r="BG28" s="39">
        <f t="shared" si="38"/>
        <v>0</v>
      </c>
      <c r="BH28" s="39">
        <f t="shared" si="39"/>
        <v>3616</v>
      </c>
      <c r="BI28" s="51"/>
      <c r="BJ28" s="39" t="s">
        <v>102</v>
      </c>
      <c r="BK28" s="93">
        <f t="shared" ref="BK28:BK29" si="41">BH68</f>
        <v>0</v>
      </c>
      <c r="BL28" s="51"/>
      <c r="BM28" s="51"/>
    </row>
    <row r="29">
      <c r="A29" s="35" t="s">
        <v>103</v>
      </c>
      <c r="B29" s="420" t="s">
        <v>33</v>
      </c>
      <c r="C29" s="37">
        <v>45076.0</v>
      </c>
      <c r="D29" s="96" t="s">
        <v>112</v>
      </c>
      <c r="E29" s="110" t="s">
        <v>71</v>
      </c>
      <c r="F29" s="40">
        <v>6.5</v>
      </c>
      <c r="G29" s="40">
        <v>1.0</v>
      </c>
      <c r="H29" s="40">
        <v>0.0</v>
      </c>
      <c r="I29" s="420" t="s">
        <v>46</v>
      </c>
      <c r="J29" s="37">
        <v>45077.0</v>
      </c>
      <c r="K29" s="96" t="s">
        <v>112</v>
      </c>
      <c r="L29" s="110" t="s">
        <v>71</v>
      </c>
      <c r="M29" s="40">
        <v>6.5</v>
      </c>
      <c r="N29" s="40">
        <v>1.0</v>
      </c>
      <c r="O29" s="40">
        <v>0.0</v>
      </c>
      <c r="P29" s="38" t="s">
        <v>36</v>
      </c>
      <c r="Q29" s="37">
        <v>45078.0</v>
      </c>
      <c r="R29" s="96" t="s">
        <v>112</v>
      </c>
      <c r="S29" s="110" t="s">
        <v>71</v>
      </c>
      <c r="T29" s="40">
        <v>6.5</v>
      </c>
      <c r="U29" s="40">
        <v>1.0</v>
      </c>
      <c r="V29" s="40">
        <v>0.0</v>
      </c>
      <c r="W29" s="420" t="s">
        <v>37</v>
      </c>
      <c r="X29" s="37">
        <v>45079.0</v>
      </c>
      <c r="Y29" s="96" t="s">
        <v>112</v>
      </c>
      <c r="Z29" s="110" t="s">
        <v>71</v>
      </c>
      <c r="AA29" s="40">
        <v>6.5</v>
      </c>
      <c r="AB29" s="40">
        <v>1.0</v>
      </c>
      <c r="AC29" s="40">
        <v>0.0</v>
      </c>
      <c r="AD29" s="420" t="s">
        <v>40</v>
      </c>
      <c r="AE29" s="37">
        <v>45080.0</v>
      </c>
      <c r="AF29" s="114" t="s">
        <v>213</v>
      </c>
      <c r="AG29" s="110" t="s">
        <v>225</v>
      </c>
      <c r="AH29" s="40">
        <v>7.5</v>
      </c>
      <c r="AI29" s="40">
        <v>0.5</v>
      </c>
      <c r="AJ29" s="40">
        <v>0.0</v>
      </c>
      <c r="AK29" s="96" t="s">
        <v>43</v>
      </c>
      <c r="AL29" s="37">
        <v>45081.0</v>
      </c>
      <c r="AM29" s="114" t="s">
        <v>25</v>
      </c>
      <c r="AN29" s="110" t="s">
        <v>25</v>
      </c>
      <c r="AO29" s="40">
        <v>0.0</v>
      </c>
      <c r="AP29" s="40">
        <v>0.0</v>
      </c>
      <c r="AQ29" s="40">
        <v>0.0</v>
      </c>
      <c r="AR29" s="420" t="s">
        <v>44</v>
      </c>
      <c r="AS29" s="495">
        <v>45082.0</v>
      </c>
      <c r="AT29" s="96" t="s">
        <v>273</v>
      </c>
      <c r="AU29" s="110" t="s">
        <v>39</v>
      </c>
      <c r="AV29" s="40">
        <v>5.5</v>
      </c>
      <c r="AW29" s="40">
        <v>1.0</v>
      </c>
      <c r="AX29" s="40">
        <v>0.0</v>
      </c>
      <c r="AY29" s="48"/>
      <c r="AZ29" s="49">
        <f t="shared" ref="AZ29:BB29" si="40">SUM(F29,M29,T29,AA29,AH29,AO29,AV29)</f>
        <v>39</v>
      </c>
      <c r="BA29" s="39">
        <f t="shared" si="40"/>
        <v>5.5</v>
      </c>
      <c r="BB29" s="39">
        <f t="shared" si="40"/>
        <v>0</v>
      </c>
      <c r="BC29" s="50">
        <f t="shared" si="35"/>
        <v>44.5</v>
      </c>
      <c r="BD29" s="51"/>
      <c r="BE29" s="39">
        <f>AZ29*67.31</f>
        <v>2625.09</v>
      </c>
      <c r="BF29" s="39">
        <f>BA29*74</f>
        <v>407</v>
      </c>
      <c r="BG29" s="39">
        <f>BB29*84</f>
        <v>0</v>
      </c>
      <c r="BH29" s="39">
        <f t="shared" si="39"/>
        <v>3032.09</v>
      </c>
      <c r="BI29" s="51"/>
      <c r="BJ29" s="39" t="s">
        <v>752</v>
      </c>
      <c r="BK29" s="93">
        <f t="shared" si="41"/>
        <v>0</v>
      </c>
      <c r="BL29" s="51"/>
      <c r="BM29" s="51"/>
    </row>
    <row r="30">
      <c r="A30" s="35" t="s">
        <v>52</v>
      </c>
      <c r="B30" s="43"/>
      <c r="C30" s="37"/>
      <c r="D30" s="42"/>
      <c r="E30" s="39"/>
      <c r="F30" s="40">
        <v>0.0</v>
      </c>
      <c r="G30" s="40">
        <v>0.0</v>
      </c>
      <c r="H30" s="40">
        <v>0.0</v>
      </c>
      <c r="I30" s="420" t="s">
        <v>46</v>
      </c>
      <c r="J30" s="37">
        <v>45077.0</v>
      </c>
      <c r="K30" s="96" t="s">
        <v>74</v>
      </c>
      <c r="L30" s="110" t="s">
        <v>99</v>
      </c>
      <c r="M30" s="40">
        <v>7.0</v>
      </c>
      <c r="N30" s="40">
        <v>0.5</v>
      </c>
      <c r="O30" s="40">
        <v>0.0</v>
      </c>
      <c r="P30" s="38"/>
      <c r="Q30" s="37"/>
      <c r="R30" s="96"/>
      <c r="S30" s="110"/>
      <c r="T30" s="40">
        <v>0.0</v>
      </c>
      <c r="U30" s="40">
        <v>0.0</v>
      </c>
      <c r="V30" s="40">
        <v>0.0</v>
      </c>
      <c r="W30" s="64"/>
      <c r="X30" s="45"/>
      <c r="Y30" s="53"/>
      <c r="Z30" s="39"/>
      <c r="AA30" s="40">
        <v>0.0</v>
      </c>
      <c r="AB30" s="40">
        <v>0.0</v>
      </c>
      <c r="AC30" s="40">
        <v>0.0</v>
      </c>
      <c r="AD30" s="112"/>
      <c r="AE30" s="113"/>
      <c r="AF30" s="72"/>
      <c r="AG30" s="92"/>
      <c r="AH30" s="40">
        <v>0.0</v>
      </c>
      <c r="AI30" s="40">
        <v>0.0</v>
      </c>
      <c r="AJ30" s="40">
        <v>0.0</v>
      </c>
      <c r="AK30" s="96"/>
      <c r="AL30" s="37"/>
      <c r="AM30" s="56"/>
      <c r="AN30" s="110"/>
      <c r="AO30" s="40">
        <v>0.0</v>
      </c>
      <c r="AP30" s="40">
        <v>0.0</v>
      </c>
      <c r="AQ30" s="40">
        <v>0.0</v>
      </c>
      <c r="AR30" s="113"/>
      <c r="AS30" s="113"/>
      <c r="AT30" s="113"/>
      <c r="AU30" s="113"/>
      <c r="AV30" s="40">
        <v>0.0</v>
      </c>
      <c r="AW30" s="40">
        <v>0.0</v>
      </c>
      <c r="AX30" s="40">
        <v>0.0</v>
      </c>
      <c r="AY30" s="48"/>
      <c r="AZ30" s="49">
        <f t="shared" ref="AZ30:BB30" si="42">SUM(F30,M30,T30,AA30,AH30,AO30,AV30)</f>
        <v>7</v>
      </c>
      <c r="BA30" s="39">
        <f t="shared" si="42"/>
        <v>0.5</v>
      </c>
      <c r="BB30" s="39">
        <f t="shared" si="42"/>
        <v>0</v>
      </c>
      <c r="BC30" s="50">
        <f t="shared" si="35"/>
        <v>7.5</v>
      </c>
      <c r="BD30" s="51"/>
      <c r="BE30" s="39">
        <f t="shared" ref="BE30:BE31" si="44">AZ30*80</f>
        <v>560</v>
      </c>
      <c r="BF30" s="39">
        <f t="shared" ref="BF30:BF31" si="45">BA30*88</f>
        <v>44</v>
      </c>
      <c r="BG30" s="39">
        <f t="shared" ref="BG30:BG31" si="46">BB30*80</f>
        <v>0</v>
      </c>
      <c r="BH30" s="39">
        <f t="shared" si="39"/>
        <v>604</v>
      </c>
      <c r="BI30" s="51"/>
      <c r="BJ30" s="39" t="s">
        <v>107</v>
      </c>
      <c r="BK30" s="39">
        <f>sum(BH59,BH70)</f>
        <v>1728</v>
      </c>
      <c r="BL30" s="51"/>
      <c r="BM30" s="51"/>
    </row>
    <row r="31">
      <c r="A31" s="35" t="s">
        <v>50</v>
      </c>
      <c r="B31" s="292"/>
      <c r="C31" s="45"/>
      <c r="D31" s="92"/>
      <c r="E31" s="92"/>
      <c r="F31" s="40">
        <v>0.0</v>
      </c>
      <c r="G31" s="40">
        <v>0.0</v>
      </c>
      <c r="H31" s="40">
        <v>0.0</v>
      </c>
      <c r="I31" s="61"/>
      <c r="J31" s="143"/>
      <c r="K31" s="92"/>
      <c r="L31" s="92"/>
      <c r="M31" s="40">
        <v>0.0</v>
      </c>
      <c r="N31" s="40">
        <v>0.0</v>
      </c>
      <c r="O31" s="40">
        <v>0.0</v>
      </c>
      <c r="P31" s="39"/>
      <c r="Q31" s="45"/>
      <c r="R31" s="92"/>
      <c r="S31" s="92"/>
      <c r="T31" s="40">
        <v>0.0</v>
      </c>
      <c r="U31" s="40">
        <v>0.0</v>
      </c>
      <c r="V31" s="40">
        <v>0.0</v>
      </c>
      <c r="W31" s="43" t="s">
        <v>26</v>
      </c>
      <c r="X31" s="37">
        <v>45078.0</v>
      </c>
      <c r="Y31" s="42" t="s">
        <v>298</v>
      </c>
      <c r="Z31" s="39" t="s">
        <v>280</v>
      </c>
      <c r="AA31" s="40">
        <v>0.0</v>
      </c>
      <c r="AB31" s="40">
        <v>7.0</v>
      </c>
      <c r="AC31" s="40">
        <v>0.0</v>
      </c>
      <c r="AD31" s="112"/>
      <c r="AE31" s="113"/>
      <c r="AF31" s="115"/>
      <c r="AG31" s="115"/>
      <c r="AH31" s="40">
        <v>0.0</v>
      </c>
      <c r="AI31" s="40">
        <v>0.0</v>
      </c>
      <c r="AJ31" s="40">
        <v>0.0</v>
      </c>
      <c r="AK31" s="96" t="s">
        <v>43</v>
      </c>
      <c r="AL31" s="37">
        <v>45081.0</v>
      </c>
      <c r="AM31" s="114" t="s">
        <v>213</v>
      </c>
      <c r="AN31" s="110" t="s">
        <v>225</v>
      </c>
      <c r="AO31" s="40">
        <v>7.5</v>
      </c>
      <c r="AP31" s="40">
        <v>0.5</v>
      </c>
      <c r="AQ31" s="40">
        <v>0.0</v>
      </c>
      <c r="AR31" s="292"/>
      <c r="AS31" s="200"/>
      <c r="AT31" s="92"/>
      <c r="AU31" s="92"/>
      <c r="AV31" s="40">
        <v>0.0</v>
      </c>
      <c r="AW31" s="40">
        <v>0.0</v>
      </c>
      <c r="AX31" s="40">
        <v>0.0</v>
      </c>
      <c r="AY31" s="65"/>
      <c r="AZ31" s="49">
        <f t="shared" ref="AZ31:BB31" si="43">SUM(F31,M31,T31,AA31,AH31,AO31,AV31)</f>
        <v>7.5</v>
      </c>
      <c r="BA31" s="39">
        <f t="shared" si="43"/>
        <v>7.5</v>
      </c>
      <c r="BB31" s="39">
        <f t="shared" si="43"/>
        <v>0</v>
      </c>
      <c r="BC31" s="50">
        <f t="shared" si="35"/>
        <v>15</v>
      </c>
      <c r="BD31" s="51"/>
      <c r="BE31" s="39">
        <f t="shared" si="44"/>
        <v>600</v>
      </c>
      <c r="BF31" s="39">
        <f t="shared" si="45"/>
        <v>660</v>
      </c>
      <c r="BG31" s="39">
        <f t="shared" si="46"/>
        <v>0</v>
      </c>
      <c r="BH31" s="39">
        <f t="shared" si="39"/>
        <v>1260</v>
      </c>
      <c r="BI31" s="51"/>
      <c r="BJ31" s="39" t="s">
        <v>52</v>
      </c>
      <c r="BK31" s="39">
        <f>sum(BH8,BH19,BH30,BH39,BH48,BH71)</f>
        <v>3004</v>
      </c>
      <c r="BL31" s="51"/>
      <c r="BM31" s="51"/>
    </row>
    <row r="32">
      <c r="A32" s="116"/>
      <c r="B32" s="117"/>
      <c r="C32" s="71"/>
      <c r="D32" s="32"/>
      <c r="E32" s="32"/>
      <c r="F32" s="117"/>
      <c r="G32" s="117"/>
      <c r="H32" s="117"/>
      <c r="I32" s="117"/>
      <c r="J32" s="118"/>
      <c r="K32" s="32"/>
      <c r="L32" s="32"/>
      <c r="M32" s="51"/>
      <c r="N32" s="51"/>
      <c r="O32" s="51"/>
      <c r="P32" s="51"/>
      <c r="Q32" s="71"/>
      <c r="R32" s="32"/>
      <c r="S32" s="32"/>
      <c r="T32" s="8"/>
      <c r="U32" s="8"/>
      <c r="V32" s="8"/>
      <c r="W32" s="8"/>
      <c r="X32" s="8"/>
      <c r="Y32" s="32"/>
      <c r="Z32" s="32"/>
      <c r="AA32" s="119"/>
      <c r="AB32" s="119"/>
      <c r="AC32" s="119"/>
      <c r="AD32" s="119"/>
      <c r="AE32" s="8"/>
      <c r="AF32" s="74"/>
      <c r="AG32" s="74"/>
      <c r="AH32" s="8"/>
      <c r="AI32" s="8"/>
      <c r="AJ32" s="8"/>
      <c r="AK32" s="8"/>
      <c r="AL32" s="8"/>
      <c r="AM32" s="74"/>
      <c r="AN32" s="74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48"/>
      <c r="AZ32" s="51"/>
      <c r="BA32" s="51"/>
      <c r="BB32" s="51"/>
      <c r="BC32" s="51"/>
      <c r="BD32" s="51"/>
      <c r="BE32" s="39"/>
      <c r="BF32" s="39"/>
      <c r="BG32" s="39"/>
      <c r="BH32" s="39"/>
      <c r="BI32" s="51"/>
      <c r="BJ32" s="39" t="s">
        <v>114</v>
      </c>
      <c r="BK32" s="39">
        <f>sum(BH9,BH20,BH31,BH37,BH49)</f>
        <v>5560</v>
      </c>
      <c r="BL32" s="51"/>
      <c r="BM32" s="51"/>
    </row>
    <row r="33">
      <c r="A33" s="116"/>
      <c r="B33" s="117"/>
      <c r="C33" s="71"/>
      <c r="D33" s="32"/>
      <c r="E33" s="32"/>
      <c r="F33" s="117"/>
      <c r="G33" s="117"/>
      <c r="H33" s="117"/>
      <c r="I33" s="117"/>
      <c r="J33" s="118"/>
      <c r="K33" s="32"/>
      <c r="L33" s="32"/>
      <c r="M33" s="51"/>
      <c r="N33" s="51"/>
      <c r="O33" s="51"/>
      <c r="P33" s="51"/>
      <c r="Q33" s="71"/>
      <c r="R33" s="32"/>
      <c r="S33" s="32"/>
      <c r="T33" s="8"/>
      <c r="U33" s="8"/>
      <c r="V33" s="8"/>
      <c r="W33" s="8"/>
      <c r="X33" s="8"/>
      <c r="Y33" s="32"/>
      <c r="Z33" s="32"/>
      <c r="AA33" s="119"/>
      <c r="AB33" s="119"/>
      <c r="AC33" s="119"/>
      <c r="AD33" s="119"/>
      <c r="AE33" s="8"/>
      <c r="AF33" s="74"/>
      <c r="AG33" s="74"/>
      <c r="AH33" s="8"/>
      <c r="AI33" s="8"/>
      <c r="AJ33" s="8"/>
      <c r="AK33" s="8"/>
      <c r="AL33" s="8"/>
      <c r="AM33" s="74"/>
      <c r="AN33" s="74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76" t="s">
        <v>14</v>
      </c>
      <c r="AZ33" s="77">
        <f t="shared" ref="AZ33:BC33" si="47">SUM(AZ27,AZ28,AZ29,AZ30,AZ31)</f>
        <v>96.5</v>
      </c>
      <c r="BA33" s="78">
        <f t="shared" si="47"/>
        <v>60.5</v>
      </c>
      <c r="BB33" s="78">
        <f t="shared" si="47"/>
        <v>0</v>
      </c>
      <c r="BC33" s="79">
        <f t="shared" si="47"/>
        <v>157</v>
      </c>
      <c r="BD33" s="51"/>
      <c r="BE33" s="40">
        <f>sum(BE27,BE28,BE30,BE31,BE29)</f>
        <v>7225.09</v>
      </c>
      <c r="BF33" s="40">
        <f>sum(BF27,BF28,BF30,BF29,BF31)</f>
        <v>5247</v>
      </c>
      <c r="BG33" s="40">
        <f t="shared" ref="BG33:BH33" si="48">sum(BG27,BG28,BG29,BG30,BG31)</f>
        <v>0</v>
      </c>
      <c r="BH33" s="40">
        <f t="shared" si="48"/>
        <v>12472.09</v>
      </c>
      <c r="BI33" s="51"/>
      <c r="BJ33" s="51"/>
      <c r="BK33" s="51"/>
      <c r="BL33" s="51"/>
      <c r="BM33" s="51"/>
    </row>
    <row r="34">
      <c r="A34" s="120"/>
      <c r="B34" s="121"/>
      <c r="C34" s="121"/>
      <c r="D34" s="122"/>
      <c r="E34" s="81"/>
      <c r="F34" s="123"/>
      <c r="G34" s="123"/>
      <c r="H34" s="123"/>
      <c r="I34" s="123"/>
      <c r="J34" s="124"/>
      <c r="K34" s="80" t="s">
        <v>23</v>
      </c>
      <c r="L34" s="81"/>
      <c r="M34" s="124"/>
      <c r="N34" s="124"/>
      <c r="O34" s="124"/>
      <c r="P34" s="124"/>
      <c r="Q34" s="124"/>
      <c r="R34" s="7"/>
      <c r="S34" s="124"/>
      <c r="T34" s="8"/>
      <c r="U34" s="8"/>
      <c r="V34" s="8"/>
      <c r="W34" s="8"/>
      <c r="X34" s="8"/>
      <c r="Y34" s="83"/>
      <c r="Z34" s="83"/>
      <c r="AA34" s="119"/>
      <c r="AB34" s="119"/>
      <c r="AC34" s="119"/>
      <c r="AD34" s="119"/>
      <c r="AE34" s="8"/>
      <c r="AF34" s="82" t="s">
        <v>23</v>
      </c>
      <c r="AG34" s="81"/>
      <c r="AH34" s="8"/>
      <c r="AI34" s="8"/>
      <c r="AJ34" s="8"/>
      <c r="AK34" s="8"/>
      <c r="AL34" s="8"/>
      <c r="AM34" s="125"/>
      <c r="AN34" s="81"/>
      <c r="AO34" s="8"/>
      <c r="AP34" s="8"/>
      <c r="AQ34" s="8"/>
      <c r="AR34" s="8"/>
      <c r="AS34" s="8"/>
      <c r="AT34" s="82" t="s">
        <v>23</v>
      </c>
      <c r="AU34" s="81"/>
      <c r="AV34" s="126"/>
      <c r="AW34" s="126"/>
      <c r="AX34" s="126"/>
      <c r="AY34" s="126"/>
      <c r="AZ34" s="126"/>
      <c r="BA34" s="126"/>
      <c r="BB34" s="126"/>
      <c r="BC34" s="126"/>
      <c r="BD34" s="8"/>
      <c r="BE34" s="8"/>
      <c r="BF34" s="8"/>
      <c r="BG34" s="8"/>
      <c r="BH34" s="8"/>
      <c r="BI34" s="8"/>
      <c r="BJ34" s="8"/>
      <c r="BK34" s="8"/>
      <c r="BL34" s="8"/>
      <c r="BM34" s="8"/>
    </row>
    <row r="35">
      <c r="A35" s="7"/>
      <c r="B35" s="350"/>
      <c r="C35" s="350"/>
      <c r="D35" s="124"/>
      <c r="E35" s="351">
        <v>45075.0</v>
      </c>
      <c r="F35" s="387"/>
      <c r="G35" s="387"/>
      <c r="H35" s="387"/>
      <c r="I35" s="124"/>
      <c r="J35" s="124"/>
      <c r="L35" s="351">
        <v>45076.0</v>
      </c>
      <c r="M35" s="124"/>
      <c r="N35" s="124"/>
      <c r="O35" s="124"/>
      <c r="P35" s="124"/>
      <c r="R35" s="8"/>
      <c r="S35" s="351">
        <v>45077.0</v>
      </c>
      <c r="U35" s="126"/>
      <c r="V35" s="126"/>
      <c r="X35" s="126"/>
      <c r="Y35" s="488"/>
      <c r="Z35" s="351">
        <v>45078.0</v>
      </c>
      <c r="AA35" s="126"/>
      <c r="AB35" s="126"/>
      <c r="AD35" s="126"/>
      <c r="AE35" s="126"/>
      <c r="AF35" s="126"/>
      <c r="AG35" s="405">
        <v>45079.0</v>
      </c>
      <c r="AH35" s="126"/>
      <c r="AJ35" s="126"/>
      <c r="AK35" s="126"/>
      <c r="AL35" s="126"/>
      <c r="AM35" s="126"/>
      <c r="AN35" s="405">
        <v>45080.0</v>
      </c>
      <c r="AP35" s="106"/>
      <c r="AQ35" s="106"/>
      <c r="AR35" s="106"/>
      <c r="AS35" s="106"/>
      <c r="AT35" s="106"/>
      <c r="AU35" s="405">
        <v>45081.0</v>
      </c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82" t="s">
        <v>23</v>
      </c>
      <c r="BG35" s="81"/>
      <c r="BH35" s="106"/>
      <c r="BI35" s="106"/>
      <c r="BJ35" s="106"/>
      <c r="BK35" s="106"/>
      <c r="BL35" s="106"/>
      <c r="BM35" s="106"/>
    </row>
    <row r="36">
      <c r="A36" s="107"/>
      <c r="B36" s="26"/>
      <c r="C36" s="26"/>
      <c r="D36" s="26" t="s">
        <v>2</v>
      </c>
      <c r="E36" s="26" t="s">
        <v>3</v>
      </c>
      <c r="F36" s="26" t="s">
        <v>4</v>
      </c>
      <c r="G36" s="26" t="s">
        <v>5</v>
      </c>
      <c r="H36" s="26" t="s">
        <v>6</v>
      </c>
      <c r="I36" s="26"/>
      <c r="J36" s="26"/>
      <c r="K36" s="26" t="s">
        <v>2</v>
      </c>
      <c r="L36" s="26" t="s">
        <v>7</v>
      </c>
      <c r="M36" s="26" t="s">
        <v>4</v>
      </c>
      <c r="N36" s="26" t="s">
        <v>5</v>
      </c>
      <c r="O36" s="26" t="s">
        <v>6</v>
      </c>
      <c r="P36" s="26"/>
      <c r="Q36" s="26"/>
      <c r="R36" s="26" t="s">
        <v>2</v>
      </c>
      <c r="S36" s="26" t="s">
        <v>8</v>
      </c>
      <c r="T36" s="26" t="s">
        <v>4</v>
      </c>
      <c r="U36" s="26" t="s">
        <v>5</v>
      </c>
      <c r="V36" s="26" t="s">
        <v>6</v>
      </c>
      <c r="W36" s="28"/>
      <c r="X36" s="29"/>
      <c r="Y36" s="29" t="s">
        <v>2</v>
      </c>
      <c r="Z36" s="29" t="s">
        <v>9</v>
      </c>
      <c r="AA36" s="26" t="s">
        <v>4</v>
      </c>
      <c r="AB36" s="26" t="s">
        <v>5</v>
      </c>
      <c r="AC36" s="26" t="s">
        <v>6</v>
      </c>
      <c r="AD36" s="29"/>
      <c r="AE36" s="29"/>
      <c r="AF36" s="29" t="s">
        <v>2</v>
      </c>
      <c r="AG36" s="29" t="s">
        <v>10</v>
      </c>
      <c r="AH36" s="26" t="s">
        <v>4</v>
      </c>
      <c r="AI36" s="26" t="s">
        <v>5</v>
      </c>
      <c r="AJ36" s="26" t="s">
        <v>6</v>
      </c>
      <c r="AK36" s="29"/>
      <c r="AL36" s="29"/>
      <c r="AM36" s="29" t="s">
        <v>2</v>
      </c>
      <c r="AN36" s="29" t="s">
        <v>11</v>
      </c>
      <c r="AO36" s="26" t="s">
        <v>4</v>
      </c>
      <c r="AP36" s="26" t="s">
        <v>5</v>
      </c>
      <c r="AQ36" s="26" t="s">
        <v>6</v>
      </c>
      <c r="AR36" s="29"/>
      <c r="AS36" s="29"/>
      <c r="AT36" s="29" t="s">
        <v>2</v>
      </c>
      <c r="AU36" s="29" t="s">
        <v>12</v>
      </c>
      <c r="AV36" s="26" t="s">
        <v>4</v>
      </c>
      <c r="AW36" s="26" t="s">
        <v>5</v>
      </c>
      <c r="AX36" s="26" t="s">
        <v>6</v>
      </c>
      <c r="AY36" s="30"/>
      <c r="AZ36" s="31" t="s">
        <v>4</v>
      </c>
      <c r="BA36" s="31" t="s">
        <v>13</v>
      </c>
      <c r="BB36" s="31" t="s">
        <v>6</v>
      </c>
      <c r="BC36" s="31" t="s">
        <v>14</v>
      </c>
      <c r="BD36" s="32"/>
      <c r="BE36" s="33" t="s">
        <v>4</v>
      </c>
      <c r="BF36" s="33" t="s">
        <v>13</v>
      </c>
      <c r="BG36" s="33" t="s">
        <v>6</v>
      </c>
      <c r="BH36" s="33" t="s">
        <v>15</v>
      </c>
      <c r="BI36" s="32"/>
      <c r="BJ36" s="39" t="s">
        <v>130</v>
      </c>
      <c r="BK36" s="92">
        <f>SUM(BH11,BH23,BH33,BH42,BH52,BH63,BH74)</f>
        <v>54982.33</v>
      </c>
      <c r="BL36" s="32"/>
      <c r="BM36" s="32"/>
    </row>
    <row r="37">
      <c r="A37" s="59" t="s">
        <v>176</v>
      </c>
      <c r="B37" s="275" t="s">
        <v>62</v>
      </c>
      <c r="C37" s="37">
        <v>45076.0</v>
      </c>
      <c r="D37" s="42" t="s">
        <v>308</v>
      </c>
      <c r="E37" s="53" t="s">
        <v>309</v>
      </c>
      <c r="F37" s="40">
        <v>5.0</v>
      </c>
      <c r="G37" s="40">
        <v>5.5</v>
      </c>
      <c r="H37" s="40">
        <v>0.0</v>
      </c>
      <c r="I37" s="42" t="s">
        <v>131</v>
      </c>
      <c r="J37" s="37">
        <v>45077.0</v>
      </c>
      <c r="K37" s="42" t="s">
        <v>284</v>
      </c>
      <c r="L37" s="53" t="s">
        <v>122</v>
      </c>
      <c r="M37" s="40">
        <v>0.0</v>
      </c>
      <c r="N37" s="40">
        <v>3.5</v>
      </c>
      <c r="O37" s="40">
        <v>0.0</v>
      </c>
      <c r="P37" s="38" t="s">
        <v>36</v>
      </c>
      <c r="Q37" s="37">
        <v>45078.0</v>
      </c>
      <c r="R37" s="42" t="s">
        <v>284</v>
      </c>
      <c r="S37" s="53" t="s">
        <v>122</v>
      </c>
      <c r="T37" s="40">
        <v>0.0</v>
      </c>
      <c r="U37" s="40">
        <v>3.5</v>
      </c>
      <c r="V37" s="40">
        <v>0.0</v>
      </c>
      <c r="W37" s="42" t="s">
        <v>67</v>
      </c>
      <c r="X37" s="37">
        <v>45079.0</v>
      </c>
      <c r="Y37" s="42" t="s">
        <v>284</v>
      </c>
      <c r="Z37" s="53" t="s">
        <v>122</v>
      </c>
      <c r="AA37" s="40">
        <v>0.0</v>
      </c>
      <c r="AB37" s="40">
        <v>3.5</v>
      </c>
      <c r="AC37" s="40">
        <v>0.0</v>
      </c>
      <c r="AD37" s="42" t="s">
        <v>78</v>
      </c>
      <c r="AE37" s="37">
        <v>45080.0</v>
      </c>
      <c r="AF37" s="42" t="s">
        <v>284</v>
      </c>
      <c r="AG37" s="53" t="s">
        <v>122</v>
      </c>
      <c r="AH37" s="40">
        <v>0.0</v>
      </c>
      <c r="AI37" s="40">
        <v>3.5</v>
      </c>
      <c r="AJ37" s="40">
        <v>0.0</v>
      </c>
      <c r="AK37" s="478"/>
      <c r="AL37" s="45"/>
      <c r="AM37" s="53"/>
      <c r="AN37" s="53"/>
      <c r="AO37" s="40">
        <v>0.0</v>
      </c>
      <c r="AP37" s="40">
        <v>0.0</v>
      </c>
      <c r="AQ37" s="40">
        <v>0.0</v>
      </c>
      <c r="AR37" s="54"/>
      <c r="AS37" s="200"/>
      <c r="AT37" s="53"/>
      <c r="AU37" s="53"/>
      <c r="AV37" s="40">
        <v>0.0</v>
      </c>
      <c r="AW37" s="40">
        <v>0.0</v>
      </c>
      <c r="AX37" s="40">
        <v>0.0</v>
      </c>
      <c r="AY37" s="48"/>
      <c r="AZ37" s="49">
        <f t="shared" ref="AZ37:BB37" si="49">SUM(F37,M37,T37,AA37,AH37,AO37,AV37)</f>
        <v>5</v>
      </c>
      <c r="BA37" s="39">
        <f t="shared" si="49"/>
        <v>19.5</v>
      </c>
      <c r="BB37" s="39">
        <f t="shared" si="49"/>
        <v>0</v>
      </c>
      <c r="BC37" s="50">
        <f t="shared" ref="BC37:BC39" si="51">SUM(AZ37,BA37,BB37)</f>
        <v>24.5</v>
      </c>
      <c r="BD37" s="51"/>
      <c r="BE37" s="39">
        <f t="shared" ref="BE37:BE39" si="52">AZ37*80</f>
        <v>400</v>
      </c>
      <c r="BF37" s="39">
        <f t="shared" ref="BF37:BF39" si="53">BA37*88</f>
        <v>1716</v>
      </c>
      <c r="BG37" s="39">
        <f t="shared" ref="BG37:BG39" si="54">BB37*80</f>
        <v>0</v>
      </c>
      <c r="BH37" s="39">
        <f t="shared" ref="BH37:BH39" si="55">sum(BE37,BF37,BG37)</f>
        <v>2116</v>
      </c>
      <c r="BI37" s="51"/>
      <c r="BJ37" s="39" t="s">
        <v>134</v>
      </c>
      <c r="BK37" s="39">
        <f>SUM(BK15,BK16,BK17,BK18,BK19,BK20,BK21,BK22,BK23,BK24,BK25,BK26,BK27,BK28,BK29,BK30,BK31,BK32)</f>
        <v>54982.33</v>
      </c>
      <c r="BL37" s="51"/>
      <c r="BM37" s="51"/>
    </row>
    <row r="38">
      <c r="A38" s="35" t="s">
        <v>123</v>
      </c>
      <c r="B38" s="57" t="s">
        <v>33</v>
      </c>
      <c r="C38" s="37">
        <v>45076.0</v>
      </c>
      <c r="D38" s="131" t="s">
        <v>25</v>
      </c>
      <c r="E38" s="111" t="s">
        <v>25</v>
      </c>
      <c r="F38" s="40">
        <v>0.0</v>
      </c>
      <c r="G38" s="40">
        <v>0.0</v>
      </c>
      <c r="H38" s="40">
        <v>0.0</v>
      </c>
      <c r="I38" s="42" t="s">
        <v>131</v>
      </c>
      <c r="J38" s="37">
        <v>45077.0</v>
      </c>
      <c r="K38" s="131" t="s">
        <v>285</v>
      </c>
      <c r="L38" s="111" t="s">
        <v>129</v>
      </c>
      <c r="M38" s="40">
        <v>5.0</v>
      </c>
      <c r="N38" s="40">
        <v>2.0</v>
      </c>
      <c r="O38" s="40">
        <v>0.0</v>
      </c>
      <c r="P38" s="38" t="s">
        <v>36</v>
      </c>
      <c r="Q38" s="37">
        <v>45078.0</v>
      </c>
      <c r="R38" s="131" t="s">
        <v>285</v>
      </c>
      <c r="S38" s="111" t="s">
        <v>129</v>
      </c>
      <c r="T38" s="40">
        <v>5.0</v>
      </c>
      <c r="U38" s="40">
        <v>2.0</v>
      </c>
      <c r="V38" s="40">
        <v>0.0</v>
      </c>
      <c r="W38" s="42" t="s">
        <v>37</v>
      </c>
      <c r="X38" s="37">
        <v>45079.0</v>
      </c>
      <c r="Y38" s="131" t="s">
        <v>285</v>
      </c>
      <c r="Z38" s="111" t="s">
        <v>129</v>
      </c>
      <c r="AA38" s="40">
        <v>5.0</v>
      </c>
      <c r="AB38" s="40">
        <v>2.0</v>
      </c>
      <c r="AC38" s="40">
        <v>0.0</v>
      </c>
      <c r="AD38" s="42" t="s">
        <v>40</v>
      </c>
      <c r="AE38" s="37">
        <v>45080.0</v>
      </c>
      <c r="AF38" s="131" t="s">
        <v>285</v>
      </c>
      <c r="AG38" s="111" t="s">
        <v>129</v>
      </c>
      <c r="AH38" s="40">
        <v>5.0</v>
      </c>
      <c r="AI38" s="40">
        <v>2.0</v>
      </c>
      <c r="AJ38" s="40">
        <v>0.0</v>
      </c>
      <c r="AK38" s="434" t="s">
        <v>43</v>
      </c>
      <c r="AL38" s="37">
        <v>45081.0</v>
      </c>
      <c r="AM38" s="131" t="s">
        <v>285</v>
      </c>
      <c r="AN38" s="111" t="s">
        <v>129</v>
      </c>
      <c r="AO38" s="40">
        <v>5.0</v>
      </c>
      <c r="AP38" s="40">
        <v>2.0</v>
      </c>
      <c r="AQ38" s="40">
        <v>0.0</v>
      </c>
      <c r="AR38" s="42" t="s">
        <v>44</v>
      </c>
      <c r="AS38" s="495">
        <v>45082.0</v>
      </c>
      <c r="AT38" s="131" t="s">
        <v>285</v>
      </c>
      <c r="AU38" s="111" t="s">
        <v>129</v>
      </c>
      <c r="AV38" s="40">
        <v>5.0</v>
      </c>
      <c r="AW38" s="40">
        <v>2.0</v>
      </c>
      <c r="AX38" s="40">
        <v>0.0</v>
      </c>
      <c r="AY38" s="48"/>
      <c r="AZ38" s="49">
        <f t="shared" ref="AZ38:BB38" si="50">SUM(F38,M38,T38,AA38,AH38,AO38,AV38)</f>
        <v>30</v>
      </c>
      <c r="BA38" s="39">
        <f t="shared" si="50"/>
        <v>12</v>
      </c>
      <c r="BB38" s="39">
        <f t="shared" si="50"/>
        <v>0</v>
      </c>
      <c r="BC38" s="50">
        <f t="shared" si="51"/>
        <v>42</v>
      </c>
      <c r="BD38" s="51"/>
      <c r="BE38" s="39">
        <f t="shared" si="52"/>
        <v>2400</v>
      </c>
      <c r="BF38" s="39">
        <f t="shared" si="53"/>
        <v>1056</v>
      </c>
      <c r="BG38" s="39">
        <f t="shared" si="54"/>
        <v>0</v>
      </c>
      <c r="BH38" s="39">
        <f t="shared" si="55"/>
        <v>3456</v>
      </c>
      <c r="BI38" s="51"/>
      <c r="BJ38" s="51"/>
      <c r="BK38" s="51"/>
      <c r="BL38" s="51"/>
      <c r="BM38" s="51"/>
    </row>
    <row r="39">
      <c r="A39" s="477" t="s">
        <v>52</v>
      </c>
      <c r="B39" s="134"/>
      <c r="C39" s="45"/>
      <c r="D39" s="53"/>
      <c r="E39" s="53"/>
      <c r="F39" s="40">
        <v>0.0</v>
      </c>
      <c r="G39" s="40">
        <v>0.0</v>
      </c>
      <c r="H39" s="40">
        <v>0.0</v>
      </c>
      <c r="I39" s="61"/>
      <c r="J39" s="143"/>
      <c r="K39" s="53"/>
      <c r="L39" s="53"/>
      <c r="M39" s="40">
        <v>0.0</v>
      </c>
      <c r="N39" s="40">
        <v>0.0</v>
      </c>
      <c r="O39" s="40">
        <v>0.0</v>
      </c>
      <c r="T39" s="40">
        <v>0.0</v>
      </c>
      <c r="U39" s="40">
        <v>0.0</v>
      </c>
      <c r="V39" s="40">
        <v>0.0</v>
      </c>
      <c r="W39" s="53"/>
      <c r="X39" s="45"/>
      <c r="Y39" s="53"/>
      <c r="Z39" s="53"/>
      <c r="AA39" s="40">
        <v>0.0</v>
      </c>
      <c r="AB39" s="40">
        <v>0.0</v>
      </c>
      <c r="AC39" s="40">
        <v>0.0</v>
      </c>
      <c r="AD39" s="53"/>
      <c r="AE39" s="45"/>
      <c r="AF39" s="53"/>
      <c r="AG39" s="53"/>
      <c r="AH39" s="40">
        <v>0.0</v>
      </c>
      <c r="AI39" s="40">
        <v>0.0</v>
      </c>
      <c r="AJ39" s="40">
        <v>0.0</v>
      </c>
      <c r="AK39" s="185" t="s">
        <v>79</v>
      </c>
      <c r="AL39" s="37">
        <v>45081.0</v>
      </c>
      <c r="AM39" s="42" t="s">
        <v>284</v>
      </c>
      <c r="AN39" s="53" t="s">
        <v>122</v>
      </c>
      <c r="AO39" s="40">
        <v>0.0</v>
      </c>
      <c r="AP39" s="40">
        <v>3.5</v>
      </c>
      <c r="AQ39" s="40">
        <v>0.0</v>
      </c>
      <c r="AR39" s="47" t="s">
        <v>27</v>
      </c>
      <c r="AS39" s="495">
        <v>45082.0</v>
      </c>
      <c r="AT39" s="42" t="s">
        <v>284</v>
      </c>
      <c r="AU39" s="53" t="s">
        <v>122</v>
      </c>
      <c r="AV39" s="40">
        <v>0.0</v>
      </c>
      <c r="AW39" s="40">
        <v>3.5</v>
      </c>
      <c r="AX39" s="40">
        <v>0.0</v>
      </c>
      <c r="AY39" s="48"/>
      <c r="AZ39" s="49">
        <f t="shared" ref="AZ39:BB39" si="56">SUM(F39,M39,T39,AA39,AH39,AO39,AV39)</f>
        <v>0</v>
      </c>
      <c r="BA39" s="39">
        <f t="shared" si="56"/>
        <v>7</v>
      </c>
      <c r="BB39" s="39">
        <f t="shared" si="56"/>
        <v>0</v>
      </c>
      <c r="BC39" s="50">
        <f t="shared" si="51"/>
        <v>7</v>
      </c>
      <c r="BD39" s="51"/>
      <c r="BE39" s="39">
        <f t="shared" si="52"/>
        <v>0</v>
      </c>
      <c r="BF39" s="39">
        <f t="shared" si="53"/>
        <v>616</v>
      </c>
      <c r="BG39" s="39">
        <f t="shared" si="54"/>
        <v>0</v>
      </c>
      <c r="BH39" s="39">
        <f t="shared" si="55"/>
        <v>616</v>
      </c>
      <c r="BI39" s="51"/>
      <c r="BJ39" s="51"/>
      <c r="BK39" s="51"/>
      <c r="BL39" s="51"/>
      <c r="BM39" s="51"/>
    </row>
    <row r="40">
      <c r="A40" s="477" t="s">
        <v>18</v>
      </c>
      <c r="B40" s="134"/>
      <c r="C40" s="45"/>
      <c r="D40" s="111"/>
      <c r="E40" s="111"/>
      <c r="F40" s="40">
        <v>0.0</v>
      </c>
      <c r="G40" s="40">
        <v>0.0</v>
      </c>
      <c r="H40" s="40">
        <v>0.0</v>
      </c>
      <c r="I40" s="61"/>
      <c r="J40" s="143"/>
      <c r="K40" s="53"/>
      <c r="L40" s="53"/>
      <c r="M40" s="40">
        <v>0.0</v>
      </c>
      <c r="N40" s="40">
        <v>0.0</v>
      </c>
      <c r="O40" s="40">
        <v>0.0</v>
      </c>
      <c r="P40" s="39"/>
      <c r="Q40" s="45"/>
      <c r="R40" s="111"/>
      <c r="S40" s="111"/>
      <c r="T40" s="40">
        <v>0.0</v>
      </c>
      <c r="U40" s="40">
        <v>0.0</v>
      </c>
      <c r="V40" s="40">
        <v>0.0</v>
      </c>
      <c r="W40" s="53"/>
      <c r="X40" s="45"/>
      <c r="Y40" s="53"/>
      <c r="Z40" s="53"/>
      <c r="AA40" s="40">
        <v>0.0</v>
      </c>
      <c r="AB40" s="40">
        <v>0.0</v>
      </c>
      <c r="AC40" s="40">
        <v>0.0</v>
      </c>
      <c r="AD40" s="144"/>
      <c r="AE40" s="144"/>
      <c r="AF40" s="142"/>
      <c r="AG40" s="142"/>
      <c r="AH40" s="40">
        <v>0.0</v>
      </c>
      <c r="AI40" s="40">
        <v>0.0</v>
      </c>
      <c r="AJ40" s="40">
        <v>0.0</v>
      </c>
      <c r="AK40" s="478"/>
      <c r="AL40" s="45"/>
      <c r="AM40" s="111"/>
      <c r="AN40" s="111"/>
      <c r="AO40" s="40">
        <v>0.0</v>
      </c>
      <c r="AP40" s="40">
        <v>0.0</v>
      </c>
      <c r="AQ40" s="40">
        <v>0.0</v>
      </c>
      <c r="AR40" s="478"/>
      <c r="AS40" s="200"/>
      <c r="AT40" s="111"/>
      <c r="AU40" s="111"/>
      <c r="AV40" s="40">
        <v>0.0</v>
      </c>
      <c r="AW40" s="40">
        <v>0.0</v>
      </c>
      <c r="AX40" s="40">
        <v>0.0</v>
      </c>
      <c r="AY40" s="48"/>
      <c r="AZ40" s="482"/>
      <c r="BA40" s="51"/>
      <c r="BB40" s="51"/>
      <c r="BC40" s="483"/>
      <c r="BD40" s="51"/>
      <c r="BE40" s="39"/>
      <c r="BF40" s="39"/>
      <c r="BG40" s="39"/>
      <c r="BH40" s="39"/>
      <c r="BI40" s="51"/>
      <c r="BJ40" s="51"/>
      <c r="BK40" s="51"/>
      <c r="BL40" s="51"/>
      <c r="BM40" s="51"/>
    </row>
    <row r="41">
      <c r="B41" s="135"/>
      <c r="C41" s="71"/>
      <c r="D41" s="136"/>
      <c r="E41" s="136"/>
      <c r="F41" s="117"/>
      <c r="G41" s="117"/>
      <c r="H41" s="117"/>
      <c r="I41" s="117"/>
      <c r="J41" s="118"/>
      <c r="K41" s="136"/>
      <c r="L41" s="136"/>
      <c r="M41" s="51"/>
      <c r="N41" s="51"/>
      <c r="O41" s="51"/>
      <c r="P41" s="51"/>
      <c r="Q41" s="71"/>
      <c r="R41" s="136"/>
      <c r="S41" s="136"/>
      <c r="T41" s="136"/>
      <c r="U41" s="136"/>
      <c r="V41" s="136"/>
      <c r="W41" s="136"/>
      <c r="X41" s="71"/>
      <c r="Y41" s="136"/>
      <c r="Z41" s="136"/>
      <c r="AF41" s="137"/>
      <c r="AG41" s="137"/>
      <c r="AO41" s="138"/>
      <c r="AP41" s="138"/>
      <c r="AQ41" s="138"/>
      <c r="AR41" s="138"/>
      <c r="AS41" s="118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53"/>
      <c r="BF41" s="53"/>
      <c r="BG41" s="53"/>
      <c r="BH41" s="53"/>
      <c r="BI41" s="136"/>
      <c r="BJ41" s="136"/>
      <c r="BK41" s="136"/>
      <c r="BL41" s="136"/>
      <c r="BM41" s="136"/>
    </row>
    <row r="42">
      <c r="B42" s="135"/>
      <c r="C42" s="71"/>
      <c r="D42" s="136"/>
      <c r="E42" s="136"/>
      <c r="F42" s="117"/>
      <c r="G42" s="117"/>
      <c r="H42" s="117"/>
      <c r="I42" s="117"/>
      <c r="J42" s="118"/>
      <c r="K42" s="136"/>
      <c r="L42" s="136"/>
      <c r="M42" s="51"/>
      <c r="N42" s="51"/>
      <c r="O42" s="51"/>
      <c r="P42" s="51"/>
      <c r="Q42" s="71"/>
      <c r="R42" s="136"/>
      <c r="S42" s="136"/>
      <c r="T42" s="136"/>
      <c r="U42" s="136"/>
      <c r="V42" s="136"/>
      <c r="W42" s="136"/>
      <c r="X42" s="71"/>
      <c r="Y42" s="136"/>
      <c r="Z42" s="136"/>
      <c r="AF42" s="74"/>
      <c r="AG42" s="74"/>
      <c r="AO42" s="138"/>
      <c r="AP42" s="138"/>
      <c r="AQ42" s="138"/>
      <c r="AR42" s="138"/>
      <c r="AS42" s="118"/>
      <c r="AT42" s="136"/>
      <c r="AU42" s="136"/>
      <c r="AV42" s="136"/>
      <c r="AW42" s="136"/>
      <c r="AX42" s="136"/>
      <c r="AY42" s="76" t="s">
        <v>14</v>
      </c>
      <c r="AZ42" s="77">
        <f t="shared" ref="AZ42:BC42" si="57">SUM(AZ37,AZ38,AZ39)</f>
        <v>35</v>
      </c>
      <c r="BA42" s="78">
        <f t="shared" si="57"/>
        <v>38.5</v>
      </c>
      <c r="BB42" s="78">
        <f t="shared" si="57"/>
        <v>0</v>
      </c>
      <c r="BC42" s="79">
        <f t="shared" si="57"/>
        <v>73.5</v>
      </c>
      <c r="BD42" s="51"/>
      <c r="BE42" s="40">
        <f t="shared" ref="BE42:BH42" si="58">sum(BE37,BE38,BE39)</f>
        <v>2800</v>
      </c>
      <c r="BF42" s="40">
        <f t="shared" si="58"/>
        <v>3388</v>
      </c>
      <c r="BG42" s="40">
        <f t="shared" si="58"/>
        <v>0</v>
      </c>
      <c r="BH42" s="40">
        <f t="shared" si="58"/>
        <v>6188</v>
      </c>
      <c r="BI42" s="51"/>
      <c r="BJ42" s="51"/>
      <c r="BK42" s="51"/>
      <c r="BL42" s="51"/>
      <c r="BM42" s="51"/>
    </row>
    <row r="43">
      <c r="B43" s="135"/>
      <c r="C43" s="71"/>
      <c r="D43" s="136"/>
      <c r="E43" s="136"/>
      <c r="F43" s="117"/>
      <c r="G43" s="117"/>
      <c r="H43" s="117"/>
      <c r="I43" s="117"/>
      <c r="J43" s="118"/>
      <c r="K43" s="136"/>
      <c r="L43" s="136"/>
      <c r="M43" s="51"/>
      <c r="N43" s="51"/>
      <c r="O43" s="51"/>
      <c r="P43" s="51"/>
      <c r="Q43" s="71"/>
      <c r="R43" s="136"/>
      <c r="S43" s="136"/>
      <c r="T43" s="136"/>
      <c r="U43" s="136"/>
      <c r="V43" s="136"/>
      <c r="W43" s="136"/>
      <c r="X43" s="71"/>
      <c r="Y43" s="136"/>
      <c r="Z43" s="136"/>
      <c r="AF43" s="74"/>
      <c r="AG43" s="74"/>
      <c r="AO43" s="138"/>
      <c r="AP43" s="138"/>
      <c r="AQ43" s="138"/>
      <c r="AR43" s="138"/>
      <c r="AS43" s="118"/>
      <c r="AT43" s="136"/>
      <c r="AU43" s="136"/>
      <c r="AV43" s="136"/>
      <c r="AW43" s="136"/>
      <c r="AX43" s="136"/>
      <c r="AY43" s="136"/>
      <c r="AZ43" s="136"/>
      <c r="BA43" s="136"/>
      <c r="BB43" s="136"/>
      <c r="BC43" s="136"/>
      <c r="BD43" s="136"/>
      <c r="BE43" s="136"/>
      <c r="BF43" s="136"/>
      <c r="BG43" s="136"/>
      <c r="BH43" s="136"/>
      <c r="BI43" s="136"/>
      <c r="BJ43" s="136"/>
      <c r="BK43" s="136"/>
      <c r="BL43" s="136"/>
      <c r="BM43" s="136"/>
    </row>
    <row r="44">
      <c r="F44" s="73"/>
      <c r="G44" s="73"/>
      <c r="H44" s="73"/>
      <c r="I44" s="73"/>
      <c r="K44" s="80" t="s">
        <v>49</v>
      </c>
      <c r="L44" s="81"/>
      <c r="AF44" s="82" t="s">
        <v>49</v>
      </c>
      <c r="AG44" s="81"/>
      <c r="AT44" s="82" t="s">
        <v>49</v>
      </c>
      <c r="AU44" s="81"/>
      <c r="BF44" s="82" t="s">
        <v>49</v>
      </c>
      <c r="BG44" s="81"/>
    </row>
    <row r="45">
      <c r="F45" s="73"/>
      <c r="G45" s="73"/>
      <c r="H45" s="73"/>
      <c r="I45" s="73"/>
      <c r="K45" s="139"/>
      <c r="L45" s="140"/>
      <c r="AF45" s="141"/>
      <c r="AG45" s="142"/>
    </row>
    <row r="46">
      <c r="A46" s="7"/>
      <c r="B46" s="350"/>
      <c r="C46" s="350"/>
      <c r="D46" s="124"/>
      <c r="E46" s="351">
        <v>45075.0</v>
      </c>
      <c r="F46" s="387"/>
      <c r="G46" s="387"/>
      <c r="H46" s="387"/>
      <c r="I46" s="124"/>
      <c r="J46" s="124"/>
      <c r="L46" s="351">
        <v>45076.0</v>
      </c>
      <c r="M46" s="124"/>
      <c r="N46" s="124"/>
      <c r="O46" s="124"/>
      <c r="P46" s="124"/>
      <c r="R46" s="8"/>
      <c r="S46" s="351">
        <v>45077.0</v>
      </c>
      <c r="U46" s="126"/>
      <c r="V46" s="126"/>
      <c r="X46" s="126"/>
      <c r="Y46" s="488"/>
      <c r="Z46" s="351">
        <v>45078.0</v>
      </c>
      <c r="AA46" s="126"/>
      <c r="AB46" s="126"/>
      <c r="AD46" s="126"/>
      <c r="AE46" s="126"/>
      <c r="AF46" s="126"/>
      <c r="AG46" s="405">
        <v>45079.0</v>
      </c>
      <c r="AH46" s="126"/>
      <c r="AJ46" s="126"/>
      <c r="AK46" s="126"/>
      <c r="AL46" s="126"/>
      <c r="AM46" s="126"/>
      <c r="AN46" s="405">
        <v>45080.0</v>
      </c>
      <c r="AP46" s="106"/>
      <c r="AQ46" s="106"/>
      <c r="AR46" s="106"/>
      <c r="AS46" s="106"/>
      <c r="AT46" s="106"/>
      <c r="AU46" s="405">
        <v>45081.0</v>
      </c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</row>
    <row r="47">
      <c r="A47" s="107"/>
      <c r="B47" s="26"/>
      <c r="C47" s="26"/>
      <c r="D47" s="26" t="s">
        <v>2</v>
      </c>
      <c r="E47" s="26" t="s">
        <v>3</v>
      </c>
      <c r="F47" s="26" t="s">
        <v>4</v>
      </c>
      <c r="G47" s="26" t="s">
        <v>5</v>
      </c>
      <c r="H47" s="26" t="s">
        <v>6</v>
      </c>
      <c r="I47" s="26"/>
      <c r="J47" s="26"/>
      <c r="K47" s="26" t="s">
        <v>2</v>
      </c>
      <c r="L47" s="26" t="s">
        <v>7</v>
      </c>
      <c r="M47" s="26" t="s">
        <v>4</v>
      </c>
      <c r="N47" s="26" t="s">
        <v>5</v>
      </c>
      <c r="O47" s="26" t="s">
        <v>6</v>
      </c>
      <c r="P47" s="26"/>
      <c r="Q47" s="26"/>
      <c r="R47" s="26" t="s">
        <v>2</v>
      </c>
      <c r="S47" s="26" t="s">
        <v>8</v>
      </c>
      <c r="T47" s="26" t="s">
        <v>4</v>
      </c>
      <c r="U47" s="26" t="s">
        <v>5</v>
      </c>
      <c r="V47" s="26" t="s">
        <v>6</v>
      </c>
      <c r="W47" s="28"/>
      <c r="X47" s="29"/>
      <c r="Y47" s="29" t="s">
        <v>2</v>
      </c>
      <c r="Z47" s="29" t="s">
        <v>9</v>
      </c>
      <c r="AA47" s="26" t="s">
        <v>4</v>
      </c>
      <c r="AB47" s="26" t="s">
        <v>5</v>
      </c>
      <c r="AC47" s="26" t="s">
        <v>6</v>
      </c>
      <c r="AD47" s="29"/>
      <c r="AE47" s="29"/>
      <c r="AF47" s="29" t="s">
        <v>2</v>
      </c>
      <c r="AG47" s="29" t="s">
        <v>10</v>
      </c>
      <c r="AH47" s="26" t="s">
        <v>4</v>
      </c>
      <c r="AI47" s="26" t="s">
        <v>5</v>
      </c>
      <c r="AJ47" s="26" t="s">
        <v>6</v>
      </c>
      <c r="AK47" s="29"/>
      <c r="AL47" s="29"/>
      <c r="AM47" s="29" t="s">
        <v>2</v>
      </c>
      <c r="AN47" s="29" t="s">
        <v>11</v>
      </c>
      <c r="AO47" s="26" t="s">
        <v>4</v>
      </c>
      <c r="AP47" s="26" t="s">
        <v>5</v>
      </c>
      <c r="AQ47" s="26" t="s">
        <v>6</v>
      </c>
      <c r="AR47" s="29"/>
      <c r="AS47" s="29"/>
      <c r="AT47" s="29" t="s">
        <v>2</v>
      </c>
      <c r="AU47" s="29" t="s">
        <v>12</v>
      </c>
      <c r="AV47" s="26" t="s">
        <v>4</v>
      </c>
      <c r="AW47" s="26" t="s">
        <v>5</v>
      </c>
      <c r="AX47" s="26" t="s">
        <v>6</v>
      </c>
      <c r="AY47" s="30"/>
      <c r="AZ47" s="31" t="s">
        <v>4</v>
      </c>
      <c r="BA47" s="31" t="s">
        <v>13</v>
      </c>
      <c r="BB47" s="31" t="s">
        <v>6</v>
      </c>
      <c r="BC47" s="31" t="s">
        <v>14</v>
      </c>
      <c r="BD47" s="32"/>
      <c r="BE47" s="33" t="s">
        <v>4</v>
      </c>
      <c r="BF47" s="33" t="s">
        <v>13</v>
      </c>
      <c r="BG47" s="33" t="s">
        <v>6</v>
      </c>
      <c r="BH47" s="33" t="s">
        <v>15</v>
      </c>
      <c r="BI47" s="32"/>
      <c r="BJ47" s="32"/>
      <c r="BK47" s="32"/>
      <c r="BL47" s="32"/>
      <c r="BM47" s="32"/>
    </row>
    <row r="48">
      <c r="A48" s="94" t="s">
        <v>52</v>
      </c>
      <c r="B48" s="144"/>
      <c r="C48" s="144"/>
      <c r="D48" s="144"/>
      <c r="E48" s="144"/>
      <c r="F48" s="40">
        <v>0.0</v>
      </c>
      <c r="G48" s="40">
        <v>0.0</v>
      </c>
      <c r="H48" s="40">
        <v>0.0</v>
      </c>
      <c r="I48" s="35"/>
      <c r="J48" s="143"/>
      <c r="K48" s="92"/>
      <c r="L48" s="92"/>
      <c r="M48" s="40">
        <v>0.0</v>
      </c>
      <c r="N48" s="40">
        <v>0.0</v>
      </c>
      <c r="O48" s="40">
        <v>0.0</v>
      </c>
      <c r="P48" s="144"/>
      <c r="Q48" s="144"/>
      <c r="R48" s="144"/>
      <c r="S48" s="144"/>
      <c r="T48" s="40">
        <v>0.0</v>
      </c>
      <c r="U48" s="40">
        <v>0.0</v>
      </c>
      <c r="V48" s="40">
        <v>0.0</v>
      </c>
      <c r="W48" s="39"/>
      <c r="X48" s="45"/>
      <c r="Y48" s="111"/>
      <c r="Z48" s="39"/>
      <c r="AA48" s="40">
        <v>2.0</v>
      </c>
      <c r="AB48" s="40">
        <v>2.0</v>
      </c>
      <c r="AC48" s="40">
        <v>0.0</v>
      </c>
      <c r="AH48" s="40">
        <v>0.0</v>
      </c>
      <c r="AI48" s="40">
        <v>0.0</v>
      </c>
      <c r="AJ48" s="40">
        <v>0.0</v>
      </c>
      <c r="AK48" s="148" t="s">
        <v>43</v>
      </c>
      <c r="AL48" s="146">
        <v>45081.0</v>
      </c>
      <c r="AM48" s="148" t="s">
        <v>289</v>
      </c>
      <c r="AN48" s="148" t="s">
        <v>106</v>
      </c>
      <c r="AO48" s="40">
        <v>3.0</v>
      </c>
      <c r="AP48" s="40">
        <v>2.0</v>
      </c>
      <c r="AQ48" s="40">
        <v>0.0</v>
      </c>
      <c r="AR48" s="406" t="s">
        <v>44</v>
      </c>
      <c r="AS48" s="498">
        <v>45082.0</v>
      </c>
      <c r="AT48" s="147" t="s">
        <v>288</v>
      </c>
      <c r="AU48" s="40" t="s">
        <v>138</v>
      </c>
      <c r="AV48" s="40">
        <v>2.0</v>
      </c>
      <c r="AW48" s="40">
        <v>2.0</v>
      </c>
      <c r="AX48" s="40">
        <v>0.0</v>
      </c>
      <c r="AY48" s="48"/>
      <c r="AZ48" s="49">
        <f t="shared" ref="AZ48:BB48" si="59">SUM(F48,M48,T48,AA48,AH48,AO48,AV48)</f>
        <v>7</v>
      </c>
      <c r="BA48" s="39">
        <f t="shared" si="59"/>
        <v>6</v>
      </c>
      <c r="BB48" s="39">
        <f t="shared" si="59"/>
        <v>0</v>
      </c>
      <c r="BC48" s="50">
        <f t="shared" ref="BC48:BC50" si="61">SUM(AZ48,BA48,BB48)</f>
        <v>13</v>
      </c>
      <c r="BD48" s="51"/>
      <c r="BE48" s="39">
        <f t="shared" ref="BE48:BE50" si="62">AZ48*80</f>
        <v>560</v>
      </c>
      <c r="BF48" s="39">
        <f t="shared" ref="BF48:BF50" si="63">BA48*88</f>
        <v>528</v>
      </c>
      <c r="BG48" s="39">
        <f t="shared" ref="BG48:BG50" si="64">BB48*80</f>
        <v>0</v>
      </c>
      <c r="BH48" s="39">
        <f t="shared" ref="BH48:BH50" si="65">sum(BE48,BF48,BG48)</f>
        <v>1088</v>
      </c>
      <c r="BI48" s="51"/>
      <c r="BJ48" s="51"/>
      <c r="BK48" s="51"/>
      <c r="BL48" s="51"/>
      <c r="BM48" s="51"/>
    </row>
    <row r="49">
      <c r="A49" s="59" t="s">
        <v>50</v>
      </c>
      <c r="B49" s="144"/>
      <c r="C49" s="144"/>
      <c r="D49" s="144"/>
      <c r="E49" s="144"/>
      <c r="F49" s="40">
        <v>2.0</v>
      </c>
      <c r="G49" s="40">
        <v>2.0</v>
      </c>
      <c r="H49" s="40">
        <v>0.0</v>
      </c>
      <c r="I49" s="363" t="s">
        <v>33</v>
      </c>
      <c r="J49" s="146">
        <v>45076.0</v>
      </c>
      <c r="K49" s="147" t="s">
        <v>288</v>
      </c>
      <c r="L49" s="40" t="s">
        <v>138</v>
      </c>
      <c r="M49" s="40">
        <v>0.0</v>
      </c>
      <c r="N49" s="40">
        <v>0.0</v>
      </c>
      <c r="O49" s="40">
        <v>0.0</v>
      </c>
      <c r="P49" s="40" t="s">
        <v>36</v>
      </c>
      <c r="Q49" s="146">
        <v>45078.0</v>
      </c>
      <c r="R49" s="147" t="s">
        <v>288</v>
      </c>
      <c r="S49" s="40" t="s">
        <v>138</v>
      </c>
      <c r="T49" s="40">
        <v>2.0</v>
      </c>
      <c r="U49" s="40">
        <v>2.0</v>
      </c>
      <c r="V49" s="40">
        <v>0.0</v>
      </c>
      <c r="AA49" s="40">
        <v>0.0</v>
      </c>
      <c r="AB49" s="40">
        <v>0.0</v>
      </c>
      <c r="AC49" s="40">
        <v>0.0</v>
      </c>
      <c r="AD49" s="514" t="s">
        <v>40</v>
      </c>
      <c r="AE49" s="146">
        <v>45080.0</v>
      </c>
      <c r="AF49" s="148" t="s">
        <v>289</v>
      </c>
      <c r="AG49" s="148" t="s">
        <v>106</v>
      </c>
      <c r="AH49" s="40">
        <v>3.0</v>
      </c>
      <c r="AI49" s="40">
        <v>2.0</v>
      </c>
      <c r="AJ49" s="40">
        <v>0.0</v>
      </c>
      <c r="AK49" s="92"/>
      <c r="AL49" s="45"/>
      <c r="AM49" s="92"/>
      <c r="AN49" s="92"/>
      <c r="AO49" s="40">
        <v>0.0</v>
      </c>
      <c r="AP49" s="40">
        <v>0.0</v>
      </c>
      <c r="AQ49" s="40">
        <v>0.0</v>
      </c>
      <c r="AR49" s="92"/>
      <c r="AS49" s="45"/>
      <c r="AT49" s="92"/>
      <c r="AU49" s="92"/>
      <c r="AV49" s="40">
        <v>0.0</v>
      </c>
      <c r="AW49" s="40">
        <v>0.0</v>
      </c>
      <c r="AX49" s="40">
        <v>0.0</v>
      </c>
      <c r="AY49" s="48"/>
      <c r="AZ49" s="49">
        <f t="shared" ref="AZ49:BB49" si="60">SUM(F49,M49,T49,AA49,AH49,AO49,AV49)</f>
        <v>7</v>
      </c>
      <c r="BA49" s="39">
        <f t="shared" si="60"/>
        <v>6</v>
      </c>
      <c r="BB49" s="39">
        <f t="shared" si="60"/>
        <v>0</v>
      </c>
      <c r="BC49" s="50">
        <f t="shared" si="61"/>
        <v>13</v>
      </c>
      <c r="BD49" s="51"/>
      <c r="BE49" s="39">
        <f t="shared" si="62"/>
        <v>560</v>
      </c>
      <c r="BF49" s="39">
        <f t="shared" si="63"/>
        <v>528</v>
      </c>
      <c r="BG49" s="39">
        <f t="shared" si="64"/>
        <v>0</v>
      </c>
      <c r="BH49" s="39">
        <f t="shared" si="65"/>
        <v>1088</v>
      </c>
      <c r="BI49" s="51"/>
      <c r="BJ49" s="51"/>
      <c r="BK49" s="51"/>
      <c r="BL49" s="51"/>
      <c r="BM49" s="51"/>
    </row>
    <row r="50">
      <c r="A50" s="59"/>
      <c r="B50" s="134"/>
      <c r="C50" s="45"/>
      <c r="D50" s="111"/>
      <c r="E50" s="39"/>
      <c r="F50" s="40">
        <v>0.0</v>
      </c>
      <c r="G50" s="40">
        <v>0.0</v>
      </c>
      <c r="H50" s="40">
        <v>0.0</v>
      </c>
      <c r="I50" s="144"/>
      <c r="J50" s="144"/>
      <c r="K50" s="144"/>
      <c r="L50" s="144"/>
      <c r="M50" s="40">
        <v>0.0</v>
      </c>
      <c r="N50" s="40">
        <v>0.0</v>
      </c>
      <c r="O50" s="40">
        <v>0.0</v>
      </c>
      <c r="P50" s="39"/>
      <c r="Q50" s="45"/>
      <c r="R50" s="111"/>
      <c r="S50" s="39"/>
      <c r="T50" s="40">
        <v>0.0</v>
      </c>
      <c r="U50" s="40">
        <v>0.0</v>
      </c>
      <c r="V50" s="40">
        <v>0.0</v>
      </c>
      <c r="W50" s="39"/>
      <c r="X50" s="45"/>
      <c r="Y50" s="111"/>
      <c r="Z50" s="39"/>
      <c r="AA50" s="40">
        <v>0.0</v>
      </c>
      <c r="AB50" s="40">
        <v>0.0</v>
      </c>
      <c r="AC50" s="40">
        <v>0.0</v>
      </c>
      <c r="AD50" s="44"/>
      <c r="AE50" s="45"/>
      <c r="AF50" s="92"/>
      <c r="AG50" s="92"/>
      <c r="AH50" s="40">
        <v>0.0</v>
      </c>
      <c r="AI50" s="40">
        <v>0.0</v>
      </c>
      <c r="AJ50" s="40">
        <v>0.0</v>
      </c>
      <c r="AK50" s="92"/>
      <c r="AL50" s="45"/>
      <c r="AM50" s="92"/>
      <c r="AN50" s="92"/>
      <c r="AO50" s="40">
        <v>0.0</v>
      </c>
      <c r="AP50" s="40">
        <v>0.0</v>
      </c>
      <c r="AQ50" s="40">
        <v>0.0</v>
      </c>
      <c r="AR50" s="54"/>
      <c r="AS50" s="143"/>
      <c r="AT50" s="111"/>
      <c r="AU50" s="39"/>
      <c r="AV50" s="40">
        <v>0.0</v>
      </c>
      <c r="AW50" s="40">
        <v>0.0</v>
      </c>
      <c r="AX50" s="40">
        <v>0.0</v>
      </c>
      <c r="AY50" s="48"/>
      <c r="AZ50" s="49">
        <v>0.0</v>
      </c>
      <c r="BA50" s="39">
        <v>0.0</v>
      </c>
      <c r="BB50" s="39">
        <v>0.0</v>
      </c>
      <c r="BC50" s="50">
        <f t="shared" si="61"/>
        <v>0</v>
      </c>
      <c r="BD50" s="51"/>
      <c r="BE50" s="39">
        <f t="shared" si="62"/>
        <v>0</v>
      </c>
      <c r="BF50" s="39">
        <f t="shared" si="63"/>
        <v>0</v>
      </c>
      <c r="BG50" s="39">
        <f t="shared" si="64"/>
        <v>0</v>
      </c>
      <c r="BH50" s="39">
        <f t="shared" si="65"/>
        <v>0</v>
      </c>
      <c r="BI50" s="51"/>
      <c r="BJ50" s="51"/>
      <c r="BK50" s="51"/>
      <c r="BL50" s="51"/>
      <c r="BM50" s="51"/>
    </row>
    <row r="51">
      <c r="A51" s="152"/>
      <c r="B51" s="153"/>
      <c r="C51" s="153"/>
      <c r="D51" s="67"/>
      <c r="E51" s="67"/>
      <c r="F51" s="153"/>
      <c r="G51" s="153"/>
      <c r="H51" s="153"/>
      <c r="I51" s="153"/>
      <c r="J51" s="153"/>
      <c r="K51" s="154"/>
      <c r="L51" s="154"/>
      <c r="M51" s="155"/>
      <c r="N51" s="155"/>
      <c r="O51" s="155"/>
      <c r="P51" s="155"/>
      <c r="Q51" s="156"/>
      <c r="R51" s="155"/>
      <c r="S51" s="155"/>
      <c r="T51" s="155"/>
      <c r="U51" s="155"/>
      <c r="V51" s="155"/>
      <c r="W51" s="155"/>
      <c r="X51" s="155"/>
      <c r="Y51" s="155"/>
      <c r="Z51" s="155"/>
      <c r="AA51" s="157"/>
      <c r="AB51" s="157"/>
      <c r="AC51" s="157"/>
      <c r="AD51" s="157"/>
      <c r="AE51" s="153"/>
      <c r="AF51" s="154"/>
      <c r="AG51" s="154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/>
      <c r="BB51" s="153"/>
      <c r="BC51" s="153"/>
      <c r="BD51" s="153"/>
      <c r="BE51" s="85"/>
      <c r="BF51" s="85"/>
      <c r="BG51" s="85"/>
      <c r="BH51" s="85"/>
      <c r="BI51" s="153"/>
      <c r="BJ51" s="153"/>
      <c r="BK51" s="153"/>
      <c r="BL51" s="153"/>
      <c r="BM51" s="153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3"/>
      <c r="K52" s="154"/>
      <c r="L52" s="154"/>
      <c r="M52" s="155"/>
      <c r="N52" s="155"/>
      <c r="O52" s="155"/>
      <c r="P52" s="155"/>
      <c r="Q52" s="156"/>
      <c r="R52" s="155"/>
      <c r="S52" s="155"/>
      <c r="T52" s="155"/>
      <c r="U52" s="155"/>
      <c r="V52" s="155"/>
      <c r="W52" s="155"/>
      <c r="X52" s="155"/>
      <c r="Y52" s="155"/>
      <c r="Z52" s="155"/>
      <c r="AA52" s="157"/>
      <c r="AB52" s="157"/>
      <c r="AC52" s="157"/>
      <c r="AD52" s="157"/>
      <c r="AE52" s="153"/>
      <c r="AF52" s="154"/>
      <c r="AG52" s="154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76" t="s">
        <v>14</v>
      </c>
      <c r="AZ52" s="77">
        <f t="shared" ref="AZ52:BC52" si="66">SUM(AZ48,AZ49,AZ50)</f>
        <v>14</v>
      </c>
      <c r="BA52" s="78">
        <f t="shared" si="66"/>
        <v>12</v>
      </c>
      <c r="BB52" s="78">
        <f t="shared" si="66"/>
        <v>0</v>
      </c>
      <c r="BC52" s="79">
        <f t="shared" si="66"/>
        <v>26</v>
      </c>
      <c r="BD52" s="51"/>
      <c r="BE52" s="40">
        <f t="shared" ref="BE52:BH52" si="67">sum(BE48,BE49)</f>
        <v>1120</v>
      </c>
      <c r="BF52" s="40">
        <f t="shared" si="67"/>
        <v>1056</v>
      </c>
      <c r="BG52" s="40">
        <f t="shared" si="67"/>
        <v>0</v>
      </c>
      <c r="BH52" s="40">
        <f t="shared" si="67"/>
        <v>2176</v>
      </c>
      <c r="BI52" s="51"/>
      <c r="BJ52" s="51"/>
      <c r="BK52" s="51"/>
      <c r="BL52" s="51"/>
      <c r="BM52" s="51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3"/>
      <c r="K53" s="154"/>
      <c r="L53" s="154"/>
      <c r="M53" s="155"/>
      <c r="N53" s="155"/>
      <c r="O53" s="155"/>
      <c r="P53" s="155"/>
      <c r="Q53" s="156"/>
      <c r="R53" s="155"/>
      <c r="S53" s="155"/>
      <c r="T53" s="155"/>
      <c r="U53" s="155"/>
      <c r="V53" s="155"/>
      <c r="W53" s="155"/>
      <c r="X53" s="155"/>
      <c r="Y53" s="155"/>
      <c r="Z53" s="155"/>
      <c r="AA53" s="157"/>
      <c r="AB53" s="157"/>
      <c r="AC53" s="157"/>
      <c r="AD53" s="157"/>
      <c r="AE53" s="153"/>
      <c r="AF53" s="154"/>
      <c r="AG53" s="154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153"/>
      <c r="BF53" s="153"/>
      <c r="BG53" s="153"/>
      <c r="BH53" s="153"/>
      <c r="BI53" s="153"/>
      <c r="BJ53" s="153"/>
      <c r="BK53" s="153"/>
      <c r="BL53" s="153"/>
      <c r="BM53" s="153"/>
    </row>
    <row r="54">
      <c r="A54" s="155"/>
      <c r="B54" s="153"/>
      <c r="C54" s="153"/>
      <c r="D54" s="67"/>
      <c r="F54" s="153"/>
      <c r="G54" s="153"/>
      <c r="H54" s="153"/>
      <c r="I54" s="153"/>
      <c r="J54" s="153"/>
      <c r="K54" s="6" t="s">
        <v>53</v>
      </c>
      <c r="L54" s="4"/>
      <c r="M54" s="155"/>
      <c r="N54" s="155"/>
      <c r="O54" s="155"/>
      <c r="P54" s="155"/>
      <c r="Q54" s="156"/>
      <c r="R54" s="155"/>
      <c r="S54" s="155"/>
      <c r="T54" s="155"/>
      <c r="U54" s="155"/>
      <c r="V54" s="155"/>
      <c r="W54" s="155"/>
      <c r="X54" s="155"/>
      <c r="Y54" s="155"/>
      <c r="Z54" s="155"/>
      <c r="AA54" s="157"/>
      <c r="AB54" s="157"/>
      <c r="AC54" s="157"/>
      <c r="AD54" s="157"/>
      <c r="AE54" s="153"/>
      <c r="AF54" s="9" t="s">
        <v>53</v>
      </c>
      <c r="AG54" s="4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9" t="s">
        <v>53</v>
      </c>
      <c r="AU54" s="4"/>
      <c r="AV54" s="153"/>
      <c r="AW54" s="153"/>
      <c r="AX54" s="153"/>
      <c r="AY54" s="153"/>
      <c r="AZ54" s="153"/>
      <c r="BA54" s="153"/>
      <c r="BB54" s="153"/>
      <c r="BC54" s="153"/>
      <c r="BD54" s="153"/>
      <c r="BE54" s="153"/>
      <c r="BF54" s="9" t="s">
        <v>53</v>
      </c>
      <c r="BG54" s="4"/>
      <c r="BH54" s="153"/>
      <c r="BI54" s="153"/>
      <c r="BJ54" s="153"/>
      <c r="BK54" s="153"/>
      <c r="BL54" s="153"/>
      <c r="BM54" s="153"/>
    </row>
    <row r="55">
      <c r="A55" s="7"/>
      <c r="B55" s="350"/>
      <c r="C55" s="350"/>
      <c r="D55" s="124"/>
      <c r="E55" s="351">
        <v>45075.0</v>
      </c>
      <c r="F55" s="387"/>
      <c r="G55" s="387"/>
      <c r="H55" s="387"/>
      <c r="I55" s="124"/>
      <c r="J55" s="124"/>
      <c r="L55" s="351">
        <v>45076.0</v>
      </c>
      <c r="M55" s="124"/>
      <c r="N55" s="124"/>
      <c r="O55" s="124"/>
      <c r="P55" s="124"/>
      <c r="R55" s="8"/>
      <c r="S55" s="351">
        <v>45077.0</v>
      </c>
      <c r="U55" s="126"/>
      <c r="V55" s="126"/>
      <c r="X55" s="126"/>
      <c r="Y55" s="488"/>
      <c r="Z55" s="351">
        <v>45078.0</v>
      </c>
      <c r="AA55" s="126"/>
      <c r="AB55" s="126"/>
      <c r="AD55" s="126"/>
      <c r="AE55" s="126"/>
      <c r="AF55" s="126"/>
      <c r="AG55" s="405">
        <v>45079.0</v>
      </c>
      <c r="AH55" s="126"/>
      <c r="AJ55" s="126"/>
      <c r="AK55" s="126"/>
      <c r="AL55" s="126"/>
      <c r="AM55" s="126"/>
      <c r="AN55" s="405">
        <v>45080.0</v>
      </c>
      <c r="AP55" s="106"/>
      <c r="AQ55" s="106"/>
      <c r="AR55" s="106"/>
      <c r="AS55" s="106"/>
      <c r="AT55" s="106"/>
      <c r="AU55" s="405">
        <v>45081.0</v>
      </c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  <c r="BH55" s="106"/>
      <c r="BI55" s="106"/>
      <c r="BJ55" s="106"/>
      <c r="BK55" s="106"/>
      <c r="BL55" s="106"/>
      <c r="BM55" s="106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 t="s">
        <v>6</v>
      </c>
      <c r="I56" s="26"/>
      <c r="J56" s="26"/>
      <c r="K56" s="26" t="s">
        <v>2</v>
      </c>
      <c r="L56" s="26" t="s">
        <v>7</v>
      </c>
      <c r="M56" s="26" t="s">
        <v>4</v>
      </c>
      <c r="N56" s="26" t="s">
        <v>5</v>
      </c>
      <c r="O56" s="26" t="s">
        <v>6</v>
      </c>
      <c r="P56" s="26"/>
      <c r="Q56" s="26"/>
      <c r="R56" s="26" t="s">
        <v>2</v>
      </c>
      <c r="S56" s="26" t="s">
        <v>8</v>
      </c>
      <c r="T56" s="26" t="s">
        <v>4</v>
      </c>
      <c r="U56" s="26" t="s">
        <v>5</v>
      </c>
      <c r="V56" s="26" t="s">
        <v>6</v>
      </c>
      <c r="W56" s="28"/>
      <c r="X56" s="29"/>
      <c r="Y56" s="29" t="s">
        <v>2</v>
      </c>
      <c r="Z56" s="29" t="s">
        <v>9</v>
      </c>
      <c r="AA56" s="26" t="s">
        <v>4</v>
      </c>
      <c r="AB56" s="26" t="s">
        <v>5</v>
      </c>
      <c r="AC56" s="26" t="s">
        <v>6</v>
      </c>
      <c r="AD56" s="29"/>
      <c r="AE56" s="29"/>
      <c r="AF56" s="29" t="s">
        <v>2</v>
      </c>
      <c r="AG56" s="29" t="s">
        <v>10</v>
      </c>
      <c r="AH56" s="26" t="s">
        <v>4</v>
      </c>
      <c r="AI56" s="26" t="s">
        <v>5</v>
      </c>
      <c r="AJ56" s="26" t="s">
        <v>6</v>
      </c>
      <c r="AK56" s="29"/>
      <c r="AL56" s="29"/>
      <c r="AM56" s="29" t="s">
        <v>2</v>
      </c>
      <c r="AN56" s="29" t="s">
        <v>11</v>
      </c>
      <c r="AO56" s="26" t="s">
        <v>4</v>
      </c>
      <c r="AP56" s="26" t="s">
        <v>5</v>
      </c>
      <c r="AQ56" s="26" t="s">
        <v>6</v>
      </c>
      <c r="AR56" s="29"/>
      <c r="AS56" s="29"/>
      <c r="AT56" s="29" t="s">
        <v>2</v>
      </c>
      <c r="AU56" s="29" t="s">
        <v>12</v>
      </c>
      <c r="AV56" s="26" t="s">
        <v>4</v>
      </c>
      <c r="AW56" s="26" t="s">
        <v>5</v>
      </c>
      <c r="AX56" s="26" t="s">
        <v>6</v>
      </c>
      <c r="AY56" s="30"/>
      <c r="AZ56" s="31" t="s">
        <v>4</v>
      </c>
      <c r="BA56" s="31" t="s">
        <v>13</v>
      </c>
      <c r="BB56" s="31" t="s">
        <v>6</v>
      </c>
      <c r="BC56" s="31" t="s">
        <v>14</v>
      </c>
      <c r="BD56" s="32"/>
      <c r="BE56" s="33" t="s">
        <v>4</v>
      </c>
      <c r="BF56" s="33" t="s">
        <v>13</v>
      </c>
      <c r="BG56" s="33" t="s">
        <v>6</v>
      </c>
      <c r="BH56" s="33" t="s">
        <v>15</v>
      </c>
      <c r="BI56" s="32"/>
      <c r="BJ56" s="32"/>
      <c r="BK56" s="32"/>
      <c r="BL56" s="32"/>
      <c r="BM56" s="32"/>
    </row>
    <row r="57">
      <c r="A57" s="94" t="s">
        <v>139</v>
      </c>
      <c r="B57" s="36" t="s">
        <v>19</v>
      </c>
      <c r="C57" s="37">
        <v>45075.0</v>
      </c>
      <c r="D57" s="42" t="s">
        <v>211</v>
      </c>
      <c r="E57" s="58" t="s">
        <v>66</v>
      </c>
      <c r="F57" s="40">
        <v>0.0</v>
      </c>
      <c r="G57" s="40">
        <v>6.0</v>
      </c>
      <c r="H57" s="40">
        <v>0.0</v>
      </c>
      <c r="I57" s="36" t="s">
        <v>22</v>
      </c>
      <c r="J57" s="37">
        <v>45076.0</v>
      </c>
      <c r="K57" s="42" t="s">
        <v>211</v>
      </c>
      <c r="L57" s="58" t="s">
        <v>66</v>
      </c>
      <c r="M57" s="40">
        <v>0.0</v>
      </c>
      <c r="N57" s="40">
        <v>6.0</v>
      </c>
      <c r="O57" s="40">
        <v>0.0</v>
      </c>
      <c r="P57" s="36" t="s">
        <v>24</v>
      </c>
      <c r="Q57" s="37">
        <v>45077.0</v>
      </c>
      <c r="R57" s="42" t="s">
        <v>300</v>
      </c>
      <c r="S57" s="58" t="s">
        <v>301</v>
      </c>
      <c r="T57" s="40">
        <v>1.0</v>
      </c>
      <c r="U57" s="40">
        <v>7.0</v>
      </c>
      <c r="V57" s="40">
        <v>2.0</v>
      </c>
      <c r="W57" s="36" t="s">
        <v>26</v>
      </c>
      <c r="X57" s="37">
        <v>45078.0</v>
      </c>
      <c r="Y57" s="42" t="s">
        <v>300</v>
      </c>
      <c r="Z57" s="58" t="s">
        <v>301</v>
      </c>
      <c r="AA57" s="40">
        <v>1.0</v>
      </c>
      <c r="AB57" s="40">
        <v>7.0</v>
      </c>
      <c r="AC57" s="40">
        <v>2.0</v>
      </c>
      <c r="AD57" s="36" t="s">
        <v>56</v>
      </c>
      <c r="AE57" s="37">
        <v>45079.0</v>
      </c>
      <c r="AF57" s="42" t="s">
        <v>279</v>
      </c>
      <c r="AG57" s="58" t="s">
        <v>218</v>
      </c>
      <c r="AH57" s="40">
        <v>0.0</v>
      </c>
      <c r="AI57" s="40">
        <v>7.0</v>
      </c>
      <c r="AJ57" s="40">
        <v>0.0</v>
      </c>
      <c r="AK57" s="47" t="s">
        <v>57</v>
      </c>
      <c r="AL57" s="37">
        <v>45080.0</v>
      </c>
      <c r="AM57" s="42" t="s">
        <v>300</v>
      </c>
      <c r="AN57" s="58" t="s">
        <v>301</v>
      </c>
      <c r="AO57" s="40">
        <v>1.0</v>
      </c>
      <c r="AP57" s="40">
        <v>7.0</v>
      </c>
      <c r="AQ57" s="40">
        <v>2.0</v>
      </c>
      <c r="AR57" s="96" t="s">
        <v>149</v>
      </c>
      <c r="AS57" s="37">
        <v>45081.0</v>
      </c>
      <c r="AT57" s="42" t="s">
        <v>25</v>
      </c>
      <c r="AU57" s="58" t="s">
        <v>25</v>
      </c>
      <c r="AV57" s="40">
        <v>0.0</v>
      </c>
      <c r="AW57" s="40">
        <v>0.0</v>
      </c>
      <c r="AX57" s="40">
        <v>0.0</v>
      </c>
      <c r="AY57" s="48"/>
      <c r="AZ57" s="49">
        <f t="shared" ref="AZ57:BB57" si="68">SUM(F57,M57,T57,AA57,AH57,AO57,AV57)</f>
        <v>3</v>
      </c>
      <c r="BA57" s="39">
        <f t="shared" si="68"/>
        <v>40</v>
      </c>
      <c r="BB57" s="39">
        <f t="shared" si="68"/>
        <v>6</v>
      </c>
      <c r="BC57" s="50">
        <f t="shared" ref="BC57:BC61" si="70">SUM(AZ57,BA57,BB57)</f>
        <v>49</v>
      </c>
      <c r="BD57" s="51"/>
      <c r="BE57" s="39">
        <f t="shared" ref="BE57:BE58" si="71">AZ57*67.31</f>
        <v>201.93</v>
      </c>
      <c r="BF57" s="39">
        <f t="shared" ref="BF57:BF58" si="72">BA57*74</f>
        <v>2960</v>
      </c>
      <c r="BG57" s="39">
        <f t="shared" ref="BG57:BG58" si="73">BB57*84</f>
        <v>504</v>
      </c>
      <c r="BH57" s="39">
        <f t="shared" ref="BH57:BH59" si="74">sum(BE57,BF57,BG57)</f>
        <v>3665.93</v>
      </c>
      <c r="BI57" s="51"/>
      <c r="BJ57" s="51"/>
      <c r="BK57" s="51"/>
      <c r="BL57" s="51"/>
      <c r="BM57" s="51"/>
    </row>
    <row r="58" ht="16.5" customHeight="1">
      <c r="A58" s="94" t="s">
        <v>740</v>
      </c>
      <c r="B58" s="41" t="s">
        <v>33</v>
      </c>
      <c r="C58" s="37">
        <v>45076.0</v>
      </c>
      <c r="D58" s="42" t="s">
        <v>137</v>
      </c>
      <c r="E58" s="58" t="s">
        <v>333</v>
      </c>
      <c r="F58" s="40">
        <v>3.0</v>
      </c>
      <c r="G58" s="40">
        <v>1.0</v>
      </c>
      <c r="H58" s="40">
        <v>0.0</v>
      </c>
      <c r="I58" s="42" t="s">
        <v>46</v>
      </c>
      <c r="J58" s="37">
        <v>45077.0</v>
      </c>
      <c r="K58" s="42" t="s">
        <v>137</v>
      </c>
      <c r="L58" s="58" t="s">
        <v>333</v>
      </c>
      <c r="M58" s="40">
        <v>3.0</v>
      </c>
      <c r="N58" s="40">
        <v>1.0</v>
      </c>
      <c r="O58" s="40">
        <v>0.0</v>
      </c>
      <c r="P58" s="38" t="s">
        <v>36</v>
      </c>
      <c r="Q58" s="37">
        <v>45078.0</v>
      </c>
      <c r="R58" s="38" t="s">
        <v>285</v>
      </c>
      <c r="S58" s="39" t="s">
        <v>129</v>
      </c>
      <c r="T58" s="40">
        <v>5.0</v>
      </c>
      <c r="U58" s="40">
        <v>2.0</v>
      </c>
      <c r="V58" s="40">
        <v>0.0</v>
      </c>
      <c r="W58" s="56" t="s">
        <v>37</v>
      </c>
      <c r="X58" s="37">
        <v>45079.0</v>
      </c>
      <c r="Y58" s="38" t="s">
        <v>285</v>
      </c>
      <c r="Z58" s="39" t="s">
        <v>129</v>
      </c>
      <c r="AA58" s="40">
        <v>5.0</v>
      </c>
      <c r="AB58" s="40">
        <v>2.0</v>
      </c>
      <c r="AC58" s="40">
        <v>0.0</v>
      </c>
      <c r="AD58" s="56" t="s">
        <v>40</v>
      </c>
      <c r="AE58" s="37">
        <v>45073.0</v>
      </c>
      <c r="AF58" s="38" t="s">
        <v>285</v>
      </c>
      <c r="AG58" s="39" t="s">
        <v>129</v>
      </c>
      <c r="AH58" s="40">
        <v>5.0</v>
      </c>
      <c r="AI58" s="40">
        <v>2.0</v>
      </c>
      <c r="AJ58" s="40">
        <v>0.0</v>
      </c>
      <c r="AK58" s="185" t="s">
        <v>43</v>
      </c>
      <c r="AL58" s="37">
        <v>45081.0</v>
      </c>
      <c r="AM58" s="38" t="s">
        <v>285</v>
      </c>
      <c r="AN58" s="39" t="s">
        <v>129</v>
      </c>
      <c r="AO58" s="40">
        <v>5.0</v>
      </c>
      <c r="AP58" s="40">
        <v>2.0</v>
      </c>
      <c r="AQ58" s="40">
        <v>0.0</v>
      </c>
      <c r="AR58" s="47" t="s">
        <v>44</v>
      </c>
      <c r="AS58" s="485">
        <v>45082.0</v>
      </c>
      <c r="AT58" s="42" t="s">
        <v>25</v>
      </c>
      <c r="AU58" s="58" t="s">
        <v>25</v>
      </c>
      <c r="AV58" s="40">
        <v>0.0</v>
      </c>
      <c r="AW58" s="40">
        <v>0.0</v>
      </c>
      <c r="AX58" s="40">
        <v>0.0</v>
      </c>
      <c r="AY58" s="48"/>
      <c r="AZ58" s="49">
        <f t="shared" ref="AZ58:BB58" si="69">SUM(F58,M58,T58,AA58,AH58,AO58,AV58)</f>
        <v>26</v>
      </c>
      <c r="BA58" s="39">
        <f t="shared" si="69"/>
        <v>10</v>
      </c>
      <c r="BB58" s="39">
        <f t="shared" si="69"/>
        <v>0</v>
      </c>
      <c r="BC58" s="50">
        <f t="shared" si="70"/>
        <v>36</v>
      </c>
      <c r="BD58" s="51"/>
      <c r="BE58" s="39">
        <f t="shared" si="71"/>
        <v>1750.06</v>
      </c>
      <c r="BF58" s="39">
        <f t="shared" si="72"/>
        <v>740</v>
      </c>
      <c r="BG58" s="39">
        <f t="shared" si="73"/>
        <v>0</v>
      </c>
      <c r="BH58" s="39">
        <f t="shared" si="74"/>
        <v>2490.06</v>
      </c>
      <c r="BI58" s="51"/>
      <c r="BJ58" s="51"/>
      <c r="BK58" s="51"/>
      <c r="BL58" s="51"/>
      <c r="BM58" s="51"/>
    </row>
    <row r="59">
      <c r="A59" s="35" t="s">
        <v>82</v>
      </c>
      <c r="B59" s="41" t="s">
        <v>33</v>
      </c>
      <c r="C59" s="37">
        <v>45076.0</v>
      </c>
      <c r="D59" s="38" t="s">
        <v>285</v>
      </c>
      <c r="E59" s="39" t="s">
        <v>129</v>
      </c>
      <c r="F59" s="40">
        <v>5.0</v>
      </c>
      <c r="G59" s="40">
        <v>2.0</v>
      </c>
      <c r="H59" s="40">
        <v>0.0</v>
      </c>
      <c r="I59" s="42" t="s">
        <v>46</v>
      </c>
      <c r="J59" s="37">
        <v>45077.0</v>
      </c>
      <c r="K59" s="38" t="s">
        <v>285</v>
      </c>
      <c r="L59" s="39" t="s">
        <v>129</v>
      </c>
      <c r="M59" s="40">
        <v>5.0</v>
      </c>
      <c r="N59" s="40">
        <v>2.0</v>
      </c>
      <c r="O59" s="40">
        <v>0.0</v>
      </c>
      <c r="P59" s="38" t="s">
        <v>36</v>
      </c>
      <c r="Q59" s="37">
        <v>45078.0</v>
      </c>
      <c r="R59" s="96" t="s">
        <v>25</v>
      </c>
      <c r="S59" s="110" t="s">
        <v>25</v>
      </c>
      <c r="T59" s="40">
        <v>0.0</v>
      </c>
      <c r="U59" s="40">
        <v>0.0</v>
      </c>
      <c r="V59" s="40">
        <v>0.0</v>
      </c>
      <c r="W59" s="44"/>
      <c r="X59" s="45"/>
      <c r="Y59" s="53"/>
      <c r="Z59" s="53"/>
      <c r="AA59" s="40">
        <v>0.0</v>
      </c>
      <c r="AB59" s="40">
        <v>0.0</v>
      </c>
      <c r="AC59" s="40">
        <v>0.0</v>
      </c>
      <c r="AD59" s="44"/>
      <c r="AE59" s="45"/>
      <c r="AF59" s="39"/>
      <c r="AG59" s="39"/>
      <c r="AH59" s="40">
        <v>0.0</v>
      </c>
      <c r="AI59" s="40">
        <v>0.0</v>
      </c>
      <c r="AJ59" s="40">
        <v>0.0</v>
      </c>
      <c r="AK59" s="185" t="s">
        <v>43</v>
      </c>
      <c r="AL59" s="37">
        <v>45081.0</v>
      </c>
      <c r="AM59" s="38"/>
      <c r="AN59" s="39"/>
      <c r="AO59" s="40">
        <v>0.0</v>
      </c>
      <c r="AP59" s="40">
        <v>0.0</v>
      </c>
      <c r="AQ59" s="40">
        <v>0.0</v>
      </c>
      <c r="AR59" s="47" t="s">
        <v>44</v>
      </c>
      <c r="AS59" s="485">
        <v>45082.0</v>
      </c>
      <c r="AT59" s="38" t="s">
        <v>285</v>
      </c>
      <c r="AU59" s="39" t="s">
        <v>129</v>
      </c>
      <c r="AV59" s="40">
        <v>5.0</v>
      </c>
      <c r="AW59" s="40">
        <v>2.0</v>
      </c>
      <c r="AX59" s="40">
        <v>0.0</v>
      </c>
      <c r="AY59" s="48"/>
      <c r="AZ59" s="49">
        <f t="shared" ref="AZ59:BB59" si="75">SUM(F59,M59,T59,AA59,AH59,AO59,AV59)</f>
        <v>15</v>
      </c>
      <c r="BA59" s="39">
        <f t="shared" si="75"/>
        <v>6</v>
      </c>
      <c r="BB59" s="39">
        <f t="shared" si="75"/>
        <v>0</v>
      </c>
      <c r="BC59" s="50">
        <f t="shared" si="70"/>
        <v>21</v>
      </c>
      <c r="BD59" s="51"/>
      <c r="BE59" s="39">
        <f>AZ59*80</f>
        <v>1200</v>
      </c>
      <c r="BF59" s="39">
        <f>BA59*88</f>
        <v>528</v>
      </c>
      <c r="BG59" s="39">
        <f>BB59*80</f>
        <v>0</v>
      </c>
      <c r="BH59" s="39">
        <f t="shared" si="74"/>
        <v>1728</v>
      </c>
      <c r="BI59" s="51"/>
      <c r="BJ59" s="51"/>
      <c r="BK59" s="51"/>
      <c r="BL59" s="51"/>
      <c r="BM59" s="51"/>
    </row>
    <row r="60" ht="16.5" customHeight="1">
      <c r="A60" s="94" t="s">
        <v>50</v>
      </c>
      <c r="B60" s="41"/>
      <c r="C60" s="37"/>
      <c r="D60" s="42"/>
      <c r="E60" s="58"/>
      <c r="F60" s="40">
        <v>0.0</v>
      </c>
      <c r="G60" s="40">
        <v>0.0</v>
      </c>
      <c r="H60" s="40">
        <v>0.0</v>
      </c>
      <c r="I60" s="53"/>
      <c r="J60" s="45"/>
      <c r="K60" s="53"/>
      <c r="L60" s="53"/>
      <c r="M60" s="40">
        <v>0.0</v>
      </c>
      <c r="N60" s="40">
        <v>0.0</v>
      </c>
      <c r="O60" s="40">
        <v>0.0</v>
      </c>
      <c r="P60" s="144"/>
      <c r="Q60" s="144"/>
      <c r="R60" s="144"/>
      <c r="S60" s="144"/>
      <c r="T60" s="40">
        <v>0.0</v>
      </c>
      <c r="U60" s="40">
        <v>0.0</v>
      </c>
      <c r="V60" s="40">
        <v>0.0</v>
      </c>
      <c r="W60" s="44"/>
      <c r="X60" s="45"/>
      <c r="Y60" s="53"/>
      <c r="Z60" s="53"/>
      <c r="AA60" s="40">
        <v>0.0</v>
      </c>
      <c r="AB60" s="40">
        <v>0.0</v>
      </c>
      <c r="AC60" s="40">
        <v>0.0</v>
      </c>
      <c r="AD60" s="44"/>
      <c r="AE60" s="45"/>
      <c r="AF60" s="53"/>
      <c r="AG60" s="53"/>
      <c r="AH60" s="40">
        <v>0.0</v>
      </c>
      <c r="AI60" s="40">
        <v>0.0</v>
      </c>
      <c r="AJ60" s="40">
        <v>0.0</v>
      </c>
      <c r="AK60" s="96"/>
      <c r="AL60" s="37"/>
      <c r="AM60" s="38"/>
      <c r="AN60" s="39"/>
      <c r="AO60" s="40">
        <v>0.0</v>
      </c>
      <c r="AP60" s="40">
        <v>0.0</v>
      </c>
      <c r="AQ60" s="40">
        <v>0.0</v>
      </c>
      <c r="AR60" s="96" t="s">
        <v>149</v>
      </c>
      <c r="AS60" s="37">
        <v>45081.0</v>
      </c>
      <c r="AT60" s="42" t="s">
        <v>300</v>
      </c>
      <c r="AU60" s="58" t="s">
        <v>301</v>
      </c>
      <c r="AV60" s="40">
        <v>1.0</v>
      </c>
      <c r="AW60" s="40">
        <v>7.0</v>
      </c>
      <c r="AX60" s="40">
        <v>2.0</v>
      </c>
      <c r="AY60" s="48"/>
      <c r="AZ60" s="49">
        <f t="shared" ref="AZ60:BB60" si="76">SUM(F60,M60,T60,AA60,AH60,AO60,AV60)</f>
        <v>1</v>
      </c>
      <c r="BA60" s="39">
        <f t="shared" si="76"/>
        <v>7</v>
      </c>
      <c r="BB60" s="39">
        <f t="shared" si="76"/>
        <v>2</v>
      </c>
      <c r="BC60" s="50">
        <f t="shared" si="70"/>
        <v>10</v>
      </c>
      <c r="BD60" s="51"/>
      <c r="BE60" s="39">
        <v>0.0</v>
      </c>
      <c r="BF60" s="39">
        <v>0.0</v>
      </c>
      <c r="BG60" s="39">
        <v>0.0</v>
      </c>
      <c r="BH60" s="39">
        <v>0.0</v>
      </c>
      <c r="BI60" s="51"/>
      <c r="BJ60" s="51"/>
      <c r="BK60" s="51"/>
      <c r="BL60" s="51"/>
      <c r="BM60" s="51"/>
    </row>
    <row r="61" ht="16.5" customHeight="1">
      <c r="A61" s="94" t="s">
        <v>88</v>
      </c>
      <c r="B61" s="41"/>
      <c r="C61" s="37"/>
      <c r="D61" s="42"/>
      <c r="E61" s="58"/>
      <c r="F61" s="40">
        <v>0.0</v>
      </c>
      <c r="G61" s="40">
        <v>0.0</v>
      </c>
      <c r="H61" s="40">
        <v>0.0</v>
      </c>
      <c r="I61" s="144"/>
      <c r="J61" s="144"/>
      <c r="K61" s="144"/>
      <c r="L61" s="144"/>
      <c r="M61" s="40">
        <v>0.0</v>
      </c>
      <c r="N61" s="40">
        <v>0.0</v>
      </c>
      <c r="O61" s="40">
        <v>0.0</v>
      </c>
      <c r="P61" s="144"/>
      <c r="Q61" s="144"/>
      <c r="R61" s="144"/>
      <c r="S61" s="144"/>
      <c r="T61" s="40">
        <v>0.0</v>
      </c>
      <c r="U61" s="40">
        <v>0.0</v>
      </c>
      <c r="V61" s="40">
        <v>0.0</v>
      </c>
      <c r="W61" s="44"/>
      <c r="X61" s="45"/>
      <c r="Y61" s="53"/>
      <c r="Z61" s="53"/>
      <c r="AA61" s="40">
        <v>0.0</v>
      </c>
      <c r="AB61" s="40">
        <v>0.0</v>
      </c>
      <c r="AC61" s="40">
        <v>0.0</v>
      </c>
      <c r="AD61" s="56" t="s">
        <v>40</v>
      </c>
      <c r="AE61" s="37">
        <v>45073.0</v>
      </c>
      <c r="AF61" s="42" t="s">
        <v>290</v>
      </c>
      <c r="AG61" s="58" t="s">
        <v>269</v>
      </c>
      <c r="AH61" s="40">
        <v>3.0</v>
      </c>
      <c r="AI61" s="40">
        <v>0.0</v>
      </c>
      <c r="AJ61" s="40">
        <v>0.0</v>
      </c>
      <c r="AK61" s="96"/>
      <c r="AL61" s="37"/>
      <c r="AM61" s="38"/>
      <c r="AN61" s="39"/>
      <c r="AO61" s="40">
        <v>0.0</v>
      </c>
      <c r="AP61" s="40">
        <v>0.0</v>
      </c>
      <c r="AQ61" s="40">
        <v>0.0</v>
      </c>
      <c r="AR61" s="96"/>
      <c r="AS61" s="37"/>
      <c r="AT61" s="38"/>
      <c r="AU61" s="39"/>
      <c r="AV61" s="40">
        <v>0.0</v>
      </c>
      <c r="AW61" s="40">
        <v>0.0</v>
      </c>
      <c r="AX61" s="40">
        <v>0.0</v>
      </c>
      <c r="AY61" s="48"/>
      <c r="AZ61" s="49">
        <f t="shared" ref="AZ61:BB61" si="77">SUM(F61,M61,T61,AA61,AH61,AO61,AV61)</f>
        <v>3</v>
      </c>
      <c r="BA61" s="39">
        <f t="shared" si="77"/>
        <v>0</v>
      </c>
      <c r="BB61" s="39">
        <f t="shared" si="77"/>
        <v>0</v>
      </c>
      <c r="BC61" s="50">
        <f t="shared" si="70"/>
        <v>3</v>
      </c>
      <c r="BD61" s="51"/>
      <c r="BE61" s="39">
        <f>AZ61*80</f>
        <v>240</v>
      </c>
      <c r="BF61" s="39">
        <f>BA61*88</f>
        <v>0</v>
      </c>
      <c r="BG61" s="39">
        <f>BB61*80</f>
        <v>0</v>
      </c>
      <c r="BH61" s="39">
        <f>sum(BE61,BF61,BG61)</f>
        <v>240</v>
      </c>
      <c r="BI61" s="51"/>
      <c r="BJ61" s="51"/>
      <c r="BK61" s="51"/>
      <c r="BL61" s="51"/>
      <c r="BM61" s="51"/>
    </row>
    <row r="62">
      <c r="A62" s="116"/>
      <c r="B62" s="159"/>
      <c r="C62" s="159"/>
      <c r="D62" s="160"/>
      <c r="E62" s="159"/>
      <c r="F62" s="161"/>
      <c r="G62" s="161"/>
      <c r="H62" s="161"/>
      <c r="I62" s="161"/>
      <c r="J62" s="159"/>
      <c r="K62" s="162"/>
      <c r="L62" s="162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61"/>
      <c r="AB62" s="161"/>
      <c r="AC62" s="161"/>
      <c r="AD62" s="161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38"/>
      <c r="AP62" s="138"/>
      <c r="AQ62" s="138"/>
      <c r="AR62" s="138"/>
      <c r="AS62" s="118"/>
      <c r="AT62" s="136"/>
      <c r="AU62" s="136"/>
      <c r="AV62" s="136"/>
      <c r="AW62" s="136"/>
      <c r="AX62" s="136"/>
      <c r="AY62" s="136"/>
      <c r="AZ62" s="136"/>
      <c r="BA62" s="136"/>
      <c r="BB62" s="136"/>
      <c r="BC62" s="136"/>
      <c r="BD62" s="136"/>
      <c r="BE62" s="53"/>
      <c r="BF62" s="53"/>
      <c r="BG62" s="53"/>
      <c r="BH62" s="53"/>
      <c r="BI62" s="136"/>
      <c r="BJ62" s="136"/>
      <c r="BK62" s="136"/>
      <c r="BL62" s="136"/>
      <c r="BM62" s="136"/>
    </row>
    <row r="63">
      <c r="A63" s="116"/>
      <c r="B63" s="159"/>
      <c r="C63" s="159"/>
      <c r="D63" s="160"/>
      <c r="E63" s="159"/>
      <c r="F63" s="161"/>
      <c r="G63" s="161"/>
      <c r="H63" s="161"/>
      <c r="I63" s="161"/>
      <c r="J63" s="159"/>
      <c r="K63" s="162"/>
      <c r="L63" s="162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61"/>
      <c r="AB63" s="161"/>
      <c r="AC63" s="161"/>
      <c r="AD63" s="161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38"/>
      <c r="AP63" s="138"/>
      <c r="AQ63" s="138"/>
      <c r="AR63" s="138"/>
      <c r="AS63" s="118"/>
      <c r="AT63" s="136"/>
      <c r="AU63" s="136"/>
      <c r="AV63" s="136"/>
      <c r="AW63" s="136"/>
      <c r="AX63" s="136"/>
      <c r="AY63" s="76" t="s">
        <v>14</v>
      </c>
      <c r="AZ63" s="77">
        <f t="shared" ref="AZ63:BC63" si="78">sum(AZ57,AZ58,AZ59,AZ60,AZ61)</f>
        <v>48</v>
      </c>
      <c r="BA63" s="78">
        <f t="shared" si="78"/>
        <v>63</v>
      </c>
      <c r="BB63" s="78">
        <f t="shared" si="78"/>
        <v>8</v>
      </c>
      <c r="BC63" s="79">
        <f t="shared" si="78"/>
        <v>119</v>
      </c>
      <c r="BD63" s="51"/>
      <c r="BE63" s="40">
        <f>sum(BE58,BE57,BE59,BE60,BE61)</f>
        <v>3391.99</v>
      </c>
      <c r="BF63" s="40">
        <f t="shared" ref="BF63:BG63" si="79">sum(BF57,BF58,BF59,BF60,BF61)</f>
        <v>4228</v>
      </c>
      <c r="BG63" s="40">
        <f t="shared" si="79"/>
        <v>504</v>
      </c>
      <c r="BH63" s="40">
        <f>sum(BH57,BH59,BH58,BH60,BH61)</f>
        <v>8123.99</v>
      </c>
      <c r="BI63" s="51"/>
      <c r="BJ63" s="51"/>
      <c r="BK63" s="51"/>
      <c r="BL63" s="51"/>
      <c r="BM63" s="51"/>
    </row>
    <row r="64">
      <c r="A64" s="116"/>
      <c r="B64" s="159"/>
      <c r="C64" s="159"/>
      <c r="D64" s="160"/>
      <c r="E64" s="159"/>
      <c r="F64" s="161"/>
      <c r="G64" s="161"/>
      <c r="H64" s="161"/>
      <c r="I64" s="161"/>
      <c r="J64" s="159"/>
      <c r="K64" s="6" t="s">
        <v>161</v>
      </c>
      <c r="L64" s="4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1"/>
      <c r="AB64" s="161"/>
      <c r="AC64" s="161"/>
      <c r="AD64" s="161"/>
      <c r="AE64" s="159"/>
      <c r="AF64" s="6" t="s">
        <v>161</v>
      </c>
      <c r="AG64" s="4"/>
      <c r="AH64" s="159"/>
      <c r="AI64" s="159"/>
      <c r="AJ64" s="159"/>
      <c r="AK64" s="159"/>
      <c r="AL64" s="159"/>
      <c r="AM64" s="159"/>
      <c r="AN64" s="159"/>
      <c r="AO64" s="138"/>
      <c r="AP64" s="138"/>
      <c r="AQ64" s="138"/>
      <c r="AR64" s="138"/>
      <c r="AS64" s="118"/>
      <c r="AT64" s="6" t="s">
        <v>161</v>
      </c>
      <c r="AU64" s="4"/>
      <c r="AV64" s="136"/>
      <c r="AW64" s="136"/>
      <c r="AX64" s="136"/>
      <c r="AY64" s="136"/>
      <c r="AZ64" s="136"/>
      <c r="BA64" s="136"/>
      <c r="BB64" s="136"/>
      <c r="BC64" s="136"/>
      <c r="BD64" s="136"/>
      <c r="BE64" s="136"/>
      <c r="BF64" s="136"/>
      <c r="BG64" s="136"/>
      <c r="BH64" s="136"/>
      <c r="BI64" s="136"/>
      <c r="BJ64" s="136"/>
      <c r="BK64" s="136"/>
      <c r="BL64" s="136"/>
      <c r="BM64" s="136"/>
    </row>
    <row r="65">
      <c r="A65" s="116"/>
      <c r="B65" s="159"/>
      <c r="C65" s="159"/>
      <c r="D65" s="160"/>
      <c r="E65" s="159"/>
      <c r="F65" s="161"/>
      <c r="G65" s="161"/>
      <c r="H65" s="161"/>
      <c r="I65" s="161"/>
      <c r="J65" s="159"/>
      <c r="K65" s="162"/>
      <c r="L65" s="162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61"/>
      <c r="AB65" s="161"/>
      <c r="AC65" s="161"/>
      <c r="AD65" s="161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38"/>
      <c r="AP65" s="138"/>
      <c r="AQ65" s="138"/>
      <c r="AR65" s="138"/>
      <c r="AS65" s="118"/>
      <c r="AT65" s="136"/>
      <c r="AU65" s="136"/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6" t="s">
        <v>161</v>
      </c>
      <c r="BG65" s="4"/>
      <c r="BH65" s="136"/>
      <c r="BI65" s="136"/>
      <c r="BJ65" s="136"/>
      <c r="BK65" s="136"/>
      <c r="BL65" s="136"/>
      <c r="BM65" s="136"/>
    </row>
    <row r="66">
      <c r="A66" s="7"/>
      <c r="B66" s="350"/>
      <c r="C66" s="350"/>
      <c r="D66" s="124"/>
      <c r="E66" s="351">
        <v>45075.0</v>
      </c>
      <c r="F66" s="387"/>
      <c r="G66" s="387"/>
      <c r="H66" s="387"/>
      <c r="I66" s="124"/>
      <c r="J66" s="124"/>
      <c r="L66" s="351">
        <v>45076.0</v>
      </c>
      <c r="M66" s="124"/>
      <c r="N66" s="124"/>
      <c r="O66" s="124"/>
      <c r="P66" s="124"/>
      <c r="R66" s="8"/>
      <c r="S66" s="351">
        <v>45077.0</v>
      </c>
      <c r="U66" s="126"/>
      <c r="V66" s="126"/>
      <c r="X66" s="126"/>
      <c r="Y66" s="488"/>
      <c r="Z66" s="351">
        <v>45078.0</v>
      </c>
      <c r="AA66" s="126"/>
      <c r="AB66" s="126"/>
      <c r="AD66" s="126"/>
      <c r="AE66" s="126"/>
      <c r="AF66" s="126"/>
      <c r="AG66" s="405">
        <v>45079.0</v>
      </c>
      <c r="AH66" s="126"/>
      <c r="AJ66" s="126"/>
      <c r="AK66" s="126"/>
      <c r="AL66" s="126"/>
      <c r="AM66" s="126"/>
      <c r="AN66" s="405">
        <v>45080.0</v>
      </c>
      <c r="AP66" s="106"/>
      <c r="AQ66" s="106"/>
      <c r="AR66" s="106"/>
      <c r="AS66" s="106"/>
      <c r="AT66" s="106"/>
      <c r="AU66" s="405">
        <v>45081.0</v>
      </c>
      <c r="AV66" s="106"/>
      <c r="AW66" s="106"/>
      <c r="AX66" s="106"/>
      <c r="AY66" s="106"/>
      <c r="AZ66" s="106"/>
      <c r="BA66" s="106"/>
      <c r="BB66" s="106"/>
      <c r="BC66" s="106"/>
      <c r="BD66" s="106"/>
      <c r="BE66" s="32"/>
      <c r="BF66" s="32"/>
      <c r="BG66" s="32"/>
      <c r="BH66" s="32"/>
      <c r="BI66" s="106"/>
      <c r="BJ66" s="106"/>
      <c r="BK66" s="106"/>
      <c r="BL66" s="106"/>
      <c r="BM66" s="106"/>
    </row>
    <row r="67">
      <c r="A67" s="107"/>
      <c r="B67" s="26"/>
      <c r="C67" s="26"/>
      <c r="D67" s="26" t="s">
        <v>2</v>
      </c>
      <c r="E67" s="26" t="s">
        <v>3</v>
      </c>
      <c r="F67" s="26" t="s">
        <v>4</v>
      </c>
      <c r="G67" s="26" t="s">
        <v>5</v>
      </c>
      <c r="H67" s="26" t="s">
        <v>6</v>
      </c>
      <c r="I67" s="26"/>
      <c r="J67" s="26"/>
      <c r="K67" s="26" t="s">
        <v>2</v>
      </c>
      <c r="L67" s="26" t="s">
        <v>7</v>
      </c>
      <c r="M67" s="26" t="s">
        <v>4</v>
      </c>
      <c r="N67" s="26" t="s">
        <v>5</v>
      </c>
      <c r="O67" s="26" t="s">
        <v>6</v>
      </c>
      <c r="P67" s="26"/>
      <c r="Q67" s="26"/>
      <c r="R67" s="26" t="s">
        <v>2</v>
      </c>
      <c r="S67" s="26" t="s">
        <v>8</v>
      </c>
      <c r="T67" s="26" t="s">
        <v>4</v>
      </c>
      <c r="U67" s="26" t="s">
        <v>5</v>
      </c>
      <c r="V67" s="26" t="s">
        <v>6</v>
      </c>
      <c r="W67" s="28"/>
      <c r="X67" s="29"/>
      <c r="Y67" s="29" t="s">
        <v>2</v>
      </c>
      <c r="Z67" s="29" t="s">
        <v>9</v>
      </c>
      <c r="AA67" s="26" t="s">
        <v>4</v>
      </c>
      <c r="AB67" s="26" t="s">
        <v>5</v>
      </c>
      <c r="AC67" s="26" t="s">
        <v>6</v>
      </c>
      <c r="AD67" s="29"/>
      <c r="AE67" s="29"/>
      <c r="AF67" s="29" t="s">
        <v>2</v>
      </c>
      <c r="AG67" s="29" t="s">
        <v>10</v>
      </c>
      <c r="AH67" s="26" t="s">
        <v>4</v>
      </c>
      <c r="AI67" s="26" t="s">
        <v>5</v>
      </c>
      <c r="AJ67" s="26" t="s">
        <v>6</v>
      </c>
      <c r="AK67" s="29"/>
      <c r="AL67" s="29"/>
      <c r="AM67" s="29" t="s">
        <v>2</v>
      </c>
      <c r="AN67" s="29" t="s">
        <v>11</v>
      </c>
      <c r="AO67" s="26" t="s">
        <v>4</v>
      </c>
      <c r="AP67" s="26" t="s">
        <v>5</v>
      </c>
      <c r="AQ67" s="26" t="s">
        <v>6</v>
      </c>
      <c r="AR67" s="29"/>
      <c r="AS67" s="29"/>
      <c r="AT67" s="29" t="s">
        <v>2</v>
      </c>
      <c r="AU67" s="29" t="s">
        <v>12</v>
      </c>
      <c r="AV67" s="26" t="s">
        <v>4</v>
      </c>
      <c r="AW67" s="26" t="s">
        <v>5</v>
      </c>
      <c r="AX67" s="26" t="s">
        <v>6</v>
      </c>
      <c r="AY67" s="30"/>
      <c r="AZ67" s="31" t="s">
        <v>4</v>
      </c>
      <c r="BA67" s="31" t="s">
        <v>13</v>
      </c>
      <c r="BB67" s="31" t="s">
        <v>6</v>
      </c>
      <c r="BC67" s="31" t="s">
        <v>14</v>
      </c>
      <c r="BD67" s="32"/>
      <c r="BE67" s="33" t="s">
        <v>4</v>
      </c>
      <c r="BF67" s="33" t="s">
        <v>13</v>
      </c>
      <c r="BG67" s="33" t="s">
        <v>6</v>
      </c>
      <c r="BH67" s="33" t="s">
        <v>15</v>
      </c>
      <c r="BI67" s="32"/>
      <c r="BJ67" s="32"/>
      <c r="BK67" s="32"/>
      <c r="BL67" s="32"/>
      <c r="BM67" s="32"/>
    </row>
    <row r="68">
      <c r="A68" s="94" t="s">
        <v>850</v>
      </c>
      <c r="B68" s="36" t="s">
        <v>19</v>
      </c>
      <c r="C68" s="37">
        <v>45075.0</v>
      </c>
      <c r="D68" s="42" t="s">
        <v>847</v>
      </c>
      <c r="E68" s="39" t="s">
        <v>686</v>
      </c>
      <c r="F68" s="40">
        <v>0.0</v>
      </c>
      <c r="G68" s="40">
        <v>0.0</v>
      </c>
      <c r="H68" s="40">
        <v>0.0</v>
      </c>
      <c r="I68" s="36" t="s">
        <v>22</v>
      </c>
      <c r="J68" s="37">
        <v>45076.0</v>
      </c>
      <c r="K68" s="42" t="s">
        <v>847</v>
      </c>
      <c r="L68" s="39" t="s">
        <v>686</v>
      </c>
      <c r="M68" s="40">
        <v>0.0</v>
      </c>
      <c r="N68" s="40">
        <v>0.0</v>
      </c>
      <c r="O68" s="40">
        <v>0.0</v>
      </c>
      <c r="P68" s="36" t="s">
        <v>24</v>
      </c>
      <c r="Q68" s="37">
        <v>45077.0</v>
      </c>
      <c r="R68" s="42" t="s">
        <v>847</v>
      </c>
      <c r="S68" s="39" t="s">
        <v>686</v>
      </c>
      <c r="T68" s="40">
        <v>0.0</v>
      </c>
      <c r="U68" s="40">
        <v>0.0</v>
      </c>
      <c r="V68" s="40">
        <v>0.0</v>
      </c>
      <c r="W68" s="36" t="s">
        <v>26</v>
      </c>
      <c r="X68" s="37">
        <v>45078.0</v>
      </c>
      <c r="Y68" s="42" t="s">
        <v>25</v>
      </c>
      <c r="Z68" s="39" t="s">
        <v>25</v>
      </c>
      <c r="AA68" s="40">
        <v>0.0</v>
      </c>
      <c r="AB68" s="40">
        <v>0.0</v>
      </c>
      <c r="AC68" s="40">
        <v>0.0</v>
      </c>
      <c r="AD68" s="36" t="s">
        <v>56</v>
      </c>
      <c r="AE68" s="37">
        <v>45079.0</v>
      </c>
      <c r="AF68" s="42" t="s">
        <v>166</v>
      </c>
      <c r="AG68" s="39" t="s">
        <v>166</v>
      </c>
      <c r="AH68" s="40">
        <v>0.0</v>
      </c>
      <c r="AI68" s="40">
        <v>0.0</v>
      </c>
      <c r="AJ68" s="40">
        <v>0.0</v>
      </c>
      <c r="AK68" s="47" t="s">
        <v>57</v>
      </c>
      <c r="AL68" s="37">
        <v>45080.0</v>
      </c>
      <c r="AM68" s="42" t="s">
        <v>166</v>
      </c>
      <c r="AN68" s="39" t="s">
        <v>166</v>
      </c>
      <c r="AO68" s="40">
        <v>0.0</v>
      </c>
      <c r="AP68" s="40">
        <v>0.0</v>
      </c>
      <c r="AQ68" s="40">
        <v>0.0</v>
      </c>
      <c r="AR68" s="96" t="s">
        <v>149</v>
      </c>
      <c r="AS68" s="37">
        <v>45081.0</v>
      </c>
      <c r="AT68" s="42" t="s">
        <v>847</v>
      </c>
      <c r="AU68" s="39" t="s">
        <v>686</v>
      </c>
      <c r="AV68" s="40">
        <v>0.0</v>
      </c>
      <c r="AW68" s="40">
        <v>0.0</v>
      </c>
      <c r="AX68" s="40">
        <v>0.0</v>
      </c>
      <c r="AY68" s="48"/>
      <c r="AZ68" s="49">
        <f t="shared" ref="AZ68:BB68" si="80">SUM(F68,M68,T68,AA68,AH68,AO68,AV68)</f>
        <v>0</v>
      </c>
      <c r="BA68" s="39">
        <f t="shared" si="80"/>
        <v>0</v>
      </c>
      <c r="BB68" s="39">
        <f t="shared" si="80"/>
        <v>0</v>
      </c>
      <c r="BC68" s="50">
        <f t="shared" ref="BC68:BC71" si="82">SUM(AZ68,BA68,BB68)</f>
        <v>0</v>
      </c>
      <c r="BD68" s="51"/>
      <c r="BE68" s="39">
        <f>AZ68*80</f>
        <v>0</v>
      </c>
      <c r="BF68" s="39">
        <f>BA68*88</f>
        <v>0</v>
      </c>
      <c r="BG68" s="39">
        <f>BB68*80</f>
        <v>0</v>
      </c>
      <c r="BH68" s="39">
        <f t="shared" ref="BH68:BH71" si="83">sum(BE68,BF68,BG68)</f>
        <v>0</v>
      </c>
      <c r="BI68" s="51"/>
      <c r="BJ68" s="51"/>
      <c r="BK68" s="51"/>
      <c r="BL68" s="51"/>
      <c r="BM68" s="51"/>
    </row>
    <row r="69">
      <c r="A69" s="94" t="s">
        <v>806</v>
      </c>
      <c r="B69" s="36" t="s">
        <v>19</v>
      </c>
      <c r="C69" s="37">
        <v>45075.0</v>
      </c>
      <c r="D69" s="42" t="s">
        <v>298</v>
      </c>
      <c r="E69" s="39" t="s">
        <v>280</v>
      </c>
      <c r="F69" s="40">
        <v>0.0</v>
      </c>
      <c r="G69" s="40">
        <v>0.0</v>
      </c>
      <c r="H69" s="40">
        <v>0.0</v>
      </c>
      <c r="I69" s="36" t="s">
        <v>22</v>
      </c>
      <c r="J69" s="37">
        <v>45076.0</v>
      </c>
      <c r="K69" s="42" t="s">
        <v>847</v>
      </c>
      <c r="L69" s="39" t="s">
        <v>686</v>
      </c>
      <c r="M69" s="40">
        <v>0.0</v>
      </c>
      <c r="N69" s="40">
        <v>0.0</v>
      </c>
      <c r="O69" s="40">
        <v>0.0</v>
      </c>
      <c r="P69" s="36" t="s">
        <v>24</v>
      </c>
      <c r="Q69" s="37">
        <v>45077.0</v>
      </c>
      <c r="R69" s="42" t="s">
        <v>847</v>
      </c>
      <c r="S69" s="39" t="s">
        <v>686</v>
      </c>
      <c r="T69" s="40">
        <v>0.0</v>
      </c>
      <c r="U69" s="40">
        <v>0.0</v>
      </c>
      <c r="V69" s="40">
        <v>0.0</v>
      </c>
      <c r="W69" s="36" t="s">
        <v>26</v>
      </c>
      <c r="X69" s="37">
        <v>45078.0</v>
      </c>
      <c r="Y69" s="42" t="s">
        <v>847</v>
      </c>
      <c r="Z69" s="39" t="s">
        <v>686</v>
      </c>
      <c r="AA69" s="40">
        <v>0.0</v>
      </c>
      <c r="AB69" s="40">
        <v>0.0</v>
      </c>
      <c r="AC69" s="40">
        <v>0.0</v>
      </c>
      <c r="AD69" s="36" t="s">
        <v>56</v>
      </c>
      <c r="AE69" s="37">
        <v>45079.0</v>
      </c>
      <c r="AF69" s="42" t="s">
        <v>25</v>
      </c>
      <c r="AG69" s="39" t="s">
        <v>25</v>
      </c>
      <c r="AH69" s="40">
        <v>0.0</v>
      </c>
      <c r="AI69" s="40">
        <v>0.0</v>
      </c>
      <c r="AJ69" s="40">
        <v>0.0</v>
      </c>
      <c r="AK69" s="47" t="s">
        <v>57</v>
      </c>
      <c r="AL69" s="37">
        <v>45080.0</v>
      </c>
      <c r="AM69" s="42" t="s">
        <v>847</v>
      </c>
      <c r="AN69" s="39" t="s">
        <v>686</v>
      </c>
      <c r="AO69" s="40">
        <v>0.0</v>
      </c>
      <c r="AP69" s="40">
        <v>0.0</v>
      </c>
      <c r="AQ69" s="40">
        <v>0.0</v>
      </c>
      <c r="AR69" s="96" t="s">
        <v>149</v>
      </c>
      <c r="AS69" s="37">
        <v>45081.0</v>
      </c>
      <c r="AT69" s="42" t="s">
        <v>847</v>
      </c>
      <c r="AU69" s="39" t="s">
        <v>686</v>
      </c>
      <c r="AV69" s="40">
        <v>0.0</v>
      </c>
      <c r="AW69" s="40">
        <v>0.0</v>
      </c>
      <c r="AX69" s="40">
        <v>0.0</v>
      </c>
      <c r="AY69" s="48"/>
      <c r="AZ69" s="49">
        <f t="shared" ref="AZ69:BB69" si="81">SUM(F69,M69,T69,AA69,AH69,AO69,AV69)</f>
        <v>0</v>
      </c>
      <c r="BA69" s="39">
        <f t="shared" si="81"/>
        <v>0</v>
      </c>
      <c r="BB69" s="39">
        <f t="shared" si="81"/>
        <v>0</v>
      </c>
      <c r="BC69" s="50">
        <f t="shared" si="82"/>
        <v>0</v>
      </c>
      <c r="BD69" s="51"/>
      <c r="BE69" s="39">
        <f>AZ69*67.31</f>
        <v>0</v>
      </c>
      <c r="BF69" s="39">
        <f>BA69*74</f>
        <v>0</v>
      </c>
      <c r="BG69" s="39">
        <f>BB69*84</f>
        <v>0</v>
      </c>
      <c r="BH69" s="39">
        <f t="shared" si="83"/>
        <v>0</v>
      </c>
      <c r="BI69" s="51"/>
      <c r="BJ69" s="51"/>
      <c r="BK69" s="51"/>
      <c r="BL69" s="51"/>
      <c r="BM69" s="51"/>
    </row>
    <row r="70">
      <c r="A70" s="35" t="s">
        <v>851</v>
      </c>
      <c r="B70" s="60"/>
      <c r="C70" s="45"/>
      <c r="D70" s="39"/>
      <c r="E70" s="39"/>
      <c r="F70" s="40">
        <v>0.0</v>
      </c>
      <c r="G70" s="40">
        <v>0.0</v>
      </c>
      <c r="H70" s="40">
        <v>0.0</v>
      </c>
      <c r="I70" s="53"/>
      <c r="J70" s="45"/>
      <c r="K70" s="39"/>
      <c r="L70" s="39"/>
      <c r="M70" s="40">
        <v>0.0</v>
      </c>
      <c r="N70" s="40">
        <v>0.0</v>
      </c>
      <c r="O70" s="40">
        <v>0.0</v>
      </c>
      <c r="P70" s="39"/>
      <c r="Q70" s="45"/>
      <c r="R70" s="39"/>
      <c r="S70" s="39"/>
      <c r="T70" s="40">
        <v>0.0</v>
      </c>
      <c r="U70" s="40">
        <v>0.0</v>
      </c>
      <c r="V70" s="40">
        <v>0.0</v>
      </c>
      <c r="W70" s="36" t="s">
        <v>26</v>
      </c>
      <c r="X70" s="37">
        <v>45078.0</v>
      </c>
      <c r="Y70" s="42" t="s">
        <v>847</v>
      </c>
      <c r="Z70" s="39" t="s">
        <v>686</v>
      </c>
      <c r="AA70" s="40">
        <v>0.0</v>
      </c>
      <c r="AB70" s="40">
        <v>0.0</v>
      </c>
      <c r="AC70" s="40">
        <v>0.0</v>
      </c>
      <c r="AD70" s="36" t="s">
        <v>56</v>
      </c>
      <c r="AE70" s="37">
        <v>45079.0</v>
      </c>
      <c r="AF70" s="42" t="s">
        <v>847</v>
      </c>
      <c r="AG70" s="39" t="s">
        <v>686</v>
      </c>
      <c r="AH70" s="40">
        <v>0.0</v>
      </c>
      <c r="AI70" s="40">
        <v>0.0</v>
      </c>
      <c r="AJ70" s="40">
        <v>0.0</v>
      </c>
      <c r="AK70" s="47" t="s">
        <v>57</v>
      </c>
      <c r="AL70" s="37">
        <v>45080.0</v>
      </c>
      <c r="AM70" s="42" t="s">
        <v>847</v>
      </c>
      <c r="AN70" s="39" t="s">
        <v>686</v>
      </c>
      <c r="AO70" s="40">
        <v>0.0</v>
      </c>
      <c r="AP70" s="40">
        <v>0.0</v>
      </c>
      <c r="AQ70" s="40">
        <v>0.0</v>
      </c>
      <c r="AR70" s="54"/>
      <c r="AS70" s="143"/>
      <c r="AT70" s="39"/>
      <c r="AU70" s="39"/>
      <c r="AV70" s="40">
        <v>0.0</v>
      </c>
      <c r="AW70" s="40">
        <v>0.0</v>
      </c>
      <c r="AX70" s="40">
        <v>0.0</v>
      </c>
      <c r="AY70" s="48"/>
      <c r="AZ70" s="49">
        <f t="shared" ref="AZ70:BB70" si="84">SUM(F70,M70,T70,AA70,AH70,AO70,AV70)</f>
        <v>0</v>
      </c>
      <c r="BA70" s="39">
        <f t="shared" si="84"/>
        <v>0</v>
      </c>
      <c r="BB70" s="39">
        <f t="shared" si="84"/>
        <v>0</v>
      </c>
      <c r="BC70" s="50">
        <f t="shared" si="82"/>
        <v>0</v>
      </c>
      <c r="BD70" s="51"/>
      <c r="BE70" s="39">
        <f t="shared" ref="BE70:BE71" si="86">AZ70*80</f>
        <v>0</v>
      </c>
      <c r="BF70" s="39">
        <f t="shared" ref="BF70:BF71" si="87">BA70*88</f>
        <v>0</v>
      </c>
      <c r="BG70" s="39">
        <f t="shared" ref="BG70:BG71" si="88">BB70*80</f>
        <v>0</v>
      </c>
      <c r="BH70" s="39">
        <f t="shared" si="83"/>
        <v>0</v>
      </c>
      <c r="BI70" s="51"/>
      <c r="BJ70" s="51"/>
      <c r="BK70" s="51"/>
      <c r="BL70" s="51"/>
      <c r="BM70" s="51"/>
    </row>
    <row r="71" ht="16.5" customHeight="1">
      <c r="A71" s="94" t="s">
        <v>852</v>
      </c>
      <c r="B71" s="41" t="s">
        <v>33</v>
      </c>
      <c r="C71" s="37">
        <v>45076.0</v>
      </c>
      <c r="D71" s="42" t="s">
        <v>137</v>
      </c>
      <c r="E71" s="58" t="s">
        <v>333</v>
      </c>
      <c r="F71" s="40">
        <v>0.0</v>
      </c>
      <c r="G71" s="40">
        <v>0.0</v>
      </c>
      <c r="H71" s="40">
        <v>0.0</v>
      </c>
      <c r="I71" s="144"/>
      <c r="J71" s="144"/>
      <c r="K71" s="144"/>
      <c r="L71" s="144"/>
      <c r="M71" s="40">
        <v>0.0</v>
      </c>
      <c r="N71" s="40">
        <v>0.0</v>
      </c>
      <c r="O71" s="40">
        <v>0.0</v>
      </c>
      <c r="P71" s="144"/>
      <c r="Q71" s="144"/>
      <c r="R71" s="144"/>
      <c r="S71" s="144"/>
      <c r="T71" s="40">
        <v>0.0</v>
      </c>
      <c r="U71" s="40">
        <v>0.0</v>
      </c>
      <c r="V71" s="40">
        <v>0.0</v>
      </c>
      <c r="W71" s="44"/>
      <c r="X71" s="45"/>
      <c r="Y71" s="53"/>
      <c r="Z71" s="53"/>
      <c r="AA71" s="40">
        <v>0.0</v>
      </c>
      <c r="AB71" s="40">
        <v>0.0</v>
      </c>
      <c r="AC71" s="40">
        <v>0.0</v>
      </c>
      <c r="AD71" s="36" t="s">
        <v>56</v>
      </c>
      <c r="AE71" s="37">
        <v>45079.0</v>
      </c>
      <c r="AF71" s="42" t="s">
        <v>847</v>
      </c>
      <c r="AG71" s="39" t="s">
        <v>686</v>
      </c>
      <c r="AH71" s="40">
        <v>0.0</v>
      </c>
      <c r="AI71" s="40">
        <v>0.0</v>
      </c>
      <c r="AJ71" s="40">
        <v>0.0</v>
      </c>
      <c r="AK71" s="92"/>
      <c r="AL71" s="45"/>
      <c r="AM71" s="39"/>
      <c r="AN71" s="39"/>
      <c r="AO71" s="40">
        <v>0.0</v>
      </c>
      <c r="AP71" s="40">
        <v>0.0</v>
      </c>
      <c r="AQ71" s="40">
        <v>0.0</v>
      </c>
      <c r="AR71" s="92"/>
      <c r="AS71" s="45"/>
      <c r="AT71" s="53"/>
      <c r="AU71" s="53"/>
      <c r="AV71" s="40">
        <v>0.0</v>
      </c>
      <c r="AW71" s="40">
        <v>0.0</v>
      </c>
      <c r="AX71" s="40">
        <v>0.0</v>
      </c>
      <c r="AY71" s="48"/>
      <c r="AZ71" s="49">
        <f t="shared" ref="AZ71:BB71" si="85">SUM(F71,M71,T71,AA71,AH71,AO71,AV71)</f>
        <v>0</v>
      </c>
      <c r="BA71" s="39">
        <f t="shared" si="85"/>
        <v>0</v>
      </c>
      <c r="BB71" s="39">
        <f t="shared" si="85"/>
        <v>0</v>
      </c>
      <c r="BC71" s="50">
        <f t="shared" si="82"/>
        <v>0</v>
      </c>
      <c r="BD71" s="51"/>
      <c r="BE71" s="39">
        <f t="shared" si="86"/>
        <v>0</v>
      </c>
      <c r="BF71" s="39">
        <f t="shared" si="87"/>
        <v>0</v>
      </c>
      <c r="BG71" s="39">
        <f t="shared" si="88"/>
        <v>0</v>
      </c>
      <c r="BH71" s="39">
        <f t="shared" si="83"/>
        <v>0</v>
      </c>
      <c r="BI71" s="51"/>
      <c r="BJ71" s="51"/>
      <c r="BK71" s="51"/>
      <c r="BL71" s="51"/>
      <c r="BM71" s="51"/>
    </row>
    <row r="72" ht="16.5" customHeight="1">
      <c r="A72" s="478"/>
      <c r="B72" s="41"/>
      <c r="C72" s="37"/>
      <c r="D72" s="42"/>
      <c r="E72" s="58"/>
      <c r="F72" s="40">
        <v>0.0</v>
      </c>
      <c r="G72" s="40">
        <v>0.0</v>
      </c>
      <c r="H72" s="40">
        <v>0.0</v>
      </c>
      <c r="I72" s="53"/>
      <c r="J72" s="45"/>
      <c r="K72" s="53"/>
      <c r="L72" s="53"/>
      <c r="M72" s="40">
        <v>0.0</v>
      </c>
      <c r="N72" s="40">
        <v>0.0</v>
      </c>
      <c r="O72" s="40">
        <v>0.0</v>
      </c>
      <c r="P72" s="144"/>
      <c r="Q72" s="144"/>
      <c r="R72" s="144"/>
      <c r="S72" s="144"/>
      <c r="T72" s="40">
        <v>0.0</v>
      </c>
      <c r="U72" s="40">
        <v>0.0</v>
      </c>
      <c r="V72" s="40">
        <v>0.0</v>
      </c>
      <c r="W72" s="44"/>
      <c r="X72" s="45"/>
      <c r="Y72" s="53"/>
      <c r="Z72" s="53"/>
      <c r="AA72" s="40">
        <v>0.0</v>
      </c>
      <c r="AB72" s="40">
        <v>0.0</v>
      </c>
      <c r="AC72" s="40">
        <v>0.0</v>
      </c>
      <c r="AD72" s="44"/>
      <c r="AE72" s="45"/>
      <c r="AF72" s="53"/>
      <c r="AG72" s="53"/>
      <c r="AH72" s="40">
        <v>0.0</v>
      </c>
      <c r="AI72" s="40">
        <v>0.0</v>
      </c>
      <c r="AJ72" s="40">
        <v>0.0</v>
      </c>
      <c r="AK72" s="92"/>
      <c r="AL72" s="45"/>
      <c r="AM72" s="39"/>
      <c r="AN72" s="39"/>
      <c r="AO72" s="40">
        <v>0.0</v>
      </c>
      <c r="AP72" s="40">
        <v>0.0</v>
      </c>
      <c r="AQ72" s="40">
        <v>0.0</v>
      </c>
      <c r="AR72" s="92"/>
      <c r="AS72" s="45"/>
      <c r="AT72" s="53"/>
      <c r="AU72" s="53"/>
      <c r="AV72" s="40">
        <v>0.0</v>
      </c>
      <c r="AW72" s="40">
        <v>0.0</v>
      </c>
      <c r="AX72" s="40">
        <v>0.0</v>
      </c>
      <c r="AY72" s="48"/>
      <c r="AZ72" s="482"/>
      <c r="BA72" s="51"/>
      <c r="BB72" s="51"/>
      <c r="BC72" s="483"/>
      <c r="BD72" s="51"/>
      <c r="BI72" s="51"/>
      <c r="BJ72" s="51"/>
      <c r="BK72" s="51"/>
      <c r="BL72" s="51"/>
      <c r="BM72" s="51"/>
    </row>
    <row r="73">
      <c r="A73" s="116"/>
      <c r="B73" s="159"/>
      <c r="C73" s="159"/>
      <c r="D73" s="160"/>
      <c r="E73" s="159"/>
      <c r="F73" s="161"/>
      <c r="G73" s="161"/>
      <c r="H73" s="161"/>
      <c r="I73" s="161"/>
      <c r="J73" s="159"/>
      <c r="K73" s="162"/>
      <c r="L73" s="162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1"/>
      <c r="AB73" s="161"/>
      <c r="AC73" s="161"/>
      <c r="AD73" s="161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38"/>
      <c r="AP73" s="138"/>
      <c r="AQ73" s="138"/>
      <c r="AR73" s="138"/>
      <c r="AS73" s="118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</row>
    <row r="74">
      <c r="A74" s="116"/>
      <c r="B74" s="159"/>
      <c r="C74" s="159"/>
      <c r="D74" s="160"/>
      <c r="E74" s="159"/>
      <c r="F74" s="161"/>
      <c r="G74" s="161"/>
      <c r="H74" s="161"/>
      <c r="I74" s="161"/>
      <c r="J74" s="159"/>
      <c r="K74" s="162"/>
      <c r="L74" s="162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1"/>
      <c r="AB74" s="161"/>
      <c r="AC74" s="161"/>
      <c r="AD74" s="161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38"/>
      <c r="AP74" s="138"/>
      <c r="AQ74" s="138"/>
      <c r="AR74" s="138"/>
      <c r="AS74" s="118"/>
      <c r="AT74" s="136"/>
      <c r="AU74" s="136"/>
      <c r="AV74" s="136"/>
      <c r="AW74" s="136"/>
      <c r="AX74" s="136"/>
      <c r="AY74" s="76" t="s">
        <v>14</v>
      </c>
      <c r="AZ74" s="77">
        <f t="shared" ref="AZ74:BC74" si="89">SUM(AZ68,AZ69,AZ70,AZ71)</f>
        <v>0</v>
      </c>
      <c r="BA74" s="78">
        <f t="shared" si="89"/>
        <v>0</v>
      </c>
      <c r="BB74" s="78">
        <f t="shared" si="89"/>
        <v>0</v>
      </c>
      <c r="BC74" s="79">
        <f t="shared" si="89"/>
        <v>0</v>
      </c>
      <c r="BD74" s="136"/>
      <c r="BE74" s="40">
        <f>sum(BE68,BE69,BE70,BE710)</f>
        <v>0</v>
      </c>
      <c r="BF74" s="40">
        <f t="shared" ref="BF74:BH74" si="90">sum(BF68,BF69,BF70,BF71)</f>
        <v>0</v>
      </c>
      <c r="BG74" s="40">
        <f t="shared" si="90"/>
        <v>0</v>
      </c>
      <c r="BH74" s="40">
        <f t="shared" si="90"/>
        <v>0</v>
      </c>
      <c r="BI74" s="136"/>
      <c r="BJ74" s="136"/>
      <c r="BK74" s="136"/>
      <c r="BL74" s="136"/>
      <c r="BM74" s="136"/>
    </row>
    <row r="75">
      <c r="A75" s="116"/>
      <c r="B75" s="159"/>
      <c r="C75" s="159"/>
      <c r="D75" s="160"/>
      <c r="E75" s="159"/>
      <c r="F75" s="161"/>
      <c r="G75" s="161"/>
      <c r="H75" s="161"/>
      <c r="I75" s="161"/>
      <c r="J75" s="159"/>
      <c r="K75" s="162"/>
      <c r="L75" s="162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61"/>
      <c r="AB75" s="161"/>
      <c r="AC75" s="161"/>
      <c r="AD75" s="161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38"/>
      <c r="AP75" s="138"/>
      <c r="AQ75" s="138"/>
      <c r="AR75" s="138"/>
      <c r="AS75" s="118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  <c r="BH75" s="136"/>
      <c r="BI75" s="136"/>
      <c r="BJ75" s="136"/>
      <c r="BK75" s="136"/>
      <c r="BL75" s="136"/>
      <c r="BM75" s="136"/>
    </row>
    <row r="76">
      <c r="A76" s="116"/>
      <c r="B76" s="159"/>
      <c r="C76" s="159"/>
      <c r="D76" s="160"/>
      <c r="E76" s="159"/>
      <c r="F76" s="161"/>
      <c r="G76" s="161"/>
      <c r="H76" s="161"/>
      <c r="I76" s="161"/>
      <c r="J76" s="159"/>
      <c r="K76" s="162"/>
      <c r="L76" s="162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61"/>
      <c r="AB76" s="161"/>
      <c r="AC76" s="161"/>
      <c r="AD76" s="161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38"/>
      <c r="AP76" s="138"/>
      <c r="AQ76" s="138"/>
      <c r="AR76" s="138"/>
      <c r="AS76" s="118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</row>
    <row r="77">
      <c r="A77" s="116"/>
      <c r="B77" s="159"/>
      <c r="C77" s="159"/>
      <c r="D77" s="160"/>
      <c r="E77" s="159"/>
      <c r="F77" s="161"/>
      <c r="G77" s="161"/>
      <c r="H77" s="161"/>
      <c r="I77" s="161"/>
      <c r="J77" s="159"/>
      <c r="K77" s="6" t="s">
        <v>145</v>
      </c>
      <c r="L77" s="4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1"/>
      <c r="AB77" s="161"/>
      <c r="AC77" s="161"/>
      <c r="AD77" s="161"/>
      <c r="AE77" s="159"/>
      <c r="AF77" s="6" t="s">
        <v>145</v>
      </c>
      <c r="AG77" s="4"/>
      <c r="AH77" s="159"/>
      <c r="AI77" s="159"/>
      <c r="AJ77" s="159"/>
      <c r="AK77" s="159"/>
      <c r="AL77" s="159"/>
      <c r="AM77" s="159"/>
      <c r="AN77" s="159"/>
      <c r="AO77" s="138"/>
      <c r="AP77" s="138"/>
      <c r="AQ77" s="138"/>
      <c r="AR77" s="138"/>
      <c r="AS77" s="118"/>
      <c r="AT77" s="6" t="s">
        <v>145</v>
      </c>
      <c r="AU77" s="4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6" t="s">
        <v>145</v>
      </c>
      <c r="BG77" s="4"/>
      <c r="BH77" s="136"/>
      <c r="BI77" s="136"/>
      <c r="BJ77" s="136"/>
      <c r="BK77" s="136"/>
      <c r="BL77" s="136"/>
      <c r="BM77" s="136"/>
    </row>
    <row r="78">
      <c r="A78" s="116"/>
      <c r="B78" s="159"/>
      <c r="C78" s="159"/>
      <c r="D78" s="160"/>
      <c r="E78" s="159"/>
      <c r="F78" s="161"/>
      <c r="G78" s="161"/>
      <c r="H78" s="161"/>
      <c r="I78" s="161"/>
      <c r="J78" s="159"/>
      <c r="K78" s="162"/>
      <c r="L78" s="162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1"/>
      <c r="AB78" s="161"/>
      <c r="AC78" s="161"/>
      <c r="AD78" s="161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38"/>
      <c r="AP78" s="138"/>
      <c r="AQ78" s="138"/>
      <c r="AR78" s="138"/>
      <c r="AS78" s="118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</row>
    <row r="79">
      <c r="A79" s="7"/>
      <c r="B79" s="350"/>
      <c r="C79" s="350"/>
      <c r="D79" s="124"/>
      <c r="E79" s="351">
        <v>45075.0</v>
      </c>
      <c r="F79" s="387"/>
      <c r="G79" s="387"/>
      <c r="H79" s="387"/>
      <c r="I79" s="124"/>
      <c r="J79" s="124"/>
      <c r="L79" s="351">
        <v>45076.0</v>
      </c>
      <c r="M79" s="124"/>
      <c r="N79" s="124"/>
      <c r="O79" s="124"/>
      <c r="P79" s="124"/>
      <c r="R79" s="8"/>
      <c r="S79" s="351">
        <v>45077.0</v>
      </c>
      <c r="U79" s="126"/>
      <c r="V79" s="126"/>
      <c r="X79" s="126"/>
      <c r="Y79" s="488"/>
      <c r="Z79" s="351">
        <v>45078.0</v>
      </c>
      <c r="AA79" s="126"/>
      <c r="AB79" s="126"/>
      <c r="AD79" s="126"/>
      <c r="AE79" s="126"/>
      <c r="AF79" s="126"/>
      <c r="AG79" s="405">
        <v>45079.0</v>
      </c>
      <c r="AH79" s="126"/>
      <c r="AJ79" s="126"/>
      <c r="AK79" s="126"/>
      <c r="AL79" s="126"/>
      <c r="AM79" s="126"/>
      <c r="AN79" s="405">
        <v>45080.0</v>
      </c>
      <c r="AP79" s="106"/>
      <c r="AQ79" s="106"/>
      <c r="AR79" s="106"/>
      <c r="AS79" s="106"/>
      <c r="AT79" s="106"/>
      <c r="AU79" s="405">
        <v>45081.0</v>
      </c>
      <c r="AV79" s="106"/>
      <c r="AW79" s="106"/>
      <c r="AX79" s="106"/>
      <c r="AY79" s="106"/>
      <c r="AZ79" s="106"/>
      <c r="BA79" s="106"/>
      <c r="BB79" s="106"/>
      <c r="BC79" s="106"/>
      <c r="BD79" s="106"/>
      <c r="BE79" s="32"/>
      <c r="BF79" s="32"/>
      <c r="BG79" s="32"/>
      <c r="BH79" s="32"/>
      <c r="BI79" s="106"/>
      <c r="BJ79" s="106"/>
      <c r="BK79" s="106"/>
      <c r="BL79" s="106"/>
      <c r="BM79" s="106"/>
    </row>
    <row r="80">
      <c r="A80" s="107"/>
      <c r="B80" s="26"/>
      <c r="C80" s="26"/>
      <c r="D80" s="26" t="s">
        <v>2</v>
      </c>
      <c r="E80" s="26" t="s">
        <v>3</v>
      </c>
      <c r="F80" s="26" t="s">
        <v>4</v>
      </c>
      <c r="G80" s="26" t="s">
        <v>5</v>
      </c>
      <c r="H80" s="26" t="s">
        <v>6</v>
      </c>
      <c r="I80" s="26"/>
      <c r="J80" s="26"/>
      <c r="K80" s="26" t="s">
        <v>2</v>
      </c>
      <c r="L80" s="26" t="s">
        <v>7</v>
      </c>
      <c r="M80" s="26" t="s">
        <v>4</v>
      </c>
      <c r="N80" s="26" t="s">
        <v>5</v>
      </c>
      <c r="O80" s="26" t="s">
        <v>6</v>
      </c>
      <c r="P80" s="26"/>
      <c r="Q80" s="26"/>
      <c r="R80" s="26" t="s">
        <v>2</v>
      </c>
      <c r="S80" s="26" t="s">
        <v>8</v>
      </c>
      <c r="T80" s="26" t="s">
        <v>4</v>
      </c>
      <c r="U80" s="26" t="s">
        <v>5</v>
      </c>
      <c r="V80" s="26" t="s">
        <v>6</v>
      </c>
      <c r="W80" s="28"/>
      <c r="X80" s="29"/>
      <c r="Y80" s="29" t="s">
        <v>2</v>
      </c>
      <c r="Z80" s="29" t="s">
        <v>9</v>
      </c>
      <c r="AA80" s="26" t="s">
        <v>4</v>
      </c>
      <c r="AB80" s="26" t="s">
        <v>5</v>
      </c>
      <c r="AC80" s="26" t="s">
        <v>6</v>
      </c>
      <c r="AD80" s="29"/>
      <c r="AE80" s="29"/>
      <c r="AF80" s="29" t="s">
        <v>2</v>
      </c>
      <c r="AG80" s="29" t="s">
        <v>10</v>
      </c>
      <c r="AH80" s="26" t="s">
        <v>4</v>
      </c>
      <c r="AI80" s="26" t="s">
        <v>5</v>
      </c>
      <c r="AJ80" s="26" t="s">
        <v>6</v>
      </c>
      <c r="AK80" s="29"/>
      <c r="AL80" s="29"/>
      <c r="AM80" s="29" t="s">
        <v>2</v>
      </c>
      <c r="AN80" s="29" t="s">
        <v>11</v>
      </c>
      <c r="AO80" s="26" t="s">
        <v>4</v>
      </c>
      <c r="AP80" s="26" t="s">
        <v>5</v>
      </c>
      <c r="AQ80" s="26" t="s">
        <v>6</v>
      </c>
      <c r="AR80" s="29"/>
      <c r="AS80" s="29"/>
      <c r="AT80" s="29" t="s">
        <v>2</v>
      </c>
      <c r="AU80" s="29" t="s">
        <v>12</v>
      </c>
      <c r="AV80" s="26" t="s">
        <v>4</v>
      </c>
      <c r="AW80" s="26" t="s">
        <v>5</v>
      </c>
      <c r="AX80" s="26" t="s">
        <v>6</v>
      </c>
      <c r="AY80" s="30"/>
      <c r="AZ80" s="31" t="s">
        <v>4</v>
      </c>
      <c r="BA80" s="31" t="s">
        <v>13</v>
      </c>
      <c r="BB80" s="31" t="s">
        <v>6</v>
      </c>
      <c r="BC80" s="31" t="s">
        <v>14</v>
      </c>
      <c r="BD80" s="32"/>
      <c r="BE80" s="33" t="s">
        <v>4</v>
      </c>
      <c r="BF80" s="33" t="s">
        <v>13</v>
      </c>
      <c r="BG80" s="33" t="s">
        <v>6</v>
      </c>
      <c r="BH80" s="33" t="s">
        <v>15</v>
      </c>
      <c r="BI80" s="32"/>
      <c r="BJ80" s="32"/>
      <c r="BK80" s="32"/>
      <c r="BL80" s="32"/>
      <c r="BM80" s="32"/>
    </row>
    <row r="81">
      <c r="A81" s="184" t="s">
        <v>148</v>
      </c>
      <c r="B81" s="36" t="s">
        <v>19</v>
      </c>
      <c r="C81" s="37">
        <v>45075.0</v>
      </c>
      <c r="D81" s="42"/>
      <c r="E81" s="58"/>
      <c r="F81" s="40">
        <v>0.0</v>
      </c>
      <c r="G81" s="40">
        <v>0.0</v>
      </c>
      <c r="H81" s="40">
        <v>0.0</v>
      </c>
      <c r="I81" s="36" t="s">
        <v>22</v>
      </c>
      <c r="J81" s="37">
        <v>45076.0</v>
      </c>
      <c r="K81" s="42"/>
      <c r="L81" s="58"/>
      <c r="M81" s="40">
        <v>0.0</v>
      </c>
      <c r="N81" s="40">
        <v>0.0</v>
      </c>
      <c r="O81" s="40">
        <v>0.0</v>
      </c>
      <c r="P81" s="36" t="s">
        <v>24</v>
      </c>
      <c r="Q81" s="37">
        <v>45077.0</v>
      </c>
      <c r="R81" s="42"/>
      <c r="S81" s="58"/>
      <c r="T81" s="40">
        <v>0.0</v>
      </c>
      <c r="U81" s="40">
        <v>0.0</v>
      </c>
      <c r="V81" s="40">
        <v>0.0</v>
      </c>
      <c r="W81" s="36" t="s">
        <v>26</v>
      </c>
      <c r="X81" s="37">
        <v>45078.0</v>
      </c>
      <c r="Y81" s="53"/>
      <c r="Z81" s="58"/>
      <c r="AA81" s="40">
        <v>0.0</v>
      </c>
      <c r="AB81" s="40">
        <v>0.0</v>
      </c>
      <c r="AC81" s="40">
        <v>0.0</v>
      </c>
      <c r="AD81" s="36" t="s">
        <v>56</v>
      </c>
      <c r="AE81" s="37">
        <v>45079.0</v>
      </c>
      <c r="AF81" s="42"/>
      <c r="AG81" s="58"/>
      <c r="AH81" s="40">
        <v>0.0</v>
      </c>
      <c r="AI81" s="40">
        <v>0.0</v>
      </c>
      <c r="AJ81" s="40">
        <v>0.0</v>
      </c>
      <c r="AK81" s="47" t="s">
        <v>57</v>
      </c>
      <c r="AL81" s="37">
        <v>45080.0</v>
      </c>
      <c r="AM81" s="42"/>
      <c r="AN81" s="58"/>
      <c r="AO81" s="40">
        <v>0.0</v>
      </c>
      <c r="AP81" s="40">
        <v>0.0</v>
      </c>
      <c r="AQ81" s="40">
        <v>0.0</v>
      </c>
      <c r="AR81" s="96" t="s">
        <v>149</v>
      </c>
      <c r="AS81" s="37">
        <v>45081.0</v>
      </c>
      <c r="AT81" s="42"/>
      <c r="AU81" s="58"/>
      <c r="AV81" s="40">
        <v>0.0</v>
      </c>
      <c r="AW81" s="40">
        <v>0.0</v>
      </c>
      <c r="AX81" s="40">
        <v>0.0</v>
      </c>
      <c r="AY81" s="48"/>
      <c r="AZ81" s="49">
        <f t="shared" ref="AZ81:BB81" si="91">SUM(F81,M81,T81,AA81,AH81,AO81,AV81)</f>
        <v>0</v>
      </c>
      <c r="BA81" s="39">
        <f t="shared" si="91"/>
        <v>0</v>
      </c>
      <c r="BB81" s="39">
        <f t="shared" si="91"/>
        <v>0</v>
      </c>
      <c r="BC81" s="50">
        <f t="shared" ref="BC81:BC82" si="93">SUM(AZ81,BA81,BB81)</f>
        <v>0</v>
      </c>
      <c r="BD81" s="51"/>
      <c r="BE81" s="39">
        <f>AZ81*67.31</f>
        <v>0</v>
      </c>
      <c r="BF81" s="39">
        <f>BA81*74</f>
        <v>0</v>
      </c>
      <c r="BG81" s="39">
        <f>BB81*84</f>
        <v>0</v>
      </c>
      <c r="BH81" s="39">
        <f t="shared" ref="BH81:BH82" si="94">sum(BE81,BF81,BG81)</f>
        <v>0</v>
      </c>
      <c r="BI81" s="51"/>
      <c r="BJ81" s="51"/>
      <c r="BK81" s="51"/>
      <c r="BL81" s="51"/>
      <c r="BM81" s="51"/>
    </row>
    <row r="82">
      <c r="A82" s="184" t="s">
        <v>150</v>
      </c>
      <c r="B82" s="41" t="s">
        <v>33</v>
      </c>
      <c r="C82" s="37">
        <v>45076.0</v>
      </c>
      <c r="D82" s="53"/>
      <c r="E82" s="53"/>
      <c r="F82" s="40">
        <v>0.0</v>
      </c>
      <c r="G82" s="40">
        <v>0.0</v>
      </c>
      <c r="H82" s="40">
        <v>0.0</v>
      </c>
      <c r="I82" s="42" t="s">
        <v>46</v>
      </c>
      <c r="J82" s="37">
        <v>45077.0</v>
      </c>
      <c r="K82" s="38"/>
      <c r="L82" s="39"/>
      <c r="M82" s="40">
        <v>0.0</v>
      </c>
      <c r="N82" s="40">
        <v>0.0</v>
      </c>
      <c r="O82" s="40">
        <v>0.0</v>
      </c>
      <c r="P82" s="38" t="s">
        <v>36</v>
      </c>
      <c r="Q82" s="37">
        <v>45078.0</v>
      </c>
      <c r="R82" s="53"/>
      <c r="S82" s="53"/>
      <c r="T82" s="40">
        <v>0.0</v>
      </c>
      <c r="U82" s="40">
        <v>0.0</v>
      </c>
      <c r="V82" s="40">
        <v>0.0</v>
      </c>
      <c r="W82" s="56" t="s">
        <v>37</v>
      </c>
      <c r="X82" s="37">
        <v>45079.0</v>
      </c>
      <c r="Y82" s="39"/>
      <c r="Z82" s="39"/>
      <c r="AA82" s="40">
        <v>0.0</v>
      </c>
      <c r="AB82" s="40">
        <v>0.0</v>
      </c>
      <c r="AC82" s="40">
        <v>0.0</v>
      </c>
      <c r="AD82" s="56" t="s">
        <v>40</v>
      </c>
      <c r="AE82" s="37">
        <v>45073.0</v>
      </c>
      <c r="AF82" s="38"/>
      <c r="AG82" s="39"/>
      <c r="AH82" s="40">
        <v>0.0</v>
      </c>
      <c r="AI82" s="40">
        <v>0.0</v>
      </c>
      <c r="AJ82" s="40">
        <v>0.0</v>
      </c>
      <c r="AK82" s="185" t="s">
        <v>43</v>
      </c>
      <c r="AL82" s="37">
        <v>45081.0</v>
      </c>
      <c r="AM82" s="42"/>
      <c r="AN82" s="58"/>
      <c r="AO82" s="40">
        <v>0.0</v>
      </c>
      <c r="AP82" s="40">
        <v>0.0</v>
      </c>
      <c r="AQ82" s="40">
        <v>0.0</v>
      </c>
      <c r="AR82" s="96" t="s">
        <v>149</v>
      </c>
      <c r="AS82" s="37">
        <v>45081.0</v>
      </c>
      <c r="AT82" s="42"/>
      <c r="AU82" s="58"/>
      <c r="AV82" s="40">
        <v>0.0</v>
      </c>
      <c r="AW82" s="40">
        <v>0.0</v>
      </c>
      <c r="AX82" s="40">
        <v>0.0</v>
      </c>
      <c r="AY82" s="48"/>
      <c r="AZ82" s="49">
        <f t="shared" ref="AZ82:BB82" si="92">SUM(F82,M82,T82,AA82,AH82,AO82,AV82)</f>
        <v>0</v>
      </c>
      <c r="BA82" s="39">
        <f t="shared" si="92"/>
        <v>0</v>
      </c>
      <c r="BB82" s="39">
        <f t="shared" si="92"/>
        <v>0</v>
      </c>
      <c r="BC82" s="50">
        <f t="shared" si="93"/>
        <v>0</v>
      </c>
      <c r="BD82" s="51"/>
      <c r="BE82" s="39">
        <f>AZ82*80</f>
        <v>0</v>
      </c>
      <c r="BF82" s="39">
        <f>BA82*88</f>
        <v>0</v>
      </c>
      <c r="BG82" s="39">
        <f>BB82*80</f>
        <v>0</v>
      </c>
      <c r="BH82" s="39">
        <f t="shared" si="94"/>
        <v>0</v>
      </c>
      <c r="BI82" s="51"/>
      <c r="BJ82" s="51"/>
      <c r="BK82" s="51"/>
      <c r="BL82" s="51"/>
      <c r="BM82" s="51"/>
    </row>
    <row r="83">
      <c r="A83" s="116"/>
      <c r="B83" s="159"/>
      <c r="C83" s="159"/>
      <c r="D83" s="160"/>
      <c r="E83" s="159"/>
      <c r="F83" s="161"/>
      <c r="G83" s="161"/>
      <c r="H83" s="161"/>
      <c r="I83" s="161"/>
      <c r="J83" s="159"/>
      <c r="K83" s="162"/>
      <c r="L83" s="162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1"/>
      <c r="AB83" s="161"/>
      <c r="AC83" s="161"/>
      <c r="AD83" s="161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38"/>
      <c r="AP83" s="138"/>
      <c r="AQ83" s="138"/>
      <c r="AR83" s="138"/>
      <c r="AS83" s="118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I83" s="136"/>
      <c r="BJ83" s="136"/>
      <c r="BK83" s="136"/>
      <c r="BL83" s="136"/>
      <c r="BM83" s="136"/>
    </row>
    <row r="84">
      <c r="A84" s="116"/>
      <c r="B84" s="159"/>
      <c r="C84" s="159"/>
      <c r="D84" s="160"/>
      <c r="E84" s="159"/>
      <c r="F84" s="161"/>
      <c r="G84" s="161"/>
      <c r="H84" s="161"/>
      <c r="I84" s="161"/>
      <c r="J84" s="159"/>
      <c r="K84" s="162"/>
      <c r="L84" s="162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AA84" s="161"/>
      <c r="AB84" s="161"/>
      <c r="AC84" s="161"/>
      <c r="AD84" s="161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38"/>
      <c r="AP84" s="138"/>
      <c r="AQ84" s="138"/>
      <c r="AR84" s="138"/>
      <c r="AS84" s="118"/>
      <c r="AT84" s="136"/>
      <c r="AU84" s="136"/>
      <c r="AV84" s="136"/>
      <c r="AW84" s="136"/>
      <c r="AX84" s="136"/>
      <c r="AY84" s="76" t="s">
        <v>14</v>
      </c>
      <c r="AZ84" s="77"/>
      <c r="BA84" s="78"/>
      <c r="BB84" s="78"/>
      <c r="BC84" s="79"/>
      <c r="BD84" s="136"/>
      <c r="BE84" s="145">
        <f t="shared" ref="BE84:BH84" si="95">sum(BE81,BE82)</f>
        <v>0</v>
      </c>
      <c r="BF84" s="145">
        <f t="shared" si="95"/>
        <v>0</v>
      </c>
      <c r="BG84" s="145">
        <f t="shared" si="95"/>
        <v>0</v>
      </c>
      <c r="BH84" s="145">
        <f t="shared" si="95"/>
        <v>0</v>
      </c>
      <c r="BI84" s="136"/>
      <c r="BJ84" s="136"/>
      <c r="BK84" s="136"/>
      <c r="BL84" s="136"/>
      <c r="BM84" s="136"/>
    </row>
    <row r="85">
      <c r="A85" s="116"/>
      <c r="B85" s="159"/>
      <c r="C85" s="159"/>
      <c r="D85" s="160"/>
      <c r="E85" s="159"/>
      <c r="F85" s="161"/>
      <c r="G85" s="161"/>
      <c r="H85" s="161"/>
      <c r="I85" s="161"/>
      <c r="J85" s="159"/>
      <c r="K85" s="162"/>
      <c r="L85" s="162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AA85" s="161"/>
      <c r="AB85" s="161"/>
      <c r="AC85" s="161"/>
      <c r="AD85" s="161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38"/>
      <c r="AP85" s="138"/>
      <c r="AQ85" s="138"/>
      <c r="AR85" s="138"/>
      <c r="AS85" s="118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</row>
    <row r="86">
      <c r="A86" s="116"/>
      <c r="B86" s="67"/>
      <c r="E86" s="68"/>
      <c r="G86" s="73"/>
      <c r="H86" s="73"/>
      <c r="I86" s="73"/>
      <c r="K86" s="6" t="s">
        <v>151</v>
      </c>
      <c r="L86" s="4"/>
      <c r="Q86" s="186"/>
      <c r="R86" s="186"/>
      <c r="Y86" s="73"/>
      <c r="Z86" s="73"/>
      <c r="AA86" s="73"/>
      <c r="AC86" s="28"/>
      <c r="AF86" s="6" t="s">
        <v>151</v>
      </c>
      <c r="AG86" s="4"/>
      <c r="AT86" s="6" t="s">
        <v>151</v>
      </c>
      <c r="AU86" s="4"/>
      <c r="AW86" s="136"/>
      <c r="AX86" s="136"/>
      <c r="AY86" s="136"/>
      <c r="AZ86" s="136"/>
      <c r="BA86" s="136"/>
      <c r="BB86" s="136"/>
      <c r="BC86" s="136"/>
      <c r="BD86" s="136"/>
      <c r="BE86" s="136"/>
      <c r="BF86" s="136"/>
      <c r="BG86" s="136"/>
      <c r="BH86" s="136"/>
      <c r="BI86" s="136"/>
      <c r="BJ86" s="136"/>
      <c r="BK86" s="136"/>
      <c r="BL86" s="136"/>
      <c r="BM86" s="136"/>
    </row>
    <row r="87">
      <c r="A87" s="116"/>
      <c r="B87" s="159"/>
      <c r="C87" s="159"/>
      <c r="D87" s="160"/>
      <c r="E87" s="159"/>
      <c r="F87" s="161"/>
      <c r="G87" s="161"/>
      <c r="H87" s="161"/>
      <c r="I87" s="161"/>
      <c r="J87" s="159"/>
      <c r="K87" s="162"/>
      <c r="L87" s="162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1"/>
      <c r="AB87" s="161"/>
      <c r="AC87" s="161"/>
      <c r="AD87" s="161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38"/>
      <c r="AP87" s="138"/>
      <c r="AQ87" s="138"/>
      <c r="AR87" s="138"/>
      <c r="AS87" s="118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</row>
    <row r="88">
      <c r="A88" s="7"/>
      <c r="B88" s="350"/>
      <c r="C88" s="350"/>
      <c r="D88" s="124"/>
      <c r="E88" s="351">
        <v>45075.0</v>
      </c>
      <c r="F88" s="387"/>
      <c r="G88" s="387"/>
      <c r="H88" s="387"/>
      <c r="I88" s="124"/>
      <c r="J88" s="124"/>
      <c r="L88" s="351">
        <v>45076.0</v>
      </c>
      <c r="M88" s="124"/>
      <c r="N88" s="124"/>
      <c r="O88" s="124"/>
      <c r="P88" s="124"/>
      <c r="R88" s="8"/>
      <c r="S88" s="351">
        <v>45077.0</v>
      </c>
      <c r="U88" s="126"/>
      <c r="V88" s="126"/>
      <c r="X88" s="126"/>
      <c r="Y88" s="488"/>
      <c r="Z88" s="351">
        <v>45078.0</v>
      </c>
      <c r="AA88" s="126"/>
      <c r="AB88" s="126"/>
      <c r="AD88" s="126"/>
      <c r="AE88" s="126"/>
      <c r="AF88" s="126"/>
      <c r="AG88" s="405">
        <v>45079.0</v>
      </c>
      <c r="AH88" s="126"/>
      <c r="AJ88" s="126"/>
      <c r="AK88" s="126"/>
      <c r="AL88" s="126"/>
      <c r="AM88" s="126"/>
      <c r="AN88" s="405">
        <v>45080.0</v>
      </c>
      <c r="AP88" s="106"/>
      <c r="AQ88" s="106"/>
      <c r="AR88" s="106"/>
      <c r="AS88" s="106"/>
      <c r="AT88" s="106"/>
      <c r="AU88" s="405">
        <v>45081.0</v>
      </c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</row>
    <row r="89">
      <c r="A89" s="67"/>
      <c r="D89" s="187" t="s">
        <v>747</v>
      </c>
      <c r="E89" s="26" t="s">
        <v>3</v>
      </c>
      <c r="F89" s="26" t="s">
        <v>4</v>
      </c>
      <c r="G89" s="26" t="s">
        <v>5</v>
      </c>
      <c r="H89" s="26" t="s">
        <v>6</v>
      </c>
      <c r="I89" s="26"/>
      <c r="J89" s="26"/>
      <c r="K89" s="187" t="s">
        <v>723</v>
      </c>
      <c r="L89" s="26" t="s">
        <v>7</v>
      </c>
      <c r="M89" s="26" t="s">
        <v>4</v>
      </c>
      <c r="N89" s="26" t="s">
        <v>5</v>
      </c>
      <c r="O89" s="26" t="s">
        <v>6</v>
      </c>
      <c r="P89" s="26"/>
      <c r="Q89" s="26"/>
      <c r="R89" s="187" t="s">
        <v>775</v>
      </c>
      <c r="S89" s="26" t="s">
        <v>8</v>
      </c>
      <c r="T89" s="26" t="s">
        <v>4</v>
      </c>
      <c r="U89" s="26" t="s">
        <v>5</v>
      </c>
      <c r="V89" s="26" t="s">
        <v>6</v>
      </c>
      <c r="Y89" s="187" t="s">
        <v>153</v>
      </c>
      <c r="Z89" s="190" t="s">
        <v>765</v>
      </c>
      <c r="AA89" s="26" t="s">
        <v>4</v>
      </c>
      <c r="AB89" s="26" t="s">
        <v>5</v>
      </c>
      <c r="AC89" s="26" t="s">
        <v>6</v>
      </c>
      <c r="AD89" s="73"/>
      <c r="AF89" s="187" t="s">
        <v>791</v>
      </c>
      <c r="AG89" s="29" t="s">
        <v>10</v>
      </c>
      <c r="AH89" s="26" t="s">
        <v>4</v>
      </c>
      <c r="AI89" s="26" t="s">
        <v>5</v>
      </c>
      <c r="AJ89" s="26" t="s">
        <v>6</v>
      </c>
      <c r="AM89" s="187" t="s">
        <v>153</v>
      </c>
      <c r="AN89" s="190" t="s">
        <v>154</v>
      </c>
      <c r="AO89" s="26" t="s">
        <v>4</v>
      </c>
      <c r="AP89" s="26" t="s">
        <v>5</v>
      </c>
      <c r="AQ89" s="26" t="s">
        <v>6</v>
      </c>
      <c r="AT89" s="187" t="s">
        <v>153</v>
      </c>
      <c r="AU89" s="190" t="s">
        <v>154</v>
      </c>
      <c r="AV89" s="26" t="s">
        <v>4</v>
      </c>
      <c r="AW89" s="26" t="s">
        <v>5</v>
      </c>
      <c r="AX89" s="26" t="s">
        <v>6</v>
      </c>
      <c r="AY89" s="193"/>
      <c r="AZ89" s="31" t="s">
        <v>4</v>
      </c>
      <c r="BA89" s="31" t="s">
        <v>13</v>
      </c>
      <c r="BB89" s="31" t="s">
        <v>6</v>
      </c>
      <c r="BC89" s="31" t="s">
        <v>14</v>
      </c>
      <c r="BE89" s="33" t="s">
        <v>4</v>
      </c>
      <c r="BF89" s="33" t="s">
        <v>13</v>
      </c>
      <c r="BG89" s="33" t="s">
        <v>6</v>
      </c>
      <c r="BH89" s="33" t="s">
        <v>15</v>
      </c>
      <c r="BI89" s="193"/>
      <c r="BJ89" s="193"/>
      <c r="BK89" s="193"/>
      <c r="BL89" s="193"/>
      <c r="BM89" s="193"/>
    </row>
    <row r="90">
      <c r="A90" s="184" t="s">
        <v>52</v>
      </c>
      <c r="B90" s="41" t="s">
        <v>33</v>
      </c>
      <c r="C90" s="37">
        <v>45076.0</v>
      </c>
      <c r="D90" s="42" t="s">
        <v>137</v>
      </c>
      <c r="E90" s="58" t="s">
        <v>333</v>
      </c>
      <c r="F90" s="40">
        <v>3.0</v>
      </c>
      <c r="G90" s="40">
        <v>1.0</v>
      </c>
      <c r="H90" s="40">
        <v>0.0</v>
      </c>
      <c r="I90" s="420" t="s">
        <v>46</v>
      </c>
      <c r="J90" s="37">
        <v>45077.0</v>
      </c>
      <c r="K90" s="96" t="s">
        <v>74</v>
      </c>
      <c r="L90" s="110" t="s">
        <v>99</v>
      </c>
      <c r="M90" s="40">
        <v>7.0</v>
      </c>
      <c r="N90" s="40">
        <v>0.5</v>
      </c>
      <c r="O90" s="40">
        <v>0.0</v>
      </c>
      <c r="P90" s="38" t="s">
        <v>36</v>
      </c>
      <c r="Q90" s="37">
        <v>45078.0</v>
      </c>
      <c r="R90" s="42" t="s">
        <v>315</v>
      </c>
      <c r="S90" s="58" t="s">
        <v>200</v>
      </c>
      <c r="T90" s="40">
        <v>6.0</v>
      </c>
      <c r="U90" s="40">
        <v>2.0</v>
      </c>
      <c r="V90" s="40">
        <v>0.5</v>
      </c>
      <c r="W90" s="95" t="s">
        <v>67</v>
      </c>
      <c r="X90" s="37">
        <v>45079.0</v>
      </c>
      <c r="Y90" s="42" t="s">
        <v>284</v>
      </c>
      <c r="Z90" s="145" t="s">
        <v>274</v>
      </c>
      <c r="AA90" s="40">
        <v>2.0</v>
      </c>
      <c r="AB90" s="40">
        <v>5.5</v>
      </c>
      <c r="AC90" s="40">
        <v>0.0</v>
      </c>
      <c r="AD90" s="36" t="s">
        <v>56</v>
      </c>
      <c r="AE90" s="37">
        <v>45079.0</v>
      </c>
      <c r="AF90" s="42" t="s">
        <v>847</v>
      </c>
      <c r="AG90" s="39" t="s">
        <v>686</v>
      </c>
      <c r="AH90" s="40">
        <v>0.0</v>
      </c>
      <c r="AI90" s="40">
        <v>8.0</v>
      </c>
      <c r="AJ90" s="40">
        <v>3.0</v>
      </c>
      <c r="AK90" s="95" t="s">
        <v>79</v>
      </c>
      <c r="AL90" s="37">
        <v>45081.0</v>
      </c>
      <c r="AM90" s="42" t="s">
        <v>284</v>
      </c>
      <c r="AN90" s="148" t="s">
        <v>289</v>
      </c>
      <c r="AO90" s="40">
        <v>2.5</v>
      </c>
      <c r="AP90" s="40">
        <v>5.5</v>
      </c>
      <c r="AQ90" s="40">
        <v>0.5</v>
      </c>
      <c r="AR90" s="95" t="s">
        <v>27</v>
      </c>
      <c r="AS90" s="495">
        <v>45082.0</v>
      </c>
      <c r="AT90" s="42" t="s">
        <v>284</v>
      </c>
      <c r="AU90" s="148" t="s">
        <v>288</v>
      </c>
      <c r="AV90" s="40">
        <v>2.0</v>
      </c>
      <c r="AW90" s="40">
        <v>5.5</v>
      </c>
      <c r="AX90" s="40">
        <v>0.0</v>
      </c>
      <c r="AY90" s="194"/>
      <c r="AZ90" s="49">
        <f t="shared" ref="AZ90:BB90" si="96">SUM(F90,M90,T90,AA90,AH90,AO90,AV90)</f>
        <v>22.5</v>
      </c>
      <c r="BA90" s="39">
        <f t="shared" si="96"/>
        <v>28</v>
      </c>
      <c r="BB90" s="39">
        <f t="shared" si="96"/>
        <v>4</v>
      </c>
      <c r="BC90" s="50">
        <f>SUM(AZ90,BA90,BB90)</f>
        <v>54.5</v>
      </c>
      <c r="BE90" s="39">
        <f>AZ90*80</f>
        <v>1800</v>
      </c>
      <c r="BF90" s="39">
        <f>BA90*88</f>
        <v>2464</v>
      </c>
      <c r="BG90" s="39">
        <f>BB90*80</f>
        <v>320</v>
      </c>
      <c r="BH90" s="39">
        <f>SUM(BE90,BF90,BG90)</f>
        <v>4584</v>
      </c>
      <c r="BI90" s="194"/>
      <c r="BJ90" s="194"/>
      <c r="BK90" s="194"/>
      <c r="BL90" s="194"/>
      <c r="BM90" s="194"/>
    </row>
    <row r="91">
      <c r="A91" s="67"/>
      <c r="F91" s="73"/>
      <c r="G91" s="73"/>
      <c r="H91" s="73"/>
      <c r="Z91" s="27"/>
      <c r="AA91" s="73"/>
      <c r="AB91" s="73"/>
      <c r="AC91" s="73"/>
      <c r="AV91" s="193"/>
      <c r="AW91" s="193"/>
      <c r="AX91" s="193"/>
      <c r="AY91" s="193"/>
      <c r="AZ91" s="193"/>
      <c r="BA91" s="193"/>
      <c r="BB91" s="193"/>
      <c r="BC91" s="193"/>
      <c r="BF91" s="193"/>
      <c r="BI91" s="193"/>
      <c r="BJ91" s="193"/>
      <c r="BK91" s="193"/>
      <c r="BL91" s="193"/>
      <c r="BM91" s="193"/>
    </row>
    <row r="92">
      <c r="A92" s="67"/>
      <c r="D92" s="187" t="s">
        <v>156</v>
      </c>
      <c r="E92" s="26" t="s">
        <v>3</v>
      </c>
      <c r="F92" s="26" t="s">
        <v>4</v>
      </c>
      <c r="G92" s="26" t="s">
        <v>5</v>
      </c>
      <c r="H92" s="26" t="s">
        <v>6</v>
      </c>
      <c r="I92" s="73"/>
      <c r="K92" s="187" t="s">
        <v>156</v>
      </c>
      <c r="L92" s="26" t="s">
        <v>7</v>
      </c>
      <c r="M92" s="26" t="s">
        <v>4</v>
      </c>
      <c r="N92" s="26" t="s">
        <v>5</v>
      </c>
      <c r="O92" s="26" t="s">
        <v>6</v>
      </c>
      <c r="R92" s="187" t="s">
        <v>791</v>
      </c>
      <c r="S92" s="26" t="s">
        <v>8</v>
      </c>
      <c r="T92" s="26" t="s">
        <v>4</v>
      </c>
      <c r="U92" s="26" t="s">
        <v>5</v>
      </c>
      <c r="V92" s="26" t="s">
        <v>6</v>
      </c>
      <c r="Y92" s="187" t="s">
        <v>791</v>
      </c>
      <c r="Z92" s="29" t="s">
        <v>9</v>
      </c>
      <c r="AA92" s="26" t="s">
        <v>4</v>
      </c>
      <c r="AB92" s="26" t="s">
        <v>5</v>
      </c>
      <c r="AC92" s="26" t="s">
        <v>6</v>
      </c>
      <c r="AD92" s="73"/>
      <c r="AF92" s="187" t="s">
        <v>791</v>
      </c>
      <c r="AG92" s="29" t="s">
        <v>10</v>
      </c>
      <c r="AH92" s="26" t="s">
        <v>4</v>
      </c>
      <c r="AI92" s="26" t="s">
        <v>5</v>
      </c>
      <c r="AJ92" s="26" t="s">
        <v>6</v>
      </c>
      <c r="AM92" s="187" t="s">
        <v>791</v>
      </c>
      <c r="AN92" s="29" t="s">
        <v>11</v>
      </c>
      <c r="AO92" s="26" t="s">
        <v>4</v>
      </c>
      <c r="AP92" s="26" t="s">
        <v>5</v>
      </c>
      <c r="AQ92" s="26" t="s">
        <v>6</v>
      </c>
      <c r="AT92" s="187" t="s">
        <v>156</v>
      </c>
      <c r="AU92" s="29" t="s">
        <v>12</v>
      </c>
      <c r="AV92" s="26" t="s">
        <v>4</v>
      </c>
      <c r="AW92" s="26" t="s">
        <v>5</v>
      </c>
      <c r="AX92" s="26" t="s">
        <v>6</v>
      </c>
      <c r="AY92" s="193"/>
      <c r="AZ92" s="31" t="s">
        <v>4</v>
      </c>
      <c r="BA92" s="31" t="s">
        <v>13</v>
      </c>
      <c r="BB92" s="31" t="s">
        <v>6</v>
      </c>
      <c r="BC92" s="31" t="s">
        <v>14</v>
      </c>
      <c r="BE92" s="33" t="s">
        <v>4</v>
      </c>
      <c r="BF92" s="33" t="s">
        <v>13</v>
      </c>
      <c r="BG92" s="33" t="s">
        <v>6</v>
      </c>
      <c r="BH92" s="33" t="s">
        <v>15</v>
      </c>
      <c r="BI92" s="193"/>
      <c r="BJ92" s="193"/>
      <c r="BK92" s="193"/>
      <c r="BL92" s="193"/>
      <c r="BM92" s="193"/>
    </row>
    <row r="93">
      <c r="A93" s="184" t="s">
        <v>82</v>
      </c>
      <c r="B93" s="41" t="s">
        <v>33</v>
      </c>
      <c r="C93" s="37">
        <v>45076.0</v>
      </c>
      <c r="D93" s="38" t="s">
        <v>285</v>
      </c>
      <c r="E93" s="39" t="s">
        <v>129</v>
      </c>
      <c r="F93" s="40">
        <v>5.0</v>
      </c>
      <c r="G93" s="40">
        <v>2.0</v>
      </c>
      <c r="H93" s="40">
        <v>0.0</v>
      </c>
      <c r="I93" s="420" t="s">
        <v>46</v>
      </c>
      <c r="J93" s="37">
        <v>45077.0</v>
      </c>
      <c r="K93" s="38" t="s">
        <v>285</v>
      </c>
      <c r="L93" s="39" t="s">
        <v>129</v>
      </c>
      <c r="M93" s="40">
        <v>5.0</v>
      </c>
      <c r="N93" s="40">
        <v>2.0</v>
      </c>
      <c r="O93" s="40">
        <v>0.0</v>
      </c>
      <c r="P93" s="38" t="s">
        <v>36</v>
      </c>
      <c r="Q93" s="37">
        <v>45078.0</v>
      </c>
      <c r="R93" s="96" t="s">
        <v>25</v>
      </c>
      <c r="S93" s="110" t="s">
        <v>25</v>
      </c>
      <c r="T93" s="40">
        <v>0.0</v>
      </c>
      <c r="U93" s="40">
        <v>0.0</v>
      </c>
      <c r="V93" s="40">
        <v>0.0</v>
      </c>
      <c r="W93" s="36" t="s">
        <v>26</v>
      </c>
      <c r="X93" s="37">
        <v>45078.0</v>
      </c>
      <c r="Y93" s="42" t="s">
        <v>847</v>
      </c>
      <c r="Z93" s="39" t="s">
        <v>686</v>
      </c>
      <c r="AA93" s="40">
        <v>0.0</v>
      </c>
      <c r="AB93" s="40">
        <v>8.0</v>
      </c>
      <c r="AC93" s="40">
        <v>3.0</v>
      </c>
      <c r="AD93" s="36" t="s">
        <v>56</v>
      </c>
      <c r="AE93" s="37">
        <v>45079.0</v>
      </c>
      <c r="AF93" s="42" t="s">
        <v>847</v>
      </c>
      <c r="AG93" s="39" t="s">
        <v>686</v>
      </c>
      <c r="AH93" s="40">
        <v>0.0</v>
      </c>
      <c r="AI93" s="40">
        <v>8.0</v>
      </c>
      <c r="AJ93" s="40">
        <v>3.0</v>
      </c>
      <c r="AK93" s="47" t="s">
        <v>57</v>
      </c>
      <c r="AL93" s="37">
        <v>45080.0</v>
      </c>
      <c r="AM93" s="42" t="s">
        <v>847</v>
      </c>
      <c r="AN93" s="39" t="s">
        <v>686</v>
      </c>
      <c r="AO93" s="40">
        <v>0.0</v>
      </c>
      <c r="AP93" s="40">
        <v>8.0</v>
      </c>
      <c r="AQ93" s="40">
        <v>3.0</v>
      </c>
      <c r="AR93" s="47" t="s">
        <v>44</v>
      </c>
      <c r="AS93" s="485">
        <v>45082.0</v>
      </c>
      <c r="AT93" s="38" t="s">
        <v>285</v>
      </c>
      <c r="AU93" s="39" t="s">
        <v>129</v>
      </c>
      <c r="AV93" s="40">
        <v>5.0</v>
      </c>
      <c r="AW93" s="40">
        <v>2.0</v>
      </c>
      <c r="AX93" s="40">
        <v>0.0</v>
      </c>
      <c r="AY93" s="194"/>
      <c r="AZ93" s="49">
        <f t="shared" ref="AZ93:BB93" si="97">SUM(F93,M93,T93,AA93,AH93,AO93,AV93)</f>
        <v>15</v>
      </c>
      <c r="BA93" s="39">
        <f t="shared" si="97"/>
        <v>30</v>
      </c>
      <c r="BB93" s="39">
        <f t="shared" si="97"/>
        <v>9</v>
      </c>
      <c r="BC93" s="50">
        <f>SUM(AZ93,BA93,BB93)</f>
        <v>54</v>
      </c>
      <c r="BE93" s="39">
        <f>AZ93*80</f>
        <v>1200</v>
      </c>
      <c r="BF93" s="39">
        <f>BA93*88</f>
        <v>2640</v>
      </c>
      <c r="BG93" s="39">
        <f>BB93*80</f>
        <v>720</v>
      </c>
      <c r="BH93" s="39">
        <f>SUM(BE93,BF93,BG93)</f>
        <v>4560</v>
      </c>
      <c r="BI93" s="194"/>
      <c r="BJ93" s="194"/>
      <c r="BK93" s="194"/>
      <c r="BL93" s="194"/>
      <c r="BM93" s="194"/>
    </row>
    <row r="94">
      <c r="A94" s="67"/>
      <c r="B94" s="68"/>
      <c r="C94" s="68"/>
    </row>
    <row r="95">
      <c r="A95" s="67"/>
      <c r="D95" s="288" t="s">
        <v>745</v>
      </c>
      <c r="E95" s="190" t="s">
        <v>154</v>
      </c>
      <c r="F95" s="26" t="s">
        <v>4</v>
      </c>
      <c r="G95" s="26" t="s">
        <v>5</v>
      </c>
      <c r="H95" s="26" t="s">
        <v>6</v>
      </c>
      <c r="I95" s="26"/>
      <c r="J95" s="26"/>
      <c r="K95" s="288" t="s">
        <v>745</v>
      </c>
      <c r="L95" s="26" t="s">
        <v>7</v>
      </c>
      <c r="M95" s="26" t="s">
        <v>4</v>
      </c>
      <c r="N95" s="26" t="s">
        <v>5</v>
      </c>
      <c r="O95" s="26" t="s">
        <v>6</v>
      </c>
      <c r="P95" s="26"/>
      <c r="Q95" s="26"/>
      <c r="R95" s="288" t="s">
        <v>745</v>
      </c>
      <c r="S95" s="190" t="s">
        <v>154</v>
      </c>
      <c r="T95" s="26" t="s">
        <v>4</v>
      </c>
      <c r="U95" s="26" t="s">
        <v>5</v>
      </c>
      <c r="V95" s="26" t="s">
        <v>6</v>
      </c>
      <c r="W95" s="28"/>
      <c r="X95" s="29"/>
      <c r="Y95" s="187" t="s">
        <v>723</v>
      </c>
      <c r="Z95" s="190" t="s">
        <v>853</v>
      </c>
      <c r="AA95" s="26" t="s">
        <v>4</v>
      </c>
      <c r="AB95" s="26" t="s">
        <v>5</v>
      </c>
      <c r="AC95" s="26" t="s">
        <v>6</v>
      </c>
      <c r="AD95" s="73"/>
      <c r="AF95" s="187" t="s">
        <v>153</v>
      </c>
      <c r="AG95" s="190" t="s">
        <v>154</v>
      </c>
      <c r="AH95" s="26" t="s">
        <v>4</v>
      </c>
      <c r="AI95" s="26" t="s">
        <v>5</v>
      </c>
      <c r="AJ95" s="26" t="s">
        <v>6</v>
      </c>
      <c r="AM95" s="187" t="s">
        <v>723</v>
      </c>
      <c r="AN95" s="29" t="s">
        <v>11</v>
      </c>
      <c r="AO95" s="26" t="s">
        <v>4</v>
      </c>
      <c r="AP95" s="26" t="s">
        <v>5</v>
      </c>
      <c r="AQ95" s="26" t="s">
        <v>6</v>
      </c>
      <c r="AT95" s="187" t="s">
        <v>156</v>
      </c>
      <c r="AU95" s="29" t="s">
        <v>12</v>
      </c>
      <c r="AV95" s="26" t="s">
        <v>4</v>
      </c>
      <c r="AW95" s="26" t="s">
        <v>5</v>
      </c>
      <c r="AX95" s="26" t="s">
        <v>6</v>
      </c>
      <c r="AY95" s="196"/>
      <c r="AZ95" s="31" t="s">
        <v>4</v>
      </c>
      <c r="BA95" s="31" t="s">
        <v>13</v>
      </c>
      <c r="BB95" s="31" t="s">
        <v>6</v>
      </c>
      <c r="BC95" s="31" t="s">
        <v>14</v>
      </c>
      <c r="BD95" s="196"/>
      <c r="BE95" s="33" t="s">
        <v>4</v>
      </c>
      <c r="BF95" s="33" t="s">
        <v>13</v>
      </c>
      <c r="BG95" s="33" t="s">
        <v>6</v>
      </c>
      <c r="BH95" s="33" t="s">
        <v>15</v>
      </c>
      <c r="BI95" s="196"/>
      <c r="BJ95" s="196"/>
      <c r="BK95" s="196"/>
      <c r="BL95" s="196"/>
      <c r="BM95" s="196"/>
    </row>
    <row r="96">
      <c r="A96" s="35" t="s">
        <v>50</v>
      </c>
      <c r="B96" s="95" t="s">
        <v>62</v>
      </c>
      <c r="C96" s="37">
        <v>45076.0</v>
      </c>
      <c r="D96" s="42" t="s">
        <v>284</v>
      </c>
      <c r="E96" s="147" t="s">
        <v>288</v>
      </c>
      <c r="F96" s="40">
        <v>2.0</v>
      </c>
      <c r="G96" s="40">
        <v>5.5</v>
      </c>
      <c r="H96" s="40">
        <v>0.0</v>
      </c>
      <c r="I96" s="95" t="s">
        <v>131</v>
      </c>
      <c r="J96" s="37">
        <v>45077.0</v>
      </c>
      <c r="K96" s="42" t="s">
        <v>308</v>
      </c>
      <c r="L96" s="53" t="s">
        <v>309</v>
      </c>
      <c r="M96" s="40">
        <v>5.0</v>
      </c>
      <c r="N96" s="40">
        <v>5.5</v>
      </c>
      <c r="O96" s="40">
        <v>0.0</v>
      </c>
      <c r="P96" s="38" t="s">
        <v>64</v>
      </c>
      <c r="Q96" s="37">
        <v>45078.0</v>
      </c>
      <c r="R96" s="42" t="s">
        <v>284</v>
      </c>
      <c r="S96" s="147" t="s">
        <v>288</v>
      </c>
      <c r="T96" s="40">
        <v>2.0</v>
      </c>
      <c r="U96" s="40">
        <v>5.5</v>
      </c>
      <c r="V96" s="40">
        <v>0.0</v>
      </c>
      <c r="W96" s="43" t="s">
        <v>26</v>
      </c>
      <c r="X96" s="37">
        <v>45078.0</v>
      </c>
      <c r="Y96" s="42" t="s">
        <v>298</v>
      </c>
      <c r="Z96" s="40" t="s">
        <v>273</v>
      </c>
      <c r="AA96" s="40">
        <v>0.0</v>
      </c>
      <c r="AB96" s="40">
        <v>8.0</v>
      </c>
      <c r="AC96" s="40">
        <v>6.0</v>
      </c>
      <c r="AD96" s="42" t="s">
        <v>78</v>
      </c>
      <c r="AE96" s="37">
        <v>45080.0</v>
      </c>
      <c r="AF96" s="42" t="s">
        <v>284</v>
      </c>
      <c r="AG96" s="148" t="s">
        <v>289</v>
      </c>
      <c r="AH96" s="40">
        <v>2.5</v>
      </c>
      <c r="AI96" s="40">
        <v>5.5</v>
      </c>
      <c r="AJ96" s="40">
        <v>0.5</v>
      </c>
      <c r="AK96" s="96" t="s">
        <v>43</v>
      </c>
      <c r="AL96" s="37">
        <v>45081.0</v>
      </c>
      <c r="AM96" s="114" t="s">
        <v>213</v>
      </c>
      <c r="AN96" s="110" t="s">
        <v>225</v>
      </c>
      <c r="AO96" s="40">
        <v>7.5</v>
      </c>
      <c r="AP96" s="40">
        <v>0.5</v>
      </c>
      <c r="AQ96" s="40">
        <v>0.0</v>
      </c>
      <c r="AR96" s="96" t="s">
        <v>149</v>
      </c>
      <c r="AS96" s="37">
        <v>45081.0</v>
      </c>
      <c r="AT96" s="95" t="s">
        <v>300</v>
      </c>
      <c r="AU96" s="418" t="s">
        <v>301</v>
      </c>
      <c r="AV96" s="40">
        <v>1.0</v>
      </c>
      <c r="AW96" s="40">
        <v>7.0</v>
      </c>
      <c r="AX96" s="40">
        <v>2.0</v>
      </c>
      <c r="AY96" s="51"/>
      <c r="AZ96" s="49">
        <f t="shared" ref="AZ96:BB96" si="98">SUM(F96,M96,T96,AA96,AH96,AO96,AV96)</f>
        <v>20</v>
      </c>
      <c r="BA96" s="39">
        <f t="shared" si="98"/>
        <v>37.5</v>
      </c>
      <c r="BB96" s="39">
        <f t="shared" si="98"/>
        <v>8.5</v>
      </c>
      <c r="BC96" s="50">
        <f>SUM(AZ96,BA96,BB96)</f>
        <v>66</v>
      </c>
      <c r="BD96" s="51"/>
      <c r="BE96" s="39">
        <f>AZ96*80</f>
        <v>1600</v>
      </c>
      <c r="BF96" s="39">
        <f>BA96*88</f>
        <v>3300</v>
      </c>
      <c r="BG96" s="39">
        <f>BB96*80</f>
        <v>680</v>
      </c>
      <c r="BH96" s="39">
        <f>SUM(BE96,BF96,BG96)</f>
        <v>5580</v>
      </c>
      <c r="BI96" s="51"/>
      <c r="BJ96" s="51"/>
      <c r="BK96" s="51"/>
      <c r="BL96" s="51"/>
      <c r="BM96" s="51"/>
    </row>
    <row r="97">
      <c r="A97" s="67"/>
      <c r="B97" s="68"/>
      <c r="C97" s="68"/>
      <c r="L97" s="192"/>
      <c r="R97" s="98"/>
      <c r="S97" s="192"/>
      <c r="Z97" s="39"/>
      <c r="AA97" s="197"/>
      <c r="AB97" s="197"/>
      <c r="AC97" s="197"/>
      <c r="AD97" s="197"/>
      <c r="AN97" s="198"/>
    </row>
    <row r="98">
      <c r="A98" s="24"/>
      <c r="B98" s="25"/>
      <c r="C98" s="25"/>
      <c r="D98" s="26" t="s">
        <v>2</v>
      </c>
      <c r="E98" s="26" t="s">
        <v>3</v>
      </c>
      <c r="F98" s="26" t="s">
        <v>4</v>
      </c>
      <c r="G98" s="26" t="s">
        <v>5</v>
      </c>
      <c r="H98" s="26" t="s">
        <v>6</v>
      </c>
      <c r="I98" s="26"/>
      <c r="J98" s="26"/>
      <c r="K98" s="26" t="s">
        <v>2</v>
      </c>
      <c r="L98" s="26" t="s">
        <v>7</v>
      </c>
      <c r="M98" s="26" t="s">
        <v>4</v>
      </c>
      <c r="N98" s="26" t="s">
        <v>5</v>
      </c>
      <c r="O98" s="26" t="s">
        <v>6</v>
      </c>
      <c r="P98" s="26"/>
      <c r="Q98" s="26"/>
      <c r="R98" s="26" t="s">
        <v>2</v>
      </c>
      <c r="S98" s="26" t="s">
        <v>8</v>
      </c>
      <c r="T98" s="26" t="s">
        <v>4</v>
      </c>
      <c r="U98" s="26" t="s">
        <v>5</v>
      </c>
      <c r="V98" s="26" t="s">
        <v>6</v>
      </c>
      <c r="W98" s="28"/>
      <c r="X98" s="29"/>
      <c r="Y98" s="29" t="s">
        <v>2</v>
      </c>
      <c r="Z98" s="29" t="s">
        <v>9</v>
      </c>
      <c r="AA98" s="26" t="s">
        <v>4</v>
      </c>
      <c r="AB98" s="26" t="s">
        <v>5</v>
      </c>
      <c r="AC98" s="26" t="s">
        <v>6</v>
      </c>
      <c r="AD98" s="29"/>
      <c r="AE98" s="29"/>
      <c r="AF98" s="29" t="s">
        <v>2</v>
      </c>
      <c r="AG98" s="29" t="s">
        <v>10</v>
      </c>
      <c r="AH98" s="26" t="s">
        <v>4</v>
      </c>
      <c r="AI98" s="26" t="s">
        <v>5</v>
      </c>
      <c r="AJ98" s="26" t="s">
        <v>6</v>
      </c>
      <c r="AK98" s="29"/>
      <c r="AL98" s="29"/>
      <c r="AM98" s="29" t="s">
        <v>2</v>
      </c>
      <c r="AN98" s="29" t="s">
        <v>11</v>
      </c>
      <c r="AO98" s="26" t="s">
        <v>4</v>
      </c>
      <c r="AP98" s="26" t="s">
        <v>5</v>
      </c>
      <c r="AQ98" s="26" t="s">
        <v>6</v>
      </c>
      <c r="AR98" s="29"/>
      <c r="AS98" s="29"/>
      <c r="AT98" s="29" t="s">
        <v>2</v>
      </c>
      <c r="AU98" s="29" t="s">
        <v>12</v>
      </c>
      <c r="AV98" s="26" t="s">
        <v>4</v>
      </c>
      <c r="AW98" s="26" t="s">
        <v>5</v>
      </c>
      <c r="AX98" s="26" t="s">
        <v>6</v>
      </c>
      <c r="AY98" s="30"/>
      <c r="AZ98" s="31" t="s">
        <v>4</v>
      </c>
      <c r="BA98" s="31" t="s">
        <v>13</v>
      </c>
      <c r="BB98" s="31"/>
      <c r="BC98" s="31" t="s">
        <v>14</v>
      </c>
      <c r="BD98" s="32"/>
      <c r="BE98" s="33" t="s">
        <v>4</v>
      </c>
      <c r="BF98" s="33" t="s">
        <v>13</v>
      </c>
      <c r="BG98" s="33" t="s">
        <v>6</v>
      </c>
      <c r="BH98" s="33" t="s">
        <v>15</v>
      </c>
      <c r="BI98" s="32"/>
      <c r="BJ98" s="32"/>
      <c r="BK98" s="32"/>
      <c r="BL98" s="32"/>
      <c r="BM98" s="32"/>
    </row>
    <row r="99">
      <c r="A99" s="35" t="s">
        <v>18</v>
      </c>
      <c r="B99" s="43" t="s">
        <v>19</v>
      </c>
      <c r="C99" s="37">
        <v>45075.0</v>
      </c>
      <c r="D99" s="38" t="s">
        <v>778</v>
      </c>
      <c r="E99" s="39" t="s">
        <v>779</v>
      </c>
      <c r="F99" s="40">
        <v>0.0</v>
      </c>
      <c r="G99" s="40">
        <v>6.0</v>
      </c>
      <c r="H99" s="40">
        <v>0.0</v>
      </c>
      <c r="I99" s="36" t="s">
        <v>22</v>
      </c>
      <c r="J99" s="37">
        <v>45076.0</v>
      </c>
      <c r="K99" s="38" t="s">
        <v>412</v>
      </c>
      <c r="L99" s="39" t="s">
        <v>413</v>
      </c>
      <c r="M99" s="40">
        <v>0.5</v>
      </c>
      <c r="N99" s="40">
        <v>7.5</v>
      </c>
      <c r="O99" s="40">
        <v>5.0</v>
      </c>
      <c r="P99" s="38" t="s">
        <v>24</v>
      </c>
      <c r="Q99" s="37">
        <v>45077.0</v>
      </c>
      <c r="R99" s="38" t="s">
        <v>352</v>
      </c>
      <c r="S99" s="39" t="s">
        <v>208</v>
      </c>
      <c r="T99" s="40">
        <v>0.0</v>
      </c>
      <c r="U99" s="40">
        <v>5.5</v>
      </c>
      <c r="V99" s="40">
        <v>0.0</v>
      </c>
      <c r="W99" s="43" t="s">
        <v>26</v>
      </c>
      <c r="X99" s="37">
        <v>45078.0</v>
      </c>
      <c r="Y99" s="38" t="s">
        <v>778</v>
      </c>
      <c r="Z99" s="39" t="s">
        <v>779</v>
      </c>
      <c r="AA99" s="40">
        <v>0.5</v>
      </c>
      <c r="AB99" s="40">
        <v>7.5</v>
      </c>
      <c r="AC99" s="40">
        <v>5.0</v>
      </c>
      <c r="AD99" s="43" t="s">
        <v>56</v>
      </c>
      <c r="AE99" s="37">
        <v>45079.0</v>
      </c>
      <c r="AF99" s="38" t="s">
        <v>272</v>
      </c>
      <c r="AG99" s="39" t="s">
        <v>21</v>
      </c>
      <c r="AH99" s="40">
        <v>0.0</v>
      </c>
      <c r="AI99" s="40">
        <v>6.5</v>
      </c>
      <c r="AJ99" s="40">
        <v>0.0</v>
      </c>
      <c r="AK99" s="47" t="s">
        <v>57</v>
      </c>
      <c r="AL99" s="37">
        <v>45080.0</v>
      </c>
      <c r="AM99" s="38" t="s">
        <v>272</v>
      </c>
      <c r="AN99" s="39" t="s">
        <v>21</v>
      </c>
      <c r="AO99" s="40">
        <v>0.0</v>
      </c>
      <c r="AP99" s="40">
        <v>6.5</v>
      </c>
      <c r="AQ99" s="40">
        <v>0.0</v>
      </c>
      <c r="AR99" s="420" t="s">
        <v>44</v>
      </c>
      <c r="AS99" s="495">
        <v>45082.0</v>
      </c>
      <c r="AT99" s="38" t="s">
        <v>179</v>
      </c>
      <c r="AU99" s="39" t="s">
        <v>29</v>
      </c>
      <c r="AV99" s="40">
        <v>0.0</v>
      </c>
      <c r="AW99" s="40">
        <v>5.0</v>
      </c>
      <c r="AX99" s="40">
        <v>0.0</v>
      </c>
      <c r="AY99" s="48"/>
      <c r="AZ99" s="49">
        <f t="shared" ref="AZ99:BB99" si="99">SUM(F99,M99,T99,AA99,AH99,AO99,AV99)</f>
        <v>1</v>
      </c>
      <c r="BA99" s="39">
        <f t="shared" si="99"/>
        <v>44.5</v>
      </c>
      <c r="BB99" s="39">
        <f t="shared" si="99"/>
        <v>10</v>
      </c>
      <c r="BC99" s="50">
        <f>SUM(AZ99,BA99)</f>
        <v>45.5</v>
      </c>
      <c r="BD99" s="51"/>
      <c r="BE99" s="39">
        <f>AZ99*80</f>
        <v>80</v>
      </c>
      <c r="BF99" s="39">
        <f>BA99*88</f>
        <v>3916</v>
      </c>
      <c r="BG99" s="39">
        <f>BB99*80</f>
        <v>800</v>
      </c>
      <c r="BH99" s="39">
        <f>SUM(BE99,BF99,BG99)</f>
        <v>4796</v>
      </c>
      <c r="BI99" s="51"/>
      <c r="BJ99" s="51"/>
      <c r="BK99" s="51"/>
      <c r="BL99" s="51"/>
      <c r="BM99" s="51"/>
    </row>
    <row r="100">
      <c r="A100" s="35"/>
      <c r="B100" s="43"/>
      <c r="C100" s="37"/>
      <c r="D100" s="38"/>
      <c r="E100" s="39"/>
      <c r="F100" s="60"/>
      <c r="G100" s="60"/>
      <c r="H100" s="60"/>
      <c r="I100" s="60"/>
      <c r="J100" s="45"/>
      <c r="K100" s="39"/>
      <c r="L100" s="39"/>
      <c r="M100" s="98"/>
      <c r="N100" s="98"/>
      <c r="O100" s="98"/>
      <c r="P100" s="98"/>
      <c r="Q100" s="200"/>
      <c r="R100" s="39"/>
      <c r="S100" s="39"/>
      <c r="T100" s="64"/>
      <c r="U100" s="64"/>
      <c r="V100" s="64"/>
      <c r="W100" s="64"/>
      <c r="X100" s="45"/>
      <c r="Y100" s="39"/>
      <c r="Z100" s="39"/>
      <c r="AA100" s="44"/>
      <c r="AB100" s="44"/>
      <c r="AC100" s="44"/>
      <c r="AD100" s="44"/>
      <c r="AE100" s="45"/>
      <c r="AF100" s="39"/>
      <c r="AG100" s="39"/>
      <c r="AH100" s="46"/>
      <c r="AI100" s="46"/>
      <c r="AJ100" s="46"/>
      <c r="AK100" s="46"/>
      <c r="AL100" s="45"/>
      <c r="AM100" s="39"/>
      <c r="AN100" s="39"/>
      <c r="AO100" s="98"/>
      <c r="AP100" s="98"/>
      <c r="AQ100" s="98"/>
      <c r="AR100" s="98"/>
      <c r="AS100" s="45"/>
      <c r="AT100" s="39"/>
      <c r="AU100" s="39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</row>
    <row r="101">
      <c r="A101" s="67"/>
      <c r="B101" s="68"/>
      <c r="C101" s="68"/>
      <c r="K101" s="6" t="s">
        <v>334</v>
      </c>
      <c r="L101" s="4"/>
      <c r="Y101" s="6" t="s">
        <v>334</v>
      </c>
      <c r="Z101" s="4"/>
      <c r="AM101" s="6" t="s">
        <v>334</v>
      </c>
      <c r="AN101" s="4"/>
    </row>
    <row r="102">
      <c r="A102" s="67"/>
      <c r="B102" s="68"/>
      <c r="C102" s="68"/>
    </row>
    <row r="103">
      <c r="A103" s="67"/>
      <c r="B103" s="68"/>
      <c r="C103" s="68"/>
      <c r="K103" s="6" t="s">
        <v>161</v>
      </c>
      <c r="L103" s="4"/>
      <c r="Y103" s="6" t="s">
        <v>161</v>
      </c>
      <c r="Z103" s="4"/>
      <c r="AM103" s="6" t="s">
        <v>161</v>
      </c>
      <c r="AN103" s="4"/>
    </row>
    <row r="104">
      <c r="A104" s="67"/>
      <c r="B104" s="68"/>
      <c r="C104" s="68"/>
      <c r="F104" s="26" t="s">
        <v>4</v>
      </c>
      <c r="G104" s="26" t="s">
        <v>5</v>
      </c>
      <c r="H104" s="26" t="s">
        <v>6</v>
      </c>
      <c r="K104" s="99"/>
      <c r="L104" s="99"/>
      <c r="M104" s="26" t="s">
        <v>4</v>
      </c>
      <c r="N104" s="26" t="s">
        <v>5</v>
      </c>
      <c r="O104" s="26" t="s">
        <v>6</v>
      </c>
      <c r="T104" s="26" t="s">
        <v>4</v>
      </c>
      <c r="U104" s="26" t="s">
        <v>5</v>
      </c>
      <c r="V104" s="26" t="s">
        <v>6</v>
      </c>
      <c r="AA104" s="26" t="s">
        <v>4</v>
      </c>
      <c r="AB104" s="26" t="s">
        <v>5</v>
      </c>
      <c r="AC104" s="26" t="s">
        <v>6</v>
      </c>
      <c r="AH104" s="26" t="s">
        <v>4</v>
      </c>
      <c r="AI104" s="26" t="s">
        <v>5</v>
      </c>
      <c r="AJ104" s="26" t="s">
        <v>6</v>
      </c>
      <c r="AO104" s="26" t="s">
        <v>4</v>
      </c>
      <c r="AP104" s="26" t="s">
        <v>5</v>
      </c>
      <c r="AQ104" s="26" t="s">
        <v>6</v>
      </c>
      <c r="AV104" s="26" t="s">
        <v>4</v>
      </c>
      <c r="AW104" s="26" t="s">
        <v>5</v>
      </c>
      <c r="AX104" s="26" t="s">
        <v>6</v>
      </c>
      <c r="AZ104" s="31" t="s">
        <v>4</v>
      </c>
      <c r="BA104" s="31" t="s">
        <v>13</v>
      </c>
      <c r="BB104" s="31" t="s">
        <v>6</v>
      </c>
      <c r="BC104" s="31" t="s">
        <v>14</v>
      </c>
      <c r="BE104" s="33" t="s">
        <v>4</v>
      </c>
      <c r="BF104" s="33" t="s">
        <v>13</v>
      </c>
      <c r="BG104" s="33" t="s">
        <v>6</v>
      </c>
      <c r="BH104" s="33" t="s">
        <v>15</v>
      </c>
    </row>
    <row r="105">
      <c r="A105" s="35" t="s">
        <v>148</v>
      </c>
      <c r="B105" s="92"/>
      <c r="C105" s="45"/>
      <c r="D105" s="53"/>
      <c r="E105" s="44"/>
      <c r="F105" s="40">
        <v>4.0</v>
      </c>
      <c r="G105" s="40">
        <v>0.0</v>
      </c>
      <c r="H105" s="40">
        <v>0.0</v>
      </c>
      <c r="I105" s="92"/>
      <c r="J105" s="45"/>
      <c r="K105" s="53"/>
      <c r="L105" s="44"/>
      <c r="M105" s="40">
        <v>4.0</v>
      </c>
      <c r="N105" s="40">
        <v>0.0</v>
      </c>
      <c r="O105" s="40">
        <v>0.0</v>
      </c>
      <c r="P105" s="92"/>
      <c r="Q105" s="45"/>
      <c r="R105" s="53"/>
      <c r="S105" s="44"/>
      <c r="T105" s="40">
        <v>4.0</v>
      </c>
      <c r="U105" s="40">
        <v>0.0</v>
      </c>
      <c r="V105" s="40">
        <v>0.0</v>
      </c>
      <c r="W105" s="92"/>
      <c r="X105" s="45"/>
      <c r="Y105" s="53"/>
      <c r="Z105" s="44"/>
      <c r="AA105" s="40">
        <v>4.0</v>
      </c>
      <c r="AB105" s="40">
        <v>0.0</v>
      </c>
      <c r="AC105" s="40">
        <v>0.0</v>
      </c>
      <c r="AD105" s="92"/>
      <c r="AE105" s="45"/>
      <c r="AF105" s="53"/>
      <c r="AG105" s="44"/>
      <c r="AH105" s="40">
        <v>0.0</v>
      </c>
      <c r="AI105" s="40">
        <v>0.0</v>
      </c>
      <c r="AJ105" s="40">
        <v>0.0</v>
      </c>
      <c r="AK105" s="92"/>
      <c r="AL105" s="45"/>
      <c r="AM105" s="53"/>
      <c r="AN105" s="44"/>
      <c r="AO105" s="40">
        <v>0.0</v>
      </c>
      <c r="AP105" s="40">
        <v>0.0</v>
      </c>
      <c r="AQ105" s="40">
        <v>0.0</v>
      </c>
      <c r="AR105" s="92"/>
      <c r="AS105" s="45"/>
      <c r="AT105" s="53"/>
      <c r="AU105" s="44"/>
      <c r="AV105" s="40">
        <v>0.0</v>
      </c>
      <c r="AW105" s="40">
        <v>0.0</v>
      </c>
      <c r="AX105" s="40">
        <v>0.0</v>
      </c>
      <c r="AY105" s="51"/>
      <c r="AZ105" s="49">
        <f t="shared" ref="AZ105:BB105" si="100">SUM(F105,M105,T105,AA105,AH105,AO105,AV105)</f>
        <v>16</v>
      </c>
      <c r="BA105" s="39">
        <f t="shared" si="100"/>
        <v>0</v>
      </c>
      <c r="BB105" s="39">
        <f t="shared" si="100"/>
        <v>0</v>
      </c>
      <c r="BC105" s="50">
        <f t="shared" ref="BC105:BC106" si="102">SUM(AZ105,BA105,BB105)</f>
        <v>16</v>
      </c>
      <c r="BD105" s="51"/>
      <c r="BE105" s="221">
        <f>67.31*AZ105</f>
        <v>1076.96</v>
      </c>
      <c r="BF105" s="221"/>
      <c r="BG105" s="221"/>
      <c r="BH105" s="221">
        <f t="shared" ref="BH105:BH106" si="103">SUM(BF105,BE105,BG105)</f>
        <v>1076.96</v>
      </c>
      <c r="BI105" s="51"/>
      <c r="BJ105" s="51"/>
      <c r="BK105" s="51"/>
      <c r="BL105" s="51"/>
      <c r="BM105" s="51"/>
    </row>
    <row r="106">
      <c r="A106" s="35" t="s">
        <v>150</v>
      </c>
      <c r="B106" s="92"/>
      <c r="C106" s="45"/>
      <c r="D106" s="53"/>
      <c r="E106" s="44"/>
      <c r="F106" s="40">
        <v>4.0</v>
      </c>
      <c r="G106" s="40">
        <v>0.0</v>
      </c>
      <c r="H106" s="40">
        <v>0.0</v>
      </c>
      <c r="I106" s="92"/>
      <c r="J106" s="45"/>
      <c r="K106" s="53"/>
      <c r="L106" s="44"/>
      <c r="M106" s="40">
        <v>4.0</v>
      </c>
      <c r="N106" s="40">
        <v>0.0</v>
      </c>
      <c r="O106" s="40">
        <v>0.0</v>
      </c>
      <c r="P106" s="92"/>
      <c r="Q106" s="45"/>
      <c r="R106" s="53"/>
      <c r="S106" s="44"/>
      <c r="T106" s="40">
        <v>4.0</v>
      </c>
      <c r="U106" s="40">
        <v>0.0</v>
      </c>
      <c r="V106" s="40">
        <v>0.0</v>
      </c>
      <c r="W106" s="92"/>
      <c r="X106" s="45"/>
      <c r="Y106" s="53"/>
      <c r="Z106" s="44"/>
      <c r="AA106" s="40">
        <v>4.0</v>
      </c>
      <c r="AB106" s="40">
        <v>0.0</v>
      </c>
      <c r="AC106" s="40">
        <v>0.0</v>
      </c>
      <c r="AD106" s="92"/>
      <c r="AE106" s="45"/>
      <c r="AF106" s="53"/>
      <c r="AG106" s="44"/>
      <c r="AH106" s="40">
        <v>0.0</v>
      </c>
      <c r="AI106" s="40">
        <v>0.0</v>
      </c>
      <c r="AJ106" s="40">
        <v>0.0</v>
      </c>
      <c r="AK106" s="92"/>
      <c r="AL106" s="45"/>
      <c r="AM106" s="53"/>
      <c r="AN106" s="44"/>
      <c r="AO106" s="40">
        <v>0.0</v>
      </c>
      <c r="AP106" s="40">
        <v>0.0</v>
      </c>
      <c r="AQ106" s="40">
        <v>0.0</v>
      </c>
      <c r="AR106" s="92"/>
      <c r="AS106" s="45"/>
      <c r="AT106" s="53"/>
      <c r="AU106" s="44"/>
      <c r="AV106" s="40">
        <v>0.0</v>
      </c>
      <c r="AW106" s="40">
        <v>0.0</v>
      </c>
      <c r="AX106" s="40">
        <v>0.0</v>
      </c>
      <c r="AY106" s="51"/>
      <c r="AZ106" s="49">
        <f t="shared" ref="AZ106:BB106" si="101">SUM(F106,M106,T106,AA106,AH106,AO106,AV106)</f>
        <v>16</v>
      </c>
      <c r="BA106" s="39">
        <f t="shared" si="101"/>
        <v>0</v>
      </c>
      <c r="BB106" s="39">
        <f t="shared" si="101"/>
        <v>0</v>
      </c>
      <c r="BC106" s="50">
        <f t="shared" si="102"/>
        <v>16</v>
      </c>
      <c r="BD106" s="51"/>
      <c r="BE106" s="221"/>
      <c r="BF106" s="221"/>
      <c r="BG106" s="221"/>
      <c r="BH106" s="221">
        <f t="shared" si="103"/>
        <v>0</v>
      </c>
      <c r="BI106" s="51"/>
      <c r="BJ106" s="51"/>
      <c r="BK106" s="51"/>
      <c r="BL106" s="51"/>
      <c r="BM106" s="51"/>
    </row>
    <row r="107">
      <c r="A107" s="209"/>
      <c r="B107" s="136"/>
      <c r="C107" s="71"/>
      <c r="D107" s="136"/>
      <c r="E107" s="136"/>
      <c r="F107" s="204"/>
      <c r="G107" s="204"/>
      <c r="H107" s="204"/>
      <c r="I107" s="136"/>
      <c r="J107" s="71"/>
      <c r="K107" s="98"/>
      <c r="L107" s="211"/>
      <c r="M107" s="51"/>
      <c r="N107" s="51"/>
      <c r="O107" s="51"/>
      <c r="P107" s="51"/>
      <c r="Q107" s="71"/>
      <c r="R107" s="136"/>
      <c r="S107" s="136"/>
      <c r="T107" s="203"/>
      <c r="U107" s="203"/>
      <c r="V107" s="203"/>
      <c r="W107" s="136"/>
      <c r="X107" s="71"/>
      <c r="Y107" s="136"/>
      <c r="Z107" s="136"/>
      <c r="AA107" s="136"/>
      <c r="AB107" s="136"/>
      <c r="AC107" s="136"/>
      <c r="AD107" s="117"/>
      <c r="AE107" s="71"/>
      <c r="AF107" s="72"/>
      <c r="AG107" s="32"/>
      <c r="AH107" s="212"/>
      <c r="AI107" s="212"/>
      <c r="AJ107" s="212"/>
      <c r="AK107" s="32"/>
      <c r="AL107" s="71"/>
      <c r="AM107" s="136"/>
      <c r="AN107" s="72"/>
      <c r="AO107" s="136"/>
      <c r="AP107" s="136"/>
      <c r="AQ107" s="136"/>
      <c r="AR107" s="117"/>
      <c r="AS107" s="118"/>
      <c r="AT107" s="136"/>
      <c r="AU107" s="72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</row>
    <row r="108">
      <c r="A108" s="209"/>
      <c r="B108" s="136"/>
      <c r="C108" s="71"/>
      <c r="D108" s="136"/>
      <c r="E108" s="136"/>
      <c r="F108" s="204"/>
      <c r="G108" s="204"/>
      <c r="H108" s="204"/>
      <c r="I108" s="136"/>
      <c r="J108" s="71"/>
      <c r="K108" s="6" t="s">
        <v>145</v>
      </c>
      <c r="L108" s="4"/>
      <c r="M108" s="51"/>
      <c r="N108" s="51"/>
      <c r="O108" s="51"/>
      <c r="P108" s="51"/>
      <c r="Q108" s="71"/>
      <c r="R108" s="136"/>
      <c r="S108" s="136"/>
      <c r="T108" s="203"/>
      <c r="U108" s="203"/>
      <c r="V108" s="203"/>
      <c r="W108" s="136"/>
      <c r="X108" s="71"/>
      <c r="Y108" s="6" t="s">
        <v>35</v>
      </c>
      <c r="Z108" s="4"/>
      <c r="AA108" s="136"/>
      <c r="AB108" s="136"/>
      <c r="AC108" s="136"/>
      <c r="AD108" s="117"/>
      <c r="AE108" s="71"/>
      <c r="AF108" s="72"/>
      <c r="AG108" s="32"/>
      <c r="AH108" s="212"/>
      <c r="AI108" s="212"/>
      <c r="AJ108" s="212"/>
      <c r="AK108" s="32"/>
      <c r="AL108" s="71"/>
      <c r="AM108" s="6" t="s">
        <v>35</v>
      </c>
      <c r="AN108" s="4"/>
      <c r="AO108" s="136"/>
      <c r="AP108" s="136"/>
      <c r="AQ108" s="136"/>
      <c r="AR108" s="117"/>
      <c r="AS108" s="118"/>
      <c r="AT108" s="136"/>
      <c r="AU108" s="72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</row>
    <row r="109" ht="15.0" customHeight="1">
      <c r="A109" s="209"/>
      <c r="B109" s="136"/>
      <c r="C109" s="71"/>
      <c r="D109" s="136"/>
      <c r="E109" s="136"/>
      <c r="F109" s="26" t="s">
        <v>4</v>
      </c>
      <c r="G109" s="26" t="s">
        <v>5</v>
      </c>
      <c r="H109" s="26" t="s">
        <v>6</v>
      </c>
      <c r="I109" s="136"/>
      <c r="J109" s="71"/>
      <c r="K109" s="98"/>
      <c r="L109" s="211"/>
      <c r="M109" s="26" t="s">
        <v>4</v>
      </c>
      <c r="N109" s="26" t="s">
        <v>5</v>
      </c>
      <c r="O109" s="26" t="s">
        <v>6</v>
      </c>
      <c r="P109" s="51"/>
      <c r="Q109" s="71"/>
      <c r="R109" s="136"/>
      <c r="S109" s="136"/>
      <c r="T109" s="26" t="s">
        <v>4</v>
      </c>
      <c r="U109" s="26" t="s">
        <v>5</v>
      </c>
      <c r="V109" s="26" t="s">
        <v>6</v>
      </c>
      <c r="W109" s="136"/>
      <c r="X109" s="71"/>
      <c r="Y109" s="136"/>
      <c r="Z109" s="136"/>
      <c r="AA109" s="26" t="s">
        <v>4</v>
      </c>
      <c r="AB109" s="26" t="s">
        <v>5</v>
      </c>
      <c r="AC109" s="26" t="s">
        <v>6</v>
      </c>
      <c r="AD109" s="117"/>
      <c r="AE109" s="71"/>
      <c r="AF109" s="72"/>
      <c r="AG109" s="32"/>
      <c r="AH109" s="26" t="s">
        <v>4</v>
      </c>
      <c r="AI109" s="26" t="s">
        <v>5</v>
      </c>
      <c r="AJ109" s="26" t="s">
        <v>6</v>
      </c>
      <c r="AK109" s="32"/>
      <c r="AL109" s="71"/>
      <c r="AM109" s="136"/>
      <c r="AN109" s="72"/>
      <c r="AO109" s="26" t="s">
        <v>4</v>
      </c>
      <c r="AP109" s="26" t="s">
        <v>5</v>
      </c>
      <c r="AQ109" s="26" t="s">
        <v>6</v>
      </c>
      <c r="AR109" s="117"/>
      <c r="AS109" s="118"/>
      <c r="AT109" s="136"/>
      <c r="AU109" s="72"/>
      <c r="AV109" s="26" t="s">
        <v>4</v>
      </c>
      <c r="AW109" s="26" t="s">
        <v>5</v>
      </c>
      <c r="AX109" s="26" t="s">
        <v>6</v>
      </c>
      <c r="AY109" s="51"/>
      <c r="AZ109" s="31" t="s">
        <v>4</v>
      </c>
      <c r="BA109" s="31" t="s">
        <v>13</v>
      </c>
      <c r="BB109" s="31" t="s">
        <v>6</v>
      </c>
      <c r="BC109" s="31" t="s">
        <v>14</v>
      </c>
      <c r="BD109" s="51"/>
      <c r="BE109" s="33" t="s">
        <v>4</v>
      </c>
      <c r="BF109" s="33" t="s">
        <v>13</v>
      </c>
      <c r="BG109" s="33" t="s">
        <v>6</v>
      </c>
      <c r="BH109" s="33" t="s">
        <v>15</v>
      </c>
      <c r="BI109" s="51"/>
      <c r="BJ109" s="51"/>
      <c r="BK109" s="51"/>
      <c r="BL109" s="51"/>
      <c r="BM109" s="51"/>
    </row>
    <row r="110">
      <c r="A110" s="35" t="s">
        <v>735</v>
      </c>
      <c r="B110" s="92"/>
      <c r="C110" s="45"/>
      <c r="D110" s="53"/>
      <c r="E110" s="44"/>
      <c r="F110" s="40">
        <v>0.0</v>
      </c>
      <c r="G110" s="40">
        <v>0.0</v>
      </c>
      <c r="H110" s="40">
        <v>0.0</v>
      </c>
      <c r="I110" s="92"/>
      <c r="J110" s="45"/>
      <c r="K110" s="53"/>
      <c r="L110" s="44"/>
      <c r="M110" s="40">
        <v>0.0</v>
      </c>
      <c r="N110" s="40">
        <v>0.0</v>
      </c>
      <c r="O110" s="40">
        <v>0.0</v>
      </c>
      <c r="P110" s="92"/>
      <c r="Q110" s="45"/>
      <c r="R110" s="53"/>
      <c r="S110" s="44"/>
      <c r="T110" s="40">
        <v>0.0</v>
      </c>
      <c r="U110" s="40">
        <v>0.0</v>
      </c>
      <c r="V110" s="40">
        <v>0.0</v>
      </c>
      <c r="W110" s="92"/>
      <c r="X110" s="45"/>
      <c r="Y110" s="53"/>
      <c r="Z110" s="44"/>
      <c r="AA110" s="40">
        <v>0.0</v>
      </c>
      <c r="AB110" s="40">
        <v>0.0</v>
      </c>
      <c r="AC110" s="40">
        <v>0.0</v>
      </c>
      <c r="AD110" s="92"/>
      <c r="AE110" s="45"/>
      <c r="AF110" s="53"/>
      <c r="AG110" s="44"/>
      <c r="AH110" s="40">
        <v>0.0</v>
      </c>
      <c r="AI110" s="40">
        <v>0.0</v>
      </c>
      <c r="AJ110" s="40">
        <v>0.0</v>
      </c>
      <c r="AK110" s="92"/>
      <c r="AL110" s="45"/>
      <c r="AM110" s="53"/>
      <c r="AN110" s="44"/>
      <c r="AO110" s="40">
        <v>0.0</v>
      </c>
      <c r="AP110" s="40">
        <v>0.0</v>
      </c>
      <c r="AQ110" s="40">
        <v>0.0</v>
      </c>
      <c r="AR110" s="92"/>
      <c r="AS110" s="45"/>
      <c r="AT110" s="53"/>
      <c r="AU110" s="44"/>
      <c r="AV110" s="40">
        <v>0.0</v>
      </c>
      <c r="AW110" s="40">
        <v>0.0</v>
      </c>
      <c r="AX110" s="40">
        <v>0.0</v>
      </c>
      <c r="AY110" s="51"/>
      <c r="AZ110" s="213">
        <f t="shared" ref="AZ110:BB110" si="104">SUM(F110,M110,T110,AA110,AH110,AO110,AV110)</f>
        <v>0</v>
      </c>
      <c r="BA110" s="214">
        <f t="shared" si="104"/>
        <v>0</v>
      </c>
      <c r="BB110" s="214">
        <f t="shared" si="104"/>
        <v>0</v>
      </c>
      <c r="BC110" s="215">
        <f>SUM(AZ110,BA110,BB110)</f>
        <v>0</v>
      </c>
      <c r="BD110" s="51"/>
      <c r="BE110" s="216">
        <f>AZ110*67.31</f>
        <v>0</v>
      </c>
      <c r="BF110" s="216"/>
      <c r="BG110" s="216"/>
      <c r="BH110" s="216">
        <f>SUM(BE110,BF110,BG110)</f>
        <v>0</v>
      </c>
      <c r="BI110" s="51"/>
      <c r="BJ110" s="51"/>
      <c r="BK110" s="51"/>
      <c r="BL110" s="51"/>
      <c r="BM110" s="51"/>
    </row>
    <row r="111">
      <c r="A111" s="217"/>
      <c r="B111" s="136"/>
      <c r="C111" s="71"/>
      <c r="D111" s="136"/>
      <c r="E111" s="136"/>
      <c r="F111" s="204"/>
      <c r="G111" s="204"/>
      <c r="H111" s="204"/>
      <c r="I111" s="136"/>
      <c r="J111" s="71"/>
      <c r="K111" s="136"/>
      <c r="L111" s="136"/>
      <c r="M111" s="218"/>
      <c r="N111" s="218"/>
      <c r="O111" s="218"/>
      <c r="P111" s="51"/>
      <c r="Q111" s="71"/>
      <c r="R111" s="136"/>
      <c r="S111" s="136"/>
      <c r="T111" s="203"/>
      <c r="U111" s="203"/>
      <c r="V111" s="203"/>
      <c r="W111" s="136"/>
      <c r="X111" s="71"/>
      <c r="Y111" s="136"/>
      <c r="Z111" s="136"/>
      <c r="AA111" s="136"/>
      <c r="AB111" s="136"/>
      <c r="AC111" s="136"/>
      <c r="AD111" s="117"/>
      <c r="AE111" s="71"/>
      <c r="AF111" s="72"/>
      <c r="AG111" s="32"/>
      <c r="AH111" s="212"/>
      <c r="AI111" s="212"/>
      <c r="AJ111" s="212"/>
      <c r="AK111" s="32"/>
      <c r="AL111" s="71"/>
      <c r="AM111" s="136"/>
      <c r="AN111" s="72"/>
      <c r="AO111" s="136"/>
      <c r="AP111" s="136"/>
      <c r="AQ111" s="136"/>
      <c r="AR111" s="117"/>
      <c r="AS111" s="118"/>
      <c r="AT111" s="136"/>
      <c r="AU111" s="72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</row>
    <row r="112">
      <c r="A112" s="116"/>
      <c r="B112" s="136"/>
      <c r="C112" s="71"/>
      <c r="D112" s="136"/>
      <c r="E112" s="136"/>
      <c r="F112" s="204"/>
      <c r="G112" s="204"/>
      <c r="H112" s="204"/>
      <c r="I112" s="136"/>
      <c r="J112" s="71"/>
      <c r="K112" s="319" t="s">
        <v>417</v>
      </c>
      <c r="L112" s="320"/>
      <c r="M112" s="51"/>
      <c r="N112" s="51"/>
      <c r="O112" s="51"/>
      <c r="P112" s="51"/>
      <c r="Q112" s="71"/>
      <c r="R112" s="136"/>
      <c r="S112" s="136"/>
      <c r="T112" s="203"/>
      <c r="U112" s="203"/>
      <c r="V112" s="203"/>
      <c r="W112" s="136"/>
      <c r="X112" s="71"/>
      <c r="Y112" s="319" t="s">
        <v>51</v>
      </c>
      <c r="Z112" s="320"/>
      <c r="AA112" s="136"/>
      <c r="AB112" s="136"/>
      <c r="AC112" s="136"/>
      <c r="AD112" s="117"/>
      <c r="AE112" s="71"/>
      <c r="AF112" s="72"/>
      <c r="AG112" s="32"/>
      <c r="AH112" s="212"/>
      <c r="AI112" s="212"/>
      <c r="AJ112" s="212"/>
      <c r="AK112" s="32"/>
      <c r="AL112" s="71"/>
      <c r="AM112" s="319" t="s">
        <v>51</v>
      </c>
      <c r="AN112" s="320"/>
      <c r="AO112" s="136"/>
      <c r="AP112" s="136"/>
      <c r="AQ112" s="136"/>
      <c r="AR112" s="117"/>
      <c r="AS112" s="118"/>
      <c r="AT112" s="136"/>
      <c r="AU112" s="72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</row>
    <row r="113">
      <c r="A113" s="219"/>
      <c r="B113" s="136"/>
      <c r="C113" s="71"/>
      <c r="D113" s="136"/>
      <c r="E113" s="136"/>
      <c r="F113" s="26" t="s">
        <v>4</v>
      </c>
      <c r="G113" s="26" t="s">
        <v>5</v>
      </c>
      <c r="H113" s="26" t="s">
        <v>6</v>
      </c>
      <c r="I113" s="136"/>
      <c r="J113" s="71"/>
      <c r="K113" s="98"/>
      <c r="L113" s="211"/>
      <c r="M113" s="26" t="s">
        <v>4</v>
      </c>
      <c r="N113" s="26" t="s">
        <v>5</v>
      </c>
      <c r="O113" s="26" t="s">
        <v>6</v>
      </c>
      <c r="P113" s="51"/>
      <c r="Q113" s="71"/>
      <c r="R113" s="136"/>
      <c r="S113" s="136"/>
      <c r="T113" s="26" t="s">
        <v>4</v>
      </c>
      <c r="U113" s="26" t="s">
        <v>5</v>
      </c>
      <c r="V113" s="26" t="s">
        <v>6</v>
      </c>
      <c r="W113" s="136"/>
      <c r="X113" s="71"/>
      <c r="Y113" s="136"/>
      <c r="Z113" s="136"/>
      <c r="AA113" s="26" t="s">
        <v>4</v>
      </c>
      <c r="AB113" s="26" t="s">
        <v>5</v>
      </c>
      <c r="AC113" s="26" t="s">
        <v>6</v>
      </c>
      <c r="AD113" s="117"/>
      <c r="AE113" s="71"/>
      <c r="AF113" s="72"/>
      <c r="AG113" s="32"/>
      <c r="AH113" s="26" t="s">
        <v>4</v>
      </c>
      <c r="AI113" s="26" t="s">
        <v>5</v>
      </c>
      <c r="AJ113" s="26" t="s">
        <v>6</v>
      </c>
      <c r="AK113" s="32"/>
      <c r="AL113" s="71"/>
      <c r="AM113" s="136"/>
      <c r="AN113" s="72"/>
      <c r="AO113" s="26" t="s">
        <v>4</v>
      </c>
      <c r="AP113" s="26" t="s">
        <v>5</v>
      </c>
      <c r="AQ113" s="26" t="s">
        <v>6</v>
      </c>
      <c r="AR113" s="117"/>
      <c r="AS113" s="118"/>
      <c r="AT113" s="136"/>
      <c r="AU113" s="72"/>
      <c r="AV113" s="26" t="s">
        <v>4</v>
      </c>
      <c r="AW113" s="26" t="s">
        <v>5</v>
      </c>
      <c r="AX113" s="26" t="s">
        <v>6</v>
      </c>
      <c r="AY113" s="51"/>
      <c r="AZ113" s="31" t="s">
        <v>4</v>
      </c>
      <c r="BA113" s="31" t="s">
        <v>13</v>
      </c>
      <c r="BB113" s="31" t="s">
        <v>6</v>
      </c>
      <c r="BC113" s="31" t="s">
        <v>14</v>
      </c>
      <c r="BD113" s="51"/>
      <c r="BE113" s="33" t="s">
        <v>4</v>
      </c>
      <c r="BF113" s="33" t="s">
        <v>13</v>
      </c>
      <c r="BG113" s="33" t="s">
        <v>6</v>
      </c>
      <c r="BH113" s="33" t="s">
        <v>15</v>
      </c>
      <c r="BI113" s="51"/>
      <c r="BJ113" s="51"/>
      <c r="BK113" s="51"/>
      <c r="BL113" s="51"/>
      <c r="BM113" s="51"/>
    </row>
    <row r="114">
      <c r="A114" s="220" t="s">
        <v>335</v>
      </c>
      <c r="B114" s="92"/>
      <c r="C114" s="45"/>
      <c r="D114" s="53"/>
      <c r="E114" s="44"/>
      <c r="F114" s="40">
        <v>0.0</v>
      </c>
      <c r="G114" s="40">
        <v>0.0</v>
      </c>
      <c r="H114" s="40">
        <v>0.0</v>
      </c>
      <c r="I114" s="92"/>
      <c r="J114" s="45"/>
      <c r="K114" s="53"/>
      <c r="L114" s="44"/>
      <c r="M114" s="40">
        <v>0.0</v>
      </c>
      <c r="N114" s="40">
        <v>0.0</v>
      </c>
      <c r="O114" s="40">
        <v>0.0</v>
      </c>
      <c r="P114" s="92"/>
      <c r="Q114" s="45"/>
      <c r="R114" s="53"/>
      <c r="S114" s="44"/>
      <c r="T114" s="40">
        <v>0.0</v>
      </c>
      <c r="U114" s="40">
        <v>0.0</v>
      </c>
      <c r="V114" s="40">
        <v>0.0</v>
      </c>
      <c r="W114" s="92"/>
      <c r="X114" s="45"/>
      <c r="Y114" s="53"/>
      <c r="Z114" s="44"/>
      <c r="AA114" s="40">
        <v>0.0</v>
      </c>
      <c r="AB114" s="40">
        <v>0.0</v>
      </c>
      <c r="AC114" s="40">
        <v>0.0</v>
      </c>
      <c r="AD114" s="92"/>
      <c r="AE114" s="45"/>
      <c r="AF114" s="53"/>
      <c r="AG114" s="44"/>
      <c r="AH114" s="40">
        <v>0.0</v>
      </c>
      <c r="AI114" s="40">
        <v>0.0</v>
      </c>
      <c r="AJ114" s="40">
        <v>0.0</v>
      </c>
      <c r="AK114" s="92"/>
      <c r="AL114" s="45"/>
      <c r="AM114" s="53"/>
      <c r="AN114" s="44"/>
      <c r="AO114" s="40">
        <v>0.0</v>
      </c>
      <c r="AP114" s="40">
        <v>0.0</v>
      </c>
      <c r="AQ114" s="40">
        <v>0.0</v>
      </c>
      <c r="AR114" s="92"/>
      <c r="AS114" s="45"/>
      <c r="AT114" s="53"/>
      <c r="AU114" s="44"/>
      <c r="AV114" s="40">
        <v>0.0</v>
      </c>
      <c r="AW114" s="40">
        <v>0.0</v>
      </c>
      <c r="AX114" s="40">
        <v>0.0</v>
      </c>
      <c r="AY114" s="51"/>
      <c r="AZ114" s="49">
        <f t="shared" ref="AZ114:BB114" si="105">SUM(F114,M114,T114,AA114,AH114,AO114,AV114)</f>
        <v>0</v>
      </c>
      <c r="BA114" s="39">
        <f t="shared" si="105"/>
        <v>0</v>
      </c>
      <c r="BB114" s="39">
        <f t="shared" si="105"/>
        <v>0</v>
      </c>
      <c r="BC114" s="50">
        <f>SUM(AZ114,BA114,BB114)</f>
        <v>0</v>
      </c>
      <c r="BD114" s="51"/>
      <c r="BE114" s="221">
        <f>AZ114*67.31</f>
        <v>0</v>
      </c>
      <c r="BF114" s="221"/>
      <c r="BG114" s="221"/>
      <c r="BH114" s="221">
        <f>SUM(BE114,BF114,BG114)</f>
        <v>0</v>
      </c>
      <c r="BI114" s="51"/>
      <c r="BJ114" s="51"/>
      <c r="BK114" s="51"/>
      <c r="BL114" s="51"/>
      <c r="BM114" s="51"/>
    </row>
    <row r="115">
      <c r="A115" s="116"/>
      <c r="B115" s="136"/>
      <c r="C115" s="71"/>
      <c r="D115" s="136"/>
      <c r="E115" s="136"/>
      <c r="F115" s="204"/>
      <c r="G115" s="204"/>
      <c r="H115" s="204"/>
      <c r="I115" s="136"/>
      <c r="J115" s="71"/>
      <c r="K115" s="136"/>
      <c r="L115" s="136"/>
      <c r="M115" s="51"/>
      <c r="N115" s="51"/>
      <c r="O115" s="51"/>
      <c r="P115" s="51"/>
      <c r="Q115" s="71"/>
      <c r="R115" s="136"/>
      <c r="S115" s="136"/>
      <c r="T115" s="203"/>
      <c r="U115" s="203"/>
      <c r="V115" s="203"/>
      <c r="W115" s="136"/>
      <c r="X115" s="71"/>
      <c r="Y115" s="136"/>
      <c r="Z115" s="136"/>
      <c r="AA115" s="136"/>
      <c r="AB115" s="136"/>
      <c r="AC115" s="136"/>
      <c r="AD115" s="117"/>
      <c r="AE115" s="71"/>
      <c r="AF115" s="72"/>
      <c r="AG115" s="32"/>
      <c r="AH115" s="212"/>
      <c r="AI115" s="212"/>
      <c r="AJ115" s="212"/>
      <c r="AK115" s="32"/>
      <c r="AL115" s="71"/>
      <c r="AM115" s="136"/>
      <c r="AN115" s="72"/>
      <c r="AO115" s="136"/>
      <c r="AP115" s="136"/>
      <c r="AQ115" s="136"/>
      <c r="AR115" s="117"/>
      <c r="AS115" s="118"/>
      <c r="AT115" s="136"/>
      <c r="AU115" s="72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</row>
    <row r="116">
      <c r="A116" s="116"/>
      <c r="B116" s="136"/>
      <c r="C116" s="71"/>
      <c r="D116" s="136"/>
      <c r="E116" s="136"/>
      <c r="F116" s="204"/>
      <c r="G116" s="204"/>
      <c r="H116" s="204"/>
      <c r="I116" s="136"/>
      <c r="J116" s="71"/>
      <c r="K116" s="6" t="s">
        <v>165</v>
      </c>
      <c r="L116" s="4"/>
      <c r="M116" s="51"/>
      <c r="N116" s="51"/>
      <c r="O116" s="51"/>
      <c r="P116" s="51"/>
      <c r="Q116" s="71"/>
      <c r="R116" s="136"/>
      <c r="S116" s="136"/>
      <c r="T116" s="203"/>
      <c r="U116" s="203"/>
      <c r="V116" s="203"/>
      <c r="W116" s="136"/>
      <c r="X116" s="71"/>
      <c r="Y116" s="6" t="s">
        <v>31</v>
      </c>
      <c r="Z116" s="4"/>
      <c r="AA116" s="136"/>
      <c r="AB116" s="136"/>
      <c r="AC116" s="136"/>
      <c r="AD116" s="117"/>
      <c r="AE116" s="71"/>
      <c r="AF116" s="72"/>
      <c r="AG116" s="32"/>
      <c r="AH116" s="212"/>
      <c r="AI116" s="212"/>
      <c r="AJ116" s="212"/>
      <c r="AK116" s="32"/>
      <c r="AL116" s="71"/>
      <c r="AM116" s="6" t="s">
        <v>31</v>
      </c>
      <c r="AN116" s="4"/>
      <c r="AO116" s="136"/>
      <c r="AP116" s="136"/>
      <c r="AQ116" s="136"/>
      <c r="AR116" s="117"/>
      <c r="AS116" s="118"/>
      <c r="AT116" s="136"/>
      <c r="AU116" s="72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</row>
    <row r="117">
      <c r="A117" s="116"/>
      <c r="B117" s="136"/>
      <c r="C117" s="71"/>
      <c r="D117" s="136"/>
      <c r="E117" s="136"/>
      <c r="F117" s="26" t="s">
        <v>4</v>
      </c>
      <c r="G117" s="26" t="s">
        <v>5</v>
      </c>
      <c r="H117" s="26" t="s">
        <v>6</v>
      </c>
      <c r="I117" s="136"/>
      <c r="J117" s="71"/>
      <c r="K117" s="98"/>
      <c r="L117" s="211"/>
      <c r="M117" s="26" t="s">
        <v>4</v>
      </c>
      <c r="N117" s="26" t="s">
        <v>5</v>
      </c>
      <c r="O117" s="26" t="s">
        <v>6</v>
      </c>
      <c r="P117" s="51"/>
      <c r="Q117" s="71"/>
      <c r="R117" s="136"/>
      <c r="S117" s="136"/>
      <c r="T117" s="26" t="s">
        <v>4</v>
      </c>
      <c r="U117" s="26" t="s">
        <v>5</v>
      </c>
      <c r="V117" s="26" t="s">
        <v>6</v>
      </c>
      <c r="W117" s="136"/>
      <c r="X117" s="71"/>
      <c r="Y117" s="136"/>
      <c r="Z117" s="136"/>
      <c r="AA117" s="26" t="s">
        <v>4</v>
      </c>
      <c r="AB117" s="26" t="s">
        <v>5</v>
      </c>
      <c r="AC117" s="26" t="s">
        <v>6</v>
      </c>
      <c r="AD117" s="117"/>
      <c r="AE117" s="71"/>
      <c r="AF117" s="72"/>
      <c r="AG117" s="32"/>
      <c r="AH117" s="26" t="s">
        <v>4</v>
      </c>
      <c r="AI117" s="26" t="s">
        <v>5</v>
      </c>
      <c r="AJ117" s="26" t="s">
        <v>6</v>
      </c>
      <c r="AK117" s="32"/>
      <c r="AL117" s="71"/>
      <c r="AM117" s="136"/>
      <c r="AN117" s="72"/>
      <c r="AO117" s="26" t="s">
        <v>4</v>
      </c>
      <c r="AP117" s="26" t="s">
        <v>5</v>
      </c>
      <c r="AQ117" s="26" t="s">
        <v>6</v>
      </c>
      <c r="AR117" s="117"/>
      <c r="AS117" s="118"/>
      <c r="AT117" s="136"/>
      <c r="AU117" s="72"/>
      <c r="AV117" s="26" t="s">
        <v>4</v>
      </c>
      <c r="AW117" s="26" t="s">
        <v>5</v>
      </c>
      <c r="AX117" s="26" t="s">
        <v>6</v>
      </c>
      <c r="AY117" s="51"/>
      <c r="AZ117" s="31" t="s">
        <v>4</v>
      </c>
      <c r="BA117" s="31" t="s">
        <v>13</v>
      </c>
      <c r="BB117" s="31" t="s">
        <v>6</v>
      </c>
      <c r="BC117" s="31" t="s">
        <v>14</v>
      </c>
      <c r="BD117" s="51"/>
      <c r="BE117" s="33" t="s">
        <v>4</v>
      </c>
      <c r="BF117" s="33" t="s">
        <v>13</v>
      </c>
      <c r="BG117" s="33" t="s">
        <v>6</v>
      </c>
      <c r="BH117" s="33" t="s">
        <v>15</v>
      </c>
      <c r="BI117" s="51"/>
      <c r="BJ117" s="51"/>
      <c r="BK117" s="51"/>
      <c r="BL117" s="51"/>
      <c r="BM117" s="51"/>
    </row>
    <row r="118">
      <c r="A118" s="35" t="s">
        <v>103</v>
      </c>
      <c r="B118" s="92"/>
      <c r="C118" s="45"/>
      <c r="D118" s="53"/>
      <c r="E118" s="44"/>
      <c r="F118" s="40">
        <v>0.0</v>
      </c>
      <c r="G118" s="40">
        <v>0.0</v>
      </c>
      <c r="H118" s="40">
        <v>0.0</v>
      </c>
      <c r="I118" s="92"/>
      <c r="J118" s="45"/>
      <c r="K118" s="53"/>
      <c r="L118" s="44"/>
      <c r="M118" s="40">
        <v>0.0</v>
      </c>
      <c r="N118" s="40">
        <v>0.0</v>
      </c>
      <c r="O118" s="40">
        <v>0.0</v>
      </c>
      <c r="P118" s="92"/>
      <c r="Q118" s="45"/>
      <c r="R118" s="53"/>
      <c r="S118" s="44"/>
      <c r="T118" s="40">
        <v>0.0</v>
      </c>
      <c r="U118" s="40">
        <v>0.0</v>
      </c>
      <c r="V118" s="40">
        <v>0.0</v>
      </c>
      <c r="W118" s="92"/>
      <c r="X118" s="45"/>
      <c r="Y118" s="53"/>
      <c r="Z118" s="44"/>
      <c r="AA118" s="40">
        <v>0.0</v>
      </c>
      <c r="AB118" s="40">
        <v>0.0</v>
      </c>
      <c r="AC118" s="40">
        <v>0.0</v>
      </c>
      <c r="AD118" s="92"/>
      <c r="AE118" s="45"/>
      <c r="AF118" s="53"/>
      <c r="AG118" s="44"/>
      <c r="AH118" s="40">
        <v>0.0</v>
      </c>
      <c r="AI118" s="40">
        <v>0.0</v>
      </c>
      <c r="AJ118" s="40">
        <v>0.0</v>
      </c>
      <c r="AK118" s="92"/>
      <c r="AL118" s="45"/>
      <c r="AM118" s="53"/>
      <c r="AN118" s="44"/>
      <c r="AO118" s="40">
        <v>0.0</v>
      </c>
      <c r="AP118" s="40">
        <v>0.0</v>
      </c>
      <c r="AQ118" s="40">
        <v>0.0</v>
      </c>
      <c r="AR118" s="92"/>
      <c r="AS118" s="45"/>
      <c r="AT118" s="53"/>
      <c r="AU118" s="44"/>
      <c r="AV118" s="40">
        <v>0.0</v>
      </c>
      <c r="AW118" s="40">
        <v>0.0</v>
      </c>
      <c r="AX118" s="40">
        <v>0.0</v>
      </c>
      <c r="AY118" s="51"/>
      <c r="AZ118" s="49">
        <f t="shared" ref="AZ118:BB118" si="106">SUM(F118,M118,T118,AA118,AH118,AO118,AV118)</f>
        <v>0</v>
      </c>
      <c r="BA118" s="39">
        <f t="shared" si="106"/>
        <v>0</v>
      </c>
      <c r="BB118" s="39">
        <f t="shared" si="106"/>
        <v>0</v>
      </c>
      <c r="BC118" s="50">
        <f>SUM(AZ118,BA118,BB118)</f>
        <v>0</v>
      </c>
      <c r="BD118" s="51"/>
      <c r="BE118" s="221">
        <f>AZ118*67.31</f>
        <v>0</v>
      </c>
      <c r="BF118" s="221"/>
      <c r="BG118" s="221"/>
      <c r="BH118" s="221">
        <f>SUM(BE118,BF118,BG118)</f>
        <v>0</v>
      </c>
      <c r="BI118" s="51"/>
      <c r="BJ118" s="51"/>
      <c r="BK118" s="51"/>
      <c r="BL118" s="51"/>
      <c r="BM118" s="51"/>
    </row>
    <row r="119">
      <c r="A119" s="67"/>
      <c r="B119" s="68"/>
      <c r="C119" s="68"/>
      <c r="F119" s="204"/>
      <c r="G119" s="204"/>
      <c r="H119" s="204"/>
      <c r="I119" s="204"/>
      <c r="J119" s="118"/>
      <c r="K119" s="136"/>
      <c r="L119" s="136"/>
    </row>
    <row r="120">
      <c r="A120" s="67"/>
      <c r="B120" s="68"/>
      <c r="C120" s="68"/>
      <c r="F120" s="204"/>
      <c r="G120" s="204"/>
      <c r="H120" s="204"/>
      <c r="I120" s="204"/>
      <c r="J120" s="118"/>
      <c r="K120" s="6" t="s">
        <v>165</v>
      </c>
      <c r="L120" s="4"/>
      <c r="Y120" s="6" t="s">
        <v>145</v>
      </c>
      <c r="Z120" s="4"/>
      <c r="AM120" s="6" t="s">
        <v>145</v>
      </c>
      <c r="AN120" s="4"/>
    </row>
    <row r="121">
      <c r="A121" s="67"/>
      <c r="B121" s="136"/>
      <c r="C121" s="71"/>
      <c r="D121" s="136"/>
      <c r="E121" s="136"/>
      <c r="F121" s="26" t="s">
        <v>4</v>
      </c>
      <c r="G121" s="26" t="s">
        <v>5</v>
      </c>
      <c r="H121" s="26" t="s">
        <v>6</v>
      </c>
      <c r="I121" s="136"/>
      <c r="J121" s="71"/>
      <c r="K121" s="98"/>
      <c r="L121" s="211"/>
      <c r="M121" s="26" t="s">
        <v>4</v>
      </c>
      <c r="N121" s="26" t="s">
        <v>5</v>
      </c>
      <c r="O121" s="26" t="s">
        <v>6</v>
      </c>
      <c r="P121" s="51"/>
      <c r="Q121" s="71"/>
      <c r="R121" s="136"/>
      <c r="S121" s="136"/>
      <c r="T121" s="26" t="s">
        <v>4</v>
      </c>
      <c r="U121" s="26" t="s">
        <v>5</v>
      </c>
      <c r="V121" s="26" t="s">
        <v>6</v>
      </c>
      <c r="W121" s="136"/>
      <c r="X121" s="71"/>
      <c r="Y121" s="136"/>
      <c r="Z121" s="136"/>
      <c r="AA121" s="26" t="s">
        <v>4</v>
      </c>
      <c r="AB121" s="26" t="s">
        <v>5</v>
      </c>
      <c r="AC121" s="26" t="s">
        <v>6</v>
      </c>
      <c r="AD121" s="117"/>
      <c r="AE121" s="71"/>
      <c r="AF121" s="72"/>
      <c r="AG121" s="32"/>
      <c r="AH121" s="26" t="s">
        <v>4</v>
      </c>
      <c r="AI121" s="26" t="s">
        <v>5</v>
      </c>
      <c r="AJ121" s="26" t="s">
        <v>6</v>
      </c>
      <c r="AK121" s="32"/>
      <c r="AL121" s="71"/>
      <c r="AM121" s="136"/>
      <c r="AN121" s="72"/>
      <c r="AO121" s="26" t="s">
        <v>4</v>
      </c>
      <c r="AP121" s="26" t="s">
        <v>5</v>
      </c>
      <c r="AQ121" s="26" t="s">
        <v>6</v>
      </c>
      <c r="AR121" s="117"/>
      <c r="AS121" s="118"/>
      <c r="AT121" s="136"/>
      <c r="AU121" s="72"/>
      <c r="AV121" s="26" t="s">
        <v>4</v>
      </c>
      <c r="AW121" s="26" t="s">
        <v>5</v>
      </c>
      <c r="AX121" s="26" t="s">
        <v>6</v>
      </c>
      <c r="AZ121" s="31" t="s">
        <v>4</v>
      </c>
      <c r="BA121" s="31" t="s">
        <v>13</v>
      </c>
      <c r="BB121" s="31" t="s">
        <v>6</v>
      </c>
      <c r="BC121" s="31" t="s">
        <v>14</v>
      </c>
      <c r="BE121" s="33" t="s">
        <v>4</v>
      </c>
      <c r="BF121" s="33" t="s">
        <v>13</v>
      </c>
      <c r="BG121" s="33" t="s">
        <v>6</v>
      </c>
      <c r="BH121" s="33" t="s">
        <v>15</v>
      </c>
    </row>
    <row r="122">
      <c r="A122" s="222" t="s">
        <v>418</v>
      </c>
      <c r="B122" s="92"/>
      <c r="C122" s="45"/>
      <c r="D122" s="53"/>
      <c r="E122" s="44"/>
      <c r="F122" s="40">
        <v>0.0</v>
      </c>
      <c r="G122" s="40">
        <v>0.0</v>
      </c>
      <c r="H122" s="40">
        <v>0.0</v>
      </c>
      <c r="I122" s="92"/>
      <c r="J122" s="45"/>
      <c r="K122" s="53"/>
      <c r="L122" s="44"/>
      <c r="M122" s="40">
        <v>0.0</v>
      </c>
      <c r="N122" s="40">
        <v>0.0</v>
      </c>
      <c r="O122" s="40">
        <v>0.0</v>
      </c>
      <c r="P122" s="92"/>
      <c r="Q122" s="45"/>
      <c r="R122" s="53"/>
      <c r="S122" s="44"/>
      <c r="T122" s="40">
        <v>0.0</v>
      </c>
      <c r="U122" s="40">
        <v>0.0</v>
      </c>
      <c r="V122" s="40">
        <v>0.0</v>
      </c>
      <c r="W122" s="92"/>
      <c r="X122" s="45"/>
      <c r="Y122" s="53"/>
      <c r="Z122" s="44"/>
      <c r="AA122" s="40">
        <v>0.0</v>
      </c>
      <c r="AB122" s="40">
        <v>0.0</v>
      </c>
      <c r="AC122" s="40">
        <v>0.0</v>
      </c>
      <c r="AD122" s="92"/>
      <c r="AE122" s="45"/>
      <c r="AF122" s="53"/>
      <c r="AG122" s="44"/>
      <c r="AH122" s="40">
        <v>0.0</v>
      </c>
      <c r="AI122" s="40">
        <v>0.0</v>
      </c>
      <c r="AJ122" s="40">
        <v>0.0</v>
      </c>
      <c r="AK122" s="92"/>
      <c r="AL122" s="45"/>
      <c r="AM122" s="53"/>
      <c r="AN122" s="44"/>
      <c r="AO122" s="40">
        <v>0.0</v>
      </c>
      <c r="AP122" s="40">
        <v>0.0</v>
      </c>
      <c r="AQ122" s="40">
        <v>0.0</v>
      </c>
      <c r="AR122" s="92"/>
      <c r="AS122" s="45"/>
      <c r="AT122" s="53"/>
      <c r="AU122" s="44"/>
      <c r="AV122" s="40">
        <v>0.0</v>
      </c>
      <c r="AW122" s="40">
        <v>0.0</v>
      </c>
      <c r="AX122" s="40">
        <v>0.0</v>
      </c>
      <c r="AY122" s="51"/>
      <c r="AZ122" s="49">
        <f t="shared" ref="AZ122:BB122" si="107">SUM(F122,M122,T122,AA122,AH122,AO122,AV122)</f>
        <v>0</v>
      </c>
      <c r="BA122" s="39">
        <f t="shared" si="107"/>
        <v>0</v>
      </c>
      <c r="BB122" s="39">
        <f t="shared" si="107"/>
        <v>0</v>
      </c>
      <c r="BC122" s="50">
        <f>SUM(AZ122,BA122,BB122)</f>
        <v>0</v>
      </c>
      <c r="BD122" s="51"/>
      <c r="BE122" s="39"/>
      <c r="BF122" s="39"/>
      <c r="BG122" s="39"/>
      <c r="BH122" s="39"/>
      <c r="BI122" s="51"/>
      <c r="BJ122" s="51"/>
      <c r="BK122" s="51"/>
      <c r="BL122" s="51"/>
      <c r="BM122" s="51"/>
    </row>
    <row r="123">
      <c r="A123" s="67"/>
      <c r="B123" s="68"/>
      <c r="C123" s="68"/>
      <c r="F123" s="204"/>
      <c r="G123" s="204"/>
      <c r="H123" s="204"/>
      <c r="I123" s="204"/>
      <c r="J123" s="118"/>
      <c r="K123" s="136"/>
      <c r="L123" s="136"/>
      <c r="BG123" s="68" t="s">
        <v>15</v>
      </c>
      <c r="BH123" s="223">
        <f>SUM(BH105,BH110,BH114,BH118)</f>
        <v>1076.96</v>
      </c>
    </row>
    <row r="124">
      <c r="A124" s="67"/>
      <c r="B124" s="68"/>
      <c r="C124" s="68"/>
      <c r="F124" s="204"/>
      <c r="G124" s="204"/>
      <c r="H124" s="204"/>
      <c r="I124" s="204"/>
      <c r="J124" s="118"/>
      <c r="K124" s="136"/>
      <c r="L124" s="136"/>
    </row>
    <row r="125">
      <c r="A125" s="67"/>
      <c r="B125" s="68"/>
      <c r="C125" s="68"/>
      <c r="F125" s="204"/>
      <c r="G125" s="204"/>
      <c r="H125" s="204"/>
      <c r="I125" s="204"/>
      <c r="J125" s="118"/>
      <c r="K125" s="136"/>
      <c r="L125" s="136"/>
    </row>
    <row r="126" ht="17.25" customHeight="1">
      <c r="A126" s="67"/>
      <c r="B126" s="68" t="s">
        <v>25</v>
      </c>
      <c r="D126" s="68" t="s">
        <v>166</v>
      </c>
      <c r="E126" s="68" t="s">
        <v>167</v>
      </c>
    </row>
    <row r="127">
      <c r="A127" s="224" t="s">
        <v>1</v>
      </c>
      <c r="B127" s="68"/>
    </row>
    <row r="128">
      <c r="A128" s="225" t="s">
        <v>45</v>
      </c>
      <c r="B128" s="68" t="s">
        <v>169</v>
      </c>
      <c r="C128" s="152"/>
      <c r="D128" s="152"/>
    </row>
    <row r="129">
      <c r="A129" s="225" t="s">
        <v>32</v>
      </c>
      <c r="B129" s="68" t="s">
        <v>171</v>
      </c>
      <c r="C129" s="67"/>
      <c r="D129" s="153"/>
      <c r="E129" s="136"/>
      <c r="F129" s="117"/>
      <c r="G129" s="117"/>
      <c r="H129" s="117"/>
      <c r="I129" s="117"/>
    </row>
    <row r="130">
      <c r="A130" s="67" t="s">
        <v>30</v>
      </c>
      <c r="B130" s="68" t="s">
        <v>171</v>
      </c>
      <c r="C130" s="152"/>
    </row>
    <row r="131">
      <c r="A131" s="67" t="s">
        <v>18</v>
      </c>
      <c r="B131" s="68" t="s">
        <v>168</v>
      </c>
      <c r="C131" s="67"/>
      <c r="D131" s="68" t="s">
        <v>717</v>
      </c>
    </row>
    <row r="132">
      <c r="A132" s="224" t="s">
        <v>51</v>
      </c>
    </row>
    <row r="133">
      <c r="A133" s="67" t="s">
        <v>335</v>
      </c>
      <c r="B133" s="68" t="s">
        <v>171</v>
      </c>
    </row>
    <row r="134">
      <c r="A134" s="225" t="s">
        <v>69</v>
      </c>
      <c r="B134" s="68" t="s">
        <v>169</v>
      </c>
      <c r="C134" s="152"/>
    </row>
    <row r="135">
      <c r="A135" s="225" t="s">
        <v>73</v>
      </c>
      <c r="B135" s="68" t="s">
        <v>171</v>
      </c>
      <c r="C135" s="152"/>
      <c r="D135" s="152"/>
      <c r="E135" s="152"/>
      <c r="AN135" s="226"/>
      <c r="AO135" s="226"/>
      <c r="AP135" s="226"/>
      <c r="AQ135" s="226"/>
      <c r="AR135" s="226"/>
    </row>
    <row r="136">
      <c r="A136" s="227" t="s">
        <v>173</v>
      </c>
      <c r="AN136" s="226"/>
      <c r="AO136" s="226"/>
      <c r="AP136" s="226"/>
      <c r="AQ136" s="226"/>
      <c r="AR136" s="226"/>
    </row>
    <row r="137">
      <c r="A137" s="67" t="s">
        <v>88</v>
      </c>
      <c r="B137" s="68" t="s">
        <v>174</v>
      </c>
      <c r="C137" s="67"/>
      <c r="AN137" s="228"/>
      <c r="AO137" s="228"/>
      <c r="AP137" s="228"/>
      <c r="AQ137" s="228"/>
      <c r="AR137" s="228"/>
    </row>
    <row r="138">
      <c r="A138" s="225" t="s">
        <v>97</v>
      </c>
      <c r="B138" s="68" t="s">
        <v>171</v>
      </c>
    </row>
    <row r="139">
      <c r="A139" s="225" t="s">
        <v>103</v>
      </c>
      <c r="B139" s="68" t="s">
        <v>172</v>
      </c>
      <c r="C139" s="152"/>
      <c r="D139" s="152"/>
      <c r="E139" s="152"/>
      <c r="F139" s="153"/>
      <c r="G139" s="153"/>
      <c r="H139" s="153"/>
      <c r="I139" s="153"/>
    </row>
    <row r="140">
      <c r="A140" s="229" t="s">
        <v>35</v>
      </c>
      <c r="C140" s="152"/>
      <c r="D140" s="152"/>
      <c r="E140" s="152"/>
      <c r="F140" s="153"/>
      <c r="G140" s="153"/>
      <c r="H140" s="153"/>
      <c r="I140" s="153"/>
    </row>
    <row r="141">
      <c r="A141" s="225" t="s">
        <v>740</v>
      </c>
      <c r="B141" s="68" t="s">
        <v>174</v>
      </c>
      <c r="C141" s="152"/>
      <c r="D141" s="152"/>
      <c r="E141" s="152"/>
      <c r="F141" s="153"/>
      <c r="G141" s="153"/>
      <c r="H141" s="153"/>
      <c r="I141" s="153"/>
    </row>
    <row r="142">
      <c r="A142" s="225" t="s">
        <v>139</v>
      </c>
      <c r="B142" s="68" t="s">
        <v>172</v>
      </c>
      <c r="C142" s="152"/>
      <c r="D142" s="152"/>
      <c r="E142" s="153"/>
      <c r="F142" s="153"/>
      <c r="G142" s="153"/>
      <c r="H142" s="153"/>
      <c r="I142" s="153"/>
    </row>
    <row r="143">
      <c r="A143" s="229" t="s">
        <v>23</v>
      </c>
      <c r="C143" s="152"/>
      <c r="D143" s="152"/>
      <c r="E143" s="153"/>
      <c r="F143" s="153"/>
      <c r="G143" s="153"/>
      <c r="H143" s="153"/>
      <c r="I143" s="153"/>
    </row>
    <row r="144">
      <c r="A144" s="225" t="s">
        <v>123</v>
      </c>
      <c r="B144" s="68" t="s">
        <v>175</v>
      </c>
      <c r="C144" s="152"/>
      <c r="D144" s="152"/>
      <c r="E144" s="153"/>
      <c r="F144" s="153"/>
      <c r="G144" s="153"/>
      <c r="H144" s="153"/>
      <c r="I144" s="153"/>
    </row>
    <row r="145">
      <c r="A145" s="229" t="s">
        <v>161</v>
      </c>
      <c r="B145" s="68"/>
      <c r="C145" s="152"/>
      <c r="D145" s="152"/>
      <c r="E145" s="153"/>
      <c r="F145" s="153"/>
      <c r="G145" s="153"/>
      <c r="H145" s="153"/>
      <c r="I145" s="153"/>
    </row>
    <row r="146">
      <c r="A146" s="225" t="s">
        <v>54</v>
      </c>
      <c r="B146" s="68" t="s">
        <v>169</v>
      </c>
      <c r="C146" s="152"/>
      <c r="D146" s="152" t="s">
        <v>556</v>
      </c>
      <c r="E146" s="153"/>
      <c r="F146" s="153"/>
      <c r="G146" s="153"/>
      <c r="H146" s="153"/>
      <c r="I146" s="153"/>
    </row>
    <row r="147">
      <c r="A147" s="225" t="s">
        <v>749</v>
      </c>
      <c r="B147" s="68" t="s">
        <v>168</v>
      </c>
      <c r="C147" s="152"/>
      <c r="D147" s="152"/>
      <c r="E147" s="153"/>
      <c r="F147" s="153"/>
      <c r="G147" s="153"/>
      <c r="H147" s="153"/>
      <c r="I147" s="153"/>
    </row>
    <row r="148">
      <c r="A148" s="227" t="s">
        <v>151</v>
      </c>
    </row>
    <row r="149">
      <c r="A149" s="67" t="s">
        <v>176</v>
      </c>
      <c r="B149" s="68" t="s">
        <v>172</v>
      </c>
      <c r="C149" s="67"/>
      <c r="D149" s="68" t="s">
        <v>717</v>
      </c>
    </row>
    <row r="150">
      <c r="A150" s="152" t="s">
        <v>52</v>
      </c>
      <c r="B150" s="68" t="s">
        <v>174</v>
      </c>
      <c r="C150" s="67"/>
      <c r="D150" s="68" t="s">
        <v>717</v>
      </c>
    </row>
    <row r="151">
      <c r="A151" s="152" t="s">
        <v>82</v>
      </c>
      <c r="B151" s="152" t="s">
        <v>169</v>
      </c>
      <c r="C151" s="153"/>
    </row>
    <row r="152">
      <c r="A152" s="153"/>
      <c r="B152" s="153"/>
      <c r="C152" s="153"/>
    </row>
    <row r="153">
      <c r="A153" s="153"/>
      <c r="B153" s="153"/>
      <c r="C153" s="153"/>
    </row>
    <row r="157">
      <c r="F157" s="136"/>
      <c r="G157" s="136"/>
      <c r="H157" s="136"/>
      <c r="I157" s="136"/>
    </row>
    <row r="158">
      <c r="F158" s="153"/>
      <c r="G158" s="153"/>
      <c r="H158" s="153"/>
      <c r="I158" s="153"/>
    </row>
    <row r="159">
      <c r="F159" s="153"/>
      <c r="G159" s="153"/>
      <c r="H159" s="153"/>
      <c r="I159" s="153"/>
    </row>
    <row r="160">
      <c r="F160" s="153"/>
      <c r="G160" s="153"/>
      <c r="H160" s="153"/>
      <c r="I160" s="153"/>
    </row>
    <row r="161">
      <c r="F161" s="153"/>
      <c r="G161" s="153"/>
      <c r="H161" s="153"/>
      <c r="I161" s="153"/>
    </row>
    <row r="163">
      <c r="D163" s="75"/>
      <c r="E163" s="75"/>
    </row>
    <row r="164">
      <c r="D164" s="75"/>
      <c r="E164" s="75"/>
    </row>
    <row r="165">
      <c r="D165" s="106"/>
      <c r="E165" s="106"/>
    </row>
    <row r="166">
      <c r="E166" s="32"/>
    </row>
    <row r="167">
      <c r="E167" s="51"/>
    </row>
    <row r="168">
      <c r="E168" s="51"/>
    </row>
    <row r="169">
      <c r="E169" s="51"/>
    </row>
    <row r="170">
      <c r="E170" s="51"/>
    </row>
    <row r="171">
      <c r="E171" s="51"/>
    </row>
    <row r="172">
      <c r="E172" s="51"/>
    </row>
    <row r="173">
      <c r="E173" s="51"/>
    </row>
    <row r="174">
      <c r="E174" s="51"/>
    </row>
    <row r="175">
      <c r="E175" s="51"/>
    </row>
    <row r="176">
      <c r="E176" s="106"/>
    </row>
    <row r="177">
      <c r="E177" s="106"/>
    </row>
    <row r="178">
      <c r="E178" s="32"/>
    </row>
    <row r="179">
      <c r="E179" s="51"/>
    </row>
    <row r="180">
      <c r="E180" s="51"/>
    </row>
  </sheetData>
  <mergeCells count="59">
    <mergeCell ref="Y108:Z108"/>
    <mergeCell ref="Y112:Z112"/>
    <mergeCell ref="AF34:AG34"/>
    <mergeCell ref="AF44:AG44"/>
    <mergeCell ref="AF54:AG54"/>
    <mergeCell ref="AF77:AG77"/>
    <mergeCell ref="AF86:AG86"/>
    <mergeCell ref="Y101:Z101"/>
    <mergeCell ref="Y103:Z103"/>
    <mergeCell ref="D1:E1"/>
    <mergeCell ref="K1:L1"/>
    <mergeCell ref="AF1:AG1"/>
    <mergeCell ref="AT1:AU1"/>
    <mergeCell ref="BF1:BG1"/>
    <mergeCell ref="K13:L13"/>
    <mergeCell ref="AF13:AG13"/>
    <mergeCell ref="AT13:AU13"/>
    <mergeCell ref="BF13:BG13"/>
    <mergeCell ref="AY20:AY22"/>
    <mergeCell ref="K24:L24"/>
    <mergeCell ref="AF24:AG24"/>
    <mergeCell ref="AT24:AU24"/>
    <mergeCell ref="BF25:BG25"/>
    <mergeCell ref="AT44:AU44"/>
    <mergeCell ref="BF44:BG44"/>
    <mergeCell ref="AT77:AU77"/>
    <mergeCell ref="BF77:BG77"/>
    <mergeCell ref="AT86:AU86"/>
    <mergeCell ref="D24:E24"/>
    <mergeCell ref="D34:E34"/>
    <mergeCell ref="K34:L34"/>
    <mergeCell ref="AM34:AN34"/>
    <mergeCell ref="AT34:AU34"/>
    <mergeCell ref="BF35:BG35"/>
    <mergeCell ref="K44:L44"/>
    <mergeCell ref="D54:E54"/>
    <mergeCell ref="K54:L54"/>
    <mergeCell ref="AT54:AU54"/>
    <mergeCell ref="BF54:BG54"/>
    <mergeCell ref="AF64:AG64"/>
    <mergeCell ref="AT64:AU64"/>
    <mergeCell ref="BF65:BG65"/>
    <mergeCell ref="AM101:AN101"/>
    <mergeCell ref="AM103:AN103"/>
    <mergeCell ref="AM108:AN108"/>
    <mergeCell ref="AM112:AN112"/>
    <mergeCell ref="Y116:Z116"/>
    <mergeCell ref="AM116:AN116"/>
    <mergeCell ref="Y120:Z120"/>
    <mergeCell ref="AM120:AN120"/>
    <mergeCell ref="K116:L116"/>
    <mergeCell ref="K120:L120"/>
    <mergeCell ref="K64:L64"/>
    <mergeCell ref="K77:L77"/>
    <mergeCell ref="K86:L86"/>
    <mergeCell ref="K101:L101"/>
    <mergeCell ref="K103:L103"/>
    <mergeCell ref="K108:L108"/>
    <mergeCell ref="K112:L112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7" width="3.88"/>
    <col customWidth="1" min="8" max="8" width="8.0"/>
    <col customWidth="1" min="9" max="9" width="5.25"/>
    <col customWidth="1" min="10" max="10" width="16.13"/>
    <col customWidth="1" min="11" max="11" width="16.88"/>
    <col customWidth="1" min="12" max="12" width="4.5"/>
    <col customWidth="1" min="13" max="13" width="3.88"/>
    <col customWidth="1" min="14" max="14" width="8.0"/>
    <col customWidth="1" min="15" max="15" width="5.25"/>
    <col customWidth="1" min="16" max="16" width="17.13"/>
    <col customWidth="1" min="17" max="17" width="16.13"/>
    <col customWidth="1" min="18" max="18" width="4.5"/>
    <col customWidth="1" min="19" max="19" width="3.88"/>
    <col customWidth="1" min="20" max="20" width="7.38"/>
    <col customWidth="1" min="21" max="21" width="5.25"/>
    <col customWidth="1" min="22" max="22" width="17.13"/>
    <col customWidth="1" min="23" max="23" width="16.88"/>
    <col customWidth="1" min="24" max="24" width="4.5"/>
    <col customWidth="1" min="25" max="25" width="3.88"/>
    <col customWidth="1" min="26" max="26" width="7.63"/>
    <col customWidth="1" min="27" max="27" width="5.25"/>
    <col customWidth="1" min="28" max="28" width="19.88"/>
    <col customWidth="1" min="29" max="29" width="16.13"/>
    <col customWidth="1" min="30" max="30" width="4.5"/>
    <col customWidth="1" min="31" max="31" width="3.88"/>
    <col customWidth="1" min="32" max="32" width="8.0"/>
    <col customWidth="1" min="33" max="33" width="5.25"/>
    <col customWidth="1" min="34" max="35" width="16.13"/>
    <col customWidth="1" min="36" max="36" width="4.5"/>
    <col customWidth="1" min="37" max="37" width="3.88"/>
    <col customWidth="1" min="38" max="38" width="8.38"/>
    <col customWidth="1" min="39" max="39" width="5.25"/>
    <col customWidth="1" min="40" max="41" width="16.13"/>
    <col customWidth="1" min="42" max="42" width="4.5"/>
    <col customWidth="1" min="43" max="43" width="3.88"/>
    <col customWidth="1" min="44" max="44" width="10.13"/>
    <col customWidth="1" min="45" max="47" width="6.38"/>
    <col customWidth="1" min="48" max="48" width="16.13"/>
    <col customWidth="1" min="49" max="49" width="12.13"/>
    <col customWidth="1" min="50" max="50" width="8.0"/>
    <col customWidth="1" min="51" max="52" width="6.25"/>
    <col customWidth="1" min="53" max="53" width="8.88"/>
    <col customWidth="1" min="54" max="56" width="16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6" t="s">
        <v>1</v>
      </c>
      <c r="K1" s="4"/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  <c r="AA1" s="8"/>
      <c r="AB1" s="9" t="s">
        <v>1</v>
      </c>
      <c r="AC1" s="4"/>
      <c r="AD1" s="8"/>
      <c r="AE1" s="8"/>
      <c r="AF1" s="8"/>
      <c r="AG1" s="8"/>
      <c r="AH1" s="8"/>
      <c r="AI1" s="8"/>
      <c r="AJ1" s="8"/>
      <c r="AK1" s="8"/>
      <c r="AL1" s="8"/>
      <c r="AM1" s="8"/>
      <c r="AN1" s="9" t="s">
        <v>1</v>
      </c>
      <c r="AO1" s="4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>
      <c r="A2" s="7"/>
      <c r="B2" s="350"/>
      <c r="C2" s="350"/>
      <c r="D2" s="124"/>
      <c r="E2" s="351">
        <v>45054.0</v>
      </c>
      <c r="F2" s="387"/>
      <c r="G2" s="387"/>
      <c r="H2" s="387"/>
      <c r="I2" s="124"/>
      <c r="J2" s="124"/>
      <c r="K2" s="351">
        <v>45055.0</v>
      </c>
      <c r="L2" s="124"/>
      <c r="M2" s="124"/>
      <c r="N2" s="124"/>
      <c r="O2" s="124"/>
      <c r="P2" s="124"/>
      <c r="Q2" s="351">
        <v>45056.0</v>
      </c>
      <c r="R2" s="8"/>
      <c r="S2" s="8"/>
      <c r="T2" s="8"/>
      <c r="U2" s="126"/>
      <c r="V2" s="126"/>
      <c r="W2" s="405">
        <v>45057.0</v>
      </c>
      <c r="X2" s="126"/>
      <c r="Y2" s="126"/>
      <c r="Z2" s="126"/>
      <c r="AA2" s="126"/>
      <c r="AB2" s="126"/>
      <c r="AC2" s="405">
        <v>45058.0</v>
      </c>
      <c r="AD2" s="126"/>
      <c r="AE2" s="126"/>
      <c r="AF2" s="126"/>
      <c r="AG2" s="126"/>
      <c r="AH2" s="126"/>
      <c r="AI2" s="405">
        <v>45059.0</v>
      </c>
      <c r="AJ2" s="126"/>
      <c r="AK2" s="126"/>
      <c r="AL2" s="126"/>
      <c r="AM2" s="126"/>
      <c r="AN2" s="126"/>
      <c r="AO2" s="405">
        <v>45060.0</v>
      </c>
      <c r="AP2" s="519"/>
      <c r="AQ2" s="106"/>
      <c r="AR2" s="106"/>
      <c r="AS2" s="106"/>
      <c r="AT2" s="106"/>
      <c r="AU2" s="106"/>
      <c r="AV2" s="106"/>
      <c r="AW2" s="488"/>
      <c r="AX2" s="106"/>
      <c r="AY2" s="106"/>
      <c r="AZ2" s="106"/>
      <c r="BA2" s="106"/>
      <c r="BB2" s="106"/>
      <c r="BC2" s="34" t="s">
        <v>16</v>
      </c>
      <c r="BD2" s="34" t="s">
        <v>17</v>
      </c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/>
      <c r="I3" s="26"/>
      <c r="J3" s="26" t="s">
        <v>2</v>
      </c>
      <c r="K3" s="26" t="s">
        <v>7</v>
      </c>
      <c r="L3" s="26" t="s">
        <v>4</v>
      </c>
      <c r="M3" s="26" t="s">
        <v>5</v>
      </c>
      <c r="N3" s="26"/>
      <c r="O3" s="26"/>
      <c r="P3" s="26" t="s">
        <v>2</v>
      </c>
      <c r="Q3" s="26" t="s">
        <v>8</v>
      </c>
      <c r="R3" s="26" t="s">
        <v>4</v>
      </c>
      <c r="S3" s="26" t="s">
        <v>5</v>
      </c>
      <c r="T3" s="28"/>
      <c r="U3" s="29"/>
      <c r="V3" s="29" t="s">
        <v>2</v>
      </c>
      <c r="W3" s="29" t="s">
        <v>9</v>
      </c>
      <c r="X3" s="26" t="s">
        <v>4</v>
      </c>
      <c r="Y3" s="26" t="s">
        <v>5</v>
      </c>
      <c r="Z3" s="29"/>
      <c r="AA3" s="29"/>
      <c r="AB3" s="29" t="s">
        <v>2</v>
      </c>
      <c r="AC3" s="29" t="s">
        <v>10</v>
      </c>
      <c r="AD3" s="26" t="s">
        <v>4</v>
      </c>
      <c r="AE3" s="26" t="s">
        <v>5</v>
      </c>
      <c r="AF3" s="29"/>
      <c r="AG3" s="29"/>
      <c r="AH3" s="29" t="s">
        <v>2</v>
      </c>
      <c r="AI3" s="29" t="s">
        <v>11</v>
      </c>
      <c r="AJ3" s="26" t="s">
        <v>4</v>
      </c>
      <c r="AK3" s="26" t="s">
        <v>5</v>
      </c>
      <c r="AL3" s="29"/>
      <c r="AM3" s="29"/>
      <c r="AN3" s="29" t="s">
        <v>2</v>
      </c>
      <c r="AO3" s="29" t="s">
        <v>12</v>
      </c>
      <c r="AP3" s="26" t="s">
        <v>4</v>
      </c>
      <c r="AQ3" s="26" t="s">
        <v>5</v>
      </c>
      <c r="AR3" s="30"/>
      <c r="AS3" s="31" t="s">
        <v>4</v>
      </c>
      <c r="AT3" s="31" t="s">
        <v>13</v>
      </c>
      <c r="AU3" s="31" t="s">
        <v>6</v>
      </c>
      <c r="AV3" s="31" t="s">
        <v>14</v>
      </c>
      <c r="AW3" s="92"/>
      <c r="AX3" s="33" t="s">
        <v>4</v>
      </c>
      <c r="AY3" s="33" t="s">
        <v>13</v>
      </c>
      <c r="AZ3" s="33" t="s">
        <v>6</v>
      </c>
      <c r="BA3" s="33" t="s">
        <v>15</v>
      </c>
      <c r="BB3" s="32"/>
      <c r="BC3" s="52" t="s">
        <v>1</v>
      </c>
      <c r="BD3" s="53">
        <f>AV11</f>
        <v>187</v>
      </c>
    </row>
    <row r="4">
      <c r="A4" s="35" t="s">
        <v>18</v>
      </c>
      <c r="B4" s="36" t="s">
        <v>19</v>
      </c>
      <c r="C4" s="37">
        <v>45054.0</v>
      </c>
      <c r="D4" s="38" t="s">
        <v>352</v>
      </c>
      <c r="E4" s="39" t="s">
        <v>208</v>
      </c>
      <c r="F4" s="40">
        <v>0.0</v>
      </c>
      <c r="G4" s="40">
        <v>5.5</v>
      </c>
      <c r="H4" s="41" t="s">
        <v>22</v>
      </c>
      <c r="I4" s="37">
        <v>45055.0</v>
      </c>
      <c r="J4" s="38" t="s">
        <v>272</v>
      </c>
      <c r="K4" s="39" t="s">
        <v>21</v>
      </c>
      <c r="L4" s="40">
        <v>0.0</v>
      </c>
      <c r="M4" s="40">
        <v>6.5</v>
      </c>
      <c r="N4" s="42" t="s">
        <v>24</v>
      </c>
      <c r="O4" s="485">
        <v>45056.0</v>
      </c>
      <c r="P4" s="38" t="s">
        <v>63</v>
      </c>
      <c r="Q4" s="39" t="s">
        <v>63</v>
      </c>
      <c r="R4" s="40">
        <v>0.0</v>
      </c>
      <c r="S4" s="40">
        <v>0.0</v>
      </c>
      <c r="T4" s="36" t="s">
        <v>26</v>
      </c>
      <c r="U4" s="37">
        <v>45057.0</v>
      </c>
      <c r="V4" s="38" t="s">
        <v>352</v>
      </c>
      <c r="W4" s="39" t="s">
        <v>208</v>
      </c>
      <c r="X4" s="40">
        <v>0.0</v>
      </c>
      <c r="Y4" s="40">
        <v>5.5</v>
      </c>
      <c r="Z4" s="56" t="s">
        <v>56</v>
      </c>
      <c r="AA4" s="37">
        <v>45058.0</v>
      </c>
      <c r="AB4" s="38" t="s">
        <v>272</v>
      </c>
      <c r="AC4" s="39" t="s">
        <v>21</v>
      </c>
      <c r="AD4" s="40">
        <v>0.0</v>
      </c>
      <c r="AE4" s="40">
        <v>6.5</v>
      </c>
      <c r="AF4" s="284" t="s">
        <v>57</v>
      </c>
      <c r="AG4" s="37">
        <v>45059.0</v>
      </c>
      <c r="AH4" s="38" t="s">
        <v>25</v>
      </c>
      <c r="AI4" s="39" t="s">
        <v>25</v>
      </c>
      <c r="AJ4" s="40">
        <v>0.0</v>
      </c>
      <c r="AK4" s="40">
        <v>0.0</v>
      </c>
      <c r="AL4" s="47" t="s">
        <v>27</v>
      </c>
      <c r="AM4" s="485">
        <v>45061.0</v>
      </c>
      <c r="AN4" s="38" t="s">
        <v>179</v>
      </c>
      <c r="AO4" s="39" t="s">
        <v>29</v>
      </c>
      <c r="AP4" s="40">
        <v>0.0</v>
      </c>
      <c r="AQ4" s="40">
        <v>5.0</v>
      </c>
      <c r="AR4" s="48"/>
      <c r="AS4" s="49">
        <f t="shared" ref="AS4:AT4" si="1">SUM(F4,L4,R4,X4,AD4,AJ4,AP4)</f>
        <v>0</v>
      </c>
      <c r="AT4" s="39">
        <f t="shared" si="1"/>
        <v>29</v>
      </c>
      <c r="AU4" s="39"/>
      <c r="AV4" s="50">
        <f t="shared" ref="AV4:AV9" si="3">SUM(AS4,AT4)</f>
        <v>29</v>
      </c>
      <c r="AW4" s="39">
        <v>2552.0</v>
      </c>
      <c r="AX4" s="221">
        <f>AS4*80</f>
        <v>0</v>
      </c>
      <c r="AY4" s="221">
        <f>AT4*88</f>
        <v>2552</v>
      </c>
      <c r="AZ4" s="221"/>
      <c r="BA4" s="221">
        <f t="shared" ref="BA4:BA9" si="4">SUM(AX4,AY4)</f>
        <v>2552</v>
      </c>
      <c r="BB4" s="51"/>
      <c r="BC4" s="52" t="s">
        <v>31</v>
      </c>
      <c r="BD4" s="55">
        <f>AV35</f>
        <v>156.5</v>
      </c>
    </row>
    <row r="5">
      <c r="A5" s="35" t="s">
        <v>30</v>
      </c>
      <c r="B5" s="36" t="s">
        <v>19</v>
      </c>
      <c r="C5" s="37">
        <v>45054.0</v>
      </c>
      <c r="D5" s="38" t="s">
        <v>25</v>
      </c>
      <c r="E5" s="39" t="s">
        <v>25</v>
      </c>
      <c r="F5" s="40">
        <v>0.0</v>
      </c>
      <c r="G5" s="40">
        <v>0.0</v>
      </c>
      <c r="H5" s="41" t="s">
        <v>22</v>
      </c>
      <c r="I5" s="37">
        <v>45055.0</v>
      </c>
      <c r="J5" s="38" t="s">
        <v>272</v>
      </c>
      <c r="K5" s="39" t="s">
        <v>21</v>
      </c>
      <c r="L5" s="40">
        <v>0.0</v>
      </c>
      <c r="M5" s="40">
        <v>6.5</v>
      </c>
      <c r="N5" s="42" t="s">
        <v>24</v>
      </c>
      <c r="O5" s="485">
        <v>45056.0</v>
      </c>
      <c r="P5" s="38" t="s">
        <v>272</v>
      </c>
      <c r="Q5" s="39" t="s">
        <v>21</v>
      </c>
      <c r="R5" s="40">
        <v>0.0</v>
      </c>
      <c r="S5" s="40">
        <v>6.5</v>
      </c>
      <c r="T5" s="36" t="s">
        <v>26</v>
      </c>
      <c r="U5" s="37">
        <v>45057.0</v>
      </c>
      <c r="V5" s="38" t="s">
        <v>272</v>
      </c>
      <c r="W5" s="39" t="s">
        <v>21</v>
      </c>
      <c r="X5" s="40">
        <v>0.0</v>
      </c>
      <c r="Y5" s="40">
        <v>6.5</v>
      </c>
      <c r="Z5" s="56" t="s">
        <v>56</v>
      </c>
      <c r="AA5" s="37">
        <v>45058.0</v>
      </c>
      <c r="AB5" s="38" t="s">
        <v>272</v>
      </c>
      <c r="AC5" s="39" t="s">
        <v>21</v>
      </c>
      <c r="AD5" s="40">
        <v>0.0</v>
      </c>
      <c r="AE5" s="40">
        <v>6.5</v>
      </c>
      <c r="AF5" s="284" t="s">
        <v>57</v>
      </c>
      <c r="AG5" s="37">
        <v>45059.0</v>
      </c>
      <c r="AH5" s="38" t="s">
        <v>272</v>
      </c>
      <c r="AI5" s="39" t="s">
        <v>21</v>
      </c>
      <c r="AJ5" s="40">
        <v>0.0</v>
      </c>
      <c r="AK5" s="40">
        <v>6.5</v>
      </c>
      <c r="AL5" s="47" t="s">
        <v>27</v>
      </c>
      <c r="AM5" s="485">
        <v>45061.0</v>
      </c>
      <c r="AN5" s="38" t="s">
        <v>179</v>
      </c>
      <c r="AO5" s="39" t="s">
        <v>29</v>
      </c>
      <c r="AP5" s="40">
        <v>0.0</v>
      </c>
      <c r="AQ5" s="40">
        <v>5.0</v>
      </c>
      <c r="AR5" s="48"/>
      <c r="AS5" s="49">
        <f t="shared" ref="AS5:AT5" si="2">SUM(F5,L5,R5,X5,AD5,AJ5,AP5)</f>
        <v>0</v>
      </c>
      <c r="AT5" s="39">
        <f t="shared" si="2"/>
        <v>37.5</v>
      </c>
      <c r="AU5" s="39"/>
      <c r="AV5" s="50">
        <f t="shared" si="3"/>
        <v>37.5</v>
      </c>
      <c r="AW5" s="39">
        <v>2756.25</v>
      </c>
      <c r="AX5" s="221">
        <f t="shared" ref="AX5:AX6" si="6">AS5*67.31</f>
        <v>0</v>
      </c>
      <c r="AY5" s="221">
        <f t="shared" ref="AY5:AY6" si="7">AT5*74</f>
        <v>2775</v>
      </c>
      <c r="AZ5" s="221"/>
      <c r="BA5" s="221">
        <f t="shared" si="4"/>
        <v>2775</v>
      </c>
      <c r="BB5" s="51"/>
      <c r="BC5" s="52" t="s">
        <v>23</v>
      </c>
      <c r="BD5" s="53">
        <f>AV43</f>
        <v>73.5</v>
      </c>
    </row>
    <row r="6">
      <c r="A6" s="35" t="s">
        <v>32</v>
      </c>
      <c r="B6" s="41" t="s">
        <v>33</v>
      </c>
      <c r="C6" s="37">
        <v>45055.0</v>
      </c>
      <c r="D6" s="38" t="s">
        <v>337</v>
      </c>
      <c r="E6" s="39" t="s">
        <v>195</v>
      </c>
      <c r="F6" s="40">
        <v>5.5</v>
      </c>
      <c r="G6" s="40">
        <v>2.0</v>
      </c>
      <c r="H6" s="57" t="s">
        <v>46</v>
      </c>
      <c r="I6" s="485">
        <v>45056.0</v>
      </c>
      <c r="J6" s="38" t="s">
        <v>273</v>
      </c>
      <c r="K6" s="39" t="s">
        <v>39</v>
      </c>
      <c r="L6" s="40">
        <v>5.5</v>
      </c>
      <c r="M6" s="40">
        <v>1.0</v>
      </c>
      <c r="N6" s="38" t="s">
        <v>36</v>
      </c>
      <c r="O6" s="37">
        <v>45057.0</v>
      </c>
      <c r="P6" s="38" t="s">
        <v>273</v>
      </c>
      <c r="Q6" s="39" t="s">
        <v>39</v>
      </c>
      <c r="R6" s="40">
        <v>5.5</v>
      </c>
      <c r="S6" s="40">
        <v>1.0</v>
      </c>
      <c r="T6" s="56" t="s">
        <v>37</v>
      </c>
      <c r="U6" s="37">
        <v>45058.0</v>
      </c>
      <c r="V6" s="38" t="s">
        <v>25</v>
      </c>
      <c r="W6" s="39" t="s">
        <v>25</v>
      </c>
      <c r="X6" s="40">
        <v>0.0</v>
      </c>
      <c r="Y6" s="40">
        <v>0.0</v>
      </c>
      <c r="Z6" s="56" t="s">
        <v>40</v>
      </c>
      <c r="AA6" s="37">
        <v>45059.0</v>
      </c>
      <c r="AB6" s="38" t="s">
        <v>199</v>
      </c>
      <c r="AC6" s="39" t="s">
        <v>42</v>
      </c>
      <c r="AD6" s="40">
        <v>7.5</v>
      </c>
      <c r="AE6" s="40">
        <v>1.0</v>
      </c>
      <c r="AF6" s="47" t="s">
        <v>43</v>
      </c>
      <c r="AG6" s="37">
        <v>45060.0</v>
      </c>
      <c r="AH6" s="38" t="s">
        <v>353</v>
      </c>
      <c r="AI6" s="39" t="s">
        <v>354</v>
      </c>
      <c r="AJ6" s="40">
        <v>7.5</v>
      </c>
      <c r="AK6" s="40">
        <v>2.0</v>
      </c>
      <c r="AL6" s="47" t="s">
        <v>44</v>
      </c>
      <c r="AM6" s="485">
        <v>45061.0</v>
      </c>
      <c r="AN6" s="38" t="s">
        <v>273</v>
      </c>
      <c r="AO6" s="39" t="s">
        <v>39</v>
      </c>
      <c r="AP6" s="40">
        <v>5.5</v>
      </c>
      <c r="AQ6" s="40">
        <v>1.0</v>
      </c>
      <c r="AR6" s="48"/>
      <c r="AS6" s="49">
        <f t="shared" ref="AS6:AT6" si="5">SUM(F6,L6,R6,X6,AD6,AJ6,AP6)</f>
        <v>37</v>
      </c>
      <c r="AT6" s="39">
        <f t="shared" si="5"/>
        <v>8</v>
      </c>
      <c r="AU6" s="39"/>
      <c r="AV6" s="50">
        <f t="shared" si="3"/>
        <v>45</v>
      </c>
      <c r="AW6" s="39">
        <v>3067.0</v>
      </c>
      <c r="AX6" s="221">
        <f t="shared" si="6"/>
        <v>2490.47</v>
      </c>
      <c r="AY6" s="221">
        <f t="shared" si="7"/>
        <v>592</v>
      </c>
      <c r="AZ6" s="221"/>
      <c r="BA6" s="221">
        <f t="shared" si="4"/>
        <v>3082.47</v>
      </c>
      <c r="BB6" s="51"/>
      <c r="BC6" s="55" t="s">
        <v>49</v>
      </c>
      <c r="BD6" s="55">
        <f>AV52</f>
        <v>26</v>
      </c>
    </row>
    <row r="7">
      <c r="A7" s="35" t="s">
        <v>45</v>
      </c>
      <c r="B7" s="41" t="s">
        <v>33</v>
      </c>
      <c r="C7" s="37">
        <v>45055.0</v>
      </c>
      <c r="D7" s="38" t="s">
        <v>273</v>
      </c>
      <c r="E7" s="39" t="s">
        <v>39</v>
      </c>
      <c r="F7" s="40">
        <v>5.5</v>
      </c>
      <c r="G7" s="40">
        <v>1.0</v>
      </c>
      <c r="H7" s="57" t="s">
        <v>46</v>
      </c>
      <c r="I7" s="485">
        <v>45056.0</v>
      </c>
      <c r="J7" s="38" t="s">
        <v>273</v>
      </c>
      <c r="K7" s="39" t="s">
        <v>39</v>
      </c>
      <c r="L7" s="40">
        <v>5.5</v>
      </c>
      <c r="M7" s="40">
        <v>1.0</v>
      </c>
      <c r="N7" s="38" t="s">
        <v>36</v>
      </c>
      <c r="O7" s="37">
        <v>45057.0</v>
      </c>
      <c r="P7" s="38" t="s">
        <v>273</v>
      </c>
      <c r="Q7" s="39" t="s">
        <v>39</v>
      </c>
      <c r="R7" s="40">
        <v>5.5</v>
      </c>
      <c r="S7" s="40">
        <v>1.0</v>
      </c>
      <c r="T7" s="56" t="s">
        <v>37</v>
      </c>
      <c r="U7" s="37">
        <v>45058.0</v>
      </c>
      <c r="V7" s="38" t="s">
        <v>25</v>
      </c>
      <c r="W7" s="39" t="s">
        <v>25</v>
      </c>
      <c r="X7" s="40">
        <v>0.0</v>
      </c>
      <c r="Y7" s="40">
        <v>0.0</v>
      </c>
      <c r="Z7" s="56" t="s">
        <v>40</v>
      </c>
      <c r="AA7" s="37">
        <v>45059.0</v>
      </c>
      <c r="AB7" s="38" t="s">
        <v>199</v>
      </c>
      <c r="AC7" s="39" t="s">
        <v>42</v>
      </c>
      <c r="AD7" s="40">
        <v>7.5</v>
      </c>
      <c r="AE7" s="40">
        <v>1.0</v>
      </c>
      <c r="AF7" s="47" t="s">
        <v>43</v>
      </c>
      <c r="AG7" s="37">
        <v>45060.0</v>
      </c>
      <c r="AH7" s="38" t="s">
        <v>199</v>
      </c>
      <c r="AI7" s="39" t="s">
        <v>42</v>
      </c>
      <c r="AJ7" s="40">
        <v>7.5</v>
      </c>
      <c r="AK7" s="40">
        <v>1.0</v>
      </c>
      <c r="AL7" s="47" t="s">
        <v>44</v>
      </c>
      <c r="AM7" s="485">
        <v>45061.0</v>
      </c>
      <c r="AN7" s="38" t="s">
        <v>273</v>
      </c>
      <c r="AO7" s="39" t="s">
        <v>39</v>
      </c>
      <c r="AP7" s="40">
        <v>5.5</v>
      </c>
      <c r="AQ7" s="40">
        <v>1.0</v>
      </c>
      <c r="AR7" s="48"/>
      <c r="AS7" s="49">
        <f t="shared" ref="AS7:AT7" si="8">SUM(F7,L7,R7,X7,AD7,AJ7,AP7)</f>
        <v>37</v>
      </c>
      <c r="AT7" s="39">
        <f t="shared" si="8"/>
        <v>6</v>
      </c>
      <c r="AU7" s="39"/>
      <c r="AV7" s="50">
        <f t="shared" si="3"/>
        <v>43</v>
      </c>
      <c r="AW7" s="39">
        <v>3488.0</v>
      </c>
      <c r="AX7" s="221">
        <f t="shared" ref="AX7:AX9" si="10">AS7*80</f>
        <v>2960</v>
      </c>
      <c r="AY7" s="221">
        <f t="shared" ref="AY7:AY9" si="11">AT7*88</f>
        <v>528</v>
      </c>
      <c r="AZ7" s="221"/>
      <c r="BA7" s="221">
        <f t="shared" si="4"/>
        <v>3488</v>
      </c>
      <c r="BB7" s="51"/>
      <c r="BC7" s="62" t="s">
        <v>51</v>
      </c>
      <c r="BD7" s="62">
        <f>AV24</f>
        <v>155.5</v>
      </c>
    </row>
    <row r="8">
      <c r="A8" s="59" t="s">
        <v>52</v>
      </c>
      <c r="B8" s="36" t="s">
        <v>19</v>
      </c>
      <c r="C8" s="37">
        <v>45054.0</v>
      </c>
      <c r="D8" s="38" t="s">
        <v>272</v>
      </c>
      <c r="E8" s="39" t="s">
        <v>21</v>
      </c>
      <c r="F8" s="40">
        <v>0.0</v>
      </c>
      <c r="G8" s="40">
        <v>6.5</v>
      </c>
      <c r="H8" s="57"/>
      <c r="I8" s="485"/>
      <c r="J8" s="131"/>
      <c r="K8" s="39"/>
      <c r="L8" s="40">
        <v>0.0</v>
      </c>
      <c r="M8" s="40">
        <v>0.0</v>
      </c>
      <c r="R8" s="40">
        <v>0.0</v>
      </c>
      <c r="S8" s="40">
        <v>0.0</v>
      </c>
      <c r="T8" s="56" t="s">
        <v>37</v>
      </c>
      <c r="U8" s="37">
        <v>45058.0</v>
      </c>
      <c r="V8" s="38" t="s">
        <v>337</v>
      </c>
      <c r="W8" s="39" t="s">
        <v>195</v>
      </c>
      <c r="X8" s="40">
        <v>6.5</v>
      </c>
      <c r="Y8" s="40">
        <v>1.0</v>
      </c>
      <c r="Z8" s="144"/>
      <c r="AA8" s="144"/>
      <c r="AB8" s="144"/>
      <c r="AC8" s="144"/>
      <c r="AD8" s="40">
        <v>0.0</v>
      </c>
      <c r="AE8" s="40">
        <v>0.0</v>
      </c>
      <c r="AF8" s="284" t="s">
        <v>57</v>
      </c>
      <c r="AG8" s="37">
        <v>45059.0</v>
      </c>
      <c r="AH8" s="38" t="s">
        <v>352</v>
      </c>
      <c r="AI8" s="39" t="s">
        <v>208</v>
      </c>
      <c r="AJ8" s="40">
        <v>0.0</v>
      </c>
      <c r="AK8" s="40">
        <v>5.5</v>
      </c>
      <c r="AL8" s="47"/>
      <c r="AM8" s="485"/>
      <c r="AN8" s="38"/>
      <c r="AO8" s="39"/>
      <c r="AP8" s="40">
        <v>0.0</v>
      </c>
      <c r="AQ8" s="40">
        <v>0.0</v>
      </c>
      <c r="AR8" s="48"/>
      <c r="AS8" s="49">
        <f t="shared" ref="AS8:AT8" si="9">SUM(F8,L8,R8,X8,AD8,AJ8,AP8)</f>
        <v>6.5</v>
      </c>
      <c r="AT8" s="39">
        <f t="shared" si="9"/>
        <v>13</v>
      </c>
      <c r="AU8" s="39"/>
      <c r="AV8" s="50">
        <f t="shared" si="3"/>
        <v>19.5</v>
      </c>
      <c r="AW8" s="39">
        <v>1144.0</v>
      </c>
      <c r="AX8" s="221">
        <f t="shared" si="10"/>
        <v>520</v>
      </c>
      <c r="AY8" s="221">
        <f t="shared" si="11"/>
        <v>1144</v>
      </c>
      <c r="AZ8" s="221"/>
      <c r="BA8" s="221">
        <f t="shared" si="4"/>
        <v>1664</v>
      </c>
      <c r="BB8" s="51"/>
      <c r="BC8" s="62" t="s">
        <v>53</v>
      </c>
      <c r="BD8" s="62">
        <f>AV62</f>
        <v>119</v>
      </c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144"/>
      <c r="I9" s="144"/>
      <c r="J9" s="140"/>
      <c r="K9" s="140"/>
      <c r="L9" s="40">
        <v>0.0</v>
      </c>
      <c r="M9" s="40">
        <v>0.0</v>
      </c>
      <c r="N9" s="42" t="s">
        <v>24</v>
      </c>
      <c r="O9" s="485">
        <v>45056.0</v>
      </c>
      <c r="P9" s="38" t="s">
        <v>272</v>
      </c>
      <c r="Q9" s="39" t="s">
        <v>21</v>
      </c>
      <c r="R9" s="40">
        <v>0.0</v>
      </c>
      <c r="S9" s="40">
        <v>6.5</v>
      </c>
      <c r="T9" s="56" t="s">
        <v>37</v>
      </c>
      <c r="U9" s="37">
        <v>45058.0</v>
      </c>
      <c r="V9" s="38" t="s">
        <v>273</v>
      </c>
      <c r="W9" s="39" t="s">
        <v>39</v>
      </c>
      <c r="X9" s="40">
        <v>5.5</v>
      </c>
      <c r="Y9" s="40">
        <v>1.0</v>
      </c>
      <c r="Z9" s="521"/>
      <c r="AA9" s="144"/>
      <c r="AB9" s="142"/>
      <c r="AC9" s="142"/>
      <c r="AD9" s="40">
        <v>0.0</v>
      </c>
      <c r="AE9" s="40">
        <v>0.0</v>
      </c>
      <c r="AF9" s="144"/>
      <c r="AG9" s="144"/>
      <c r="AH9" s="144"/>
      <c r="AI9" s="144"/>
      <c r="AJ9" s="40">
        <v>0.0</v>
      </c>
      <c r="AK9" s="40">
        <v>0.0</v>
      </c>
      <c r="AL9" s="92"/>
      <c r="AM9" s="45"/>
      <c r="AN9" s="297"/>
      <c r="AO9" s="297"/>
      <c r="AP9" s="40">
        <v>0.0</v>
      </c>
      <c r="AQ9" s="40">
        <v>0.0</v>
      </c>
      <c r="AR9" s="65"/>
      <c r="AS9" s="49">
        <f t="shared" ref="AS9:AT9" si="12">SUM(F9,L9,R9,X9,AD9,AJ9,AP9)</f>
        <v>5.5</v>
      </c>
      <c r="AT9" s="39">
        <f t="shared" si="12"/>
        <v>7.5</v>
      </c>
      <c r="AU9" s="39"/>
      <c r="AV9" s="50">
        <f t="shared" si="3"/>
        <v>13</v>
      </c>
      <c r="AW9" s="39">
        <v>1100.0</v>
      </c>
      <c r="AX9" s="221">
        <f t="shared" si="10"/>
        <v>440</v>
      </c>
      <c r="AY9" s="221">
        <f t="shared" si="11"/>
        <v>660</v>
      </c>
      <c r="AZ9" s="221"/>
      <c r="BA9" s="221">
        <f t="shared" si="4"/>
        <v>1100</v>
      </c>
      <c r="BB9" s="51"/>
      <c r="BC9" s="62" t="s">
        <v>60</v>
      </c>
      <c r="BD9" s="62"/>
    </row>
    <row r="10">
      <c r="A10" s="67"/>
      <c r="D10" s="68"/>
      <c r="F10" s="51"/>
      <c r="G10" s="51"/>
      <c r="J10" s="69"/>
      <c r="K10" s="69"/>
      <c r="L10" s="51"/>
      <c r="M10" s="51"/>
      <c r="N10" s="70"/>
      <c r="O10" s="71"/>
      <c r="P10" s="51"/>
      <c r="Q10" s="51"/>
      <c r="R10" s="51"/>
      <c r="S10" s="51"/>
      <c r="T10" s="72"/>
      <c r="U10" s="71"/>
      <c r="V10" s="51"/>
      <c r="W10" s="51"/>
      <c r="X10" s="51"/>
      <c r="Y10" s="51"/>
      <c r="Z10" s="73"/>
      <c r="AB10" s="74"/>
      <c r="AC10" s="74"/>
      <c r="AD10" s="51"/>
      <c r="AE10" s="51"/>
      <c r="AJ10" s="51"/>
      <c r="AK10" s="51"/>
      <c r="AL10" s="32"/>
      <c r="AM10" s="71"/>
      <c r="AN10" s="75"/>
      <c r="AO10" s="75"/>
      <c r="AP10" s="51"/>
      <c r="AQ10" s="51"/>
      <c r="AR10" s="48"/>
      <c r="AS10" s="51"/>
      <c r="AT10" s="51"/>
      <c r="AU10" s="51"/>
      <c r="AV10" s="51"/>
      <c r="AW10" s="51"/>
      <c r="AX10" s="221"/>
      <c r="AY10" s="221"/>
      <c r="AZ10" s="221"/>
      <c r="BA10" s="221"/>
      <c r="BB10" s="51"/>
      <c r="BC10" s="62"/>
      <c r="BD10" s="62"/>
    </row>
    <row r="11">
      <c r="A11" s="67"/>
      <c r="D11" s="68"/>
      <c r="F11" s="51"/>
      <c r="G11" s="51"/>
      <c r="J11" s="69"/>
      <c r="K11" s="69"/>
      <c r="L11" s="51"/>
      <c r="M11" s="51"/>
      <c r="N11" s="70"/>
      <c r="O11" s="71"/>
      <c r="P11" s="51"/>
      <c r="Q11" s="51"/>
      <c r="R11" s="51"/>
      <c r="S11" s="51"/>
      <c r="T11" s="72"/>
      <c r="U11" s="71"/>
      <c r="V11" s="51"/>
      <c r="W11" s="51"/>
      <c r="X11" s="51"/>
      <c r="Y11" s="51"/>
      <c r="Z11" s="73"/>
      <c r="AB11" s="74"/>
      <c r="AC11" s="74"/>
      <c r="AD11" s="51"/>
      <c r="AE11" s="51"/>
      <c r="AJ11" s="51"/>
      <c r="AK11" s="51"/>
      <c r="AL11" s="32"/>
      <c r="AM11" s="71"/>
      <c r="AN11" s="75"/>
      <c r="AO11" s="75"/>
      <c r="AP11" s="51"/>
      <c r="AQ11" s="51"/>
      <c r="AR11" s="76" t="s">
        <v>14</v>
      </c>
      <c r="AS11" s="77">
        <f t="shared" ref="AS11:AT11" si="13">SUM(AS4,AS5,AS6,AS7,AS8,AS9)</f>
        <v>86</v>
      </c>
      <c r="AT11" s="78">
        <f t="shared" si="13"/>
        <v>101</v>
      </c>
      <c r="AU11" s="78"/>
      <c r="AV11" s="79">
        <f>SUM(AV4,AV5,AV6,AV7,AV8,AV9)</f>
        <v>187</v>
      </c>
      <c r="AW11" s="39">
        <v>14107.25</v>
      </c>
      <c r="AX11" s="221">
        <f t="shared" ref="AX11:AY11" si="14">SUM(AX4,AX5,AX6,AX7,AX8,AX9)</f>
        <v>6410.47</v>
      </c>
      <c r="AY11" s="221">
        <f t="shared" si="14"/>
        <v>8251</v>
      </c>
      <c r="AZ11" s="221"/>
      <c r="BA11" s="221">
        <f>SUM(BA4,BA5,BA6,BA7,BA8,BA9)</f>
        <v>14661.47</v>
      </c>
      <c r="BB11" s="51"/>
      <c r="BC11" s="483"/>
      <c r="BD11" s="483"/>
    </row>
    <row r="12">
      <c r="A12" s="67"/>
      <c r="D12" s="68"/>
      <c r="F12" s="51"/>
      <c r="G12" s="51"/>
      <c r="J12" s="69"/>
      <c r="K12" s="69"/>
      <c r="L12" s="51"/>
      <c r="M12" s="51"/>
      <c r="N12" s="70"/>
      <c r="O12" s="71"/>
      <c r="P12" s="51"/>
      <c r="Q12" s="51"/>
      <c r="R12" s="51"/>
      <c r="S12" s="51"/>
      <c r="T12" s="72"/>
      <c r="U12" s="71"/>
      <c r="V12" s="51"/>
      <c r="W12" s="51"/>
      <c r="X12" s="51"/>
      <c r="Y12" s="51"/>
      <c r="Z12" s="73"/>
      <c r="AB12" s="74"/>
      <c r="AC12" s="74"/>
      <c r="AD12" s="51"/>
      <c r="AE12" s="51"/>
      <c r="AJ12" s="51"/>
      <c r="AK12" s="51"/>
      <c r="AL12" s="32"/>
      <c r="AM12" s="71"/>
      <c r="AN12" s="75"/>
      <c r="AO12" s="75"/>
      <c r="AP12" s="51"/>
      <c r="AQ12" s="51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</row>
    <row r="13">
      <c r="D13" s="68"/>
      <c r="J13" s="80" t="s">
        <v>51</v>
      </c>
      <c r="K13" s="81"/>
      <c r="L13" s="70"/>
      <c r="M13" s="70"/>
      <c r="N13" s="70"/>
      <c r="O13" s="71"/>
      <c r="P13" s="51"/>
      <c r="Q13" s="51"/>
      <c r="R13" s="75"/>
      <c r="S13" s="75"/>
      <c r="T13" s="75"/>
      <c r="U13" s="68"/>
      <c r="V13" s="32"/>
      <c r="W13" s="32"/>
      <c r="X13" s="73"/>
      <c r="Y13" s="73"/>
      <c r="Z13" s="73"/>
      <c r="AB13" s="82" t="s">
        <v>51</v>
      </c>
      <c r="AC13" s="81"/>
      <c r="AJ13" s="32"/>
      <c r="AK13" s="32"/>
      <c r="AL13" s="83"/>
      <c r="AM13" s="84"/>
      <c r="AN13" s="82" t="s">
        <v>51</v>
      </c>
      <c r="AO13" s="81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</row>
    <row r="14">
      <c r="A14" s="7"/>
      <c r="B14" s="350"/>
      <c r="C14" s="350"/>
      <c r="D14" s="124"/>
      <c r="E14" s="351">
        <v>45054.0</v>
      </c>
      <c r="F14" s="387"/>
      <c r="G14" s="387"/>
      <c r="H14" s="387"/>
      <c r="I14" s="124"/>
      <c r="J14" s="124"/>
      <c r="K14" s="351">
        <v>45055.0</v>
      </c>
      <c r="L14" s="124"/>
      <c r="M14" s="124"/>
      <c r="N14" s="124"/>
      <c r="O14" s="124"/>
      <c r="P14" s="124"/>
      <c r="Q14" s="351">
        <v>45056.0</v>
      </c>
      <c r="R14" s="8"/>
      <c r="S14" s="8"/>
      <c r="T14" s="8"/>
      <c r="U14" s="126"/>
      <c r="V14" s="126"/>
      <c r="W14" s="405">
        <v>45057.0</v>
      </c>
      <c r="X14" s="126"/>
      <c r="Y14" s="126"/>
      <c r="Z14" s="126"/>
      <c r="AA14" s="126"/>
      <c r="AB14" s="126"/>
      <c r="AC14" s="405">
        <v>45058.0</v>
      </c>
      <c r="AD14" s="126"/>
      <c r="AE14" s="126"/>
      <c r="AF14" s="126"/>
      <c r="AG14" s="126"/>
      <c r="AH14" s="126"/>
      <c r="AI14" s="405">
        <v>45059.0</v>
      </c>
      <c r="AJ14" s="126"/>
      <c r="AK14" s="126"/>
      <c r="AL14" s="126"/>
      <c r="AM14" s="126"/>
      <c r="AN14" s="126"/>
      <c r="AO14" s="405">
        <v>45060.0</v>
      </c>
      <c r="AP14" s="106"/>
      <c r="AQ14" s="106"/>
      <c r="AR14" s="106"/>
      <c r="AS14" s="106"/>
      <c r="AT14" s="106"/>
      <c r="AU14" s="106"/>
      <c r="AV14" s="106"/>
      <c r="AW14" s="488"/>
      <c r="AX14" s="106"/>
      <c r="AY14" s="106"/>
      <c r="AZ14" s="106"/>
      <c r="BA14" s="106"/>
      <c r="BB14" s="106"/>
      <c r="BC14" s="106"/>
      <c r="BD14" s="106"/>
    </row>
    <row r="15">
      <c r="A15" s="153"/>
      <c r="B15" s="11"/>
      <c r="C15" s="17"/>
      <c r="D15" s="413" t="s">
        <v>2</v>
      </c>
      <c r="E15" s="26" t="s">
        <v>3</v>
      </c>
      <c r="F15" s="26" t="s">
        <v>4</v>
      </c>
      <c r="G15" s="26" t="s">
        <v>5</v>
      </c>
      <c r="H15" s="14"/>
      <c r="I15" s="18"/>
      <c r="J15" s="413" t="s">
        <v>2</v>
      </c>
      <c r="K15" s="413" t="s">
        <v>7</v>
      </c>
      <c r="L15" s="26" t="s">
        <v>4</v>
      </c>
      <c r="M15" s="26" t="s">
        <v>5</v>
      </c>
      <c r="N15" s="15"/>
      <c r="O15" s="18"/>
      <c r="P15" s="413" t="s">
        <v>2</v>
      </c>
      <c r="Q15" s="447" t="s">
        <v>8</v>
      </c>
      <c r="R15" s="26" t="s">
        <v>4</v>
      </c>
      <c r="S15" s="26" t="s">
        <v>5</v>
      </c>
      <c r="T15" s="11"/>
      <c r="U15" s="18"/>
      <c r="V15" s="413" t="s">
        <v>2</v>
      </c>
      <c r="W15" s="29" t="s">
        <v>9</v>
      </c>
      <c r="X15" s="26" t="s">
        <v>4</v>
      </c>
      <c r="Y15" s="26" t="s">
        <v>5</v>
      </c>
      <c r="Z15" s="582"/>
      <c r="AA15" s="18"/>
      <c r="AB15" s="413" t="s">
        <v>2</v>
      </c>
      <c r="AC15" s="29" t="s">
        <v>10</v>
      </c>
      <c r="AD15" s="26" t="s">
        <v>4</v>
      </c>
      <c r="AE15" s="26" t="s">
        <v>5</v>
      </c>
      <c r="AF15" s="15"/>
      <c r="AG15" s="18"/>
      <c r="AH15" s="413" t="s">
        <v>2</v>
      </c>
      <c r="AI15" s="448" t="s">
        <v>11</v>
      </c>
      <c r="AJ15" s="26" t="s">
        <v>4</v>
      </c>
      <c r="AK15" s="26" t="s">
        <v>5</v>
      </c>
      <c r="AL15" s="15"/>
      <c r="AM15" s="18"/>
      <c r="AN15" s="413" t="s">
        <v>2</v>
      </c>
      <c r="AO15" s="29" t="s">
        <v>12</v>
      </c>
      <c r="AP15" s="26" t="s">
        <v>4</v>
      </c>
      <c r="AQ15" s="26" t="s">
        <v>5</v>
      </c>
      <c r="AR15" s="30"/>
      <c r="AS15" s="31" t="s">
        <v>4</v>
      </c>
      <c r="AT15" s="31" t="s">
        <v>13</v>
      </c>
      <c r="AU15" s="31" t="s">
        <v>6</v>
      </c>
      <c r="AV15" s="31" t="s">
        <v>14</v>
      </c>
      <c r="AW15" s="92"/>
      <c r="AX15" s="33" t="s">
        <v>4</v>
      </c>
      <c r="AY15" s="33" t="s">
        <v>13</v>
      </c>
      <c r="AZ15" s="33" t="s">
        <v>6</v>
      </c>
      <c r="BA15" s="33" t="s">
        <v>15</v>
      </c>
      <c r="BB15" s="32"/>
      <c r="BC15" s="32" t="s">
        <v>61</v>
      </c>
      <c r="BD15" s="32">
        <f>SUM(BA4,BA21)</f>
        <v>3040</v>
      </c>
    </row>
    <row r="16">
      <c r="A16" s="527" t="s">
        <v>54</v>
      </c>
      <c r="B16" s="36" t="s">
        <v>19</v>
      </c>
      <c r="C16" s="37">
        <v>45054.0</v>
      </c>
      <c r="D16" s="42" t="s">
        <v>307</v>
      </c>
      <c r="E16" s="58" t="s">
        <v>180</v>
      </c>
      <c r="F16" s="40">
        <v>0.0</v>
      </c>
      <c r="G16" s="40">
        <v>5.0</v>
      </c>
      <c r="H16" s="36" t="s">
        <v>22</v>
      </c>
      <c r="I16" s="37">
        <v>45055.0</v>
      </c>
      <c r="J16" s="42" t="s">
        <v>25</v>
      </c>
      <c r="K16" s="58" t="s">
        <v>25</v>
      </c>
      <c r="L16" s="40">
        <v>0.0</v>
      </c>
      <c r="M16" s="40">
        <v>0.0</v>
      </c>
      <c r="N16" s="36" t="s">
        <v>24</v>
      </c>
      <c r="O16" s="485">
        <v>45056.0</v>
      </c>
      <c r="P16" s="42" t="s">
        <v>307</v>
      </c>
      <c r="Q16" s="58" t="s">
        <v>180</v>
      </c>
      <c r="R16" s="40">
        <v>0.0</v>
      </c>
      <c r="S16" s="40">
        <v>5.0</v>
      </c>
      <c r="T16" s="36" t="s">
        <v>26</v>
      </c>
      <c r="U16" s="37">
        <v>45057.0</v>
      </c>
      <c r="V16" s="42" t="s">
        <v>307</v>
      </c>
      <c r="W16" s="58" t="s">
        <v>180</v>
      </c>
      <c r="X16" s="40">
        <v>0.0</v>
      </c>
      <c r="Y16" s="40">
        <v>5.0</v>
      </c>
      <c r="Z16" s="36" t="s">
        <v>56</v>
      </c>
      <c r="AA16" s="37">
        <v>45058.0</v>
      </c>
      <c r="AB16" s="42" t="s">
        <v>307</v>
      </c>
      <c r="AC16" s="58" t="s">
        <v>180</v>
      </c>
      <c r="AD16" s="40">
        <v>0.0</v>
      </c>
      <c r="AE16" s="40">
        <v>5.0</v>
      </c>
      <c r="AF16" s="284" t="s">
        <v>57</v>
      </c>
      <c r="AG16" s="37">
        <v>45059.0</v>
      </c>
      <c r="AH16" s="42" t="s">
        <v>211</v>
      </c>
      <c r="AI16" s="58" t="s">
        <v>66</v>
      </c>
      <c r="AJ16" s="40">
        <v>0.0</v>
      </c>
      <c r="AK16" s="40">
        <v>6.0</v>
      </c>
      <c r="AL16" s="36" t="s">
        <v>93</v>
      </c>
      <c r="AM16" s="37">
        <v>45060.0</v>
      </c>
      <c r="AN16" s="42" t="s">
        <v>307</v>
      </c>
      <c r="AO16" s="58" t="s">
        <v>180</v>
      </c>
      <c r="AP16" s="40">
        <v>0.0</v>
      </c>
      <c r="AQ16" s="40">
        <v>5.0</v>
      </c>
      <c r="AR16" s="48"/>
      <c r="AS16" s="49">
        <f t="shared" ref="AS16:AT16" si="15">SUM(F16,L16,R16,X16,AD16,AJ16,AP16)</f>
        <v>0</v>
      </c>
      <c r="AT16" s="39">
        <f t="shared" si="15"/>
        <v>31</v>
      </c>
      <c r="AU16" s="39"/>
      <c r="AV16" s="50">
        <f t="shared" ref="AV16:AV21" si="17">SUM(AS16,AT16)</f>
        <v>31</v>
      </c>
      <c r="AW16" s="39">
        <v>2728.0</v>
      </c>
      <c r="AX16" s="221">
        <f t="shared" ref="AX16:AX17" si="18">AS16*80</f>
        <v>0</v>
      </c>
      <c r="AY16" s="221">
        <f t="shared" ref="AY16:AY17" si="19">AT16*88</f>
        <v>2728</v>
      </c>
      <c r="AZ16" s="221"/>
      <c r="BA16" s="221">
        <f t="shared" ref="BA16:BA21" si="20">SUM(AX16,AY16)</f>
        <v>2728</v>
      </c>
      <c r="BB16" s="51"/>
      <c r="BC16" s="51" t="s">
        <v>68</v>
      </c>
      <c r="BD16" s="51">
        <f t="shared" ref="BD16:BD18" si="21">BA5</f>
        <v>2775</v>
      </c>
    </row>
    <row r="17">
      <c r="A17" s="97" t="s">
        <v>69</v>
      </c>
      <c r="B17" s="57" t="s">
        <v>33</v>
      </c>
      <c r="C17" s="37">
        <v>45055.0</v>
      </c>
      <c r="D17" s="42" t="s">
        <v>274</v>
      </c>
      <c r="E17" s="58" t="s">
        <v>48</v>
      </c>
      <c r="F17" s="40">
        <v>6.0</v>
      </c>
      <c r="G17" s="40">
        <v>2.0</v>
      </c>
      <c r="H17" s="57" t="s">
        <v>46</v>
      </c>
      <c r="I17" s="485">
        <v>45056.0</v>
      </c>
      <c r="J17" s="42" t="s">
        <v>274</v>
      </c>
      <c r="K17" s="58" t="s">
        <v>48</v>
      </c>
      <c r="L17" s="40">
        <v>6.0</v>
      </c>
      <c r="M17" s="40">
        <v>2.0</v>
      </c>
      <c r="N17" s="57" t="s">
        <v>36</v>
      </c>
      <c r="O17" s="37">
        <v>45057.0</v>
      </c>
      <c r="P17" s="42" t="s">
        <v>724</v>
      </c>
      <c r="Q17" s="58" t="s">
        <v>725</v>
      </c>
      <c r="R17" s="40">
        <v>7.0</v>
      </c>
      <c r="S17" s="40">
        <v>2.0</v>
      </c>
      <c r="T17" s="57" t="s">
        <v>37</v>
      </c>
      <c r="U17" s="37">
        <v>45058.0</v>
      </c>
      <c r="V17" s="42" t="s">
        <v>274</v>
      </c>
      <c r="W17" s="58" t="s">
        <v>48</v>
      </c>
      <c r="X17" s="40">
        <v>6.0</v>
      </c>
      <c r="Y17" s="40">
        <v>2.0</v>
      </c>
      <c r="Z17" s="57" t="s">
        <v>40</v>
      </c>
      <c r="AA17" s="37">
        <v>45059.0</v>
      </c>
      <c r="AB17" s="42" t="s">
        <v>274</v>
      </c>
      <c r="AC17" s="53" t="s">
        <v>48</v>
      </c>
      <c r="AD17" s="40">
        <v>6.0</v>
      </c>
      <c r="AE17" s="40">
        <v>2.0</v>
      </c>
      <c r="AF17" s="96" t="s">
        <v>43</v>
      </c>
      <c r="AG17" s="37">
        <v>45060.0</v>
      </c>
      <c r="AH17" s="42" t="s">
        <v>274</v>
      </c>
      <c r="AI17" s="58" t="s">
        <v>48</v>
      </c>
      <c r="AJ17" s="40">
        <v>6.0</v>
      </c>
      <c r="AK17" s="40">
        <v>2.0</v>
      </c>
      <c r="AL17" s="57" t="s">
        <v>44</v>
      </c>
      <c r="AM17" s="485">
        <v>45061.0</v>
      </c>
      <c r="AN17" s="42" t="s">
        <v>25</v>
      </c>
      <c r="AO17" s="53" t="s">
        <v>25</v>
      </c>
      <c r="AP17" s="40">
        <v>0.0</v>
      </c>
      <c r="AQ17" s="40">
        <v>0.0</v>
      </c>
      <c r="AR17" s="48"/>
      <c r="AS17" s="49">
        <f t="shared" ref="AS17:AT17" si="16">SUM(F17,L17,R17,X17,AD17,AJ17,AP17)</f>
        <v>37</v>
      </c>
      <c r="AT17" s="39">
        <f t="shared" si="16"/>
        <v>12</v>
      </c>
      <c r="AU17" s="39"/>
      <c r="AV17" s="50">
        <f t="shared" si="17"/>
        <v>49</v>
      </c>
      <c r="AW17" s="39">
        <v>4016.0</v>
      </c>
      <c r="AX17" s="221">
        <f t="shared" si="18"/>
        <v>2960</v>
      </c>
      <c r="AY17" s="221">
        <f t="shared" si="19"/>
        <v>1056</v>
      </c>
      <c r="AZ17" s="221"/>
      <c r="BA17" s="221">
        <f t="shared" si="20"/>
        <v>4016</v>
      </c>
      <c r="BB17" s="51"/>
      <c r="BC17" s="51" t="s">
        <v>72</v>
      </c>
      <c r="BD17" s="51">
        <f t="shared" si="21"/>
        <v>3082.47</v>
      </c>
    </row>
    <row r="18">
      <c r="A18" s="35" t="s">
        <v>73</v>
      </c>
      <c r="B18" s="57" t="s">
        <v>33</v>
      </c>
      <c r="C18" s="37">
        <v>45055.0</v>
      </c>
      <c r="D18" s="42" t="s">
        <v>797</v>
      </c>
      <c r="E18" s="58" t="s">
        <v>214</v>
      </c>
      <c r="F18" s="40">
        <v>6.5</v>
      </c>
      <c r="G18" s="40">
        <v>1.5</v>
      </c>
      <c r="H18" s="57" t="s">
        <v>46</v>
      </c>
      <c r="I18" s="485">
        <v>45056.0</v>
      </c>
      <c r="J18" s="42" t="s">
        <v>797</v>
      </c>
      <c r="K18" s="58" t="s">
        <v>214</v>
      </c>
      <c r="L18" s="40">
        <v>6.5</v>
      </c>
      <c r="M18" s="40">
        <v>1.5</v>
      </c>
      <c r="N18" s="38" t="s">
        <v>36</v>
      </c>
      <c r="O18" s="37">
        <v>45057.0</v>
      </c>
      <c r="P18" s="42" t="s">
        <v>25</v>
      </c>
      <c r="Q18" s="58" t="s">
        <v>25</v>
      </c>
      <c r="R18" s="40">
        <v>0.0</v>
      </c>
      <c r="S18" s="40">
        <v>0.0</v>
      </c>
      <c r="T18" s="57" t="s">
        <v>37</v>
      </c>
      <c r="U18" s="37">
        <v>45058.0</v>
      </c>
      <c r="V18" s="42" t="s">
        <v>797</v>
      </c>
      <c r="W18" s="58" t="s">
        <v>214</v>
      </c>
      <c r="X18" s="40">
        <v>6.5</v>
      </c>
      <c r="Y18" s="40">
        <v>1.5</v>
      </c>
      <c r="Z18" s="57" t="s">
        <v>40</v>
      </c>
      <c r="AA18" s="37">
        <v>45059.0</v>
      </c>
      <c r="AB18" s="42" t="s">
        <v>797</v>
      </c>
      <c r="AC18" s="58" t="s">
        <v>214</v>
      </c>
      <c r="AD18" s="40">
        <v>6.5</v>
      </c>
      <c r="AE18" s="40">
        <v>1.5</v>
      </c>
      <c r="AF18" s="96" t="s">
        <v>43</v>
      </c>
      <c r="AG18" s="37">
        <v>45060.0</v>
      </c>
      <c r="AH18" s="42" t="s">
        <v>797</v>
      </c>
      <c r="AI18" s="58" t="s">
        <v>214</v>
      </c>
      <c r="AJ18" s="40">
        <v>6.5</v>
      </c>
      <c r="AK18" s="40">
        <v>1.5</v>
      </c>
      <c r="AL18" s="57" t="s">
        <v>44</v>
      </c>
      <c r="AM18" s="485">
        <v>45061.0</v>
      </c>
      <c r="AN18" s="42" t="s">
        <v>817</v>
      </c>
      <c r="AO18" s="53" t="s">
        <v>818</v>
      </c>
      <c r="AP18" s="40">
        <v>7.0</v>
      </c>
      <c r="AQ18" s="40">
        <v>1.0</v>
      </c>
      <c r="AR18" s="48"/>
      <c r="AS18" s="49">
        <f t="shared" ref="AS18:AT18" si="22">SUM(F18,L18,R18,X18,AD18,AJ18,AP18)</f>
        <v>39.5</v>
      </c>
      <c r="AT18" s="39">
        <f t="shared" si="22"/>
        <v>8.5</v>
      </c>
      <c r="AU18" s="39"/>
      <c r="AV18" s="50">
        <f t="shared" si="17"/>
        <v>48</v>
      </c>
      <c r="AW18" s="39">
        <v>3271.25</v>
      </c>
      <c r="AX18" s="221">
        <f>AS18*67.31</f>
        <v>2658.745</v>
      </c>
      <c r="AY18" s="221">
        <f>AT18*74</f>
        <v>629</v>
      </c>
      <c r="AZ18" s="221"/>
      <c r="BA18" s="221">
        <f t="shared" si="20"/>
        <v>3287.745</v>
      </c>
      <c r="BB18" s="51"/>
      <c r="BC18" s="51" t="s">
        <v>76</v>
      </c>
      <c r="BD18" s="51">
        <f t="shared" si="21"/>
        <v>3488</v>
      </c>
    </row>
    <row r="19">
      <c r="A19" s="35" t="s">
        <v>50</v>
      </c>
      <c r="B19" s="57"/>
      <c r="C19" s="37"/>
      <c r="D19" s="42"/>
      <c r="E19" s="58"/>
      <c r="F19" s="40">
        <v>0.0</v>
      </c>
      <c r="G19" s="40">
        <v>0.0</v>
      </c>
      <c r="H19" s="36" t="s">
        <v>22</v>
      </c>
      <c r="I19" s="37">
        <v>45055.0</v>
      </c>
      <c r="J19" s="42" t="s">
        <v>854</v>
      </c>
      <c r="K19" s="58" t="s">
        <v>855</v>
      </c>
      <c r="L19" s="40">
        <v>0.0</v>
      </c>
      <c r="M19" s="40">
        <v>5.5</v>
      </c>
      <c r="N19" s="53"/>
      <c r="O19" s="45"/>
      <c r="P19" s="53"/>
      <c r="Q19" s="39"/>
      <c r="R19" s="40">
        <v>0.0</v>
      </c>
      <c r="S19" s="40">
        <v>0.0</v>
      </c>
      <c r="T19" s="583"/>
      <c r="U19" s="567"/>
      <c r="V19" s="567"/>
      <c r="W19" s="568"/>
      <c r="X19" s="40">
        <v>0.0</v>
      </c>
      <c r="Y19" s="40">
        <v>0.0</v>
      </c>
      <c r="Z19" s="521"/>
      <c r="AA19" s="144"/>
      <c r="AB19" s="144"/>
      <c r="AC19" s="144"/>
      <c r="AD19" s="40">
        <v>0.0</v>
      </c>
      <c r="AE19" s="40">
        <v>0.0</v>
      </c>
      <c r="AF19" s="567"/>
      <c r="AG19" s="567"/>
      <c r="AH19" s="567"/>
      <c r="AI19" s="568"/>
      <c r="AJ19" s="40">
        <v>0.0</v>
      </c>
      <c r="AK19" s="40">
        <v>0.0</v>
      </c>
      <c r="AL19" s="144"/>
      <c r="AM19" s="144"/>
      <c r="AN19" s="144"/>
      <c r="AO19" s="144"/>
      <c r="AP19" s="40">
        <v>0.0</v>
      </c>
      <c r="AQ19" s="40">
        <v>0.0</v>
      </c>
      <c r="AR19" s="48"/>
      <c r="AS19" s="49">
        <f t="shared" ref="AS19:AT19" si="23">SUM(F19,L19,R19,X19,AD19,AJ19,AP19)</f>
        <v>0</v>
      </c>
      <c r="AT19" s="39">
        <f t="shared" si="23"/>
        <v>5.5</v>
      </c>
      <c r="AU19" s="39"/>
      <c r="AV19" s="50">
        <f t="shared" si="17"/>
        <v>5.5</v>
      </c>
      <c r="AW19" s="39">
        <v>484.0</v>
      </c>
      <c r="AX19" s="221">
        <f t="shared" ref="AX19:AX21" si="25">AS19*80</f>
        <v>0</v>
      </c>
      <c r="AY19" s="221">
        <f t="shared" ref="AY19:AY21" si="26">AT19*88</f>
        <v>484</v>
      </c>
      <c r="AZ19" s="221"/>
      <c r="BA19" s="221">
        <f t="shared" si="20"/>
        <v>484</v>
      </c>
      <c r="BB19" s="51"/>
      <c r="BC19" s="51" t="s">
        <v>798</v>
      </c>
      <c r="BD19" s="51">
        <f>SUM(BA20,BA41,BA8,BA49,BA60)</f>
        <v>4336</v>
      </c>
    </row>
    <row r="20">
      <c r="A20" s="35" t="s">
        <v>52</v>
      </c>
      <c r="B20" s="57"/>
      <c r="C20" s="37"/>
      <c r="D20" s="42"/>
      <c r="E20" s="58"/>
      <c r="F20" s="40">
        <v>0.0</v>
      </c>
      <c r="G20" s="40">
        <v>0.0</v>
      </c>
      <c r="H20" s="36"/>
      <c r="I20" s="37"/>
      <c r="J20" s="42"/>
      <c r="K20" s="58"/>
      <c r="L20" s="40">
        <v>0.0</v>
      </c>
      <c r="M20" s="40">
        <v>0.0</v>
      </c>
      <c r="N20" s="38" t="s">
        <v>36</v>
      </c>
      <c r="O20" s="37">
        <v>45057.0</v>
      </c>
      <c r="P20" s="42" t="s">
        <v>274</v>
      </c>
      <c r="Q20" s="58" t="s">
        <v>48</v>
      </c>
      <c r="R20" s="40">
        <v>6.0</v>
      </c>
      <c r="S20" s="40">
        <v>2.0</v>
      </c>
      <c r="T20" s="583"/>
      <c r="U20" s="567"/>
      <c r="V20" s="567"/>
      <c r="W20" s="568"/>
      <c r="X20" s="40">
        <v>0.0</v>
      </c>
      <c r="Y20" s="40">
        <v>0.0</v>
      </c>
      <c r="Z20" s="521"/>
      <c r="AA20" s="144"/>
      <c r="AB20" s="144"/>
      <c r="AC20" s="144"/>
      <c r="AD20" s="40">
        <v>0.0</v>
      </c>
      <c r="AE20" s="40">
        <v>0.0</v>
      </c>
      <c r="AF20" s="92"/>
      <c r="AG20" s="45"/>
      <c r="AH20" s="53"/>
      <c r="AI20" s="53"/>
      <c r="AJ20" s="40">
        <v>0.0</v>
      </c>
      <c r="AK20" s="40">
        <v>0.0</v>
      </c>
      <c r="AL20" s="57" t="s">
        <v>44</v>
      </c>
      <c r="AM20" s="485">
        <v>45061.0</v>
      </c>
      <c r="AN20" s="42" t="s">
        <v>274</v>
      </c>
      <c r="AO20" s="53" t="s">
        <v>48</v>
      </c>
      <c r="AP20" s="40">
        <v>6.0</v>
      </c>
      <c r="AQ20" s="40">
        <v>2.0</v>
      </c>
      <c r="AR20" s="48"/>
      <c r="AS20" s="49">
        <f t="shared" ref="AS20:AT20" si="24">SUM(F20,L20,R20,X20,AD20,AJ20,AP20)</f>
        <v>12</v>
      </c>
      <c r="AT20" s="39">
        <f t="shared" si="24"/>
        <v>4</v>
      </c>
      <c r="AU20" s="39"/>
      <c r="AV20" s="50">
        <f t="shared" si="17"/>
        <v>16</v>
      </c>
      <c r="AW20" s="39">
        <v>1312.0</v>
      </c>
      <c r="AX20" s="221">
        <f t="shared" si="25"/>
        <v>960</v>
      </c>
      <c r="AY20" s="221">
        <f t="shared" si="26"/>
        <v>352</v>
      </c>
      <c r="AZ20" s="221"/>
      <c r="BA20" s="221">
        <f t="shared" si="20"/>
        <v>1312</v>
      </c>
      <c r="BB20" s="51"/>
      <c r="BC20" s="51" t="s">
        <v>114</v>
      </c>
      <c r="BD20" s="51">
        <f>SUM(BA9,BA19,BA31,BA39,BA58)</f>
        <v>7396</v>
      </c>
    </row>
    <row r="21">
      <c r="A21" s="59" t="s">
        <v>18</v>
      </c>
      <c r="B21" s="144"/>
      <c r="C21" s="144"/>
      <c r="D21" s="144"/>
      <c r="E21" s="144"/>
      <c r="F21" s="40">
        <v>0.0</v>
      </c>
      <c r="G21" s="40">
        <v>0.0</v>
      </c>
      <c r="H21" s="144"/>
      <c r="I21" s="144"/>
      <c r="J21" s="144"/>
      <c r="K21" s="144"/>
      <c r="L21" s="40">
        <v>0.0</v>
      </c>
      <c r="M21" s="40">
        <v>0.0</v>
      </c>
      <c r="N21" s="144"/>
      <c r="O21" s="144"/>
      <c r="P21" s="144"/>
      <c r="Q21" s="144"/>
      <c r="R21" s="40">
        <v>0.0</v>
      </c>
      <c r="S21" s="40">
        <v>0.0</v>
      </c>
      <c r="T21" s="144"/>
      <c r="U21" s="144"/>
      <c r="V21" s="144"/>
      <c r="W21" s="144"/>
      <c r="X21" s="40">
        <v>0.0</v>
      </c>
      <c r="Y21" s="40">
        <v>0.0</v>
      </c>
      <c r="Z21" s="144"/>
      <c r="AA21" s="144"/>
      <c r="AB21" s="144"/>
      <c r="AC21" s="144"/>
      <c r="AD21" s="40">
        <v>0.0</v>
      </c>
      <c r="AE21" s="40">
        <v>0.0</v>
      </c>
      <c r="AF21" s="144"/>
      <c r="AG21" s="144"/>
      <c r="AH21" s="144"/>
      <c r="AI21" s="144"/>
      <c r="AJ21" s="40">
        <v>0.0</v>
      </c>
      <c r="AK21" s="40">
        <v>0.0</v>
      </c>
      <c r="AL21" s="57" t="s">
        <v>44</v>
      </c>
      <c r="AM21" s="485">
        <v>45061.0</v>
      </c>
      <c r="AN21" s="42" t="s">
        <v>247</v>
      </c>
      <c r="AO21" s="53" t="s">
        <v>127</v>
      </c>
      <c r="AP21" s="40">
        <v>5.0</v>
      </c>
      <c r="AQ21" s="40">
        <v>1.0</v>
      </c>
      <c r="AR21" s="65"/>
      <c r="AS21" s="49">
        <f t="shared" ref="AS21:AT21" si="27">SUM(F21,L21,R21,X21,AD21,AJ21,AP21)</f>
        <v>5</v>
      </c>
      <c r="AT21" s="39">
        <f t="shared" si="27"/>
        <v>1</v>
      </c>
      <c r="AU21" s="39"/>
      <c r="AV21" s="50">
        <f t="shared" si="17"/>
        <v>6</v>
      </c>
      <c r="AW21" s="39">
        <v>488.0</v>
      </c>
      <c r="AX21" s="221">
        <f t="shared" si="25"/>
        <v>400</v>
      </c>
      <c r="AY21" s="221">
        <f t="shared" si="26"/>
        <v>88</v>
      </c>
      <c r="AZ21" s="221"/>
      <c r="BA21" s="221">
        <f t="shared" si="20"/>
        <v>488</v>
      </c>
      <c r="BB21" s="51"/>
      <c r="BC21" s="51"/>
      <c r="BD21" s="51"/>
    </row>
    <row r="22">
      <c r="AR22" s="48"/>
      <c r="AS22" s="482"/>
      <c r="AT22" s="51"/>
      <c r="AU22" s="51"/>
      <c r="AV22" s="483"/>
      <c r="AW22" s="51"/>
      <c r="AX22" s="221"/>
      <c r="AY22" s="221"/>
      <c r="AZ22" s="221"/>
      <c r="BA22" s="221"/>
      <c r="BB22" s="51"/>
      <c r="BC22" s="51" t="s">
        <v>80</v>
      </c>
      <c r="BD22" s="51">
        <f t="shared" ref="BD22:BD23" si="28">BA17</f>
        <v>4016</v>
      </c>
    </row>
    <row r="23">
      <c r="AR23" s="48"/>
      <c r="AS23" s="51"/>
      <c r="AT23" s="51"/>
      <c r="AU23" s="51"/>
      <c r="AV23" s="51"/>
      <c r="AW23" s="51"/>
      <c r="AX23" s="221"/>
      <c r="AY23" s="221"/>
      <c r="AZ23" s="221"/>
      <c r="BA23" s="221"/>
      <c r="BB23" s="51"/>
      <c r="BC23" s="51" t="s">
        <v>81</v>
      </c>
      <c r="BD23" s="51">
        <f t="shared" si="28"/>
        <v>3287.745</v>
      </c>
    </row>
    <row r="24">
      <c r="AR24" s="76" t="s">
        <v>14</v>
      </c>
      <c r="AS24" s="77">
        <f t="shared" ref="AS24:AT24" si="29">SUM(AS16,AS17,AS18,AS19,AS20,AS21)</f>
        <v>93.5</v>
      </c>
      <c r="AT24" s="78">
        <f t="shared" si="29"/>
        <v>62</v>
      </c>
      <c r="AU24" s="78"/>
      <c r="AV24" s="79">
        <f>SUM(AV16,AV17,AV18,AV19,AV20,AV21)</f>
        <v>155.5</v>
      </c>
      <c r="AW24" s="39">
        <v>12299.25</v>
      </c>
      <c r="AX24" s="221">
        <f t="shared" ref="AX24:AY24" si="30">SUM(AX16,AX17,AX18,AX19,AX20,AX21)</f>
        <v>6978.745</v>
      </c>
      <c r="AY24" s="221">
        <f t="shared" si="30"/>
        <v>5337</v>
      </c>
      <c r="AZ24" s="221"/>
      <c r="BA24" s="221">
        <f>SUM(BA16,BA17,BA18,BA19,BA20,BA21)</f>
        <v>12315.745</v>
      </c>
      <c r="BB24" s="51"/>
      <c r="BC24" s="51" t="s">
        <v>83</v>
      </c>
      <c r="BD24" s="51">
        <f t="shared" ref="BD24:BD26" si="31">BA28</f>
        <v>3784</v>
      </c>
    </row>
    <row r="25">
      <c r="A25" s="100"/>
      <c r="B25" s="101"/>
      <c r="C25" s="101"/>
      <c r="D25" s="3"/>
      <c r="E25" s="4"/>
      <c r="F25" s="102"/>
      <c r="G25" s="102"/>
      <c r="H25" s="102"/>
      <c r="I25" s="102"/>
      <c r="J25" s="6" t="s">
        <v>85</v>
      </c>
      <c r="K25" s="4"/>
      <c r="R25" s="103"/>
      <c r="S25" s="103"/>
      <c r="T25" s="103"/>
      <c r="U25" s="104"/>
      <c r="V25" s="104"/>
      <c r="W25" s="105"/>
      <c r="X25" s="104"/>
      <c r="Y25" s="104"/>
      <c r="Z25" s="104"/>
      <c r="AA25" s="104"/>
      <c r="AB25" s="9" t="s">
        <v>85</v>
      </c>
      <c r="AC25" s="4"/>
      <c r="AD25" s="104"/>
      <c r="AE25" s="104"/>
      <c r="AF25" s="104"/>
      <c r="AG25" s="104"/>
      <c r="AH25" s="104"/>
      <c r="AI25" s="105"/>
      <c r="AJ25" s="104"/>
      <c r="AK25" s="104"/>
      <c r="AL25" s="104"/>
      <c r="AM25" s="104"/>
      <c r="AN25" s="9" t="s">
        <v>85</v>
      </c>
      <c r="AO25" s="4"/>
      <c r="AP25" s="105"/>
      <c r="AQ25" s="105"/>
      <c r="AR25" s="105"/>
      <c r="AS25" s="105"/>
      <c r="AT25" s="105"/>
      <c r="AU25" s="105"/>
      <c r="AV25" s="105"/>
      <c r="AW25" s="106"/>
      <c r="AX25" s="106"/>
      <c r="AY25" s="106"/>
      <c r="AZ25" s="106"/>
      <c r="BA25" s="106"/>
      <c r="BB25" s="106"/>
      <c r="BC25" s="32" t="s">
        <v>827</v>
      </c>
      <c r="BD25" s="51">
        <f t="shared" si="31"/>
        <v>3059.055</v>
      </c>
    </row>
    <row r="26">
      <c r="A26" s="7"/>
      <c r="B26" s="350"/>
      <c r="C26" s="350"/>
      <c r="D26" s="124"/>
      <c r="E26" s="351">
        <v>45054.0</v>
      </c>
      <c r="F26" s="387"/>
      <c r="G26" s="387"/>
      <c r="H26" s="387"/>
      <c r="I26" s="124"/>
      <c r="J26" s="124"/>
      <c r="K26" s="351">
        <v>45055.0</v>
      </c>
      <c r="L26" s="124"/>
      <c r="M26" s="124"/>
      <c r="N26" s="124"/>
      <c r="O26" s="124"/>
      <c r="P26" s="124"/>
      <c r="Q26" s="351">
        <v>45056.0</v>
      </c>
      <c r="R26" s="8"/>
      <c r="S26" s="8"/>
      <c r="T26" s="8"/>
      <c r="U26" s="126"/>
      <c r="V26" s="126"/>
      <c r="W26" s="405">
        <v>45057.0</v>
      </c>
      <c r="X26" s="126"/>
      <c r="Y26" s="126"/>
      <c r="Z26" s="126"/>
      <c r="AA26" s="126"/>
      <c r="AB26" s="126"/>
      <c r="AC26" s="405">
        <v>45058.0</v>
      </c>
      <c r="AD26" s="126"/>
      <c r="AE26" s="126"/>
      <c r="AF26" s="126"/>
      <c r="AG26" s="126"/>
      <c r="AH26" s="126"/>
      <c r="AI26" s="405">
        <v>45059.0</v>
      </c>
      <c r="AJ26" s="126"/>
      <c r="AK26" s="126"/>
      <c r="AL26" s="126"/>
      <c r="AM26" s="126"/>
      <c r="AN26" s="126"/>
      <c r="AO26" s="405">
        <v>45060.0</v>
      </c>
      <c r="AP26" s="519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32" t="s">
        <v>84</v>
      </c>
      <c r="BD26" s="51">
        <f t="shared" si="31"/>
        <v>3616</v>
      </c>
    </row>
    <row r="27">
      <c r="A27" s="107"/>
      <c r="B27" s="26"/>
      <c r="C27" s="26"/>
      <c r="D27" s="26" t="s">
        <v>2</v>
      </c>
      <c r="E27" s="26" t="s">
        <v>3</v>
      </c>
      <c r="F27" s="26" t="s">
        <v>4</v>
      </c>
      <c r="G27" s="26" t="s">
        <v>5</v>
      </c>
      <c r="H27" s="26"/>
      <c r="I27" s="26"/>
      <c r="J27" s="26" t="s">
        <v>2</v>
      </c>
      <c r="K27" s="26" t="s">
        <v>7</v>
      </c>
      <c r="L27" s="26" t="s">
        <v>4</v>
      </c>
      <c r="M27" s="26" t="s">
        <v>5</v>
      </c>
      <c r="N27" s="26"/>
      <c r="O27" s="26"/>
      <c r="P27" s="26" t="s">
        <v>2</v>
      </c>
      <c r="Q27" s="26" t="s">
        <v>8</v>
      </c>
      <c r="R27" s="26" t="s">
        <v>4</v>
      </c>
      <c r="S27" s="26" t="s">
        <v>5</v>
      </c>
      <c r="T27" s="28"/>
      <c r="U27" s="29"/>
      <c r="V27" s="29" t="s">
        <v>2</v>
      </c>
      <c r="W27" s="29" t="s">
        <v>9</v>
      </c>
      <c r="X27" s="26" t="s">
        <v>4</v>
      </c>
      <c r="Y27" s="26" t="s">
        <v>5</v>
      </c>
      <c r="Z27" s="29"/>
      <c r="AA27" s="29"/>
      <c r="AB27" s="29" t="s">
        <v>2</v>
      </c>
      <c r="AC27" s="29" t="s">
        <v>10</v>
      </c>
      <c r="AD27" s="26" t="s">
        <v>4</v>
      </c>
      <c r="AE27" s="26" t="s">
        <v>5</v>
      </c>
      <c r="AF27" s="29"/>
      <c r="AG27" s="29"/>
      <c r="AH27" s="29" t="s">
        <v>2</v>
      </c>
      <c r="AI27" s="29" t="s">
        <v>11</v>
      </c>
      <c r="AJ27" s="26" t="s">
        <v>4</v>
      </c>
      <c r="AK27" s="26" t="s">
        <v>5</v>
      </c>
      <c r="AL27" s="29"/>
      <c r="AM27" s="29"/>
      <c r="AN27" s="29" t="s">
        <v>2</v>
      </c>
      <c r="AO27" s="29" t="s">
        <v>12</v>
      </c>
      <c r="AP27" s="26" t="s">
        <v>4</v>
      </c>
      <c r="AQ27" s="26" t="s">
        <v>5</v>
      </c>
      <c r="AR27" s="30"/>
      <c r="AS27" s="31" t="s">
        <v>4</v>
      </c>
      <c r="AT27" s="31" t="s">
        <v>13</v>
      </c>
      <c r="AU27" s="31" t="s">
        <v>6</v>
      </c>
      <c r="AV27" s="31" t="s">
        <v>14</v>
      </c>
      <c r="AW27" s="92"/>
      <c r="AX27" s="33" t="s">
        <v>4</v>
      </c>
      <c r="AY27" s="33" t="s">
        <v>13</v>
      </c>
      <c r="AZ27" s="33" t="s">
        <v>6</v>
      </c>
      <c r="BA27" s="33" t="s">
        <v>15</v>
      </c>
      <c r="BB27" s="32"/>
      <c r="BC27" s="32" t="s">
        <v>107</v>
      </c>
      <c r="BD27" s="51">
        <f>SUM(BA32,BA59)</f>
        <v>3896</v>
      </c>
    </row>
    <row r="28">
      <c r="A28" s="35" t="s">
        <v>88</v>
      </c>
      <c r="B28" s="36" t="s">
        <v>19</v>
      </c>
      <c r="C28" s="37">
        <v>45054.0</v>
      </c>
      <c r="D28" s="42" t="s">
        <v>726</v>
      </c>
      <c r="E28" s="39" t="s">
        <v>212</v>
      </c>
      <c r="F28" s="40">
        <v>0.0</v>
      </c>
      <c r="G28" s="40">
        <v>6.0</v>
      </c>
      <c r="H28" s="36" t="s">
        <v>22</v>
      </c>
      <c r="I28" s="37">
        <v>45055.0</v>
      </c>
      <c r="J28" s="42" t="s">
        <v>298</v>
      </c>
      <c r="K28" s="39" t="s">
        <v>280</v>
      </c>
      <c r="L28" s="40">
        <v>0.0</v>
      </c>
      <c r="M28" s="40">
        <v>7.0</v>
      </c>
      <c r="N28" s="36" t="s">
        <v>24</v>
      </c>
      <c r="O28" s="485">
        <v>45056.0</v>
      </c>
      <c r="P28" s="42" t="s">
        <v>298</v>
      </c>
      <c r="Q28" s="39" t="s">
        <v>280</v>
      </c>
      <c r="R28" s="40">
        <v>0.0</v>
      </c>
      <c r="S28" s="40">
        <v>7.0</v>
      </c>
      <c r="T28" s="36" t="s">
        <v>26</v>
      </c>
      <c r="U28" s="37">
        <v>45057.0</v>
      </c>
      <c r="V28" s="42" t="s">
        <v>25</v>
      </c>
      <c r="W28" s="39" t="s">
        <v>25</v>
      </c>
      <c r="X28" s="40">
        <v>0.0</v>
      </c>
      <c r="Y28" s="40">
        <v>0.0</v>
      </c>
      <c r="Z28" s="36" t="s">
        <v>56</v>
      </c>
      <c r="AA28" s="37">
        <v>45058.0</v>
      </c>
      <c r="AB28" s="42" t="s">
        <v>278</v>
      </c>
      <c r="AC28" s="39" t="s">
        <v>92</v>
      </c>
      <c r="AD28" s="40">
        <v>0.0</v>
      </c>
      <c r="AE28" s="40">
        <v>8.0</v>
      </c>
      <c r="AF28" s="284" t="s">
        <v>57</v>
      </c>
      <c r="AG28" s="37">
        <v>45059.0</v>
      </c>
      <c r="AH28" s="42" t="s">
        <v>278</v>
      </c>
      <c r="AI28" s="108" t="s">
        <v>92</v>
      </c>
      <c r="AJ28" s="40">
        <v>0.0</v>
      </c>
      <c r="AK28" s="40">
        <v>8.0</v>
      </c>
      <c r="AL28" s="36" t="s">
        <v>93</v>
      </c>
      <c r="AM28" s="37">
        <v>45060.0</v>
      </c>
      <c r="AN28" s="42" t="s">
        <v>298</v>
      </c>
      <c r="AO28" s="39" t="s">
        <v>280</v>
      </c>
      <c r="AP28" s="40">
        <v>0.0</v>
      </c>
      <c r="AQ28" s="40">
        <v>7.0</v>
      </c>
      <c r="AR28" s="48"/>
      <c r="AS28" s="49">
        <f t="shared" ref="AS28:AT28" si="32">SUM(F28,L28,R28,X28,AD28,AJ28,AP28)</f>
        <v>0</v>
      </c>
      <c r="AT28" s="39">
        <f t="shared" si="32"/>
        <v>43</v>
      </c>
      <c r="AU28" s="39"/>
      <c r="AV28" s="50">
        <f t="shared" ref="AV28:AV33" si="34">SUM(AS28,AT28)</f>
        <v>43</v>
      </c>
      <c r="AW28" s="39">
        <v>3784.0</v>
      </c>
      <c r="AX28" s="221">
        <f>AS28*80</f>
        <v>0</v>
      </c>
      <c r="AY28" s="221">
        <f>AT28*88</f>
        <v>3784</v>
      </c>
      <c r="AZ28" s="221"/>
      <c r="BA28" s="221">
        <f t="shared" ref="BA28:BA33" si="35">SUM(AX28,AY28)</f>
        <v>3784</v>
      </c>
      <c r="BB28" s="51"/>
      <c r="BC28" s="51" t="s">
        <v>108</v>
      </c>
      <c r="BD28" s="51">
        <f>BA40</f>
        <v>3368</v>
      </c>
    </row>
    <row r="29">
      <c r="A29" s="109" t="s">
        <v>825</v>
      </c>
      <c r="B29" s="57" t="s">
        <v>33</v>
      </c>
      <c r="C29" s="37">
        <v>45055.0</v>
      </c>
      <c r="D29" s="96" t="s">
        <v>74</v>
      </c>
      <c r="E29" s="110" t="s">
        <v>99</v>
      </c>
      <c r="F29" s="40">
        <v>7.0</v>
      </c>
      <c r="G29" s="40">
        <v>0.5</v>
      </c>
      <c r="H29" s="57" t="s">
        <v>46</v>
      </c>
      <c r="I29" s="485">
        <v>45056.0</v>
      </c>
      <c r="J29" s="96" t="s">
        <v>112</v>
      </c>
      <c r="K29" s="110" t="s">
        <v>71</v>
      </c>
      <c r="L29" s="40">
        <v>6.5</v>
      </c>
      <c r="M29" s="40">
        <v>1.0</v>
      </c>
      <c r="N29" s="38" t="s">
        <v>36</v>
      </c>
      <c r="O29" s="37">
        <v>45057.0</v>
      </c>
      <c r="P29" s="96" t="s">
        <v>25</v>
      </c>
      <c r="Q29" s="110" t="s">
        <v>25</v>
      </c>
      <c r="R29" s="40">
        <v>0.0</v>
      </c>
      <c r="S29" s="40">
        <v>0.0</v>
      </c>
      <c r="T29" s="57" t="s">
        <v>37</v>
      </c>
      <c r="U29" s="37">
        <v>45058.0</v>
      </c>
      <c r="V29" s="96" t="s">
        <v>112</v>
      </c>
      <c r="W29" s="110" t="s">
        <v>71</v>
      </c>
      <c r="X29" s="40">
        <v>6.5</v>
      </c>
      <c r="Y29" s="40">
        <v>1.0</v>
      </c>
      <c r="Z29" s="57" t="s">
        <v>40</v>
      </c>
      <c r="AA29" s="37">
        <v>45059.0</v>
      </c>
      <c r="AB29" s="56" t="s">
        <v>213</v>
      </c>
      <c r="AC29" s="110" t="s">
        <v>225</v>
      </c>
      <c r="AD29" s="40">
        <v>7.5</v>
      </c>
      <c r="AE29" s="40">
        <v>0.5</v>
      </c>
      <c r="AF29" s="96" t="s">
        <v>43</v>
      </c>
      <c r="AG29" s="37">
        <v>45060.0</v>
      </c>
      <c r="AH29" s="56" t="s">
        <v>213</v>
      </c>
      <c r="AI29" s="110" t="s">
        <v>225</v>
      </c>
      <c r="AJ29" s="40">
        <v>7.5</v>
      </c>
      <c r="AK29" s="40">
        <v>0.5</v>
      </c>
      <c r="AL29" s="57" t="s">
        <v>44</v>
      </c>
      <c r="AM29" s="485">
        <v>45061.0</v>
      </c>
      <c r="AN29" s="42" t="s">
        <v>273</v>
      </c>
      <c r="AO29" s="53" t="s">
        <v>39</v>
      </c>
      <c r="AP29" s="40">
        <v>5.5</v>
      </c>
      <c r="AQ29" s="40">
        <v>1.0</v>
      </c>
      <c r="AR29" s="48"/>
      <c r="AS29" s="49">
        <f t="shared" ref="AS29:AT29" si="33">SUM(F29,L29,R29,X29,AD29,AJ29,AP29)</f>
        <v>40.5</v>
      </c>
      <c r="AT29" s="39">
        <f t="shared" si="33"/>
        <v>4.5</v>
      </c>
      <c r="AU29" s="39"/>
      <c r="AV29" s="50">
        <f t="shared" si="34"/>
        <v>45</v>
      </c>
      <c r="AW29" s="39">
        <v>3044.25</v>
      </c>
      <c r="AX29" s="221">
        <f>AS29*67.31</f>
        <v>2726.055</v>
      </c>
      <c r="AY29" s="221">
        <f>AT29*74</f>
        <v>333</v>
      </c>
      <c r="AZ29" s="221"/>
      <c r="BA29" s="221">
        <f t="shared" si="35"/>
        <v>3059.055</v>
      </c>
      <c r="BB29" s="51"/>
      <c r="BC29" s="51" t="s">
        <v>102</v>
      </c>
      <c r="BD29" s="51">
        <f>SUM(BA16,BA50)</f>
        <v>4488</v>
      </c>
    </row>
    <row r="30">
      <c r="A30" s="109" t="s">
        <v>97</v>
      </c>
      <c r="B30" s="57" t="s">
        <v>33</v>
      </c>
      <c r="C30" s="37">
        <v>45055.0</v>
      </c>
      <c r="D30" s="96" t="s">
        <v>25</v>
      </c>
      <c r="E30" s="110" t="s">
        <v>25</v>
      </c>
      <c r="F30" s="40">
        <v>0.0</v>
      </c>
      <c r="G30" s="40">
        <v>0.0</v>
      </c>
      <c r="H30" s="57" t="s">
        <v>46</v>
      </c>
      <c r="I30" s="485">
        <v>45056.0</v>
      </c>
      <c r="J30" s="96" t="s">
        <v>74</v>
      </c>
      <c r="K30" s="110" t="s">
        <v>99</v>
      </c>
      <c r="L30" s="40">
        <v>7.0</v>
      </c>
      <c r="M30" s="40">
        <v>0.5</v>
      </c>
      <c r="N30" s="38" t="s">
        <v>36</v>
      </c>
      <c r="O30" s="37">
        <v>45057.0</v>
      </c>
      <c r="P30" s="96" t="s">
        <v>74</v>
      </c>
      <c r="Q30" s="110" t="s">
        <v>99</v>
      </c>
      <c r="R30" s="40">
        <v>7.0</v>
      </c>
      <c r="S30" s="40">
        <v>0.5</v>
      </c>
      <c r="T30" s="57" t="s">
        <v>37</v>
      </c>
      <c r="U30" s="37">
        <v>45058.0</v>
      </c>
      <c r="V30" s="96" t="s">
        <v>74</v>
      </c>
      <c r="W30" s="110" t="s">
        <v>99</v>
      </c>
      <c r="X30" s="40">
        <v>7.0</v>
      </c>
      <c r="Y30" s="40">
        <v>0.5</v>
      </c>
      <c r="Z30" s="57" t="s">
        <v>40</v>
      </c>
      <c r="AA30" s="37">
        <v>45059.0</v>
      </c>
      <c r="AB30" s="56" t="s">
        <v>281</v>
      </c>
      <c r="AC30" s="110" t="s">
        <v>101</v>
      </c>
      <c r="AD30" s="40">
        <v>8.0</v>
      </c>
      <c r="AE30" s="40">
        <v>0.0</v>
      </c>
      <c r="AF30" s="96" t="s">
        <v>43</v>
      </c>
      <c r="AG30" s="37">
        <v>45060.0</v>
      </c>
      <c r="AH30" s="56" t="s">
        <v>281</v>
      </c>
      <c r="AI30" s="110" t="s">
        <v>101</v>
      </c>
      <c r="AJ30" s="40">
        <v>8.0</v>
      </c>
      <c r="AK30" s="40">
        <v>0.0</v>
      </c>
      <c r="AL30" s="57" t="s">
        <v>44</v>
      </c>
      <c r="AM30" s="485">
        <v>45061.0</v>
      </c>
      <c r="AN30" s="96" t="s">
        <v>799</v>
      </c>
      <c r="AO30" s="110" t="s">
        <v>800</v>
      </c>
      <c r="AP30" s="40">
        <v>6.0</v>
      </c>
      <c r="AQ30" s="40">
        <v>0.5</v>
      </c>
      <c r="AR30" s="48"/>
      <c r="AS30" s="49">
        <f t="shared" ref="AS30:AT30" si="36">SUM(F30,L30,R30,X30,AD30,AJ30,AP30)</f>
        <v>43</v>
      </c>
      <c r="AT30" s="39">
        <f t="shared" si="36"/>
        <v>2</v>
      </c>
      <c r="AU30" s="39"/>
      <c r="AV30" s="50">
        <f t="shared" si="34"/>
        <v>45</v>
      </c>
      <c r="AW30" s="39">
        <v>3616.0</v>
      </c>
      <c r="AX30" s="221">
        <f t="shared" ref="AX30:AX33" si="38">AS30*80</f>
        <v>3440</v>
      </c>
      <c r="AY30" s="221">
        <f t="shared" ref="AY30:AY33" si="39">AT30*88</f>
        <v>176</v>
      </c>
      <c r="AZ30" s="221"/>
      <c r="BA30" s="221">
        <f t="shared" si="35"/>
        <v>3616</v>
      </c>
      <c r="BB30" s="51"/>
      <c r="BC30" s="51"/>
      <c r="BD30" s="51"/>
    </row>
    <row r="31">
      <c r="A31" s="35" t="s">
        <v>50</v>
      </c>
      <c r="B31" s="57" t="s">
        <v>33</v>
      </c>
      <c r="C31" s="37">
        <v>45055.0</v>
      </c>
      <c r="D31" s="96" t="s">
        <v>315</v>
      </c>
      <c r="E31" s="110" t="s">
        <v>200</v>
      </c>
      <c r="F31" s="40">
        <v>6.5</v>
      </c>
      <c r="G31" s="40">
        <v>2.0</v>
      </c>
      <c r="H31" s="61"/>
      <c r="I31" s="143"/>
      <c r="J31" s="92"/>
      <c r="K31" s="92"/>
      <c r="L31" s="40">
        <v>0.0</v>
      </c>
      <c r="M31" s="40">
        <v>0.0</v>
      </c>
      <c r="N31" s="38" t="s">
        <v>36</v>
      </c>
      <c r="O31" s="37">
        <v>45057.0</v>
      </c>
      <c r="P31" s="38" t="s">
        <v>247</v>
      </c>
      <c r="Q31" s="39" t="s">
        <v>127</v>
      </c>
      <c r="R31" s="40">
        <v>5.0</v>
      </c>
      <c r="S31" s="40">
        <v>1.0</v>
      </c>
      <c r="T31" s="36" t="s">
        <v>26</v>
      </c>
      <c r="U31" s="37">
        <v>45057.0</v>
      </c>
      <c r="V31" s="42" t="s">
        <v>298</v>
      </c>
      <c r="W31" s="39" t="s">
        <v>280</v>
      </c>
      <c r="X31" s="40">
        <v>0.0</v>
      </c>
      <c r="Y31" s="40">
        <v>7.0</v>
      </c>
      <c r="Z31" s="112"/>
      <c r="AA31" s="113"/>
      <c r="AB31" s="44"/>
      <c r="AC31" s="92"/>
      <c r="AD31" s="40">
        <v>0.0</v>
      </c>
      <c r="AE31" s="40">
        <v>0.0</v>
      </c>
      <c r="AF31" s="113"/>
      <c r="AG31" s="113"/>
      <c r="AH31" s="115"/>
      <c r="AI31" s="115"/>
      <c r="AJ31" s="40">
        <v>0.0</v>
      </c>
      <c r="AK31" s="40">
        <v>0.0</v>
      </c>
      <c r="AL31" s="113"/>
      <c r="AM31" s="113"/>
      <c r="AN31" s="53"/>
      <c r="AO31" s="53"/>
      <c r="AP31" s="40">
        <v>0.0</v>
      </c>
      <c r="AQ31" s="40">
        <v>0.0</v>
      </c>
      <c r="AR31" s="48"/>
      <c r="AS31" s="49">
        <f t="shared" ref="AS31:AT31" si="37">SUM(F31,L31,R31,X31,AD31,AJ31,AP31)</f>
        <v>11.5</v>
      </c>
      <c r="AT31" s="39">
        <f t="shared" si="37"/>
        <v>10</v>
      </c>
      <c r="AU31" s="39"/>
      <c r="AV31" s="50">
        <f t="shared" si="34"/>
        <v>21.5</v>
      </c>
      <c r="AW31" s="39">
        <v>1800.0</v>
      </c>
      <c r="AX31" s="221">
        <f t="shared" si="38"/>
        <v>920</v>
      </c>
      <c r="AY31" s="221">
        <f t="shared" si="39"/>
        <v>880</v>
      </c>
      <c r="AZ31" s="221"/>
      <c r="BA31" s="221">
        <f t="shared" si="35"/>
        <v>1800</v>
      </c>
      <c r="BB31" s="51"/>
      <c r="BC31" s="51"/>
      <c r="BD31" s="51">
        <f>SUM(BA11,BA24,BA35,BA43,BA52,BA62)</f>
        <v>57124.06</v>
      </c>
    </row>
    <row r="32">
      <c r="A32" s="35" t="s">
        <v>82</v>
      </c>
      <c r="B32" s="61"/>
      <c r="C32" s="45"/>
      <c r="D32" s="92"/>
      <c r="E32" s="92"/>
      <c r="F32" s="40">
        <v>0.0</v>
      </c>
      <c r="G32" s="40">
        <v>0.0</v>
      </c>
      <c r="H32" s="61"/>
      <c r="I32" s="143"/>
      <c r="J32" s="92"/>
      <c r="K32" s="92"/>
      <c r="L32" s="40">
        <v>0.0</v>
      </c>
      <c r="M32" s="40">
        <v>0.0</v>
      </c>
      <c r="N32" s="38" t="s">
        <v>36</v>
      </c>
      <c r="O32" s="37">
        <v>45057.0</v>
      </c>
      <c r="P32" s="96" t="s">
        <v>826</v>
      </c>
      <c r="Q32" s="110" t="s">
        <v>227</v>
      </c>
      <c r="R32" s="40">
        <v>2.0</v>
      </c>
      <c r="S32" s="40">
        <v>0.0</v>
      </c>
      <c r="T32" s="113"/>
      <c r="U32" s="113"/>
      <c r="V32" s="92"/>
      <c r="W32" s="92"/>
      <c r="X32" s="40">
        <v>0.0</v>
      </c>
      <c r="Y32" s="40">
        <v>0.0</v>
      </c>
      <c r="Z32" s="112"/>
      <c r="AA32" s="113"/>
      <c r="AB32" s="115"/>
      <c r="AC32" s="115"/>
      <c r="AD32" s="40">
        <v>0.0</v>
      </c>
      <c r="AE32" s="40">
        <v>0.0</v>
      </c>
      <c r="AF32" s="113"/>
      <c r="AG32" s="113"/>
      <c r="AH32" s="115"/>
      <c r="AI32" s="115"/>
      <c r="AJ32" s="40">
        <v>0.0</v>
      </c>
      <c r="AK32" s="40">
        <v>0.0</v>
      </c>
      <c r="AL32" s="113"/>
      <c r="AM32" s="113"/>
      <c r="AN32" s="113"/>
      <c r="AO32" s="113"/>
      <c r="AP32" s="40">
        <v>0.0</v>
      </c>
      <c r="AQ32" s="40">
        <v>0.0</v>
      </c>
      <c r="AR32" s="48"/>
      <c r="AS32" s="49">
        <f t="shared" ref="AS32:AT32" si="40">SUM(F32,L32,R32,X32,AD32,AJ32,AP32)</f>
        <v>2</v>
      </c>
      <c r="AT32" s="39">
        <f t="shared" si="40"/>
        <v>0</v>
      </c>
      <c r="AU32" s="39"/>
      <c r="AV32" s="50">
        <f t="shared" si="34"/>
        <v>2</v>
      </c>
      <c r="AW32" s="39">
        <v>160.0</v>
      </c>
      <c r="AX32" s="221">
        <f t="shared" si="38"/>
        <v>160</v>
      </c>
      <c r="AY32" s="221">
        <f t="shared" si="39"/>
        <v>0</v>
      </c>
      <c r="AZ32" s="221"/>
      <c r="BA32" s="221">
        <f t="shared" si="35"/>
        <v>160</v>
      </c>
      <c r="BB32" s="51"/>
      <c r="BC32" s="51"/>
      <c r="BD32" s="51"/>
    </row>
    <row r="33">
      <c r="A33" s="116"/>
      <c r="B33" s="117"/>
      <c r="C33" s="71"/>
      <c r="D33" s="32"/>
      <c r="E33" s="32"/>
      <c r="F33" s="117"/>
      <c r="G33" s="117"/>
      <c r="H33" s="117"/>
      <c r="I33" s="118"/>
      <c r="J33" s="32"/>
      <c r="K33" s="32"/>
      <c r="L33" s="51"/>
      <c r="M33" s="51"/>
      <c r="N33" s="51"/>
      <c r="O33" s="71"/>
      <c r="P33" s="32"/>
      <c r="Q33" s="32"/>
      <c r="R33" s="8"/>
      <c r="S33" s="8"/>
      <c r="T33" s="8"/>
      <c r="U33" s="8"/>
      <c r="V33" s="32"/>
      <c r="W33" s="32"/>
      <c r="X33" s="119"/>
      <c r="Y33" s="119"/>
      <c r="Z33" s="119"/>
      <c r="AA33" s="8"/>
      <c r="AB33" s="74"/>
      <c r="AC33" s="74"/>
      <c r="AD33" s="8"/>
      <c r="AE33" s="8"/>
      <c r="AF33" s="8"/>
      <c r="AG33" s="8"/>
      <c r="AH33" s="74"/>
      <c r="AI33" s="74"/>
      <c r="AJ33" s="8"/>
      <c r="AK33" s="8"/>
      <c r="AL33" s="8"/>
      <c r="AM33" s="8"/>
      <c r="AN33" s="8"/>
      <c r="AO33" s="8"/>
      <c r="AP33" s="8"/>
      <c r="AQ33" s="8"/>
      <c r="AR33" s="65"/>
      <c r="AS33" s="49">
        <f t="shared" ref="AS33:AT33" si="41">SUM(F33,L33,R33,X33,AD33,AJ33,AP33)</f>
        <v>0</v>
      </c>
      <c r="AT33" s="39">
        <f t="shared" si="41"/>
        <v>0</v>
      </c>
      <c r="AU33" s="39"/>
      <c r="AV33" s="50">
        <f t="shared" si="34"/>
        <v>0</v>
      </c>
      <c r="AW33" s="39"/>
      <c r="AX33" s="221">
        <f t="shared" si="38"/>
        <v>0</v>
      </c>
      <c r="AY33" s="221">
        <f t="shared" si="39"/>
        <v>0</v>
      </c>
      <c r="AZ33" s="221"/>
      <c r="BA33" s="221">
        <f t="shared" si="35"/>
        <v>0</v>
      </c>
      <c r="BB33" s="51"/>
      <c r="BC33" s="51"/>
      <c r="BD33" s="51"/>
    </row>
    <row r="34">
      <c r="A34" s="116"/>
      <c r="B34" s="117"/>
      <c r="C34" s="71"/>
      <c r="D34" s="32"/>
      <c r="E34" s="32"/>
      <c r="F34" s="117"/>
      <c r="G34" s="117"/>
      <c r="H34" s="117"/>
      <c r="I34" s="118"/>
      <c r="J34" s="32"/>
      <c r="K34" s="32"/>
      <c r="L34" s="51"/>
      <c r="M34" s="51"/>
      <c r="N34" s="51"/>
      <c r="O34" s="71"/>
      <c r="P34" s="32"/>
      <c r="Q34" s="32"/>
      <c r="R34" s="8"/>
      <c r="S34" s="8"/>
      <c r="T34" s="8"/>
      <c r="U34" s="8"/>
      <c r="V34" s="32"/>
      <c r="W34" s="32"/>
      <c r="X34" s="119"/>
      <c r="Y34" s="119"/>
      <c r="Z34" s="119"/>
      <c r="AA34" s="8"/>
      <c r="AB34" s="74"/>
      <c r="AC34" s="74"/>
      <c r="AD34" s="8"/>
      <c r="AE34" s="8"/>
      <c r="AF34" s="8"/>
      <c r="AG34" s="8"/>
      <c r="AH34" s="74"/>
      <c r="AI34" s="74"/>
      <c r="AJ34" s="8"/>
      <c r="AK34" s="8"/>
      <c r="AL34" s="8"/>
      <c r="AM34" s="8"/>
      <c r="AN34" s="8"/>
      <c r="AO34" s="8"/>
      <c r="AP34" s="8"/>
      <c r="AQ34" s="8"/>
      <c r="AR34" s="48"/>
      <c r="AS34" s="51"/>
      <c r="AT34" s="51"/>
      <c r="AU34" s="51"/>
      <c r="AV34" s="51"/>
      <c r="AW34" s="51"/>
      <c r="AX34" s="221"/>
      <c r="AY34" s="221"/>
      <c r="AZ34" s="221"/>
      <c r="BA34" s="221"/>
      <c r="BB34" s="51"/>
      <c r="BC34" s="51"/>
      <c r="BD34" s="51"/>
    </row>
    <row r="35">
      <c r="A35" s="116"/>
      <c r="B35" s="117"/>
      <c r="C35" s="71"/>
      <c r="D35" s="32"/>
      <c r="E35" s="32"/>
      <c r="F35" s="117"/>
      <c r="G35" s="117"/>
      <c r="H35" s="117"/>
      <c r="I35" s="118"/>
      <c r="J35" s="32"/>
      <c r="K35" s="32"/>
      <c r="L35" s="51"/>
      <c r="M35" s="51"/>
      <c r="N35" s="51"/>
      <c r="O35" s="71"/>
      <c r="P35" s="32"/>
      <c r="Q35" s="32"/>
      <c r="R35" s="8"/>
      <c r="S35" s="8"/>
      <c r="T35" s="8"/>
      <c r="U35" s="8"/>
      <c r="V35" s="32"/>
      <c r="W35" s="32"/>
      <c r="X35" s="119"/>
      <c r="Y35" s="119"/>
      <c r="Z35" s="119"/>
      <c r="AA35" s="8"/>
      <c r="AB35" s="74"/>
      <c r="AC35" s="74"/>
      <c r="AD35" s="8"/>
      <c r="AE35" s="8"/>
      <c r="AF35" s="8"/>
      <c r="AG35" s="8"/>
      <c r="AH35" s="74"/>
      <c r="AI35" s="74"/>
      <c r="AJ35" s="8"/>
      <c r="AK35" s="8"/>
      <c r="AL35" s="8"/>
      <c r="AM35" s="8"/>
      <c r="AN35" s="8"/>
      <c r="AO35" s="8"/>
      <c r="AP35" s="8"/>
      <c r="AQ35" s="8"/>
      <c r="AR35" s="76" t="s">
        <v>14</v>
      </c>
      <c r="AS35" s="77">
        <f t="shared" ref="AS35:AT35" si="42">SUM(AS28,AS29,AS30,AS31,AS32,AS33)</f>
        <v>97</v>
      </c>
      <c r="AT35" s="78">
        <f t="shared" si="42"/>
        <v>59.5</v>
      </c>
      <c r="AU35" s="78"/>
      <c r="AV35" s="79">
        <f>SUM(AV28,AV29,AV30,AV31,AV32,AV33)</f>
        <v>156.5</v>
      </c>
      <c r="AW35" s="39">
        <v>12404.25</v>
      </c>
      <c r="AX35" s="221">
        <f t="shared" ref="AX35:AY35" si="43">SUM(AX28,AX29,AX30,AX31,AX32,AX33)</f>
        <v>7246.055</v>
      </c>
      <c r="AY35" s="221">
        <f t="shared" si="43"/>
        <v>5173</v>
      </c>
      <c r="AZ35" s="221"/>
      <c r="BA35" s="221">
        <f>SUM(BA28,BA29,BA30,BA31,BA32,BA33)</f>
        <v>12419.055</v>
      </c>
      <c r="BB35" s="51"/>
      <c r="BC35" s="51"/>
      <c r="BD35" s="51"/>
    </row>
    <row r="36">
      <c r="A36" s="120"/>
      <c r="B36" s="121"/>
      <c r="C36" s="121"/>
      <c r="D36" s="122"/>
      <c r="E36" s="81"/>
      <c r="F36" s="123"/>
      <c r="G36" s="123"/>
      <c r="H36" s="123"/>
      <c r="I36" s="124"/>
      <c r="J36" s="80" t="s">
        <v>23</v>
      </c>
      <c r="K36" s="81"/>
      <c r="L36" s="124"/>
      <c r="M36" s="124"/>
      <c r="N36" s="124"/>
      <c r="O36" s="124"/>
      <c r="P36" s="7"/>
      <c r="Q36" s="124"/>
      <c r="R36" s="8"/>
      <c r="S36" s="8"/>
      <c r="T36" s="8"/>
      <c r="U36" s="8"/>
      <c r="V36" s="83"/>
      <c r="W36" s="83"/>
      <c r="X36" s="119"/>
      <c r="Y36" s="119"/>
      <c r="Z36" s="119"/>
      <c r="AA36" s="8"/>
      <c r="AB36" s="82" t="s">
        <v>23</v>
      </c>
      <c r="AC36" s="81"/>
      <c r="AD36" s="8"/>
      <c r="AE36" s="8"/>
      <c r="AF36" s="8"/>
      <c r="AG36" s="8"/>
      <c r="AH36" s="125"/>
      <c r="AI36" s="81"/>
      <c r="AJ36" s="8"/>
      <c r="AK36" s="8"/>
      <c r="AL36" s="8"/>
      <c r="AM36" s="8"/>
      <c r="AN36" s="82" t="s">
        <v>23</v>
      </c>
      <c r="AO36" s="81"/>
      <c r="AP36" s="126"/>
      <c r="AQ36" s="126"/>
      <c r="AR36" s="126"/>
      <c r="AS36" s="126"/>
      <c r="AT36" s="126"/>
      <c r="AU36" s="126"/>
      <c r="AV36" s="126"/>
      <c r="AW36" s="8"/>
      <c r="AX36" s="8"/>
      <c r="AY36" s="8"/>
      <c r="AZ36" s="8"/>
      <c r="BA36" s="8"/>
      <c r="BB36" s="8"/>
      <c r="BC36" s="8"/>
      <c r="BD36" s="8"/>
    </row>
    <row r="37">
      <c r="A37" s="7"/>
      <c r="B37" s="350"/>
      <c r="C37" s="350"/>
      <c r="D37" s="124"/>
      <c r="E37" s="351">
        <v>45054.0</v>
      </c>
      <c r="F37" s="387"/>
      <c r="G37" s="387"/>
      <c r="H37" s="387"/>
      <c r="I37" s="124"/>
      <c r="J37" s="124"/>
      <c r="K37" s="351">
        <v>45055.0</v>
      </c>
      <c r="L37" s="124"/>
      <c r="M37" s="124"/>
      <c r="N37" s="124"/>
      <c r="O37" s="124"/>
      <c r="P37" s="124"/>
      <c r="Q37" s="351">
        <v>45056.0</v>
      </c>
      <c r="R37" s="8"/>
      <c r="S37" s="8"/>
      <c r="T37" s="8"/>
      <c r="U37" s="126"/>
      <c r="V37" s="126"/>
      <c r="W37" s="405">
        <v>45057.0</v>
      </c>
      <c r="X37" s="126"/>
      <c r="Y37" s="126"/>
      <c r="Z37" s="126"/>
      <c r="AA37" s="126"/>
      <c r="AB37" s="126"/>
      <c r="AC37" s="405">
        <v>45058.0</v>
      </c>
      <c r="AD37" s="126"/>
      <c r="AE37" s="126"/>
      <c r="AF37" s="126"/>
      <c r="AG37" s="126"/>
      <c r="AH37" s="126"/>
      <c r="AI37" s="405">
        <v>45059.0</v>
      </c>
      <c r="AJ37" s="126"/>
      <c r="AK37" s="126"/>
      <c r="AL37" s="126"/>
      <c r="AM37" s="126"/>
      <c r="AN37" s="126"/>
      <c r="AO37" s="405">
        <v>45060.0</v>
      </c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</row>
    <row r="38">
      <c r="A38" s="107"/>
      <c r="B38" s="26"/>
      <c r="C38" s="26"/>
      <c r="D38" s="26" t="s">
        <v>2</v>
      </c>
      <c r="E38" s="26" t="s">
        <v>3</v>
      </c>
      <c r="F38" s="26" t="s">
        <v>4</v>
      </c>
      <c r="G38" s="26" t="s">
        <v>5</v>
      </c>
      <c r="H38" s="26"/>
      <c r="I38" s="26"/>
      <c r="J38" s="26" t="s">
        <v>2</v>
      </c>
      <c r="K38" s="26" t="s">
        <v>7</v>
      </c>
      <c r="L38" s="26" t="s">
        <v>4</v>
      </c>
      <c r="M38" s="26" t="s">
        <v>5</v>
      </c>
      <c r="N38" s="26"/>
      <c r="O38" s="26"/>
      <c r="P38" s="26" t="s">
        <v>2</v>
      </c>
      <c r="Q38" s="26" t="s">
        <v>8</v>
      </c>
      <c r="R38" s="26" t="s">
        <v>4</v>
      </c>
      <c r="S38" s="26" t="s">
        <v>5</v>
      </c>
      <c r="T38" s="28"/>
      <c r="U38" s="29"/>
      <c r="V38" s="29" t="s">
        <v>2</v>
      </c>
      <c r="W38" s="29" t="s">
        <v>9</v>
      </c>
      <c r="X38" s="26" t="s">
        <v>4</v>
      </c>
      <c r="Y38" s="26" t="s">
        <v>5</v>
      </c>
      <c r="Z38" s="29"/>
      <c r="AA38" s="29"/>
      <c r="AB38" s="29" t="s">
        <v>2</v>
      </c>
      <c r="AC38" s="29" t="s">
        <v>10</v>
      </c>
      <c r="AD38" s="26" t="s">
        <v>4</v>
      </c>
      <c r="AE38" s="26" t="s">
        <v>5</v>
      </c>
      <c r="AF38" s="29"/>
      <c r="AG38" s="29"/>
      <c r="AH38" s="29" t="s">
        <v>2</v>
      </c>
      <c r="AI38" s="29" t="s">
        <v>11</v>
      </c>
      <c r="AJ38" s="26" t="s">
        <v>4</v>
      </c>
      <c r="AK38" s="26" t="s">
        <v>5</v>
      </c>
      <c r="AL38" s="29"/>
      <c r="AM38" s="29"/>
      <c r="AN38" s="29" t="s">
        <v>2</v>
      </c>
      <c r="AO38" s="29" t="s">
        <v>12</v>
      </c>
      <c r="AP38" s="26" t="s">
        <v>4</v>
      </c>
      <c r="AQ38" s="26" t="s">
        <v>5</v>
      </c>
      <c r="AR38" s="30"/>
      <c r="AS38" s="31" t="s">
        <v>4</v>
      </c>
      <c r="AT38" s="31" t="s">
        <v>13</v>
      </c>
      <c r="AU38" s="31" t="s">
        <v>6</v>
      </c>
      <c r="AV38" s="31" t="s">
        <v>14</v>
      </c>
      <c r="AW38" s="92"/>
      <c r="AX38" s="33" t="s">
        <v>4</v>
      </c>
      <c r="AY38" s="33" t="s">
        <v>13</v>
      </c>
      <c r="AZ38" s="33" t="s">
        <v>6</v>
      </c>
      <c r="BA38" s="33" t="s">
        <v>15</v>
      </c>
      <c r="BB38" s="32"/>
      <c r="BC38" s="32"/>
      <c r="BD38" s="32"/>
    </row>
    <row r="39">
      <c r="A39" s="59" t="s">
        <v>176</v>
      </c>
      <c r="B39" s="275" t="s">
        <v>62</v>
      </c>
      <c r="C39" s="37">
        <v>45055.0</v>
      </c>
      <c r="D39" s="42" t="s">
        <v>284</v>
      </c>
      <c r="E39" s="53" t="s">
        <v>122</v>
      </c>
      <c r="F39" s="40">
        <v>0.0</v>
      </c>
      <c r="G39" s="40">
        <v>3.5</v>
      </c>
      <c r="H39" s="42" t="s">
        <v>131</v>
      </c>
      <c r="I39" s="485">
        <v>45056.0</v>
      </c>
      <c r="J39" s="42" t="s">
        <v>308</v>
      </c>
      <c r="K39" s="53" t="s">
        <v>309</v>
      </c>
      <c r="L39" s="40">
        <v>5.0</v>
      </c>
      <c r="M39" s="40">
        <v>5.5</v>
      </c>
      <c r="N39" s="39"/>
      <c r="O39" s="45"/>
      <c r="P39" s="53"/>
      <c r="Q39" s="53"/>
      <c r="R39" s="40">
        <v>0.0</v>
      </c>
      <c r="S39" s="40">
        <v>0.0</v>
      </c>
      <c r="T39" s="42"/>
      <c r="U39" s="37"/>
      <c r="V39" s="42"/>
      <c r="W39" s="53"/>
      <c r="X39" s="40">
        <v>0.0</v>
      </c>
      <c r="Y39" s="40">
        <v>0.0</v>
      </c>
      <c r="Z39" s="42" t="s">
        <v>78</v>
      </c>
      <c r="AA39" s="37">
        <v>45059.0</v>
      </c>
      <c r="AB39" s="42" t="s">
        <v>286</v>
      </c>
      <c r="AC39" s="53" t="s">
        <v>120</v>
      </c>
      <c r="AD39" s="40">
        <v>0.0</v>
      </c>
      <c r="AE39" s="40">
        <v>4.5</v>
      </c>
      <c r="AF39" s="185" t="s">
        <v>79</v>
      </c>
      <c r="AG39" s="230">
        <v>45060.0</v>
      </c>
      <c r="AH39" s="42" t="s">
        <v>284</v>
      </c>
      <c r="AI39" s="53" t="s">
        <v>122</v>
      </c>
      <c r="AJ39" s="40">
        <v>0.0</v>
      </c>
      <c r="AK39" s="40">
        <v>3.5</v>
      </c>
      <c r="AL39" s="47" t="s">
        <v>27</v>
      </c>
      <c r="AM39" s="485">
        <v>45061.0</v>
      </c>
      <c r="AN39" s="42" t="s">
        <v>284</v>
      </c>
      <c r="AO39" s="53" t="s">
        <v>122</v>
      </c>
      <c r="AP39" s="40">
        <v>0.0</v>
      </c>
      <c r="AQ39" s="40">
        <v>3.5</v>
      </c>
      <c r="AR39" s="48"/>
      <c r="AS39" s="49">
        <f t="shared" ref="AS39:AT39" si="44">SUM(F39,L39,R39,X39,AD39,AJ39,AP39)</f>
        <v>5</v>
      </c>
      <c r="AT39" s="39">
        <f t="shared" si="44"/>
        <v>20.5</v>
      </c>
      <c r="AU39" s="39"/>
      <c r="AV39" s="50">
        <f t="shared" ref="AV39:AV41" si="46">SUM(AS39,AT39)</f>
        <v>25.5</v>
      </c>
      <c r="AW39" s="39">
        <v>2204.0</v>
      </c>
      <c r="AX39" s="221">
        <f t="shared" ref="AX39:AX41" si="47">AS39*80</f>
        <v>400</v>
      </c>
      <c r="AY39" s="221">
        <f t="shared" ref="AY39:AY41" si="48">AT39*88</f>
        <v>1804</v>
      </c>
      <c r="AZ39" s="221"/>
      <c r="BA39" s="221">
        <f t="shared" ref="BA39:BA41" si="49">SUM(AX39,AY39)</f>
        <v>2204</v>
      </c>
      <c r="BB39" s="51"/>
      <c r="BC39" s="51"/>
      <c r="BD39" s="51"/>
    </row>
    <row r="40">
      <c r="A40" s="35" t="s">
        <v>123</v>
      </c>
      <c r="B40" s="57" t="s">
        <v>33</v>
      </c>
      <c r="C40" s="37">
        <v>45055.0</v>
      </c>
      <c r="D40" s="131" t="s">
        <v>285</v>
      </c>
      <c r="E40" s="111" t="s">
        <v>129</v>
      </c>
      <c r="F40" s="40">
        <v>5.0</v>
      </c>
      <c r="G40" s="40">
        <v>2.0</v>
      </c>
      <c r="H40" s="42" t="s">
        <v>131</v>
      </c>
      <c r="I40" s="485">
        <v>45056.0</v>
      </c>
      <c r="J40" s="42" t="s">
        <v>25</v>
      </c>
      <c r="K40" s="53" t="s">
        <v>25</v>
      </c>
      <c r="L40" s="40">
        <v>0.0</v>
      </c>
      <c r="M40" s="40">
        <v>0.0</v>
      </c>
      <c r="N40" s="38" t="s">
        <v>36</v>
      </c>
      <c r="O40" s="37">
        <v>45057.0</v>
      </c>
      <c r="P40" s="131" t="s">
        <v>285</v>
      </c>
      <c r="Q40" s="111" t="s">
        <v>129</v>
      </c>
      <c r="R40" s="40">
        <v>5.0</v>
      </c>
      <c r="S40" s="40">
        <v>2.0</v>
      </c>
      <c r="T40" s="42" t="s">
        <v>37</v>
      </c>
      <c r="U40" s="37">
        <v>45058.0</v>
      </c>
      <c r="V40" s="131" t="s">
        <v>285</v>
      </c>
      <c r="W40" s="111" t="s">
        <v>129</v>
      </c>
      <c r="X40" s="40">
        <v>5.0</v>
      </c>
      <c r="Y40" s="40">
        <v>2.0</v>
      </c>
      <c r="Z40" s="42" t="s">
        <v>40</v>
      </c>
      <c r="AA40" s="37">
        <v>45059.0</v>
      </c>
      <c r="AB40" s="131" t="s">
        <v>247</v>
      </c>
      <c r="AC40" s="111" t="s">
        <v>127</v>
      </c>
      <c r="AD40" s="40">
        <v>5.0</v>
      </c>
      <c r="AE40" s="40">
        <v>1.0</v>
      </c>
      <c r="AF40" s="434" t="s">
        <v>43</v>
      </c>
      <c r="AG40" s="37">
        <v>45060.0</v>
      </c>
      <c r="AH40" s="38" t="s">
        <v>285</v>
      </c>
      <c r="AI40" s="39" t="s">
        <v>129</v>
      </c>
      <c r="AJ40" s="40">
        <v>5.0</v>
      </c>
      <c r="AK40" s="40">
        <v>2.0</v>
      </c>
      <c r="AL40" s="42" t="s">
        <v>44</v>
      </c>
      <c r="AM40" s="485">
        <v>45061.0</v>
      </c>
      <c r="AN40" s="131" t="s">
        <v>285</v>
      </c>
      <c r="AO40" s="111" t="s">
        <v>129</v>
      </c>
      <c r="AP40" s="40">
        <v>5.0</v>
      </c>
      <c r="AQ40" s="40">
        <v>2.0</v>
      </c>
      <c r="AR40" s="48"/>
      <c r="AS40" s="49">
        <f t="shared" ref="AS40:AT40" si="45">SUM(F40,L40,R40,X40,AD40,AJ40,AP40)</f>
        <v>30</v>
      </c>
      <c r="AT40" s="39">
        <f t="shared" si="45"/>
        <v>11</v>
      </c>
      <c r="AU40" s="39"/>
      <c r="AV40" s="50">
        <f t="shared" si="46"/>
        <v>41</v>
      </c>
      <c r="AW40" s="39">
        <v>3368.0</v>
      </c>
      <c r="AX40" s="221">
        <f t="shared" si="47"/>
        <v>2400</v>
      </c>
      <c r="AY40" s="221">
        <f t="shared" si="48"/>
        <v>968</v>
      </c>
      <c r="AZ40" s="221"/>
      <c r="BA40" s="221">
        <f t="shared" si="49"/>
        <v>3368</v>
      </c>
      <c r="BB40" s="51"/>
      <c r="BC40" s="51"/>
      <c r="BD40" s="51"/>
    </row>
    <row r="41">
      <c r="A41" s="477" t="s">
        <v>52</v>
      </c>
      <c r="B41" s="134"/>
      <c r="C41" s="45"/>
      <c r="D41" s="53"/>
      <c r="E41" s="53"/>
      <c r="F41" s="40">
        <v>0.0</v>
      </c>
      <c r="G41" s="40">
        <v>0.0</v>
      </c>
      <c r="H41" s="61"/>
      <c r="I41" s="143"/>
      <c r="J41" s="53"/>
      <c r="K41" s="53"/>
      <c r="L41" s="40">
        <v>0.0</v>
      </c>
      <c r="M41" s="40">
        <v>0.0</v>
      </c>
      <c r="N41" s="38" t="s">
        <v>64</v>
      </c>
      <c r="O41" s="37">
        <v>45057.0</v>
      </c>
      <c r="P41" s="42" t="s">
        <v>284</v>
      </c>
      <c r="Q41" s="53" t="s">
        <v>122</v>
      </c>
      <c r="R41" s="40">
        <v>0.0</v>
      </c>
      <c r="S41" s="40">
        <v>3.5</v>
      </c>
      <c r="T41" s="42" t="s">
        <v>67</v>
      </c>
      <c r="U41" s="37">
        <v>45058.0</v>
      </c>
      <c r="V41" s="42" t="s">
        <v>284</v>
      </c>
      <c r="W41" s="53" t="s">
        <v>122</v>
      </c>
      <c r="X41" s="40">
        <v>0.0</v>
      </c>
      <c r="Y41" s="40">
        <v>3.5</v>
      </c>
      <c r="Z41" s="144"/>
      <c r="AA41" s="144"/>
      <c r="AB41" s="142"/>
      <c r="AC41" s="142"/>
      <c r="AD41" s="40">
        <v>0.0</v>
      </c>
      <c r="AE41" s="40">
        <v>0.0</v>
      </c>
      <c r="AF41" s="434"/>
      <c r="AG41" s="37"/>
      <c r="AH41" s="42"/>
      <c r="AI41" s="53"/>
      <c r="AJ41" s="40">
        <v>0.0</v>
      </c>
      <c r="AK41" s="40">
        <v>0.0</v>
      </c>
      <c r="AL41" s="54"/>
      <c r="AM41" s="143"/>
      <c r="AN41" s="53"/>
      <c r="AO41" s="53"/>
      <c r="AP41" s="40">
        <v>0.0</v>
      </c>
      <c r="AQ41" s="40">
        <v>0.0</v>
      </c>
      <c r="AR41" s="48"/>
      <c r="AS41" s="49">
        <f t="shared" ref="AS41:AT41" si="50">SUM(F41,L41,R41,X41,AD41,AJ41,AP41)</f>
        <v>0</v>
      </c>
      <c r="AT41" s="39">
        <f t="shared" si="50"/>
        <v>7</v>
      </c>
      <c r="AU41" s="39"/>
      <c r="AV41" s="50">
        <f t="shared" si="46"/>
        <v>7</v>
      </c>
      <c r="AW41" s="39">
        <v>616.0</v>
      </c>
      <c r="AX41" s="221">
        <f t="shared" si="47"/>
        <v>0</v>
      </c>
      <c r="AY41" s="221">
        <f t="shared" si="48"/>
        <v>616</v>
      </c>
      <c r="AZ41" s="221"/>
      <c r="BA41" s="221">
        <f t="shared" si="49"/>
        <v>616</v>
      </c>
      <c r="BB41" s="51"/>
      <c r="BC41" s="51"/>
      <c r="BD41" s="51"/>
    </row>
    <row r="42">
      <c r="B42" s="135"/>
      <c r="C42" s="71"/>
      <c r="D42" s="136"/>
      <c r="E42" s="136"/>
      <c r="F42" s="117"/>
      <c r="G42" s="117"/>
      <c r="H42" s="117"/>
      <c r="I42" s="118"/>
      <c r="J42" s="136"/>
      <c r="K42" s="136"/>
      <c r="L42" s="51"/>
      <c r="M42" s="51"/>
      <c r="N42" s="51"/>
      <c r="O42" s="71"/>
      <c r="P42" s="136"/>
      <c r="Q42" s="136"/>
      <c r="R42" s="136"/>
      <c r="S42" s="136"/>
      <c r="T42" s="136"/>
      <c r="U42" s="71"/>
      <c r="V42" s="136"/>
      <c r="W42" s="136"/>
      <c r="AB42" s="137"/>
      <c r="AC42" s="137"/>
      <c r="AJ42" s="138"/>
      <c r="AK42" s="138"/>
      <c r="AL42" s="138"/>
      <c r="AM42" s="118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584"/>
      <c r="AY42" s="584"/>
      <c r="AZ42" s="584"/>
      <c r="BA42" s="584"/>
      <c r="BB42" s="136"/>
      <c r="BC42" s="136"/>
      <c r="BD42" s="136"/>
    </row>
    <row r="43">
      <c r="B43" s="135"/>
      <c r="C43" s="71"/>
      <c r="D43" s="136"/>
      <c r="E43" s="136"/>
      <c r="F43" s="117"/>
      <c r="G43" s="117"/>
      <c r="H43" s="117"/>
      <c r="I43" s="118"/>
      <c r="J43" s="136"/>
      <c r="K43" s="136"/>
      <c r="L43" s="51"/>
      <c r="M43" s="51"/>
      <c r="N43" s="51"/>
      <c r="O43" s="71"/>
      <c r="P43" s="136"/>
      <c r="Q43" s="136"/>
      <c r="R43" s="136"/>
      <c r="S43" s="136"/>
      <c r="T43" s="136"/>
      <c r="U43" s="71"/>
      <c r="V43" s="136"/>
      <c r="W43" s="136"/>
      <c r="AB43" s="74"/>
      <c r="AC43" s="74"/>
      <c r="AJ43" s="138"/>
      <c r="AK43" s="138"/>
      <c r="AL43" s="138"/>
      <c r="AM43" s="118"/>
      <c r="AN43" s="136"/>
      <c r="AO43" s="136"/>
      <c r="AP43" s="136"/>
      <c r="AQ43" s="136"/>
      <c r="AR43" s="76" t="s">
        <v>14</v>
      </c>
      <c r="AS43" s="77">
        <f t="shared" ref="AS43:AT43" si="51">SUM(AS39,AS40,AS41)</f>
        <v>35</v>
      </c>
      <c r="AT43" s="78">
        <f t="shared" si="51"/>
        <v>38.5</v>
      </c>
      <c r="AU43" s="78"/>
      <c r="AV43" s="79">
        <f>SUM(AV39,AV40,AV41)</f>
        <v>73.5</v>
      </c>
      <c r="AW43" s="39">
        <v>6188.0</v>
      </c>
      <c r="AX43" s="221">
        <f t="shared" ref="AX43:AY43" si="52">SUM(AX39,AX40,AX41)</f>
        <v>2800</v>
      </c>
      <c r="AY43" s="221">
        <f t="shared" si="52"/>
        <v>3388</v>
      </c>
      <c r="AZ43" s="221"/>
      <c r="BA43" s="221">
        <f>SUM(BA39,BA40,BA41)</f>
        <v>6188</v>
      </c>
      <c r="BB43" s="51"/>
      <c r="BC43" s="51"/>
      <c r="BD43" s="51"/>
    </row>
    <row r="44">
      <c r="B44" s="135"/>
      <c r="C44" s="71"/>
      <c r="D44" s="136"/>
      <c r="E44" s="136"/>
      <c r="F44" s="117"/>
      <c r="G44" s="117"/>
      <c r="H44" s="117"/>
      <c r="I44" s="118"/>
      <c r="J44" s="136"/>
      <c r="K44" s="136"/>
      <c r="L44" s="51"/>
      <c r="M44" s="51"/>
      <c r="N44" s="51"/>
      <c r="O44" s="71"/>
      <c r="P44" s="136"/>
      <c r="Q44" s="136"/>
      <c r="R44" s="136"/>
      <c r="S44" s="136"/>
      <c r="T44" s="136"/>
      <c r="U44" s="71"/>
      <c r="V44" s="136"/>
      <c r="W44" s="136"/>
      <c r="AB44" s="74"/>
      <c r="AC44" s="74"/>
      <c r="AJ44" s="138"/>
      <c r="AK44" s="138"/>
      <c r="AL44" s="138"/>
      <c r="AM44" s="118"/>
      <c r="AN44" s="136"/>
      <c r="AO44" s="136"/>
      <c r="AP44" s="136"/>
      <c r="AQ44" s="136"/>
      <c r="AR44" s="136"/>
      <c r="AS44" s="136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</row>
    <row r="45">
      <c r="F45" s="73"/>
      <c r="G45" s="73"/>
      <c r="H45" s="73"/>
      <c r="J45" s="80" t="s">
        <v>49</v>
      </c>
      <c r="K45" s="81"/>
      <c r="AB45" s="82" t="s">
        <v>49</v>
      </c>
      <c r="AC45" s="81"/>
      <c r="AN45" s="82" t="s">
        <v>49</v>
      </c>
      <c r="AO45" s="81"/>
    </row>
    <row r="46">
      <c r="F46" s="73"/>
      <c r="G46" s="73"/>
      <c r="H46" s="73"/>
      <c r="J46" s="139"/>
      <c r="K46" s="140"/>
      <c r="AB46" s="141"/>
      <c r="AC46" s="142"/>
    </row>
    <row r="47">
      <c r="A47" s="7"/>
      <c r="B47" s="350"/>
      <c r="C47" s="350"/>
      <c r="D47" s="124"/>
      <c r="E47" s="351">
        <v>45054.0</v>
      </c>
      <c r="F47" s="387"/>
      <c r="G47" s="387"/>
      <c r="H47" s="387"/>
      <c r="I47" s="124"/>
      <c r="J47" s="124"/>
      <c r="K47" s="351">
        <v>45055.0</v>
      </c>
      <c r="L47" s="124"/>
      <c r="M47" s="124"/>
      <c r="N47" s="124"/>
      <c r="O47" s="124"/>
      <c r="P47" s="124"/>
      <c r="Q47" s="351">
        <v>45056.0</v>
      </c>
      <c r="R47" s="8"/>
      <c r="S47" s="8"/>
      <c r="T47" s="8"/>
      <c r="U47" s="126"/>
      <c r="V47" s="126"/>
      <c r="W47" s="405">
        <v>45057.0</v>
      </c>
      <c r="X47" s="126"/>
      <c r="Y47" s="126"/>
      <c r="Z47" s="126"/>
      <c r="AA47" s="126"/>
      <c r="AB47" s="126"/>
      <c r="AC47" s="405">
        <v>45058.0</v>
      </c>
      <c r="AD47" s="126"/>
      <c r="AE47" s="126"/>
      <c r="AF47" s="126"/>
      <c r="AG47" s="126"/>
      <c r="AH47" s="126"/>
      <c r="AI47" s="405">
        <v>45059.0</v>
      </c>
      <c r="AJ47" s="126"/>
      <c r="AK47" s="126"/>
      <c r="AL47" s="126"/>
      <c r="AM47" s="126"/>
      <c r="AN47" s="126"/>
      <c r="AO47" s="405">
        <v>45060.0</v>
      </c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</row>
    <row r="48">
      <c r="A48" s="107"/>
      <c r="B48" s="26"/>
      <c r="C48" s="26"/>
      <c r="D48" s="26" t="s">
        <v>2</v>
      </c>
      <c r="E48" s="26" t="s">
        <v>3</v>
      </c>
      <c r="F48" s="26" t="s">
        <v>4</v>
      </c>
      <c r="G48" s="26" t="s">
        <v>5</v>
      </c>
      <c r="H48" s="26"/>
      <c r="I48" s="26"/>
      <c r="J48" s="26" t="s">
        <v>2</v>
      </c>
      <c r="K48" s="26" t="s">
        <v>7</v>
      </c>
      <c r="L48" s="26" t="s">
        <v>4</v>
      </c>
      <c r="M48" s="26" t="s">
        <v>5</v>
      </c>
      <c r="N48" s="26"/>
      <c r="O48" s="26"/>
      <c r="P48" s="26" t="s">
        <v>2</v>
      </c>
      <c r="Q48" s="26" t="s">
        <v>8</v>
      </c>
      <c r="R48" s="26" t="s">
        <v>4</v>
      </c>
      <c r="S48" s="26" t="s">
        <v>5</v>
      </c>
      <c r="T48" s="28"/>
      <c r="U48" s="29"/>
      <c r="V48" s="29" t="s">
        <v>2</v>
      </c>
      <c r="W48" s="29" t="s">
        <v>9</v>
      </c>
      <c r="X48" s="26" t="s">
        <v>4</v>
      </c>
      <c r="Y48" s="26" t="s">
        <v>5</v>
      </c>
      <c r="Z48" s="29"/>
      <c r="AA48" s="29"/>
      <c r="AB48" s="29" t="s">
        <v>2</v>
      </c>
      <c r="AC48" s="29" t="s">
        <v>10</v>
      </c>
      <c r="AD48" s="26" t="s">
        <v>4</v>
      </c>
      <c r="AE48" s="26" t="s">
        <v>5</v>
      </c>
      <c r="AF48" s="29"/>
      <c r="AG48" s="29"/>
      <c r="AH48" s="29" t="s">
        <v>2</v>
      </c>
      <c r="AI48" s="29" t="s">
        <v>11</v>
      </c>
      <c r="AJ48" s="26" t="s">
        <v>4</v>
      </c>
      <c r="AK48" s="26" t="s">
        <v>5</v>
      </c>
      <c r="AL48" s="29"/>
      <c r="AM48" s="29"/>
      <c r="AN48" s="29" t="s">
        <v>2</v>
      </c>
      <c r="AO48" s="29" t="s">
        <v>12</v>
      </c>
      <c r="AP48" s="26" t="s">
        <v>4</v>
      </c>
      <c r="AQ48" s="26" t="s">
        <v>5</v>
      </c>
      <c r="AR48" s="30"/>
      <c r="AS48" s="31" t="s">
        <v>4</v>
      </c>
      <c r="AT48" s="31" t="s">
        <v>13</v>
      </c>
      <c r="AU48" s="31" t="s">
        <v>6</v>
      </c>
      <c r="AV48" s="31" t="s">
        <v>14</v>
      </c>
      <c r="AW48" s="92"/>
      <c r="AX48" s="33" t="s">
        <v>4</v>
      </c>
      <c r="AY48" s="33" t="s">
        <v>13</v>
      </c>
      <c r="AZ48" s="33" t="s">
        <v>6</v>
      </c>
      <c r="BA48" s="33" t="s">
        <v>15</v>
      </c>
      <c r="BB48" s="32"/>
      <c r="BC48" s="32"/>
      <c r="BD48" s="32"/>
    </row>
    <row r="49">
      <c r="A49" s="94" t="s">
        <v>52</v>
      </c>
      <c r="B49" s="144"/>
      <c r="C49" s="144"/>
      <c r="D49" s="144"/>
      <c r="E49" s="144"/>
      <c r="F49" s="40">
        <v>0.0</v>
      </c>
      <c r="G49" s="40">
        <v>0.0</v>
      </c>
      <c r="H49" s="35"/>
      <c r="I49" s="143"/>
      <c r="J49" s="92"/>
      <c r="K49" s="92"/>
      <c r="L49" s="40">
        <v>0.0</v>
      </c>
      <c r="M49" s="40">
        <v>0.0</v>
      </c>
      <c r="N49" s="144"/>
      <c r="O49" s="144"/>
      <c r="P49" s="144"/>
      <c r="Q49" s="144"/>
      <c r="R49" s="40">
        <v>0.0</v>
      </c>
      <c r="S49" s="40">
        <v>0.0</v>
      </c>
      <c r="T49" s="144"/>
      <c r="U49" s="144"/>
      <c r="V49" s="144"/>
      <c r="W49" s="144"/>
      <c r="X49" s="40">
        <v>0.0</v>
      </c>
      <c r="Y49" s="40">
        <v>0.0</v>
      </c>
      <c r="Z49" s="97"/>
      <c r="AA49" s="85"/>
      <c r="AB49" s="535"/>
      <c r="AC49" s="535"/>
      <c r="AD49" s="40">
        <v>0.0</v>
      </c>
      <c r="AE49" s="40">
        <v>0.0</v>
      </c>
      <c r="AF49" s="148" t="s">
        <v>43</v>
      </c>
      <c r="AG49" s="146">
        <v>45060.0</v>
      </c>
      <c r="AH49" s="148" t="s">
        <v>289</v>
      </c>
      <c r="AI49" s="148" t="s">
        <v>106</v>
      </c>
      <c r="AJ49" s="40">
        <v>3.0</v>
      </c>
      <c r="AK49" s="40">
        <v>2.0</v>
      </c>
      <c r="AL49" s="144"/>
      <c r="AM49" s="144"/>
      <c r="AN49" s="144"/>
      <c r="AO49" s="144"/>
      <c r="AP49" s="40">
        <v>0.0</v>
      </c>
      <c r="AQ49" s="40">
        <v>0.0</v>
      </c>
      <c r="AR49" s="48"/>
      <c r="AS49" s="49">
        <f t="shared" ref="AS49:AT49" si="53">SUM(F49,L49,R49,X49,AD49,AJ49,AP49)</f>
        <v>3</v>
      </c>
      <c r="AT49" s="39">
        <f t="shared" si="53"/>
        <v>2</v>
      </c>
      <c r="AU49" s="39"/>
      <c r="AV49" s="50">
        <f t="shared" ref="AV49:AV50" si="55">SUM(AS49,AT49)</f>
        <v>5</v>
      </c>
      <c r="AW49" s="39">
        <v>416.0</v>
      </c>
      <c r="AX49" s="221">
        <f t="shared" ref="AX49:AX50" si="56">AS49*80</f>
        <v>240</v>
      </c>
      <c r="AY49" s="221">
        <f t="shared" ref="AY49:AY50" si="57">AT49*88</f>
        <v>176</v>
      </c>
      <c r="AZ49" s="221"/>
      <c r="BA49" s="221">
        <f t="shared" ref="BA49:BA50" si="58">SUM(AX49,AY49)</f>
        <v>416</v>
      </c>
      <c r="BB49" s="51"/>
      <c r="BC49" s="51"/>
      <c r="BD49" s="51"/>
    </row>
    <row r="50">
      <c r="A50" s="59" t="s">
        <v>54</v>
      </c>
      <c r="B50" s="363" t="s">
        <v>33</v>
      </c>
      <c r="C50" s="146">
        <v>45055.0</v>
      </c>
      <c r="D50" s="147" t="s">
        <v>288</v>
      </c>
      <c r="E50" s="40" t="s">
        <v>138</v>
      </c>
      <c r="F50" s="40">
        <v>2.0</v>
      </c>
      <c r="G50" s="40">
        <v>2.0</v>
      </c>
      <c r="H50" s="144"/>
      <c r="I50" s="144"/>
      <c r="J50" s="144"/>
      <c r="K50" s="144"/>
      <c r="L50" s="40">
        <v>0.0</v>
      </c>
      <c r="M50" s="40">
        <v>0.0</v>
      </c>
      <c r="N50" s="40" t="s">
        <v>36</v>
      </c>
      <c r="O50" s="146">
        <v>45057.0</v>
      </c>
      <c r="P50" s="147" t="s">
        <v>288</v>
      </c>
      <c r="Q50" s="40" t="s">
        <v>138</v>
      </c>
      <c r="R50" s="40">
        <v>2.0</v>
      </c>
      <c r="S50" s="40">
        <v>2.0</v>
      </c>
      <c r="T50" s="40" t="s">
        <v>37</v>
      </c>
      <c r="U50" s="146">
        <v>45058.0</v>
      </c>
      <c r="V50" s="147" t="s">
        <v>288</v>
      </c>
      <c r="W50" s="40" t="s">
        <v>138</v>
      </c>
      <c r="X50" s="40">
        <v>2.0</v>
      </c>
      <c r="Y50" s="40">
        <v>2.0</v>
      </c>
      <c r="Z50" s="514" t="s">
        <v>40</v>
      </c>
      <c r="AA50" s="146">
        <v>45059.0</v>
      </c>
      <c r="AB50" s="148" t="s">
        <v>289</v>
      </c>
      <c r="AC50" s="148" t="s">
        <v>106</v>
      </c>
      <c r="AD50" s="40">
        <v>3.0</v>
      </c>
      <c r="AE50" s="40">
        <v>2.0</v>
      </c>
      <c r="AF50" s="144"/>
      <c r="AG50" s="144"/>
      <c r="AH50" s="144"/>
      <c r="AI50" s="144"/>
      <c r="AJ50" s="40">
        <v>0.0</v>
      </c>
      <c r="AK50" s="40">
        <v>0.0</v>
      </c>
      <c r="AL50" s="406" t="s">
        <v>44</v>
      </c>
      <c r="AM50" s="536">
        <v>45061.0</v>
      </c>
      <c r="AN50" s="147" t="s">
        <v>288</v>
      </c>
      <c r="AO50" s="40" t="s">
        <v>138</v>
      </c>
      <c r="AP50" s="40">
        <v>2.0</v>
      </c>
      <c r="AQ50" s="40">
        <v>2.0</v>
      </c>
      <c r="AR50" s="48"/>
      <c r="AS50" s="49">
        <f t="shared" ref="AS50:AT50" si="54">SUM(F50,L50,R50,X50,AD50,AJ50,AP50)</f>
        <v>11</v>
      </c>
      <c r="AT50" s="39">
        <f t="shared" si="54"/>
        <v>10</v>
      </c>
      <c r="AU50" s="39"/>
      <c r="AV50" s="50">
        <f t="shared" si="55"/>
        <v>21</v>
      </c>
      <c r="AW50" s="39">
        <v>1760.0</v>
      </c>
      <c r="AX50" s="221">
        <f t="shared" si="56"/>
        <v>880</v>
      </c>
      <c r="AY50" s="221">
        <f t="shared" si="57"/>
        <v>880</v>
      </c>
      <c r="AZ50" s="221"/>
      <c r="BA50" s="221">
        <f t="shared" si="58"/>
        <v>1760</v>
      </c>
      <c r="BB50" s="51"/>
      <c r="BC50" s="51"/>
      <c r="BD50" s="51"/>
    </row>
    <row r="51">
      <c r="A51" s="152"/>
      <c r="B51" s="153"/>
      <c r="C51" s="153"/>
      <c r="D51" s="67"/>
      <c r="E51" s="67"/>
      <c r="F51" s="153"/>
      <c r="G51" s="153"/>
      <c r="H51" s="153"/>
      <c r="I51" s="153"/>
      <c r="J51" s="154"/>
      <c r="K51" s="154"/>
      <c r="L51" s="155"/>
      <c r="M51" s="155"/>
      <c r="N51" s="155"/>
      <c r="O51" s="156"/>
      <c r="P51" s="155"/>
      <c r="Q51" s="155"/>
      <c r="R51" s="155"/>
      <c r="S51" s="155"/>
      <c r="T51" s="155"/>
      <c r="U51" s="155"/>
      <c r="V51" s="155"/>
      <c r="W51" s="155"/>
      <c r="X51" s="157"/>
      <c r="Y51" s="157"/>
      <c r="Z51" s="157"/>
      <c r="AA51" s="153"/>
      <c r="AB51" s="154"/>
      <c r="AC51" s="154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585"/>
      <c r="AY51" s="585"/>
      <c r="AZ51" s="585"/>
      <c r="BA51" s="585"/>
      <c r="BB51" s="153"/>
      <c r="BC51" s="153"/>
      <c r="BD51" s="153"/>
    </row>
    <row r="52">
      <c r="A52" s="152"/>
      <c r="B52" s="153"/>
      <c r="C52" s="153"/>
      <c r="D52" s="67"/>
      <c r="E52" s="67"/>
      <c r="F52" s="153"/>
      <c r="G52" s="153"/>
      <c r="H52" s="153"/>
      <c r="I52" s="153"/>
      <c r="J52" s="154"/>
      <c r="K52" s="154"/>
      <c r="L52" s="155"/>
      <c r="M52" s="155"/>
      <c r="N52" s="155"/>
      <c r="O52" s="156"/>
      <c r="P52" s="155"/>
      <c r="Q52" s="155"/>
      <c r="R52" s="155"/>
      <c r="S52" s="155"/>
      <c r="T52" s="155"/>
      <c r="U52" s="155"/>
      <c r="V52" s="155"/>
      <c r="W52" s="155"/>
      <c r="X52" s="157"/>
      <c r="Y52" s="157"/>
      <c r="Z52" s="157"/>
      <c r="AA52" s="153"/>
      <c r="AB52" s="154"/>
      <c r="AC52" s="154"/>
      <c r="AD52" s="153"/>
      <c r="AE52" s="153"/>
      <c r="AF52" s="153"/>
      <c r="AG52" s="153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76" t="s">
        <v>14</v>
      </c>
      <c r="AS52" s="77">
        <f t="shared" ref="AS52:AT52" si="59">SUM(AS49,AS50)</f>
        <v>14</v>
      </c>
      <c r="AT52" s="78">
        <f t="shared" si="59"/>
        <v>12</v>
      </c>
      <c r="AU52" s="78"/>
      <c r="AV52" s="50">
        <f>SUM(AV49,AV50)</f>
        <v>26</v>
      </c>
      <c r="AW52" s="39">
        <v>2176.0</v>
      </c>
      <c r="AX52" s="221">
        <f t="shared" ref="AX52:AY52" si="60">SUM(AX49,AX50)</f>
        <v>1120</v>
      </c>
      <c r="AY52" s="221">
        <f t="shared" si="60"/>
        <v>1056</v>
      </c>
      <c r="AZ52" s="221"/>
      <c r="BA52" s="221">
        <f>SUM(BA49,BA50)</f>
        <v>2176</v>
      </c>
      <c r="BB52" s="51"/>
      <c r="BC52" s="51"/>
      <c r="BD52" s="51"/>
    </row>
    <row r="53">
      <c r="A53" s="152"/>
      <c r="B53" s="153"/>
      <c r="C53" s="153"/>
      <c r="D53" s="67"/>
      <c r="E53" s="67"/>
      <c r="F53" s="153"/>
      <c r="G53" s="153"/>
      <c r="H53" s="153"/>
      <c r="I53" s="153"/>
      <c r="J53" s="154"/>
      <c r="K53" s="154"/>
      <c r="L53" s="155"/>
      <c r="M53" s="155"/>
      <c r="N53" s="155"/>
      <c r="O53" s="156"/>
      <c r="P53" s="155"/>
      <c r="Q53" s="155"/>
      <c r="R53" s="155"/>
      <c r="S53" s="155"/>
      <c r="T53" s="155"/>
      <c r="U53" s="155"/>
      <c r="V53" s="155"/>
      <c r="W53" s="155"/>
      <c r="X53" s="157"/>
      <c r="Y53" s="157"/>
      <c r="Z53" s="157"/>
      <c r="AA53" s="153"/>
      <c r="AB53" s="154"/>
      <c r="AC53" s="154"/>
      <c r="AD53" s="153"/>
      <c r="AE53" s="153"/>
      <c r="AF53" s="153"/>
      <c r="AG53" s="153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</row>
    <row r="54">
      <c r="A54" s="155"/>
      <c r="B54" s="153"/>
      <c r="C54" s="153"/>
      <c r="D54" s="67"/>
      <c r="F54" s="153"/>
      <c r="G54" s="153"/>
      <c r="H54" s="153"/>
      <c r="I54" s="153"/>
      <c r="J54" s="537" t="s">
        <v>53</v>
      </c>
      <c r="L54" s="155"/>
      <c r="M54" s="155"/>
      <c r="N54" s="155"/>
      <c r="O54" s="156"/>
      <c r="P54" s="155"/>
      <c r="Q54" s="155"/>
      <c r="R54" s="155"/>
      <c r="S54" s="155"/>
      <c r="T54" s="155"/>
      <c r="U54" s="155"/>
      <c r="V54" s="155"/>
      <c r="W54" s="155"/>
      <c r="X54" s="157"/>
      <c r="Y54" s="157"/>
      <c r="Z54" s="157"/>
      <c r="AA54" s="153"/>
      <c r="AB54" s="586" t="s">
        <v>53</v>
      </c>
      <c r="AD54" s="153"/>
      <c r="AE54" s="153"/>
      <c r="AF54" s="153"/>
      <c r="AG54" s="153"/>
      <c r="AH54" s="153"/>
      <c r="AI54" s="153"/>
      <c r="AJ54" s="153"/>
      <c r="AK54" s="153"/>
      <c r="AL54" s="153"/>
      <c r="AM54" s="153"/>
      <c r="AN54" s="586" t="s">
        <v>53</v>
      </c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</row>
    <row r="55">
      <c r="A55" s="7"/>
      <c r="B55" s="350"/>
      <c r="C55" s="350"/>
      <c r="D55" s="124"/>
      <c r="E55" s="351">
        <v>45054.0</v>
      </c>
      <c r="F55" s="387"/>
      <c r="G55" s="387"/>
      <c r="H55" s="387"/>
      <c r="I55" s="124"/>
      <c r="J55" s="124"/>
      <c r="K55" s="351">
        <v>45055.0</v>
      </c>
      <c r="L55" s="124"/>
      <c r="M55" s="124"/>
      <c r="N55" s="124"/>
      <c r="O55" s="124"/>
      <c r="P55" s="124"/>
      <c r="Q55" s="351">
        <v>45056.0</v>
      </c>
      <c r="R55" s="8"/>
      <c r="S55" s="8"/>
      <c r="T55" s="8"/>
      <c r="U55" s="126"/>
      <c r="V55" s="126"/>
      <c r="W55" s="405">
        <v>45057.0</v>
      </c>
      <c r="X55" s="126"/>
      <c r="Y55" s="126"/>
      <c r="Z55" s="126"/>
      <c r="AA55" s="126"/>
      <c r="AB55" s="126"/>
      <c r="AC55" s="405">
        <v>45058.0</v>
      </c>
      <c r="AD55" s="126"/>
      <c r="AE55" s="126"/>
      <c r="AF55" s="126"/>
      <c r="AG55" s="126"/>
      <c r="AH55" s="126"/>
      <c r="AI55" s="405">
        <v>45059.0</v>
      </c>
      <c r="AJ55" s="126"/>
      <c r="AK55" s="126"/>
      <c r="AL55" s="126"/>
      <c r="AM55" s="126"/>
      <c r="AN55" s="126"/>
      <c r="AO55" s="405">
        <v>45060.0</v>
      </c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  <c r="BA55" s="106"/>
      <c r="BB55" s="106"/>
      <c r="BC55" s="106"/>
      <c r="BD55" s="106"/>
    </row>
    <row r="56">
      <c r="A56" s="107"/>
      <c r="B56" s="26"/>
      <c r="C56" s="26"/>
      <c r="D56" s="26" t="s">
        <v>2</v>
      </c>
      <c r="E56" s="26" t="s">
        <v>3</v>
      </c>
      <c r="F56" s="26" t="s">
        <v>4</v>
      </c>
      <c r="G56" s="26" t="s">
        <v>5</v>
      </c>
      <c r="H56" s="26"/>
      <c r="I56" s="26"/>
      <c r="J56" s="26" t="s">
        <v>2</v>
      </c>
      <c r="K56" s="26" t="s">
        <v>7</v>
      </c>
      <c r="L56" s="26" t="s">
        <v>4</v>
      </c>
      <c r="M56" s="26" t="s">
        <v>5</v>
      </c>
      <c r="N56" s="26"/>
      <c r="O56" s="26"/>
      <c r="P56" s="26" t="s">
        <v>2</v>
      </c>
      <c r="Q56" s="26" t="s">
        <v>8</v>
      </c>
      <c r="R56" s="26" t="s">
        <v>4</v>
      </c>
      <c r="S56" s="26" t="s">
        <v>5</v>
      </c>
      <c r="T56" s="28"/>
      <c r="U56" s="29"/>
      <c r="V56" s="29" t="s">
        <v>2</v>
      </c>
      <c r="W56" s="29" t="s">
        <v>9</v>
      </c>
      <c r="X56" s="26" t="s">
        <v>4</v>
      </c>
      <c r="Y56" s="26" t="s">
        <v>5</v>
      </c>
      <c r="Z56" s="29"/>
      <c r="AA56" s="29"/>
      <c r="AB56" s="29" t="s">
        <v>2</v>
      </c>
      <c r="AC56" s="29" t="s">
        <v>10</v>
      </c>
      <c r="AD56" s="26" t="s">
        <v>4</v>
      </c>
      <c r="AE56" s="26" t="s">
        <v>5</v>
      </c>
      <c r="AF56" s="29"/>
      <c r="AG56" s="29"/>
      <c r="AH56" s="29" t="s">
        <v>2</v>
      </c>
      <c r="AI56" s="29" t="s">
        <v>11</v>
      </c>
      <c r="AJ56" s="26" t="s">
        <v>4</v>
      </c>
      <c r="AK56" s="26" t="s">
        <v>5</v>
      </c>
      <c r="AL56" s="29"/>
      <c r="AM56" s="29"/>
      <c r="AN56" s="29" t="s">
        <v>2</v>
      </c>
      <c r="AO56" s="29" t="s">
        <v>12</v>
      </c>
      <c r="AP56" s="26" t="s">
        <v>4</v>
      </c>
      <c r="AQ56" s="26" t="s">
        <v>5</v>
      </c>
      <c r="AR56" s="30"/>
      <c r="AS56" s="31" t="s">
        <v>4</v>
      </c>
      <c r="AT56" s="31" t="s">
        <v>13</v>
      </c>
      <c r="AU56" s="31" t="s">
        <v>6</v>
      </c>
      <c r="AV56" s="31" t="s">
        <v>14</v>
      </c>
      <c r="AW56" s="92"/>
      <c r="AX56" s="33" t="s">
        <v>4</v>
      </c>
      <c r="AY56" s="33" t="s">
        <v>13</v>
      </c>
      <c r="AZ56" s="33" t="s">
        <v>6</v>
      </c>
      <c r="BA56" s="33" t="s">
        <v>15</v>
      </c>
      <c r="BB56" s="32"/>
      <c r="BC56" s="32"/>
      <c r="BD56" s="32"/>
    </row>
    <row r="57">
      <c r="A57" s="94" t="s">
        <v>139</v>
      </c>
      <c r="B57" s="36" t="s">
        <v>19</v>
      </c>
      <c r="C57" s="37">
        <v>45054.0</v>
      </c>
      <c r="D57" s="42" t="s">
        <v>211</v>
      </c>
      <c r="E57" s="58" t="s">
        <v>66</v>
      </c>
      <c r="F57" s="40">
        <v>0.0</v>
      </c>
      <c r="G57" s="40">
        <v>6.0</v>
      </c>
      <c r="H57" s="36" t="s">
        <v>22</v>
      </c>
      <c r="I57" s="37">
        <v>45055.0</v>
      </c>
      <c r="J57" s="42" t="s">
        <v>211</v>
      </c>
      <c r="K57" s="58" t="s">
        <v>66</v>
      </c>
      <c r="L57" s="40">
        <v>0.0</v>
      </c>
      <c r="M57" s="40">
        <v>6.0</v>
      </c>
      <c r="N57" s="36" t="s">
        <v>24</v>
      </c>
      <c r="O57" s="485">
        <v>45056.0</v>
      </c>
      <c r="P57" s="42" t="s">
        <v>300</v>
      </c>
      <c r="Q57" s="58" t="s">
        <v>301</v>
      </c>
      <c r="R57" s="40">
        <v>3.0</v>
      </c>
      <c r="S57" s="40">
        <v>7.0</v>
      </c>
      <c r="T57" s="36" t="s">
        <v>26</v>
      </c>
      <c r="U57" s="37">
        <v>45057.0</v>
      </c>
      <c r="V57" s="42" t="s">
        <v>300</v>
      </c>
      <c r="W57" s="58" t="s">
        <v>301</v>
      </c>
      <c r="X57" s="40">
        <v>3.0</v>
      </c>
      <c r="Y57" s="40">
        <v>7.0</v>
      </c>
      <c r="Z57" s="36" t="s">
        <v>56</v>
      </c>
      <c r="AA57" s="37">
        <v>45058.0</v>
      </c>
      <c r="AB57" s="42" t="s">
        <v>211</v>
      </c>
      <c r="AC57" s="58" t="s">
        <v>66</v>
      </c>
      <c r="AD57" s="40">
        <v>0.0</v>
      </c>
      <c r="AE57" s="40">
        <v>6.0</v>
      </c>
      <c r="AF57" s="47" t="s">
        <v>57</v>
      </c>
      <c r="AG57" s="37">
        <v>45059.0</v>
      </c>
      <c r="AH57" s="42" t="s">
        <v>25</v>
      </c>
      <c r="AI57" s="58" t="s">
        <v>25</v>
      </c>
      <c r="AJ57" s="40">
        <v>0.0</v>
      </c>
      <c r="AK57" s="40">
        <v>0.0</v>
      </c>
      <c r="AL57" s="96" t="s">
        <v>149</v>
      </c>
      <c r="AM57" s="37">
        <v>45060.0</v>
      </c>
      <c r="AN57" s="42" t="s">
        <v>300</v>
      </c>
      <c r="AO57" s="58" t="s">
        <v>301</v>
      </c>
      <c r="AP57" s="40">
        <v>3.0</v>
      </c>
      <c r="AQ57" s="40">
        <v>7.0</v>
      </c>
      <c r="AR57" s="48"/>
      <c r="AS57" s="49">
        <f t="shared" ref="AS57:AT57" si="61">SUM(F57,L57,R57,X57,AD57,AJ57,AP57)</f>
        <v>9</v>
      </c>
      <c r="AT57" s="39">
        <f t="shared" si="61"/>
        <v>39</v>
      </c>
      <c r="AU57" s="39"/>
      <c r="AV57" s="50">
        <f t="shared" ref="AV57:AV60" si="63">SUM(AS57,AT57)</f>
        <v>48</v>
      </c>
      <c r="AW57" s="39">
        <v>3469.5</v>
      </c>
      <c r="AX57" s="221">
        <f>AS57*67.31</f>
        <v>605.79</v>
      </c>
      <c r="AY57" s="221">
        <f>AT57*74</f>
        <v>2886</v>
      </c>
      <c r="AZ57" s="221"/>
      <c r="BA57" s="221">
        <f t="shared" ref="BA57:BA60" si="64">SUM(AX57,AY57)</f>
        <v>3491.79</v>
      </c>
      <c r="BB57" s="51"/>
      <c r="BC57" s="51"/>
      <c r="BD57" s="51"/>
    </row>
    <row r="58">
      <c r="A58" s="94" t="s">
        <v>50</v>
      </c>
      <c r="B58" s="41" t="s">
        <v>33</v>
      </c>
      <c r="C58" s="37">
        <v>45055.0</v>
      </c>
      <c r="D58" s="38"/>
      <c r="E58" s="39"/>
      <c r="F58" s="40">
        <v>0.0</v>
      </c>
      <c r="G58" s="40">
        <v>0.0</v>
      </c>
      <c r="H58" s="42" t="s">
        <v>46</v>
      </c>
      <c r="I58" s="485">
        <v>45056.0</v>
      </c>
      <c r="J58" s="42" t="s">
        <v>137</v>
      </c>
      <c r="K58" s="58" t="s">
        <v>333</v>
      </c>
      <c r="L58" s="40">
        <v>3.0</v>
      </c>
      <c r="M58" s="40">
        <v>1.0</v>
      </c>
      <c r="N58" s="39"/>
      <c r="O58" s="45"/>
      <c r="P58" s="53"/>
      <c r="Q58" s="53"/>
      <c r="R58" s="40">
        <v>0.0</v>
      </c>
      <c r="S58" s="40">
        <v>0.0</v>
      </c>
      <c r="T58" s="44"/>
      <c r="U58" s="45"/>
      <c r="V58" s="39"/>
      <c r="W58" s="39"/>
      <c r="X58" s="40">
        <v>0.0</v>
      </c>
      <c r="Y58" s="40">
        <v>0.0</v>
      </c>
      <c r="Z58" s="56" t="s">
        <v>40</v>
      </c>
      <c r="AA58" s="37">
        <v>45059.0</v>
      </c>
      <c r="AB58" s="42" t="s">
        <v>137</v>
      </c>
      <c r="AC58" s="58" t="s">
        <v>333</v>
      </c>
      <c r="AD58" s="40">
        <v>3.0</v>
      </c>
      <c r="AE58" s="40">
        <v>1.0</v>
      </c>
      <c r="AF58" s="47" t="s">
        <v>43</v>
      </c>
      <c r="AG58" s="37">
        <v>45060.0</v>
      </c>
      <c r="AH58" s="38" t="s">
        <v>285</v>
      </c>
      <c r="AI58" s="39" t="s">
        <v>129</v>
      </c>
      <c r="AJ58" s="40">
        <v>5.0</v>
      </c>
      <c r="AK58" s="40">
        <v>2.0</v>
      </c>
      <c r="AL58" s="57" t="s">
        <v>44</v>
      </c>
      <c r="AM58" s="485">
        <v>45061.0</v>
      </c>
      <c r="AN58" s="38" t="s">
        <v>285</v>
      </c>
      <c r="AO58" s="39" t="s">
        <v>129</v>
      </c>
      <c r="AP58" s="40">
        <v>5.0</v>
      </c>
      <c r="AQ58" s="40">
        <v>2.0</v>
      </c>
      <c r="AR58" s="48"/>
      <c r="AS58" s="49">
        <f t="shared" ref="AS58:AT58" si="62">SUM(F58,L58,R58,X58,AD58,AJ58,AP58)</f>
        <v>16</v>
      </c>
      <c r="AT58" s="39">
        <f t="shared" si="62"/>
        <v>6</v>
      </c>
      <c r="AU58" s="39"/>
      <c r="AV58" s="50">
        <f t="shared" si="63"/>
        <v>22</v>
      </c>
      <c r="AW58" s="39">
        <v>1808.0</v>
      </c>
      <c r="AX58" s="221">
        <f t="shared" ref="AX58:AX60" si="66">AS58*80</f>
        <v>1280</v>
      </c>
      <c r="AY58" s="221">
        <f t="shared" ref="AY58:AY60" si="67">AT58*88</f>
        <v>528</v>
      </c>
      <c r="AZ58" s="221"/>
      <c r="BA58" s="221">
        <f t="shared" si="64"/>
        <v>1808</v>
      </c>
      <c r="BB58" s="51"/>
      <c r="BC58" s="51"/>
      <c r="BD58" s="51"/>
    </row>
    <row r="59">
      <c r="A59" s="35" t="s">
        <v>82</v>
      </c>
      <c r="B59" s="41" t="s">
        <v>33</v>
      </c>
      <c r="C59" s="37">
        <v>45055.0</v>
      </c>
      <c r="D59" s="38" t="s">
        <v>285</v>
      </c>
      <c r="E59" s="39" t="s">
        <v>129</v>
      </c>
      <c r="F59" s="40">
        <v>5.0</v>
      </c>
      <c r="G59" s="40">
        <v>2.0</v>
      </c>
      <c r="H59" s="42" t="s">
        <v>46</v>
      </c>
      <c r="I59" s="485">
        <v>45056.0</v>
      </c>
      <c r="J59" s="38" t="s">
        <v>285</v>
      </c>
      <c r="K59" s="39" t="s">
        <v>129</v>
      </c>
      <c r="L59" s="40">
        <v>5.0</v>
      </c>
      <c r="M59" s="40">
        <v>2.0</v>
      </c>
      <c r="N59" s="38" t="s">
        <v>36</v>
      </c>
      <c r="O59" s="37">
        <v>45057.0</v>
      </c>
      <c r="P59" s="38" t="s">
        <v>285</v>
      </c>
      <c r="Q59" s="39" t="s">
        <v>129</v>
      </c>
      <c r="R59" s="40">
        <v>5.0</v>
      </c>
      <c r="S59" s="40">
        <v>2.0</v>
      </c>
      <c r="T59" s="56" t="s">
        <v>37</v>
      </c>
      <c r="U59" s="37">
        <v>45058.0</v>
      </c>
      <c r="V59" s="38" t="s">
        <v>285</v>
      </c>
      <c r="W59" s="39" t="s">
        <v>129</v>
      </c>
      <c r="X59" s="40">
        <v>5.0</v>
      </c>
      <c r="Y59" s="40">
        <v>2.0</v>
      </c>
      <c r="Z59" s="56" t="s">
        <v>40</v>
      </c>
      <c r="AA59" s="37">
        <v>45059.0</v>
      </c>
      <c r="AB59" s="38" t="s">
        <v>285</v>
      </c>
      <c r="AC59" s="39" t="s">
        <v>129</v>
      </c>
      <c r="AD59" s="40">
        <v>5.0</v>
      </c>
      <c r="AE59" s="40">
        <v>2.0</v>
      </c>
      <c r="AF59" s="47" t="s">
        <v>57</v>
      </c>
      <c r="AG59" s="37">
        <v>45059.0</v>
      </c>
      <c r="AH59" s="42" t="s">
        <v>300</v>
      </c>
      <c r="AI59" s="58" t="s">
        <v>301</v>
      </c>
      <c r="AJ59" s="40">
        <v>3.0</v>
      </c>
      <c r="AK59" s="40">
        <v>7.0</v>
      </c>
      <c r="AL59" s="47" t="s">
        <v>44</v>
      </c>
      <c r="AM59" s="485">
        <v>45061.0</v>
      </c>
      <c r="AN59" s="38" t="s">
        <v>25</v>
      </c>
      <c r="AO59" s="39" t="s">
        <v>25</v>
      </c>
      <c r="AP59" s="40">
        <v>0.0</v>
      </c>
      <c r="AQ59" s="40">
        <v>0.0</v>
      </c>
      <c r="AR59" s="48"/>
      <c r="AS59" s="49">
        <f t="shared" ref="AS59:AT59" si="65">SUM(F59,L59,R59,X59,AD59,AJ59,AP59)</f>
        <v>28</v>
      </c>
      <c r="AT59" s="39">
        <f t="shared" si="65"/>
        <v>17</v>
      </c>
      <c r="AU59" s="39"/>
      <c r="AV59" s="50">
        <f t="shared" si="63"/>
        <v>45</v>
      </c>
      <c r="AW59" s="39">
        <v>3736.0</v>
      </c>
      <c r="AX59" s="221">
        <f t="shared" si="66"/>
        <v>2240</v>
      </c>
      <c r="AY59" s="221">
        <f t="shared" si="67"/>
        <v>1496</v>
      </c>
      <c r="AZ59" s="221"/>
      <c r="BA59" s="221">
        <f t="shared" si="64"/>
        <v>3736</v>
      </c>
      <c r="BB59" s="51"/>
      <c r="BC59" s="51"/>
      <c r="BD59" s="51"/>
    </row>
    <row r="60" ht="16.5" customHeight="1">
      <c r="A60" s="478" t="s">
        <v>52</v>
      </c>
      <c r="B60" s="41" t="s">
        <v>33</v>
      </c>
      <c r="C60" s="37">
        <v>45055.0</v>
      </c>
      <c r="D60" s="42" t="s">
        <v>137</v>
      </c>
      <c r="E60" s="58" t="s">
        <v>333</v>
      </c>
      <c r="F60" s="40">
        <v>3.0</v>
      </c>
      <c r="G60" s="40">
        <v>1.0</v>
      </c>
      <c r="H60" s="85"/>
      <c r="I60" s="144"/>
      <c r="J60" s="144"/>
      <c r="K60" s="144"/>
      <c r="L60" s="40">
        <v>0.0</v>
      </c>
      <c r="M60" s="40">
        <v>0.0</v>
      </c>
      <c r="N60" s="144"/>
      <c r="O60" s="144"/>
      <c r="P60" s="144"/>
      <c r="Q60" s="144"/>
      <c r="R60" s="40">
        <v>0.0</v>
      </c>
      <c r="S60" s="40">
        <v>0.0</v>
      </c>
      <c r="T60" s="44"/>
      <c r="U60" s="45"/>
      <c r="V60" s="53"/>
      <c r="W60" s="53"/>
      <c r="X60" s="40">
        <v>0.0</v>
      </c>
      <c r="Y60" s="40">
        <v>0.0</v>
      </c>
      <c r="Z60" s="44"/>
      <c r="AA60" s="45"/>
      <c r="AB60" s="39"/>
      <c r="AC60" s="39"/>
      <c r="AD60" s="40">
        <v>0.0</v>
      </c>
      <c r="AE60" s="40">
        <v>0.0</v>
      </c>
      <c r="AF60" s="144"/>
      <c r="AG60" s="144"/>
      <c r="AH60" s="144"/>
      <c r="AI60" s="144"/>
      <c r="AJ60" s="40">
        <v>0.0</v>
      </c>
      <c r="AK60" s="40">
        <v>0.0</v>
      </c>
      <c r="AL60" s="144"/>
      <c r="AM60" s="144"/>
      <c r="AN60" s="144"/>
      <c r="AO60" s="144"/>
      <c r="AP60" s="40">
        <v>0.0</v>
      </c>
      <c r="AQ60" s="40">
        <v>0.0</v>
      </c>
      <c r="AR60" s="48"/>
      <c r="AS60" s="49">
        <f t="shared" ref="AS60:AT60" si="68">SUM(F60,L60,R60,X60,AD60,AJ60,AP60)</f>
        <v>3</v>
      </c>
      <c r="AT60" s="39">
        <f t="shared" si="68"/>
        <v>1</v>
      </c>
      <c r="AU60" s="39"/>
      <c r="AV60" s="50">
        <f t="shared" si="63"/>
        <v>4</v>
      </c>
      <c r="AW60" s="39">
        <v>328.0</v>
      </c>
      <c r="AX60" s="221">
        <f t="shared" si="66"/>
        <v>240</v>
      </c>
      <c r="AY60" s="221">
        <f t="shared" si="67"/>
        <v>88</v>
      </c>
      <c r="AZ60" s="221"/>
      <c r="BA60" s="221">
        <f t="shared" si="64"/>
        <v>328</v>
      </c>
      <c r="BB60" s="51"/>
      <c r="BC60" s="51"/>
      <c r="BD60" s="51"/>
    </row>
    <row r="61">
      <c r="A61" s="116"/>
      <c r="B61" s="159"/>
      <c r="C61" s="159"/>
      <c r="D61" s="160"/>
      <c r="E61" s="159"/>
      <c r="F61" s="161"/>
      <c r="G61" s="161"/>
      <c r="H61" s="161"/>
      <c r="I61" s="159"/>
      <c r="J61" s="162"/>
      <c r="K61" s="162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61"/>
      <c r="Y61" s="161"/>
      <c r="Z61" s="161"/>
      <c r="AA61" s="159"/>
      <c r="AB61" s="159"/>
      <c r="AC61" s="159"/>
      <c r="AD61" s="159"/>
      <c r="AE61" s="159"/>
      <c r="AF61" s="159"/>
      <c r="AG61" s="159"/>
      <c r="AH61" s="159"/>
      <c r="AI61" s="159"/>
      <c r="AJ61" s="138"/>
      <c r="AK61" s="138"/>
      <c r="AL61" s="138"/>
      <c r="AM61" s="118"/>
      <c r="AN61" s="136"/>
      <c r="AO61" s="136"/>
      <c r="AP61" s="136"/>
      <c r="AQ61" s="136"/>
      <c r="AR61" s="136"/>
      <c r="AS61" s="136"/>
      <c r="AT61" s="136"/>
      <c r="AU61" s="136"/>
      <c r="AV61" s="136"/>
      <c r="AW61" s="136"/>
      <c r="AX61" s="584"/>
      <c r="AY61" s="584"/>
      <c r="AZ61" s="584"/>
      <c r="BA61" s="584"/>
      <c r="BB61" s="136"/>
      <c r="BC61" s="136"/>
      <c r="BD61" s="136"/>
    </row>
    <row r="62">
      <c r="A62" s="116"/>
      <c r="B62" s="159"/>
      <c r="C62" s="159"/>
      <c r="D62" s="160"/>
      <c r="E62" s="159"/>
      <c r="F62" s="161"/>
      <c r="G62" s="161"/>
      <c r="H62" s="161"/>
      <c r="I62" s="159"/>
      <c r="J62" s="162"/>
      <c r="K62" s="162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61"/>
      <c r="Y62" s="161"/>
      <c r="Z62" s="161"/>
      <c r="AA62" s="159"/>
      <c r="AB62" s="159"/>
      <c r="AC62" s="159"/>
      <c r="AD62" s="159"/>
      <c r="AE62" s="159"/>
      <c r="AF62" s="159"/>
      <c r="AG62" s="159"/>
      <c r="AH62" s="159"/>
      <c r="AI62" s="159"/>
      <c r="AJ62" s="138"/>
      <c r="AK62" s="138"/>
      <c r="AL62" s="138"/>
      <c r="AM62" s="118"/>
      <c r="AN62" s="136"/>
      <c r="AO62" s="136"/>
      <c r="AP62" s="136"/>
      <c r="AQ62" s="136"/>
      <c r="AR62" s="76" t="s">
        <v>14</v>
      </c>
      <c r="AS62" s="77">
        <f t="shared" ref="AS62:AT62" si="69">SUM(AS57,AS58,AS59,AS60)</f>
        <v>56</v>
      </c>
      <c r="AT62" s="78">
        <f t="shared" si="69"/>
        <v>63</v>
      </c>
      <c r="AU62" s="78"/>
      <c r="AV62" s="79">
        <f>SUM(AV57,AV58,AV59,AV60)</f>
        <v>119</v>
      </c>
      <c r="AW62" s="51">
        <v>9341.5</v>
      </c>
      <c r="AX62" s="221">
        <f t="shared" ref="AX62:AY62" si="70">SUM(AX57,AX58,AX59,AX60)</f>
        <v>4365.79</v>
      </c>
      <c r="AY62" s="221">
        <f t="shared" si="70"/>
        <v>4998</v>
      </c>
      <c r="AZ62" s="221"/>
      <c r="BA62" s="221">
        <f>SUM(BA57,BA58,BA59,BA60)</f>
        <v>9363.79</v>
      </c>
      <c r="BB62" s="51"/>
      <c r="BC62" s="51"/>
      <c r="BD62" s="51"/>
    </row>
    <row r="63">
      <c r="A63" s="116"/>
      <c r="B63" s="159"/>
      <c r="C63" s="159"/>
      <c r="D63" s="160"/>
      <c r="E63" s="159"/>
      <c r="F63" s="161"/>
      <c r="G63" s="161"/>
      <c r="H63" s="161"/>
      <c r="I63" s="159"/>
      <c r="J63" s="162"/>
      <c r="K63" s="162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61"/>
      <c r="Y63" s="161"/>
      <c r="Z63" s="161"/>
      <c r="AA63" s="159"/>
      <c r="AB63" s="159"/>
      <c r="AC63" s="159"/>
      <c r="AD63" s="159"/>
      <c r="AE63" s="159"/>
      <c r="AF63" s="159"/>
      <c r="AG63" s="159"/>
      <c r="AH63" s="159"/>
      <c r="AI63" s="159"/>
      <c r="AJ63" s="138"/>
      <c r="AK63" s="138"/>
      <c r="AL63" s="138"/>
      <c r="AM63" s="118"/>
      <c r="AN63" s="136"/>
      <c r="AO63" s="136"/>
      <c r="AP63" s="136"/>
      <c r="AQ63" s="136"/>
      <c r="AR63" s="136"/>
      <c r="AS63" s="136"/>
      <c r="AT63" s="136"/>
      <c r="AU63" s="136"/>
      <c r="AV63" s="136"/>
      <c r="AW63" s="136"/>
      <c r="AX63" s="136"/>
      <c r="AY63" s="136"/>
      <c r="AZ63" s="136"/>
      <c r="BA63" s="136"/>
      <c r="BB63" s="136"/>
      <c r="BC63" s="136"/>
      <c r="BD63" s="136"/>
    </row>
    <row r="64">
      <c r="A64" s="538"/>
      <c r="B64" s="539"/>
      <c r="C64" s="539"/>
      <c r="D64" s="540"/>
      <c r="E64" s="539"/>
      <c r="F64" s="541"/>
      <c r="G64" s="541"/>
      <c r="H64" s="541"/>
      <c r="I64" s="539"/>
      <c r="J64" s="542"/>
      <c r="K64" s="542"/>
      <c r="L64" s="539"/>
      <c r="M64" s="539"/>
      <c r="N64" s="539"/>
      <c r="O64" s="539"/>
      <c r="P64" s="539"/>
      <c r="Q64" s="539"/>
      <c r="R64" s="539"/>
      <c r="S64" s="539"/>
      <c r="T64" s="539"/>
      <c r="U64" s="539"/>
      <c r="V64" s="539"/>
      <c r="W64" s="539"/>
      <c r="X64" s="541"/>
      <c r="Y64" s="541"/>
      <c r="Z64" s="541"/>
      <c r="AA64" s="539"/>
      <c r="AB64" s="539"/>
      <c r="AC64" s="539"/>
      <c r="AD64" s="539"/>
      <c r="AE64" s="539"/>
      <c r="AF64" s="539"/>
      <c r="AG64" s="539"/>
      <c r="AH64" s="539"/>
      <c r="AI64" s="539"/>
      <c r="AJ64" s="539"/>
      <c r="AK64" s="539"/>
      <c r="AL64" s="539"/>
      <c r="AM64" s="539"/>
      <c r="AN64" s="539"/>
      <c r="AO64" s="539"/>
      <c r="AP64" s="539"/>
      <c r="AQ64" s="539"/>
      <c r="AR64" s="539"/>
      <c r="AS64" s="539"/>
      <c r="AT64" s="539"/>
      <c r="AU64" s="539"/>
      <c r="AV64" s="539"/>
      <c r="AW64" s="587">
        <v>56516.23</v>
      </c>
      <c r="AX64" s="159"/>
      <c r="AY64" s="588" t="s">
        <v>15</v>
      </c>
      <c r="AZ64" s="588"/>
      <c r="BA64" s="589">
        <f>SUM(BA62,BA52,BA43,BA35,BA24,BA11)</f>
        <v>57124.06</v>
      </c>
      <c r="BB64" s="159"/>
      <c r="BC64" s="160">
        <v>44705.05</v>
      </c>
      <c r="BD64" s="159"/>
    </row>
    <row r="65">
      <c r="A65" s="538"/>
      <c r="B65" s="539"/>
      <c r="C65" s="539"/>
      <c r="D65" s="540"/>
      <c r="E65" s="539"/>
      <c r="F65" s="541"/>
      <c r="G65" s="541"/>
      <c r="H65" s="541"/>
      <c r="I65" s="539"/>
      <c r="J65" s="542"/>
      <c r="K65" s="542"/>
      <c r="L65" s="539"/>
      <c r="M65" s="539"/>
      <c r="N65" s="539"/>
      <c r="O65" s="539"/>
      <c r="P65" s="539"/>
      <c r="Q65" s="539"/>
      <c r="R65" s="539"/>
      <c r="S65" s="539"/>
      <c r="T65" s="539"/>
      <c r="U65" s="539"/>
      <c r="V65" s="539"/>
      <c r="W65" s="539"/>
      <c r="X65" s="541"/>
      <c r="Y65" s="541"/>
      <c r="Z65" s="541"/>
      <c r="AA65" s="539"/>
      <c r="AB65" s="539"/>
      <c r="AC65" s="539"/>
      <c r="AD65" s="539"/>
      <c r="AE65" s="539"/>
      <c r="AF65" s="539"/>
      <c r="AG65" s="539"/>
      <c r="AH65" s="539"/>
      <c r="AI65" s="539"/>
      <c r="AJ65" s="539"/>
      <c r="AK65" s="539"/>
      <c r="AL65" s="539"/>
      <c r="AM65" s="539"/>
      <c r="AN65" s="539"/>
      <c r="AO65" s="539"/>
      <c r="AP65" s="539"/>
      <c r="AQ65" s="539"/>
      <c r="AR65" s="539"/>
      <c r="AS65" s="539"/>
      <c r="AT65" s="539"/>
      <c r="AU65" s="539"/>
      <c r="AV65" s="539"/>
      <c r="AW65" s="159"/>
      <c r="AX65" s="159"/>
      <c r="AY65" s="159"/>
      <c r="AZ65" s="159"/>
      <c r="BA65" s="159"/>
      <c r="BB65" s="159"/>
      <c r="BC65" s="159"/>
      <c r="BD65" s="159"/>
    </row>
    <row r="66">
      <c r="A66" s="67"/>
      <c r="D66" s="68"/>
      <c r="F66" s="73"/>
      <c r="G66" s="73"/>
      <c r="H66" s="73"/>
      <c r="J66" s="139"/>
      <c r="K66" s="139"/>
      <c r="X66" s="73"/>
      <c r="Y66" s="73"/>
      <c r="Z66" s="73"/>
    </row>
    <row r="67">
      <c r="A67" s="67"/>
      <c r="D67" s="68"/>
      <c r="F67" s="73"/>
      <c r="G67" s="73"/>
      <c r="H67" s="73"/>
      <c r="J67" s="6" t="s">
        <v>151</v>
      </c>
      <c r="K67" s="4"/>
      <c r="P67" s="186"/>
      <c r="Q67" s="186"/>
      <c r="X67" s="73"/>
      <c r="Y67" s="73"/>
      <c r="Z67" s="73"/>
      <c r="AB67" s="6" t="s">
        <v>151</v>
      </c>
      <c r="AC67" s="4"/>
      <c r="AN67" s="6" t="s">
        <v>151</v>
      </c>
      <c r="AO67" s="4"/>
    </row>
    <row r="68">
      <c r="A68" s="67"/>
      <c r="D68" s="136"/>
      <c r="E68" s="51"/>
      <c r="F68" s="73"/>
      <c r="G68" s="73"/>
      <c r="H68" s="73"/>
      <c r="J68" s="98"/>
      <c r="K68" s="197"/>
      <c r="P68" s="98"/>
      <c r="Q68" s="39"/>
      <c r="V68" s="53"/>
      <c r="W68" s="39"/>
      <c r="X68" s="73"/>
      <c r="Y68" s="73"/>
      <c r="Z68" s="73"/>
      <c r="AH68" s="127"/>
      <c r="AI68" s="39"/>
      <c r="AN68" s="53"/>
      <c r="AO68" s="39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</row>
    <row r="69">
      <c r="A69" s="67"/>
      <c r="D69" s="53"/>
      <c r="E69" s="39"/>
      <c r="F69" s="73"/>
      <c r="G69" s="73"/>
      <c r="H69" s="73"/>
      <c r="J69" s="98"/>
      <c r="K69" s="197"/>
      <c r="P69" s="98"/>
      <c r="Q69" s="39"/>
      <c r="V69" s="53"/>
      <c r="W69" s="39"/>
      <c r="X69" s="73"/>
      <c r="Y69" s="73"/>
      <c r="Z69" s="73"/>
      <c r="AB69" s="53"/>
      <c r="AC69" s="39"/>
      <c r="AH69" s="53"/>
      <c r="AI69" s="39"/>
      <c r="AN69" s="53"/>
      <c r="AO69" s="39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</row>
    <row r="70">
      <c r="A70" s="67"/>
      <c r="D70" s="187" t="s">
        <v>807</v>
      </c>
      <c r="E70" s="191" t="s">
        <v>156</v>
      </c>
      <c r="F70" s="25"/>
      <c r="G70" s="25"/>
      <c r="H70" s="26"/>
      <c r="I70" s="26"/>
      <c r="J70" s="191" t="s">
        <v>775</v>
      </c>
      <c r="K70" s="187" t="s">
        <v>156</v>
      </c>
      <c r="L70" s="25"/>
      <c r="M70" s="25"/>
      <c r="N70" s="26"/>
      <c r="O70" s="26"/>
      <c r="P70" s="288" t="s">
        <v>745</v>
      </c>
      <c r="Q70" s="191" t="s">
        <v>775</v>
      </c>
      <c r="R70" s="198"/>
      <c r="S70" s="198"/>
      <c r="T70" s="28"/>
      <c r="U70" s="29"/>
      <c r="V70" s="288" t="s">
        <v>745</v>
      </c>
      <c r="W70" s="468" t="s">
        <v>159</v>
      </c>
      <c r="X70" s="73"/>
      <c r="Y70" s="73"/>
      <c r="Z70" s="73"/>
      <c r="AB70" s="187" t="s">
        <v>156</v>
      </c>
      <c r="AC70" s="29" t="s">
        <v>10</v>
      </c>
      <c r="AH70" s="26" t="s">
        <v>159</v>
      </c>
      <c r="AI70" s="190" t="s">
        <v>154</v>
      </c>
      <c r="AN70" s="187" t="s">
        <v>775</v>
      </c>
      <c r="AO70" s="29" t="s">
        <v>12</v>
      </c>
      <c r="AP70" s="30"/>
      <c r="AQ70" s="30"/>
      <c r="AR70" s="30"/>
      <c r="AS70" s="30"/>
      <c r="AT70" s="30"/>
      <c r="AU70" s="30"/>
      <c r="AV70" s="30"/>
      <c r="AW70" s="193"/>
      <c r="AX70" s="193"/>
      <c r="AY70" s="193"/>
      <c r="AZ70" s="193"/>
      <c r="BA70" s="193"/>
      <c r="BB70" s="193"/>
      <c r="BC70" s="193"/>
      <c r="BD70" s="193"/>
    </row>
    <row r="71">
      <c r="A71" s="35" t="s">
        <v>52</v>
      </c>
      <c r="B71" s="43" t="s">
        <v>19</v>
      </c>
      <c r="C71" s="37">
        <v>45054.0</v>
      </c>
      <c r="D71" s="38" t="s">
        <v>272</v>
      </c>
      <c r="E71" s="300" t="s">
        <v>137</v>
      </c>
      <c r="F71" s="576"/>
      <c r="G71" s="576"/>
      <c r="H71" s="41" t="s">
        <v>22</v>
      </c>
      <c r="I71" s="37">
        <v>45055.0</v>
      </c>
      <c r="J71" s="300" t="s">
        <v>211</v>
      </c>
      <c r="K71" s="95" t="s">
        <v>137</v>
      </c>
      <c r="L71" s="577"/>
      <c r="M71" s="577"/>
      <c r="N71" s="38" t="s">
        <v>64</v>
      </c>
      <c r="O71" s="37">
        <v>45057.0</v>
      </c>
      <c r="P71" s="95" t="s">
        <v>284</v>
      </c>
      <c r="Q71" s="300" t="s">
        <v>274</v>
      </c>
      <c r="R71" s="95"/>
      <c r="S71" s="95"/>
      <c r="T71" s="95" t="s">
        <v>67</v>
      </c>
      <c r="U71" s="37">
        <v>45058.0</v>
      </c>
      <c r="V71" s="95" t="s">
        <v>284</v>
      </c>
      <c r="W71" s="40" t="s">
        <v>337</v>
      </c>
      <c r="X71" s="56"/>
      <c r="Y71" s="56"/>
      <c r="Z71" s="56" t="s">
        <v>78</v>
      </c>
      <c r="AA71" s="37">
        <v>45059.0</v>
      </c>
      <c r="AB71" s="38" t="s">
        <v>25</v>
      </c>
      <c r="AC71" s="39" t="s">
        <v>25</v>
      </c>
      <c r="AD71" s="96"/>
      <c r="AE71" s="96"/>
      <c r="AF71" s="96" t="s">
        <v>43</v>
      </c>
      <c r="AG71" s="37">
        <v>45060.0</v>
      </c>
      <c r="AH71" s="38" t="s">
        <v>352</v>
      </c>
      <c r="AI71" s="148" t="s">
        <v>289</v>
      </c>
      <c r="AJ71" s="47"/>
      <c r="AK71" s="47"/>
      <c r="AL71" s="47" t="s">
        <v>44</v>
      </c>
      <c r="AM71" s="495">
        <v>45061.0</v>
      </c>
      <c r="AN71" s="95" t="s">
        <v>274</v>
      </c>
      <c r="AO71" s="98" t="s">
        <v>48</v>
      </c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</row>
    <row r="72">
      <c r="A72" s="67"/>
      <c r="W72" s="27"/>
    </row>
    <row r="73">
      <c r="A73" s="67"/>
      <c r="D73" s="53"/>
      <c r="E73" s="39"/>
      <c r="F73" s="73"/>
      <c r="G73" s="73"/>
      <c r="H73" s="73"/>
      <c r="J73" s="98"/>
      <c r="K73" s="197"/>
      <c r="P73" s="98"/>
      <c r="Q73" s="39"/>
      <c r="V73" s="53"/>
      <c r="W73" s="39"/>
      <c r="X73" s="73"/>
      <c r="Y73" s="73"/>
      <c r="Z73" s="73"/>
      <c r="AB73" s="53"/>
      <c r="AC73" s="39"/>
      <c r="AH73" s="53"/>
      <c r="AI73" s="39"/>
      <c r="AN73" s="53"/>
      <c r="AO73" s="39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</row>
    <row r="74">
      <c r="A74" s="67"/>
      <c r="D74" s="192"/>
      <c r="E74" s="28"/>
      <c r="F74" s="73"/>
      <c r="G74" s="73"/>
      <c r="H74" s="73"/>
      <c r="J74" s="192"/>
      <c r="K74" s="260"/>
      <c r="P74" s="192"/>
      <c r="Q74" s="28"/>
      <c r="V74" s="192"/>
      <c r="W74" s="28"/>
      <c r="X74" s="73"/>
      <c r="Y74" s="73"/>
      <c r="Z74" s="73"/>
      <c r="AB74" s="192"/>
      <c r="AC74" s="28"/>
      <c r="AH74" s="192"/>
      <c r="AI74" s="28"/>
      <c r="AN74" s="192"/>
      <c r="AO74" s="28"/>
      <c r="AP74" s="193"/>
      <c r="AQ74" s="193"/>
      <c r="AR74" s="193"/>
      <c r="AS74" s="193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</row>
    <row r="75">
      <c r="A75" s="67"/>
      <c r="D75" s="187" t="s">
        <v>775</v>
      </c>
      <c r="E75" s="190" t="s">
        <v>154</v>
      </c>
      <c r="F75" s="73"/>
      <c r="G75" s="73"/>
      <c r="H75" s="73"/>
      <c r="J75" s="187" t="s">
        <v>775</v>
      </c>
      <c r="K75" s="26" t="s">
        <v>7</v>
      </c>
      <c r="P75" s="187" t="s">
        <v>775</v>
      </c>
      <c r="Q75" s="190" t="s">
        <v>154</v>
      </c>
      <c r="V75" s="187" t="s">
        <v>775</v>
      </c>
      <c r="W75" s="190" t="s">
        <v>154</v>
      </c>
      <c r="X75" s="73"/>
      <c r="Y75" s="73"/>
      <c r="Z75" s="73"/>
      <c r="AB75" s="187" t="s">
        <v>775</v>
      </c>
      <c r="AC75" s="190" t="s">
        <v>154</v>
      </c>
      <c r="AH75" s="187" t="s">
        <v>775</v>
      </c>
      <c r="AI75" s="29" t="s">
        <v>11</v>
      </c>
      <c r="AN75" s="187" t="s">
        <v>775</v>
      </c>
      <c r="AO75" s="190" t="s">
        <v>154</v>
      </c>
      <c r="AP75" s="590"/>
      <c r="AQ75" s="590"/>
      <c r="AR75" s="590"/>
      <c r="AS75" s="590"/>
      <c r="AT75" s="590"/>
      <c r="AU75" s="590"/>
      <c r="AV75" s="590"/>
      <c r="AW75" s="193"/>
      <c r="AX75" s="193"/>
      <c r="AY75" s="193"/>
      <c r="AZ75" s="193"/>
      <c r="BA75" s="193"/>
      <c r="BB75" s="193"/>
      <c r="BC75" s="193"/>
      <c r="BD75" s="193"/>
    </row>
    <row r="76">
      <c r="A76" s="184" t="s">
        <v>54</v>
      </c>
      <c r="B76" s="43" t="s">
        <v>19</v>
      </c>
      <c r="C76" s="37">
        <v>45054.0</v>
      </c>
      <c r="D76" s="95" t="s">
        <v>307</v>
      </c>
      <c r="E76" s="147" t="s">
        <v>288</v>
      </c>
      <c r="F76" s="41"/>
      <c r="G76" s="41"/>
      <c r="H76" s="41" t="s">
        <v>22</v>
      </c>
      <c r="I76" s="37">
        <v>45055.0</v>
      </c>
      <c r="J76" s="95" t="s">
        <v>25</v>
      </c>
      <c r="K76" s="418" t="s">
        <v>25</v>
      </c>
      <c r="L76" s="577"/>
      <c r="M76" s="577"/>
      <c r="N76" s="38" t="s">
        <v>24</v>
      </c>
      <c r="O76" s="495">
        <v>45056.0</v>
      </c>
      <c r="P76" s="95" t="s">
        <v>307</v>
      </c>
      <c r="Q76" s="147" t="s">
        <v>288</v>
      </c>
      <c r="R76" s="43"/>
      <c r="S76" s="43"/>
      <c r="T76" s="43" t="s">
        <v>26</v>
      </c>
      <c r="U76" s="37">
        <v>45057.0</v>
      </c>
      <c r="V76" s="95" t="s">
        <v>307</v>
      </c>
      <c r="W76" s="147" t="s">
        <v>288</v>
      </c>
      <c r="X76" s="43"/>
      <c r="Y76" s="43"/>
      <c r="Z76" s="43" t="s">
        <v>56</v>
      </c>
      <c r="AA76" s="37">
        <v>45058.0</v>
      </c>
      <c r="AB76" s="95" t="s">
        <v>307</v>
      </c>
      <c r="AC76" s="148" t="s">
        <v>289</v>
      </c>
      <c r="AD76" s="435"/>
      <c r="AE76" s="435"/>
      <c r="AF76" s="435" t="s">
        <v>57</v>
      </c>
      <c r="AG76" s="37">
        <v>45059.0</v>
      </c>
      <c r="AH76" s="95" t="s">
        <v>211</v>
      </c>
      <c r="AI76" s="418" t="s">
        <v>66</v>
      </c>
      <c r="AJ76" s="95"/>
      <c r="AK76" s="95"/>
      <c r="AL76" s="95" t="s">
        <v>93</v>
      </c>
      <c r="AM76" s="37">
        <v>45060.0</v>
      </c>
      <c r="AN76" s="95" t="s">
        <v>307</v>
      </c>
      <c r="AO76" s="147" t="s">
        <v>288</v>
      </c>
      <c r="AP76" s="591"/>
      <c r="AQ76" s="591"/>
      <c r="AR76" s="591"/>
      <c r="AS76" s="591"/>
      <c r="AT76" s="591"/>
      <c r="AU76" s="591"/>
      <c r="AV76" s="591"/>
      <c r="AW76" s="194"/>
      <c r="AX76" s="194"/>
      <c r="AY76" s="194"/>
      <c r="AZ76" s="194"/>
      <c r="BA76" s="194"/>
      <c r="BB76" s="194"/>
      <c r="BC76" s="194"/>
      <c r="BD76" s="194"/>
    </row>
    <row r="77">
      <c r="A77" s="67"/>
      <c r="B77" s="68"/>
      <c r="C77" s="68"/>
    </row>
    <row r="78">
      <c r="A78" s="67"/>
      <c r="D78" s="288" t="s">
        <v>745</v>
      </c>
      <c r="E78" s="190" t="s">
        <v>723</v>
      </c>
      <c r="F78" s="26"/>
      <c r="G78" s="26"/>
      <c r="H78" s="26"/>
      <c r="I78" s="26"/>
      <c r="J78" s="288" t="s">
        <v>745</v>
      </c>
      <c r="K78" s="26" t="s">
        <v>7</v>
      </c>
      <c r="L78" s="26"/>
      <c r="M78" s="26"/>
      <c r="N78" s="26"/>
      <c r="O78" s="26"/>
      <c r="P78" s="592" t="s">
        <v>159</v>
      </c>
      <c r="Q78" s="191" t="s">
        <v>723</v>
      </c>
      <c r="R78" s="28"/>
      <c r="S78" s="28"/>
      <c r="T78" s="28"/>
      <c r="U78" s="29"/>
      <c r="V78" s="187" t="s">
        <v>723</v>
      </c>
      <c r="W78" s="468" t="s">
        <v>159</v>
      </c>
      <c r="X78" s="73"/>
      <c r="Y78" s="73"/>
      <c r="Z78" s="73"/>
      <c r="AB78" s="190" t="s">
        <v>745</v>
      </c>
      <c r="AC78" s="187" t="s">
        <v>156</v>
      </c>
      <c r="AH78" s="190" t="s">
        <v>745</v>
      </c>
      <c r="AI78" s="187" t="s">
        <v>156</v>
      </c>
      <c r="AN78" s="190" t="s">
        <v>745</v>
      </c>
      <c r="AO78" s="187" t="s">
        <v>156</v>
      </c>
      <c r="AP78" s="593"/>
      <c r="AQ78" s="593"/>
      <c r="AR78" s="593"/>
      <c r="AS78" s="593"/>
      <c r="AT78" s="593"/>
      <c r="AU78" s="593"/>
      <c r="AV78" s="593"/>
      <c r="AW78" s="196"/>
      <c r="AX78" s="196"/>
      <c r="AY78" s="196"/>
      <c r="AZ78" s="196"/>
      <c r="BA78" s="196"/>
      <c r="BB78" s="196"/>
      <c r="BC78" s="196"/>
      <c r="BD78" s="196"/>
    </row>
    <row r="79">
      <c r="A79" s="35" t="s">
        <v>50</v>
      </c>
      <c r="B79" s="95" t="s">
        <v>62</v>
      </c>
      <c r="C79" s="37">
        <v>45055.0</v>
      </c>
      <c r="D79" s="95" t="s">
        <v>284</v>
      </c>
      <c r="E79" s="148" t="s">
        <v>315</v>
      </c>
      <c r="F79" s="41"/>
      <c r="G79" s="41"/>
      <c r="H79" s="41" t="s">
        <v>131</v>
      </c>
      <c r="I79" s="495">
        <v>45056.0</v>
      </c>
      <c r="J79" s="95" t="s">
        <v>308</v>
      </c>
      <c r="K79" s="98" t="s">
        <v>309</v>
      </c>
      <c r="L79" s="577"/>
      <c r="M79" s="577"/>
      <c r="N79" s="38" t="s">
        <v>64</v>
      </c>
      <c r="O79" s="37">
        <v>45057.0</v>
      </c>
      <c r="P79" s="38" t="s">
        <v>272</v>
      </c>
      <c r="Q79" s="40" t="s">
        <v>247</v>
      </c>
      <c r="R79" s="43"/>
      <c r="S79" s="43"/>
      <c r="T79" s="43" t="s">
        <v>26</v>
      </c>
      <c r="U79" s="37">
        <v>45057.0</v>
      </c>
      <c r="V79" s="42" t="s">
        <v>298</v>
      </c>
      <c r="W79" s="40" t="s">
        <v>273</v>
      </c>
      <c r="X79" s="95"/>
      <c r="Y79" s="95"/>
      <c r="Z79" s="95" t="s">
        <v>78</v>
      </c>
      <c r="AA79" s="37">
        <v>45059.0</v>
      </c>
      <c r="AB79" s="300" t="s">
        <v>286</v>
      </c>
      <c r="AC79" s="95" t="s">
        <v>137</v>
      </c>
      <c r="AD79" s="66"/>
      <c r="AE79" s="66"/>
      <c r="AF79" s="66" t="s">
        <v>57</v>
      </c>
      <c r="AG79" s="37">
        <v>45059.0</v>
      </c>
      <c r="AH79" s="300" t="s">
        <v>284</v>
      </c>
      <c r="AI79" s="38" t="s">
        <v>285</v>
      </c>
      <c r="AJ79" s="95"/>
      <c r="AK79" s="95"/>
      <c r="AL79" s="95" t="s">
        <v>27</v>
      </c>
      <c r="AM79" s="495">
        <v>45061.0</v>
      </c>
      <c r="AN79" s="300" t="s">
        <v>284</v>
      </c>
      <c r="AO79" s="38" t="s">
        <v>285</v>
      </c>
      <c r="AP79" s="594"/>
      <c r="AQ79" s="594"/>
      <c r="AR79" s="594"/>
      <c r="AS79" s="594"/>
      <c r="AT79" s="594"/>
      <c r="AU79" s="594"/>
      <c r="AV79" s="594"/>
      <c r="AW79" s="51"/>
      <c r="AX79" s="51"/>
      <c r="AY79" s="51"/>
      <c r="AZ79" s="51"/>
      <c r="BA79" s="51"/>
      <c r="BB79" s="51"/>
      <c r="BC79" s="51"/>
      <c r="BD79" s="51"/>
    </row>
    <row r="80">
      <c r="A80" s="67"/>
      <c r="B80" s="68"/>
      <c r="C80" s="68"/>
      <c r="K80" s="192"/>
      <c r="P80" s="98"/>
      <c r="Q80" s="192"/>
      <c r="W80" s="39"/>
      <c r="X80" s="197"/>
      <c r="Y80" s="197"/>
      <c r="Z80" s="197"/>
      <c r="AI80" s="198"/>
    </row>
    <row r="81">
      <c r="A81" s="67"/>
      <c r="B81" s="68"/>
      <c r="C81" s="68"/>
      <c r="K81" s="92"/>
      <c r="P81" s="98"/>
      <c r="Q81" s="192"/>
      <c r="W81" s="39"/>
      <c r="X81" s="197"/>
      <c r="Y81" s="197"/>
      <c r="Z81" s="197"/>
      <c r="AI81" s="198"/>
    </row>
    <row r="82">
      <c r="A82" s="24"/>
      <c r="B82" s="25"/>
      <c r="C82" s="25"/>
      <c r="D82" s="26" t="s">
        <v>2</v>
      </c>
      <c r="E82" s="26" t="s">
        <v>159</v>
      </c>
      <c r="F82" s="26"/>
      <c r="G82" s="26"/>
      <c r="H82" s="26"/>
      <c r="I82" s="26"/>
      <c r="J82" s="26" t="s">
        <v>2</v>
      </c>
      <c r="K82" s="26" t="s">
        <v>159</v>
      </c>
      <c r="L82" s="26"/>
      <c r="M82" s="26"/>
      <c r="N82" s="26"/>
      <c r="O82" s="26"/>
      <c r="P82" s="26" t="s">
        <v>2</v>
      </c>
      <c r="Q82" s="26" t="s">
        <v>159</v>
      </c>
      <c r="R82" s="28"/>
      <c r="S82" s="28"/>
      <c r="T82" s="28"/>
      <c r="U82" s="29"/>
      <c r="V82" s="29" t="s">
        <v>2</v>
      </c>
      <c r="W82" s="26" t="s">
        <v>159</v>
      </c>
      <c r="X82" s="29"/>
      <c r="Y82" s="29"/>
      <c r="Z82" s="29"/>
      <c r="AA82" s="29"/>
      <c r="AB82" s="29" t="s">
        <v>2</v>
      </c>
      <c r="AC82" s="26" t="s">
        <v>159</v>
      </c>
      <c r="AD82" s="29"/>
      <c r="AE82" s="29"/>
      <c r="AF82" s="29"/>
      <c r="AG82" s="29"/>
      <c r="AH82" s="26" t="s">
        <v>206</v>
      </c>
      <c r="AI82" s="29" t="s">
        <v>11</v>
      </c>
      <c r="AJ82" s="29"/>
      <c r="AK82" s="29"/>
      <c r="AL82" s="29"/>
      <c r="AM82" s="29"/>
      <c r="AN82" s="29" t="s">
        <v>2</v>
      </c>
      <c r="AO82" s="26" t="s">
        <v>159</v>
      </c>
      <c r="AP82" s="578"/>
      <c r="AQ82" s="578"/>
      <c r="AR82" s="578"/>
      <c r="AS82" s="578"/>
      <c r="AT82" s="578"/>
      <c r="AU82" s="578"/>
      <c r="AV82" s="578"/>
      <c r="AW82" s="218"/>
      <c r="AX82" s="218"/>
      <c r="AY82" s="218"/>
      <c r="AZ82" s="218"/>
      <c r="BA82" s="218"/>
      <c r="BB82" s="218"/>
      <c r="BC82" s="218"/>
      <c r="BD82" s="218"/>
    </row>
    <row r="83">
      <c r="A83" s="35" t="s">
        <v>18</v>
      </c>
      <c r="B83" s="43" t="s">
        <v>19</v>
      </c>
      <c r="C83" s="37">
        <v>45054.0</v>
      </c>
      <c r="D83" s="38" t="s">
        <v>352</v>
      </c>
      <c r="E83" s="39" t="s">
        <v>208</v>
      </c>
      <c r="F83" s="41"/>
      <c r="G83" s="41"/>
      <c r="H83" s="41" t="s">
        <v>22</v>
      </c>
      <c r="I83" s="37">
        <v>45055.0</v>
      </c>
      <c r="J83" s="38" t="s">
        <v>272</v>
      </c>
      <c r="K83" s="39" t="s">
        <v>21</v>
      </c>
      <c r="L83" s="95"/>
      <c r="M83" s="95"/>
      <c r="N83" s="95" t="s">
        <v>24</v>
      </c>
      <c r="O83" s="495">
        <v>45056.0</v>
      </c>
      <c r="P83" s="38" t="s">
        <v>63</v>
      </c>
      <c r="Q83" s="39" t="s">
        <v>63</v>
      </c>
      <c r="R83" s="43"/>
      <c r="S83" s="43"/>
      <c r="T83" s="43" t="s">
        <v>26</v>
      </c>
      <c r="U83" s="37">
        <v>45057.0</v>
      </c>
      <c r="V83" s="38" t="s">
        <v>352</v>
      </c>
      <c r="W83" s="39" t="s">
        <v>208</v>
      </c>
      <c r="X83" s="56"/>
      <c r="Y83" s="56"/>
      <c r="Z83" s="56" t="s">
        <v>56</v>
      </c>
      <c r="AA83" s="37">
        <v>45058.0</v>
      </c>
      <c r="AB83" s="38" t="s">
        <v>272</v>
      </c>
      <c r="AC83" s="39" t="s">
        <v>21</v>
      </c>
      <c r="AD83" s="66"/>
      <c r="AE83" s="66"/>
      <c r="AF83" s="66" t="s">
        <v>57</v>
      </c>
      <c r="AG83" s="37">
        <v>45059.0</v>
      </c>
      <c r="AH83" s="38" t="s">
        <v>279</v>
      </c>
      <c r="AI83" s="39" t="s">
        <v>218</v>
      </c>
      <c r="AJ83" s="47"/>
      <c r="AK83" s="47"/>
      <c r="AL83" s="47" t="s">
        <v>27</v>
      </c>
      <c r="AM83" s="495">
        <v>45061.0</v>
      </c>
      <c r="AN83" s="38" t="s">
        <v>179</v>
      </c>
      <c r="AO83" s="39" t="s">
        <v>29</v>
      </c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</row>
    <row r="84">
      <c r="A84" s="35"/>
      <c r="B84" s="43"/>
      <c r="C84" s="37"/>
      <c r="D84" s="38"/>
      <c r="E84" s="39"/>
      <c r="F84" s="60"/>
      <c r="G84" s="60"/>
      <c r="H84" s="60"/>
      <c r="I84" s="45"/>
      <c r="J84" s="39"/>
      <c r="K84" s="39"/>
      <c r="L84" s="98"/>
      <c r="M84" s="98"/>
      <c r="N84" s="98"/>
      <c r="O84" s="200"/>
      <c r="P84" s="39"/>
      <c r="Q84" s="39"/>
      <c r="R84" s="64"/>
      <c r="S84" s="64"/>
      <c r="T84" s="64"/>
      <c r="U84" s="45"/>
      <c r="V84" s="39"/>
      <c r="W84" s="39"/>
      <c r="X84" s="44"/>
      <c r="Y84" s="44"/>
      <c r="Z84" s="44"/>
      <c r="AA84" s="45"/>
      <c r="AB84" s="39"/>
      <c r="AC84" s="39"/>
      <c r="AD84" s="46"/>
      <c r="AE84" s="46"/>
      <c r="AF84" s="46"/>
      <c r="AG84" s="45"/>
      <c r="AH84" s="39"/>
      <c r="AI84" s="39"/>
      <c r="AJ84" s="98"/>
      <c r="AK84" s="98"/>
      <c r="AL84" s="98"/>
      <c r="AM84" s="45"/>
      <c r="AN84" s="39"/>
      <c r="AO84" s="39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</row>
    <row r="85">
      <c r="A85" s="67"/>
      <c r="B85" s="68"/>
      <c r="C85" s="68"/>
      <c r="J85" s="6" t="s">
        <v>334</v>
      </c>
      <c r="K85" s="4"/>
    </row>
    <row r="86">
      <c r="A86" s="67"/>
      <c r="B86" s="68"/>
      <c r="C86" s="68"/>
    </row>
    <row r="87">
      <c r="A87" s="67"/>
      <c r="B87" s="68"/>
      <c r="C87" s="68"/>
      <c r="F87" s="392"/>
      <c r="G87" s="392"/>
      <c r="H87" s="41"/>
      <c r="I87" s="495"/>
      <c r="J87" s="95"/>
      <c r="K87" s="98"/>
    </row>
    <row r="88" ht="17.25" customHeight="1">
      <c r="A88" s="67"/>
      <c r="B88" s="68" t="s">
        <v>25</v>
      </c>
      <c r="C88" s="68" t="s">
        <v>166</v>
      </c>
      <c r="D88" s="68" t="s">
        <v>167</v>
      </c>
    </row>
    <row r="89">
      <c r="A89" s="224" t="s">
        <v>1</v>
      </c>
      <c r="B89" s="68"/>
    </row>
    <row r="90">
      <c r="A90" s="225" t="s">
        <v>45</v>
      </c>
      <c r="B90" s="152" t="s">
        <v>168</v>
      </c>
      <c r="C90" s="152"/>
      <c r="D90" s="152"/>
    </row>
    <row r="91">
      <c r="A91" s="225" t="s">
        <v>32</v>
      </c>
      <c r="B91" s="67" t="s">
        <v>168</v>
      </c>
      <c r="C91" s="153"/>
      <c r="D91" s="153"/>
      <c r="E91" s="136"/>
      <c r="F91" s="117"/>
      <c r="G91" s="117"/>
      <c r="H91" s="117"/>
    </row>
    <row r="92">
      <c r="A92" s="67" t="s">
        <v>30</v>
      </c>
      <c r="B92" s="152" t="s">
        <v>174</v>
      </c>
    </row>
    <row r="93">
      <c r="A93" s="67" t="s">
        <v>52</v>
      </c>
      <c r="B93" s="67" t="s">
        <v>170</v>
      </c>
    </row>
    <row r="94">
      <c r="A94" s="224" t="s">
        <v>51</v>
      </c>
      <c r="B94" s="68"/>
    </row>
    <row r="95">
      <c r="A95" s="67" t="s">
        <v>54</v>
      </c>
      <c r="B95" s="68" t="s">
        <v>175</v>
      </c>
    </row>
    <row r="96">
      <c r="A96" s="225" t="s">
        <v>69</v>
      </c>
      <c r="B96" s="152" t="s">
        <v>174</v>
      </c>
    </row>
    <row r="97">
      <c r="A97" s="225" t="s">
        <v>73</v>
      </c>
      <c r="B97" s="152" t="s">
        <v>169</v>
      </c>
      <c r="C97" s="152"/>
      <c r="D97" s="152"/>
      <c r="E97" s="152"/>
      <c r="AI97" s="226"/>
      <c r="AJ97" s="226"/>
      <c r="AK97" s="226"/>
      <c r="AL97" s="226"/>
    </row>
    <row r="98">
      <c r="A98" s="227" t="s">
        <v>31</v>
      </c>
      <c r="AI98" s="226"/>
      <c r="AJ98" s="226"/>
      <c r="AK98" s="226"/>
      <c r="AL98" s="226"/>
    </row>
    <row r="99">
      <c r="A99" s="67" t="s">
        <v>88</v>
      </c>
      <c r="B99" s="67" t="s">
        <v>169</v>
      </c>
      <c r="AI99" s="228"/>
      <c r="AJ99" s="228"/>
      <c r="AK99" s="228"/>
      <c r="AL99" s="228"/>
    </row>
    <row r="100">
      <c r="A100" s="225" t="s">
        <v>97</v>
      </c>
      <c r="B100" s="68" t="s">
        <v>175</v>
      </c>
    </row>
    <row r="101">
      <c r="A101" s="225" t="s">
        <v>825</v>
      </c>
      <c r="B101" s="152" t="s">
        <v>169</v>
      </c>
      <c r="C101" s="152"/>
      <c r="D101" s="152"/>
      <c r="E101" s="225"/>
      <c r="F101" s="153"/>
      <c r="G101" s="153"/>
      <c r="H101" s="153"/>
    </row>
    <row r="102">
      <c r="A102" s="229" t="s">
        <v>35</v>
      </c>
      <c r="B102" s="152"/>
      <c r="C102" s="152"/>
      <c r="D102" s="152"/>
      <c r="E102" s="152"/>
      <c r="F102" s="153"/>
      <c r="G102" s="153"/>
      <c r="H102" s="153"/>
    </row>
    <row r="103">
      <c r="A103" s="225" t="s">
        <v>82</v>
      </c>
      <c r="B103" s="152" t="s">
        <v>174</v>
      </c>
      <c r="C103" s="152"/>
      <c r="D103" s="152"/>
      <c r="E103" s="152"/>
      <c r="F103" s="153"/>
      <c r="G103" s="153"/>
      <c r="H103" s="153"/>
    </row>
    <row r="104">
      <c r="A104" s="225" t="s">
        <v>139</v>
      </c>
      <c r="B104" s="152" t="s">
        <v>170</v>
      </c>
      <c r="C104" s="153"/>
      <c r="D104" s="152"/>
      <c r="E104" s="153"/>
      <c r="F104" s="153"/>
      <c r="G104" s="153"/>
      <c r="H104" s="153"/>
    </row>
    <row r="105">
      <c r="A105" s="229" t="s">
        <v>23</v>
      </c>
      <c r="B105" s="152"/>
      <c r="C105" s="153"/>
      <c r="D105" s="152"/>
      <c r="E105" s="153"/>
      <c r="F105" s="153"/>
      <c r="G105" s="153"/>
      <c r="H105" s="153"/>
    </row>
    <row r="106">
      <c r="A106" s="225" t="s">
        <v>123</v>
      </c>
      <c r="B106" s="152" t="s">
        <v>171</v>
      </c>
      <c r="C106" s="153"/>
      <c r="D106" s="152"/>
      <c r="E106" s="153"/>
      <c r="F106" s="153"/>
      <c r="G106" s="153"/>
      <c r="H106" s="153"/>
    </row>
    <row r="107">
      <c r="A107" s="225" t="s">
        <v>501</v>
      </c>
      <c r="B107" s="152" t="s">
        <v>166</v>
      </c>
      <c r="C107" s="152"/>
      <c r="D107" s="152"/>
      <c r="E107" s="236"/>
      <c r="F107" s="153"/>
      <c r="G107" s="153"/>
      <c r="H107" s="153"/>
    </row>
    <row r="108">
      <c r="A108" s="227" t="s">
        <v>151</v>
      </c>
    </row>
    <row r="109">
      <c r="A109" s="67" t="s">
        <v>176</v>
      </c>
      <c r="B109" s="67" t="s">
        <v>169</v>
      </c>
      <c r="C109" s="153"/>
    </row>
    <row r="110">
      <c r="A110" s="152" t="s">
        <v>18</v>
      </c>
      <c r="B110" s="67" t="s">
        <v>170</v>
      </c>
      <c r="C110" s="153"/>
    </row>
    <row r="111">
      <c r="A111" s="153"/>
      <c r="B111" s="153"/>
      <c r="C111" s="153"/>
    </row>
    <row r="112">
      <c r="A112" s="153"/>
      <c r="B112" s="153"/>
      <c r="C112" s="153"/>
    </row>
    <row r="113">
      <c r="A113" s="153"/>
      <c r="B113" s="153"/>
      <c r="C113" s="153"/>
    </row>
    <row r="117">
      <c r="D117" s="34" t="s">
        <v>16</v>
      </c>
      <c r="E117" s="34" t="s">
        <v>17</v>
      </c>
      <c r="F117" s="136"/>
      <c r="G117" s="136"/>
      <c r="H117" s="136"/>
    </row>
    <row r="118">
      <c r="D118" s="52" t="s">
        <v>1</v>
      </c>
      <c r="E118" s="53">
        <f>AV11</f>
        <v>187</v>
      </c>
      <c r="F118" s="153"/>
      <c r="G118" s="153"/>
      <c r="H118" s="153"/>
    </row>
    <row r="119">
      <c r="D119" s="52" t="s">
        <v>31</v>
      </c>
      <c r="E119" s="55">
        <f>AV35</f>
        <v>156.5</v>
      </c>
      <c r="F119" s="153"/>
      <c r="G119" s="153"/>
      <c r="H119" s="153"/>
    </row>
    <row r="120">
      <c r="D120" s="52" t="s">
        <v>23</v>
      </c>
      <c r="E120" s="53">
        <f>AV43</f>
        <v>73.5</v>
      </c>
      <c r="F120" s="153"/>
      <c r="G120" s="153"/>
      <c r="H120" s="153"/>
    </row>
    <row r="121">
      <c r="D121" s="55" t="s">
        <v>49</v>
      </c>
      <c r="E121" s="55">
        <f>AV52</f>
        <v>26</v>
      </c>
      <c r="F121" s="153"/>
      <c r="G121" s="153"/>
      <c r="H121" s="153"/>
    </row>
    <row r="122">
      <c r="D122" s="62" t="s">
        <v>51</v>
      </c>
      <c r="E122" s="62">
        <f>AV24</f>
        <v>155.5</v>
      </c>
    </row>
    <row r="123">
      <c r="D123" s="62" t="s">
        <v>53</v>
      </c>
      <c r="E123" s="62">
        <f>AV62</f>
        <v>119</v>
      </c>
    </row>
    <row r="124">
      <c r="D124" s="62" t="s">
        <v>60</v>
      </c>
      <c r="E124" s="62"/>
    </row>
    <row r="125">
      <c r="D125" s="62"/>
      <c r="E125" s="62"/>
    </row>
  </sheetData>
  <mergeCells count="27">
    <mergeCell ref="D1:E1"/>
    <mergeCell ref="J1:K1"/>
    <mergeCell ref="AB1:AC1"/>
    <mergeCell ref="AN1:AO1"/>
    <mergeCell ref="J13:K13"/>
    <mergeCell ref="AB13:AC13"/>
    <mergeCell ref="AN13:AO13"/>
    <mergeCell ref="D25:E25"/>
    <mergeCell ref="J25:K25"/>
    <mergeCell ref="AB25:AC25"/>
    <mergeCell ref="AN25:AO25"/>
    <mergeCell ref="D36:E36"/>
    <mergeCell ref="J36:K36"/>
    <mergeCell ref="AB36:AC36"/>
    <mergeCell ref="AB54:AC54"/>
    <mergeCell ref="AN54:AO54"/>
    <mergeCell ref="J67:K67"/>
    <mergeCell ref="AB67:AC67"/>
    <mergeCell ref="AN67:AO67"/>
    <mergeCell ref="J85:K85"/>
    <mergeCell ref="AH36:AI36"/>
    <mergeCell ref="AN36:AO36"/>
    <mergeCell ref="J45:K45"/>
    <mergeCell ref="AB45:AC45"/>
    <mergeCell ref="AN45:AO45"/>
    <mergeCell ref="D54:E54"/>
    <mergeCell ref="J54:K54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88"/>
    <col customWidth="1" min="4" max="4" width="19.88"/>
    <col customWidth="1" min="5" max="5" width="16.63"/>
    <col customWidth="1" min="6" max="6" width="4.5"/>
    <col customWidth="1" min="7" max="7" width="3.88"/>
    <col customWidth="1" min="8" max="8" width="8.0"/>
    <col customWidth="1" min="9" max="9" width="5.25"/>
    <col customWidth="1" min="10" max="10" width="16.13"/>
    <col customWidth="1" min="11" max="11" width="16.88"/>
    <col customWidth="1" min="12" max="12" width="4.5"/>
    <col customWidth="1" min="13" max="13" width="3.88"/>
    <col customWidth="1" min="14" max="14" width="8.0"/>
    <col customWidth="1" min="15" max="15" width="5.25"/>
    <col customWidth="1" min="16" max="16" width="17.13"/>
    <col customWidth="1" min="17" max="17" width="16.13"/>
    <col customWidth="1" min="18" max="18" width="4.5"/>
    <col customWidth="1" min="19" max="19" width="3.88"/>
    <col customWidth="1" min="20" max="20" width="7.38"/>
    <col customWidth="1" min="21" max="21" width="5.25"/>
    <col customWidth="1" min="22" max="22" width="17.13"/>
    <col customWidth="1" min="23" max="23" width="16.88"/>
    <col customWidth="1" min="24" max="24" width="4.5"/>
    <col customWidth="1" min="25" max="25" width="3.88"/>
    <col customWidth="1" min="26" max="26" width="7.63"/>
    <col customWidth="1" min="27" max="27" width="5.25"/>
    <col customWidth="1" min="28" max="28" width="19.88"/>
    <col customWidth="1" min="29" max="29" width="16.13"/>
    <col customWidth="1" min="30" max="30" width="4.5"/>
    <col customWidth="1" min="31" max="31" width="3.88"/>
    <col customWidth="1" min="32" max="32" width="8.0"/>
    <col customWidth="1" min="33" max="33" width="5.25"/>
    <col customWidth="1" min="34" max="35" width="16.13"/>
    <col customWidth="1" min="36" max="36" width="4.5"/>
    <col customWidth="1" min="37" max="37" width="3.88"/>
    <col customWidth="1" min="38" max="38" width="8.38"/>
    <col customWidth="1" min="39" max="39" width="5.25"/>
    <col customWidth="1" min="40" max="41" width="16.13"/>
    <col customWidth="1" min="42" max="42" width="4.5"/>
    <col customWidth="1" min="43" max="43" width="3.88"/>
    <col customWidth="1" min="44" max="47" width="6.38"/>
    <col customWidth="1" min="48" max="58" width="10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6" t="s">
        <v>1</v>
      </c>
      <c r="K1" s="4"/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  <c r="AA1" s="8"/>
      <c r="AB1" s="9" t="s">
        <v>1</v>
      </c>
      <c r="AC1" s="4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595"/>
      <c r="AS1" s="8"/>
      <c r="AT1" s="8"/>
      <c r="AU1" s="8"/>
      <c r="AV1" s="8"/>
      <c r="AW1" s="595"/>
      <c r="AX1" s="595"/>
      <c r="AY1" s="595"/>
      <c r="AZ1" s="595"/>
      <c r="BA1" s="595"/>
      <c r="BB1" s="8"/>
      <c r="BC1" s="8"/>
      <c r="BD1" s="8"/>
      <c r="BE1" s="8"/>
      <c r="BF1" s="8"/>
    </row>
    <row r="2">
      <c r="A2" s="7"/>
      <c r="B2" s="350"/>
      <c r="C2" s="350"/>
      <c r="D2" s="124"/>
      <c r="E2" s="351">
        <v>45047.0</v>
      </c>
      <c r="F2" s="387"/>
      <c r="G2" s="387"/>
      <c r="H2" s="387"/>
      <c r="I2" s="124"/>
      <c r="J2" s="124"/>
      <c r="K2" s="351">
        <v>45048.0</v>
      </c>
      <c r="L2" s="124"/>
      <c r="M2" s="124"/>
      <c r="N2" s="124"/>
      <c r="O2" s="124"/>
      <c r="P2" s="124"/>
      <c r="Q2" s="351">
        <v>45049.0</v>
      </c>
      <c r="R2" s="8"/>
      <c r="S2" s="8"/>
      <c r="T2" s="8"/>
      <c r="U2" s="126"/>
      <c r="V2" s="126"/>
      <c r="W2" s="405">
        <v>45050.0</v>
      </c>
      <c r="X2" s="126"/>
      <c r="Y2" s="126"/>
      <c r="Z2" s="126"/>
      <c r="AA2" s="126"/>
      <c r="AB2" s="126"/>
      <c r="AC2" s="405">
        <v>45051.0</v>
      </c>
      <c r="AD2" s="126"/>
      <c r="AE2" s="126"/>
      <c r="AF2" s="126"/>
      <c r="AG2" s="126"/>
      <c r="AH2" s="126"/>
      <c r="AI2" s="405">
        <v>45052.0</v>
      </c>
      <c r="AJ2" s="126"/>
      <c r="AK2" s="126"/>
      <c r="AL2" s="126"/>
      <c r="AM2" s="126"/>
      <c r="AN2" s="126"/>
      <c r="AO2" s="405">
        <v>45053.0</v>
      </c>
      <c r="AP2" s="519"/>
      <c r="AQ2" s="519"/>
      <c r="AR2" s="596"/>
      <c r="AS2" s="519"/>
      <c r="AT2" s="519"/>
      <c r="AU2" s="519"/>
      <c r="AV2" s="519"/>
      <c r="AW2" s="596"/>
      <c r="AX2" s="596"/>
      <c r="AY2" s="596"/>
      <c r="AZ2" s="596"/>
      <c r="BA2" s="596"/>
      <c r="BB2" s="106"/>
      <c r="BC2" s="106"/>
      <c r="BD2" s="106"/>
      <c r="BE2" s="106"/>
      <c r="BF2" s="10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/>
      <c r="I3" s="26"/>
      <c r="J3" s="26" t="s">
        <v>2</v>
      </c>
      <c r="K3" s="26" t="s">
        <v>7</v>
      </c>
      <c r="L3" s="26" t="s">
        <v>4</v>
      </c>
      <c r="M3" s="26" t="s">
        <v>5</v>
      </c>
      <c r="N3" s="26"/>
      <c r="O3" s="26"/>
      <c r="P3" s="26" t="s">
        <v>2</v>
      </c>
      <c r="Q3" s="26" t="s">
        <v>8</v>
      </c>
      <c r="R3" s="26" t="s">
        <v>4</v>
      </c>
      <c r="S3" s="26" t="s">
        <v>5</v>
      </c>
      <c r="T3" s="28"/>
      <c r="U3" s="29"/>
      <c r="V3" s="29" t="s">
        <v>2</v>
      </c>
      <c r="W3" s="29" t="s">
        <v>9</v>
      </c>
      <c r="X3" s="26" t="s">
        <v>4</v>
      </c>
      <c r="Y3" s="26" t="s">
        <v>5</v>
      </c>
      <c r="Z3" s="29"/>
      <c r="AA3" s="29"/>
      <c r="AB3" s="29" t="s">
        <v>2</v>
      </c>
      <c r="AC3" s="29" t="s">
        <v>10</v>
      </c>
      <c r="AD3" s="26" t="s">
        <v>4</v>
      </c>
      <c r="AE3" s="26" t="s">
        <v>5</v>
      </c>
      <c r="AF3" s="29"/>
      <c r="AG3" s="29"/>
      <c r="AH3" s="29" t="s">
        <v>2</v>
      </c>
      <c r="AI3" s="29" t="s">
        <v>11</v>
      </c>
      <c r="AJ3" s="26" t="s">
        <v>4</v>
      </c>
      <c r="AK3" s="26" t="s">
        <v>5</v>
      </c>
      <c r="AL3" s="29"/>
      <c r="AM3" s="29"/>
      <c r="AN3" s="29" t="s">
        <v>2</v>
      </c>
      <c r="AO3" s="29" t="s">
        <v>12</v>
      </c>
      <c r="AP3" s="26" t="s">
        <v>4</v>
      </c>
      <c r="AQ3" s="26" t="s">
        <v>5</v>
      </c>
      <c r="AR3" s="228"/>
      <c r="AS3" s="31" t="s">
        <v>4</v>
      </c>
      <c r="AT3" s="31" t="s">
        <v>13</v>
      </c>
      <c r="AU3" s="31" t="s">
        <v>6</v>
      </c>
      <c r="AV3" s="31" t="s">
        <v>14</v>
      </c>
      <c r="AW3" s="228"/>
      <c r="AX3" s="33" t="s">
        <v>4</v>
      </c>
      <c r="AY3" s="33" t="s">
        <v>13</v>
      </c>
      <c r="AZ3" s="33" t="s">
        <v>6</v>
      </c>
      <c r="BA3" s="33" t="s">
        <v>15</v>
      </c>
      <c r="BB3" s="32"/>
      <c r="BC3" s="32" t="s">
        <v>61</v>
      </c>
      <c r="BD3" s="32">
        <f>BA80</f>
        <v>6672</v>
      </c>
      <c r="BE3" s="32"/>
      <c r="BF3" s="32"/>
    </row>
    <row r="4">
      <c r="A4" s="35" t="s">
        <v>18</v>
      </c>
      <c r="B4" s="36" t="s">
        <v>19</v>
      </c>
      <c r="C4" s="37">
        <v>45047.0</v>
      </c>
      <c r="D4" s="38" t="s">
        <v>352</v>
      </c>
      <c r="E4" s="39" t="s">
        <v>208</v>
      </c>
      <c r="F4" s="40">
        <v>0.0</v>
      </c>
      <c r="G4" s="40">
        <v>5.5</v>
      </c>
      <c r="H4" s="41" t="s">
        <v>22</v>
      </c>
      <c r="I4" s="37">
        <v>45048.0</v>
      </c>
      <c r="J4" s="38" t="s">
        <v>352</v>
      </c>
      <c r="K4" s="39" t="s">
        <v>208</v>
      </c>
      <c r="L4" s="40">
        <v>0.0</v>
      </c>
      <c r="M4" s="40">
        <v>5.5</v>
      </c>
      <c r="N4" s="42" t="s">
        <v>24</v>
      </c>
      <c r="O4" s="485">
        <v>45049.0</v>
      </c>
      <c r="P4" s="38" t="s">
        <v>352</v>
      </c>
      <c r="Q4" s="39" t="s">
        <v>208</v>
      </c>
      <c r="R4" s="40">
        <v>0.0</v>
      </c>
      <c r="S4" s="40">
        <v>5.5</v>
      </c>
      <c r="T4" s="36" t="s">
        <v>26</v>
      </c>
      <c r="U4" s="37">
        <v>45050.0</v>
      </c>
      <c r="V4" s="38" t="s">
        <v>352</v>
      </c>
      <c r="W4" s="39" t="s">
        <v>208</v>
      </c>
      <c r="X4" s="40">
        <v>0.0</v>
      </c>
      <c r="Y4" s="40">
        <v>5.5</v>
      </c>
      <c r="Z4" s="56" t="s">
        <v>56</v>
      </c>
      <c r="AA4" s="37">
        <v>45051.0</v>
      </c>
      <c r="AB4" s="38" t="s">
        <v>272</v>
      </c>
      <c r="AC4" s="39" t="s">
        <v>21</v>
      </c>
      <c r="AD4" s="40">
        <v>0.0</v>
      </c>
      <c r="AE4" s="40">
        <v>6.5</v>
      </c>
      <c r="AF4" s="284" t="s">
        <v>57</v>
      </c>
      <c r="AG4" s="37">
        <v>45052.0</v>
      </c>
      <c r="AH4" s="38" t="s">
        <v>272</v>
      </c>
      <c r="AI4" s="39" t="s">
        <v>21</v>
      </c>
      <c r="AJ4" s="40">
        <v>0.0</v>
      </c>
      <c r="AK4" s="40">
        <v>6.5</v>
      </c>
      <c r="AL4" s="47" t="s">
        <v>27</v>
      </c>
      <c r="AM4" s="485">
        <v>45054.0</v>
      </c>
      <c r="AN4" s="38" t="s">
        <v>179</v>
      </c>
      <c r="AO4" s="39" t="s">
        <v>29</v>
      </c>
      <c r="AP4" s="40">
        <v>0.0</v>
      </c>
      <c r="AQ4" s="40">
        <v>5.0</v>
      </c>
      <c r="AR4" s="373"/>
      <c r="AS4" s="49">
        <f t="shared" ref="AS4:AT4" si="1">SUM(F4,L4,R4,X4,AD4,AJ4,AP4)</f>
        <v>0</v>
      </c>
      <c r="AT4" s="39">
        <f t="shared" si="1"/>
        <v>40</v>
      </c>
      <c r="AU4" s="39"/>
      <c r="AV4" s="50">
        <f t="shared" ref="AV4:AV9" si="3">SUM(AS4,AT4)</f>
        <v>40</v>
      </c>
      <c r="AW4" s="373">
        <v>3520.0</v>
      </c>
      <c r="AX4" s="221">
        <f>AS4*80</f>
        <v>0</v>
      </c>
      <c r="AY4" s="221">
        <f>AT4*88</f>
        <v>3520</v>
      </c>
      <c r="AZ4" s="221"/>
      <c r="BA4" s="221">
        <f t="shared" ref="BA4:BA9" si="4">SUM(AX4,AY4)</f>
        <v>3520</v>
      </c>
      <c r="BB4" s="51"/>
      <c r="BC4" s="51" t="s">
        <v>68</v>
      </c>
      <c r="BD4" s="51">
        <f t="shared" ref="BD4:BD6" si="5">BA5</f>
        <v>2775</v>
      </c>
      <c r="BE4" s="51"/>
      <c r="BF4" s="51"/>
    </row>
    <row r="5">
      <c r="A5" s="35" t="s">
        <v>30</v>
      </c>
      <c r="B5" s="36" t="s">
        <v>19</v>
      </c>
      <c r="C5" s="37">
        <v>45047.0</v>
      </c>
      <c r="D5" s="38" t="s">
        <v>25</v>
      </c>
      <c r="E5" s="39" t="s">
        <v>25</v>
      </c>
      <c r="F5" s="40">
        <v>0.0</v>
      </c>
      <c r="G5" s="40">
        <v>0.0</v>
      </c>
      <c r="H5" s="41" t="s">
        <v>22</v>
      </c>
      <c r="I5" s="37">
        <v>45048.0</v>
      </c>
      <c r="J5" s="38" t="s">
        <v>272</v>
      </c>
      <c r="K5" s="39" t="s">
        <v>21</v>
      </c>
      <c r="L5" s="40">
        <v>0.0</v>
      </c>
      <c r="M5" s="40">
        <v>6.5</v>
      </c>
      <c r="N5" s="42" t="s">
        <v>24</v>
      </c>
      <c r="O5" s="485">
        <v>45049.0</v>
      </c>
      <c r="P5" s="38" t="s">
        <v>272</v>
      </c>
      <c r="Q5" s="39" t="s">
        <v>21</v>
      </c>
      <c r="R5" s="40">
        <v>0.0</v>
      </c>
      <c r="S5" s="40">
        <v>6.5</v>
      </c>
      <c r="T5" s="36" t="s">
        <v>26</v>
      </c>
      <c r="U5" s="37">
        <v>45050.0</v>
      </c>
      <c r="V5" s="38" t="s">
        <v>272</v>
      </c>
      <c r="W5" s="39" t="s">
        <v>21</v>
      </c>
      <c r="X5" s="40">
        <v>0.0</v>
      </c>
      <c r="Y5" s="40">
        <v>6.5</v>
      </c>
      <c r="Z5" s="56" t="s">
        <v>56</v>
      </c>
      <c r="AA5" s="37">
        <v>45051.0</v>
      </c>
      <c r="AB5" s="38" t="s">
        <v>272</v>
      </c>
      <c r="AC5" s="39" t="s">
        <v>21</v>
      </c>
      <c r="AD5" s="40">
        <v>0.0</v>
      </c>
      <c r="AE5" s="40">
        <v>6.5</v>
      </c>
      <c r="AF5" s="284" t="s">
        <v>57</v>
      </c>
      <c r="AG5" s="37">
        <v>45052.0</v>
      </c>
      <c r="AH5" s="38" t="s">
        <v>272</v>
      </c>
      <c r="AI5" s="39" t="s">
        <v>21</v>
      </c>
      <c r="AJ5" s="40">
        <v>0.0</v>
      </c>
      <c r="AK5" s="40">
        <v>6.5</v>
      </c>
      <c r="AL5" s="47" t="s">
        <v>27</v>
      </c>
      <c r="AM5" s="485">
        <v>45054.0</v>
      </c>
      <c r="AN5" s="38" t="s">
        <v>179</v>
      </c>
      <c r="AO5" s="39" t="s">
        <v>29</v>
      </c>
      <c r="AP5" s="40">
        <v>0.0</v>
      </c>
      <c r="AQ5" s="40">
        <v>5.0</v>
      </c>
      <c r="AR5" s="373"/>
      <c r="AS5" s="49">
        <f t="shared" ref="AS5:AT5" si="2">SUM(F5,L5,R5,X5,AD5,AJ5,AP5)</f>
        <v>0</v>
      </c>
      <c r="AT5" s="39">
        <f t="shared" si="2"/>
        <v>37.5</v>
      </c>
      <c r="AU5" s="39"/>
      <c r="AV5" s="50">
        <f t="shared" si="3"/>
        <v>37.5</v>
      </c>
      <c r="AW5" s="373">
        <v>2756.25</v>
      </c>
      <c r="AX5" s="221">
        <f t="shared" ref="AX5:AX6" si="7">AS5*67.31</f>
        <v>0</v>
      </c>
      <c r="AY5" s="221">
        <f t="shared" ref="AY5:AY6" si="8">AT5*74</f>
        <v>2775</v>
      </c>
      <c r="AZ5" s="221"/>
      <c r="BA5" s="221">
        <f t="shared" si="4"/>
        <v>2775</v>
      </c>
      <c r="BB5" s="51"/>
      <c r="BC5" s="51" t="s">
        <v>72</v>
      </c>
      <c r="BD5" s="51">
        <f t="shared" si="5"/>
        <v>3156.47</v>
      </c>
      <c r="BE5" s="51"/>
      <c r="BF5" s="51"/>
    </row>
    <row r="6">
      <c r="A6" s="35" t="s">
        <v>32</v>
      </c>
      <c r="B6" s="41" t="s">
        <v>33</v>
      </c>
      <c r="C6" s="37">
        <v>45048.0</v>
      </c>
      <c r="D6" s="38" t="s">
        <v>337</v>
      </c>
      <c r="E6" s="39" t="s">
        <v>195</v>
      </c>
      <c r="F6" s="40">
        <v>5.5</v>
      </c>
      <c r="G6" s="40">
        <v>2.0</v>
      </c>
      <c r="H6" s="57" t="s">
        <v>46</v>
      </c>
      <c r="I6" s="485">
        <v>45049.0</v>
      </c>
      <c r="J6" s="38" t="s">
        <v>337</v>
      </c>
      <c r="K6" s="39" t="s">
        <v>195</v>
      </c>
      <c r="L6" s="40">
        <v>5.5</v>
      </c>
      <c r="M6" s="40">
        <v>2.0</v>
      </c>
      <c r="N6" s="38" t="s">
        <v>36</v>
      </c>
      <c r="O6" s="37">
        <v>45050.0</v>
      </c>
      <c r="P6" s="38" t="s">
        <v>337</v>
      </c>
      <c r="Q6" s="39" t="s">
        <v>195</v>
      </c>
      <c r="R6" s="40">
        <v>5.5</v>
      </c>
      <c r="S6" s="40">
        <v>2.0</v>
      </c>
      <c r="T6" s="56" t="s">
        <v>37</v>
      </c>
      <c r="U6" s="37">
        <v>45051.0</v>
      </c>
      <c r="V6" s="38" t="s">
        <v>25</v>
      </c>
      <c r="W6" s="39" t="s">
        <v>25</v>
      </c>
      <c r="X6" s="40">
        <v>0.0</v>
      </c>
      <c r="Y6" s="40">
        <v>0.0</v>
      </c>
      <c r="Z6" s="56" t="s">
        <v>40</v>
      </c>
      <c r="AA6" s="37">
        <v>45052.0</v>
      </c>
      <c r="AB6" s="38" t="s">
        <v>199</v>
      </c>
      <c r="AC6" s="39" t="s">
        <v>42</v>
      </c>
      <c r="AD6" s="40">
        <v>7.5</v>
      </c>
      <c r="AE6" s="40">
        <v>1.0</v>
      </c>
      <c r="AF6" s="47" t="s">
        <v>43</v>
      </c>
      <c r="AG6" s="37">
        <v>45053.0</v>
      </c>
      <c r="AH6" s="38" t="s">
        <v>199</v>
      </c>
      <c r="AI6" s="39" t="s">
        <v>42</v>
      </c>
      <c r="AJ6" s="40">
        <v>7.5</v>
      </c>
      <c r="AK6" s="40">
        <v>1.0</v>
      </c>
      <c r="AL6" s="47" t="s">
        <v>44</v>
      </c>
      <c r="AM6" s="485">
        <v>45054.0</v>
      </c>
      <c r="AN6" s="38" t="s">
        <v>273</v>
      </c>
      <c r="AO6" s="39" t="s">
        <v>39</v>
      </c>
      <c r="AP6" s="40">
        <v>5.5</v>
      </c>
      <c r="AQ6" s="40">
        <v>1.0</v>
      </c>
      <c r="AR6" s="373"/>
      <c r="AS6" s="49">
        <f t="shared" ref="AS6:AT6" si="6">SUM(F6,L6,R6,X6,AD6,AJ6,AP6)</f>
        <v>37</v>
      </c>
      <c r="AT6" s="39">
        <f t="shared" si="6"/>
        <v>9</v>
      </c>
      <c r="AU6" s="39"/>
      <c r="AV6" s="50">
        <f t="shared" si="3"/>
        <v>46</v>
      </c>
      <c r="AW6" s="373">
        <v>3140.5</v>
      </c>
      <c r="AX6" s="221">
        <f t="shared" si="7"/>
        <v>2490.47</v>
      </c>
      <c r="AY6" s="221">
        <f t="shared" si="8"/>
        <v>666</v>
      </c>
      <c r="AZ6" s="221"/>
      <c r="BA6" s="221">
        <f t="shared" si="4"/>
        <v>3156.47</v>
      </c>
      <c r="BB6" s="51"/>
      <c r="BC6" s="51" t="s">
        <v>76</v>
      </c>
      <c r="BD6" s="51">
        <f t="shared" si="5"/>
        <v>3488</v>
      </c>
      <c r="BE6" s="51"/>
      <c r="BF6" s="51"/>
    </row>
    <row r="7">
      <c r="A7" s="35" t="s">
        <v>45</v>
      </c>
      <c r="B7" s="41" t="s">
        <v>33</v>
      </c>
      <c r="C7" s="37">
        <v>45048.0</v>
      </c>
      <c r="D7" s="38" t="s">
        <v>273</v>
      </c>
      <c r="E7" s="39" t="s">
        <v>39</v>
      </c>
      <c r="F7" s="40">
        <v>5.5</v>
      </c>
      <c r="G7" s="40">
        <v>1.0</v>
      </c>
      <c r="H7" s="57" t="s">
        <v>46</v>
      </c>
      <c r="I7" s="485">
        <v>45049.0</v>
      </c>
      <c r="J7" s="38" t="s">
        <v>273</v>
      </c>
      <c r="K7" s="39" t="s">
        <v>39</v>
      </c>
      <c r="L7" s="40">
        <v>5.5</v>
      </c>
      <c r="M7" s="40">
        <v>1.0</v>
      </c>
      <c r="N7" s="38" t="s">
        <v>36</v>
      </c>
      <c r="O7" s="37">
        <v>45050.0</v>
      </c>
      <c r="P7" s="38" t="s">
        <v>273</v>
      </c>
      <c r="Q7" s="39" t="s">
        <v>39</v>
      </c>
      <c r="R7" s="40">
        <v>5.5</v>
      </c>
      <c r="S7" s="40">
        <v>1.0</v>
      </c>
      <c r="T7" s="56" t="s">
        <v>37</v>
      </c>
      <c r="U7" s="37">
        <v>45051.0</v>
      </c>
      <c r="V7" s="38" t="s">
        <v>25</v>
      </c>
      <c r="W7" s="39" t="s">
        <v>25</v>
      </c>
      <c r="X7" s="40">
        <v>0.0</v>
      </c>
      <c r="Y7" s="40">
        <v>0.0</v>
      </c>
      <c r="Z7" s="56" t="s">
        <v>40</v>
      </c>
      <c r="AA7" s="37">
        <v>45052.0</v>
      </c>
      <c r="AB7" s="38" t="s">
        <v>199</v>
      </c>
      <c r="AC7" s="39" t="s">
        <v>42</v>
      </c>
      <c r="AD7" s="40">
        <v>7.5</v>
      </c>
      <c r="AE7" s="40">
        <v>1.0</v>
      </c>
      <c r="AF7" s="47" t="s">
        <v>43</v>
      </c>
      <c r="AG7" s="37">
        <v>45053.0</v>
      </c>
      <c r="AH7" s="38" t="s">
        <v>199</v>
      </c>
      <c r="AI7" s="39" t="s">
        <v>42</v>
      </c>
      <c r="AJ7" s="40">
        <v>7.5</v>
      </c>
      <c r="AK7" s="40">
        <v>1.0</v>
      </c>
      <c r="AL7" s="47" t="s">
        <v>44</v>
      </c>
      <c r="AM7" s="485">
        <v>45054.0</v>
      </c>
      <c r="AN7" s="38" t="s">
        <v>273</v>
      </c>
      <c r="AO7" s="39" t="s">
        <v>39</v>
      </c>
      <c r="AP7" s="40">
        <v>5.5</v>
      </c>
      <c r="AQ7" s="40">
        <v>1.0</v>
      </c>
      <c r="AR7" s="373"/>
      <c r="AS7" s="49">
        <f t="shared" ref="AS7:AT7" si="9">SUM(F7,L7,R7,X7,AD7,AJ7,AP7)</f>
        <v>37</v>
      </c>
      <c r="AT7" s="39">
        <f t="shared" si="9"/>
        <v>6</v>
      </c>
      <c r="AU7" s="39"/>
      <c r="AV7" s="50">
        <f t="shared" si="3"/>
        <v>43</v>
      </c>
      <c r="AW7" s="373">
        <v>3488.0</v>
      </c>
      <c r="AX7" s="221">
        <f t="shared" ref="AX7:AX9" si="11">AS7*80</f>
        <v>2960</v>
      </c>
      <c r="AY7" s="221">
        <f t="shared" ref="AY7:AY9" si="12">AT7*88</f>
        <v>528</v>
      </c>
      <c r="AZ7" s="221"/>
      <c r="BA7" s="221">
        <f t="shared" si="4"/>
        <v>3488</v>
      </c>
      <c r="BB7" s="51"/>
      <c r="BC7" s="51" t="s">
        <v>798</v>
      </c>
      <c r="BD7" s="51">
        <f>SUM(BA8,BA19,BA38,BA56)</f>
        <v>4496</v>
      </c>
      <c r="BE7" s="51"/>
      <c r="BF7" s="51"/>
    </row>
    <row r="8">
      <c r="A8" s="59" t="s">
        <v>52</v>
      </c>
      <c r="B8" s="36" t="s">
        <v>19</v>
      </c>
      <c r="C8" s="37">
        <v>45047.0</v>
      </c>
      <c r="D8" s="38" t="s">
        <v>272</v>
      </c>
      <c r="E8" s="39" t="s">
        <v>21</v>
      </c>
      <c r="F8" s="40">
        <v>0.0</v>
      </c>
      <c r="G8" s="40">
        <v>6.5</v>
      </c>
      <c r="H8" s="57"/>
      <c r="I8" s="485"/>
      <c r="J8" s="131"/>
      <c r="K8" s="39"/>
      <c r="L8" s="40">
        <v>0.0</v>
      </c>
      <c r="M8" s="40">
        <v>0.0</v>
      </c>
      <c r="N8" s="38"/>
      <c r="O8" s="37"/>
      <c r="P8" s="96"/>
      <c r="Q8" s="39"/>
      <c r="R8" s="40">
        <v>0.0</v>
      </c>
      <c r="S8" s="40">
        <v>0.0</v>
      </c>
      <c r="T8" s="56" t="s">
        <v>37</v>
      </c>
      <c r="U8" s="37">
        <v>45051.0</v>
      </c>
      <c r="V8" s="38" t="s">
        <v>337</v>
      </c>
      <c r="W8" s="39" t="s">
        <v>195</v>
      </c>
      <c r="X8" s="40">
        <v>5.5</v>
      </c>
      <c r="Y8" s="40">
        <v>2.0</v>
      </c>
      <c r="Z8" s="144"/>
      <c r="AA8" s="144"/>
      <c r="AB8" s="144"/>
      <c r="AC8" s="144"/>
      <c r="AD8" s="40">
        <v>0.0</v>
      </c>
      <c r="AE8" s="40">
        <v>0.0</v>
      </c>
      <c r="AF8" s="47"/>
      <c r="AG8" s="37"/>
      <c r="AH8" s="38"/>
      <c r="AI8" s="39"/>
      <c r="AJ8" s="40">
        <v>0.0</v>
      </c>
      <c r="AK8" s="40">
        <v>0.0</v>
      </c>
      <c r="AL8" s="47"/>
      <c r="AM8" s="485"/>
      <c r="AN8" s="38"/>
      <c r="AO8" s="39"/>
      <c r="AP8" s="40">
        <v>0.0</v>
      </c>
      <c r="AQ8" s="40">
        <v>0.0</v>
      </c>
      <c r="AR8" s="373"/>
      <c r="AS8" s="49">
        <f t="shared" ref="AS8:AT8" si="10">SUM(F8,L8,R8,X8,AD8,AJ8,AP8)</f>
        <v>5.5</v>
      </c>
      <c r="AT8" s="39">
        <f t="shared" si="10"/>
        <v>8.5</v>
      </c>
      <c r="AU8" s="39"/>
      <c r="AV8" s="50">
        <f t="shared" si="3"/>
        <v>14</v>
      </c>
      <c r="AW8" s="373">
        <v>1188.0</v>
      </c>
      <c r="AX8" s="221">
        <f t="shared" si="11"/>
        <v>440</v>
      </c>
      <c r="AY8" s="221">
        <f t="shared" si="12"/>
        <v>748</v>
      </c>
      <c r="AZ8" s="221"/>
      <c r="BA8" s="221">
        <f t="shared" si="4"/>
        <v>1188</v>
      </c>
      <c r="BB8" s="51"/>
      <c r="BC8" s="51" t="s">
        <v>114</v>
      </c>
      <c r="BD8" s="51">
        <f>SUM(BA9,BA18,BA28,BA36,BA54)</f>
        <v>5784</v>
      </c>
      <c r="BE8" s="51"/>
      <c r="BF8" s="51"/>
    </row>
    <row r="9">
      <c r="A9" s="59" t="s">
        <v>50</v>
      </c>
      <c r="B9" s="144"/>
      <c r="C9" s="144"/>
      <c r="D9" s="477"/>
      <c r="E9" s="144"/>
      <c r="F9" s="40">
        <v>0.0</v>
      </c>
      <c r="G9" s="40">
        <v>0.0</v>
      </c>
      <c r="H9" s="144"/>
      <c r="I9" s="144"/>
      <c r="J9" s="140"/>
      <c r="K9" s="140"/>
      <c r="L9" s="40">
        <v>0.0</v>
      </c>
      <c r="M9" s="40">
        <v>0.0</v>
      </c>
      <c r="N9" s="1"/>
      <c r="O9" s="45"/>
      <c r="P9" s="39"/>
      <c r="Q9" s="39"/>
      <c r="R9" s="40">
        <v>0.0</v>
      </c>
      <c r="S9" s="40">
        <v>0.0</v>
      </c>
      <c r="T9" s="56" t="s">
        <v>37</v>
      </c>
      <c r="U9" s="37">
        <v>45051.0</v>
      </c>
      <c r="V9" s="38" t="s">
        <v>273</v>
      </c>
      <c r="W9" s="39" t="s">
        <v>39</v>
      </c>
      <c r="X9" s="40">
        <v>5.5</v>
      </c>
      <c r="Y9" s="40">
        <v>1.0</v>
      </c>
      <c r="Z9" s="521"/>
      <c r="AA9" s="144"/>
      <c r="AB9" s="142"/>
      <c r="AC9" s="142"/>
      <c r="AD9" s="40">
        <v>0.0</v>
      </c>
      <c r="AE9" s="40">
        <v>0.0</v>
      </c>
      <c r="AF9" s="144"/>
      <c r="AG9" s="144"/>
      <c r="AH9" s="144"/>
      <c r="AI9" s="144"/>
      <c r="AJ9" s="40">
        <v>0.0</v>
      </c>
      <c r="AK9" s="40">
        <v>0.0</v>
      </c>
      <c r="AL9" s="92"/>
      <c r="AM9" s="45"/>
      <c r="AN9" s="297"/>
      <c r="AO9" s="297"/>
      <c r="AP9" s="40">
        <v>0.0</v>
      </c>
      <c r="AQ9" s="40">
        <v>0.0</v>
      </c>
      <c r="AR9" s="373"/>
      <c r="AS9" s="49">
        <f t="shared" ref="AS9:AT9" si="13">SUM(F9,L9,R9,X9,AD9,AJ9,AP9)</f>
        <v>5.5</v>
      </c>
      <c r="AT9" s="39">
        <f t="shared" si="13"/>
        <v>1</v>
      </c>
      <c r="AU9" s="39"/>
      <c r="AV9" s="50">
        <f t="shared" si="3"/>
        <v>6.5</v>
      </c>
      <c r="AW9" s="373">
        <v>528.0</v>
      </c>
      <c r="AX9" s="221">
        <f t="shared" si="11"/>
        <v>440</v>
      </c>
      <c r="AY9" s="221">
        <f t="shared" si="12"/>
        <v>88</v>
      </c>
      <c r="AZ9" s="221"/>
      <c r="BA9" s="221">
        <f t="shared" si="4"/>
        <v>528</v>
      </c>
      <c r="BB9" s="51"/>
      <c r="BC9" s="51"/>
      <c r="BD9" s="51"/>
      <c r="BE9" s="51"/>
      <c r="BF9" s="51"/>
    </row>
    <row r="10">
      <c r="A10" s="67"/>
      <c r="D10" s="68"/>
      <c r="F10" s="51"/>
      <c r="G10" s="51"/>
      <c r="J10" s="69"/>
      <c r="K10" s="69"/>
      <c r="L10" s="51"/>
      <c r="M10" s="51"/>
      <c r="N10" s="70"/>
      <c r="O10" s="71"/>
      <c r="P10" s="51"/>
      <c r="Q10" s="51"/>
      <c r="R10" s="51"/>
      <c r="S10" s="51"/>
      <c r="T10" s="72"/>
      <c r="U10" s="71"/>
      <c r="V10" s="51"/>
      <c r="W10" s="51"/>
      <c r="X10" s="51"/>
      <c r="Y10" s="51"/>
      <c r="Z10" s="73"/>
      <c r="AB10" s="74"/>
      <c r="AC10" s="74"/>
      <c r="AD10" s="51"/>
      <c r="AE10" s="51"/>
      <c r="AJ10" s="51"/>
      <c r="AK10" s="51"/>
      <c r="AL10" s="32"/>
      <c r="AM10" s="71"/>
      <c r="AN10" s="75"/>
      <c r="AO10" s="75"/>
      <c r="AP10" s="51"/>
      <c r="AQ10" s="51"/>
      <c r="AR10" s="597"/>
      <c r="AS10" s="51"/>
      <c r="AT10" s="51"/>
      <c r="AU10" s="51"/>
      <c r="AV10" s="51"/>
      <c r="AW10" s="597"/>
      <c r="AX10" s="221"/>
      <c r="AY10" s="221"/>
      <c r="AZ10" s="221"/>
      <c r="BA10" s="221"/>
      <c r="BB10" s="51"/>
      <c r="BC10" s="51" t="s">
        <v>80</v>
      </c>
      <c r="BD10" s="51">
        <f t="shared" ref="BD10:BD11" si="16">BA16</f>
        <v>3976</v>
      </c>
      <c r="BE10" s="51"/>
      <c r="BF10" s="51"/>
    </row>
    <row r="11">
      <c r="A11" s="67"/>
      <c r="D11" s="68"/>
      <c r="F11" s="51"/>
      <c r="G11" s="51"/>
      <c r="J11" s="598"/>
      <c r="K11" s="598"/>
      <c r="L11" s="51"/>
      <c r="M11" s="51"/>
      <c r="N11" s="70"/>
      <c r="O11" s="71"/>
      <c r="P11" s="51"/>
      <c r="Q11" s="51"/>
      <c r="R11" s="51"/>
      <c r="S11" s="51"/>
      <c r="T11" s="72"/>
      <c r="U11" s="71"/>
      <c r="V11" s="78"/>
      <c r="W11" s="78"/>
      <c r="X11" s="51"/>
      <c r="Y11" s="51"/>
      <c r="Z11" s="73"/>
      <c r="AB11" s="74"/>
      <c r="AC11" s="74"/>
      <c r="AD11" s="51"/>
      <c r="AE11" s="51"/>
      <c r="AJ11" s="51"/>
      <c r="AK11" s="51"/>
      <c r="AL11" s="32"/>
      <c r="AM11" s="71"/>
      <c r="AN11" s="75"/>
      <c r="AO11" s="75"/>
      <c r="AP11" s="51"/>
      <c r="AQ11" s="51"/>
      <c r="AR11" s="597"/>
      <c r="AS11" s="77">
        <f t="shared" ref="AS11:AT11" si="14">SUM(AS4,AS5,AS6,AS7,AS8,AS9)</f>
        <v>85</v>
      </c>
      <c r="AT11" s="78">
        <f t="shared" si="14"/>
        <v>102</v>
      </c>
      <c r="AU11" s="78"/>
      <c r="AV11" s="79">
        <f>SUM(AV4,AV5,AV6,AV7,AV8,AV9)</f>
        <v>187</v>
      </c>
      <c r="AW11" s="373">
        <v>14620.75</v>
      </c>
      <c r="AX11" s="221">
        <f t="shared" ref="AX11:AY11" si="15">SUM(AX4,AX5,AX6,AX7,AX8,AX9)</f>
        <v>6330.47</v>
      </c>
      <c r="AY11" s="221">
        <f t="shared" si="15"/>
        <v>8325</v>
      </c>
      <c r="AZ11" s="221"/>
      <c r="BA11" s="221">
        <f>SUM(BA4,BA5,BA6,BA7,BA8,BA9)</f>
        <v>14655.47</v>
      </c>
      <c r="BB11" s="51"/>
      <c r="BC11" s="51" t="s">
        <v>81</v>
      </c>
      <c r="BD11" s="51">
        <f t="shared" si="16"/>
        <v>3153.2275</v>
      </c>
      <c r="BE11" s="51"/>
      <c r="BF11" s="51"/>
    </row>
    <row r="12">
      <c r="D12" s="68"/>
      <c r="J12" s="6" t="s">
        <v>51</v>
      </c>
      <c r="K12" s="4"/>
      <c r="L12" s="70"/>
      <c r="M12" s="70"/>
      <c r="N12" s="70"/>
      <c r="O12" s="71"/>
      <c r="P12" s="51"/>
      <c r="Q12" s="51"/>
      <c r="R12" s="75"/>
      <c r="S12" s="75"/>
      <c r="T12" s="75"/>
      <c r="U12" s="68"/>
      <c r="V12" s="39"/>
      <c r="W12" s="39"/>
      <c r="X12" s="73"/>
      <c r="Y12" s="73"/>
      <c r="Z12" s="73"/>
      <c r="AB12" s="9" t="s">
        <v>51</v>
      </c>
      <c r="AC12" s="4"/>
      <c r="AJ12" s="32"/>
      <c r="AK12" s="32"/>
      <c r="AL12" s="32"/>
      <c r="AM12" s="71"/>
      <c r="AN12" s="75"/>
      <c r="AO12" s="75"/>
      <c r="AP12" s="75"/>
      <c r="AQ12" s="75"/>
      <c r="AR12" s="226"/>
      <c r="AS12" s="32"/>
      <c r="AT12" s="32"/>
      <c r="AU12" s="32"/>
      <c r="AV12" s="32"/>
      <c r="AW12" s="226"/>
      <c r="AX12" s="226"/>
      <c r="AY12" s="226"/>
      <c r="AZ12" s="226"/>
      <c r="BA12" s="226"/>
      <c r="BB12" s="32"/>
      <c r="BC12" s="51" t="s">
        <v>83</v>
      </c>
      <c r="BD12" s="51">
        <f t="shared" ref="BD12:BD14" si="17">BA25</f>
        <v>4360</v>
      </c>
      <c r="BE12" s="32"/>
      <c r="BF12" s="32"/>
    </row>
    <row r="13">
      <c r="A13" s="7"/>
      <c r="B13" s="350"/>
      <c r="C13" s="350"/>
      <c r="D13" s="124"/>
      <c r="E13" s="351">
        <v>45047.0</v>
      </c>
      <c r="F13" s="387"/>
      <c r="G13" s="387"/>
      <c r="H13" s="387"/>
      <c r="I13" s="124"/>
      <c r="J13" s="124"/>
      <c r="K13" s="351">
        <v>45048.0</v>
      </c>
      <c r="L13" s="124"/>
      <c r="M13" s="124"/>
      <c r="N13" s="124"/>
      <c r="O13" s="124"/>
      <c r="P13" s="124"/>
      <c r="Q13" s="351">
        <v>45049.0</v>
      </c>
      <c r="R13" s="8"/>
      <c r="S13" s="8"/>
      <c r="T13" s="8"/>
      <c r="U13" s="126"/>
      <c r="V13" s="126"/>
      <c r="W13" s="405">
        <v>45050.0</v>
      </c>
      <c r="X13" s="126"/>
      <c r="Y13" s="126"/>
      <c r="Z13" s="126"/>
      <c r="AA13" s="126"/>
      <c r="AB13" s="126"/>
      <c r="AC13" s="405">
        <v>45051.0</v>
      </c>
      <c r="AD13" s="126"/>
      <c r="AE13" s="126"/>
      <c r="AF13" s="126"/>
      <c r="AG13" s="126"/>
      <c r="AH13" s="126"/>
      <c r="AI13" s="405">
        <v>45052.0</v>
      </c>
      <c r="AJ13" s="126"/>
      <c r="AK13" s="126"/>
      <c r="AL13" s="126"/>
      <c r="AM13" s="126"/>
      <c r="AN13" s="126"/>
      <c r="AO13" s="599">
        <v>45053.0</v>
      </c>
      <c r="AP13" s="519"/>
      <c r="AQ13" s="519"/>
      <c r="AR13" s="596"/>
      <c r="AS13" s="519"/>
      <c r="AT13" s="519"/>
      <c r="AU13" s="519"/>
      <c r="AV13" s="519"/>
      <c r="AW13" s="600"/>
      <c r="AX13" s="92"/>
      <c r="AY13" s="92"/>
      <c r="AZ13" s="92"/>
      <c r="BA13" s="92"/>
      <c r="BB13" s="32"/>
      <c r="BC13" s="32" t="s">
        <v>827</v>
      </c>
      <c r="BD13" s="51">
        <f t="shared" si="17"/>
        <v>3062.4</v>
      </c>
      <c r="BE13" s="32"/>
      <c r="BF13" s="32"/>
    </row>
    <row r="14">
      <c r="A14" s="153"/>
      <c r="B14" s="11"/>
      <c r="C14" s="17"/>
      <c r="D14" s="413" t="s">
        <v>2</v>
      </c>
      <c r="E14" s="26" t="s">
        <v>3</v>
      </c>
      <c r="F14" s="26" t="s">
        <v>4</v>
      </c>
      <c r="G14" s="26" t="s">
        <v>5</v>
      </c>
      <c r="H14" s="14"/>
      <c r="I14" s="18"/>
      <c r="J14" s="413" t="s">
        <v>2</v>
      </c>
      <c r="K14" s="413" t="s">
        <v>7</v>
      </c>
      <c r="L14" s="26" t="s">
        <v>4</v>
      </c>
      <c r="M14" s="26" t="s">
        <v>5</v>
      </c>
      <c r="N14" s="15"/>
      <c r="O14" s="18"/>
      <c r="P14" s="413" t="s">
        <v>2</v>
      </c>
      <c r="Q14" s="447" t="s">
        <v>8</v>
      </c>
      <c r="R14" s="26" t="s">
        <v>4</v>
      </c>
      <c r="S14" s="26" t="s">
        <v>5</v>
      </c>
      <c r="T14" s="11"/>
      <c r="U14" s="18"/>
      <c r="V14" s="413" t="s">
        <v>2</v>
      </c>
      <c r="W14" s="29" t="s">
        <v>9</v>
      </c>
      <c r="X14" s="26" t="s">
        <v>4</v>
      </c>
      <c r="Y14" s="26" t="s">
        <v>5</v>
      </c>
      <c r="Z14" s="582"/>
      <c r="AA14" s="18"/>
      <c r="AB14" s="413" t="s">
        <v>2</v>
      </c>
      <c r="AC14" s="29" t="s">
        <v>10</v>
      </c>
      <c r="AD14" s="26" t="s">
        <v>4</v>
      </c>
      <c r="AE14" s="26" t="s">
        <v>5</v>
      </c>
      <c r="AF14" s="15"/>
      <c r="AG14" s="18"/>
      <c r="AH14" s="413" t="s">
        <v>2</v>
      </c>
      <c r="AI14" s="448" t="s">
        <v>11</v>
      </c>
      <c r="AJ14" s="26" t="s">
        <v>4</v>
      </c>
      <c r="AK14" s="26" t="s">
        <v>5</v>
      </c>
      <c r="AL14" s="15"/>
      <c r="AM14" s="18"/>
      <c r="AN14" s="413" t="s">
        <v>2</v>
      </c>
      <c r="AO14" s="29" t="s">
        <v>12</v>
      </c>
      <c r="AP14" s="26" t="s">
        <v>4</v>
      </c>
      <c r="AQ14" s="26" t="s">
        <v>5</v>
      </c>
      <c r="AR14" s="228"/>
      <c r="AS14" s="31" t="s">
        <v>4</v>
      </c>
      <c r="AT14" s="31" t="s">
        <v>13</v>
      </c>
      <c r="AU14" s="31" t="s">
        <v>6</v>
      </c>
      <c r="AV14" s="31" t="s">
        <v>14</v>
      </c>
      <c r="AW14" s="228"/>
      <c r="AX14" s="33" t="s">
        <v>4</v>
      </c>
      <c r="AY14" s="33" t="s">
        <v>13</v>
      </c>
      <c r="AZ14" s="33" t="s">
        <v>6</v>
      </c>
      <c r="BA14" s="33" t="s">
        <v>15</v>
      </c>
      <c r="BB14" s="32"/>
      <c r="BC14" s="32" t="s">
        <v>84</v>
      </c>
      <c r="BD14" s="51">
        <f t="shared" si="17"/>
        <v>3616</v>
      </c>
      <c r="BE14" s="32"/>
      <c r="BF14" s="32"/>
    </row>
    <row r="15">
      <c r="A15" s="415" t="s">
        <v>54</v>
      </c>
      <c r="B15" s="43" t="s">
        <v>19</v>
      </c>
      <c r="C15" s="37">
        <v>45047.0</v>
      </c>
      <c r="D15" s="95" t="s">
        <v>307</v>
      </c>
      <c r="E15" s="418" t="s">
        <v>180</v>
      </c>
      <c r="F15" s="40">
        <v>0.0</v>
      </c>
      <c r="G15" s="40">
        <v>5.0</v>
      </c>
      <c r="H15" s="43" t="s">
        <v>22</v>
      </c>
      <c r="I15" s="37">
        <v>45048.0</v>
      </c>
      <c r="J15" s="95" t="s">
        <v>25</v>
      </c>
      <c r="K15" s="418" t="s">
        <v>25</v>
      </c>
      <c r="L15" s="40">
        <v>0.0</v>
      </c>
      <c r="M15" s="40">
        <v>0.0</v>
      </c>
      <c r="N15" s="43" t="s">
        <v>24</v>
      </c>
      <c r="O15" s="495">
        <v>45049.0</v>
      </c>
      <c r="P15" s="95" t="s">
        <v>307</v>
      </c>
      <c r="Q15" s="418" t="s">
        <v>180</v>
      </c>
      <c r="R15" s="40">
        <v>0.0</v>
      </c>
      <c r="S15" s="40">
        <v>5.0</v>
      </c>
      <c r="T15" s="43" t="s">
        <v>26</v>
      </c>
      <c r="U15" s="37">
        <v>45050.0</v>
      </c>
      <c r="V15" s="95" t="s">
        <v>307</v>
      </c>
      <c r="W15" s="418" t="s">
        <v>180</v>
      </c>
      <c r="X15" s="40">
        <v>0.0</v>
      </c>
      <c r="Y15" s="40">
        <v>5.0</v>
      </c>
      <c r="Z15" s="43" t="s">
        <v>56</v>
      </c>
      <c r="AA15" s="37">
        <v>45051.0</v>
      </c>
      <c r="AB15" s="95" t="s">
        <v>307</v>
      </c>
      <c r="AC15" s="418" t="s">
        <v>180</v>
      </c>
      <c r="AD15" s="40">
        <v>0.0</v>
      </c>
      <c r="AE15" s="40">
        <v>5.0</v>
      </c>
      <c r="AF15" s="66" t="s">
        <v>57</v>
      </c>
      <c r="AG15" s="37">
        <v>45052.0</v>
      </c>
      <c r="AH15" s="95" t="s">
        <v>307</v>
      </c>
      <c r="AI15" s="418" t="s">
        <v>180</v>
      </c>
      <c r="AJ15" s="40">
        <v>0.0</v>
      </c>
      <c r="AK15" s="40">
        <v>5.0</v>
      </c>
      <c r="AL15" s="43" t="s">
        <v>93</v>
      </c>
      <c r="AM15" s="37">
        <v>45053.0</v>
      </c>
      <c r="AN15" s="95" t="s">
        <v>307</v>
      </c>
      <c r="AO15" s="418" t="s">
        <v>180</v>
      </c>
      <c r="AP15" s="40">
        <v>0.0</v>
      </c>
      <c r="AQ15" s="40">
        <v>5.0</v>
      </c>
      <c r="AR15" s="373"/>
      <c r="AS15" s="49">
        <f t="shared" ref="AS15:AT15" si="18">SUM(F15,L15,R15,X15,AD15,AJ15,AP15)</f>
        <v>0</v>
      </c>
      <c r="AT15" s="39">
        <f t="shared" si="18"/>
        <v>30</v>
      </c>
      <c r="AU15" s="39"/>
      <c r="AV15" s="50">
        <f t="shared" ref="AV15:AV19" si="20">SUM(AS15,AT15)</f>
        <v>30</v>
      </c>
      <c r="AW15" s="373">
        <v>2640.0</v>
      </c>
      <c r="AX15" s="221">
        <f t="shared" ref="AX15:AX16" si="21">AS15*80</f>
        <v>0</v>
      </c>
      <c r="AY15" s="221">
        <f t="shared" ref="AY15:AY16" si="22">AT15*88</f>
        <v>2640</v>
      </c>
      <c r="AZ15" s="221"/>
      <c r="BA15" s="221">
        <f t="shared" ref="BA15:BA19" si="23">SUM(AX15,AY15)</f>
        <v>2640</v>
      </c>
      <c r="BB15" s="51"/>
      <c r="BC15" s="32" t="s">
        <v>107</v>
      </c>
      <c r="BD15" s="51">
        <f>SUM(BA29,BA55)</f>
        <v>3616</v>
      </c>
      <c r="BE15" s="51"/>
      <c r="BF15" s="51"/>
    </row>
    <row r="16">
      <c r="A16" s="423" t="s">
        <v>69</v>
      </c>
      <c r="B16" s="420" t="s">
        <v>33</v>
      </c>
      <c r="C16" s="37">
        <v>45048.0</v>
      </c>
      <c r="D16" s="95" t="s">
        <v>274</v>
      </c>
      <c r="E16" s="418" t="s">
        <v>48</v>
      </c>
      <c r="F16" s="40">
        <v>6.0</v>
      </c>
      <c r="G16" s="40">
        <v>2.0</v>
      </c>
      <c r="H16" s="420" t="s">
        <v>46</v>
      </c>
      <c r="I16" s="495">
        <v>45049.0</v>
      </c>
      <c r="J16" s="95" t="s">
        <v>274</v>
      </c>
      <c r="K16" s="418" t="s">
        <v>48</v>
      </c>
      <c r="L16" s="40">
        <v>6.0</v>
      </c>
      <c r="M16" s="40">
        <v>2.0</v>
      </c>
      <c r="N16" s="420" t="s">
        <v>36</v>
      </c>
      <c r="O16" s="37">
        <v>45050.0</v>
      </c>
      <c r="P16" s="95" t="s">
        <v>25</v>
      </c>
      <c r="Q16" s="418" t="s">
        <v>25</v>
      </c>
      <c r="R16" s="40">
        <v>0.0</v>
      </c>
      <c r="S16" s="40">
        <v>0.0</v>
      </c>
      <c r="T16" s="420" t="s">
        <v>37</v>
      </c>
      <c r="U16" s="37">
        <v>45051.0</v>
      </c>
      <c r="V16" s="95" t="s">
        <v>274</v>
      </c>
      <c r="W16" s="418" t="s">
        <v>48</v>
      </c>
      <c r="X16" s="40">
        <v>6.0</v>
      </c>
      <c r="Y16" s="40">
        <v>2.0</v>
      </c>
      <c r="Z16" s="420" t="s">
        <v>40</v>
      </c>
      <c r="AA16" s="37">
        <v>45052.0</v>
      </c>
      <c r="AB16" s="95" t="s">
        <v>274</v>
      </c>
      <c r="AC16" s="418" t="s">
        <v>48</v>
      </c>
      <c r="AD16" s="40">
        <v>6.0</v>
      </c>
      <c r="AE16" s="40">
        <v>2.0</v>
      </c>
      <c r="AF16" s="96" t="s">
        <v>43</v>
      </c>
      <c r="AG16" s="37">
        <v>45053.0</v>
      </c>
      <c r="AH16" s="95" t="s">
        <v>315</v>
      </c>
      <c r="AI16" s="418" t="s">
        <v>200</v>
      </c>
      <c r="AJ16" s="40">
        <v>6.5</v>
      </c>
      <c r="AK16" s="40">
        <v>2.0</v>
      </c>
      <c r="AL16" s="420" t="s">
        <v>44</v>
      </c>
      <c r="AM16" s="495">
        <v>45054.0</v>
      </c>
      <c r="AN16" s="95" t="s">
        <v>274</v>
      </c>
      <c r="AO16" s="98" t="s">
        <v>48</v>
      </c>
      <c r="AP16" s="40">
        <v>6.0</v>
      </c>
      <c r="AQ16" s="40">
        <v>2.0</v>
      </c>
      <c r="AR16" s="373"/>
      <c r="AS16" s="49">
        <f t="shared" ref="AS16:AT16" si="19">SUM(F16,L16,R16,X16,AD16,AJ16,AP16)</f>
        <v>36.5</v>
      </c>
      <c r="AT16" s="39">
        <f t="shared" si="19"/>
        <v>12</v>
      </c>
      <c r="AU16" s="39"/>
      <c r="AV16" s="50">
        <f t="shared" si="20"/>
        <v>48.5</v>
      </c>
      <c r="AW16" s="373">
        <v>3976.0</v>
      </c>
      <c r="AX16" s="221">
        <f t="shared" si="21"/>
        <v>2920</v>
      </c>
      <c r="AY16" s="221">
        <f t="shared" si="22"/>
        <v>1056</v>
      </c>
      <c r="AZ16" s="221"/>
      <c r="BA16" s="221">
        <f t="shared" si="23"/>
        <v>3976</v>
      </c>
      <c r="BB16" s="51"/>
      <c r="BC16" s="51" t="s">
        <v>108</v>
      </c>
      <c r="BD16" s="51">
        <f>BA37</f>
        <v>3428</v>
      </c>
      <c r="BE16" s="51"/>
      <c r="BF16" s="51"/>
    </row>
    <row r="17">
      <c r="A17" s="116" t="s">
        <v>73</v>
      </c>
      <c r="B17" s="420" t="s">
        <v>33</v>
      </c>
      <c r="C17" s="37">
        <v>45048.0</v>
      </c>
      <c r="D17" s="95" t="s">
        <v>112</v>
      </c>
      <c r="E17" s="418" t="s">
        <v>71</v>
      </c>
      <c r="F17" s="40">
        <v>6.5</v>
      </c>
      <c r="G17" s="40">
        <v>1.0</v>
      </c>
      <c r="H17" s="420" t="s">
        <v>46</v>
      </c>
      <c r="I17" s="495">
        <v>45049.0</v>
      </c>
      <c r="J17" s="95" t="s">
        <v>112</v>
      </c>
      <c r="K17" s="418" t="s">
        <v>71</v>
      </c>
      <c r="L17" s="40">
        <v>6.5</v>
      </c>
      <c r="M17" s="40">
        <v>1.0</v>
      </c>
      <c r="N17" s="38" t="s">
        <v>36</v>
      </c>
      <c r="O17" s="37">
        <v>45050.0</v>
      </c>
      <c r="P17" s="95" t="s">
        <v>47</v>
      </c>
      <c r="Q17" s="418" t="s">
        <v>318</v>
      </c>
      <c r="R17" s="40">
        <v>7.0</v>
      </c>
      <c r="S17" s="40">
        <v>1.0</v>
      </c>
      <c r="T17" s="420" t="s">
        <v>37</v>
      </c>
      <c r="U17" s="37">
        <v>45051.0</v>
      </c>
      <c r="V17" s="95" t="s">
        <v>856</v>
      </c>
      <c r="W17" s="418" t="s">
        <v>857</v>
      </c>
      <c r="X17" s="40">
        <v>6.75</v>
      </c>
      <c r="Y17" s="40">
        <v>1.0</v>
      </c>
      <c r="Z17" s="420" t="s">
        <v>40</v>
      </c>
      <c r="AA17" s="37">
        <v>45052.0</v>
      </c>
      <c r="AB17" s="95" t="s">
        <v>112</v>
      </c>
      <c r="AC17" s="418" t="s">
        <v>71</v>
      </c>
      <c r="AD17" s="40">
        <v>6.5</v>
      </c>
      <c r="AE17" s="40">
        <v>1.0</v>
      </c>
      <c r="AF17" s="96" t="s">
        <v>43</v>
      </c>
      <c r="AG17" s="37">
        <v>45053.0</v>
      </c>
      <c r="AH17" s="95" t="s">
        <v>25</v>
      </c>
      <c r="AI17" s="98" t="s">
        <v>25</v>
      </c>
      <c r="AJ17" s="40">
        <v>0.0</v>
      </c>
      <c r="AK17" s="40">
        <v>0.0</v>
      </c>
      <c r="AL17" s="420" t="s">
        <v>44</v>
      </c>
      <c r="AM17" s="495">
        <v>45054.0</v>
      </c>
      <c r="AN17" s="95" t="s">
        <v>47</v>
      </c>
      <c r="AO17" s="98" t="s">
        <v>318</v>
      </c>
      <c r="AP17" s="40">
        <v>7.0</v>
      </c>
      <c r="AQ17" s="40">
        <v>1.0</v>
      </c>
      <c r="AR17" s="373"/>
      <c r="AS17" s="49">
        <f t="shared" ref="AS17:AT17" si="24">SUM(F17,L17,R17,X17,AD17,AJ17,AP17)</f>
        <v>40.25</v>
      </c>
      <c r="AT17" s="39">
        <f t="shared" si="24"/>
        <v>6</v>
      </c>
      <c r="AU17" s="39"/>
      <c r="AV17" s="50">
        <f t="shared" si="20"/>
        <v>46.25</v>
      </c>
      <c r="AW17" s="373">
        <v>3137.75</v>
      </c>
      <c r="AX17" s="221">
        <f>AS17*67.31</f>
        <v>2709.2275</v>
      </c>
      <c r="AY17" s="221">
        <f>AT17*74</f>
        <v>444</v>
      </c>
      <c r="AZ17" s="221"/>
      <c r="BA17" s="221">
        <f t="shared" si="23"/>
        <v>3153.2275</v>
      </c>
      <c r="BB17" s="51"/>
      <c r="BC17" s="51" t="s">
        <v>102</v>
      </c>
      <c r="BD17" s="51">
        <f>SUM(BA15,BA48)</f>
        <v>4816</v>
      </c>
      <c r="BE17" s="51"/>
      <c r="BF17" s="51"/>
    </row>
    <row r="18">
      <c r="A18" s="116" t="s">
        <v>50</v>
      </c>
      <c r="B18" s="420"/>
      <c r="C18" s="37"/>
      <c r="D18" s="95"/>
      <c r="E18" s="418"/>
      <c r="F18" s="40">
        <v>0.0</v>
      </c>
      <c r="G18" s="40">
        <v>0.0</v>
      </c>
      <c r="H18" s="43" t="s">
        <v>22</v>
      </c>
      <c r="I18" s="37">
        <v>45048.0</v>
      </c>
      <c r="J18" s="95" t="s">
        <v>211</v>
      </c>
      <c r="K18" s="418" t="s">
        <v>66</v>
      </c>
      <c r="L18" s="40">
        <v>0.0</v>
      </c>
      <c r="M18" s="40">
        <v>6.0</v>
      </c>
      <c r="N18" s="98"/>
      <c r="O18" s="45"/>
      <c r="P18" s="53"/>
      <c r="Q18" s="39"/>
      <c r="R18" s="40">
        <v>0.0</v>
      </c>
      <c r="S18" s="40">
        <v>0.0</v>
      </c>
      <c r="T18" s="103"/>
      <c r="U18" s="104"/>
      <c r="V18" s="104"/>
      <c r="W18" s="105"/>
      <c r="X18" s="40">
        <v>0.0</v>
      </c>
      <c r="Y18" s="40">
        <v>0.0</v>
      </c>
      <c r="Z18" s="73"/>
      <c r="AD18" s="40">
        <v>0.0</v>
      </c>
      <c r="AE18" s="40">
        <v>0.0</v>
      </c>
      <c r="AF18" s="104"/>
      <c r="AG18" s="104"/>
      <c r="AH18" s="104"/>
      <c r="AI18" s="105"/>
      <c r="AJ18" s="40">
        <v>0.0</v>
      </c>
      <c r="AK18" s="40">
        <v>0.0</v>
      </c>
      <c r="AP18" s="40">
        <v>0.0</v>
      </c>
      <c r="AQ18" s="40">
        <v>0.0</v>
      </c>
      <c r="AR18" s="373"/>
      <c r="AS18" s="49">
        <f t="shared" ref="AS18:AT18" si="25">SUM(F18,L18,R18,X18,AD18,AJ18,AP18)</f>
        <v>0</v>
      </c>
      <c r="AT18" s="39">
        <f t="shared" si="25"/>
        <v>6</v>
      </c>
      <c r="AU18" s="39"/>
      <c r="AV18" s="50">
        <f t="shared" si="20"/>
        <v>6</v>
      </c>
      <c r="AW18" s="373">
        <v>528.0</v>
      </c>
      <c r="AX18" s="221">
        <f t="shared" ref="AX18:AX19" si="27">AS18*80</f>
        <v>0</v>
      </c>
      <c r="AY18" s="221">
        <f t="shared" ref="AY18:AY19" si="28">AT18*88</f>
        <v>528</v>
      </c>
      <c r="AZ18" s="221"/>
      <c r="BA18" s="221">
        <f t="shared" si="23"/>
        <v>528</v>
      </c>
      <c r="BB18" s="51"/>
      <c r="BC18" s="51"/>
      <c r="BD18" s="51"/>
      <c r="BE18" s="51"/>
      <c r="BF18" s="51"/>
    </row>
    <row r="19">
      <c r="A19" s="116" t="s">
        <v>52</v>
      </c>
      <c r="B19" s="420"/>
      <c r="C19" s="37"/>
      <c r="D19" s="95"/>
      <c r="E19" s="418"/>
      <c r="F19" s="40">
        <v>0.0</v>
      </c>
      <c r="G19" s="40">
        <v>0.0</v>
      </c>
      <c r="H19" s="43"/>
      <c r="I19" s="37"/>
      <c r="J19" s="95"/>
      <c r="K19" s="418"/>
      <c r="L19" s="40">
        <v>0.0</v>
      </c>
      <c r="M19" s="40">
        <v>0.0</v>
      </c>
      <c r="N19" s="38" t="s">
        <v>36</v>
      </c>
      <c r="O19" s="37">
        <v>45050.0</v>
      </c>
      <c r="P19" s="95" t="s">
        <v>274</v>
      </c>
      <c r="Q19" s="418" t="s">
        <v>48</v>
      </c>
      <c r="R19" s="40">
        <v>6.0</v>
      </c>
      <c r="S19" s="40">
        <v>2.0</v>
      </c>
      <c r="T19" s="103"/>
      <c r="U19" s="104"/>
      <c r="V19" s="104"/>
      <c r="W19" s="105"/>
      <c r="X19" s="40">
        <v>0.0</v>
      </c>
      <c r="Y19" s="40">
        <v>0.0</v>
      </c>
      <c r="Z19" s="73"/>
      <c r="AD19" s="40">
        <v>0.0</v>
      </c>
      <c r="AE19" s="40">
        <v>0.0</v>
      </c>
      <c r="AF19" s="96" t="s">
        <v>43</v>
      </c>
      <c r="AG19" s="37">
        <v>45053.0</v>
      </c>
      <c r="AH19" s="95" t="s">
        <v>274</v>
      </c>
      <c r="AI19" s="98" t="s">
        <v>48</v>
      </c>
      <c r="AJ19" s="40">
        <v>6.0</v>
      </c>
      <c r="AK19" s="40">
        <v>2.0</v>
      </c>
      <c r="AP19" s="40">
        <v>0.0</v>
      </c>
      <c r="AQ19" s="40">
        <v>0.0</v>
      </c>
      <c r="AR19" s="373"/>
      <c r="AS19" s="49">
        <f t="shared" ref="AS19:AT19" si="26">SUM(F19,L19,R19,X19,AD19,AJ19,AP19)</f>
        <v>12</v>
      </c>
      <c r="AT19" s="39">
        <f t="shared" si="26"/>
        <v>4</v>
      </c>
      <c r="AU19" s="39"/>
      <c r="AV19" s="50">
        <f t="shared" si="20"/>
        <v>16</v>
      </c>
      <c r="AW19" s="373">
        <v>1312.0</v>
      </c>
      <c r="AX19" s="221">
        <f t="shared" si="27"/>
        <v>960</v>
      </c>
      <c r="AY19" s="221">
        <f t="shared" si="28"/>
        <v>352</v>
      </c>
      <c r="AZ19" s="221"/>
      <c r="BA19" s="221">
        <f t="shared" si="23"/>
        <v>1312</v>
      </c>
      <c r="BB19" s="51"/>
      <c r="BC19" s="51"/>
      <c r="BD19" s="51"/>
      <c r="BE19" s="51"/>
      <c r="BF19" s="51"/>
    </row>
    <row r="20">
      <c r="AR20" s="601"/>
      <c r="AW20" s="601"/>
      <c r="AX20" s="602"/>
      <c r="AY20" s="602"/>
      <c r="AZ20" s="602"/>
      <c r="BA20" s="602"/>
    </row>
    <row r="21">
      <c r="AR21" s="597"/>
      <c r="AS21" s="77">
        <f>SUM(AS15,AS16,AS17,AS18,AS19)</f>
        <v>88.75</v>
      </c>
      <c r="AT21" s="78">
        <f>SUM(AT15,AT17,AT16,AT18,AT19)</f>
        <v>58</v>
      </c>
      <c r="AU21" s="78"/>
      <c r="AV21" s="79">
        <f>SUM(AV15,AV16,AV17,AV18,AV19)</f>
        <v>146.75</v>
      </c>
      <c r="AW21" s="373">
        <v>11593.5</v>
      </c>
      <c r="AX21" s="221">
        <f t="shared" ref="AX21:AY21" si="29">SUM(AX15,AX16,AX17,AX18,AX19)</f>
        <v>6589.2275</v>
      </c>
      <c r="AY21" s="221">
        <f t="shared" si="29"/>
        <v>5020</v>
      </c>
      <c r="AZ21" s="221"/>
      <c r="BA21" s="221">
        <f>SUM(BA15,BA16,BA17,BA18,BA19)</f>
        <v>11609.2275</v>
      </c>
      <c r="BB21" s="51"/>
      <c r="BC21" s="51"/>
      <c r="BD21" s="51">
        <f>SUM(BA11,BA21,BA31,BA40,BA48,BA58,BA80)-BA4</f>
        <v>59614.9575</v>
      </c>
      <c r="BE21" s="51"/>
      <c r="BF21" s="51"/>
    </row>
    <row r="22">
      <c r="A22" s="100"/>
      <c r="B22" s="101"/>
      <c r="C22" s="101"/>
      <c r="D22" s="3"/>
      <c r="E22" s="4"/>
      <c r="F22" s="102"/>
      <c r="G22" s="102"/>
      <c r="H22" s="102"/>
      <c r="I22" s="102"/>
      <c r="J22" s="6" t="s">
        <v>85</v>
      </c>
      <c r="K22" s="4"/>
      <c r="R22" s="103"/>
      <c r="S22" s="103"/>
      <c r="T22" s="103"/>
      <c r="U22" s="104"/>
      <c r="V22" s="104"/>
      <c r="W22" s="105"/>
      <c r="X22" s="104"/>
      <c r="Y22" s="104"/>
      <c r="Z22" s="104"/>
      <c r="AA22" s="104"/>
      <c r="AB22" s="9" t="s">
        <v>85</v>
      </c>
      <c r="AC22" s="4"/>
      <c r="AD22" s="104"/>
      <c r="AE22" s="104"/>
      <c r="AF22" s="104"/>
      <c r="AG22" s="104"/>
      <c r="AH22" s="104"/>
      <c r="AI22" s="105"/>
      <c r="AJ22" s="104"/>
      <c r="AK22" s="104"/>
      <c r="AL22" s="104"/>
      <c r="AM22" s="104"/>
      <c r="AN22" s="104"/>
      <c r="AO22" s="105"/>
      <c r="AP22" s="105"/>
      <c r="AQ22" s="105"/>
      <c r="AR22" s="596"/>
      <c r="AS22" s="105"/>
      <c r="AT22" s="105"/>
      <c r="AU22" s="105"/>
      <c r="AV22" s="105"/>
      <c r="AW22" s="596"/>
      <c r="AX22" s="596"/>
      <c r="AY22" s="596"/>
      <c r="AZ22" s="596"/>
      <c r="BA22" s="596"/>
      <c r="BB22" s="106"/>
      <c r="BC22" s="106"/>
      <c r="BD22" s="106"/>
      <c r="BE22" s="106"/>
      <c r="BF22" s="106"/>
    </row>
    <row r="23">
      <c r="A23" s="7"/>
      <c r="B23" s="350"/>
      <c r="C23" s="350"/>
      <c r="D23" s="124"/>
      <c r="E23" s="351">
        <v>45047.0</v>
      </c>
      <c r="F23" s="387"/>
      <c r="G23" s="387"/>
      <c r="H23" s="387"/>
      <c r="I23" s="124"/>
      <c r="J23" s="124"/>
      <c r="K23" s="351">
        <v>45048.0</v>
      </c>
      <c r="L23" s="124"/>
      <c r="M23" s="124"/>
      <c r="N23" s="124"/>
      <c r="O23" s="124"/>
      <c r="P23" s="124"/>
      <c r="Q23" s="351">
        <v>45049.0</v>
      </c>
      <c r="R23" s="8"/>
      <c r="S23" s="8"/>
      <c r="T23" s="8"/>
      <c r="U23" s="126"/>
      <c r="V23" s="126"/>
      <c r="W23" s="405">
        <v>45050.0</v>
      </c>
      <c r="X23" s="126"/>
      <c r="Y23" s="126"/>
      <c r="Z23" s="126"/>
      <c r="AA23" s="126"/>
      <c r="AB23" s="126"/>
      <c r="AC23" s="405">
        <v>45051.0</v>
      </c>
      <c r="AD23" s="126"/>
      <c r="AE23" s="126"/>
      <c r="AF23" s="126"/>
      <c r="AG23" s="126"/>
      <c r="AH23" s="126"/>
      <c r="AI23" s="405">
        <v>45052.0</v>
      </c>
      <c r="AJ23" s="126"/>
      <c r="AK23" s="126"/>
      <c r="AL23" s="126"/>
      <c r="AM23" s="126"/>
      <c r="AN23" s="126"/>
      <c r="AO23" s="405">
        <v>45053.0</v>
      </c>
      <c r="AP23" s="519"/>
      <c r="AQ23" s="519"/>
      <c r="AR23" s="596"/>
      <c r="AS23" s="519"/>
      <c r="AT23" s="519"/>
      <c r="AU23" s="519"/>
      <c r="AV23" s="519"/>
      <c r="AW23" s="600"/>
    </row>
    <row r="24">
      <c r="A24" s="107"/>
      <c r="B24" s="26"/>
      <c r="C24" s="26"/>
      <c r="D24" s="26" t="s">
        <v>2</v>
      </c>
      <c r="E24" s="26" t="s">
        <v>3</v>
      </c>
      <c r="F24" s="26" t="s">
        <v>4</v>
      </c>
      <c r="G24" s="26" t="s">
        <v>5</v>
      </c>
      <c r="H24" s="26"/>
      <c r="I24" s="26"/>
      <c r="J24" s="26" t="s">
        <v>2</v>
      </c>
      <c r="K24" s="26" t="s">
        <v>7</v>
      </c>
      <c r="L24" s="26" t="s">
        <v>4</v>
      </c>
      <c r="M24" s="26" t="s">
        <v>5</v>
      </c>
      <c r="N24" s="26"/>
      <c r="O24" s="26"/>
      <c r="P24" s="26" t="s">
        <v>2</v>
      </c>
      <c r="Q24" s="26" t="s">
        <v>8</v>
      </c>
      <c r="R24" s="26" t="s">
        <v>4</v>
      </c>
      <c r="S24" s="26" t="s">
        <v>5</v>
      </c>
      <c r="T24" s="28"/>
      <c r="U24" s="29"/>
      <c r="V24" s="29" t="s">
        <v>2</v>
      </c>
      <c r="W24" s="29" t="s">
        <v>9</v>
      </c>
      <c r="X24" s="26" t="s">
        <v>4</v>
      </c>
      <c r="Y24" s="26" t="s">
        <v>5</v>
      </c>
      <c r="Z24" s="29"/>
      <c r="AA24" s="29"/>
      <c r="AB24" s="29" t="s">
        <v>2</v>
      </c>
      <c r="AC24" s="29" t="s">
        <v>10</v>
      </c>
      <c r="AD24" s="26" t="s">
        <v>4</v>
      </c>
      <c r="AE24" s="26" t="s">
        <v>5</v>
      </c>
      <c r="AF24" s="29"/>
      <c r="AG24" s="29"/>
      <c r="AH24" s="29" t="s">
        <v>2</v>
      </c>
      <c r="AI24" s="29" t="s">
        <v>11</v>
      </c>
      <c r="AJ24" s="26" t="s">
        <v>4</v>
      </c>
      <c r="AK24" s="26" t="s">
        <v>5</v>
      </c>
      <c r="AL24" s="29"/>
      <c r="AM24" s="29"/>
      <c r="AN24" s="29" t="s">
        <v>2</v>
      </c>
      <c r="AO24" s="29" t="s">
        <v>12</v>
      </c>
      <c r="AP24" s="26" t="s">
        <v>4</v>
      </c>
      <c r="AQ24" s="26" t="s">
        <v>5</v>
      </c>
      <c r="AR24" s="228"/>
      <c r="AS24" s="31" t="s">
        <v>4</v>
      </c>
      <c r="AT24" s="31" t="s">
        <v>13</v>
      </c>
      <c r="AU24" s="31" t="s">
        <v>6</v>
      </c>
      <c r="AV24" s="31" t="s">
        <v>14</v>
      </c>
      <c r="AW24" s="228"/>
      <c r="AX24" s="33" t="s">
        <v>4</v>
      </c>
      <c r="AY24" s="33" t="s">
        <v>13</v>
      </c>
      <c r="AZ24" s="33" t="s">
        <v>6</v>
      </c>
      <c r="BA24" s="33" t="s">
        <v>15</v>
      </c>
      <c r="BB24" s="32"/>
      <c r="BC24" s="32"/>
      <c r="BD24" s="32"/>
      <c r="BE24" s="32"/>
      <c r="BF24" s="32"/>
    </row>
    <row r="25">
      <c r="A25" s="35" t="s">
        <v>88</v>
      </c>
      <c r="B25" s="36" t="s">
        <v>19</v>
      </c>
      <c r="C25" s="37">
        <v>45047.0</v>
      </c>
      <c r="D25" s="42" t="s">
        <v>298</v>
      </c>
      <c r="E25" s="39" t="s">
        <v>280</v>
      </c>
      <c r="F25" s="40">
        <v>0.0</v>
      </c>
      <c r="G25" s="40">
        <v>7.0</v>
      </c>
      <c r="H25" s="36" t="s">
        <v>22</v>
      </c>
      <c r="I25" s="37">
        <v>45048.0</v>
      </c>
      <c r="J25" s="42" t="s">
        <v>298</v>
      </c>
      <c r="K25" s="39" t="s">
        <v>280</v>
      </c>
      <c r="L25" s="40">
        <v>0.0</v>
      </c>
      <c r="M25" s="40">
        <v>7.0</v>
      </c>
      <c r="N25" s="36" t="s">
        <v>24</v>
      </c>
      <c r="O25" s="485">
        <v>45049.0</v>
      </c>
      <c r="P25" s="42" t="s">
        <v>821</v>
      </c>
      <c r="Q25" s="39" t="s">
        <v>822</v>
      </c>
      <c r="R25" s="40">
        <v>5.0</v>
      </c>
      <c r="S25" s="40">
        <v>8.0</v>
      </c>
      <c r="T25" s="36" t="s">
        <v>26</v>
      </c>
      <c r="U25" s="37">
        <v>45050.0</v>
      </c>
      <c r="V25" s="42" t="s">
        <v>25</v>
      </c>
      <c r="W25" s="39" t="s">
        <v>25</v>
      </c>
      <c r="X25" s="40">
        <v>0.0</v>
      </c>
      <c r="Y25" s="40">
        <v>0.0</v>
      </c>
      <c r="Z25" s="36" t="s">
        <v>56</v>
      </c>
      <c r="AA25" s="37">
        <v>45051.0</v>
      </c>
      <c r="AB25" s="42" t="s">
        <v>278</v>
      </c>
      <c r="AC25" s="39" t="s">
        <v>92</v>
      </c>
      <c r="AD25" s="40">
        <v>0.0</v>
      </c>
      <c r="AE25" s="40">
        <v>8.0</v>
      </c>
      <c r="AF25" s="284" t="s">
        <v>57</v>
      </c>
      <c r="AG25" s="37">
        <v>45052.0</v>
      </c>
      <c r="AH25" s="42" t="s">
        <v>278</v>
      </c>
      <c r="AI25" s="108" t="s">
        <v>92</v>
      </c>
      <c r="AJ25" s="40">
        <v>0.0</v>
      </c>
      <c r="AK25" s="40">
        <v>8.0</v>
      </c>
      <c r="AL25" s="36" t="s">
        <v>93</v>
      </c>
      <c r="AM25" s="37">
        <v>45053.0</v>
      </c>
      <c r="AN25" s="42" t="s">
        <v>298</v>
      </c>
      <c r="AO25" s="39" t="s">
        <v>280</v>
      </c>
      <c r="AP25" s="40">
        <v>0.0</v>
      </c>
      <c r="AQ25" s="40">
        <v>7.0</v>
      </c>
      <c r="AR25" s="373"/>
      <c r="AS25" s="49">
        <f t="shared" ref="AS25:AT25" si="30">SUM(F25,L25,R25,X25,AD25,AJ25,AP25)</f>
        <v>5</v>
      </c>
      <c r="AT25" s="39">
        <f t="shared" si="30"/>
        <v>45</v>
      </c>
      <c r="AU25" s="39"/>
      <c r="AV25" s="50">
        <f t="shared" ref="AV25:AV29" si="32">SUM(AS25,AT25)</f>
        <v>50</v>
      </c>
      <c r="AW25" s="373">
        <v>4360.0</v>
      </c>
      <c r="AX25" s="221">
        <f>AS25*80</f>
        <v>400</v>
      </c>
      <c r="AY25" s="221">
        <f>AT25*88</f>
        <v>3960</v>
      </c>
      <c r="AZ25" s="221"/>
      <c r="BA25" s="221">
        <f t="shared" ref="BA25:BA29" si="33">SUM(AX25,AY25)</f>
        <v>4360</v>
      </c>
      <c r="BB25" s="51"/>
      <c r="BC25" s="51"/>
      <c r="BD25" s="51"/>
      <c r="BE25" s="51"/>
      <c r="BF25" s="51"/>
    </row>
    <row r="26">
      <c r="A26" s="109" t="s">
        <v>825</v>
      </c>
      <c r="B26" s="57" t="s">
        <v>33</v>
      </c>
      <c r="C26" s="37">
        <v>45048.0</v>
      </c>
      <c r="D26" s="96" t="s">
        <v>112</v>
      </c>
      <c r="E26" s="110" t="s">
        <v>71</v>
      </c>
      <c r="F26" s="40">
        <v>6.5</v>
      </c>
      <c r="G26" s="40">
        <v>1.0</v>
      </c>
      <c r="H26" s="57" t="s">
        <v>46</v>
      </c>
      <c r="I26" s="485">
        <v>45049.0</v>
      </c>
      <c r="J26" s="96" t="s">
        <v>112</v>
      </c>
      <c r="K26" s="110" t="s">
        <v>71</v>
      </c>
      <c r="L26" s="40">
        <v>6.5</v>
      </c>
      <c r="M26" s="40">
        <v>1.0</v>
      </c>
      <c r="N26" s="38" t="s">
        <v>36</v>
      </c>
      <c r="O26" s="37">
        <v>45050.0</v>
      </c>
      <c r="P26" s="96" t="s">
        <v>25</v>
      </c>
      <c r="Q26" s="110" t="s">
        <v>25</v>
      </c>
      <c r="R26" s="40">
        <v>0.0</v>
      </c>
      <c r="S26" s="40">
        <v>0.0</v>
      </c>
      <c r="T26" s="57" t="s">
        <v>37</v>
      </c>
      <c r="U26" s="37">
        <v>45051.0</v>
      </c>
      <c r="V26" s="96" t="s">
        <v>112</v>
      </c>
      <c r="W26" s="110" t="s">
        <v>71</v>
      </c>
      <c r="X26" s="40">
        <v>6.5</v>
      </c>
      <c r="Y26" s="40">
        <v>1.0</v>
      </c>
      <c r="Z26" s="57" t="s">
        <v>40</v>
      </c>
      <c r="AA26" s="37">
        <v>45052.0</v>
      </c>
      <c r="AB26" s="56" t="s">
        <v>213</v>
      </c>
      <c r="AC26" s="110" t="s">
        <v>225</v>
      </c>
      <c r="AD26" s="40">
        <v>7.5</v>
      </c>
      <c r="AE26" s="40">
        <v>0.5</v>
      </c>
      <c r="AF26" s="96" t="s">
        <v>43</v>
      </c>
      <c r="AG26" s="37">
        <v>45053.0</v>
      </c>
      <c r="AH26" s="56" t="s">
        <v>213</v>
      </c>
      <c r="AI26" s="110" t="s">
        <v>225</v>
      </c>
      <c r="AJ26" s="40">
        <v>7.5</v>
      </c>
      <c r="AK26" s="40">
        <v>0.5</v>
      </c>
      <c r="AL26" s="57" t="s">
        <v>44</v>
      </c>
      <c r="AM26" s="485">
        <v>45054.0</v>
      </c>
      <c r="AN26" s="42" t="s">
        <v>273</v>
      </c>
      <c r="AO26" s="53" t="s">
        <v>39</v>
      </c>
      <c r="AP26" s="40">
        <v>5.5</v>
      </c>
      <c r="AQ26" s="40">
        <v>1.0</v>
      </c>
      <c r="AR26" s="373"/>
      <c r="AS26" s="49">
        <f t="shared" ref="AS26:AT26" si="31">SUM(F26,L26,R26,X26,AD26,AJ26,AP26)</f>
        <v>40</v>
      </c>
      <c r="AT26" s="39">
        <f t="shared" si="31"/>
        <v>5</v>
      </c>
      <c r="AU26" s="39"/>
      <c r="AV26" s="50">
        <f t="shared" si="32"/>
        <v>45</v>
      </c>
      <c r="AW26" s="373">
        <v>3047.5</v>
      </c>
      <c r="AX26" s="221">
        <f>AS26*67.31</f>
        <v>2692.4</v>
      </c>
      <c r="AY26" s="221">
        <f>AT26*74</f>
        <v>370</v>
      </c>
      <c r="AZ26" s="221"/>
      <c r="BA26" s="221">
        <f t="shared" si="33"/>
        <v>3062.4</v>
      </c>
      <c r="BB26" s="51"/>
      <c r="BC26" s="51"/>
      <c r="BD26" s="51"/>
      <c r="BE26" s="51"/>
      <c r="BF26" s="51"/>
    </row>
    <row r="27">
      <c r="A27" s="109" t="s">
        <v>97</v>
      </c>
      <c r="B27" s="57" t="s">
        <v>33</v>
      </c>
      <c r="C27" s="37">
        <v>45048.0</v>
      </c>
      <c r="D27" s="96" t="s">
        <v>74</v>
      </c>
      <c r="E27" s="110" t="s">
        <v>99</v>
      </c>
      <c r="F27" s="40">
        <v>7.0</v>
      </c>
      <c r="G27" s="40">
        <v>0.5</v>
      </c>
      <c r="H27" s="57" t="s">
        <v>46</v>
      </c>
      <c r="I27" s="485">
        <v>45049.0</v>
      </c>
      <c r="J27" s="96" t="s">
        <v>74</v>
      </c>
      <c r="K27" s="110" t="s">
        <v>99</v>
      </c>
      <c r="L27" s="40">
        <v>7.0</v>
      </c>
      <c r="M27" s="40">
        <v>0.5</v>
      </c>
      <c r="N27" s="38" t="s">
        <v>36</v>
      </c>
      <c r="O27" s="37">
        <v>45050.0</v>
      </c>
      <c r="P27" s="96" t="s">
        <v>25</v>
      </c>
      <c r="Q27" s="110" t="s">
        <v>25</v>
      </c>
      <c r="R27" s="40">
        <v>0.0</v>
      </c>
      <c r="S27" s="40">
        <v>0.0</v>
      </c>
      <c r="T27" s="57" t="s">
        <v>37</v>
      </c>
      <c r="U27" s="37">
        <v>45051.0</v>
      </c>
      <c r="V27" s="96" t="s">
        <v>74</v>
      </c>
      <c r="W27" s="110" t="s">
        <v>99</v>
      </c>
      <c r="X27" s="40">
        <v>7.0</v>
      </c>
      <c r="Y27" s="40">
        <v>0.5</v>
      </c>
      <c r="Z27" s="57" t="s">
        <v>40</v>
      </c>
      <c r="AA27" s="37">
        <v>45052.0</v>
      </c>
      <c r="AB27" s="56" t="s">
        <v>281</v>
      </c>
      <c r="AC27" s="110" t="s">
        <v>101</v>
      </c>
      <c r="AD27" s="40">
        <v>8.0</v>
      </c>
      <c r="AE27" s="40">
        <v>0.0</v>
      </c>
      <c r="AF27" s="96" t="s">
        <v>43</v>
      </c>
      <c r="AG27" s="37">
        <v>45053.0</v>
      </c>
      <c r="AH27" s="56" t="s">
        <v>281</v>
      </c>
      <c r="AI27" s="110" t="s">
        <v>101</v>
      </c>
      <c r="AJ27" s="40">
        <v>8.0</v>
      </c>
      <c r="AK27" s="40">
        <v>0.0</v>
      </c>
      <c r="AL27" s="57" t="s">
        <v>44</v>
      </c>
      <c r="AM27" s="485">
        <v>45054.0</v>
      </c>
      <c r="AN27" s="96" t="s">
        <v>799</v>
      </c>
      <c r="AO27" s="110" t="s">
        <v>800</v>
      </c>
      <c r="AP27" s="40">
        <v>6.0</v>
      </c>
      <c r="AQ27" s="40">
        <v>0.5</v>
      </c>
      <c r="AR27" s="373"/>
      <c r="AS27" s="49">
        <f t="shared" ref="AS27:AT27" si="34">SUM(F27,L27,R27,X27,AD27,AJ27,AP27)</f>
        <v>43</v>
      </c>
      <c r="AT27" s="39">
        <f t="shared" si="34"/>
        <v>2</v>
      </c>
      <c r="AU27" s="39"/>
      <c r="AV27" s="50">
        <f t="shared" si="32"/>
        <v>45</v>
      </c>
      <c r="AW27" s="373">
        <v>3616.0</v>
      </c>
      <c r="AX27" s="221">
        <f t="shared" ref="AX27:AX29" si="36">AS27*80</f>
        <v>3440</v>
      </c>
      <c r="AY27" s="221">
        <f t="shared" ref="AY27:AY29" si="37">AT27*88</f>
        <v>176</v>
      </c>
      <c r="AZ27" s="221"/>
      <c r="BA27" s="221">
        <f t="shared" si="33"/>
        <v>3616</v>
      </c>
      <c r="BB27" s="51"/>
      <c r="BC27" s="51"/>
      <c r="BD27" s="51"/>
      <c r="BE27" s="51"/>
      <c r="BF27" s="51"/>
    </row>
    <row r="28">
      <c r="A28" s="35" t="s">
        <v>50</v>
      </c>
      <c r="B28" s="603"/>
      <c r="C28" s="603"/>
      <c r="D28" s="382"/>
      <c r="E28" s="382"/>
      <c r="F28" s="40">
        <v>0.0</v>
      </c>
      <c r="G28" s="40">
        <v>0.0</v>
      </c>
      <c r="H28" s="61"/>
      <c r="I28" s="143"/>
      <c r="J28" s="92"/>
      <c r="K28" s="92"/>
      <c r="L28" s="40">
        <v>0.0</v>
      </c>
      <c r="M28" s="40">
        <v>0.0</v>
      </c>
      <c r="N28" s="38" t="s">
        <v>36</v>
      </c>
      <c r="O28" s="37">
        <v>45050.0</v>
      </c>
      <c r="P28" s="96" t="s">
        <v>74</v>
      </c>
      <c r="Q28" s="110" t="s">
        <v>99</v>
      </c>
      <c r="R28" s="40">
        <v>7.0</v>
      </c>
      <c r="S28" s="40">
        <v>0.5</v>
      </c>
      <c r="T28" s="63" t="s">
        <v>26</v>
      </c>
      <c r="U28" s="45">
        <v>45050.0</v>
      </c>
      <c r="V28" s="53" t="s">
        <v>298</v>
      </c>
      <c r="W28" s="39" t="s">
        <v>280</v>
      </c>
      <c r="X28" s="40">
        <v>0.0</v>
      </c>
      <c r="Y28" s="40">
        <v>7.0</v>
      </c>
      <c r="Z28" s="112"/>
      <c r="AA28" s="113"/>
      <c r="AB28" s="44"/>
      <c r="AC28" s="92"/>
      <c r="AD28" s="40">
        <v>0.0</v>
      </c>
      <c r="AE28" s="40">
        <v>0.0</v>
      </c>
      <c r="AF28" s="113"/>
      <c r="AG28" s="113"/>
      <c r="AH28" s="115"/>
      <c r="AI28" s="115"/>
      <c r="AJ28" s="40">
        <v>0.0</v>
      </c>
      <c r="AK28" s="40">
        <v>0.0</v>
      </c>
      <c r="AL28" s="113"/>
      <c r="AM28" s="113"/>
      <c r="AN28" s="53"/>
      <c r="AO28" s="53"/>
      <c r="AP28" s="40">
        <v>0.0</v>
      </c>
      <c r="AQ28" s="40">
        <v>0.0</v>
      </c>
      <c r="AR28" s="373"/>
      <c r="AS28" s="49">
        <f t="shared" ref="AS28:AT28" si="35">SUM(F28,L28,R28,X28,AD28,AJ28,AP28)</f>
        <v>7</v>
      </c>
      <c r="AT28" s="39">
        <f t="shared" si="35"/>
        <v>7.5</v>
      </c>
      <c r="AU28" s="39"/>
      <c r="AV28" s="50">
        <f t="shared" si="32"/>
        <v>14.5</v>
      </c>
      <c r="AW28" s="373">
        <v>1220.0</v>
      </c>
      <c r="AX28" s="221">
        <f t="shared" si="36"/>
        <v>560</v>
      </c>
      <c r="AY28" s="221">
        <f t="shared" si="37"/>
        <v>660</v>
      </c>
      <c r="AZ28" s="221"/>
      <c r="BA28" s="221">
        <f t="shared" si="33"/>
        <v>1220</v>
      </c>
      <c r="BB28" s="51"/>
      <c r="BC28" s="51"/>
      <c r="BD28" s="51"/>
      <c r="BE28" s="51"/>
      <c r="BF28" s="51"/>
    </row>
    <row r="29">
      <c r="A29" s="35" t="s">
        <v>82</v>
      </c>
      <c r="B29" s="61"/>
      <c r="C29" s="45"/>
      <c r="D29" s="92"/>
      <c r="E29" s="92"/>
      <c r="F29" s="40">
        <v>0.0</v>
      </c>
      <c r="G29" s="40">
        <v>0.0</v>
      </c>
      <c r="H29" s="61"/>
      <c r="I29" s="143"/>
      <c r="J29" s="92"/>
      <c r="K29" s="92"/>
      <c r="L29" s="40">
        <v>0.0</v>
      </c>
      <c r="M29" s="40">
        <v>0.0</v>
      </c>
      <c r="N29" s="38" t="s">
        <v>36</v>
      </c>
      <c r="O29" s="37">
        <v>45050.0</v>
      </c>
      <c r="P29" s="96" t="s">
        <v>342</v>
      </c>
      <c r="Q29" s="110" t="s">
        <v>341</v>
      </c>
      <c r="R29" s="40">
        <v>2.0</v>
      </c>
      <c r="S29" s="40">
        <v>0.0</v>
      </c>
      <c r="T29" s="113"/>
      <c r="U29" s="113"/>
      <c r="V29" s="92"/>
      <c r="W29" s="92"/>
      <c r="X29" s="40">
        <v>0.0</v>
      </c>
      <c r="Y29" s="40">
        <v>0.0</v>
      </c>
      <c r="Z29" s="112"/>
      <c r="AA29" s="113"/>
      <c r="AB29" s="115"/>
      <c r="AC29" s="115"/>
      <c r="AD29" s="40">
        <v>0.0</v>
      </c>
      <c r="AE29" s="40">
        <v>0.0</v>
      </c>
      <c r="AF29" s="113"/>
      <c r="AG29" s="113"/>
      <c r="AH29" s="115"/>
      <c r="AI29" s="115"/>
      <c r="AJ29" s="40">
        <v>0.0</v>
      </c>
      <c r="AK29" s="40">
        <v>0.0</v>
      </c>
      <c r="AL29" s="113"/>
      <c r="AM29" s="113"/>
      <c r="AN29" s="113"/>
      <c r="AO29" s="113"/>
      <c r="AP29" s="40">
        <v>0.0</v>
      </c>
      <c r="AQ29" s="40">
        <v>0.0</v>
      </c>
      <c r="AR29" s="373"/>
      <c r="AS29" s="49">
        <f t="shared" ref="AS29:AT29" si="38">SUM(F29,L29,R29,X29,AD29,AJ29,AP29)</f>
        <v>2</v>
      </c>
      <c r="AT29" s="39">
        <f t="shared" si="38"/>
        <v>0</v>
      </c>
      <c r="AU29" s="39"/>
      <c r="AV29" s="50">
        <f t="shared" si="32"/>
        <v>2</v>
      </c>
      <c r="AW29" s="373">
        <v>176.0</v>
      </c>
      <c r="AX29" s="221">
        <f t="shared" si="36"/>
        <v>160</v>
      </c>
      <c r="AY29" s="221">
        <f t="shared" si="37"/>
        <v>0</v>
      </c>
      <c r="AZ29" s="221"/>
      <c r="BA29" s="221">
        <f t="shared" si="33"/>
        <v>160</v>
      </c>
      <c r="BB29" s="51"/>
      <c r="BC29" s="51"/>
      <c r="BD29" s="51"/>
      <c r="BE29" s="51"/>
      <c r="BF29" s="51"/>
    </row>
    <row r="30">
      <c r="A30" s="116"/>
      <c r="B30" s="117"/>
      <c r="C30" s="71"/>
      <c r="D30" s="32"/>
      <c r="E30" s="32"/>
      <c r="F30" s="51"/>
      <c r="G30" s="51"/>
      <c r="H30" s="117"/>
      <c r="I30" s="118"/>
      <c r="J30" s="32"/>
      <c r="K30" s="32"/>
      <c r="L30" s="51"/>
      <c r="M30" s="51"/>
      <c r="N30" s="51"/>
      <c r="O30" s="71"/>
      <c r="P30" s="32"/>
      <c r="Q30" s="32"/>
      <c r="R30" s="8"/>
      <c r="S30" s="8"/>
      <c r="T30" s="8"/>
      <c r="U30" s="8"/>
      <c r="V30" s="32"/>
      <c r="W30" s="32"/>
      <c r="X30" s="119"/>
      <c r="Y30" s="119"/>
      <c r="Z30" s="119"/>
      <c r="AA30" s="8"/>
      <c r="AB30" s="74"/>
      <c r="AC30" s="74"/>
      <c r="AD30" s="8"/>
      <c r="AE30" s="8"/>
      <c r="AF30" s="8"/>
      <c r="AG30" s="8"/>
      <c r="AH30" s="74"/>
      <c r="AI30" s="74"/>
      <c r="AJ30" s="8"/>
      <c r="AK30" s="8"/>
      <c r="AL30" s="8"/>
      <c r="AM30" s="8"/>
      <c r="AN30" s="8"/>
      <c r="AO30" s="8"/>
      <c r="AP30" s="8"/>
      <c r="AQ30" s="8"/>
      <c r="AR30" s="595"/>
      <c r="AS30" s="8"/>
      <c r="AT30" s="8"/>
      <c r="AU30" s="8"/>
      <c r="AV30" s="8"/>
      <c r="AW30" s="595"/>
      <c r="AX30" s="604"/>
      <c r="AY30" s="604"/>
      <c r="AZ30" s="604"/>
      <c r="BA30" s="604"/>
      <c r="BB30" s="8"/>
      <c r="BC30" s="8"/>
      <c r="BD30" s="8"/>
      <c r="BE30" s="8"/>
      <c r="BF30" s="8"/>
    </row>
    <row r="31">
      <c r="A31" s="116"/>
      <c r="B31" s="117"/>
      <c r="C31" s="71"/>
      <c r="D31" s="32"/>
      <c r="E31" s="32"/>
      <c r="F31" s="51"/>
      <c r="G31" s="51"/>
      <c r="H31" s="117"/>
      <c r="I31" s="118"/>
      <c r="J31" s="32"/>
      <c r="K31" s="32"/>
      <c r="L31" s="51"/>
      <c r="M31" s="51"/>
      <c r="N31" s="51"/>
      <c r="O31" s="71"/>
      <c r="P31" s="32"/>
      <c r="Q31" s="32"/>
      <c r="R31" s="8"/>
      <c r="S31" s="8"/>
      <c r="T31" s="8"/>
      <c r="U31" s="8"/>
      <c r="V31" s="32"/>
      <c r="W31" s="32"/>
      <c r="X31" s="119"/>
      <c r="Y31" s="119"/>
      <c r="Z31" s="119"/>
      <c r="AA31" s="8"/>
      <c r="AB31" s="74"/>
      <c r="AC31" s="74"/>
      <c r="AD31" s="8"/>
      <c r="AE31" s="8"/>
      <c r="AF31" s="8"/>
      <c r="AG31" s="8"/>
      <c r="AH31" s="74"/>
      <c r="AI31" s="74"/>
      <c r="AJ31" s="8"/>
      <c r="AK31" s="8"/>
      <c r="AL31" s="8"/>
      <c r="AM31" s="8"/>
      <c r="AN31" s="8"/>
      <c r="AO31" s="8"/>
      <c r="AP31" s="8"/>
      <c r="AQ31" s="8"/>
      <c r="AR31" s="597"/>
      <c r="AS31" s="77">
        <f t="shared" ref="AS31:AT31" si="39">SUM(AS25,AS26,AS27,AS28,AS29)</f>
        <v>97</v>
      </c>
      <c r="AT31" s="78">
        <f t="shared" si="39"/>
        <v>59.5</v>
      </c>
      <c r="AU31" s="78"/>
      <c r="AV31" s="79">
        <f>SUM(AV25,AV26,AV27,AV28,AV29)</f>
        <v>156.5</v>
      </c>
      <c r="AW31" s="373">
        <v>12419.5</v>
      </c>
      <c r="AX31" s="221">
        <f t="shared" ref="AX31:AY31" si="40">SUM(AX25,AX26,AX27,AX28,AX29)</f>
        <v>7252.4</v>
      </c>
      <c r="AY31" s="221">
        <f t="shared" si="40"/>
        <v>5166</v>
      </c>
      <c r="AZ31" s="221"/>
      <c r="BA31" s="221">
        <f>SUM(BA25,BA26,BA27,BA28,BA29)</f>
        <v>12418.4</v>
      </c>
      <c r="BB31" s="51"/>
      <c r="BC31" s="51"/>
      <c r="BD31" s="51"/>
      <c r="BE31" s="51"/>
      <c r="BF31" s="51"/>
    </row>
    <row r="32">
      <c r="A32" s="116"/>
      <c r="B32" s="117"/>
      <c r="C32" s="71"/>
      <c r="D32" s="32"/>
      <c r="E32" s="32"/>
      <c r="F32" s="51"/>
      <c r="G32" s="51"/>
      <c r="H32" s="117"/>
      <c r="I32" s="118"/>
      <c r="J32" s="32"/>
      <c r="K32" s="32"/>
      <c r="L32" s="51"/>
      <c r="M32" s="51"/>
      <c r="N32" s="51"/>
      <c r="O32" s="71"/>
      <c r="P32" s="32"/>
      <c r="Q32" s="32"/>
      <c r="R32" s="8"/>
      <c r="S32" s="8"/>
      <c r="T32" s="8"/>
      <c r="U32" s="8"/>
      <c r="V32" s="32"/>
      <c r="W32" s="32"/>
      <c r="X32" s="119"/>
      <c r="Y32" s="119"/>
      <c r="Z32" s="119"/>
      <c r="AA32" s="8"/>
      <c r="AB32" s="74"/>
      <c r="AC32" s="74"/>
      <c r="AD32" s="8"/>
      <c r="AE32" s="8"/>
      <c r="AF32" s="8"/>
      <c r="AG32" s="8"/>
      <c r="AH32" s="74"/>
      <c r="AI32" s="74"/>
      <c r="AJ32" s="8"/>
      <c r="AK32" s="8"/>
      <c r="AL32" s="8"/>
      <c r="AM32" s="8"/>
      <c r="AN32" s="8"/>
      <c r="AO32" s="8"/>
      <c r="AP32" s="8"/>
      <c r="AQ32" s="8"/>
      <c r="AR32" s="595"/>
      <c r="AS32" s="8"/>
      <c r="AT32" s="8"/>
      <c r="AU32" s="8"/>
      <c r="AV32" s="8"/>
      <c r="AW32" s="595"/>
      <c r="AX32" s="595"/>
      <c r="AY32" s="595"/>
      <c r="AZ32" s="595"/>
      <c r="BA32" s="595"/>
      <c r="BB32" s="8"/>
      <c r="BC32" s="8"/>
      <c r="BD32" s="8"/>
      <c r="BE32" s="8"/>
      <c r="BF32" s="8"/>
    </row>
    <row r="33">
      <c r="A33" s="120"/>
      <c r="B33" s="121"/>
      <c r="C33" s="121"/>
      <c r="D33" s="122"/>
      <c r="E33" s="81"/>
      <c r="F33" s="123"/>
      <c r="G33" s="123"/>
      <c r="H33" s="123"/>
      <c r="I33" s="124"/>
      <c r="J33" s="80" t="s">
        <v>23</v>
      </c>
      <c r="K33" s="81"/>
      <c r="L33" s="124"/>
      <c r="M33" s="124"/>
      <c r="N33" s="124"/>
      <c r="O33" s="124"/>
      <c r="P33" s="7"/>
      <c r="Q33" s="124"/>
      <c r="R33" s="8"/>
      <c r="S33" s="8"/>
      <c r="T33" s="8"/>
      <c r="U33" s="8"/>
      <c r="V33" s="83"/>
      <c r="W33" s="83"/>
      <c r="X33" s="119"/>
      <c r="Y33" s="119"/>
      <c r="Z33" s="119"/>
      <c r="AA33" s="8"/>
      <c r="AB33" s="82" t="s">
        <v>23</v>
      </c>
      <c r="AC33" s="81"/>
      <c r="AD33" s="8"/>
      <c r="AE33" s="8"/>
      <c r="AF33" s="8"/>
      <c r="AG33" s="8"/>
      <c r="AH33" s="125"/>
      <c r="AI33" s="81"/>
      <c r="AJ33" s="8"/>
      <c r="AK33" s="8"/>
      <c r="AL33" s="8"/>
      <c r="AM33" s="8"/>
      <c r="AN33" s="8"/>
      <c r="AO33" s="126"/>
      <c r="AP33" s="126"/>
      <c r="AQ33" s="126"/>
      <c r="AR33" s="595"/>
      <c r="AS33" s="126"/>
      <c r="AT33" s="126"/>
      <c r="AU33" s="126"/>
      <c r="AV33" s="126"/>
      <c r="AW33" s="595"/>
      <c r="AX33" s="595"/>
      <c r="AY33" s="595"/>
      <c r="AZ33" s="595"/>
      <c r="BA33" s="595"/>
      <c r="BB33" s="8"/>
      <c r="BC33" s="8"/>
      <c r="BD33" s="8"/>
      <c r="BE33" s="8"/>
      <c r="BF33" s="8"/>
    </row>
    <row r="34">
      <c r="A34" s="7"/>
      <c r="B34" s="350"/>
      <c r="C34" s="350"/>
      <c r="D34" s="124"/>
      <c r="E34" s="351">
        <v>45047.0</v>
      </c>
      <c r="F34" s="387"/>
      <c r="G34" s="387"/>
      <c r="H34" s="387"/>
      <c r="I34" s="124"/>
      <c r="J34" s="124"/>
      <c r="K34" s="351">
        <v>45048.0</v>
      </c>
      <c r="L34" s="124"/>
      <c r="M34" s="124"/>
      <c r="N34" s="124"/>
      <c r="O34" s="124"/>
      <c r="P34" s="124"/>
      <c r="Q34" s="351">
        <v>45049.0</v>
      </c>
      <c r="R34" s="8"/>
      <c r="S34" s="8"/>
      <c r="T34" s="8"/>
      <c r="U34" s="126"/>
      <c r="V34" s="126"/>
      <c r="W34" s="405">
        <v>45050.0</v>
      </c>
      <c r="X34" s="126"/>
      <c r="Y34" s="126"/>
      <c r="Z34" s="126"/>
      <c r="AA34" s="126"/>
      <c r="AB34" s="126"/>
      <c r="AC34" s="405">
        <v>45051.0</v>
      </c>
      <c r="AD34" s="126"/>
      <c r="AE34" s="126"/>
      <c r="AF34" s="126"/>
      <c r="AG34" s="126"/>
      <c r="AH34" s="126"/>
      <c r="AI34" s="405">
        <v>45052.0</v>
      </c>
      <c r="AJ34" s="126"/>
      <c r="AK34" s="126"/>
      <c r="AL34" s="126"/>
      <c r="AM34" s="126"/>
      <c r="AN34" s="126"/>
      <c r="AO34" s="405">
        <v>45053.0</v>
      </c>
      <c r="AP34" s="519"/>
      <c r="AQ34" s="519"/>
      <c r="AR34" s="596"/>
      <c r="AS34" s="519"/>
      <c r="AT34" s="519"/>
      <c r="AU34" s="519"/>
      <c r="AV34" s="519"/>
      <c r="AW34" s="600"/>
    </row>
    <row r="35">
      <c r="A35" s="107"/>
      <c r="B35" s="26"/>
      <c r="C35" s="26"/>
      <c r="D35" s="26" t="s">
        <v>2</v>
      </c>
      <c r="E35" s="26" t="s">
        <v>3</v>
      </c>
      <c r="F35" s="26" t="s">
        <v>4</v>
      </c>
      <c r="G35" s="26" t="s">
        <v>5</v>
      </c>
      <c r="H35" s="26"/>
      <c r="I35" s="26"/>
      <c r="J35" s="26" t="s">
        <v>2</v>
      </c>
      <c r="K35" s="26" t="s">
        <v>7</v>
      </c>
      <c r="L35" s="26" t="s">
        <v>4</v>
      </c>
      <c r="M35" s="26" t="s">
        <v>5</v>
      </c>
      <c r="N35" s="26"/>
      <c r="O35" s="26"/>
      <c r="P35" s="26" t="s">
        <v>2</v>
      </c>
      <c r="Q35" s="26" t="s">
        <v>8</v>
      </c>
      <c r="R35" s="26" t="s">
        <v>4</v>
      </c>
      <c r="S35" s="26" t="s">
        <v>5</v>
      </c>
      <c r="T35" s="28"/>
      <c r="U35" s="29"/>
      <c r="V35" s="29" t="s">
        <v>2</v>
      </c>
      <c r="W35" s="29" t="s">
        <v>9</v>
      </c>
      <c r="X35" s="26" t="s">
        <v>4</v>
      </c>
      <c r="Y35" s="26" t="s">
        <v>5</v>
      </c>
      <c r="Z35" s="29"/>
      <c r="AA35" s="29"/>
      <c r="AB35" s="29" t="s">
        <v>2</v>
      </c>
      <c r="AC35" s="29" t="s">
        <v>10</v>
      </c>
      <c r="AD35" s="26" t="s">
        <v>4</v>
      </c>
      <c r="AE35" s="26" t="s">
        <v>5</v>
      </c>
      <c r="AF35" s="29"/>
      <c r="AG35" s="29"/>
      <c r="AH35" s="29" t="s">
        <v>2</v>
      </c>
      <c r="AI35" s="29" t="s">
        <v>11</v>
      </c>
      <c r="AJ35" s="26" t="s">
        <v>4</v>
      </c>
      <c r="AK35" s="26" t="s">
        <v>5</v>
      </c>
      <c r="AL35" s="29"/>
      <c r="AM35" s="29"/>
      <c r="AN35" s="29" t="s">
        <v>2</v>
      </c>
      <c r="AO35" s="29" t="s">
        <v>12</v>
      </c>
      <c r="AP35" s="26" t="s">
        <v>4</v>
      </c>
      <c r="AQ35" s="26" t="s">
        <v>5</v>
      </c>
      <c r="AR35" s="228"/>
      <c r="AS35" s="31" t="s">
        <v>4</v>
      </c>
      <c r="AT35" s="31" t="s">
        <v>13</v>
      </c>
      <c r="AU35" s="31" t="s">
        <v>6</v>
      </c>
      <c r="AV35" s="31" t="s">
        <v>14</v>
      </c>
      <c r="AW35" s="228"/>
      <c r="AX35" s="33" t="s">
        <v>4</v>
      </c>
      <c r="AY35" s="33" t="s">
        <v>13</v>
      </c>
      <c r="AZ35" s="33" t="s">
        <v>6</v>
      </c>
      <c r="BA35" s="33" t="s">
        <v>15</v>
      </c>
      <c r="BB35" s="32"/>
      <c r="BC35" s="32"/>
      <c r="BD35" s="32"/>
      <c r="BE35" s="32"/>
      <c r="BF35" s="32"/>
    </row>
    <row r="36">
      <c r="A36" s="59" t="s">
        <v>176</v>
      </c>
      <c r="B36" s="275" t="s">
        <v>62</v>
      </c>
      <c r="C36" s="37">
        <v>45048.0</v>
      </c>
      <c r="D36" s="42" t="s">
        <v>284</v>
      </c>
      <c r="E36" s="53" t="s">
        <v>122</v>
      </c>
      <c r="F36" s="40">
        <v>0.0</v>
      </c>
      <c r="G36" s="40">
        <v>3.5</v>
      </c>
      <c r="H36" s="42" t="s">
        <v>131</v>
      </c>
      <c r="I36" s="485">
        <v>45049.0</v>
      </c>
      <c r="J36" s="42" t="s">
        <v>308</v>
      </c>
      <c r="K36" s="53" t="s">
        <v>309</v>
      </c>
      <c r="L36" s="40">
        <v>5.0</v>
      </c>
      <c r="M36" s="40">
        <v>5.5</v>
      </c>
      <c r="N36" s="39"/>
      <c r="O36" s="45"/>
      <c r="P36" s="53"/>
      <c r="Q36" s="53"/>
      <c r="R36" s="40">
        <v>0.0</v>
      </c>
      <c r="S36" s="40">
        <v>0.0</v>
      </c>
      <c r="T36" s="42"/>
      <c r="U36" s="37"/>
      <c r="V36" s="42"/>
      <c r="W36" s="53"/>
      <c r="X36" s="40">
        <v>0.0</v>
      </c>
      <c r="Y36" s="40">
        <v>0.0</v>
      </c>
      <c r="Z36" s="42" t="s">
        <v>78</v>
      </c>
      <c r="AA36" s="37">
        <v>45052.0</v>
      </c>
      <c r="AB36" s="42" t="s">
        <v>286</v>
      </c>
      <c r="AC36" s="53" t="s">
        <v>120</v>
      </c>
      <c r="AD36" s="40">
        <v>0.0</v>
      </c>
      <c r="AE36" s="40">
        <v>4.5</v>
      </c>
      <c r="AF36" s="434" t="s">
        <v>79</v>
      </c>
      <c r="AG36" s="37">
        <v>45053.0</v>
      </c>
      <c r="AH36" s="42" t="s">
        <v>708</v>
      </c>
      <c r="AI36" s="53" t="s">
        <v>709</v>
      </c>
      <c r="AJ36" s="40">
        <v>2.0</v>
      </c>
      <c r="AK36" s="40">
        <v>0.0</v>
      </c>
      <c r="AL36" s="42"/>
      <c r="AM36" s="485"/>
      <c r="AN36" s="131"/>
      <c r="AO36" s="111"/>
      <c r="AP36" s="40">
        <v>0.0</v>
      </c>
      <c r="AQ36" s="40">
        <v>0.0</v>
      </c>
      <c r="AR36" s="373"/>
      <c r="AS36" s="49">
        <f t="shared" ref="AS36:AT36" si="41">SUM(F36,L36,R36,X36,AD36,AJ36,AP36)</f>
        <v>7</v>
      </c>
      <c r="AT36" s="39">
        <f t="shared" si="41"/>
        <v>13.5</v>
      </c>
      <c r="AU36" s="39"/>
      <c r="AV36" s="50">
        <f t="shared" ref="AV36:AV38" si="43">SUM(AS36,AT36)</f>
        <v>20.5</v>
      </c>
      <c r="AW36" s="373">
        <v>1748.0</v>
      </c>
      <c r="AX36" s="221">
        <f t="shared" ref="AX36:AX38" si="44">AS36*80</f>
        <v>560</v>
      </c>
      <c r="AY36" s="221">
        <f t="shared" ref="AY36:AY38" si="45">AT36*88</f>
        <v>1188</v>
      </c>
      <c r="AZ36" s="221"/>
      <c r="BA36" s="221">
        <f t="shared" ref="BA36:BA38" si="46">SUM(AX36,AY36)</f>
        <v>1748</v>
      </c>
      <c r="BB36" s="51"/>
      <c r="BC36" s="51"/>
      <c r="BD36" s="51"/>
      <c r="BE36" s="51"/>
      <c r="BF36" s="51"/>
    </row>
    <row r="37">
      <c r="A37" s="35" t="s">
        <v>123</v>
      </c>
      <c r="B37" s="57" t="s">
        <v>33</v>
      </c>
      <c r="C37" s="37">
        <v>45048.0</v>
      </c>
      <c r="D37" s="131" t="s">
        <v>285</v>
      </c>
      <c r="E37" s="111" t="s">
        <v>129</v>
      </c>
      <c r="F37" s="40">
        <v>5.0</v>
      </c>
      <c r="G37" s="40">
        <v>2.0</v>
      </c>
      <c r="H37" s="42" t="s">
        <v>131</v>
      </c>
      <c r="I37" s="485">
        <v>45049.0</v>
      </c>
      <c r="J37" s="42" t="s">
        <v>25</v>
      </c>
      <c r="K37" s="53" t="s">
        <v>25</v>
      </c>
      <c r="L37" s="40">
        <v>0.0</v>
      </c>
      <c r="M37" s="40">
        <v>0.0</v>
      </c>
      <c r="N37" s="38" t="s">
        <v>36</v>
      </c>
      <c r="O37" s="37">
        <v>45050.0</v>
      </c>
      <c r="P37" s="131" t="s">
        <v>285</v>
      </c>
      <c r="Q37" s="111" t="s">
        <v>129</v>
      </c>
      <c r="R37" s="40">
        <v>5.0</v>
      </c>
      <c r="S37" s="40">
        <v>2.0</v>
      </c>
      <c r="T37" s="42" t="s">
        <v>37</v>
      </c>
      <c r="U37" s="37">
        <v>45051.0</v>
      </c>
      <c r="V37" s="131" t="s">
        <v>285</v>
      </c>
      <c r="W37" s="111" t="s">
        <v>129</v>
      </c>
      <c r="X37" s="40">
        <v>5.0</v>
      </c>
      <c r="Y37" s="40">
        <v>2.0</v>
      </c>
      <c r="Z37" s="42" t="s">
        <v>40</v>
      </c>
      <c r="AA37" s="37">
        <v>45052.0</v>
      </c>
      <c r="AB37" s="131" t="s">
        <v>247</v>
      </c>
      <c r="AC37" s="111" t="s">
        <v>127</v>
      </c>
      <c r="AD37" s="40">
        <v>5.0</v>
      </c>
      <c r="AE37" s="40">
        <v>1.0</v>
      </c>
      <c r="AF37" s="434" t="s">
        <v>43</v>
      </c>
      <c r="AG37" s="37">
        <v>45053.0</v>
      </c>
      <c r="AH37" s="42" t="s">
        <v>431</v>
      </c>
      <c r="AI37" s="53" t="s">
        <v>432</v>
      </c>
      <c r="AJ37" s="40">
        <v>3.0</v>
      </c>
      <c r="AK37" s="40">
        <v>5.5</v>
      </c>
      <c r="AL37" s="42" t="s">
        <v>44</v>
      </c>
      <c r="AM37" s="485">
        <v>45054.0</v>
      </c>
      <c r="AN37" s="131" t="s">
        <v>247</v>
      </c>
      <c r="AO37" s="111" t="s">
        <v>127</v>
      </c>
      <c r="AP37" s="40">
        <v>5.0</v>
      </c>
      <c r="AQ37" s="40">
        <v>1.0</v>
      </c>
      <c r="AR37" s="373"/>
      <c r="AS37" s="49">
        <f t="shared" ref="AS37:AT37" si="42">SUM(F37,L37,R37,X37,AD37,AJ37,AP37)</f>
        <v>28</v>
      </c>
      <c r="AT37" s="39">
        <f t="shared" si="42"/>
        <v>13.5</v>
      </c>
      <c r="AU37" s="39"/>
      <c r="AV37" s="50">
        <f t="shared" si="43"/>
        <v>41.5</v>
      </c>
      <c r="AW37" s="373">
        <v>3428.0</v>
      </c>
      <c r="AX37" s="221">
        <f t="shared" si="44"/>
        <v>2240</v>
      </c>
      <c r="AY37" s="221">
        <f t="shared" si="45"/>
        <v>1188</v>
      </c>
      <c r="AZ37" s="221"/>
      <c r="BA37" s="221">
        <f t="shared" si="46"/>
        <v>3428</v>
      </c>
      <c r="BB37" s="51"/>
      <c r="BC37" s="51"/>
      <c r="BD37" s="51"/>
      <c r="BE37" s="51"/>
      <c r="BF37" s="51"/>
    </row>
    <row r="38">
      <c r="A38" s="477" t="s">
        <v>52</v>
      </c>
      <c r="B38" s="134"/>
      <c r="C38" s="45"/>
      <c r="D38" s="53"/>
      <c r="E38" s="53"/>
      <c r="F38" s="40">
        <v>0.0</v>
      </c>
      <c r="G38" s="40">
        <v>0.0</v>
      </c>
      <c r="H38" s="61"/>
      <c r="I38" s="143"/>
      <c r="J38" s="53"/>
      <c r="K38" s="53"/>
      <c r="L38" s="40">
        <v>0.0</v>
      </c>
      <c r="M38" s="40">
        <v>0.0</v>
      </c>
      <c r="N38" s="38" t="s">
        <v>64</v>
      </c>
      <c r="O38" s="37">
        <v>45050.0</v>
      </c>
      <c r="P38" s="42" t="s">
        <v>284</v>
      </c>
      <c r="Q38" s="53" t="s">
        <v>122</v>
      </c>
      <c r="R38" s="40">
        <v>0.0</v>
      </c>
      <c r="S38" s="40">
        <v>3.5</v>
      </c>
      <c r="T38" s="42" t="s">
        <v>67</v>
      </c>
      <c r="U38" s="37">
        <v>45051.0</v>
      </c>
      <c r="V38" s="42" t="s">
        <v>284</v>
      </c>
      <c r="W38" s="53" t="s">
        <v>122</v>
      </c>
      <c r="X38" s="40">
        <v>0.0</v>
      </c>
      <c r="Y38" s="40">
        <v>3.5</v>
      </c>
      <c r="Z38" s="144"/>
      <c r="AA38" s="144"/>
      <c r="AB38" s="142"/>
      <c r="AC38" s="142"/>
      <c r="AD38" s="40">
        <v>0.0</v>
      </c>
      <c r="AE38" s="40">
        <v>0.0</v>
      </c>
      <c r="AF38" s="144"/>
      <c r="AG38" s="144"/>
      <c r="AH38" s="144"/>
      <c r="AI38" s="144"/>
      <c r="AJ38" s="40">
        <v>0.0</v>
      </c>
      <c r="AK38" s="40">
        <v>0.0</v>
      </c>
      <c r="AL38" s="47" t="s">
        <v>27</v>
      </c>
      <c r="AM38" s="485">
        <v>45054.0</v>
      </c>
      <c r="AN38" s="42" t="s">
        <v>286</v>
      </c>
      <c r="AO38" s="53" t="s">
        <v>120</v>
      </c>
      <c r="AP38" s="40">
        <v>0.0</v>
      </c>
      <c r="AQ38" s="40">
        <v>4.5</v>
      </c>
      <c r="AR38" s="373"/>
      <c r="AS38" s="49">
        <f t="shared" ref="AS38:AT38" si="47">SUM(F38,L38,R38,X38,AD38,AJ38,AP38)</f>
        <v>0</v>
      </c>
      <c r="AT38" s="39">
        <f t="shared" si="47"/>
        <v>11.5</v>
      </c>
      <c r="AU38" s="39"/>
      <c r="AV38" s="50">
        <f t="shared" si="43"/>
        <v>11.5</v>
      </c>
      <c r="AW38" s="373">
        <v>1012.0</v>
      </c>
      <c r="AX38" s="221">
        <f t="shared" si="44"/>
        <v>0</v>
      </c>
      <c r="AY38" s="221">
        <f t="shared" si="45"/>
        <v>1012</v>
      </c>
      <c r="AZ38" s="221"/>
      <c r="BA38" s="221">
        <f t="shared" si="46"/>
        <v>1012</v>
      </c>
      <c r="BB38" s="51"/>
      <c r="BC38" s="51"/>
      <c r="BD38" s="51"/>
      <c r="BE38" s="51"/>
      <c r="BF38" s="51"/>
    </row>
    <row r="39">
      <c r="A39" s="68"/>
      <c r="B39" s="135"/>
      <c r="C39" s="71"/>
      <c r="D39" s="136"/>
      <c r="E39" s="136"/>
      <c r="F39" s="117"/>
      <c r="G39" s="117"/>
      <c r="H39" s="117"/>
      <c r="I39" s="118"/>
      <c r="J39" s="136"/>
      <c r="K39" s="136"/>
      <c r="L39" s="51"/>
      <c r="M39" s="51"/>
      <c r="N39" s="51"/>
      <c r="O39" s="71"/>
      <c r="P39" s="136"/>
      <c r="Q39" s="136"/>
      <c r="R39" s="136"/>
      <c r="S39" s="136"/>
      <c r="T39" s="136"/>
      <c r="U39" s="71"/>
      <c r="V39" s="136"/>
      <c r="W39" s="136"/>
      <c r="AB39" s="74"/>
      <c r="AC39" s="74"/>
      <c r="AJ39" s="138"/>
      <c r="AK39" s="138"/>
      <c r="AL39" s="138"/>
      <c r="AM39" s="118"/>
      <c r="AN39" s="136"/>
      <c r="AO39" s="136"/>
      <c r="AP39" s="136"/>
      <c r="AQ39" s="136"/>
      <c r="AR39" s="605"/>
      <c r="AS39" s="136"/>
      <c r="AT39" s="136"/>
      <c r="AU39" s="136"/>
      <c r="AV39" s="136"/>
      <c r="AW39" s="605"/>
      <c r="AX39" s="584"/>
      <c r="AY39" s="584"/>
      <c r="AZ39" s="584"/>
      <c r="BA39" s="584"/>
      <c r="BB39" s="136"/>
      <c r="BC39" s="136"/>
      <c r="BD39" s="136"/>
      <c r="BE39" s="136"/>
      <c r="BF39" s="136"/>
    </row>
    <row r="40">
      <c r="A40" s="68"/>
      <c r="B40" s="135"/>
      <c r="C40" s="71"/>
      <c r="D40" s="136"/>
      <c r="E40" s="136"/>
      <c r="F40" s="117"/>
      <c r="G40" s="117"/>
      <c r="H40" s="117"/>
      <c r="I40" s="118"/>
      <c r="J40" s="136"/>
      <c r="K40" s="136"/>
      <c r="L40" s="51"/>
      <c r="M40" s="51"/>
      <c r="N40" s="51"/>
      <c r="O40" s="71"/>
      <c r="P40" s="136"/>
      <c r="Q40" s="136"/>
      <c r="R40" s="136"/>
      <c r="S40" s="136"/>
      <c r="T40" s="136"/>
      <c r="U40" s="71"/>
      <c r="V40" s="136"/>
      <c r="W40" s="136"/>
      <c r="AB40" s="74"/>
      <c r="AC40" s="74"/>
      <c r="AJ40" s="138"/>
      <c r="AK40" s="138"/>
      <c r="AL40" s="138"/>
      <c r="AM40" s="118"/>
      <c r="AN40" s="136"/>
      <c r="AO40" s="136"/>
      <c r="AP40" s="136"/>
      <c r="AQ40" s="136"/>
      <c r="AR40" s="597"/>
      <c r="AS40" s="77">
        <f t="shared" ref="AS40:AT40" si="48">SUM(AS36,AS37,AS38)</f>
        <v>35</v>
      </c>
      <c r="AT40" s="39">
        <f t="shared" si="48"/>
        <v>38.5</v>
      </c>
      <c r="AU40" s="39"/>
      <c r="AV40" s="50">
        <f>SUM(AV36,AV37,AV38)</f>
        <v>73.5</v>
      </c>
      <c r="AW40" s="373">
        <v>6188.0</v>
      </c>
      <c r="AX40" s="221">
        <f t="shared" ref="AX40:AY40" si="49">SUM(AX36,AX37,AX38)</f>
        <v>2800</v>
      </c>
      <c r="AY40" s="221">
        <f t="shared" si="49"/>
        <v>3388</v>
      </c>
      <c r="AZ40" s="221"/>
      <c r="BA40" s="221">
        <f>SUM(BA36,BA37,BA38)</f>
        <v>6188</v>
      </c>
      <c r="BB40" s="51"/>
      <c r="BC40" s="51"/>
      <c r="BD40" s="51"/>
      <c r="BE40" s="51"/>
      <c r="BF40" s="51"/>
    </row>
    <row r="41">
      <c r="A41" s="68"/>
      <c r="B41" s="135"/>
      <c r="C41" s="71"/>
      <c r="D41" s="136"/>
      <c r="E41" s="136"/>
      <c r="F41" s="117"/>
      <c r="G41" s="117"/>
      <c r="H41" s="117"/>
      <c r="I41" s="118"/>
      <c r="J41" s="136"/>
      <c r="K41" s="136"/>
      <c r="L41" s="51"/>
      <c r="M41" s="51"/>
      <c r="N41" s="51"/>
      <c r="O41" s="71"/>
      <c r="P41" s="136"/>
      <c r="Q41" s="136"/>
      <c r="R41" s="136"/>
      <c r="S41" s="136"/>
      <c r="T41" s="136"/>
      <c r="U41" s="71"/>
      <c r="V41" s="136"/>
      <c r="W41" s="136"/>
      <c r="AB41" s="74"/>
      <c r="AC41" s="74"/>
      <c r="AJ41" s="138"/>
      <c r="AK41" s="138"/>
      <c r="AL41" s="138"/>
      <c r="AM41" s="118"/>
      <c r="AN41" s="136"/>
      <c r="AO41" s="136"/>
      <c r="AP41" s="136"/>
      <c r="AQ41" s="136"/>
      <c r="AR41" s="605"/>
      <c r="AS41" s="136"/>
      <c r="AT41" s="136"/>
      <c r="AU41" s="136"/>
      <c r="AV41" s="136"/>
      <c r="AW41" s="605"/>
      <c r="AX41" s="605"/>
      <c r="AY41" s="605"/>
      <c r="AZ41" s="605"/>
      <c r="BA41" s="605"/>
      <c r="BB41" s="136"/>
      <c r="BC41" s="136"/>
      <c r="BD41" s="136"/>
      <c r="BE41" s="136"/>
      <c r="BF41" s="136"/>
    </row>
    <row r="42">
      <c r="F42" s="73"/>
      <c r="G42" s="73"/>
      <c r="H42" s="73"/>
      <c r="J42" s="80" t="s">
        <v>49</v>
      </c>
      <c r="K42" s="81"/>
      <c r="AB42" s="82" t="s">
        <v>49</v>
      </c>
      <c r="AC42" s="81"/>
      <c r="AR42" s="601"/>
      <c r="AW42" s="601"/>
      <c r="AX42" s="601"/>
      <c r="AY42" s="601"/>
      <c r="AZ42" s="601"/>
      <c r="BA42" s="601"/>
    </row>
    <row r="43">
      <c r="F43" s="73"/>
      <c r="G43" s="73"/>
      <c r="H43" s="73"/>
      <c r="J43" s="139"/>
      <c r="K43" s="140"/>
      <c r="AB43" s="141"/>
      <c r="AC43" s="142"/>
      <c r="AR43" s="601"/>
      <c r="AW43" s="601"/>
      <c r="AX43" s="601"/>
      <c r="AY43" s="601"/>
      <c r="AZ43" s="601"/>
      <c r="BA43" s="601"/>
    </row>
    <row r="44">
      <c r="A44" s="7"/>
      <c r="B44" s="350"/>
      <c r="C44" s="350"/>
      <c r="D44" s="124"/>
      <c r="E44" s="351">
        <v>45047.0</v>
      </c>
      <c r="F44" s="387"/>
      <c r="G44" s="387"/>
      <c r="H44" s="387"/>
      <c r="I44" s="124"/>
      <c r="J44" s="124"/>
      <c r="K44" s="351">
        <v>45048.0</v>
      </c>
      <c r="L44" s="124"/>
      <c r="M44" s="124"/>
      <c r="N44" s="124"/>
      <c r="O44" s="124"/>
      <c r="P44" s="124"/>
      <c r="Q44" s="351">
        <v>45049.0</v>
      </c>
      <c r="R44" s="8"/>
      <c r="S44" s="8"/>
      <c r="T44" s="8"/>
      <c r="U44" s="126"/>
      <c r="V44" s="126"/>
      <c r="W44" s="405">
        <v>45050.0</v>
      </c>
      <c r="X44" s="126"/>
      <c r="Y44" s="126"/>
      <c r="Z44" s="126"/>
      <c r="AA44" s="126"/>
      <c r="AB44" s="126"/>
      <c r="AC44" s="405">
        <v>45051.0</v>
      </c>
      <c r="AD44" s="126"/>
      <c r="AE44" s="126"/>
      <c r="AF44" s="126"/>
      <c r="AG44" s="126"/>
      <c r="AH44" s="126"/>
      <c r="AI44" s="405">
        <v>45052.0</v>
      </c>
      <c r="AJ44" s="126"/>
      <c r="AK44" s="126"/>
      <c r="AL44" s="126"/>
      <c r="AM44" s="126"/>
      <c r="AN44" s="126"/>
      <c r="AO44" s="405">
        <v>45053.0</v>
      </c>
      <c r="AP44" s="519"/>
      <c r="AQ44" s="519"/>
      <c r="AR44" s="596"/>
      <c r="AS44" s="519"/>
      <c r="AT44" s="519"/>
      <c r="AU44" s="519"/>
      <c r="AV44" s="519"/>
      <c r="AW44" s="600"/>
    </row>
    <row r="45">
      <c r="A45" s="107"/>
      <c r="B45" s="26"/>
      <c r="C45" s="26"/>
      <c r="D45" s="26" t="s">
        <v>2</v>
      </c>
      <c r="E45" s="26" t="s">
        <v>3</v>
      </c>
      <c r="F45" s="26" t="s">
        <v>4</v>
      </c>
      <c r="G45" s="26" t="s">
        <v>5</v>
      </c>
      <c r="H45" s="26"/>
      <c r="I45" s="26"/>
      <c r="J45" s="26" t="s">
        <v>2</v>
      </c>
      <c r="K45" s="26" t="s">
        <v>7</v>
      </c>
      <c r="L45" s="26" t="s">
        <v>4</v>
      </c>
      <c r="M45" s="26" t="s">
        <v>5</v>
      </c>
      <c r="N45" s="26"/>
      <c r="O45" s="26"/>
      <c r="P45" s="26" t="s">
        <v>2</v>
      </c>
      <c r="Q45" s="26" t="s">
        <v>8</v>
      </c>
      <c r="R45" s="26" t="s">
        <v>4</v>
      </c>
      <c r="S45" s="26" t="s">
        <v>5</v>
      </c>
      <c r="T45" s="28"/>
      <c r="U45" s="29"/>
      <c r="V45" s="29" t="s">
        <v>2</v>
      </c>
      <c r="W45" s="29" t="s">
        <v>9</v>
      </c>
      <c r="X45" s="26" t="s">
        <v>4</v>
      </c>
      <c r="Y45" s="26" t="s">
        <v>5</v>
      </c>
      <c r="Z45" s="29"/>
      <c r="AA45" s="29"/>
      <c r="AB45" s="29" t="s">
        <v>2</v>
      </c>
      <c r="AC45" s="29" t="s">
        <v>10</v>
      </c>
      <c r="AD45" s="26" t="s">
        <v>4</v>
      </c>
      <c r="AE45" s="26" t="s">
        <v>5</v>
      </c>
      <c r="AF45" s="29"/>
      <c r="AG45" s="29"/>
      <c r="AH45" s="29" t="s">
        <v>2</v>
      </c>
      <c r="AI45" s="29" t="s">
        <v>11</v>
      </c>
      <c r="AJ45" s="26" t="s">
        <v>4</v>
      </c>
      <c r="AK45" s="26" t="s">
        <v>5</v>
      </c>
      <c r="AL45" s="29"/>
      <c r="AM45" s="29"/>
      <c r="AN45" s="29" t="s">
        <v>2</v>
      </c>
      <c r="AO45" s="29" t="s">
        <v>12</v>
      </c>
      <c r="AP45" s="26" t="s">
        <v>4</v>
      </c>
      <c r="AQ45" s="26" t="s">
        <v>5</v>
      </c>
      <c r="AR45" s="228"/>
      <c r="AS45" s="31" t="s">
        <v>4</v>
      </c>
      <c r="AT45" s="31" t="s">
        <v>13</v>
      </c>
      <c r="AU45" s="31" t="s">
        <v>6</v>
      </c>
      <c r="AV45" s="31" t="s">
        <v>14</v>
      </c>
      <c r="AW45" s="228"/>
      <c r="AX45" s="33" t="s">
        <v>4</v>
      </c>
      <c r="AY45" s="33" t="s">
        <v>13</v>
      </c>
      <c r="AZ45" s="33" t="s">
        <v>6</v>
      </c>
      <c r="BA45" s="33" t="s">
        <v>15</v>
      </c>
      <c r="BB45" s="32"/>
      <c r="BC45" s="32"/>
      <c r="BD45" s="32"/>
      <c r="BE45" s="32"/>
      <c r="BF45" s="32"/>
    </row>
    <row r="46">
      <c r="A46" s="59" t="s">
        <v>54</v>
      </c>
      <c r="B46" s="363" t="s">
        <v>33</v>
      </c>
      <c r="C46" s="146">
        <v>45048.0</v>
      </c>
      <c r="D46" s="147" t="s">
        <v>288</v>
      </c>
      <c r="E46" s="40" t="s">
        <v>138</v>
      </c>
      <c r="F46" s="40">
        <v>2.0</v>
      </c>
      <c r="G46" s="40">
        <v>2.0</v>
      </c>
      <c r="H46" s="144"/>
      <c r="I46" s="144"/>
      <c r="J46" s="144"/>
      <c r="K46" s="144"/>
      <c r="L46" s="40">
        <v>0.0</v>
      </c>
      <c r="M46" s="40">
        <v>0.0</v>
      </c>
      <c r="N46" s="40" t="s">
        <v>36</v>
      </c>
      <c r="O46" s="146">
        <v>45050.0</v>
      </c>
      <c r="P46" s="147" t="s">
        <v>288</v>
      </c>
      <c r="Q46" s="40" t="s">
        <v>138</v>
      </c>
      <c r="R46" s="40">
        <v>2.0</v>
      </c>
      <c r="S46" s="40">
        <v>2.0</v>
      </c>
      <c r="T46" s="40" t="s">
        <v>37</v>
      </c>
      <c r="U46" s="146">
        <v>45051.0</v>
      </c>
      <c r="V46" s="147" t="s">
        <v>288</v>
      </c>
      <c r="W46" s="40" t="s">
        <v>138</v>
      </c>
      <c r="X46" s="40">
        <v>2.0</v>
      </c>
      <c r="Y46" s="40">
        <v>2.0</v>
      </c>
      <c r="Z46" s="606" t="s">
        <v>40</v>
      </c>
      <c r="AA46" s="607">
        <v>45052.0</v>
      </c>
      <c r="AB46" s="148" t="s">
        <v>289</v>
      </c>
      <c r="AC46" s="148" t="s">
        <v>106</v>
      </c>
      <c r="AD46" s="40">
        <v>3.0</v>
      </c>
      <c r="AE46" s="40">
        <v>2.0</v>
      </c>
      <c r="AF46" s="148" t="s">
        <v>43</v>
      </c>
      <c r="AG46" s="146">
        <v>45053.0</v>
      </c>
      <c r="AH46" s="148" t="s">
        <v>289</v>
      </c>
      <c r="AI46" s="148" t="s">
        <v>106</v>
      </c>
      <c r="AJ46" s="385">
        <v>3.0</v>
      </c>
      <c r="AK46" s="385">
        <v>2.0</v>
      </c>
      <c r="AL46" s="608" t="s">
        <v>44</v>
      </c>
      <c r="AM46" s="536">
        <v>45054.0</v>
      </c>
      <c r="AN46" s="147" t="s">
        <v>288</v>
      </c>
      <c r="AO46" s="40" t="s">
        <v>138</v>
      </c>
      <c r="AP46" s="40">
        <v>2.0</v>
      </c>
      <c r="AQ46" s="40">
        <v>2.0</v>
      </c>
      <c r="AR46" s="373"/>
      <c r="AS46" s="49">
        <f>SUM(AP46,AJ46,AD46,X46,R46,L46,F46)</f>
        <v>14</v>
      </c>
      <c r="AT46" s="39">
        <f>SUM(G46,S46,M46,Y46,AE46,AK46,AQ46)</f>
        <v>12</v>
      </c>
      <c r="AU46" s="39"/>
      <c r="AV46" s="50">
        <f>SUM(AS46,AT46)</f>
        <v>26</v>
      </c>
      <c r="AW46" s="373">
        <v>2336.0</v>
      </c>
      <c r="AX46" s="221">
        <f>AS46*80</f>
        <v>1120</v>
      </c>
      <c r="AY46" s="221">
        <f>AT46*88</f>
        <v>1056</v>
      </c>
      <c r="AZ46" s="221"/>
      <c r="BA46" s="221">
        <f>SUM(AX46,AY46)</f>
        <v>2176</v>
      </c>
      <c r="BB46" s="51"/>
      <c r="BC46" s="51"/>
      <c r="BD46" s="51"/>
      <c r="BE46" s="51"/>
      <c r="BF46" s="51"/>
    </row>
    <row r="47">
      <c r="A47" s="152"/>
      <c r="B47" s="171"/>
      <c r="C47" s="171"/>
      <c r="D47" s="609"/>
      <c r="E47" s="609"/>
      <c r="F47" s="610"/>
      <c r="G47" s="610"/>
      <c r="H47" s="610"/>
      <c r="I47" s="610"/>
      <c r="J47" s="611"/>
      <c r="K47" s="611"/>
      <c r="L47" s="441"/>
      <c r="M47" s="441"/>
      <c r="N47" s="441"/>
      <c r="O47" s="442"/>
      <c r="P47" s="155"/>
      <c r="Q47" s="441"/>
      <c r="R47" s="155"/>
      <c r="S47" s="155"/>
      <c r="T47" s="155"/>
      <c r="U47" s="155"/>
      <c r="V47" s="155"/>
      <c r="W47" s="441"/>
      <c r="X47" s="157"/>
      <c r="Y47" s="157"/>
      <c r="Z47" s="157"/>
      <c r="AA47" s="153"/>
      <c r="AB47" s="154"/>
      <c r="AC47" s="154"/>
      <c r="AD47" s="153"/>
      <c r="AE47" s="153"/>
      <c r="AF47" s="153"/>
      <c r="AG47" s="153"/>
      <c r="AH47" s="153"/>
      <c r="AI47" s="153"/>
      <c r="AJ47" s="153"/>
      <c r="AK47" s="153"/>
      <c r="AL47" s="153"/>
      <c r="AM47" s="153"/>
      <c r="AN47" s="153"/>
      <c r="AO47" s="610"/>
      <c r="AP47" s="610"/>
      <c r="AQ47" s="610"/>
      <c r="AR47" s="610"/>
      <c r="AS47" s="610"/>
      <c r="AT47" s="610"/>
      <c r="AU47" s="610"/>
      <c r="AV47" s="610"/>
      <c r="AW47" s="610"/>
      <c r="AX47" s="585"/>
      <c r="AY47" s="585"/>
      <c r="AZ47" s="585"/>
      <c r="BA47" s="585"/>
      <c r="BB47" s="153"/>
      <c r="BC47" s="153"/>
      <c r="BD47" s="153"/>
      <c r="BE47" s="153"/>
      <c r="BF47" s="153"/>
    </row>
    <row r="48">
      <c r="A48" s="152"/>
      <c r="B48" s="171"/>
      <c r="C48" s="171"/>
      <c r="D48" s="609"/>
      <c r="E48" s="609"/>
      <c r="F48" s="610"/>
      <c r="G48" s="610"/>
      <c r="H48" s="610"/>
      <c r="I48" s="610"/>
      <c r="J48" s="611"/>
      <c r="K48" s="611"/>
      <c r="L48" s="441"/>
      <c r="M48" s="441"/>
      <c r="N48" s="441"/>
      <c r="O48" s="442"/>
      <c r="P48" s="155"/>
      <c r="Q48" s="441"/>
      <c r="R48" s="155"/>
      <c r="S48" s="155"/>
      <c r="T48" s="155"/>
      <c r="U48" s="155"/>
      <c r="V48" s="155"/>
      <c r="W48" s="441"/>
      <c r="X48" s="157"/>
      <c r="Y48" s="157"/>
      <c r="Z48" s="157"/>
      <c r="AA48" s="153"/>
      <c r="AB48" s="154"/>
      <c r="AC48" s="154"/>
      <c r="AD48" s="153"/>
      <c r="AE48" s="153"/>
      <c r="AF48" s="153"/>
      <c r="AG48" s="153"/>
      <c r="AH48" s="153"/>
      <c r="AI48" s="153"/>
      <c r="AJ48" s="153"/>
      <c r="AK48" s="153"/>
      <c r="AL48" s="153"/>
      <c r="AM48" s="153"/>
      <c r="AN48" s="153"/>
      <c r="AO48" s="610"/>
      <c r="AP48" s="610"/>
      <c r="AQ48" s="610"/>
      <c r="AR48" s="597"/>
      <c r="AS48" s="77">
        <f t="shared" ref="AS48:AT48" si="50">AS46</f>
        <v>14</v>
      </c>
      <c r="AT48" s="39">
        <f t="shared" si="50"/>
        <v>12</v>
      </c>
      <c r="AU48" s="39"/>
      <c r="AV48" s="50">
        <f>SUM(AS48,AT48)</f>
        <v>26</v>
      </c>
      <c r="AW48" s="373">
        <v>2336.0</v>
      </c>
      <c r="AX48" s="221">
        <f>AS48*80</f>
        <v>1120</v>
      </c>
      <c r="AY48" s="221">
        <f>AT48*88</f>
        <v>1056</v>
      </c>
      <c r="AZ48" s="221"/>
      <c r="BA48" s="221">
        <f>SUM(AX48,AY48)</f>
        <v>2176</v>
      </c>
      <c r="BB48" s="51"/>
      <c r="BC48" s="51"/>
      <c r="BD48" s="51"/>
      <c r="BE48" s="51"/>
      <c r="BF48" s="51"/>
    </row>
    <row r="49">
      <c r="A49" s="152"/>
      <c r="B49" s="171"/>
      <c r="C49" s="171"/>
      <c r="D49" s="609"/>
      <c r="E49" s="609"/>
      <c r="F49" s="610"/>
      <c r="G49" s="610"/>
      <c r="H49" s="610"/>
      <c r="I49" s="610"/>
      <c r="J49" s="611"/>
      <c r="K49" s="611"/>
      <c r="L49" s="441"/>
      <c r="M49" s="441"/>
      <c r="N49" s="441"/>
      <c r="O49" s="442"/>
      <c r="P49" s="155"/>
      <c r="Q49" s="441"/>
      <c r="R49" s="155"/>
      <c r="S49" s="155"/>
      <c r="T49" s="155"/>
      <c r="U49" s="155"/>
      <c r="V49" s="155"/>
      <c r="W49" s="441"/>
      <c r="X49" s="157"/>
      <c r="Y49" s="157"/>
      <c r="Z49" s="157"/>
      <c r="AA49" s="153"/>
      <c r="AB49" s="154"/>
      <c r="AC49" s="154"/>
      <c r="AD49" s="153"/>
      <c r="AE49" s="153"/>
      <c r="AF49" s="153"/>
      <c r="AG49" s="153"/>
      <c r="AH49" s="153"/>
      <c r="AI49" s="153"/>
      <c r="AJ49" s="153"/>
      <c r="AK49" s="153"/>
      <c r="AL49" s="153"/>
      <c r="AM49" s="153"/>
      <c r="AN49" s="153"/>
      <c r="AO49" s="610"/>
      <c r="AP49" s="610"/>
      <c r="AQ49" s="610"/>
      <c r="AR49" s="610"/>
      <c r="AS49" s="610"/>
      <c r="AT49" s="610"/>
      <c r="AU49" s="610"/>
      <c r="AV49" s="610"/>
      <c r="AW49" s="610"/>
      <c r="AX49" s="610"/>
      <c r="AY49" s="610"/>
      <c r="AZ49" s="610"/>
      <c r="BA49" s="610"/>
      <c r="BB49" s="153"/>
      <c r="BC49" s="153"/>
      <c r="BD49" s="153"/>
      <c r="BE49" s="153"/>
      <c r="BF49" s="153"/>
    </row>
    <row r="50">
      <c r="A50" s="165"/>
      <c r="B50" s="171"/>
      <c r="C50" s="171"/>
      <c r="D50" s="437"/>
      <c r="E50" s="81"/>
      <c r="F50" s="438"/>
      <c r="G50" s="438"/>
      <c r="H50" s="438"/>
      <c r="I50" s="439"/>
      <c r="J50" s="172" t="s">
        <v>53</v>
      </c>
      <c r="K50" s="4"/>
      <c r="L50" s="441"/>
      <c r="M50" s="441"/>
      <c r="N50" s="441"/>
      <c r="O50" s="442"/>
      <c r="P50" s="155"/>
      <c r="Q50" s="15"/>
      <c r="R50" s="155"/>
      <c r="S50" s="155"/>
      <c r="T50" s="155"/>
      <c r="U50" s="165"/>
      <c r="V50" s="16"/>
      <c r="W50" s="12"/>
      <c r="X50" s="157"/>
      <c r="Y50" s="157"/>
      <c r="Z50" s="157"/>
      <c r="AA50" s="171"/>
      <c r="AB50" s="293" t="s">
        <v>53</v>
      </c>
      <c r="AC50" s="81"/>
      <c r="AD50" s="153"/>
      <c r="AE50" s="153"/>
      <c r="AF50" s="153"/>
      <c r="AG50" s="153"/>
      <c r="AH50" s="153"/>
      <c r="AI50" s="438"/>
      <c r="AJ50" s="153"/>
      <c r="AK50" s="153"/>
      <c r="AL50" s="153"/>
      <c r="AM50" s="153"/>
      <c r="AN50" s="153"/>
      <c r="AO50" s="438"/>
      <c r="AP50" s="610"/>
      <c r="AQ50" s="610"/>
      <c r="AR50" s="610"/>
      <c r="AS50" s="610"/>
      <c r="AT50" s="610"/>
      <c r="AU50" s="610"/>
      <c r="AV50" s="610"/>
      <c r="AW50" s="610"/>
      <c r="AX50" s="610"/>
      <c r="AY50" s="610"/>
      <c r="AZ50" s="610"/>
      <c r="BA50" s="610"/>
      <c r="BB50" s="153"/>
      <c r="BC50" s="153"/>
      <c r="BD50" s="153"/>
      <c r="BE50" s="153"/>
      <c r="BF50" s="153"/>
    </row>
    <row r="51">
      <c r="A51" s="7"/>
      <c r="B51" s="350"/>
      <c r="C51" s="350"/>
      <c r="D51" s="124"/>
      <c r="E51" s="351">
        <v>45047.0</v>
      </c>
      <c r="F51" s="387"/>
      <c r="G51" s="387"/>
      <c r="H51" s="387"/>
      <c r="I51" s="124"/>
      <c r="J51" s="124"/>
      <c r="K51" s="351">
        <v>45048.0</v>
      </c>
      <c r="L51" s="124"/>
      <c r="M51" s="124"/>
      <c r="N51" s="124"/>
      <c r="O51" s="124"/>
      <c r="P51" s="124"/>
      <c r="Q51" s="351">
        <v>45049.0</v>
      </c>
      <c r="R51" s="8"/>
      <c r="S51" s="8"/>
      <c r="T51" s="8"/>
      <c r="U51" s="126"/>
      <c r="V51" s="126"/>
      <c r="W51" s="405">
        <v>45050.0</v>
      </c>
      <c r="X51" s="126"/>
      <c r="Y51" s="126"/>
      <c r="Z51" s="126"/>
      <c r="AA51" s="126"/>
      <c r="AB51" s="126"/>
      <c r="AC51" s="405">
        <v>45051.0</v>
      </c>
      <c r="AD51" s="126"/>
      <c r="AE51" s="126"/>
      <c r="AF51" s="126"/>
      <c r="AG51" s="126"/>
      <c r="AH51" s="126"/>
      <c r="AI51" s="405">
        <v>45052.0</v>
      </c>
      <c r="AJ51" s="126"/>
      <c r="AK51" s="126"/>
      <c r="AL51" s="126"/>
      <c r="AM51" s="126"/>
      <c r="AN51" s="126"/>
      <c r="AO51" s="405">
        <v>45053.0</v>
      </c>
      <c r="AP51" s="519"/>
      <c r="AQ51" s="519"/>
      <c r="AR51" s="596"/>
      <c r="AS51" s="519"/>
      <c r="AT51" s="519"/>
      <c r="AU51" s="519"/>
      <c r="AV51" s="519"/>
      <c r="AW51" s="600"/>
    </row>
    <row r="52">
      <c r="A52" s="107"/>
      <c r="B52" s="26"/>
      <c r="C52" s="26"/>
      <c r="D52" s="26" t="s">
        <v>2</v>
      </c>
      <c r="E52" s="26" t="s">
        <v>3</v>
      </c>
      <c r="F52" s="26" t="s">
        <v>4</v>
      </c>
      <c r="G52" s="26" t="s">
        <v>5</v>
      </c>
      <c r="H52" s="26"/>
      <c r="I52" s="26"/>
      <c r="J52" s="26" t="s">
        <v>2</v>
      </c>
      <c r="K52" s="26" t="s">
        <v>7</v>
      </c>
      <c r="L52" s="26" t="s">
        <v>4</v>
      </c>
      <c r="M52" s="26" t="s">
        <v>5</v>
      </c>
      <c r="N52" s="26"/>
      <c r="O52" s="26"/>
      <c r="P52" s="26" t="s">
        <v>2</v>
      </c>
      <c r="Q52" s="26" t="s">
        <v>8</v>
      </c>
      <c r="R52" s="26" t="s">
        <v>4</v>
      </c>
      <c r="S52" s="26" t="s">
        <v>5</v>
      </c>
      <c r="T52" s="28"/>
      <c r="U52" s="29"/>
      <c r="V52" s="29" t="s">
        <v>2</v>
      </c>
      <c r="W52" s="29" t="s">
        <v>9</v>
      </c>
      <c r="X52" s="26" t="s">
        <v>4</v>
      </c>
      <c r="Y52" s="26" t="s">
        <v>5</v>
      </c>
      <c r="Z52" s="29"/>
      <c r="AA52" s="29"/>
      <c r="AB52" s="29" t="s">
        <v>2</v>
      </c>
      <c r="AC52" s="29" t="s">
        <v>10</v>
      </c>
      <c r="AD52" s="26" t="s">
        <v>4</v>
      </c>
      <c r="AE52" s="26" t="s">
        <v>5</v>
      </c>
      <c r="AF52" s="29"/>
      <c r="AG52" s="29"/>
      <c r="AH52" s="29" t="s">
        <v>2</v>
      </c>
      <c r="AI52" s="29" t="s">
        <v>11</v>
      </c>
      <c r="AJ52" s="26" t="s">
        <v>4</v>
      </c>
      <c r="AK52" s="26" t="s">
        <v>5</v>
      </c>
      <c r="AL52" s="29"/>
      <c r="AM52" s="29"/>
      <c r="AN52" s="29" t="s">
        <v>2</v>
      </c>
      <c r="AO52" s="29" t="s">
        <v>12</v>
      </c>
      <c r="AP52" s="26" t="s">
        <v>4</v>
      </c>
      <c r="AQ52" s="26" t="s">
        <v>5</v>
      </c>
      <c r="AR52" s="228"/>
      <c r="AS52" s="31" t="s">
        <v>4</v>
      </c>
      <c r="AT52" s="31" t="s">
        <v>13</v>
      </c>
      <c r="AU52" s="31" t="s">
        <v>6</v>
      </c>
      <c r="AV52" s="31" t="s">
        <v>14</v>
      </c>
      <c r="AW52" s="228"/>
      <c r="AX52" s="33" t="s">
        <v>4</v>
      </c>
      <c r="AY52" s="33" t="s">
        <v>13</v>
      </c>
      <c r="AZ52" s="33" t="s">
        <v>6</v>
      </c>
      <c r="BA52" s="33" t="s">
        <v>15</v>
      </c>
      <c r="BB52" s="32"/>
      <c r="BC52" s="32"/>
      <c r="BD52" s="32"/>
      <c r="BE52" s="32"/>
      <c r="BF52" s="32"/>
    </row>
    <row r="53">
      <c r="A53" s="419" t="s">
        <v>139</v>
      </c>
      <c r="B53" s="43" t="s">
        <v>19</v>
      </c>
      <c r="C53" s="37">
        <v>45047.0</v>
      </c>
      <c r="D53" s="95" t="s">
        <v>211</v>
      </c>
      <c r="E53" s="418" t="s">
        <v>66</v>
      </c>
      <c r="F53" s="40">
        <v>0.0</v>
      </c>
      <c r="G53" s="40">
        <v>6.0</v>
      </c>
      <c r="H53" s="43" t="s">
        <v>22</v>
      </c>
      <c r="I53" s="37">
        <v>45048.0</v>
      </c>
      <c r="J53" s="95" t="s">
        <v>211</v>
      </c>
      <c r="K53" s="418" t="s">
        <v>66</v>
      </c>
      <c r="L53" s="40">
        <v>0.0</v>
      </c>
      <c r="M53" s="40">
        <v>6.0</v>
      </c>
      <c r="N53" s="43" t="s">
        <v>24</v>
      </c>
      <c r="O53" s="495">
        <v>45049.0</v>
      </c>
      <c r="P53" s="95" t="s">
        <v>300</v>
      </c>
      <c r="Q53" s="418" t="s">
        <v>301</v>
      </c>
      <c r="R53" s="40">
        <v>3.0</v>
      </c>
      <c r="S53" s="40">
        <v>7.0</v>
      </c>
      <c r="T53" s="43" t="s">
        <v>26</v>
      </c>
      <c r="U53" s="37">
        <v>45050.0</v>
      </c>
      <c r="V53" s="95" t="s">
        <v>300</v>
      </c>
      <c r="W53" s="418" t="s">
        <v>301</v>
      </c>
      <c r="X53" s="40">
        <v>3.0</v>
      </c>
      <c r="Y53" s="40">
        <v>7.0</v>
      </c>
      <c r="Z53" s="43" t="s">
        <v>56</v>
      </c>
      <c r="AA53" s="37">
        <v>45051.0</v>
      </c>
      <c r="AB53" s="95" t="s">
        <v>211</v>
      </c>
      <c r="AC53" s="418" t="s">
        <v>66</v>
      </c>
      <c r="AD53" s="40">
        <v>0.0</v>
      </c>
      <c r="AE53" s="40">
        <v>6.0</v>
      </c>
      <c r="AF53" s="47" t="s">
        <v>57</v>
      </c>
      <c r="AG53" s="37">
        <v>45052.0</v>
      </c>
      <c r="AH53" s="95" t="s">
        <v>25</v>
      </c>
      <c r="AI53" s="418" t="s">
        <v>25</v>
      </c>
      <c r="AJ53" s="40">
        <v>0.0</v>
      </c>
      <c r="AK53" s="40">
        <v>0.0</v>
      </c>
      <c r="AL53" s="96" t="s">
        <v>149</v>
      </c>
      <c r="AM53" s="37">
        <v>45053.0</v>
      </c>
      <c r="AN53" s="95" t="s">
        <v>211</v>
      </c>
      <c r="AO53" s="418" t="s">
        <v>66</v>
      </c>
      <c r="AP53" s="40">
        <v>0.0</v>
      </c>
      <c r="AQ53" s="40">
        <v>6.0</v>
      </c>
      <c r="AR53" s="373"/>
      <c r="AS53" s="49">
        <f t="shared" ref="AS53:AT53" si="51">SUM(F53,L53,R53,X53,AD53,AJ53,AP53)</f>
        <v>6</v>
      </c>
      <c r="AT53" s="39">
        <f t="shared" si="51"/>
        <v>38</v>
      </c>
      <c r="AU53" s="39"/>
      <c r="AV53" s="50">
        <f t="shared" ref="AV53:AV56" si="53">SUM(AS53,AT53)</f>
        <v>44</v>
      </c>
      <c r="AW53" s="373">
        <v>3195.0</v>
      </c>
      <c r="AX53" s="221">
        <f>AS53*67.31</f>
        <v>403.86</v>
      </c>
      <c r="AY53" s="221">
        <f>AT53*74</f>
        <v>2812</v>
      </c>
      <c r="AZ53" s="221"/>
      <c r="BA53" s="221">
        <f t="shared" ref="BA53:BA56" si="54">SUM(AX53,AY53)</f>
        <v>3215.86</v>
      </c>
      <c r="BB53" s="51"/>
      <c r="BC53" s="51"/>
      <c r="BD53" s="51"/>
      <c r="BE53" s="51"/>
      <c r="BF53" s="51"/>
    </row>
    <row r="54">
      <c r="A54" s="419" t="s">
        <v>50</v>
      </c>
      <c r="B54" s="41" t="s">
        <v>33</v>
      </c>
      <c r="C54" s="37">
        <v>45048.0</v>
      </c>
      <c r="D54" s="38" t="s">
        <v>285</v>
      </c>
      <c r="E54" s="39" t="s">
        <v>129</v>
      </c>
      <c r="F54" s="40">
        <v>5.0</v>
      </c>
      <c r="G54" s="40">
        <v>2.0</v>
      </c>
      <c r="H54" s="95"/>
      <c r="I54" s="495"/>
      <c r="J54" s="95"/>
      <c r="K54" s="418"/>
      <c r="L54" s="40">
        <v>0.0</v>
      </c>
      <c r="M54" s="40">
        <v>0.0</v>
      </c>
      <c r="N54" s="39"/>
      <c r="O54" s="45"/>
      <c r="P54" s="98"/>
      <c r="Q54" s="98"/>
      <c r="R54" s="40">
        <v>0.0</v>
      </c>
      <c r="S54" s="40">
        <v>0.0</v>
      </c>
      <c r="T54" s="44"/>
      <c r="U54" s="45"/>
      <c r="V54" s="39"/>
      <c r="W54" s="39"/>
      <c r="X54" s="40">
        <v>0.0</v>
      </c>
      <c r="Y54" s="40">
        <v>0.0</v>
      </c>
      <c r="Z54" s="56" t="s">
        <v>40</v>
      </c>
      <c r="AA54" s="37">
        <v>45052.0</v>
      </c>
      <c r="AB54" s="95" t="s">
        <v>137</v>
      </c>
      <c r="AC54" s="418" t="s">
        <v>333</v>
      </c>
      <c r="AD54" s="40">
        <v>3.0</v>
      </c>
      <c r="AE54" s="40">
        <v>1.0</v>
      </c>
      <c r="AF54" s="47" t="s">
        <v>57</v>
      </c>
      <c r="AG54" s="37">
        <v>45052.0</v>
      </c>
      <c r="AH54" s="95" t="s">
        <v>300</v>
      </c>
      <c r="AI54" s="418" t="s">
        <v>301</v>
      </c>
      <c r="AJ54" s="40">
        <v>3.0</v>
      </c>
      <c r="AK54" s="40">
        <v>7.0</v>
      </c>
      <c r="AL54" s="54"/>
      <c r="AM54" s="200"/>
      <c r="AN54" s="98"/>
      <c r="AO54" s="98"/>
      <c r="AP54" s="40">
        <v>0.0</v>
      </c>
      <c r="AQ54" s="40">
        <v>0.0</v>
      </c>
      <c r="AR54" s="373"/>
      <c r="AS54" s="49">
        <f t="shared" ref="AS54:AT54" si="52">SUM(F54,L54,R54,X54,AD54,AJ54,AP54)</f>
        <v>11</v>
      </c>
      <c r="AT54" s="39">
        <f t="shared" si="52"/>
        <v>10</v>
      </c>
      <c r="AU54" s="39"/>
      <c r="AV54" s="50">
        <f t="shared" si="53"/>
        <v>21</v>
      </c>
      <c r="AW54" s="373">
        <v>1760.0</v>
      </c>
      <c r="AX54" s="221">
        <f t="shared" ref="AX54:AX56" si="56">AS54*80</f>
        <v>880</v>
      </c>
      <c r="AY54" s="221">
        <f t="shared" ref="AY54:AY56" si="57">AT54*88</f>
        <v>880</v>
      </c>
      <c r="AZ54" s="221"/>
      <c r="BA54" s="221">
        <f t="shared" si="54"/>
        <v>1760</v>
      </c>
      <c r="BB54" s="51"/>
      <c r="BC54" s="51"/>
      <c r="BD54" s="51"/>
      <c r="BE54" s="51"/>
      <c r="BF54" s="51"/>
    </row>
    <row r="55">
      <c r="A55" s="35" t="s">
        <v>82</v>
      </c>
      <c r="B55" s="41" t="s">
        <v>33</v>
      </c>
      <c r="C55" s="37">
        <v>45048.0</v>
      </c>
      <c r="D55" s="38" t="s">
        <v>25</v>
      </c>
      <c r="E55" s="39" t="s">
        <v>25</v>
      </c>
      <c r="F55" s="40">
        <v>0.0</v>
      </c>
      <c r="G55" s="40">
        <v>0.0</v>
      </c>
      <c r="H55" s="95" t="s">
        <v>46</v>
      </c>
      <c r="I55" s="495">
        <v>45049.0</v>
      </c>
      <c r="J55" s="38" t="s">
        <v>285</v>
      </c>
      <c r="K55" s="39" t="s">
        <v>129</v>
      </c>
      <c r="L55" s="40">
        <v>5.0</v>
      </c>
      <c r="M55" s="40">
        <v>2.0</v>
      </c>
      <c r="N55" s="38" t="s">
        <v>36</v>
      </c>
      <c r="O55" s="37">
        <v>45050.0</v>
      </c>
      <c r="P55" s="38" t="s">
        <v>285</v>
      </c>
      <c r="Q55" s="39" t="s">
        <v>129</v>
      </c>
      <c r="R55" s="40">
        <v>5.0</v>
      </c>
      <c r="S55" s="40">
        <v>2.0</v>
      </c>
      <c r="T55" s="56" t="s">
        <v>37</v>
      </c>
      <c r="U55" s="37">
        <v>45051.0</v>
      </c>
      <c r="V55" s="38" t="s">
        <v>285</v>
      </c>
      <c r="W55" s="39" t="s">
        <v>129</v>
      </c>
      <c r="X55" s="40">
        <v>5.0</v>
      </c>
      <c r="Y55" s="40">
        <v>2.0</v>
      </c>
      <c r="Z55" s="56" t="s">
        <v>40</v>
      </c>
      <c r="AA55" s="37">
        <v>45052.0</v>
      </c>
      <c r="AB55" s="38" t="s">
        <v>285</v>
      </c>
      <c r="AC55" s="39" t="s">
        <v>129</v>
      </c>
      <c r="AD55" s="40">
        <v>5.0</v>
      </c>
      <c r="AE55" s="40">
        <v>2.0</v>
      </c>
      <c r="AF55" s="47" t="s">
        <v>43</v>
      </c>
      <c r="AG55" s="37">
        <v>45053.0</v>
      </c>
      <c r="AH55" s="38" t="s">
        <v>285</v>
      </c>
      <c r="AI55" s="39" t="s">
        <v>129</v>
      </c>
      <c r="AJ55" s="40">
        <v>5.0</v>
      </c>
      <c r="AK55" s="40">
        <v>2.0</v>
      </c>
      <c r="AL55" s="47" t="s">
        <v>44</v>
      </c>
      <c r="AM55" s="495">
        <v>45054.0</v>
      </c>
      <c r="AN55" s="38" t="s">
        <v>285</v>
      </c>
      <c r="AO55" s="39" t="s">
        <v>129</v>
      </c>
      <c r="AP55" s="40">
        <v>5.0</v>
      </c>
      <c r="AQ55" s="40">
        <v>2.0</v>
      </c>
      <c r="AR55" s="373"/>
      <c r="AS55" s="49">
        <f t="shared" ref="AS55:AT55" si="55">SUM(F55,L55,R55,X55,AD55,AJ55,AP55)</f>
        <v>30</v>
      </c>
      <c r="AT55" s="39">
        <f t="shared" si="55"/>
        <v>12</v>
      </c>
      <c r="AU55" s="39"/>
      <c r="AV55" s="50">
        <f t="shared" si="53"/>
        <v>42</v>
      </c>
      <c r="AW55" s="373">
        <v>3456.0</v>
      </c>
      <c r="AX55" s="221">
        <f t="shared" si="56"/>
        <v>2400</v>
      </c>
      <c r="AY55" s="221">
        <f t="shared" si="57"/>
        <v>1056</v>
      </c>
      <c r="AZ55" s="221"/>
      <c r="BA55" s="221">
        <f t="shared" si="54"/>
        <v>3456</v>
      </c>
      <c r="BB55" s="51"/>
      <c r="BC55" s="51"/>
      <c r="BD55" s="51"/>
      <c r="BE55" s="51"/>
      <c r="BF55" s="51"/>
    </row>
    <row r="56" ht="16.5" customHeight="1">
      <c r="A56" s="152" t="s">
        <v>52</v>
      </c>
      <c r="B56" s="41" t="s">
        <v>33</v>
      </c>
      <c r="C56" s="37">
        <v>45048.0</v>
      </c>
      <c r="D56" s="95" t="s">
        <v>137</v>
      </c>
      <c r="E56" s="418" t="s">
        <v>333</v>
      </c>
      <c r="F56" s="40">
        <v>3.0</v>
      </c>
      <c r="G56" s="40">
        <v>1.0</v>
      </c>
      <c r="H56" s="95" t="s">
        <v>46</v>
      </c>
      <c r="I56" s="495">
        <v>45049.0</v>
      </c>
      <c r="J56" s="95" t="s">
        <v>137</v>
      </c>
      <c r="K56" s="418" t="s">
        <v>333</v>
      </c>
      <c r="L56" s="40">
        <v>3.0</v>
      </c>
      <c r="M56" s="40">
        <v>1.0</v>
      </c>
      <c r="R56" s="40">
        <v>0.0</v>
      </c>
      <c r="S56" s="40">
        <v>0.0</v>
      </c>
      <c r="T56" s="44"/>
      <c r="U56" s="45"/>
      <c r="V56" s="98"/>
      <c r="W56" s="98"/>
      <c r="X56" s="40">
        <v>0.0</v>
      </c>
      <c r="Y56" s="40">
        <v>0.0</v>
      </c>
      <c r="Z56" s="56" t="s">
        <v>40</v>
      </c>
      <c r="AA56" s="37">
        <v>45051.0</v>
      </c>
      <c r="AB56" s="95" t="s">
        <v>25</v>
      </c>
      <c r="AC56" s="418" t="s">
        <v>25</v>
      </c>
      <c r="AD56" s="40">
        <v>0.0</v>
      </c>
      <c r="AE56" s="40">
        <v>0.0</v>
      </c>
      <c r="AJ56" s="40">
        <v>0.0</v>
      </c>
      <c r="AK56" s="40">
        <v>0.0</v>
      </c>
      <c r="AL56" s="47" t="s">
        <v>44</v>
      </c>
      <c r="AM56" s="495">
        <v>45054.0</v>
      </c>
      <c r="AN56" s="95" t="s">
        <v>137</v>
      </c>
      <c r="AO56" s="418" t="s">
        <v>333</v>
      </c>
      <c r="AP56" s="40">
        <v>3.0</v>
      </c>
      <c r="AQ56" s="40">
        <v>1.0</v>
      </c>
      <c r="AR56" s="373"/>
      <c r="AS56" s="49">
        <f t="shared" ref="AS56:AT56" si="58">SUM(F56,L56,R56,X56,AD56,AJ56,AP56)</f>
        <v>9</v>
      </c>
      <c r="AT56" s="39">
        <f t="shared" si="58"/>
        <v>3</v>
      </c>
      <c r="AU56" s="39"/>
      <c r="AV56" s="50">
        <f t="shared" si="53"/>
        <v>12</v>
      </c>
      <c r="AW56" s="373">
        <v>984.0</v>
      </c>
      <c r="AX56" s="221">
        <f t="shared" si="56"/>
        <v>720</v>
      </c>
      <c r="AY56" s="221">
        <f t="shared" si="57"/>
        <v>264</v>
      </c>
      <c r="AZ56" s="221"/>
      <c r="BA56" s="221">
        <f t="shared" si="54"/>
        <v>984</v>
      </c>
      <c r="BB56" s="51"/>
      <c r="BC56" s="51"/>
      <c r="BD56" s="51"/>
      <c r="BE56" s="51"/>
      <c r="BF56" s="51"/>
    </row>
    <row r="57" ht="16.5" customHeight="1">
      <c r="A57" s="152"/>
      <c r="B57" s="204"/>
      <c r="C57" s="71"/>
      <c r="D57" s="136"/>
      <c r="E57" s="136"/>
      <c r="F57" s="136"/>
      <c r="G57" s="136"/>
      <c r="H57" s="136"/>
      <c r="I57" s="118"/>
      <c r="J57" s="136"/>
      <c r="K57" s="136"/>
      <c r="R57" s="72"/>
      <c r="S57" s="72"/>
      <c r="T57" s="72"/>
      <c r="U57" s="71"/>
      <c r="V57" s="136"/>
      <c r="W57" s="136"/>
      <c r="X57" s="72"/>
      <c r="Y57" s="72"/>
      <c r="Z57" s="72"/>
      <c r="AA57" s="71"/>
      <c r="AB57" s="136"/>
      <c r="AC57" s="136"/>
      <c r="AJ57" s="138"/>
      <c r="AK57" s="138"/>
      <c r="AL57" s="138"/>
      <c r="AM57" s="118"/>
      <c r="AN57" s="136"/>
      <c r="AO57" s="136"/>
      <c r="AP57" s="136"/>
      <c r="AQ57" s="136"/>
      <c r="AR57" s="605"/>
      <c r="AS57" s="136"/>
      <c r="AT57" s="136"/>
      <c r="AU57" s="136"/>
      <c r="AV57" s="136"/>
      <c r="AW57" s="605"/>
      <c r="AX57" s="584"/>
      <c r="AY57" s="584"/>
      <c r="AZ57" s="584"/>
      <c r="BA57" s="584"/>
      <c r="BB57" s="136"/>
      <c r="BC57" s="136"/>
      <c r="BD57" s="136"/>
      <c r="BE57" s="136"/>
      <c r="BF57" s="136"/>
    </row>
    <row r="58" ht="16.5" customHeight="1">
      <c r="A58" s="152"/>
      <c r="B58" s="204"/>
      <c r="C58" s="71"/>
      <c r="D58" s="136"/>
      <c r="E58" s="136"/>
      <c r="F58" s="136"/>
      <c r="G58" s="136"/>
      <c r="H58" s="136"/>
      <c r="I58" s="118"/>
      <c r="J58" s="136"/>
      <c r="K58" s="136"/>
      <c r="R58" s="72"/>
      <c r="S58" s="72"/>
      <c r="T58" s="72"/>
      <c r="U58" s="71"/>
      <c r="V58" s="136"/>
      <c r="W58" s="136"/>
      <c r="X58" s="72"/>
      <c r="Y58" s="72"/>
      <c r="Z58" s="72"/>
      <c r="AA58" s="71"/>
      <c r="AB58" s="136"/>
      <c r="AC58" s="136"/>
      <c r="AJ58" s="138"/>
      <c r="AK58" s="138"/>
      <c r="AL58" s="138"/>
      <c r="AM58" s="118"/>
      <c r="AN58" s="136"/>
      <c r="AO58" s="136"/>
      <c r="AP58" s="136"/>
      <c r="AQ58" s="136"/>
      <c r="AR58" s="597"/>
      <c r="AS58" s="77">
        <f t="shared" ref="AS58:AT58" si="59">SUM(AS53,AS54,AS55,AS56)</f>
        <v>56</v>
      </c>
      <c r="AT58" s="39">
        <f t="shared" si="59"/>
        <v>63</v>
      </c>
      <c r="AU58" s="39"/>
      <c r="AV58" s="50">
        <f>SUM(AV53,AV54,AV55,AV56)</f>
        <v>119</v>
      </c>
      <c r="AW58" s="373">
        <v>9395.0</v>
      </c>
      <c r="AX58" s="221">
        <f t="shared" ref="AX58:AY58" si="60">SUM(AX53,AX54,AX55,AX56)</f>
        <v>4403.86</v>
      </c>
      <c r="AY58" s="221">
        <f t="shared" si="60"/>
        <v>5012</v>
      </c>
      <c r="AZ58" s="221"/>
      <c r="BA58" s="221">
        <f>SUM(BA53,BA54,BA55,BA56)</f>
        <v>9415.86</v>
      </c>
      <c r="BB58" s="51"/>
      <c r="BC58" s="51"/>
      <c r="BD58" s="51"/>
      <c r="BE58" s="51"/>
      <c r="BF58" s="51"/>
    </row>
    <row r="59" ht="16.5" customHeight="1">
      <c r="A59" s="152"/>
      <c r="B59" s="204"/>
      <c r="C59" s="71"/>
      <c r="D59" s="136"/>
      <c r="E59" s="136"/>
      <c r="F59" s="136"/>
      <c r="G59" s="136"/>
      <c r="H59" s="136"/>
      <c r="I59" s="118"/>
      <c r="J59" s="136"/>
      <c r="K59" s="136"/>
      <c r="R59" s="72"/>
      <c r="S59" s="72"/>
      <c r="T59" s="72"/>
      <c r="U59" s="71"/>
      <c r="V59" s="136"/>
      <c r="W59" s="136"/>
      <c r="X59" s="72"/>
      <c r="Y59" s="72"/>
      <c r="Z59" s="72"/>
      <c r="AA59" s="71"/>
      <c r="AB59" s="136"/>
      <c r="AC59" s="136"/>
      <c r="AJ59" s="138"/>
      <c r="AK59" s="138"/>
      <c r="AL59" s="138"/>
      <c r="AM59" s="118"/>
      <c r="AN59" s="136"/>
      <c r="AO59" s="136"/>
      <c r="AP59" s="136"/>
      <c r="AQ59" s="136"/>
      <c r="AR59" s="605"/>
      <c r="AS59" s="136"/>
      <c r="AT59" s="136"/>
      <c r="AU59" s="136"/>
      <c r="AV59" s="136"/>
      <c r="AW59" s="605"/>
      <c r="AX59" s="605"/>
      <c r="AY59" s="605"/>
      <c r="AZ59" s="605"/>
      <c r="BA59" s="605"/>
      <c r="BB59" s="136"/>
      <c r="BC59" s="136"/>
      <c r="BD59" s="136"/>
      <c r="BE59" s="136"/>
      <c r="BF59" s="136"/>
    </row>
    <row r="60">
      <c r="A60" s="538"/>
      <c r="B60" s="539"/>
      <c r="C60" s="539"/>
      <c r="D60" s="540"/>
      <c r="E60" s="539"/>
      <c r="F60" s="541"/>
      <c r="G60" s="541"/>
      <c r="H60" s="541"/>
      <c r="I60" s="539"/>
      <c r="J60" s="542"/>
      <c r="K60" s="542"/>
      <c r="L60" s="539"/>
      <c r="M60" s="539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41"/>
      <c r="Y60" s="541"/>
      <c r="Z60" s="541"/>
      <c r="AA60" s="539"/>
      <c r="AB60" s="539"/>
      <c r="AC60" s="539"/>
      <c r="AD60" s="539"/>
      <c r="AE60" s="539"/>
      <c r="AF60" s="539"/>
      <c r="AG60" s="539"/>
      <c r="AH60" s="539"/>
      <c r="AI60" s="539"/>
      <c r="AJ60" s="539"/>
      <c r="AK60" s="539"/>
      <c r="AL60" s="539"/>
      <c r="AM60" s="539"/>
      <c r="AN60" s="539"/>
      <c r="AO60" s="539"/>
      <c r="AP60" s="539"/>
      <c r="AQ60" s="539"/>
      <c r="AR60" s="612"/>
      <c r="AS60" s="539"/>
      <c r="AT60" s="539"/>
      <c r="AU60" s="539"/>
      <c r="AV60" s="539"/>
      <c r="AW60" s="612"/>
      <c r="AX60" s="612"/>
      <c r="AY60" s="612"/>
      <c r="AZ60" s="612"/>
      <c r="BA60" s="612"/>
      <c r="BB60" s="159"/>
      <c r="BC60" s="159"/>
      <c r="BD60" s="159"/>
      <c r="BE60" s="159"/>
      <c r="BF60" s="159"/>
    </row>
    <row r="61">
      <c r="A61" s="538"/>
      <c r="B61" s="539"/>
      <c r="C61" s="539"/>
      <c r="D61" s="540"/>
      <c r="E61" s="539"/>
      <c r="F61" s="541"/>
      <c r="G61" s="541"/>
      <c r="H61" s="541"/>
      <c r="I61" s="539"/>
      <c r="J61" s="542"/>
      <c r="K61" s="542"/>
      <c r="L61" s="539"/>
      <c r="M61" s="539"/>
      <c r="N61" s="539"/>
      <c r="O61" s="539"/>
      <c r="P61" s="539"/>
      <c r="Q61" s="539"/>
      <c r="R61" s="539"/>
      <c r="S61" s="539"/>
      <c r="T61" s="539"/>
      <c r="U61" s="539"/>
      <c r="V61" s="539"/>
      <c r="W61" s="539"/>
      <c r="X61" s="541"/>
      <c r="Y61" s="541"/>
      <c r="Z61" s="541"/>
      <c r="AA61" s="539"/>
      <c r="AB61" s="539"/>
      <c r="AC61" s="539"/>
      <c r="AD61" s="539"/>
      <c r="AE61" s="539"/>
      <c r="AF61" s="539"/>
      <c r="AG61" s="539"/>
      <c r="AH61" s="539"/>
      <c r="AI61" s="539"/>
      <c r="AJ61" s="539"/>
      <c r="AK61" s="539"/>
      <c r="AL61" s="539"/>
      <c r="AM61" s="539"/>
      <c r="AN61" s="539"/>
      <c r="AO61" s="539"/>
      <c r="AP61" s="539"/>
      <c r="AQ61" s="539"/>
      <c r="AR61" s="612"/>
      <c r="AS61" s="539"/>
      <c r="AT61" s="539"/>
      <c r="AU61" s="539"/>
      <c r="AV61" s="539"/>
      <c r="AW61" s="613">
        <v>56552.75</v>
      </c>
      <c r="AX61" s="613"/>
      <c r="AY61" s="614" t="s">
        <v>15</v>
      </c>
      <c r="AZ61" s="614"/>
      <c r="BA61" s="614">
        <f>SUM(BA80,BA58,BA48,BA40,BA31,BA21,BA11)</f>
        <v>63134.9575</v>
      </c>
      <c r="BB61" s="587"/>
      <c r="BC61" s="587"/>
      <c r="BD61" s="587"/>
      <c r="BE61" s="587"/>
      <c r="BF61" s="587"/>
    </row>
    <row r="62">
      <c r="A62" s="67"/>
      <c r="D62" s="68"/>
      <c r="F62" s="73"/>
      <c r="G62" s="73"/>
      <c r="H62" s="73"/>
      <c r="J62" s="139"/>
      <c r="K62" s="139"/>
      <c r="X62" s="73"/>
      <c r="Y62" s="73"/>
      <c r="Z62" s="73"/>
      <c r="AR62" s="601"/>
      <c r="AW62" s="601"/>
      <c r="AX62" s="601"/>
      <c r="AY62" s="227" t="s">
        <v>858</v>
      </c>
      <c r="AZ62" s="227"/>
      <c r="BA62" s="227">
        <v>3520.0</v>
      </c>
      <c r="BB62" s="68"/>
      <c r="BC62" s="68"/>
      <c r="BD62" s="68"/>
      <c r="BE62" s="68"/>
      <c r="BF62" s="68"/>
    </row>
    <row r="63">
      <c r="A63" s="67"/>
      <c r="D63" s="68"/>
      <c r="F63" s="73"/>
      <c r="G63" s="73"/>
      <c r="H63" s="73"/>
      <c r="J63" s="6" t="s">
        <v>151</v>
      </c>
      <c r="K63" s="4"/>
      <c r="P63" s="186"/>
      <c r="Q63" s="186"/>
      <c r="X63" s="73"/>
      <c r="Y63" s="73"/>
      <c r="Z63" s="73"/>
      <c r="AB63" s="28"/>
      <c r="AR63" s="601"/>
      <c r="AW63" s="601"/>
      <c r="AX63" s="601"/>
      <c r="AY63" s="601"/>
      <c r="AZ63" s="601"/>
      <c r="BA63" s="615">
        <v>59774.957</v>
      </c>
      <c r="BB63" s="68"/>
      <c r="BC63" s="68"/>
      <c r="BD63" s="68"/>
      <c r="BE63" s="68"/>
      <c r="BF63" s="68"/>
    </row>
    <row r="64">
      <c r="A64" s="67"/>
      <c r="D64" s="136"/>
      <c r="E64" s="51"/>
      <c r="F64" s="73"/>
      <c r="G64" s="73"/>
      <c r="H64" s="73"/>
      <c r="J64" s="98"/>
      <c r="K64" s="197"/>
      <c r="P64" s="98"/>
      <c r="Q64" s="39"/>
      <c r="V64" s="53"/>
      <c r="W64" s="39"/>
      <c r="X64" s="73"/>
      <c r="Y64" s="73"/>
      <c r="Z64" s="73"/>
      <c r="AH64" s="127"/>
      <c r="AI64" s="39"/>
      <c r="AN64" s="53"/>
      <c r="AO64" s="39"/>
      <c r="AP64" s="51"/>
      <c r="AQ64" s="51"/>
      <c r="AR64" s="597"/>
      <c r="AS64" s="51"/>
      <c r="AT64" s="51"/>
      <c r="AU64" s="51"/>
      <c r="AV64" s="51"/>
      <c r="AW64" s="597"/>
      <c r="AX64" s="597"/>
      <c r="AY64" s="597"/>
      <c r="AZ64" s="597"/>
      <c r="BA64" s="597"/>
      <c r="BB64" s="51"/>
      <c r="BC64" s="51">
        <v>45544.55</v>
      </c>
      <c r="BD64" s="51"/>
      <c r="BE64" s="51"/>
      <c r="BF64" s="51"/>
    </row>
    <row r="65">
      <c r="A65" s="67"/>
      <c r="D65" s="53"/>
      <c r="E65" s="39"/>
      <c r="F65" s="73"/>
      <c r="G65" s="73"/>
      <c r="H65" s="73"/>
      <c r="J65" s="98"/>
      <c r="K65" s="197"/>
      <c r="P65" s="98"/>
      <c r="Q65" s="39"/>
      <c r="V65" s="53"/>
      <c r="W65" s="39"/>
      <c r="X65" s="73"/>
      <c r="Y65" s="73"/>
      <c r="Z65" s="73"/>
      <c r="AB65" s="53"/>
      <c r="AC65" s="39"/>
      <c r="AH65" s="53"/>
      <c r="AI65" s="39"/>
      <c r="AN65" s="53"/>
      <c r="AO65" s="39"/>
      <c r="AP65" s="51"/>
      <c r="AQ65" s="51"/>
      <c r="AR65" s="597"/>
      <c r="AS65" s="51"/>
      <c r="AT65" s="51"/>
      <c r="AU65" s="51"/>
      <c r="AV65" s="51"/>
      <c r="AW65" s="597"/>
      <c r="AX65" s="597"/>
      <c r="AY65" s="597"/>
      <c r="AZ65" s="597"/>
      <c r="BA65" s="597"/>
      <c r="BB65" s="51"/>
      <c r="BC65" s="51"/>
      <c r="BD65" s="51"/>
      <c r="BE65" s="51"/>
      <c r="BF65" s="51"/>
    </row>
    <row r="66">
      <c r="A66" s="67"/>
      <c r="D66" s="187" t="s">
        <v>807</v>
      </c>
      <c r="E66" s="191" t="s">
        <v>156</v>
      </c>
      <c r="F66" s="25"/>
      <c r="G66" s="25"/>
      <c r="H66" s="26"/>
      <c r="I66" s="26"/>
      <c r="J66" s="191" t="s">
        <v>775</v>
      </c>
      <c r="K66" s="187" t="s">
        <v>156</v>
      </c>
      <c r="L66" s="25"/>
      <c r="M66" s="25"/>
      <c r="N66" s="26"/>
      <c r="O66" s="26"/>
      <c r="P66" s="288" t="s">
        <v>745</v>
      </c>
      <c r="Q66" s="191" t="s">
        <v>775</v>
      </c>
      <c r="R66" s="198"/>
      <c r="S66" s="198"/>
      <c r="T66" s="28"/>
      <c r="U66" s="29"/>
      <c r="V66" s="288" t="s">
        <v>745</v>
      </c>
      <c r="W66" s="468" t="s">
        <v>159</v>
      </c>
      <c r="X66" s="73"/>
      <c r="Y66" s="73"/>
      <c r="Z66" s="73"/>
      <c r="AB66" s="187" t="s">
        <v>156</v>
      </c>
      <c r="AC66" s="29" t="s">
        <v>10</v>
      </c>
      <c r="AH66" s="187" t="s">
        <v>775</v>
      </c>
      <c r="AI66" s="29" t="s">
        <v>11</v>
      </c>
      <c r="AN66" s="288" t="s">
        <v>745</v>
      </c>
      <c r="AO66" s="191" t="s">
        <v>156</v>
      </c>
      <c r="AP66" s="196"/>
      <c r="AQ66" s="196"/>
      <c r="AR66" s="616"/>
      <c r="AS66" s="196"/>
      <c r="AT66" s="196"/>
      <c r="AU66" s="196"/>
      <c r="AV66" s="196"/>
      <c r="AW66" s="616"/>
      <c r="AX66" s="616"/>
      <c r="AY66" s="616"/>
      <c r="AZ66" s="616"/>
      <c r="BA66" s="616"/>
      <c r="BB66" s="196"/>
      <c r="BC66" s="196"/>
      <c r="BD66" s="196"/>
      <c r="BE66" s="196"/>
      <c r="BF66" s="196"/>
    </row>
    <row r="67">
      <c r="A67" s="35" t="s">
        <v>52</v>
      </c>
      <c r="B67" s="43" t="s">
        <v>19</v>
      </c>
      <c r="C67" s="37">
        <v>45047.0</v>
      </c>
      <c r="D67" s="38" t="s">
        <v>272</v>
      </c>
      <c r="E67" s="300" t="s">
        <v>137</v>
      </c>
      <c r="F67" s="576"/>
      <c r="G67" s="576"/>
      <c r="H67" s="41" t="s">
        <v>22</v>
      </c>
      <c r="I67" s="37">
        <v>45048.0</v>
      </c>
      <c r="J67" s="300" t="s">
        <v>211</v>
      </c>
      <c r="K67" s="95" t="s">
        <v>137</v>
      </c>
      <c r="L67" s="577"/>
      <c r="M67" s="577"/>
      <c r="N67" s="38" t="s">
        <v>64</v>
      </c>
      <c r="O67" s="37">
        <v>45050.0</v>
      </c>
      <c r="P67" s="95" t="s">
        <v>284</v>
      </c>
      <c r="Q67" s="300" t="s">
        <v>274</v>
      </c>
      <c r="R67" s="95"/>
      <c r="S67" s="95"/>
      <c r="T67" s="95" t="s">
        <v>67</v>
      </c>
      <c r="U67" s="37">
        <v>45051.0</v>
      </c>
      <c r="V67" s="95" t="s">
        <v>284</v>
      </c>
      <c r="W67" s="40" t="s">
        <v>337</v>
      </c>
      <c r="X67" s="56"/>
      <c r="Y67" s="56"/>
      <c r="Z67" s="56" t="s">
        <v>40</v>
      </c>
      <c r="AA67" s="37">
        <v>45052.0</v>
      </c>
      <c r="AB67" s="38" t="s">
        <v>25</v>
      </c>
      <c r="AC67" s="39" t="s">
        <v>25</v>
      </c>
      <c r="AD67" s="96"/>
      <c r="AE67" s="96"/>
      <c r="AF67" s="96" t="s">
        <v>43</v>
      </c>
      <c r="AG67" s="37">
        <v>45053.0</v>
      </c>
      <c r="AH67" s="95" t="s">
        <v>274</v>
      </c>
      <c r="AI67" s="98" t="s">
        <v>48</v>
      </c>
      <c r="AJ67" s="617"/>
      <c r="AK67" s="617"/>
      <c r="AL67" s="47" t="s">
        <v>44</v>
      </c>
      <c r="AM67" s="495">
        <v>45054.0</v>
      </c>
      <c r="AN67" s="95" t="s">
        <v>286</v>
      </c>
      <c r="AO67" s="300" t="s">
        <v>137</v>
      </c>
      <c r="AP67" s="136"/>
      <c r="AQ67" s="136"/>
      <c r="AR67" s="605"/>
      <c r="AS67" s="136"/>
      <c r="AT67" s="136"/>
      <c r="AU67" s="136"/>
      <c r="AV67" s="136"/>
      <c r="AW67" s="605"/>
      <c r="AX67" s="605"/>
      <c r="AY67" s="605"/>
      <c r="AZ67" s="605"/>
      <c r="BA67" s="605"/>
      <c r="BB67" s="136"/>
      <c r="BC67" s="136"/>
      <c r="BD67" s="136"/>
      <c r="BE67" s="136"/>
      <c r="BF67" s="136"/>
    </row>
    <row r="68">
      <c r="A68" s="67"/>
      <c r="W68" s="27"/>
      <c r="AR68" s="601"/>
      <c r="AW68" s="601"/>
      <c r="AX68" s="601"/>
      <c r="AY68" s="601"/>
      <c r="AZ68" s="601"/>
      <c r="BA68" s="601"/>
    </row>
    <row r="69">
      <c r="A69" s="67"/>
      <c r="D69" s="53"/>
      <c r="E69" s="39"/>
      <c r="F69" s="73"/>
      <c r="G69" s="73"/>
      <c r="H69" s="73"/>
      <c r="J69" s="98"/>
      <c r="K69" s="197"/>
      <c r="P69" s="98"/>
      <c r="Q69" s="39"/>
      <c r="V69" s="53"/>
      <c r="W69" s="39"/>
      <c r="X69" s="73"/>
      <c r="Y69" s="73"/>
      <c r="Z69" s="73"/>
      <c r="AB69" s="53"/>
      <c r="AC69" s="39"/>
      <c r="AH69" s="53"/>
      <c r="AI69" s="39"/>
      <c r="AN69" s="53"/>
      <c r="AO69" s="39"/>
      <c r="AP69" s="51"/>
      <c r="AQ69" s="51"/>
      <c r="AR69" s="597"/>
      <c r="AS69" s="51"/>
      <c r="AT69" s="51"/>
      <c r="AU69" s="51"/>
      <c r="AV69" s="51"/>
      <c r="AW69" s="597"/>
      <c r="AX69" s="597"/>
      <c r="AY69" s="597"/>
      <c r="AZ69" s="597"/>
      <c r="BA69" s="597"/>
      <c r="BB69" s="51"/>
      <c r="BC69" s="51"/>
      <c r="BD69" s="51"/>
      <c r="BE69" s="51"/>
      <c r="BF69" s="51"/>
    </row>
    <row r="70">
      <c r="A70" s="67"/>
      <c r="D70" s="192"/>
      <c r="E70" s="28"/>
      <c r="F70" s="73"/>
      <c r="G70" s="73"/>
      <c r="H70" s="73"/>
      <c r="J70" s="192"/>
      <c r="K70" s="260"/>
      <c r="P70" s="192"/>
      <c r="Q70" s="28"/>
      <c r="V70" s="192"/>
      <c r="W70" s="28"/>
      <c r="X70" s="73"/>
      <c r="Y70" s="73"/>
      <c r="Z70" s="73"/>
      <c r="AB70" s="192"/>
      <c r="AC70" s="28"/>
      <c r="AH70" s="192"/>
      <c r="AI70" s="28"/>
      <c r="AN70" s="192"/>
      <c r="AO70" s="28"/>
      <c r="AP70" s="193"/>
      <c r="AQ70" s="193"/>
      <c r="AR70" s="618"/>
      <c r="AS70" s="193"/>
      <c r="AT70" s="193"/>
      <c r="AU70" s="193"/>
      <c r="AV70" s="193"/>
      <c r="AW70" s="618"/>
      <c r="AX70" s="618"/>
      <c r="AY70" s="618"/>
      <c r="AZ70" s="618"/>
      <c r="BA70" s="618"/>
      <c r="BB70" s="193"/>
      <c r="BC70" s="193"/>
      <c r="BD70" s="193"/>
      <c r="BE70" s="193"/>
      <c r="BF70" s="193"/>
    </row>
    <row r="71">
      <c r="A71" s="67"/>
      <c r="D71" s="187" t="s">
        <v>775</v>
      </c>
      <c r="E71" s="190" t="s">
        <v>154</v>
      </c>
      <c r="F71" s="73"/>
      <c r="G71" s="73"/>
      <c r="H71" s="73"/>
      <c r="J71" s="187" t="s">
        <v>775</v>
      </c>
      <c r="K71" s="26" t="s">
        <v>7</v>
      </c>
      <c r="P71" s="187" t="s">
        <v>775</v>
      </c>
      <c r="Q71" s="190" t="s">
        <v>154</v>
      </c>
      <c r="V71" s="187" t="s">
        <v>775</v>
      </c>
      <c r="W71" s="190" t="s">
        <v>154</v>
      </c>
      <c r="X71" s="73"/>
      <c r="Y71" s="73"/>
      <c r="Z71" s="73"/>
      <c r="AB71" s="187" t="s">
        <v>775</v>
      </c>
      <c r="AC71" s="190" t="s">
        <v>154</v>
      </c>
      <c r="AH71" s="187" t="s">
        <v>775</v>
      </c>
      <c r="AI71" s="190" t="s">
        <v>154</v>
      </c>
      <c r="AN71" s="187" t="s">
        <v>775</v>
      </c>
      <c r="AO71" s="190" t="s">
        <v>154</v>
      </c>
      <c r="AP71" s="193"/>
      <c r="AQ71" s="193"/>
      <c r="AR71" s="618"/>
      <c r="AS71" s="193"/>
      <c r="AT71" s="193"/>
      <c r="AU71" s="193"/>
      <c r="AV71" s="193"/>
      <c r="AW71" s="618"/>
      <c r="AX71" s="618"/>
      <c r="AY71" s="618"/>
      <c r="AZ71" s="618"/>
      <c r="BA71" s="618"/>
      <c r="BB71" s="193"/>
      <c r="BC71" s="193"/>
      <c r="BD71" s="193"/>
      <c r="BE71" s="193"/>
      <c r="BF71" s="193"/>
    </row>
    <row r="72">
      <c r="A72" s="184" t="s">
        <v>54</v>
      </c>
      <c r="B72" s="43" t="s">
        <v>19</v>
      </c>
      <c r="C72" s="37">
        <v>45047.0</v>
      </c>
      <c r="D72" s="95" t="s">
        <v>307</v>
      </c>
      <c r="E72" s="147" t="s">
        <v>288</v>
      </c>
      <c r="F72" s="41"/>
      <c r="G72" s="41"/>
      <c r="H72" s="41" t="s">
        <v>22</v>
      </c>
      <c r="I72" s="37">
        <v>45048.0</v>
      </c>
      <c r="J72" s="95" t="s">
        <v>25</v>
      </c>
      <c r="K72" s="418" t="s">
        <v>25</v>
      </c>
      <c r="L72" s="577"/>
      <c r="M72" s="577"/>
      <c r="N72" s="38" t="s">
        <v>24</v>
      </c>
      <c r="O72" s="495">
        <v>45049.0</v>
      </c>
      <c r="P72" s="95" t="s">
        <v>307</v>
      </c>
      <c r="Q72" s="147" t="s">
        <v>288</v>
      </c>
      <c r="R72" s="43"/>
      <c r="S72" s="43"/>
      <c r="T72" s="43" t="s">
        <v>26</v>
      </c>
      <c r="U72" s="37">
        <v>45050.0</v>
      </c>
      <c r="V72" s="95" t="s">
        <v>307</v>
      </c>
      <c r="W72" s="147" t="s">
        <v>288</v>
      </c>
      <c r="X72" s="43"/>
      <c r="Y72" s="43"/>
      <c r="Z72" s="43" t="s">
        <v>56</v>
      </c>
      <c r="AA72" s="37">
        <v>45051.0</v>
      </c>
      <c r="AB72" s="95" t="s">
        <v>307</v>
      </c>
      <c r="AC72" s="148" t="s">
        <v>289</v>
      </c>
      <c r="AD72" s="435"/>
      <c r="AE72" s="435"/>
      <c r="AF72" s="435" t="s">
        <v>57</v>
      </c>
      <c r="AG72" s="37">
        <v>45052.0</v>
      </c>
      <c r="AH72" s="95" t="s">
        <v>307</v>
      </c>
      <c r="AI72" s="148" t="s">
        <v>289</v>
      </c>
      <c r="AJ72" s="95"/>
      <c r="AK72" s="95"/>
      <c r="AL72" s="95" t="s">
        <v>93</v>
      </c>
      <c r="AM72" s="37">
        <v>45053.0</v>
      </c>
      <c r="AN72" s="95" t="s">
        <v>307</v>
      </c>
      <c r="AO72" s="147" t="s">
        <v>288</v>
      </c>
      <c r="AP72" s="194"/>
      <c r="AQ72" s="194"/>
      <c r="AR72" s="619"/>
      <c r="AS72" s="194"/>
      <c r="AT72" s="194"/>
      <c r="AU72" s="194"/>
      <c r="AV72" s="194"/>
      <c r="AW72" s="619"/>
      <c r="AX72" s="619"/>
      <c r="AY72" s="619"/>
      <c r="AZ72" s="619"/>
      <c r="BA72" s="619"/>
      <c r="BB72" s="194"/>
      <c r="BC72" s="194"/>
      <c r="BD72" s="194"/>
      <c r="BE72" s="194"/>
      <c r="BF72" s="194"/>
    </row>
    <row r="73">
      <c r="A73" s="67"/>
      <c r="B73" s="68"/>
      <c r="C73" s="68"/>
      <c r="AR73" s="601"/>
      <c r="AW73" s="601"/>
      <c r="AX73" s="601"/>
      <c r="AY73" s="601"/>
      <c r="AZ73" s="601"/>
      <c r="BA73" s="601"/>
    </row>
    <row r="74">
      <c r="A74" s="67"/>
      <c r="D74" s="288" t="s">
        <v>745</v>
      </c>
      <c r="E74" s="191" t="s">
        <v>156</v>
      </c>
      <c r="F74" s="25"/>
      <c r="G74" s="25"/>
      <c r="H74" s="26"/>
      <c r="I74" s="26"/>
      <c r="J74" s="288" t="s">
        <v>745</v>
      </c>
      <c r="K74" s="26" t="s">
        <v>7</v>
      </c>
      <c r="L74" s="26"/>
      <c r="M74" s="26"/>
      <c r="N74" s="26"/>
      <c r="O74" s="26"/>
      <c r="P74" s="288" t="s">
        <v>723</v>
      </c>
      <c r="Q74" s="26" t="s">
        <v>8</v>
      </c>
      <c r="R74" s="28"/>
      <c r="S74" s="28"/>
      <c r="T74" s="28"/>
      <c r="U74" s="29"/>
      <c r="V74" s="187" t="s">
        <v>723</v>
      </c>
      <c r="W74" s="468" t="s">
        <v>159</v>
      </c>
      <c r="X74" s="73"/>
      <c r="Y74" s="73"/>
      <c r="Z74" s="73"/>
      <c r="AB74" s="288" t="s">
        <v>745</v>
      </c>
      <c r="AC74" s="191" t="s">
        <v>156</v>
      </c>
      <c r="AH74" s="187" t="s">
        <v>156</v>
      </c>
      <c r="AI74" s="190" t="s">
        <v>745</v>
      </c>
      <c r="AN74" s="187" t="s">
        <v>156</v>
      </c>
      <c r="AO74" s="29" t="s">
        <v>12</v>
      </c>
      <c r="AP74" s="30"/>
      <c r="AQ74" s="30"/>
      <c r="AR74" s="618"/>
      <c r="AS74" s="30"/>
      <c r="AT74" s="30"/>
      <c r="AU74" s="30"/>
      <c r="AV74" s="30"/>
      <c r="AW74" s="618"/>
      <c r="AX74" s="618"/>
      <c r="AY74" s="618"/>
      <c r="AZ74" s="618"/>
      <c r="BA74" s="618"/>
      <c r="BB74" s="193"/>
      <c r="BC74" s="193"/>
      <c r="BD74" s="193"/>
      <c r="BE74" s="193"/>
      <c r="BF74" s="193"/>
    </row>
    <row r="75">
      <c r="A75" s="35" t="s">
        <v>50</v>
      </c>
      <c r="B75" s="95" t="s">
        <v>62</v>
      </c>
      <c r="C75" s="37">
        <v>45048.0</v>
      </c>
      <c r="D75" s="95" t="s">
        <v>284</v>
      </c>
      <c r="E75" s="40" t="s">
        <v>285</v>
      </c>
      <c r="F75" s="41"/>
      <c r="G75" s="41"/>
      <c r="H75" s="41" t="s">
        <v>131</v>
      </c>
      <c r="I75" s="495">
        <v>45049.0</v>
      </c>
      <c r="J75" s="95" t="s">
        <v>308</v>
      </c>
      <c r="K75" s="98" t="s">
        <v>309</v>
      </c>
      <c r="L75" s="577"/>
      <c r="M75" s="577"/>
      <c r="N75" s="38" t="s">
        <v>36</v>
      </c>
      <c r="O75" s="37">
        <v>45050.0</v>
      </c>
      <c r="P75" s="96" t="s">
        <v>74</v>
      </c>
      <c r="Q75" s="110" t="s">
        <v>99</v>
      </c>
      <c r="R75" s="43"/>
      <c r="S75" s="43"/>
      <c r="T75" s="43" t="s">
        <v>26</v>
      </c>
      <c r="U75" s="37">
        <v>45050.0</v>
      </c>
      <c r="V75" s="42" t="s">
        <v>298</v>
      </c>
      <c r="W75" s="40" t="s">
        <v>273</v>
      </c>
      <c r="X75" s="95"/>
      <c r="Y75" s="95"/>
      <c r="Z75" s="95" t="s">
        <v>78</v>
      </c>
      <c r="AA75" s="37">
        <v>45052.0</v>
      </c>
      <c r="AB75" s="95" t="s">
        <v>286</v>
      </c>
      <c r="AC75" s="300" t="s">
        <v>137</v>
      </c>
      <c r="AD75" s="66"/>
      <c r="AE75" s="66"/>
      <c r="AF75" s="66" t="s">
        <v>57</v>
      </c>
      <c r="AG75" s="37">
        <v>45052.0</v>
      </c>
      <c r="AH75" s="95" t="s">
        <v>300</v>
      </c>
      <c r="AI75" s="300" t="s">
        <v>708</v>
      </c>
      <c r="AJ75" s="95"/>
      <c r="AK75" s="95"/>
      <c r="AL75" s="95" t="s">
        <v>93</v>
      </c>
      <c r="AM75" s="37">
        <v>45053.0</v>
      </c>
      <c r="AN75" s="95" t="s">
        <v>25</v>
      </c>
      <c r="AO75" s="98" t="s">
        <v>25</v>
      </c>
      <c r="AP75" s="136"/>
      <c r="AQ75" s="136"/>
      <c r="AR75" s="605"/>
      <c r="AS75" s="136"/>
      <c r="AT75" s="136"/>
      <c r="AU75" s="136"/>
      <c r="AV75" s="136"/>
      <c r="AW75" s="605"/>
      <c r="AX75" s="605"/>
      <c r="AY75" s="605"/>
      <c r="AZ75" s="605"/>
      <c r="BA75" s="605"/>
      <c r="BB75" s="136"/>
      <c r="BC75" s="136"/>
      <c r="BD75" s="136"/>
      <c r="BE75" s="136"/>
      <c r="BF75" s="136"/>
    </row>
    <row r="76">
      <c r="A76" s="67"/>
      <c r="B76" s="68"/>
      <c r="C76" s="68"/>
      <c r="K76" s="192"/>
      <c r="P76" s="98"/>
      <c r="Q76" s="192"/>
      <c r="W76" s="39"/>
      <c r="X76" s="197"/>
      <c r="Y76" s="197"/>
      <c r="Z76" s="197"/>
      <c r="AI76" s="198"/>
      <c r="AR76" s="601"/>
      <c r="AW76" s="601"/>
      <c r="AX76" s="601"/>
      <c r="AY76" s="601"/>
      <c r="AZ76" s="601"/>
      <c r="BA76" s="601"/>
    </row>
    <row r="77">
      <c r="A77" s="67"/>
      <c r="B77" s="68"/>
      <c r="C77" s="68"/>
      <c r="K77" s="92"/>
      <c r="P77" s="98"/>
      <c r="Q77" s="192"/>
      <c r="W77" s="39"/>
      <c r="X77" s="197"/>
      <c r="Y77" s="197"/>
      <c r="Z77" s="197"/>
      <c r="AI77" s="198"/>
      <c r="AR77" s="601"/>
      <c r="AW77" s="601"/>
      <c r="AX77" s="601"/>
      <c r="AY77" s="601"/>
      <c r="AZ77" s="601"/>
      <c r="BA77" s="601"/>
    </row>
    <row r="78">
      <c r="A78" s="24"/>
      <c r="B78" s="25"/>
      <c r="C78" s="25"/>
      <c r="D78" s="26" t="s">
        <v>2</v>
      </c>
      <c r="E78" s="26" t="s">
        <v>159</v>
      </c>
      <c r="F78" s="26" t="s">
        <v>4</v>
      </c>
      <c r="G78" s="26" t="s">
        <v>5</v>
      </c>
      <c r="H78" s="26"/>
      <c r="I78" s="26"/>
      <c r="J78" s="26" t="s">
        <v>2</v>
      </c>
      <c r="K78" s="26" t="s">
        <v>159</v>
      </c>
      <c r="L78" s="26" t="s">
        <v>4</v>
      </c>
      <c r="M78" s="26" t="s">
        <v>5</v>
      </c>
      <c r="N78" s="26"/>
      <c r="O78" s="26"/>
      <c r="P78" s="26" t="s">
        <v>2</v>
      </c>
      <c r="Q78" s="26" t="s">
        <v>159</v>
      </c>
      <c r="R78" s="26" t="s">
        <v>4</v>
      </c>
      <c r="S78" s="26" t="s">
        <v>5</v>
      </c>
      <c r="T78" s="28"/>
      <c r="U78" s="29"/>
      <c r="V78" s="29" t="s">
        <v>2</v>
      </c>
      <c r="W78" s="26" t="s">
        <v>159</v>
      </c>
      <c r="X78" s="26" t="s">
        <v>4</v>
      </c>
      <c r="Y78" s="26" t="s">
        <v>5</v>
      </c>
      <c r="Z78" s="29"/>
      <c r="AA78" s="29"/>
      <c r="AB78" s="29" t="s">
        <v>2</v>
      </c>
      <c r="AC78" s="26" t="s">
        <v>159</v>
      </c>
      <c r="AD78" s="26" t="s">
        <v>4</v>
      </c>
      <c r="AE78" s="26" t="s">
        <v>5</v>
      </c>
      <c r="AF78" s="29"/>
      <c r="AG78" s="29"/>
      <c r="AH78" s="29" t="s">
        <v>2</v>
      </c>
      <c r="AI78" s="26" t="s">
        <v>159</v>
      </c>
      <c r="AJ78" s="26" t="s">
        <v>4</v>
      </c>
      <c r="AK78" s="26" t="s">
        <v>5</v>
      </c>
      <c r="AL78" s="29"/>
      <c r="AM78" s="29"/>
      <c r="AN78" s="29" t="s">
        <v>2</v>
      </c>
      <c r="AO78" s="26" t="s">
        <v>159</v>
      </c>
      <c r="AP78" s="26" t="s">
        <v>4</v>
      </c>
      <c r="AQ78" s="26" t="s">
        <v>5</v>
      </c>
      <c r="AR78" s="620"/>
      <c r="AS78" s="621" t="s">
        <v>4</v>
      </c>
      <c r="AT78" s="621" t="s">
        <v>13</v>
      </c>
      <c r="AU78" s="621"/>
      <c r="AV78" s="621" t="s">
        <v>14</v>
      </c>
      <c r="AW78" s="226"/>
      <c r="AX78" s="33" t="s">
        <v>4</v>
      </c>
      <c r="AY78" s="33" t="s">
        <v>13</v>
      </c>
      <c r="AZ78" s="33" t="s">
        <v>6</v>
      </c>
      <c r="BA78" s="33" t="s">
        <v>15</v>
      </c>
      <c r="BB78" s="32"/>
      <c r="BC78" s="32"/>
      <c r="BD78" s="32"/>
      <c r="BE78" s="32"/>
      <c r="BF78" s="32"/>
    </row>
    <row r="79">
      <c r="A79" s="35" t="s">
        <v>18</v>
      </c>
      <c r="B79" s="36" t="s">
        <v>19</v>
      </c>
      <c r="C79" s="37">
        <v>45047.0</v>
      </c>
      <c r="D79" s="38" t="s">
        <v>352</v>
      </c>
      <c r="E79" s="39" t="s">
        <v>208</v>
      </c>
      <c r="F79" s="40">
        <v>0.0</v>
      </c>
      <c r="G79" s="40">
        <v>5.5</v>
      </c>
      <c r="H79" s="41" t="s">
        <v>22</v>
      </c>
      <c r="I79" s="37">
        <v>45048.0</v>
      </c>
      <c r="J79" s="38" t="s">
        <v>352</v>
      </c>
      <c r="K79" s="39" t="s">
        <v>208</v>
      </c>
      <c r="L79" s="40">
        <v>0.0</v>
      </c>
      <c r="M79" s="40">
        <v>5.5</v>
      </c>
      <c r="N79" s="42" t="s">
        <v>24</v>
      </c>
      <c r="O79" s="485">
        <v>45049.0</v>
      </c>
      <c r="P79" s="38" t="s">
        <v>352</v>
      </c>
      <c r="Q79" s="39" t="s">
        <v>208</v>
      </c>
      <c r="R79" s="40">
        <v>0.0</v>
      </c>
      <c r="S79" s="40">
        <v>5.5</v>
      </c>
      <c r="T79" s="36" t="s">
        <v>26</v>
      </c>
      <c r="U79" s="37">
        <v>45050.0</v>
      </c>
      <c r="V79" s="38" t="s">
        <v>352</v>
      </c>
      <c r="W79" s="39" t="s">
        <v>208</v>
      </c>
      <c r="X79" s="40">
        <v>0.0</v>
      </c>
      <c r="Y79" s="40">
        <v>5.5</v>
      </c>
      <c r="Z79" s="56" t="s">
        <v>56</v>
      </c>
      <c r="AA79" s="37">
        <v>45051.0</v>
      </c>
      <c r="AB79" s="38" t="s">
        <v>272</v>
      </c>
      <c r="AC79" s="39" t="s">
        <v>21</v>
      </c>
      <c r="AD79" s="40">
        <v>0.0</v>
      </c>
      <c r="AE79" s="40">
        <v>6.5</v>
      </c>
      <c r="AF79" s="284" t="s">
        <v>57</v>
      </c>
      <c r="AG79" s="37">
        <v>45052.0</v>
      </c>
      <c r="AH79" s="38" t="s">
        <v>272</v>
      </c>
      <c r="AI79" s="39" t="s">
        <v>21</v>
      </c>
      <c r="AJ79" s="40">
        <v>0.0</v>
      </c>
      <c r="AK79" s="40">
        <v>6.5</v>
      </c>
      <c r="AL79" s="47" t="s">
        <v>27</v>
      </c>
      <c r="AM79" s="485">
        <v>45054.0</v>
      </c>
      <c r="AN79" s="38" t="s">
        <v>179</v>
      </c>
      <c r="AO79" s="39" t="s">
        <v>29</v>
      </c>
      <c r="AP79" s="40">
        <v>0.0</v>
      </c>
      <c r="AQ79" s="40">
        <v>5.0</v>
      </c>
      <c r="AR79" s="601"/>
      <c r="AW79" s="601"/>
      <c r="AX79" s="602"/>
      <c r="AY79" s="602"/>
      <c r="AZ79" s="602"/>
      <c r="BA79" s="602"/>
    </row>
    <row r="80">
      <c r="A80" s="35"/>
      <c r="B80" s="43"/>
      <c r="C80" s="37"/>
      <c r="D80" s="38" t="s">
        <v>859</v>
      </c>
      <c r="E80" s="39" t="s">
        <v>860</v>
      </c>
      <c r="F80" s="40">
        <v>4.0</v>
      </c>
      <c r="G80" s="40">
        <v>8.0</v>
      </c>
      <c r="H80" s="41"/>
      <c r="I80" s="37"/>
      <c r="J80" s="38" t="s">
        <v>859</v>
      </c>
      <c r="K80" s="39" t="s">
        <v>860</v>
      </c>
      <c r="L80" s="40">
        <v>4.0</v>
      </c>
      <c r="M80" s="40">
        <v>8.0</v>
      </c>
      <c r="N80" s="95"/>
      <c r="O80" s="495"/>
      <c r="P80" s="38" t="s">
        <v>859</v>
      </c>
      <c r="Q80" s="39" t="s">
        <v>860</v>
      </c>
      <c r="R80" s="40">
        <v>4.0</v>
      </c>
      <c r="S80" s="40">
        <v>8.0</v>
      </c>
      <c r="T80" s="43"/>
      <c r="U80" s="37"/>
      <c r="V80" s="38" t="s">
        <v>859</v>
      </c>
      <c r="W80" s="39" t="s">
        <v>860</v>
      </c>
      <c r="X80" s="40">
        <v>4.0</v>
      </c>
      <c r="Y80" s="40">
        <v>8.0</v>
      </c>
      <c r="Z80" s="56"/>
      <c r="AA80" s="37"/>
      <c r="AB80" s="38" t="s">
        <v>859</v>
      </c>
      <c r="AC80" s="39" t="s">
        <v>860</v>
      </c>
      <c r="AD80" s="40">
        <v>4.0</v>
      </c>
      <c r="AE80" s="40">
        <v>8.0</v>
      </c>
      <c r="AF80" s="66"/>
      <c r="AG80" s="37"/>
      <c r="AH80" s="38" t="s">
        <v>859</v>
      </c>
      <c r="AI80" s="39" t="s">
        <v>860</v>
      </c>
      <c r="AJ80" s="40">
        <v>4.0</v>
      </c>
      <c r="AK80" s="40">
        <v>8.0</v>
      </c>
      <c r="AL80" s="95"/>
      <c r="AM80" s="37"/>
      <c r="AN80" s="38" t="s">
        <v>811</v>
      </c>
      <c r="AO80" s="39" t="s">
        <v>860</v>
      </c>
      <c r="AP80" s="40">
        <v>0.0</v>
      </c>
      <c r="AQ80" s="40">
        <v>6.0</v>
      </c>
      <c r="AR80" s="373"/>
      <c r="AS80" s="49">
        <f t="shared" ref="AS80:AT80" si="61">SUM(F80,L80,R80,X80,AD80,AJ80,AP80)</f>
        <v>24</v>
      </c>
      <c r="AT80" s="39">
        <f t="shared" si="61"/>
        <v>54</v>
      </c>
      <c r="AU80" s="39"/>
      <c r="AV80" s="50">
        <f>SUM(AS80,AT80)</f>
        <v>78</v>
      </c>
      <c r="AW80" s="597"/>
      <c r="AX80" s="221">
        <f>AS80*80</f>
        <v>1920</v>
      </c>
      <c r="AY80" s="221">
        <f>AT80*88</f>
        <v>4752</v>
      </c>
      <c r="AZ80" s="221"/>
      <c r="BA80" s="221">
        <f>SUM(AX80,AY80)</f>
        <v>6672</v>
      </c>
      <c r="BB80" s="51"/>
      <c r="BC80" s="51"/>
      <c r="BD80" s="51"/>
      <c r="BE80" s="51"/>
      <c r="BF80" s="51"/>
    </row>
    <row r="81">
      <c r="A81" s="67"/>
      <c r="B81" s="68"/>
      <c r="C81" s="68"/>
      <c r="AR81" s="597"/>
      <c r="AS81" s="39"/>
      <c r="AT81" s="39"/>
      <c r="AU81" s="39"/>
      <c r="AV81" s="39"/>
      <c r="AW81" s="597"/>
      <c r="AX81" s="597"/>
      <c r="AY81" s="597"/>
      <c r="AZ81" s="597"/>
      <c r="BA81" s="597"/>
      <c r="BB81" s="51"/>
      <c r="BC81" s="51"/>
      <c r="BD81" s="51"/>
      <c r="BE81" s="51"/>
      <c r="BF81" s="51"/>
    </row>
    <row r="82">
      <c r="A82" s="67"/>
      <c r="B82" s="68"/>
      <c r="C82" s="68"/>
      <c r="AR82" s="601"/>
      <c r="AW82" s="601"/>
      <c r="AX82" s="601"/>
      <c r="AY82" s="601"/>
      <c r="AZ82" s="601"/>
      <c r="BA82" s="601"/>
    </row>
    <row r="83">
      <c r="A83" s="67"/>
      <c r="B83" s="68"/>
      <c r="C83" s="68"/>
      <c r="F83" s="204"/>
      <c r="G83" s="204"/>
      <c r="H83" s="204"/>
      <c r="I83" s="118"/>
      <c r="J83" s="136"/>
      <c r="K83" s="136"/>
      <c r="AR83" s="601"/>
      <c r="AW83" s="601"/>
      <c r="AX83" s="601"/>
      <c r="AY83" s="601"/>
      <c r="AZ83" s="601"/>
      <c r="BA83" s="601"/>
    </row>
    <row r="84">
      <c r="A84" s="67"/>
      <c r="B84" s="68"/>
      <c r="C84" s="68"/>
      <c r="F84" s="204"/>
      <c r="G84" s="204"/>
      <c r="H84" s="204"/>
      <c r="I84" s="118"/>
      <c r="J84" s="6" t="s">
        <v>334</v>
      </c>
      <c r="K84" s="4"/>
      <c r="AR84" s="601"/>
      <c r="AW84" s="601"/>
      <c r="AX84" s="601"/>
      <c r="AY84" s="601"/>
      <c r="AZ84" s="601"/>
      <c r="BA84" s="601"/>
    </row>
    <row r="85">
      <c r="A85" s="67"/>
      <c r="B85" s="68"/>
      <c r="C85" s="68"/>
      <c r="F85" s="204"/>
      <c r="G85" s="204"/>
      <c r="H85" s="204"/>
      <c r="I85" s="118"/>
      <c r="J85" s="136"/>
      <c r="K85" s="136"/>
      <c r="AR85" s="601"/>
      <c r="AW85" s="601"/>
      <c r="AX85" s="601"/>
      <c r="AY85" s="601"/>
      <c r="AZ85" s="601"/>
      <c r="BA85" s="601"/>
    </row>
    <row r="86" ht="17.25" customHeight="1">
      <c r="A86" s="67"/>
      <c r="B86" s="68" t="s">
        <v>25</v>
      </c>
      <c r="C86" s="68" t="s">
        <v>166</v>
      </c>
      <c r="D86" s="68" t="s">
        <v>167</v>
      </c>
      <c r="AR86" s="601"/>
      <c r="AW86" s="601"/>
      <c r="AX86" s="601"/>
      <c r="AY86" s="601"/>
      <c r="AZ86" s="601"/>
      <c r="BA86" s="601"/>
    </row>
    <row r="87">
      <c r="A87" s="224" t="s">
        <v>1</v>
      </c>
      <c r="B87" s="68"/>
      <c r="AR87" s="601"/>
      <c r="AW87" s="601"/>
      <c r="AX87" s="601"/>
      <c r="AY87" s="601"/>
      <c r="AZ87" s="601"/>
      <c r="BA87" s="601"/>
    </row>
    <row r="88">
      <c r="A88" s="225" t="s">
        <v>45</v>
      </c>
      <c r="B88" s="152" t="s">
        <v>168</v>
      </c>
      <c r="C88" s="152"/>
      <c r="D88" s="152"/>
      <c r="AR88" s="601"/>
      <c r="AW88" s="601"/>
      <c r="AX88" s="601"/>
      <c r="AY88" s="601"/>
      <c r="AZ88" s="601"/>
      <c r="BA88" s="601"/>
    </row>
    <row r="89">
      <c r="A89" s="225" t="s">
        <v>32</v>
      </c>
      <c r="B89" s="67" t="s">
        <v>168</v>
      </c>
      <c r="C89" s="153"/>
      <c r="D89" s="153"/>
      <c r="E89" s="136"/>
      <c r="F89" s="117"/>
      <c r="G89" s="117"/>
      <c r="H89" s="117"/>
      <c r="AR89" s="601"/>
      <c r="AW89" s="601"/>
      <c r="AX89" s="601"/>
      <c r="AY89" s="601"/>
      <c r="AZ89" s="601"/>
      <c r="BA89" s="601"/>
    </row>
    <row r="90">
      <c r="A90" s="67" t="s">
        <v>30</v>
      </c>
      <c r="B90" s="152" t="s">
        <v>174</v>
      </c>
      <c r="AR90" s="601"/>
      <c r="AW90" s="601"/>
      <c r="AX90" s="601"/>
      <c r="AY90" s="601"/>
      <c r="AZ90" s="601"/>
      <c r="BA90" s="601"/>
    </row>
    <row r="91">
      <c r="A91" s="67" t="s">
        <v>52</v>
      </c>
      <c r="B91" s="67" t="s">
        <v>170</v>
      </c>
      <c r="AR91" s="601"/>
      <c r="AW91" s="601"/>
      <c r="AX91" s="601"/>
      <c r="AY91" s="601"/>
      <c r="AZ91" s="601"/>
      <c r="BA91" s="601"/>
    </row>
    <row r="92">
      <c r="A92" s="224" t="s">
        <v>51</v>
      </c>
      <c r="B92" s="68"/>
      <c r="AR92" s="601"/>
      <c r="AW92" s="601"/>
      <c r="AX92" s="601"/>
      <c r="AY92" s="601"/>
      <c r="AZ92" s="601"/>
      <c r="BA92" s="601"/>
    </row>
    <row r="93">
      <c r="A93" s="67" t="s">
        <v>54</v>
      </c>
      <c r="B93" s="68" t="s">
        <v>175</v>
      </c>
      <c r="AR93" s="601"/>
      <c r="AW93" s="601"/>
      <c r="AX93" s="601"/>
      <c r="AY93" s="601"/>
      <c r="AZ93" s="601"/>
      <c r="BA93" s="601"/>
    </row>
    <row r="94">
      <c r="A94" s="225" t="s">
        <v>69</v>
      </c>
      <c r="B94" s="152" t="s">
        <v>169</v>
      </c>
      <c r="AR94" s="601"/>
      <c r="AW94" s="601"/>
      <c r="AX94" s="601"/>
      <c r="AY94" s="601"/>
      <c r="AZ94" s="601"/>
      <c r="BA94" s="601"/>
    </row>
    <row r="95">
      <c r="A95" s="225" t="s">
        <v>73</v>
      </c>
      <c r="B95" s="152" t="s">
        <v>172</v>
      </c>
      <c r="C95" s="152"/>
      <c r="D95" s="152"/>
      <c r="E95" s="152"/>
      <c r="AI95" s="226"/>
      <c r="AJ95" s="226"/>
      <c r="AK95" s="226"/>
      <c r="AL95" s="226"/>
      <c r="AR95" s="601"/>
      <c r="AW95" s="601"/>
      <c r="AX95" s="601"/>
      <c r="AY95" s="601"/>
      <c r="AZ95" s="601"/>
      <c r="BA95" s="601"/>
    </row>
    <row r="96">
      <c r="A96" s="227" t="s">
        <v>31</v>
      </c>
      <c r="AI96" s="226"/>
      <c r="AJ96" s="226"/>
      <c r="AK96" s="226"/>
      <c r="AL96" s="226"/>
      <c r="AR96" s="601"/>
      <c r="AW96" s="601"/>
      <c r="AX96" s="601"/>
      <c r="AY96" s="601"/>
      <c r="AZ96" s="601"/>
      <c r="BA96" s="601"/>
    </row>
    <row r="97">
      <c r="A97" s="67" t="s">
        <v>88</v>
      </c>
      <c r="B97" s="67" t="s">
        <v>169</v>
      </c>
      <c r="AI97" s="228"/>
      <c r="AJ97" s="228"/>
      <c r="AK97" s="228"/>
      <c r="AL97" s="228"/>
      <c r="AR97" s="601"/>
      <c r="AW97" s="601"/>
      <c r="AX97" s="601"/>
      <c r="AY97" s="601"/>
      <c r="AZ97" s="601"/>
      <c r="BA97" s="601"/>
    </row>
    <row r="98">
      <c r="A98" s="225" t="s">
        <v>97</v>
      </c>
      <c r="B98" s="68" t="s">
        <v>169</v>
      </c>
      <c r="AR98" s="601"/>
      <c r="AW98" s="601"/>
      <c r="AX98" s="601"/>
      <c r="AY98" s="601"/>
      <c r="AZ98" s="601"/>
      <c r="BA98" s="601"/>
    </row>
    <row r="99">
      <c r="A99" s="225" t="s">
        <v>825</v>
      </c>
      <c r="B99" s="152" t="s">
        <v>169</v>
      </c>
      <c r="C99" s="152"/>
      <c r="D99" s="152"/>
      <c r="E99" s="225"/>
      <c r="F99" s="153"/>
      <c r="G99" s="153"/>
      <c r="H99" s="153"/>
      <c r="AR99" s="601"/>
      <c r="AW99" s="601"/>
      <c r="AX99" s="601"/>
      <c r="AY99" s="601"/>
      <c r="AZ99" s="601"/>
      <c r="BA99" s="601"/>
    </row>
    <row r="100">
      <c r="A100" s="229" t="s">
        <v>35</v>
      </c>
      <c r="B100" s="152"/>
      <c r="C100" s="152"/>
      <c r="D100" s="152"/>
      <c r="E100" s="152"/>
      <c r="F100" s="153"/>
      <c r="G100" s="153"/>
      <c r="H100" s="153"/>
      <c r="AR100" s="601"/>
      <c r="AW100" s="601"/>
      <c r="AX100" s="601"/>
      <c r="AY100" s="601"/>
      <c r="AZ100" s="601"/>
      <c r="BA100" s="601"/>
    </row>
    <row r="101">
      <c r="A101" s="225" t="s">
        <v>82</v>
      </c>
      <c r="B101" s="152" t="s">
        <v>175</v>
      </c>
      <c r="C101" s="152"/>
      <c r="D101" s="152"/>
      <c r="E101" s="152"/>
      <c r="F101" s="153"/>
      <c r="G101" s="153"/>
      <c r="H101" s="153"/>
      <c r="AR101" s="601"/>
      <c r="AW101" s="601"/>
      <c r="AX101" s="601"/>
      <c r="AY101" s="601"/>
      <c r="AZ101" s="601"/>
      <c r="BA101" s="601"/>
    </row>
    <row r="102">
      <c r="A102" s="225" t="s">
        <v>139</v>
      </c>
      <c r="B102" s="152" t="s">
        <v>170</v>
      </c>
      <c r="C102" s="153"/>
      <c r="D102" s="152"/>
      <c r="E102" s="153"/>
      <c r="F102" s="153"/>
      <c r="G102" s="153"/>
      <c r="H102" s="153"/>
      <c r="AR102" s="601"/>
      <c r="AW102" s="601"/>
      <c r="AX102" s="601"/>
      <c r="AY102" s="601"/>
      <c r="AZ102" s="601"/>
      <c r="BA102" s="601"/>
    </row>
    <row r="103">
      <c r="A103" s="229" t="s">
        <v>23</v>
      </c>
      <c r="B103" s="152"/>
      <c r="C103" s="153"/>
      <c r="D103" s="152"/>
      <c r="E103" s="153"/>
      <c r="F103" s="153"/>
      <c r="G103" s="153"/>
      <c r="H103" s="153"/>
      <c r="AR103" s="601"/>
      <c r="AW103" s="601"/>
      <c r="AX103" s="601"/>
      <c r="AY103" s="601"/>
      <c r="AZ103" s="601"/>
      <c r="BA103" s="601"/>
    </row>
    <row r="104">
      <c r="A104" s="225" t="s">
        <v>123</v>
      </c>
      <c r="B104" s="152" t="s">
        <v>171</v>
      </c>
      <c r="C104" s="153"/>
      <c r="D104" s="152"/>
      <c r="E104" s="153"/>
      <c r="F104" s="153"/>
      <c r="G104" s="153"/>
      <c r="H104" s="153"/>
      <c r="AR104" s="601"/>
      <c r="AW104" s="601"/>
      <c r="AX104" s="601"/>
      <c r="AY104" s="601"/>
      <c r="AZ104" s="601"/>
      <c r="BA104" s="601"/>
    </row>
    <row r="105">
      <c r="A105" s="225" t="s">
        <v>501</v>
      </c>
      <c r="B105" s="152" t="s">
        <v>166</v>
      </c>
      <c r="C105" s="152"/>
      <c r="D105" s="152"/>
      <c r="E105" s="236"/>
      <c r="F105" s="153"/>
      <c r="G105" s="153"/>
      <c r="H105" s="153"/>
      <c r="AR105" s="601"/>
      <c r="AW105" s="601"/>
      <c r="AX105" s="601"/>
      <c r="AY105" s="601"/>
      <c r="AZ105" s="601"/>
      <c r="BA105" s="601"/>
    </row>
    <row r="106">
      <c r="A106" s="227" t="s">
        <v>151</v>
      </c>
      <c r="AR106" s="601"/>
      <c r="AW106" s="601"/>
      <c r="AX106" s="601"/>
      <c r="AY106" s="601"/>
      <c r="AZ106" s="601"/>
      <c r="BA106" s="601"/>
    </row>
    <row r="107">
      <c r="A107" s="67" t="s">
        <v>176</v>
      </c>
      <c r="B107" s="67" t="s">
        <v>172</v>
      </c>
      <c r="C107" s="153"/>
      <c r="AR107" s="601"/>
      <c r="AW107" s="601"/>
      <c r="AX107" s="601"/>
      <c r="AY107" s="601"/>
      <c r="AZ107" s="601"/>
      <c r="BA107" s="601"/>
    </row>
    <row r="108">
      <c r="A108" s="152" t="s">
        <v>18</v>
      </c>
      <c r="B108" s="67" t="s">
        <v>717</v>
      </c>
      <c r="C108" s="153"/>
      <c r="AR108" s="601"/>
      <c r="AW108" s="601"/>
      <c r="AX108" s="601"/>
      <c r="AY108" s="601"/>
      <c r="AZ108" s="601"/>
      <c r="BA108" s="601"/>
    </row>
    <row r="109">
      <c r="A109" s="153"/>
      <c r="B109" s="153"/>
      <c r="C109" s="153"/>
      <c r="AR109" s="601"/>
      <c r="AW109" s="601"/>
      <c r="AX109" s="601"/>
      <c r="AY109" s="601"/>
      <c r="AZ109" s="601"/>
      <c r="BA109" s="601"/>
    </row>
    <row r="110">
      <c r="A110" s="153"/>
      <c r="B110" s="153"/>
      <c r="C110" s="153"/>
      <c r="AR110" s="601"/>
      <c r="AW110" s="601"/>
      <c r="AX110" s="601"/>
      <c r="AY110" s="601"/>
      <c r="AZ110" s="601"/>
      <c r="BA110" s="601"/>
    </row>
    <row r="111">
      <c r="A111" s="153"/>
      <c r="B111" s="153"/>
      <c r="C111" s="153"/>
      <c r="AR111" s="601"/>
      <c r="AW111" s="601"/>
      <c r="AX111" s="601"/>
      <c r="AY111" s="601"/>
      <c r="AZ111" s="601"/>
      <c r="BA111" s="601"/>
    </row>
    <row r="112">
      <c r="AR112" s="601"/>
      <c r="AW112" s="601"/>
      <c r="AX112" s="601"/>
      <c r="AY112" s="601"/>
      <c r="AZ112" s="601"/>
      <c r="BA112" s="601"/>
    </row>
    <row r="113">
      <c r="AR113" s="601"/>
      <c r="AW113" s="601"/>
      <c r="AX113" s="601"/>
      <c r="AY113" s="601"/>
      <c r="AZ113" s="601"/>
      <c r="BA113" s="601"/>
    </row>
    <row r="114">
      <c r="AR114" s="601"/>
      <c r="AW114" s="601"/>
      <c r="AX114" s="601"/>
      <c r="AY114" s="601"/>
      <c r="AZ114" s="601"/>
      <c r="BA114" s="601"/>
    </row>
    <row r="115">
      <c r="D115" s="34" t="s">
        <v>16</v>
      </c>
      <c r="E115" s="34" t="s">
        <v>17</v>
      </c>
      <c r="F115" s="136"/>
      <c r="G115" s="136"/>
      <c r="H115" s="136"/>
      <c r="AR115" s="601"/>
      <c r="AW115" s="601"/>
      <c r="AX115" s="601"/>
      <c r="AY115" s="601"/>
      <c r="AZ115" s="601"/>
      <c r="BA115" s="601"/>
    </row>
    <row r="116">
      <c r="D116" s="52" t="s">
        <v>1</v>
      </c>
      <c r="E116" s="53">
        <f>AV11</f>
        <v>187</v>
      </c>
      <c r="F116" s="153"/>
      <c r="G116" s="153"/>
      <c r="H116" s="153"/>
      <c r="AR116" s="601"/>
      <c r="AW116" s="601"/>
      <c r="AX116" s="601"/>
      <c r="AY116" s="601"/>
      <c r="AZ116" s="601"/>
      <c r="BA116" s="601"/>
    </row>
    <row r="117">
      <c r="D117" s="52" t="s">
        <v>31</v>
      </c>
      <c r="E117" s="55">
        <f>AV31</f>
        <v>156.5</v>
      </c>
      <c r="F117" s="153"/>
      <c r="G117" s="153"/>
      <c r="H117" s="153"/>
      <c r="AR117" s="601"/>
      <c r="AW117" s="601"/>
      <c r="AX117" s="601"/>
      <c r="AY117" s="601"/>
      <c r="AZ117" s="601"/>
      <c r="BA117" s="601"/>
    </row>
    <row r="118">
      <c r="D118" s="52" t="s">
        <v>23</v>
      </c>
      <c r="E118" s="53">
        <f>AV40</f>
        <v>73.5</v>
      </c>
      <c r="F118" s="153"/>
      <c r="G118" s="153"/>
      <c r="H118" s="153"/>
      <c r="AR118" s="601"/>
      <c r="AW118" s="601"/>
      <c r="AX118" s="601"/>
      <c r="AY118" s="601"/>
      <c r="AZ118" s="601"/>
      <c r="BA118" s="601"/>
    </row>
    <row r="119">
      <c r="D119" s="55" t="s">
        <v>49</v>
      </c>
      <c r="E119" s="55">
        <f>AV48</f>
        <v>26</v>
      </c>
      <c r="F119" s="153"/>
      <c r="G119" s="153"/>
      <c r="H119" s="153"/>
      <c r="AR119" s="601"/>
      <c r="AW119" s="601"/>
      <c r="AX119" s="601"/>
      <c r="AY119" s="601"/>
      <c r="AZ119" s="601"/>
      <c r="BA119" s="601"/>
    </row>
    <row r="120">
      <c r="D120" s="62" t="s">
        <v>51</v>
      </c>
      <c r="E120" s="62">
        <f>AV21</f>
        <v>146.75</v>
      </c>
      <c r="AR120" s="601"/>
      <c r="AW120" s="601"/>
      <c r="AX120" s="601"/>
      <c r="AY120" s="601"/>
      <c r="AZ120" s="601"/>
      <c r="BA120" s="601"/>
    </row>
    <row r="121">
      <c r="D121" s="62" t="s">
        <v>53</v>
      </c>
      <c r="E121" s="62">
        <f>AV58</f>
        <v>119</v>
      </c>
      <c r="AR121" s="601"/>
      <c r="AW121" s="601"/>
      <c r="AX121" s="601"/>
      <c r="AY121" s="601"/>
      <c r="AZ121" s="601"/>
      <c r="BA121" s="601"/>
    </row>
    <row r="122">
      <c r="D122" s="62" t="s">
        <v>60</v>
      </c>
      <c r="E122" s="62"/>
      <c r="AR122" s="601"/>
      <c r="AW122" s="601"/>
      <c r="AX122" s="601"/>
      <c r="AY122" s="601"/>
      <c r="AZ122" s="601"/>
      <c r="BA122" s="601"/>
    </row>
    <row r="123">
      <c r="D123" s="62" t="s">
        <v>160</v>
      </c>
      <c r="E123" s="62">
        <f>AV80</f>
        <v>78</v>
      </c>
      <c r="AR123" s="601"/>
      <c r="AW123" s="601"/>
      <c r="AX123" s="601"/>
      <c r="AY123" s="601"/>
      <c r="AZ123" s="601"/>
      <c r="BA123" s="601"/>
    </row>
    <row r="124">
      <c r="AR124" s="601"/>
      <c r="AW124" s="601"/>
      <c r="AX124" s="601"/>
      <c r="AY124" s="601"/>
      <c r="AZ124" s="601"/>
      <c r="BA124" s="601"/>
    </row>
    <row r="125">
      <c r="AR125" s="601"/>
      <c r="AW125" s="601"/>
      <c r="AX125" s="601"/>
      <c r="AY125" s="601"/>
      <c r="AZ125" s="601"/>
      <c r="BA125" s="601"/>
    </row>
    <row r="126">
      <c r="AR126" s="601"/>
      <c r="AW126" s="601"/>
      <c r="AX126" s="601"/>
      <c r="AY126" s="601"/>
      <c r="AZ126" s="601"/>
      <c r="BA126" s="601"/>
    </row>
    <row r="127">
      <c r="AR127" s="601"/>
      <c r="AW127" s="601"/>
      <c r="AX127" s="601"/>
      <c r="AY127" s="601"/>
      <c r="AZ127" s="601"/>
      <c r="BA127" s="601"/>
    </row>
    <row r="128">
      <c r="AR128" s="601"/>
      <c r="AW128" s="601"/>
      <c r="AX128" s="601"/>
      <c r="AY128" s="601"/>
      <c r="AZ128" s="601"/>
      <c r="BA128" s="601"/>
    </row>
    <row r="129">
      <c r="AR129" s="601"/>
      <c r="AW129" s="601"/>
      <c r="AX129" s="601"/>
      <c r="AY129" s="601"/>
      <c r="AZ129" s="601"/>
      <c r="BA129" s="601"/>
    </row>
    <row r="130">
      <c r="AR130" s="601"/>
      <c r="AW130" s="601"/>
      <c r="AX130" s="601"/>
      <c r="AY130" s="601"/>
      <c r="AZ130" s="601"/>
      <c r="BA130" s="601"/>
    </row>
    <row r="131">
      <c r="AR131" s="601"/>
      <c r="AW131" s="601"/>
      <c r="AX131" s="601"/>
      <c r="AY131" s="601"/>
      <c r="AZ131" s="601"/>
      <c r="BA131" s="601"/>
    </row>
    <row r="132">
      <c r="AR132" s="601"/>
      <c r="AW132" s="601"/>
      <c r="AX132" s="601"/>
      <c r="AY132" s="601"/>
      <c r="AZ132" s="601"/>
      <c r="BA132" s="601"/>
    </row>
    <row r="133">
      <c r="AR133" s="601"/>
      <c r="AW133" s="601"/>
      <c r="AX133" s="601"/>
      <c r="AY133" s="601"/>
      <c r="AZ133" s="601"/>
      <c r="BA133" s="601"/>
    </row>
    <row r="134">
      <c r="AR134" s="601"/>
      <c r="AW134" s="601"/>
      <c r="AX134" s="601"/>
      <c r="AY134" s="601"/>
      <c r="AZ134" s="601"/>
      <c r="BA134" s="601"/>
    </row>
    <row r="135">
      <c r="AR135" s="601"/>
      <c r="AW135" s="601"/>
      <c r="AX135" s="601"/>
      <c r="AY135" s="601"/>
      <c r="AZ135" s="601"/>
      <c r="BA135" s="601"/>
    </row>
    <row r="136">
      <c r="AR136" s="601"/>
      <c r="AW136" s="601"/>
      <c r="AX136" s="601"/>
      <c r="AY136" s="601"/>
      <c r="AZ136" s="601"/>
      <c r="BA136" s="601"/>
    </row>
    <row r="137">
      <c r="AR137" s="601"/>
      <c r="AW137" s="601"/>
      <c r="AX137" s="601"/>
      <c r="AY137" s="601"/>
      <c r="AZ137" s="601"/>
      <c r="BA137" s="601"/>
    </row>
    <row r="138">
      <c r="AR138" s="601"/>
      <c r="AW138" s="601"/>
      <c r="AX138" s="601"/>
      <c r="AY138" s="601"/>
      <c r="AZ138" s="601"/>
      <c r="BA138" s="601"/>
    </row>
    <row r="139">
      <c r="AR139" s="601"/>
      <c r="AW139" s="601"/>
      <c r="AX139" s="601"/>
      <c r="AY139" s="601"/>
      <c r="AZ139" s="601"/>
      <c r="BA139" s="601"/>
    </row>
    <row r="140">
      <c r="AR140" s="601"/>
      <c r="AW140" s="601"/>
      <c r="AX140" s="601"/>
      <c r="AY140" s="601"/>
      <c r="AZ140" s="601"/>
      <c r="BA140" s="601"/>
    </row>
    <row r="141">
      <c r="AR141" s="601"/>
      <c r="AW141" s="601"/>
      <c r="AX141" s="601"/>
      <c r="AY141" s="601"/>
      <c r="AZ141" s="601"/>
      <c r="BA141" s="601"/>
    </row>
    <row r="142">
      <c r="AR142" s="601"/>
      <c r="AW142" s="601"/>
      <c r="AX142" s="601"/>
      <c r="AY142" s="601"/>
      <c r="AZ142" s="601"/>
      <c r="BA142" s="601"/>
    </row>
    <row r="143">
      <c r="AR143" s="601"/>
      <c r="AW143" s="601"/>
      <c r="AX143" s="601"/>
      <c r="AY143" s="601"/>
      <c r="AZ143" s="601"/>
      <c r="BA143" s="601"/>
    </row>
    <row r="144">
      <c r="AR144" s="601"/>
      <c r="AW144" s="601"/>
      <c r="AX144" s="601"/>
      <c r="AY144" s="601"/>
      <c r="AZ144" s="601"/>
      <c r="BA144" s="601"/>
    </row>
    <row r="145">
      <c r="AR145" s="601"/>
      <c r="AW145" s="601"/>
      <c r="AX145" s="601"/>
      <c r="AY145" s="601"/>
      <c r="AZ145" s="601"/>
      <c r="BA145" s="601"/>
    </row>
    <row r="146">
      <c r="AR146" s="601"/>
      <c r="AW146" s="601"/>
      <c r="AX146" s="601"/>
      <c r="AY146" s="601"/>
      <c r="AZ146" s="601"/>
      <c r="BA146" s="601"/>
    </row>
    <row r="147">
      <c r="AR147" s="601"/>
      <c r="AW147" s="601"/>
      <c r="AX147" s="601"/>
      <c r="AY147" s="601"/>
      <c r="AZ147" s="601"/>
      <c r="BA147" s="601"/>
    </row>
    <row r="148">
      <c r="AR148" s="601"/>
      <c r="AW148" s="601"/>
      <c r="AX148" s="601"/>
      <c r="AY148" s="601"/>
      <c r="AZ148" s="601"/>
      <c r="BA148" s="601"/>
    </row>
    <row r="149">
      <c r="AR149" s="601"/>
      <c r="AW149" s="601"/>
      <c r="AX149" s="601"/>
      <c r="AY149" s="601"/>
      <c r="AZ149" s="601"/>
      <c r="BA149" s="601"/>
    </row>
    <row r="150">
      <c r="AR150" s="601"/>
      <c r="AW150" s="601"/>
      <c r="AX150" s="601"/>
      <c r="AY150" s="601"/>
      <c r="AZ150" s="601"/>
      <c r="BA150" s="601"/>
    </row>
    <row r="151">
      <c r="AR151" s="601"/>
      <c r="AW151" s="601"/>
      <c r="AX151" s="601"/>
      <c r="AY151" s="601"/>
      <c r="AZ151" s="601"/>
      <c r="BA151" s="601"/>
    </row>
    <row r="152">
      <c r="AR152" s="601"/>
      <c r="AW152" s="601"/>
      <c r="AX152" s="601"/>
      <c r="AY152" s="601"/>
      <c r="AZ152" s="601"/>
      <c r="BA152" s="601"/>
    </row>
    <row r="153">
      <c r="AR153" s="601"/>
      <c r="AW153" s="601"/>
      <c r="AX153" s="601"/>
      <c r="AY153" s="601"/>
      <c r="AZ153" s="601"/>
      <c r="BA153" s="601"/>
    </row>
    <row r="154">
      <c r="AR154" s="601"/>
      <c r="AW154" s="601"/>
      <c r="AX154" s="601"/>
      <c r="AY154" s="601"/>
      <c r="AZ154" s="601"/>
      <c r="BA154" s="601"/>
    </row>
    <row r="155">
      <c r="AR155" s="601"/>
      <c r="AW155" s="601"/>
      <c r="AX155" s="601"/>
      <c r="AY155" s="601"/>
      <c r="AZ155" s="601"/>
      <c r="BA155" s="601"/>
    </row>
    <row r="156">
      <c r="AR156" s="601"/>
      <c r="AW156" s="601"/>
      <c r="AX156" s="601"/>
      <c r="AY156" s="601"/>
      <c r="AZ156" s="601"/>
      <c r="BA156" s="601"/>
    </row>
    <row r="157">
      <c r="AR157" s="601"/>
      <c r="AW157" s="601"/>
      <c r="AX157" s="601"/>
      <c r="AY157" s="601"/>
      <c r="AZ157" s="601"/>
      <c r="BA157" s="601"/>
    </row>
    <row r="158">
      <c r="AR158" s="601"/>
      <c r="AW158" s="601"/>
      <c r="AX158" s="601"/>
      <c r="AY158" s="601"/>
      <c r="AZ158" s="601"/>
      <c r="BA158" s="601"/>
    </row>
    <row r="159">
      <c r="AR159" s="601"/>
      <c r="AW159" s="601"/>
      <c r="AX159" s="601"/>
      <c r="AY159" s="601"/>
      <c r="AZ159" s="601"/>
      <c r="BA159" s="601"/>
    </row>
    <row r="160">
      <c r="AR160" s="601"/>
      <c r="AW160" s="601"/>
      <c r="AX160" s="601"/>
      <c r="AY160" s="601"/>
      <c r="AZ160" s="601"/>
      <c r="BA160" s="601"/>
    </row>
    <row r="161">
      <c r="AR161" s="601"/>
      <c r="AW161" s="601"/>
      <c r="AX161" s="601"/>
      <c r="AY161" s="601"/>
      <c r="AZ161" s="601"/>
      <c r="BA161" s="601"/>
    </row>
    <row r="162">
      <c r="AR162" s="601"/>
      <c r="AW162" s="601"/>
      <c r="AX162" s="601"/>
      <c r="AY162" s="601"/>
      <c r="AZ162" s="601"/>
      <c r="BA162" s="601"/>
    </row>
    <row r="163">
      <c r="AR163" s="601"/>
      <c r="AW163" s="601"/>
      <c r="AX163" s="601"/>
      <c r="AY163" s="601"/>
      <c r="AZ163" s="601"/>
      <c r="BA163" s="601"/>
    </row>
    <row r="164">
      <c r="AR164" s="601"/>
      <c r="AW164" s="601"/>
      <c r="AX164" s="601"/>
      <c r="AY164" s="601"/>
      <c r="AZ164" s="601"/>
      <c r="BA164" s="601"/>
    </row>
    <row r="165">
      <c r="AR165" s="601"/>
      <c r="AW165" s="601"/>
      <c r="AX165" s="601"/>
      <c r="AY165" s="601"/>
      <c r="AZ165" s="601"/>
      <c r="BA165" s="601"/>
    </row>
    <row r="166">
      <c r="AR166" s="601"/>
      <c r="AW166" s="601"/>
      <c r="AX166" s="601"/>
      <c r="AY166" s="601"/>
      <c r="AZ166" s="601"/>
      <c r="BA166" s="601"/>
    </row>
    <row r="167">
      <c r="AR167" s="601"/>
      <c r="AW167" s="601"/>
      <c r="AX167" s="601"/>
      <c r="AY167" s="601"/>
      <c r="AZ167" s="601"/>
      <c r="BA167" s="601"/>
    </row>
    <row r="168">
      <c r="AR168" s="601"/>
      <c r="AW168" s="601"/>
      <c r="AX168" s="601"/>
      <c r="AY168" s="601"/>
      <c r="AZ168" s="601"/>
      <c r="BA168" s="601"/>
    </row>
    <row r="169">
      <c r="AR169" s="601"/>
      <c r="AW169" s="601"/>
      <c r="AX169" s="601"/>
      <c r="AY169" s="601"/>
      <c r="AZ169" s="601"/>
      <c r="BA169" s="601"/>
    </row>
    <row r="170">
      <c r="AR170" s="601"/>
      <c r="AW170" s="601"/>
      <c r="AX170" s="601"/>
      <c r="AY170" s="601"/>
      <c r="AZ170" s="601"/>
      <c r="BA170" s="601"/>
    </row>
    <row r="171">
      <c r="AR171" s="601"/>
      <c r="AW171" s="601"/>
      <c r="AX171" s="601"/>
      <c r="AY171" s="601"/>
      <c r="AZ171" s="601"/>
      <c r="BA171" s="601"/>
    </row>
    <row r="172">
      <c r="AR172" s="601"/>
      <c r="AW172" s="601"/>
      <c r="AX172" s="601"/>
      <c r="AY172" s="601"/>
      <c r="AZ172" s="601"/>
      <c r="BA172" s="601"/>
    </row>
    <row r="173">
      <c r="AR173" s="601"/>
      <c r="AW173" s="601"/>
      <c r="AX173" s="601"/>
      <c r="AY173" s="601"/>
      <c r="AZ173" s="601"/>
      <c r="BA173" s="601"/>
    </row>
    <row r="174">
      <c r="AR174" s="601"/>
      <c r="AW174" s="601"/>
      <c r="AX174" s="601"/>
      <c r="AY174" s="601"/>
      <c r="AZ174" s="601"/>
      <c r="BA174" s="601"/>
    </row>
    <row r="175">
      <c r="AR175" s="601"/>
      <c r="AW175" s="601"/>
      <c r="AX175" s="601"/>
      <c r="AY175" s="601"/>
      <c r="AZ175" s="601"/>
      <c r="BA175" s="601"/>
    </row>
    <row r="176">
      <c r="AR176" s="601"/>
      <c r="AW176" s="601"/>
      <c r="AX176" s="601"/>
      <c r="AY176" s="601"/>
      <c r="AZ176" s="601"/>
      <c r="BA176" s="601"/>
    </row>
    <row r="177">
      <c r="AR177" s="601"/>
      <c r="AW177" s="601"/>
      <c r="AX177" s="601"/>
      <c r="AY177" s="601"/>
      <c r="AZ177" s="601"/>
      <c r="BA177" s="601"/>
    </row>
    <row r="178">
      <c r="AR178" s="601"/>
      <c r="AW178" s="601"/>
      <c r="AX178" s="601"/>
      <c r="AY178" s="601"/>
      <c r="AZ178" s="601"/>
      <c r="BA178" s="601"/>
    </row>
    <row r="179">
      <c r="AR179" s="601"/>
      <c r="AW179" s="601"/>
      <c r="AX179" s="601"/>
      <c r="AY179" s="601"/>
      <c r="AZ179" s="601"/>
      <c r="BA179" s="601"/>
    </row>
    <row r="180">
      <c r="AR180" s="601"/>
      <c r="AW180" s="601"/>
      <c r="AX180" s="601"/>
      <c r="AY180" s="601"/>
      <c r="AZ180" s="601"/>
      <c r="BA180" s="601"/>
    </row>
    <row r="181">
      <c r="AR181" s="601"/>
      <c r="AW181" s="601"/>
      <c r="AX181" s="601"/>
      <c r="AY181" s="601"/>
      <c r="AZ181" s="601"/>
      <c r="BA181" s="601"/>
    </row>
    <row r="182">
      <c r="AR182" s="601"/>
      <c r="AW182" s="601"/>
      <c r="AX182" s="601"/>
      <c r="AY182" s="601"/>
      <c r="AZ182" s="601"/>
      <c r="BA182" s="601"/>
    </row>
    <row r="183">
      <c r="AR183" s="601"/>
      <c r="AW183" s="601"/>
      <c r="AX183" s="601"/>
      <c r="AY183" s="601"/>
      <c r="AZ183" s="601"/>
      <c r="BA183" s="601"/>
    </row>
    <row r="184">
      <c r="AR184" s="601"/>
      <c r="AW184" s="601"/>
      <c r="AX184" s="601"/>
      <c r="AY184" s="601"/>
      <c r="AZ184" s="601"/>
      <c r="BA184" s="601"/>
    </row>
    <row r="185">
      <c r="AR185" s="601"/>
      <c r="AW185" s="601"/>
      <c r="AX185" s="601"/>
      <c r="AY185" s="601"/>
      <c r="AZ185" s="601"/>
      <c r="BA185" s="601"/>
    </row>
    <row r="186">
      <c r="AR186" s="601"/>
      <c r="AW186" s="601"/>
      <c r="AX186" s="601"/>
      <c r="AY186" s="601"/>
      <c r="AZ186" s="601"/>
      <c r="BA186" s="601"/>
    </row>
    <row r="187">
      <c r="AR187" s="601"/>
      <c r="AW187" s="601"/>
      <c r="AX187" s="601"/>
      <c r="AY187" s="601"/>
      <c r="AZ187" s="601"/>
      <c r="BA187" s="601"/>
    </row>
    <row r="188">
      <c r="AR188" s="601"/>
      <c r="AW188" s="601"/>
      <c r="AX188" s="601"/>
      <c r="AY188" s="601"/>
      <c r="AZ188" s="601"/>
      <c r="BA188" s="601"/>
    </row>
    <row r="189">
      <c r="AR189" s="601"/>
      <c r="AW189" s="601"/>
      <c r="AX189" s="601"/>
      <c r="AY189" s="601"/>
      <c r="AZ189" s="601"/>
      <c r="BA189" s="601"/>
    </row>
    <row r="190">
      <c r="AR190" s="601"/>
      <c r="AW190" s="601"/>
      <c r="AX190" s="601"/>
      <c r="AY190" s="601"/>
      <c r="AZ190" s="601"/>
      <c r="BA190" s="601"/>
    </row>
    <row r="191">
      <c r="AR191" s="601"/>
      <c r="AW191" s="601"/>
      <c r="AX191" s="601"/>
      <c r="AY191" s="601"/>
      <c r="AZ191" s="601"/>
      <c r="BA191" s="601"/>
    </row>
    <row r="192">
      <c r="AR192" s="601"/>
      <c r="AW192" s="601"/>
      <c r="AX192" s="601"/>
      <c r="AY192" s="601"/>
      <c r="AZ192" s="601"/>
      <c r="BA192" s="601"/>
    </row>
    <row r="193">
      <c r="AR193" s="601"/>
      <c r="AW193" s="601"/>
      <c r="AX193" s="601"/>
      <c r="AY193" s="601"/>
      <c r="AZ193" s="601"/>
      <c r="BA193" s="601"/>
    </row>
    <row r="194">
      <c r="AR194" s="601"/>
      <c r="AW194" s="601"/>
      <c r="AX194" s="601"/>
      <c r="AY194" s="601"/>
      <c r="AZ194" s="601"/>
      <c r="BA194" s="601"/>
    </row>
    <row r="195">
      <c r="AR195" s="601"/>
      <c r="AW195" s="601"/>
      <c r="AX195" s="601"/>
      <c r="AY195" s="601"/>
      <c r="AZ195" s="601"/>
      <c r="BA195" s="601"/>
    </row>
    <row r="196">
      <c r="AR196" s="601"/>
      <c r="AW196" s="601"/>
      <c r="AX196" s="601"/>
      <c r="AY196" s="601"/>
      <c r="AZ196" s="601"/>
      <c r="BA196" s="601"/>
    </row>
    <row r="197">
      <c r="AR197" s="601"/>
      <c r="AW197" s="601"/>
      <c r="AX197" s="601"/>
      <c r="AY197" s="601"/>
      <c r="AZ197" s="601"/>
      <c r="BA197" s="601"/>
    </row>
    <row r="198">
      <c r="AR198" s="601"/>
      <c r="AW198" s="601"/>
      <c r="AX198" s="601"/>
      <c r="AY198" s="601"/>
      <c r="AZ198" s="601"/>
      <c r="BA198" s="601"/>
    </row>
    <row r="199">
      <c r="AR199" s="601"/>
      <c r="AW199" s="601"/>
      <c r="AX199" s="601"/>
      <c r="AY199" s="601"/>
      <c r="AZ199" s="601"/>
      <c r="BA199" s="601"/>
    </row>
    <row r="200">
      <c r="AR200" s="601"/>
      <c r="AW200" s="601"/>
      <c r="AX200" s="601"/>
      <c r="AY200" s="601"/>
      <c r="AZ200" s="601"/>
      <c r="BA200" s="601"/>
    </row>
    <row r="201">
      <c r="AR201" s="601"/>
      <c r="AW201" s="601"/>
      <c r="AX201" s="601"/>
      <c r="AY201" s="601"/>
      <c r="AZ201" s="601"/>
      <c r="BA201" s="601"/>
    </row>
    <row r="202">
      <c r="AR202" s="601"/>
      <c r="AW202" s="601"/>
      <c r="AX202" s="601"/>
      <c r="AY202" s="601"/>
      <c r="AZ202" s="601"/>
      <c r="BA202" s="601"/>
    </row>
    <row r="203">
      <c r="AR203" s="601"/>
      <c r="AW203" s="601"/>
      <c r="AX203" s="601"/>
      <c r="AY203" s="601"/>
      <c r="AZ203" s="601"/>
      <c r="BA203" s="601"/>
    </row>
    <row r="204">
      <c r="AR204" s="601"/>
      <c r="AW204" s="601"/>
      <c r="AX204" s="601"/>
      <c r="AY204" s="601"/>
      <c r="AZ204" s="601"/>
      <c r="BA204" s="601"/>
    </row>
    <row r="205">
      <c r="AR205" s="601"/>
      <c r="AW205" s="601"/>
      <c r="AX205" s="601"/>
      <c r="AY205" s="601"/>
      <c r="AZ205" s="601"/>
      <c r="BA205" s="601"/>
    </row>
    <row r="206">
      <c r="AR206" s="601"/>
      <c r="AW206" s="601"/>
      <c r="AX206" s="601"/>
      <c r="AY206" s="601"/>
      <c r="AZ206" s="601"/>
      <c r="BA206" s="601"/>
    </row>
    <row r="207">
      <c r="AR207" s="601"/>
      <c r="AW207" s="601"/>
      <c r="AX207" s="601"/>
      <c r="AY207" s="601"/>
      <c r="AZ207" s="601"/>
      <c r="BA207" s="601"/>
    </row>
    <row r="208">
      <c r="AR208" s="601"/>
      <c r="AW208" s="601"/>
      <c r="AX208" s="601"/>
      <c r="AY208" s="601"/>
      <c r="AZ208" s="601"/>
      <c r="BA208" s="601"/>
    </row>
    <row r="209">
      <c r="AR209" s="601"/>
      <c r="AW209" s="601"/>
      <c r="AX209" s="601"/>
      <c r="AY209" s="601"/>
      <c r="AZ209" s="601"/>
      <c r="BA209" s="601"/>
    </row>
    <row r="210">
      <c r="AR210" s="601"/>
      <c r="AW210" s="601"/>
      <c r="AX210" s="601"/>
      <c r="AY210" s="601"/>
      <c r="AZ210" s="601"/>
      <c r="BA210" s="601"/>
    </row>
    <row r="211">
      <c r="AR211" s="601"/>
      <c r="AW211" s="601"/>
      <c r="AX211" s="601"/>
      <c r="AY211" s="601"/>
      <c r="AZ211" s="601"/>
      <c r="BA211" s="601"/>
    </row>
    <row r="212">
      <c r="AR212" s="601"/>
      <c r="AW212" s="601"/>
      <c r="AX212" s="601"/>
      <c r="AY212" s="601"/>
      <c r="AZ212" s="601"/>
      <c r="BA212" s="601"/>
    </row>
    <row r="213">
      <c r="AR213" s="601"/>
      <c r="AW213" s="601"/>
      <c r="AX213" s="601"/>
      <c r="AY213" s="601"/>
      <c r="AZ213" s="601"/>
      <c r="BA213" s="601"/>
    </row>
    <row r="214">
      <c r="AR214" s="601"/>
      <c r="AW214" s="601"/>
      <c r="AX214" s="601"/>
      <c r="AY214" s="601"/>
      <c r="AZ214" s="601"/>
      <c r="BA214" s="601"/>
    </row>
    <row r="215">
      <c r="AR215" s="601"/>
      <c r="AW215" s="601"/>
      <c r="AX215" s="601"/>
      <c r="AY215" s="601"/>
      <c r="AZ215" s="601"/>
      <c r="BA215" s="601"/>
    </row>
    <row r="216">
      <c r="AR216" s="601"/>
      <c r="AW216" s="601"/>
      <c r="AX216" s="601"/>
      <c r="AY216" s="601"/>
      <c r="AZ216" s="601"/>
      <c r="BA216" s="601"/>
    </row>
    <row r="217">
      <c r="AR217" s="601"/>
      <c r="AW217" s="601"/>
      <c r="AX217" s="601"/>
      <c r="AY217" s="601"/>
      <c r="AZ217" s="601"/>
      <c r="BA217" s="601"/>
    </row>
    <row r="218">
      <c r="AR218" s="601"/>
      <c r="AW218" s="601"/>
      <c r="AX218" s="601"/>
      <c r="AY218" s="601"/>
      <c r="AZ218" s="601"/>
      <c r="BA218" s="601"/>
    </row>
    <row r="219">
      <c r="AR219" s="601"/>
      <c r="AW219" s="601"/>
      <c r="AX219" s="601"/>
      <c r="AY219" s="601"/>
      <c r="AZ219" s="601"/>
      <c r="BA219" s="601"/>
    </row>
    <row r="220">
      <c r="AR220" s="601"/>
      <c r="AW220" s="601"/>
      <c r="AX220" s="601"/>
      <c r="AY220" s="601"/>
      <c r="AZ220" s="601"/>
      <c r="BA220" s="601"/>
    </row>
    <row r="221">
      <c r="AR221" s="601"/>
      <c r="AW221" s="601"/>
      <c r="AX221" s="601"/>
      <c r="AY221" s="601"/>
      <c r="AZ221" s="601"/>
      <c r="BA221" s="601"/>
    </row>
    <row r="222">
      <c r="AR222" s="601"/>
      <c r="AW222" s="601"/>
      <c r="AX222" s="601"/>
      <c r="AY222" s="601"/>
      <c r="AZ222" s="601"/>
      <c r="BA222" s="601"/>
    </row>
    <row r="223">
      <c r="AR223" s="601"/>
      <c r="AW223" s="601"/>
      <c r="AX223" s="601"/>
      <c r="AY223" s="601"/>
      <c r="AZ223" s="601"/>
      <c r="BA223" s="601"/>
    </row>
    <row r="224">
      <c r="AR224" s="601"/>
      <c r="AW224" s="601"/>
      <c r="AX224" s="601"/>
      <c r="AY224" s="601"/>
      <c r="AZ224" s="601"/>
      <c r="BA224" s="601"/>
    </row>
    <row r="225">
      <c r="AR225" s="601"/>
      <c r="AW225" s="601"/>
      <c r="AX225" s="601"/>
      <c r="AY225" s="601"/>
      <c r="AZ225" s="601"/>
      <c r="BA225" s="601"/>
    </row>
    <row r="226">
      <c r="AR226" s="601"/>
      <c r="AW226" s="601"/>
      <c r="AX226" s="601"/>
      <c r="AY226" s="601"/>
      <c r="AZ226" s="601"/>
      <c r="BA226" s="601"/>
    </row>
    <row r="227">
      <c r="AR227" s="601"/>
      <c r="AW227" s="601"/>
      <c r="AX227" s="601"/>
      <c r="AY227" s="601"/>
      <c r="AZ227" s="601"/>
      <c r="BA227" s="601"/>
    </row>
    <row r="228">
      <c r="AR228" s="601"/>
      <c r="AW228" s="601"/>
      <c r="AX228" s="601"/>
      <c r="AY228" s="601"/>
      <c r="AZ228" s="601"/>
      <c r="BA228" s="601"/>
    </row>
    <row r="229">
      <c r="AR229" s="601"/>
      <c r="AW229" s="601"/>
      <c r="AX229" s="601"/>
      <c r="AY229" s="601"/>
      <c r="AZ229" s="601"/>
      <c r="BA229" s="601"/>
    </row>
    <row r="230">
      <c r="AR230" s="601"/>
      <c r="AW230" s="601"/>
      <c r="AX230" s="601"/>
      <c r="AY230" s="601"/>
      <c r="AZ230" s="601"/>
      <c r="BA230" s="601"/>
    </row>
    <row r="231">
      <c r="AR231" s="601"/>
      <c r="AW231" s="601"/>
      <c r="AX231" s="601"/>
      <c r="AY231" s="601"/>
      <c r="AZ231" s="601"/>
      <c r="BA231" s="601"/>
    </row>
    <row r="232">
      <c r="AR232" s="601"/>
      <c r="AW232" s="601"/>
      <c r="AX232" s="601"/>
      <c r="AY232" s="601"/>
      <c r="AZ232" s="601"/>
      <c r="BA232" s="601"/>
    </row>
    <row r="233">
      <c r="AR233" s="601"/>
      <c r="AW233" s="601"/>
      <c r="AX233" s="601"/>
      <c r="AY233" s="601"/>
      <c r="AZ233" s="601"/>
      <c r="BA233" s="601"/>
    </row>
    <row r="234">
      <c r="AR234" s="601"/>
      <c r="AW234" s="601"/>
      <c r="AX234" s="601"/>
      <c r="AY234" s="601"/>
      <c r="AZ234" s="601"/>
      <c r="BA234" s="601"/>
    </row>
    <row r="235">
      <c r="AR235" s="601"/>
      <c r="AW235" s="601"/>
      <c r="AX235" s="601"/>
      <c r="AY235" s="601"/>
      <c r="AZ235" s="601"/>
      <c r="BA235" s="601"/>
    </row>
    <row r="236">
      <c r="AR236" s="601"/>
      <c r="AW236" s="601"/>
      <c r="AX236" s="601"/>
      <c r="AY236" s="601"/>
      <c r="AZ236" s="601"/>
      <c r="BA236" s="601"/>
    </row>
    <row r="237">
      <c r="AR237" s="601"/>
      <c r="AW237" s="601"/>
      <c r="AX237" s="601"/>
      <c r="AY237" s="601"/>
      <c r="AZ237" s="601"/>
      <c r="BA237" s="601"/>
    </row>
    <row r="238">
      <c r="AR238" s="601"/>
      <c r="AW238" s="601"/>
      <c r="AX238" s="601"/>
      <c r="AY238" s="601"/>
      <c r="AZ238" s="601"/>
      <c r="BA238" s="601"/>
    </row>
    <row r="239">
      <c r="AR239" s="601"/>
      <c r="AW239" s="601"/>
      <c r="AX239" s="601"/>
      <c r="AY239" s="601"/>
      <c r="AZ239" s="601"/>
      <c r="BA239" s="601"/>
    </row>
    <row r="240">
      <c r="AR240" s="601"/>
      <c r="AW240" s="601"/>
      <c r="AX240" s="601"/>
      <c r="AY240" s="601"/>
      <c r="AZ240" s="601"/>
      <c r="BA240" s="601"/>
    </row>
    <row r="241">
      <c r="AR241" s="601"/>
      <c r="AW241" s="601"/>
      <c r="AX241" s="601"/>
      <c r="AY241" s="601"/>
      <c r="AZ241" s="601"/>
      <c r="BA241" s="601"/>
    </row>
    <row r="242">
      <c r="AR242" s="601"/>
      <c r="AW242" s="601"/>
      <c r="AX242" s="601"/>
      <c r="AY242" s="601"/>
      <c r="AZ242" s="601"/>
      <c r="BA242" s="601"/>
    </row>
    <row r="243">
      <c r="AR243" s="601"/>
      <c r="AW243" s="601"/>
      <c r="AX243" s="601"/>
      <c r="AY243" s="601"/>
      <c r="AZ243" s="601"/>
      <c r="BA243" s="601"/>
    </row>
    <row r="244">
      <c r="AR244" s="601"/>
      <c r="AW244" s="601"/>
      <c r="AX244" s="601"/>
      <c r="AY244" s="601"/>
      <c r="AZ244" s="601"/>
      <c r="BA244" s="601"/>
    </row>
    <row r="245">
      <c r="AR245" s="601"/>
      <c r="AW245" s="601"/>
      <c r="AX245" s="601"/>
      <c r="AY245" s="601"/>
      <c r="AZ245" s="601"/>
      <c r="BA245" s="601"/>
    </row>
    <row r="246">
      <c r="AR246" s="601"/>
      <c r="AW246" s="601"/>
      <c r="AX246" s="601"/>
      <c r="AY246" s="601"/>
      <c r="AZ246" s="601"/>
      <c r="BA246" s="601"/>
    </row>
    <row r="247">
      <c r="AR247" s="601"/>
      <c r="AW247" s="601"/>
      <c r="AX247" s="601"/>
      <c r="AY247" s="601"/>
      <c r="AZ247" s="601"/>
      <c r="BA247" s="601"/>
    </row>
    <row r="248">
      <c r="AR248" s="601"/>
      <c r="AW248" s="601"/>
      <c r="AX248" s="601"/>
      <c r="AY248" s="601"/>
      <c r="AZ248" s="601"/>
      <c r="BA248" s="601"/>
    </row>
    <row r="249">
      <c r="AR249" s="601"/>
      <c r="AW249" s="601"/>
      <c r="AX249" s="601"/>
      <c r="AY249" s="601"/>
      <c r="AZ249" s="601"/>
      <c r="BA249" s="601"/>
    </row>
    <row r="250">
      <c r="AR250" s="601"/>
      <c r="AW250" s="601"/>
      <c r="AX250" s="601"/>
      <c r="AY250" s="601"/>
      <c r="AZ250" s="601"/>
      <c r="BA250" s="601"/>
    </row>
    <row r="251">
      <c r="AR251" s="601"/>
      <c r="AW251" s="601"/>
      <c r="AX251" s="601"/>
      <c r="AY251" s="601"/>
      <c r="AZ251" s="601"/>
      <c r="BA251" s="601"/>
    </row>
    <row r="252">
      <c r="AR252" s="601"/>
      <c r="AW252" s="601"/>
      <c r="AX252" s="601"/>
      <c r="AY252" s="601"/>
      <c r="AZ252" s="601"/>
      <c r="BA252" s="601"/>
    </row>
    <row r="253">
      <c r="AR253" s="601"/>
      <c r="AW253" s="601"/>
      <c r="AX253" s="601"/>
      <c r="AY253" s="601"/>
      <c r="AZ253" s="601"/>
      <c r="BA253" s="601"/>
    </row>
    <row r="254">
      <c r="AR254" s="601"/>
      <c r="AW254" s="601"/>
      <c r="AX254" s="601"/>
      <c r="AY254" s="601"/>
      <c r="AZ254" s="601"/>
      <c r="BA254" s="601"/>
    </row>
    <row r="255">
      <c r="AR255" s="601"/>
      <c r="AW255" s="601"/>
      <c r="AX255" s="601"/>
      <c r="AY255" s="601"/>
      <c r="AZ255" s="601"/>
      <c r="BA255" s="601"/>
    </row>
    <row r="256">
      <c r="AR256" s="601"/>
      <c r="AW256" s="601"/>
      <c r="AX256" s="601"/>
      <c r="AY256" s="601"/>
      <c r="AZ256" s="601"/>
      <c r="BA256" s="601"/>
    </row>
    <row r="257">
      <c r="AR257" s="601"/>
      <c r="AW257" s="601"/>
      <c r="AX257" s="601"/>
      <c r="AY257" s="601"/>
      <c r="AZ257" s="601"/>
      <c r="BA257" s="601"/>
    </row>
    <row r="258">
      <c r="AR258" s="601"/>
      <c r="AW258" s="601"/>
      <c r="AX258" s="601"/>
      <c r="AY258" s="601"/>
      <c r="AZ258" s="601"/>
      <c r="BA258" s="601"/>
    </row>
    <row r="259">
      <c r="AR259" s="601"/>
      <c r="AW259" s="601"/>
      <c r="AX259" s="601"/>
      <c r="AY259" s="601"/>
      <c r="AZ259" s="601"/>
      <c r="BA259" s="601"/>
    </row>
    <row r="260">
      <c r="AR260" s="601"/>
      <c r="AW260" s="601"/>
      <c r="AX260" s="601"/>
      <c r="AY260" s="601"/>
      <c r="AZ260" s="601"/>
      <c r="BA260" s="601"/>
    </row>
    <row r="261">
      <c r="AR261" s="601"/>
      <c r="AW261" s="601"/>
      <c r="AX261" s="601"/>
      <c r="AY261" s="601"/>
      <c r="AZ261" s="601"/>
      <c r="BA261" s="601"/>
    </row>
    <row r="262">
      <c r="AR262" s="601"/>
      <c r="AW262" s="601"/>
      <c r="AX262" s="601"/>
      <c r="AY262" s="601"/>
      <c r="AZ262" s="601"/>
      <c r="BA262" s="601"/>
    </row>
    <row r="263">
      <c r="AR263" s="601"/>
      <c r="AW263" s="601"/>
      <c r="AX263" s="601"/>
      <c r="AY263" s="601"/>
      <c r="AZ263" s="601"/>
      <c r="BA263" s="601"/>
    </row>
    <row r="264">
      <c r="AR264" s="601"/>
      <c r="AW264" s="601"/>
      <c r="AX264" s="601"/>
      <c r="AY264" s="601"/>
      <c r="AZ264" s="601"/>
      <c r="BA264" s="601"/>
    </row>
    <row r="265">
      <c r="AR265" s="601"/>
      <c r="AW265" s="601"/>
      <c r="AX265" s="601"/>
      <c r="AY265" s="601"/>
      <c r="AZ265" s="601"/>
      <c r="BA265" s="601"/>
    </row>
    <row r="266">
      <c r="AR266" s="601"/>
      <c r="AW266" s="601"/>
      <c r="AX266" s="601"/>
      <c r="AY266" s="601"/>
      <c r="AZ266" s="601"/>
      <c r="BA266" s="601"/>
    </row>
    <row r="267">
      <c r="AR267" s="601"/>
      <c r="AW267" s="601"/>
      <c r="AX267" s="601"/>
      <c r="AY267" s="601"/>
      <c r="AZ267" s="601"/>
      <c r="BA267" s="601"/>
    </row>
    <row r="268">
      <c r="AR268" s="601"/>
      <c r="AW268" s="601"/>
      <c r="AX268" s="601"/>
      <c r="AY268" s="601"/>
      <c r="AZ268" s="601"/>
      <c r="BA268" s="601"/>
    </row>
    <row r="269">
      <c r="AR269" s="601"/>
      <c r="AW269" s="601"/>
      <c r="AX269" s="601"/>
      <c r="AY269" s="601"/>
      <c r="AZ269" s="601"/>
      <c r="BA269" s="601"/>
    </row>
    <row r="270">
      <c r="AR270" s="601"/>
      <c r="AW270" s="601"/>
      <c r="AX270" s="601"/>
      <c r="AY270" s="601"/>
      <c r="AZ270" s="601"/>
      <c r="BA270" s="601"/>
    </row>
    <row r="271">
      <c r="AR271" s="601"/>
      <c r="AW271" s="601"/>
      <c r="AX271" s="601"/>
      <c r="AY271" s="601"/>
      <c r="AZ271" s="601"/>
      <c r="BA271" s="601"/>
    </row>
    <row r="272">
      <c r="AR272" s="601"/>
      <c r="AW272" s="601"/>
      <c r="AX272" s="601"/>
      <c r="AY272" s="601"/>
      <c r="AZ272" s="601"/>
      <c r="BA272" s="601"/>
    </row>
    <row r="273">
      <c r="AR273" s="601"/>
      <c r="AW273" s="601"/>
      <c r="AX273" s="601"/>
      <c r="AY273" s="601"/>
      <c r="AZ273" s="601"/>
      <c r="BA273" s="601"/>
    </row>
    <row r="274">
      <c r="AR274" s="601"/>
      <c r="AW274" s="601"/>
      <c r="AX274" s="601"/>
      <c r="AY274" s="601"/>
      <c r="AZ274" s="601"/>
      <c r="BA274" s="601"/>
    </row>
    <row r="275">
      <c r="AR275" s="601"/>
      <c r="AW275" s="601"/>
      <c r="AX275" s="601"/>
      <c r="AY275" s="601"/>
      <c r="AZ275" s="601"/>
      <c r="BA275" s="601"/>
    </row>
    <row r="276">
      <c r="AR276" s="601"/>
      <c r="AW276" s="601"/>
      <c r="AX276" s="601"/>
      <c r="AY276" s="601"/>
      <c r="AZ276" s="601"/>
      <c r="BA276" s="601"/>
    </row>
    <row r="277">
      <c r="AR277" s="601"/>
      <c r="AW277" s="601"/>
      <c r="AX277" s="601"/>
      <c r="AY277" s="601"/>
      <c r="AZ277" s="601"/>
      <c r="BA277" s="601"/>
    </row>
    <row r="278">
      <c r="AR278" s="601"/>
      <c r="AW278" s="601"/>
      <c r="AX278" s="601"/>
      <c r="AY278" s="601"/>
      <c r="AZ278" s="601"/>
      <c r="BA278" s="601"/>
    </row>
    <row r="279">
      <c r="AR279" s="601"/>
      <c r="AW279" s="601"/>
      <c r="AX279" s="601"/>
      <c r="AY279" s="601"/>
      <c r="AZ279" s="601"/>
      <c r="BA279" s="601"/>
    </row>
    <row r="280">
      <c r="AR280" s="601"/>
      <c r="AW280" s="601"/>
      <c r="AX280" s="601"/>
      <c r="AY280" s="601"/>
      <c r="AZ280" s="601"/>
      <c r="BA280" s="601"/>
    </row>
    <row r="281">
      <c r="AR281" s="601"/>
      <c r="AW281" s="601"/>
      <c r="AX281" s="601"/>
      <c r="AY281" s="601"/>
      <c r="AZ281" s="601"/>
      <c r="BA281" s="601"/>
    </row>
    <row r="282">
      <c r="AR282" s="601"/>
      <c r="AW282" s="601"/>
      <c r="AX282" s="601"/>
      <c r="AY282" s="601"/>
      <c r="AZ282" s="601"/>
      <c r="BA282" s="601"/>
    </row>
    <row r="283">
      <c r="AR283" s="601"/>
      <c r="AW283" s="601"/>
      <c r="AX283" s="601"/>
      <c r="AY283" s="601"/>
      <c r="AZ283" s="601"/>
      <c r="BA283" s="601"/>
    </row>
    <row r="284">
      <c r="AR284" s="601"/>
      <c r="AW284" s="601"/>
      <c r="AX284" s="601"/>
      <c r="AY284" s="601"/>
      <c r="AZ284" s="601"/>
      <c r="BA284" s="601"/>
    </row>
    <row r="285">
      <c r="AR285" s="601"/>
      <c r="AW285" s="601"/>
      <c r="AX285" s="601"/>
      <c r="AY285" s="601"/>
      <c r="AZ285" s="601"/>
      <c r="BA285" s="601"/>
    </row>
    <row r="286">
      <c r="AR286" s="601"/>
      <c r="AW286" s="601"/>
      <c r="AX286" s="601"/>
      <c r="AY286" s="601"/>
      <c r="AZ286" s="601"/>
      <c r="BA286" s="601"/>
    </row>
    <row r="287">
      <c r="AR287" s="601"/>
      <c r="AW287" s="601"/>
      <c r="AX287" s="601"/>
      <c r="AY287" s="601"/>
      <c r="AZ287" s="601"/>
      <c r="BA287" s="601"/>
    </row>
    <row r="288">
      <c r="AR288" s="601"/>
      <c r="AW288" s="601"/>
      <c r="AX288" s="601"/>
      <c r="AY288" s="601"/>
      <c r="AZ288" s="601"/>
      <c r="BA288" s="601"/>
    </row>
    <row r="289">
      <c r="AR289" s="601"/>
      <c r="AW289" s="601"/>
      <c r="AX289" s="601"/>
      <c r="AY289" s="601"/>
      <c r="AZ289" s="601"/>
      <c r="BA289" s="601"/>
    </row>
    <row r="290">
      <c r="AR290" s="601"/>
      <c r="AW290" s="601"/>
      <c r="AX290" s="601"/>
      <c r="AY290" s="601"/>
      <c r="AZ290" s="601"/>
      <c r="BA290" s="601"/>
    </row>
    <row r="291">
      <c r="AR291" s="601"/>
      <c r="AW291" s="601"/>
      <c r="AX291" s="601"/>
      <c r="AY291" s="601"/>
      <c r="AZ291" s="601"/>
      <c r="BA291" s="601"/>
    </row>
    <row r="292">
      <c r="AR292" s="601"/>
      <c r="AW292" s="601"/>
      <c r="AX292" s="601"/>
      <c r="AY292" s="601"/>
      <c r="AZ292" s="601"/>
      <c r="BA292" s="601"/>
    </row>
    <row r="293">
      <c r="AR293" s="601"/>
      <c r="AW293" s="601"/>
      <c r="AX293" s="601"/>
      <c r="AY293" s="601"/>
      <c r="AZ293" s="601"/>
      <c r="BA293" s="601"/>
    </row>
    <row r="294">
      <c r="AR294" s="601"/>
      <c r="AW294" s="601"/>
      <c r="AX294" s="601"/>
      <c r="AY294" s="601"/>
      <c r="AZ294" s="601"/>
      <c r="BA294" s="601"/>
    </row>
    <row r="295">
      <c r="AR295" s="601"/>
      <c r="AW295" s="601"/>
      <c r="AX295" s="601"/>
      <c r="AY295" s="601"/>
      <c r="AZ295" s="601"/>
      <c r="BA295" s="601"/>
    </row>
    <row r="296">
      <c r="AR296" s="601"/>
      <c r="AW296" s="601"/>
      <c r="AX296" s="601"/>
      <c r="AY296" s="601"/>
      <c r="AZ296" s="601"/>
      <c r="BA296" s="601"/>
    </row>
    <row r="297">
      <c r="AR297" s="601"/>
      <c r="AW297" s="601"/>
      <c r="AX297" s="601"/>
      <c r="AY297" s="601"/>
      <c r="AZ297" s="601"/>
      <c r="BA297" s="601"/>
    </row>
    <row r="298">
      <c r="AR298" s="601"/>
      <c r="AW298" s="601"/>
      <c r="AX298" s="601"/>
      <c r="AY298" s="601"/>
      <c r="AZ298" s="601"/>
      <c r="BA298" s="601"/>
    </row>
    <row r="299">
      <c r="AR299" s="601"/>
      <c r="AW299" s="601"/>
      <c r="AX299" s="601"/>
      <c r="AY299" s="601"/>
      <c r="AZ299" s="601"/>
      <c r="BA299" s="601"/>
    </row>
    <row r="300">
      <c r="AR300" s="601"/>
      <c r="AW300" s="601"/>
      <c r="AX300" s="601"/>
      <c r="AY300" s="601"/>
      <c r="AZ300" s="601"/>
      <c r="BA300" s="601"/>
    </row>
    <row r="301">
      <c r="AR301" s="601"/>
      <c r="AW301" s="601"/>
      <c r="AX301" s="601"/>
      <c r="AY301" s="601"/>
      <c r="AZ301" s="601"/>
      <c r="BA301" s="601"/>
    </row>
    <row r="302">
      <c r="AR302" s="601"/>
      <c r="AW302" s="601"/>
      <c r="AX302" s="601"/>
      <c r="AY302" s="601"/>
      <c r="AZ302" s="601"/>
      <c r="BA302" s="601"/>
    </row>
    <row r="303">
      <c r="AR303" s="601"/>
      <c r="AW303" s="601"/>
      <c r="AX303" s="601"/>
      <c r="AY303" s="601"/>
      <c r="AZ303" s="601"/>
      <c r="BA303" s="601"/>
    </row>
    <row r="304">
      <c r="AR304" s="601"/>
      <c r="AW304" s="601"/>
      <c r="AX304" s="601"/>
      <c r="AY304" s="601"/>
      <c r="AZ304" s="601"/>
      <c r="BA304" s="601"/>
    </row>
    <row r="305">
      <c r="AR305" s="601"/>
      <c r="AW305" s="601"/>
      <c r="AX305" s="601"/>
      <c r="AY305" s="601"/>
      <c r="AZ305" s="601"/>
      <c r="BA305" s="601"/>
    </row>
    <row r="306">
      <c r="AR306" s="601"/>
      <c r="AW306" s="601"/>
      <c r="AX306" s="601"/>
      <c r="AY306" s="601"/>
      <c r="AZ306" s="601"/>
      <c r="BA306" s="601"/>
    </row>
    <row r="307">
      <c r="AR307" s="601"/>
      <c r="AW307" s="601"/>
      <c r="AX307" s="601"/>
      <c r="AY307" s="601"/>
      <c r="AZ307" s="601"/>
      <c r="BA307" s="601"/>
    </row>
    <row r="308">
      <c r="AR308" s="601"/>
      <c r="AW308" s="601"/>
      <c r="AX308" s="601"/>
      <c r="AY308" s="601"/>
      <c r="AZ308" s="601"/>
      <c r="BA308" s="601"/>
    </row>
    <row r="309">
      <c r="AR309" s="601"/>
      <c r="AW309" s="601"/>
      <c r="AX309" s="601"/>
      <c r="AY309" s="601"/>
      <c r="AZ309" s="601"/>
      <c r="BA309" s="601"/>
    </row>
    <row r="310">
      <c r="AR310" s="601"/>
      <c r="AW310" s="601"/>
      <c r="AX310" s="601"/>
      <c r="AY310" s="601"/>
      <c r="AZ310" s="601"/>
      <c r="BA310" s="601"/>
    </row>
    <row r="311">
      <c r="AR311" s="601"/>
      <c r="AW311" s="601"/>
      <c r="AX311" s="601"/>
      <c r="AY311" s="601"/>
      <c r="AZ311" s="601"/>
      <c r="BA311" s="601"/>
    </row>
    <row r="312">
      <c r="AR312" s="601"/>
      <c r="AW312" s="601"/>
      <c r="AX312" s="601"/>
      <c r="AY312" s="601"/>
      <c r="AZ312" s="601"/>
      <c r="BA312" s="601"/>
    </row>
    <row r="313">
      <c r="AR313" s="601"/>
      <c r="AW313" s="601"/>
      <c r="AX313" s="601"/>
      <c r="AY313" s="601"/>
      <c r="AZ313" s="601"/>
      <c r="BA313" s="601"/>
    </row>
    <row r="314">
      <c r="AR314" s="601"/>
      <c r="AW314" s="601"/>
      <c r="AX314" s="601"/>
      <c r="AY314" s="601"/>
      <c r="AZ314" s="601"/>
      <c r="BA314" s="601"/>
    </row>
    <row r="315">
      <c r="AR315" s="601"/>
      <c r="AW315" s="601"/>
      <c r="AX315" s="601"/>
      <c r="AY315" s="601"/>
      <c r="AZ315" s="601"/>
      <c r="BA315" s="601"/>
    </row>
    <row r="316">
      <c r="AR316" s="601"/>
      <c r="AW316" s="601"/>
      <c r="AX316" s="601"/>
      <c r="AY316" s="601"/>
      <c r="AZ316" s="601"/>
      <c r="BA316" s="601"/>
    </row>
    <row r="317">
      <c r="AR317" s="601"/>
      <c r="AW317" s="601"/>
      <c r="AX317" s="601"/>
      <c r="AY317" s="601"/>
      <c r="AZ317" s="601"/>
      <c r="BA317" s="601"/>
    </row>
    <row r="318">
      <c r="AR318" s="601"/>
      <c r="AW318" s="601"/>
      <c r="AX318" s="601"/>
      <c r="AY318" s="601"/>
      <c r="AZ318" s="601"/>
      <c r="BA318" s="601"/>
    </row>
    <row r="319">
      <c r="AR319" s="601"/>
      <c r="AW319" s="601"/>
      <c r="AX319" s="601"/>
      <c r="AY319" s="601"/>
      <c r="AZ319" s="601"/>
      <c r="BA319" s="601"/>
    </row>
    <row r="320">
      <c r="AR320" s="601"/>
      <c r="AW320" s="601"/>
      <c r="AX320" s="601"/>
      <c r="AY320" s="601"/>
      <c r="AZ320" s="601"/>
      <c r="BA320" s="601"/>
    </row>
    <row r="321">
      <c r="AR321" s="601"/>
      <c r="AW321" s="601"/>
      <c r="AX321" s="601"/>
      <c r="AY321" s="601"/>
      <c r="AZ321" s="601"/>
      <c r="BA321" s="601"/>
    </row>
    <row r="322">
      <c r="AR322" s="601"/>
      <c r="AW322" s="601"/>
      <c r="AX322" s="601"/>
      <c r="AY322" s="601"/>
      <c r="AZ322" s="601"/>
      <c r="BA322" s="601"/>
    </row>
    <row r="323">
      <c r="AR323" s="601"/>
      <c r="AW323" s="601"/>
      <c r="AX323" s="601"/>
      <c r="AY323" s="601"/>
      <c r="AZ323" s="601"/>
      <c r="BA323" s="601"/>
    </row>
    <row r="324">
      <c r="AR324" s="601"/>
      <c r="AW324" s="601"/>
      <c r="AX324" s="601"/>
      <c r="AY324" s="601"/>
      <c r="AZ324" s="601"/>
      <c r="BA324" s="601"/>
    </row>
    <row r="325">
      <c r="AR325" s="601"/>
      <c r="AW325" s="601"/>
      <c r="AX325" s="601"/>
      <c r="AY325" s="601"/>
      <c r="AZ325" s="601"/>
      <c r="BA325" s="601"/>
    </row>
    <row r="326">
      <c r="AR326" s="601"/>
      <c r="AW326" s="601"/>
      <c r="AX326" s="601"/>
      <c r="AY326" s="601"/>
      <c r="AZ326" s="601"/>
      <c r="BA326" s="601"/>
    </row>
    <row r="327">
      <c r="AR327" s="601"/>
      <c r="AW327" s="601"/>
      <c r="AX327" s="601"/>
      <c r="AY327" s="601"/>
      <c r="AZ327" s="601"/>
      <c r="BA327" s="601"/>
    </row>
    <row r="328">
      <c r="AR328" s="601"/>
      <c r="AW328" s="601"/>
      <c r="AX328" s="601"/>
      <c r="AY328" s="601"/>
      <c r="AZ328" s="601"/>
      <c r="BA328" s="601"/>
    </row>
    <row r="329">
      <c r="AR329" s="601"/>
      <c r="AW329" s="601"/>
      <c r="AX329" s="601"/>
      <c r="AY329" s="601"/>
      <c r="AZ329" s="601"/>
      <c r="BA329" s="601"/>
    </row>
    <row r="330">
      <c r="AR330" s="601"/>
      <c r="AW330" s="601"/>
      <c r="AX330" s="601"/>
      <c r="AY330" s="601"/>
      <c r="AZ330" s="601"/>
      <c r="BA330" s="601"/>
    </row>
    <row r="331">
      <c r="AR331" s="601"/>
      <c r="AW331" s="601"/>
      <c r="AX331" s="601"/>
      <c r="AY331" s="601"/>
      <c r="AZ331" s="601"/>
      <c r="BA331" s="601"/>
    </row>
    <row r="332">
      <c r="AR332" s="601"/>
      <c r="AW332" s="601"/>
      <c r="AX332" s="601"/>
      <c r="AY332" s="601"/>
      <c r="AZ332" s="601"/>
      <c r="BA332" s="601"/>
    </row>
    <row r="333">
      <c r="AR333" s="601"/>
      <c r="AW333" s="601"/>
      <c r="AX333" s="601"/>
      <c r="AY333" s="601"/>
      <c r="AZ333" s="601"/>
      <c r="BA333" s="601"/>
    </row>
    <row r="334">
      <c r="AR334" s="601"/>
      <c r="AW334" s="601"/>
      <c r="AX334" s="601"/>
      <c r="AY334" s="601"/>
      <c r="AZ334" s="601"/>
      <c r="BA334" s="601"/>
    </row>
    <row r="335">
      <c r="AR335" s="601"/>
      <c r="AW335" s="601"/>
      <c r="AX335" s="601"/>
      <c r="AY335" s="601"/>
      <c r="AZ335" s="601"/>
      <c r="BA335" s="601"/>
    </row>
    <row r="336">
      <c r="AR336" s="601"/>
      <c r="AW336" s="601"/>
      <c r="AX336" s="601"/>
      <c r="AY336" s="601"/>
      <c r="AZ336" s="601"/>
      <c r="BA336" s="601"/>
    </row>
    <row r="337">
      <c r="AR337" s="601"/>
      <c r="AW337" s="601"/>
      <c r="AX337" s="601"/>
      <c r="AY337" s="601"/>
      <c r="AZ337" s="601"/>
      <c r="BA337" s="601"/>
    </row>
    <row r="338">
      <c r="AR338" s="601"/>
      <c r="AW338" s="601"/>
      <c r="AX338" s="601"/>
      <c r="AY338" s="601"/>
      <c r="AZ338" s="601"/>
      <c r="BA338" s="601"/>
    </row>
    <row r="339">
      <c r="AR339" s="601"/>
      <c r="AW339" s="601"/>
      <c r="AX339" s="601"/>
      <c r="AY339" s="601"/>
      <c r="AZ339" s="601"/>
      <c r="BA339" s="601"/>
    </row>
    <row r="340">
      <c r="AR340" s="601"/>
      <c r="AW340" s="601"/>
      <c r="AX340" s="601"/>
      <c r="AY340" s="601"/>
      <c r="AZ340" s="601"/>
      <c r="BA340" s="601"/>
    </row>
    <row r="341">
      <c r="AR341" s="601"/>
      <c r="AW341" s="601"/>
      <c r="AX341" s="601"/>
      <c r="AY341" s="601"/>
      <c r="AZ341" s="601"/>
      <c r="BA341" s="601"/>
    </row>
    <row r="342">
      <c r="AR342" s="601"/>
      <c r="AW342" s="601"/>
      <c r="AX342" s="601"/>
      <c r="AY342" s="601"/>
      <c r="AZ342" s="601"/>
      <c r="BA342" s="601"/>
    </row>
    <row r="343">
      <c r="AR343" s="601"/>
      <c r="AW343" s="601"/>
      <c r="AX343" s="601"/>
      <c r="AY343" s="601"/>
      <c r="AZ343" s="601"/>
      <c r="BA343" s="601"/>
    </row>
    <row r="344">
      <c r="AR344" s="601"/>
      <c r="AW344" s="601"/>
      <c r="AX344" s="601"/>
      <c r="AY344" s="601"/>
      <c r="AZ344" s="601"/>
      <c r="BA344" s="601"/>
    </row>
    <row r="345">
      <c r="AR345" s="601"/>
      <c r="AW345" s="601"/>
      <c r="AX345" s="601"/>
      <c r="AY345" s="601"/>
      <c r="AZ345" s="601"/>
      <c r="BA345" s="601"/>
    </row>
    <row r="346">
      <c r="AR346" s="601"/>
      <c r="AW346" s="601"/>
      <c r="AX346" s="601"/>
      <c r="AY346" s="601"/>
      <c r="AZ346" s="601"/>
      <c r="BA346" s="601"/>
    </row>
    <row r="347">
      <c r="AR347" s="601"/>
      <c r="AW347" s="601"/>
      <c r="AX347" s="601"/>
      <c r="AY347" s="601"/>
      <c r="AZ347" s="601"/>
      <c r="BA347" s="601"/>
    </row>
    <row r="348">
      <c r="AR348" s="601"/>
      <c r="AW348" s="601"/>
      <c r="AX348" s="601"/>
      <c r="AY348" s="601"/>
      <c r="AZ348" s="601"/>
      <c r="BA348" s="601"/>
    </row>
    <row r="349">
      <c r="AR349" s="601"/>
      <c r="AW349" s="601"/>
      <c r="AX349" s="601"/>
      <c r="AY349" s="601"/>
      <c r="AZ349" s="601"/>
      <c r="BA349" s="601"/>
    </row>
    <row r="350">
      <c r="AR350" s="601"/>
      <c r="AW350" s="601"/>
      <c r="AX350" s="601"/>
      <c r="AY350" s="601"/>
      <c r="AZ350" s="601"/>
      <c r="BA350" s="601"/>
    </row>
    <row r="351">
      <c r="AR351" s="601"/>
      <c r="AW351" s="601"/>
      <c r="AX351" s="601"/>
      <c r="AY351" s="601"/>
      <c r="AZ351" s="601"/>
      <c r="BA351" s="601"/>
    </row>
    <row r="352">
      <c r="AR352" s="601"/>
      <c r="AW352" s="601"/>
      <c r="AX352" s="601"/>
      <c r="AY352" s="601"/>
      <c r="AZ352" s="601"/>
      <c r="BA352" s="601"/>
    </row>
    <row r="353">
      <c r="AR353" s="601"/>
      <c r="AW353" s="601"/>
      <c r="AX353" s="601"/>
      <c r="AY353" s="601"/>
      <c r="AZ353" s="601"/>
      <c r="BA353" s="601"/>
    </row>
    <row r="354">
      <c r="AR354" s="601"/>
      <c r="AW354" s="601"/>
      <c r="AX354" s="601"/>
      <c r="AY354" s="601"/>
      <c r="AZ354" s="601"/>
      <c r="BA354" s="601"/>
    </row>
    <row r="355">
      <c r="AR355" s="601"/>
      <c r="AW355" s="601"/>
      <c r="AX355" s="601"/>
      <c r="AY355" s="601"/>
      <c r="AZ355" s="601"/>
      <c r="BA355" s="601"/>
    </row>
    <row r="356">
      <c r="AR356" s="601"/>
      <c r="AW356" s="601"/>
      <c r="AX356" s="601"/>
      <c r="AY356" s="601"/>
      <c r="AZ356" s="601"/>
      <c r="BA356" s="601"/>
    </row>
    <row r="357">
      <c r="AR357" s="601"/>
      <c r="AW357" s="601"/>
      <c r="AX357" s="601"/>
      <c r="AY357" s="601"/>
      <c r="AZ357" s="601"/>
      <c r="BA357" s="601"/>
    </row>
    <row r="358">
      <c r="AR358" s="601"/>
      <c r="AW358" s="601"/>
      <c r="AX358" s="601"/>
      <c r="AY358" s="601"/>
      <c r="AZ358" s="601"/>
      <c r="BA358" s="601"/>
    </row>
    <row r="359">
      <c r="AR359" s="601"/>
      <c r="AW359" s="601"/>
      <c r="AX359" s="601"/>
      <c r="AY359" s="601"/>
      <c r="AZ359" s="601"/>
      <c r="BA359" s="601"/>
    </row>
    <row r="360">
      <c r="AR360" s="601"/>
      <c r="AW360" s="601"/>
      <c r="AX360" s="601"/>
      <c r="AY360" s="601"/>
      <c r="AZ360" s="601"/>
      <c r="BA360" s="601"/>
    </row>
    <row r="361">
      <c r="AR361" s="601"/>
      <c r="AW361" s="601"/>
      <c r="AX361" s="601"/>
      <c r="AY361" s="601"/>
      <c r="AZ361" s="601"/>
      <c r="BA361" s="601"/>
    </row>
    <row r="362">
      <c r="AR362" s="601"/>
      <c r="AW362" s="601"/>
      <c r="AX362" s="601"/>
      <c r="AY362" s="601"/>
      <c r="AZ362" s="601"/>
      <c r="BA362" s="601"/>
    </row>
    <row r="363">
      <c r="AR363" s="601"/>
      <c r="AW363" s="601"/>
      <c r="AX363" s="601"/>
      <c r="AY363" s="601"/>
      <c r="AZ363" s="601"/>
      <c r="BA363" s="601"/>
    </row>
    <row r="364">
      <c r="AR364" s="601"/>
      <c r="AW364" s="601"/>
      <c r="AX364" s="601"/>
      <c r="AY364" s="601"/>
      <c r="AZ364" s="601"/>
      <c r="BA364" s="601"/>
    </row>
    <row r="365">
      <c r="AR365" s="601"/>
      <c r="AW365" s="601"/>
      <c r="AX365" s="601"/>
      <c r="AY365" s="601"/>
      <c r="AZ365" s="601"/>
      <c r="BA365" s="601"/>
    </row>
    <row r="366">
      <c r="AR366" s="601"/>
      <c r="AW366" s="601"/>
      <c r="AX366" s="601"/>
      <c r="AY366" s="601"/>
      <c r="AZ366" s="601"/>
      <c r="BA366" s="601"/>
    </row>
    <row r="367">
      <c r="AR367" s="601"/>
      <c r="AW367" s="601"/>
      <c r="AX367" s="601"/>
      <c r="AY367" s="601"/>
      <c r="AZ367" s="601"/>
      <c r="BA367" s="601"/>
    </row>
    <row r="368">
      <c r="AR368" s="601"/>
      <c r="AW368" s="601"/>
      <c r="AX368" s="601"/>
      <c r="AY368" s="601"/>
      <c r="AZ368" s="601"/>
      <c r="BA368" s="601"/>
    </row>
    <row r="369">
      <c r="AR369" s="601"/>
      <c r="AW369" s="601"/>
      <c r="AX369" s="601"/>
      <c r="AY369" s="601"/>
      <c r="AZ369" s="601"/>
      <c r="BA369" s="601"/>
    </row>
    <row r="370">
      <c r="AR370" s="601"/>
      <c r="AW370" s="601"/>
      <c r="AX370" s="601"/>
      <c r="AY370" s="601"/>
      <c r="AZ370" s="601"/>
      <c r="BA370" s="601"/>
    </row>
    <row r="371">
      <c r="AR371" s="601"/>
      <c r="AW371" s="601"/>
      <c r="AX371" s="601"/>
      <c r="AY371" s="601"/>
      <c r="AZ371" s="601"/>
      <c r="BA371" s="601"/>
    </row>
    <row r="372">
      <c r="AR372" s="601"/>
      <c r="AW372" s="601"/>
      <c r="AX372" s="601"/>
      <c r="AY372" s="601"/>
      <c r="AZ372" s="601"/>
      <c r="BA372" s="601"/>
    </row>
    <row r="373">
      <c r="AR373" s="601"/>
      <c r="AW373" s="601"/>
      <c r="AX373" s="601"/>
      <c r="AY373" s="601"/>
      <c r="AZ373" s="601"/>
      <c r="BA373" s="601"/>
    </row>
    <row r="374">
      <c r="AR374" s="601"/>
      <c r="AW374" s="601"/>
      <c r="AX374" s="601"/>
      <c r="AY374" s="601"/>
      <c r="AZ374" s="601"/>
      <c r="BA374" s="601"/>
    </row>
    <row r="375">
      <c r="AR375" s="601"/>
      <c r="AW375" s="601"/>
      <c r="AX375" s="601"/>
      <c r="AY375" s="601"/>
      <c r="AZ375" s="601"/>
      <c r="BA375" s="601"/>
    </row>
    <row r="376">
      <c r="AR376" s="601"/>
      <c r="AW376" s="601"/>
      <c r="AX376" s="601"/>
      <c r="AY376" s="601"/>
      <c r="AZ376" s="601"/>
      <c r="BA376" s="601"/>
    </row>
    <row r="377">
      <c r="AR377" s="601"/>
      <c r="AW377" s="601"/>
      <c r="AX377" s="601"/>
      <c r="AY377" s="601"/>
      <c r="AZ377" s="601"/>
      <c r="BA377" s="601"/>
    </row>
    <row r="378">
      <c r="AR378" s="601"/>
      <c r="AW378" s="601"/>
      <c r="AX378" s="601"/>
      <c r="AY378" s="601"/>
      <c r="AZ378" s="601"/>
      <c r="BA378" s="601"/>
    </row>
    <row r="379">
      <c r="AR379" s="601"/>
      <c r="AW379" s="601"/>
      <c r="AX379" s="601"/>
      <c r="AY379" s="601"/>
      <c r="AZ379" s="601"/>
      <c r="BA379" s="601"/>
    </row>
    <row r="380">
      <c r="AR380" s="601"/>
      <c r="AW380" s="601"/>
      <c r="AX380" s="601"/>
      <c r="AY380" s="601"/>
      <c r="AZ380" s="601"/>
      <c r="BA380" s="601"/>
    </row>
    <row r="381">
      <c r="AR381" s="601"/>
      <c r="AW381" s="601"/>
      <c r="AX381" s="601"/>
      <c r="AY381" s="601"/>
      <c r="AZ381" s="601"/>
      <c r="BA381" s="601"/>
    </row>
    <row r="382">
      <c r="AR382" s="601"/>
      <c r="AW382" s="601"/>
      <c r="AX382" s="601"/>
      <c r="AY382" s="601"/>
      <c r="AZ382" s="601"/>
      <c r="BA382" s="601"/>
    </row>
    <row r="383">
      <c r="AR383" s="601"/>
      <c r="AW383" s="601"/>
      <c r="AX383" s="601"/>
      <c r="AY383" s="601"/>
      <c r="AZ383" s="601"/>
      <c r="BA383" s="601"/>
    </row>
    <row r="384">
      <c r="AR384" s="601"/>
      <c r="AW384" s="601"/>
      <c r="AX384" s="601"/>
      <c r="AY384" s="601"/>
      <c r="AZ384" s="601"/>
      <c r="BA384" s="601"/>
    </row>
    <row r="385">
      <c r="AR385" s="601"/>
      <c r="AW385" s="601"/>
      <c r="AX385" s="601"/>
      <c r="AY385" s="601"/>
      <c r="AZ385" s="601"/>
      <c r="BA385" s="601"/>
    </row>
    <row r="386">
      <c r="AR386" s="601"/>
      <c r="AW386" s="601"/>
      <c r="AX386" s="601"/>
      <c r="AY386" s="601"/>
      <c r="AZ386" s="601"/>
      <c r="BA386" s="601"/>
    </row>
    <row r="387">
      <c r="AR387" s="601"/>
      <c r="AW387" s="601"/>
      <c r="AX387" s="601"/>
      <c r="AY387" s="601"/>
      <c r="AZ387" s="601"/>
      <c r="BA387" s="601"/>
    </row>
    <row r="388">
      <c r="AR388" s="601"/>
      <c r="AW388" s="601"/>
      <c r="AX388" s="601"/>
      <c r="AY388" s="601"/>
      <c r="AZ388" s="601"/>
      <c r="BA388" s="601"/>
    </row>
    <row r="389">
      <c r="AR389" s="601"/>
      <c r="AW389" s="601"/>
      <c r="AX389" s="601"/>
      <c r="AY389" s="601"/>
      <c r="AZ389" s="601"/>
      <c r="BA389" s="601"/>
    </row>
    <row r="390">
      <c r="AR390" s="601"/>
      <c r="AW390" s="601"/>
      <c r="AX390" s="601"/>
      <c r="AY390" s="601"/>
      <c r="AZ390" s="601"/>
      <c r="BA390" s="601"/>
    </row>
    <row r="391">
      <c r="AR391" s="601"/>
      <c r="AW391" s="601"/>
      <c r="AX391" s="601"/>
      <c r="AY391" s="601"/>
      <c r="AZ391" s="601"/>
      <c r="BA391" s="601"/>
    </row>
    <row r="392">
      <c r="AR392" s="601"/>
      <c r="AW392" s="601"/>
      <c r="AX392" s="601"/>
      <c r="AY392" s="601"/>
      <c r="AZ392" s="601"/>
      <c r="BA392" s="601"/>
    </row>
    <row r="393">
      <c r="AR393" s="601"/>
      <c r="AW393" s="601"/>
      <c r="AX393" s="601"/>
      <c r="AY393" s="601"/>
      <c r="AZ393" s="601"/>
      <c r="BA393" s="601"/>
    </row>
    <row r="394">
      <c r="AR394" s="601"/>
      <c r="AW394" s="601"/>
      <c r="AX394" s="601"/>
      <c r="AY394" s="601"/>
      <c r="AZ394" s="601"/>
      <c r="BA394" s="601"/>
    </row>
    <row r="395">
      <c r="AR395" s="601"/>
      <c r="AW395" s="601"/>
      <c r="AX395" s="601"/>
      <c r="AY395" s="601"/>
      <c r="AZ395" s="601"/>
      <c r="BA395" s="601"/>
    </row>
    <row r="396">
      <c r="AR396" s="601"/>
      <c r="AW396" s="601"/>
      <c r="AX396" s="601"/>
      <c r="AY396" s="601"/>
      <c r="AZ396" s="601"/>
      <c r="BA396" s="601"/>
    </row>
    <row r="397">
      <c r="AR397" s="601"/>
      <c r="AW397" s="601"/>
      <c r="AX397" s="601"/>
      <c r="AY397" s="601"/>
      <c r="AZ397" s="601"/>
      <c r="BA397" s="601"/>
    </row>
    <row r="398">
      <c r="AR398" s="601"/>
      <c r="AW398" s="601"/>
      <c r="AX398" s="601"/>
      <c r="AY398" s="601"/>
      <c r="AZ398" s="601"/>
      <c r="BA398" s="601"/>
    </row>
    <row r="399">
      <c r="AR399" s="601"/>
      <c r="AW399" s="601"/>
      <c r="AX399" s="601"/>
      <c r="AY399" s="601"/>
      <c r="AZ399" s="601"/>
      <c r="BA399" s="601"/>
    </row>
    <row r="400">
      <c r="AR400" s="601"/>
      <c r="AW400" s="601"/>
      <c r="AX400" s="601"/>
      <c r="AY400" s="601"/>
      <c r="AZ400" s="601"/>
      <c r="BA400" s="601"/>
    </row>
    <row r="401">
      <c r="AR401" s="601"/>
      <c r="AW401" s="601"/>
      <c r="AX401" s="601"/>
      <c r="AY401" s="601"/>
      <c r="AZ401" s="601"/>
      <c r="BA401" s="601"/>
    </row>
    <row r="402">
      <c r="AR402" s="601"/>
      <c r="AW402" s="601"/>
      <c r="AX402" s="601"/>
      <c r="AY402" s="601"/>
      <c r="AZ402" s="601"/>
      <c r="BA402" s="601"/>
    </row>
    <row r="403">
      <c r="AR403" s="601"/>
      <c r="AW403" s="601"/>
      <c r="AX403" s="601"/>
      <c r="AY403" s="601"/>
      <c r="AZ403" s="601"/>
      <c r="BA403" s="601"/>
    </row>
    <row r="404">
      <c r="AR404" s="601"/>
      <c r="AW404" s="601"/>
      <c r="AX404" s="601"/>
      <c r="AY404" s="601"/>
      <c r="AZ404" s="601"/>
      <c r="BA404" s="601"/>
    </row>
    <row r="405">
      <c r="AR405" s="601"/>
      <c r="AW405" s="601"/>
      <c r="AX405" s="601"/>
      <c r="AY405" s="601"/>
      <c r="AZ405" s="601"/>
      <c r="BA405" s="601"/>
    </row>
    <row r="406">
      <c r="AR406" s="601"/>
      <c r="AW406" s="601"/>
      <c r="AX406" s="601"/>
      <c r="AY406" s="601"/>
      <c r="AZ406" s="601"/>
      <c r="BA406" s="601"/>
    </row>
    <row r="407">
      <c r="AR407" s="601"/>
      <c r="AW407" s="601"/>
      <c r="AX407" s="601"/>
      <c r="AY407" s="601"/>
      <c r="AZ407" s="601"/>
      <c r="BA407" s="601"/>
    </row>
    <row r="408">
      <c r="AR408" s="601"/>
      <c r="AW408" s="601"/>
      <c r="AX408" s="601"/>
      <c r="AY408" s="601"/>
      <c r="AZ408" s="601"/>
      <c r="BA408" s="601"/>
    </row>
    <row r="409">
      <c r="AR409" s="601"/>
      <c r="AW409" s="601"/>
      <c r="AX409" s="601"/>
      <c r="AY409" s="601"/>
      <c r="AZ409" s="601"/>
      <c r="BA409" s="601"/>
    </row>
    <row r="410">
      <c r="AR410" s="601"/>
      <c r="AW410" s="601"/>
      <c r="AX410" s="601"/>
      <c r="AY410" s="601"/>
      <c r="AZ410" s="601"/>
      <c r="BA410" s="601"/>
    </row>
    <row r="411">
      <c r="AR411" s="601"/>
      <c r="AW411" s="601"/>
      <c r="AX411" s="601"/>
      <c r="AY411" s="601"/>
      <c r="AZ411" s="601"/>
      <c r="BA411" s="601"/>
    </row>
    <row r="412">
      <c r="AR412" s="601"/>
      <c r="AW412" s="601"/>
      <c r="AX412" s="601"/>
      <c r="AY412" s="601"/>
      <c r="AZ412" s="601"/>
      <c r="BA412" s="601"/>
    </row>
    <row r="413">
      <c r="AR413" s="601"/>
      <c r="AW413" s="601"/>
      <c r="AX413" s="601"/>
      <c r="AY413" s="601"/>
      <c r="AZ413" s="601"/>
      <c r="BA413" s="601"/>
    </row>
    <row r="414">
      <c r="AR414" s="601"/>
      <c r="AW414" s="601"/>
      <c r="AX414" s="601"/>
      <c r="AY414" s="601"/>
      <c r="AZ414" s="601"/>
      <c r="BA414" s="601"/>
    </row>
    <row r="415">
      <c r="AR415" s="601"/>
      <c r="AW415" s="601"/>
      <c r="AX415" s="601"/>
      <c r="AY415" s="601"/>
      <c r="AZ415" s="601"/>
      <c r="BA415" s="601"/>
    </row>
    <row r="416">
      <c r="AR416" s="601"/>
      <c r="AW416" s="601"/>
      <c r="AX416" s="601"/>
      <c r="AY416" s="601"/>
      <c r="AZ416" s="601"/>
      <c r="BA416" s="601"/>
    </row>
    <row r="417">
      <c r="AR417" s="601"/>
      <c r="AW417" s="601"/>
      <c r="AX417" s="601"/>
      <c r="AY417" s="601"/>
      <c r="AZ417" s="601"/>
      <c r="BA417" s="601"/>
    </row>
    <row r="418">
      <c r="AR418" s="601"/>
      <c r="AW418" s="601"/>
      <c r="AX418" s="601"/>
      <c r="AY418" s="601"/>
      <c r="AZ418" s="601"/>
      <c r="BA418" s="601"/>
    </row>
    <row r="419">
      <c r="AR419" s="601"/>
      <c r="AW419" s="601"/>
      <c r="AX419" s="601"/>
      <c r="AY419" s="601"/>
      <c r="AZ419" s="601"/>
      <c r="BA419" s="601"/>
    </row>
    <row r="420">
      <c r="AR420" s="601"/>
      <c r="AW420" s="601"/>
      <c r="AX420" s="601"/>
      <c r="AY420" s="601"/>
      <c r="AZ420" s="601"/>
      <c r="BA420" s="601"/>
    </row>
    <row r="421">
      <c r="AR421" s="601"/>
      <c r="AW421" s="601"/>
      <c r="AX421" s="601"/>
      <c r="AY421" s="601"/>
      <c r="AZ421" s="601"/>
      <c r="BA421" s="601"/>
    </row>
    <row r="422">
      <c r="AR422" s="601"/>
      <c r="AW422" s="601"/>
      <c r="AX422" s="601"/>
      <c r="AY422" s="601"/>
      <c r="AZ422" s="601"/>
      <c r="BA422" s="601"/>
    </row>
    <row r="423">
      <c r="AR423" s="601"/>
      <c r="AW423" s="601"/>
      <c r="AX423" s="601"/>
      <c r="AY423" s="601"/>
      <c r="AZ423" s="601"/>
      <c r="BA423" s="601"/>
    </row>
    <row r="424">
      <c r="AR424" s="601"/>
      <c r="AW424" s="601"/>
      <c r="AX424" s="601"/>
      <c r="AY424" s="601"/>
      <c r="AZ424" s="601"/>
      <c r="BA424" s="601"/>
    </row>
    <row r="425">
      <c r="AR425" s="601"/>
      <c r="AW425" s="601"/>
      <c r="AX425" s="601"/>
      <c r="AY425" s="601"/>
      <c r="AZ425" s="601"/>
      <c r="BA425" s="601"/>
    </row>
    <row r="426">
      <c r="AR426" s="601"/>
      <c r="AW426" s="601"/>
      <c r="AX426" s="601"/>
      <c r="AY426" s="601"/>
      <c r="AZ426" s="601"/>
      <c r="BA426" s="601"/>
    </row>
    <row r="427">
      <c r="AR427" s="601"/>
      <c r="AW427" s="601"/>
      <c r="AX427" s="601"/>
      <c r="AY427" s="601"/>
      <c r="AZ427" s="601"/>
      <c r="BA427" s="601"/>
    </row>
    <row r="428">
      <c r="AR428" s="601"/>
      <c r="AW428" s="601"/>
      <c r="AX428" s="601"/>
      <c r="AY428" s="601"/>
      <c r="AZ428" s="601"/>
      <c r="BA428" s="601"/>
    </row>
    <row r="429">
      <c r="AR429" s="601"/>
      <c r="AW429" s="601"/>
      <c r="AX429" s="601"/>
      <c r="AY429" s="601"/>
      <c r="AZ429" s="601"/>
      <c r="BA429" s="601"/>
    </row>
    <row r="430">
      <c r="AR430" s="601"/>
      <c r="AW430" s="601"/>
      <c r="AX430" s="601"/>
      <c r="AY430" s="601"/>
      <c r="AZ430" s="601"/>
      <c r="BA430" s="601"/>
    </row>
    <row r="431">
      <c r="AR431" s="601"/>
      <c r="AW431" s="601"/>
      <c r="AX431" s="601"/>
      <c r="AY431" s="601"/>
      <c r="AZ431" s="601"/>
      <c r="BA431" s="601"/>
    </row>
    <row r="432">
      <c r="AR432" s="601"/>
      <c r="AW432" s="601"/>
      <c r="AX432" s="601"/>
      <c r="AY432" s="601"/>
      <c r="AZ432" s="601"/>
      <c r="BA432" s="601"/>
    </row>
    <row r="433">
      <c r="AR433" s="601"/>
      <c r="AW433" s="601"/>
      <c r="AX433" s="601"/>
      <c r="AY433" s="601"/>
      <c r="AZ433" s="601"/>
      <c r="BA433" s="601"/>
    </row>
    <row r="434">
      <c r="AR434" s="601"/>
      <c r="AW434" s="601"/>
      <c r="AX434" s="601"/>
      <c r="AY434" s="601"/>
      <c r="AZ434" s="601"/>
      <c r="BA434" s="601"/>
    </row>
    <row r="435">
      <c r="AR435" s="601"/>
      <c r="AW435" s="601"/>
      <c r="AX435" s="601"/>
      <c r="AY435" s="601"/>
      <c r="AZ435" s="601"/>
      <c r="BA435" s="601"/>
    </row>
    <row r="436">
      <c r="AR436" s="601"/>
      <c r="AW436" s="601"/>
      <c r="AX436" s="601"/>
      <c r="AY436" s="601"/>
      <c r="AZ436" s="601"/>
      <c r="BA436" s="601"/>
    </row>
    <row r="437">
      <c r="AR437" s="601"/>
      <c r="AW437" s="601"/>
      <c r="AX437" s="601"/>
      <c r="AY437" s="601"/>
      <c r="AZ437" s="601"/>
      <c r="BA437" s="601"/>
    </row>
    <row r="438">
      <c r="AR438" s="601"/>
      <c r="AW438" s="601"/>
      <c r="AX438" s="601"/>
      <c r="AY438" s="601"/>
      <c r="AZ438" s="601"/>
      <c r="BA438" s="601"/>
    </row>
    <row r="439">
      <c r="AR439" s="601"/>
      <c r="AW439" s="601"/>
      <c r="AX439" s="601"/>
      <c r="AY439" s="601"/>
      <c r="AZ439" s="601"/>
      <c r="BA439" s="601"/>
    </row>
    <row r="440">
      <c r="AR440" s="601"/>
      <c r="AW440" s="601"/>
      <c r="AX440" s="601"/>
      <c r="AY440" s="601"/>
      <c r="AZ440" s="601"/>
      <c r="BA440" s="601"/>
    </row>
    <row r="441">
      <c r="AR441" s="601"/>
      <c r="AW441" s="601"/>
      <c r="AX441" s="601"/>
      <c r="AY441" s="601"/>
      <c r="AZ441" s="601"/>
      <c r="BA441" s="601"/>
    </row>
    <row r="442">
      <c r="AR442" s="601"/>
      <c r="AW442" s="601"/>
      <c r="AX442" s="601"/>
      <c r="AY442" s="601"/>
      <c r="AZ442" s="601"/>
      <c r="BA442" s="601"/>
    </row>
    <row r="443">
      <c r="AR443" s="601"/>
      <c r="AW443" s="601"/>
      <c r="AX443" s="601"/>
      <c r="AY443" s="601"/>
      <c r="AZ443" s="601"/>
      <c r="BA443" s="601"/>
    </row>
    <row r="444">
      <c r="AR444" s="601"/>
      <c r="AW444" s="601"/>
      <c r="AX444" s="601"/>
      <c r="AY444" s="601"/>
      <c r="AZ444" s="601"/>
      <c r="BA444" s="601"/>
    </row>
    <row r="445">
      <c r="AR445" s="601"/>
      <c r="AW445" s="601"/>
      <c r="AX445" s="601"/>
      <c r="AY445" s="601"/>
      <c r="AZ445" s="601"/>
      <c r="BA445" s="601"/>
    </row>
    <row r="446">
      <c r="AR446" s="601"/>
      <c r="AW446" s="601"/>
      <c r="AX446" s="601"/>
      <c r="AY446" s="601"/>
      <c r="AZ446" s="601"/>
      <c r="BA446" s="601"/>
    </row>
    <row r="447">
      <c r="AR447" s="601"/>
      <c r="AW447" s="601"/>
      <c r="AX447" s="601"/>
      <c r="AY447" s="601"/>
      <c r="AZ447" s="601"/>
      <c r="BA447" s="601"/>
    </row>
    <row r="448">
      <c r="AR448" s="601"/>
      <c r="AW448" s="601"/>
      <c r="AX448" s="601"/>
      <c r="AY448" s="601"/>
      <c r="AZ448" s="601"/>
      <c r="BA448" s="601"/>
    </row>
    <row r="449">
      <c r="AR449" s="601"/>
      <c r="AW449" s="601"/>
      <c r="AX449" s="601"/>
      <c r="AY449" s="601"/>
      <c r="AZ449" s="601"/>
      <c r="BA449" s="601"/>
    </row>
    <row r="450">
      <c r="AR450" s="601"/>
      <c r="AW450" s="601"/>
      <c r="AX450" s="601"/>
      <c r="AY450" s="601"/>
      <c r="AZ450" s="601"/>
      <c r="BA450" s="601"/>
    </row>
    <row r="451">
      <c r="AR451" s="601"/>
      <c r="AW451" s="601"/>
      <c r="AX451" s="601"/>
      <c r="AY451" s="601"/>
      <c r="AZ451" s="601"/>
      <c r="BA451" s="601"/>
    </row>
    <row r="452">
      <c r="AR452" s="601"/>
      <c r="AW452" s="601"/>
      <c r="AX452" s="601"/>
      <c r="AY452" s="601"/>
      <c r="AZ452" s="601"/>
      <c r="BA452" s="601"/>
    </row>
    <row r="453">
      <c r="AR453" s="601"/>
      <c r="AW453" s="601"/>
      <c r="AX453" s="601"/>
      <c r="AY453" s="601"/>
      <c r="AZ453" s="601"/>
      <c r="BA453" s="601"/>
    </row>
    <row r="454">
      <c r="AR454" s="601"/>
      <c r="AW454" s="601"/>
      <c r="AX454" s="601"/>
      <c r="AY454" s="601"/>
      <c r="AZ454" s="601"/>
      <c r="BA454" s="601"/>
    </row>
    <row r="455">
      <c r="AR455" s="601"/>
      <c r="AW455" s="601"/>
      <c r="AX455" s="601"/>
      <c r="AY455" s="601"/>
      <c r="AZ455" s="601"/>
      <c r="BA455" s="601"/>
    </row>
    <row r="456">
      <c r="AR456" s="601"/>
      <c r="AW456" s="601"/>
      <c r="AX456" s="601"/>
      <c r="AY456" s="601"/>
      <c r="AZ456" s="601"/>
      <c r="BA456" s="601"/>
    </row>
    <row r="457">
      <c r="AR457" s="601"/>
      <c r="AW457" s="601"/>
      <c r="AX457" s="601"/>
      <c r="AY457" s="601"/>
      <c r="AZ457" s="601"/>
      <c r="BA457" s="601"/>
    </row>
    <row r="458">
      <c r="AR458" s="601"/>
      <c r="AW458" s="601"/>
      <c r="AX458" s="601"/>
      <c r="AY458" s="601"/>
      <c r="AZ458" s="601"/>
      <c r="BA458" s="601"/>
    </row>
    <row r="459">
      <c r="AR459" s="601"/>
      <c r="AW459" s="601"/>
      <c r="AX459" s="601"/>
      <c r="AY459" s="601"/>
      <c r="AZ459" s="601"/>
      <c r="BA459" s="601"/>
    </row>
    <row r="460">
      <c r="AR460" s="601"/>
      <c r="AW460" s="601"/>
      <c r="AX460" s="601"/>
      <c r="AY460" s="601"/>
      <c r="AZ460" s="601"/>
      <c r="BA460" s="601"/>
    </row>
    <row r="461">
      <c r="AR461" s="601"/>
      <c r="AW461" s="601"/>
      <c r="AX461" s="601"/>
      <c r="AY461" s="601"/>
      <c r="AZ461" s="601"/>
      <c r="BA461" s="601"/>
    </row>
    <row r="462">
      <c r="AR462" s="601"/>
      <c r="AW462" s="601"/>
      <c r="AX462" s="601"/>
      <c r="AY462" s="601"/>
      <c r="AZ462" s="601"/>
      <c r="BA462" s="601"/>
    </row>
    <row r="463">
      <c r="AR463" s="601"/>
      <c r="AW463" s="601"/>
      <c r="AX463" s="601"/>
      <c r="AY463" s="601"/>
      <c r="AZ463" s="601"/>
      <c r="BA463" s="601"/>
    </row>
    <row r="464">
      <c r="AR464" s="601"/>
      <c r="AW464" s="601"/>
      <c r="AX464" s="601"/>
      <c r="AY464" s="601"/>
      <c r="AZ464" s="601"/>
      <c r="BA464" s="601"/>
    </row>
    <row r="465">
      <c r="AR465" s="601"/>
      <c r="AW465" s="601"/>
      <c r="AX465" s="601"/>
      <c r="AY465" s="601"/>
      <c r="AZ465" s="601"/>
      <c r="BA465" s="601"/>
    </row>
    <row r="466">
      <c r="AR466" s="601"/>
      <c r="AW466" s="601"/>
      <c r="AX466" s="601"/>
      <c r="AY466" s="601"/>
      <c r="AZ466" s="601"/>
      <c r="BA466" s="601"/>
    </row>
    <row r="467">
      <c r="AR467" s="601"/>
      <c r="AW467" s="601"/>
      <c r="AX467" s="601"/>
      <c r="AY467" s="601"/>
      <c r="AZ467" s="601"/>
      <c r="BA467" s="601"/>
    </row>
    <row r="468">
      <c r="AR468" s="601"/>
      <c r="AW468" s="601"/>
      <c r="AX468" s="601"/>
      <c r="AY468" s="601"/>
      <c r="AZ468" s="601"/>
      <c r="BA468" s="601"/>
    </row>
    <row r="469">
      <c r="AR469" s="601"/>
      <c r="AW469" s="601"/>
      <c r="AX469" s="601"/>
      <c r="AY469" s="601"/>
      <c r="AZ469" s="601"/>
      <c r="BA469" s="601"/>
    </row>
    <row r="470">
      <c r="AR470" s="601"/>
      <c r="AW470" s="601"/>
      <c r="AX470" s="601"/>
      <c r="AY470" s="601"/>
      <c r="AZ470" s="601"/>
      <c r="BA470" s="601"/>
    </row>
    <row r="471">
      <c r="AR471" s="601"/>
      <c r="AW471" s="601"/>
      <c r="AX471" s="601"/>
      <c r="AY471" s="601"/>
      <c r="AZ471" s="601"/>
      <c r="BA471" s="601"/>
    </row>
    <row r="472">
      <c r="AR472" s="601"/>
      <c r="AW472" s="601"/>
      <c r="AX472" s="601"/>
      <c r="AY472" s="601"/>
      <c r="AZ472" s="601"/>
      <c r="BA472" s="601"/>
    </row>
    <row r="473">
      <c r="AR473" s="601"/>
      <c r="AW473" s="601"/>
      <c r="AX473" s="601"/>
      <c r="AY473" s="601"/>
      <c r="AZ473" s="601"/>
      <c r="BA473" s="601"/>
    </row>
    <row r="474">
      <c r="AR474" s="601"/>
      <c r="AW474" s="601"/>
      <c r="AX474" s="601"/>
      <c r="AY474" s="601"/>
      <c r="AZ474" s="601"/>
      <c r="BA474" s="601"/>
    </row>
    <row r="475">
      <c r="AR475" s="601"/>
      <c r="AW475" s="601"/>
      <c r="AX475" s="601"/>
      <c r="AY475" s="601"/>
      <c r="AZ475" s="601"/>
      <c r="BA475" s="601"/>
    </row>
    <row r="476">
      <c r="AR476" s="601"/>
      <c r="AW476" s="601"/>
      <c r="AX476" s="601"/>
      <c r="AY476" s="601"/>
      <c r="AZ476" s="601"/>
      <c r="BA476" s="601"/>
    </row>
    <row r="477">
      <c r="AR477" s="601"/>
      <c r="AW477" s="601"/>
      <c r="AX477" s="601"/>
      <c r="AY477" s="601"/>
      <c r="AZ477" s="601"/>
      <c r="BA477" s="601"/>
    </row>
    <row r="478">
      <c r="AR478" s="601"/>
      <c r="AW478" s="601"/>
      <c r="AX478" s="601"/>
      <c r="AY478" s="601"/>
      <c r="AZ478" s="601"/>
      <c r="BA478" s="601"/>
    </row>
    <row r="479">
      <c r="AR479" s="601"/>
      <c r="AW479" s="601"/>
      <c r="AX479" s="601"/>
      <c r="AY479" s="601"/>
      <c r="AZ479" s="601"/>
      <c r="BA479" s="601"/>
    </row>
    <row r="480">
      <c r="AR480" s="601"/>
      <c r="AW480" s="601"/>
      <c r="AX480" s="601"/>
      <c r="AY480" s="601"/>
      <c r="AZ480" s="601"/>
      <c r="BA480" s="601"/>
    </row>
    <row r="481">
      <c r="AR481" s="601"/>
      <c r="AW481" s="601"/>
      <c r="AX481" s="601"/>
      <c r="AY481" s="601"/>
      <c r="AZ481" s="601"/>
      <c r="BA481" s="601"/>
    </row>
    <row r="482">
      <c r="AR482" s="601"/>
      <c r="AW482" s="601"/>
      <c r="AX482" s="601"/>
      <c r="AY482" s="601"/>
      <c r="AZ482" s="601"/>
      <c r="BA482" s="601"/>
    </row>
    <row r="483">
      <c r="AR483" s="601"/>
      <c r="AW483" s="601"/>
      <c r="AX483" s="601"/>
      <c r="AY483" s="601"/>
      <c r="AZ483" s="601"/>
      <c r="BA483" s="601"/>
    </row>
    <row r="484">
      <c r="AR484" s="601"/>
      <c r="AW484" s="601"/>
      <c r="AX484" s="601"/>
      <c r="AY484" s="601"/>
      <c r="AZ484" s="601"/>
      <c r="BA484" s="601"/>
    </row>
    <row r="485">
      <c r="AR485" s="601"/>
      <c r="AW485" s="601"/>
      <c r="AX485" s="601"/>
      <c r="AY485" s="601"/>
      <c r="AZ485" s="601"/>
      <c r="BA485" s="601"/>
    </row>
    <row r="486">
      <c r="AR486" s="601"/>
      <c r="AW486" s="601"/>
      <c r="AX486" s="601"/>
      <c r="AY486" s="601"/>
      <c r="AZ486" s="601"/>
      <c r="BA486" s="601"/>
    </row>
    <row r="487">
      <c r="AR487" s="601"/>
      <c r="AW487" s="601"/>
      <c r="AX487" s="601"/>
      <c r="AY487" s="601"/>
      <c r="AZ487" s="601"/>
      <c r="BA487" s="601"/>
    </row>
    <row r="488">
      <c r="AR488" s="601"/>
      <c r="AW488" s="601"/>
      <c r="AX488" s="601"/>
      <c r="AY488" s="601"/>
      <c r="AZ488" s="601"/>
      <c r="BA488" s="601"/>
    </row>
    <row r="489">
      <c r="AR489" s="601"/>
      <c r="AW489" s="601"/>
      <c r="AX489" s="601"/>
      <c r="AY489" s="601"/>
      <c r="AZ489" s="601"/>
      <c r="BA489" s="601"/>
    </row>
    <row r="490">
      <c r="AR490" s="601"/>
      <c r="AW490" s="601"/>
      <c r="AX490" s="601"/>
      <c r="AY490" s="601"/>
      <c r="AZ490" s="601"/>
      <c r="BA490" s="601"/>
    </row>
    <row r="491">
      <c r="AR491" s="601"/>
      <c r="AW491" s="601"/>
      <c r="AX491" s="601"/>
      <c r="AY491" s="601"/>
      <c r="AZ491" s="601"/>
      <c r="BA491" s="601"/>
    </row>
    <row r="492">
      <c r="AR492" s="601"/>
      <c r="AW492" s="601"/>
      <c r="AX492" s="601"/>
      <c r="AY492" s="601"/>
      <c r="AZ492" s="601"/>
      <c r="BA492" s="601"/>
    </row>
    <row r="493">
      <c r="AR493" s="601"/>
      <c r="AW493" s="601"/>
      <c r="AX493" s="601"/>
      <c r="AY493" s="601"/>
      <c r="AZ493" s="601"/>
      <c r="BA493" s="601"/>
    </row>
    <row r="494">
      <c r="AR494" s="601"/>
      <c r="AW494" s="601"/>
      <c r="AX494" s="601"/>
      <c r="AY494" s="601"/>
      <c r="AZ494" s="601"/>
      <c r="BA494" s="601"/>
    </row>
    <row r="495">
      <c r="AR495" s="601"/>
      <c r="AW495" s="601"/>
      <c r="AX495" s="601"/>
      <c r="AY495" s="601"/>
      <c r="AZ495" s="601"/>
      <c r="BA495" s="601"/>
    </row>
    <row r="496">
      <c r="AR496" s="601"/>
      <c r="AW496" s="601"/>
      <c r="AX496" s="601"/>
      <c r="AY496" s="601"/>
      <c r="AZ496" s="601"/>
      <c r="BA496" s="601"/>
    </row>
    <row r="497">
      <c r="AR497" s="601"/>
      <c r="AW497" s="601"/>
      <c r="AX497" s="601"/>
      <c r="AY497" s="601"/>
      <c r="AZ497" s="601"/>
      <c r="BA497" s="601"/>
    </row>
    <row r="498">
      <c r="AR498" s="601"/>
      <c r="AW498" s="601"/>
      <c r="AX498" s="601"/>
      <c r="AY498" s="601"/>
      <c r="AZ498" s="601"/>
      <c r="BA498" s="601"/>
    </row>
    <row r="499">
      <c r="AR499" s="601"/>
      <c r="AW499" s="601"/>
      <c r="AX499" s="601"/>
      <c r="AY499" s="601"/>
      <c r="AZ499" s="601"/>
      <c r="BA499" s="601"/>
    </row>
    <row r="500">
      <c r="AR500" s="601"/>
      <c r="AW500" s="601"/>
      <c r="AX500" s="601"/>
      <c r="AY500" s="601"/>
      <c r="AZ500" s="601"/>
      <c r="BA500" s="601"/>
    </row>
    <row r="501">
      <c r="AR501" s="601"/>
      <c r="AW501" s="601"/>
      <c r="AX501" s="601"/>
      <c r="AY501" s="601"/>
      <c r="AZ501" s="601"/>
      <c r="BA501" s="601"/>
    </row>
    <row r="502">
      <c r="AR502" s="601"/>
      <c r="AW502" s="601"/>
      <c r="AX502" s="601"/>
      <c r="AY502" s="601"/>
      <c r="AZ502" s="601"/>
      <c r="BA502" s="601"/>
    </row>
    <row r="503">
      <c r="AR503" s="601"/>
      <c r="AW503" s="601"/>
      <c r="AX503" s="601"/>
      <c r="AY503" s="601"/>
      <c r="AZ503" s="601"/>
      <c r="BA503" s="601"/>
    </row>
    <row r="504">
      <c r="AR504" s="601"/>
      <c r="AW504" s="601"/>
      <c r="AX504" s="601"/>
      <c r="AY504" s="601"/>
      <c r="AZ504" s="601"/>
      <c r="BA504" s="601"/>
    </row>
    <row r="505">
      <c r="AR505" s="601"/>
      <c r="AW505" s="601"/>
      <c r="AX505" s="601"/>
      <c r="AY505" s="601"/>
      <c r="AZ505" s="601"/>
      <c r="BA505" s="601"/>
    </row>
    <row r="506">
      <c r="AR506" s="601"/>
      <c r="AW506" s="601"/>
      <c r="AX506" s="601"/>
      <c r="AY506" s="601"/>
      <c r="AZ506" s="601"/>
      <c r="BA506" s="601"/>
    </row>
    <row r="507">
      <c r="AR507" s="601"/>
      <c r="AW507" s="601"/>
      <c r="AX507" s="601"/>
      <c r="AY507" s="601"/>
      <c r="AZ507" s="601"/>
      <c r="BA507" s="601"/>
    </row>
    <row r="508">
      <c r="AR508" s="601"/>
      <c r="AW508" s="601"/>
      <c r="AX508" s="601"/>
      <c r="AY508" s="601"/>
      <c r="AZ508" s="601"/>
      <c r="BA508" s="601"/>
    </row>
    <row r="509">
      <c r="AR509" s="601"/>
      <c r="AW509" s="601"/>
      <c r="AX509" s="601"/>
      <c r="AY509" s="601"/>
      <c r="AZ509" s="601"/>
      <c r="BA509" s="601"/>
    </row>
    <row r="510">
      <c r="AR510" s="601"/>
      <c r="AW510" s="601"/>
      <c r="AX510" s="601"/>
      <c r="AY510" s="601"/>
      <c r="AZ510" s="601"/>
      <c r="BA510" s="601"/>
    </row>
    <row r="511">
      <c r="AR511" s="601"/>
      <c r="AW511" s="601"/>
      <c r="AX511" s="601"/>
      <c r="AY511" s="601"/>
      <c r="AZ511" s="601"/>
      <c r="BA511" s="601"/>
    </row>
    <row r="512">
      <c r="AR512" s="601"/>
      <c r="AW512" s="601"/>
      <c r="AX512" s="601"/>
      <c r="AY512" s="601"/>
      <c r="AZ512" s="601"/>
      <c r="BA512" s="601"/>
    </row>
    <row r="513">
      <c r="AR513" s="601"/>
      <c r="AW513" s="601"/>
      <c r="AX513" s="601"/>
      <c r="AY513" s="601"/>
      <c r="AZ513" s="601"/>
      <c r="BA513" s="601"/>
    </row>
    <row r="514">
      <c r="AR514" s="601"/>
      <c r="AW514" s="601"/>
      <c r="AX514" s="601"/>
      <c r="AY514" s="601"/>
      <c r="AZ514" s="601"/>
      <c r="BA514" s="601"/>
    </row>
    <row r="515">
      <c r="AR515" s="601"/>
      <c r="AW515" s="601"/>
      <c r="AX515" s="601"/>
      <c r="AY515" s="601"/>
      <c r="AZ515" s="601"/>
      <c r="BA515" s="601"/>
    </row>
    <row r="516">
      <c r="AR516" s="601"/>
      <c r="AW516" s="601"/>
      <c r="AX516" s="601"/>
      <c r="AY516" s="601"/>
      <c r="AZ516" s="601"/>
      <c r="BA516" s="601"/>
    </row>
    <row r="517">
      <c r="AR517" s="601"/>
      <c r="AW517" s="601"/>
      <c r="AX517" s="601"/>
      <c r="AY517" s="601"/>
      <c r="AZ517" s="601"/>
      <c r="BA517" s="601"/>
    </row>
    <row r="518">
      <c r="AR518" s="601"/>
      <c r="AW518" s="601"/>
      <c r="AX518" s="601"/>
      <c r="AY518" s="601"/>
      <c r="AZ518" s="601"/>
      <c r="BA518" s="601"/>
    </row>
    <row r="519">
      <c r="AR519" s="601"/>
      <c r="AW519" s="601"/>
      <c r="AX519" s="601"/>
      <c r="AY519" s="601"/>
      <c r="AZ519" s="601"/>
      <c r="BA519" s="601"/>
    </row>
    <row r="520">
      <c r="AR520" s="601"/>
      <c r="AW520" s="601"/>
      <c r="AX520" s="601"/>
      <c r="AY520" s="601"/>
      <c r="AZ520" s="601"/>
      <c r="BA520" s="601"/>
    </row>
    <row r="521">
      <c r="AR521" s="601"/>
      <c r="AW521" s="601"/>
      <c r="AX521" s="601"/>
      <c r="AY521" s="601"/>
      <c r="AZ521" s="601"/>
      <c r="BA521" s="601"/>
    </row>
    <row r="522">
      <c r="AR522" s="601"/>
      <c r="AW522" s="601"/>
      <c r="AX522" s="601"/>
      <c r="AY522" s="601"/>
      <c r="AZ522" s="601"/>
      <c r="BA522" s="601"/>
    </row>
    <row r="523">
      <c r="AR523" s="601"/>
      <c r="AW523" s="601"/>
      <c r="AX523" s="601"/>
      <c r="AY523" s="601"/>
      <c r="AZ523" s="601"/>
      <c r="BA523" s="601"/>
    </row>
    <row r="524">
      <c r="AR524" s="601"/>
      <c r="AW524" s="601"/>
      <c r="AX524" s="601"/>
      <c r="AY524" s="601"/>
      <c r="AZ524" s="601"/>
      <c r="BA524" s="601"/>
    </row>
    <row r="525">
      <c r="AR525" s="601"/>
      <c r="AW525" s="601"/>
      <c r="AX525" s="601"/>
      <c r="AY525" s="601"/>
      <c r="AZ525" s="601"/>
      <c r="BA525" s="601"/>
    </row>
    <row r="526">
      <c r="AR526" s="601"/>
      <c r="AW526" s="601"/>
      <c r="AX526" s="601"/>
      <c r="AY526" s="601"/>
      <c r="AZ526" s="601"/>
      <c r="BA526" s="601"/>
    </row>
    <row r="527">
      <c r="AR527" s="601"/>
      <c r="AW527" s="601"/>
      <c r="AX527" s="601"/>
      <c r="AY527" s="601"/>
      <c r="AZ527" s="601"/>
      <c r="BA527" s="601"/>
    </row>
    <row r="528">
      <c r="AR528" s="601"/>
      <c r="AW528" s="601"/>
      <c r="AX528" s="601"/>
      <c r="AY528" s="601"/>
      <c r="AZ528" s="601"/>
      <c r="BA528" s="601"/>
    </row>
    <row r="529">
      <c r="AR529" s="601"/>
      <c r="AW529" s="601"/>
      <c r="AX529" s="601"/>
      <c r="AY529" s="601"/>
      <c r="AZ529" s="601"/>
      <c r="BA529" s="601"/>
    </row>
    <row r="530">
      <c r="AR530" s="601"/>
      <c r="AW530" s="601"/>
      <c r="AX530" s="601"/>
      <c r="AY530" s="601"/>
      <c r="AZ530" s="601"/>
      <c r="BA530" s="601"/>
    </row>
    <row r="531">
      <c r="AR531" s="601"/>
      <c r="AW531" s="601"/>
      <c r="AX531" s="601"/>
      <c r="AY531" s="601"/>
      <c r="AZ531" s="601"/>
      <c r="BA531" s="601"/>
    </row>
    <row r="532">
      <c r="AR532" s="601"/>
      <c r="AW532" s="601"/>
      <c r="AX532" s="601"/>
      <c r="AY532" s="601"/>
      <c r="AZ532" s="601"/>
      <c r="BA532" s="601"/>
    </row>
    <row r="533">
      <c r="AR533" s="601"/>
      <c r="AW533" s="601"/>
      <c r="AX533" s="601"/>
      <c r="AY533" s="601"/>
      <c r="AZ533" s="601"/>
      <c r="BA533" s="601"/>
    </row>
    <row r="534">
      <c r="AR534" s="601"/>
      <c r="AW534" s="601"/>
      <c r="AX534" s="601"/>
      <c r="AY534" s="601"/>
      <c r="AZ534" s="601"/>
      <c r="BA534" s="601"/>
    </row>
    <row r="535">
      <c r="AR535" s="601"/>
      <c r="AW535" s="601"/>
      <c r="AX535" s="601"/>
      <c r="AY535" s="601"/>
      <c r="AZ535" s="601"/>
      <c r="BA535" s="601"/>
    </row>
    <row r="536">
      <c r="AR536" s="601"/>
      <c r="AW536" s="601"/>
      <c r="AX536" s="601"/>
      <c r="AY536" s="601"/>
      <c r="AZ536" s="601"/>
      <c r="BA536" s="601"/>
    </row>
    <row r="537">
      <c r="AR537" s="601"/>
      <c r="AW537" s="601"/>
      <c r="AX537" s="601"/>
      <c r="AY537" s="601"/>
      <c r="AZ537" s="601"/>
      <c r="BA537" s="601"/>
    </row>
    <row r="538">
      <c r="AR538" s="601"/>
      <c r="AW538" s="601"/>
      <c r="AX538" s="601"/>
      <c r="AY538" s="601"/>
      <c r="AZ538" s="601"/>
      <c r="BA538" s="601"/>
    </row>
    <row r="539">
      <c r="AR539" s="601"/>
      <c r="AW539" s="601"/>
      <c r="AX539" s="601"/>
      <c r="AY539" s="601"/>
      <c r="AZ539" s="601"/>
      <c r="BA539" s="601"/>
    </row>
    <row r="540">
      <c r="AR540" s="601"/>
      <c r="AW540" s="601"/>
      <c r="AX540" s="601"/>
      <c r="AY540" s="601"/>
      <c r="AZ540" s="601"/>
      <c r="BA540" s="601"/>
    </row>
    <row r="541">
      <c r="AR541" s="601"/>
      <c r="AW541" s="601"/>
      <c r="AX541" s="601"/>
      <c r="AY541" s="601"/>
      <c r="AZ541" s="601"/>
      <c r="BA541" s="601"/>
    </row>
    <row r="542">
      <c r="AR542" s="601"/>
      <c r="AW542" s="601"/>
      <c r="AX542" s="601"/>
      <c r="AY542" s="601"/>
      <c r="AZ542" s="601"/>
      <c r="BA542" s="601"/>
    </row>
    <row r="543">
      <c r="AR543" s="601"/>
      <c r="AW543" s="601"/>
      <c r="AX543" s="601"/>
      <c r="AY543" s="601"/>
      <c r="AZ543" s="601"/>
      <c r="BA543" s="601"/>
    </row>
    <row r="544">
      <c r="AR544" s="601"/>
      <c r="AW544" s="601"/>
      <c r="AX544" s="601"/>
      <c r="AY544" s="601"/>
      <c r="AZ544" s="601"/>
      <c r="BA544" s="601"/>
    </row>
    <row r="545">
      <c r="AR545" s="601"/>
      <c r="AW545" s="601"/>
      <c r="AX545" s="601"/>
      <c r="AY545" s="601"/>
      <c r="AZ545" s="601"/>
      <c r="BA545" s="601"/>
    </row>
    <row r="546">
      <c r="AR546" s="601"/>
      <c r="AW546" s="601"/>
      <c r="AX546" s="601"/>
      <c r="AY546" s="601"/>
      <c r="AZ546" s="601"/>
      <c r="BA546" s="601"/>
    </row>
    <row r="547">
      <c r="AR547" s="601"/>
      <c r="AW547" s="601"/>
      <c r="AX547" s="601"/>
      <c r="AY547" s="601"/>
      <c r="AZ547" s="601"/>
      <c r="BA547" s="601"/>
    </row>
    <row r="548">
      <c r="AR548" s="601"/>
      <c r="AW548" s="601"/>
      <c r="AX548" s="601"/>
      <c r="AY548" s="601"/>
      <c r="AZ548" s="601"/>
      <c r="BA548" s="601"/>
    </row>
    <row r="549">
      <c r="AR549" s="601"/>
      <c r="AW549" s="601"/>
      <c r="AX549" s="601"/>
      <c r="AY549" s="601"/>
      <c r="AZ549" s="601"/>
      <c r="BA549" s="601"/>
    </row>
    <row r="550">
      <c r="AR550" s="601"/>
      <c r="AW550" s="601"/>
      <c r="AX550" s="601"/>
      <c r="AY550" s="601"/>
      <c r="AZ550" s="601"/>
      <c r="BA550" s="601"/>
    </row>
    <row r="551">
      <c r="AR551" s="601"/>
      <c r="AW551" s="601"/>
      <c r="AX551" s="601"/>
      <c r="AY551" s="601"/>
      <c r="AZ551" s="601"/>
      <c r="BA551" s="601"/>
    </row>
    <row r="552">
      <c r="AR552" s="601"/>
      <c r="AW552" s="601"/>
      <c r="AX552" s="601"/>
      <c r="AY552" s="601"/>
      <c r="AZ552" s="601"/>
      <c r="BA552" s="601"/>
    </row>
    <row r="553">
      <c r="AR553" s="601"/>
      <c r="AW553" s="601"/>
      <c r="AX553" s="601"/>
      <c r="AY553" s="601"/>
      <c r="AZ553" s="601"/>
      <c r="BA553" s="601"/>
    </row>
    <row r="554">
      <c r="AR554" s="601"/>
      <c r="AW554" s="601"/>
      <c r="AX554" s="601"/>
      <c r="AY554" s="601"/>
      <c r="AZ554" s="601"/>
      <c r="BA554" s="601"/>
    </row>
    <row r="555">
      <c r="AR555" s="601"/>
      <c r="AW555" s="601"/>
      <c r="AX555" s="601"/>
      <c r="AY555" s="601"/>
      <c r="AZ555" s="601"/>
      <c r="BA555" s="601"/>
    </row>
    <row r="556">
      <c r="AR556" s="601"/>
      <c r="AW556" s="601"/>
      <c r="AX556" s="601"/>
      <c r="AY556" s="601"/>
      <c r="AZ556" s="601"/>
      <c r="BA556" s="601"/>
    </row>
    <row r="557">
      <c r="AR557" s="601"/>
      <c r="AW557" s="601"/>
      <c r="AX557" s="601"/>
      <c r="AY557" s="601"/>
      <c r="AZ557" s="601"/>
      <c r="BA557" s="601"/>
    </row>
    <row r="558">
      <c r="AR558" s="601"/>
      <c r="AW558" s="601"/>
      <c r="AX558" s="601"/>
      <c r="AY558" s="601"/>
      <c r="AZ558" s="601"/>
      <c r="BA558" s="601"/>
    </row>
    <row r="559">
      <c r="AR559" s="601"/>
      <c r="AW559" s="601"/>
      <c r="AX559" s="601"/>
      <c r="AY559" s="601"/>
      <c r="AZ559" s="601"/>
      <c r="BA559" s="601"/>
    </row>
    <row r="560">
      <c r="AR560" s="601"/>
      <c r="AW560" s="601"/>
      <c r="AX560" s="601"/>
      <c r="AY560" s="601"/>
      <c r="AZ560" s="601"/>
      <c r="BA560" s="601"/>
    </row>
    <row r="561">
      <c r="AR561" s="601"/>
      <c r="AW561" s="601"/>
      <c r="AX561" s="601"/>
      <c r="AY561" s="601"/>
      <c r="AZ561" s="601"/>
      <c r="BA561" s="601"/>
    </row>
    <row r="562">
      <c r="AR562" s="601"/>
      <c r="AW562" s="601"/>
      <c r="AX562" s="601"/>
      <c r="AY562" s="601"/>
      <c r="AZ562" s="601"/>
      <c r="BA562" s="601"/>
    </row>
    <row r="563">
      <c r="AR563" s="601"/>
      <c r="AW563" s="601"/>
      <c r="AX563" s="601"/>
      <c r="AY563" s="601"/>
      <c r="AZ563" s="601"/>
      <c r="BA563" s="601"/>
    </row>
    <row r="564">
      <c r="AR564" s="601"/>
      <c r="AW564" s="601"/>
      <c r="AX564" s="601"/>
      <c r="AY564" s="601"/>
      <c r="AZ564" s="601"/>
      <c r="BA564" s="601"/>
    </row>
    <row r="565">
      <c r="AR565" s="601"/>
      <c r="AW565" s="601"/>
      <c r="AX565" s="601"/>
      <c r="AY565" s="601"/>
      <c r="AZ565" s="601"/>
      <c r="BA565" s="601"/>
    </row>
    <row r="566">
      <c r="AR566" s="601"/>
      <c r="AW566" s="601"/>
      <c r="AX566" s="601"/>
      <c r="AY566" s="601"/>
      <c r="AZ566" s="601"/>
      <c r="BA566" s="601"/>
    </row>
    <row r="567">
      <c r="AR567" s="601"/>
      <c r="AW567" s="601"/>
      <c r="AX567" s="601"/>
      <c r="AY567" s="601"/>
      <c r="AZ567" s="601"/>
      <c r="BA567" s="601"/>
    </row>
    <row r="568">
      <c r="AR568" s="601"/>
      <c r="AW568" s="601"/>
      <c r="AX568" s="601"/>
      <c r="AY568" s="601"/>
      <c r="AZ568" s="601"/>
      <c r="BA568" s="601"/>
    </row>
    <row r="569">
      <c r="AR569" s="601"/>
      <c r="AW569" s="601"/>
      <c r="AX569" s="601"/>
      <c r="AY569" s="601"/>
      <c r="AZ569" s="601"/>
      <c r="BA569" s="601"/>
    </row>
    <row r="570">
      <c r="AR570" s="601"/>
      <c r="AW570" s="601"/>
      <c r="AX570" s="601"/>
      <c r="AY570" s="601"/>
      <c r="AZ570" s="601"/>
      <c r="BA570" s="601"/>
    </row>
    <row r="571">
      <c r="AR571" s="601"/>
      <c r="AW571" s="601"/>
      <c r="AX571" s="601"/>
      <c r="AY571" s="601"/>
      <c r="AZ571" s="601"/>
      <c r="BA571" s="601"/>
    </row>
    <row r="572">
      <c r="AR572" s="601"/>
      <c r="AW572" s="601"/>
      <c r="AX572" s="601"/>
      <c r="AY572" s="601"/>
      <c r="AZ572" s="601"/>
      <c r="BA572" s="601"/>
    </row>
    <row r="573">
      <c r="AR573" s="601"/>
      <c r="AW573" s="601"/>
      <c r="AX573" s="601"/>
      <c r="AY573" s="601"/>
      <c r="AZ573" s="601"/>
      <c r="BA573" s="601"/>
    </row>
    <row r="574">
      <c r="AR574" s="601"/>
      <c r="AW574" s="601"/>
      <c r="AX574" s="601"/>
      <c r="AY574" s="601"/>
      <c r="AZ574" s="601"/>
      <c r="BA574" s="601"/>
    </row>
    <row r="575">
      <c r="AR575" s="601"/>
      <c r="AW575" s="601"/>
      <c r="AX575" s="601"/>
      <c r="AY575" s="601"/>
      <c r="AZ575" s="601"/>
      <c r="BA575" s="601"/>
    </row>
    <row r="576">
      <c r="AR576" s="601"/>
      <c r="AW576" s="601"/>
      <c r="AX576" s="601"/>
      <c r="AY576" s="601"/>
      <c r="AZ576" s="601"/>
      <c r="BA576" s="601"/>
    </row>
    <row r="577">
      <c r="AR577" s="601"/>
      <c r="AW577" s="601"/>
      <c r="AX577" s="601"/>
      <c r="AY577" s="601"/>
      <c r="AZ577" s="601"/>
      <c r="BA577" s="601"/>
    </row>
    <row r="578">
      <c r="AR578" s="601"/>
      <c r="AW578" s="601"/>
      <c r="AX578" s="601"/>
      <c r="AY578" s="601"/>
      <c r="AZ578" s="601"/>
      <c r="BA578" s="601"/>
    </row>
    <row r="579">
      <c r="AR579" s="601"/>
      <c r="AW579" s="601"/>
      <c r="AX579" s="601"/>
      <c r="AY579" s="601"/>
      <c r="AZ579" s="601"/>
      <c r="BA579" s="601"/>
    </row>
    <row r="580">
      <c r="AR580" s="601"/>
      <c r="AW580" s="601"/>
      <c r="AX580" s="601"/>
      <c r="AY580" s="601"/>
      <c r="AZ580" s="601"/>
      <c r="BA580" s="601"/>
    </row>
    <row r="581">
      <c r="AR581" s="601"/>
      <c r="AW581" s="601"/>
      <c r="AX581" s="601"/>
      <c r="AY581" s="601"/>
      <c r="AZ581" s="601"/>
      <c r="BA581" s="601"/>
    </row>
    <row r="582">
      <c r="AR582" s="601"/>
      <c r="AW582" s="601"/>
      <c r="AX582" s="601"/>
      <c r="AY582" s="601"/>
      <c r="AZ582" s="601"/>
      <c r="BA582" s="601"/>
    </row>
    <row r="583">
      <c r="AR583" s="601"/>
      <c r="AW583" s="601"/>
      <c r="AX583" s="601"/>
      <c r="AY583" s="601"/>
      <c r="AZ583" s="601"/>
      <c r="BA583" s="601"/>
    </row>
    <row r="584">
      <c r="AR584" s="601"/>
      <c r="AW584" s="601"/>
      <c r="AX584" s="601"/>
      <c r="AY584" s="601"/>
      <c r="AZ584" s="601"/>
      <c r="BA584" s="601"/>
    </row>
    <row r="585">
      <c r="AR585" s="601"/>
      <c r="AW585" s="601"/>
      <c r="AX585" s="601"/>
      <c r="AY585" s="601"/>
      <c r="AZ585" s="601"/>
      <c r="BA585" s="601"/>
    </row>
    <row r="586">
      <c r="AR586" s="601"/>
      <c r="AW586" s="601"/>
      <c r="AX586" s="601"/>
      <c r="AY586" s="601"/>
      <c r="AZ586" s="601"/>
      <c r="BA586" s="601"/>
    </row>
    <row r="587">
      <c r="AR587" s="601"/>
      <c r="AW587" s="601"/>
      <c r="AX587" s="601"/>
      <c r="AY587" s="601"/>
      <c r="AZ587" s="601"/>
      <c r="BA587" s="601"/>
    </row>
    <row r="588">
      <c r="AR588" s="601"/>
      <c r="AW588" s="601"/>
      <c r="AX588" s="601"/>
      <c r="AY588" s="601"/>
      <c r="AZ588" s="601"/>
      <c r="BA588" s="601"/>
    </row>
    <row r="589">
      <c r="AR589" s="601"/>
      <c r="AW589" s="601"/>
      <c r="AX589" s="601"/>
      <c r="AY589" s="601"/>
      <c r="AZ589" s="601"/>
      <c r="BA589" s="601"/>
    </row>
    <row r="590">
      <c r="AR590" s="601"/>
      <c r="AW590" s="601"/>
      <c r="AX590" s="601"/>
      <c r="AY590" s="601"/>
      <c r="AZ590" s="601"/>
      <c r="BA590" s="601"/>
    </row>
    <row r="591">
      <c r="AR591" s="601"/>
      <c r="AW591" s="601"/>
      <c r="AX591" s="601"/>
      <c r="AY591" s="601"/>
      <c r="AZ591" s="601"/>
      <c r="BA591" s="601"/>
    </row>
    <row r="592">
      <c r="AR592" s="601"/>
      <c r="AW592" s="601"/>
      <c r="AX592" s="601"/>
      <c r="AY592" s="601"/>
      <c r="AZ592" s="601"/>
      <c r="BA592" s="601"/>
    </row>
    <row r="593">
      <c r="AR593" s="601"/>
      <c r="AW593" s="601"/>
      <c r="AX593" s="601"/>
      <c r="AY593" s="601"/>
      <c r="AZ593" s="601"/>
      <c r="BA593" s="601"/>
    </row>
    <row r="594">
      <c r="AR594" s="601"/>
      <c r="AW594" s="601"/>
      <c r="AX594" s="601"/>
      <c r="AY594" s="601"/>
      <c r="AZ594" s="601"/>
      <c r="BA594" s="601"/>
    </row>
    <row r="595">
      <c r="AR595" s="601"/>
      <c r="AW595" s="601"/>
      <c r="AX595" s="601"/>
      <c r="AY595" s="601"/>
      <c r="AZ595" s="601"/>
      <c r="BA595" s="601"/>
    </row>
    <row r="596">
      <c r="AR596" s="601"/>
      <c r="AW596" s="601"/>
      <c r="AX596" s="601"/>
      <c r="AY596" s="601"/>
      <c r="AZ596" s="601"/>
      <c r="BA596" s="601"/>
    </row>
    <row r="597">
      <c r="AR597" s="601"/>
      <c r="AW597" s="601"/>
      <c r="AX597" s="601"/>
      <c r="AY597" s="601"/>
      <c r="AZ597" s="601"/>
      <c r="BA597" s="601"/>
    </row>
    <row r="598">
      <c r="AR598" s="601"/>
      <c r="AW598" s="601"/>
      <c r="AX598" s="601"/>
      <c r="AY598" s="601"/>
      <c r="AZ598" s="601"/>
      <c r="BA598" s="601"/>
    </row>
    <row r="599">
      <c r="AR599" s="601"/>
      <c r="AW599" s="601"/>
      <c r="AX599" s="601"/>
      <c r="AY599" s="601"/>
      <c r="AZ599" s="601"/>
      <c r="BA599" s="601"/>
    </row>
    <row r="600">
      <c r="AR600" s="601"/>
      <c r="AW600" s="601"/>
      <c r="AX600" s="601"/>
      <c r="AY600" s="601"/>
      <c r="AZ600" s="601"/>
      <c r="BA600" s="601"/>
    </row>
    <row r="601">
      <c r="AR601" s="601"/>
      <c r="AW601" s="601"/>
      <c r="AX601" s="601"/>
      <c r="AY601" s="601"/>
      <c r="AZ601" s="601"/>
      <c r="BA601" s="601"/>
    </row>
    <row r="602">
      <c r="AR602" s="601"/>
      <c r="AW602" s="601"/>
      <c r="AX602" s="601"/>
      <c r="AY602" s="601"/>
      <c r="AZ602" s="601"/>
      <c r="BA602" s="601"/>
    </row>
    <row r="603">
      <c r="AR603" s="601"/>
      <c r="AW603" s="601"/>
      <c r="AX603" s="601"/>
      <c r="AY603" s="601"/>
      <c r="AZ603" s="601"/>
      <c r="BA603" s="601"/>
    </row>
    <row r="604">
      <c r="AR604" s="601"/>
      <c r="AW604" s="601"/>
      <c r="AX604" s="601"/>
      <c r="AY604" s="601"/>
      <c r="AZ604" s="601"/>
      <c r="BA604" s="601"/>
    </row>
    <row r="605">
      <c r="AR605" s="601"/>
      <c r="AW605" s="601"/>
      <c r="AX605" s="601"/>
      <c r="AY605" s="601"/>
      <c r="AZ605" s="601"/>
      <c r="BA605" s="601"/>
    </row>
    <row r="606">
      <c r="AR606" s="601"/>
      <c r="AW606" s="601"/>
      <c r="AX606" s="601"/>
      <c r="AY606" s="601"/>
      <c r="AZ606" s="601"/>
      <c r="BA606" s="601"/>
    </row>
    <row r="607">
      <c r="AR607" s="601"/>
      <c r="AW607" s="601"/>
      <c r="AX607" s="601"/>
      <c r="AY607" s="601"/>
      <c r="AZ607" s="601"/>
      <c r="BA607" s="601"/>
    </row>
    <row r="608">
      <c r="AR608" s="601"/>
      <c r="AW608" s="601"/>
      <c r="AX608" s="601"/>
      <c r="AY608" s="601"/>
      <c r="AZ608" s="601"/>
      <c r="BA608" s="601"/>
    </row>
    <row r="609">
      <c r="AR609" s="601"/>
      <c r="AW609" s="601"/>
      <c r="AX609" s="601"/>
      <c r="AY609" s="601"/>
      <c r="AZ609" s="601"/>
      <c r="BA609" s="601"/>
    </row>
    <row r="610">
      <c r="AR610" s="601"/>
      <c r="AW610" s="601"/>
      <c r="AX610" s="601"/>
      <c r="AY610" s="601"/>
      <c r="AZ610" s="601"/>
      <c r="BA610" s="601"/>
    </row>
    <row r="611">
      <c r="AR611" s="601"/>
      <c r="AW611" s="601"/>
      <c r="AX611" s="601"/>
      <c r="AY611" s="601"/>
      <c r="AZ611" s="601"/>
      <c r="BA611" s="601"/>
    </row>
    <row r="612">
      <c r="AR612" s="601"/>
      <c r="AW612" s="601"/>
      <c r="AX612" s="601"/>
      <c r="AY612" s="601"/>
      <c r="AZ612" s="601"/>
      <c r="BA612" s="601"/>
    </row>
    <row r="613">
      <c r="AR613" s="601"/>
      <c r="AW613" s="601"/>
      <c r="AX613" s="601"/>
      <c r="AY613" s="601"/>
      <c r="AZ613" s="601"/>
      <c r="BA613" s="601"/>
    </row>
    <row r="614">
      <c r="AR614" s="601"/>
      <c r="AW614" s="601"/>
      <c r="AX614" s="601"/>
      <c r="AY614" s="601"/>
      <c r="AZ614" s="601"/>
      <c r="BA614" s="601"/>
    </row>
    <row r="615">
      <c r="AR615" s="601"/>
      <c r="AW615" s="601"/>
      <c r="AX615" s="601"/>
      <c r="AY615" s="601"/>
      <c r="AZ615" s="601"/>
      <c r="BA615" s="601"/>
    </row>
    <row r="616">
      <c r="AR616" s="601"/>
      <c r="AW616" s="601"/>
      <c r="AX616" s="601"/>
      <c r="AY616" s="601"/>
      <c r="AZ616" s="601"/>
      <c r="BA616" s="601"/>
    </row>
    <row r="617">
      <c r="AR617" s="601"/>
      <c r="AW617" s="601"/>
      <c r="AX617" s="601"/>
      <c r="AY617" s="601"/>
      <c r="AZ617" s="601"/>
      <c r="BA617" s="601"/>
    </row>
    <row r="618">
      <c r="AR618" s="601"/>
      <c r="AW618" s="601"/>
      <c r="AX618" s="601"/>
      <c r="AY618" s="601"/>
      <c r="AZ618" s="601"/>
      <c r="BA618" s="601"/>
    </row>
    <row r="619">
      <c r="AR619" s="601"/>
      <c r="AW619" s="601"/>
      <c r="AX619" s="601"/>
      <c r="AY619" s="601"/>
      <c r="AZ619" s="601"/>
      <c r="BA619" s="601"/>
    </row>
    <row r="620">
      <c r="AR620" s="601"/>
      <c r="AW620" s="601"/>
      <c r="AX620" s="601"/>
      <c r="AY620" s="601"/>
      <c r="AZ620" s="601"/>
      <c r="BA620" s="601"/>
    </row>
    <row r="621">
      <c r="AR621" s="601"/>
      <c r="AW621" s="601"/>
      <c r="AX621" s="601"/>
      <c r="AY621" s="601"/>
      <c r="AZ621" s="601"/>
      <c r="BA621" s="601"/>
    </row>
    <row r="622">
      <c r="AR622" s="601"/>
      <c r="AW622" s="601"/>
      <c r="AX622" s="601"/>
      <c r="AY622" s="601"/>
      <c r="AZ622" s="601"/>
      <c r="BA622" s="601"/>
    </row>
    <row r="623">
      <c r="AR623" s="601"/>
      <c r="AW623" s="601"/>
      <c r="AX623" s="601"/>
      <c r="AY623" s="601"/>
      <c r="AZ623" s="601"/>
      <c r="BA623" s="601"/>
    </row>
    <row r="624">
      <c r="AR624" s="601"/>
      <c r="AW624" s="601"/>
      <c r="AX624" s="601"/>
      <c r="AY624" s="601"/>
      <c r="AZ624" s="601"/>
      <c r="BA624" s="601"/>
    </row>
    <row r="625">
      <c r="AR625" s="601"/>
      <c r="AW625" s="601"/>
      <c r="AX625" s="601"/>
      <c r="AY625" s="601"/>
      <c r="AZ625" s="601"/>
      <c r="BA625" s="601"/>
    </row>
    <row r="626">
      <c r="AR626" s="601"/>
      <c r="AW626" s="601"/>
      <c r="AX626" s="601"/>
      <c r="AY626" s="601"/>
      <c r="AZ626" s="601"/>
      <c r="BA626" s="601"/>
    </row>
    <row r="627">
      <c r="AR627" s="601"/>
      <c r="AW627" s="601"/>
      <c r="AX627" s="601"/>
      <c r="AY627" s="601"/>
      <c r="AZ627" s="601"/>
      <c r="BA627" s="601"/>
    </row>
    <row r="628">
      <c r="AR628" s="601"/>
      <c r="AW628" s="601"/>
      <c r="AX628" s="601"/>
      <c r="AY628" s="601"/>
      <c r="AZ628" s="601"/>
      <c r="BA628" s="601"/>
    </row>
    <row r="629">
      <c r="AR629" s="601"/>
      <c r="AW629" s="601"/>
      <c r="AX629" s="601"/>
      <c r="AY629" s="601"/>
      <c r="AZ629" s="601"/>
      <c r="BA629" s="601"/>
    </row>
    <row r="630">
      <c r="AR630" s="601"/>
      <c r="AW630" s="601"/>
      <c r="AX630" s="601"/>
      <c r="AY630" s="601"/>
      <c r="AZ630" s="601"/>
      <c r="BA630" s="601"/>
    </row>
    <row r="631">
      <c r="AR631" s="601"/>
      <c r="AW631" s="601"/>
      <c r="AX631" s="601"/>
      <c r="AY631" s="601"/>
      <c r="AZ631" s="601"/>
      <c r="BA631" s="601"/>
    </row>
    <row r="632">
      <c r="AR632" s="601"/>
      <c r="AW632" s="601"/>
      <c r="AX632" s="601"/>
      <c r="AY632" s="601"/>
      <c r="AZ632" s="601"/>
      <c r="BA632" s="601"/>
    </row>
    <row r="633">
      <c r="AR633" s="601"/>
      <c r="AW633" s="601"/>
      <c r="AX633" s="601"/>
      <c r="AY633" s="601"/>
      <c r="AZ633" s="601"/>
      <c r="BA633" s="601"/>
    </row>
    <row r="634">
      <c r="AR634" s="601"/>
      <c r="AW634" s="601"/>
      <c r="AX634" s="601"/>
      <c r="AY634" s="601"/>
      <c r="AZ634" s="601"/>
      <c r="BA634" s="601"/>
    </row>
    <row r="635">
      <c r="AR635" s="601"/>
      <c r="AW635" s="601"/>
      <c r="AX635" s="601"/>
      <c r="AY635" s="601"/>
      <c r="AZ635" s="601"/>
      <c r="BA635" s="601"/>
    </row>
    <row r="636">
      <c r="AR636" s="601"/>
      <c r="AW636" s="601"/>
      <c r="AX636" s="601"/>
      <c r="AY636" s="601"/>
      <c r="AZ636" s="601"/>
      <c r="BA636" s="601"/>
    </row>
    <row r="637">
      <c r="AR637" s="601"/>
      <c r="AW637" s="601"/>
      <c r="AX637" s="601"/>
      <c r="AY637" s="601"/>
      <c r="AZ637" s="601"/>
      <c r="BA637" s="601"/>
    </row>
    <row r="638">
      <c r="AR638" s="601"/>
      <c r="AW638" s="601"/>
      <c r="AX638" s="601"/>
      <c r="AY638" s="601"/>
      <c r="AZ638" s="601"/>
      <c r="BA638" s="601"/>
    </row>
    <row r="639">
      <c r="AR639" s="601"/>
      <c r="AW639" s="601"/>
      <c r="AX639" s="601"/>
      <c r="AY639" s="601"/>
      <c r="AZ639" s="601"/>
      <c r="BA639" s="601"/>
    </row>
    <row r="640">
      <c r="AR640" s="601"/>
      <c r="AW640" s="601"/>
      <c r="AX640" s="601"/>
      <c r="AY640" s="601"/>
      <c r="AZ640" s="601"/>
      <c r="BA640" s="601"/>
    </row>
    <row r="641">
      <c r="AR641" s="601"/>
      <c r="AW641" s="601"/>
      <c r="AX641" s="601"/>
      <c r="AY641" s="601"/>
      <c r="AZ641" s="601"/>
      <c r="BA641" s="601"/>
    </row>
    <row r="642">
      <c r="AR642" s="601"/>
      <c r="AW642" s="601"/>
      <c r="AX642" s="601"/>
      <c r="AY642" s="601"/>
      <c r="AZ642" s="601"/>
      <c r="BA642" s="601"/>
    </row>
    <row r="643">
      <c r="AR643" s="601"/>
      <c r="AW643" s="601"/>
      <c r="AX643" s="601"/>
      <c r="AY643" s="601"/>
      <c r="AZ643" s="601"/>
      <c r="BA643" s="601"/>
    </row>
    <row r="644">
      <c r="AR644" s="601"/>
      <c r="AW644" s="601"/>
      <c r="AX644" s="601"/>
      <c r="AY644" s="601"/>
      <c r="AZ644" s="601"/>
      <c r="BA644" s="601"/>
    </row>
    <row r="645">
      <c r="AR645" s="601"/>
      <c r="AW645" s="601"/>
      <c r="AX645" s="601"/>
      <c r="AY645" s="601"/>
      <c r="AZ645" s="601"/>
      <c r="BA645" s="601"/>
    </row>
    <row r="646">
      <c r="AR646" s="601"/>
      <c r="AW646" s="601"/>
      <c r="AX646" s="601"/>
      <c r="AY646" s="601"/>
      <c r="AZ646" s="601"/>
      <c r="BA646" s="601"/>
    </row>
    <row r="647">
      <c r="AR647" s="601"/>
      <c r="AW647" s="601"/>
      <c r="AX647" s="601"/>
      <c r="AY647" s="601"/>
      <c r="AZ647" s="601"/>
      <c r="BA647" s="601"/>
    </row>
    <row r="648">
      <c r="AR648" s="601"/>
      <c r="AW648" s="601"/>
      <c r="AX648" s="601"/>
      <c r="AY648" s="601"/>
      <c r="AZ648" s="601"/>
      <c r="BA648" s="601"/>
    </row>
    <row r="649">
      <c r="AR649" s="601"/>
      <c r="AW649" s="601"/>
      <c r="AX649" s="601"/>
      <c r="AY649" s="601"/>
      <c r="AZ649" s="601"/>
      <c r="BA649" s="601"/>
    </row>
    <row r="650">
      <c r="AR650" s="601"/>
      <c r="AW650" s="601"/>
      <c r="AX650" s="601"/>
      <c r="AY650" s="601"/>
      <c r="AZ650" s="601"/>
      <c r="BA650" s="601"/>
    </row>
    <row r="651">
      <c r="AR651" s="601"/>
      <c r="AW651" s="601"/>
      <c r="AX651" s="601"/>
      <c r="AY651" s="601"/>
      <c r="AZ651" s="601"/>
      <c r="BA651" s="601"/>
    </row>
    <row r="652">
      <c r="AR652" s="601"/>
      <c r="AW652" s="601"/>
      <c r="AX652" s="601"/>
      <c r="AY652" s="601"/>
      <c r="AZ652" s="601"/>
      <c r="BA652" s="601"/>
    </row>
    <row r="653">
      <c r="AR653" s="601"/>
      <c r="AW653" s="601"/>
      <c r="AX653" s="601"/>
      <c r="AY653" s="601"/>
      <c r="AZ653" s="601"/>
      <c r="BA653" s="601"/>
    </row>
    <row r="654">
      <c r="AR654" s="601"/>
      <c r="AW654" s="601"/>
      <c r="AX654" s="601"/>
      <c r="AY654" s="601"/>
      <c r="AZ654" s="601"/>
      <c r="BA654" s="601"/>
    </row>
    <row r="655">
      <c r="AR655" s="601"/>
      <c r="AW655" s="601"/>
      <c r="AX655" s="601"/>
      <c r="AY655" s="601"/>
      <c r="AZ655" s="601"/>
      <c r="BA655" s="601"/>
    </row>
    <row r="656">
      <c r="AR656" s="601"/>
      <c r="AW656" s="601"/>
      <c r="AX656" s="601"/>
      <c r="AY656" s="601"/>
      <c r="AZ656" s="601"/>
      <c r="BA656" s="601"/>
    </row>
    <row r="657">
      <c r="AR657" s="601"/>
      <c r="AW657" s="601"/>
      <c r="AX657" s="601"/>
      <c r="AY657" s="601"/>
      <c r="AZ657" s="601"/>
      <c r="BA657" s="601"/>
    </row>
    <row r="658">
      <c r="AR658" s="601"/>
      <c r="AW658" s="601"/>
      <c r="AX658" s="601"/>
      <c r="AY658" s="601"/>
      <c r="AZ658" s="601"/>
      <c r="BA658" s="601"/>
    </row>
    <row r="659">
      <c r="AR659" s="601"/>
      <c r="AW659" s="601"/>
      <c r="AX659" s="601"/>
      <c r="AY659" s="601"/>
      <c r="AZ659" s="601"/>
      <c r="BA659" s="601"/>
    </row>
    <row r="660">
      <c r="AR660" s="601"/>
      <c r="AW660" s="601"/>
      <c r="AX660" s="601"/>
      <c r="AY660" s="601"/>
      <c r="AZ660" s="601"/>
      <c r="BA660" s="601"/>
    </row>
    <row r="661">
      <c r="AR661" s="601"/>
      <c r="AW661" s="601"/>
      <c r="AX661" s="601"/>
      <c r="AY661" s="601"/>
      <c r="AZ661" s="601"/>
      <c r="BA661" s="601"/>
    </row>
    <row r="662">
      <c r="AR662" s="601"/>
      <c r="AW662" s="601"/>
      <c r="AX662" s="601"/>
      <c r="AY662" s="601"/>
      <c r="AZ662" s="601"/>
      <c r="BA662" s="601"/>
    </row>
    <row r="663">
      <c r="AR663" s="601"/>
      <c r="AW663" s="601"/>
      <c r="AX663" s="601"/>
      <c r="AY663" s="601"/>
      <c r="AZ663" s="601"/>
      <c r="BA663" s="601"/>
    </row>
    <row r="664">
      <c r="AR664" s="601"/>
      <c r="AW664" s="601"/>
      <c r="AX664" s="601"/>
      <c r="AY664" s="601"/>
      <c r="AZ664" s="601"/>
      <c r="BA664" s="601"/>
    </row>
    <row r="665">
      <c r="AR665" s="601"/>
      <c r="AW665" s="601"/>
      <c r="AX665" s="601"/>
      <c r="AY665" s="601"/>
      <c r="AZ665" s="601"/>
      <c r="BA665" s="601"/>
    </row>
    <row r="666">
      <c r="AR666" s="601"/>
      <c r="AW666" s="601"/>
      <c r="AX666" s="601"/>
      <c r="AY666" s="601"/>
      <c r="AZ666" s="601"/>
      <c r="BA666" s="601"/>
    </row>
    <row r="667">
      <c r="AR667" s="601"/>
      <c r="AW667" s="601"/>
      <c r="AX667" s="601"/>
      <c r="AY667" s="601"/>
      <c r="AZ667" s="601"/>
      <c r="BA667" s="601"/>
    </row>
    <row r="668">
      <c r="AR668" s="601"/>
      <c r="AW668" s="601"/>
      <c r="AX668" s="601"/>
      <c r="AY668" s="601"/>
      <c r="AZ668" s="601"/>
      <c r="BA668" s="601"/>
    </row>
    <row r="669">
      <c r="AR669" s="601"/>
      <c r="AW669" s="601"/>
      <c r="AX669" s="601"/>
      <c r="AY669" s="601"/>
      <c r="AZ669" s="601"/>
      <c r="BA669" s="601"/>
    </row>
    <row r="670">
      <c r="AR670" s="601"/>
      <c r="AW670" s="601"/>
      <c r="AX670" s="601"/>
      <c r="AY670" s="601"/>
      <c r="AZ670" s="601"/>
      <c r="BA670" s="601"/>
    </row>
    <row r="671">
      <c r="AR671" s="601"/>
      <c r="AW671" s="601"/>
      <c r="AX671" s="601"/>
      <c r="AY671" s="601"/>
      <c r="AZ671" s="601"/>
      <c r="BA671" s="601"/>
    </row>
    <row r="672">
      <c r="AR672" s="601"/>
      <c r="AW672" s="601"/>
      <c r="AX672" s="601"/>
      <c r="AY672" s="601"/>
      <c r="AZ672" s="601"/>
      <c r="BA672" s="601"/>
    </row>
    <row r="673">
      <c r="AR673" s="601"/>
      <c r="AW673" s="601"/>
      <c r="AX673" s="601"/>
      <c r="AY673" s="601"/>
      <c r="AZ673" s="601"/>
      <c r="BA673" s="601"/>
    </row>
    <row r="674">
      <c r="AR674" s="601"/>
      <c r="AW674" s="601"/>
      <c r="AX674" s="601"/>
      <c r="AY674" s="601"/>
      <c r="AZ674" s="601"/>
      <c r="BA674" s="601"/>
    </row>
    <row r="675">
      <c r="AR675" s="601"/>
      <c r="AW675" s="601"/>
      <c r="AX675" s="601"/>
      <c r="AY675" s="601"/>
      <c r="AZ675" s="601"/>
      <c r="BA675" s="601"/>
    </row>
    <row r="676">
      <c r="AR676" s="601"/>
      <c r="AW676" s="601"/>
      <c r="AX676" s="601"/>
      <c r="AY676" s="601"/>
      <c r="AZ676" s="601"/>
      <c r="BA676" s="601"/>
    </row>
    <row r="677">
      <c r="AR677" s="601"/>
      <c r="AW677" s="601"/>
      <c r="AX677" s="601"/>
      <c r="AY677" s="601"/>
      <c r="AZ677" s="601"/>
      <c r="BA677" s="601"/>
    </row>
    <row r="678">
      <c r="AR678" s="601"/>
      <c r="AW678" s="601"/>
      <c r="AX678" s="601"/>
      <c r="AY678" s="601"/>
      <c r="AZ678" s="601"/>
      <c r="BA678" s="601"/>
    </row>
    <row r="679">
      <c r="AR679" s="601"/>
      <c r="AW679" s="601"/>
      <c r="AX679" s="601"/>
      <c r="AY679" s="601"/>
      <c r="AZ679" s="601"/>
      <c r="BA679" s="601"/>
    </row>
    <row r="680">
      <c r="AR680" s="601"/>
      <c r="AW680" s="601"/>
      <c r="AX680" s="601"/>
      <c r="AY680" s="601"/>
      <c r="AZ680" s="601"/>
      <c r="BA680" s="601"/>
    </row>
    <row r="681">
      <c r="AR681" s="601"/>
      <c r="AW681" s="601"/>
      <c r="AX681" s="601"/>
      <c r="AY681" s="601"/>
      <c r="AZ681" s="601"/>
      <c r="BA681" s="601"/>
    </row>
    <row r="682">
      <c r="AR682" s="601"/>
      <c r="AW682" s="601"/>
      <c r="AX682" s="601"/>
      <c r="AY682" s="601"/>
      <c r="AZ682" s="601"/>
      <c r="BA682" s="601"/>
    </row>
    <row r="683">
      <c r="AR683" s="601"/>
      <c r="AW683" s="601"/>
      <c r="AX683" s="601"/>
      <c r="AY683" s="601"/>
      <c r="AZ683" s="601"/>
      <c r="BA683" s="601"/>
    </row>
    <row r="684">
      <c r="AR684" s="601"/>
      <c r="AW684" s="601"/>
      <c r="AX684" s="601"/>
      <c r="AY684" s="601"/>
      <c r="AZ684" s="601"/>
      <c r="BA684" s="601"/>
    </row>
    <row r="685">
      <c r="AR685" s="601"/>
      <c r="AW685" s="601"/>
      <c r="AX685" s="601"/>
      <c r="AY685" s="601"/>
      <c r="AZ685" s="601"/>
      <c r="BA685" s="601"/>
    </row>
    <row r="686">
      <c r="AR686" s="601"/>
      <c r="AW686" s="601"/>
      <c r="AX686" s="601"/>
      <c r="AY686" s="601"/>
      <c r="AZ686" s="601"/>
      <c r="BA686" s="601"/>
    </row>
    <row r="687">
      <c r="AR687" s="601"/>
      <c r="AW687" s="601"/>
      <c r="AX687" s="601"/>
      <c r="AY687" s="601"/>
      <c r="AZ687" s="601"/>
      <c r="BA687" s="601"/>
    </row>
    <row r="688">
      <c r="AR688" s="601"/>
      <c r="AW688" s="601"/>
      <c r="AX688" s="601"/>
      <c r="AY688" s="601"/>
      <c r="AZ688" s="601"/>
      <c r="BA688" s="601"/>
    </row>
    <row r="689">
      <c r="AR689" s="601"/>
      <c r="AW689" s="601"/>
      <c r="AX689" s="601"/>
      <c r="AY689" s="601"/>
      <c r="AZ689" s="601"/>
      <c r="BA689" s="601"/>
    </row>
    <row r="690">
      <c r="AR690" s="601"/>
      <c r="AW690" s="601"/>
      <c r="AX690" s="601"/>
      <c r="AY690" s="601"/>
      <c r="AZ690" s="601"/>
      <c r="BA690" s="601"/>
    </row>
    <row r="691">
      <c r="AR691" s="601"/>
      <c r="AW691" s="601"/>
      <c r="AX691" s="601"/>
      <c r="AY691" s="601"/>
      <c r="AZ691" s="601"/>
      <c r="BA691" s="601"/>
    </row>
    <row r="692">
      <c r="AR692" s="601"/>
      <c r="AW692" s="601"/>
      <c r="AX692" s="601"/>
      <c r="AY692" s="601"/>
      <c r="AZ692" s="601"/>
      <c r="BA692" s="601"/>
    </row>
    <row r="693">
      <c r="AR693" s="601"/>
      <c r="AW693" s="601"/>
      <c r="AX693" s="601"/>
      <c r="AY693" s="601"/>
      <c r="AZ693" s="601"/>
      <c r="BA693" s="601"/>
    </row>
    <row r="694">
      <c r="AR694" s="601"/>
      <c r="AW694" s="601"/>
      <c r="AX694" s="601"/>
      <c r="AY694" s="601"/>
      <c r="AZ694" s="601"/>
      <c r="BA694" s="601"/>
    </row>
    <row r="695">
      <c r="AR695" s="601"/>
      <c r="AW695" s="601"/>
      <c r="AX695" s="601"/>
      <c r="AY695" s="601"/>
      <c r="AZ695" s="601"/>
      <c r="BA695" s="601"/>
    </row>
    <row r="696">
      <c r="AR696" s="601"/>
      <c r="AW696" s="601"/>
      <c r="AX696" s="601"/>
      <c r="AY696" s="601"/>
      <c r="AZ696" s="601"/>
      <c r="BA696" s="601"/>
    </row>
    <row r="697">
      <c r="AR697" s="601"/>
      <c r="AW697" s="601"/>
      <c r="AX697" s="601"/>
      <c r="AY697" s="601"/>
      <c r="AZ697" s="601"/>
      <c r="BA697" s="601"/>
    </row>
    <row r="698">
      <c r="AR698" s="601"/>
      <c r="AW698" s="601"/>
      <c r="AX698" s="601"/>
      <c r="AY698" s="601"/>
      <c r="AZ698" s="601"/>
      <c r="BA698" s="601"/>
    </row>
    <row r="699">
      <c r="AR699" s="601"/>
      <c r="AW699" s="601"/>
      <c r="AX699" s="601"/>
      <c r="AY699" s="601"/>
      <c r="AZ699" s="601"/>
      <c r="BA699" s="601"/>
    </row>
    <row r="700">
      <c r="AR700" s="601"/>
      <c r="AW700" s="601"/>
      <c r="AX700" s="601"/>
      <c r="AY700" s="601"/>
      <c r="AZ700" s="601"/>
      <c r="BA700" s="601"/>
    </row>
    <row r="701">
      <c r="AR701" s="601"/>
      <c r="AW701" s="601"/>
      <c r="AX701" s="601"/>
      <c r="AY701" s="601"/>
      <c r="AZ701" s="601"/>
      <c r="BA701" s="601"/>
    </row>
    <row r="702">
      <c r="AR702" s="601"/>
      <c r="AW702" s="601"/>
      <c r="AX702" s="601"/>
      <c r="AY702" s="601"/>
      <c r="AZ702" s="601"/>
      <c r="BA702" s="601"/>
    </row>
    <row r="703">
      <c r="AR703" s="601"/>
      <c r="AW703" s="601"/>
      <c r="AX703" s="601"/>
      <c r="AY703" s="601"/>
      <c r="AZ703" s="601"/>
      <c r="BA703" s="601"/>
    </row>
    <row r="704">
      <c r="AR704" s="601"/>
      <c r="AW704" s="601"/>
      <c r="AX704" s="601"/>
      <c r="AY704" s="601"/>
      <c r="AZ704" s="601"/>
      <c r="BA704" s="601"/>
    </row>
    <row r="705">
      <c r="AR705" s="601"/>
      <c r="AW705" s="601"/>
      <c r="AX705" s="601"/>
      <c r="AY705" s="601"/>
      <c r="AZ705" s="601"/>
      <c r="BA705" s="601"/>
    </row>
    <row r="706">
      <c r="AR706" s="601"/>
      <c r="AW706" s="601"/>
      <c r="AX706" s="601"/>
      <c r="AY706" s="601"/>
      <c r="AZ706" s="601"/>
      <c r="BA706" s="601"/>
    </row>
    <row r="707">
      <c r="AR707" s="601"/>
      <c r="AW707" s="601"/>
      <c r="AX707" s="601"/>
      <c r="AY707" s="601"/>
      <c r="AZ707" s="601"/>
      <c r="BA707" s="601"/>
    </row>
    <row r="708">
      <c r="AR708" s="601"/>
      <c r="AW708" s="601"/>
      <c r="AX708" s="601"/>
      <c r="AY708" s="601"/>
      <c r="AZ708" s="601"/>
      <c r="BA708" s="601"/>
    </row>
    <row r="709">
      <c r="AR709" s="601"/>
      <c r="AW709" s="601"/>
      <c r="AX709" s="601"/>
      <c r="AY709" s="601"/>
      <c r="AZ709" s="601"/>
      <c r="BA709" s="601"/>
    </row>
    <row r="710">
      <c r="AR710" s="601"/>
      <c r="AW710" s="601"/>
      <c r="AX710" s="601"/>
      <c r="AY710" s="601"/>
      <c r="AZ710" s="601"/>
      <c r="BA710" s="601"/>
    </row>
    <row r="711">
      <c r="AR711" s="601"/>
      <c r="AW711" s="601"/>
      <c r="AX711" s="601"/>
      <c r="AY711" s="601"/>
      <c r="AZ711" s="601"/>
      <c r="BA711" s="601"/>
    </row>
    <row r="712">
      <c r="AR712" s="601"/>
      <c r="AW712" s="601"/>
      <c r="AX712" s="601"/>
      <c r="AY712" s="601"/>
      <c r="AZ712" s="601"/>
      <c r="BA712" s="601"/>
    </row>
    <row r="713">
      <c r="AR713" s="601"/>
      <c r="AW713" s="601"/>
      <c r="AX713" s="601"/>
      <c r="AY713" s="601"/>
      <c r="AZ713" s="601"/>
      <c r="BA713" s="601"/>
    </row>
    <row r="714">
      <c r="AR714" s="601"/>
      <c r="AW714" s="601"/>
      <c r="AX714" s="601"/>
      <c r="AY714" s="601"/>
      <c r="AZ714" s="601"/>
      <c r="BA714" s="601"/>
    </row>
    <row r="715">
      <c r="AR715" s="601"/>
      <c r="AW715" s="601"/>
      <c r="AX715" s="601"/>
      <c r="AY715" s="601"/>
      <c r="AZ715" s="601"/>
      <c r="BA715" s="601"/>
    </row>
    <row r="716">
      <c r="AR716" s="601"/>
      <c r="AW716" s="601"/>
      <c r="AX716" s="601"/>
      <c r="AY716" s="601"/>
      <c r="AZ716" s="601"/>
      <c r="BA716" s="601"/>
    </row>
    <row r="717">
      <c r="AR717" s="601"/>
      <c r="AW717" s="601"/>
      <c r="AX717" s="601"/>
      <c r="AY717" s="601"/>
      <c r="AZ717" s="601"/>
      <c r="BA717" s="601"/>
    </row>
    <row r="718">
      <c r="AR718" s="601"/>
      <c r="AW718" s="601"/>
      <c r="AX718" s="601"/>
      <c r="AY718" s="601"/>
      <c r="AZ718" s="601"/>
      <c r="BA718" s="601"/>
    </row>
    <row r="719">
      <c r="AR719" s="601"/>
      <c r="AW719" s="601"/>
      <c r="AX719" s="601"/>
      <c r="AY719" s="601"/>
      <c r="AZ719" s="601"/>
      <c r="BA719" s="601"/>
    </row>
    <row r="720">
      <c r="AR720" s="601"/>
      <c r="AW720" s="601"/>
      <c r="AX720" s="601"/>
      <c r="AY720" s="601"/>
      <c r="AZ720" s="601"/>
      <c r="BA720" s="601"/>
    </row>
    <row r="721">
      <c r="AR721" s="601"/>
      <c r="AW721" s="601"/>
      <c r="AX721" s="601"/>
      <c r="AY721" s="601"/>
      <c r="AZ721" s="601"/>
      <c r="BA721" s="601"/>
    </row>
    <row r="722">
      <c r="AR722" s="601"/>
      <c r="AW722" s="601"/>
      <c r="AX722" s="601"/>
      <c r="AY722" s="601"/>
      <c r="AZ722" s="601"/>
      <c r="BA722" s="601"/>
    </row>
    <row r="723">
      <c r="AR723" s="601"/>
      <c r="AW723" s="601"/>
      <c r="AX723" s="601"/>
      <c r="AY723" s="601"/>
      <c r="AZ723" s="601"/>
      <c r="BA723" s="601"/>
    </row>
    <row r="724">
      <c r="AR724" s="601"/>
      <c r="AW724" s="601"/>
      <c r="AX724" s="601"/>
      <c r="AY724" s="601"/>
      <c r="AZ724" s="601"/>
      <c r="BA724" s="601"/>
    </row>
    <row r="725">
      <c r="AR725" s="601"/>
      <c r="AW725" s="601"/>
      <c r="AX725" s="601"/>
      <c r="AY725" s="601"/>
      <c r="AZ725" s="601"/>
      <c r="BA725" s="601"/>
    </row>
    <row r="726">
      <c r="AR726" s="601"/>
      <c r="AW726" s="601"/>
      <c r="AX726" s="601"/>
      <c r="AY726" s="601"/>
      <c r="AZ726" s="601"/>
      <c r="BA726" s="601"/>
    </row>
    <row r="727">
      <c r="AR727" s="601"/>
      <c r="AW727" s="601"/>
      <c r="AX727" s="601"/>
      <c r="AY727" s="601"/>
      <c r="AZ727" s="601"/>
      <c r="BA727" s="601"/>
    </row>
    <row r="728">
      <c r="AR728" s="601"/>
      <c r="AW728" s="601"/>
      <c r="AX728" s="601"/>
      <c r="AY728" s="601"/>
      <c r="AZ728" s="601"/>
      <c r="BA728" s="601"/>
    </row>
    <row r="729">
      <c r="AR729" s="601"/>
      <c r="AW729" s="601"/>
      <c r="AX729" s="601"/>
      <c r="AY729" s="601"/>
      <c r="AZ729" s="601"/>
      <c r="BA729" s="601"/>
    </row>
    <row r="730">
      <c r="AR730" s="601"/>
      <c r="AW730" s="601"/>
      <c r="AX730" s="601"/>
      <c r="AY730" s="601"/>
      <c r="AZ730" s="601"/>
      <c r="BA730" s="601"/>
    </row>
    <row r="731">
      <c r="AR731" s="601"/>
      <c r="AW731" s="601"/>
      <c r="AX731" s="601"/>
      <c r="AY731" s="601"/>
      <c r="AZ731" s="601"/>
      <c r="BA731" s="601"/>
    </row>
    <row r="732">
      <c r="AR732" s="601"/>
      <c r="AW732" s="601"/>
      <c r="AX732" s="601"/>
      <c r="AY732" s="601"/>
      <c r="AZ732" s="601"/>
      <c r="BA732" s="601"/>
    </row>
    <row r="733">
      <c r="AR733" s="601"/>
      <c r="AW733" s="601"/>
      <c r="AX733" s="601"/>
      <c r="AY733" s="601"/>
      <c r="AZ733" s="601"/>
      <c r="BA733" s="601"/>
    </row>
    <row r="734">
      <c r="AR734" s="601"/>
      <c r="AW734" s="601"/>
      <c r="AX734" s="601"/>
      <c r="AY734" s="601"/>
      <c r="AZ734" s="601"/>
      <c r="BA734" s="601"/>
    </row>
    <row r="735">
      <c r="AR735" s="601"/>
      <c r="AW735" s="601"/>
      <c r="AX735" s="601"/>
      <c r="AY735" s="601"/>
      <c r="AZ735" s="601"/>
      <c r="BA735" s="601"/>
    </row>
    <row r="736">
      <c r="AR736" s="601"/>
      <c r="AW736" s="601"/>
      <c r="AX736" s="601"/>
      <c r="AY736" s="601"/>
      <c r="AZ736" s="601"/>
      <c r="BA736" s="601"/>
    </row>
    <row r="737">
      <c r="AR737" s="601"/>
      <c r="AW737" s="601"/>
      <c r="AX737" s="601"/>
      <c r="AY737" s="601"/>
      <c r="AZ737" s="601"/>
      <c r="BA737" s="601"/>
    </row>
    <row r="738">
      <c r="AR738" s="601"/>
      <c r="AW738" s="601"/>
      <c r="AX738" s="601"/>
      <c r="AY738" s="601"/>
      <c r="AZ738" s="601"/>
      <c r="BA738" s="601"/>
    </row>
    <row r="739">
      <c r="AR739" s="601"/>
      <c r="AW739" s="601"/>
      <c r="AX739" s="601"/>
      <c r="AY739" s="601"/>
      <c r="AZ739" s="601"/>
      <c r="BA739" s="601"/>
    </row>
    <row r="740">
      <c r="AR740" s="601"/>
      <c r="AW740" s="601"/>
      <c r="AX740" s="601"/>
      <c r="AY740" s="601"/>
      <c r="AZ740" s="601"/>
      <c r="BA740" s="601"/>
    </row>
    <row r="741">
      <c r="AR741" s="601"/>
      <c r="AW741" s="601"/>
      <c r="AX741" s="601"/>
      <c r="AY741" s="601"/>
      <c r="AZ741" s="601"/>
      <c r="BA741" s="601"/>
    </row>
    <row r="742">
      <c r="AR742" s="601"/>
      <c r="AW742" s="601"/>
      <c r="AX742" s="601"/>
      <c r="AY742" s="601"/>
      <c r="AZ742" s="601"/>
      <c r="BA742" s="601"/>
    </row>
    <row r="743">
      <c r="AR743" s="601"/>
      <c r="AW743" s="601"/>
      <c r="AX743" s="601"/>
      <c r="AY743" s="601"/>
      <c r="AZ743" s="601"/>
      <c r="BA743" s="601"/>
    </row>
    <row r="744">
      <c r="AR744" s="601"/>
      <c r="AW744" s="601"/>
      <c r="AX744" s="601"/>
      <c r="AY744" s="601"/>
      <c r="AZ744" s="601"/>
      <c r="BA744" s="601"/>
    </row>
    <row r="745">
      <c r="AR745" s="601"/>
      <c r="AW745" s="601"/>
      <c r="AX745" s="601"/>
      <c r="AY745" s="601"/>
      <c r="AZ745" s="601"/>
      <c r="BA745" s="601"/>
    </row>
    <row r="746">
      <c r="AR746" s="601"/>
      <c r="AW746" s="601"/>
      <c r="AX746" s="601"/>
      <c r="AY746" s="601"/>
      <c r="AZ746" s="601"/>
      <c r="BA746" s="601"/>
    </row>
    <row r="747">
      <c r="AR747" s="601"/>
      <c r="AW747" s="601"/>
      <c r="AX747" s="601"/>
      <c r="AY747" s="601"/>
      <c r="AZ747" s="601"/>
      <c r="BA747" s="601"/>
    </row>
    <row r="748">
      <c r="AR748" s="601"/>
      <c r="AW748" s="601"/>
      <c r="AX748" s="601"/>
      <c r="AY748" s="601"/>
      <c r="AZ748" s="601"/>
      <c r="BA748" s="601"/>
    </row>
    <row r="749">
      <c r="AR749" s="601"/>
      <c r="AW749" s="601"/>
      <c r="AX749" s="601"/>
      <c r="AY749" s="601"/>
      <c r="AZ749" s="601"/>
      <c r="BA749" s="601"/>
    </row>
    <row r="750">
      <c r="AR750" s="601"/>
      <c r="AW750" s="601"/>
      <c r="AX750" s="601"/>
      <c r="AY750" s="601"/>
      <c r="AZ750" s="601"/>
      <c r="BA750" s="601"/>
    </row>
    <row r="751">
      <c r="AR751" s="601"/>
      <c r="AW751" s="601"/>
      <c r="AX751" s="601"/>
      <c r="AY751" s="601"/>
      <c r="AZ751" s="601"/>
      <c r="BA751" s="601"/>
    </row>
    <row r="752">
      <c r="AR752" s="601"/>
      <c r="AW752" s="601"/>
      <c r="AX752" s="601"/>
      <c r="AY752" s="601"/>
      <c r="AZ752" s="601"/>
      <c r="BA752" s="601"/>
    </row>
    <row r="753">
      <c r="AR753" s="601"/>
      <c r="AW753" s="601"/>
      <c r="AX753" s="601"/>
      <c r="AY753" s="601"/>
      <c r="AZ753" s="601"/>
      <c r="BA753" s="601"/>
    </row>
    <row r="754">
      <c r="AR754" s="601"/>
      <c r="AW754" s="601"/>
      <c r="AX754" s="601"/>
      <c r="AY754" s="601"/>
      <c r="AZ754" s="601"/>
      <c r="BA754" s="601"/>
    </row>
    <row r="755">
      <c r="AR755" s="601"/>
      <c r="AW755" s="601"/>
      <c r="AX755" s="601"/>
      <c r="AY755" s="601"/>
      <c r="AZ755" s="601"/>
      <c r="BA755" s="601"/>
    </row>
    <row r="756">
      <c r="AR756" s="601"/>
      <c r="AW756" s="601"/>
      <c r="AX756" s="601"/>
      <c r="AY756" s="601"/>
      <c r="AZ756" s="601"/>
      <c r="BA756" s="601"/>
    </row>
    <row r="757">
      <c r="AR757" s="601"/>
      <c r="AW757" s="601"/>
      <c r="AX757" s="601"/>
      <c r="AY757" s="601"/>
      <c r="AZ757" s="601"/>
      <c r="BA757" s="601"/>
    </row>
    <row r="758">
      <c r="AR758" s="601"/>
      <c r="AW758" s="601"/>
      <c r="AX758" s="601"/>
      <c r="AY758" s="601"/>
      <c r="AZ758" s="601"/>
      <c r="BA758" s="601"/>
    </row>
    <row r="759">
      <c r="AR759" s="601"/>
      <c r="AW759" s="601"/>
      <c r="AX759" s="601"/>
      <c r="AY759" s="601"/>
      <c r="AZ759" s="601"/>
      <c r="BA759" s="601"/>
    </row>
    <row r="760">
      <c r="AR760" s="601"/>
      <c r="AW760" s="601"/>
      <c r="AX760" s="601"/>
      <c r="AY760" s="601"/>
      <c r="AZ760" s="601"/>
      <c r="BA760" s="601"/>
    </row>
    <row r="761">
      <c r="AR761" s="601"/>
      <c r="AW761" s="601"/>
      <c r="AX761" s="601"/>
      <c r="AY761" s="601"/>
      <c r="AZ761" s="601"/>
      <c r="BA761" s="601"/>
    </row>
    <row r="762">
      <c r="AR762" s="601"/>
      <c r="AW762" s="601"/>
      <c r="AX762" s="601"/>
      <c r="AY762" s="601"/>
      <c r="AZ762" s="601"/>
      <c r="BA762" s="601"/>
    </row>
    <row r="763">
      <c r="AR763" s="601"/>
      <c r="AW763" s="601"/>
      <c r="AX763" s="601"/>
      <c r="AY763" s="601"/>
      <c r="AZ763" s="601"/>
      <c r="BA763" s="601"/>
    </row>
    <row r="764">
      <c r="AR764" s="601"/>
      <c r="AW764" s="601"/>
      <c r="AX764" s="601"/>
      <c r="AY764" s="601"/>
      <c r="AZ764" s="601"/>
      <c r="BA764" s="601"/>
    </row>
    <row r="765">
      <c r="AR765" s="601"/>
      <c r="AW765" s="601"/>
      <c r="AX765" s="601"/>
      <c r="AY765" s="601"/>
      <c r="AZ765" s="601"/>
      <c r="BA765" s="601"/>
    </row>
    <row r="766">
      <c r="AR766" s="601"/>
      <c r="AW766" s="601"/>
      <c r="AX766" s="601"/>
      <c r="AY766" s="601"/>
      <c r="AZ766" s="601"/>
      <c r="BA766" s="601"/>
    </row>
    <row r="767">
      <c r="AR767" s="601"/>
      <c r="AW767" s="601"/>
      <c r="AX767" s="601"/>
      <c r="AY767" s="601"/>
      <c r="AZ767" s="601"/>
      <c r="BA767" s="601"/>
    </row>
    <row r="768">
      <c r="AR768" s="601"/>
      <c r="AW768" s="601"/>
      <c r="AX768" s="601"/>
      <c r="AY768" s="601"/>
      <c r="AZ768" s="601"/>
      <c r="BA768" s="601"/>
    </row>
    <row r="769">
      <c r="AR769" s="601"/>
      <c r="AW769" s="601"/>
      <c r="AX769" s="601"/>
      <c r="AY769" s="601"/>
      <c r="AZ769" s="601"/>
      <c r="BA769" s="601"/>
    </row>
    <row r="770">
      <c r="AR770" s="601"/>
      <c r="AW770" s="601"/>
      <c r="AX770" s="601"/>
      <c r="AY770" s="601"/>
      <c r="AZ770" s="601"/>
      <c r="BA770" s="601"/>
    </row>
    <row r="771">
      <c r="AR771" s="601"/>
      <c r="AW771" s="601"/>
      <c r="AX771" s="601"/>
      <c r="AY771" s="601"/>
      <c r="AZ771" s="601"/>
      <c r="BA771" s="601"/>
    </row>
    <row r="772">
      <c r="AR772" s="601"/>
      <c r="AW772" s="601"/>
      <c r="AX772" s="601"/>
      <c r="AY772" s="601"/>
      <c r="AZ772" s="601"/>
      <c r="BA772" s="601"/>
    </row>
    <row r="773">
      <c r="AR773" s="601"/>
      <c r="AW773" s="601"/>
      <c r="AX773" s="601"/>
      <c r="AY773" s="601"/>
      <c r="AZ773" s="601"/>
      <c r="BA773" s="601"/>
    </row>
    <row r="774">
      <c r="AR774" s="601"/>
      <c r="AW774" s="601"/>
      <c r="AX774" s="601"/>
      <c r="AY774" s="601"/>
      <c r="AZ774" s="601"/>
      <c r="BA774" s="601"/>
    </row>
    <row r="775">
      <c r="AR775" s="601"/>
      <c r="AW775" s="601"/>
      <c r="AX775" s="601"/>
      <c r="AY775" s="601"/>
      <c r="AZ775" s="601"/>
      <c r="BA775" s="601"/>
    </row>
    <row r="776">
      <c r="AR776" s="601"/>
      <c r="AW776" s="601"/>
      <c r="AX776" s="601"/>
      <c r="AY776" s="601"/>
      <c r="AZ776" s="601"/>
      <c r="BA776" s="601"/>
    </row>
    <row r="777">
      <c r="AR777" s="601"/>
      <c r="AW777" s="601"/>
      <c r="AX777" s="601"/>
      <c r="AY777" s="601"/>
      <c r="AZ777" s="601"/>
      <c r="BA777" s="601"/>
    </row>
    <row r="778">
      <c r="AR778" s="601"/>
      <c r="AW778" s="601"/>
      <c r="AX778" s="601"/>
      <c r="AY778" s="601"/>
      <c r="AZ778" s="601"/>
      <c r="BA778" s="601"/>
    </row>
    <row r="779">
      <c r="AR779" s="601"/>
      <c r="AW779" s="601"/>
      <c r="AX779" s="601"/>
      <c r="AY779" s="601"/>
      <c r="AZ779" s="601"/>
      <c r="BA779" s="601"/>
    </row>
    <row r="780">
      <c r="AR780" s="601"/>
      <c r="AW780" s="601"/>
      <c r="AX780" s="601"/>
      <c r="AY780" s="601"/>
      <c r="AZ780" s="601"/>
      <c r="BA780" s="601"/>
    </row>
    <row r="781">
      <c r="AR781" s="601"/>
      <c r="AW781" s="601"/>
      <c r="AX781" s="601"/>
      <c r="AY781" s="601"/>
      <c r="AZ781" s="601"/>
      <c r="BA781" s="601"/>
    </row>
    <row r="782">
      <c r="AR782" s="601"/>
      <c r="AW782" s="601"/>
      <c r="AX782" s="601"/>
      <c r="AY782" s="601"/>
      <c r="AZ782" s="601"/>
      <c r="BA782" s="601"/>
    </row>
    <row r="783">
      <c r="AR783" s="601"/>
      <c r="AW783" s="601"/>
      <c r="AX783" s="601"/>
      <c r="AY783" s="601"/>
      <c r="AZ783" s="601"/>
      <c r="BA783" s="601"/>
    </row>
    <row r="784">
      <c r="AR784" s="601"/>
      <c r="AW784" s="601"/>
      <c r="AX784" s="601"/>
      <c r="AY784" s="601"/>
      <c r="AZ784" s="601"/>
      <c r="BA784" s="601"/>
    </row>
    <row r="785">
      <c r="AR785" s="601"/>
      <c r="AW785" s="601"/>
      <c r="AX785" s="601"/>
      <c r="AY785" s="601"/>
      <c r="AZ785" s="601"/>
      <c r="BA785" s="601"/>
    </row>
    <row r="786">
      <c r="AR786" s="601"/>
      <c r="AW786" s="601"/>
      <c r="AX786" s="601"/>
      <c r="AY786" s="601"/>
      <c r="AZ786" s="601"/>
      <c r="BA786" s="601"/>
    </row>
    <row r="787">
      <c r="AR787" s="601"/>
      <c r="AW787" s="601"/>
      <c r="AX787" s="601"/>
      <c r="AY787" s="601"/>
      <c r="AZ787" s="601"/>
      <c r="BA787" s="601"/>
    </row>
    <row r="788">
      <c r="AR788" s="601"/>
      <c r="AW788" s="601"/>
      <c r="AX788" s="601"/>
      <c r="AY788" s="601"/>
      <c r="AZ788" s="601"/>
      <c r="BA788" s="601"/>
    </row>
    <row r="789">
      <c r="AR789" s="601"/>
      <c r="AW789" s="601"/>
      <c r="AX789" s="601"/>
      <c r="AY789" s="601"/>
      <c r="AZ789" s="601"/>
      <c r="BA789" s="601"/>
    </row>
    <row r="790">
      <c r="AR790" s="601"/>
      <c r="AW790" s="601"/>
      <c r="AX790" s="601"/>
      <c r="AY790" s="601"/>
      <c r="AZ790" s="601"/>
      <c r="BA790" s="601"/>
    </row>
    <row r="791">
      <c r="AR791" s="601"/>
      <c r="AW791" s="601"/>
      <c r="AX791" s="601"/>
      <c r="AY791" s="601"/>
      <c r="AZ791" s="601"/>
      <c r="BA791" s="601"/>
    </row>
    <row r="792">
      <c r="AR792" s="601"/>
      <c r="AW792" s="601"/>
      <c r="AX792" s="601"/>
      <c r="AY792" s="601"/>
      <c r="AZ792" s="601"/>
      <c r="BA792" s="601"/>
    </row>
    <row r="793">
      <c r="AR793" s="601"/>
      <c r="AW793" s="601"/>
      <c r="AX793" s="601"/>
      <c r="AY793" s="601"/>
      <c r="AZ793" s="601"/>
      <c r="BA793" s="601"/>
    </row>
    <row r="794">
      <c r="AR794" s="601"/>
      <c r="AW794" s="601"/>
      <c r="AX794" s="601"/>
      <c r="AY794" s="601"/>
      <c r="AZ794" s="601"/>
      <c r="BA794" s="601"/>
    </row>
    <row r="795">
      <c r="AR795" s="601"/>
      <c r="AW795" s="601"/>
      <c r="AX795" s="601"/>
      <c r="AY795" s="601"/>
      <c r="AZ795" s="601"/>
      <c r="BA795" s="601"/>
    </row>
    <row r="796">
      <c r="AR796" s="601"/>
      <c r="AW796" s="601"/>
      <c r="AX796" s="601"/>
      <c r="AY796" s="601"/>
      <c r="AZ796" s="601"/>
      <c r="BA796" s="601"/>
    </row>
    <row r="797">
      <c r="AR797" s="601"/>
      <c r="AW797" s="601"/>
      <c r="AX797" s="601"/>
      <c r="AY797" s="601"/>
      <c r="AZ797" s="601"/>
      <c r="BA797" s="601"/>
    </row>
    <row r="798">
      <c r="AR798" s="601"/>
      <c r="AW798" s="601"/>
      <c r="AX798" s="601"/>
      <c r="AY798" s="601"/>
      <c r="AZ798" s="601"/>
      <c r="BA798" s="601"/>
    </row>
    <row r="799">
      <c r="AR799" s="601"/>
      <c r="AW799" s="601"/>
      <c r="AX799" s="601"/>
      <c r="AY799" s="601"/>
      <c r="AZ799" s="601"/>
      <c r="BA799" s="601"/>
    </row>
    <row r="800">
      <c r="AR800" s="601"/>
      <c r="AW800" s="601"/>
      <c r="AX800" s="601"/>
      <c r="AY800" s="601"/>
      <c r="AZ800" s="601"/>
      <c r="BA800" s="601"/>
    </row>
    <row r="801">
      <c r="AR801" s="601"/>
      <c r="AW801" s="601"/>
      <c r="AX801" s="601"/>
      <c r="AY801" s="601"/>
      <c r="AZ801" s="601"/>
      <c r="BA801" s="601"/>
    </row>
    <row r="802">
      <c r="AR802" s="601"/>
      <c r="AW802" s="601"/>
      <c r="AX802" s="601"/>
      <c r="AY802" s="601"/>
      <c r="AZ802" s="601"/>
      <c r="BA802" s="601"/>
    </row>
    <row r="803">
      <c r="AR803" s="601"/>
      <c r="AW803" s="601"/>
      <c r="AX803" s="601"/>
      <c r="AY803" s="601"/>
      <c r="AZ803" s="601"/>
      <c r="BA803" s="601"/>
    </row>
    <row r="804">
      <c r="AR804" s="601"/>
      <c r="AW804" s="601"/>
      <c r="AX804" s="601"/>
      <c r="AY804" s="601"/>
      <c r="AZ804" s="601"/>
      <c r="BA804" s="601"/>
    </row>
    <row r="805">
      <c r="AR805" s="601"/>
      <c r="AW805" s="601"/>
      <c r="AX805" s="601"/>
      <c r="AY805" s="601"/>
      <c r="AZ805" s="601"/>
      <c r="BA805" s="601"/>
    </row>
    <row r="806">
      <c r="AR806" s="601"/>
      <c r="AW806" s="601"/>
      <c r="AX806" s="601"/>
      <c r="AY806" s="601"/>
      <c r="AZ806" s="601"/>
      <c r="BA806" s="601"/>
    </row>
    <row r="807">
      <c r="AR807" s="601"/>
      <c r="AW807" s="601"/>
      <c r="AX807" s="601"/>
      <c r="AY807" s="601"/>
      <c r="AZ807" s="601"/>
      <c r="BA807" s="601"/>
    </row>
    <row r="808">
      <c r="AR808" s="601"/>
      <c r="AW808" s="601"/>
      <c r="AX808" s="601"/>
      <c r="AY808" s="601"/>
      <c r="AZ808" s="601"/>
      <c r="BA808" s="601"/>
    </row>
    <row r="809">
      <c r="AR809" s="601"/>
      <c r="AW809" s="601"/>
      <c r="AX809" s="601"/>
      <c r="AY809" s="601"/>
      <c r="AZ809" s="601"/>
      <c r="BA809" s="601"/>
    </row>
    <row r="810">
      <c r="AR810" s="601"/>
      <c r="AW810" s="601"/>
      <c r="AX810" s="601"/>
      <c r="AY810" s="601"/>
      <c r="AZ810" s="601"/>
      <c r="BA810" s="601"/>
    </row>
    <row r="811">
      <c r="AR811" s="601"/>
      <c r="AW811" s="601"/>
      <c r="AX811" s="601"/>
      <c r="AY811" s="601"/>
      <c r="AZ811" s="601"/>
      <c r="BA811" s="601"/>
    </row>
    <row r="812">
      <c r="AR812" s="601"/>
      <c r="AW812" s="601"/>
      <c r="AX812" s="601"/>
      <c r="AY812" s="601"/>
      <c r="AZ812" s="601"/>
      <c r="BA812" s="601"/>
    </row>
    <row r="813">
      <c r="AR813" s="601"/>
      <c r="AW813" s="601"/>
      <c r="AX813" s="601"/>
      <c r="AY813" s="601"/>
      <c r="AZ813" s="601"/>
      <c r="BA813" s="601"/>
    </row>
    <row r="814">
      <c r="AR814" s="601"/>
      <c r="AW814" s="601"/>
      <c r="AX814" s="601"/>
      <c r="AY814" s="601"/>
      <c r="AZ814" s="601"/>
      <c r="BA814" s="601"/>
    </row>
    <row r="815">
      <c r="AR815" s="601"/>
      <c r="AW815" s="601"/>
      <c r="AX815" s="601"/>
      <c r="AY815" s="601"/>
      <c r="AZ815" s="601"/>
      <c r="BA815" s="601"/>
    </row>
    <row r="816">
      <c r="AR816" s="601"/>
      <c r="AW816" s="601"/>
      <c r="AX816" s="601"/>
      <c r="AY816" s="601"/>
      <c r="AZ816" s="601"/>
      <c r="BA816" s="601"/>
    </row>
    <row r="817">
      <c r="AR817" s="601"/>
      <c r="AW817" s="601"/>
      <c r="AX817" s="601"/>
      <c r="AY817" s="601"/>
      <c r="AZ817" s="601"/>
      <c r="BA817" s="601"/>
    </row>
    <row r="818">
      <c r="AR818" s="601"/>
      <c r="AW818" s="601"/>
      <c r="AX818" s="601"/>
      <c r="AY818" s="601"/>
      <c r="AZ818" s="601"/>
      <c r="BA818" s="601"/>
    </row>
    <row r="819">
      <c r="AR819" s="601"/>
      <c r="AW819" s="601"/>
      <c r="AX819" s="601"/>
      <c r="AY819" s="601"/>
      <c r="AZ819" s="601"/>
      <c r="BA819" s="601"/>
    </row>
    <row r="820">
      <c r="AR820" s="601"/>
      <c r="AW820" s="601"/>
      <c r="AX820" s="601"/>
      <c r="AY820" s="601"/>
      <c r="AZ820" s="601"/>
      <c r="BA820" s="601"/>
    </row>
    <row r="821">
      <c r="AR821" s="601"/>
      <c r="AW821" s="601"/>
      <c r="AX821" s="601"/>
      <c r="AY821" s="601"/>
      <c r="AZ821" s="601"/>
      <c r="BA821" s="601"/>
    </row>
    <row r="822">
      <c r="AR822" s="601"/>
      <c r="AW822" s="601"/>
      <c r="AX822" s="601"/>
      <c r="AY822" s="601"/>
      <c r="AZ822" s="601"/>
      <c r="BA822" s="601"/>
    </row>
    <row r="823">
      <c r="AR823" s="601"/>
      <c r="AW823" s="601"/>
      <c r="AX823" s="601"/>
      <c r="AY823" s="601"/>
      <c r="AZ823" s="601"/>
      <c r="BA823" s="601"/>
    </row>
    <row r="824">
      <c r="AR824" s="601"/>
      <c r="AW824" s="601"/>
      <c r="AX824" s="601"/>
      <c r="AY824" s="601"/>
      <c r="AZ824" s="601"/>
      <c r="BA824" s="601"/>
    </row>
    <row r="825">
      <c r="AR825" s="601"/>
      <c r="AW825" s="601"/>
      <c r="AX825" s="601"/>
      <c r="AY825" s="601"/>
      <c r="AZ825" s="601"/>
      <c r="BA825" s="601"/>
    </row>
    <row r="826">
      <c r="AR826" s="601"/>
      <c r="AW826" s="601"/>
      <c r="AX826" s="601"/>
      <c r="AY826" s="601"/>
      <c r="AZ826" s="601"/>
      <c r="BA826" s="601"/>
    </row>
    <row r="827">
      <c r="AR827" s="601"/>
      <c r="AW827" s="601"/>
      <c r="AX827" s="601"/>
      <c r="AY827" s="601"/>
      <c r="AZ827" s="601"/>
      <c r="BA827" s="601"/>
    </row>
    <row r="828">
      <c r="AR828" s="601"/>
      <c r="AW828" s="601"/>
      <c r="AX828" s="601"/>
      <c r="AY828" s="601"/>
      <c r="AZ828" s="601"/>
      <c r="BA828" s="601"/>
    </row>
    <row r="829">
      <c r="AR829" s="601"/>
      <c r="AW829" s="601"/>
      <c r="AX829" s="601"/>
      <c r="AY829" s="601"/>
      <c r="AZ829" s="601"/>
      <c r="BA829" s="601"/>
    </row>
    <row r="830">
      <c r="AR830" s="601"/>
      <c r="AW830" s="601"/>
      <c r="AX830" s="601"/>
      <c r="AY830" s="601"/>
      <c r="AZ830" s="601"/>
      <c r="BA830" s="601"/>
    </row>
    <row r="831">
      <c r="AR831" s="601"/>
      <c r="AW831" s="601"/>
      <c r="AX831" s="601"/>
      <c r="AY831" s="601"/>
      <c r="AZ831" s="601"/>
      <c r="BA831" s="601"/>
    </row>
    <row r="832">
      <c r="AR832" s="601"/>
      <c r="AW832" s="601"/>
      <c r="AX832" s="601"/>
      <c r="AY832" s="601"/>
      <c r="AZ832" s="601"/>
      <c r="BA832" s="601"/>
    </row>
    <row r="833">
      <c r="AR833" s="601"/>
      <c r="AW833" s="601"/>
      <c r="AX833" s="601"/>
      <c r="AY833" s="601"/>
      <c r="AZ833" s="601"/>
      <c r="BA833" s="601"/>
    </row>
    <row r="834">
      <c r="AR834" s="601"/>
      <c r="AW834" s="601"/>
      <c r="AX834" s="601"/>
      <c r="AY834" s="601"/>
      <c r="AZ834" s="601"/>
      <c r="BA834" s="601"/>
    </row>
    <row r="835">
      <c r="AR835" s="601"/>
      <c r="AW835" s="601"/>
      <c r="AX835" s="601"/>
      <c r="AY835" s="601"/>
      <c r="AZ835" s="601"/>
      <c r="BA835" s="601"/>
    </row>
    <row r="836">
      <c r="AR836" s="601"/>
      <c r="AW836" s="601"/>
      <c r="AX836" s="601"/>
      <c r="AY836" s="601"/>
      <c r="AZ836" s="601"/>
      <c r="BA836" s="601"/>
    </row>
    <row r="837">
      <c r="AR837" s="601"/>
      <c r="AW837" s="601"/>
      <c r="AX837" s="601"/>
      <c r="AY837" s="601"/>
      <c r="AZ837" s="601"/>
      <c r="BA837" s="601"/>
    </row>
    <row r="838">
      <c r="AR838" s="601"/>
      <c r="AW838" s="601"/>
      <c r="AX838" s="601"/>
      <c r="AY838" s="601"/>
      <c r="AZ838" s="601"/>
      <c r="BA838" s="601"/>
    </row>
    <row r="839">
      <c r="AR839" s="601"/>
      <c r="AW839" s="601"/>
      <c r="AX839" s="601"/>
      <c r="AY839" s="601"/>
      <c r="AZ839" s="601"/>
      <c r="BA839" s="601"/>
    </row>
    <row r="840">
      <c r="AR840" s="601"/>
      <c r="AW840" s="601"/>
      <c r="AX840" s="601"/>
      <c r="AY840" s="601"/>
      <c r="AZ840" s="601"/>
      <c r="BA840" s="601"/>
    </row>
    <row r="841">
      <c r="AR841" s="601"/>
      <c r="AW841" s="601"/>
      <c r="AX841" s="601"/>
      <c r="AY841" s="601"/>
      <c r="AZ841" s="601"/>
      <c r="BA841" s="601"/>
    </row>
    <row r="842">
      <c r="AR842" s="601"/>
      <c r="AW842" s="601"/>
      <c r="AX842" s="601"/>
      <c r="AY842" s="601"/>
      <c r="AZ842" s="601"/>
      <c r="BA842" s="601"/>
    </row>
    <row r="843">
      <c r="AR843" s="601"/>
      <c r="AW843" s="601"/>
      <c r="AX843" s="601"/>
      <c r="AY843" s="601"/>
      <c r="AZ843" s="601"/>
      <c r="BA843" s="601"/>
    </row>
    <row r="844">
      <c r="AR844" s="601"/>
      <c r="AW844" s="601"/>
      <c r="AX844" s="601"/>
      <c r="AY844" s="601"/>
      <c r="AZ844" s="601"/>
      <c r="BA844" s="601"/>
    </row>
    <row r="845">
      <c r="AR845" s="601"/>
      <c r="AW845" s="601"/>
      <c r="AX845" s="601"/>
      <c r="AY845" s="601"/>
      <c r="AZ845" s="601"/>
      <c r="BA845" s="601"/>
    </row>
    <row r="846">
      <c r="AR846" s="601"/>
      <c r="AW846" s="601"/>
      <c r="AX846" s="601"/>
      <c r="AY846" s="601"/>
      <c r="AZ846" s="601"/>
      <c r="BA846" s="601"/>
    </row>
    <row r="847">
      <c r="AR847" s="601"/>
      <c r="AW847" s="601"/>
      <c r="AX847" s="601"/>
      <c r="AY847" s="601"/>
      <c r="AZ847" s="601"/>
      <c r="BA847" s="601"/>
    </row>
    <row r="848">
      <c r="AR848" s="601"/>
      <c r="AW848" s="601"/>
      <c r="AX848" s="601"/>
      <c r="AY848" s="601"/>
      <c r="AZ848" s="601"/>
      <c r="BA848" s="601"/>
    </row>
    <row r="849">
      <c r="AR849" s="601"/>
      <c r="AW849" s="601"/>
      <c r="AX849" s="601"/>
      <c r="AY849" s="601"/>
      <c r="AZ849" s="601"/>
      <c r="BA849" s="601"/>
    </row>
    <row r="850">
      <c r="AR850" s="601"/>
      <c r="AW850" s="601"/>
      <c r="AX850" s="601"/>
      <c r="AY850" s="601"/>
      <c r="AZ850" s="601"/>
      <c r="BA850" s="601"/>
    </row>
    <row r="851">
      <c r="AR851" s="601"/>
      <c r="AW851" s="601"/>
      <c r="AX851" s="601"/>
      <c r="AY851" s="601"/>
      <c r="AZ851" s="601"/>
      <c r="BA851" s="601"/>
    </row>
    <row r="852">
      <c r="AR852" s="601"/>
      <c r="AW852" s="601"/>
      <c r="AX852" s="601"/>
      <c r="AY852" s="601"/>
      <c r="AZ852" s="601"/>
      <c r="BA852" s="601"/>
    </row>
    <row r="853">
      <c r="AR853" s="601"/>
      <c r="AW853" s="601"/>
      <c r="AX853" s="601"/>
      <c r="AY853" s="601"/>
      <c r="AZ853" s="601"/>
      <c r="BA853" s="601"/>
    </row>
    <row r="854">
      <c r="AR854" s="601"/>
      <c r="AW854" s="601"/>
      <c r="AX854" s="601"/>
      <c r="AY854" s="601"/>
      <c r="AZ854" s="601"/>
      <c r="BA854" s="601"/>
    </row>
    <row r="855">
      <c r="AR855" s="601"/>
      <c r="AW855" s="601"/>
      <c r="AX855" s="601"/>
      <c r="AY855" s="601"/>
      <c r="AZ855" s="601"/>
      <c r="BA855" s="601"/>
    </row>
    <row r="856">
      <c r="AR856" s="601"/>
      <c r="AW856" s="601"/>
      <c r="AX856" s="601"/>
      <c r="AY856" s="601"/>
      <c r="AZ856" s="601"/>
      <c r="BA856" s="601"/>
    </row>
    <row r="857">
      <c r="AR857" s="601"/>
      <c r="AW857" s="601"/>
      <c r="AX857" s="601"/>
      <c r="AY857" s="601"/>
      <c r="AZ857" s="601"/>
      <c r="BA857" s="601"/>
    </row>
    <row r="858">
      <c r="AR858" s="601"/>
      <c r="AW858" s="601"/>
      <c r="AX858" s="601"/>
      <c r="AY858" s="601"/>
      <c r="AZ858" s="601"/>
      <c r="BA858" s="601"/>
    </row>
    <row r="859">
      <c r="AR859" s="601"/>
      <c r="AW859" s="601"/>
      <c r="AX859" s="601"/>
      <c r="AY859" s="601"/>
      <c r="AZ859" s="601"/>
      <c r="BA859" s="601"/>
    </row>
    <row r="860">
      <c r="AR860" s="601"/>
      <c r="AW860" s="601"/>
      <c r="AX860" s="601"/>
      <c r="AY860" s="601"/>
      <c r="AZ860" s="601"/>
      <c r="BA860" s="601"/>
    </row>
    <row r="861">
      <c r="AR861" s="601"/>
      <c r="AW861" s="601"/>
      <c r="AX861" s="601"/>
      <c r="AY861" s="601"/>
      <c r="AZ861" s="601"/>
      <c r="BA861" s="601"/>
    </row>
    <row r="862">
      <c r="AR862" s="601"/>
      <c r="AW862" s="601"/>
      <c r="AX862" s="601"/>
      <c r="AY862" s="601"/>
      <c r="AZ862" s="601"/>
      <c r="BA862" s="601"/>
    </row>
    <row r="863">
      <c r="AR863" s="601"/>
      <c r="AW863" s="601"/>
      <c r="AX863" s="601"/>
      <c r="AY863" s="601"/>
      <c r="AZ863" s="601"/>
      <c r="BA863" s="601"/>
    </row>
    <row r="864">
      <c r="AR864" s="601"/>
      <c r="AW864" s="601"/>
      <c r="AX864" s="601"/>
      <c r="AY864" s="601"/>
      <c r="AZ864" s="601"/>
      <c r="BA864" s="601"/>
    </row>
    <row r="865">
      <c r="AR865" s="601"/>
      <c r="AW865" s="601"/>
      <c r="AX865" s="601"/>
      <c r="AY865" s="601"/>
      <c r="AZ865" s="601"/>
      <c r="BA865" s="601"/>
    </row>
    <row r="866">
      <c r="AR866" s="601"/>
      <c r="AW866" s="601"/>
      <c r="AX866" s="601"/>
      <c r="AY866" s="601"/>
      <c r="AZ866" s="601"/>
      <c r="BA866" s="601"/>
    </row>
    <row r="867">
      <c r="AR867" s="601"/>
      <c r="AW867" s="601"/>
      <c r="AX867" s="601"/>
      <c r="AY867" s="601"/>
      <c r="AZ867" s="601"/>
      <c r="BA867" s="601"/>
    </row>
    <row r="868">
      <c r="AR868" s="601"/>
      <c r="AW868" s="601"/>
      <c r="AX868" s="601"/>
      <c r="AY868" s="601"/>
      <c r="AZ868" s="601"/>
      <c r="BA868" s="601"/>
    </row>
    <row r="869">
      <c r="AR869" s="601"/>
      <c r="AW869" s="601"/>
      <c r="AX869" s="601"/>
      <c r="AY869" s="601"/>
      <c r="AZ869" s="601"/>
      <c r="BA869" s="601"/>
    </row>
    <row r="870">
      <c r="AR870" s="601"/>
      <c r="AW870" s="601"/>
      <c r="AX870" s="601"/>
      <c r="AY870" s="601"/>
      <c r="AZ870" s="601"/>
      <c r="BA870" s="601"/>
    </row>
    <row r="871">
      <c r="AR871" s="601"/>
      <c r="AW871" s="601"/>
      <c r="AX871" s="601"/>
      <c r="AY871" s="601"/>
      <c r="AZ871" s="601"/>
      <c r="BA871" s="601"/>
    </row>
    <row r="872">
      <c r="AR872" s="601"/>
      <c r="AW872" s="601"/>
      <c r="AX872" s="601"/>
      <c r="AY872" s="601"/>
      <c r="AZ872" s="601"/>
      <c r="BA872" s="601"/>
    </row>
    <row r="873">
      <c r="AR873" s="601"/>
      <c r="AW873" s="601"/>
      <c r="AX873" s="601"/>
      <c r="AY873" s="601"/>
      <c r="AZ873" s="601"/>
      <c r="BA873" s="601"/>
    </row>
    <row r="874">
      <c r="AR874" s="601"/>
      <c r="AW874" s="601"/>
      <c r="AX874" s="601"/>
      <c r="AY874" s="601"/>
      <c r="AZ874" s="601"/>
      <c r="BA874" s="601"/>
    </row>
    <row r="875">
      <c r="AR875" s="601"/>
      <c r="AW875" s="601"/>
      <c r="AX875" s="601"/>
      <c r="AY875" s="601"/>
      <c r="AZ875" s="601"/>
      <c r="BA875" s="601"/>
    </row>
    <row r="876">
      <c r="AR876" s="601"/>
      <c r="AW876" s="601"/>
      <c r="AX876" s="601"/>
      <c r="AY876" s="601"/>
      <c r="AZ876" s="601"/>
      <c r="BA876" s="601"/>
    </row>
    <row r="877">
      <c r="AR877" s="601"/>
      <c r="AW877" s="601"/>
      <c r="AX877" s="601"/>
      <c r="AY877" s="601"/>
      <c r="AZ877" s="601"/>
      <c r="BA877" s="601"/>
    </row>
    <row r="878">
      <c r="AR878" s="601"/>
      <c r="AW878" s="601"/>
      <c r="AX878" s="601"/>
      <c r="AY878" s="601"/>
      <c r="AZ878" s="601"/>
      <c r="BA878" s="601"/>
    </row>
    <row r="879">
      <c r="AR879" s="601"/>
      <c r="AW879" s="601"/>
      <c r="AX879" s="601"/>
      <c r="AY879" s="601"/>
      <c r="AZ879" s="601"/>
      <c r="BA879" s="601"/>
    </row>
    <row r="880">
      <c r="AR880" s="601"/>
      <c r="AW880" s="601"/>
      <c r="AX880" s="601"/>
      <c r="AY880" s="601"/>
      <c r="AZ880" s="601"/>
      <c r="BA880" s="601"/>
    </row>
    <row r="881">
      <c r="AR881" s="601"/>
      <c r="AW881" s="601"/>
      <c r="AX881" s="601"/>
      <c r="AY881" s="601"/>
      <c r="AZ881" s="601"/>
      <c r="BA881" s="601"/>
    </row>
    <row r="882">
      <c r="AR882" s="601"/>
      <c r="AW882" s="601"/>
      <c r="AX882" s="601"/>
      <c r="AY882" s="601"/>
      <c r="AZ882" s="601"/>
      <c r="BA882" s="601"/>
    </row>
    <row r="883">
      <c r="AR883" s="601"/>
      <c r="AW883" s="601"/>
      <c r="AX883" s="601"/>
      <c r="AY883" s="601"/>
      <c r="AZ883" s="601"/>
      <c r="BA883" s="601"/>
    </row>
    <row r="884">
      <c r="AR884" s="601"/>
      <c r="AW884" s="601"/>
      <c r="AX884" s="601"/>
      <c r="AY884" s="601"/>
      <c r="AZ884" s="601"/>
      <c r="BA884" s="601"/>
    </row>
    <row r="885">
      <c r="AR885" s="601"/>
      <c r="AW885" s="601"/>
      <c r="AX885" s="601"/>
      <c r="AY885" s="601"/>
      <c r="AZ885" s="601"/>
      <c r="BA885" s="601"/>
    </row>
    <row r="886">
      <c r="AR886" s="601"/>
      <c r="AW886" s="601"/>
      <c r="AX886" s="601"/>
      <c r="AY886" s="601"/>
      <c r="AZ886" s="601"/>
      <c r="BA886" s="601"/>
    </row>
    <row r="887">
      <c r="AR887" s="601"/>
      <c r="AW887" s="601"/>
      <c r="AX887" s="601"/>
      <c r="AY887" s="601"/>
      <c r="AZ887" s="601"/>
      <c r="BA887" s="601"/>
    </row>
    <row r="888">
      <c r="AR888" s="601"/>
      <c r="AW888" s="601"/>
      <c r="AX888" s="601"/>
      <c r="AY888" s="601"/>
      <c r="AZ888" s="601"/>
      <c r="BA888" s="601"/>
    </row>
    <row r="889">
      <c r="AR889" s="601"/>
      <c r="AW889" s="601"/>
      <c r="AX889" s="601"/>
      <c r="AY889" s="601"/>
      <c r="AZ889" s="601"/>
      <c r="BA889" s="601"/>
    </row>
    <row r="890">
      <c r="AR890" s="601"/>
      <c r="AW890" s="601"/>
      <c r="AX890" s="601"/>
      <c r="AY890" s="601"/>
      <c r="AZ890" s="601"/>
      <c r="BA890" s="601"/>
    </row>
    <row r="891">
      <c r="AR891" s="601"/>
      <c r="AW891" s="601"/>
      <c r="AX891" s="601"/>
      <c r="AY891" s="601"/>
      <c r="AZ891" s="601"/>
      <c r="BA891" s="601"/>
    </row>
    <row r="892">
      <c r="AR892" s="601"/>
      <c r="AW892" s="601"/>
      <c r="AX892" s="601"/>
      <c r="AY892" s="601"/>
      <c r="AZ892" s="601"/>
      <c r="BA892" s="601"/>
    </row>
    <row r="893">
      <c r="AR893" s="601"/>
      <c r="AW893" s="601"/>
      <c r="AX893" s="601"/>
      <c r="AY893" s="601"/>
      <c r="AZ893" s="601"/>
      <c r="BA893" s="601"/>
    </row>
    <row r="894">
      <c r="AR894" s="601"/>
      <c r="AW894" s="601"/>
      <c r="AX894" s="601"/>
      <c r="AY894" s="601"/>
      <c r="AZ894" s="601"/>
      <c r="BA894" s="601"/>
    </row>
    <row r="895">
      <c r="AR895" s="601"/>
      <c r="AW895" s="601"/>
      <c r="AX895" s="601"/>
      <c r="AY895" s="601"/>
      <c r="AZ895" s="601"/>
      <c r="BA895" s="601"/>
    </row>
    <row r="896">
      <c r="AR896" s="601"/>
      <c r="AW896" s="601"/>
      <c r="AX896" s="601"/>
      <c r="AY896" s="601"/>
      <c r="AZ896" s="601"/>
      <c r="BA896" s="601"/>
    </row>
    <row r="897">
      <c r="AR897" s="601"/>
      <c r="AW897" s="601"/>
      <c r="AX897" s="601"/>
      <c r="AY897" s="601"/>
      <c r="AZ897" s="601"/>
      <c r="BA897" s="601"/>
    </row>
    <row r="898">
      <c r="AR898" s="601"/>
      <c r="AW898" s="601"/>
      <c r="AX898" s="601"/>
      <c r="AY898" s="601"/>
      <c r="AZ898" s="601"/>
      <c r="BA898" s="601"/>
    </row>
    <row r="899">
      <c r="AR899" s="601"/>
      <c r="AW899" s="601"/>
      <c r="AX899" s="601"/>
      <c r="AY899" s="601"/>
      <c r="AZ899" s="601"/>
      <c r="BA899" s="601"/>
    </row>
    <row r="900">
      <c r="AR900" s="601"/>
      <c r="AW900" s="601"/>
      <c r="AX900" s="601"/>
      <c r="AY900" s="601"/>
      <c r="AZ900" s="601"/>
      <c r="BA900" s="601"/>
    </row>
    <row r="901">
      <c r="AR901" s="601"/>
      <c r="AW901" s="601"/>
      <c r="AX901" s="601"/>
      <c r="AY901" s="601"/>
      <c r="AZ901" s="601"/>
      <c r="BA901" s="601"/>
    </row>
    <row r="902">
      <c r="AR902" s="601"/>
      <c r="AW902" s="601"/>
      <c r="AX902" s="601"/>
      <c r="AY902" s="601"/>
      <c r="AZ902" s="601"/>
      <c r="BA902" s="601"/>
    </row>
    <row r="903">
      <c r="AR903" s="601"/>
      <c r="AW903" s="601"/>
      <c r="AX903" s="601"/>
      <c r="AY903" s="601"/>
      <c r="AZ903" s="601"/>
      <c r="BA903" s="601"/>
    </row>
    <row r="904">
      <c r="AR904" s="601"/>
      <c r="AW904" s="601"/>
      <c r="AX904" s="601"/>
      <c r="AY904" s="601"/>
      <c r="AZ904" s="601"/>
      <c r="BA904" s="601"/>
    </row>
    <row r="905">
      <c r="AR905" s="601"/>
      <c r="AW905" s="601"/>
      <c r="AX905" s="601"/>
      <c r="AY905" s="601"/>
      <c r="AZ905" s="601"/>
      <c r="BA905" s="601"/>
    </row>
    <row r="906">
      <c r="AR906" s="601"/>
      <c r="AW906" s="601"/>
      <c r="AX906" s="601"/>
      <c r="AY906" s="601"/>
      <c r="AZ906" s="601"/>
      <c r="BA906" s="601"/>
    </row>
    <row r="907">
      <c r="AR907" s="601"/>
      <c r="AW907" s="601"/>
      <c r="AX907" s="601"/>
      <c r="AY907" s="601"/>
      <c r="AZ907" s="601"/>
      <c r="BA907" s="601"/>
    </row>
    <row r="908">
      <c r="AR908" s="601"/>
      <c r="AW908" s="601"/>
      <c r="AX908" s="601"/>
      <c r="AY908" s="601"/>
      <c r="AZ908" s="601"/>
      <c r="BA908" s="601"/>
    </row>
    <row r="909">
      <c r="AR909" s="601"/>
      <c r="AW909" s="601"/>
      <c r="AX909" s="601"/>
      <c r="AY909" s="601"/>
      <c r="AZ909" s="601"/>
      <c r="BA909" s="601"/>
    </row>
    <row r="910">
      <c r="AR910" s="601"/>
      <c r="AW910" s="601"/>
      <c r="AX910" s="601"/>
      <c r="AY910" s="601"/>
      <c r="AZ910" s="601"/>
      <c r="BA910" s="601"/>
    </row>
    <row r="911">
      <c r="AR911" s="601"/>
      <c r="AW911" s="601"/>
      <c r="AX911" s="601"/>
      <c r="AY911" s="601"/>
      <c r="AZ911" s="601"/>
      <c r="BA911" s="601"/>
    </row>
    <row r="912">
      <c r="AR912" s="601"/>
      <c r="AW912" s="601"/>
      <c r="AX912" s="601"/>
      <c r="AY912" s="601"/>
      <c r="AZ912" s="601"/>
      <c r="BA912" s="601"/>
    </row>
    <row r="913">
      <c r="AR913" s="601"/>
      <c r="AW913" s="601"/>
      <c r="AX913" s="601"/>
      <c r="AY913" s="601"/>
      <c r="AZ913" s="601"/>
      <c r="BA913" s="601"/>
    </row>
    <row r="914">
      <c r="AR914" s="601"/>
      <c r="AW914" s="601"/>
      <c r="AX914" s="601"/>
      <c r="AY914" s="601"/>
      <c r="AZ914" s="601"/>
      <c r="BA914" s="601"/>
    </row>
    <row r="915">
      <c r="AR915" s="601"/>
      <c r="AW915" s="601"/>
      <c r="AX915" s="601"/>
      <c r="AY915" s="601"/>
      <c r="AZ915" s="601"/>
      <c r="BA915" s="601"/>
    </row>
    <row r="916">
      <c r="AR916" s="601"/>
      <c r="AW916" s="601"/>
      <c r="AX916" s="601"/>
      <c r="AY916" s="601"/>
      <c r="AZ916" s="601"/>
      <c r="BA916" s="601"/>
    </row>
    <row r="917">
      <c r="AR917" s="601"/>
      <c r="AW917" s="601"/>
      <c r="AX917" s="601"/>
      <c r="AY917" s="601"/>
      <c r="AZ917" s="601"/>
      <c r="BA917" s="601"/>
    </row>
    <row r="918">
      <c r="AR918" s="601"/>
      <c r="AW918" s="601"/>
      <c r="AX918" s="601"/>
      <c r="AY918" s="601"/>
      <c r="AZ918" s="601"/>
      <c r="BA918" s="601"/>
    </row>
    <row r="919">
      <c r="AR919" s="601"/>
      <c r="AW919" s="601"/>
      <c r="AX919" s="601"/>
      <c r="AY919" s="601"/>
      <c r="AZ919" s="601"/>
      <c r="BA919" s="601"/>
    </row>
    <row r="920">
      <c r="AR920" s="601"/>
      <c r="AW920" s="601"/>
      <c r="AX920" s="601"/>
      <c r="AY920" s="601"/>
      <c r="AZ920" s="601"/>
      <c r="BA920" s="601"/>
    </row>
    <row r="921">
      <c r="AR921" s="601"/>
      <c r="AW921" s="601"/>
      <c r="AX921" s="601"/>
      <c r="AY921" s="601"/>
      <c r="AZ921" s="601"/>
      <c r="BA921" s="601"/>
    </row>
    <row r="922">
      <c r="AR922" s="601"/>
      <c r="AW922" s="601"/>
      <c r="AX922" s="601"/>
      <c r="AY922" s="601"/>
      <c r="AZ922" s="601"/>
      <c r="BA922" s="601"/>
    </row>
    <row r="923">
      <c r="AR923" s="601"/>
      <c r="AW923" s="601"/>
      <c r="AX923" s="601"/>
      <c r="AY923" s="601"/>
      <c r="AZ923" s="601"/>
      <c r="BA923" s="601"/>
    </row>
    <row r="924">
      <c r="AR924" s="601"/>
      <c r="AW924" s="601"/>
      <c r="AX924" s="601"/>
      <c r="AY924" s="601"/>
      <c r="AZ924" s="601"/>
      <c r="BA924" s="601"/>
    </row>
    <row r="925">
      <c r="AR925" s="601"/>
      <c r="AW925" s="601"/>
      <c r="AX925" s="601"/>
      <c r="AY925" s="601"/>
      <c r="AZ925" s="601"/>
      <c r="BA925" s="601"/>
    </row>
    <row r="926">
      <c r="AR926" s="601"/>
      <c r="AW926" s="601"/>
      <c r="AX926" s="601"/>
      <c r="AY926" s="601"/>
      <c r="AZ926" s="601"/>
      <c r="BA926" s="601"/>
    </row>
    <row r="927">
      <c r="AR927" s="601"/>
      <c r="AW927" s="601"/>
      <c r="AX927" s="601"/>
      <c r="AY927" s="601"/>
      <c r="AZ927" s="601"/>
      <c r="BA927" s="601"/>
    </row>
    <row r="928">
      <c r="AR928" s="601"/>
      <c r="AW928" s="601"/>
      <c r="AX928" s="601"/>
      <c r="AY928" s="601"/>
      <c r="AZ928" s="601"/>
      <c r="BA928" s="601"/>
    </row>
    <row r="929">
      <c r="AR929" s="601"/>
      <c r="AW929" s="601"/>
      <c r="AX929" s="601"/>
      <c r="AY929" s="601"/>
      <c r="AZ929" s="601"/>
      <c r="BA929" s="601"/>
    </row>
    <row r="930">
      <c r="AR930" s="601"/>
      <c r="AW930" s="601"/>
      <c r="AX930" s="601"/>
      <c r="AY930" s="601"/>
      <c r="AZ930" s="601"/>
      <c r="BA930" s="601"/>
    </row>
    <row r="931">
      <c r="AR931" s="601"/>
      <c r="AW931" s="601"/>
      <c r="AX931" s="601"/>
      <c r="AY931" s="601"/>
      <c r="AZ931" s="601"/>
      <c r="BA931" s="601"/>
    </row>
    <row r="932">
      <c r="AR932" s="601"/>
      <c r="AW932" s="601"/>
      <c r="AX932" s="601"/>
      <c r="AY932" s="601"/>
      <c r="AZ932" s="601"/>
      <c r="BA932" s="601"/>
    </row>
    <row r="933">
      <c r="AR933" s="601"/>
      <c r="AW933" s="601"/>
      <c r="AX933" s="601"/>
      <c r="AY933" s="601"/>
      <c r="AZ933" s="601"/>
      <c r="BA933" s="601"/>
    </row>
    <row r="934">
      <c r="AR934" s="601"/>
      <c r="AW934" s="601"/>
      <c r="AX934" s="601"/>
      <c r="AY934" s="601"/>
      <c r="AZ934" s="601"/>
      <c r="BA934" s="601"/>
    </row>
    <row r="935">
      <c r="AR935" s="601"/>
      <c r="AW935" s="601"/>
      <c r="AX935" s="601"/>
      <c r="AY935" s="601"/>
      <c r="AZ935" s="601"/>
      <c r="BA935" s="601"/>
    </row>
    <row r="936">
      <c r="AR936" s="601"/>
      <c r="AW936" s="601"/>
      <c r="AX936" s="601"/>
      <c r="AY936" s="601"/>
      <c r="AZ936" s="601"/>
      <c r="BA936" s="601"/>
    </row>
    <row r="937">
      <c r="AR937" s="601"/>
      <c r="AW937" s="601"/>
      <c r="AX937" s="601"/>
      <c r="AY937" s="601"/>
      <c r="AZ937" s="601"/>
      <c r="BA937" s="601"/>
    </row>
    <row r="938">
      <c r="AR938" s="601"/>
      <c r="AW938" s="601"/>
      <c r="AX938" s="601"/>
      <c r="AY938" s="601"/>
      <c r="AZ938" s="601"/>
      <c r="BA938" s="601"/>
    </row>
    <row r="939">
      <c r="AR939" s="601"/>
      <c r="AW939" s="601"/>
      <c r="AX939" s="601"/>
      <c r="AY939" s="601"/>
      <c r="AZ939" s="601"/>
      <c r="BA939" s="601"/>
    </row>
    <row r="940">
      <c r="AR940" s="601"/>
      <c r="AW940" s="601"/>
      <c r="AX940" s="601"/>
      <c r="AY940" s="601"/>
      <c r="AZ940" s="601"/>
      <c r="BA940" s="601"/>
    </row>
    <row r="941">
      <c r="AR941" s="601"/>
      <c r="AW941" s="601"/>
      <c r="AX941" s="601"/>
      <c r="AY941" s="601"/>
      <c r="AZ941" s="601"/>
      <c r="BA941" s="601"/>
    </row>
    <row r="942">
      <c r="AR942" s="601"/>
      <c r="AW942" s="601"/>
      <c r="AX942" s="601"/>
      <c r="AY942" s="601"/>
      <c r="AZ942" s="601"/>
      <c r="BA942" s="601"/>
    </row>
    <row r="943">
      <c r="AR943" s="601"/>
      <c r="AW943" s="601"/>
      <c r="AX943" s="601"/>
      <c r="AY943" s="601"/>
      <c r="AZ943" s="601"/>
      <c r="BA943" s="601"/>
    </row>
    <row r="944">
      <c r="AR944" s="601"/>
      <c r="AW944" s="601"/>
      <c r="AX944" s="601"/>
      <c r="AY944" s="601"/>
      <c r="AZ944" s="601"/>
      <c r="BA944" s="601"/>
    </row>
    <row r="945">
      <c r="AR945" s="601"/>
      <c r="AW945" s="601"/>
      <c r="AX945" s="601"/>
      <c r="AY945" s="601"/>
      <c r="AZ945" s="601"/>
      <c r="BA945" s="601"/>
    </row>
    <row r="946">
      <c r="AR946" s="601"/>
      <c r="AW946" s="601"/>
      <c r="AX946" s="601"/>
      <c r="AY946" s="601"/>
      <c r="AZ946" s="601"/>
      <c r="BA946" s="601"/>
    </row>
    <row r="947">
      <c r="AR947" s="601"/>
      <c r="AW947" s="601"/>
      <c r="AX947" s="601"/>
      <c r="AY947" s="601"/>
      <c r="AZ947" s="601"/>
      <c r="BA947" s="601"/>
    </row>
    <row r="948">
      <c r="AR948" s="601"/>
      <c r="AW948" s="601"/>
      <c r="AX948" s="601"/>
      <c r="AY948" s="601"/>
      <c r="AZ948" s="601"/>
      <c r="BA948" s="601"/>
    </row>
    <row r="949">
      <c r="AR949" s="601"/>
      <c r="AW949" s="601"/>
      <c r="AX949" s="601"/>
      <c r="AY949" s="601"/>
      <c r="AZ949" s="601"/>
      <c r="BA949" s="601"/>
    </row>
    <row r="950">
      <c r="AR950" s="601"/>
      <c r="AW950" s="601"/>
      <c r="AX950" s="601"/>
      <c r="AY950" s="601"/>
      <c r="AZ950" s="601"/>
      <c r="BA950" s="601"/>
    </row>
    <row r="951">
      <c r="AR951" s="601"/>
      <c r="AW951" s="601"/>
      <c r="AX951" s="601"/>
      <c r="AY951" s="601"/>
      <c r="AZ951" s="601"/>
      <c r="BA951" s="601"/>
    </row>
    <row r="952">
      <c r="AR952" s="601"/>
      <c r="AW952" s="601"/>
      <c r="AX952" s="601"/>
      <c r="AY952" s="601"/>
      <c r="AZ952" s="601"/>
      <c r="BA952" s="601"/>
    </row>
    <row r="953">
      <c r="AR953" s="601"/>
      <c r="AW953" s="601"/>
      <c r="AX953" s="601"/>
      <c r="AY953" s="601"/>
      <c r="AZ953" s="601"/>
      <c r="BA953" s="601"/>
    </row>
    <row r="954">
      <c r="AR954" s="601"/>
      <c r="AW954" s="601"/>
      <c r="AX954" s="601"/>
      <c r="AY954" s="601"/>
      <c r="AZ954" s="601"/>
      <c r="BA954" s="601"/>
    </row>
    <row r="955">
      <c r="AR955" s="601"/>
      <c r="AW955" s="601"/>
      <c r="AX955" s="601"/>
      <c r="AY955" s="601"/>
      <c r="AZ955" s="601"/>
      <c r="BA955" s="601"/>
    </row>
    <row r="956">
      <c r="AR956" s="601"/>
      <c r="AW956" s="601"/>
      <c r="AX956" s="601"/>
      <c r="AY956" s="601"/>
      <c r="AZ956" s="601"/>
      <c r="BA956" s="601"/>
    </row>
    <row r="957">
      <c r="AR957" s="601"/>
      <c r="AW957" s="601"/>
      <c r="AX957" s="601"/>
      <c r="AY957" s="601"/>
      <c r="AZ957" s="601"/>
      <c r="BA957" s="601"/>
    </row>
    <row r="958">
      <c r="AR958" s="601"/>
      <c r="AW958" s="601"/>
      <c r="AX958" s="601"/>
      <c r="AY958" s="601"/>
      <c r="AZ958" s="601"/>
      <c r="BA958" s="601"/>
    </row>
    <row r="959">
      <c r="AR959" s="601"/>
      <c r="AW959" s="601"/>
      <c r="AX959" s="601"/>
      <c r="AY959" s="601"/>
      <c r="AZ959" s="601"/>
      <c r="BA959" s="601"/>
    </row>
    <row r="960">
      <c r="AR960" s="601"/>
      <c r="AW960" s="601"/>
      <c r="AX960" s="601"/>
      <c r="AY960" s="601"/>
      <c r="AZ960" s="601"/>
      <c r="BA960" s="601"/>
    </row>
    <row r="961">
      <c r="AR961" s="601"/>
      <c r="AW961" s="601"/>
      <c r="AX961" s="601"/>
      <c r="AY961" s="601"/>
      <c r="AZ961" s="601"/>
      <c r="BA961" s="601"/>
    </row>
    <row r="962">
      <c r="AR962" s="601"/>
      <c r="AW962" s="601"/>
      <c r="AX962" s="601"/>
      <c r="AY962" s="601"/>
      <c r="AZ962" s="601"/>
      <c r="BA962" s="601"/>
    </row>
    <row r="963">
      <c r="AR963" s="601"/>
      <c r="AW963" s="601"/>
      <c r="AX963" s="601"/>
      <c r="AY963" s="601"/>
      <c r="AZ963" s="601"/>
      <c r="BA963" s="601"/>
    </row>
    <row r="964">
      <c r="AR964" s="601"/>
      <c r="AW964" s="601"/>
      <c r="AX964" s="601"/>
      <c r="AY964" s="601"/>
      <c r="AZ964" s="601"/>
      <c r="BA964" s="601"/>
    </row>
    <row r="965">
      <c r="AR965" s="601"/>
      <c r="AW965" s="601"/>
      <c r="AX965" s="601"/>
      <c r="AY965" s="601"/>
      <c r="AZ965" s="601"/>
      <c r="BA965" s="601"/>
    </row>
    <row r="966">
      <c r="AR966" s="601"/>
      <c r="AW966" s="601"/>
      <c r="AX966" s="601"/>
      <c r="AY966" s="601"/>
      <c r="AZ966" s="601"/>
      <c r="BA966" s="601"/>
    </row>
    <row r="967">
      <c r="AR967" s="601"/>
      <c r="AW967" s="601"/>
      <c r="AX967" s="601"/>
      <c r="AY967" s="601"/>
      <c r="AZ967" s="601"/>
      <c r="BA967" s="601"/>
    </row>
    <row r="968">
      <c r="AR968" s="601"/>
      <c r="AW968" s="601"/>
      <c r="AX968" s="601"/>
      <c r="AY968" s="601"/>
      <c r="AZ968" s="601"/>
      <c r="BA968" s="601"/>
    </row>
    <row r="969">
      <c r="AR969" s="601"/>
      <c r="AW969" s="601"/>
      <c r="AX969" s="601"/>
      <c r="AY969" s="601"/>
      <c r="AZ969" s="601"/>
      <c r="BA969" s="601"/>
    </row>
    <row r="970">
      <c r="AR970" s="601"/>
      <c r="AW970" s="601"/>
      <c r="AX970" s="601"/>
      <c r="AY970" s="601"/>
      <c r="AZ970" s="601"/>
      <c r="BA970" s="601"/>
    </row>
    <row r="971">
      <c r="AR971" s="601"/>
      <c r="AW971" s="601"/>
      <c r="AX971" s="601"/>
      <c r="AY971" s="601"/>
      <c r="AZ971" s="601"/>
      <c r="BA971" s="601"/>
    </row>
    <row r="972">
      <c r="AR972" s="601"/>
      <c r="AW972" s="601"/>
      <c r="AX972" s="601"/>
      <c r="AY972" s="601"/>
      <c r="AZ972" s="601"/>
      <c r="BA972" s="601"/>
    </row>
    <row r="973">
      <c r="AR973" s="601"/>
      <c r="AW973" s="601"/>
      <c r="AX973" s="601"/>
      <c r="AY973" s="601"/>
      <c r="AZ973" s="601"/>
      <c r="BA973" s="601"/>
    </row>
    <row r="974">
      <c r="AR974" s="601"/>
      <c r="AW974" s="601"/>
      <c r="AX974" s="601"/>
      <c r="AY974" s="601"/>
      <c r="AZ974" s="601"/>
      <c r="BA974" s="601"/>
    </row>
    <row r="975">
      <c r="AR975" s="601"/>
      <c r="AW975" s="601"/>
      <c r="AX975" s="601"/>
      <c r="AY975" s="601"/>
      <c r="AZ975" s="601"/>
      <c r="BA975" s="601"/>
    </row>
    <row r="976">
      <c r="AR976" s="601"/>
      <c r="AW976" s="601"/>
      <c r="AX976" s="601"/>
      <c r="AY976" s="601"/>
      <c r="AZ976" s="601"/>
      <c r="BA976" s="601"/>
    </row>
    <row r="977">
      <c r="AR977" s="601"/>
      <c r="AW977" s="601"/>
      <c r="AX977" s="601"/>
      <c r="AY977" s="601"/>
      <c r="AZ977" s="601"/>
      <c r="BA977" s="601"/>
    </row>
    <row r="978">
      <c r="AR978" s="601"/>
      <c r="AW978" s="601"/>
      <c r="AX978" s="601"/>
      <c r="AY978" s="601"/>
      <c r="AZ978" s="601"/>
      <c r="BA978" s="601"/>
    </row>
    <row r="979">
      <c r="AR979" s="601"/>
      <c r="AW979" s="601"/>
      <c r="AX979" s="601"/>
      <c r="AY979" s="601"/>
      <c r="AZ979" s="601"/>
      <c r="BA979" s="601"/>
    </row>
    <row r="980">
      <c r="AR980" s="601"/>
      <c r="AW980" s="601"/>
      <c r="AX980" s="601"/>
      <c r="AY980" s="601"/>
      <c r="AZ980" s="601"/>
      <c r="BA980" s="601"/>
    </row>
    <row r="981">
      <c r="AR981" s="601"/>
      <c r="AW981" s="601"/>
      <c r="AX981" s="601"/>
      <c r="AY981" s="601"/>
      <c r="AZ981" s="601"/>
      <c r="BA981" s="601"/>
    </row>
    <row r="982">
      <c r="AR982" s="601"/>
      <c r="AW982" s="601"/>
      <c r="AX982" s="601"/>
      <c r="AY982" s="601"/>
      <c r="AZ982" s="601"/>
      <c r="BA982" s="601"/>
    </row>
    <row r="983">
      <c r="AR983" s="601"/>
      <c r="AW983" s="601"/>
      <c r="AX983" s="601"/>
      <c r="AY983" s="601"/>
      <c r="AZ983" s="601"/>
      <c r="BA983" s="601"/>
    </row>
    <row r="984">
      <c r="AR984" s="601"/>
      <c r="AW984" s="601"/>
      <c r="AX984" s="601"/>
      <c r="AY984" s="601"/>
      <c r="AZ984" s="601"/>
      <c r="BA984" s="601"/>
    </row>
    <row r="985">
      <c r="AR985" s="601"/>
      <c r="AW985" s="601"/>
      <c r="AX985" s="601"/>
      <c r="AY985" s="601"/>
      <c r="AZ985" s="601"/>
      <c r="BA985" s="601"/>
    </row>
    <row r="986">
      <c r="AR986" s="601"/>
      <c r="AW986" s="601"/>
      <c r="AX986" s="601"/>
      <c r="AY986" s="601"/>
      <c r="AZ986" s="601"/>
      <c r="BA986" s="601"/>
    </row>
    <row r="987">
      <c r="AR987" s="601"/>
      <c r="AW987" s="601"/>
      <c r="AX987" s="601"/>
      <c r="AY987" s="601"/>
      <c r="AZ987" s="601"/>
      <c r="BA987" s="601"/>
    </row>
    <row r="988">
      <c r="AR988" s="601"/>
      <c r="AW988" s="601"/>
      <c r="AX988" s="601"/>
      <c r="AY988" s="601"/>
      <c r="AZ988" s="601"/>
      <c r="BA988" s="601"/>
    </row>
    <row r="989">
      <c r="AR989" s="601"/>
      <c r="AW989" s="601"/>
      <c r="AX989" s="601"/>
      <c r="AY989" s="601"/>
      <c r="AZ989" s="601"/>
      <c r="BA989" s="601"/>
    </row>
    <row r="990">
      <c r="AR990" s="601"/>
      <c r="AW990" s="601"/>
      <c r="AX990" s="601"/>
      <c r="AY990" s="601"/>
      <c r="AZ990" s="601"/>
      <c r="BA990" s="601"/>
    </row>
    <row r="991">
      <c r="AR991" s="601"/>
      <c r="AW991" s="601"/>
      <c r="AX991" s="601"/>
      <c r="AY991" s="601"/>
      <c r="AZ991" s="601"/>
      <c r="BA991" s="601"/>
    </row>
    <row r="992">
      <c r="AR992" s="601"/>
      <c r="AW992" s="601"/>
      <c r="AX992" s="601"/>
      <c r="AY992" s="601"/>
      <c r="AZ992" s="601"/>
      <c r="BA992" s="601"/>
    </row>
    <row r="993">
      <c r="AR993" s="601"/>
      <c r="AW993" s="601"/>
      <c r="AX993" s="601"/>
      <c r="AY993" s="601"/>
      <c r="AZ993" s="601"/>
      <c r="BA993" s="601"/>
    </row>
    <row r="994">
      <c r="AR994" s="601"/>
      <c r="AW994" s="601"/>
      <c r="AX994" s="601"/>
      <c r="AY994" s="601"/>
      <c r="AZ994" s="601"/>
      <c r="BA994" s="601"/>
    </row>
    <row r="995">
      <c r="AR995" s="601"/>
      <c r="AW995" s="601"/>
      <c r="AX995" s="601"/>
      <c r="AY995" s="601"/>
      <c r="AZ995" s="601"/>
      <c r="BA995" s="601"/>
    </row>
    <row r="996">
      <c r="AR996" s="601"/>
      <c r="AW996" s="601"/>
      <c r="AX996" s="601"/>
      <c r="AY996" s="601"/>
      <c r="AZ996" s="601"/>
      <c r="BA996" s="601"/>
    </row>
    <row r="997">
      <c r="AR997" s="601"/>
      <c r="AW997" s="601"/>
      <c r="AX997" s="601"/>
      <c r="AY997" s="601"/>
      <c r="AZ997" s="601"/>
      <c r="BA997" s="601"/>
    </row>
    <row r="998">
      <c r="AR998" s="601"/>
      <c r="AW998" s="601"/>
      <c r="AX998" s="601"/>
      <c r="AY998" s="601"/>
      <c r="AZ998" s="601"/>
      <c r="BA998" s="601"/>
    </row>
    <row r="999">
      <c r="AR999" s="601"/>
      <c r="AW999" s="601"/>
      <c r="AX999" s="601"/>
      <c r="AY999" s="601"/>
      <c r="AZ999" s="601"/>
      <c r="BA999" s="601"/>
    </row>
    <row r="1000">
      <c r="AR1000" s="601"/>
      <c r="AW1000" s="601"/>
      <c r="AX1000" s="601"/>
      <c r="AY1000" s="601"/>
      <c r="AZ1000" s="601"/>
      <c r="BA1000" s="601"/>
    </row>
    <row r="1001">
      <c r="AR1001" s="601"/>
      <c r="AW1001" s="601"/>
      <c r="AX1001" s="601"/>
      <c r="AY1001" s="601"/>
      <c r="AZ1001" s="601"/>
      <c r="BA1001" s="601"/>
    </row>
    <row r="1002">
      <c r="AR1002" s="601"/>
      <c r="AW1002" s="601"/>
      <c r="AX1002" s="601"/>
      <c r="AY1002" s="601"/>
      <c r="AZ1002" s="601"/>
      <c r="BA1002" s="601"/>
    </row>
    <row r="1003">
      <c r="AR1003" s="601"/>
      <c r="AW1003" s="601"/>
      <c r="AX1003" s="601"/>
      <c r="AY1003" s="601"/>
      <c r="AZ1003" s="601"/>
      <c r="BA1003" s="601"/>
    </row>
    <row r="1004">
      <c r="AR1004" s="601"/>
      <c r="AW1004" s="601"/>
      <c r="AX1004" s="601"/>
      <c r="AY1004" s="601"/>
      <c r="AZ1004" s="601"/>
      <c r="BA1004" s="601"/>
    </row>
    <row r="1005">
      <c r="AR1005" s="601"/>
      <c r="AW1005" s="601"/>
      <c r="AX1005" s="601"/>
      <c r="AY1005" s="601"/>
      <c r="AZ1005" s="601"/>
      <c r="BA1005" s="601"/>
    </row>
    <row r="1006">
      <c r="AR1006" s="601"/>
      <c r="AW1006" s="601"/>
      <c r="AX1006" s="601"/>
      <c r="AY1006" s="601"/>
      <c r="AZ1006" s="601"/>
      <c r="BA1006" s="601"/>
    </row>
    <row r="1007">
      <c r="AR1007" s="601"/>
      <c r="AW1007" s="601"/>
      <c r="AX1007" s="601"/>
      <c r="AY1007" s="601"/>
      <c r="AZ1007" s="601"/>
      <c r="BA1007" s="601"/>
    </row>
    <row r="1008">
      <c r="AR1008" s="601"/>
      <c r="AW1008" s="601"/>
      <c r="AX1008" s="601"/>
      <c r="AY1008" s="601"/>
      <c r="AZ1008" s="601"/>
      <c r="BA1008" s="601"/>
    </row>
    <row r="1009">
      <c r="AR1009" s="601"/>
      <c r="AW1009" s="601"/>
      <c r="AX1009" s="601"/>
      <c r="AY1009" s="601"/>
      <c r="AZ1009" s="601"/>
      <c r="BA1009" s="601"/>
    </row>
    <row r="1010">
      <c r="AR1010" s="601"/>
      <c r="AW1010" s="601"/>
      <c r="AX1010" s="601"/>
      <c r="AY1010" s="601"/>
      <c r="AZ1010" s="601"/>
      <c r="BA1010" s="601"/>
    </row>
    <row r="1011">
      <c r="AR1011" s="601"/>
      <c r="AW1011" s="601"/>
      <c r="AX1011" s="601"/>
      <c r="AY1011" s="601"/>
      <c r="AZ1011" s="601"/>
      <c r="BA1011" s="601"/>
    </row>
    <row r="1012">
      <c r="AR1012" s="601"/>
      <c r="AW1012" s="601"/>
      <c r="AX1012" s="601"/>
      <c r="AY1012" s="601"/>
      <c r="AZ1012" s="601"/>
      <c r="BA1012" s="601"/>
    </row>
    <row r="1013">
      <c r="AR1013" s="601"/>
      <c r="AW1013" s="601"/>
      <c r="AX1013" s="601"/>
      <c r="AY1013" s="601"/>
      <c r="AZ1013" s="601"/>
      <c r="BA1013" s="601"/>
    </row>
    <row r="1014">
      <c r="AR1014" s="601"/>
      <c r="AW1014" s="601"/>
      <c r="AX1014" s="601"/>
      <c r="AY1014" s="601"/>
      <c r="AZ1014" s="601"/>
      <c r="BA1014" s="601"/>
    </row>
    <row r="1015">
      <c r="AR1015" s="601"/>
      <c r="AW1015" s="601"/>
      <c r="AX1015" s="601"/>
      <c r="AY1015" s="601"/>
      <c r="AZ1015" s="601"/>
      <c r="BA1015" s="601"/>
    </row>
    <row r="1016">
      <c r="AR1016" s="601"/>
      <c r="AW1016" s="601"/>
      <c r="AX1016" s="601"/>
      <c r="AY1016" s="601"/>
      <c r="AZ1016" s="601"/>
      <c r="BA1016" s="601"/>
    </row>
    <row r="1017">
      <c r="AR1017" s="601"/>
      <c r="AW1017" s="601"/>
      <c r="AX1017" s="601"/>
      <c r="AY1017" s="601"/>
      <c r="AZ1017" s="601"/>
      <c r="BA1017" s="601"/>
    </row>
    <row r="1018">
      <c r="AR1018" s="601"/>
      <c r="AW1018" s="601"/>
      <c r="AX1018" s="601"/>
      <c r="AY1018" s="601"/>
      <c r="AZ1018" s="601"/>
      <c r="BA1018" s="601"/>
    </row>
    <row r="1019">
      <c r="AR1019" s="601"/>
      <c r="AW1019" s="601"/>
      <c r="AX1019" s="601"/>
      <c r="AY1019" s="601"/>
      <c r="AZ1019" s="601"/>
      <c r="BA1019" s="601"/>
    </row>
    <row r="1020">
      <c r="AR1020" s="601"/>
      <c r="AW1020" s="601"/>
      <c r="AX1020" s="601"/>
      <c r="AY1020" s="601"/>
      <c r="AZ1020" s="601"/>
      <c r="BA1020" s="601"/>
    </row>
    <row r="1021">
      <c r="AR1021" s="601"/>
      <c r="AW1021" s="601"/>
      <c r="AX1021" s="601"/>
      <c r="AY1021" s="601"/>
      <c r="AZ1021" s="601"/>
      <c r="BA1021" s="601"/>
    </row>
    <row r="1022">
      <c r="AR1022" s="601"/>
      <c r="AW1022" s="601"/>
      <c r="AX1022" s="601"/>
      <c r="AY1022" s="601"/>
      <c r="AZ1022" s="601"/>
      <c r="BA1022" s="601"/>
    </row>
    <row r="1023">
      <c r="AR1023" s="601"/>
      <c r="AW1023" s="601"/>
      <c r="AX1023" s="601"/>
      <c r="AY1023" s="601"/>
      <c r="AZ1023" s="601"/>
      <c r="BA1023" s="601"/>
    </row>
    <row r="1024">
      <c r="AR1024" s="601"/>
      <c r="AW1024" s="601"/>
      <c r="AX1024" s="601"/>
      <c r="AY1024" s="601"/>
      <c r="AZ1024" s="601"/>
      <c r="BA1024" s="601"/>
    </row>
    <row r="1025">
      <c r="AR1025" s="601"/>
      <c r="AW1025" s="601"/>
      <c r="AX1025" s="601"/>
      <c r="AY1025" s="601"/>
      <c r="AZ1025" s="601"/>
      <c r="BA1025" s="601"/>
    </row>
    <row r="1026">
      <c r="AR1026" s="601"/>
      <c r="AW1026" s="601"/>
      <c r="AX1026" s="601"/>
      <c r="AY1026" s="601"/>
      <c r="AZ1026" s="601"/>
      <c r="BA1026" s="601"/>
    </row>
    <row r="1027">
      <c r="AR1027" s="601"/>
      <c r="AW1027" s="601"/>
      <c r="AX1027" s="601"/>
      <c r="AY1027" s="601"/>
      <c r="AZ1027" s="601"/>
      <c r="BA1027" s="601"/>
    </row>
    <row r="1028">
      <c r="AR1028" s="601"/>
      <c r="AW1028" s="601"/>
      <c r="AX1028" s="601"/>
      <c r="AY1028" s="601"/>
      <c r="AZ1028" s="601"/>
      <c r="BA1028" s="601"/>
    </row>
    <row r="1029">
      <c r="AR1029" s="601"/>
      <c r="AW1029" s="601"/>
      <c r="AX1029" s="601"/>
      <c r="AY1029" s="601"/>
      <c r="AZ1029" s="601"/>
      <c r="BA1029" s="601"/>
    </row>
    <row r="1030">
      <c r="AR1030" s="601"/>
      <c r="AW1030" s="601"/>
      <c r="AX1030" s="601"/>
      <c r="AY1030" s="601"/>
      <c r="AZ1030" s="601"/>
      <c r="BA1030" s="601"/>
    </row>
    <row r="1031">
      <c r="AR1031" s="601"/>
      <c r="AW1031" s="601"/>
      <c r="AX1031" s="601"/>
      <c r="AY1031" s="601"/>
      <c r="AZ1031" s="601"/>
      <c r="BA1031" s="601"/>
    </row>
    <row r="1032">
      <c r="AR1032" s="601"/>
      <c r="AW1032" s="601"/>
      <c r="AX1032" s="601"/>
      <c r="AY1032" s="601"/>
      <c r="AZ1032" s="601"/>
      <c r="BA1032" s="601"/>
    </row>
    <row r="1033">
      <c r="AR1033" s="601"/>
      <c r="AW1033" s="601"/>
      <c r="AX1033" s="601"/>
      <c r="AY1033" s="601"/>
      <c r="AZ1033" s="601"/>
      <c r="BA1033" s="601"/>
    </row>
    <row r="1034">
      <c r="AR1034" s="601"/>
      <c r="AW1034" s="601"/>
      <c r="AX1034" s="601"/>
      <c r="AY1034" s="601"/>
      <c r="AZ1034" s="601"/>
      <c r="BA1034" s="601"/>
    </row>
    <row r="1035">
      <c r="AR1035" s="601"/>
      <c r="AW1035" s="601"/>
      <c r="AX1035" s="601"/>
      <c r="AY1035" s="601"/>
      <c r="AZ1035" s="601"/>
      <c r="BA1035" s="601"/>
    </row>
    <row r="1036">
      <c r="AR1036" s="601"/>
      <c r="AW1036" s="601"/>
      <c r="AX1036" s="601"/>
      <c r="AY1036" s="601"/>
      <c r="AZ1036" s="601"/>
      <c r="BA1036" s="601"/>
    </row>
    <row r="1037">
      <c r="AR1037" s="601"/>
      <c r="AW1037" s="601"/>
      <c r="AX1037" s="601"/>
      <c r="AY1037" s="601"/>
      <c r="AZ1037" s="601"/>
      <c r="BA1037" s="601"/>
    </row>
    <row r="1038">
      <c r="AR1038" s="601"/>
      <c r="AW1038" s="601"/>
      <c r="AX1038" s="601"/>
      <c r="AY1038" s="601"/>
      <c r="AZ1038" s="601"/>
      <c r="BA1038" s="601"/>
    </row>
    <row r="1039">
      <c r="AR1039" s="601"/>
      <c r="AW1039" s="601"/>
      <c r="AX1039" s="601"/>
      <c r="AY1039" s="601"/>
      <c r="AZ1039" s="601"/>
      <c r="BA1039" s="601"/>
    </row>
    <row r="1040">
      <c r="AR1040" s="601"/>
      <c r="AW1040" s="601"/>
      <c r="AX1040" s="601"/>
      <c r="AY1040" s="601"/>
      <c r="AZ1040" s="601"/>
      <c r="BA1040" s="601"/>
    </row>
    <row r="1041">
      <c r="AR1041" s="601"/>
      <c r="AW1041" s="601"/>
      <c r="AX1041" s="601"/>
      <c r="AY1041" s="601"/>
      <c r="AZ1041" s="601"/>
      <c r="BA1041" s="601"/>
    </row>
    <row r="1042">
      <c r="AR1042" s="601"/>
      <c r="AW1042" s="601"/>
      <c r="AX1042" s="601"/>
      <c r="AY1042" s="601"/>
      <c r="AZ1042" s="601"/>
      <c r="BA1042" s="601"/>
    </row>
    <row r="1043">
      <c r="AR1043" s="601"/>
      <c r="AW1043" s="601"/>
      <c r="AX1043" s="601"/>
      <c r="AY1043" s="601"/>
      <c r="AZ1043" s="601"/>
      <c r="BA1043" s="601"/>
    </row>
    <row r="1044">
      <c r="AR1044" s="601"/>
      <c r="AW1044" s="601"/>
      <c r="AX1044" s="601"/>
      <c r="AY1044" s="601"/>
      <c r="AZ1044" s="601"/>
      <c r="BA1044" s="601"/>
    </row>
    <row r="1045">
      <c r="AR1045" s="601"/>
      <c r="AW1045" s="601"/>
      <c r="AX1045" s="601"/>
      <c r="AY1045" s="601"/>
      <c r="AZ1045" s="601"/>
      <c r="BA1045" s="601"/>
    </row>
    <row r="1046">
      <c r="AR1046" s="601"/>
      <c r="AW1046" s="601"/>
      <c r="AX1046" s="601"/>
      <c r="AY1046" s="601"/>
      <c r="AZ1046" s="601"/>
      <c r="BA1046" s="601"/>
    </row>
    <row r="1047">
      <c r="AR1047" s="601"/>
      <c r="AW1047" s="601"/>
      <c r="AX1047" s="601"/>
      <c r="AY1047" s="601"/>
      <c r="AZ1047" s="601"/>
      <c r="BA1047" s="601"/>
    </row>
    <row r="1048">
      <c r="AR1048" s="601"/>
      <c r="AW1048" s="601"/>
      <c r="AX1048" s="601"/>
      <c r="AY1048" s="601"/>
      <c r="AZ1048" s="601"/>
      <c r="BA1048" s="601"/>
    </row>
    <row r="1049">
      <c r="AR1049" s="601"/>
      <c r="AW1049" s="601"/>
      <c r="AX1049" s="601"/>
      <c r="AY1049" s="601"/>
      <c r="AZ1049" s="601"/>
      <c r="BA1049" s="601"/>
    </row>
    <row r="1050">
      <c r="AR1050" s="601"/>
      <c r="AW1050" s="601"/>
      <c r="AX1050" s="601"/>
      <c r="AY1050" s="601"/>
      <c r="AZ1050" s="601"/>
      <c r="BA1050" s="601"/>
    </row>
    <row r="1051">
      <c r="AR1051" s="601"/>
      <c r="AW1051" s="601"/>
      <c r="AX1051" s="601"/>
      <c r="AY1051" s="601"/>
      <c r="AZ1051" s="601"/>
      <c r="BA1051" s="601"/>
    </row>
    <row r="1052">
      <c r="AR1052" s="601"/>
      <c r="AW1052" s="601"/>
      <c r="AX1052" s="601"/>
      <c r="AY1052" s="601"/>
      <c r="AZ1052" s="601"/>
      <c r="BA1052" s="601"/>
    </row>
    <row r="1053">
      <c r="AR1053" s="601"/>
      <c r="AW1053" s="601"/>
      <c r="AX1053" s="601"/>
      <c r="AY1053" s="601"/>
      <c r="AZ1053" s="601"/>
      <c r="BA1053" s="601"/>
    </row>
    <row r="1054">
      <c r="AR1054" s="601"/>
      <c r="AW1054" s="601"/>
      <c r="AX1054" s="601"/>
      <c r="AY1054" s="601"/>
      <c r="AZ1054" s="601"/>
      <c r="BA1054" s="601"/>
    </row>
    <row r="1055">
      <c r="AR1055" s="601"/>
      <c r="AW1055" s="601"/>
      <c r="AX1055" s="601"/>
      <c r="AY1055" s="601"/>
      <c r="AZ1055" s="601"/>
      <c r="BA1055" s="601"/>
    </row>
    <row r="1056">
      <c r="AR1056" s="601"/>
      <c r="AW1056" s="601"/>
      <c r="AX1056" s="601"/>
      <c r="AY1056" s="601"/>
      <c r="AZ1056" s="601"/>
      <c r="BA1056" s="601"/>
    </row>
    <row r="1057">
      <c r="AR1057" s="601"/>
      <c r="AW1057" s="601"/>
      <c r="AX1057" s="601"/>
      <c r="AY1057" s="601"/>
      <c r="AZ1057" s="601"/>
      <c r="BA1057" s="601"/>
    </row>
    <row r="1058">
      <c r="AR1058" s="601"/>
      <c r="AW1058" s="601"/>
      <c r="AX1058" s="601"/>
      <c r="AY1058" s="601"/>
      <c r="AZ1058" s="601"/>
      <c r="BA1058" s="601"/>
    </row>
    <row r="1059">
      <c r="AR1059" s="601"/>
      <c r="AW1059" s="601"/>
      <c r="AX1059" s="601"/>
      <c r="AY1059" s="601"/>
      <c r="AZ1059" s="601"/>
      <c r="BA1059" s="601"/>
    </row>
    <row r="1060">
      <c r="AR1060" s="601"/>
      <c r="AW1060" s="601"/>
      <c r="AX1060" s="601"/>
      <c r="AY1060" s="601"/>
      <c r="AZ1060" s="601"/>
      <c r="BA1060" s="601"/>
    </row>
    <row r="1061">
      <c r="AR1061" s="601"/>
      <c r="AW1061" s="601"/>
      <c r="AX1061" s="601"/>
      <c r="AY1061" s="601"/>
      <c r="AZ1061" s="601"/>
      <c r="BA1061" s="601"/>
    </row>
    <row r="1062">
      <c r="AR1062" s="601"/>
      <c r="AW1062" s="601"/>
      <c r="AX1062" s="601"/>
      <c r="AY1062" s="601"/>
      <c r="AZ1062" s="601"/>
      <c r="BA1062" s="601"/>
    </row>
    <row r="1063">
      <c r="AR1063" s="601"/>
      <c r="AW1063" s="601"/>
      <c r="AX1063" s="601"/>
      <c r="AY1063" s="601"/>
      <c r="AZ1063" s="601"/>
      <c r="BA1063" s="601"/>
    </row>
  </sheetData>
  <mergeCells count="19">
    <mergeCell ref="D1:E1"/>
    <mergeCell ref="J1:K1"/>
    <mergeCell ref="AB1:AC1"/>
    <mergeCell ref="J12:K12"/>
    <mergeCell ref="AB12:AC12"/>
    <mergeCell ref="J22:K22"/>
    <mergeCell ref="AB22:AC22"/>
    <mergeCell ref="D50:E50"/>
    <mergeCell ref="J50:K50"/>
    <mergeCell ref="AB50:AC50"/>
    <mergeCell ref="J63:K63"/>
    <mergeCell ref="J84:K84"/>
    <mergeCell ref="D22:E22"/>
    <mergeCell ref="D33:E33"/>
    <mergeCell ref="J33:K33"/>
    <mergeCell ref="AB33:AC33"/>
    <mergeCell ref="AH33:AI33"/>
    <mergeCell ref="J42:K42"/>
    <mergeCell ref="AB42:AC42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88"/>
    <col customWidth="1" min="4" max="4" width="19.88"/>
    <col customWidth="1" min="5" max="5" width="16.63"/>
    <col customWidth="1" min="6" max="7" width="6.38"/>
    <col customWidth="1" min="8" max="8" width="8.0"/>
    <col customWidth="1" min="9" max="9" width="5.25"/>
    <col customWidth="1" min="10" max="10" width="16.13"/>
    <col customWidth="1" min="11" max="11" width="16.88"/>
    <col customWidth="1" min="12" max="13" width="6.38"/>
    <col customWidth="1" min="14" max="14" width="8.0"/>
    <col customWidth="1" min="15" max="15" width="5.25"/>
    <col customWidth="1" min="16" max="16" width="17.13"/>
    <col customWidth="1" min="17" max="17" width="16.13"/>
    <col customWidth="1" min="18" max="19" width="6.38"/>
    <col customWidth="1" min="20" max="20" width="7.38"/>
    <col customWidth="1" min="21" max="21" width="5.25"/>
    <col customWidth="1" min="22" max="22" width="17.13"/>
    <col customWidth="1" min="23" max="23" width="16.88"/>
    <col customWidth="1" min="24" max="25" width="6.38"/>
    <col customWidth="1" min="26" max="26" width="7.63"/>
    <col customWidth="1" min="27" max="27" width="5.25"/>
    <col customWidth="1" min="28" max="28" width="19.88"/>
    <col customWidth="1" min="29" max="29" width="16.13"/>
    <col customWidth="1" min="30" max="31" width="6.38"/>
    <col customWidth="1" min="32" max="32" width="8.0"/>
    <col customWidth="1" min="33" max="33" width="5.25"/>
    <col customWidth="1" min="34" max="35" width="16.13"/>
    <col customWidth="1" min="36" max="37" width="6.38"/>
    <col customWidth="1" min="38" max="38" width="8.38"/>
    <col customWidth="1" min="39" max="39" width="5.25"/>
    <col customWidth="1" min="40" max="41" width="16.13"/>
    <col customWidth="1" min="42" max="43" width="6.38"/>
    <col customWidth="1" min="44" max="44" width="11.0"/>
    <col customWidth="1" min="45" max="46" width="6.38"/>
    <col customWidth="1" min="47" max="51" width="10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6" t="s">
        <v>1</v>
      </c>
      <c r="K1" s="4"/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  <c r="AA1" s="8"/>
      <c r="AB1" s="9" t="s">
        <v>1</v>
      </c>
      <c r="AC1" s="4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</row>
    <row r="2">
      <c r="A2" s="7"/>
      <c r="B2" s="350"/>
      <c r="C2" s="350"/>
      <c r="D2" s="124"/>
      <c r="E2" s="351">
        <v>45040.0</v>
      </c>
      <c r="F2" s="387"/>
      <c r="G2" s="387"/>
      <c r="H2" s="387"/>
      <c r="I2" s="124"/>
      <c r="J2" s="124"/>
      <c r="K2" s="351">
        <v>45041.0</v>
      </c>
      <c r="L2" s="124"/>
      <c r="M2" s="124"/>
      <c r="N2" s="124"/>
      <c r="O2" s="124"/>
      <c r="P2" s="124"/>
      <c r="Q2" s="351">
        <v>45042.0</v>
      </c>
      <c r="R2" s="8"/>
      <c r="S2" s="8"/>
      <c r="T2" s="8"/>
      <c r="U2" s="126"/>
      <c r="V2" s="126"/>
      <c r="W2" s="405">
        <v>45043.0</v>
      </c>
      <c r="X2" s="126"/>
      <c r="Y2" s="126"/>
      <c r="Z2" s="126"/>
      <c r="AA2" s="126"/>
      <c r="AB2" s="126"/>
      <c r="AC2" s="405">
        <v>45044.0</v>
      </c>
      <c r="AD2" s="126"/>
      <c r="AE2" s="126"/>
      <c r="AF2" s="126"/>
      <c r="AG2" s="126"/>
      <c r="AH2" s="126"/>
      <c r="AI2" s="405">
        <v>45045.0</v>
      </c>
      <c r="AJ2" s="126"/>
      <c r="AK2" s="126"/>
      <c r="AL2" s="126"/>
      <c r="AM2" s="126"/>
      <c r="AN2" s="126"/>
      <c r="AO2" s="405">
        <v>45046.0</v>
      </c>
      <c r="AP2" s="92"/>
      <c r="AQ2" s="622"/>
      <c r="AR2" s="32"/>
      <c r="AS2" s="32"/>
      <c r="AT2" s="32"/>
      <c r="AU2" s="32"/>
      <c r="AV2" s="32"/>
      <c r="AW2" s="32"/>
      <c r="AX2" s="32"/>
      <c r="AY2" s="32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/>
      <c r="I3" s="26"/>
      <c r="J3" s="26" t="s">
        <v>2</v>
      </c>
      <c r="K3" s="26" t="s">
        <v>7</v>
      </c>
      <c r="L3" s="26" t="s">
        <v>4</v>
      </c>
      <c r="M3" s="26" t="s">
        <v>5</v>
      </c>
      <c r="N3" s="26"/>
      <c r="O3" s="26"/>
      <c r="P3" s="26" t="s">
        <v>2</v>
      </c>
      <c r="Q3" s="26" t="s">
        <v>8</v>
      </c>
      <c r="R3" s="26" t="s">
        <v>4</v>
      </c>
      <c r="S3" s="26" t="s">
        <v>5</v>
      </c>
      <c r="T3" s="28"/>
      <c r="U3" s="29"/>
      <c r="V3" s="29" t="s">
        <v>2</v>
      </c>
      <c r="W3" s="29" t="s">
        <v>9</v>
      </c>
      <c r="X3" s="26" t="s">
        <v>4</v>
      </c>
      <c r="Y3" s="26" t="s">
        <v>5</v>
      </c>
      <c r="Z3" s="29"/>
      <c r="AA3" s="29"/>
      <c r="AB3" s="29" t="s">
        <v>2</v>
      </c>
      <c r="AC3" s="29" t="s">
        <v>10</v>
      </c>
      <c r="AD3" s="26" t="s">
        <v>4</v>
      </c>
      <c r="AE3" s="26" t="s">
        <v>5</v>
      </c>
      <c r="AF3" s="29"/>
      <c r="AG3" s="29"/>
      <c r="AH3" s="29" t="s">
        <v>2</v>
      </c>
      <c r="AI3" s="29" t="s">
        <v>11</v>
      </c>
      <c r="AJ3" s="26" t="s">
        <v>4</v>
      </c>
      <c r="AK3" s="26" t="s">
        <v>5</v>
      </c>
      <c r="AL3" s="29"/>
      <c r="AM3" s="29"/>
      <c r="AN3" s="29" t="s">
        <v>2</v>
      </c>
      <c r="AO3" s="29" t="s">
        <v>12</v>
      </c>
      <c r="AP3" s="26" t="s">
        <v>4</v>
      </c>
      <c r="AQ3" s="623" t="s">
        <v>5</v>
      </c>
      <c r="AR3" s="30"/>
      <c r="AS3" s="31" t="s">
        <v>4</v>
      </c>
      <c r="AT3" s="31" t="s">
        <v>13</v>
      </c>
      <c r="AU3" s="31" t="s">
        <v>14</v>
      </c>
      <c r="AV3" s="31"/>
      <c r="AW3" s="33" t="s">
        <v>4</v>
      </c>
      <c r="AX3" s="33" t="s">
        <v>13</v>
      </c>
      <c r="AY3" s="33" t="s">
        <v>15</v>
      </c>
    </row>
    <row r="4">
      <c r="A4" s="35" t="s">
        <v>52</v>
      </c>
      <c r="B4" s="43" t="s">
        <v>19</v>
      </c>
      <c r="C4" s="37">
        <v>45040.0</v>
      </c>
      <c r="D4" s="38" t="s">
        <v>352</v>
      </c>
      <c r="E4" s="39" t="s">
        <v>208</v>
      </c>
      <c r="F4" s="40">
        <v>0.0</v>
      </c>
      <c r="G4" s="40">
        <v>5.5</v>
      </c>
      <c r="H4" s="41" t="s">
        <v>22</v>
      </c>
      <c r="I4" s="37">
        <v>45041.0</v>
      </c>
      <c r="J4" s="38" t="s">
        <v>352</v>
      </c>
      <c r="K4" s="39" t="s">
        <v>208</v>
      </c>
      <c r="L4" s="40">
        <v>0.0</v>
      </c>
      <c r="M4" s="40">
        <v>5.5</v>
      </c>
      <c r="N4" s="95" t="s">
        <v>24</v>
      </c>
      <c r="O4" s="495">
        <v>45042.0</v>
      </c>
      <c r="P4" s="38" t="s">
        <v>272</v>
      </c>
      <c r="Q4" s="39" t="s">
        <v>21</v>
      </c>
      <c r="R4" s="40">
        <v>0.0</v>
      </c>
      <c r="S4" s="40">
        <v>6.5</v>
      </c>
      <c r="T4" s="43" t="s">
        <v>26</v>
      </c>
      <c r="U4" s="37">
        <v>45043.0</v>
      </c>
      <c r="V4" s="38" t="s">
        <v>352</v>
      </c>
      <c r="W4" s="39" t="s">
        <v>208</v>
      </c>
      <c r="X4" s="40">
        <v>0.0</v>
      </c>
      <c r="Y4" s="40">
        <v>5.5</v>
      </c>
      <c r="Z4" s="56" t="s">
        <v>56</v>
      </c>
      <c r="AA4" s="37">
        <v>45044.0</v>
      </c>
      <c r="AB4" s="38" t="s">
        <v>272</v>
      </c>
      <c r="AC4" s="39" t="s">
        <v>21</v>
      </c>
      <c r="AD4" s="40">
        <v>0.0</v>
      </c>
      <c r="AE4" s="40">
        <v>6.5</v>
      </c>
      <c r="AF4" s="66" t="s">
        <v>57</v>
      </c>
      <c r="AG4" s="37">
        <v>45045.0</v>
      </c>
      <c r="AH4" s="38" t="s">
        <v>272</v>
      </c>
      <c r="AI4" s="39" t="s">
        <v>21</v>
      </c>
      <c r="AJ4" s="40">
        <v>0.0</v>
      </c>
      <c r="AK4" s="40">
        <v>6.5</v>
      </c>
      <c r="AL4" s="47" t="s">
        <v>27</v>
      </c>
      <c r="AM4" s="495">
        <v>45047.0</v>
      </c>
      <c r="AN4" s="38" t="s">
        <v>65</v>
      </c>
      <c r="AO4" s="39" t="s">
        <v>861</v>
      </c>
      <c r="AP4" s="40">
        <v>0.0</v>
      </c>
      <c r="AQ4" s="624">
        <v>6.0</v>
      </c>
      <c r="AR4" s="48"/>
      <c r="AS4" s="49">
        <f t="shared" ref="AS4:AT4" si="1">SUM(F4,L4,R4,X4,AD4,AJ4,AP4)</f>
        <v>0</v>
      </c>
      <c r="AT4" s="39">
        <f t="shared" si="1"/>
        <v>42</v>
      </c>
      <c r="AU4" s="50">
        <f t="shared" ref="AU4:AU8" si="3">SUM(AS4,AT4)</f>
        <v>42</v>
      </c>
      <c r="AV4" s="50">
        <v>3696.0</v>
      </c>
      <c r="AW4" s="221">
        <f>AS4*80</f>
        <v>0</v>
      </c>
      <c r="AX4" s="221">
        <f>AT4*88</f>
        <v>3696</v>
      </c>
      <c r="AY4" s="221">
        <f t="shared" ref="AY4:AY8" si="4">SUM(AW4,AX4)</f>
        <v>3696</v>
      </c>
    </row>
    <row r="5">
      <c r="A5" s="67" t="s">
        <v>30</v>
      </c>
      <c r="B5" s="43" t="s">
        <v>19</v>
      </c>
      <c r="C5" s="37">
        <v>45040.0</v>
      </c>
      <c r="D5" s="38" t="s">
        <v>272</v>
      </c>
      <c r="E5" s="39" t="s">
        <v>21</v>
      </c>
      <c r="F5" s="40">
        <v>0.0</v>
      </c>
      <c r="G5" s="40">
        <v>6.5</v>
      </c>
      <c r="H5" s="41" t="s">
        <v>22</v>
      </c>
      <c r="I5" s="37">
        <v>45041.0</v>
      </c>
      <c r="J5" s="38" t="s">
        <v>272</v>
      </c>
      <c r="K5" s="39" t="s">
        <v>21</v>
      </c>
      <c r="L5" s="40">
        <v>0.0</v>
      </c>
      <c r="M5" s="40">
        <v>6.5</v>
      </c>
      <c r="N5" s="95" t="s">
        <v>24</v>
      </c>
      <c r="O5" s="495">
        <v>45042.0</v>
      </c>
      <c r="P5" s="38" t="s">
        <v>272</v>
      </c>
      <c r="Q5" s="39" t="s">
        <v>21</v>
      </c>
      <c r="R5" s="40">
        <v>0.0</v>
      </c>
      <c r="S5" s="40">
        <v>6.5</v>
      </c>
      <c r="T5" s="43" t="s">
        <v>26</v>
      </c>
      <c r="U5" s="37">
        <v>45043.0</v>
      </c>
      <c r="V5" s="38" t="s">
        <v>272</v>
      </c>
      <c r="W5" s="39" t="s">
        <v>21</v>
      </c>
      <c r="X5" s="40">
        <v>0.0</v>
      </c>
      <c r="Y5" s="40">
        <v>6.5</v>
      </c>
      <c r="Z5" s="56" t="s">
        <v>56</v>
      </c>
      <c r="AA5" s="37">
        <v>45044.0</v>
      </c>
      <c r="AB5" s="38" t="s">
        <v>272</v>
      </c>
      <c r="AC5" s="39" t="s">
        <v>21</v>
      </c>
      <c r="AD5" s="40">
        <v>0.0</v>
      </c>
      <c r="AE5" s="40">
        <v>6.5</v>
      </c>
      <c r="AF5" s="66" t="s">
        <v>57</v>
      </c>
      <c r="AG5" s="37">
        <v>45045.0</v>
      </c>
      <c r="AH5" s="38" t="s">
        <v>272</v>
      </c>
      <c r="AI5" s="39" t="s">
        <v>21</v>
      </c>
      <c r="AJ5" s="40">
        <v>0.0</v>
      </c>
      <c r="AK5" s="40">
        <v>6.5</v>
      </c>
      <c r="AL5" s="43" t="s">
        <v>93</v>
      </c>
      <c r="AM5" s="37">
        <v>45046.0</v>
      </c>
      <c r="AN5" s="38" t="s">
        <v>25</v>
      </c>
      <c r="AO5" s="39" t="s">
        <v>25</v>
      </c>
      <c r="AP5" s="40">
        <v>0.0</v>
      </c>
      <c r="AQ5" s="624">
        <v>0.0</v>
      </c>
      <c r="AR5" s="48"/>
      <c r="AS5" s="49">
        <f t="shared" ref="AS5:AT5" si="2">SUM(F5,L5,R5,X5,AD5,AJ5,AP5)</f>
        <v>0</v>
      </c>
      <c r="AT5" s="39">
        <f t="shared" si="2"/>
        <v>39</v>
      </c>
      <c r="AU5" s="50">
        <f t="shared" si="3"/>
        <v>39</v>
      </c>
      <c r="AV5" s="50">
        <v>2866.5</v>
      </c>
      <c r="AW5" s="221">
        <f t="shared" ref="AW5:AW6" si="6">AS5*67.31</f>
        <v>0</v>
      </c>
      <c r="AX5" s="221">
        <f t="shared" ref="AX5:AX6" si="7">AT5*74</f>
        <v>2886</v>
      </c>
      <c r="AY5" s="221">
        <f t="shared" si="4"/>
        <v>2886</v>
      </c>
    </row>
    <row r="6">
      <c r="A6" s="35" t="s">
        <v>32</v>
      </c>
      <c r="B6" s="41" t="s">
        <v>33</v>
      </c>
      <c r="C6" s="37">
        <v>45041.0</v>
      </c>
      <c r="D6" s="38" t="s">
        <v>337</v>
      </c>
      <c r="E6" s="39" t="s">
        <v>195</v>
      </c>
      <c r="F6" s="40">
        <v>5.5</v>
      </c>
      <c r="G6" s="40">
        <v>2.0</v>
      </c>
      <c r="H6" s="420" t="s">
        <v>46</v>
      </c>
      <c r="I6" s="495">
        <v>45042.0</v>
      </c>
      <c r="J6" s="38" t="s">
        <v>337</v>
      </c>
      <c r="K6" s="39" t="s">
        <v>195</v>
      </c>
      <c r="L6" s="40">
        <v>5.5</v>
      </c>
      <c r="M6" s="40">
        <v>2.0</v>
      </c>
      <c r="N6" s="38" t="s">
        <v>36</v>
      </c>
      <c r="O6" s="37">
        <v>45043.0</v>
      </c>
      <c r="P6" s="38" t="s">
        <v>273</v>
      </c>
      <c r="Q6" s="39" t="s">
        <v>39</v>
      </c>
      <c r="R6" s="40">
        <v>5.5</v>
      </c>
      <c r="S6" s="40">
        <v>1.0</v>
      </c>
      <c r="T6" s="56" t="s">
        <v>37</v>
      </c>
      <c r="U6" s="37">
        <v>45044.0</v>
      </c>
      <c r="V6" s="38" t="s">
        <v>337</v>
      </c>
      <c r="W6" s="39" t="s">
        <v>195</v>
      </c>
      <c r="X6" s="40">
        <v>5.5</v>
      </c>
      <c r="Y6" s="40">
        <v>2.0</v>
      </c>
      <c r="Z6" s="56" t="s">
        <v>40</v>
      </c>
      <c r="AA6" s="37">
        <v>45045.0</v>
      </c>
      <c r="AB6" s="38" t="s">
        <v>199</v>
      </c>
      <c r="AC6" s="39" t="s">
        <v>42</v>
      </c>
      <c r="AD6" s="40">
        <v>7.5</v>
      </c>
      <c r="AE6" s="40">
        <v>1.0</v>
      </c>
      <c r="AF6" s="47" t="s">
        <v>43</v>
      </c>
      <c r="AG6" s="37">
        <v>45046.0</v>
      </c>
      <c r="AH6" s="38" t="s">
        <v>199</v>
      </c>
      <c r="AI6" s="39" t="s">
        <v>42</v>
      </c>
      <c r="AJ6" s="40">
        <v>7.5</v>
      </c>
      <c r="AK6" s="40">
        <v>1.0</v>
      </c>
      <c r="AL6" s="47" t="s">
        <v>44</v>
      </c>
      <c r="AM6" s="495">
        <v>45047.0</v>
      </c>
      <c r="AN6" s="38" t="s">
        <v>862</v>
      </c>
      <c r="AO6" s="39" t="s">
        <v>863</v>
      </c>
      <c r="AP6" s="40">
        <v>5.5</v>
      </c>
      <c r="AQ6" s="624">
        <v>0.0</v>
      </c>
      <c r="AR6" s="48"/>
      <c r="AS6" s="49">
        <f t="shared" ref="AS6:AT6" si="5">SUM(F6,L6,R6,X6,AD6,AJ6,AP6)</f>
        <v>42.5</v>
      </c>
      <c r="AT6" s="39">
        <f t="shared" si="5"/>
        <v>9</v>
      </c>
      <c r="AU6" s="50">
        <f t="shared" si="3"/>
        <v>51.5</v>
      </c>
      <c r="AV6" s="50">
        <v>3509.0</v>
      </c>
      <c r="AW6" s="221">
        <f t="shared" si="6"/>
        <v>2860.675</v>
      </c>
      <c r="AX6" s="221">
        <f t="shared" si="7"/>
        <v>666</v>
      </c>
      <c r="AY6" s="221">
        <f t="shared" si="4"/>
        <v>3526.675</v>
      </c>
    </row>
    <row r="7">
      <c r="A7" s="35" t="s">
        <v>45</v>
      </c>
      <c r="B7" s="41" t="s">
        <v>33</v>
      </c>
      <c r="C7" s="37">
        <v>45041.0</v>
      </c>
      <c r="D7" s="38" t="s">
        <v>273</v>
      </c>
      <c r="E7" s="39" t="s">
        <v>39</v>
      </c>
      <c r="F7" s="40">
        <v>5.5</v>
      </c>
      <c r="G7" s="40">
        <v>1.0</v>
      </c>
      <c r="H7" s="420" t="s">
        <v>46</v>
      </c>
      <c r="I7" s="495">
        <v>45042.0</v>
      </c>
      <c r="J7" s="38" t="s">
        <v>273</v>
      </c>
      <c r="K7" s="39" t="s">
        <v>39</v>
      </c>
      <c r="L7" s="40">
        <v>5.5</v>
      </c>
      <c r="M7" s="40">
        <v>1.0</v>
      </c>
      <c r="N7" s="38" t="s">
        <v>36</v>
      </c>
      <c r="O7" s="37">
        <v>45043.0</v>
      </c>
      <c r="P7" s="38" t="s">
        <v>273</v>
      </c>
      <c r="Q7" s="39" t="s">
        <v>39</v>
      </c>
      <c r="R7" s="40">
        <v>5.5</v>
      </c>
      <c r="S7" s="40">
        <v>1.0</v>
      </c>
      <c r="T7" s="56" t="s">
        <v>37</v>
      </c>
      <c r="U7" s="37">
        <v>45044.0</v>
      </c>
      <c r="V7" s="38" t="s">
        <v>273</v>
      </c>
      <c r="W7" s="39" t="s">
        <v>39</v>
      </c>
      <c r="X7" s="40">
        <v>5.5</v>
      </c>
      <c r="Y7" s="40">
        <v>1.0</v>
      </c>
      <c r="Z7" s="56" t="s">
        <v>40</v>
      </c>
      <c r="AA7" s="37">
        <v>45045.0</v>
      </c>
      <c r="AB7" s="38" t="s">
        <v>199</v>
      </c>
      <c r="AC7" s="39" t="s">
        <v>42</v>
      </c>
      <c r="AD7" s="40">
        <v>7.5</v>
      </c>
      <c r="AE7" s="40">
        <v>1.0</v>
      </c>
      <c r="AF7" s="47" t="s">
        <v>43</v>
      </c>
      <c r="AG7" s="37">
        <v>45046.0</v>
      </c>
      <c r="AH7" s="38" t="s">
        <v>199</v>
      </c>
      <c r="AI7" s="39" t="s">
        <v>42</v>
      </c>
      <c r="AJ7" s="40">
        <v>7.5</v>
      </c>
      <c r="AK7" s="40">
        <v>1.0</v>
      </c>
      <c r="AL7" s="47" t="s">
        <v>44</v>
      </c>
      <c r="AM7" s="495">
        <v>45047.0</v>
      </c>
      <c r="AN7" s="38" t="s">
        <v>862</v>
      </c>
      <c r="AO7" s="39" t="s">
        <v>863</v>
      </c>
      <c r="AP7" s="40">
        <v>5.5</v>
      </c>
      <c r="AQ7" s="624">
        <v>0.0</v>
      </c>
      <c r="AR7" s="48"/>
      <c r="AS7" s="49">
        <f t="shared" ref="AS7:AT7" si="8">SUM(F7,L7,R7,X7,AD7,AJ7,AP7)</f>
        <v>42.5</v>
      </c>
      <c r="AT7" s="39">
        <f t="shared" si="8"/>
        <v>6</v>
      </c>
      <c r="AU7" s="50">
        <f t="shared" si="3"/>
        <v>48.5</v>
      </c>
      <c r="AV7" s="50">
        <v>3928.0</v>
      </c>
      <c r="AW7" s="221">
        <f t="shared" ref="AW7:AW8" si="10">AS7*80</f>
        <v>3400</v>
      </c>
      <c r="AX7" s="221">
        <f t="shared" ref="AX7:AX8" si="11">AT7*88</f>
        <v>528</v>
      </c>
      <c r="AY7" s="221">
        <f t="shared" si="4"/>
        <v>3928</v>
      </c>
    </row>
    <row r="8">
      <c r="A8" s="67" t="s">
        <v>50</v>
      </c>
      <c r="B8" s="43"/>
      <c r="C8" s="37"/>
      <c r="D8" s="38"/>
      <c r="E8" s="39"/>
      <c r="F8" s="40">
        <v>0.0</v>
      </c>
      <c r="G8" s="40">
        <v>0.0</v>
      </c>
      <c r="H8" s="420"/>
      <c r="I8" s="495"/>
      <c r="J8" s="131"/>
      <c r="K8" s="39"/>
      <c r="L8" s="40">
        <v>0.0</v>
      </c>
      <c r="M8" s="40">
        <v>0.0</v>
      </c>
      <c r="N8" s="38"/>
      <c r="O8" s="37"/>
      <c r="P8" s="96"/>
      <c r="Q8" s="39"/>
      <c r="R8" s="40">
        <v>0.0</v>
      </c>
      <c r="S8" s="40">
        <v>0.0</v>
      </c>
      <c r="X8" s="40">
        <v>0.0</v>
      </c>
      <c r="Y8" s="40">
        <v>0.0</v>
      </c>
      <c r="AD8" s="40">
        <v>0.0</v>
      </c>
      <c r="AE8" s="40">
        <v>0.0</v>
      </c>
      <c r="AF8" s="47"/>
      <c r="AG8" s="37"/>
      <c r="AH8" s="38"/>
      <c r="AI8" s="39"/>
      <c r="AJ8" s="40">
        <v>0.0</v>
      </c>
      <c r="AK8" s="40">
        <v>0.0</v>
      </c>
      <c r="AL8" s="47" t="s">
        <v>27</v>
      </c>
      <c r="AM8" s="495">
        <v>45047.0</v>
      </c>
      <c r="AN8" s="38" t="s">
        <v>65</v>
      </c>
      <c r="AO8" s="39" t="s">
        <v>861</v>
      </c>
      <c r="AP8" s="40">
        <v>0.0</v>
      </c>
      <c r="AQ8" s="624">
        <v>6.0</v>
      </c>
      <c r="AR8" s="48"/>
      <c r="AS8" s="49">
        <f t="shared" ref="AS8:AT8" si="9">SUM(F8,L8,R8,X8,AD8,AJ8,AP8)</f>
        <v>0</v>
      </c>
      <c r="AT8" s="39">
        <f t="shared" si="9"/>
        <v>6</v>
      </c>
      <c r="AU8" s="50">
        <f t="shared" si="3"/>
        <v>6</v>
      </c>
      <c r="AV8" s="50">
        <v>528.0</v>
      </c>
      <c r="AW8" s="221">
        <f t="shared" si="10"/>
        <v>0</v>
      </c>
      <c r="AX8" s="221">
        <f t="shared" si="11"/>
        <v>528</v>
      </c>
      <c r="AY8" s="221">
        <f t="shared" si="4"/>
        <v>528</v>
      </c>
    </row>
    <row r="9">
      <c r="A9" s="67"/>
      <c r="B9" s="203"/>
      <c r="C9" s="71"/>
      <c r="D9" s="51"/>
      <c r="E9" s="51"/>
      <c r="F9" s="51"/>
      <c r="G9" s="51"/>
      <c r="H9" s="117"/>
      <c r="I9" s="118"/>
      <c r="J9" s="111"/>
      <c r="K9" s="39"/>
      <c r="L9" s="51"/>
      <c r="M9" s="51"/>
      <c r="N9" s="51"/>
      <c r="O9" s="71"/>
      <c r="P9" s="32"/>
      <c r="Q9" s="51"/>
      <c r="R9" s="51"/>
      <c r="S9" s="51"/>
      <c r="X9" s="51"/>
      <c r="Y9" s="51"/>
      <c r="AD9" s="51"/>
      <c r="AE9" s="51"/>
      <c r="AF9" s="138"/>
      <c r="AG9" s="71"/>
      <c r="AH9" s="51"/>
      <c r="AI9" s="51"/>
      <c r="AJ9" s="51"/>
      <c r="AK9" s="51"/>
      <c r="AL9" s="54"/>
      <c r="AM9" s="200"/>
      <c r="AN9" s="39"/>
      <c r="AO9" s="39"/>
      <c r="AP9" s="39"/>
      <c r="AQ9" s="625"/>
      <c r="AR9" s="48"/>
      <c r="AS9" s="39"/>
      <c r="AT9" s="39"/>
      <c r="AU9" s="39"/>
      <c r="AV9" s="39"/>
      <c r="AW9" s="221"/>
      <c r="AX9" s="221"/>
      <c r="AY9" s="221"/>
    </row>
    <row r="10">
      <c r="A10" s="67"/>
      <c r="B10" s="203"/>
      <c r="C10" s="71"/>
      <c r="D10" s="51"/>
      <c r="E10" s="51"/>
      <c r="F10" s="51"/>
      <c r="G10" s="51"/>
      <c r="H10" s="117"/>
      <c r="I10" s="118"/>
      <c r="J10" s="111"/>
      <c r="K10" s="39"/>
      <c r="L10" s="51"/>
      <c r="M10" s="51"/>
      <c r="N10" s="51"/>
      <c r="O10" s="71"/>
      <c r="P10" s="32"/>
      <c r="Q10" s="51"/>
      <c r="R10" s="51"/>
      <c r="S10" s="51"/>
      <c r="X10" s="51"/>
      <c r="Y10" s="51"/>
      <c r="AD10" s="51"/>
      <c r="AE10" s="51"/>
      <c r="AF10" s="138"/>
      <c r="AG10" s="71"/>
      <c r="AH10" s="51"/>
      <c r="AI10" s="51"/>
      <c r="AJ10" s="51"/>
      <c r="AK10" s="51"/>
      <c r="AL10" s="54"/>
      <c r="AM10" s="301"/>
      <c r="AN10" s="39"/>
      <c r="AO10" s="39"/>
      <c r="AP10" s="39"/>
      <c r="AQ10" s="39"/>
      <c r="AR10" s="626" t="s">
        <v>14</v>
      </c>
      <c r="AS10" s="627">
        <f t="shared" ref="AS10:AT10" si="12">SUM(AS4,AS5,AS6,AS7,AS8)</f>
        <v>85</v>
      </c>
      <c r="AT10" s="627">
        <f t="shared" si="12"/>
        <v>102</v>
      </c>
      <c r="AU10" s="627">
        <f>SUM(AS10,AT10)</f>
        <v>187</v>
      </c>
      <c r="AV10" s="627">
        <v>14527.5</v>
      </c>
      <c r="AW10" s="33">
        <f t="shared" ref="AW10:AY10" si="13">SUM(AW4,AW5,AW6,AW7,AW8)</f>
        <v>6260.675</v>
      </c>
      <c r="AX10" s="33">
        <f t="shared" si="13"/>
        <v>8304</v>
      </c>
      <c r="AY10" s="33">
        <f t="shared" si="13"/>
        <v>14564.675</v>
      </c>
    </row>
    <row r="11">
      <c r="D11" s="68"/>
      <c r="J11" s="6" t="s">
        <v>51</v>
      </c>
      <c r="K11" s="4"/>
      <c r="L11" s="70"/>
      <c r="M11" s="70"/>
      <c r="N11" s="70"/>
      <c r="O11" s="71"/>
      <c r="P11" s="51"/>
      <c r="Q11" s="51"/>
      <c r="R11" s="75"/>
      <c r="S11" s="75"/>
      <c r="T11" s="75"/>
      <c r="U11" s="68"/>
      <c r="V11" s="32"/>
      <c r="W11" s="32"/>
      <c r="X11" s="73"/>
      <c r="Y11" s="73"/>
      <c r="Z11" s="73"/>
      <c r="AB11" s="9" t="s">
        <v>51</v>
      </c>
      <c r="AC11" s="4"/>
      <c r="AJ11" s="32"/>
      <c r="AK11" s="32"/>
      <c r="AL11" s="92"/>
      <c r="AM11" s="45"/>
      <c r="AN11" s="297"/>
      <c r="AO11" s="297"/>
      <c r="AP11" s="297"/>
      <c r="AQ11" s="628"/>
      <c r="AR11" s="629"/>
      <c r="AS11" s="630"/>
      <c r="AT11" s="111"/>
      <c r="AU11" s="92"/>
      <c r="AV11" s="32"/>
      <c r="AW11" s="32"/>
      <c r="AX11" s="32"/>
      <c r="AY11" s="32"/>
    </row>
    <row r="12">
      <c r="A12" s="7"/>
      <c r="B12" s="350"/>
      <c r="C12" s="350"/>
      <c r="D12" s="124"/>
      <c r="E12" s="351">
        <v>45040.0</v>
      </c>
      <c r="F12" s="387"/>
      <c r="G12" s="387"/>
      <c r="H12" s="387"/>
      <c r="I12" s="124"/>
      <c r="J12" s="124"/>
      <c r="K12" s="351">
        <v>45041.0</v>
      </c>
      <c r="L12" s="124"/>
      <c r="M12" s="124"/>
      <c r="N12" s="124"/>
      <c r="O12" s="124"/>
      <c r="P12" s="124"/>
      <c r="Q12" s="351">
        <v>45042.0</v>
      </c>
      <c r="R12" s="8"/>
      <c r="S12" s="8"/>
      <c r="T12" s="8"/>
      <c r="U12" s="126"/>
      <c r="V12" s="126"/>
      <c r="W12" s="405">
        <v>45043.0</v>
      </c>
      <c r="X12" s="126"/>
      <c r="Y12" s="126"/>
      <c r="Z12" s="126"/>
      <c r="AA12" s="126"/>
      <c r="AB12" s="126"/>
      <c r="AC12" s="405">
        <v>45044.0</v>
      </c>
      <c r="AD12" s="126"/>
      <c r="AE12" s="126"/>
      <c r="AF12" s="126"/>
      <c r="AG12" s="126"/>
      <c r="AH12" s="126"/>
      <c r="AI12" s="405">
        <v>45045.0</v>
      </c>
      <c r="AJ12" s="126"/>
      <c r="AK12" s="126"/>
      <c r="AL12" s="126"/>
      <c r="AM12" s="126"/>
      <c r="AN12" s="126"/>
      <c r="AO12" s="405">
        <v>45046.0</v>
      </c>
      <c r="AP12" s="488"/>
      <c r="AQ12" s="631"/>
      <c r="AR12" s="632"/>
      <c r="AS12" s="630"/>
      <c r="AT12" s="92"/>
      <c r="AU12" s="92"/>
      <c r="AV12" s="32"/>
      <c r="AW12" s="32"/>
      <c r="AX12" s="32"/>
      <c r="AY12" s="32"/>
    </row>
    <row r="13">
      <c r="A13" s="153"/>
      <c r="B13" s="11"/>
      <c r="C13" s="17"/>
      <c r="D13" s="413" t="s">
        <v>2</v>
      </c>
      <c r="E13" s="26" t="s">
        <v>3</v>
      </c>
      <c r="F13" s="26" t="s">
        <v>4</v>
      </c>
      <c r="G13" s="26" t="s">
        <v>5</v>
      </c>
      <c r="H13" s="14"/>
      <c r="I13" s="18"/>
      <c r="J13" s="413" t="s">
        <v>2</v>
      </c>
      <c r="K13" s="413" t="s">
        <v>7</v>
      </c>
      <c r="L13" s="26" t="s">
        <v>4</v>
      </c>
      <c r="M13" s="26" t="s">
        <v>5</v>
      </c>
      <c r="N13" s="15"/>
      <c r="O13" s="18"/>
      <c r="P13" s="413" t="s">
        <v>2</v>
      </c>
      <c r="Q13" s="447" t="s">
        <v>8</v>
      </c>
      <c r="R13" s="26" t="s">
        <v>4</v>
      </c>
      <c r="S13" s="26" t="s">
        <v>5</v>
      </c>
      <c r="T13" s="11"/>
      <c r="U13" s="18"/>
      <c r="V13" s="413" t="s">
        <v>2</v>
      </c>
      <c r="W13" s="29" t="s">
        <v>9</v>
      </c>
      <c r="X13" s="26" t="s">
        <v>4</v>
      </c>
      <c r="Y13" s="26" t="s">
        <v>5</v>
      </c>
      <c r="Z13" s="582"/>
      <c r="AA13" s="18"/>
      <c r="AB13" s="413" t="s">
        <v>2</v>
      </c>
      <c r="AC13" s="29" t="s">
        <v>10</v>
      </c>
      <c r="AD13" s="26" t="s">
        <v>4</v>
      </c>
      <c r="AE13" s="26" t="s">
        <v>5</v>
      </c>
      <c r="AF13" s="15"/>
      <c r="AG13" s="18"/>
      <c r="AH13" s="413" t="s">
        <v>2</v>
      </c>
      <c r="AI13" s="448" t="s">
        <v>11</v>
      </c>
      <c r="AJ13" s="26" t="s">
        <v>4</v>
      </c>
      <c r="AK13" s="26" t="s">
        <v>5</v>
      </c>
      <c r="AL13" s="15"/>
      <c r="AM13" s="18"/>
      <c r="AN13" s="413" t="s">
        <v>2</v>
      </c>
      <c r="AO13" s="29" t="s">
        <v>12</v>
      </c>
      <c r="AP13" s="26" t="s">
        <v>4</v>
      </c>
      <c r="AQ13" s="623" t="s">
        <v>5</v>
      </c>
      <c r="AR13" s="30"/>
      <c r="AS13" s="31" t="s">
        <v>4</v>
      </c>
      <c r="AT13" s="31" t="s">
        <v>13</v>
      </c>
      <c r="AU13" s="31" t="s">
        <v>14</v>
      </c>
      <c r="AV13" s="31"/>
      <c r="AW13" s="33" t="s">
        <v>4</v>
      </c>
      <c r="AX13" s="33" t="s">
        <v>13</v>
      </c>
      <c r="AY13" s="33" t="s">
        <v>15</v>
      </c>
    </row>
    <row r="14">
      <c r="A14" s="415" t="s">
        <v>54</v>
      </c>
      <c r="B14" s="43" t="s">
        <v>19</v>
      </c>
      <c r="C14" s="37">
        <v>45040.0</v>
      </c>
      <c r="D14" s="95" t="s">
        <v>307</v>
      </c>
      <c r="E14" s="418" t="s">
        <v>180</v>
      </c>
      <c r="F14" s="40">
        <v>0.0</v>
      </c>
      <c r="G14" s="40">
        <v>5.0</v>
      </c>
      <c r="H14" s="43" t="s">
        <v>22</v>
      </c>
      <c r="I14" s="37">
        <v>45041.0</v>
      </c>
      <c r="J14" s="95" t="s">
        <v>25</v>
      </c>
      <c r="K14" s="418" t="s">
        <v>25</v>
      </c>
      <c r="L14" s="40">
        <v>0.0</v>
      </c>
      <c r="M14" s="40">
        <v>0.0</v>
      </c>
      <c r="N14" s="43" t="s">
        <v>24</v>
      </c>
      <c r="O14" s="495">
        <v>45042.0</v>
      </c>
      <c r="P14" s="95" t="s">
        <v>307</v>
      </c>
      <c r="Q14" s="418" t="s">
        <v>180</v>
      </c>
      <c r="R14" s="40">
        <v>0.0</v>
      </c>
      <c r="S14" s="40">
        <v>5.0</v>
      </c>
      <c r="T14" s="43" t="s">
        <v>26</v>
      </c>
      <c r="U14" s="37">
        <v>45043.0</v>
      </c>
      <c r="V14" s="95" t="s">
        <v>211</v>
      </c>
      <c r="W14" s="418" t="s">
        <v>66</v>
      </c>
      <c r="X14" s="40">
        <v>0.0</v>
      </c>
      <c r="Y14" s="40">
        <v>6.0</v>
      </c>
      <c r="Z14" s="43" t="s">
        <v>56</v>
      </c>
      <c r="AA14" s="37">
        <v>45044.0</v>
      </c>
      <c r="AB14" s="95" t="s">
        <v>307</v>
      </c>
      <c r="AC14" s="418" t="s">
        <v>180</v>
      </c>
      <c r="AD14" s="40">
        <v>0.0</v>
      </c>
      <c r="AE14" s="40">
        <v>5.0</v>
      </c>
      <c r="AF14" s="66" t="s">
        <v>57</v>
      </c>
      <c r="AG14" s="37">
        <v>45045.0</v>
      </c>
      <c r="AH14" s="95" t="s">
        <v>307</v>
      </c>
      <c r="AI14" s="418" t="s">
        <v>180</v>
      </c>
      <c r="AJ14" s="40">
        <v>0.0</v>
      </c>
      <c r="AK14" s="40">
        <v>5.0</v>
      </c>
      <c r="AL14" s="43" t="s">
        <v>93</v>
      </c>
      <c r="AM14" s="37">
        <v>45046.0</v>
      </c>
      <c r="AN14" s="95" t="s">
        <v>307</v>
      </c>
      <c r="AO14" s="418" t="s">
        <v>180</v>
      </c>
      <c r="AP14" s="40">
        <v>0.0</v>
      </c>
      <c r="AQ14" s="40">
        <v>5.0</v>
      </c>
      <c r="AR14" s="48"/>
      <c r="AS14" s="49">
        <f t="shared" ref="AS14:AT14" si="14">SUM(F14,L14,R14,X14,AD14,AJ14,AP14)</f>
        <v>0</v>
      </c>
      <c r="AT14" s="39">
        <f t="shared" si="14"/>
        <v>31</v>
      </c>
      <c r="AU14" s="50">
        <f t="shared" ref="AU14:AU18" si="16">SUM(AS14,AT14)</f>
        <v>31</v>
      </c>
      <c r="AV14" s="50">
        <v>2728.0</v>
      </c>
      <c r="AW14" s="221">
        <f t="shared" ref="AW14:AW15" si="17">AS14*80</f>
        <v>0</v>
      </c>
      <c r="AX14" s="221">
        <f t="shared" ref="AX14:AX15" si="18">AT14*88</f>
        <v>2728</v>
      </c>
      <c r="AY14" s="221">
        <f t="shared" ref="AY14:AY18" si="19">SUM(AW14,AX14)</f>
        <v>2728</v>
      </c>
    </row>
    <row r="15">
      <c r="A15" s="423" t="s">
        <v>69</v>
      </c>
      <c r="B15" s="420" t="s">
        <v>33</v>
      </c>
      <c r="C15" s="37">
        <v>45041.0</v>
      </c>
      <c r="D15" s="95" t="s">
        <v>315</v>
      </c>
      <c r="E15" s="418" t="s">
        <v>200</v>
      </c>
      <c r="F15" s="40">
        <v>6.5</v>
      </c>
      <c r="G15" s="40">
        <v>2.0</v>
      </c>
      <c r="H15" s="420" t="s">
        <v>46</v>
      </c>
      <c r="I15" s="495">
        <v>45042.0</v>
      </c>
      <c r="J15" s="95" t="s">
        <v>25</v>
      </c>
      <c r="K15" s="418" t="s">
        <v>25</v>
      </c>
      <c r="L15" s="40">
        <v>0.0</v>
      </c>
      <c r="M15" s="40">
        <v>0.0</v>
      </c>
      <c r="N15" s="420" t="s">
        <v>36</v>
      </c>
      <c r="O15" s="37">
        <v>45043.0</v>
      </c>
      <c r="P15" s="95" t="s">
        <v>274</v>
      </c>
      <c r="Q15" s="418" t="s">
        <v>48</v>
      </c>
      <c r="R15" s="40">
        <v>6.0</v>
      </c>
      <c r="S15" s="40">
        <v>2.0</v>
      </c>
      <c r="T15" s="420" t="s">
        <v>37</v>
      </c>
      <c r="U15" s="37">
        <v>45037.0</v>
      </c>
      <c r="V15" s="95" t="s">
        <v>274</v>
      </c>
      <c r="W15" s="418" t="s">
        <v>48</v>
      </c>
      <c r="X15" s="40">
        <v>6.0</v>
      </c>
      <c r="Y15" s="40">
        <v>2.0</v>
      </c>
      <c r="Z15" s="420" t="s">
        <v>40</v>
      </c>
      <c r="AA15" s="37">
        <v>45045.0</v>
      </c>
      <c r="AB15" s="95" t="s">
        <v>315</v>
      </c>
      <c r="AC15" s="98" t="s">
        <v>200</v>
      </c>
      <c r="AD15" s="40">
        <v>6.5</v>
      </c>
      <c r="AE15" s="40">
        <v>2.0</v>
      </c>
      <c r="AF15" s="96" t="s">
        <v>43</v>
      </c>
      <c r="AG15" s="37">
        <v>45046.0</v>
      </c>
      <c r="AH15" s="95" t="s">
        <v>274</v>
      </c>
      <c r="AI15" s="418" t="s">
        <v>48</v>
      </c>
      <c r="AJ15" s="40">
        <v>6.0</v>
      </c>
      <c r="AK15" s="40">
        <v>2.0</v>
      </c>
      <c r="AL15" s="420" t="s">
        <v>44</v>
      </c>
      <c r="AM15" s="495">
        <v>45047.0</v>
      </c>
      <c r="AN15" s="95" t="s">
        <v>274</v>
      </c>
      <c r="AO15" s="98" t="s">
        <v>48</v>
      </c>
      <c r="AP15" s="40">
        <v>6.0</v>
      </c>
      <c r="AQ15" s="40">
        <v>2.0</v>
      </c>
      <c r="AR15" s="48"/>
      <c r="AS15" s="49">
        <f t="shared" ref="AS15:AT15" si="15">SUM(F15,L15,R15,X15,AD15,AJ15,AP15)</f>
        <v>37</v>
      </c>
      <c r="AT15" s="39">
        <f t="shared" si="15"/>
        <v>12</v>
      </c>
      <c r="AU15" s="50">
        <f t="shared" si="16"/>
        <v>49</v>
      </c>
      <c r="AV15" s="50">
        <v>4016.0</v>
      </c>
      <c r="AW15" s="221">
        <f t="shared" si="17"/>
        <v>2960</v>
      </c>
      <c r="AX15" s="221">
        <f t="shared" si="18"/>
        <v>1056</v>
      </c>
      <c r="AY15" s="221">
        <f t="shared" si="19"/>
        <v>4016</v>
      </c>
    </row>
    <row r="16">
      <c r="A16" s="116" t="s">
        <v>73</v>
      </c>
      <c r="B16" s="420" t="s">
        <v>33</v>
      </c>
      <c r="C16" s="37">
        <v>45041.0</v>
      </c>
      <c r="D16" s="95" t="s">
        <v>25</v>
      </c>
      <c r="E16" s="418" t="s">
        <v>25</v>
      </c>
      <c r="F16" s="40">
        <v>0.0</v>
      </c>
      <c r="G16" s="40">
        <v>0.0</v>
      </c>
      <c r="H16" s="420" t="s">
        <v>46</v>
      </c>
      <c r="I16" s="495">
        <v>45042.0</v>
      </c>
      <c r="J16" s="95" t="s">
        <v>112</v>
      </c>
      <c r="K16" s="418" t="s">
        <v>71</v>
      </c>
      <c r="L16" s="40">
        <v>6.5</v>
      </c>
      <c r="M16" s="40">
        <v>1.0</v>
      </c>
      <c r="N16" s="38" t="s">
        <v>36</v>
      </c>
      <c r="O16" s="37">
        <v>45043.0</v>
      </c>
      <c r="P16" s="95" t="s">
        <v>47</v>
      </c>
      <c r="Q16" s="418" t="s">
        <v>318</v>
      </c>
      <c r="R16" s="40">
        <v>6.5</v>
      </c>
      <c r="S16" s="40">
        <v>1.0</v>
      </c>
      <c r="T16" s="420" t="s">
        <v>37</v>
      </c>
      <c r="U16" s="37">
        <v>45037.0</v>
      </c>
      <c r="V16" s="95" t="s">
        <v>112</v>
      </c>
      <c r="W16" s="418" t="s">
        <v>71</v>
      </c>
      <c r="X16" s="40">
        <v>6.5</v>
      </c>
      <c r="Y16" s="40">
        <v>1.0</v>
      </c>
      <c r="Z16" s="420" t="s">
        <v>40</v>
      </c>
      <c r="AA16" s="37">
        <v>45045.0</v>
      </c>
      <c r="AB16" s="95" t="s">
        <v>112</v>
      </c>
      <c r="AC16" s="418" t="s">
        <v>71</v>
      </c>
      <c r="AD16" s="40">
        <v>6.5</v>
      </c>
      <c r="AE16" s="40">
        <v>1.0</v>
      </c>
      <c r="AF16" s="96" t="s">
        <v>43</v>
      </c>
      <c r="AG16" s="37">
        <v>45046.0</v>
      </c>
      <c r="AH16" s="95" t="s">
        <v>112</v>
      </c>
      <c r="AI16" s="98" t="s">
        <v>71</v>
      </c>
      <c r="AJ16" s="40">
        <v>6.5</v>
      </c>
      <c r="AK16" s="40">
        <v>1.0</v>
      </c>
      <c r="AL16" s="420" t="s">
        <v>44</v>
      </c>
      <c r="AM16" s="495">
        <v>45047.0</v>
      </c>
      <c r="AN16" s="95" t="s">
        <v>47</v>
      </c>
      <c r="AO16" s="98" t="s">
        <v>318</v>
      </c>
      <c r="AP16" s="40">
        <v>7.0</v>
      </c>
      <c r="AQ16" s="624">
        <v>1.0</v>
      </c>
      <c r="AR16" s="48"/>
      <c r="AS16" s="49">
        <f t="shared" ref="AS16:AT16" si="20">SUM(F16,L16,R16,X16,AD16,AJ16,AP16)</f>
        <v>39.5</v>
      </c>
      <c r="AT16" s="39">
        <f t="shared" si="20"/>
        <v>6</v>
      </c>
      <c r="AU16" s="50">
        <f t="shared" si="16"/>
        <v>45.5</v>
      </c>
      <c r="AV16" s="50">
        <v>3087.5</v>
      </c>
      <c r="AW16" s="221">
        <f>AS16*67.31</f>
        <v>2658.745</v>
      </c>
      <c r="AX16" s="221">
        <f>AT16*74</f>
        <v>444</v>
      </c>
      <c r="AY16" s="221">
        <f t="shared" si="19"/>
        <v>3102.745</v>
      </c>
    </row>
    <row r="17">
      <c r="A17" s="116" t="s">
        <v>52</v>
      </c>
      <c r="B17" s="420" t="s">
        <v>33</v>
      </c>
      <c r="C17" s="37">
        <v>45041.0</v>
      </c>
      <c r="D17" s="95" t="s">
        <v>274</v>
      </c>
      <c r="E17" s="418" t="s">
        <v>48</v>
      </c>
      <c r="F17" s="40">
        <v>6.0</v>
      </c>
      <c r="G17" s="40">
        <v>2.0</v>
      </c>
      <c r="H17" s="420" t="s">
        <v>46</v>
      </c>
      <c r="I17" s="495">
        <v>45042.0</v>
      </c>
      <c r="J17" s="95" t="s">
        <v>274</v>
      </c>
      <c r="K17" s="418" t="s">
        <v>48</v>
      </c>
      <c r="L17" s="40">
        <v>6.0</v>
      </c>
      <c r="M17" s="40">
        <v>2.0</v>
      </c>
      <c r="N17" s="38"/>
      <c r="O17" s="37"/>
      <c r="P17" s="95"/>
      <c r="Q17" s="418"/>
      <c r="R17" s="40">
        <v>0.0</v>
      </c>
      <c r="S17" s="40">
        <v>0.0</v>
      </c>
      <c r="X17" s="40">
        <v>0.0</v>
      </c>
      <c r="Y17" s="40">
        <v>0.0</v>
      </c>
      <c r="Z17" s="420"/>
      <c r="AA17" s="37"/>
      <c r="AB17" s="95"/>
      <c r="AC17" s="418"/>
      <c r="AD17" s="40">
        <v>0.0</v>
      </c>
      <c r="AE17" s="40">
        <v>0.0</v>
      </c>
      <c r="AF17" s="46"/>
      <c r="AG17" s="45"/>
      <c r="AH17" s="98"/>
      <c r="AI17" s="98"/>
      <c r="AJ17" s="40">
        <v>0.0</v>
      </c>
      <c r="AK17" s="40">
        <v>0.0</v>
      </c>
      <c r="AL17" s="292"/>
      <c r="AM17" s="200"/>
      <c r="AN17" s="98"/>
      <c r="AO17" s="98"/>
      <c r="AP17" s="40">
        <v>0.0</v>
      </c>
      <c r="AQ17" s="624">
        <v>0.0</v>
      </c>
      <c r="AR17" s="48"/>
      <c r="AS17" s="49">
        <f t="shared" ref="AS17:AT17" si="21">SUM(F17,L17,R17,X17,AD17,AJ17,AP17)</f>
        <v>12</v>
      </c>
      <c r="AT17" s="39">
        <f t="shared" si="21"/>
        <v>4</v>
      </c>
      <c r="AU17" s="50">
        <f t="shared" si="16"/>
        <v>16</v>
      </c>
      <c r="AV17" s="50">
        <v>1312.0</v>
      </c>
      <c r="AW17" s="221">
        <f t="shared" ref="AW17:AW18" si="23">AS17*80</f>
        <v>960</v>
      </c>
      <c r="AX17" s="221">
        <f t="shared" ref="AX17:AX18" si="24">AT17*88</f>
        <v>352</v>
      </c>
      <c r="AY17" s="221">
        <f t="shared" si="19"/>
        <v>1312</v>
      </c>
    </row>
    <row r="18">
      <c r="A18" s="116" t="s">
        <v>50</v>
      </c>
      <c r="F18" s="40">
        <v>0.0</v>
      </c>
      <c r="G18" s="40">
        <v>0.0</v>
      </c>
      <c r="J18" s="95" t="s">
        <v>211</v>
      </c>
      <c r="K18" s="418" t="s">
        <v>66</v>
      </c>
      <c r="L18" s="40">
        <v>0.0</v>
      </c>
      <c r="M18" s="40">
        <v>6.0</v>
      </c>
      <c r="N18" s="98"/>
      <c r="O18" s="45"/>
      <c r="P18" s="53"/>
      <c r="Q18" s="39"/>
      <c r="R18" s="40">
        <v>0.0</v>
      </c>
      <c r="S18" s="40">
        <v>0.0</v>
      </c>
      <c r="T18" s="103"/>
      <c r="U18" s="104"/>
      <c r="V18" s="104"/>
      <c r="W18" s="105"/>
      <c r="X18" s="40">
        <v>0.0</v>
      </c>
      <c r="Y18" s="40">
        <v>0.0</v>
      </c>
      <c r="Z18" s="73"/>
      <c r="AD18" s="40">
        <v>0.0</v>
      </c>
      <c r="AE18" s="40">
        <v>0.0</v>
      </c>
      <c r="AF18" s="104"/>
      <c r="AG18" s="104"/>
      <c r="AH18" s="104"/>
      <c r="AI18" s="105"/>
      <c r="AJ18" s="40">
        <v>0.0</v>
      </c>
      <c r="AK18" s="40">
        <v>0.0</v>
      </c>
      <c r="AP18" s="40">
        <v>0.0</v>
      </c>
      <c r="AQ18" s="624">
        <v>0.0</v>
      </c>
      <c r="AR18" s="48"/>
      <c r="AS18" s="49">
        <f t="shared" ref="AS18:AT18" si="22">SUM(F18,L18,R18,X18,AD18,AJ18,AP18)</f>
        <v>0</v>
      </c>
      <c r="AT18" s="39">
        <f t="shared" si="22"/>
        <v>6</v>
      </c>
      <c r="AU18" s="50">
        <f t="shared" si="16"/>
        <v>6</v>
      </c>
      <c r="AV18" s="50">
        <v>528.0</v>
      </c>
      <c r="AW18" s="221">
        <f t="shared" si="23"/>
        <v>0</v>
      </c>
      <c r="AX18" s="221">
        <f t="shared" si="24"/>
        <v>528</v>
      </c>
      <c r="AY18" s="221">
        <f t="shared" si="19"/>
        <v>528</v>
      </c>
    </row>
    <row r="19">
      <c r="AR19" s="48"/>
      <c r="AS19" s="39"/>
      <c r="AT19" s="39"/>
      <c r="AU19" s="39"/>
      <c r="AV19" s="39"/>
      <c r="AW19" s="221"/>
      <c r="AX19" s="221"/>
      <c r="AY19" s="221"/>
    </row>
    <row r="20">
      <c r="AR20" s="626" t="s">
        <v>14</v>
      </c>
      <c r="AS20" s="627">
        <f t="shared" ref="AS20:AU20" si="25">SUM(AS14,AS15,AS16,AS17,AS18)</f>
        <v>88.5</v>
      </c>
      <c r="AT20" s="627">
        <f t="shared" si="25"/>
        <v>59</v>
      </c>
      <c r="AU20" s="627">
        <f t="shared" si="25"/>
        <v>147.5</v>
      </c>
      <c r="AV20" s="627">
        <v>11671.5</v>
      </c>
      <c r="AW20" s="33">
        <f>SUM(AW14,AW15,AW16,AW17,AW18)</f>
        <v>6578.745</v>
      </c>
      <c r="AX20" s="33">
        <f>SUM(AX15,AX14,AX16,AX17,AX18)</f>
        <v>5108</v>
      </c>
      <c r="AY20" s="33">
        <f>SUM(AY14,AY15,AY16,AY17,AY18)</f>
        <v>11686.745</v>
      </c>
    </row>
    <row r="21">
      <c r="A21" s="100"/>
      <c r="B21" s="101"/>
      <c r="C21" s="101"/>
      <c r="D21" s="3"/>
      <c r="E21" s="4"/>
      <c r="F21" s="102"/>
      <c r="G21" s="102"/>
      <c r="H21" s="102"/>
      <c r="I21" s="102"/>
      <c r="J21" s="6" t="s">
        <v>85</v>
      </c>
      <c r="K21" s="4"/>
      <c r="R21" s="103"/>
      <c r="S21" s="103"/>
      <c r="T21" s="103"/>
      <c r="U21" s="104"/>
      <c r="V21" s="104"/>
      <c r="W21" s="105"/>
      <c r="X21" s="104"/>
      <c r="Y21" s="104"/>
      <c r="Z21" s="104"/>
      <c r="AA21" s="104"/>
      <c r="AB21" s="9" t="s">
        <v>85</v>
      </c>
      <c r="AC21" s="4"/>
      <c r="AD21" s="104"/>
      <c r="AE21" s="104"/>
      <c r="AF21" s="104"/>
      <c r="AG21" s="104"/>
      <c r="AH21" s="104"/>
      <c r="AI21" s="105"/>
      <c r="AJ21" s="104"/>
      <c r="AK21" s="104"/>
      <c r="AL21" s="104"/>
      <c r="AM21" s="104"/>
      <c r="AN21" s="104"/>
      <c r="AO21" s="105"/>
      <c r="AP21" s="106"/>
      <c r="AQ21" s="106"/>
      <c r="AR21" s="48"/>
      <c r="AS21" s="633"/>
      <c r="AT21" s="39"/>
      <c r="AU21" s="39"/>
      <c r="AV21" s="51"/>
      <c r="AW21" s="51"/>
      <c r="AX21" s="51"/>
      <c r="AY21" s="51"/>
    </row>
    <row r="22">
      <c r="A22" s="7"/>
      <c r="B22" s="350"/>
      <c r="C22" s="350"/>
      <c r="D22" s="124"/>
      <c r="E22" s="351">
        <v>45040.0</v>
      </c>
      <c r="F22" s="387"/>
      <c r="G22" s="387"/>
      <c r="H22" s="387"/>
      <c r="I22" s="124"/>
      <c r="J22" s="124"/>
      <c r="K22" s="351">
        <v>45041.0</v>
      </c>
      <c r="L22" s="124"/>
      <c r="M22" s="124"/>
      <c r="N22" s="124"/>
      <c r="O22" s="124"/>
      <c r="P22" s="124"/>
      <c r="Q22" s="351">
        <v>45042.0</v>
      </c>
      <c r="R22" s="8"/>
      <c r="S22" s="8"/>
      <c r="T22" s="8"/>
      <c r="U22" s="126"/>
      <c r="V22" s="126"/>
      <c r="W22" s="405">
        <v>45043.0</v>
      </c>
      <c r="X22" s="126"/>
      <c r="Y22" s="126"/>
      <c r="Z22" s="126"/>
      <c r="AA22" s="126"/>
      <c r="AB22" s="126"/>
      <c r="AC22" s="405">
        <v>45044.0</v>
      </c>
      <c r="AD22" s="126"/>
      <c r="AE22" s="126"/>
      <c r="AF22" s="126"/>
      <c r="AG22" s="126"/>
      <c r="AH22" s="126"/>
      <c r="AI22" s="405">
        <v>45045.0</v>
      </c>
      <c r="AJ22" s="126"/>
      <c r="AK22" s="126"/>
      <c r="AL22" s="126"/>
      <c r="AM22" s="126"/>
      <c r="AN22" s="126"/>
      <c r="AO22" s="405">
        <v>45046.0</v>
      </c>
      <c r="AP22" s="106"/>
      <c r="AQ22" s="106"/>
      <c r="AR22" s="632"/>
      <c r="AS22" s="630"/>
      <c r="AT22" s="92"/>
      <c r="AU22" s="92"/>
      <c r="AV22" s="32"/>
      <c r="AW22" s="32"/>
      <c r="AX22" s="32"/>
      <c r="AY22" s="32"/>
    </row>
    <row r="23">
      <c r="A23" s="107"/>
      <c r="B23" s="26"/>
      <c r="C23" s="26"/>
      <c r="D23" s="26" t="s">
        <v>2</v>
      </c>
      <c r="E23" s="26" t="s">
        <v>3</v>
      </c>
      <c r="F23" s="26" t="s">
        <v>4</v>
      </c>
      <c r="G23" s="26" t="s">
        <v>5</v>
      </c>
      <c r="H23" s="26"/>
      <c r="I23" s="26"/>
      <c r="J23" s="26" t="s">
        <v>2</v>
      </c>
      <c r="K23" s="26" t="s">
        <v>7</v>
      </c>
      <c r="L23" s="26" t="s">
        <v>4</v>
      </c>
      <c r="M23" s="26" t="s">
        <v>5</v>
      </c>
      <c r="N23" s="26"/>
      <c r="O23" s="26"/>
      <c r="P23" s="26" t="s">
        <v>2</v>
      </c>
      <c r="Q23" s="26" t="s">
        <v>8</v>
      </c>
      <c r="R23" s="26" t="s">
        <v>4</v>
      </c>
      <c r="S23" s="26" t="s">
        <v>5</v>
      </c>
      <c r="T23" s="28"/>
      <c r="U23" s="29"/>
      <c r="V23" s="29" t="s">
        <v>2</v>
      </c>
      <c r="W23" s="29" t="s">
        <v>9</v>
      </c>
      <c r="X23" s="26" t="s">
        <v>4</v>
      </c>
      <c r="Y23" s="26" t="s">
        <v>5</v>
      </c>
      <c r="Z23" s="29"/>
      <c r="AA23" s="29"/>
      <c r="AB23" s="29" t="s">
        <v>2</v>
      </c>
      <c r="AC23" s="29" t="s">
        <v>10</v>
      </c>
      <c r="AD23" s="26" t="s">
        <v>4</v>
      </c>
      <c r="AE23" s="26" t="s">
        <v>5</v>
      </c>
      <c r="AF23" s="29"/>
      <c r="AG23" s="29"/>
      <c r="AH23" s="29" t="s">
        <v>2</v>
      </c>
      <c r="AI23" s="29" t="s">
        <v>11</v>
      </c>
      <c r="AJ23" s="26" t="s">
        <v>4</v>
      </c>
      <c r="AK23" s="26" t="s">
        <v>5</v>
      </c>
      <c r="AL23" s="29"/>
      <c r="AM23" s="29"/>
      <c r="AN23" s="29" t="s">
        <v>2</v>
      </c>
      <c r="AO23" s="29" t="s">
        <v>12</v>
      </c>
      <c r="AP23" s="26" t="s">
        <v>4</v>
      </c>
      <c r="AQ23" s="623" t="s">
        <v>5</v>
      </c>
      <c r="AR23" s="30"/>
      <c r="AS23" s="31" t="s">
        <v>4</v>
      </c>
      <c r="AT23" s="31" t="s">
        <v>13</v>
      </c>
      <c r="AU23" s="31" t="s">
        <v>14</v>
      </c>
      <c r="AV23" s="31"/>
      <c r="AW23" s="33" t="s">
        <v>4</v>
      </c>
      <c r="AX23" s="33" t="s">
        <v>13</v>
      </c>
      <c r="AY23" s="33" t="s">
        <v>15</v>
      </c>
    </row>
    <row r="24">
      <c r="A24" s="35" t="s">
        <v>88</v>
      </c>
      <c r="B24" s="43" t="s">
        <v>19</v>
      </c>
      <c r="C24" s="37">
        <v>45040.0</v>
      </c>
      <c r="D24" s="42" t="s">
        <v>298</v>
      </c>
      <c r="E24" s="39" t="s">
        <v>280</v>
      </c>
      <c r="F24" s="40">
        <v>0.0</v>
      </c>
      <c r="G24" s="40">
        <v>7.0</v>
      </c>
      <c r="H24" s="43" t="s">
        <v>22</v>
      </c>
      <c r="I24" s="37">
        <v>45041.0</v>
      </c>
      <c r="J24" s="42" t="s">
        <v>821</v>
      </c>
      <c r="K24" s="39" t="s">
        <v>822</v>
      </c>
      <c r="L24" s="40">
        <v>5.0</v>
      </c>
      <c r="M24" s="40">
        <v>8.0</v>
      </c>
      <c r="N24" s="43" t="s">
        <v>24</v>
      </c>
      <c r="O24" s="495">
        <v>45042.0</v>
      </c>
      <c r="P24" s="42" t="s">
        <v>298</v>
      </c>
      <c r="Q24" s="39" t="s">
        <v>280</v>
      </c>
      <c r="R24" s="40">
        <v>0.0</v>
      </c>
      <c r="S24" s="40">
        <v>7.0</v>
      </c>
      <c r="T24" s="43" t="s">
        <v>26</v>
      </c>
      <c r="U24" s="37">
        <v>45043.0</v>
      </c>
      <c r="V24" s="42" t="s">
        <v>298</v>
      </c>
      <c r="W24" s="39" t="s">
        <v>280</v>
      </c>
      <c r="X24" s="40">
        <v>0.0</v>
      </c>
      <c r="Y24" s="40">
        <v>7.0</v>
      </c>
      <c r="Z24" s="43" t="s">
        <v>56</v>
      </c>
      <c r="AA24" s="37">
        <v>45044.0</v>
      </c>
      <c r="AB24" s="42" t="s">
        <v>278</v>
      </c>
      <c r="AC24" s="39" t="s">
        <v>92</v>
      </c>
      <c r="AD24" s="40">
        <v>0.0</v>
      </c>
      <c r="AE24" s="40">
        <v>8.0</v>
      </c>
      <c r="AF24" s="66" t="s">
        <v>57</v>
      </c>
      <c r="AG24" s="37">
        <v>45045.0</v>
      </c>
      <c r="AH24" s="42" t="s">
        <v>278</v>
      </c>
      <c r="AI24" s="108" t="s">
        <v>92</v>
      </c>
      <c r="AJ24" s="40">
        <v>0.0</v>
      </c>
      <c r="AK24" s="40">
        <v>8.0</v>
      </c>
      <c r="AL24" s="43" t="s">
        <v>93</v>
      </c>
      <c r="AM24" s="37">
        <v>45046.0</v>
      </c>
      <c r="AN24" s="42" t="s">
        <v>298</v>
      </c>
      <c r="AO24" s="39" t="s">
        <v>280</v>
      </c>
      <c r="AP24" s="40">
        <v>0.0</v>
      </c>
      <c r="AQ24" s="624">
        <v>7.0</v>
      </c>
      <c r="AR24" s="48"/>
      <c r="AS24" s="49">
        <f t="shared" ref="AS24:AT24" si="26">SUM(F24,L24,R24,X24,AD24,AJ24,AP24)</f>
        <v>5</v>
      </c>
      <c r="AT24" s="39">
        <f t="shared" si="26"/>
        <v>52</v>
      </c>
      <c r="AU24" s="50">
        <f t="shared" ref="AU24:AU28" si="28">SUM(AS24,AT24)</f>
        <v>57</v>
      </c>
      <c r="AV24" s="50">
        <v>4976.0</v>
      </c>
      <c r="AW24" s="221">
        <f>AS24*80</f>
        <v>400</v>
      </c>
      <c r="AX24" s="221">
        <f>AT24*88</f>
        <v>4576</v>
      </c>
      <c r="AY24" s="221">
        <f t="shared" ref="AY24:AY28" si="29">SUM(AW24,AX24)</f>
        <v>4976</v>
      </c>
    </row>
    <row r="25">
      <c r="A25" s="109" t="s">
        <v>825</v>
      </c>
      <c r="B25" s="420" t="s">
        <v>33</v>
      </c>
      <c r="C25" s="37">
        <v>45041.0</v>
      </c>
      <c r="D25" s="96" t="s">
        <v>112</v>
      </c>
      <c r="E25" s="110" t="s">
        <v>71</v>
      </c>
      <c r="F25" s="40">
        <v>6.5</v>
      </c>
      <c r="G25" s="40">
        <v>1.0</v>
      </c>
      <c r="H25" s="420" t="s">
        <v>46</v>
      </c>
      <c r="I25" s="495">
        <v>45042.0</v>
      </c>
      <c r="J25" s="96" t="s">
        <v>25</v>
      </c>
      <c r="K25" s="110" t="s">
        <v>25</v>
      </c>
      <c r="L25" s="40">
        <v>0.0</v>
      </c>
      <c r="M25" s="40">
        <v>0.0</v>
      </c>
      <c r="N25" s="38" t="s">
        <v>36</v>
      </c>
      <c r="O25" s="37">
        <v>45043.0</v>
      </c>
      <c r="P25" s="96" t="s">
        <v>112</v>
      </c>
      <c r="Q25" s="110" t="s">
        <v>71</v>
      </c>
      <c r="R25" s="40">
        <v>6.5</v>
      </c>
      <c r="S25" s="40">
        <v>1.0</v>
      </c>
      <c r="T25" s="420" t="s">
        <v>37</v>
      </c>
      <c r="U25" s="37">
        <v>45044.0</v>
      </c>
      <c r="V25" s="96" t="s">
        <v>74</v>
      </c>
      <c r="W25" s="110" t="s">
        <v>99</v>
      </c>
      <c r="X25" s="40">
        <v>7.0</v>
      </c>
      <c r="Y25" s="40">
        <v>0.5</v>
      </c>
      <c r="Z25" s="420" t="s">
        <v>40</v>
      </c>
      <c r="AA25" s="37">
        <v>45045.0</v>
      </c>
      <c r="AB25" s="114" t="s">
        <v>213</v>
      </c>
      <c r="AC25" s="110" t="s">
        <v>225</v>
      </c>
      <c r="AD25" s="40">
        <v>7.5</v>
      </c>
      <c r="AE25" s="40">
        <v>0.5</v>
      </c>
      <c r="AF25" s="96" t="s">
        <v>43</v>
      </c>
      <c r="AG25" s="37">
        <v>45046.0</v>
      </c>
      <c r="AH25" s="114" t="s">
        <v>213</v>
      </c>
      <c r="AI25" s="110" t="s">
        <v>225</v>
      </c>
      <c r="AJ25" s="40">
        <v>7.5</v>
      </c>
      <c r="AK25" s="40">
        <v>0.5</v>
      </c>
      <c r="AL25" s="420" t="s">
        <v>44</v>
      </c>
      <c r="AM25" s="495">
        <v>45047.0</v>
      </c>
      <c r="AN25" s="95" t="s">
        <v>273</v>
      </c>
      <c r="AO25" s="95" t="s">
        <v>39</v>
      </c>
      <c r="AP25" s="40">
        <v>5.5</v>
      </c>
      <c r="AQ25" s="624">
        <v>1.0</v>
      </c>
      <c r="AR25" s="48"/>
      <c r="AS25" s="49">
        <f t="shared" ref="AS25:AT25" si="27">SUM(F25,L25,R25,X25,AD25,AJ25,AP25)</f>
        <v>40.5</v>
      </c>
      <c r="AT25" s="39">
        <f t="shared" si="27"/>
        <v>4.5</v>
      </c>
      <c r="AU25" s="50">
        <f t="shared" si="28"/>
        <v>45</v>
      </c>
      <c r="AV25" s="50">
        <v>3044.25</v>
      </c>
      <c r="AW25" s="221">
        <f>AS25*67.31</f>
        <v>2726.055</v>
      </c>
      <c r="AX25" s="221">
        <f>AT25*74</f>
        <v>333</v>
      </c>
      <c r="AY25" s="221">
        <f t="shared" si="29"/>
        <v>3059.055</v>
      </c>
    </row>
    <row r="26">
      <c r="A26" s="109" t="s">
        <v>97</v>
      </c>
      <c r="B26" s="420" t="s">
        <v>33</v>
      </c>
      <c r="C26" s="37">
        <v>45041.0</v>
      </c>
      <c r="D26" s="96" t="s">
        <v>74</v>
      </c>
      <c r="E26" s="110" t="s">
        <v>99</v>
      </c>
      <c r="F26" s="40">
        <v>7.0</v>
      </c>
      <c r="G26" s="40">
        <v>0.5</v>
      </c>
      <c r="H26" s="420" t="s">
        <v>46</v>
      </c>
      <c r="I26" s="495">
        <v>45042.0</v>
      </c>
      <c r="J26" s="96" t="s">
        <v>789</v>
      </c>
      <c r="K26" s="110" t="s">
        <v>144</v>
      </c>
      <c r="L26" s="40">
        <v>3.0</v>
      </c>
      <c r="M26" s="40">
        <v>0.5</v>
      </c>
      <c r="N26" s="38" t="s">
        <v>36</v>
      </c>
      <c r="O26" s="37">
        <v>45043.0</v>
      </c>
      <c r="P26" s="96" t="s">
        <v>74</v>
      </c>
      <c r="Q26" s="110" t="s">
        <v>99</v>
      </c>
      <c r="R26" s="40">
        <v>7.0</v>
      </c>
      <c r="S26" s="40">
        <v>0.5</v>
      </c>
      <c r="T26" s="420" t="s">
        <v>37</v>
      </c>
      <c r="U26" s="37">
        <v>45044.0</v>
      </c>
      <c r="V26" s="96" t="s">
        <v>25</v>
      </c>
      <c r="W26" s="110" t="s">
        <v>25</v>
      </c>
      <c r="X26" s="40">
        <v>0.0</v>
      </c>
      <c r="Y26" s="40">
        <v>0.0</v>
      </c>
      <c r="Z26" s="420" t="s">
        <v>40</v>
      </c>
      <c r="AA26" s="37">
        <v>45045.0</v>
      </c>
      <c r="AB26" s="114" t="s">
        <v>281</v>
      </c>
      <c r="AC26" s="110" t="s">
        <v>101</v>
      </c>
      <c r="AD26" s="40">
        <v>8.0</v>
      </c>
      <c r="AE26" s="40">
        <v>0.0</v>
      </c>
      <c r="AF26" s="96" t="s">
        <v>43</v>
      </c>
      <c r="AG26" s="37">
        <v>45046.0</v>
      </c>
      <c r="AH26" s="114" t="s">
        <v>281</v>
      </c>
      <c r="AI26" s="110" t="s">
        <v>101</v>
      </c>
      <c r="AJ26" s="40">
        <v>8.0</v>
      </c>
      <c r="AK26" s="40">
        <v>0.0</v>
      </c>
      <c r="AL26" s="420" t="s">
        <v>44</v>
      </c>
      <c r="AM26" s="495">
        <v>45047.0</v>
      </c>
      <c r="AN26" s="96" t="s">
        <v>799</v>
      </c>
      <c r="AO26" s="110" t="s">
        <v>800</v>
      </c>
      <c r="AP26" s="40">
        <v>6.0</v>
      </c>
      <c r="AQ26" s="624">
        <v>0.5</v>
      </c>
      <c r="AR26" s="48"/>
      <c r="AS26" s="49">
        <f t="shared" ref="AS26:AT26" si="30">SUM(F26,L26,R26,X26,AD26,AJ26,AP26)</f>
        <v>39</v>
      </c>
      <c r="AT26" s="39">
        <f t="shared" si="30"/>
        <v>2</v>
      </c>
      <c r="AU26" s="50">
        <f t="shared" si="28"/>
        <v>41</v>
      </c>
      <c r="AV26" s="50">
        <v>3296.0</v>
      </c>
      <c r="AW26" s="221">
        <f t="shared" ref="AW26:AW28" si="32">AS26*80</f>
        <v>3120</v>
      </c>
      <c r="AX26" s="221">
        <f t="shared" ref="AX26:AX28" si="33">AT26*88</f>
        <v>176</v>
      </c>
      <c r="AY26" s="221">
        <f t="shared" si="29"/>
        <v>3296</v>
      </c>
    </row>
    <row r="27">
      <c r="A27" s="35" t="s">
        <v>50</v>
      </c>
      <c r="B27" s="121"/>
      <c r="C27" s="361"/>
      <c r="D27" s="382"/>
      <c r="E27" s="382"/>
      <c r="F27" s="40">
        <v>0.0</v>
      </c>
      <c r="G27" s="40">
        <v>0.0</v>
      </c>
      <c r="H27" s="420" t="s">
        <v>46</v>
      </c>
      <c r="I27" s="495">
        <v>45042.0</v>
      </c>
      <c r="J27" s="96" t="s">
        <v>864</v>
      </c>
      <c r="K27" s="110" t="s">
        <v>865</v>
      </c>
      <c r="L27" s="40">
        <v>3.5</v>
      </c>
      <c r="M27" s="40">
        <v>0.0</v>
      </c>
      <c r="N27" s="38" t="s">
        <v>36</v>
      </c>
      <c r="O27" s="37">
        <v>45043.0</v>
      </c>
      <c r="P27" s="96"/>
      <c r="Q27" s="110"/>
      <c r="R27" s="40">
        <v>0.0</v>
      </c>
      <c r="S27" s="40">
        <v>0.0</v>
      </c>
      <c r="T27" s="420" t="s">
        <v>37</v>
      </c>
      <c r="U27" s="37">
        <v>45044.0</v>
      </c>
      <c r="V27" s="96" t="s">
        <v>112</v>
      </c>
      <c r="W27" s="110" t="s">
        <v>71</v>
      </c>
      <c r="X27" s="40">
        <v>6.5</v>
      </c>
      <c r="Y27" s="40">
        <v>1.0</v>
      </c>
      <c r="Z27" s="119"/>
      <c r="AA27" s="8"/>
      <c r="AB27" s="114"/>
      <c r="AC27" s="110"/>
      <c r="AD27" s="40">
        <v>0.0</v>
      </c>
      <c r="AE27" s="40">
        <v>0.0</v>
      </c>
      <c r="AF27" s="8"/>
      <c r="AG27" s="8"/>
      <c r="AH27" s="74"/>
      <c r="AI27" s="115"/>
      <c r="AJ27" s="40">
        <v>0.0</v>
      </c>
      <c r="AK27" s="40">
        <v>0.0</v>
      </c>
      <c r="AL27" s="8"/>
      <c r="AM27" s="8"/>
      <c r="AN27" s="95"/>
      <c r="AO27" s="95"/>
      <c r="AP27" s="40">
        <v>0.0</v>
      </c>
      <c r="AQ27" s="624">
        <v>0.0</v>
      </c>
      <c r="AR27" s="48"/>
      <c r="AS27" s="49">
        <f t="shared" ref="AS27:AT27" si="31">SUM(F27,L27,R27,X27,AD27,AJ27,AP27)</f>
        <v>10</v>
      </c>
      <c r="AT27" s="39">
        <f t="shared" si="31"/>
        <v>1</v>
      </c>
      <c r="AU27" s="50">
        <f t="shared" si="28"/>
        <v>11</v>
      </c>
      <c r="AV27" s="50">
        <v>888.0</v>
      </c>
      <c r="AW27" s="221">
        <f t="shared" si="32"/>
        <v>800</v>
      </c>
      <c r="AX27" s="221">
        <f t="shared" si="33"/>
        <v>88</v>
      </c>
      <c r="AY27" s="221">
        <f t="shared" si="29"/>
        <v>888</v>
      </c>
    </row>
    <row r="28">
      <c r="A28" s="35" t="s">
        <v>82</v>
      </c>
      <c r="B28" s="121"/>
      <c r="C28" s="361"/>
      <c r="D28" s="382"/>
      <c r="E28" s="382"/>
      <c r="F28" s="40">
        <v>0.0</v>
      </c>
      <c r="G28" s="40">
        <v>0.0</v>
      </c>
      <c r="H28" s="420" t="s">
        <v>46</v>
      </c>
      <c r="I28" s="495">
        <v>45042.0</v>
      </c>
      <c r="J28" s="96" t="s">
        <v>342</v>
      </c>
      <c r="K28" s="110" t="s">
        <v>341</v>
      </c>
      <c r="L28" s="40">
        <v>2.0</v>
      </c>
      <c r="M28" s="40">
        <v>0.0</v>
      </c>
      <c r="N28" s="124"/>
      <c r="O28" s="124"/>
      <c r="P28" s="7"/>
      <c r="Q28" s="124"/>
      <c r="R28" s="40">
        <v>0.0</v>
      </c>
      <c r="S28" s="40">
        <v>0.0</v>
      </c>
      <c r="T28" s="8"/>
      <c r="U28" s="8"/>
      <c r="V28" s="92"/>
      <c r="W28" s="92"/>
      <c r="X28" s="40">
        <v>0.0</v>
      </c>
      <c r="Y28" s="40">
        <v>0.0</v>
      </c>
      <c r="Z28" s="119"/>
      <c r="AA28" s="8"/>
      <c r="AB28" s="141"/>
      <c r="AC28" s="142"/>
      <c r="AD28" s="40">
        <v>0.0</v>
      </c>
      <c r="AE28" s="40">
        <v>0.0</v>
      </c>
      <c r="AF28" s="8"/>
      <c r="AG28" s="8"/>
      <c r="AH28" s="74"/>
      <c r="AI28" s="115"/>
      <c r="AJ28" s="40">
        <v>0.0</v>
      </c>
      <c r="AK28" s="40">
        <v>0.0</v>
      </c>
      <c r="AL28" s="8"/>
      <c r="AM28" s="8"/>
      <c r="AN28" s="8"/>
      <c r="AO28" s="126"/>
      <c r="AP28" s="40">
        <v>0.0</v>
      </c>
      <c r="AQ28" s="624">
        <v>0.0</v>
      </c>
      <c r="AR28" s="48"/>
      <c r="AS28" s="49">
        <f t="shared" ref="AS28:AT28" si="34">SUM(F28,L28,R28,X28,AD28,AJ28,AP28)</f>
        <v>2</v>
      </c>
      <c r="AT28" s="39">
        <f t="shared" si="34"/>
        <v>0</v>
      </c>
      <c r="AU28" s="50">
        <f t="shared" si="28"/>
        <v>2</v>
      </c>
      <c r="AV28" s="50">
        <v>160.0</v>
      </c>
      <c r="AW28" s="221">
        <f t="shared" si="32"/>
        <v>160</v>
      </c>
      <c r="AX28" s="221">
        <f t="shared" si="33"/>
        <v>0</v>
      </c>
      <c r="AY28" s="221">
        <f t="shared" si="29"/>
        <v>160</v>
      </c>
    </row>
    <row r="29">
      <c r="A29" s="35"/>
      <c r="B29" s="121"/>
      <c r="C29" s="361"/>
      <c r="D29" s="382"/>
      <c r="E29" s="382"/>
      <c r="F29" s="51"/>
      <c r="G29" s="51"/>
      <c r="H29" s="117"/>
      <c r="I29" s="118"/>
      <c r="J29" s="92"/>
      <c r="K29" s="92"/>
      <c r="L29" s="51"/>
      <c r="M29" s="51"/>
      <c r="N29" s="7"/>
      <c r="O29" s="7"/>
      <c r="P29" s="7"/>
      <c r="Q29" s="7"/>
      <c r="R29" s="51"/>
      <c r="S29" s="51"/>
      <c r="T29" s="8"/>
      <c r="U29" s="8"/>
      <c r="V29" s="92"/>
      <c r="W29" s="92"/>
      <c r="X29" s="51"/>
      <c r="Y29" s="51"/>
      <c r="Z29" s="119"/>
      <c r="AA29" s="8"/>
      <c r="AB29" s="74"/>
      <c r="AC29" s="115"/>
      <c r="AD29" s="51"/>
      <c r="AE29" s="51"/>
      <c r="AF29" s="8"/>
      <c r="AG29" s="8"/>
      <c r="AH29" s="74"/>
      <c r="AI29" s="115"/>
      <c r="AJ29" s="51"/>
      <c r="AK29" s="51"/>
      <c r="AL29" s="8"/>
      <c r="AM29" s="8"/>
      <c r="AN29" s="8"/>
      <c r="AO29" s="8"/>
      <c r="AP29" s="51"/>
      <c r="AQ29" s="51"/>
      <c r="AR29" s="48"/>
      <c r="AS29" s="39"/>
      <c r="AT29" s="39"/>
      <c r="AU29" s="39"/>
      <c r="AV29" s="39"/>
      <c r="AW29" s="221"/>
      <c r="AX29" s="221"/>
      <c r="AY29" s="221"/>
    </row>
    <row r="30">
      <c r="A30" s="35"/>
      <c r="B30" s="121"/>
      <c r="C30" s="361"/>
      <c r="D30" s="382"/>
      <c r="E30" s="382"/>
      <c r="F30" s="51"/>
      <c r="G30" s="51"/>
      <c r="H30" s="117"/>
      <c r="I30" s="118"/>
      <c r="J30" s="92"/>
      <c r="K30" s="92"/>
      <c r="L30" s="51"/>
      <c r="M30" s="51"/>
      <c r="N30" s="7"/>
      <c r="O30" s="7"/>
      <c r="P30" s="7"/>
      <c r="Q30" s="7"/>
      <c r="R30" s="51"/>
      <c r="S30" s="51"/>
      <c r="T30" s="8"/>
      <c r="U30" s="8"/>
      <c r="V30" s="92"/>
      <c r="W30" s="92"/>
      <c r="X30" s="51"/>
      <c r="Y30" s="51"/>
      <c r="Z30" s="119"/>
      <c r="AA30" s="8"/>
      <c r="AB30" s="74"/>
      <c r="AC30" s="115"/>
      <c r="AD30" s="51"/>
      <c r="AE30" s="51"/>
      <c r="AF30" s="8"/>
      <c r="AG30" s="8"/>
      <c r="AH30" s="74"/>
      <c r="AI30" s="115"/>
      <c r="AJ30" s="51"/>
      <c r="AK30" s="51"/>
      <c r="AL30" s="8"/>
      <c r="AM30" s="8"/>
      <c r="AN30" s="8"/>
      <c r="AO30" s="8"/>
      <c r="AP30" s="51"/>
      <c r="AQ30" s="51"/>
      <c r="AR30" s="626" t="s">
        <v>14</v>
      </c>
      <c r="AS30" s="627">
        <f t="shared" ref="AS30:AU30" si="35">SUM(AS24,AS25,AS26,AS27,AS28)</f>
        <v>96.5</v>
      </c>
      <c r="AT30" s="627">
        <f t="shared" si="35"/>
        <v>59.5</v>
      </c>
      <c r="AU30" s="627">
        <f t="shared" si="35"/>
        <v>156</v>
      </c>
      <c r="AV30" s="627">
        <v>12364.25</v>
      </c>
      <c r="AW30" s="33">
        <f t="shared" ref="AW30:AY30" si="36">SUM(AW24,AW25,AW26,AW27,AW28)</f>
        <v>7206.055</v>
      </c>
      <c r="AX30" s="33">
        <f t="shared" si="36"/>
        <v>5173</v>
      </c>
      <c r="AY30" s="33">
        <f t="shared" si="36"/>
        <v>12379.055</v>
      </c>
    </row>
    <row r="31">
      <c r="A31" s="368"/>
      <c r="B31" s="361"/>
      <c r="C31" s="361"/>
      <c r="D31" s="3"/>
      <c r="E31" s="4"/>
      <c r="F31" s="123"/>
      <c r="G31" s="123"/>
      <c r="H31" s="123"/>
      <c r="I31" s="124"/>
      <c r="J31" s="6" t="s">
        <v>23</v>
      </c>
      <c r="K31" s="4"/>
      <c r="L31" s="124"/>
      <c r="M31" s="124"/>
      <c r="N31" s="124"/>
      <c r="O31" s="124"/>
      <c r="P31" s="7"/>
      <c r="Q31" s="124"/>
      <c r="R31" s="8"/>
      <c r="S31" s="8"/>
      <c r="T31" s="8"/>
      <c r="U31" s="8"/>
      <c r="V31" s="92"/>
      <c r="W31" s="92"/>
      <c r="X31" s="119"/>
      <c r="Y31" s="119"/>
      <c r="Z31" s="119"/>
      <c r="AA31" s="8"/>
      <c r="AB31" s="9" t="s">
        <v>23</v>
      </c>
      <c r="AC31" s="4"/>
      <c r="AD31" s="8"/>
      <c r="AE31" s="8"/>
      <c r="AF31" s="8"/>
      <c r="AG31" s="8"/>
      <c r="AH31" s="431"/>
      <c r="AI31" s="4"/>
      <c r="AJ31" s="8"/>
      <c r="AK31" s="8"/>
      <c r="AL31" s="8"/>
      <c r="AM31" s="8"/>
      <c r="AN31" s="8"/>
      <c r="AO31" s="126"/>
      <c r="AP31" s="8"/>
      <c r="AQ31" s="8"/>
      <c r="AR31" s="126"/>
      <c r="AS31" s="39"/>
      <c r="AT31" s="39"/>
      <c r="AU31" s="39"/>
      <c r="AV31" s="51"/>
      <c r="AW31" s="51"/>
      <c r="AX31" s="51"/>
      <c r="AY31" s="51"/>
    </row>
    <row r="32">
      <c r="A32" s="7"/>
      <c r="B32" s="350"/>
      <c r="C32" s="350"/>
      <c r="D32" s="124"/>
      <c r="E32" s="351">
        <v>45040.0</v>
      </c>
      <c r="F32" s="387"/>
      <c r="G32" s="387"/>
      <c r="H32" s="387"/>
      <c r="I32" s="124"/>
      <c r="J32" s="124"/>
      <c r="K32" s="351">
        <v>45041.0</v>
      </c>
      <c r="L32" s="124"/>
      <c r="M32" s="124"/>
      <c r="N32" s="124"/>
      <c r="O32" s="124"/>
      <c r="P32" s="124"/>
      <c r="Q32" s="351">
        <v>45042.0</v>
      </c>
      <c r="R32" s="8"/>
      <c r="S32" s="8"/>
      <c r="T32" s="8"/>
      <c r="U32" s="126"/>
      <c r="V32" s="126"/>
      <c r="W32" s="405">
        <v>45043.0</v>
      </c>
      <c r="X32" s="126"/>
      <c r="Y32" s="126"/>
      <c r="Z32" s="126"/>
      <c r="AA32" s="126"/>
      <c r="AB32" s="126"/>
      <c r="AC32" s="405">
        <v>45044.0</v>
      </c>
      <c r="AD32" s="126"/>
      <c r="AE32" s="126"/>
      <c r="AF32" s="126"/>
      <c r="AG32" s="126"/>
      <c r="AH32" s="126"/>
      <c r="AI32" s="405">
        <v>45045.0</v>
      </c>
      <c r="AJ32" s="126"/>
      <c r="AK32" s="126"/>
      <c r="AL32" s="126"/>
      <c r="AM32" s="126"/>
      <c r="AN32" s="126"/>
      <c r="AO32" s="405">
        <v>45046.0</v>
      </c>
      <c r="AP32" s="488"/>
      <c r="AQ32" s="488"/>
      <c r="AR32" s="488"/>
      <c r="AS32" s="92"/>
      <c r="AT32" s="92"/>
      <c r="AU32" s="92"/>
      <c r="AV32" s="32"/>
      <c r="AW32" s="32"/>
      <c r="AX32" s="32"/>
      <c r="AY32" s="32"/>
    </row>
    <row r="33">
      <c r="A33" s="107"/>
      <c r="B33" s="26"/>
      <c r="C33" s="26"/>
      <c r="D33" s="26" t="s">
        <v>2</v>
      </c>
      <c r="E33" s="26" t="s">
        <v>3</v>
      </c>
      <c r="F33" s="26" t="s">
        <v>4</v>
      </c>
      <c r="G33" s="623" t="s">
        <v>5</v>
      </c>
      <c r="H33" s="26"/>
      <c r="I33" s="26"/>
      <c r="J33" s="26" t="s">
        <v>2</v>
      </c>
      <c r="K33" s="26" t="s">
        <v>7</v>
      </c>
      <c r="L33" s="26" t="s">
        <v>4</v>
      </c>
      <c r="M33" s="623" t="s">
        <v>5</v>
      </c>
      <c r="N33" s="26"/>
      <c r="O33" s="26"/>
      <c r="P33" s="26" t="s">
        <v>2</v>
      </c>
      <c r="Q33" s="26" t="s">
        <v>8</v>
      </c>
      <c r="R33" s="26" t="s">
        <v>4</v>
      </c>
      <c r="S33" s="623" t="s">
        <v>5</v>
      </c>
      <c r="T33" s="28"/>
      <c r="U33" s="29"/>
      <c r="V33" s="29" t="s">
        <v>2</v>
      </c>
      <c r="W33" s="29" t="s">
        <v>9</v>
      </c>
      <c r="X33" s="26" t="s">
        <v>4</v>
      </c>
      <c r="Y33" s="623" t="s">
        <v>5</v>
      </c>
      <c r="Z33" s="29"/>
      <c r="AA33" s="29"/>
      <c r="AB33" s="29" t="s">
        <v>2</v>
      </c>
      <c r="AC33" s="29" t="s">
        <v>10</v>
      </c>
      <c r="AD33" s="26" t="s">
        <v>4</v>
      </c>
      <c r="AE33" s="623" t="s">
        <v>5</v>
      </c>
      <c r="AF33" s="29"/>
      <c r="AG33" s="29"/>
      <c r="AH33" s="29" t="s">
        <v>2</v>
      </c>
      <c r="AI33" s="29" t="s">
        <v>11</v>
      </c>
      <c r="AJ33" s="26" t="s">
        <v>4</v>
      </c>
      <c r="AK33" s="623" t="s">
        <v>5</v>
      </c>
      <c r="AL33" s="29"/>
      <c r="AM33" s="29"/>
      <c r="AN33" s="29" t="s">
        <v>2</v>
      </c>
      <c r="AO33" s="29" t="s">
        <v>12</v>
      </c>
      <c r="AP33" s="26" t="s">
        <v>4</v>
      </c>
      <c r="AQ33" s="623" t="s">
        <v>5</v>
      </c>
      <c r="AR33" s="30"/>
      <c r="AS33" s="31" t="s">
        <v>4</v>
      </c>
      <c r="AT33" s="31" t="s">
        <v>13</v>
      </c>
      <c r="AU33" s="31" t="s">
        <v>14</v>
      </c>
      <c r="AV33" s="31"/>
      <c r="AW33" s="33" t="s">
        <v>4</v>
      </c>
      <c r="AX33" s="33" t="s">
        <v>13</v>
      </c>
      <c r="AY33" s="33" t="s">
        <v>15</v>
      </c>
    </row>
    <row r="34">
      <c r="A34" s="67" t="s">
        <v>176</v>
      </c>
      <c r="B34" s="275" t="s">
        <v>62</v>
      </c>
      <c r="C34" s="37">
        <v>45041.0</v>
      </c>
      <c r="D34" s="95" t="s">
        <v>286</v>
      </c>
      <c r="E34" s="98" t="s">
        <v>120</v>
      </c>
      <c r="F34" s="40">
        <v>0.0</v>
      </c>
      <c r="G34" s="624">
        <v>4.5</v>
      </c>
      <c r="H34" s="95" t="s">
        <v>131</v>
      </c>
      <c r="I34" s="37">
        <v>45041.0</v>
      </c>
      <c r="J34" s="95" t="s">
        <v>51</v>
      </c>
      <c r="K34" s="98" t="s">
        <v>51</v>
      </c>
      <c r="L34" s="40">
        <v>0.0</v>
      </c>
      <c r="M34" s="624">
        <v>0.0</v>
      </c>
      <c r="N34" s="38" t="s">
        <v>64</v>
      </c>
      <c r="O34" s="37">
        <v>45043.0</v>
      </c>
      <c r="P34" s="95" t="s">
        <v>308</v>
      </c>
      <c r="Q34" s="98" t="s">
        <v>309</v>
      </c>
      <c r="R34" s="40">
        <v>5.0</v>
      </c>
      <c r="S34" s="624">
        <v>5.5</v>
      </c>
      <c r="T34" s="95" t="s">
        <v>67</v>
      </c>
      <c r="U34" s="37">
        <v>45044.0</v>
      </c>
      <c r="V34" s="95" t="s">
        <v>286</v>
      </c>
      <c r="W34" s="98" t="s">
        <v>120</v>
      </c>
      <c r="X34" s="40">
        <v>0.0</v>
      </c>
      <c r="Y34" s="624">
        <v>4.5</v>
      </c>
      <c r="Z34" s="95" t="s">
        <v>78</v>
      </c>
      <c r="AA34" s="37">
        <v>45045.0</v>
      </c>
      <c r="AB34" s="95" t="s">
        <v>284</v>
      </c>
      <c r="AC34" s="98" t="s">
        <v>122</v>
      </c>
      <c r="AD34" s="40">
        <v>0.0</v>
      </c>
      <c r="AE34" s="624">
        <v>3.5</v>
      </c>
      <c r="AF34" s="434" t="s">
        <v>79</v>
      </c>
      <c r="AG34" s="37">
        <v>45046.0</v>
      </c>
      <c r="AH34" s="95" t="s">
        <v>708</v>
      </c>
      <c r="AI34" s="98" t="s">
        <v>709</v>
      </c>
      <c r="AJ34" s="40">
        <v>2.0</v>
      </c>
      <c r="AK34" s="624">
        <v>0.0</v>
      </c>
      <c r="AL34" s="95"/>
      <c r="AM34" s="495"/>
      <c r="AN34" s="131"/>
      <c r="AO34" s="111"/>
      <c r="AP34" s="40">
        <v>0.0</v>
      </c>
      <c r="AQ34" s="624">
        <v>0.0</v>
      </c>
      <c r="AR34" s="48"/>
      <c r="AS34" s="49">
        <f t="shared" ref="AS34:AT34" si="37">SUM(F34,L34,R34,X34,AD34,AJ34,AP34)</f>
        <v>7</v>
      </c>
      <c r="AT34" s="39">
        <f t="shared" si="37"/>
        <v>18</v>
      </c>
      <c r="AU34" s="50">
        <f t="shared" ref="AU34:AU36" si="39">SUM(AS34,AT34)</f>
        <v>25</v>
      </c>
      <c r="AV34" s="50">
        <v>2144.0</v>
      </c>
      <c r="AW34" s="221">
        <f t="shared" ref="AW34:AW36" si="40">AS34*80</f>
        <v>560</v>
      </c>
      <c r="AX34" s="221">
        <f t="shared" ref="AX34:AX36" si="41">AT34*88</f>
        <v>1584</v>
      </c>
      <c r="AY34" s="221">
        <f t="shared" ref="AY34:AY36" si="42">SUM(AW34,AX34)</f>
        <v>2144</v>
      </c>
    </row>
    <row r="35">
      <c r="A35" s="35" t="s">
        <v>123</v>
      </c>
      <c r="B35" s="420" t="s">
        <v>33</v>
      </c>
      <c r="C35" s="37">
        <v>45041.0</v>
      </c>
      <c r="D35" s="131" t="s">
        <v>247</v>
      </c>
      <c r="E35" s="111" t="s">
        <v>127</v>
      </c>
      <c r="F35" s="40">
        <v>5.0</v>
      </c>
      <c r="G35" s="624">
        <v>1.0</v>
      </c>
      <c r="H35" s="420" t="s">
        <v>46</v>
      </c>
      <c r="I35" s="495">
        <v>45042.0</v>
      </c>
      <c r="J35" s="95" t="s">
        <v>308</v>
      </c>
      <c r="K35" s="98" t="s">
        <v>309</v>
      </c>
      <c r="L35" s="40">
        <v>5.0</v>
      </c>
      <c r="M35" s="624">
        <v>5.5</v>
      </c>
      <c r="N35" s="38" t="s">
        <v>36</v>
      </c>
      <c r="O35" s="37">
        <v>45043.0</v>
      </c>
      <c r="P35" s="131" t="s">
        <v>25</v>
      </c>
      <c r="Q35" s="111" t="s">
        <v>25</v>
      </c>
      <c r="R35" s="40">
        <v>0.0</v>
      </c>
      <c r="S35" s="624">
        <v>0.0</v>
      </c>
      <c r="T35" s="95" t="s">
        <v>37</v>
      </c>
      <c r="U35" s="37">
        <v>45044.0</v>
      </c>
      <c r="V35" s="131" t="s">
        <v>247</v>
      </c>
      <c r="W35" s="111" t="s">
        <v>127</v>
      </c>
      <c r="X35" s="40">
        <v>5.0</v>
      </c>
      <c r="Y35" s="624">
        <v>1.0</v>
      </c>
      <c r="Z35" s="95" t="s">
        <v>40</v>
      </c>
      <c r="AA35" s="37">
        <v>45045.0</v>
      </c>
      <c r="AB35" s="131" t="s">
        <v>285</v>
      </c>
      <c r="AC35" s="111" t="s">
        <v>129</v>
      </c>
      <c r="AD35" s="40">
        <v>5.0</v>
      </c>
      <c r="AE35" s="624">
        <v>2.0</v>
      </c>
      <c r="AF35" s="434" t="s">
        <v>43</v>
      </c>
      <c r="AG35" s="37">
        <v>45046.0</v>
      </c>
      <c r="AH35" s="95" t="s">
        <v>431</v>
      </c>
      <c r="AI35" s="98" t="s">
        <v>432</v>
      </c>
      <c r="AJ35" s="40">
        <v>3.0</v>
      </c>
      <c r="AK35" s="624">
        <v>5.5</v>
      </c>
      <c r="AL35" s="95" t="s">
        <v>27</v>
      </c>
      <c r="AM35" s="495">
        <v>45047.0</v>
      </c>
      <c r="AN35" s="95" t="s">
        <v>283</v>
      </c>
      <c r="AO35" s="98" t="s">
        <v>118</v>
      </c>
      <c r="AP35" s="40">
        <v>0.0</v>
      </c>
      <c r="AQ35" s="624">
        <v>5.5</v>
      </c>
      <c r="AR35" s="48"/>
      <c r="AS35" s="49">
        <f t="shared" ref="AS35:AT35" si="38">SUM(F35,L35,R35,X35,AD35,AJ35,AP35)</f>
        <v>23</v>
      </c>
      <c r="AT35" s="39">
        <f t="shared" si="38"/>
        <v>20.5</v>
      </c>
      <c r="AU35" s="50">
        <f t="shared" si="39"/>
        <v>43.5</v>
      </c>
      <c r="AV35" s="50">
        <v>3644.0</v>
      </c>
      <c r="AW35" s="221">
        <f t="shared" si="40"/>
        <v>1840</v>
      </c>
      <c r="AX35" s="221">
        <f t="shared" si="41"/>
        <v>1804</v>
      </c>
      <c r="AY35" s="221">
        <f t="shared" si="42"/>
        <v>3644</v>
      </c>
    </row>
    <row r="36">
      <c r="A36" s="68" t="s">
        <v>52</v>
      </c>
      <c r="F36" s="40">
        <v>0.0</v>
      </c>
      <c r="G36" s="624">
        <v>0.0</v>
      </c>
      <c r="H36" s="73"/>
      <c r="J36" s="425"/>
      <c r="K36" s="425"/>
      <c r="L36" s="40">
        <v>0.0</v>
      </c>
      <c r="M36" s="624">
        <v>0.0</v>
      </c>
      <c r="R36" s="40">
        <v>0.0</v>
      </c>
      <c r="S36" s="624">
        <v>0.0</v>
      </c>
      <c r="X36" s="40">
        <v>0.0</v>
      </c>
      <c r="Y36" s="624">
        <v>0.0</v>
      </c>
      <c r="AB36" s="142"/>
      <c r="AC36" s="142"/>
      <c r="AD36" s="40">
        <v>0.0</v>
      </c>
      <c r="AE36" s="624">
        <v>0.0</v>
      </c>
      <c r="AJ36" s="40">
        <v>0.0</v>
      </c>
      <c r="AK36" s="624">
        <v>0.0</v>
      </c>
      <c r="AL36" s="47" t="s">
        <v>44</v>
      </c>
      <c r="AM36" s="495">
        <v>45047.0</v>
      </c>
      <c r="AN36" s="131" t="s">
        <v>236</v>
      </c>
      <c r="AO36" s="111" t="s">
        <v>125</v>
      </c>
      <c r="AP36" s="40">
        <v>5.0</v>
      </c>
      <c r="AQ36" s="624">
        <v>0.0</v>
      </c>
      <c r="AR36" s="48"/>
      <c r="AS36" s="49">
        <f t="shared" ref="AS36:AT36" si="43">SUM(F36,L36,R36,X36,AD36,AJ36,AP36)</f>
        <v>5</v>
      </c>
      <c r="AT36" s="39">
        <f t="shared" si="43"/>
        <v>0</v>
      </c>
      <c r="AU36" s="50">
        <f t="shared" si="39"/>
        <v>5</v>
      </c>
      <c r="AV36" s="50">
        <v>400.0</v>
      </c>
      <c r="AW36" s="221">
        <f t="shared" si="40"/>
        <v>400</v>
      </c>
      <c r="AX36" s="221">
        <f t="shared" si="41"/>
        <v>0</v>
      </c>
      <c r="AY36" s="221">
        <f t="shared" si="42"/>
        <v>400</v>
      </c>
    </row>
    <row r="37">
      <c r="A37" s="68"/>
      <c r="F37" s="73"/>
      <c r="G37" s="73"/>
      <c r="H37" s="73"/>
      <c r="J37" s="425"/>
      <c r="K37" s="425"/>
      <c r="AB37" s="142"/>
      <c r="AC37" s="142"/>
      <c r="AJ37" s="138"/>
      <c r="AK37" s="138"/>
      <c r="AL37" s="138"/>
      <c r="AM37" s="118"/>
      <c r="AN37" s="194"/>
      <c r="AO37" s="194"/>
      <c r="AP37" s="194"/>
      <c r="AQ37" s="194"/>
      <c r="AR37" s="48"/>
      <c r="AS37" s="39"/>
      <c r="AT37" s="39"/>
      <c r="AU37" s="39"/>
      <c r="AV37" s="39"/>
      <c r="AW37" s="221"/>
      <c r="AX37" s="221"/>
      <c r="AY37" s="221"/>
    </row>
    <row r="38">
      <c r="A38" s="68"/>
      <c r="F38" s="73"/>
      <c r="G38" s="73"/>
      <c r="H38" s="73"/>
      <c r="J38" s="425"/>
      <c r="K38" s="425"/>
      <c r="AB38" s="142"/>
      <c r="AC38" s="142"/>
      <c r="AJ38" s="138"/>
      <c r="AK38" s="138"/>
      <c r="AL38" s="138"/>
      <c r="AM38" s="118"/>
      <c r="AN38" s="194"/>
      <c r="AO38" s="194"/>
      <c r="AP38" s="194"/>
      <c r="AQ38" s="194"/>
      <c r="AR38" s="634" t="s">
        <v>14</v>
      </c>
      <c r="AS38" s="635">
        <f t="shared" ref="AS38:AU38" si="44">SUM(AS34,AS35,AS36)</f>
        <v>35</v>
      </c>
      <c r="AT38" s="635">
        <f t="shared" si="44"/>
        <v>38.5</v>
      </c>
      <c r="AU38" s="635">
        <f t="shared" si="44"/>
        <v>73.5</v>
      </c>
      <c r="AV38" s="627">
        <v>6188.0</v>
      </c>
      <c r="AW38" s="33">
        <f t="shared" ref="AW38:AY38" si="45">SUM(AW34,AW35,AW36)</f>
        <v>2800</v>
      </c>
      <c r="AX38" s="33">
        <f t="shared" si="45"/>
        <v>3388</v>
      </c>
      <c r="AY38" s="33">
        <f t="shared" si="45"/>
        <v>6188</v>
      </c>
    </row>
    <row r="39">
      <c r="F39" s="73"/>
      <c r="G39" s="73"/>
      <c r="H39" s="73"/>
      <c r="J39" s="6" t="s">
        <v>49</v>
      </c>
      <c r="K39" s="4"/>
      <c r="AB39" s="9" t="s">
        <v>49</v>
      </c>
      <c r="AC39" s="4"/>
      <c r="AR39" s="48"/>
      <c r="AS39" s="51"/>
      <c r="AT39" s="51"/>
      <c r="AU39" s="51"/>
      <c r="AV39" s="51"/>
      <c r="AW39" s="51"/>
      <c r="AX39" s="51"/>
      <c r="AY39" s="51"/>
    </row>
    <row r="40">
      <c r="F40" s="73"/>
      <c r="G40" s="73"/>
      <c r="H40" s="73"/>
      <c r="J40" s="139"/>
      <c r="K40" s="140"/>
      <c r="AB40" s="141"/>
      <c r="AC40" s="142"/>
      <c r="AR40" s="48"/>
      <c r="AS40" s="51"/>
      <c r="AT40" s="51"/>
      <c r="AU40" s="51"/>
      <c r="AV40" s="51"/>
      <c r="AW40" s="51"/>
      <c r="AX40" s="51"/>
      <c r="AY40" s="51"/>
    </row>
    <row r="41">
      <c r="A41" s="7"/>
      <c r="B41" s="350"/>
      <c r="C41" s="350"/>
      <c r="D41" s="124"/>
      <c r="E41" s="351">
        <v>45040.0</v>
      </c>
      <c r="F41" s="387"/>
      <c r="G41" s="387"/>
      <c r="H41" s="387"/>
      <c r="I41" s="124"/>
      <c r="J41" s="124"/>
      <c r="K41" s="351">
        <v>45041.0</v>
      </c>
      <c r="L41" s="124"/>
      <c r="M41" s="124"/>
      <c r="N41" s="124"/>
      <c r="O41" s="124"/>
      <c r="P41" s="124"/>
      <c r="Q41" s="351">
        <v>45042.0</v>
      </c>
      <c r="R41" s="8"/>
      <c r="S41" s="8"/>
      <c r="T41" s="8"/>
      <c r="U41" s="126"/>
      <c r="V41" s="126"/>
      <c r="W41" s="405">
        <v>45043.0</v>
      </c>
      <c r="X41" s="126"/>
      <c r="Y41" s="126"/>
      <c r="Z41" s="126"/>
      <c r="AA41" s="126"/>
      <c r="AB41" s="126"/>
      <c r="AC41" s="405">
        <v>45044.0</v>
      </c>
      <c r="AD41" s="126"/>
      <c r="AE41" s="126"/>
      <c r="AF41" s="126"/>
      <c r="AG41" s="126"/>
      <c r="AH41" s="126"/>
      <c r="AI41" s="405">
        <v>45045.0</v>
      </c>
      <c r="AJ41" s="126"/>
      <c r="AK41" s="126"/>
      <c r="AL41" s="126"/>
      <c r="AM41" s="126"/>
      <c r="AN41" s="126"/>
      <c r="AO41" s="405">
        <v>45046.0</v>
      </c>
      <c r="AP41" s="106"/>
      <c r="AQ41" s="106"/>
      <c r="AR41" s="48"/>
      <c r="AS41" s="51"/>
      <c r="AT41" s="51"/>
      <c r="AU41" s="51"/>
      <c r="AV41" s="51"/>
      <c r="AW41" s="51"/>
      <c r="AX41" s="51"/>
      <c r="AY41" s="51"/>
    </row>
    <row r="42">
      <c r="A42" s="107"/>
      <c r="B42" s="26"/>
      <c r="C42" s="26"/>
      <c r="D42" s="26" t="s">
        <v>2</v>
      </c>
      <c r="E42" s="26" t="s">
        <v>3</v>
      </c>
      <c r="F42" s="26" t="s">
        <v>4</v>
      </c>
      <c r="G42" s="623" t="s">
        <v>5</v>
      </c>
      <c r="H42" s="26"/>
      <c r="I42" s="26"/>
      <c r="J42" s="26" t="s">
        <v>2</v>
      </c>
      <c r="K42" s="26" t="s">
        <v>7</v>
      </c>
      <c r="L42" s="26" t="s">
        <v>4</v>
      </c>
      <c r="M42" s="623" t="s">
        <v>5</v>
      </c>
      <c r="N42" s="26"/>
      <c r="O42" s="26"/>
      <c r="P42" s="26" t="s">
        <v>2</v>
      </c>
      <c r="Q42" s="26" t="s">
        <v>8</v>
      </c>
      <c r="R42" s="26" t="s">
        <v>4</v>
      </c>
      <c r="S42" s="623" t="s">
        <v>5</v>
      </c>
      <c r="T42" s="28"/>
      <c r="U42" s="29"/>
      <c r="V42" s="29" t="s">
        <v>2</v>
      </c>
      <c r="W42" s="29" t="s">
        <v>9</v>
      </c>
      <c r="X42" s="26" t="s">
        <v>4</v>
      </c>
      <c r="Y42" s="623" t="s">
        <v>5</v>
      </c>
      <c r="Z42" s="29"/>
      <c r="AA42" s="29"/>
      <c r="AB42" s="29" t="s">
        <v>2</v>
      </c>
      <c r="AC42" s="29" t="s">
        <v>10</v>
      </c>
      <c r="AD42" s="26" t="s">
        <v>4</v>
      </c>
      <c r="AE42" s="623" t="s">
        <v>5</v>
      </c>
      <c r="AF42" s="29"/>
      <c r="AG42" s="29"/>
      <c r="AH42" s="29" t="s">
        <v>2</v>
      </c>
      <c r="AI42" s="29" t="s">
        <v>11</v>
      </c>
      <c r="AJ42" s="26" t="s">
        <v>4</v>
      </c>
      <c r="AK42" s="623" t="s">
        <v>5</v>
      </c>
      <c r="AL42" s="29"/>
      <c r="AM42" s="29"/>
      <c r="AN42" s="29" t="s">
        <v>2</v>
      </c>
      <c r="AO42" s="29" t="s">
        <v>12</v>
      </c>
      <c r="AP42" s="26" t="s">
        <v>4</v>
      </c>
      <c r="AQ42" s="623" t="s">
        <v>5</v>
      </c>
      <c r="AR42" s="632"/>
      <c r="AS42" s="31" t="s">
        <v>4</v>
      </c>
      <c r="AT42" s="31" t="s">
        <v>13</v>
      </c>
      <c r="AU42" s="31" t="s">
        <v>14</v>
      </c>
      <c r="AV42" s="31"/>
      <c r="AW42" s="33" t="s">
        <v>4</v>
      </c>
      <c r="AX42" s="33" t="s">
        <v>13</v>
      </c>
      <c r="AY42" s="33" t="s">
        <v>15</v>
      </c>
    </row>
    <row r="43">
      <c r="A43" s="225" t="s">
        <v>52</v>
      </c>
      <c r="F43" s="40">
        <v>0.0</v>
      </c>
      <c r="G43" s="624">
        <v>0.0</v>
      </c>
      <c r="H43" s="35"/>
      <c r="I43" s="200"/>
      <c r="J43" s="92"/>
      <c r="K43" s="92"/>
      <c r="L43" s="40">
        <v>0.0</v>
      </c>
      <c r="M43" s="624">
        <v>0.0</v>
      </c>
      <c r="R43" s="40">
        <v>0.0</v>
      </c>
      <c r="S43" s="624">
        <v>0.0</v>
      </c>
      <c r="T43" s="40" t="s">
        <v>37</v>
      </c>
      <c r="U43" s="146">
        <v>45044.0</v>
      </c>
      <c r="V43" s="147" t="s">
        <v>288</v>
      </c>
      <c r="W43" s="40" t="s">
        <v>138</v>
      </c>
      <c r="X43" s="40">
        <v>2.0</v>
      </c>
      <c r="Y43" s="624">
        <v>2.0</v>
      </c>
      <c r="Z43" s="157"/>
      <c r="AA43" s="171"/>
      <c r="AB43" s="636"/>
      <c r="AC43" s="636"/>
      <c r="AD43" s="40">
        <v>0.0</v>
      </c>
      <c r="AE43" s="624">
        <v>0.0</v>
      </c>
      <c r="AJ43" s="40">
        <v>0.0</v>
      </c>
      <c r="AK43" s="624">
        <v>0.0</v>
      </c>
      <c r="AP43" s="40">
        <v>0.0</v>
      </c>
      <c r="AQ43" s="624">
        <v>0.0</v>
      </c>
      <c r="AS43" s="49">
        <f t="shared" ref="AS43:AT43" si="46">SUM(F43,L43,R43,X43,AD43,AJ43,AP43)</f>
        <v>2</v>
      </c>
      <c r="AT43" s="39">
        <f t="shared" si="46"/>
        <v>2</v>
      </c>
      <c r="AU43" s="50">
        <f t="shared" ref="AU43:AU44" si="48">SUM(AS43,AT43)</f>
        <v>4</v>
      </c>
      <c r="AV43" s="50">
        <v>336.0</v>
      </c>
      <c r="AW43" s="221">
        <f t="shared" ref="AW43:AW44" si="49">AS43*80</f>
        <v>160</v>
      </c>
      <c r="AX43" s="221">
        <f t="shared" ref="AX43:AX44" si="50">AT43*88</f>
        <v>176</v>
      </c>
      <c r="AY43" s="221">
        <f t="shared" ref="AY43:AY44" si="51">SUM(AW43,AX43)</f>
        <v>336</v>
      </c>
    </row>
    <row r="44">
      <c r="A44" s="67" t="s">
        <v>54</v>
      </c>
      <c r="B44" s="363" t="s">
        <v>33</v>
      </c>
      <c r="C44" s="146">
        <v>45041.0</v>
      </c>
      <c r="D44" s="147" t="s">
        <v>288</v>
      </c>
      <c r="E44" s="40" t="s">
        <v>138</v>
      </c>
      <c r="F44" s="40">
        <v>2.0</v>
      </c>
      <c r="G44" s="624">
        <v>2.0</v>
      </c>
      <c r="L44" s="40">
        <v>0.0</v>
      </c>
      <c r="M44" s="624">
        <v>0.0</v>
      </c>
      <c r="N44" s="40" t="s">
        <v>36</v>
      </c>
      <c r="O44" s="146">
        <v>45043.0</v>
      </c>
      <c r="P44" s="147" t="s">
        <v>288</v>
      </c>
      <c r="Q44" s="40" t="s">
        <v>138</v>
      </c>
      <c r="R44" s="40">
        <v>2.0</v>
      </c>
      <c r="S44" s="624">
        <v>2.0</v>
      </c>
      <c r="X44" s="40">
        <v>0.0</v>
      </c>
      <c r="Y44" s="624">
        <v>0.0</v>
      </c>
      <c r="Z44" s="514" t="s">
        <v>40</v>
      </c>
      <c r="AA44" s="146">
        <v>45045.0</v>
      </c>
      <c r="AB44" s="148" t="s">
        <v>289</v>
      </c>
      <c r="AC44" s="148" t="s">
        <v>106</v>
      </c>
      <c r="AD44" s="40">
        <v>3.0</v>
      </c>
      <c r="AE44" s="624">
        <v>2.0</v>
      </c>
      <c r="AF44" s="148" t="s">
        <v>43</v>
      </c>
      <c r="AG44" s="146">
        <v>45046.0</v>
      </c>
      <c r="AH44" s="148" t="s">
        <v>289</v>
      </c>
      <c r="AI44" s="148" t="s">
        <v>106</v>
      </c>
      <c r="AJ44" s="40">
        <v>3.0</v>
      </c>
      <c r="AK44" s="624">
        <v>2.0</v>
      </c>
      <c r="AL44" s="406" t="s">
        <v>44</v>
      </c>
      <c r="AM44" s="498">
        <v>45047.0</v>
      </c>
      <c r="AN44" s="147" t="s">
        <v>288</v>
      </c>
      <c r="AO44" s="40" t="s">
        <v>138</v>
      </c>
      <c r="AP44" s="40">
        <v>2.0</v>
      </c>
      <c r="AQ44" s="624">
        <v>2.0</v>
      </c>
      <c r="AR44" s="51"/>
      <c r="AS44" s="49">
        <f t="shared" ref="AS44:AT44" si="47">SUM(F44,L44,R44,X44,AD44,AJ44,AP44)</f>
        <v>12</v>
      </c>
      <c r="AT44" s="39">
        <f t="shared" si="47"/>
        <v>10</v>
      </c>
      <c r="AU44" s="50">
        <f t="shared" si="48"/>
        <v>22</v>
      </c>
      <c r="AV44" s="50">
        <v>1840.0</v>
      </c>
      <c r="AW44" s="221">
        <f t="shared" si="49"/>
        <v>960</v>
      </c>
      <c r="AX44" s="221">
        <f t="shared" si="50"/>
        <v>880</v>
      </c>
      <c r="AY44" s="221">
        <f t="shared" si="51"/>
        <v>1840</v>
      </c>
    </row>
    <row r="45">
      <c r="A45" s="152"/>
      <c r="B45" s="171"/>
      <c r="C45" s="171"/>
      <c r="D45" s="609"/>
      <c r="E45" s="609"/>
      <c r="F45" s="610"/>
      <c r="G45" s="610"/>
      <c r="H45" s="610"/>
      <c r="I45" s="610"/>
      <c r="J45" s="611"/>
      <c r="K45" s="611"/>
      <c r="L45" s="441"/>
      <c r="M45" s="441"/>
      <c r="N45" s="441"/>
      <c r="O45" s="442"/>
      <c r="P45" s="155"/>
      <c r="Q45" s="441"/>
      <c r="R45" s="155"/>
      <c r="S45" s="155"/>
      <c r="T45" s="155"/>
      <c r="U45" s="155"/>
      <c r="V45" s="155"/>
      <c r="W45" s="441"/>
      <c r="X45" s="157"/>
      <c r="Y45" s="157"/>
      <c r="Z45" s="157"/>
      <c r="AA45" s="171"/>
      <c r="AB45" s="637"/>
      <c r="AC45" s="637"/>
      <c r="AD45" s="444"/>
      <c r="AE45" s="444"/>
      <c r="AF45" s="444"/>
      <c r="AG45" s="444"/>
      <c r="AH45" s="444"/>
      <c r="AI45" s="438"/>
      <c r="AJ45" s="153"/>
      <c r="AK45" s="153"/>
      <c r="AL45" s="153"/>
      <c r="AM45" s="153"/>
      <c r="AN45" s="153"/>
      <c r="AO45" s="610"/>
      <c r="AP45" s="153"/>
      <c r="AQ45" s="153"/>
      <c r="AR45" s="610"/>
      <c r="AS45" s="610"/>
      <c r="AT45" s="610"/>
      <c r="AU45" s="610"/>
      <c r="AV45" s="638"/>
      <c r="AW45" s="585"/>
      <c r="AX45" s="585"/>
      <c r="AY45" s="585"/>
    </row>
    <row r="46">
      <c r="A46" s="152"/>
      <c r="B46" s="171"/>
      <c r="C46" s="171"/>
      <c r="D46" s="609"/>
      <c r="E46" s="609"/>
      <c r="F46" s="610"/>
      <c r="G46" s="610"/>
      <c r="H46" s="610"/>
      <c r="I46" s="610"/>
      <c r="J46" s="611"/>
      <c r="K46" s="611"/>
      <c r="L46" s="441"/>
      <c r="M46" s="441"/>
      <c r="N46" s="441"/>
      <c r="O46" s="442"/>
      <c r="P46" s="155"/>
      <c r="Q46" s="441"/>
      <c r="R46" s="155"/>
      <c r="S46" s="155"/>
      <c r="T46" s="155"/>
      <c r="U46" s="155"/>
      <c r="V46" s="155"/>
      <c r="W46" s="441"/>
      <c r="X46" s="157"/>
      <c r="Y46" s="157"/>
      <c r="Z46" s="157"/>
      <c r="AA46" s="171"/>
      <c r="AB46" s="637"/>
      <c r="AC46" s="637"/>
      <c r="AD46" s="444"/>
      <c r="AE46" s="444"/>
      <c r="AF46" s="444"/>
      <c r="AG46" s="444"/>
      <c r="AH46" s="444"/>
      <c r="AI46" s="438"/>
      <c r="AJ46" s="153"/>
      <c r="AK46" s="153"/>
      <c r="AL46" s="153"/>
      <c r="AM46" s="153"/>
      <c r="AN46" s="153"/>
      <c r="AO46" s="610"/>
      <c r="AP46" s="153"/>
      <c r="AQ46" s="153"/>
      <c r="AR46" s="634" t="s">
        <v>14</v>
      </c>
      <c r="AS46" s="635">
        <f t="shared" ref="AS46:AT46" si="52">SUM(AS43,AS44)</f>
        <v>14</v>
      </c>
      <c r="AT46" s="635">
        <f t="shared" si="52"/>
        <v>12</v>
      </c>
      <c r="AU46" s="635">
        <f>SUM(AS46,AT46)</f>
        <v>26</v>
      </c>
      <c r="AV46" s="627">
        <v>2176.0</v>
      </c>
      <c r="AW46" s="33">
        <f t="shared" ref="AW46:AX46" si="53">SUM(AW43,AW44)</f>
        <v>1120</v>
      </c>
      <c r="AX46" s="33">
        <f t="shared" si="53"/>
        <v>1056</v>
      </c>
      <c r="AY46" s="33">
        <f>SUM(AW46,AX46)</f>
        <v>2176</v>
      </c>
    </row>
    <row r="47">
      <c r="A47" s="165"/>
      <c r="B47" s="171"/>
      <c r="C47" s="171"/>
      <c r="D47" s="437"/>
      <c r="E47" s="81"/>
      <c r="F47" s="438"/>
      <c r="G47" s="438"/>
      <c r="H47" s="438"/>
      <c r="I47" s="439"/>
      <c r="J47" s="172" t="s">
        <v>53</v>
      </c>
      <c r="K47" s="4"/>
      <c r="L47" s="441"/>
      <c r="M47" s="441"/>
      <c r="N47" s="441"/>
      <c r="O47" s="442"/>
      <c r="P47" s="155"/>
      <c r="Q47" s="15"/>
      <c r="R47" s="155"/>
      <c r="S47" s="155"/>
      <c r="T47" s="155"/>
      <c r="U47" s="165"/>
      <c r="V47" s="16"/>
      <c r="W47" s="12"/>
      <c r="X47" s="157"/>
      <c r="Y47" s="157"/>
      <c r="Z47" s="157"/>
      <c r="AA47" s="171"/>
      <c r="AB47" s="172" t="s">
        <v>53</v>
      </c>
      <c r="AC47" s="4"/>
      <c r="AD47" s="444"/>
      <c r="AE47" s="444"/>
      <c r="AF47" s="444"/>
      <c r="AG47" s="444"/>
      <c r="AH47" s="444"/>
      <c r="AI47" s="438"/>
      <c r="AJ47" s="153"/>
      <c r="AK47" s="153"/>
      <c r="AL47" s="153"/>
      <c r="AM47" s="153"/>
      <c r="AN47" s="153"/>
      <c r="AO47" s="438"/>
      <c r="AP47" s="153"/>
      <c r="AQ47" s="153"/>
      <c r="AR47" s="610"/>
      <c r="AS47" s="610"/>
      <c r="AT47" s="610"/>
      <c r="AU47" s="610"/>
      <c r="AV47" s="610"/>
      <c r="AW47" s="610"/>
      <c r="AX47" s="610"/>
      <c r="AY47" s="610"/>
    </row>
    <row r="48">
      <c r="A48" s="7"/>
      <c r="B48" s="350"/>
      <c r="C48" s="350"/>
      <c r="D48" s="124"/>
      <c r="E48" s="351">
        <v>45040.0</v>
      </c>
      <c r="F48" s="387"/>
      <c r="G48" s="387"/>
      <c r="H48" s="387"/>
      <c r="I48" s="124"/>
      <c r="J48" s="124"/>
      <c r="K48" s="351">
        <v>45041.0</v>
      </c>
      <c r="L48" s="124"/>
      <c r="M48" s="124"/>
      <c r="N48" s="124"/>
      <c r="O48" s="124"/>
      <c r="P48" s="124"/>
      <c r="Q48" s="351">
        <v>45042.0</v>
      </c>
      <c r="R48" s="8"/>
      <c r="S48" s="8"/>
      <c r="T48" s="8"/>
      <c r="U48" s="126"/>
      <c r="V48" s="126"/>
      <c r="W48" s="405">
        <v>45043.0</v>
      </c>
      <c r="X48" s="126"/>
      <c r="Y48" s="126"/>
      <c r="Z48" s="126"/>
      <c r="AA48" s="126"/>
      <c r="AB48" s="126"/>
      <c r="AC48" s="405">
        <v>45044.0</v>
      </c>
      <c r="AD48" s="126"/>
      <c r="AE48" s="126"/>
      <c r="AF48" s="126"/>
      <c r="AG48" s="126"/>
      <c r="AH48" s="126"/>
      <c r="AI48" s="405">
        <v>45045.0</v>
      </c>
      <c r="AJ48" s="126"/>
      <c r="AK48" s="126"/>
      <c r="AL48" s="126"/>
      <c r="AM48" s="126"/>
      <c r="AN48" s="126"/>
      <c r="AO48" s="405">
        <v>45046.0</v>
      </c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</row>
    <row r="49">
      <c r="A49" s="107"/>
      <c r="B49" s="26"/>
      <c r="C49" s="26"/>
      <c r="D49" s="26" t="s">
        <v>2</v>
      </c>
      <c r="E49" s="26" t="s">
        <v>3</v>
      </c>
      <c r="F49" s="26" t="s">
        <v>4</v>
      </c>
      <c r="G49" s="623" t="s">
        <v>5</v>
      </c>
      <c r="H49" s="26"/>
      <c r="I49" s="26"/>
      <c r="J49" s="26" t="s">
        <v>2</v>
      </c>
      <c r="K49" s="26" t="s">
        <v>7</v>
      </c>
      <c r="L49" s="26" t="s">
        <v>4</v>
      </c>
      <c r="M49" s="623" t="s">
        <v>5</v>
      </c>
      <c r="N49" s="26"/>
      <c r="O49" s="26"/>
      <c r="P49" s="26" t="s">
        <v>2</v>
      </c>
      <c r="Q49" s="26" t="s">
        <v>8</v>
      </c>
      <c r="R49" s="26" t="s">
        <v>4</v>
      </c>
      <c r="S49" s="623" t="s">
        <v>5</v>
      </c>
      <c r="T49" s="28"/>
      <c r="U49" s="29"/>
      <c r="V49" s="29" t="s">
        <v>2</v>
      </c>
      <c r="W49" s="29" t="s">
        <v>9</v>
      </c>
      <c r="X49" s="26" t="s">
        <v>4</v>
      </c>
      <c r="Y49" s="623" t="s">
        <v>5</v>
      </c>
      <c r="Z49" s="29"/>
      <c r="AA49" s="29"/>
      <c r="AB49" s="29" t="s">
        <v>2</v>
      </c>
      <c r="AC49" s="29" t="s">
        <v>10</v>
      </c>
      <c r="AD49" s="26" t="s">
        <v>4</v>
      </c>
      <c r="AE49" s="623" t="s">
        <v>5</v>
      </c>
      <c r="AF49" s="29"/>
      <c r="AG49" s="29"/>
      <c r="AH49" s="29" t="s">
        <v>2</v>
      </c>
      <c r="AI49" s="29" t="s">
        <v>11</v>
      </c>
      <c r="AJ49" s="26" t="s">
        <v>4</v>
      </c>
      <c r="AK49" s="623" t="s">
        <v>5</v>
      </c>
      <c r="AL49" s="29"/>
      <c r="AM49" s="29"/>
      <c r="AN49" s="29" t="s">
        <v>2</v>
      </c>
      <c r="AO49" s="29" t="s">
        <v>12</v>
      </c>
      <c r="AP49" s="26" t="s">
        <v>4</v>
      </c>
      <c r="AQ49" s="623" t="s">
        <v>5</v>
      </c>
      <c r="AR49" s="29"/>
      <c r="AS49" s="31" t="s">
        <v>4</v>
      </c>
      <c r="AT49" s="31" t="s">
        <v>13</v>
      </c>
      <c r="AU49" s="31" t="s">
        <v>14</v>
      </c>
      <c r="AV49" s="31"/>
      <c r="AW49" s="33" t="s">
        <v>4</v>
      </c>
      <c r="AX49" s="33" t="s">
        <v>13</v>
      </c>
      <c r="AY49" s="33" t="s">
        <v>15</v>
      </c>
    </row>
    <row r="50">
      <c r="A50" s="419" t="s">
        <v>139</v>
      </c>
      <c r="B50" s="43" t="s">
        <v>19</v>
      </c>
      <c r="C50" s="37">
        <v>45040.0</v>
      </c>
      <c r="D50" s="95" t="s">
        <v>211</v>
      </c>
      <c r="E50" s="418" t="s">
        <v>66</v>
      </c>
      <c r="F50" s="40">
        <v>0.0</v>
      </c>
      <c r="G50" s="624">
        <v>6.0</v>
      </c>
      <c r="H50" s="43" t="s">
        <v>22</v>
      </c>
      <c r="I50" s="37">
        <v>45041.0</v>
      </c>
      <c r="J50" s="95" t="s">
        <v>211</v>
      </c>
      <c r="K50" s="418" t="s">
        <v>66</v>
      </c>
      <c r="L50" s="40">
        <v>0.0</v>
      </c>
      <c r="M50" s="624">
        <v>6.0</v>
      </c>
      <c r="N50" s="43" t="s">
        <v>24</v>
      </c>
      <c r="O50" s="495">
        <v>45042.0</v>
      </c>
      <c r="P50" s="95" t="s">
        <v>300</v>
      </c>
      <c r="Q50" s="418" t="s">
        <v>301</v>
      </c>
      <c r="R50" s="40">
        <v>3.0</v>
      </c>
      <c r="S50" s="624">
        <v>7.0</v>
      </c>
      <c r="T50" s="43" t="s">
        <v>26</v>
      </c>
      <c r="U50" s="37">
        <v>45043.0</v>
      </c>
      <c r="V50" s="95" t="s">
        <v>300</v>
      </c>
      <c r="W50" s="418" t="s">
        <v>301</v>
      </c>
      <c r="X50" s="40">
        <v>3.0</v>
      </c>
      <c r="Y50" s="624">
        <v>7.0</v>
      </c>
      <c r="Z50" s="43" t="s">
        <v>56</v>
      </c>
      <c r="AA50" s="37">
        <v>45044.0</v>
      </c>
      <c r="AB50" s="95" t="s">
        <v>211</v>
      </c>
      <c r="AC50" s="418" t="s">
        <v>66</v>
      </c>
      <c r="AD50" s="40">
        <v>0.0</v>
      </c>
      <c r="AE50" s="624">
        <v>6.0</v>
      </c>
      <c r="AF50" s="47" t="s">
        <v>57</v>
      </c>
      <c r="AG50" s="37">
        <v>45045.0</v>
      </c>
      <c r="AH50" s="95" t="s">
        <v>25</v>
      </c>
      <c r="AI50" s="418" t="s">
        <v>25</v>
      </c>
      <c r="AJ50" s="40">
        <v>0.0</v>
      </c>
      <c r="AK50" s="624">
        <v>0.0</v>
      </c>
      <c r="AL50" s="96" t="s">
        <v>149</v>
      </c>
      <c r="AM50" s="37">
        <v>45046.0</v>
      </c>
      <c r="AN50" s="95" t="s">
        <v>279</v>
      </c>
      <c r="AO50" s="418" t="s">
        <v>218</v>
      </c>
      <c r="AP50" s="40">
        <v>0.0</v>
      </c>
      <c r="AQ50" s="624">
        <v>7.0</v>
      </c>
      <c r="AR50" s="58"/>
      <c r="AS50" s="49">
        <f t="shared" ref="AS50:AT50" si="54">SUM(F50,L50,R50,X50,AD50,AJ50,AP50)</f>
        <v>6</v>
      </c>
      <c r="AT50" s="39">
        <f t="shared" si="54"/>
        <v>39</v>
      </c>
      <c r="AU50" s="50">
        <f t="shared" ref="AU50:AU53" si="56">SUM(AS50,AT50)</f>
        <v>45</v>
      </c>
      <c r="AV50" s="50">
        <v>3268.5</v>
      </c>
      <c r="AW50" s="221">
        <f>AS50*67.31</f>
        <v>403.86</v>
      </c>
      <c r="AX50" s="221">
        <f>AT50*74</f>
        <v>2886</v>
      </c>
      <c r="AY50" s="221">
        <f t="shared" ref="AY50:AY53" si="57">SUM(AW50,AX50)</f>
        <v>3289.86</v>
      </c>
    </row>
    <row r="51">
      <c r="A51" s="419" t="s">
        <v>50</v>
      </c>
      <c r="B51" s="41" t="s">
        <v>33</v>
      </c>
      <c r="C51" s="37">
        <v>45041.0</v>
      </c>
      <c r="D51" s="95" t="s">
        <v>137</v>
      </c>
      <c r="E51" s="418" t="s">
        <v>333</v>
      </c>
      <c r="F51" s="40">
        <v>3.0</v>
      </c>
      <c r="G51" s="624">
        <v>1.0</v>
      </c>
      <c r="H51" s="95" t="s">
        <v>46</v>
      </c>
      <c r="I51" s="495">
        <v>45042.0</v>
      </c>
      <c r="J51" s="95" t="s">
        <v>137</v>
      </c>
      <c r="K51" s="418" t="s">
        <v>333</v>
      </c>
      <c r="L51" s="40">
        <v>3.0</v>
      </c>
      <c r="M51" s="624">
        <v>1.0</v>
      </c>
      <c r="N51" s="38" t="s">
        <v>36</v>
      </c>
      <c r="O51" s="37">
        <v>45043.0</v>
      </c>
      <c r="P51" s="95" t="s">
        <v>23</v>
      </c>
      <c r="Q51" s="418" t="s">
        <v>23</v>
      </c>
      <c r="R51" s="40">
        <v>0.0</v>
      </c>
      <c r="S51" s="624">
        <v>0.0</v>
      </c>
      <c r="T51" s="56" t="s">
        <v>37</v>
      </c>
      <c r="U51" s="37">
        <v>45044.0</v>
      </c>
      <c r="V51" s="38" t="s">
        <v>31</v>
      </c>
      <c r="W51" s="39" t="s">
        <v>31</v>
      </c>
      <c r="X51" s="40">
        <v>0.0</v>
      </c>
      <c r="Y51" s="624">
        <v>0.0</v>
      </c>
      <c r="Z51" s="43" t="s">
        <v>56</v>
      </c>
      <c r="AA51" s="37">
        <v>45044.0</v>
      </c>
      <c r="AB51" s="38" t="s">
        <v>285</v>
      </c>
      <c r="AC51" s="39" t="s">
        <v>129</v>
      </c>
      <c r="AD51" s="40">
        <v>5.0</v>
      </c>
      <c r="AE51" s="624">
        <v>2.0</v>
      </c>
      <c r="AF51" s="47" t="s">
        <v>57</v>
      </c>
      <c r="AG51" s="37">
        <v>45045.0</v>
      </c>
      <c r="AH51" s="95" t="s">
        <v>300</v>
      </c>
      <c r="AI51" s="418" t="s">
        <v>301</v>
      </c>
      <c r="AJ51" s="40">
        <v>3.0</v>
      </c>
      <c r="AK51" s="624">
        <v>7.0</v>
      </c>
      <c r="AL51" s="47" t="s">
        <v>44</v>
      </c>
      <c r="AM51" s="495">
        <v>45047.0</v>
      </c>
      <c r="AN51" s="95" t="s">
        <v>290</v>
      </c>
      <c r="AO51" s="418" t="s">
        <v>269</v>
      </c>
      <c r="AP51" s="40">
        <v>3.0</v>
      </c>
      <c r="AQ51" s="624">
        <v>0.0</v>
      </c>
      <c r="AR51" s="58"/>
      <c r="AS51" s="49">
        <f t="shared" ref="AS51:AT51" si="55">SUM(F51,L51,R51,X51,AD51,AJ51,AP51)</f>
        <v>17</v>
      </c>
      <c r="AT51" s="39">
        <f t="shared" si="55"/>
        <v>11</v>
      </c>
      <c r="AU51" s="50">
        <f t="shared" si="56"/>
        <v>28</v>
      </c>
      <c r="AV51" s="50">
        <v>2328.0</v>
      </c>
      <c r="AW51" s="221">
        <f t="shared" ref="AW51:AW53" si="59">AS51*80</f>
        <v>1360</v>
      </c>
      <c r="AX51" s="221">
        <f t="shared" ref="AX51:AX53" si="60">AT51*88</f>
        <v>968</v>
      </c>
      <c r="AY51" s="221">
        <f t="shared" si="57"/>
        <v>2328</v>
      </c>
    </row>
    <row r="52">
      <c r="A52" s="35" t="s">
        <v>82</v>
      </c>
      <c r="B52" s="41" t="s">
        <v>33</v>
      </c>
      <c r="C52" s="37">
        <v>45041.0</v>
      </c>
      <c r="D52" s="38" t="s">
        <v>285</v>
      </c>
      <c r="E52" s="39" t="s">
        <v>129</v>
      </c>
      <c r="F52" s="40">
        <v>5.0</v>
      </c>
      <c r="G52" s="624">
        <v>2.0</v>
      </c>
      <c r="H52" s="95" t="s">
        <v>46</v>
      </c>
      <c r="I52" s="495">
        <v>45042.0</v>
      </c>
      <c r="J52" s="38" t="s">
        <v>285</v>
      </c>
      <c r="K52" s="39" t="s">
        <v>129</v>
      </c>
      <c r="L52" s="40">
        <v>5.0</v>
      </c>
      <c r="M52" s="624">
        <v>2.0</v>
      </c>
      <c r="N52" s="38" t="s">
        <v>36</v>
      </c>
      <c r="O52" s="37">
        <v>45043.0</v>
      </c>
      <c r="P52" s="38" t="s">
        <v>285</v>
      </c>
      <c r="Q52" s="39" t="s">
        <v>129</v>
      </c>
      <c r="R52" s="40">
        <v>5.0</v>
      </c>
      <c r="S52" s="624">
        <v>2.0</v>
      </c>
      <c r="T52" s="56" t="s">
        <v>37</v>
      </c>
      <c r="U52" s="37">
        <v>45044.0</v>
      </c>
      <c r="V52" s="38" t="s">
        <v>285</v>
      </c>
      <c r="W52" s="39" t="s">
        <v>129</v>
      </c>
      <c r="X52" s="40">
        <v>5.0</v>
      </c>
      <c r="Y52" s="624">
        <v>2.0</v>
      </c>
      <c r="Z52" s="56" t="s">
        <v>40</v>
      </c>
      <c r="AA52" s="37">
        <v>45045.0</v>
      </c>
      <c r="AB52" s="95" t="s">
        <v>25</v>
      </c>
      <c r="AC52" s="418" t="s">
        <v>25</v>
      </c>
      <c r="AD52" s="40">
        <v>0.0</v>
      </c>
      <c r="AE52" s="624">
        <v>0.0</v>
      </c>
      <c r="AF52" s="47" t="s">
        <v>43</v>
      </c>
      <c r="AG52" s="37">
        <v>45046.0</v>
      </c>
      <c r="AH52" s="38" t="s">
        <v>285</v>
      </c>
      <c r="AI52" s="39" t="s">
        <v>129</v>
      </c>
      <c r="AJ52" s="40">
        <v>5.0</v>
      </c>
      <c r="AK52" s="624">
        <v>2.0</v>
      </c>
      <c r="AL52" s="47" t="s">
        <v>44</v>
      </c>
      <c r="AM52" s="495">
        <v>45047.0</v>
      </c>
      <c r="AN52" s="38" t="s">
        <v>285</v>
      </c>
      <c r="AO52" s="39" t="s">
        <v>129</v>
      </c>
      <c r="AP52" s="40">
        <v>5.0</v>
      </c>
      <c r="AQ52" s="624">
        <v>2.0</v>
      </c>
      <c r="AR52" s="39"/>
      <c r="AS52" s="49">
        <f t="shared" ref="AS52:AT52" si="58">SUM(F52,L52,R52,X52,AD52,AJ52,AP52)</f>
        <v>30</v>
      </c>
      <c r="AT52" s="39">
        <f t="shared" si="58"/>
        <v>12</v>
      </c>
      <c r="AU52" s="50">
        <f t="shared" si="56"/>
        <v>42</v>
      </c>
      <c r="AV52" s="50">
        <v>3456.0</v>
      </c>
      <c r="AW52" s="221">
        <f t="shared" si="59"/>
        <v>2400</v>
      </c>
      <c r="AX52" s="221">
        <f t="shared" si="60"/>
        <v>1056</v>
      </c>
      <c r="AY52" s="221">
        <f t="shared" si="57"/>
        <v>3456</v>
      </c>
    </row>
    <row r="53" ht="16.5" customHeight="1">
      <c r="A53" s="152" t="s">
        <v>52</v>
      </c>
      <c r="B53" s="153"/>
      <c r="C53" s="153"/>
      <c r="D53" s="153"/>
      <c r="E53" s="136"/>
      <c r="F53" s="40">
        <v>0.0</v>
      </c>
      <c r="G53" s="624">
        <v>0.0</v>
      </c>
      <c r="H53" s="153"/>
      <c r="L53" s="40">
        <v>0.0</v>
      </c>
      <c r="M53" s="624">
        <v>0.0</v>
      </c>
      <c r="R53" s="40">
        <v>0.0</v>
      </c>
      <c r="S53" s="624">
        <v>0.0</v>
      </c>
      <c r="T53" s="44"/>
      <c r="U53" s="45"/>
      <c r="V53" s="98"/>
      <c r="W53" s="98"/>
      <c r="X53" s="40">
        <v>0.0</v>
      </c>
      <c r="Y53" s="624">
        <v>0.0</v>
      </c>
      <c r="Z53" s="56" t="s">
        <v>40</v>
      </c>
      <c r="AA53" s="37">
        <v>45045.0</v>
      </c>
      <c r="AB53" s="95" t="s">
        <v>137</v>
      </c>
      <c r="AC53" s="418" t="s">
        <v>333</v>
      </c>
      <c r="AD53" s="40">
        <v>3.0</v>
      </c>
      <c r="AE53" s="624">
        <v>1.0</v>
      </c>
      <c r="AJ53" s="40">
        <v>0.0</v>
      </c>
      <c r="AK53" s="624">
        <v>0.0</v>
      </c>
      <c r="AP53" s="40">
        <v>0.0</v>
      </c>
      <c r="AQ53" s="624">
        <v>0.0</v>
      </c>
      <c r="AS53" s="49">
        <f t="shared" ref="AS53:AT53" si="61">SUM(F53,L53,R53,X53,AD53,AJ53,AP53)</f>
        <v>3</v>
      </c>
      <c r="AT53" s="39">
        <f t="shared" si="61"/>
        <v>1</v>
      </c>
      <c r="AU53" s="50">
        <f t="shared" si="56"/>
        <v>4</v>
      </c>
      <c r="AV53" s="50">
        <v>328.0</v>
      </c>
      <c r="AW53" s="221">
        <f t="shared" si="59"/>
        <v>240</v>
      </c>
      <c r="AX53" s="221">
        <f t="shared" si="60"/>
        <v>88</v>
      </c>
      <c r="AY53" s="221">
        <f t="shared" si="57"/>
        <v>328</v>
      </c>
    </row>
    <row r="54">
      <c r="A54" s="464"/>
      <c r="B54" s="159"/>
      <c r="C54" s="159"/>
      <c r="D54" s="160"/>
      <c r="E54" s="159"/>
      <c r="F54" s="161"/>
      <c r="G54" s="161"/>
      <c r="H54" s="161"/>
      <c r="I54" s="159"/>
      <c r="J54" s="162"/>
      <c r="K54" s="162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61"/>
      <c r="Y54" s="161"/>
      <c r="Z54" s="161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39"/>
      <c r="AT54" s="39"/>
      <c r="AU54" s="39"/>
      <c r="AV54" s="39"/>
      <c r="AW54" s="221"/>
      <c r="AX54" s="221"/>
      <c r="AY54" s="221"/>
    </row>
    <row r="55">
      <c r="A55" s="464"/>
      <c r="B55" s="159"/>
      <c r="C55" s="159"/>
      <c r="D55" s="160"/>
      <c r="E55" s="159"/>
      <c r="F55" s="161"/>
      <c r="G55" s="161"/>
      <c r="H55" s="161"/>
      <c r="I55" s="159"/>
      <c r="J55" s="162"/>
      <c r="K55" s="162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61"/>
      <c r="Y55" s="161"/>
      <c r="Z55" s="161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634" t="s">
        <v>14</v>
      </c>
      <c r="AS55" s="49">
        <f>SUM(AS50,AS51,AS52,AS53)</f>
        <v>56</v>
      </c>
      <c r="AT55" s="39">
        <f>SUM(AT50,AT52,AT51,AT53)</f>
        <v>63</v>
      </c>
      <c r="AU55" s="50">
        <f>SUM(AU50,AU51,AU52,AU53)</f>
        <v>119</v>
      </c>
      <c r="AV55" s="50">
        <v>9380.5</v>
      </c>
      <c r="AW55" s="221">
        <f t="shared" ref="AW55:AY55" si="62">SUM(AW50,AW51,AW52,AW53)</f>
        <v>4403.86</v>
      </c>
      <c r="AX55" s="221">
        <f t="shared" si="62"/>
        <v>4998</v>
      </c>
      <c r="AY55" s="221">
        <f t="shared" si="62"/>
        <v>9401.86</v>
      </c>
    </row>
    <row r="56">
      <c r="A56" s="538"/>
      <c r="B56" s="539"/>
      <c r="C56" s="539"/>
      <c r="D56" s="540"/>
      <c r="E56" s="539"/>
      <c r="F56" s="541"/>
      <c r="G56" s="541"/>
      <c r="H56" s="541"/>
      <c r="I56" s="539"/>
      <c r="J56" s="542"/>
      <c r="K56" s="542"/>
      <c r="L56" s="539"/>
      <c r="M56" s="539"/>
      <c r="N56" s="539"/>
      <c r="O56" s="539"/>
      <c r="P56" s="539"/>
      <c r="Q56" s="539"/>
      <c r="R56" s="539"/>
      <c r="S56" s="539"/>
      <c r="T56" s="539"/>
      <c r="U56" s="539"/>
      <c r="V56" s="539"/>
      <c r="W56" s="539"/>
      <c r="X56" s="541"/>
      <c r="Y56" s="541"/>
      <c r="Z56" s="541"/>
      <c r="AA56" s="539"/>
      <c r="AB56" s="539"/>
      <c r="AC56" s="539"/>
      <c r="AD56" s="539"/>
      <c r="AE56" s="539"/>
      <c r="AF56" s="539"/>
      <c r="AG56" s="539"/>
      <c r="AH56" s="539"/>
      <c r="AI56" s="539"/>
      <c r="AJ56" s="539"/>
      <c r="AK56" s="539"/>
      <c r="AL56" s="539"/>
      <c r="AM56" s="539"/>
      <c r="AN56" s="539"/>
      <c r="AO56" s="539"/>
      <c r="AP56" s="159"/>
      <c r="AQ56" s="159"/>
    </row>
    <row r="57">
      <c r="A57" s="67"/>
      <c r="D57" s="68"/>
      <c r="F57" s="73"/>
      <c r="G57" s="73"/>
      <c r="H57" s="73"/>
      <c r="J57" s="139"/>
      <c r="K57" s="139"/>
      <c r="X57" s="73"/>
      <c r="Y57" s="73"/>
      <c r="Z57" s="73"/>
    </row>
    <row r="58">
      <c r="A58" s="67"/>
      <c r="D58" s="68"/>
      <c r="F58" s="73"/>
      <c r="G58" s="73"/>
      <c r="H58" s="73"/>
      <c r="J58" s="6" t="s">
        <v>151</v>
      </c>
      <c r="K58" s="4"/>
      <c r="P58" s="186"/>
      <c r="Q58" s="186"/>
      <c r="X58" s="73"/>
      <c r="Y58" s="73"/>
      <c r="Z58" s="73"/>
      <c r="AB58" s="28"/>
    </row>
    <row r="59">
      <c r="A59" s="67"/>
      <c r="D59" s="136"/>
      <c r="E59" s="51"/>
      <c r="F59" s="73"/>
      <c r="G59" s="73"/>
      <c r="H59" s="73"/>
      <c r="J59" s="98"/>
      <c r="K59" s="197"/>
      <c r="P59" s="98"/>
      <c r="Q59" s="39"/>
      <c r="V59" s="53"/>
      <c r="W59" s="39"/>
      <c r="X59" s="73"/>
      <c r="Y59" s="73"/>
      <c r="Z59" s="73"/>
      <c r="AH59" s="127"/>
      <c r="AI59" s="39"/>
      <c r="AN59" s="53"/>
      <c r="AO59" s="39"/>
      <c r="AP59" s="51"/>
      <c r="AQ59" s="51"/>
      <c r="AR59" s="51"/>
      <c r="AS59" s="51"/>
      <c r="AT59" s="51"/>
      <c r="AU59" s="51"/>
      <c r="AV59" s="51"/>
      <c r="AW59" s="51"/>
      <c r="AX59" s="51"/>
      <c r="AY59" s="51"/>
    </row>
    <row r="60">
      <c r="A60" s="67"/>
      <c r="D60" s="53"/>
      <c r="E60" s="39"/>
      <c r="F60" s="73"/>
      <c r="G60" s="73"/>
      <c r="H60" s="73"/>
      <c r="J60" s="98"/>
      <c r="K60" s="197"/>
      <c r="P60" s="98"/>
      <c r="Q60" s="39"/>
      <c r="V60" s="53"/>
      <c r="W60" s="39"/>
      <c r="X60" s="73"/>
      <c r="Y60" s="73"/>
      <c r="Z60" s="73"/>
      <c r="AB60" s="53"/>
      <c r="AC60" s="39"/>
      <c r="AH60" s="53"/>
      <c r="AI60" s="39"/>
      <c r="AN60" s="53"/>
      <c r="AO60" s="39"/>
      <c r="AP60" s="51"/>
      <c r="AQ60" s="51"/>
      <c r="AR60" s="51"/>
      <c r="AS60" s="51"/>
      <c r="AT60" s="51"/>
      <c r="AU60" s="51"/>
      <c r="AV60" s="51"/>
      <c r="AW60" s="51"/>
      <c r="AX60" s="51"/>
      <c r="AY60" s="51"/>
    </row>
    <row r="61">
      <c r="A61" s="67"/>
      <c r="D61" s="187" t="s">
        <v>807</v>
      </c>
      <c r="E61" s="190" t="s">
        <v>765</v>
      </c>
      <c r="F61" s="26"/>
      <c r="G61" s="26"/>
      <c r="H61" s="26"/>
      <c r="I61" s="27"/>
      <c r="J61" s="187" t="s">
        <v>807</v>
      </c>
      <c r="K61" s="190" t="s">
        <v>765</v>
      </c>
      <c r="L61" s="26"/>
      <c r="M61" s="26"/>
      <c r="N61" s="26"/>
      <c r="O61" s="26"/>
      <c r="P61" s="187" t="s">
        <v>807</v>
      </c>
      <c r="Q61" s="26" t="s">
        <v>8</v>
      </c>
      <c r="R61" s="28"/>
      <c r="S61" s="28"/>
      <c r="T61" s="28"/>
      <c r="U61" s="29"/>
      <c r="V61" s="187" t="s">
        <v>807</v>
      </c>
      <c r="W61" s="190" t="s">
        <v>154</v>
      </c>
      <c r="X61" s="73"/>
      <c r="Y61" s="73"/>
      <c r="Z61" s="73"/>
      <c r="AB61" s="187" t="s">
        <v>807</v>
      </c>
      <c r="AC61" s="191" t="s">
        <v>156</v>
      </c>
      <c r="AH61" s="187" t="s">
        <v>807</v>
      </c>
      <c r="AI61" s="29" t="s">
        <v>11</v>
      </c>
      <c r="AN61" s="187" t="s">
        <v>807</v>
      </c>
      <c r="AO61" s="639" t="s">
        <v>745</v>
      </c>
      <c r="AP61" s="193"/>
      <c r="AQ61" s="193"/>
      <c r="AR61" s="193"/>
      <c r="AS61" s="193"/>
      <c r="AT61" s="193"/>
      <c r="AU61" s="193"/>
      <c r="AV61" s="193"/>
      <c r="AW61" s="193"/>
      <c r="AX61" s="193"/>
      <c r="AY61" s="193"/>
    </row>
    <row r="62">
      <c r="A62" s="35" t="s">
        <v>52</v>
      </c>
      <c r="B62" s="41" t="s">
        <v>33</v>
      </c>
      <c r="C62" s="37">
        <v>45041.0</v>
      </c>
      <c r="D62" s="38" t="s">
        <v>352</v>
      </c>
      <c r="E62" s="300" t="s">
        <v>274</v>
      </c>
      <c r="F62" s="576"/>
      <c r="G62" s="576"/>
      <c r="H62" s="41" t="s">
        <v>22</v>
      </c>
      <c r="I62" s="37">
        <v>45041.0</v>
      </c>
      <c r="J62" s="38" t="s">
        <v>352</v>
      </c>
      <c r="K62" s="300" t="s">
        <v>274</v>
      </c>
      <c r="L62" s="577"/>
      <c r="M62" s="577"/>
      <c r="N62" s="38" t="s">
        <v>24</v>
      </c>
      <c r="O62" s="495">
        <v>45042.0</v>
      </c>
      <c r="P62" s="38" t="s">
        <v>412</v>
      </c>
      <c r="Q62" s="39" t="s">
        <v>413</v>
      </c>
      <c r="R62" s="43"/>
      <c r="S62" s="43"/>
      <c r="T62" s="43" t="s">
        <v>26</v>
      </c>
      <c r="U62" s="37">
        <v>45043.0</v>
      </c>
      <c r="V62" s="38" t="s">
        <v>352</v>
      </c>
      <c r="W62" s="147" t="s">
        <v>288</v>
      </c>
      <c r="X62" s="56"/>
      <c r="Y62" s="56"/>
      <c r="Z62" s="56" t="s">
        <v>56</v>
      </c>
      <c r="AA62" s="37">
        <v>45044.0</v>
      </c>
      <c r="AB62" s="38" t="s">
        <v>272</v>
      </c>
      <c r="AC62" s="300" t="s">
        <v>137</v>
      </c>
      <c r="AD62" s="66"/>
      <c r="AE62" s="66"/>
      <c r="AF62" s="66" t="s">
        <v>57</v>
      </c>
      <c r="AG62" s="37">
        <v>45045.0</v>
      </c>
      <c r="AH62" s="38" t="s">
        <v>272</v>
      </c>
      <c r="AI62" s="39" t="s">
        <v>21</v>
      </c>
      <c r="AJ62" s="47"/>
      <c r="AK62" s="47"/>
      <c r="AL62" s="47" t="s">
        <v>44</v>
      </c>
      <c r="AM62" s="495">
        <v>45047.0</v>
      </c>
      <c r="AN62" s="38" t="s">
        <v>65</v>
      </c>
      <c r="AO62" s="640" t="s">
        <v>236</v>
      </c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</row>
    <row r="63">
      <c r="A63" s="67"/>
      <c r="W63" s="39"/>
    </row>
    <row r="64">
      <c r="A64" s="67"/>
      <c r="D64" s="53"/>
      <c r="E64" s="39"/>
      <c r="F64" s="73"/>
      <c r="G64" s="73"/>
      <c r="H64" s="73"/>
      <c r="J64" s="98"/>
      <c r="K64" s="197"/>
      <c r="P64" s="98"/>
      <c r="Q64" s="39"/>
      <c r="V64" s="53"/>
      <c r="W64" s="39"/>
      <c r="X64" s="73"/>
      <c r="Y64" s="73"/>
      <c r="Z64" s="73"/>
      <c r="AB64" s="53"/>
      <c r="AC64" s="39"/>
      <c r="AH64" s="53"/>
      <c r="AI64" s="39"/>
      <c r="AN64" s="53"/>
      <c r="AO64" s="625"/>
      <c r="AP64" s="51"/>
      <c r="AQ64" s="51"/>
      <c r="AR64" s="51"/>
      <c r="AS64" s="51"/>
      <c r="AT64" s="51"/>
      <c r="AU64" s="51"/>
      <c r="AV64" s="51"/>
      <c r="AW64" s="51"/>
      <c r="AX64" s="51"/>
      <c r="AY64" s="51"/>
    </row>
    <row r="65">
      <c r="A65" s="67"/>
      <c r="D65" s="187" t="s">
        <v>775</v>
      </c>
      <c r="E65" s="190" t="s">
        <v>154</v>
      </c>
      <c r="F65" s="73"/>
      <c r="G65" s="73"/>
      <c r="H65" s="73"/>
      <c r="J65" s="187" t="s">
        <v>775</v>
      </c>
      <c r="K65" s="26" t="s">
        <v>7</v>
      </c>
      <c r="P65" s="187" t="s">
        <v>775</v>
      </c>
      <c r="Q65" s="190" t="s">
        <v>154</v>
      </c>
      <c r="V65" s="187" t="s">
        <v>775</v>
      </c>
      <c r="W65" s="28" t="s">
        <v>9</v>
      </c>
      <c r="X65" s="73"/>
      <c r="Y65" s="73"/>
      <c r="Z65" s="73"/>
      <c r="AB65" s="187" t="s">
        <v>775</v>
      </c>
      <c r="AC65" s="190" t="s">
        <v>154</v>
      </c>
      <c r="AH65" s="187" t="s">
        <v>775</v>
      </c>
      <c r="AI65" s="190" t="s">
        <v>154</v>
      </c>
      <c r="AN65" s="187" t="s">
        <v>775</v>
      </c>
      <c r="AO65" s="639" t="s">
        <v>154</v>
      </c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</row>
    <row r="66">
      <c r="A66" s="184" t="s">
        <v>54</v>
      </c>
      <c r="B66" s="43" t="s">
        <v>19</v>
      </c>
      <c r="C66" s="37">
        <v>45040.0</v>
      </c>
      <c r="D66" s="95" t="s">
        <v>307</v>
      </c>
      <c r="E66" s="147" t="s">
        <v>288</v>
      </c>
      <c r="F66" s="41"/>
      <c r="G66" s="41"/>
      <c r="H66" s="41" t="s">
        <v>22</v>
      </c>
      <c r="I66" s="37">
        <v>45041.0</v>
      </c>
      <c r="J66" s="95" t="s">
        <v>25</v>
      </c>
      <c r="K66" s="418" t="s">
        <v>25</v>
      </c>
      <c r="L66" s="577"/>
      <c r="M66" s="577"/>
      <c r="N66" s="38" t="s">
        <v>24</v>
      </c>
      <c r="O66" s="495">
        <v>45042.0</v>
      </c>
      <c r="P66" s="95" t="s">
        <v>307</v>
      </c>
      <c r="Q66" s="147" t="s">
        <v>288</v>
      </c>
      <c r="R66" s="43"/>
      <c r="S66" s="43"/>
      <c r="T66" s="43" t="s">
        <v>26</v>
      </c>
      <c r="U66" s="37">
        <v>45043.0</v>
      </c>
      <c r="V66" s="95" t="s">
        <v>211</v>
      </c>
      <c r="W66" s="418" t="s">
        <v>66</v>
      </c>
      <c r="X66" s="43"/>
      <c r="Y66" s="43"/>
      <c r="Z66" s="43" t="s">
        <v>56</v>
      </c>
      <c r="AA66" s="37">
        <v>45044.0</v>
      </c>
      <c r="AB66" s="95" t="s">
        <v>307</v>
      </c>
      <c r="AC66" s="148" t="s">
        <v>289</v>
      </c>
      <c r="AD66" s="435"/>
      <c r="AE66" s="435"/>
      <c r="AF66" s="435" t="s">
        <v>57</v>
      </c>
      <c r="AG66" s="37">
        <v>45045.0</v>
      </c>
      <c r="AH66" s="95" t="s">
        <v>307</v>
      </c>
      <c r="AI66" s="148" t="s">
        <v>289</v>
      </c>
      <c r="AJ66" s="95"/>
      <c r="AK66" s="95"/>
      <c r="AL66" s="95" t="s">
        <v>93</v>
      </c>
      <c r="AM66" s="37">
        <v>45046.0</v>
      </c>
      <c r="AN66" s="95" t="s">
        <v>307</v>
      </c>
      <c r="AO66" s="640" t="s">
        <v>288</v>
      </c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</row>
    <row r="67">
      <c r="A67" s="67"/>
      <c r="B67" s="68"/>
      <c r="C67" s="68"/>
    </row>
    <row r="68">
      <c r="A68" s="67"/>
      <c r="D68" s="190" t="s">
        <v>745</v>
      </c>
      <c r="E68" s="187" t="s">
        <v>156</v>
      </c>
      <c r="F68" s="25"/>
      <c r="G68" s="25"/>
      <c r="H68" s="26"/>
      <c r="I68" s="26"/>
      <c r="J68" s="191" t="s">
        <v>775</v>
      </c>
      <c r="K68" s="187" t="s">
        <v>156</v>
      </c>
      <c r="L68" s="25"/>
      <c r="M68" s="25"/>
      <c r="N68" s="26"/>
      <c r="O68" s="26"/>
      <c r="P68" s="190" t="s">
        <v>745</v>
      </c>
      <c r="Q68" s="26" t="s">
        <v>8</v>
      </c>
      <c r="R68" s="28"/>
      <c r="S68" s="28"/>
      <c r="T68" s="28"/>
      <c r="U68" s="29"/>
      <c r="V68" s="190" t="s">
        <v>745</v>
      </c>
      <c r="W68" s="191" t="s">
        <v>866</v>
      </c>
      <c r="X68" s="73"/>
      <c r="Y68" s="73"/>
      <c r="Z68" s="73"/>
      <c r="AB68" s="190" t="s">
        <v>745</v>
      </c>
      <c r="AC68" s="187" t="s">
        <v>156</v>
      </c>
      <c r="AH68" s="187" t="s">
        <v>156</v>
      </c>
      <c r="AI68" s="190" t="s">
        <v>745</v>
      </c>
      <c r="AN68" s="191" t="s">
        <v>807</v>
      </c>
      <c r="AO68" s="641" t="s">
        <v>156</v>
      </c>
      <c r="AP68" s="196"/>
      <c r="AQ68" s="196"/>
      <c r="AR68" s="196"/>
      <c r="AS68" s="196"/>
      <c r="AT68" s="196"/>
      <c r="AU68" s="196"/>
      <c r="AV68" s="196"/>
      <c r="AW68" s="196"/>
      <c r="AX68" s="196"/>
      <c r="AY68" s="196"/>
    </row>
    <row r="69">
      <c r="A69" s="35" t="s">
        <v>50</v>
      </c>
      <c r="B69" s="43" t="s">
        <v>19</v>
      </c>
      <c r="C69" s="37">
        <v>45040.0</v>
      </c>
      <c r="D69" s="300" t="s">
        <v>286</v>
      </c>
      <c r="E69" s="95" t="s">
        <v>137</v>
      </c>
      <c r="F69" s="576"/>
      <c r="G69" s="576"/>
      <c r="H69" s="41" t="s">
        <v>22</v>
      </c>
      <c r="I69" s="37">
        <v>45041.0</v>
      </c>
      <c r="J69" s="300" t="s">
        <v>211</v>
      </c>
      <c r="K69" s="95" t="s">
        <v>137</v>
      </c>
      <c r="L69" s="577"/>
      <c r="M69" s="577"/>
      <c r="N69" s="38" t="s">
        <v>64</v>
      </c>
      <c r="O69" s="37">
        <v>45043.0</v>
      </c>
      <c r="P69" s="95" t="s">
        <v>308</v>
      </c>
      <c r="Q69" s="98" t="s">
        <v>309</v>
      </c>
      <c r="R69" s="642"/>
      <c r="S69" s="642"/>
      <c r="T69" s="56" t="s">
        <v>67</v>
      </c>
      <c r="U69" s="37">
        <v>45044.0</v>
      </c>
      <c r="V69" s="300" t="s">
        <v>286</v>
      </c>
      <c r="W69" s="148" t="s">
        <v>112</v>
      </c>
      <c r="X69" s="43"/>
      <c r="Y69" s="43"/>
      <c r="Z69" s="43" t="s">
        <v>56</v>
      </c>
      <c r="AA69" s="37">
        <v>45044.0</v>
      </c>
      <c r="AB69" s="300" t="s">
        <v>284</v>
      </c>
      <c r="AC69" s="38" t="s">
        <v>285</v>
      </c>
      <c r="AD69" s="66"/>
      <c r="AE69" s="66"/>
      <c r="AF69" s="66" t="s">
        <v>57</v>
      </c>
      <c r="AG69" s="37">
        <v>45045.0</v>
      </c>
      <c r="AH69" s="95" t="s">
        <v>300</v>
      </c>
      <c r="AI69" s="300" t="s">
        <v>708</v>
      </c>
      <c r="AJ69" s="617"/>
      <c r="AK69" s="617"/>
      <c r="AL69" s="47" t="s">
        <v>27</v>
      </c>
      <c r="AM69" s="495">
        <v>45047.0</v>
      </c>
      <c r="AN69" s="40" t="s">
        <v>65</v>
      </c>
      <c r="AO69" s="643" t="s">
        <v>290</v>
      </c>
      <c r="AP69" s="136"/>
      <c r="AQ69" s="136"/>
      <c r="AR69" s="136"/>
      <c r="AS69" s="136"/>
      <c r="AT69" s="136"/>
      <c r="AU69" s="136"/>
      <c r="AV69" s="136"/>
      <c r="AW69" s="136"/>
      <c r="AX69" s="136"/>
      <c r="AY69" s="136"/>
    </row>
    <row r="70">
      <c r="A70" s="67"/>
      <c r="B70" s="68"/>
      <c r="C70" s="68"/>
      <c r="P70" s="98"/>
      <c r="Q70" s="192"/>
      <c r="W70" s="39"/>
      <c r="X70" s="197"/>
      <c r="Y70" s="197"/>
      <c r="Z70" s="197"/>
      <c r="AI70" s="198"/>
    </row>
    <row r="71">
      <c r="A71" s="24"/>
      <c r="B71" s="25"/>
      <c r="C71" s="25"/>
      <c r="D71" s="26" t="s">
        <v>2</v>
      </c>
      <c r="E71" s="26" t="s">
        <v>3</v>
      </c>
      <c r="F71" s="26" t="s">
        <v>4</v>
      </c>
      <c r="G71" s="623" t="s">
        <v>5</v>
      </c>
      <c r="H71" s="26"/>
      <c r="I71" s="26"/>
      <c r="J71" s="26" t="s">
        <v>2</v>
      </c>
      <c r="K71" s="26" t="s">
        <v>7</v>
      </c>
      <c r="L71" s="26" t="s">
        <v>4</v>
      </c>
      <c r="M71" s="623" t="s">
        <v>5</v>
      </c>
      <c r="N71" s="26"/>
      <c r="O71" s="26"/>
      <c r="P71" s="26" t="s">
        <v>2</v>
      </c>
      <c r="Q71" s="26" t="s">
        <v>8</v>
      </c>
      <c r="R71" s="26" t="s">
        <v>4</v>
      </c>
      <c r="S71" s="623" t="s">
        <v>5</v>
      </c>
      <c r="T71" s="28"/>
      <c r="U71" s="29"/>
      <c r="V71" s="29" t="s">
        <v>2</v>
      </c>
      <c r="W71" s="29" t="s">
        <v>9</v>
      </c>
      <c r="X71" s="26" t="s">
        <v>4</v>
      </c>
      <c r="Y71" s="623" t="s">
        <v>5</v>
      </c>
      <c r="Z71" s="29"/>
      <c r="AA71" s="29"/>
      <c r="AB71" s="29" t="s">
        <v>2</v>
      </c>
      <c r="AC71" s="29" t="s">
        <v>10</v>
      </c>
      <c r="AD71" s="26" t="s">
        <v>4</v>
      </c>
      <c r="AE71" s="623" t="s">
        <v>5</v>
      </c>
      <c r="AF71" s="29"/>
      <c r="AG71" s="29"/>
      <c r="AH71" s="29" t="s">
        <v>2</v>
      </c>
      <c r="AI71" s="29" t="s">
        <v>11</v>
      </c>
      <c r="AJ71" s="26" t="s">
        <v>4</v>
      </c>
      <c r="AK71" s="623" t="s">
        <v>5</v>
      </c>
      <c r="AL71" s="29"/>
      <c r="AM71" s="29"/>
      <c r="AN71" s="29" t="s">
        <v>2</v>
      </c>
      <c r="AO71" s="29" t="s">
        <v>12</v>
      </c>
      <c r="AP71" s="644" t="s">
        <v>4</v>
      </c>
      <c r="AQ71" s="645" t="s">
        <v>5</v>
      </c>
      <c r="AR71" s="30"/>
      <c r="AS71" s="621" t="s">
        <v>4</v>
      </c>
      <c r="AT71" s="621" t="s">
        <v>13</v>
      </c>
      <c r="AU71" s="621" t="s">
        <v>14</v>
      </c>
      <c r="AV71" s="646"/>
      <c r="AW71" s="33" t="s">
        <v>4</v>
      </c>
      <c r="AX71" s="33" t="s">
        <v>13</v>
      </c>
      <c r="AY71" s="33" t="s">
        <v>15</v>
      </c>
    </row>
    <row r="72">
      <c r="A72" s="35" t="s">
        <v>18</v>
      </c>
      <c r="B72" s="43" t="s">
        <v>19</v>
      </c>
      <c r="C72" s="37">
        <v>45040.0</v>
      </c>
      <c r="D72" s="38" t="s">
        <v>278</v>
      </c>
      <c r="E72" s="39" t="s">
        <v>92</v>
      </c>
      <c r="F72" s="40">
        <v>0.0</v>
      </c>
      <c r="G72" s="624">
        <v>8.0</v>
      </c>
      <c r="H72" s="41" t="s">
        <v>22</v>
      </c>
      <c r="I72" s="37">
        <v>45041.0</v>
      </c>
      <c r="J72" s="38" t="s">
        <v>867</v>
      </c>
      <c r="K72" s="39" t="s">
        <v>868</v>
      </c>
      <c r="L72" s="40">
        <v>4.0</v>
      </c>
      <c r="M72" s="624">
        <v>8.0</v>
      </c>
      <c r="N72" s="95" t="s">
        <v>24</v>
      </c>
      <c r="O72" s="495">
        <v>45042.0</v>
      </c>
      <c r="P72" s="38" t="s">
        <v>859</v>
      </c>
      <c r="Q72" s="39" t="s">
        <v>869</v>
      </c>
      <c r="R72" s="40">
        <v>4.0</v>
      </c>
      <c r="S72" s="624">
        <v>8.0</v>
      </c>
      <c r="T72" s="43" t="s">
        <v>26</v>
      </c>
      <c r="U72" s="37">
        <v>45043.0</v>
      </c>
      <c r="V72" s="38" t="s">
        <v>859</v>
      </c>
      <c r="W72" s="39" t="s">
        <v>869</v>
      </c>
      <c r="X72" s="40">
        <v>4.0</v>
      </c>
      <c r="Y72" s="624">
        <v>8.0</v>
      </c>
      <c r="Z72" s="56" t="s">
        <v>56</v>
      </c>
      <c r="AA72" s="37">
        <v>45044.0</v>
      </c>
      <c r="AB72" s="36" t="s">
        <v>859</v>
      </c>
      <c r="AC72" s="127" t="s">
        <v>869</v>
      </c>
      <c r="AD72" s="40">
        <v>4.0</v>
      </c>
      <c r="AE72" s="624">
        <v>8.0</v>
      </c>
      <c r="AF72" s="66" t="s">
        <v>57</v>
      </c>
      <c r="AG72" s="37">
        <v>45045.0</v>
      </c>
      <c r="AH72" s="36" t="s">
        <v>859</v>
      </c>
      <c r="AI72" s="127" t="s">
        <v>869</v>
      </c>
      <c r="AJ72" s="40">
        <v>4.0</v>
      </c>
      <c r="AK72" s="624">
        <v>8.0</v>
      </c>
      <c r="AL72" s="95" t="s">
        <v>93</v>
      </c>
      <c r="AM72" s="37">
        <v>45046.0</v>
      </c>
      <c r="AN72" s="36" t="s">
        <v>859</v>
      </c>
      <c r="AO72" s="127" t="s">
        <v>869</v>
      </c>
      <c r="AP72" s="40">
        <v>4.0</v>
      </c>
      <c r="AQ72" s="624">
        <v>8.0</v>
      </c>
      <c r="AR72" s="634" t="s">
        <v>14</v>
      </c>
      <c r="AS72" s="49">
        <f t="shared" ref="AS72:AT72" si="63">SUM(F72,L72,R72,X72,AD72,AJ72,AP72)</f>
        <v>24</v>
      </c>
      <c r="AT72" s="39">
        <f t="shared" si="63"/>
        <v>56</v>
      </c>
      <c r="AU72" s="50">
        <f>SUM(AS72,AT72)</f>
        <v>80</v>
      </c>
      <c r="AV72" s="483">
        <v>6848.0</v>
      </c>
      <c r="AW72" s="221">
        <f>AS72*80</f>
        <v>1920</v>
      </c>
      <c r="AX72" s="221">
        <f>AT72*88</f>
        <v>4928</v>
      </c>
      <c r="AY72" s="221">
        <f>SUM(AW72,AX72)</f>
        <v>6848</v>
      </c>
    </row>
    <row r="73">
      <c r="A73" s="67"/>
      <c r="B73" s="68"/>
      <c r="C73" s="68"/>
      <c r="J73" s="424"/>
      <c r="K73" s="424"/>
      <c r="AR73" s="647"/>
      <c r="AS73" s="39"/>
      <c r="AT73" s="39"/>
      <c r="AU73" s="39"/>
      <c r="AV73" s="51"/>
      <c r="AW73" s="51"/>
      <c r="AX73" s="51"/>
      <c r="AY73" s="51"/>
    </row>
    <row r="74">
      <c r="A74" s="67"/>
      <c r="B74" s="68"/>
      <c r="C74" s="68"/>
      <c r="J74" s="6" t="s">
        <v>334</v>
      </c>
      <c r="K74" s="4"/>
    </row>
    <row r="75">
      <c r="A75" s="67"/>
      <c r="B75" s="68"/>
      <c r="C75" s="68"/>
      <c r="AX75" s="648" t="s">
        <v>15</v>
      </c>
      <c r="AY75" s="602">
        <f>SUM(AY10,AY20,AY30,AY38,AY46,AY55,AY72)</f>
        <v>63244.335</v>
      </c>
    </row>
    <row r="76">
      <c r="A76" s="67"/>
      <c r="B76" s="68"/>
      <c r="C76" s="68"/>
    </row>
    <row r="77" ht="17.25" customHeight="1">
      <c r="A77" s="67"/>
      <c r="B77" s="68" t="s">
        <v>25</v>
      </c>
      <c r="C77" s="68" t="s">
        <v>166</v>
      </c>
      <c r="D77" s="68" t="s">
        <v>167</v>
      </c>
    </row>
    <row r="78">
      <c r="A78" s="224" t="s">
        <v>1</v>
      </c>
      <c r="B78" s="68"/>
    </row>
    <row r="79">
      <c r="A79" s="225" t="s">
        <v>45</v>
      </c>
      <c r="B79" s="152" t="s">
        <v>717</v>
      </c>
      <c r="C79" s="152"/>
      <c r="D79" s="152" t="s">
        <v>870</v>
      </c>
    </row>
    <row r="80">
      <c r="A80" s="225" t="s">
        <v>32</v>
      </c>
      <c r="B80" s="67" t="s">
        <v>717</v>
      </c>
      <c r="C80" s="152"/>
      <c r="D80" s="152" t="s">
        <v>871</v>
      </c>
      <c r="E80" s="136"/>
      <c r="F80" s="117"/>
      <c r="G80" s="117"/>
      <c r="H80" s="117"/>
    </row>
    <row r="81">
      <c r="A81" s="67" t="s">
        <v>30</v>
      </c>
      <c r="B81" s="152" t="s">
        <v>172</v>
      </c>
    </row>
    <row r="82">
      <c r="A82" s="67" t="s">
        <v>52</v>
      </c>
      <c r="B82" s="67" t="s">
        <v>717</v>
      </c>
      <c r="D82" s="68" t="s">
        <v>872</v>
      </c>
    </row>
    <row r="83">
      <c r="A83" s="224" t="s">
        <v>51</v>
      </c>
      <c r="B83" s="68"/>
    </row>
    <row r="84">
      <c r="A84" s="67" t="s">
        <v>54</v>
      </c>
      <c r="B84" s="68" t="s">
        <v>175</v>
      </c>
    </row>
    <row r="85">
      <c r="A85" s="225" t="s">
        <v>69</v>
      </c>
      <c r="B85" s="152" t="s">
        <v>171</v>
      </c>
    </row>
    <row r="86">
      <c r="A86" s="225" t="s">
        <v>73</v>
      </c>
      <c r="B86" s="152" t="s">
        <v>175</v>
      </c>
      <c r="C86" s="152"/>
      <c r="D86" s="152"/>
      <c r="E86" s="152"/>
      <c r="AI86" s="226"/>
      <c r="AJ86" s="226"/>
      <c r="AK86" s="226"/>
      <c r="AL86" s="226"/>
    </row>
    <row r="87">
      <c r="A87" s="227" t="s">
        <v>31</v>
      </c>
      <c r="AI87" s="226"/>
      <c r="AJ87" s="226"/>
      <c r="AK87" s="226"/>
      <c r="AL87" s="226"/>
    </row>
    <row r="88">
      <c r="A88" s="67" t="s">
        <v>88</v>
      </c>
      <c r="B88" s="67" t="s">
        <v>717</v>
      </c>
      <c r="D88" s="68" t="s">
        <v>871</v>
      </c>
      <c r="AI88" s="228"/>
      <c r="AJ88" s="228"/>
      <c r="AK88" s="228"/>
      <c r="AL88" s="228"/>
    </row>
    <row r="89">
      <c r="A89" s="225" t="s">
        <v>97</v>
      </c>
      <c r="B89" s="68" t="s">
        <v>168</v>
      </c>
    </row>
    <row r="90">
      <c r="A90" s="225" t="s">
        <v>825</v>
      </c>
      <c r="B90" s="152" t="s">
        <v>171</v>
      </c>
      <c r="C90" s="152"/>
      <c r="D90" s="152"/>
      <c r="E90" s="225"/>
      <c r="F90" s="153"/>
      <c r="G90" s="153"/>
      <c r="H90" s="153"/>
    </row>
    <row r="91">
      <c r="A91" s="229" t="s">
        <v>35</v>
      </c>
      <c r="B91" s="152"/>
      <c r="C91" s="152"/>
      <c r="D91" s="152"/>
      <c r="E91" s="152"/>
      <c r="F91" s="153"/>
      <c r="G91" s="153"/>
      <c r="H91" s="153"/>
    </row>
    <row r="92">
      <c r="A92" s="225" t="s">
        <v>82</v>
      </c>
      <c r="B92" s="152" t="s">
        <v>170</v>
      </c>
      <c r="C92" s="152"/>
      <c r="D92" s="152"/>
      <c r="E92" s="152"/>
      <c r="F92" s="153"/>
      <c r="G92" s="153"/>
      <c r="H92" s="153"/>
    </row>
    <row r="93">
      <c r="A93" s="225" t="s">
        <v>139</v>
      </c>
      <c r="B93" s="152" t="s">
        <v>170</v>
      </c>
      <c r="C93" s="153"/>
      <c r="D93" s="153"/>
      <c r="E93" s="153"/>
      <c r="F93" s="153"/>
      <c r="G93" s="153"/>
      <c r="H93" s="153"/>
    </row>
    <row r="94">
      <c r="A94" s="229" t="s">
        <v>23</v>
      </c>
      <c r="B94" s="152"/>
      <c r="C94" s="153"/>
      <c r="D94" s="153"/>
      <c r="E94" s="153"/>
      <c r="F94" s="153"/>
      <c r="G94" s="153"/>
      <c r="H94" s="153"/>
    </row>
    <row r="95">
      <c r="A95" s="225" t="s">
        <v>123</v>
      </c>
      <c r="B95" s="152" t="s">
        <v>169</v>
      </c>
      <c r="C95" s="153"/>
      <c r="D95" s="153"/>
      <c r="E95" s="153"/>
      <c r="F95" s="153"/>
      <c r="G95" s="153"/>
      <c r="H95" s="153"/>
    </row>
    <row r="96">
      <c r="A96" s="225" t="s">
        <v>501</v>
      </c>
      <c r="B96" s="152" t="s">
        <v>166</v>
      </c>
      <c r="C96" s="152"/>
      <c r="D96" s="152"/>
      <c r="E96" s="236"/>
      <c r="F96" s="153"/>
      <c r="G96" s="153"/>
      <c r="H96" s="153"/>
    </row>
    <row r="97">
      <c r="A97" s="227" t="s">
        <v>151</v>
      </c>
    </row>
    <row r="98">
      <c r="A98" s="67" t="s">
        <v>176</v>
      </c>
      <c r="B98" s="67" t="s">
        <v>717</v>
      </c>
      <c r="C98" s="152"/>
      <c r="D98" s="152" t="s">
        <v>872</v>
      </c>
    </row>
    <row r="99">
      <c r="A99" s="152" t="s">
        <v>18</v>
      </c>
      <c r="B99" s="67" t="s">
        <v>717</v>
      </c>
      <c r="C99" s="152"/>
      <c r="D99" s="68" t="s">
        <v>873</v>
      </c>
    </row>
    <row r="100">
      <c r="A100" s="153"/>
      <c r="B100" s="153"/>
      <c r="C100" s="153"/>
    </row>
    <row r="101">
      <c r="A101" s="153"/>
      <c r="B101" s="153"/>
      <c r="C101" s="153"/>
    </row>
    <row r="102">
      <c r="A102" s="153"/>
      <c r="B102" s="153"/>
      <c r="C102" s="153"/>
    </row>
    <row r="106">
      <c r="D106" s="34" t="s">
        <v>16</v>
      </c>
      <c r="E106" s="34" t="s">
        <v>17</v>
      </c>
      <c r="F106" s="136"/>
      <c r="G106" s="136"/>
      <c r="H106" s="136"/>
    </row>
    <row r="107">
      <c r="D107" s="52" t="s">
        <v>1</v>
      </c>
      <c r="E107" s="53">
        <f>AU10</f>
        <v>187</v>
      </c>
      <c r="F107" s="153"/>
      <c r="G107" s="153"/>
      <c r="H107" s="153"/>
    </row>
    <row r="108">
      <c r="D108" s="52" t="s">
        <v>31</v>
      </c>
      <c r="E108" s="55">
        <f>AU30</f>
        <v>156</v>
      </c>
      <c r="F108" s="153"/>
      <c r="G108" s="153"/>
      <c r="H108" s="153"/>
    </row>
    <row r="109">
      <c r="D109" s="52" t="s">
        <v>23</v>
      </c>
      <c r="E109" s="53">
        <f>AU38</f>
        <v>73.5</v>
      </c>
      <c r="F109" s="153"/>
      <c r="G109" s="153"/>
      <c r="H109" s="153"/>
    </row>
    <row r="110">
      <c r="D110" s="55" t="s">
        <v>49</v>
      </c>
      <c r="E110" s="55">
        <f>AU46</f>
        <v>26</v>
      </c>
      <c r="F110" s="153"/>
      <c r="G110" s="153"/>
      <c r="H110" s="153"/>
    </row>
    <row r="111">
      <c r="D111" s="62" t="s">
        <v>51</v>
      </c>
      <c r="E111" s="62">
        <f>AU20</f>
        <v>147.5</v>
      </c>
    </row>
    <row r="112">
      <c r="D112" s="62" t="s">
        <v>53</v>
      </c>
      <c r="E112" s="62">
        <f>AU55</f>
        <v>119</v>
      </c>
    </row>
    <row r="113">
      <c r="D113" s="62" t="s">
        <v>60</v>
      </c>
      <c r="E113" s="62"/>
    </row>
    <row r="114">
      <c r="D114" s="62" t="s">
        <v>160</v>
      </c>
      <c r="E114" s="62">
        <f>AU72</f>
        <v>80</v>
      </c>
    </row>
  </sheetData>
  <mergeCells count="19">
    <mergeCell ref="D1:E1"/>
    <mergeCell ref="J1:K1"/>
    <mergeCell ref="AB1:AC1"/>
    <mergeCell ref="J11:K11"/>
    <mergeCell ref="AB11:AC11"/>
    <mergeCell ref="J21:K21"/>
    <mergeCell ref="AB21:AC21"/>
    <mergeCell ref="D47:E47"/>
    <mergeCell ref="J47:K47"/>
    <mergeCell ref="AB47:AC47"/>
    <mergeCell ref="J58:K58"/>
    <mergeCell ref="J74:K74"/>
    <mergeCell ref="D21:E21"/>
    <mergeCell ref="D31:E31"/>
    <mergeCell ref="J31:K31"/>
    <mergeCell ref="AB31:AC31"/>
    <mergeCell ref="AH31:AI31"/>
    <mergeCell ref="J39:K39"/>
    <mergeCell ref="AB39:AC39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7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45031.0</v>
      </c>
      <c r="B2" s="68" t="s">
        <v>123</v>
      </c>
      <c r="C2" s="68" t="s">
        <v>23</v>
      </c>
      <c r="D2" s="234" t="s">
        <v>172</v>
      </c>
      <c r="E2" s="233">
        <v>45032.0</v>
      </c>
      <c r="F2" s="238">
        <v>0.020833333333333332</v>
      </c>
      <c r="G2" s="237">
        <v>0.375</v>
      </c>
      <c r="H2" s="235">
        <v>8.5</v>
      </c>
      <c r="I2" s="236">
        <v>0.0</v>
      </c>
      <c r="J2" s="235">
        <v>3.0</v>
      </c>
      <c r="K2" s="236">
        <v>5.5</v>
      </c>
    </row>
    <row r="3">
      <c r="A3" s="233">
        <v>45031.0</v>
      </c>
      <c r="B3" s="68" t="s">
        <v>45</v>
      </c>
      <c r="C3" s="68" t="s">
        <v>1</v>
      </c>
      <c r="D3" s="234" t="s">
        <v>172</v>
      </c>
      <c r="E3" s="233">
        <v>45032.0</v>
      </c>
      <c r="F3" s="238">
        <v>0.20833333333333334</v>
      </c>
      <c r="G3" s="237">
        <v>0.5625</v>
      </c>
      <c r="H3" s="68">
        <v>8.5</v>
      </c>
      <c r="I3" s="68">
        <v>0.5</v>
      </c>
      <c r="J3" s="68">
        <v>7.0</v>
      </c>
      <c r="K3" s="68">
        <v>1.0</v>
      </c>
      <c r="L3" s="68" t="s">
        <v>192</v>
      </c>
    </row>
    <row r="4">
      <c r="A4" s="233">
        <v>45031.0</v>
      </c>
      <c r="B4" s="68" t="s">
        <v>30</v>
      </c>
      <c r="C4" s="68" t="s">
        <v>1</v>
      </c>
      <c r="D4" s="234" t="s">
        <v>172</v>
      </c>
      <c r="E4" s="233">
        <v>45032.0</v>
      </c>
      <c r="F4" s="237">
        <v>0.16666666666666666</v>
      </c>
      <c r="G4" s="237">
        <v>0.5625</v>
      </c>
      <c r="H4" s="68">
        <v>9.5</v>
      </c>
      <c r="I4" s="68">
        <v>1.5</v>
      </c>
      <c r="J4" s="68">
        <v>7.0</v>
      </c>
      <c r="K4" s="68">
        <v>1.0</v>
      </c>
      <c r="L4" s="68" t="s">
        <v>336</v>
      </c>
    </row>
    <row r="5">
      <c r="A5" s="233">
        <v>45031.0</v>
      </c>
      <c r="B5" s="68" t="s">
        <v>82</v>
      </c>
      <c r="C5" s="68" t="s">
        <v>35</v>
      </c>
      <c r="D5" s="234" t="s">
        <v>172</v>
      </c>
      <c r="E5" s="233">
        <v>45032.0</v>
      </c>
      <c r="F5" s="238">
        <v>0.16666666666666666</v>
      </c>
      <c r="G5" s="237">
        <v>0.4583333333333333</v>
      </c>
      <c r="H5" s="68">
        <v>7.0</v>
      </c>
      <c r="I5" s="68">
        <v>0.0</v>
      </c>
      <c r="J5" s="68">
        <v>4.0</v>
      </c>
      <c r="K5" s="68">
        <v>3.0</v>
      </c>
    </row>
    <row r="6">
      <c r="A6" s="233">
        <v>45031.0</v>
      </c>
      <c r="B6" s="68" t="s">
        <v>52</v>
      </c>
      <c r="C6" s="68" t="s">
        <v>51</v>
      </c>
      <c r="D6" s="234" t="s">
        <v>172</v>
      </c>
      <c r="E6" s="233">
        <v>45032.0</v>
      </c>
      <c r="F6" s="235">
        <v>0.0</v>
      </c>
      <c r="G6" s="235">
        <v>0.0</v>
      </c>
      <c r="H6" s="235">
        <v>0.0</v>
      </c>
      <c r="I6" s="235">
        <v>0.0</v>
      </c>
      <c r="J6" s="235">
        <v>0.0</v>
      </c>
      <c r="K6" s="235">
        <v>0.0</v>
      </c>
      <c r="L6" s="152" t="s">
        <v>25</v>
      </c>
    </row>
    <row r="7">
      <c r="A7" s="233">
        <v>45031.0</v>
      </c>
      <c r="B7" s="68" t="s">
        <v>69</v>
      </c>
      <c r="C7" s="68" t="s">
        <v>51</v>
      </c>
      <c r="D7" s="234" t="s">
        <v>172</v>
      </c>
      <c r="E7" s="233">
        <v>45032.0</v>
      </c>
      <c r="F7" s="237">
        <v>0.16666666666666666</v>
      </c>
      <c r="G7" s="238">
        <v>0.5</v>
      </c>
      <c r="H7" s="68">
        <v>8.0</v>
      </c>
      <c r="I7" s="68">
        <v>0.0</v>
      </c>
      <c r="J7" s="68">
        <v>6.0</v>
      </c>
      <c r="K7" s="68">
        <v>2.0</v>
      </c>
      <c r="L7" s="152"/>
    </row>
    <row r="8">
      <c r="A8" s="233">
        <v>45031.0</v>
      </c>
      <c r="B8" s="68" t="s">
        <v>190</v>
      </c>
      <c r="C8" s="68" t="s">
        <v>51</v>
      </c>
      <c r="D8" s="234" t="s">
        <v>172</v>
      </c>
      <c r="E8" s="233">
        <v>45032.0</v>
      </c>
      <c r="F8" s="238">
        <v>0.20833333333333334</v>
      </c>
      <c r="G8" s="237">
        <v>0.5208333333333334</v>
      </c>
      <c r="H8" s="68">
        <v>7.5</v>
      </c>
      <c r="I8" s="68">
        <v>0.0</v>
      </c>
      <c r="J8" s="68">
        <v>6.5</v>
      </c>
      <c r="K8" s="68">
        <v>1.0</v>
      </c>
    </row>
    <row r="9">
      <c r="A9" s="233">
        <v>45031.0</v>
      </c>
      <c r="B9" s="152" t="s">
        <v>825</v>
      </c>
      <c r="C9" s="68" t="s">
        <v>60</v>
      </c>
      <c r="D9" s="234" t="s">
        <v>172</v>
      </c>
      <c r="E9" s="233">
        <v>45032.0</v>
      </c>
      <c r="F9" s="237">
        <v>0.25</v>
      </c>
      <c r="G9" s="237">
        <v>0.4166666666666667</v>
      </c>
      <c r="H9" s="68">
        <v>4.0</v>
      </c>
      <c r="I9" s="68">
        <v>0.0</v>
      </c>
      <c r="J9" s="68">
        <v>4.0</v>
      </c>
      <c r="K9" s="68">
        <v>0.0</v>
      </c>
      <c r="L9" s="152"/>
    </row>
    <row r="10">
      <c r="A10" s="233">
        <v>45031.0</v>
      </c>
      <c r="B10" s="155" t="s">
        <v>97</v>
      </c>
      <c r="C10" s="68" t="s">
        <v>31</v>
      </c>
      <c r="D10" s="234" t="s">
        <v>172</v>
      </c>
      <c r="E10" s="233">
        <v>45032.0</v>
      </c>
      <c r="F10" s="237">
        <v>0.25</v>
      </c>
      <c r="G10" s="237">
        <v>0.5833333333333334</v>
      </c>
      <c r="H10" s="68">
        <v>8.0</v>
      </c>
      <c r="I10" s="68">
        <v>0.0</v>
      </c>
      <c r="J10" s="68">
        <v>8.0</v>
      </c>
      <c r="K10" s="68">
        <v>0.0</v>
      </c>
      <c r="L10" s="152"/>
    </row>
    <row r="11">
      <c r="A11" s="233">
        <v>45032.0</v>
      </c>
      <c r="B11" s="68" t="s">
        <v>88</v>
      </c>
      <c r="C11" s="68" t="s">
        <v>31</v>
      </c>
      <c r="D11" s="234" t="s">
        <v>172</v>
      </c>
      <c r="E11" s="233">
        <v>45032.0</v>
      </c>
      <c r="F11" s="238">
        <v>0.9166666666666666</v>
      </c>
      <c r="G11" s="237">
        <v>0.25</v>
      </c>
      <c r="H11" s="235">
        <v>8.0</v>
      </c>
      <c r="I11" s="236">
        <v>0.0</v>
      </c>
      <c r="J11" s="236">
        <v>0.0</v>
      </c>
      <c r="K11" s="235">
        <v>8.0</v>
      </c>
      <c r="L11" s="152"/>
    </row>
    <row r="12">
      <c r="A12" s="233">
        <v>45032.0</v>
      </c>
      <c r="B12" s="68" t="s">
        <v>32</v>
      </c>
      <c r="C12" s="68" t="s">
        <v>1</v>
      </c>
      <c r="D12" s="234" t="s">
        <v>172</v>
      </c>
      <c r="E12" s="233">
        <v>45032.0</v>
      </c>
      <c r="F12" s="235">
        <v>0.0</v>
      </c>
      <c r="G12" s="235">
        <v>0.0</v>
      </c>
      <c r="H12" s="235">
        <v>0.0</v>
      </c>
      <c r="I12" s="236">
        <v>0.0</v>
      </c>
      <c r="J12" s="236">
        <v>0.0</v>
      </c>
      <c r="K12" s="235">
        <v>0.0</v>
      </c>
      <c r="L12" s="152" t="s">
        <v>25</v>
      </c>
    </row>
    <row r="13">
      <c r="A13" s="233">
        <v>45032.0</v>
      </c>
      <c r="B13" s="68" t="s">
        <v>18</v>
      </c>
      <c r="C13" s="68" t="s">
        <v>1</v>
      </c>
      <c r="D13" s="234" t="s">
        <v>172</v>
      </c>
      <c r="E13" s="233">
        <v>45032.0</v>
      </c>
      <c r="F13" s="235">
        <v>0.0</v>
      </c>
      <c r="G13" s="235">
        <v>0.0</v>
      </c>
      <c r="H13" s="235">
        <v>0.0</v>
      </c>
      <c r="I13" s="236">
        <v>0.0</v>
      </c>
      <c r="J13" s="236">
        <v>0.0</v>
      </c>
      <c r="K13" s="235">
        <v>0.0</v>
      </c>
      <c r="L13" s="152" t="s">
        <v>25</v>
      </c>
    </row>
    <row r="14">
      <c r="A14" s="233">
        <v>45032.0</v>
      </c>
      <c r="B14" s="68" t="s">
        <v>50</v>
      </c>
      <c r="C14" s="68" t="s">
        <v>35</v>
      </c>
      <c r="D14" s="234" t="s">
        <v>172</v>
      </c>
      <c r="E14" s="233">
        <v>45032.0</v>
      </c>
      <c r="F14" s="238">
        <v>0.9583333333333334</v>
      </c>
      <c r="G14" s="238">
        <v>0.375</v>
      </c>
      <c r="H14" s="236">
        <v>10.0</v>
      </c>
      <c r="I14" s="236">
        <v>2.0</v>
      </c>
      <c r="J14" s="236">
        <v>1.0</v>
      </c>
      <c r="K14" s="236">
        <v>7.0</v>
      </c>
      <c r="L14" s="68" t="s">
        <v>411</v>
      </c>
    </row>
    <row r="15">
      <c r="A15" s="233">
        <v>45032.0</v>
      </c>
      <c r="B15" s="68" t="s">
        <v>54</v>
      </c>
      <c r="C15" s="68" t="s">
        <v>51</v>
      </c>
      <c r="D15" s="234" t="s">
        <v>172</v>
      </c>
      <c r="E15" s="233">
        <v>45032.0</v>
      </c>
      <c r="F15" s="237">
        <v>0.9583333333333334</v>
      </c>
      <c r="G15" s="237">
        <v>0.16666666666666666</v>
      </c>
      <c r="H15" s="68">
        <v>5.0</v>
      </c>
      <c r="I15" s="68">
        <v>0.0</v>
      </c>
      <c r="J15" s="68">
        <v>0.0</v>
      </c>
      <c r="K15" s="68">
        <v>5.0</v>
      </c>
    </row>
    <row r="16">
      <c r="A16" s="233">
        <v>45032.0</v>
      </c>
      <c r="B16" s="68" t="s">
        <v>54</v>
      </c>
      <c r="C16" s="68" t="s">
        <v>49</v>
      </c>
      <c r="D16" s="234" t="s">
        <v>174</v>
      </c>
      <c r="E16" s="233">
        <v>45033.0</v>
      </c>
      <c r="F16" s="237">
        <v>0.16666666666666666</v>
      </c>
      <c r="G16" s="237">
        <v>0.3333333333333333</v>
      </c>
      <c r="H16" s="68">
        <v>4.0</v>
      </c>
      <c r="I16" s="68">
        <v>1.0</v>
      </c>
      <c r="J16" s="68">
        <v>1.0</v>
      </c>
      <c r="K16" s="68">
        <v>2.0</v>
      </c>
      <c r="L16" s="68" t="s">
        <v>191</v>
      </c>
    </row>
    <row r="17">
      <c r="A17" s="233">
        <v>45032.0</v>
      </c>
      <c r="B17" s="68" t="s">
        <v>123</v>
      </c>
      <c r="C17" s="68" t="s">
        <v>23</v>
      </c>
      <c r="D17" s="234" t="s">
        <v>174</v>
      </c>
      <c r="E17" s="233">
        <v>45033.0</v>
      </c>
      <c r="F17" s="238">
        <v>0.020833333333333332</v>
      </c>
      <c r="G17" s="237">
        <v>0.25</v>
      </c>
      <c r="H17" s="235">
        <v>5.5</v>
      </c>
      <c r="I17" s="236">
        <v>0.0</v>
      </c>
      <c r="J17" s="235">
        <v>0.0</v>
      </c>
      <c r="K17" s="236">
        <v>5.5</v>
      </c>
    </row>
    <row r="18">
      <c r="A18" s="233">
        <v>45032.0</v>
      </c>
      <c r="B18" s="68" t="s">
        <v>45</v>
      </c>
      <c r="C18" s="68" t="s">
        <v>23</v>
      </c>
      <c r="D18" s="234" t="s">
        <v>174</v>
      </c>
      <c r="E18" s="233">
        <v>45033.0</v>
      </c>
      <c r="F18" s="237">
        <v>0.25</v>
      </c>
      <c r="G18" s="237">
        <v>0.4583333333333333</v>
      </c>
      <c r="H18" s="68">
        <v>5.0</v>
      </c>
      <c r="I18" s="68">
        <v>0.0</v>
      </c>
      <c r="J18" s="68">
        <v>5.0</v>
      </c>
      <c r="K18" s="68">
        <v>0.0</v>
      </c>
      <c r="L18" s="152"/>
    </row>
    <row r="19">
      <c r="A19" s="233">
        <v>45032.0</v>
      </c>
      <c r="B19" s="68" t="s">
        <v>30</v>
      </c>
      <c r="C19" s="68" t="s">
        <v>1</v>
      </c>
      <c r="D19" s="234" t="s">
        <v>174</v>
      </c>
      <c r="E19" s="233">
        <v>45033.0</v>
      </c>
      <c r="F19" s="235">
        <v>0.0</v>
      </c>
      <c r="G19" s="235">
        <v>0.0</v>
      </c>
      <c r="H19" s="235">
        <v>0.0</v>
      </c>
      <c r="I19" s="236">
        <v>0.0</v>
      </c>
      <c r="J19" s="236">
        <v>0.0</v>
      </c>
      <c r="K19" s="235">
        <v>0.0</v>
      </c>
      <c r="L19" s="152" t="s">
        <v>25</v>
      </c>
    </row>
    <row r="20">
      <c r="A20" s="233">
        <v>45032.0</v>
      </c>
      <c r="B20" s="68" t="s">
        <v>82</v>
      </c>
      <c r="C20" s="68" t="s">
        <v>35</v>
      </c>
      <c r="D20" s="234" t="s">
        <v>174</v>
      </c>
      <c r="E20" s="233">
        <v>45033.0</v>
      </c>
      <c r="F20" s="235">
        <v>0.0</v>
      </c>
      <c r="G20" s="235">
        <v>0.0</v>
      </c>
      <c r="H20" s="235">
        <v>0.0</v>
      </c>
      <c r="I20" s="235">
        <v>0.0</v>
      </c>
      <c r="J20" s="235">
        <v>0.0</v>
      </c>
      <c r="K20" s="235">
        <v>0.0</v>
      </c>
      <c r="L20" s="152" t="s">
        <v>25</v>
      </c>
    </row>
    <row r="21">
      <c r="A21" s="233">
        <v>45032.0</v>
      </c>
      <c r="B21" s="68" t="s">
        <v>52</v>
      </c>
      <c r="C21" s="68" t="s">
        <v>51</v>
      </c>
      <c r="D21" s="234" t="s">
        <v>174</v>
      </c>
      <c r="E21" s="233">
        <v>45033.0</v>
      </c>
      <c r="F21" s="238">
        <v>0.16666666666666666</v>
      </c>
      <c r="G21" s="237">
        <v>0.4583333333333333</v>
      </c>
      <c r="H21" s="68">
        <v>7.0</v>
      </c>
      <c r="I21" s="68">
        <v>0.0</v>
      </c>
      <c r="J21" s="68">
        <v>4.0</v>
      </c>
      <c r="K21" s="68">
        <v>3.0</v>
      </c>
    </row>
    <row r="22">
      <c r="A22" s="233">
        <v>45032.0</v>
      </c>
      <c r="B22" s="68" t="s">
        <v>69</v>
      </c>
      <c r="C22" s="68" t="s">
        <v>51</v>
      </c>
      <c r="D22" s="234" t="s">
        <v>174</v>
      </c>
      <c r="E22" s="233">
        <v>45033.0</v>
      </c>
      <c r="F22" s="237">
        <v>0.16666666666666666</v>
      </c>
      <c r="G22" s="238">
        <v>0.5</v>
      </c>
      <c r="H22" s="68">
        <v>8.0</v>
      </c>
      <c r="I22" s="68">
        <v>0.0</v>
      </c>
      <c r="J22" s="68">
        <v>6.0</v>
      </c>
      <c r="K22" s="68">
        <v>2.0</v>
      </c>
    </row>
    <row r="23">
      <c r="A23" s="233">
        <v>45032.0</v>
      </c>
      <c r="B23" s="68" t="s">
        <v>190</v>
      </c>
      <c r="C23" s="68" t="s">
        <v>51</v>
      </c>
      <c r="D23" s="234" t="s">
        <v>174</v>
      </c>
      <c r="E23" s="233">
        <v>45033.0</v>
      </c>
      <c r="F23" s="237">
        <v>0.20833333333333334</v>
      </c>
      <c r="G23" s="237">
        <v>0.5416666666666666</v>
      </c>
      <c r="H23" s="235">
        <v>8.0</v>
      </c>
      <c r="I23" s="235">
        <v>0.0</v>
      </c>
      <c r="J23" s="235">
        <v>7.0</v>
      </c>
      <c r="K23" s="235">
        <v>1.0</v>
      </c>
    </row>
    <row r="24">
      <c r="A24" s="233">
        <v>45032.0</v>
      </c>
      <c r="B24" s="155" t="s">
        <v>97</v>
      </c>
      <c r="C24" s="68" t="s">
        <v>31</v>
      </c>
      <c r="D24" s="234" t="s">
        <v>174</v>
      </c>
      <c r="E24" s="233">
        <v>45033.0</v>
      </c>
      <c r="F24" s="237">
        <v>0.20833333333333334</v>
      </c>
      <c r="G24" s="237">
        <v>0.5</v>
      </c>
      <c r="H24" s="68">
        <v>7.0</v>
      </c>
      <c r="I24" s="68">
        <v>0.0</v>
      </c>
      <c r="J24" s="68">
        <v>6.0</v>
      </c>
      <c r="K24" s="68">
        <v>1.0</v>
      </c>
    </row>
    <row r="25">
      <c r="A25" s="233">
        <v>45032.0</v>
      </c>
      <c r="B25" s="152" t="s">
        <v>825</v>
      </c>
      <c r="C25" s="68" t="s">
        <v>60</v>
      </c>
      <c r="D25" s="234" t="s">
        <v>174</v>
      </c>
      <c r="E25" s="233">
        <v>45033.0</v>
      </c>
      <c r="F25" s="237">
        <v>0.25</v>
      </c>
      <c r="G25" s="237">
        <v>0.4166666666666667</v>
      </c>
      <c r="H25" s="68">
        <v>4.0</v>
      </c>
      <c r="I25" s="68">
        <v>0.0</v>
      </c>
      <c r="J25" s="68">
        <v>4.0</v>
      </c>
      <c r="K25" s="68">
        <v>0.0</v>
      </c>
      <c r="L25" s="152"/>
    </row>
    <row r="26">
      <c r="A26" s="233">
        <v>45033.0</v>
      </c>
      <c r="B26" s="68" t="s">
        <v>88</v>
      </c>
      <c r="C26" s="68" t="s">
        <v>31</v>
      </c>
      <c r="D26" s="234" t="s">
        <v>174</v>
      </c>
      <c r="E26" s="233">
        <v>45033.0</v>
      </c>
      <c r="F26" s="238">
        <v>0.9166666666666666</v>
      </c>
      <c r="G26" s="237">
        <v>0.22916666666666666</v>
      </c>
      <c r="H26" s="235">
        <v>7.5</v>
      </c>
      <c r="I26" s="236">
        <v>0.0</v>
      </c>
      <c r="J26" s="236">
        <v>0.0</v>
      </c>
      <c r="K26" s="235">
        <v>7.5</v>
      </c>
    </row>
    <row r="27">
      <c r="A27" s="233">
        <v>45033.0</v>
      </c>
      <c r="B27" s="68" t="s">
        <v>139</v>
      </c>
      <c r="C27" s="68" t="s">
        <v>35</v>
      </c>
      <c r="D27" s="234" t="s">
        <v>174</v>
      </c>
      <c r="E27" s="233">
        <v>45033.0</v>
      </c>
      <c r="F27" s="237">
        <v>0.9583333333333334</v>
      </c>
      <c r="G27" s="237">
        <v>0.20833333333333334</v>
      </c>
      <c r="H27" s="68">
        <v>6.0</v>
      </c>
      <c r="I27" s="68">
        <v>0.0</v>
      </c>
      <c r="J27" s="68">
        <v>0.0</v>
      </c>
      <c r="K27" s="68">
        <v>6.0</v>
      </c>
    </row>
    <row r="28">
      <c r="A28" s="233">
        <v>45033.0</v>
      </c>
      <c r="B28" s="68" t="s">
        <v>32</v>
      </c>
      <c r="C28" s="68" t="s">
        <v>1</v>
      </c>
      <c r="D28" s="234" t="s">
        <v>174</v>
      </c>
      <c r="E28" s="233">
        <v>45033.0</v>
      </c>
      <c r="F28" s="237">
        <v>0.9375</v>
      </c>
      <c r="G28" s="237">
        <v>0.1875</v>
      </c>
      <c r="H28" s="235">
        <v>6.0</v>
      </c>
      <c r="I28" s="236">
        <v>0.0</v>
      </c>
      <c r="J28" s="236">
        <v>0.0</v>
      </c>
      <c r="K28" s="235">
        <v>6.0</v>
      </c>
    </row>
    <row r="29">
      <c r="A29" s="233">
        <v>45033.0</v>
      </c>
      <c r="B29" s="68" t="s">
        <v>50</v>
      </c>
      <c r="C29" s="68" t="s">
        <v>1</v>
      </c>
      <c r="D29" s="234" t="s">
        <v>174</v>
      </c>
      <c r="E29" s="233">
        <v>45033.0</v>
      </c>
      <c r="F29" s="237">
        <v>0.9375</v>
      </c>
      <c r="G29" s="237">
        <v>0.20833333333333334</v>
      </c>
      <c r="H29" s="68">
        <v>6.5</v>
      </c>
      <c r="I29" s="68">
        <v>0.0</v>
      </c>
      <c r="J29" s="68">
        <v>0.0</v>
      </c>
      <c r="K29" s="68">
        <v>6.5</v>
      </c>
    </row>
    <row r="30">
      <c r="A30" s="233">
        <v>45033.0</v>
      </c>
      <c r="B30" s="68" t="s">
        <v>54</v>
      </c>
      <c r="C30" s="68" t="s">
        <v>51</v>
      </c>
      <c r="D30" s="234" t="s">
        <v>174</v>
      </c>
      <c r="E30" s="233">
        <v>45033.0</v>
      </c>
      <c r="F30" s="237">
        <v>0.9583333333333334</v>
      </c>
      <c r="G30" s="237">
        <v>0.16666666666666666</v>
      </c>
      <c r="H30" s="68">
        <v>5.0</v>
      </c>
      <c r="I30" s="68">
        <v>0.0</v>
      </c>
      <c r="J30" s="68">
        <v>0.0</v>
      </c>
      <c r="K30" s="68">
        <v>5.0</v>
      </c>
    </row>
    <row r="31">
      <c r="A31" s="233">
        <v>45033.0</v>
      </c>
      <c r="B31" s="68" t="s">
        <v>54</v>
      </c>
      <c r="C31" s="68" t="s">
        <v>49</v>
      </c>
      <c r="D31" s="234" t="s">
        <v>175</v>
      </c>
      <c r="E31" s="233">
        <v>45034.0</v>
      </c>
      <c r="F31" s="237">
        <v>0.16666666666666666</v>
      </c>
      <c r="G31" s="237">
        <v>0.3333333333333333</v>
      </c>
      <c r="H31" s="68">
        <v>4.0</v>
      </c>
      <c r="I31" s="68">
        <v>1.0</v>
      </c>
      <c r="J31" s="68">
        <v>1.0</v>
      </c>
      <c r="K31" s="68">
        <v>2.0</v>
      </c>
      <c r="L31" s="68" t="s">
        <v>191</v>
      </c>
    </row>
    <row r="32">
      <c r="A32" s="233">
        <v>45033.0</v>
      </c>
      <c r="B32" s="68" t="s">
        <v>50</v>
      </c>
      <c r="C32" s="68" t="s">
        <v>35</v>
      </c>
      <c r="D32" s="234" t="s">
        <v>175</v>
      </c>
      <c r="E32" s="233">
        <v>45034.0</v>
      </c>
      <c r="F32" s="237">
        <v>0.20833333333333334</v>
      </c>
      <c r="G32" s="237">
        <v>0.375</v>
      </c>
      <c r="H32" s="235">
        <v>4.0</v>
      </c>
      <c r="I32" s="235">
        <v>2.5</v>
      </c>
      <c r="J32" s="235">
        <v>0.5</v>
      </c>
      <c r="K32" s="235">
        <v>1.0</v>
      </c>
      <c r="L32" s="152" t="s">
        <v>304</v>
      </c>
    </row>
    <row r="33">
      <c r="A33" s="233">
        <v>45033.0</v>
      </c>
      <c r="B33" s="68" t="s">
        <v>123</v>
      </c>
      <c r="C33" s="68" t="s">
        <v>23</v>
      </c>
      <c r="D33" s="234" t="s">
        <v>175</v>
      </c>
      <c r="E33" s="233">
        <v>45034.0</v>
      </c>
      <c r="F33" s="238">
        <v>0.020833333333333332</v>
      </c>
      <c r="G33" s="237">
        <v>0.4583333333333333</v>
      </c>
      <c r="H33" s="235">
        <v>10.5</v>
      </c>
      <c r="I33" s="235">
        <v>2.5</v>
      </c>
      <c r="J33" s="235">
        <v>2.5</v>
      </c>
      <c r="K33" s="236">
        <v>5.5</v>
      </c>
      <c r="L33" s="152" t="s">
        <v>304</v>
      </c>
    </row>
    <row r="34">
      <c r="A34" s="233">
        <v>45033.0</v>
      </c>
      <c r="B34" s="68" t="s">
        <v>45</v>
      </c>
      <c r="C34" s="68" t="s">
        <v>1</v>
      </c>
      <c r="D34" s="234" t="s">
        <v>175</v>
      </c>
      <c r="E34" s="233">
        <v>45034.0</v>
      </c>
      <c r="F34" s="235">
        <v>0.0</v>
      </c>
      <c r="G34" s="235">
        <v>0.0</v>
      </c>
      <c r="H34" s="235">
        <v>0.0</v>
      </c>
      <c r="I34" s="235">
        <v>0.0</v>
      </c>
      <c r="J34" s="235">
        <v>0.0</v>
      </c>
      <c r="K34" s="235">
        <v>0.0</v>
      </c>
      <c r="L34" s="152" t="s">
        <v>166</v>
      </c>
    </row>
    <row r="35">
      <c r="A35" s="233">
        <v>45033.0</v>
      </c>
      <c r="B35" s="68" t="s">
        <v>30</v>
      </c>
      <c r="C35" s="68" t="s">
        <v>1</v>
      </c>
      <c r="D35" s="234" t="s">
        <v>175</v>
      </c>
      <c r="E35" s="233">
        <v>45034.0</v>
      </c>
      <c r="F35" s="237">
        <v>0.1875</v>
      </c>
      <c r="G35" s="237">
        <v>0.4791666666666667</v>
      </c>
      <c r="H35" s="68">
        <v>7.0</v>
      </c>
      <c r="I35" s="68">
        <v>0.0</v>
      </c>
      <c r="J35" s="68">
        <v>5.5</v>
      </c>
      <c r="K35" s="68">
        <v>1.5</v>
      </c>
    </row>
    <row r="36">
      <c r="A36" s="233">
        <v>45033.0</v>
      </c>
      <c r="B36" s="68" t="s">
        <v>18</v>
      </c>
      <c r="C36" s="68" t="s">
        <v>1</v>
      </c>
      <c r="D36" s="234" t="s">
        <v>175</v>
      </c>
      <c r="E36" s="233">
        <v>45034.0</v>
      </c>
      <c r="F36" s="237">
        <v>0.20833333333333334</v>
      </c>
      <c r="G36" s="237">
        <v>0.4791666666666667</v>
      </c>
      <c r="H36" s="68">
        <v>6.5</v>
      </c>
      <c r="I36" s="68">
        <v>0.0</v>
      </c>
      <c r="J36" s="68">
        <v>5.5</v>
      </c>
      <c r="K36" s="68">
        <v>1.0</v>
      </c>
    </row>
    <row r="37">
      <c r="A37" s="233">
        <v>45033.0</v>
      </c>
      <c r="B37" s="68" t="s">
        <v>82</v>
      </c>
      <c r="C37" s="68" t="s">
        <v>35</v>
      </c>
      <c r="D37" s="234" t="s">
        <v>175</v>
      </c>
      <c r="E37" s="233">
        <v>45034.0</v>
      </c>
      <c r="F37" s="238">
        <v>0.16666666666666666</v>
      </c>
      <c r="G37" s="237">
        <v>0.4583333333333333</v>
      </c>
      <c r="H37" s="68">
        <v>7.0</v>
      </c>
      <c r="I37" s="68">
        <v>0.0</v>
      </c>
      <c r="J37" s="68">
        <v>4.0</v>
      </c>
      <c r="K37" s="68">
        <v>3.0</v>
      </c>
    </row>
    <row r="38">
      <c r="A38" s="233">
        <v>45033.0</v>
      </c>
      <c r="B38" s="68" t="s">
        <v>52</v>
      </c>
      <c r="C38" s="68" t="s">
        <v>51</v>
      </c>
      <c r="D38" s="234" t="s">
        <v>175</v>
      </c>
      <c r="E38" s="233">
        <v>45034.0</v>
      </c>
      <c r="F38" s="237">
        <v>0.16666666666666666</v>
      </c>
      <c r="G38" s="238">
        <v>0.5</v>
      </c>
      <c r="H38" s="68">
        <v>8.0</v>
      </c>
      <c r="I38" s="68">
        <v>0.0</v>
      </c>
      <c r="J38" s="68">
        <v>0.0</v>
      </c>
      <c r="K38" s="68">
        <v>8.0</v>
      </c>
      <c r="L38" s="152"/>
    </row>
    <row r="39">
      <c r="A39" s="233">
        <v>45033.0</v>
      </c>
      <c r="B39" s="68" t="s">
        <v>69</v>
      </c>
      <c r="C39" s="68" t="s">
        <v>51</v>
      </c>
      <c r="D39" s="234" t="s">
        <v>175</v>
      </c>
      <c r="E39" s="233">
        <v>45034.0</v>
      </c>
      <c r="F39" s="237">
        <v>0.16666666666666666</v>
      </c>
      <c r="G39" s="237">
        <v>0.5208333333333334</v>
      </c>
      <c r="H39" s="68">
        <v>8.5</v>
      </c>
      <c r="I39" s="68">
        <v>0.5</v>
      </c>
      <c r="J39" s="68">
        <v>6.0</v>
      </c>
      <c r="K39" s="68">
        <v>2.0</v>
      </c>
      <c r="L39" s="68" t="s">
        <v>192</v>
      </c>
    </row>
    <row r="40">
      <c r="A40" s="233">
        <v>45033.0</v>
      </c>
      <c r="B40" s="68" t="s">
        <v>190</v>
      </c>
      <c r="C40" s="68" t="s">
        <v>51</v>
      </c>
      <c r="D40" s="234" t="s">
        <v>175</v>
      </c>
      <c r="E40" s="233">
        <v>45034.0</v>
      </c>
      <c r="F40" s="235">
        <v>0.0</v>
      </c>
      <c r="G40" s="235">
        <v>0.0</v>
      </c>
      <c r="H40" s="235">
        <v>0.0</v>
      </c>
      <c r="I40" s="235">
        <v>0.0</v>
      </c>
      <c r="J40" s="235">
        <v>0.0</v>
      </c>
      <c r="K40" s="235">
        <v>0.0</v>
      </c>
      <c r="L40" s="152" t="s">
        <v>25</v>
      </c>
    </row>
    <row r="41">
      <c r="A41" s="233">
        <v>45033.0</v>
      </c>
      <c r="B41" s="155" t="s">
        <v>97</v>
      </c>
      <c r="C41" s="68" t="s">
        <v>31</v>
      </c>
      <c r="D41" s="234" t="s">
        <v>175</v>
      </c>
      <c r="E41" s="233">
        <v>45034.0</v>
      </c>
      <c r="F41" s="237">
        <v>0.22916666666666666</v>
      </c>
      <c r="G41" s="237">
        <v>0.5416666666666666</v>
      </c>
      <c r="H41" s="235">
        <v>7.5</v>
      </c>
      <c r="I41" s="235">
        <v>0.0</v>
      </c>
      <c r="J41" s="235">
        <v>7.0</v>
      </c>
      <c r="K41" s="235">
        <v>0.5</v>
      </c>
    </row>
    <row r="42">
      <c r="A42" s="233">
        <v>45033.0</v>
      </c>
      <c r="B42" s="152" t="s">
        <v>825</v>
      </c>
      <c r="C42" s="68" t="s">
        <v>60</v>
      </c>
      <c r="D42" s="234" t="s">
        <v>175</v>
      </c>
      <c r="E42" s="233">
        <v>45034.0</v>
      </c>
      <c r="F42" s="237">
        <v>0.20833333333333334</v>
      </c>
      <c r="G42" s="237">
        <v>0.375</v>
      </c>
      <c r="H42" s="235">
        <v>4.0</v>
      </c>
      <c r="I42" s="235">
        <v>0.0</v>
      </c>
      <c r="J42" s="235">
        <v>3.0</v>
      </c>
      <c r="K42" s="235">
        <v>1.0</v>
      </c>
    </row>
    <row r="43">
      <c r="A43" s="233">
        <v>45034.0</v>
      </c>
      <c r="B43" s="68" t="s">
        <v>88</v>
      </c>
      <c r="C43" s="68" t="s">
        <v>31</v>
      </c>
      <c r="D43" s="234" t="s">
        <v>175</v>
      </c>
      <c r="E43" s="233">
        <v>45034.0</v>
      </c>
      <c r="F43" s="238">
        <v>0.9166666666666666</v>
      </c>
      <c r="G43" s="237">
        <v>0.25</v>
      </c>
      <c r="H43" s="235">
        <v>8.0</v>
      </c>
      <c r="I43" s="236">
        <v>0.0</v>
      </c>
      <c r="J43" s="236">
        <v>0.0</v>
      </c>
      <c r="K43" s="235">
        <v>8.0</v>
      </c>
    </row>
    <row r="44">
      <c r="A44" s="233">
        <v>45034.0</v>
      </c>
      <c r="B44" s="68" t="s">
        <v>139</v>
      </c>
      <c r="C44" s="68" t="s">
        <v>35</v>
      </c>
      <c r="D44" s="234" t="s">
        <v>175</v>
      </c>
      <c r="E44" s="233">
        <v>45034.0</v>
      </c>
      <c r="F44" s="237">
        <v>0.9583333333333334</v>
      </c>
      <c r="G44" s="237">
        <v>0.375</v>
      </c>
      <c r="H44" s="68">
        <v>10.0</v>
      </c>
      <c r="I44" s="68">
        <v>2.0</v>
      </c>
      <c r="J44" s="68">
        <v>1.0</v>
      </c>
      <c r="K44" s="68">
        <v>7.0</v>
      </c>
      <c r="L44" s="68" t="s">
        <v>411</v>
      </c>
    </row>
    <row r="45">
      <c r="A45" s="233">
        <v>45034.0</v>
      </c>
      <c r="B45" s="68" t="s">
        <v>32</v>
      </c>
      <c r="C45" s="68" t="s">
        <v>1</v>
      </c>
      <c r="D45" s="234" t="s">
        <v>175</v>
      </c>
      <c r="E45" s="233">
        <v>45034.0</v>
      </c>
      <c r="F45" s="237">
        <v>0.9375</v>
      </c>
      <c r="G45" s="237">
        <v>0.1875</v>
      </c>
      <c r="H45" s="235">
        <v>6.0</v>
      </c>
      <c r="I45" s="236">
        <v>0.0</v>
      </c>
      <c r="J45" s="236">
        <v>0.0</v>
      </c>
      <c r="K45" s="235">
        <v>6.0</v>
      </c>
    </row>
    <row r="46">
      <c r="A46" s="233">
        <v>45034.0</v>
      </c>
      <c r="B46" s="68" t="s">
        <v>54</v>
      </c>
      <c r="C46" s="68" t="s">
        <v>51</v>
      </c>
      <c r="D46" s="234" t="s">
        <v>175</v>
      </c>
      <c r="E46" s="233">
        <v>45034.0</v>
      </c>
      <c r="F46" s="237">
        <v>0.9583333333333334</v>
      </c>
      <c r="G46" s="237">
        <v>0.20833333333333334</v>
      </c>
      <c r="H46" s="68">
        <v>6.0</v>
      </c>
      <c r="I46" s="68">
        <v>0.0</v>
      </c>
      <c r="J46" s="68">
        <v>0.0</v>
      </c>
      <c r="K46" s="68">
        <v>6.0</v>
      </c>
      <c r="L46" s="152" t="s">
        <v>158</v>
      </c>
    </row>
    <row r="47">
      <c r="A47" s="233">
        <v>45034.0</v>
      </c>
      <c r="B47" s="68" t="s">
        <v>52</v>
      </c>
      <c r="C47" s="68" t="s">
        <v>51</v>
      </c>
      <c r="D47" s="234" t="s">
        <v>175</v>
      </c>
      <c r="E47" s="233">
        <v>45034.0</v>
      </c>
      <c r="F47" s="235">
        <v>0.0</v>
      </c>
      <c r="G47" s="235">
        <v>0.0</v>
      </c>
      <c r="H47" s="235">
        <v>0.0</v>
      </c>
      <c r="I47" s="235">
        <v>0.0</v>
      </c>
      <c r="J47" s="235">
        <v>0.0</v>
      </c>
      <c r="K47" s="235">
        <v>0.0</v>
      </c>
      <c r="L47" s="152" t="s">
        <v>166</v>
      </c>
    </row>
    <row r="48">
      <c r="A48" s="233">
        <v>45034.0</v>
      </c>
      <c r="B48" s="68" t="s">
        <v>18</v>
      </c>
      <c r="C48" s="68" t="s">
        <v>1</v>
      </c>
      <c r="D48" s="234" t="s">
        <v>175</v>
      </c>
      <c r="E48" s="233">
        <v>45034.0</v>
      </c>
      <c r="F48" s="237">
        <v>0.9375</v>
      </c>
      <c r="G48" s="237">
        <v>0.2916666666666667</v>
      </c>
      <c r="H48" s="235">
        <v>8.5</v>
      </c>
      <c r="I48" s="235">
        <v>0.5</v>
      </c>
      <c r="J48" s="235">
        <v>0.5</v>
      </c>
      <c r="K48" s="235">
        <v>7.5</v>
      </c>
      <c r="L48" s="152"/>
    </row>
    <row r="49">
      <c r="A49" s="233">
        <v>45034.0</v>
      </c>
      <c r="B49" s="68" t="s">
        <v>50</v>
      </c>
      <c r="C49" s="68" t="s">
        <v>23</v>
      </c>
      <c r="D49" s="234" t="s">
        <v>171</v>
      </c>
      <c r="E49" s="233">
        <v>45035.0</v>
      </c>
      <c r="F49" s="238">
        <v>0.020833333333333332</v>
      </c>
      <c r="G49" s="237">
        <v>0.2916666666666667</v>
      </c>
      <c r="H49" s="235">
        <v>6.5</v>
      </c>
      <c r="I49" s="235">
        <v>0.0</v>
      </c>
      <c r="J49" s="235">
        <v>1.0</v>
      </c>
      <c r="K49" s="236">
        <v>5.5</v>
      </c>
      <c r="L49" s="152"/>
    </row>
    <row r="50">
      <c r="A50" s="233">
        <v>45034.0</v>
      </c>
      <c r="B50" s="68" t="s">
        <v>50</v>
      </c>
      <c r="C50" s="68" t="s">
        <v>1</v>
      </c>
      <c r="D50" s="234" t="s">
        <v>171</v>
      </c>
      <c r="E50" s="233">
        <v>45035.0</v>
      </c>
      <c r="F50" s="237">
        <v>0.2916666666666667</v>
      </c>
      <c r="G50" s="237">
        <v>0.4791666666666667</v>
      </c>
      <c r="H50" s="235">
        <v>4.5</v>
      </c>
      <c r="I50" s="235">
        <v>3.0</v>
      </c>
      <c r="J50" s="235">
        <v>1.5</v>
      </c>
      <c r="K50" s="235">
        <v>0.0</v>
      </c>
      <c r="L50" s="152" t="s">
        <v>259</v>
      </c>
    </row>
    <row r="51">
      <c r="A51" s="233">
        <v>45034.0</v>
      </c>
      <c r="B51" s="68" t="s">
        <v>123</v>
      </c>
      <c r="C51" s="68" t="s">
        <v>23</v>
      </c>
      <c r="D51" s="234" t="s">
        <v>171</v>
      </c>
      <c r="E51" s="233">
        <v>45035.0</v>
      </c>
      <c r="F51" s="237">
        <v>0.2916666666666667</v>
      </c>
      <c r="G51" s="237">
        <v>0.4583333333333333</v>
      </c>
      <c r="H51" s="235">
        <v>4.0</v>
      </c>
      <c r="I51" s="235">
        <v>0.0</v>
      </c>
      <c r="J51" s="235">
        <v>4.0</v>
      </c>
      <c r="K51" s="235">
        <v>0.0</v>
      </c>
      <c r="L51" s="152" t="s">
        <v>158</v>
      </c>
    </row>
    <row r="52">
      <c r="A52" s="233">
        <v>45034.0</v>
      </c>
      <c r="B52" s="68" t="s">
        <v>45</v>
      </c>
      <c r="C52" s="68" t="s">
        <v>1</v>
      </c>
      <c r="D52" s="234" t="s">
        <v>171</v>
      </c>
      <c r="E52" s="233">
        <v>45035.0</v>
      </c>
      <c r="F52" s="235">
        <v>0.0</v>
      </c>
      <c r="G52" s="235">
        <v>0.0</v>
      </c>
      <c r="H52" s="235">
        <v>0.0</v>
      </c>
      <c r="I52" s="235">
        <v>0.0</v>
      </c>
      <c r="J52" s="235">
        <v>0.0</v>
      </c>
      <c r="K52" s="235">
        <v>0.0</v>
      </c>
      <c r="L52" s="152" t="s">
        <v>166</v>
      </c>
    </row>
    <row r="53">
      <c r="A53" s="233">
        <v>45034.0</v>
      </c>
      <c r="B53" s="68" t="s">
        <v>30</v>
      </c>
      <c r="C53" s="68" t="s">
        <v>1</v>
      </c>
      <c r="D53" s="234" t="s">
        <v>171</v>
      </c>
      <c r="E53" s="233">
        <v>45035.0</v>
      </c>
      <c r="F53" s="237">
        <v>0.1875</v>
      </c>
      <c r="G53" s="237">
        <v>0.4791666666666667</v>
      </c>
      <c r="H53" s="68">
        <v>7.0</v>
      </c>
      <c r="I53" s="68">
        <v>0.0</v>
      </c>
      <c r="J53" s="68">
        <v>5.5</v>
      </c>
      <c r="K53" s="68">
        <v>1.5</v>
      </c>
    </row>
    <row r="54">
      <c r="A54" s="233">
        <v>45034.0</v>
      </c>
      <c r="B54" s="68" t="s">
        <v>82</v>
      </c>
      <c r="C54" s="68" t="s">
        <v>35</v>
      </c>
      <c r="D54" s="234" t="s">
        <v>171</v>
      </c>
      <c r="E54" s="233">
        <v>45035.0</v>
      </c>
      <c r="F54" s="238">
        <v>0.16666666666666666</v>
      </c>
      <c r="G54" s="237">
        <v>0.4583333333333333</v>
      </c>
      <c r="H54" s="68">
        <v>7.0</v>
      </c>
      <c r="I54" s="68">
        <v>0.0</v>
      </c>
      <c r="J54" s="68">
        <v>4.0</v>
      </c>
      <c r="K54" s="68">
        <v>3.0</v>
      </c>
      <c r="L54" s="152"/>
    </row>
    <row r="55">
      <c r="A55" s="233">
        <v>45034.0</v>
      </c>
      <c r="B55" s="68" t="s">
        <v>69</v>
      </c>
      <c r="C55" s="68" t="s">
        <v>51</v>
      </c>
      <c r="D55" s="234" t="s">
        <v>171</v>
      </c>
      <c r="E55" s="233">
        <v>45035.0</v>
      </c>
      <c r="F55" s="237">
        <v>0.16666666666666666</v>
      </c>
      <c r="G55" s="238">
        <v>0.5</v>
      </c>
      <c r="H55" s="68">
        <v>8.0</v>
      </c>
      <c r="I55" s="68">
        <v>0.0</v>
      </c>
      <c r="J55" s="68">
        <v>6.0</v>
      </c>
      <c r="K55" s="68">
        <v>2.0</v>
      </c>
    </row>
    <row r="56">
      <c r="A56" s="233">
        <v>45034.0</v>
      </c>
      <c r="B56" s="68" t="s">
        <v>190</v>
      </c>
      <c r="C56" s="68" t="s">
        <v>51</v>
      </c>
      <c r="D56" s="234" t="s">
        <v>171</v>
      </c>
      <c r="E56" s="233">
        <v>45035.0</v>
      </c>
      <c r="F56" s="238">
        <v>0.20833333333333334</v>
      </c>
      <c r="G56" s="237">
        <v>0.5208333333333334</v>
      </c>
      <c r="H56" s="68">
        <v>7.5</v>
      </c>
      <c r="I56" s="68">
        <v>0.0</v>
      </c>
      <c r="J56" s="68">
        <v>6.5</v>
      </c>
      <c r="K56" s="68">
        <v>1.0</v>
      </c>
    </row>
    <row r="57">
      <c r="A57" s="233">
        <v>45034.0</v>
      </c>
      <c r="B57" s="155" t="s">
        <v>97</v>
      </c>
      <c r="C57" s="68" t="s">
        <v>31</v>
      </c>
      <c r="D57" s="234" t="s">
        <v>171</v>
      </c>
      <c r="E57" s="233">
        <v>45035.0</v>
      </c>
      <c r="F57" s="237">
        <v>0.25</v>
      </c>
      <c r="G57" s="237">
        <v>0.5416666666666666</v>
      </c>
      <c r="H57" s="235">
        <v>7.0</v>
      </c>
      <c r="I57" s="235">
        <v>0.0</v>
      </c>
      <c r="J57" s="235">
        <v>7.0</v>
      </c>
      <c r="K57" s="235">
        <v>0.0</v>
      </c>
      <c r="L57" s="152"/>
    </row>
    <row r="58">
      <c r="A58" s="233">
        <v>45034.0</v>
      </c>
      <c r="B58" s="152" t="s">
        <v>825</v>
      </c>
      <c r="C58" s="68" t="s">
        <v>60</v>
      </c>
      <c r="D58" s="234" t="s">
        <v>171</v>
      </c>
      <c r="E58" s="233">
        <v>45035.0</v>
      </c>
      <c r="F58" s="237">
        <v>0.20833333333333334</v>
      </c>
      <c r="G58" s="237">
        <v>0.375</v>
      </c>
      <c r="H58" s="235">
        <v>4.0</v>
      </c>
      <c r="I58" s="235">
        <v>0.0</v>
      </c>
      <c r="J58" s="235">
        <v>3.0</v>
      </c>
      <c r="K58" s="235">
        <v>1.0</v>
      </c>
    </row>
    <row r="59">
      <c r="A59" s="233">
        <v>45035.0</v>
      </c>
      <c r="B59" s="68" t="s">
        <v>88</v>
      </c>
      <c r="C59" s="68" t="s">
        <v>31</v>
      </c>
      <c r="D59" s="234" t="s">
        <v>171</v>
      </c>
      <c r="E59" s="233">
        <v>45035.0</v>
      </c>
      <c r="F59" s="238">
        <v>0.9166666666666666</v>
      </c>
      <c r="G59" s="237">
        <v>0.4583333333333333</v>
      </c>
      <c r="H59" s="235">
        <v>13.0</v>
      </c>
      <c r="I59" s="235">
        <v>5.0</v>
      </c>
      <c r="J59" s="236">
        <v>0.0</v>
      </c>
      <c r="K59" s="235">
        <v>8.0</v>
      </c>
      <c r="L59" s="68" t="s">
        <v>407</v>
      </c>
    </row>
    <row r="60">
      <c r="A60" s="233">
        <v>45035.0</v>
      </c>
      <c r="B60" s="68" t="s">
        <v>139</v>
      </c>
      <c r="C60" s="68" t="s">
        <v>35</v>
      </c>
      <c r="D60" s="234" t="s">
        <v>171</v>
      </c>
      <c r="E60" s="233">
        <v>45035.0</v>
      </c>
      <c r="F60" s="237">
        <v>0.9583333333333334</v>
      </c>
      <c r="G60" s="237">
        <v>0.20833333333333334</v>
      </c>
      <c r="H60" s="68">
        <v>6.0</v>
      </c>
      <c r="I60" s="68">
        <v>0.0</v>
      </c>
      <c r="J60" s="68">
        <v>0.0</v>
      </c>
      <c r="K60" s="68">
        <v>6.0</v>
      </c>
    </row>
    <row r="61">
      <c r="A61" s="233">
        <v>45035.0</v>
      </c>
      <c r="B61" s="68" t="s">
        <v>32</v>
      </c>
      <c r="C61" s="68" t="s">
        <v>1</v>
      </c>
      <c r="D61" s="234" t="s">
        <v>171</v>
      </c>
      <c r="E61" s="233">
        <v>45035.0</v>
      </c>
      <c r="F61" s="237">
        <v>0.9375</v>
      </c>
      <c r="G61" s="237">
        <v>0.1875</v>
      </c>
      <c r="H61" s="235">
        <v>6.0</v>
      </c>
      <c r="I61" s="236">
        <v>0.0</v>
      </c>
      <c r="J61" s="236">
        <v>0.0</v>
      </c>
      <c r="K61" s="235">
        <v>6.0</v>
      </c>
    </row>
    <row r="62">
      <c r="A62" s="233">
        <v>45035.0</v>
      </c>
      <c r="B62" s="68" t="s">
        <v>18</v>
      </c>
      <c r="C62" s="68" t="s">
        <v>1</v>
      </c>
      <c r="D62" s="234" t="s">
        <v>171</v>
      </c>
      <c r="E62" s="233">
        <v>45035.0</v>
      </c>
      <c r="F62" s="237">
        <v>0.9375</v>
      </c>
      <c r="G62" s="237">
        <v>0.375</v>
      </c>
      <c r="H62" s="68">
        <v>10.5</v>
      </c>
      <c r="I62" s="68">
        <v>2.5</v>
      </c>
      <c r="J62" s="68">
        <v>0.5</v>
      </c>
      <c r="K62" s="68">
        <v>7.5</v>
      </c>
      <c r="L62" s="68" t="s">
        <v>304</v>
      </c>
    </row>
    <row r="63">
      <c r="A63" s="233">
        <v>45035.0</v>
      </c>
      <c r="B63" s="68" t="s">
        <v>54</v>
      </c>
      <c r="C63" s="68" t="s">
        <v>51</v>
      </c>
      <c r="D63" s="234" t="s">
        <v>171</v>
      </c>
      <c r="E63" s="233">
        <v>45035.0</v>
      </c>
      <c r="F63" s="237">
        <v>0.9583333333333334</v>
      </c>
      <c r="G63" s="237">
        <v>0.16666666666666666</v>
      </c>
      <c r="H63" s="68">
        <v>5.0</v>
      </c>
      <c r="I63" s="68">
        <v>0.0</v>
      </c>
      <c r="J63" s="68">
        <v>0.0</v>
      </c>
      <c r="K63" s="68">
        <v>5.0</v>
      </c>
      <c r="L63" s="152"/>
    </row>
    <row r="64">
      <c r="A64" s="233">
        <v>45035.0</v>
      </c>
      <c r="B64" s="68" t="s">
        <v>54</v>
      </c>
      <c r="C64" s="68" t="s">
        <v>49</v>
      </c>
      <c r="D64" s="234" t="s">
        <v>169</v>
      </c>
      <c r="E64" s="233">
        <v>45036.0</v>
      </c>
      <c r="F64" s="238">
        <v>0.16666666666666666</v>
      </c>
      <c r="G64" s="237">
        <v>0.3333333333333333</v>
      </c>
      <c r="H64" s="68">
        <v>4.0</v>
      </c>
      <c r="I64" s="68">
        <v>1.0</v>
      </c>
      <c r="J64" s="68">
        <v>1.0</v>
      </c>
      <c r="K64" s="68">
        <v>2.0</v>
      </c>
      <c r="L64" s="152" t="s">
        <v>191</v>
      </c>
    </row>
    <row r="65">
      <c r="A65" s="233">
        <v>45035.0</v>
      </c>
      <c r="B65" s="68" t="s">
        <v>50</v>
      </c>
      <c r="C65" s="68" t="s">
        <v>23</v>
      </c>
      <c r="D65" s="234" t="s">
        <v>169</v>
      </c>
      <c r="E65" s="233">
        <v>45036.0</v>
      </c>
      <c r="F65" s="238">
        <v>0.020833333333333332</v>
      </c>
      <c r="G65" s="237">
        <v>0.20833333333333334</v>
      </c>
      <c r="H65" s="68">
        <v>4.5</v>
      </c>
      <c r="I65" s="68">
        <v>0.0</v>
      </c>
      <c r="J65" s="68">
        <v>0.0</v>
      </c>
      <c r="K65" s="68">
        <v>4.5</v>
      </c>
    </row>
    <row r="66">
      <c r="A66" s="233">
        <v>45035.0</v>
      </c>
      <c r="B66" s="68" t="s">
        <v>50</v>
      </c>
      <c r="C66" s="68" t="s">
        <v>35</v>
      </c>
      <c r="D66" s="234" t="s">
        <v>169</v>
      </c>
      <c r="E66" s="233">
        <v>45036.0</v>
      </c>
      <c r="F66" s="237">
        <v>0.20833333333333334</v>
      </c>
      <c r="G66" s="237">
        <v>0.375</v>
      </c>
      <c r="H66" s="235">
        <v>4.0</v>
      </c>
      <c r="I66" s="235">
        <v>0.5</v>
      </c>
      <c r="J66" s="235">
        <v>2.5</v>
      </c>
      <c r="K66" s="235">
        <v>1.0</v>
      </c>
    </row>
    <row r="67">
      <c r="A67" s="233">
        <v>45035.0</v>
      </c>
      <c r="B67" s="68" t="s">
        <v>50</v>
      </c>
      <c r="C67" s="68" t="s">
        <v>1</v>
      </c>
      <c r="D67" s="234" t="s">
        <v>169</v>
      </c>
      <c r="E67" s="233">
        <v>45036.0</v>
      </c>
      <c r="F67" s="237">
        <v>0.375</v>
      </c>
      <c r="G67" s="237">
        <v>0.4791666666666667</v>
      </c>
      <c r="H67" s="235">
        <v>2.5</v>
      </c>
      <c r="I67" s="235">
        <v>2.5</v>
      </c>
      <c r="J67" s="235">
        <v>0.0</v>
      </c>
      <c r="K67" s="235">
        <v>0.0</v>
      </c>
      <c r="L67" s="68" t="s">
        <v>259</v>
      </c>
    </row>
    <row r="68">
      <c r="A68" s="233">
        <v>45035.0</v>
      </c>
      <c r="B68" s="68" t="s">
        <v>123</v>
      </c>
      <c r="C68" s="68" t="s">
        <v>23</v>
      </c>
      <c r="D68" s="234" t="s">
        <v>169</v>
      </c>
      <c r="E68" s="233">
        <v>45036.0</v>
      </c>
      <c r="F68" s="237">
        <v>0.20833333333333334</v>
      </c>
      <c r="G68" s="237">
        <v>0.4583333333333333</v>
      </c>
      <c r="H68" s="235">
        <v>6.0</v>
      </c>
      <c r="I68" s="235">
        <v>0.0</v>
      </c>
      <c r="J68" s="235">
        <v>5.0</v>
      </c>
      <c r="K68" s="235">
        <v>1.0</v>
      </c>
    </row>
    <row r="69">
      <c r="A69" s="233">
        <v>45035.0</v>
      </c>
      <c r="B69" s="68" t="s">
        <v>45</v>
      </c>
      <c r="C69" s="68" t="s">
        <v>1</v>
      </c>
      <c r="D69" s="234" t="s">
        <v>169</v>
      </c>
      <c r="E69" s="233">
        <v>45036.0</v>
      </c>
      <c r="F69" s="235">
        <v>0.0</v>
      </c>
      <c r="G69" s="235">
        <v>0.0</v>
      </c>
      <c r="H69" s="235">
        <v>0.0</v>
      </c>
      <c r="I69" s="235">
        <v>0.0</v>
      </c>
      <c r="J69" s="235">
        <v>0.0</v>
      </c>
      <c r="K69" s="235">
        <v>0.0</v>
      </c>
      <c r="L69" s="152" t="s">
        <v>166</v>
      </c>
    </row>
    <row r="70">
      <c r="A70" s="233">
        <v>45035.0</v>
      </c>
      <c r="B70" s="68" t="s">
        <v>30</v>
      </c>
      <c r="C70" s="68" t="s">
        <v>1</v>
      </c>
      <c r="D70" s="234" t="s">
        <v>169</v>
      </c>
      <c r="E70" s="233">
        <v>45036.0</v>
      </c>
      <c r="F70" s="237">
        <v>0.1875</v>
      </c>
      <c r="G70" s="237">
        <v>0.4791666666666667</v>
      </c>
      <c r="H70" s="68">
        <v>7.0</v>
      </c>
      <c r="I70" s="68">
        <v>0.0</v>
      </c>
      <c r="J70" s="68">
        <v>5.5</v>
      </c>
      <c r="K70" s="68">
        <v>1.5</v>
      </c>
    </row>
    <row r="71">
      <c r="A71" s="233">
        <v>45035.0</v>
      </c>
      <c r="B71" s="68" t="s">
        <v>82</v>
      </c>
      <c r="C71" s="68" t="s">
        <v>35</v>
      </c>
      <c r="D71" s="234" t="s">
        <v>169</v>
      </c>
      <c r="E71" s="233">
        <v>45036.0</v>
      </c>
      <c r="F71" s="238">
        <v>0.16666666666666666</v>
      </c>
      <c r="G71" s="237">
        <v>0.4583333333333333</v>
      </c>
      <c r="H71" s="68">
        <v>7.0</v>
      </c>
      <c r="I71" s="68">
        <v>0.0</v>
      </c>
      <c r="J71" s="68">
        <v>4.0</v>
      </c>
      <c r="K71" s="68">
        <v>3.0</v>
      </c>
      <c r="L71" s="152"/>
    </row>
    <row r="72">
      <c r="A72" s="233">
        <v>45035.0</v>
      </c>
      <c r="B72" s="68" t="s">
        <v>82</v>
      </c>
      <c r="C72" s="68" t="s">
        <v>31</v>
      </c>
      <c r="D72" s="234" t="s">
        <v>169</v>
      </c>
      <c r="E72" s="233">
        <v>45036.0</v>
      </c>
      <c r="F72" s="237">
        <v>0.4583333333333333</v>
      </c>
      <c r="G72" s="237">
        <v>0.5416666666666666</v>
      </c>
      <c r="H72" s="235">
        <v>2.0</v>
      </c>
      <c r="I72" s="235">
        <v>1.0</v>
      </c>
      <c r="J72" s="235">
        <v>1.0</v>
      </c>
      <c r="K72" s="235">
        <v>0.0</v>
      </c>
      <c r="L72" s="152" t="s">
        <v>191</v>
      </c>
    </row>
    <row r="73">
      <c r="A73" s="233">
        <v>45035.0</v>
      </c>
      <c r="B73" s="68" t="s">
        <v>52</v>
      </c>
      <c r="C73" s="68" t="s">
        <v>51</v>
      </c>
      <c r="D73" s="234" t="s">
        <v>169</v>
      </c>
      <c r="E73" s="233">
        <v>45036.0</v>
      </c>
      <c r="F73" s="235">
        <v>0.0</v>
      </c>
      <c r="G73" s="235">
        <v>0.0</v>
      </c>
      <c r="H73" s="235">
        <v>0.0</v>
      </c>
      <c r="I73" s="235">
        <v>0.0</v>
      </c>
      <c r="J73" s="235">
        <v>0.0</v>
      </c>
      <c r="K73" s="235">
        <v>0.0</v>
      </c>
      <c r="L73" s="152" t="s">
        <v>166</v>
      </c>
    </row>
    <row r="74">
      <c r="A74" s="233">
        <v>45035.0</v>
      </c>
      <c r="B74" s="68" t="s">
        <v>69</v>
      </c>
      <c r="C74" s="68" t="s">
        <v>51</v>
      </c>
      <c r="D74" s="234" t="s">
        <v>169</v>
      </c>
      <c r="E74" s="233">
        <v>45036.0</v>
      </c>
      <c r="F74" s="237">
        <v>0.16666666666666666</v>
      </c>
      <c r="G74" s="238">
        <v>0.5</v>
      </c>
      <c r="H74" s="68">
        <v>8.0</v>
      </c>
      <c r="I74" s="68">
        <v>0.0</v>
      </c>
      <c r="J74" s="68">
        <v>6.0</v>
      </c>
      <c r="K74" s="68">
        <v>2.0</v>
      </c>
      <c r="L74" s="152" t="s">
        <v>25</v>
      </c>
    </row>
    <row r="75">
      <c r="A75" s="233">
        <v>45035.0</v>
      </c>
      <c r="B75" s="68" t="s">
        <v>190</v>
      </c>
      <c r="C75" s="68" t="s">
        <v>51</v>
      </c>
      <c r="D75" s="234" t="s">
        <v>169</v>
      </c>
      <c r="E75" s="233">
        <v>45036.0</v>
      </c>
      <c r="F75" s="238">
        <v>0.20833333333333334</v>
      </c>
      <c r="G75" s="237">
        <v>0.5208333333333334</v>
      </c>
      <c r="H75" s="68">
        <v>7.5</v>
      </c>
      <c r="I75" s="68">
        <v>0.0</v>
      </c>
      <c r="J75" s="68">
        <v>6.5</v>
      </c>
      <c r="K75" s="68">
        <v>1.0</v>
      </c>
    </row>
    <row r="76">
      <c r="A76" s="233">
        <v>45035.0</v>
      </c>
      <c r="B76" s="155" t="s">
        <v>97</v>
      </c>
      <c r="C76" s="68" t="s">
        <v>31</v>
      </c>
      <c r="D76" s="234" t="s">
        <v>169</v>
      </c>
      <c r="E76" s="233">
        <v>45036.0</v>
      </c>
      <c r="F76" s="235">
        <v>0.0</v>
      </c>
      <c r="G76" s="235">
        <v>0.0</v>
      </c>
      <c r="H76" s="235">
        <v>0.0</v>
      </c>
      <c r="I76" s="235">
        <v>0.0</v>
      </c>
      <c r="J76" s="235">
        <v>0.0</v>
      </c>
      <c r="K76" s="235">
        <v>0.0</v>
      </c>
      <c r="L76" s="152" t="s">
        <v>25</v>
      </c>
    </row>
    <row r="77">
      <c r="A77" s="233">
        <v>45035.0</v>
      </c>
      <c r="B77" s="152" t="s">
        <v>825</v>
      </c>
      <c r="C77" s="68" t="s">
        <v>31</v>
      </c>
      <c r="D77" s="234" t="s">
        <v>169</v>
      </c>
      <c r="E77" s="233">
        <v>45036.0</v>
      </c>
      <c r="F77" s="235">
        <v>0.0</v>
      </c>
      <c r="G77" s="235">
        <v>0.0</v>
      </c>
      <c r="H77" s="235">
        <v>0.0</v>
      </c>
      <c r="I77" s="235">
        <v>0.0</v>
      </c>
      <c r="J77" s="235">
        <v>0.0</v>
      </c>
      <c r="K77" s="235">
        <v>0.0</v>
      </c>
      <c r="L77" s="152" t="s">
        <v>25</v>
      </c>
    </row>
    <row r="78">
      <c r="A78" s="233">
        <v>45036.0</v>
      </c>
      <c r="B78" s="68" t="s">
        <v>88</v>
      </c>
      <c r="C78" s="68" t="s">
        <v>31</v>
      </c>
      <c r="D78" s="234" t="s">
        <v>169</v>
      </c>
      <c r="E78" s="233">
        <v>45036.0</v>
      </c>
      <c r="F78" s="235">
        <v>0.0</v>
      </c>
      <c r="G78" s="235">
        <v>0.0</v>
      </c>
      <c r="H78" s="235">
        <v>0.0</v>
      </c>
      <c r="I78" s="235">
        <v>0.0</v>
      </c>
      <c r="J78" s="235">
        <v>0.0</v>
      </c>
      <c r="K78" s="235">
        <v>0.0</v>
      </c>
      <c r="L78" s="152" t="s">
        <v>25</v>
      </c>
    </row>
    <row r="79">
      <c r="A79" s="233">
        <v>45036.0</v>
      </c>
      <c r="B79" s="68" t="s">
        <v>82</v>
      </c>
      <c r="C79" s="68" t="s">
        <v>31</v>
      </c>
      <c r="D79" s="234" t="s">
        <v>169</v>
      </c>
      <c r="E79" s="233">
        <v>45036.0</v>
      </c>
      <c r="F79" s="237">
        <v>0.9166666666666666</v>
      </c>
      <c r="G79" s="237">
        <v>0.22916666666666666</v>
      </c>
      <c r="H79" s="68">
        <v>7.5</v>
      </c>
      <c r="I79" s="68">
        <v>0.0</v>
      </c>
      <c r="J79" s="68">
        <v>0.0</v>
      </c>
      <c r="K79" s="68">
        <v>7.5</v>
      </c>
      <c r="L79" s="152" t="s">
        <v>874</v>
      </c>
    </row>
    <row r="80">
      <c r="A80" s="233">
        <v>45036.0</v>
      </c>
      <c r="B80" s="68" t="s">
        <v>139</v>
      </c>
      <c r="C80" s="68" t="s">
        <v>35</v>
      </c>
      <c r="D80" s="234" t="s">
        <v>169</v>
      </c>
      <c r="E80" s="233">
        <v>45036.0</v>
      </c>
      <c r="F80" s="237">
        <v>0.9583333333333334</v>
      </c>
      <c r="G80" s="237">
        <v>0.375</v>
      </c>
      <c r="H80" s="68">
        <v>10.0</v>
      </c>
      <c r="I80" s="68">
        <v>2.0</v>
      </c>
      <c r="J80" s="68">
        <v>1.0</v>
      </c>
      <c r="K80" s="68">
        <v>7.0</v>
      </c>
      <c r="L80" s="152" t="s">
        <v>411</v>
      </c>
    </row>
    <row r="81">
      <c r="A81" s="233">
        <v>45036.0</v>
      </c>
      <c r="B81" s="68" t="s">
        <v>32</v>
      </c>
      <c r="C81" s="68" t="s">
        <v>1</v>
      </c>
      <c r="D81" s="234" t="s">
        <v>169</v>
      </c>
      <c r="E81" s="233">
        <v>45036.0</v>
      </c>
      <c r="F81" s="237">
        <v>0.9375</v>
      </c>
      <c r="G81" s="237">
        <v>0.25</v>
      </c>
      <c r="H81" s="235">
        <v>7.5</v>
      </c>
      <c r="I81" s="236">
        <v>0.0</v>
      </c>
      <c r="J81" s="236">
        <v>0.0</v>
      </c>
      <c r="K81" s="235">
        <v>7.5</v>
      </c>
    </row>
    <row r="82">
      <c r="A82" s="233">
        <v>45036.0</v>
      </c>
      <c r="B82" s="68" t="s">
        <v>54</v>
      </c>
      <c r="C82" s="68" t="s">
        <v>51</v>
      </c>
      <c r="D82" s="234" t="s">
        <v>169</v>
      </c>
      <c r="E82" s="233">
        <v>45036.0</v>
      </c>
      <c r="F82" s="237">
        <v>0.9583333333333334</v>
      </c>
      <c r="G82" s="237">
        <v>0.20833333333333334</v>
      </c>
      <c r="H82" s="68">
        <v>6.0</v>
      </c>
      <c r="I82" s="68">
        <v>0.0</v>
      </c>
      <c r="J82" s="68">
        <v>0.0</v>
      </c>
      <c r="K82" s="68">
        <v>6.0</v>
      </c>
    </row>
    <row r="83">
      <c r="A83" s="233">
        <v>45036.0</v>
      </c>
      <c r="B83" s="68" t="s">
        <v>18</v>
      </c>
      <c r="C83" s="68" t="s">
        <v>1</v>
      </c>
      <c r="D83" s="234" t="s">
        <v>169</v>
      </c>
      <c r="E83" s="233">
        <v>45036.0</v>
      </c>
      <c r="F83" s="237">
        <v>0.9375</v>
      </c>
      <c r="G83" s="237">
        <v>0.16666666666666666</v>
      </c>
      <c r="H83" s="235">
        <v>5.5</v>
      </c>
      <c r="I83" s="236">
        <v>0.0</v>
      </c>
      <c r="J83" s="236">
        <v>0.0</v>
      </c>
      <c r="K83" s="235">
        <v>5.5</v>
      </c>
    </row>
    <row r="84">
      <c r="A84" s="233">
        <v>45036.0</v>
      </c>
      <c r="B84" s="68" t="s">
        <v>52</v>
      </c>
      <c r="C84" s="68" t="s">
        <v>31</v>
      </c>
      <c r="D84" s="234" t="s">
        <v>169</v>
      </c>
      <c r="E84" s="233">
        <v>45036.0</v>
      </c>
      <c r="F84" s="235">
        <v>0.0</v>
      </c>
      <c r="G84" s="235">
        <v>0.0</v>
      </c>
      <c r="H84" s="68">
        <v>0.0</v>
      </c>
      <c r="I84" s="68">
        <v>0.0</v>
      </c>
      <c r="J84" s="68">
        <v>0.0</v>
      </c>
      <c r="K84" s="68">
        <v>0.0</v>
      </c>
      <c r="L84" s="152" t="s">
        <v>25</v>
      </c>
    </row>
    <row r="85">
      <c r="A85" s="233">
        <v>45036.0</v>
      </c>
      <c r="B85" s="68" t="s">
        <v>123</v>
      </c>
      <c r="C85" s="68" t="s">
        <v>23</v>
      </c>
      <c r="D85" s="234" t="s">
        <v>168</v>
      </c>
      <c r="E85" s="233">
        <v>45037.0</v>
      </c>
      <c r="F85" s="238">
        <v>0.020833333333333332</v>
      </c>
      <c r="G85" s="237">
        <v>0.3333333333333333</v>
      </c>
      <c r="H85" s="68">
        <v>7.5</v>
      </c>
      <c r="I85" s="68">
        <v>0.0</v>
      </c>
      <c r="J85" s="68">
        <v>2.0</v>
      </c>
      <c r="K85" s="68">
        <v>5.5</v>
      </c>
    </row>
    <row r="86">
      <c r="A86" s="233">
        <v>45036.0</v>
      </c>
      <c r="B86" s="68" t="s">
        <v>18</v>
      </c>
      <c r="C86" s="68" t="s">
        <v>23</v>
      </c>
      <c r="D86" s="234" t="s">
        <v>168</v>
      </c>
      <c r="E86" s="233">
        <v>45037.0</v>
      </c>
      <c r="F86" s="237">
        <v>0.3333333333333333</v>
      </c>
      <c r="G86" s="237">
        <v>0.4583333333333333</v>
      </c>
      <c r="H86" s="68">
        <v>3.0</v>
      </c>
      <c r="I86" s="68">
        <v>0.5</v>
      </c>
      <c r="J86" s="68">
        <v>2.5</v>
      </c>
      <c r="K86" s="68">
        <v>0.0</v>
      </c>
      <c r="L86" s="152" t="s">
        <v>192</v>
      </c>
    </row>
    <row r="87">
      <c r="A87" s="233">
        <v>45036.0</v>
      </c>
      <c r="B87" s="68" t="s">
        <v>45</v>
      </c>
      <c r="C87" s="68" t="s">
        <v>1</v>
      </c>
      <c r="D87" s="234" t="s">
        <v>168</v>
      </c>
      <c r="E87" s="233">
        <v>45037.0</v>
      </c>
      <c r="F87" s="237">
        <v>0.25</v>
      </c>
      <c r="G87" s="237">
        <v>0.4791666666666667</v>
      </c>
      <c r="H87" s="68">
        <v>5.5</v>
      </c>
      <c r="I87" s="68">
        <v>0.0</v>
      </c>
      <c r="J87" s="68">
        <v>5.5</v>
      </c>
      <c r="K87" s="68">
        <v>0.0</v>
      </c>
    </row>
    <row r="88">
      <c r="A88" s="233">
        <v>45036.0</v>
      </c>
      <c r="B88" s="68" t="s">
        <v>30</v>
      </c>
      <c r="C88" s="68" t="s">
        <v>1</v>
      </c>
      <c r="D88" s="234" t="s">
        <v>168</v>
      </c>
      <c r="E88" s="233">
        <v>45037.0</v>
      </c>
      <c r="F88" s="238">
        <v>0.16666666666666666</v>
      </c>
      <c r="G88" s="237">
        <v>0.4791666666666667</v>
      </c>
      <c r="H88" s="68">
        <v>7.5</v>
      </c>
      <c r="I88" s="68">
        <v>0.0</v>
      </c>
      <c r="J88" s="68">
        <v>5.5</v>
      </c>
      <c r="K88" s="68">
        <v>2.0</v>
      </c>
    </row>
    <row r="89">
      <c r="A89" s="233">
        <v>45036.0</v>
      </c>
      <c r="B89" s="68" t="s">
        <v>82</v>
      </c>
      <c r="C89" s="68" t="s">
        <v>35</v>
      </c>
      <c r="D89" s="234" t="s">
        <v>168</v>
      </c>
      <c r="E89" s="233">
        <v>45037.0</v>
      </c>
      <c r="F89" s="235">
        <v>0.0</v>
      </c>
      <c r="G89" s="235">
        <v>0.0</v>
      </c>
      <c r="H89" s="235">
        <v>0.0</v>
      </c>
      <c r="I89" s="235">
        <v>0.0</v>
      </c>
      <c r="J89" s="235">
        <v>0.0</v>
      </c>
      <c r="K89" s="235">
        <v>0.0</v>
      </c>
      <c r="L89" s="152" t="s">
        <v>25</v>
      </c>
    </row>
    <row r="90">
      <c r="A90" s="233">
        <v>45036.0</v>
      </c>
      <c r="B90" s="68" t="s">
        <v>50</v>
      </c>
      <c r="C90" s="68" t="s">
        <v>35</v>
      </c>
      <c r="D90" s="234" t="s">
        <v>168</v>
      </c>
      <c r="E90" s="233">
        <v>45037.0</v>
      </c>
      <c r="F90" s="238">
        <v>0.16666666666666666</v>
      </c>
      <c r="G90" s="237">
        <v>0.4583333333333333</v>
      </c>
      <c r="H90" s="68">
        <v>7.0</v>
      </c>
      <c r="I90" s="68">
        <v>0.0</v>
      </c>
      <c r="J90" s="68">
        <v>4.0</v>
      </c>
      <c r="K90" s="68">
        <v>3.0</v>
      </c>
    </row>
    <row r="91">
      <c r="A91" s="233">
        <v>45036.0</v>
      </c>
      <c r="B91" s="68" t="s">
        <v>69</v>
      </c>
      <c r="C91" s="68" t="s">
        <v>51</v>
      </c>
      <c r="D91" s="234" t="s">
        <v>168</v>
      </c>
      <c r="E91" s="233">
        <v>45037.0</v>
      </c>
      <c r="F91" s="237">
        <v>0.16666666666666666</v>
      </c>
      <c r="G91" s="238">
        <v>0.5</v>
      </c>
      <c r="H91" s="68">
        <v>8.0</v>
      </c>
      <c r="I91" s="68">
        <v>0.0</v>
      </c>
      <c r="J91" s="68">
        <v>6.0</v>
      </c>
      <c r="K91" s="68">
        <v>2.0</v>
      </c>
      <c r="L91" s="152"/>
    </row>
    <row r="92">
      <c r="A92" s="233">
        <v>45036.0</v>
      </c>
      <c r="B92" s="68" t="s">
        <v>190</v>
      </c>
      <c r="C92" s="68" t="s">
        <v>51</v>
      </c>
      <c r="D92" s="234" t="s">
        <v>168</v>
      </c>
      <c r="E92" s="233">
        <v>45037.0</v>
      </c>
      <c r="F92" s="238">
        <v>0.20833333333333334</v>
      </c>
      <c r="G92" s="237">
        <v>0.5208333333333334</v>
      </c>
      <c r="H92" s="68">
        <v>7.5</v>
      </c>
      <c r="I92" s="68">
        <v>0.0</v>
      </c>
      <c r="J92" s="68">
        <v>6.5</v>
      </c>
      <c r="K92" s="68">
        <v>1.0</v>
      </c>
      <c r="L92" s="152"/>
    </row>
    <row r="93">
      <c r="A93" s="233">
        <v>45036.0</v>
      </c>
      <c r="B93" s="155" t="s">
        <v>97</v>
      </c>
      <c r="C93" s="68" t="s">
        <v>31</v>
      </c>
      <c r="D93" s="234" t="s">
        <v>168</v>
      </c>
      <c r="E93" s="233">
        <v>45037.0</v>
      </c>
      <c r="F93" s="237">
        <v>0.22916666666666666</v>
      </c>
      <c r="G93" s="237">
        <v>0.5416666666666666</v>
      </c>
      <c r="H93" s="68">
        <v>7.5</v>
      </c>
      <c r="I93" s="68">
        <v>0.0</v>
      </c>
      <c r="J93" s="68">
        <v>7.0</v>
      </c>
      <c r="K93" s="68">
        <v>0.5</v>
      </c>
    </row>
    <row r="94">
      <c r="A94" s="233">
        <v>45036.0</v>
      </c>
      <c r="B94" s="152" t="s">
        <v>825</v>
      </c>
      <c r="C94" s="68" t="s">
        <v>31</v>
      </c>
      <c r="D94" s="234" t="s">
        <v>168</v>
      </c>
      <c r="E94" s="233">
        <v>45037.0</v>
      </c>
      <c r="F94" s="237">
        <v>0.22916666666666666</v>
      </c>
      <c r="G94" s="237">
        <v>0.5416666666666666</v>
      </c>
      <c r="H94" s="68">
        <v>7.5</v>
      </c>
      <c r="I94" s="68">
        <v>0.0</v>
      </c>
      <c r="J94" s="68">
        <v>7.0</v>
      </c>
      <c r="K94" s="68">
        <v>0.5</v>
      </c>
    </row>
    <row r="95">
      <c r="A95" s="233">
        <v>45037.0</v>
      </c>
      <c r="B95" s="68" t="s">
        <v>88</v>
      </c>
      <c r="C95" s="68" t="s">
        <v>31</v>
      </c>
      <c r="D95" s="234" t="s">
        <v>168</v>
      </c>
      <c r="E95" s="233">
        <v>45037.0</v>
      </c>
      <c r="F95" s="237">
        <v>0.9166666666666666</v>
      </c>
      <c r="G95" s="237">
        <v>0.25</v>
      </c>
      <c r="H95" s="68">
        <v>8.0</v>
      </c>
      <c r="I95" s="68">
        <v>0.0</v>
      </c>
      <c r="J95" s="68">
        <v>0.0</v>
      </c>
      <c r="K95" s="68">
        <v>8.0</v>
      </c>
      <c r="L95" s="152"/>
    </row>
    <row r="96">
      <c r="A96" s="233">
        <v>45037.0</v>
      </c>
      <c r="B96" s="68" t="s">
        <v>139</v>
      </c>
      <c r="C96" s="68" t="s">
        <v>35</v>
      </c>
      <c r="D96" s="234" t="s">
        <v>168</v>
      </c>
      <c r="E96" s="233">
        <v>45037.0</v>
      </c>
      <c r="F96" s="235">
        <v>0.0</v>
      </c>
      <c r="G96" s="235">
        <v>0.0</v>
      </c>
      <c r="H96" s="235">
        <v>0.0</v>
      </c>
      <c r="I96" s="235">
        <v>0.0</v>
      </c>
      <c r="J96" s="235">
        <v>0.0</v>
      </c>
      <c r="K96" s="235">
        <v>0.0</v>
      </c>
      <c r="L96" s="152" t="s">
        <v>25</v>
      </c>
    </row>
    <row r="97">
      <c r="A97" s="233">
        <v>45037.0</v>
      </c>
      <c r="B97" s="68" t="s">
        <v>32</v>
      </c>
      <c r="C97" s="68" t="s">
        <v>1</v>
      </c>
      <c r="D97" s="234" t="s">
        <v>168</v>
      </c>
      <c r="E97" s="233">
        <v>45037.0</v>
      </c>
      <c r="F97" s="237">
        <v>0.9375</v>
      </c>
      <c r="G97" s="237">
        <v>0.25</v>
      </c>
      <c r="H97" s="235">
        <v>7.5</v>
      </c>
      <c r="I97" s="236">
        <v>0.0</v>
      </c>
      <c r="J97" s="236">
        <v>0.0</v>
      </c>
      <c r="K97" s="235">
        <v>7.5</v>
      </c>
      <c r="L97" s="152"/>
    </row>
    <row r="98">
      <c r="A98" s="233">
        <v>45037.0</v>
      </c>
      <c r="B98" s="68" t="s">
        <v>18</v>
      </c>
      <c r="C98" s="68" t="s">
        <v>1</v>
      </c>
      <c r="D98" s="234" t="s">
        <v>168</v>
      </c>
      <c r="E98" s="233">
        <v>45037.0</v>
      </c>
      <c r="F98" s="235">
        <v>0.0</v>
      </c>
      <c r="G98" s="235">
        <v>0.0</v>
      </c>
      <c r="H98" s="235">
        <v>0.0</v>
      </c>
      <c r="I98" s="235">
        <v>0.0</v>
      </c>
      <c r="J98" s="235">
        <v>0.0</v>
      </c>
      <c r="K98" s="235">
        <v>0.0</v>
      </c>
      <c r="L98" s="152" t="s">
        <v>25</v>
      </c>
    </row>
    <row r="99">
      <c r="A99" s="233">
        <v>45037.0</v>
      </c>
      <c r="B99" s="68" t="s">
        <v>52</v>
      </c>
      <c r="C99" s="68" t="s">
        <v>1</v>
      </c>
      <c r="D99" s="234" t="s">
        <v>168</v>
      </c>
      <c r="E99" s="233">
        <v>45037.0</v>
      </c>
      <c r="F99" s="237">
        <v>0.9375</v>
      </c>
      <c r="G99" s="237">
        <v>0.25</v>
      </c>
      <c r="H99" s="235">
        <v>7.5</v>
      </c>
      <c r="I99" s="236">
        <v>0.0</v>
      </c>
      <c r="J99" s="236">
        <v>0.0</v>
      </c>
      <c r="K99" s="235">
        <v>7.5</v>
      </c>
      <c r="L99" s="152"/>
    </row>
    <row r="100">
      <c r="A100" s="233">
        <v>45037.0</v>
      </c>
      <c r="B100" s="68" t="s">
        <v>50</v>
      </c>
      <c r="C100" s="68" t="s">
        <v>35</v>
      </c>
      <c r="D100" s="234" t="s">
        <v>168</v>
      </c>
      <c r="E100" s="233">
        <v>45037.0</v>
      </c>
      <c r="F100" s="237">
        <v>0.9583333333333334</v>
      </c>
      <c r="G100" s="237">
        <v>0.4583333333333333</v>
      </c>
      <c r="H100" s="68">
        <v>12.0</v>
      </c>
      <c r="I100" s="68">
        <v>4.0</v>
      </c>
      <c r="J100" s="68">
        <v>1.0</v>
      </c>
      <c r="K100" s="68">
        <v>7.0</v>
      </c>
      <c r="L100" s="152" t="s">
        <v>261</v>
      </c>
    </row>
    <row r="101">
      <c r="A101" s="233">
        <v>45037.0</v>
      </c>
      <c r="B101" s="68" t="s">
        <v>54</v>
      </c>
      <c r="C101" s="68" t="s">
        <v>51</v>
      </c>
      <c r="D101" s="234" t="s">
        <v>168</v>
      </c>
      <c r="E101" s="233">
        <v>45037.0</v>
      </c>
      <c r="F101" s="237">
        <v>0.9583333333333334</v>
      </c>
      <c r="G101" s="237">
        <v>0.16666666666666666</v>
      </c>
      <c r="H101" s="68">
        <v>5.0</v>
      </c>
      <c r="I101" s="68">
        <v>0.0</v>
      </c>
      <c r="J101" s="68">
        <v>0.0</v>
      </c>
      <c r="K101" s="68">
        <v>5.0</v>
      </c>
      <c r="L101" s="152"/>
    </row>
    <row r="102">
      <c r="A102" s="233">
        <v>45037.0</v>
      </c>
      <c r="B102" s="68" t="s">
        <v>54</v>
      </c>
      <c r="C102" s="68" t="s">
        <v>49</v>
      </c>
      <c r="D102" s="234" t="s">
        <v>170</v>
      </c>
      <c r="E102" s="233">
        <v>45038.0</v>
      </c>
      <c r="F102" s="238">
        <v>0.16666666666666666</v>
      </c>
      <c r="G102" s="237">
        <v>0.375</v>
      </c>
      <c r="H102" s="68">
        <v>5.0</v>
      </c>
      <c r="I102" s="68">
        <v>2.0</v>
      </c>
      <c r="J102" s="68">
        <v>1.0</v>
      </c>
      <c r="K102" s="68">
        <v>2.0</v>
      </c>
      <c r="L102" s="152" t="s">
        <v>411</v>
      </c>
    </row>
    <row r="103">
      <c r="A103" s="233">
        <v>45037.0</v>
      </c>
      <c r="B103" s="68" t="s">
        <v>123</v>
      </c>
      <c r="C103" s="68" t="s">
        <v>23</v>
      </c>
      <c r="D103" s="234" t="s">
        <v>170</v>
      </c>
      <c r="E103" s="233">
        <v>45038.0</v>
      </c>
      <c r="F103" s="238">
        <v>0.020833333333333332</v>
      </c>
      <c r="G103" s="237">
        <v>0.375</v>
      </c>
      <c r="H103" s="68">
        <v>8.5</v>
      </c>
      <c r="I103" s="68">
        <v>0.5</v>
      </c>
      <c r="J103" s="68">
        <v>2.5</v>
      </c>
      <c r="K103" s="68">
        <v>5.5</v>
      </c>
      <c r="L103" s="152" t="s">
        <v>192</v>
      </c>
    </row>
    <row r="104">
      <c r="A104" s="233">
        <v>45037.0</v>
      </c>
      <c r="B104" s="68" t="s">
        <v>45</v>
      </c>
      <c r="C104" s="68" t="s">
        <v>1</v>
      </c>
      <c r="D104" s="234" t="s">
        <v>170</v>
      </c>
      <c r="E104" s="233">
        <v>45038.0</v>
      </c>
      <c r="F104" s="237">
        <v>0.25</v>
      </c>
      <c r="G104" s="237">
        <v>0.5625</v>
      </c>
      <c r="H104" s="68">
        <v>7.5</v>
      </c>
      <c r="I104" s="68">
        <v>0.0</v>
      </c>
      <c r="J104" s="68">
        <v>7.5</v>
      </c>
      <c r="K104" s="68">
        <v>0.0</v>
      </c>
      <c r="L104" s="152"/>
    </row>
    <row r="105">
      <c r="A105" s="233">
        <v>45037.0</v>
      </c>
      <c r="B105" s="68" t="s">
        <v>30</v>
      </c>
      <c r="C105" s="68" t="s">
        <v>1</v>
      </c>
      <c r="D105" s="234" t="s">
        <v>170</v>
      </c>
      <c r="E105" s="233">
        <v>45038.0</v>
      </c>
      <c r="F105" s="237">
        <v>0.25</v>
      </c>
      <c r="G105" s="237">
        <v>0.5625</v>
      </c>
      <c r="H105" s="68">
        <v>7.5</v>
      </c>
      <c r="I105" s="68">
        <v>0.0</v>
      </c>
      <c r="J105" s="68">
        <v>7.5</v>
      </c>
      <c r="K105" s="68">
        <v>0.0</v>
      </c>
      <c r="L105" s="152"/>
    </row>
    <row r="106">
      <c r="A106" s="233">
        <v>45037.0</v>
      </c>
      <c r="B106" s="68" t="s">
        <v>82</v>
      </c>
      <c r="C106" s="68" t="s">
        <v>35</v>
      </c>
      <c r="D106" s="234" t="s">
        <v>170</v>
      </c>
      <c r="E106" s="233">
        <v>45038.0</v>
      </c>
      <c r="F106" s="238">
        <v>0.16666666666666666</v>
      </c>
      <c r="G106" s="237">
        <v>0.4583333333333333</v>
      </c>
      <c r="H106" s="68">
        <v>7.0</v>
      </c>
      <c r="I106" s="68">
        <v>0.0</v>
      </c>
      <c r="J106" s="68">
        <v>4.0</v>
      </c>
      <c r="K106" s="68">
        <v>3.0</v>
      </c>
      <c r="L106" s="152"/>
    </row>
    <row r="107">
      <c r="A107" s="233">
        <v>45037.0</v>
      </c>
      <c r="B107" s="68" t="s">
        <v>69</v>
      </c>
      <c r="C107" s="68" t="s">
        <v>51</v>
      </c>
      <c r="D107" s="234" t="s">
        <v>170</v>
      </c>
      <c r="E107" s="233">
        <v>45038.0</v>
      </c>
      <c r="F107" s="237">
        <v>0.16666666666666666</v>
      </c>
      <c r="G107" s="237">
        <v>0.5208333333333334</v>
      </c>
      <c r="H107" s="68">
        <v>8.5</v>
      </c>
      <c r="I107" s="68">
        <v>0.5</v>
      </c>
      <c r="J107" s="68">
        <v>6.0</v>
      </c>
      <c r="K107" s="68">
        <v>2.0</v>
      </c>
      <c r="L107" s="152" t="s">
        <v>192</v>
      </c>
    </row>
    <row r="108">
      <c r="A108" s="233">
        <v>45037.0</v>
      </c>
      <c r="B108" s="68" t="s">
        <v>190</v>
      </c>
      <c r="C108" s="68" t="s">
        <v>51</v>
      </c>
      <c r="D108" s="234" t="s">
        <v>170</v>
      </c>
      <c r="E108" s="233">
        <v>45038.0</v>
      </c>
      <c r="F108" s="238">
        <v>0.20833333333333334</v>
      </c>
      <c r="G108" s="237">
        <v>0.5208333333333334</v>
      </c>
      <c r="H108" s="68">
        <v>7.5</v>
      </c>
      <c r="I108" s="68">
        <v>0.0</v>
      </c>
      <c r="J108" s="68">
        <v>6.5</v>
      </c>
      <c r="K108" s="68">
        <v>1.0</v>
      </c>
      <c r="L108" s="152"/>
    </row>
    <row r="109">
      <c r="A109" s="233">
        <v>45037.0</v>
      </c>
      <c r="B109" s="155" t="s">
        <v>97</v>
      </c>
      <c r="C109" s="68" t="s">
        <v>31</v>
      </c>
      <c r="D109" s="234" t="s">
        <v>170</v>
      </c>
      <c r="E109" s="233">
        <v>45038.0</v>
      </c>
      <c r="F109" s="237">
        <v>0.25</v>
      </c>
      <c r="G109" s="237">
        <v>0.5833333333333334</v>
      </c>
      <c r="H109" s="68">
        <v>8.0</v>
      </c>
      <c r="I109" s="68">
        <v>0.0</v>
      </c>
      <c r="J109" s="68">
        <v>8.0</v>
      </c>
      <c r="K109" s="68">
        <v>0.0</v>
      </c>
      <c r="L109" s="152"/>
    </row>
    <row r="110">
      <c r="A110" s="233">
        <v>45037.0</v>
      </c>
      <c r="B110" s="152" t="s">
        <v>825</v>
      </c>
      <c r="C110" s="68" t="s">
        <v>31</v>
      </c>
      <c r="D110" s="234" t="s">
        <v>170</v>
      </c>
      <c r="E110" s="233">
        <v>45038.0</v>
      </c>
      <c r="F110" s="237">
        <v>0.22916666666666666</v>
      </c>
      <c r="G110" s="237">
        <v>0.5625</v>
      </c>
      <c r="H110" s="68">
        <v>8.0</v>
      </c>
      <c r="I110" s="68">
        <v>0.0</v>
      </c>
      <c r="J110" s="68">
        <v>7.5</v>
      </c>
      <c r="K110" s="68">
        <v>0.5</v>
      </c>
      <c r="L110" s="152"/>
    </row>
    <row r="111">
      <c r="A111" s="233">
        <v>45038.0</v>
      </c>
      <c r="B111" s="68" t="s">
        <v>88</v>
      </c>
      <c r="C111" s="68" t="s">
        <v>31</v>
      </c>
      <c r="D111" s="234" t="s">
        <v>170</v>
      </c>
      <c r="E111" s="233">
        <v>45038.0</v>
      </c>
      <c r="F111" s="237">
        <v>0.9166666666666666</v>
      </c>
      <c r="G111" s="237">
        <v>0.4583333333333333</v>
      </c>
      <c r="H111" s="68">
        <v>13.0</v>
      </c>
      <c r="I111" s="68">
        <v>0.0</v>
      </c>
      <c r="J111" s="68">
        <v>5.0</v>
      </c>
      <c r="K111" s="68">
        <v>8.0</v>
      </c>
      <c r="L111" s="68" t="s">
        <v>875</v>
      </c>
    </row>
    <row r="112">
      <c r="A112" s="233">
        <v>45038.0</v>
      </c>
      <c r="B112" s="68" t="s">
        <v>139</v>
      </c>
      <c r="C112" s="68" t="s">
        <v>35</v>
      </c>
      <c r="D112" s="234" t="s">
        <v>170</v>
      </c>
      <c r="E112" s="233">
        <v>45038.0</v>
      </c>
      <c r="F112" s="237">
        <v>0.9583333333333334</v>
      </c>
      <c r="G112" s="237">
        <v>0.375</v>
      </c>
      <c r="H112" s="68">
        <v>10.0</v>
      </c>
      <c r="I112" s="68">
        <v>2.0</v>
      </c>
      <c r="J112" s="68">
        <v>1.0</v>
      </c>
      <c r="K112" s="68">
        <v>7.0</v>
      </c>
      <c r="L112" s="152" t="s">
        <v>411</v>
      </c>
    </row>
    <row r="113">
      <c r="A113" s="233">
        <v>45038.0</v>
      </c>
      <c r="B113" s="68" t="s">
        <v>32</v>
      </c>
      <c r="C113" s="68" t="s">
        <v>1</v>
      </c>
      <c r="D113" s="234" t="s">
        <v>170</v>
      </c>
      <c r="E113" s="233">
        <v>45038.0</v>
      </c>
      <c r="F113" s="237">
        <v>0.9375</v>
      </c>
      <c r="G113" s="237">
        <v>0.20833333333333334</v>
      </c>
      <c r="H113" s="235">
        <v>6.5</v>
      </c>
      <c r="I113" s="236">
        <v>0.0</v>
      </c>
      <c r="J113" s="236">
        <v>0.0</v>
      </c>
      <c r="K113" s="235">
        <v>6.5</v>
      </c>
    </row>
    <row r="114">
      <c r="A114" s="233">
        <v>45038.0</v>
      </c>
      <c r="B114" s="68" t="s">
        <v>18</v>
      </c>
      <c r="C114" s="68" t="s">
        <v>1</v>
      </c>
      <c r="D114" s="234" t="s">
        <v>170</v>
      </c>
      <c r="E114" s="233">
        <v>45038.0</v>
      </c>
      <c r="F114" s="237">
        <v>0.9375</v>
      </c>
      <c r="G114" s="237">
        <v>0.16666666666666666</v>
      </c>
      <c r="H114" s="235">
        <v>5.5</v>
      </c>
      <c r="I114" s="236">
        <v>0.0</v>
      </c>
      <c r="J114" s="236">
        <v>0.0</v>
      </c>
      <c r="K114" s="235">
        <v>5.5</v>
      </c>
    </row>
    <row r="115">
      <c r="A115" s="233">
        <v>45038.0</v>
      </c>
      <c r="B115" s="68" t="s">
        <v>50</v>
      </c>
      <c r="C115" s="68" t="s">
        <v>35</v>
      </c>
      <c r="D115" s="234" t="s">
        <v>170</v>
      </c>
      <c r="E115" s="233">
        <v>45038.0</v>
      </c>
      <c r="F115" s="235">
        <v>0.0</v>
      </c>
      <c r="G115" s="235">
        <v>0.0</v>
      </c>
      <c r="H115" s="235">
        <v>0.0</v>
      </c>
      <c r="I115" s="235">
        <v>0.0</v>
      </c>
      <c r="J115" s="235">
        <v>0.0</v>
      </c>
      <c r="K115" s="235">
        <v>0.0</v>
      </c>
      <c r="L115" s="152" t="s">
        <v>25</v>
      </c>
    </row>
    <row r="116">
      <c r="A116" s="233">
        <v>45038.0</v>
      </c>
      <c r="B116" s="68" t="s">
        <v>54</v>
      </c>
      <c r="C116" s="68" t="s">
        <v>51</v>
      </c>
      <c r="D116" s="234" t="s">
        <v>170</v>
      </c>
      <c r="E116" s="233">
        <v>45038.0</v>
      </c>
      <c r="F116" s="237">
        <v>0.9583333333333334</v>
      </c>
      <c r="G116" s="237">
        <v>0.16666666666666666</v>
      </c>
      <c r="H116" s="68">
        <v>5.0</v>
      </c>
      <c r="I116" s="68">
        <v>0.0</v>
      </c>
      <c r="J116" s="68">
        <v>0.0</v>
      </c>
      <c r="K116" s="68">
        <v>5.0</v>
      </c>
      <c r="L116" s="152"/>
    </row>
    <row r="117">
      <c r="A117" s="233">
        <v>45038.0</v>
      </c>
      <c r="B117" s="68" t="s">
        <v>54</v>
      </c>
      <c r="C117" s="68" t="s">
        <v>49</v>
      </c>
      <c r="D117" s="234" t="s">
        <v>172</v>
      </c>
      <c r="E117" s="233">
        <v>45039.0</v>
      </c>
      <c r="F117" s="238">
        <v>0.16666666666666666</v>
      </c>
      <c r="G117" s="237">
        <v>0.375</v>
      </c>
      <c r="H117" s="68">
        <v>5.0</v>
      </c>
      <c r="I117" s="68">
        <v>2.0</v>
      </c>
      <c r="J117" s="68">
        <v>1.0</v>
      </c>
      <c r="K117" s="68">
        <v>2.0</v>
      </c>
      <c r="L117" s="152" t="s">
        <v>411</v>
      </c>
    </row>
    <row r="118">
      <c r="A118" s="233">
        <v>45038.0</v>
      </c>
      <c r="B118" s="68" t="s">
        <v>123</v>
      </c>
      <c r="C118" s="68" t="s">
        <v>23</v>
      </c>
      <c r="D118" s="234" t="s">
        <v>172</v>
      </c>
      <c r="E118" s="233">
        <v>45039.0</v>
      </c>
      <c r="F118" s="238">
        <v>0.020833333333333332</v>
      </c>
      <c r="G118" s="237">
        <v>0.25</v>
      </c>
      <c r="H118" s="68">
        <v>5.5</v>
      </c>
      <c r="I118" s="68">
        <v>0.0</v>
      </c>
      <c r="J118" s="68">
        <v>0.0</v>
      </c>
      <c r="K118" s="68">
        <v>5.5</v>
      </c>
      <c r="L118" s="152"/>
    </row>
    <row r="119">
      <c r="A119" s="233">
        <v>45038.0</v>
      </c>
      <c r="B119" s="68" t="s">
        <v>52</v>
      </c>
      <c r="C119" s="68" t="s">
        <v>23</v>
      </c>
      <c r="D119" s="234" t="s">
        <v>172</v>
      </c>
      <c r="E119" s="233">
        <v>45039.0</v>
      </c>
      <c r="F119" s="237">
        <v>0.25</v>
      </c>
      <c r="G119" s="237">
        <v>0.4583333333333333</v>
      </c>
      <c r="H119" s="68">
        <v>5.0</v>
      </c>
      <c r="I119" s="68">
        <v>0.0</v>
      </c>
      <c r="J119" s="68">
        <v>5.0</v>
      </c>
      <c r="K119" s="152">
        <v>0.0</v>
      </c>
    </row>
    <row r="120">
      <c r="A120" s="233">
        <v>45038.0</v>
      </c>
      <c r="B120" s="68" t="s">
        <v>52</v>
      </c>
      <c r="C120" s="68" t="s">
        <v>31</v>
      </c>
      <c r="D120" s="234" t="s">
        <v>172</v>
      </c>
      <c r="E120" s="233">
        <v>45039.0</v>
      </c>
      <c r="F120" s="237">
        <v>0.4583333333333333</v>
      </c>
      <c r="G120" s="237">
        <v>0.5833333333333334</v>
      </c>
      <c r="H120" s="68">
        <v>3.0</v>
      </c>
      <c r="I120" s="68">
        <v>0.0</v>
      </c>
      <c r="J120" s="68">
        <v>3.0</v>
      </c>
      <c r="K120" s="68">
        <v>0.0</v>
      </c>
      <c r="L120" s="152" t="s">
        <v>263</v>
      </c>
    </row>
    <row r="121">
      <c r="A121" s="233">
        <v>45038.0</v>
      </c>
      <c r="B121" s="68" t="s">
        <v>45</v>
      </c>
      <c r="C121" s="68" t="s">
        <v>1</v>
      </c>
      <c r="D121" s="234" t="s">
        <v>172</v>
      </c>
      <c r="E121" s="233">
        <v>45039.0</v>
      </c>
      <c r="F121" s="238">
        <v>0.20833333333333334</v>
      </c>
      <c r="G121" s="237">
        <v>0.5625</v>
      </c>
      <c r="H121" s="68">
        <v>8.5</v>
      </c>
      <c r="I121" s="68">
        <v>0.5</v>
      </c>
      <c r="J121" s="68">
        <v>7.5</v>
      </c>
      <c r="K121" s="68">
        <v>1.0</v>
      </c>
      <c r="L121" s="152" t="s">
        <v>192</v>
      </c>
    </row>
    <row r="122">
      <c r="A122" s="233">
        <v>45038.0</v>
      </c>
      <c r="B122" s="68" t="s">
        <v>30</v>
      </c>
      <c r="C122" s="68" t="s">
        <v>1</v>
      </c>
      <c r="D122" s="234" t="s">
        <v>172</v>
      </c>
      <c r="E122" s="233">
        <v>45039.0</v>
      </c>
      <c r="F122" s="237">
        <v>0.16666666666666666</v>
      </c>
      <c r="G122" s="237">
        <v>0.5625</v>
      </c>
      <c r="H122" s="68">
        <v>9.5</v>
      </c>
      <c r="I122" s="68">
        <v>1.5</v>
      </c>
      <c r="J122" s="68">
        <v>7.5</v>
      </c>
      <c r="K122" s="68">
        <v>2.0</v>
      </c>
      <c r="L122" s="152" t="s">
        <v>336</v>
      </c>
    </row>
    <row r="123">
      <c r="A123" s="233">
        <v>45038.0</v>
      </c>
      <c r="B123" s="68" t="s">
        <v>82</v>
      </c>
      <c r="C123" s="68" t="s">
        <v>35</v>
      </c>
      <c r="D123" s="234" t="s">
        <v>172</v>
      </c>
      <c r="E123" s="233">
        <v>45039.0</v>
      </c>
      <c r="F123" s="238">
        <v>0.16666666666666666</v>
      </c>
      <c r="G123" s="237">
        <v>0.4583333333333333</v>
      </c>
      <c r="H123" s="68">
        <v>7.0</v>
      </c>
      <c r="I123" s="68">
        <v>0.0</v>
      </c>
      <c r="J123" s="68">
        <v>4.0</v>
      </c>
      <c r="K123" s="68">
        <v>3.0</v>
      </c>
    </row>
    <row r="124">
      <c r="A124" s="233">
        <v>45038.0</v>
      </c>
      <c r="B124" s="68" t="s">
        <v>69</v>
      </c>
      <c r="C124" s="68" t="s">
        <v>51</v>
      </c>
      <c r="D124" s="234" t="s">
        <v>172</v>
      </c>
      <c r="E124" s="233">
        <v>45039.0</v>
      </c>
      <c r="F124" s="237">
        <v>0.16666666666666666</v>
      </c>
      <c r="G124" s="237">
        <v>0.5208333333333334</v>
      </c>
      <c r="H124" s="68">
        <v>8.0</v>
      </c>
      <c r="I124" s="68">
        <v>0.0</v>
      </c>
      <c r="J124" s="68">
        <v>6.0</v>
      </c>
      <c r="K124" s="68">
        <v>2.0</v>
      </c>
    </row>
    <row r="125">
      <c r="A125" s="233">
        <v>45038.0</v>
      </c>
      <c r="B125" s="68" t="s">
        <v>190</v>
      </c>
      <c r="C125" s="68" t="s">
        <v>51</v>
      </c>
      <c r="D125" s="234" t="s">
        <v>172</v>
      </c>
      <c r="E125" s="233">
        <v>45039.0</v>
      </c>
      <c r="F125" s="238">
        <v>0.20833333333333334</v>
      </c>
      <c r="G125" s="237">
        <v>0.5208333333333334</v>
      </c>
      <c r="H125" s="68">
        <v>7.5</v>
      </c>
      <c r="I125" s="68">
        <v>0.0</v>
      </c>
      <c r="J125" s="68">
        <v>6.5</v>
      </c>
      <c r="K125" s="68">
        <v>1.0</v>
      </c>
    </row>
    <row r="126">
      <c r="A126" s="233">
        <v>45038.0</v>
      </c>
      <c r="B126" s="155" t="s">
        <v>97</v>
      </c>
      <c r="C126" s="68" t="s">
        <v>31</v>
      </c>
      <c r="D126" s="234" t="s">
        <v>172</v>
      </c>
      <c r="E126" s="233">
        <v>45039.0</v>
      </c>
      <c r="F126" s="237">
        <v>0.25</v>
      </c>
      <c r="G126" s="237">
        <v>0.5833333333333334</v>
      </c>
      <c r="H126" s="68">
        <v>8.0</v>
      </c>
      <c r="I126" s="68">
        <v>0.0</v>
      </c>
      <c r="J126" s="68">
        <v>8.0</v>
      </c>
      <c r="K126" s="68">
        <v>0.0</v>
      </c>
      <c r="L126" s="152"/>
    </row>
    <row r="127">
      <c r="A127" s="233">
        <v>45038.0</v>
      </c>
      <c r="B127" s="152" t="s">
        <v>825</v>
      </c>
      <c r="C127" s="68" t="s">
        <v>31</v>
      </c>
      <c r="D127" s="234" t="s">
        <v>172</v>
      </c>
      <c r="E127" s="233">
        <v>45039.0</v>
      </c>
      <c r="F127" s="235">
        <v>0.0</v>
      </c>
      <c r="G127" s="235">
        <v>0.0</v>
      </c>
      <c r="H127" s="68">
        <v>0.0</v>
      </c>
      <c r="I127" s="68">
        <v>0.0</v>
      </c>
      <c r="J127" s="68">
        <v>0.0</v>
      </c>
      <c r="K127" s="68">
        <v>0.0</v>
      </c>
      <c r="L127" s="68" t="s">
        <v>63</v>
      </c>
    </row>
    <row r="128">
      <c r="A128" s="233">
        <v>45039.0</v>
      </c>
      <c r="B128" s="68" t="s">
        <v>88</v>
      </c>
      <c r="C128" s="68" t="s">
        <v>31</v>
      </c>
      <c r="D128" s="234" t="s">
        <v>172</v>
      </c>
      <c r="E128" s="233">
        <v>45039.0</v>
      </c>
      <c r="F128" s="237">
        <v>0.9166666666666666</v>
      </c>
      <c r="G128" s="237">
        <v>0.16666666666666666</v>
      </c>
      <c r="H128" s="68">
        <v>6.0</v>
      </c>
      <c r="I128" s="68">
        <v>0.0</v>
      </c>
      <c r="J128" s="68">
        <v>0.0</v>
      </c>
      <c r="K128" s="68">
        <v>6.0</v>
      </c>
    </row>
    <row r="129">
      <c r="A129" s="233">
        <v>45039.0</v>
      </c>
      <c r="B129" s="68" t="s">
        <v>139</v>
      </c>
      <c r="C129" s="68" t="s">
        <v>1</v>
      </c>
      <c r="D129" s="234" t="s">
        <v>172</v>
      </c>
      <c r="E129" s="233">
        <v>45039.0</v>
      </c>
      <c r="F129" s="237">
        <v>0.9583333333333334</v>
      </c>
      <c r="G129" s="237">
        <v>0.20833333333333334</v>
      </c>
      <c r="H129" s="68">
        <v>6.0</v>
      </c>
      <c r="I129" s="68">
        <v>0.0</v>
      </c>
      <c r="J129" s="68">
        <v>0.0</v>
      </c>
      <c r="K129" s="68">
        <v>6.0</v>
      </c>
      <c r="L129" s="152" t="s">
        <v>876</v>
      </c>
    </row>
    <row r="130">
      <c r="A130" s="233">
        <v>45039.0</v>
      </c>
      <c r="B130" s="68" t="s">
        <v>32</v>
      </c>
      <c r="C130" s="68" t="s">
        <v>1</v>
      </c>
      <c r="D130" s="234" t="s">
        <v>172</v>
      </c>
      <c r="E130" s="233">
        <v>45039.0</v>
      </c>
      <c r="F130" s="235">
        <v>0.0</v>
      </c>
      <c r="G130" s="235">
        <v>0.0</v>
      </c>
      <c r="H130" s="235">
        <v>0.0</v>
      </c>
      <c r="I130" s="235">
        <v>0.0</v>
      </c>
      <c r="J130" s="235">
        <v>0.0</v>
      </c>
      <c r="K130" s="235">
        <v>0.0</v>
      </c>
      <c r="L130" s="152" t="s">
        <v>25</v>
      </c>
    </row>
    <row r="131">
      <c r="A131" s="233">
        <v>45039.0</v>
      </c>
      <c r="B131" s="68" t="s">
        <v>54</v>
      </c>
      <c r="C131" s="68" t="s">
        <v>51</v>
      </c>
      <c r="D131" s="234" t="s">
        <v>172</v>
      </c>
      <c r="E131" s="233">
        <v>45039.0</v>
      </c>
      <c r="F131" s="237">
        <v>0.9583333333333334</v>
      </c>
      <c r="G131" s="237">
        <v>0.16666666666666666</v>
      </c>
      <c r="H131" s="68">
        <v>5.0</v>
      </c>
      <c r="I131" s="68">
        <v>0.0</v>
      </c>
      <c r="J131" s="68">
        <v>0.0</v>
      </c>
      <c r="K131" s="68">
        <v>5.0</v>
      </c>
      <c r="L131" s="152"/>
    </row>
    <row r="132" ht="16.5" customHeight="1">
      <c r="A132" s="233">
        <v>45039.0</v>
      </c>
      <c r="B132" s="68" t="s">
        <v>54</v>
      </c>
      <c r="C132" s="68" t="s">
        <v>49</v>
      </c>
      <c r="D132" s="234" t="s">
        <v>174</v>
      </c>
      <c r="E132" s="233">
        <v>45040.0</v>
      </c>
      <c r="F132" s="238">
        <v>0.16666666666666666</v>
      </c>
      <c r="G132" s="237">
        <v>0.20833333333333334</v>
      </c>
      <c r="H132" s="68">
        <v>1.0</v>
      </c>
      <c r="I132" s="68">
        <v>0.0</v>
      </c>
      <c r="J132" s="68">
        <v>0.0</v>
      </c>
      <c r="K132" s="68">
        <v>1.0</v>
      </c>
      <c r="L132" s="152"/>
    </row>
    <row r="133">
      <c r="A133" s="258">
        <v>45039.0</v>
      </c>
      <c r="B133" s="155" t="s">
        <v>18</v>
      </c>
      <c r="C133" s="155" t="s">
        <v>1</v>
      </c>
      <c r="D133" s="234" t="s">
        <v>174</v>
      </c>
      <c r="E133" s="233">
        <v>45040.0</v>
      </c>
      <c r="F133" s="237">
        <v>0.0</v>
      </c>
      <c r="G133" s="237">
        <v>0.4791666666666667</v>
      </c>
      <c r="H133" s="68">
        <v>11.0</v>
      </c>
      <c r="I133" s="68">
        <v>3.5</v>
      </c>
      <c r="J133" s="68">
        <v>2.0</v>
      </c>
      <c r="K133" s="68">
        <v>6.0</v>
      </c>
      <c r="L133" s="152" t="s">
        <v>409</v>
      </c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</row>
    <row r="134">
      <c r="A134" s="258">
        <v>45039.0</v>
      </c>
      <c r="B134" s="152" t="s">
        <v>50</v>
      </c>
      <c r="C134" s="155" t="s">
        <v>1</v>
      </c>
      <c r="D134" s="234" t="s">
        <v>174</v>
      </c>
      <c r="E134" s="233">
        <v>45040.0</v>
      </c>
      <c r="F134" s="237">
        <v>0.0</v>
      </c>
      <c r="G134" s="237">
        <v>0.4791666666666667</v>
      </c>
      <c r="H134" s="68">
        <v>11.0</v>
      </c>
      <c r="I134" s="68">
        <v>3.5</v>
      </c>
      <c r="J134" s="68">
        <v>2.0</v>
      </c>
      <c r="K134" s="68">
        <v>6.0</v>
      </c>
      <c r="L134" s="152" t="s">
        <v>409</v>
      </c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233">
        <v>45039.0</v>
      </c>
      <c r="B135" s="68" t="s">
        <v>123</v>
      </c>
      <c r="C135" s="68" t="s">
        <v>23</v>
      </c>
      <c r="D135" s="234" t="s">
        <v>174</v>
      </c>
      <c r="E135" s="233">
        <v>45040.0</v>
      </c>
      <c r="F135" s="238">
        <v>0.020833333333333332</v>
      </c>
      <c r="G135" s="237">
        <v>0.3333333333333333</v>
      </c>
      <c r="H135" s="68">
        <v>7.5</v>
      </c>
      <c r="I135" s="68">
        <v>0.0</v>
      </c>
      <c r="J135" s="68">
        <v>2.5</v>
      </c>
      <c r="K135" s="68">
        <v>5.5</v>
      </c>
      <c r="L135" s="152"/>
    </row>
    <row r="136">
      <c r="A136" s="233">
        <v>45039.0</v>
      </c>
      <c r="B136" s="68" t="s">
        <v>52</v>
      </c>
      <c r="C136" s="68" t="s">
        <v>49</v>
      </c>
      <c r="D136" s="234" t="s">
        <v>174</v>
      </c>
      <c r="E136" s="233">
        <v>45040.0</v>
      </c>
      <c r="F136" s="237">
        <v>0.20833333333333334</v>
      </c>
      <c r="G136" s="237">
        <v>0.3333333333333333</v>
      </c>
      <c r="H136" s="235">
        <v>3.0</v>
      </c>
      <c r="I136" s="235">
        <v>0.0</v>
      </c>
      <c r="J136" s="235">
        <v>1.0</v>
      </c>
      <c r="K136" s="235">
        <v>2.0</v>
      </c>
      <c r="L136" s="152" t="s">
        <v>876</v>
      </c>
    </row>
    <row r="137">
      <c r="A137" s="233">
        <v>45039.0</v>
      </c>
      <c r="B137" s="68" t="s">
        <v>52</v>
      </c>
      <c r="C137" s="152" t="s">
        <v>23</v>
      </c>
      <c r="D137" s="234" t="s">
        <v>174</v>
      </c>
      <c r="E137" s="233">
        <v>45040.0</v>
      </c>
      <c r="F137" s="237">
        <v>0.3333333333333333</v>
      </c>
      <c r="G137" s="237">
        <v>0.4583333333333333</v>
      </c>
      <c r="H137" s="235">
        <v>3.0</v>
      </c>
      <c r="I137" s="235">
        <v>0.0</v>
      </c>
      <c r="J137" s="235">
        <v>3.0</v>
      </c>
      <c r="K137" s="235">
        <v>0.0</v>
      </c>
      <c r="L137" s="152"/>
    </row>
    <row r="138">
      <c r="A138" s="233">
        <v>45039.0</v>
      </c>
      <c r="B138" s="68" t="s">
        <v>45</v>
      </c>
      <c r="C138" s="68" t="s">
        <v>1</v>
      </c>
      <c r="D138" s="234" t="s">
        <v>174</v>
      </c>
      <c r="E138" s="233">
        <v>45040.0</v>
      </c>
      <c r="F138" s="235">
        <v>0.0</v>
      </c>
      <c r="G138" s="235">
        <v>0.0</v>
      </c>
      <c r="H138" s="235">
        <v>0.0</v>
      </c>
      <c r="I138" s="235">
        <v>0.0</v>
      </c>
      <c r="J138" s="235">
        <v>0.0</v>
      </c>
      <c r="K138" s="235">
        <v>0.0</v>
      </c>
      <c r="L138" s="152" t="s">
        <v>25</v>
      </c>
    </row>
    <row r="139">
      <c r="A139" s="233">
        <v>45039.0</v>
      </c>
      <c r="B139" s="68" t="s">
        <v>30</v>
      </c>
      <c r="C139" s="68" t="s">
        <v>1</v>
      </c>
      <c r="D139" s="234" t="s">
        <v>174</v>
      </c>
      <c r="E139" s="233">
        <v>45040.0</v>
      </c>
      <c r="F139" s="235">
        <v>0.0</v>
      </c>
      <c r="G139" s="235">
        <v>0.0</v>
      </c>
      <c r="H139" s="235">
        <v>0.0</v>
      </c>
      <c r="I139" s="235">
        <v>0.0</v>
      </c>
      <c r="J139" s="235">
        <v>0.0</v>
      </c>
      <c r="K139" s="235">
        <v>0.0</v>
      </c>
      <c r="L139" s="152" t="s">
        <v>25</v>
      </c>
    </row>
    <row r="140">
      <c r="A140" s="233">
        <v>45039.0</v>
      </c>
      <c r="B140" s="68" t="s">
        <v>82</v>
      </c>
      <c r="C140" s="68" t="s">
        <v>31</v>
      </c>
      <c r="D140" s="234" t="s">
        <v>174</v>
      </c>
      <c r="E140" s="233">
        <v>45040.0</v>
      </c>
      <c r="F140" s="238">
        <v>0.16666666666666666</v>
      </c>
      <c r="G140" s="237">
        <v>0.20833333333333334</v>
      </c>
      <c r="H140" s="68">
        <v>1.0</v>
      </c>
      <c r="I140" s="68">
        <v>0.0</v>
      </c>
      <c r="J140" s="68">
        <v>0.0</v>
      </c>
      <c r="K140" s="68">
        <v>1.0</v>
      </c>
      <c r="L140" s="152"/>
    </row>
    <row r="141">
      <c r="A141" s="233">
        <v>45039.0</v>
      </c>
      <c r="B141" s="68" t="s">
        <v>82</v>
      </c>
      <c r="C141" s="68" t="s">
        <v>35</v>
      </c>
      <c r="D141" s="234" t="s">
        <v>174</v>
      </c>
      <c r="E141" s="233">
        <v>45040.0</v>
      </c>
      <c r="F141" s="235">
        <v>0.0</v>
      </c>
      <c r="G141" s="235">
        <v>0.0</v>
      </c>
      <c r="H141" s="68">
        <v>0.0</v>
      </c>
      <c r="I141" s="68">
        <v>0.0</v>
      </c>
      <c r="J141" s="68">
        <v>0.0</v>
      </c>
      <c r="K141" s="68">
        <v>0.0</v>
      </c>
      <c r="L141" s="152" t="s">
        <v>876</v>
      </c>
    </row>
    <row r="142">
      <c r="A142" s="233">
        <v>45039.0</v>
      </c>
      <c r="B142" s="68" t="s">
        <v>69</v>
      </c>
      <c r="C142" s="68" t="s">
        <v>51</v>
      </c>
      <c r="D142" s="234" t="s">
        <v>174</v>
      </c>
      <c r="E142" s="233">
        <v>45040.0</v>
      </c>
      <c r="F142" s="237">
        <v>0.16666666666666666</v>
      </c>
      <c r="G142" s="238">
        <v>0.5</v>
      </c>
      <c r="H142" s="68">
        <v>8.0</v>
      </c>
      <c r="I142" s="68">
        <v>0.0</v>
      </c>
      <c r="J142" s="68">
        <v>6.0</v>
      </c>
      <c r="K142" s="68">
        <v>2.0</v>
      </c>
    </row>
    <row r="143">
      <c r="A143" s="233">
        <v>45039.0</v>
      </c>
      <c r="B143" s="68" t="s">
        <v>190</v>
      </c>
      <c r="C143" s="68" t="s">
        <v>51</v>
      </c>
      <c r="D143" s="234" t="s">
        <v>174</v>
      </c>
      <c r="E143" s="233">
        <v>45040.0</v>
      </c>
      <c r="F143" s="238">
        <v>0.20833333333333334</v>
      </c>
      <c r="G143" s="237">
        <v>0.5416666666666666</v>
      </c>
      <c r="H143" s="68">
        <v>8.0</v>
      </c>
      <c r="I143" s="68">
        <v>0.0</v>
      </c>
      <c r="J143" s="68">
        <v>7.0</v>
      </c>
      <c r="K143" s="68">
        <v>1.0</v>
      </c>
    </row>
    <row r="144">
      <c r="A144" s="233">
        <v>45039.0</v>
      </c>
      <c r="B144" s="155" t="s">
        <v>97</v>
      </c>
      <c r="C144" s="68" t="s">
        <v>31</v>
      </c>
      <c r="D144" s="234" t="s">
        <v>174</v>
      </c>
      <c r="E144" s="233">
        <v>45040.0</v>
      </c>
      <c r="F144" s="237">
        <v>0.22916666666666666</v>
      </c>
      <c r="G144" s="238">
        <v>0.5</v>
      </c>
      <c r="H144" s="68">
        <v>6.5</v>
      </c>
      <c r="I144" s="68">
        <v>0.0</v>
      </c>
      <c r="J144" s="68">
        <v>6.0</v>
      </c>
      <c r="K144" s="68">
        <v>0.5</v>
      </c>
      <c r="L144" s="152"/>
    </row>
    <row r="145">
      <c r="A145" s="233">
        <v>45039.0</v>
      </c>
      <c r="B145" s="152" t="s">
        <v>825</v>
      </c>
      <c r="C145" s="68" t="s">
        <v>31</v>
      </c>
      <c r="D145" s="234" t="s">
        <v>174</v>
      </c>
      <c r="E145" s="233">
        <v>45040.0</v>
      </c>
      <c r="F145" s="238">
        <v>0.20833333333333334</v>
      </c>
      <c r="G145" s="237">
        <v>0.4791666666666667</v>
      </c>
      <c r="H145" s="68">
        <v>6.5</v>
      </c>
      <c r="I145" s="68">
        <v>0.0</v>
      </c>
      <c r="J145" s="68">
        <v>5.5</v>
      </c>
      <c r="K145" s="68">
        <v>1.0</v>
      </c>
    </row>
    <row r="146">
      <c r="A146" s="233">
        <v>45040.0</v>
      </c>
      <c r="B146" s="68" t="s">
        <v>88</v>
      </c>
      <c r="C146" s="68" t="s">
        <v>31</v>
      </c>
      <c r="D146" s="234" t="s">
        <v>174</v>
      </c>
      <c r="E146" s="233">
        <v>45040.0</v>
      </c>
      <c r="F146" s="237">
        <v>0.9166666666666666</v>
      </c>
      <c r="G146" s="237">
        <v>0.20833333333333334</v>
      </c>
      <c r="H146" s="68">
        <v>7.0</v>
      </c>
      <c r="I146" s="68">
        <v>0.0</v>
      </c>
      <c r="J146" s="68">
        <v>0.0</v>
      </c>
      <c r="K146" s="68">
        <v>7.0</v>
      </c>
    </row>
    <row r="147">
      <c r="A147" s="233">
        <v>45040.0</v>
      </c>
      <c r="B147" s="68" t="s">
        <v>139</v>
      </c>
      <c r="C147" s="68" t="s">
        <v>60</v>
      </c>
      <c r="D147" s="234" t="s">
        <v>174</v>
      </c>
      <c r="E147" s="233">
        <v>45040.0</v>
      </c>
      <c r="F147" s="237">
        <v>0.9583333333333334</v>
      </c>
      <c r="G147" s="237">
        <v>0.20833333333333334</v>
      </c>
      <c r="H147" s="68">
        <v>6.0</v>
      </c>
      <c r="I147" s="68">
        <v>0.0</v>
      </c>
      <c r="J147" s="68">
        <v>0.0</v>
      </c>
      <c r="K147" s="68">
        <v>6.0</v>
      </c>
      <c r="L147" s="152" t="s">
        <v>876</v>
      </c>
    </row>
    <row r="148">
      <c r="A148" s="233">
        <v>45040.0</v>
      </c>
      <c r="B148" s="68" t="s">
        <v>30</v>
      </c>
      <c r="C148" s="68" t="s">
        <v>1</v>
      </c>
      <c r="D148" s="234" t="s">
        <v>174</v>
      </c>
      <c r="E148" s="233">
        <v>45040.0</v>
      </c>
      <c r="F148" s="237">
        <v>0.9375</v>
      </c>
      <c r="G148" s="237">
        <v>0.20833333333333334</v>
      </c>
      <c r="H148" s="235">
        <v>6.5</v>
      </c>
      <c r="I148" s="236">
        <v>0.0</v>
      </c>
      <c r="J148" s="236">
        <v>0.0</v>
      </c>
      <c r="K148" s="235">
        <v>6.5</v>
      </c>
      <c r="L148" s="153"/>
    </row>
    <row r="149">
      <c r="A149" s="233">
        <v>45040.0</v>
      </c>
      <c r="B149" s="152" t="s">
        <v>18</v>
      </c>
      <c r="C149" s="68" t="s">
        <v>206</v>
      </c>
      <c r="D149" s="234" t="s">
        <v>174</v>
      </c>
      <c r="E149" s="233">
        <v>45040.0</v>
      </c>
      <c r="F149" s="237">
        <v>0.9166666666666666</v>
      </c>
      <c r="G149" s="237">
        <v>0.25</v>
      </c>
      <c r="H149" s="235">
        <v>8.0</v>
      </c>
      <c r="I149" s="235">
        <v>0.0</v>
      </c>
      <c r="J149" s="235">
        <v>0.0</v>
      </c>
      <c r="K149" s="235">
        <v>8.0</v>
      </c>
      <c r="L149" s="152"/>
    </row>
    <row r="150">
      <c r="A150" s="233">
        <v>45040.0</v>
      </c>
      <c r="B150" s="68" t="s">
        <v>54</v>
      </c>
      <c r="C150" s="68" t="s">
        <v>51</v>
      </c>
      <c r="D150" s="234" t="s">
        <v>174</v>
      </c>
      <c r="E150" s="233">
        <v>45040.0</v>
      </c>
      <c r="F150" s="237">
        <v>0.9583333333333334</v>
      </c>
      <c r="G150" s="237">
        <v>0.16666666666666666</v>
      </c>
      <c r="H150" s="68">
        <v>5.0</v>
      </c>
      <c r="I150" s="68">
        <v>0.0</v>
      </c>
      <c r="J150" s="68">
        <v>0.0</v>
      </c>
      <c r="K150" s="68">
        <v>5.0</v>
      </c>
    </row>
    <row r="151">
      <c r="A151" s="233">
        <v>45040.0</v>
      </c>
      <c r="B151" s="68" t="s">
        <v>52</v>
      </c>
      <c r="C151" s="68" t="s">
        <v>1</v>
      </c>
      <c r="D151" s="234" t="s">
        <v>174</v>
      </c>
      <c r="E151" s="233">
        <v>45040.0</v>
      </c>
      <c r="F151" s="237">
        <v>0.9375</v>
      </c>
      <c r="G151" s="237">
        <v>0.16666666666666666</v>
      </c>
      <c r="H151" s="235">
        <v>5.5</v>
      </c>
      <c r="I151" s="236">
        <v>0.0</v>
      </c>
      <c r="J151" s="236">
        <v>0.0</v>
      </c>
      <c r="K151" s="235">
        <v>5.5</v>
      </c>
    </row>
    <row r="152">
      <c r="A152" s="233">
        <v>45040.0</v>
      </c>
      <c r="B152" s="68" t="s">
        <v>52</v>
      </c>
      <c r="C152" s="68" t="s">
        <v>51</v>
      </c>
      <c r="D152" s="234" t="s">
        <v>175</v>
      </c>
      <c r="E152" s="233">
        <v>45041.0</v>
      </c>
      <c r="F152" s="237">
        <v>0.16666666666666666</v>
      </c>
      <c r="G152" s="238">
        <v>0.5</v>
      </c>
      <c r="H152" s="68">
        <v>8.0</v>
      </c>
      <c r="I152" s="68">
        <v>5.5</v>
      </c>
      <c r="J152" s="68">
        <v>0.5</v>
      </c>
      <c r="K152" s="68">
        <v>2.0</v>
      </c>
      <c r="L152" s="152" t="s">
        <v>834</v>
      </c>
    </row>
    <row r="153">
      <c r="A153" s="233">
        <v>45040.0</v>
      </c>
      <c r="B153" s="68" t="s">
        <v>54</v>
      </c>
      <c r="C153" s="68" t="s">
        <v>49</v>
      </c>
      <c r="D153" s="234" t="s">
        <v>175</v>
      </c>
      <c r="E153" s="233">
        <v>45041.0</v>
      </c>
      <c r="F153" s="237">
        <v>0.16666666666666666</v>
      </c>
      <c r="G153" s="237">
        <v>0.3333333333333333</v>
      </c>
      <c r="H153" s="68">
        <v>4.0</v>
      </c>
      <c r="I153" s="68">
        <v>1.0</v>
      </c>
      <c r="J153" s="68">
        <v>1.0</v>
      </c>
      <c r="K153" s="68">
        <v>2.0</v>
      </c>
      <c r="L153" s="68" t="s">
        <v>191</v>
      </c>
    </row>
    <row r="154">
      <c r="A154" s="233">
        <v>45040.0</v>
      </c>
      <c r="B154" s="68" t="s">
        <v>50</v>
      </c>
      <c r="C154" s="68" t="s">
        <v>23</v>
      </c>
      <c r="D154" s="234" t="s">
        <v>175</v>
      </c>
      <c r="E154" s="233">
        <v>45041.0</v>
      </c>
      <c r="F154" s="238">
        <v>0.020833333333333332</v>
      </c>
      <c r="G154" s="237">
        <v>0.20833333333333334</v>
      </c>
      <c r="H154" s="235">
        <v>4.5</v>
      </c>
      <c r="I154" s="235">
        <v>0.0</v>
      </c>
      <c r="J154" s="235">
        <v>0.0</v>
      </c>
      <c r="K154" s="235">
        <v>4.5</v>
      </c>
    </row>
    <row r="155">
      <c r="A155" s="233">
        <v>45040.0</v>
      </c>
      <c r="B155" s="68" t="s">
        <v>50</v>
      </c>
      <c r="C155" s="68" t="s">
        <v>35</v>
      </c>
      <c r="D155" s="234" t="s">
        <v>175</v>
      </c>
      <c r="E155" s="233">
        <v>45041.0</v>
      </c>
      <c r="F155" s="237">
        <v>0.20833333333333334</v>
      </c>
      <c r="G155" s="237">
        <v>0.375</v>
      </c>
      <c r="H155" s="235">
        <v>4.0</v>
      </c>
      <c r="I155" s="235">
        <v>0.5</v>
      </c>
      <c r="J155" s="235">
        <v>2.5</v>
      </c>
      <c r="K155" s="235">
        <v>1.0</v>
      </c>
      <c r="L155" s="68" t="s">
        <v>192</v>
      </c>
    </row>
    <row r="156">
      <c r="A156" s="233">
        <v>45040.0</v>
      </c>
      <c r="B156" s="68" t="s">
        <v>123</v>
      </c>
      <c r="C156" s="68" t="s">
        <v>23</v>
      </c>
      <c r="D156" s="234" t="s">
        <v>175</v>
      </c>
      <c r="E156" s="233">
        <v>45041.0</v>
      </c>
      <c r="F156" s="237">
        <v>0.20833333333333334</v>
      </c>
      <c r="G156" s="237">
        <v>0.4583333333333333</v>
      </c>
      <c r="H156" s="68">
        <v>6.0</v>
      </c>
      <c r="I156" s="68">
        <v>0.0</v>
      </c>
      <c r="J156" s="68">
        <v>5.0</v>
      </c>
      <c r="K156" s="68">
        <v>1.0</v>
      </c>
    </row>
    <row r="157">
      <c r="A157" s="233">
        <v>45040.0</v>
      </c>
      <c r="B157" s="68" t="s">
        <v>32</v>
      </c>
      <c r="C157" s="68" t="s">
        <v>1</v>
      </c>
      <c r="D157" s="234" t="s">
        <v>175</v>
      </c>
      <c r="E157" s="233">
        <v>45041.0</v>
      </c>
      <c r="F157" s="237">
        <v>0.16666666666666666</v>
      </c>
      <c r="G157" s="237">
        <v>0.4791666666666667</v>
      </c>
      <c r="H157" s="68">
        <v>7.5</v>
      </c>
      <c r="I157" s="68">
        <v>0.0</v>
      </c>
      <c r="J157" s="68">
        <v>5.5</v>
      </c>
      <c r="K157" s="68">
        <v>2.0</v>
      </c>
    </row>
    <row r="158">
      <c r="A158" s="233">
        <v>45040.0</v>
      </c>
      <c r="B158" s="68" t="s">
        <v>45</v>
      </c>
      <c r="C158" s="68" t="s">
        <v>1</v>
      </c>
      <c r="D158" s="234" t="s">
        <v>175</v>
      </c>
      <c r="E158" s="233">
        <v>45041.0</v>
      </c>
      <c r="F158" s="237">
        <v>0.20833333333333334</v>
      </c>
      <c r="G158" s="237">
        <v>0.4791666666666667</v>
      </c>
      <c r="H158" s="68">
        <v>6.5</v>
      </c>
      <c r="I158" s="68">
        <v>0.0</v>
      </c>
      <c r="J158" s="68">
        <v>5.5</v>
      </c>
      <c r="K158" s="68">
        <v>1.0</v>
      </c>
    </row>
    <row r="159">
      <c r="A159" s="233">
        <v>45040.0</v>
      </c>
      <c r="B159" s="68" t="s">
        <v>82</v>
      </c>
      <c r="C159" s="68" t="s">
        <v>35</v>
      </c>
      <c r="D159" s="234" t="s">
        <v>175</v>
      </c>
      <c r="E159" s="233">
        <v>45041.0</v>
      </c>
      <c r="F159" s="238">
        <v>0.16666666666666666</v>
      </c>
      <c r="G159" s="237">
        <v>0.4583333333333333</v>
      </c>
      <c r="H159" s="68">
        <v>7.0</v>
      </c>
      <c r="I159" s="68">
        <v>0.0</v>
      </c>
      <c r="J159" s="68">
        <v>4.0</v>
      </c>
      <c r="K159" s="68">
        <v>3.0</v>
      </c>
      <c r="L159" s="152"/>
    </row>
    <row r="160">
      <c r="A160" s="233">
        <v>45040.0</v>
      </c>
      <c r="B160" s="68" t="s">
        <v>69</v>
      </c>
      <c r="C160" s="68" t="s">
        <v>51</v>
      </c>
      <c r="D160" s="234" t="s">
        <v>175</v>
      </c>
      <c r="E160" s="233">
        <v>45041.0</v>
      </c>
      <c r="F160" s="237">
        <v>0.16666666666666666</v>
      </c>
      <c r="G160" s="237">
        <v>0.5208333333333334</v>
      </c>
      <c r="H160" s="68">
        <v>8.5</v>
      </c>
      <c r="I160" s="68">
        <v>0.5</v>
      </c>
      <c r="J160" s="68">
        <v>6.0</v>
      </c>
      <c r="K160" s="68">
        <v>2.0</v>
      </c>
      <c r="L160" s="152" t="s">
        <v>192</v>
      </c>
    </row>
    <row r="161">
      <c r="A161" s="233">
        <v>45040.0</v>
      </c>
      <c r="B161" s="68" t="s">
        <v>190</v>
      </c>
      <c r="C161" s="68" t="s">
        <v>51</v>
      </c>
      <c r="D161" s="234" t="s">
        <v>175</v>
      </c>
      <c r="E161" s="233">
        <v>45041.0</v>
      </c>
      <c r="F161" s="235">
        <v>0.0</v>
      </c>
      <c r="G161" s="235">
        <v>0.0</v>
      </c>
      <c r="H161" s="235">
        <v>0.0</v>
      </c>
      <c r="I161" s="235">
        <v>0.0</v>
      </c>
      <c r="J161" s="235">
        <v>0.0</v>
      </c>
      <c r="K161" s="235">
        <v>0.0</v>
      </c>
      <c r="L161" s="152" t="s">
        <v>25</v>
      </c>
    </row>
    <row r="162">
      <c r="A162" s="233">
        <v>45040.0</v>
      </c>
      <c r="B162" s="152" t="s">
        <v>825</v>
      </c>
      <c r="C162" s="68" t="s">
        <v>31</v>
      </c>
      <c r="D162" s="234" t="s">
        <v>175</v>
      </c>
      <c r="E162" s="233">
        <v>45041.0</v>
      </c>
      <c r="F162" s="238">
        <v>0.20833333333333334</v>
      </c>
      <c r="G162" s="237">
        <v>0.5208333333333334</v>
      </c>
      <c r="H162" s="68">
        <v>7.5</v>
      </c>
      <c r="I162" s="68">
        <v>0.0</v>
      </c>
      <c r="J162" s="68">
        <v>6.5</v>
      </c>
      <c r="K162" s="68">
        <v>1.0</v>
      </c>
    </row>
    <row r="163">
      <c r="A163" s="233">
        <v>45040.0</v>
      </c>
      <c r="B163" s="152" t="s">
        <v>97</v>
      </c>
      <c r="C163" s="68" t="s">
        <v>31</v>
      </c>
      <c r="D163" s="234" t="s">
        <v>175</v>
      </c>
      <c r="E163" s="233">
        <v>45041.0</v>
      </c>
      <c r="F163" s="237">
        <v>0.22916666666666666</v>
      </c>
      <c r="G163" s="237">
        <v>0.5416666666666666</v>
      </c>
      <c r="H163" s="68">
        <v>7.5</v>
      </c>
      <c r="I163" s="68">
        <v>0.0</v>
      </c>
      <c r="J163" s="68">
        <v>7.0</v>
      </c>
      <c r="K163" s="68">
        <v>0.5</v>
      </c>
      <c r="L163" s="152"/>
    </row>
    <row r="164">
      <c r="A164" s="233">
        <v>45041.0</v>
      </c>
      <c r="B164" s="68" t="s">
        <v>88</v>
      </c>
      <c r="C164" s="68" t="s">
        <v>31</v>
      </c>
      <c r="D164" s="234" t="s">
        <v>175</v>
      </c>
      <c r="E164" s="233">
        <v>45041.0</v>
      </c>
      <c r="F164" s="237">
        <v>0.9166666666666666</v>
      </c>
      <c r="G164" s="237">
        <v>0.4583333333333333</v>
      </c>
      <c r="H164" s="235">
        <v>13.0</v>
      </c>
      <c r="I164" s="235">
        <v>5.0</v>
      </c>
      <c r="J164" s="235">
        <v>0.0</v>
      </c>
      <c r="K164" s="235">
        <v>8.0</v>
      </c>
      <c r="L164" s="68" t="s">
        <v>407</v>
      </c>
    </row>
    <row r="165">
      <c r="A165" s="233">
        <v>45041.0</v>
      </c>
      <c r="B165" s="68" t="s">
        <v>139</v>
      </c>
      <c r="C165" s="68" t="s">
        <v>35</v>
      </c>
      <c r="D165" s="234" t="s">
        <v>175</v>
      </c>
      <c r="E165" s="233">
        <v>45041.0</v>
      </c>
      <c r="F165" s="237">
        <v>0.9583333333333334</v>
      </c>
      <c r="G165" s="237">
        <v>0.20833333333333334</v>
      </c>
      <c r="H165" s="68">
        <v>6.0</v>
      </c>
      <c r="I165" s="68">
        <v>0.0</v>
      </c>
      <c r="J165" s="68">
        <v>0.0</v>
      </c>
      <c r="K165" s="68">
        <v>6.0</v>
      </c>
    </row>
    <row r="166">
      <c r="A166" s="233">
        <v>45041.0</v>
      </c>
      <c r="B166" s="68" t="s">
        <v>30</v>
      </c>
      <c r="C166" s="68" t="s">
        <v>1</v>
      </c>
      <c r="D166" s="234" t="s">
        <v>175</v>
      </c>
      <c r="E166" s="233">
        <v>45041.0</v>
      </c>
      <c r="F166" s="237">
        <v>0.9375</v>
      </c>
      <c r="G166" s="237">
        <v>0.20833333333333334</v>
      </c>
      <c r="H166" s="235">
        <v>6.5</v>
      </c>
      <c r="I166" s="236">
        <v>0.0</v>
      </c>
      <c r="J166" s="236">
        <v>0.0</v>
      </c>
      <c r="K166" s="235">
        <v>6.5</v>
      </c>
    </row>
    <row r="167">
      <c r="A167" s="233">
        <v>45041.0</v>
      </c>
      <c r="B167" s="152" t="s">
        <v>18</v>
      </c>
      <c r="C167" s="68" t="s">
        <v>206</v>
      </c>
      <c r="D167" s="234" t="s">
        <v>175</v>
      </c>
      <c r="E167" s="233">
        <v>45041.0</v>
      </c>
      <c r="F167" s="237">
        <v>0.9166666666666666</v>
      </c>
      <c r="G167" s="237">
        <v>0.4166666666666667</v>
      </c>
      <c r="H167" s="235">
        <v>12.0</v>
      </c>
      <c r="I167" s="235">
        <v>4.0</v>
      </c>
      <c r="J167" s="235">
        <v>0.0</v>
      </c>
      <c r="K167" s="235">
        <v>8.0</v>
      </c>
      <c r="L167" s="68" t="s">
        <v>261</v>
      </c>
    </row>
    <row r="168">
      <c r="A168" s="233">
        <v>45041.0</v>
      </c>
      <c r="B168" s="68" t="s">
        <v>54</v>
      </c>
      <c r="C168" s="68" t="s">
        <v>51</v>
      </c>
      <c r="D168" s="234" t="s">
        <v>175</v>
      </c>
      <c r="E168" s="233">
        <v>45041.0</v>
      </c>
      <c r="F168" s="235">
        <v>0.0</v>
      </c>
      <c r="G168" s="235">
        <v>0.0</v>
      </c>
      <c r="H168" s="235">
        <v>0.0</v>
      </c>
      <c r="I168" s="235">
        <v>0.0</v>
      </c>
      <c r="J168" s="235">
        <v>0.0</v>
      </c>
      <c r="K168" s="235">
        <v>0.0</v>
      </c>
      <c r="L168" s="152" t="s">
        <v>25</v>
      </c>
    </row>
    <row r="169">
      <c r="A169" s="233">
        <v>45041.0</v>
      </c>
      <c r="B169" s="68" t="s">
        <v>52</v>
      </c>
      <c r="C169" s="68" t="s">
        <v>1</v>
      </c>
      <c r="D169" s="234" t="s">
        <v>175</v>
      </c>
      <c r="E169" s="233">
        <v>45041.0</v>
      </c>
      <c r="F169" s="237">
        <v>0.9375</v>
      </c>
      <c r="G169" s="237">
        <v>0.16666666666666666</v>
      </c>
      <c r="H169" s="235">
        <v>5.5</v>
      </c>
      <c r="I169" s="236">
        <v>0.0</v>
      </c>
      <c r="J169" s="236">
        <v>0.0</v>
      </c>
      <c r="K169" s="235">
        <v>5.5</v>
      </c>
    </row>
    <row r="170">
      <c r="A170" s="233">
        <v>45041.0</v>
      </c>
      <c r="B170" s="68" t="s">
        <v>50</v>
      </c>
      <c r="C170" s="68" t="s">
        <v>51</v>
      </c>
      <c r="D170" s="234" t="s">
        <v>175</v>
      </c>
      <c r="E170" s="233">
        <v>45041.0</v>
      </c>
      <c r="F170" s="237">
        <v>0.9583333333333334</v>
      </c>
      <c r="G170" s="237">
        <v>0.20833333333333334</v>
      </c>
      <c r="H170" s="68">
        <v>6.0</v>
      </c>
      <c r="I170" s="68">
        <v>0.0</v>
      </c>
      <c r="J170" s="68">
        <v>0.0</v>
      </c>
      <c r="K170" s="68">
        <v>6.0</v>
      </c>
    </row>
    <row r="171">
      <c r="A171" s="233">
        <v>45041.0</v>
      </c>
      <c r="B171" s="68" t="s">
        <v>50</v>
      </c>
      <c r="C171" s="68" t="s">
        <v>877</v>
      </c>
      <c r="D171" s="234" t="s">
        <v>171</v>
      </c>
      <c r="E171" s="233">
        <v>45042.0</v>
      </c>
      <c r="F171" s="237">
        <v>0.20833333333333334</v>
      </c>
      <c r="G171" s="237">
        <v>0.5208333333333334</v>
      </c>
      <c r="H171" s="235">
        <v>7.5</v>
      </c>
      <c r="I171" s="235">
        <v>5.5</v>
      </c>
      <c r="J171" s="235">
        <v>1.0</v>
      </c>
      <c r="K171" s="235">
        <v>1.0</v>
      </c>
      <c r="L171" s="152" t="s">
        <v>834</v>
      </c>
    </row>
    <row r="172">
      <c r="A172" s="233">
        <v>45041.0</v>
      </c>
      <c r="B172" s="68" t="s">
        <v>52</v>
      </c>
      <c r="C172" s="68" t="s">
        <v>51</v>
      </c>
      <c r="D172" s="234" t="s">
        <v>171</v>
      </c>
      <c r="E172" s="233">
        <v>45042.0</v>
      </c>
      <c r="F172" s="237">
        <v>0.16666666666666666</v>
      </c>
      <c r="G172" s="238">
        <v>0.5</v>
      </c>
      <c r="H172" s="68">
        <v>8.0</v>
      </c>
      <c r="I172" s="68">
        <v>5.5</v>
      </c>
      <c r="J172" s="68">
        <v>0.5</v>
      </c>
      <c r="K172" s="68">
        <v>2.0</v>
      </c>
      <c r="L172" s="152" t="s">
        <v>834</v>
      </c>
    </row>
    <row r="173">
      <c r="A173" s="233">
        <v>45041.0</v>
      </c>
      <c r="B173" s="68" t="s">
        <v>123</v>
      </c>
      <c r="C173" s="68" t="s">
        <v>23</v>
      </c>
      <c r="D173" s="234" t="s">
        <v>171</v>
      </c>
      <c r="E173" s="233">
        <v>45042.0</v>
      </c>
      <c r="F173" s="238">
        <v>0.020833333333333332</v>
      </c>
      <c r="G173" s="237">
        <v>0.4583333333333333</v>
      </c>
      <c r="H173" s="235">
        <v>10.5</v>
      </c>
      <c r="I173" s="235">
        <v>2.5</v>
      </c>
      <c r="J173" s="235">
        <v>2.5</v>
      </c>
      <c r="K173" s="235">
        <v>5.5</v>
      </c>
      <c r="L173" s="68" t="s">
        <v>304</v>
      </c>
    </row>
    <row r="174">
      <c r="A174" s="233">
        <v>45041.0</v>
      </c>
      <c r="B174" s="68" t="s">
        <v>32</v>
      </c>
      <c r="C174" s="68" t="s">
        <v>1</v>
      </c>
      <c r="D174" s="234" t="s">
        <v>171</v>
      </c>
      <c r="E174" s="233">
        <v>45042.0</v>
      </c>
      <c r="F174" s="237">
        <v>0.16666666666666666</v>
      </c>
      <c r="G174" s="237">
        <v>0.4791666666666667</v>
      </c>
      <c r="H174" s="68">
        <v>7.5</v>
      </c>
      <c r="I174" s="68">
        <v>0.0</v>
      </c>
      <c r="J174" s="68">
        <v>5.5</v>
      </c>
      <c r="K174" s="68">
        <v>2.0</v>
      </c>
    </row>
    <row r="175">
      <c r="A175" s="233">
        <v>45041.0</v>
      </c>
      <c r="B175" s="68" t="s">
        <v>45</v>
      </c>
      <c r="C175" s="68" t="s">
        <v>1</v>
      </c>
      <c r="D175" s="234" t="s">
        <v>171</v>
      </c>
      <c r="E175" s="233">
        <v>45042.0</v>
      </c>
      <c r="F175" s="237">
        <v>0.20833333333333334</v>
      </c>
      <c r="G175" s="237">
        <v>0.4791666666666667</v>
      </c>
      <c r="H175" s="68">
        <v>6.5</v>
      </c>
      <c r="I175" s="68">
        <v>0.0</v>
      </c>
      <c r="J175" s="68">
        <v>5.5</v>
      </c>
      <c r="K175" s="68">
        <v>1.0</v>
      </c>
    </row>
    <row r="176">
      <c r="A176" s="233">
        <v>45041.0</v>
      </c>
      <c r="B176" s="68" t="s">
        <v>82</v>
      </c>
      <c r="C176" s="68" t="s">
        <v>35</v>
      </c>
      <c r="D176" s="234" t="s">
        <v>171</v>
      </c>
      <c r="E176" s="233">
        <v>45042.0</v>
      </c>
      <c r="F176" s="238">
        <v>0.16666666666666666</v>
      </c>
      <c r="G176" s="237">
        <v>0.4583333333333333</v>
      </c>
      <c r="H176" s="68">
        <v>7.0</v>
      </c>
      <c r="I176" s="68">
        <v>0.0</v>
      </c>
      <c r="J176" s="68">
        <v>4.0</v>
      </c>
      <c r="K176" s="68">
        <v>3.0</v>
      </c>
      <c r="L176" s="152"/>
    </row>
    <row r="177">
      <c r="A177" s="233">
        <v>45041.0</v>
      </c>
      <c r="B177" s="68" t="s">
        <v>82</v>
      </c>
      <c r="C177" s="68" t="s">
        <v>31</v>
      </c>
      <c r="D177" s="234" t="s">
        <v>171</v>
      </c>
      <c r="E177" s="233">
        <v>45042.0</v>
      </c>
      <c r="F177" s="237">
        <v>0.4583333333333333</v>
      </c>
      <c r="G177" s="237">
        <v>0.5416666666666666</v>
      </c>
      <c r="H177" s="235">
        <v>2.0</v>
      </c>
      <c r="I177" s="235">
        <v>1.0</v>
      </c>
      <c r="J177" s="235">
        <v>1.0</v>
      </c>
      <c r="K177" s="235">
        <v>0.0</v>
      </c>
      <c r="L177" s="152" t="s">
        <v>191</v>
      </c>
    </row>
    <row r="178">
      <c r="A178" s="233">
        <v>45041.0</v>
      </c>
      <c r="B178" s="68" t="s">
        <v>69</v>
      </c>
      <c r="C178" s="68" t="s">
        <v>51</v>
      </c>
      <c r="D178" s="234" t="s">
        <v>171</v>
      </c>
      <c r="E178" s="233">
        <v>45042.0</v>
      </c>
      <c r="F178" s="235">
        <v>0.0</v>
      </c>
      <c r="G178" s="235">
        <v>0.0</v>
      </c>
      <c r="H178" s="235">
        <v>0.0</v>
      </c>
      <c r="I178" s="235">
        <v>0.0</v>
      </c>
      <c r="J178" s="235">
        <v>0.0</v>
      </c>
      <c r="K178" s="235">
        <v>0.0</v>
      </c>
      <c r="L178" s="152" t="s">
        <v>25</v>
      </c>
    </row>
    <row r="179">
      <c r="A179" s="233">
        <v>45041.0</v>
      </c>
      <c r="B179" s="68" t="s">
        <v>190</v>
      </c>
      <c r="C179" s="68" t="s">
        <v>51</v>
      </c>
      <c r="D179" s="234" t="s">
        <v>171</v>
      </c>
      <c r="E179" s="233">
        <v>45042.0</v>
      </c>
      <c r="F179" s="238">
        <v>0.20833333333333334</v>
      </c>
      <c r="G179" s="237">
        <v>0.5208333333333334</v>
      </c>
      <c r="H179" s="68">
        <v>7.5</v>
      </c>
      <c r="I179" s="68">
        <v>0.0</v>
      </c>
      <c r="J179" s="68">
        <v>6.5</v>
      </c>
      <c r="K179" s="68">
        <v>1.0</v>
      </c>
    </row>
    <row r="180">
      <c r="A180" s="233">
        <v>45041.0</v>
      </c>
      <c r="B180" s="152" t="s">
        <v>825</v>
      </c>
      <c r="C180" s="68" t="s">
        <v>31</v>
      </c>
      <c r="D180" s="234" t="s">
        <v>171</v>
      </c>
      <c r="E180" s="233">
        <v>45042.0</v>
      </c>
      <c r="F180" s="235">
        <v>0.0</v>
      </c>
      <c r="G180" s="235">
        <v>0.0</v>
      </c>
      <c r="H180" s="235">
        <v>0.0</v>
      </c>
      <c r="I180" s="235">
        <v>0.0</v>
      </c>
      <c r="J180" s="235">
        <v>0.0</v>
      </c>
      <c r="K180" s="235">
        <v>0.0</v>
      </c>
      <c r="L180" s="152" t="s">
        <v>25</v>
      </c>
    </row>
    <row r="181">
      <c r="A181" s="233">
        <v>45041.0</v>
      </c>
      <c r="B181" s="152" t="s">
        <v>97</v>
      </c>
      <c r="C181" s="68" t="s">
        <v>31</v>
      </c>
      <c r="D181" s="234" t="s">
        <v>171</v>
      </c>
      <c r="E181" s="233">
        <v>45042.0</v>
      </c>
      <c r="F181" s="237">
        <v>0.22916666666666666</v>
      </c>
      <c r="G181" s="237">
        <v>0.375</v>
      </c>
      <c r="H181" s="68">
        <v>3.5</v>
      </c>
      <c r="I181" s="68">
        <v>0.0</v>
      </c>
      <c r="J181" s="68">
        <v>3.0</v>
      </c>
      <c r="K181" s="68">
        <v>0.5</v>
      </c>
      <c r="L181" s="152" t="s">
        <v>700</v>
      </c>
    </row>
    <row r="182">
      <c r="A182" s="233">
        <v>45042.0</v>
      </c>
      <c r="B182" s="68" t="s">
        <v>88</v>
      </c>
      <c r="C182" s="68" t="s">
        <v>31</v>
      </c>
      <c r="D182" s="234" t="s">
        <v>171</v>
      </c>
      <c r="E182" s="233">
        <v>45042.0</v>
      </c>
      <c r="F182" s="237">
        <v>0.9166666666666666</v>
      </c>
      <c r="G182" s="237">
        <v>0.20833333333333334</v>
      </c>
      <c r="H182" s="68">
        <v>7.0</v>
      </c>
      <c r="I182" s="68">
        <v>0.0</v>
      </c>
      <c r="J182" s="68">
        <v>0.0</v>
      </c>
      <c r="K182" s="68">
        <v>7.0</v>
      </c>
      <c r="L182" s="68"/>
    </row>
    <row r="183">
      <c r="A183" s="233">
        <v>45042.0</v>
      </c>
      <c r="B183" s="68" t="s">
        <v>139</v>
      </c>
      <c r="C183" s="68" t="s">
        <v>35</v>
      </c>
      <c r="D183" s="234" t="s">
        <v>171</v>
      </c>
      <c r="E183" s="233">
        <v>45042.0</v>
      </c>
      <c r="F183" s="237">
        <v>0.9583333333333334</v>
      </c>
      <c r="G183" s="237">
        <v>0.375</v>
      </c>
      <c r="H183" s="68">
        <v>10.0</v>
      </c>
      <c r="I183" s="68">
        <v>2.0</v>
      </c>
      <c r="J183" s="68">
        <v>1.0</v>
      </c>
      <c r="K183" s="68">
        <v>7.0</v>
      </c>
      <c r="L183" s="68" t="s">
        <v>411</v>
      </c>
    </row>
    <row r="184">
      <c r="A184" s="233">
        <v>45042.0</v>
      </c>
      <c r="B184" s="68" t="s">
        <v>30</v>
      </c>
      <c r="C184" s="68" t="s">
        <v>1</v>
      </c>
      <c r="D184" s="234" t="s">
        <v>171</v>
      </c>
      <c r="E184" s="233">
        <v>45042.0</v>
      </c>
      <c r="F184" s="237">
        <v>0.9375</v>
      </c>
      <c r="G184" s="237">
        <v>0.20833333333333334</v>
      </c>
      <c r="H184" s="235">
        <v>6.5</v>
      </c>
      <c r="I184" s="236">
        <v>0.0</v>
      </c>
      <c r="J184" s="236">
        <v>0.0</v>
      </c>
      <c r="K184" s="235">
        <v>6.5</v>
      </c>
    </row>
    <row r="185">
      <c r="A185" s="233">
        <v>45042.0</v>
      </c>
      <c r="B185" s="152" t="s">
        <v>18</v>
      </c>
      <c r="C185" s="68" t="s">
        <v>206</v>
      </c>
      <c r="D185" s="234" t="s">
        <v>171</v>
      </c>
      <c r="E185" s="233">
        <v>45042.0</v>
      </c>
      <c r="F185" s="237">
        <v>0.875</v>
      </c>
      <c r="G185" s="237">
        <v>0.375</v>
      </c>
      <c r="H185" s="235">
        <v>12.0</v>
      </c>
      <c r="I185" s="235">
        <v>4.0</v>
      </c>
      <c r="J185" s="235">
        <v>0.0</v>
      </c>
      <c r="K185" s="235">
        <v>8.0</v>
      </c>
      <c r="L185" s="68" t="s">
        <v>261</v>
      </c>
    </row>
    <row r="186">
      <c r="A186" s="233">
        <v>45042.0</v>
      </c>
      <c r="B186" s="68" t="s">
        <v>52</v>
      </c>
      <c r="C186" s="68" t="s">
        <v>1</v>
      </c>
      <c r="D186" s="234" t="s">
        <v>171</v>
      </c>
      <c r="E186" s="233">
        <v>45042.0</v>
      </c>
      <c r="F186" s="237">
        <v>0.9375</v>
      </c>
      <c r="G186" s="237">
        <v>0.20833333333333334</v>
      </c>
      <c r="H186" s="235">
        <v>6.5</v>
      </c>
      <c r="I186" s="236">
        <v>0.0</v>
      </c>
      <c r="J186" s="236">
        <v>0.0</v>
      </c>
      <c r="K186" s="235">
        <v>6.5</v>
      </c>
      <c r="L186" s="152"/>
    </row>
    <row r="187">
      <c r="A187" s="233">
        <v>45042.0</v>
      </c>
      <c r="B187" s="68" t="s">
        <v>54</v>
      </c>
      <c r="C187" s="68" t="s">
        <v>51</v>
      </c>
      <c r="D187" s="234" t="s">
        <v>171</v>
      </c>
      <c r="E187" s="233">
        <v>45042.0</v>
      </c>
      <c r="F187" s="237">
        <v>0.9583333333333334</v>
      </c>
      <c r="G187" s="237">
        <v>0.16666666666666666</v>
      </c>
      <c r="H187" s="68">
        <v>5.0</v>
      </c>
      <c r="I187" s="68">
        <v>0.0</v>
      </c>
      <c r="J187" s="68">
        <v>0.0</v>
      </c>
      <c r="K187" s="68">
        <v>5.0</v>
      </c>
    </row>
    <row r="188">
      <c r="A188" s="233">
        <v>45042.0</v>
      </c>
      <c r="B188" s="68" t="s">
        <v>54</v>
      </c>
      <c r="C188" s="68" t="s">
        <v>51</v>
      </c>
      <c r="D188" s="234" t="s">
        <v>169</v>
      </c>
      <c r="E188" s="233">
        <v>45043.0</v>
      </c>
      <c r="F188" s="237">
        <v>0.16666666666666666</v>
      </c>
      <c r="G188" s="237">
        <v>0.3333333333333333</v>
      </c>
      <c r="H188" s="68">
        <v>4.0</v>
      </c>
      <c r="I188" s="68">
        <v>1.0</v>
      </c>
      <c r="J188" s="68">
        <v>1.0</v>
      </c>
      <c r="K188" s="68">
        <v>2.0</v>
      </c>
      <c r="L188" s="68" t="s">
        <v>191</v>
      </c>
    </row>
    <row r="189">
      <c r="A189" s="233">
        <v>45042.0</v>
      </c>
      <c r="B189" s="68" t="s">
        <v>50</v>
      </c>
      <c r="C189" s="68" t="s">
        <v>23</v>
      </c>
      <c r="D189" s="234" t="s">
        <v>169</v>
      </c>
      <c r="E189" s="233">
        <v>45043.0</v>
      </c>
      <c r="F189" s="238">
        <v>0.020833333333333332</v>
      </c>
      <c r="G189" s="237">
        <v>0.4583333333333333</v>
      </c>
      <c r="H189" s="235">
        <v>10.5</v>
      </c>
      <c r="I189" s="235">
        <v>2.5</v>
      </c>
      <c r="J189" s="235">
        <v>2.5</v>
      </c>
      <c r="K189" s="235">
        <v>5.5</v>
      </c>
      <c r="L189" s="68" t="s">
        <v>304</v>
      </c>
    </row>
    <row r="190">
      <c r="A190" s="233">
        <v>45042.0</v>
      </c>
      <c r="B190" s="68" t="s">
        <v>123</v>
      </c>
      <c r="C190" s="68" t="s">
        <v>23</v>
      </c>
      <c r="D190" s="234" t="s">
        <v>169</v>
      </c>
      <c r="E190" s="233">
        <v>45043.0</v>
      </c>
      <c r="F190" s="235">
        <v>0.0</v>
      </c>
      <c r="G190" s="235">
        <v>0.0</v>
      </c>
      <c r="H190" s="235">
        <v>0.0</v>
      </c>
      <c r="I190" s="235">
        <v>0.0</v>
      </c>
      <c r="J190" s="235">
        <v>0.0</v>
      </c>
      <c r="K190" s="235">
        <v>0.0</v>
      </c>
      <c r="L190" s="152" t="s">
        <v>25</v>
      </c>
    </row>
    <row r="191">
      <c r="A191" s="233">
        <v>45042.0</v>
      </c>
      <c r="B191" s="68" t="s">
        <v>32</v>
      </c>
      <c r="C191" s="68" t="s">
        <v>1</v>
      </c>
      <c r="D191" s="234" t="s">
        <v>169</v>
      </c>
      <c r="E191" s="233">
        <v>45043.0</v>
      </c>
      <c r="F191" s="237">
        <v>0.20833333333333334</v>
      </c>
      <c r="G191" s="237">
        <v>0.4791666666666667</v>
      </c>
      <c r="H191" s="68">
        <v>6.5</v>
      </c>
      <c r="I191" s="68">
        <v>0.0</v>
      </c>
      <c r="J191" s="68">
        <v>5.5</v>
      </c>
      <c r="K191" s="68">
        <v>1.0</v>
      </c>
      <c r="L191" s="152" t="s">
        <v>158</v>
      </c>
    </row>
    <row r="192">
      <c r="A192" s="233">
        <v>45042.0</v>
      </c>
      <c r="B192" s="68" t="s">
        <v>45</v>
      </c>
      <c r="C192" s="68" t="s">
        <v>1</v>
      </c>
      <c r="D192" s="234" t="s">
        <v>169</v>
      </c>
      <c r="E192" s="233">
        <v>45043.0</v>
      </c>
      <c r="F192" s="237">
        <v>0.20833333333333334</v>
      </c>
      <c r="G192" s="237">
        <v>0.4791666666666667</v>
      </c>
      <c r="H192" s="68">
        <v>6.5</v>
      </c>
      <c r="I192" s="68">
        <v>0.0</v>
      </c>
      <c r="J192" s="68">
        <v>5.5</v>
      </c>
      <c r="K192" s="68">
        <v>1.0</v>
      </c>
    </row>
    <row r="193">
      <c r="A193" s="233">
        <v>45042.0</v>
      </c>
      <c r="B193" s="68" t="s">
        <v>82</v>
      </c>
      <c r="C193" s="68" t="s">
        <v>35</v>
      </c>
      <c r="D193" s="234" t="s">
        <v>169</v>
      </c>
      <c r="E193" s="233">
        <v>45043.0</v>
      </c>
      <c r="F193" s="238">
        <v>0.16666666666666666</v>
      </c>
      <c r="G193" s="237">
        <v>0.4583333333333333</v>
      </c>
      <c r="H193" s="68">
        <v>7.0</v>
      </c>
      <c r="I193" s="68">
        <v>0.0</v>
      </c>
      <c r="J193" s="68">
        <v>4.0</v>
      </c>
      <c r="K193" s="68">
        <v>3.0</v>
      </c>
    </row>
    <row r="194">
      <c r="A194" s="233">
        <v>45042.0</v>
      </c>
      <c r="B194" s="68" t="s">
        <v>69</v>
      </c>
      <c r="C194" s="68" t="s">
        <v>51</v>
      </c>
      <c r="D194" s="234" t="s">
        <v>169</v>
      </c>
      <c r="E194" s="233">
        <v>45043.0</v>
      </c>
      <c r="F194" s="237">
        <v>0.16666666666666666</v>
      </c>
      <c r="G194" s="238">
        <v>0.5</v>
      </c>
      <c r="H194" s="68">
        <v>8.0</v>
      </c>
      <c r="I194" s="68">
        <v>0.0</v>
      </c>
      <c r="J194" s="68">
        <v>6.0</v>
      </c>
      <c r="K194" s="68">
        <v>2.0</v>
      </c>
    </row>
    <row r="195">
      <c r="A195" s="233">
        <v>45042.0</v>
      </c>
      <c r="B195" s="68" t="s">
        <v>190</v>
      </c>
      <c r="C195" s="68" t="s">
        <v>51</v>
      </c>
      <c r="D195" s="234" t="s">
        <v>169</v>
      </c>
      <c r="E195" s="233">
        <v>45043.0</v>
      </c>
      <c r="F195" s="238">
        <v>0.20833333333333334</v>
      </c>
      <c r="G195" s="237">
        <v>0.5416666666666666</v>
      </c>
      <c r="H195" s="68">
        <v>8.0</v>
      </c>
      <c r="I195" s="68">
        <v>0.0</v>
      </c>
      <c r="J195" s="68">
        <v>7.0</v>
      </c>
      <c r="K195" s="68">
        <v>1.0</v>
      </c>
    </row>
    <row r="196">
      <c r="A196" s="233">
        <v>45042.0</v>
      </c>
      <c r="B196" s="152" t="s">
        <v>825</v>
      </c>
      <c r="C196" s="68" t="s">
        <v>31</v>
      </c>
      <c r="D196" s="234" t="s">
        <v>169</v>
      </c>
      <c r="E196" s="233">
        <v>45043.0</v>
      </c>
      <c r="F196" s="238">
        <v>0.20833333333333334</v>
      </c>
      <c r="G196" s="237">
        <v>0.5208333333333334</v>
      </c>
      <c r="H196" s="68">
        <v>7.5</v>
      </c>
      <c r="I196" s="68">
        <v>0.0</v>
      </c>
      <c r="J196" s="68">
        <v>6.5</v>
      </c>
      <c r="K196" s="68">
        <v>1.0</v>
      </c>
      <c r="L196" s="68"/>
    </row>
    <row r="197">
      <c r="A197" s="233">
        <v>45042.0</v>
      </c>
      <c r="B197" s="152" t="s">
        <v>97</v>
      </c>
      <c r="C197" s="68" t="s">
        <v>31</v>
      </c>
      <c r="D197" s="234" t="s">
        <v>169</v>
      </c>
      <c r="E197" s="233">
        <v>45043.0</v>
      </c>
      <c r="F197" s="237">
        <v>0.22916666666666666</v>
      </c>
      <c r="G197" s="237">
        <v>0.5416666666666666</v>
      </c>
      <c r="H197" s="68">
        <v>7.5</v>
      </c>
      <c r="I197" s="68">
        <v>0.0</v>
      </c>
      <c r="J197" s="68">
        <v>7.0</v>
      </c>
      <c r="K197" s="68">
        <v>0.5</v>
      </c>
    </row>
    <row r="198">
      <c r="A198" s="233">
        <v>45043.0</v>
      </c>
      <c r="B198" s="68" t="s">
        <v>88</v>
      </c>
      <c r="C198" s="68" t="s">
        <v>31</v>
      </c>
      <c r="D198" s="234" t="s">
        <v>169</v>
      </c>
      <c r="E198" s="233">
        <v>45043.0</v>
      </c>
      <c r="F198" s="237">
        <v>0.9166666666666666</v>
      </c>
      <c r="G198" s="237">
        <v>0.20833333333333334</v>
      </c>
      <c r="H198" s="68">
        <v>7.0</v>
      </c>
      <c r="I198" s="68">
        <v>0.0</v>
      </c>
      <c r="J198" s="68">
        <v>0.0</v>
      </c>
      <c r="K198" s="68">
        <v>7.0</v>
      </c>
      <c r="L198" s="68" t="s">
        <v>158</v>
      </c>
    </row>
    <row r="199">
      <c r="A199" s="233">
        <v>45043.0</v>
      </c>
      <c r="B199" s="68" t="s">
        <v>139</v>
      </c>
      <c r="C199" s="68" t="s">
        <v>35</v>
      </c>
      <c r="D199" s="234" t="s">
        <v>169</v>
      </c>
      <c r="E199" s="233">
        <v>45043.0</v>
      </c>
      <c r="F199" s="237">
        <v>0.9583333333333334</v>
      </c>
      <c r="G199" s="237">
        <v>0.375</v>
      </c>
      <c r="H199" s="68">
        <v>10.0</v>
      </c>
      <c r="I199" s="68">
        <v>2.0</v>
      </c>
      <c r="J199" s="68">
        <v>1.0</v>
      </c>
      <c r="K199" s="68">
        <v>7.0</v>
      </c>
      <c r="L199" s="68" t="s">
        <v>411</v>
      </c>
    </row>
    <row r="200">
      <c r="A200" s="233">
        <v>45043.0</v>
      </c>
      <c r="B200" s="68" t="s">
        <v>30</v>
      </c>
      <c r="C200" s="68" t="s">
        <v>1</v>
      </c>
      <c r="D200" s="234" t="s">
        <v>169</v>
      </c>
      <c r="E200" s="233">
        <v>45043.0</v>
      </c>
      <c r="F200" s="237">
        <v>0.9375</v>
      </c>
      <c r="G200" s="237">
        <v>0.20833333333333334</v>
      </c>
      <c r="H200" s="235">
        <v>6.5</v>
      </c>
      <c r="I200" s="236">
        <v>0.0</v>
      </c>
      <c r="J200" s="236">
        <v>0.0</v>
      </c>
      <c r="K200" s="235">
        <v>6.5</v>
      </c>
    </row>
    <row r="201">
      <c r="A201" s="233">
        <v>45043.0</v>
      </c>
      <c r="B201" s="152" t="s">
        <v>18</v>
      </c>
      <c r="C201" s="68" t="s">
        <v>206</v>
      </c>
      <c r="D201" s="234" t="s">
        <v>169</v>
      </c>
      <c r="E201" s="233">
        <v>45043.0</v>
      </c>
      <c r="F201" s="237">
        <v>0.875</v>
      </c>
      <c r="G201" s="237">
        <v>0.375</v>
      </c>
      <c r="H201" s="235">
        <v>12.0</v>
      </c>
      <c r="I201" s="235">
        <v>4.0</v>
      </c>
      <c r="J201" s="235">
        <v>0.0</v>
      </c>
      <c r="K201" s="235">
        <v>8.0</v>
      </c>
      <c r="L201" s="68" t="s">
        <v>261</v>
      </c>
    </row>
    <row r="202">
      <c r="A202" s="233">
        <v>45043.0</v>
      </c>
      <c r="B202" s="68" t="s">
        <v>54</v>
      </c>
      <c r="C202" s="68" t="s">
        <v>51</v>
      </c>
      <c r="D202" s="234" t="s">
        <v>169</v>
      </c>
      <c r="E202" s="233">
        <v>45043.0</v>
      </c>
      <c r="F202" s="237">
        <v>0.9583333333333334</v>
      </c>
      <c r="G202" s="237">
        <v>0.20833333333333334</v>
      </c>
      <c r="H202" s="68">
        <v>6.0</v>
      </c>
      <c r="I202" s="68">
        <v>0.0</v>
      </c>
      <c r="J202" s="68">
        <v>0.0</v>
      </c>
      <c r="K202" s="68">
        <v>6.0</v>
      </c>
    </row>
    <row r="203">
      <c r="A203" s="233">
        <v>45043.0</v>
      </c>
      <c r="B203" s="68" t="s">
        <v>52</v>
      </c>
      <c r="C203" s="68" t="s">
        <v>1</v>
      </c>
      <c r="D203" s="234" t="s">
        <v>169</v>
      </c>
      <c r="E203" s="233">
        <v>45043.0</v>
      </c>
      <c r="F203" s="237">
        <v>0.9375</v>
      </c>
      <c r="G203" s="237">
        <v>0.16666666666666666</v>
      </c>
      <c r="H203" s="235">
        <v>5.5</v>
      </c>
      <c r="I203" s="236">
        <v>0.0</v>
      </c>
      <c r="J203" s="236">
        <v>0.0</v>
      </c>
      <c r="K203" s="235">
        <v>5.5</v>
      </c>
      <c r="L203" s="68"/>
    </row>
    <row r="204">
      <c r="A204" s="233">
        <v>45043.0</v>
      </c>
      <c r="B204" s="68" t="s">
        <v>52</v>
      </c>
      <c r="C204" s="68" t="s">
        <v>49</v>
      </c>
      <c r="D204" s="234" t="s">
        <v>168</v>
      </c>
      <c r="E204" s="233">
        <v>45044.0</v>
      </c>
      <c r="F204" s="237">
        <v>0.16666666666666666</v>
      </c>
      <c r="G204" s="237">
        <v>0.3333333333333333</v>
      </c>
      <c r="H204" s="68">
        <v>4.0</v>
      </c>
      <c r="I204" s="68">
        <v>1.5</v>
      </c>
      <c r="J204" s="68">
        <v>0.5</v>
      </c>
      <c r="K204" s="68">
        <v>2.0</v>
      </c>
      <c r="L204" s="68" t="s">
        <v>336</v>
      </c>
    </row>
    <row r="205">
      <c r="A205" s="233">
        <v>45043.0</v>
      </c>
      <c r="B205" s="68" t="s">
        <v>50</v>
      </c>
      <c r="C205" s="68" t="s">
        <v>23</v>
      </c>
      <c r="D205" s="234" t="s">
        <v>168</v>
      </c>
      <c r="E205" s="233">
        <v>45044.0</v>
      </c>
      <c r="F205" s="238">
        <v>0.020833333333333332</v>
      </c>
      <c r="G205" s="237">
        <v>0.20833333333333334</v>
      </c>
      <c r="H205" s="235">
        <v>4.5</v>
      </c>
      <c r="I205" s="235">
        <v>0.0</v>
      </c>
      <c r="J205" s="235">
        <v>0.0</v>
      </c>
      <c r="K205" s="235">
        <v>4.5</v>
      </c>
      <c r="L205" s="68"/>
    </row>
    <row r="206">
      <c r="A206" s="233">
        <v>45043.0</v>
      </c>
      <c r="B206" s="68" t="s">
        <v>50</v>
      </c>
      <c r="C206" s="68" t="s">
        <v>31</v>
      </c>
      <c r="D206" s="234" t="s">
        <v>168</v>
      </c>
      <c r="E206" s="233">
        <v>45044.0</v>
      </c>
      <c r="F206" s="238">
        <v>0.20833333333333334</v>
      </c>
      <c r="G206" s="237">
        <v>0.5208333333333334</v>
      </c>
      <c r="H206" s="68">
        <v>7.5</v>
      </c>
      <c r="I206" s="68">
        <v>0.0</v>
      </c>
      <c r="J206" s="68">
        <v>6.5</v>
      </c>
      <c r="K206" s="68">
        <v>1.0</v>
      </c>
      <c r="L206" s="152"/>
    </row>
    <row r="207">
      <c r="A207" s="233">
        <v>45043.0</v>
      </c>
      <c r="B207" s="68" t="s">
        <v>123</v>
      </c>
      <c r="C207" s="68" t="s">
        <v>23</v>
      </c>
      <c r="D207" s="234" t="s">
        <v>168</v>
      </c>
      <c r="E207" s="233">
        <v>45044.0</v>
      </c>
      <c r="F207" s="237">
        <v>0.20833333333333334</v>
      </c>
      <c r="G207" s="237">
        <v>0.4583333333333333</v>
      </c>
      <c r="H207" s="68">
        <v>6.0</v>
      </c>
      <c r="I207" s="68">
        <v>0.0</v>
      </c>
      <c r="J207" s="68">
        <v>5.0</v>
      </c>
      <c r="K207" s="68">
        <v>1.0</v>
      </c>
      <c r="L207" s="152"/>
    </row>
    <row r="208">
      <c r="A208" s="233">
        <v>45043.0</v>
      </c>
      <c r="B208" s="68" t="s">
        <v>32</v>
      </c>
      <c r="C208" s="68" t="s">
        <v>1</v>
      </c>
      <c r="D208" s="234" t="s">
        <v>168</v>
      </c>
      <c r="E208" s="233">
        <v>45044.0</v>
      </c>
      <c r="F208" s="237">
        <v>0.16666666666666666</v>
      </c>
      <c r="G208" s="237">
        <v>0.4791666666666667</v>
      </c>
      <c r="H208" s="68">
        <v>7.5</v>
      </c>
      <c r="I208" s="68">
        <v>0.0</v>
      </c>
      <c r="J208" s="68">
        <v>5.5</v>
      </c>
      <c r="K208" s="68">
        <v>2.0</v>
      </c>
    </row>
    <row r="209">
      <c r="A209" s="233">
        <v>45043.0</v>
      </c>
      <c r="B209" s="68" t="s">
        <v>45</v>
      </c>
      <c r="C209" s="68" t="s">
        <v>1</v>
      </c>
      <c r="D209" s="234" t="s">
        <v>168</v>
      </c>
      <c r="E209" s="233">
        <v>45044.0</v>
      </c>
      <c r="F209" s="237">
        <v>0.20833333333333334</v>
      </c>
      <c r="G209" s="237">
        <v>0.4791666666666667</v>
      </c>
      <c r="H209" s="68">
        <v>6.5</v>
      </c>
      <c r="I209" s="68">
        <v>6.5</v>
      </c>
      <c r="J209" s="68">
        <v>0.0</v>
      </c>
      <c r="K209" s="68">
        <v>0.0</v>
      </c>
      <c r="L209" s="68" t="s">
        <v>158</v>
      </c>
    </row>
    <row r="210">
      <c r="A210" s="233">
        <v>45043.0</v>
      </c>
      <c r="B210" s="68" t="s">
        <v>82</v>
      </c>
      <c r="C210" s="68" t="s">
        <v>35</v>
      </c>
      <c r="D210" s="234" t="s">
        <v>168</v>
      </c>
      <c r="E210" s="233">
        <v>45044.0</v>
      </c>
      <c r="F210" s="238">
        <v>0.16666666666666666</v>
      </c>
      <c r="G210" s="237">
        <v>0.4583333333333333</v>
      </c>
      <c r="H210" s="68">
        <v>7.0</v>
      </c>
      <c r="I210" s="68">
        <v>0.0</v>
      </c>
      <c r="J210" s="68">
        <v>4.0</v>
      </c>
      <c r="K210" s="68">
        <v>3.0</v>
      </c>
    </row>
    <row r="211">
      <c r="A211" s="233">
        <v>45043.0</v>
      </c>
      <c r="B211" s="68" t="s">
        <v>69</v>
      </c>
      <c r="C211" s="68" t="s">
        <v>51</v>
      </c>
      <c r="D211" s="234" t="s">
        <v>168</v>
      </c>
      <c r="E211" s="233">
        <v>45044.0</v>
      </c>
      <c r="F211" s="237">
        <v>0.16666666666666666</v>
      </c>
      <c r="G211" s="238">
        <v>0.5</v>
      </c>
      <c r="H211" s="68">
        <v>8.0</v>
      </c>
      <c r="I211" s="68">
        <v>0.0</v>
      </c>
      <c r="J211" s="68">
        <v>6.0</v>
      </c>
      <c r="K211" s="68">
        <v>2.0</v>
      </c>
      <c r="L211" s="68"/>
    </row>
    <row r="212">
      <c r="A212" s="233">
        <v>45043.0</v>
      </c>
      <c r="B212" s="68" t="s">
        <v>190</v>
      </c>
      <c r="C212" s="68" t="s">
        <v>51</v>
      </c>
      <c r="D212" s="234" t="s">
        <v>168</v>
      </c>
      <c r="E212" s="233">
        <v>45044.0</v>
      </c>
      <c r="F212" s="238">
        <v>0.20833333333333334</v>
      </c>
      <c r="G212" s="237">
        <v>0.5208333333333334</v>
      </c>
      <c r="H212" s="68">
        <v>7.5</v>
      </c>
      <c r="I212" s="68">
        <v>0.0</v>
      </c>
      <c r="J212" s="68">
        <v>6.5</v>
      </c>
      <c r="K212" s="68">
        <v>1.0</v>
      </c>
      <c r="L212" s="68"/>
    </row>
    <row r="213">
      <c r="A213" s="233">
        <v>45043.0</v>
      </c>
      <c r="B213" s="152" t="s">
        <v>825</v>
      </c>
      <c r="C213" s="68" t="s">
        <v>31</v>
      </c>
      <c r="D213" s="234" t="s">
        <v>168</v>
      </c>
      <c r="E213" s="233">
        <v>45044.0</v>
      </c>
      <c r="F213" s="237">
        <v>0.22916666666666666</v>
      </c>
      <c r="G213" s="237">
        <v>0.5416666666666666</v>
      </c>
      <c r="H213" s="68">
        <v>7.5</v>
      </c>
      <c r="I213" s="68">
        <v>0.0</v>
      </c>
      <c r="J213" s="68">
        <v>7.0</v>
      </c>
      <c r="K213" s="68">
        <v>0.5</v>
      </c>
      <c r="L213" s="153"/>
    </row>
    <row r="214">
      <c r="A214" s="233">
        <v>45043.0</v>
      </c>
      <c r="B214" s="152" t="s">
        <v>97</v>
      </c>
      <c r="C214" s="68" t="s">
        <v>31</v>
      </c>
      <c r="D214" s="234" t="s">
        <v>168</v>
      </c>
      <c r="E214" s="233">
        <v>45044.0</v>
      </c>
      <c r="F214" s="235">
        <v>0.0</v>
      </c>
      <c r="G214" s="235">
        <v>0.0</v>
      </c>
      <c r="H214" s="235">
        <v>0.0</v>
      </c>
      <c r="I214" s="235">
        <v>0.0</v>
      </c>
      <c r="J214" s="235">
        <v>0.0</v>
      </c>
      <c r="K214" s="235">
        <v>0.0</v>
      </c>
      <c r="L214" s="152" t="s">
        <v>25</v>
      </c>
    </row>
    <row r="215">
      <c r="A215" s="233">
        <v>45044.0</v>
      </c>
      <c r="B215" s="68" t="s">
        <v>88</v>
      </c>
      <c r="C215" s="68" t="s">
        <v>31</v>
      </c>
      <c r="D215" s="234" t="s">
        <v>168</v>
      </c>
      <c r="E215" s="233">
        <v>45044.0</v>
      </c>
      <c r="F215" s="237">
        <v>0.9166666666666666</v>
      </c>
      <c r="G215" s="237">
        <v>0.25</v>
      </c>
      <c r="H215" s="68">
        <v>8.0</v>
      </c>
      <c r="I215" s="68">
        <v>0.0</v>
      </c>
      <c r="J215" s="68">
        <v>0.0</v>
      </c>
      <c r="K215" s="68">
        <v>8.0</v>
      </c>
    </row>
    <row r="216">
      <c r="A216" s="233">
        <v>45044.0</v>
      </c>
      <c r="B216" s="68" t="s">
        <v>139</v>
      </c>
      <c r="C216" s="68" t="s">
        <v>35</v>
      </c>
      <c r="D216" s="234" t="s">
        <v>168</v>
      </c>
      <c r="E216" s="233">
        <v>45044.0</v>
      </c>
      <c r="F216" s="237">
        <v>0.9583333333333334</v>
      </c>
      <c r="G216" s="237">
        <v>0.20833333333333334</v>
      </c>
      <c r="H216" s="68">
        <v>6.0</v>
      </c>
      <c r="I216" s="68">
        <v>0.0</v>
      </c>
      <c r="J216" s="68">
        <v>0.0</v>
      </c>
      <c r="K216" s="68">
        <v>6.0</v>
      </c>
    </row>
    <row r="217">
      <c r="A217" s="233">
        <v>45044.0</v>
      </c>
      <c r="B217" s="68" t="s">
        <v>30</v>
      </c>
      <c r="C217" s="68" t="s">
        <v>1</v>
      </c>
      <c r="D217" s="234" t="s">
        <v>168</v>
      </c>
      <c r="E217" s="233">
        <v>45044.0</v>
      </c>
      <c r="F217" s="237">
        <v>0.9375</v>
      </c>
      <c r="G217" s="237">
        <v>0.20833333333333334</v>
      </c>
      <c r="H217" s="235">
        <v>6.5</v>
      </c>
      <c r="I217" s="236">
        <v>0.0</v>
      </c>
      <c r="J217" s="236">
        <v>0.0</v>
      </c>
      <c r="K217" s="235">
        <v>6.5</v>
      </c>
    </row>
    <row r="218">
      <c r="A218" s="233">
        <v>45044.0</v>
      </c>
      <c r="B218" s="152" t="s">
        <v>18</v>
      </c>
      <c r="C218" s="68" t="s">
        <v>206</v>
      </c>
      <c r="D218" s="234" t="s">
        <v>168</v>
      </c>
      <c r="E218" s="233">
        <v>45044.0</v>
      </c>
      <c r="F218" s="237">
        <v>0.875</v>
      </c>
      <c r="G218" s="237">
        <v>0.375</v>
      </c>
      <c r="H218" s="235">
        <v>12.0</v>
      </c>
      <c r="I218" s="235">
        <v>4.0</v>
      </c>
      <c r="J218" s="235">
        <v>0.0</v>
      </c>
      <c r="K218" s="235">
        <v>8.0</v>
      </c>
      <c r="L218" s="68" t="s">
        <v>261</v>
      </c>
    </row>
    <row r="219">
      <c r="A219" s="233">
        <v>45044.0</v>
      </c>
      <c r="B219" s="68" t="s">
        <v>52</v>
      </c>
      <c r="C219" s="68" t="s">
        <v>1</v>
      </c>
      <c r="D219" s="234" t="s">
        <v>168</v>
      </c>
      <c r="E219" s="233">
        <v>45044.0</v>
      </c>
      <c r="F219" s="237">
        <v>0.9375</v>
      </c>
      <c r="G219" s="237">
        <v>0.20833333333333334</v>
      </c>
      <c r="H219" s="235">
        <v>6.5</v>
      </c>
      <c r="I219" s="236">
        <v>0.0</v>
      </c>
      <c r="J219" s="236">
        <v>0.0</v>
      </c>
      <c r="K219" s="235">
        <v>6.5</v>
      </c>
    </row>
    <row r="220">
      <c r="A220" s="233">
        <v>45044.0</v>
      </c>
      <c r="B220" s="68" t="s">
        <v>54</v>
      </c>
      <c r="C220" s="68" t="s">
        <v>51</v>
      </c>
      <c r="D220" s="234" t="s">
        <v>168</v>
      </c>
      <c r="E220" s="233">
        <v>45044.0</v>
      </c>
      <c r="F220" s="237">
        <v>0.9583333333333334</v>
      </c>
      <c r="G220" s="237">
        <v>0.16666666666666666</v>
      </c>
      <c r="H220" s="68">
        <v>5.0</v>
      </c>
      <c r="I220" s="68">
        <v>0.0</v>
      </c>
      <c r="J220" s="68">
        <v>0.0</v>
      </c>
      <c r="K220" s="68">
        <v>5.0</v>
      </c>
    </row>
    <row r="221">
      <c r="A221" s="233">
        <v>45044.0</v>
      </c>
      <c r="B221" s="68" t="s">
        <v>54</v>
      </c>
      <c r="C221" s="68" t="s">
        <v>49</v>
      </c>
      <c r="D221" s="234" t="s">
        <v>170</v>
      </c>
      <c r="E221" s="233">
        <v>45045.0</v>
      </c>
      <c r="F221" s="237">
        <v>0.16666666666666666</v>
      </c>
      <c r="G221" s="237">
        <v>0.375</v>
      </c>
      <c r="H221" s="68">
        <v>5.0</v>
      </c>
      <c r="I221" s="68">
        <v>2.0</v>
      </c>
      <c r="J221" s="68">
        <v>1.0</v>
      </c>
      <c r="K221" s="68">
        <v>2.0</v>
      </c>
      <c r="L221" s="68" t="s">
        <v>411</v>
      </c>
    </row>
    <row r="222">
      <c r="A222" s="233">
        <v>45044.0</v>
      </c>
      <c r="B222" s="68" t="s">
        <v>52</v>
      </c>
      <c r="C222" s="68" t="s">
        <v>35</v>
      </c>
      <c r="D222" s="234" t="s">
        <v>170</v>
      </c>
      <c r="E222" s="233">
        <v>45045.0</v>
      </c>
      <c r="F222" s="237">
        <v>0.20833333333333334</v>
      </c>
      <c r="G222" s="237">
        <v>0.375</v>
      </c>
      <c r="H222" s="235">
        <v>4.0</v>
      </c>
      <c r="I222" s="235">
        <v>2.5</v>
      </c>
      <c r="J222" s="235">
        <v>0.5</v>
      </c>
      <c r="K222" s="235">
        <v>1.0</v>
      </c>
      <c r="L222" s="68" t="s">
        <v>304</v>
      </c>
    </row>
    <row r="223">
      <c r="A223" s="233">
        <v>45044.0</v>
      </c>
      <c r="B223" s="68" t="s">
        <v>50</v>
      </c>
      <c r="C223" s="68" t="s">
        <v>23</v>
      </c>
      <c r="D223" s="234" t="s">
        <v>170</v>
      </c>
      <c r="E223" s="233">
        <v>45045.0</v>
      </c>
      <c r="F223" s="238">
        <v>0.020833333333333332</v>
      </c>
      <c r="G223" s="237">
        <v>0.16666666666666666</v>
      </c>
      <c r="H223" s="235">
        <v>3.5</v>
      </c>
      <c r="I223" s="235">
        <v>0.0</v>
      </c>
      <c r="J223" s="235">
        <v>0.0</v>
      </c>
      <c r="K223" s="235">
        <v>3.5</v>
      </c>
    </row>
    <row r="224">
      <c r="A224" s="233">
        <v>45044.0</v>
      </c>
      <c r="B224" s="68" t="s">
        <v>50</v>
      </c>
      <c r="C224" s="68" t="s">
        <v>35</v>
      </c>
      <c r="D224" s="234" t="s">
        <v>170</v>
      </c>
      <c r="E224" s="233">
        <v>45045.0</v>
      </c>
      <c r="F224" s="238">
        <v>0.16666666666666666</v>
      </c>
      <c r="G224" s="237">
        <v>0.4583333333333333</v>
      </c>
      <c r="H224" s="68">
        <v>7.0</v>
      </c>
      <c r="I224" s="68">
        <v>2.5</v>
      </c>
      <c r="J224" s="68">
        <v>2.5</v>
      </c>
      <c r="K224" s="68">
        <v>2.0</v>
      </c>
      <c r="L224" s="68" t="s">
        <v>304</v>
      </c>
    </row>
    <row r="225">
      <c r="A225" s="233">
        <v>45044.0</v>
      </c>
      <c r="B225" s="68" t="s">
        <v>123</v>
      </c>
      <c r="C225" s="68" t="s">
        <v>23</v>
      </c>
      <c r="D225" s="234" t="s">
        <v>170</v>
      </c>
      <c r="E225" s="233">
        <v>45045.0</v>
      </c>
      <c r="F225" s="238">
        <v>0.16666666666666666</v>
      </c>
      <c r="G225" s="237">
        <v>0.4583333333333333</v>
      </c>
      <c r="H225" s="68">
        <v>7.0</v>
      </c>
      <c r="I225" s="68">
        <v>0.0</v>
      </c>
      <c r="J225" s="68">
        <v>5.0</v>
      </c>
      <c r="K225" s="68">
        <v>2.0</v>
      </c>
    </row>
    <row r="226">
      <c r="A226" s="233">
        <v>45044.0</v>
      </c>
      <c r="B226" s="68" t="s">
        <v>32</v>
      </c>
      <c r="C226" s="68" t="s">
        <v>1</v>
      </c>
      <c r="D226" s="234" t="s">
        <v>170</v>
      </c>
      <c r="E226" s="233">
        <v>45045.0</v>
      </c>
      <c r="F226" s="237">
        <v>0.20833333333333334</v>
      </c>
      <c r="G226" s="237">
        <v>0.5625</v>
      </c>
      <c r="H226" s="68">
        <v>8.5</v>
      </c>
      <c r="I226" s="68">
        <v>0.5</v>
      </c>
      <c r="J226" s="68">
        <v>7.0</v>
      </c>
      <c r="K226" s="68">
        <v>1.0</v>
      </c>
    </row>
    <row r="227">
      <c r="A227" s="233">
        <v>45044.0</v>
      </c>
      <c r="B227" s="68" t="s">
        <v>45</v>
      </c>
      <c r="C227" s="68" t="s">
        <v>1</v>
      </c>
      <c r="D227" s="234" t="s">
        <v>170</v>
      </c>
      <c r="E227" s="233">
        <v>45045.0</v>
      </c>
      <c r="F227" s="237">
        <v>0.20833333333333334</v>
      </c>
      <c r="G227" s="237">
        <v>0.5625</v>
      </c>
      <c r="H227" s="68">
        <v>8.5</v>
      </c>
      <c r="I227" s="68">
        <v>0.5</v>
      </c>
      <c r="J227" s="68">
        <v>7.0</v>
      </c>
      <c r="K227" s="68">
        <v>1.0</v>
      </c>
    </row>
    <row r="228">
      <c r="A228" s="233">
        <v>45044.0</v>
      </c>
      <c r="B228" s="68" t="s">
        <v>82</v>
      </c>
      <c r="C228" s="68" t="s">
        <v>35</v>
      </c>
      <c r="D228" s="234" t="s">
        <v>170</v>
      </c>
      <c r="E228" s="233">
        <v>45045.0</v>
      </c>
      <c r="F228" s="235">
        <v>0.0</v>
      </c>
      <c r="G228" s="235">
        <v>0.0</v>
      </c>
      <c r="H228" s="235">
        <v>0.0</v>
      </c>
      <c r="I228" s="235">
        <v>0.0</v>
      </c>
      <c r="J228" s="235">
        <v>0.0</v>
      </c>
      <c r="K228" s="235">
        <v>0.0</v>
      </c>
      <c r="L228" s="152" t="s">
        <v>25</v>
      </c>
    </row>
    <row r="229">
      <c r="A229" s="233">
        <v>45044.0</v>
      </c>
      <c r="B229" s="68" t="s">
        <v>69</v>
      </c>
      <c r="C229" s="68" t="s">
        <v>51</v>
      </c>
      <c r="D229" s="234" t="s">
        <v>170</v>
      </c>
      <c r="E229" s="233">
        <v>45045.0</v>
      </c>
      <c r="F229" s="237">
        <v>0.16666666666666666</v>
      </c>
      <c r="G229" s="237">
        <v>0.5208333333333334</v>
      </c>
      <c r="H229" s="68">
        <v>8.5</v>
      </c>
      <c r="I229" s="68">
        <v>0.5</v>
      </c>
      <c r="J229" s="68">
        <v>6.0</v>
      </c>
      <c r="K229" s="68">
        <v>2.0</v>
      </c>
      <c r="L229" s="152" t="s">
        <v>192</v>
      </c>
    </row>
    <row r="230">
      <c r="A230" s="233">
        <v>45044.0</v>
      </c>
      <c r="B230" s="68" t="s">
        <v>190</v>
      </c>
      <c r="C230" s="68" t="s">
        <v>51</v>
      </c>
      <c r="D230" s="234" t="s">
        <v>170</v>
      </c>
      <c r="E230" s="233">
        <v>45045.0</v>
      </c>
      <c r="F230" s="238">
        <v>0.20833333333333334</v>
      </c>
      <c r="G230" s="237">
        <v>0.5208333333333334</v>
      </c>
      <c r="H230" s="68">
        <v>7.5</v>
      </c>
      <c r="I230" s="68">
        <v>0.0</v>
      </c>
      <c r="J230" s="68">
        <v>6.5</v>
      </c>
      <c r="K230" s="68">
        <v>1.0</v>
      </c>
    </row>
    <row r="231">
      <c r="A231" s="233">
        <v>45044.0</v>
      </c>
      <c r="B231" s="152" t="s">
        <v>825</v>
      </c>
      <c r="C231" s="68" t="s">
        <v>31</v>
      </c>
      <c r="D231" s="234" t="s">
        <v>170</v>
      </c>
      <c r="E231" s="233">
        <v>45045.0</v>
      </c>
      <c r="F231" s="237">
        <v>0.22916666666666666</v>
      </c>
      <c r="G231" s="237">
        <v>0.5625</v>
      </c>
      <c r="H231" s="68">
        <v>8.0</v>
      </c>
      <c r="I231" s="68">
        <v>0.0</v>
      </c>
      <c r="J231" s="68">
        <v>7.5</v>
      </c>
      <c r="K231" s="68">
        <v>0.5</v>
      </c>
    </row>
    <row r="232">
      <c r="A232" s="233">
        <v>45044.0</v>
      </c>
      <c r="B232" s="152" t="s">
        <v>97</v>
      </c>
      <c r="C232" s="68" t="s">
        <v>31</v>
      </c>
      <c r="D232" s="234" t="s">
        <v>170</v>
      </c>
      <c r="E232" s="233">
        <v>45045.0</v>
      </c>
      <c r="F232" s="237">
        <v>0.25</v>
      </c>
      <c r="G232" s="237">
        <v>0.5833333333333334</v>
      </c>
      <c r="H232" s="68">
        <v>8.0</v>
      </c>
      <c r="I232" s="68">
        <v>0.0</v>
      </c>
      <c r="J232" s="68">
        <v>8.0</v>
      </c>
      <c r="K232" s="68">
        <v>0.0</v>
      </c>
    </row>
    <row r="233">
      <c r="A233" s="233">
        <v>45045.0</v>
      </c>
      <c r="B233" s="68" t="s">
        <v>88</v>
      </c>
      <c r="C233" s="68" t="s">
        <v>31</v>
      </c>
      <c r="D233" s="234" t="s">
        <v>170</v>
      </c>
      <c r="E233" s="233">
        <v>45045.0</v>
      </c>
      <c r="F233" s="237">
        <v>0.9166666666666666</v>
      </c>
      <c r="G233" s="237">
        <v>0.25</v>
      </c>
      <c r="H233" s="68">
        <v>8.0</v>
      </c>
      <c r="I233" s="68">
        <v>0.0</v>
      </c>
      <c r="J233" s="68">
        <v>0.0</v>
      </c>
      <c r="K233" s="68">
        <v>8.0</v>
      </c>
    </row>
    <row r="234">
      <c r="A234" s="233">
        <v>45045.0</v>
      </c>
      <c r="B234" s="68" t="s">
        <v>139</v>
      </c>
      <c r="C234" s="68" t="s">
        <v>35</v>
      </c>
      <c r="D234" s="234" t="s">
        <v>170</v>
      </c>
      <c r="E234" s="233">
        <v>45045.0</v>
      </c>
      <c r="F234" s="235">
        <v>0.0</v>
      </c>
      <c r="G234" s="235">
        <v>0.0</v>
      </c>
      <c r="H234" s="68">
        <v>0.0</v>
      </c>
      <c r="I234" s="68">
        <v>0.0</v>
      </c>
      <c r="J234" s="68">
        <v>0.0</v>
      </c>
      <c r="K234" s="68">
        <v>0.0</v>
      </c>
      <c r="L234" s="152" t="s">
        <v>25</v>
      </c>
    </row>
    <row r="235">
      <c r="A235" s="233">
        <v>45045.0</v>
      </c>
      <c r="B235" s="68" t="s">
        <v>50</v>
      </c>
      <c r="C235" s="68" t="s">
        <v>35</v>
      </c>
      <c r="D235" s="234" t="s">
        <v>170</v>
      </c>
      <c r="E235" s="233">
        <v>45045.0</v>
      </c>
      <c r="F235" s="237">
        <v>0.9583333333333334</v>
      </c>
      <c r="G235" s="237">
        <v>0.4583333333333333</v>
      </c>
      <c r="H235" s="68">
        <v>12.0</v>
      </c>
      <c r="I235" s="68">
        <v>4.0</v>
      </c>
      <c r="J235" s="68">
        <v>1.0</v>
      </c>
      <c r="K235" s="68">
        <v>7.0</v>
      </c>
      <c r="L235" s="68" t="s">
        <v>261</v>
      </c>
    </row>
    <row r="236">
      <c r="A236" s="233">
        <v>45045.0</v>
      </c>
      <c r="B236" s="68" t="s">
        <v>30</v>
      </c>
      <c r="C236" s="68" t="s">
        <v>1</v>
      </c>
      <c r="D236" s="234" t="s">
        <v>170</v>
      </c>
      <c r="E236" s="233">
        <v>45045.0</v>
      </c>
      <c r="F236" s="237">
        <v>0.9375</v>
      </c>
      <c r="G236" s="237">
        <v>0.20833333333333334</v>
      </c>
      <c r="H236" s="235">
        <v>6.5</v>
      </c>
      <c r="I236" s="236">
        <v>0.0</v>
      </c>
      <c r="J236" s="236">
        <v>0.0</v>
      </c>
      <c r="K236" s="235">
        <v>6.5</v>
      </c>
    </row>
    <row r="237">
      <c r="A237" s="233">
        <v>45045.0</v>
      </c>
      <c r="B237" s="152" t="s">
        <v>18</v>
      </c>
      <c r="C237" s="68" t="s">
        <v>206</v>
      </c>
      <c r="D237" s="234" t="s">
        <v>170</v>
      </c>
      <c r="E237" s="233">
        <v>45045.0</v>
      </c>
      <c r="F237" s="237">
        <v>0.875</v>
      </c>
      <c r="G237" s="237">
        <v>0.375</v>
      </c>
      <c r="H237" s="235">
        <v>12.0</v>
      </c>
      <c r="I237" s="235">
        <v>4.0</v>
      </c>
      <c r="J237" s="235">
        <v>0.0</v>
      </c>
      <c r="K237" s="235">
        <v>8.0</v>
      </c>
      <c r="L237" s="68" t="s">
        <v>261</v>
      </c>
    </row>
    <row r="238">
      <c r="A238" s="233">
        <v>45045.0</v>
      </c>
      <c r="B238" s="68" t="s">
        <v>52</v>
      </c>
      <c r="C238" s="68" t="s">
        <v>1</v>
      </c>
      <c r="D238" s="234" t="s">
        <v>170</v>
      </c>
      <c r="E238" s="233">
        <v>45045.0</v>
      </c>
      <c r="F238" s="237">
        <v>0.9375</v>
      </c>
      <c r="G238" s="237">
        <v>0.20833333333333334</v>
      </c>
      <c r="H238" s="235">
        <v>6.5</v>
      </c>
      <c r="I238" s="235">
        <v>0.0</v>
      </c>
      <c r="J238" s="236">
        <v>0.0</v>
      </c>
      <c r="K238" s="235">
        <v>6.5</v>
      </c>
      <c r="L238" s="68" t="s">
        <v>158</v>
      </c>
    </row>
    <row r="239">
      <c r="A239" s="233">
        <v>45045.0</v>
      </c>
      <c r="B239" s="68" t="s">
        <v>54</v>
      </c>
      <c r="C239" s="68" t="s">
        <v>51</v>
      </c>
      <c r="D239" s="234" t="s">
        <v>170</v>
      </c>
      <c r="E239" s="233">
        <v>45045.0</v>
      </c>
      <c r="F239" s="237">
        <v>0.9583333333333334</v>
      </c>
      <c r="G239" s="237">
        <v>0.16666666666666666</v>
      </c>
      <c r="H239" s="68">
        <v>5.0</v>
      </c>
      <c r="I239" s="68">
        <v>0.0</v>
      </c>
      <c r="J239" s="68">
        <v>0.0</v>
      </c>
      <c r="K239" s="68">
        <v>5.0</v>
      </c>
    </row>
    <row r="240">
      <c r="A240" s="233">
        <v>45045.0</v>
      </c>
      <c r="B240" s="68" t="s">
        <v>54</v>
      </c>
      <c r="C240" s="68" t="s">
        <v>49</v>
      </c>
      <c r="D240" s="234" t="s">
        <v>172</v>
      </c>
      <c r="E240" s="233">
        <v>45046.0</v>
      </c>
      <c r="F240" s="237">
        <v>0.16666666666666666</v>
      </c>
      <c r="G240" s="237">
        <v>0.375</v>
      </c>
      <c r="H240" s="68">
        <v>5.0</v>
      </c>
      <c r="I240" s="68">
        <v>2.0</v>
      </c>
      <c r="J240" s="68">
        <v>1.0</v>
      </c>
      <c r="K240" s="68">
        <v>2.0</v>
      </c>
      <c r="L240" s="68" t="s">
        <v>411</v>
      </c>
    </row>
    <row r="241">
      <c r="A241" s="233">
        <v>45045.0</v>
      </c>
      <c r="B241" s="68" t="s">
        <v>123</v>
      </c>
      <c r="C241" s="68" t="s">
        <v>23</v>
      </c>
      <c r="D241" s="234" t="s">
        <v>172</v>
      </c>
      <c r="E241" s="233">
        <v>45046.0</v>
      </c>
      <c r="F241" s="238">
        <v>0.020833333333333332</v>
      </c>
      <c r="G241" s="237">
        <v>0.375</v>
      </c>
      <c r="H241" s="235">
        <v>8.5</v>
      </c>
      <c r="I241" s="235">
        <v>0.5</v>
      </c>
      <c r="J241" s="235">
        <v>2.5</v>
      </c>
      <c r="K241" s="235">
        <v>5.5</v>
      </c>
      <c r="L241" s="68" t="s">
        <v>192</v>
      </c>
    </row>
    <row r="242">
      <c r="A242" s="233">
        <v>45045.0</v>
      </c>
      <c r="B242" s="68" t="s">
        <v>32</v>
      </c>
      <c r="C242" s="68" t="s">
        <v>1</v>
      </c>
      <c r="D242" s="234" t="s">
        <v>172</v>
      </c>
      <c r="E242" s="233">
        <v>45046.0</v>
      </c>
      <c r="F242" s="237">
        <v>0.20833333333333334</v>
      </c>
      <c r="G242" s="237">
        <v>0.5625</v>
      </c>
      <c r="H242" s="68">
        <v>8.5</v>
      </c>
      <c r="I242" s="68">
        <v>0.5</v>
      </c>
      <c r="J242" s="68">
        <v>7.0</v>
      </c>
      <c r="K242" s="68">
        <v>1.0</v>
      </c>
    </row>
    <row r="243">
      <c r="A243" s="233">
        <v>45045.0</v>
      </c>
      <c r="B243" s="68" t="s">
        <v>45</v>
      </c>
      <c r="C243" s="68" t="s">
        <v>1</v>
      </c>
      <c r="D243" s="234" t="s">
        <v>172</v>
      </c>
      <c r="E243" s="233">
        <v>45046.0</v>
      </c>
      <c r="F243" s="237">
        <v>0.20833333333333334</v>
      </c>
      <c r="G243" s="237">
        <v>0.5625</v>
      </c>
      <c r="H243" s="68">
        <v>8.5</v>
      </c>
      <c r="I243" s="68">
        <v>0.5</v>
      </c>
      <c r="J243" s="68">
        <v>7.0</v>
      </c>
      <c r="K243" s="68">
        <v>1.0</v>
      </c>
    </row>
    <row r="244">
      <c r="A244" s="233">
        <v>45045.0</v>
      </c>
      <c r="B244" s="68" t="s">
        <v>82</v>
      </c>
      <c r="C244" s="68" t="s">
        <v>35</v>
      </c>
      <c r="D244" s="234" t="s">
        <v>172</v>
      </c>
      <c r="E244" s="233">
        <v>45046.0</v>
      </c>
      <c r="F244" s="238">
        <v>0.16666666666666666</v>
      </c>
      <c r="G244" s="237">
        <v>0.4583333333333333</v>
      </c>
      <c r="H244" s="68">
        <v>7.0</v>
      </c>
      <c r="I244" s="68">
        <v>0.0</v>
      </c>
      <c r="J244" s="68">
        <v>5.0</v>
      </c>
      <c r="K244" s="68">
        <v>2.0</v>
      </c>
    </row>
    <row r="245">
      <c r="A245" s="233">
        <v>45045.0</v>
      </c>
      <c r="B245" s="68" t="s">
        <v>69</v>
      </c>
      <c r="C245" s="68" t="s">
        <v>51</v>
      </c>
      <c r="D245" s="234" t="s">
        <v>172</v>
      </c>
      <c r="E245" s="233">
        <v>45046.0</v>
      </c>
      <c r="F245" s="237">
        <v>0.16666666666666666</v>
      </c>
      <c r="G245" s="238">
        <v>0.5</v>
      </c>
      <c r="H245" s="68">
        <v>8.0</v>
      </c>
      <c r="I245" s="68">
        <v>0.0</v>
      </c>
      <c r="J245" s="68">
        <v>6.0</v>
      </c>
      <c r="K245" s="68">
        <v>2.0</v>
      </c>
    </row>
    <row r="246">
      <c r="A246" s="233">
        <v>45045.0</v>
      </c>
      <c r="B246" s="68" t="s">
        <v>190</v>
      </c>
      <c r="C246" s="68" t="s">
        <v>51</v>
      </c>
      <c r="D246" s="234" t="s">
        <v>172</v>
      </c>
      <c r="E246" s="233">
        <v>45046.0</v>
      </c>
      <c r="F246" s="238">
        <v>0.20833333333333334</v>
      </c>
      <c r="G246" s="237">
        <v>0.5208333333333334</v>
      </c>
      <c r="H246" s="68">
        <v>7.5</v>
      </c>
      <c r="I246" s="68">
        <v>0.0</v>
      </c>
      <c r="J246" s="68">
        <v>6.5</v>
      </c>
      <c r="K246" s="68">
        <v>1.0</v>
      </c>
    </row>
    <row r="247">
      <c r="A247" s="233">
        <v>45045.0</v>
      </c>
      <c r="B247" s="152" t="s">
        <v>825</v>
      </c>
      <c r="C247" s="68" t="s">
        <v>31</v>
      </c>
      <c r="D247" s="234" t="s">
        <v>172</v>
      </c>
      <c r="E247" s="233">
        <v>45046.0</v>
      </c>
      <c r="F247" s="237">
        <v>0.22916666666666666</v>
      </c>
      <c r="G247" s="237">
        <v>0.5625</v>
      </c>
      <c r="H247" s="68">
        <v>8.0</v>
      </c>
      <c r="I247" s="68">
        <v>0.0</v>
      </c>
      <c r="J247" s="68">
        <v>7.5</v>
      </c>
      <c r="K247" s="68">
        <v>0.5</v>
      </c>
    </row>
    <row r="248">
      <c r="A248" s="233">
        <v>45045.0</v>
      </c>
      <c r="B248" s="152" t="s">
        <v>97</v>
      </c>
      <c r="C248" s="68" t="s">
        <v>31</v>
      </c>
      <c r="D248" s="234" t="s">
        <v>172</v>
      </c>
      <c r="E248" s="233">
        <v>45046.0</v>
      </c>
      <c r="F248" s="237">
        <v>0.25</v>
      </c>
      <c r="G248" s="237">
        <v>0.5833333333333334</v>
      </c>
      <c r="H248" s="68">
        <v>8.0</v>
      </c>
      <c r="I248" s="68">
        <v>0.0</v>
      </c>
      <c r="J248" s="68">
        <v>8.0</v>
      </c>
      <c r="K248" s="68">
        <v>0.0</v>
      </c>
    </row>
    <row r="249">
      <c r="A249" s="233">
        <v>45046.0</v>
      </c>
      <c r="B249" s="68" t="s">
        <v>88</v>
      </c>
      <c r="C249" s="68" t="s">
        <v>31</v>
      </c>
      <c r="D249" s="234" t="s">
        <v>172</v>
      </c>
      <c r="E249" s="233">
        <v>45046.0</v>
      </c>
      <c r="F249" s="237">
        <v>0.9166666666666666</v>
      </c>
      <c r="G249" s="237">
        <v>0.20833333333333334</v>
      </c>
      <c r="H249" s="68">
        <v>7.0</v>
      </c>
      <c r="I249" s="68">
        <v>0.0</v>
      </c>
      <c r="J249" s="68">
        <v>0.0</v>
      </c>
      <c r="K249" s="68">
        <v>7.0</v>
      </c>
    </row>
    <row r="250">
      <c r="A250" s="233">
        <v>45046.0</v>
      </c>
      <c r="B250" s="68" t="s">
        <v>139</v>
      </c>
      <c r="C250" s="68" t="s">
        <v>35</v>
      </c>
      <c r="D250" s="234" t="s">
        <v>172</v>
      </c>
      <c r="E250" s="233">
        <v>45046.0</v>
      </c>
      <c r="F250" s="237">
        <v>0.9583333333333334</v>
      </c>
      <c r="G250" s="237">
        <v>0.25</v>
      </c>
      <c r="H250" s="68">
        <v>7.0</v>
      </c>
      <c r="I250" s="68">
        <v>0.0</v>
      </c>
      <c r="J250" s="68">
        <v>0.0</v>
      </c>
      <c r="K250" s="68">
        <v>7.0</v>
      </c>
    </row>
    <row r="251">
      <c r="A251" s="233">
        <v>45046.0</v>
      </c>
      <c r="B251" s="68" t="s">
        <v>54</v>
      </c>
      <c r="C251" s="68" t="s">
        <v>845</v>
      </c>
      <c r="D251" s="234" t="s">
        <v>172</v>
      </c>
      <c r="E251" s="233">
        <v>45046.0</v>
      </c>
      <c r="F251" s="237">
        <v>0.9791666666666666</v>
      </c>
      <c r="G251" s="237">
        <v>0.3333333333333333</v>
      </c>
      <c r="H251" s="68">
        <v>8.5</v>
      </c>
      <c r="I251" s="68">
        <v>0.5</v>
      </c>
      <c r="J251" s="68">
        <v>2.0</v>
      </c>
      <c r="K251" s="68">
        <v>6.0</v>
      </c>
      <c r="L251" s="68" t="s">
        <v>878</v>
      </c>
    </row>
    <row r="252">
      <c r="A252" s="233">
        <v>45046.0</v>
      </c>
      <c r="B252" s="68" t="s">
        <v>30</v>
      </c>
      <c r="C252" s="68" t="s">
        <v>1</v>
      </c>
      <c r="D252" s="234" t="s">
        <v>172</v>
      </c>
      <c r="E252" s="233">
        <v>45046.0</v>
      </c>
      <c r="F252" s="235">
        <v>0.0</v>
      </c>
      <c r="G252" s="235">
        <v>0.0</v>
      </c>
      <c r="H252" s="235">
        <v>0.0</v>
      </c>
      <c r="I252" s="235">
        <v>0.0</v>
      </c>
      <c r="J252" s="235">
        <v>0.0</v>
      </c>
      <c r="K252" s="235">
        <v>0.0</v>
      </c>
      <c r="L252" s="152" t="s">
        <v>25</v>
      </c>
    </row>
    <row r="253">
      <c r="A253" s="233">
        <v>45046.0</v>
      </c>
      <c r="B253" s="152" t="s">
        <v>18</v>
      </c>
      <c r="C253" s="68" t="s">
        <v>206</v>
      </c>
      <c r="D253" s="234" t="s">
        <v>172</v>
      </c>
      <c r="E253" s="233">
        <v>45046.0</v>
      </c>
      <c r="F253" s="237">
        <v>0.875</v>
      </c>
      <c r="G253" s="237">
        <v>0.375</v>
      </c>
      <c r="H253" s="235">
        <v>12.0</v>
      </c>
      <c r="I253" s="235">
        <v>4.0</v>
      </c>
      <c r="J253" s="235">
        <v>0.0</v>
      </c>
      <c r="K253" s="235">
        <v>8.0</v>
      </c>
      <c r="L253" s="68" t="s">
        <v>879</v>
      </c>
    </row>
    <row r="254">
      <c r="A254" s="233">
        <v>45046.0</v>
      </c>
      <c r="B254" s="68" t="s">
        <v>52</v>
      </c>
      <c r="C254" s="68" t="s">
        <v>880</v>
      </c>
      <c r="D254" s="234" t="s">
        <v>174</v>
      </c>
      <c r="E254" s="233">
        <v>45046.0</v>
      </c>
      <c r="F254" s="237">
        <v>0.0</v>
      </c>
      <c r="G254" s="237">
        <v>0.4583333333333333</v>
      </c>
      <c r="H254" s="235">
        <v>11.0</v>
      </c>
      <c r="I254" s="235">
        <v>3.0</v>
      </c>
      <c r="J254" s="235">
        <v>2.0</v>
      </c>
      <c r="K254" s="235">
        <v>6.0</v>
      </c>
      <c r="L254" s="68" t="s">
        <v>881</v>
      </c>
    </row>
    <row r="255">
      <c r="A255" s="233">
        <v>45046.0</v>
      </c>
      <c r="B255" s="68" t="s">
        <v>50</v>
      </c>
      <c r="C255" s="68" t="s">
        <v>882</v>
      </c>
      <c r="D255" s="234" t="s">
        <v>174</v>
      </c>
      <c r="E255" s="233">
        <v>45046.0</v>
      </c>
      <c r="F255" s="237">
        <v>0.0</v>
      </c>
      <c r="G255" s="237">
        <v>0.375</v>
      </c>
      <c r="H255" s="235">
        <v>9.0</v>
      </c>
      <c r="I255" s="235">
        <v>1.0</v>
      </c>
      <c r="J255" s="235">
        <v>2.0</v>
      </c>
      <c r="K255" s="235">
        <v>6.0</v>
      </c>
      <c r="L255" s="68" t="s">
        <v>883</v>
      </c>
    </row>
    <row r="256">
      <c r="A256" s="233">
        <v>45046.0</v>
      </c>
      <c r="B256" s="68" t="s">
        <v>123</v>
      </c>
      <c r="C256" s="68" t="s">
        <v>23</v>
      </c>
      <c r="D256" s="234" t="s">
        <v>174</v>
      </c>
      <c r="E256" s="233">
        <v>45047.0</v>
      </c>
      <c r="F256" s="238">
        <v>0.020833333333333332</v>
      </c>
      <c r="G256" s="237">
        <v>0.25</v>
      </c>
      <c r="H256" s="68">
        <v>5.5</v>
      </c>
      <c r="I256" s="68">
        <v>0.0</v>
      </c>
      <c r="J256" s="68">
        <v>0.0</v>
      </c>
      <c r="K256" s="68">
        <v>5.5</v>
      </c>
      <c r="L256" s="68" t="s">
        <v>884</v>
      </c>
    </row>
    <row r="257">
      <c r="A257" s="233">
        <v>45046.0</v>
      </c>
      <c r="B257" s="68" t="s">
        <v>32</v>
      </c>
      <c r="C257" s="68" t="s">
        <v>1</v>
      </c>
      <c r="D257" s="234" t="s">
        <v>174</v>
      </c>
      <c r="E257" s="233">
        <v>45047.0</v>
      </c>
      <c r="F257" s="237">
        <v>0.25</v>
      </c>
      <c r="G257" s="237">
        <v>0.4791666666666667</v>
      </c>
      <c r="H257" s="68">
        <v>5.5</v>
      </c>
      <c r="I257" s="68">
        <v>0.0</v>
      </c>
      <c r="J257" s="68">
        <v>5.5</v>
      </c>
      <c r="K257" s="68">
        <v>0.0</v>
      </c>
      <c r="L257" s="68" t="s">
        <v>884</v>
      </c>
    </row>
    <row r="258">
      <c r="A258" s="233">
        <v>45046.0</v>
      </c>
      <c r="B258" s="68" t="s">
        <v>45</v>
      </c>
      <c r="C258" s="68" t="s">
        <v>1</v>
      </c>
      <c r="D258" s="234" t="s">
        <v>174</v>
      </c>
      <c r="E258" s="233">
        <v>45047.0</v>
      </c>
      <c r="F258" s="237">
        <v>0.25</v>
      </c>
      <c r="G258" s="237">
        <v>0.4791666666666667</v>
      </c>
      <c r="H258" s="68">
        <v>5.5</v>
      </c>
      <c r="I258" s="68">
        <v>0.0</v>
      </c>
      <c r="J258" s="68">
        <v>5.5</v>
      </c>
      <c r="K258" s="68">
        <v>0.0</v>
      </c>
      <c r="L258" s="68" t="s">
        <v>884</v>
      </c>
    </row>
    <row r="259">
      <c r="A259" s="233">
        <v>45046.0</v>
      </c>
      <c r="B259" s="68" t="s">
        <v>82</v>
      </c>
      <c r="C259" s="68" t="s">
        <v>35</v>
      </c>
      <c r="D259" s="234" t="s">
        <v>174</v>
      </c>
      <c r="E259" s="233">
        <v>45047.0</v>
      </c>
      <c r="F259" s="238">
        <v>0.16666666666666666</v>
      </c>
      <c r="G259" s="237">
        <v>0.4583333333333333</v>
      </c>
      <c r="H259" s="68">
        <v>7.0</v>
      </c>
      <c r="I259" s="68">
        <v>0.0</v>
      </c>
      <c r="J259" s="68">
        <v>5.0</v>
      </c>
      <c r="K259" s="68">
        <v>2.0</v>
      </c>
      <c r="L259" s="68" t="s">
        <v>884</v>
      </c>
    </row>
    <row r="260">
      <c r="A260" s="233">
        <v>45046.0</v>
      </c>
      <c r="B260" s="68" t="s">
        <v>69</v>
      </c>
      <c r="C260" s="68" t="s">
        <v>51</v>
      </c>
      <c r="D260" s="234" t="s">
        <v>174</v>
      </c>
      <c r="E260" s="233">
        <v>45047.0</v>
      </c>
      <c r="F260" s="237">
        <v>0.16666666666666666</v>
      </c>
      <c r="G260" s="238">
        <v>0.5</v>
      </c>
      <c r="H260" s="68">
        <v>8.0</v>
      </c>
      <c r="I260" s="68">
        <v>0.0</v>
      </c>
      <c r="J260" s="68">
        <v>6.0</v>
      </c>
      <c r="K260" s="68">
        <v>2.0</v>
      </c>
      <c r="L260" s="68" t="s">
        <v>884</v>
      </c>
    </row>
    <row r="261">
      <c r="A261" s="233">
        <v>45046.0</v>
      </c>
      <c r="B261" s="68" t="s">
        <v>190</v>
      </c>
      <c r="C261" s="68" t="s">
        <v>51</v>
      </c>
      <c r="D261" s="234" t="s">
        <v>174</v>
      </c>
      <c r="E261" s="233">
        <v>45047.0</v>
      </c>
      <c r="F261" s="238">
        <v>0.20833333333333334</v>
      </c>
      <c r="G261" s="237">
        <v>0.5416666666666666</v>
      </c>
      <c r="H261" s="68">
        <v>8.0</v>
      </c>
      <c r="I261" s="68">
        <v>0.0</v>
      </c>
      <c r="J261" s="68">
        <v>7.0</v>
      </c>
      <c r="K261" s="68">
        <v>1.0</v>
      </c>
      <c r="L261" s="68" t="s">
        <v>884</v>
      </c>
    </row>
    <row r="262">
      <c r="A262" s="233">
        <v>45046.0</v>
      </c>
      <c r="B262" s="152" t="s">
        <v>825</v>
      </c>
      <c r="C262" s="68" t="s">
        <v>31</v>
      </c>
      <c r="D262" s="234" t="s">
        <v>174</v>
      </c>
      <c r="E262" s="233">
        <v>45047.0</v>
      </c>
      <c r="F262" s="238">
        <v>0.20833333333333334</v>
      </c>
      <c r="G262" s="237">
        <v>0.4791666666666667</v>
      </c>
      <c r="H262" s="68">
        <v>6.5</v>
      </c>
      <c r="I262" s="68">
        <v>0.0</v>
      </c>
      <c r="J262" s="68">
        <v>5.5</v>
      </c>
      <c r="K262" s="68">
        <v>1.0</v>
      </c>
      <c r="L262" s="68" t="s">
        <v>884</v>
      </c>
    </row>
    <row r="263">
      <c r="A263" s="233">
        <v>45046.0</v>
      </c>
      <c r="B263" s="152" t="s">
        <v>97</v>
      </c>
      <c r="C263" s="68" t="s">
        <v>31</v>
      </c>
      <c r="D263" s="234" t="s">
        <v>174</v>
      </c>
      <c r="E263" s="233">
        <v>45047.0</v>
      </c>
      <c r="F263" s="237">
        <v>0.22916666666666666</v>
      </c>
      <c r="G263" s="238">
        <v>0.5</v>
      </c>
      <c r="H263" s="68">
        <v>6.5</v>
      </c>
      <c r="I263" s="68">
        <v>0.0</v>
      </c>
      <c r="J263" s="68">
        <v>6.0</v>
      </c>
      <c r="K263" s="68">
        <v>0.5</v>
      </c>
      <c r="L263" s="68" t="s">
        <v>884</v>
      </c>
    </row>
  </sheetData>
  <autoFilter ref="$A$1:$AC$263"/>
  <customSheetViews>
    <customSheetView guid="{E03E75B9-18D3-4F9C-8E98-9CFDBAC1C039}" filter="1" showAutoFilter="1">
      <autoFilter ref="$A$1:$AC$13"/>
    </customSheetView>
    <customSheetView guid="{6AFCB687-A5B1-4A43-94F3-0C0C9622126F}" filter="1" showAutoFilter="1">
      <autoFilter ref="$A$1:$L$13">
        <filterColumn colId="1">
          <filters>
            <filter val="ROBI"/>
            <filter val="ELY"/>
            <filter val="LIZA"/>
            <filter val="CARLA"/>
            <filter val="RJ"/>
            <filter val="MINA"/>
          </filters>
        </filterColumn>
      </autoFilter>
    </customSheetView>
    <customSheetView guid="{482CA3F1-235E-4CBB-838F-2B51A4768B5C}" filter="1" showAutoFilter="1">
      <autoFilter ref="$A$1:$AC$13"/>
    </customSheetView>
    <customSheetView guid="{15494CB8-74BA-41CD-979C-0A1F98FA7AD5}" filter="1" showAutoFilter="1">
      <autoFilter ref="$A$1:$L$13">
        <filterColumn colId="1">
          <filters>
            <filter val="ROBI"/>
            <filter val="ELY"/>
            <filter val="LIZA"/>
            <filter val="CARLA"/>
            <filter val="MINA"/>
          </filters>
        </filterColumn>
      </autoFilter>
    </customSheetView>
    <customSheetView guid="{6F7B0752-2D34-424D-B3B4-CA21D0151CF6}" filter="1" showAutoFilter="1">
      <autoFilter ref="$A$1:$L$13">
        <filterColumn colId="1">
          <filters>
            <filter val="ROBI"/>
            <filter val="ELY"/>
            <filter val="LIZA"/>
            <filter val="CARLA"/>
            <filter val="MINA"/>
          </filters>
        </filterColumn>
      </autoFilter>
    </customSheetView>
  </customSheetViews>
  <conditionalFormatting sqref="F2:G10 H6:K10 F15:G18 H15:K15 H20:K22 F21:G25 H24:K25 F27:K27 G29:G39 H29:K30 F30:F34 H32:K34 F36:F39 H37:K40 G41:G42 F42 H42:K42 F44:K44 F46:G47 H46:K52 F49 G50:G60 F52:F58 H54:K55 H57:K58 F60 H60:K60 F62:G80 H62:K64 H66:K66 H69:K69 H71:K71 H73:K74 H76:K80 F82:K82 F84:G96 H84:K84 H86:K86 H88:K96 F98:K98 F100:K112 F115:J147 K115:K118 K120:K147 F149:F150 H149:K150 G150 F152:G165 H152:K152 H155:K155 H159:K165 F167:K168 F170:G183 H170:K172 H174:K176 H178:K183 F185:K185 F187:K199 F201:K202 F204:G216 H204:K204 H206:K216 F218:K218 F220:G235 H220:K222 H224:K231 H233:K235 F237:K237 F239:G263 H239:K240 H242:K247 H249:K255 H259:K261">
    <cfRule type="expression" dxfId="0" priority="1">
      <formula>MOD</formula>
    </cfRule>
  </conditionalFormatting>
  <conditionalFormatting sqref="F2:G7 H6:K7 F9:K10 F15:F17 G15:G18 H15:K15 H20:K22 F21:G25 H24:K25 F27:K27 G29:G33 H29:K30 F30:F33 H32:K34 G35:G39 F36:F39 H37:K40 G41:G42 F42 H42:K42 F44:K44 F46:G47 H46:K52 F49 G50:G55 F52 F54:F55 H54:K55 F57:F58 G57:G60 H57:K58 F60 H60:K60 F62:F69 G62:G80 H62:K64 H66:K66 H69:K69 F71:F74 H71:K71 H73:K74 F76:F80 H76:K80 F82:K82 F84:F86 G84:G96 H84:K84 H86:K86 F88:F96 H88:K96 F98:K98 F100:K112 F115:J147 K115:K118 K120:K147 F149:F150 H149:K150 G150 F152:G165 H152:K152 H155:K155 H159:K165 F167:K168 F170:G183 H170:K172 H174:K176 H178:K183 F185:K185 F187:K199 F201:K202 F204:G216 H204:K204 H206:K216 F218:K218 F220:G235 H220:K222 H224:K231 H233:K235 F237:K237 F239:G263 H239:K240 H242:K247 H249:K255 H259:K261">
    <cfRule type="expression" dxfId="0" priority="2">
      <formula>MOD</formula>
    </cfRule>
  </conditionalFormatting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7.63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45016.0</v>
      </c>
      <c r="B2" s="68" t="s">
        <v>123</v>
      </c>
      <c r="C2" s="68" t="s">
        <v>23</v>
      </c>
      <c r="D2" s="234" t="s">
        <v>170</v>
      </c>
      <c r="E2" s="233">
        <v>45017.0</v>
      </c>
      <c r="F2" s="237">
        <v>0.020833333333333332</v>
      </c>
      <c r="G2" s="237">
        <v>0.25</v>
      </c>
      <c r="H2" s="68">
        <v>5.5</v>
      </c>
      <c r="I2" s="68">
        <v>0.0</v>
      </c>
      <c r="J2" s="68">
        <v>0.0</v>
      </c>
      <c r="K2" s="68">
        <v>5.5</v>
      </c>
    </row>
    <row r="3">
      <c r="A3" s="233">
        <v>45016.0</v>
      </c>
      <c r="B3" s="68" t="s">
        <v>501</v>
      </c>
      <c r="C3" s="68" t="s">
        <v>23</v>
      </c>
      <c r="D3" s="234" t="s">
        <v>170</v>
      </c>
      <c r="E3" s="233">
        <v>45017.0</v>
      </c>
      <c r="F3" s="235">
        <v>0.0</v>
      </c>
      <c r="G3" s="235">
        <v>0.0</v>
      </c>
      <c r="H3" s="68">
        <v>0.0</v>
      </c>
      <c r="I3" s="68">
        <v>0.0</v>
      </c>
      <c r="J3" s="68">
        <v>0.0</v>
      </c>
      <c r="K3" s="68">
        <v>0.0</v>
      </c>
      <c r="L3" s="68" t="s">
        <v>63</v>
      </c>
    </row>
    <row r="4">
      <c r="A4" s="233">
        <v>45016.0</v>
      </c>
      <c r="B4" s="68" t="s">
        <v>88</v>
      </c>
      <c r="C4" s="68" t="s">
        <v>23</v>
      </c>
      <c r="D4" s="234" t="s">
        <v>170</v>
      </c>
      <c r="E4" s="233">
        <v>45017.0</v>
      </c>
      <c r="F4" s="237">
        <v>0.25</v>
      </c>
      <c r="G4" s="237">
        <v>0.4583333333333333</v>
      </c>
      <c r="H4" s="68">
        <v>5.0</v>
      </c>
      <c r="I4" s="68">
        <v>5.0</v>
      </c>
      <c r="J4" s="68">
        <v>0.0</v>
      </c>
      <c r="K4" s="68">
        <v>0.0</v>
      </c>
      <c r="L4" s="152" t="s">
        <v>885</v>
      </c>
    </row>
    <row r="5">
      <c r="A5" s="233">
        <v>45016.0</v>
      </c>
      <c r="B5" s="68" t="s">
        <v>52</v>
      </c>
      <c r="C5" s="68" t="s">
        <v>1</v>
      </c>
      <c r="D5" s="234" t="s">
        <v>170</v>
      </c>
      <c r="E5" s="233">
        <v>45017.0</v>
      </c>
      <c r="F5" s="235">
        <v>0.0</v>
      </c>
      <c r="G5" s="235">
        <v>0.0</v>
      </c>
      <c r="H5" s="235">
        <v>0.0</v>
      </c>
      <c r="I5" s="235">
        <v>0.0</v>
      </c>
      <c r="J5" s="235">
        <v>0.0</v>
      </c>
      <c r="K5" s="235">
        <v>0.0</v>
      </c>
      <c r="L5" s="152" t="s">
        <v>25</v>
      </c>
    </row>
    <row r="6">
      <c r="A6" s="233">
        <v>45016.0</v>
      </c>
      <c r="B6" s="68" t="s">
        <v>45</v>
      </c>
      <c r="C6" s="68" t="s">
        <v>1</v>
      </c>
      <c r="D6" s="234" t="s">
        <v>170</v>
      </c>
      <c r="E6" s="233">
        <v>45017.0</v>
      </c>
      <c r="F6" s="237">
        <v>0.20833333333333334</v>
      </c>
      <c r="G6" s="237">
        <v>0.5625</v>
      </c>
      <c r="H6" s="68">
        <v>8.5</v>
      </c>
      <c r="I6" s="68">
        <v>0.5</v>
      </c>
      <c r="J6" s="68">
        <v>7.0</v>
      </c>
      <c r="K6" s="68">
        <v>1.0</v>
      </c>
      <c r="L6" s="153" t="s">
        <v>192</v>
      </c>
    </row>
    <row r="7">
      <c r="A7" s="233">
        <v>45016.0</v>
      </c>
      <c r="B7" s="68" t="s">
        <v>50</v>
      </c>
      <c r="C7" s="68" t="s">
        <v>49</v>
      </c>
      <c r="D7" s="234" t="s">
        <v>170</v>
      </c>
      <c r="E7" s="233">
        <v>45017.0</v>
      </c>
      <c r="F7" s="237">
        <v>0.16666666666666666</v>
      </c>
      <c r="G7" s="237">
        <v>0.375</v>
      </c>
      <c r="H7" s="235">
        <v>5.0</v>
      </c>
      <c r="I7" s="235">
        <v>0.0</v>
      </c>
      <c r="J7" s="235">
        <v>2.0</v>
      </c>
      <c r="K7" s="235">
        <v>3.0</v>
      </c>
      <c r="L7" s="152"/>
    </row>
    <row r="8">
      <c r="A8" s="233">
        <v>45016.0</v>
      </c>
      <c r="B8" s="68" t="s">
        <v>82</v>
      </c>
      <c r="C8" s="68" t="s">
        <v>51</v>
      </c>
      <c r="D8" s="234" t="s">
        <v>170</v>
      </c>
      <c r="E8" s="233">
        <v>45017.0</v>
      </c>
      <c r="F8" s="235">
        <v>0.0</v>
      </c>
      <c r="G8" s="235">
        <v>0.0</v>
      </c>
      <c r="H8" s="235">
        <v>0.0</v>
      </c>
      <c r="I8" s="235">
        <v>0.0</v>
      </c>
      <c r="J8" s="235">
        <v>0.0</v>
      </c>
      <c r="K8" s="235">
        <v>0.0</v>
      </c>
      <c r="L8" s="152" t="s">
        <v>25</v>
      </c>
    </row>
    <row r="9">
      <c r="A9" s="233">
        <v>45016.0</v>
      </c>
      <c r="B9" s="152" t="s">
        <v>69</v>
      </c>
      <c r="C9" s="68" t="s">
        <v>51</v>
      </c>
      <c r="D9" s="234" t="s">
        <v>170</v>
      </c>
      <c r="E9" s="233">
        <v>45017.0</v>
      </c>
      <c r="F9" s="237">
        <v>0.16666666666666666</v>
      </c>
      <c r="G9" s="237">
        <v>0.5208333333333334</v>
      </c>
      <c r="H9" s="68">
        <v>8.5</v>
      </c>
      <c r="I9" s="68">
        <v>0.5</v>
      </c>
      <c r="J9" s="68">
        <v>6.0</v>
      </c>
      <c r="K9" s="68">
        <v>2.0</v>
      </c>
      <c r="L9" s="153" t="s">
        <v>192</v>
      </c>
    </row>
    <row r="10">
      <c r="A10" s="233">
        <v>45016.0</v>
      </c>
      <c r="B10" s="155" t="s">
        <v>97</v>
      </c>
      <c r="C10" s="68" t="s">
        <v>31</v>
      </c>
      <c r="D10" s="234" t="s">
        <v>170</v>
      </c>
      <c r="E10" s="233">
        <v>45017.0</v>
      </c>
      <c r="F10" s="237">
        <v>0.22916666666666666</v>
      </c>
      <c r="G10" s="237">
        <v>0.5416666666666666</v>
      </c>
      <c r="H10" s="68">
        <v>8.0</v>
      </c>
      <c r="I10" s="68">
        <v>0.0</v>
      </c>
      <c r="J10" s="68">
        <v>7.5</v>
      </c>
      <c r="K10" s="68">
        <v>0.5</v>
      </c>
    </row>
    <row r="11">
      <c r="A11" s="233">
        <v>45016.0</v>
      </c>
      <c r="B11" s="153" t="s">
        <v>403</v>
      </c>
      <c r="C11" s="68" t="s">
        <v>31</v>
      </c>
      <c r="D11" s="234" t="s">
        <v>170</v>
      </c>
      <c r="E11" s="233">
        <v>45017.0</v>
      </c>
      <c r="F11" s="237">
        <v>0.25</v>
      </c>
      <c r="G11" s="237">
        <v>0.5833333333333334</v>
      </c>
      <c r="H11" s="68">
        <v>8.0</v>
      </c>
      <c r="I11" s="68">
        <v>0.0</v>
      </c>
      <c r="J11" s="68">
        <v>8.0</v>
      </c>
      <c r="K11" s="68">
        <v>0.0</v>
      </c>
    </row>
    <row r="12">
      <c r="A12" s="233">
        <v>45016.0</v>
      </c>
      <c r="B12" s="68" t="s">
        <v>190</v>
      </c>
      <c r="C12" s="68" t="s">
        <v>51</v>
      </c>
      <c r="D12" s="234" t="s">
        <v>170</v>
      </c>
      <c r="E12" s="233">
        <v>45017.0</v>
      </c>
      <c r="F12" s="238">
        <v>0.20833333333333334</v>
      </c>
      <c r="G12" s="237">
        <v>0.5</v>
      </c>
      <c r="H12" s="68">
        <v>7.0</v>
      </c>
      <c r="I12" s="68">
        <v>0.0</v>
      </c>
      <c r="J12" s="68">
        <v>6.0</v>
      </c>
      <c r="K12" s="68">
        <v>1.0</v>
      </c>
    </row>
    <row r="13">
      <c r="A13" s="233">
        <v>45016.0</v>
      </c>
      <c r="B13" s="68" t="s">
        <v>32</v>
      </c>
      <c r="C13" s="68" t="s">
        <v>1</v>
      </c>
      <c r="D13" s="234" t="s">
        <v>170</v>
      </c>
      <c r="E13" s="233">
        <v>45017.0</v>
      </c>
      <c r="F13" s="237">
        <v>0.16666666666666666</v>
      </c>
      <c r="G13" s="237">
        <v>0.5625</v>
      </c>
      <c r="H13" s="68">
        <v>9.5</v>
      </c>
      <c r="I13" s="68">
        <v>1.5</v>
      </c>
      <c r="J13" s="68">
        <v>7.0</v>
      </c>
      <c r="K13" s="68">
        <v>1.0</v>
      </c>
      <c r="L13" s="152" t="s">
        <v>336</v>
      </c>
    </row>
    <row r="14">
      <c r="A14" s="233">
        <v>45017.0</v>
      </c>
      <c r="B14" s="68" t="s">
        <v>88</v>
      </c>
      <c r="C14" s="68" t="s">
        <v>31</v>
      </c>
      <c r="D14" s="234" t="s">
        <v>170</v>
      </c>
      <c r="E14" s="233">
        <v>45017.0</v>
      </c>
      <c r="F14" s="237">
        <v>0.9166666666666666</v>
      </c>
      <c r="G14" s="237">
        <v>0.25</v>
      </c>
      <c r="H14" s="68">
        <v>8.0</v>
      </c>
      <c r="I14" s="68">
        <v>0.0</v>
      </c>
      <c r="J14" s="68">
        <v>0.0</v>
      </c>
      <c r="K14" s="68">
        <v>8.0</v>
      </c>
    </row>
    <row r="15">
      <c r="A15" s="233">
        <v>45017.0</v>
      </c>
      <c r="B15" s="68" t="s">
        <v>50</v>
      </c>
      <c r="C15" s="68" t="s">
        <v>1</v>
      </c>
      <c r="D15" s="234" t="s">
        <v>170</v>
      </c>
      <c r="E15" s="233">
        <v>45017.0</v>
      </c>
      <c r="F15" s="237">
        <v>0.9375</v>
      </c>
      <c r="G15" s="237">
        <v>0.2708333333333333</v>
      </c>
      <c r="H15" s="68">
        <v>8.0</v>
      </c>
      <c r="I15" s="68">
        <v>0.0</v>
      </c>
      <c r="J15" s="68">
        <v>0.0</v>
      </c>
      <c r="K15" s="68">
        <v>8.0</v>
      </c>
      <c r="L15" s="68" t="s">
        <v>886</v>
      </c>
    </row>
    <row r="16">
      <c r="A16" s="233">
        <v>45017.0</v>
      </c>
      <c r="B16" s="68" t="s">
        <v>54</v>
      </c>
      <c r="C16" s="68" t="s">
        <v>51</v>
      </c>
      <c r="D16" s="234" t="s">
        <v>170</v>
      </c>
      <c r="E16" s="233">
        <v>45017.0</v>
      </c>
      <c r="F16" s="237">
        <v>0.9583333333333334</v>
      </c>
      <c r="G16" s="237">
        <v>0.16666666666666666</v>
      </c>
      <c r="H16" s="68">
        <v>5.0</v>
      </c>
      <c r="I16" s="68">
        <v>0.0</v>
      </c>
      <c r="J16" s="68">
        <v>0.0</v>
      </c>
      <c r="K16" s="68">
        <v>5.0</v>
      </c>
    </row>
    <row r="17">
      <c r="A17" s="233">
        <v>45017.0</v>
      </c>
      <c r="B17" s="68" t="s">
        <v>54</v>
      </c>
      <c r="C17" s="68" t="s">
        <v>49</v>
      </c>
      <c r="D17" s="234" t="s">
        <v>172</v>
      </c>
      <c r="E17" s="233">
        <v>45018.0</v>
      </c>
      <c r="F17" s="237">
        <v>0.16666666666666666</v>
      </c>
      <c r="G17" s="237">
        <v>0.375</v>
      </c>
      <c r="H17" s="235">
        <v>5.0</v>
      </c>
      <c r="I17" s="235">
        <v>2.0</v>
      </c>
      <c r="J17" s="235">
        <v>1.0</v>
      </c>
      <c r="K17" s="235">
        <v>2.0</v>
      </c>
      <c r="L17" s="152" t="s">
        <v>411</v>
      </c>
    </row>
    <row r="18">
      <c r="A18" s="233">
        <v>45017.0</v>
      </c>
      <c r="B18" s="68" t="s">
        <v>18</v>
      </c>
      <c r="C18" s="68" t="s">
        <v>23</v>
      </c>
      <c r="D18" s="234" t="s">
        <v>172</v>
      </c>
      <c r="E18" s="233">
        <v>45018.0</v>
      </c>
      <c r="F18" s="237">
        <v>0.020833333333333332</v>
      </c>
      <c r="G18" s="237">
        <v>0.4583333333333333</v>
      </c>
      <c r="H18" s="68">
        <v>10.0</v>
      </c>
      <c r="I18" s="68">
        <v>2.0</v>
      </c>
      <c r="J18" s="68">
        <v>2.5</v>
      </c>
      <c r="K18" s="68">
        <v>5.5</v>
      </c>
      <c r="L18" s="152" t="s">
        <v>887</v>
      </c>
    </row>
    <row r="19">
      <c r="A19" s="233">
        <v>45017.0</v>
      </c>
      <c r="B19" s="68" t="s">
        <v>123</v>
      </c>
      <c r="C19" s="68" t="s">
        <v>23</v>
      </c>
      <c r="D19" s="234" t="s">
        <v>172</v>
      </c>
      <c r="E19" s="233">
        <v>45018.0</v>
      </c>
      <c r="F19" s="237">
        <v>0.020833333333333332</v>
      </c>
      <c r="G19" s="237">
        <v>0.3333333333333333</v>
      </c>
      <c r="H19" s="68">
        <v>7.5</v>
      </c>
      <c r="I19" s="68">
        <v>0.0</v>
      </c>
      <c r="J19" s="68">
        <v>0.0</v>
      </c>
      <c r="K19" s="68">
        <v>7.5</v>
      </c>
    </row>
    <row r="20">
      <c r="A20" s="233">
        <v>45017.0</v>
      </c>
      <c r="B20" s="68" t="s">
        <v>501</v>
      </c>
      <c r="C20" s="68" t="s">
        <v>23</v>
      </c>
      <c r="D20" s="234" t="s">
        <v>172</v>
      </c>
      <c r="E20" s="233">
        <v>45018.0</v>
      </c>
      <c r="F20" s="235">
        <v>0.0</v>
      </c>
      <c r="G20" s="235">
        <v>0.0</v>
      </c>
      <c r="H20" s="68">
        <v>0.0</v>
      </c>
      <c r="I20" s="68">
        <v>0.0</v>
      </c>
      <c r="J20" s="68">
        <v>0.0</v>
      </c>
      <c r="K20" s="68">
        <v>0.0</v>
      </c>
    </row>
    <row r="21">
      <c r="A21" s="233">
        <v>45017.0</v>
      </c>
      <c r="B21" s="68" t="s">
        <v>52</v>
      </c>
      <c r="C21" s="68" t="s">
        <v>1</v>
      </c>
      <c r="D21" s="234" t="s">
        <v>172</v>
      </c>
      <c r="E21" s="233">
        <v>45018.0</v>
      </c>
      <c r="F21" s="237">
        <v>0.16666666666666666</v>
      </c>
      <c r="G21" s="237">
        <v>0.5625</v>
      </c>
      <c r="H21" s="68">
        <v>9.5</v>
      </c>
      <c r="I21" s="68">
        <v>1.5</v>
      </c>
      <c r="J21" s="68">
        <v>7.0</v>
      </c>
      <c r="K21" s="68">
        <v>1.0</v>
      </c>
      <c r="L21" s="152" t="s">
        <v>336</v>
      </c>
    </row>
    <row r="22">
      <c r="A22" s="233">
        <v>45017.0</v>
      </c>
      <c r="B22" s="68" t="s">
        <v>45</v>
      </c>
      <c r="C22" s="68" t="s">
        <v>1</v>
      </c>
      <c r="D22" s="234" t="s">
        <v>172</v>
      </c>
      <c r="E22" s="233">
        <v>45018.0</v>
      </c>
      <c r="F22" s="237">
        <v>0.25</v>
      </c>
      <c r="G22" s="237">
        <v>0.5625</v>
      </c>
      <c r="H22" s="68">
        <v>7.5</v>
      </c>
      <c r="I22" s="68">
        <v>0.0</v>
      </c>
      <c r="J22" s="68">
        <v>7.5</v>
      </c>
      <c r="K22" s="68">
        <v>0.0</v>
      </c>
    </row>
    <row r="23">
      <c r="A23" s="233">
        <v>45017.0</v>
      </c>
      <c r="B23" s="68" t="s">
        <v>82</v>
      </c>
      <c r="C23" s="68" t="s">
        <v>51</v>
      </c>
      <c r="D23" s="234" t="s">
        <v>172</v>
      </c>
      <c r="E23" s="233">
        <v>45018.0</v>
      </c>
      <c r="F23" s="237">
        <v>0.16666666666666666</v>
      </c>
      <c r="G23" s="237">
        <v>0.5208333333333334</v>
      </c>
      <c r="H23" s="68">
        <v>8.5</v>
      </c>
      <c r="I23" s="68">
        <v>0.5</v>
      </c>
      <c r="J23" s="68">
        <v>6.0</v>
      </c>
      <c r="K23" s="68">
        <v>2.0</v>
      </c>
      <c r="L23" s="153" t="s">
        <v>192</v>
      </c>
    </row>
    <row r="24">
      <c r="A24" s="233">
        <v>45017.0</v>
      </c>
      <c r="B24" s="152" t="s">
        <v>69</v>
      </c>
      <c r="C24" s="68" t="s">
        <v>51</v>
      </c>
      <c r="D24" s="234" t="s">
        <v>172</v>
      </c>
      <c r="E24" s="233">
        <v>45018.0</v>
      </c>
      <c r="F24" s="237">
        <v>0.16666666666666666</v>
      </c>
      <c r="G24" s="237">
        <v>0.5</v>
      </c>
      <c r="H24" s="68">
        <v>8.0</v>
      </c>
      <c r="I24" s="68">
        <v>0.0</v>
      </c>
      <c r="J24" s="68">
        <v>6.0</v>
      </c>
      <c r="K24" s="68">
        <v>2.0</v>
      </c>
    </row>
    <row r="25">
      <c r="A25" s="233">
        <v>45017.0</v>
      </c>
      <c r="B25" s="155" t="s">
        <v>97</v>
      </c>
      <c r="C25" s="68" t="s">
        <v>31</v>
      </c>
      <c r="D25" s="234" t="s">
        <v>172</v>
      </c>
      <c r="E25" s="233">
        <v>45018.0</v>
      </c>
      <c r="F25" s="237">
        <v>0.22916666666666666</v>
      </c>
      <c r="G25" s="237">
        <v>0.5416666666666666</v>
      </c>
      <c r="H25" s="68">
        <v>8.0</v>
      </c>
      <c r="I25" s="68">
        <v>0.0</v>
      </c>
      <c r="J25" s="68">
        <v>7.5</v>
      </c>
      <c r="K25" s="68">
        <v>0.5</v>
      </c>
    </row>
    <row r="26">
      <c r="A26" s="233">
        <v>45017.0</v>
      </c>
      <c r="B26" s="153" t="s">
        <v>403</v>
      </c>
      <c r="C26" s="68" t="s">
        <v>31</v>
      </c>
      <c r="D26" s="234" t="s">
        <v>172</v>
      </c>
      <c r="E26" s="233">
        <v>45018.0</v>
      </c>
      <c r="F26" s="237">
        <v>0.25</v>
      </c>
      <c r="G26" s="237">
        <v>0.5833333333333334</v>
      </c>
      <c r="H26" s="68">
        <v>8.0</v>
      </c>
      <c r="I26" s="68">
        <v>0.0</v>
      </c>
      <c r="J26" s="68">
        <v>8.0</v>
      </c>
      <c r="K26" s="68">
        <v>0.0</v>
      </c>
    </row>
    <row r="27">
      <c r="A27" s="233">
        <v>45017.0</v>
      </c>
      <c r="B27" s="68" t="s">
        <v>190</v>
      </c>
      <c r="C27" s="68" t="s">
        <v>51</v>
      </c>
      <c r="D27" s="234" t="s">
        <v>172</v>
      </c>
      <c r="E27" s="233">
        <v>45018.0</v>
      </c>
      <c r="F27" s="235">
        <v>0.0</v>
      </c>
      <c r="G27" s="235">
        <v>0.0</v>
      </c>
      <c r="H27" s="235">
        <v>0.0</v>
      </c>
      <c r="I27" s="235">
        <v>0.0</v>
      </c>
      <c r="J27" s="235">
        <v>0.0</v>
      </c>
      <c r="K27" s="235">
        <v>0.0</v>
      </c>
      <c r="L27" s="152" t="s">
        <v>25</v>
      </c>
    </row>
    <row r="28">
      <c r="A28" s="233">
        <v>45017.0</v>
      </c>
      <c r="B28" s="68" t="s">
        <v>32</v>
      </c>
      <c r="C28" s="68" t="s">
        <v>1</v>
      </c>
      <c r="D28" s="234" t="s">
        <v>172</v>
      </c>
      <c r="E28" s="233">
        <v>45018.0</v>
      </c>
      <c r="F28" s="235">
        <v>0.0</v>
      </c>
      <c r="G28" s="235">
        <v>0.0</v>
      </c>
      <c r="H28" s="235">
        <v>0.0</v>
      </c>
      <c r="I28" s="235">
        <v>0.0</v>
      </c>
      <c r="J28" s="235">
        <v>0.0</v>
      </c>
      <c r="K28" s="235">
        <v>0.0</v>
      </c>
      <c r="L28" s="152" t="s">
        <v>25</v>
      </c>
    </row>
    <row r="29">
      <c r="A29" s="233">
        <v>45018.0</v>
      </c>
      <c r="B29" s="68" t="s">
        <v>88</v>
      </c>
      <c r="C29" s="68" t="s">
        <v>31</v>
      </c>
      <c r="D29" s="234" t="s">
        <v>172</v>
      </c>
      <c r="E29" s="233">
        <v>45018.0</v>
      </c>
      <c r="F29" s="237">
        <v>0.9166666666666666</v>
      </c>
      <c r="G29" s="237">
        <v>0.20833333333333334</v>
      </c>
      <c r="H29" s="68">
        <v>7.0</v>
      </c>
      <c r="I29" s="68">
        <v>0.0</v>
      </c>
      <c r="J29" s="68">
        <v>0.0</v>
      </c>
      <c r="K29" s="68">
        <v>7.0</v>
      </c>
    </row>
    <row r="30">
      <c r="A30" s="233">
        <v>45018.0</v>
      </c>
      <c r="B30" s="68" t="s">
        <v>18</v>
      </c>
      <c r="C30" s="68" t="s">
        <v>1</v>
      </c>
      <c r="D30" s="234" t="s">
        <v>172</v>
      </c>
      <c r="E30" s="233">
        <v>45018.0</v>
      </c>
      <c r="F30" s="235">
        <v>0.0</v>
      </c>
      <c r="G30" s="235">
        <v>0.0</v>
      </c>
      <c r="H30" s="235">
        <v>0.0</v>
      </c>
      <c r="I30" s="235">
        <v>0.0</v>
      </c>
      <c r="J30" s="235">
        <v>0.0</v>
      </c>
      <c r="K30" s="235">
        <v>0.0</v>
      </c>
      <c r="L30" s="152" t="s">
        <v>25</v>
      </c>
    </row>
    <row r="31">
      <c r="A31" s="233">
        <v>45018.0</v>
      </c>
      <c r="B31" s="68" t="s">
        <v>54</v>
      </c>
      <c r="C31" s="68" t="s">
        <v>51</v>
      </c>
      <c r="D31" s="234" t="s">
        <v>172</v>
      </c>
      <c r="E31" s="233">
        <v>45018.0</v>
      </c>
      <c r="F31" s="235">
        <v>0.0</v>
      </c>
      <c r="G31" s="235">
        <v>0.0</v>
      </c>
      <c r="H31" s="235">
        <v>0.0</v>
      </c>
      <c r="I31" s="235">
        <v>0.0</v>
      </c>
      <c r="J31" s="235">
        <v>0.0</v>
      </c>
      <c r="K31" s="235">
        <v>0.0</v>
      </c>
      <c r="L31" s="152" t="s">
        <v>25</v>
      </c>
    </row>
    <row r="32">
      <c r="A32" s="233">
        <v>45018.0</v>
      </c>
      <c r="B32" s="68" t="s">
        <v>50</v>
      </c>
      <c r="C32" s="68" t="s">
        <v>51</v>
      </c>
      <c r="D32" s="234" t="s">
        <v>172</v>
      </c>
      <c r="E32" s="233">
        <v>45018.0</v>
      </c>
      <c r="F32" s="237">
        <v>0.9583333333333334</v>
      </c>
      <c r="G32" s="237">
        <v>0.16666666666666666</v>
      </c>
      <c r="H32" s="68">
        <v>5.0</v>
      </c>
      <c r="I32" s="68">
        <v>0.0</v>
      </c>
      <c r="J32" s="68">
        <v>0.0</v>
      </c>
      <c r="K32" s="68">
        <v>5.0</v>
      </c>
    </row>
    <row r="33">
      <c r="A33" s="233">
        <v>45018.0</v>
      </c>
      <c r="B33" s="68" t="s">
        <v>50</v>
      </c>
      <c r="C33" s="68" t="s">
        <v>49</v>
      </c>
      <c r="D33" s="234" t="s">
        <v>174</v>
      </c>
      <c r="E33" s="233">
        <v>45019.0</v>
      </c>
      <c r="F33" s="237">
        <v>0.16666666666666666</v>
      </c>
      <c r="G33" s="237">
        <v>0.3333333333333333</v>
      </c>
      <c r="H33" s="68">
        <v>4.0</v>
      </c>
      <c r="I33" s="68">
        <v>1.0</v>
      </c>
      <c r="J33" s="68">
        <v>1.0</v>
      </c>
      <c r="K33" s="68">
        <v>2.0</v>
      </c>
    </row>
    <row r="34">
      <c r="A34" s="233">
        <v>45018.0</v>
      </c>
      <c r="B34" s="68" t="s">
        <v>123</v>
      </c>
      <c r="C34" s="68" t="s">
        <v>23</v>
      </c>
      <c r="D34" s="234" t="s">
        <v>174</v>
      </c>
      <c r="E34" s="233">
        <v>45019.0</v>
      </c>
      <c r="F34" s="237">
        <v>0.020833333333333332</v>
      </c>
      <c r="G34" s="237">
        <v>0.25</v>
      </c>
      <c r="H34" s="68">
        <v>5.5</v>
      </c>
      <c r="I34" s="68">
        <v>0.0</v>
      </c>
      <c r="J34" s="68">
        <v>0.0</v>
      </c>
      <c r="K34" s="68">
        <v>5.5</v>
      </c>
    </row>
    <row r="35">
      <c r="A35" s="233">
        <v>45018.0</v>
      </c>
      <c r="B35" s="68" t="s">
        <v>501</v>
      </c>
      <c r="C35" s="68" t="s">
        <v>23</v>
      </c>
      <c r="D35" s="234" t="s">
        <v>174</v>
      </c>
      <c r="E35" s="233">
        <v>45019.0</v>
      </c>
      <c r="F35" s="235">
        <v>0.0</v>
      </c>
      <c r="G35" s="235">
        <v>0.0</v>
      </c>
      <c r="H35" s="235">
        <v>0.0</v>
      </c>
      <c r="I35" s="235">
        <v>0.0</v>
      </c>
      <c r="J35" s="235">
        <v>0.0</v>
      </c>
      <c r="K35" s="235">
        <v>0.0</v>
      </c>
      <c r="L35" s="152" t="s">
        <v>25</v>
      </c>
    </row>
    <row r="36">
      <c r="A36" s="233">
        <v>45018.0</v>
      </c>
      <c r="B36" s="68" t="s">
        <v>52</v>
      </c>
      <c r="C36" s="68" t="s">
        <v>23</v>
      </c>
      <c r="D36" s="234" t="s">
        <v>174</v>
      </c>
      <c r="E36" s="233">
        <v>45019.0</v>
      </c>
      <c r="F36" s="237">
        <v>0.25</v>
      </c>
      <c r="G36" s="237">
        <v>0.4791666666666667</v>
      </c>
      <c r="H36" s="68">
        <v>5.5</v>
      </c>
      <c r="I36" s="68">
        <v>0.0</v>
      </c>
      <c r="J36" s="68">
        <v>5.5</v>
      </c>
      <c r="K36" s="68">
        <v>0.0</v>
      </c>
    </row>
    <row r="37">
      <c r="A37" s="233">
        <v>45018.0</v>
      </c>
      <c r="B37" s="68" t="s">
        <v>45</v>
      </c>
      <c r="C37" s="68" t="s">
        <v>1</v>
      </c>
      <c r="D37" s="234" t="s">
        <v>174</v>
      </c>
      <c r="E37" s="233">
        <v>45019.0</v>
      </c>
      <c r="F37" s="238">
        <v>0.20833333333333334</v>
      </c>
      <c r="G37" s="237">
        <v>0.4791666666666667</v>
      </c>
      <c r="H37" s="68">
        <v>6.5</v>
      </c>
      <c r="I37" s="68">
        <v>0.0</v>
      </c>
      <c r="J37" s="68">
        <v>5.5</v>
      </c>
      <c r="K37" s="68">
        <v>1.0</v>
      </c>
    </row>
    <row r="38">
      <c r="A38" s="233">
        <v>45018.0</v>
      </c>
      <c r="B38" s="68" t="s">
        <v>82</v>
      </c>
      <c r="C38" s="68" t="s">
        <v>51</v>
      </c>
      <c r="D38" s="234" t="s">
        <v>174</v>
      </c>
      <c r="E38" s="233">
        <v>45019.0</v>
      </c>
      <c r="F38" s="237">
        <v>0.16666666666666666</v>
      </c>
      <c r="G38" s="237">
        <v>0.5</v>
      </c>
      <c r="H38" s="68">
        <v>8.0</v>
      </c>
      <c r="I38" s="68">
        <v>0.0</v>
      </c>
      <c r="J38" s="68">
        <v>6.0</v>
      </c>
      <c r="K38" s="68">
        <v>2.0</v>
      </c>
    </row>
    <row r="39">
      <c r="A39" s="233">
        <v>45018.0</v>
      </c>
      <c r="B39" s="152" t="s">
        <v>69</v>
      </c>
      <c r="C39" s="68" t="s">
        <v>51</v>
      </c>
      <c r="D39" s="234" t="s">
        <v>174</v>
      </c>
      <c r="E39" s="233">
        <v>45019.0</v>
      </c>
      <c r="F39" s="237">
        <v>0.16666666666666666</v>
      </c>
      <c r="G39" s="237">
        <v>0.5416666666666666</v>
      </c>
      <c r="H39" s="68">
        <v>9.0</v>
      </c>
      <c r="I39" s="68">
        <v>1.0</v>
      </c>
      <c r="J39" s="68">
        <v>6.0</v>
      </c>
      <c r="K39" s="68">
        <v>2.0</v>
      </c>
      <c r="L39" s="152" t="s">
        <v>191</v>
      </c>
    </row>
    <row r="40">
      <c r="A40" s="233">
        <v>45018.0</v>
      </c>
      <c r="B40" s="155" t="s">
        <v>97</v>
      </c>
      <c r="C40" s="68" t="s">
        <v>31</v>
      </c>
      <c r="D40" s="234" t="s">
        <v>174</v>
      </c>
      <c r="E40" s="233">
        <v>45019.0</v>
      </c>
      <c r="F40" s="237">
        <v>0.22916666666666666</v>
      </c>
      <c r="G40" s="237">
        <v>0.5</v>
      </c>
      <c r="H40" s="68">
        <v>6.5</v>
      </c>
      <c r="I40" s="68">
        <v>0.0</v>
      </c>
      <c r="J40" s="68">
        <v>6.0</v>
      </c>
      <c r="K40" s="68">
        <v>0.5</v>
      </c>
    </row>
    <row r="41">
      <c r="A41" s="233">
        <v>45018.0</v>
      </c>
      <c r="B41" s="153" t="s">
        <v>403</v>
      </c>
      <c r="C41" s="68" t="s">
        <v>31</v>
      </c>
      <c r="D41" s="234" t="s">
        <v>174</v>
      </c>
      <c r="E41" s="233">
        <v>45019.0</v>
      </c>
      <c r="F41" s="238">
        <v>0.20833333333333334</v>
      </c>
      <c r="G41" s="237">
        <v>0.4791666666666667</v>
      </c>
      <c r="H41" s="68">
        <v>6.5</v>
      </c>
      <c r="I41" s="68">
        <v>0.0</v>
      </c>
      <c r="J41" s="68">
        <v>5.5</v>
      </c>
      <c r="K41" s="68">
        <v>1.0</v>
      </c>
    </row>
    <row r="42">
      <c r="A42" s="233">
        <v>45018.0</v>
      </c>
      <c r="B42" s="68" t="s">
        <v>190</v>
      </c>
      <c r="C42" s="68" t="s">
        <v>51</v>
      </c>
      <c r="D42" s="234" t="s">
        <v>174</v>
      </c>
      <c r="E42" s="233">
        <v>45019.0</v>
      </c>
      <c r="F42" s="235">
        <v>0.0</v>
      </c>
      <c r="G42" s="235">
        <v>0.0</v>
      </c>
      <c r="H42" s="235">
        <v>0.0</v>
      </c>
      <c r="I42" s="235">
        <v>0.0</v>
      </c>
      <c r="J42" s="235">
        <v>0.0</v>
      </c>
      <c r="K42" s="235">
        <v>0.0</v>
      </c>
      <c r="L42" s="152" t="s">
        <v>25</v>
      </c>
    </row>
    <row r="43">
      <c r="A43" s="233">
        <v>45018.0</v>
      </c>
      <c r="B43" s="68" t="s">
        <v>32</v>
      </c>
      <c r="C43" s="68" t="s">
        <v>1</v>
      </c>
      <c r="D43" s="234" t="s">
        <v>174</v>
      </c>
      <c r="E43" s="233">
        <v>45019.0</v>
      </c>
      <c r="F43" s="238">
        <v>0.20833333333333334</v>
      </c>
      <c r="G43" s="237">
        <v>0.4791666666666667</v>
      </c>
      <c r="H43" s="68">
        <v>6.5</v>
      </c>
      <c r="I43" s="68">
        <v>0.0</v>
      </c>
      <c r="J43" s="68">
        <v>5.5</v>
      </c>
      <c r="K43" s="68">
        <v>1.0</v>
      </c>
    </row>
    <row r="44">
      <c r="A44" s="233">
        <v>45019.0</v>
      </c>
      <c r="B44" s="68" t="s">
        <v>88</v>
      </c>
      <c r="C44" s="68" t="s">
        <v>31</v>
      </c>
      <c r="D44" s="234" t="s">
        <v>174</v>
      </c>
      <c r="E44" s="233">
        <v>45019.0</v>
      </c>
      <c r="F44" s="238">
        <v>0.9166666666666666</v>
      </c>
      <c r="G44" s="237">
        <v>0.22916666666666666</v>
      </c>
      <c r="H44" s="235">
        <v>7.5</v>
      </c>
      <c r="I44" s="236">
        <v>0.0</v>
      </c>
      <c r="J44" s="236">
        <v>0.0</v>
      </c>
      <c r="K44" s="235">
        <v>7.5</v>
      </c>
    </row>
    <row r="45">
      <c r="A45" s="233">
        <v>45019.0</v>
      </c>
      <c r="B45" s="68" t="s">
        <v>50</v>
      </c>
      <c r="C45" s="68" t="s">
        <v>35</v>
      </c>
      <c r="D45" s="234" t="s">
        <v>174</v>
      </c>
      <c r="E45" s="233">
        <v>45019.0</v>
      </c>
      <c r="F45" s="237">
        <v>0.9583333333333334</v>
      </c>
      <c r="G45" s="237">
        <v>0.375</v>
      </c>
      <c r="H45" s="68">
        <v>10.0</v>
      </c>
      <c r="I45" s="68">
        <v>2.0</v>
      </c>
      <c r="J45" s="68">
        <v>1.0</v>
      </c>
      <c r="K45" s="68">
        <v>7.0</v>
      </c>
      <c r="L45" s="68" t="s">
        <v>411</v>
      </c>
    </row>
    <row r="46">
      <c r="A46" s="233">
        <v>45019.0</v>
      </c>
      <c r="B46" s="68" t="s">
        <v>54</v>
      </c>
      <c r="C46" s="68" t="s">
        <v>51</v>
      </c>
      <c r="D46" s="234" t="s">
        <v>174</v>
      </c>
      <c r="E46" s="233">
        <v>45019.0</v>
      </c>
      <c r="F46" s="237">
        <v>0.9583333333333334</v>
      </c>
      <c r="G46" s="238">
        <v>0.20833333333333334</v>
      </c>
      <c r="H46" s="68">
        <v>6.0</v>
      </c>
      <c r="I46" s="68">
        <v>0.0</v>
      </c>
      <c r="J46" s="68">
        <v>0.0</v>
      </c>
      <c r="K46" s="68">
        <v>6.0</v>
      </c>
    </row>
    <row r="47">
      <c r="A47" s="233">
        <v>45019.0</v>
      </c>
      <c r="B47" s="68" t="s">
        <v>18</v>
      </c>
      <c r="C47" s="68" t="s">
        <v>1</v>
      </c>
      <c r="D47" s="234" t="s">
        <v>174</v>
      </c>
      <c r="E47" s="233">
        <v>45019.0</v>
      </c>
      <c r="F47" s="237">
        <v>0.9375</v>
      </c>
      <c r="G47" s="238">
        <v>0.20833333333333334</v>
      </c>
      <c r="H47" s="68">
        <v>6.5</v>
      </c>
      <c r="I47" s="68">
        <v>0.0</v>
      </c>
      <c r="J47" s="68">
        <v>0.0</v>
      </c>
      <c r="K47" s="68">
        <v>6.5</v>
      </c>
    </row>
    <row r="48">
      <c r="A48" s="233">
        <v>45019.0</v>
      </c>
      <c r="B48" s="68" t="s">
        <v>123</v>
      </c>
      <c r="C48" s="68" t="s">
        <v>23</v>
      </c>
      <c r="D48" s="234" t="s">
        <v>175</v>
      </c>
      <c r="E48" s="233">
        <v>45020.0</v>
      </c>
      <c r="F48" s="237">
        <v>0.020833333333333332</v>
      </c>
      <c r="G48" s="237">
        <v>0.3333333333333333</v>
      </c>
      <c r="H48" s="68">
        <v>7.5</v>
      </c>
      <c r="I48" s="68">
        <v>0.0</v>
      </c>
      <c r="J48" s="68">
        <v>2.0</v>
      </c>
      <c r="K48" s="68">
        <v>5.5</v>
      </c>
    </row>
    <row r="49">
      <c r="A49" s="233">
        <v>45019.0</v>
      </c>
      <c r="B49" s="68" t="s">
        <v>52</v>
      </c>
      <c r="C49" s="68" t="s">
        <v>49</v>
      </c>
      <c r="D49" s="234" t="s">
        <v>175</v>
      </c>
      <c r="E49" s="233">
        <v>45020.0</v>
      </c>
      <c r="F49" s="237">
        <v>0.16666666666666666</v>
      </c>
      <c r="G49" s="237">
        <v>0.3333333333333333</v>
      </c>
      <c r="H49" s="68">
        <v>4.0</v>
      </c>
      <c r="I49" s="68">
        <v>0.0</v>
      </c>
      <c r="J49" s="68">
        <v>2.0</v>
      </c>
      <c r="K49" s="68">
        <v>2.0</v>
      </c>
    </row>
    <row r="50">
      <c r="A50" s="233">
        <v>45019.0</v>
      </c>
      <c r="B50" s="68" t="s">
        <v>52</v>
      </c>
      <c r="C50" s="68" t="s">
        <v>23</v>
      </c>
      <c r="D50" s="234" t="s">
        <v>175</v>
      </c>
      <c r="E50" s="233">
        <v>45020.0</v>
      </c>
      <c r="F50" s="237">
        <v>0.3333333333333333</v>
      </c>
      <c r="G50" s="237">
        <v>0.4583333333333333</v>
      </c>
      <c r="H50" s="68">
        <v>3.0</v>
      </c>
      <c r="I50" s="68">
        <v>0.0</v>
      </c>
      <c r="J50" s="68">
        <v>3.0</v>
      </c>
      <c r="K50" s="68">
        <v>0.0</v>
      </c>
    </row>
    <row r="51">
      <c r="A51" s="233">
        <v>45019.0</v>
      </c>
      <c r="B51" s="68" t="s">
        <v>45</v>
      </c>
      <c r="C51" s="68" t="s">
        <v>1</v>
      </c>
      <c r="D51" s="234" t="s">
        <v>175</v>
      </c>
      <c r="E51" s="233">
        <v>45020.0</v>
      </c>
      <c r="F51" s="238">
        <v>0.20833333333333334</v>
      </c>
      <c r="G51" s="237">
        <v>0.4791666666666667</v>
      </c>
      <c r="H51" s="68">
        <v>6.5</v>
      </c>
      <c r="I51" s="68">
        <v>0.0</v>
      </c>
      <c r="J51" s="68">
        <v>5.5</v>
      </c>
      <c r="K51" s="68">
        <v>1.0</v>
      </c>
    </row>
    <row r="52">
      <c r="A52" s="233">
        <v>45019.0</v>
      </c>
      <c r="B52" s="68" t="s">
        <v>82</v>
      </c>
      <c r="C52" s="68" t="s">
        <v>51</v>
      </c>
      <c r="D52" s="234" t="s">
        <v>175</v>
      </c>
      <c r="E52" s="233">
        <v>45020.0</v>
      </c>
      <c r="F52" s="238">
        <v>0.16666666666666666</v>
      </c>
      <c r="G52" s="238">
        <v>0.5</v>
      </c>
      <c r="H52" s="236">
        <v>8.0</v>
      </c>
      <c r="I52" s="236">
        <v>0.0</v>
      </c>
      <c r="J52" s="236">
        <v>6.0</v>
      </c>
      <c r="K52" s="236">
        <v>2.0</v>
      </c>
    </row>
    <row r="53">
      <c r="A53" s="233">
        <v>45019.0</v>
      </c>
      <c r="B53" s="152" t="s">
        <v>69</v>
      </c>
      <c r="C53" s="68" t="s">
        <v>51</v>
      </c>
      <c r="D53" s="234" t="s">
        <v>175</v>
      </c>
      <c r="E53" s="233">
        <v>45020.0</v>
      </c>
      <c r="F53" s="235">
        <v>0.0</v>
      </c>
      <c r="G53" s="235">
        <v>0.0</v>
      </c>
      <c r="H53" s="235">
        <v>0.0</v>
      </c>
      <c r="I53" s="235">
        <v>0.0</v>
      </c>
      <c r="J53" s="235">
        <v>0.0</v>
      </c>
      <c r="K53" s="235">
        <v>0.0</v>
      </c>
      <c r="L53" s="152" t="s">
        <v>25</v>
      </c>
    </row>
    <row r="54">
      <c r="A54" s="233">
        <v>45019.0</v>
      </c>
      <c r="B54" s="155" t="s">
        <v>97</v>
      </c>
      <c r="C54" s="68" t="s">
        <v>31</v>
      </c>
      <c r="D54" s="234" t="s">
        <v>175</v>
      </c>
      <c r="E54" s="233">
        <v>45020.0</v>
      </c>
      <c r="F54" s="237">
        <v>0.22916666666666666</v>
      </c>
      <c r="G54" s="237">
        <v>0.5416666666666666</v>
      </c>
      <c r="H54" s="68">
        <v>7.5</v>
      </c>
      <c r="I54" s="68">
        <v>0.0</v>
      </c>
      <c r="J54" s="68">
        <v>7.0</v>
      </c>
      <c r="K54" s="68">
        <v>0.5</v>
      </c>
    </row>
    <row r="55">
      <c r="A55" s="233">
        <v>45019.0</v>
      </c>
      <c r="B55" s="153" t="s">
        <v>403</v>
      </c>
      <c r="C55" s="68" t="s">
        <v>31</v>
      </c>
      <c r="D55" s="234" t="s">
        <v>175</v>
      </c>
      <c r="E55" s="233">
        <v>45020.0</v>
      </c>
      <c r="F55" s="237">
        <v>0.22916666666666666</v>
      </c>
      <c r="G55" s="237">
        <v>0.5208333333333334</v>
      </c>
      <c r="H55" s="68">
        <v>7.0</v>
      </c>
      <c r="I55" s="68">
        <v>0.0</v>
      </c>
      <c r="J55" s="68">
        <v>6.5</v>
      </c>
      <c r="K55" s="68">
        <v>0.5</v>
      </c>
      <c r="L55" s="68" t="s">
        <v>262</v>
      </c>
    </row>
    <row r="56">
      <c r="A56" s="233">
        <v>45019.0</v>
      </c>
      <c r="B56" s="68" t="s">
        <v>190</v>
      </c>
      <c r="C56" s="68" t="s">
        <v>51</v>
      </c>
      <c r="D56" s="234" t="s">
        <v>175</v>
      </c>
      <c r="E56" s="233">
        <v>45020.0</v>
      </c>
      <c r="F56" s="238">
        <v>0.20833333333333334</v>
      </c>
      <c r="G56" s="237">
        <v>0.5208333333333334</v>
      </c>
      <c r="H56" s="68">
        <v>7.5</v>
      </c>
      <c r="I56" s="68">
        <v>0.0</v>
      </c>
      <c r="J56" s="68">
        <v>6.5</v>
      </c>
      <c r="K56" s="68">
        <v>1.0</v>
      </c>
    </row>
    <row r="57">
      <c r="A57" s="233">
        <v>45019.0</v>
      </c>
      <c r="B57" s="68" t="s">
        <v>32</v>
      </c>
      <c r="C57" s="68" t="s">
        <v>1</v>
      </c>
      <c r="D57" s="234" t="s">
        <v>175</v>
      </c>
      <c r="E57" s="233">
        <v>45020.0</v>
      </c>
      <c r="F57" s="235">
        <v>0.0</v>
      </c>
      <c r="G57" s="235">
        <v>0.0</v>
      </c>
      <c r="H57" s="235">
        <v>0.0</v>
      </c>
      <c r="I57" s="235">
        <v>0.0</v>
      </c>
      <c r="J57" s="235">
        <v>0.0</v>
      </c>
      <c r="K57" s="235">
        <v>0.0</v>
      </c>
      <c r="L57" s="152" t="s">
        <v>25</v>
      </c>
    </row>
    <row r="58">
      <c r="A58" s="233">
        <v>45020.0</v>
      </c>
      <c r="B58" s="68" t="s">
        <v>88</v>
      </c>
      <c r="C58" s="68" t="s">
        <v>31</v>
      </c>
      <c r="D58" s="234" t="s">
        <v>175</v>
      </c>
      <c r="E58" s="233">
        <v>45020.0</v>
      </c>
      <c r="F58" s="238">
        <v>0.9166666666666666</v>
      </c>
      <c r="G58" s="238">
        <v>0.20833333333333334</v>
      </c>
      <c r="H58" s="236">
        <v>7.0</v>
      </c>
      <c r="I58" s="236">
        <v>0.0</v>
      </c>
      <c r="J58" s="236">
        <v>0.0</v>
      </c>
      <c r="K58" s="236">
        <v>7.0</v>
      </c>
    </row>
    <row r="59">
      <c r="A59" s="233">
        <v>45020.0</v>
      </c>
      <c r="B59" s="68" t="s">
        <v>50</v>
      </c>
      <c r="C59" s="68" t="s">
        <v>35</v>
      </c>
      <c r="D59" s="234" t="s">
        <v>175</v>
      </c>
      <c r="E59" s="233">
        <v>45020.0</v>
      </c>
      <c r="F59" s="238">
        <v>0.9583333333333334</v>
      </c>
      <c r="G59" s="238">
        <v>0.375</v>
      </c>
      <c r="H59" s="236">
        <v>10.0</v>
      </c>
      <c r="I59" s="236">
        <v>2.0</v>
      </c>
      <c r="J59" s="236">
        <v>1.0</v>
      </c>
      <c r="K59" s="236">
        <v>7.0</v>
      </c>
      <c r="L59" s="68" t="s">
        <v>411</v>
      </c>
    </row>
    <row r="60">
      <c r="A60" s="233">
        <v>45020.0</v>
      </c>
      <c r="B60" s="68" t="s">
        <v>18</v>
      </c>
      <c r="C60" s="68" t="s">
        <v>1</v>
      </c>
      <c r="D60" s="234" t="s">
        <v>175</v>
      </c>
      <c r="E60" s="233">
        <v>45020.0</v>
      </c>
      <c r="F60" s="238">
        <v>0.9375</v>
      </c>
      <c r="G60" s="237">
        <v>0.16666666666666666</v>
      </c>
      <c r="H60" s="235">
        <v>5.5</v>
      </c>
      <c r="I60" s="236">
        <v>0.0</v>
      </c>
      <c r="J60" s="236">
        <v>0.0</v>
      </c>
      <c r="K60" s="235">
        <v>5.5</v>
      </c>
    </row>
    <row r="61">
      <c r="A61" s="233">
        <v>45020.0</v>
      </c>
      <c r="B61" s="68" t="s">
        <v>54</v>
      </c>
      <c r="C61" s="68" t="s">
        <v>51</v>
      </c>
      <c r="D61" s="234" t="s">
        <v>175</v>
      </c>
      <c r="E61" s="233">
        <v>45020.0</v>
      </c>
      <c r="F61" s="237">
        <v>0.9583333333333334</v>
      </c>
      <c r="G61" s="237">
        <v>0.16666666666666666</v>
      </c>
      <c r="H61" s="68">
        <v>5.0</v>
      </c>
      <c r="I61" s="68">
        <v>0.0</v>
      </c>
      <c r="J61" s="68">
        <v>0.0</v>
      </c>
      <c r="K61" s="68">
        <v>5.0</v>
      </c>
    </row>
    <row r="62">
      <c r="A62" s="233">
        <v>45020.0</v>
      </c>
      <c r="B62" s="68" t="s">
        <v>54</v>
      </c>
      <c r="C62" s="68" t="s">
        <v>1</v>
      </c>
      <c r="D62" s="234" t="s">
        <v>171</v>
      </c>
      <c r="E62" s="233">
        <v>45021.0</v>
      </c>
      <c r="F62" s="237">
        <v>0.16666666666666666</v>
      </c>
      <c r="G62" s="237">
        <v>0.25</v>
      </c>
      <c r="H62" s="68">
        <v>2.0</v>
      </c>
      <c r="I62" s="68">
        <v>0.0</v>
      </c>
      <c r="J62" s="68">
        <v>0.0</v>
      </c>
      <c r="K62" s="68">
        <v>2.0</v>
      </c>
    </row>
    <row r="63">
      <c r="A63" s="233">
        <v>45020.0</v>
      </c>
      <c r="B63" s="68" t="s">
        <v>52</v>
      </c>
      <c r="C63" s="68" t="s">
        <v>23</v>
      </c>
      <c r="D63" s="234" t="s">
        <v>171</v>
      </c>
      <c r="E63" s="233">
        <v>45021.0</v>
      </c>
      <c r="F63" s="237">
        <v>0.020833333333333332</v>
      </c>
      <c r="G63" s="237">
        <v>0.3333333333333333</v>
      </c>
      <c r="H63" s="68">
        <v>7.5</v>
      </c>
      <c r="I63" s="68">
        <v>0.0</v>
      </c>
      <c r="J63" s="68">
        <v>2.0</v>
      </c>
      <c r="K63" s="68">
        <v>5.5</v>
      </c>
    </row>
    <row r="64">
      <c r="A64" s="233">
        <v>45020.0</v>
      </c>
      <c r="B64" s="68" t="s">
        <v>18</v>
      </c>
      <c r="C64" s="68" t="s">
        <v>23</v>
      </c>
      <c r="D64" s="234" t="s">
        <v>171</v>
      </c>
      <c r="E64" s="233">
        <v>45021.0</v>
      </c>
      <c r="F64" s="237">
        <v>0.3333333333333333</v>
      </c>
      <c r="G64" s="237">
        <v>0.4583333333333333</v>
      </c>
      <c r="H64" s="68">
        <v>3.0</v>
      </c>
      <c r="I64" s="68">
        <v>0.0</v>
      </c>
      <c r="J64" s="68">
        <v>3.0</v>
      </c>
      <c r="K64" s="68">
        <v>0.0</v>
      </c>
    </row>
    <row r="65">
      <c r="A65" s="233">
        <v>45020.0</v>
      </c>
      <c r="B65" s="68" t="s">
        <v>123</v>
      </c>
      <c r="C65" s="68" t="s">
        <v>23</v>
      </c>
      <c r="D65" s="234" t="s">
        <v>171</v>
      </c>
      <c r="E65" s="233">
        <v>45021.0</v>
      </c>
      <c r="F65" s="235">
        <v>0.0</v>
      </c>
      <c r="G65" s="235">
        <v>0.0</v>
      </c>
      <c r="H65" s="235">
        <v>0.0</v>
      </c>
      <c r="I65" s="235">
        <v>0.0</v>
      </c>
      <c r="J65" s="235">
        <v>0.0</v>
      </c>
      <c r="K65" s="235">
        <v>0.0</v>
      </c>
      <c r="L65" s="152" t="s">
        <v>25</v>
      </c>
    </row>
    <row r="66">
      <c r="A66" s="233">
        <v>45020.0</v>
      </c>
      <c r="B66" s="68" t="s">
        <v>45</v>
      </c>
      <c r="C66" s="68" t="s">
        <v>1</v>
      </c>
      <c r="D66" s="234" t="s">
        <v>171</v>
      </c>
      <c r="E66" s="233">
        <v>45021.0</v>
      </c>
      <c r="F66" s="235">
        <v>0.0</v>
      </c>
      <c r="G66" s="235">
        <v>0.0</v>
      </c>
      <c r="H66" s="235">
        <v>0.0</v>
      </c>
      <c r="I66" s="235">
        <v>0.0</v>
      </c>
      <c r="J66" s="235">
        <v>0.0</v>
      </c>
      <c r="K66" s="235">
        <v>0.0</v>
      </c>
      <c r="L66" s="152" t="s">
        <v>25</v>
      </c>
    </row>
    <row r="67">
      <c r="A67" s="233">
        <v>45020.0</v>
      </c>
      <c r="B67" s="68" t="s">
        <v>82</v>
      </c>
      <c r="C67" s="68" t="s">
        <v>51</v>
      </c>
      <c r="D67" s="234" t="s">
        <v>171</v>
      </c>
      <c r="E67" s="233">
        <v>45021.0</v>
      </c>
      <c r="F67" s="237">
        <v>0.16666666666666666</v>
      </c>
      <c r="G67" s="237">
        <v>0.20833333333333334</v>
      </c>
      <c r="H67" s="68">
        <v>1.0</v>
      </c>
      <c r="I67" s="68">
        <v>0.0</v>
      </c>
      <c r="J67" s="68">
        <v>0.0</v>
      </c>
      <c r="K67" s="68">
        <v>1.0</v>
      </c>
    </row>
    <row r="68">
      <c r="A68" s="233">
        <v>45020.0</v>
      </c>
      <c r="B68" s="68" t="s">
        <v>82</v>
      </c>
      <c r="C68" s="68" t="s">
        <v>31</v>
      </c>
      <c r="D68" s="234" t="s">
        <v>171</v>
      </c>
      <c r="E68" s="233">
        <v>45021.0</v>
      </c>
      <c r="F68" s="237">
        <v>0.20833333333333334</v>
      </c>
      <c r="G68" s="238">
        <v>0.5</v>
      </c>
      <c r="H68" s="68">
        <v>7.0</v>
      </c>
      <c r="I68" s="68">
        <v>0.0</v>
      </c>
      <c r="J68" s="68">
        <v>6.0</v>
      </c>
      <c r="K68" s="68">
        <v>1.0</v>
      </c>
    </row>
    <row r="69">
      <c r="A69" s="233">
        <v>45020.0</v>
      </c>
      <c r="B69" s="152" t="s">
        <v>69</v>
      </c>
      <c r="C69" s="68" t="s">
        <v>51</v>
      </c>
      <c r="D69" s="234" t="s">
        <v>171</v>
      </c>
      <c r="E69" s="233">
        <v>45021.0</v>
      </c>
      <c r="F69" s="238">
        <v>0.16666666666666666</v>
      </c>
      <c r="G69" s="238">
        <v>0.5</v>
      </c>
      <c r="H69" s="236">
        <v>8.0</v>
      </c>
      <c r="I69" s="236">
        <v>0.0</v>
      </c>
      <c r="J69" s="236">
        <v>6.0</v>
      </c>
      <c r="K69" s="236">
        <v>2.0</v>
      </c>
    </row>
    <row r="70">
      <c r="A70" s="233">
        <v>45020.0</v>
      </c>
      <c r="B70" s="155" t="s">
        <v>97</v>
      </c>
      <c r="C70" s="68" t="s">
        <v>31</v>
      </c>
      <c r="D70" s="234" t="s">
        <v>171</v>
      </c>
      <c r="E70" s="233">
        <v>45021.0</v>
      </c>
      <c r="F70" s="235">
        <v>0.0</v>
      </c>
      <c r="G70" s="235">
        <v>0.0</v>
      </c>
      <c r="H70" s="235">
        <v>0.0</v>
      </c>
      <c r="I70" s="235">
        <v>0.0</v>
      </c>
      <c r="J70" s="235">
        <v>0.0</v>
      </c>
      <c r="K70" s="235">
        <v>0.0</v>
      </c>
      <c r="L70" s="152" t="s">
        <v>25</v>
      </c>
    </row>
    <row r="71">
      <c r="A71" s="233">
        <v>45020.0</v>
      </c>
      <c r="B71" s="153" t="s">
        <v>403</v>
      </c>
      <c r="C71" s="68" t="s">
        <v>31</v>
      </c>
      <c r="D71" s="234" t="s">
        <v>171</v>
      </c>
      <c r="E71" s="233">
        <v>45021.0</v>
      </c>
      <c r="F71" s="237">
        <v>0.22916666666666666</v>
      </c>
      <c r="G71" s="237">
        <v>0.5416666666666666</v>
      </c>
      <c r="H71" s="68">
        <v>7.5</v>
      </c>
      <c r="I71" s="68">
        <v>0.0</v>
      </c>
      <c r="J71" s="68">
        <v>7.0</v>
      </c>
      <c r="K71" s="68">
        <v>0.5</v>
      </c>
    </row>
    <row r="72">
      <c r="A72" s="233">
        <v>45020.0</v>
      </c>
      <c r="B72" s="68" t="s">
        <v>190</v>
      </c>
      <c r="C72" s="68" t="s">
        <v>51</v>
      </c>
      <c r="D72" s="234" t="s">
        <v>171</v>
      </c>
      <c r="E72" s="233">
        <v>45021.0</v>
      </c>
      <c r="F72" s="238">
        <v>0.20833333333333334</v>
      </c>
      <c r="G72" s="237">
        <v>0.5208333333333334</v>
      </c>
      <c r="H72" s="68">
        <v>7.5</v>
      </c>
      <c r="I72" s="68">
        <v>0.0</v>
      </c>
      <c r="J72" s="68">
        <v>6.5</v>
      </c>
      <c r="K72" s="68">
        <v>1.0</v>
      </c>
    </row>
    <row r="73">
      <c r="A73" s="233">
        <v>45020.0</v>
      </c>
      <c r="B73" s="68" t="s">
        <v>32</v>
      </c>
      <c r="C73" s="68" t="s">
        <v>1</v>
      </c>
      <c r="D73" s="234" t="s">
        <v>171</v>
      </c>
      <c r="E73" s="233">
        <v>45021.0</v>
      </c>
      <c r="F73" s="237">
        <v>0.25</v>
      </c>
      <c r="G73" s="237">
        <v>0.4791666666666667</v>
      </c>
      <c r="H73" s="68">
        <v>5.5</v>
      </c>
      <c r="I73" s="68">
        <v>0.0</v>
      </c>
      <c r="J73" s="68">
        <v>5.5</v>
      </c>
      <c r="K73" s="68">
        <v>0.0</v>
      </c>
      <c r="L73" s="152"/>
    </row>
    <row r="74">
      <c r="A74" s="233">
        <v>45021.0</v>
      </c>
      <c r="B74" s="68" t="s">
        <v>88</v>
      </c>
      <c r="C74" s="68" t="s">
        <v>31</v>
      </c>
      <c r="D74" s="234" t="s">
        <v>171</v>
      </c>
      <c r="E74" s="233">
        <v>45021.0</v>
      </c>
      <c r="F74" s="238">
        <v>0.9166666666666666</v>
      </c>
      <c r="G74" s="237">
        <v>0.25</v>
      </c>
      <c r="H74" s="236">
        <v>7.0</v>
      </c>
      <c r="I74" s="236">
        <v>0.0</v>
      </c>
      <c r="J74" s="236">
        <v>0.0</v>
      </c>
      <c r="K74" s="236">
        <v>7.0</v>
      </c>
    </row>
    <row r="75">
      <c r="A75" s="233">
        <v>45021.0</v>
      </c>
      <c r="B75" s="68" t="s">
        <v>50</v>
      </c>
      <c r="C75" s="68" t="s">
        <v>35</v>
      </c>
      <c r="D75" s="234" t="s">
        <v>171</v>
      </c>
      <c r="E75" s="233">
        <v>45021.0</v>
      </c>
      <c r="F75" s="238">
        <v>0.9583333333333334</v>
      </c>
      <c r="G75" s="238">
        <v>0.375</v>
      </c>
      <c r="H75" s="236">
        <v>10.0</v>
      </c>
      <c r="I75" s="236">
        <v>2.0</v>
      </c>
      <c r="J75" s="236">
        <v>1.0</v>
      </c>
      <c r="K75" s="236">
        <v>7.0</v>
      </c>
      <c r="L75" s="68" t="s">
        <v>411</v>
      </c>
    </row>
    <row r="76">
      <c r="A76" s="233">
        <v>45021.0</v>
      </c>
      <c r="B76" s="68" t="s">
        <v>18</v>
      </c>
      <c r="C76" s="68" t="s">
        <v>1</v>
      </c>
      <c r="D76" s="234" t="s">
        <v>171</v>
      </c>
      <c r="E76" s="233">
        <v>45021.0</v>
      </c>
      <c r="F76" s="238">
        <v>0.9375</v>
      </c>
      <c r="G76" s="237">
        <v>0.16666666666666666</v>
      </c>
      <c r="H76" s="235">
        <v>5.5</v>
      </c>
      <c r="I76" s="236">
        <v>0.0</v>
      </c>
      <c r="J76" s="236">
        <v>0.0</v>
      </c>
      <c r="K76" s="235">
        <v>5.5</v>
      </c>
    </row>
    <row r="77">
      <c r="A77" s="233">
        <v>45021.0</v>
      </c>
      <c r="B77" s="68" t="s">
        <v>54</v>
      </c>
      <c r="C77" s="68" t="s">
        <v>842</v>
      </c>
      <c r="D77" s="234" t="s">
        <v>171</v>
      </c>
      <c r="E77" s="233">
        <v>45021.0</v>
      </c>
      <c r="F77" s="237">
        <v>0.9583333333333334</v>
      </c>
      <c r="G77" s="237">
        <v>0.20833333333333334</v>
      </c>
      <c r="H77" s="68">
        <v>6.0</v>
      </c>
      <c r="I77" s="68">
        <v>6.0</v>
      </c>
      <c r="J77" s="68">
        <v>0.0</v>
      </c>
      <c r="K77" s="68">
        <v>0.0</v>
      </c>
      <c r="L77" s="152" t="s">
        <v>888</v>
      </c>
    </row>
    <row r="78">
      <c r="A78" s="233">
        <v>45021.0</v>
      </c>
      <c r="B78" s="68" t="s">
        <v>52</v>
      </c>
      <c r="C78" s="68" t="s">
        <v>51</v>
      </c>
      <c r="D78" s="234" t="s">
        <v>171</v>
      </c>
      <c r="E78" s="233">
        <v>45021.0</v>
      </c>
      <c r="F78" s="238">
        <v>0.9375</v>
      </c>
      <c r="G78" s="237">
        <v>0.16666666666666666</v>
      </c>
      <c r="H78" s="235">
        <v>5.5</v>
      </c>
      <c r="I78" s="236">
        <v>0.0</v>
      </c>
      <c r="J78" s="236">
        <v>0.0</v>
      </c>
      <c r="K78" s="235">
        <v>5.5</v>
      </c>
    </row>
    <row r="79">
      <c r="A79" s="233">
        <v>45021.0</v>
      </c>
      <c r="B79" s="68" t="s">
        <v>52</v>
      </c>
      <c r="C79" s="68" t="s">
        <v>49</v>
      </c>
      <c r="D79" s="234" t="s">
        <v>169</v>
      </c>
      <c r="E79" s="233">
        <v>45022.0</v>
      </c>
      <c r="F79" s="237">
        <v>0.16666666666666666</v>
      </c>
      <c r="G79" s="237">
        <v>0.3333333333333333</v>
      </c>
      <c r="H79" s="68">
        <v>4.0</v>
      </c>
      <c r="I79" s="68">
        <v>1.5</v>
      </c>
      <c r="J79" s="68">
        <v>0.5</v>
      </c>
      <c r="K79" s="68">
        <v>2.0</v>
      </c>
      <c r="L79" s="68" t="s">
        <v>336</v>
      </c>
    </row>
    <row r="80">
      <c r="A80" s="233">
        <v>45021.0</v>
      </c>
      <c r="B80" s="68" t="s">
        <v>18</v>
      </c>
      <c r="C80" s="68" t="s">
        <v>23</v>
      </c>
      <c r="D80" s="234" t="s">
        <v>169</v>
      </c>
      <c r="E80" s="233">
        <v>45022.0</v>
      </c>
      <c r="F80" s="237">
        <v>0.3333333333333333</v>
      </c>
      <c r="G80" s="237">
        <v>0.4583333333333333</v>
      </c>
      <c r="H80" s="68">
        <v>3.0</v>
      </c>
      <c r="I80" s="68">
        <v>1.5</v>
      </c>
      <c r="J80" s="68">
        <v>1.5</v>
      </c>
      <c r="K80" s="68">
        <v>0.0</v>
      </c>
      <c r="L80" s="68" t="s">
        <v>192</v>
      </c>
    </row>
    <row r="81">
      <c r="A81" s="233">
        <v>45021.0</v>
      </c>
      <c r="B81" s="68" t="s">
        <v>123</v>
      </c>
      <c r="C81" s="68" t="s">
        <v>23</v>
      </c>
      <c r="D81" s="234" t="s">
        <v>169</v>
      </c>
      <c r="E81" s="233">
        <v>45022.0</v>
      </c>
      <c r="F81" s="237">
        <v>0.020833333333333332</v>
      </c>
      <c r="G81" s="237">
        <v>0.3333333333333333</v>
      </c>
      <c r="H81" s="68">
        <v>7.5</v>
      </c>
      <c r="I81" s="68">
        <v>0.0</v>
      </c>
      <c r="J81" s="68">
        <v>2.0</v>
      </c>
      <c r="K81" s="68">
        <v>5.5</v>
      </c>
    </row>
    <row r="82">
      <c r="A82" s="233">
        <v>45021.0</v>
      </c>
      <c r="B82" s="68" t="s">
        <v>45</v>
      </c>
      <c r="C82" s="68" t="s">
        <v>1</v>
      </c>
      <c r="D82" s="234" t="s">
        <v>169</v>
      </c>
      <c r="E82" s="233">
        <v>45022.0</v>
      </c>
      <c r="F82" s="237">
        <v>0.20833333333333334</v>
      </c>
      <c r="G82" s="237">
        <v>0.4791666666666667</v>
      </c>
      <c r="H82" s="68">
        <v>6.5</v>
      </c>
      <c r="I82" s="68">
        <v>0.0</v>
      </c>
      <c r="J82" s="68">
        <v>5.5</v>
      </c>
      <c r="K82" s="68">
        <v>1.0</v>
      </c>
      <c r="L82" s="152"/>
    </row>
    <row r="83">
      <c r="A83" s="233">
        <v>45021.0</v>
      </c>
      <c r="B83" s="68" t="s">
        <v>32</v>
      </c>
      <c r="C83" s="68" t="s">
        <v>1</v>
      </c>
      <c r="D83" s="234" t="s">
        <v>169</v>
      </c>
      <c r="E83" s="233">
        <v>45022.0</v>
      </c>
      <c r="F83" s="237">
        <v>0.16666666666666666</v>
      </c>
      <c r="G83" s="237">
        <v>0.4791666666666667</v>
      </c>
      <c r="H83" s="68">
        <v>7.5</v>
      </c>
      <c r="I83" s="68">
        <v>0.0</v>
      </c>
      <c r="J83" s="68">
        <v>5.5</v>
      </c>
      <c r="K83" s="68">
        <v>2.0</v>
      </c>
    </row>
    <row r="84">
      <c r="A84" s="233">
        <v>45021.0</v>
      </c>
      <c r="B84" s="68" t="s">
        <v>82</v>
      </c>
      <c r="C84" s="68" t="s">
        <v>51</v>
      </c>
      <c r="D84" s="234" t="s">
        <v>169</v>
      </c>
      <c r="E84" s="233">
        <v>45022.0</v>
      </c>
      <c r="F84" s="237">
        <v>0.16666666666666666</v>
      </c>
      <c r="G84" s="237">
        <v>0.20833333333333334</v>
      </c>
      <c r="H84" s="68">
        <v>1.0</v>
      </c>
      <c r="I84" s="68">
        <v>0.0</v>
      </c>
      <c r="J84" s="68">
        <v>0.0</v>
      </c>
      <c r="K84" s="68">
        <v>1.0</v>
      </c>
    </row>
    <row r="85">
      <c r="A85" s="233">
        <v>45021.0</v>
      </c>
      <c r="B85" s="68" t="s">
        <v>82</v>
      </c>
      <c r="C85" s="68" t="s">
        <v>31</v>
      </c>
      <c r="D85" s="234" t="s">
        <v>169</v>
      </c>
      <c r="E85" s="233">
        <v>45022.0</v>
      </c>
      <c r="F85" s="237">
        <v>0.20833333333333334</v>
      </c>
      <c r="G85" s="238">
        <v>0.5</v>
      </c>
      <c r="H85" s="68">
        <v>7.0</v>
      </c>
      <c r="I85" s="68">
        <v>0.0</v>
      </c>
      <c r="J85" s="68">
        <v>6.0</v>
      </c>
      <c r="K85" s="68">
        <v>1.0</v>
      </c>
    </row>
    <row r="86">
      <c r="A86" s="233">
        <v>45021.0</v>
      </c>
      <c r="B86" s="152" t="s">
        <v>69</v>
      </c>
      <c r="C86" s="68" t="s">
        <v>51</v>
      </c>
      <c r="D86" s="234" t="s">
        <v>169</v>
      </c>
      <c r="E86" s="233">
        <v>45022.0</v>
      </c>
      <c r="F86" s="238">
        <v>0.16666666666666666</v>
      </c>
      <c r="G86" s="238">
        <v>0.5</v>
      </c>
      <c r="H86" s="236">
        <v>8.0</v>
      </c>
      <c r="I86" s="236">
        <v>0.0</v>
      </c>
      <c r="J86" s="236">
        <v>6.0</v>
      </c>
      <c r="K86" s="236">
        <v>2.0</v>
      </c>
    </row>
    <row r="87">
      <c r="A87" s="233">
        <v>45021.0</v>
      </c>
      <c r="B87" s="68" t="s">
        <v>190</v>
      </c>
      <c r="C87" s="68" t="s">
        <v>51</v>
      </c>
      <c r="D87" s="234" t="s">
        <v>169</v>
      </c>
      <c r="E87" s="233">
        <v>45022.0</v>
      </c>
      <c r="F87" s="238">
        <v>0.20833333333333334</v>
      </c>
      <c r="G87" s="237">
        <v>0.53125</v>
      </c>
      <c r="H87" s="68">
        <v>7.75</v>
      </c>
      <c r="I87" s="68">
        <v>0.0</v>
      </c>
      <c r="J87" s="68">
        <v>6.45</v>
      </c>
      <c r="K87" s="68">
        <v>1.0</v>
      </c>
    </row>
    <row r="88">
      <c r="A88" s="233">
        <v>45021.0</v>
      </c>
      <c r="B88" s="155" t="s">
        <v>97</v>
      </c>
      <c r="C88" s="68" t="s">
        <v>31</v>
      </c>
      <c r="D88" s="234" t="s">
        <v>169</v>
      </c>
      <c r="E88" s="233">
        <v>45022.0</v>
      </c>
      <c r="F88" s="237">
        <v>0.22916666666666666</v>
      </c>
      <c r="G88" s="237">
        <v>0.5416666666666666</v>
      </c>
      <c r="H88" s="68">
        <v>7.5</v>
      </c>
      <c r="I88" s="68">
        <v>0.0</v>
      </c>
      <c r="J88" s="68">
        <v>7.0</v>
      </c>
      <c r="K88" s="68">
        <v>0.5</v>
      </c>
    </row>
    <row r="89">
      <c r="A89" s="233">
        <v>45021.0</v>
      </c>
      <c r="B89" s="153" t="s">
        <v>403</v>
      </c>
      <c r="C89" s="68" t="s">
        <v>31</v>
      </c>
      <c r="D89" s="234" t="s">
        <v>169</v>
      </c>
      <c r="E89" s="233">
        <v>45022.0</v>
      </c>
      <c r="F89" s="235">
        <v>0.0</v>
      </c>
      <c r="G89" s="235">
        <v>0.0</v>
      </c>
      <c r="H89" s="235">
        <v>0.0</v>
      </c>
      <c r="I89" s="235">
        <v>0.0</v>
      </c>
      <c r="J89" s="235">
        <v>0.0</v>
      </c>
      <c r="K89" s="235">
        <v>0.0</v>
      </c>
      <c r="L89" s="152" t="s">
        <v>25</v>
      </c>
    </row>
    <row r="90">
      <c r="A90" s="233">
        <v>45022.0</v>
      </c>
      <c r="B90" s="68" t="s">
        <v>88</v>
      </c>
      <c r="C90" s="68" t="s">
        <v>31</v>
      </c>
      <c r="D90" s="234" t="s">
        <v>169</v>
      </c>
      <c r="E90" s="233">
        <v>45022.0</v>
      </c>
      <c r="F90" s="238">
        <v>0.9166666666666666</v>
      </c>
      <c r="G90" s="238">
        <v>0.20833333333333334</v>
      </c>
      <c r="H90" s="236">
        <v>7.0</v>
      </c>
      <c r="I90" s="236">
        <v>7.0</v>
      </c>
      <c r="J90" s="236">
        <v>0.0</v>
      </c>
      <c r="K90" s="235">
        <v>0.0</v>
      </c>
      <c r="L90" s="152" t="s">
        <v>158</v>
      </c>
    </row>
    <row r="91">
      <c r="A91" s="233">
        <v>45022.0</v>
      </c>
      <c r="B91" s="68" t="s">
        <v>32</v>
      </c>
      <c r="C91" s="68" t="s">
        <v>1</v>
      </c>
      <c r="D91" s="234" t="s">
        <v>169</v>
      </c>
      <c r="E91" s="233">
        <v>45022.0</v>
      </c>
      <c r="F91" s="238">
        <v>0.9375</v>
      </c>
      <c r="G91" s="237">
        <v>0.20833333333333334</v>
      </c>
      <c r="H91" s="235">
        <v>6.5</v>
      </c>
      <c r="I91" s="236">
        <v>0.0</v>
      </c>
      <c r="J91" s="236">
        <v>0.0</v>
      </c>
      <c r="K91" s="235">
        <v>6.5</v>
      </c>
    </row>
    <row r="92">
      <c r="A92" s="233">
        <v>45022.0</v>
      </c>
      <c r="B92" s="68" t="s">
        <v>50</v>
      </c>
      <c r="C92" s="68" t="s">
        <v>35</v>
      </c>
      <c r="D92" s="234" t="s">
        <v>169</v>
      </c>
      <c r="E92" s="233">
        <v>45022.0</v>
      </c>
      <c r="F92" s="238">
        <v>0.9583333333333334</v>
      </c>
      <c r="G92" s="238">
        <v>0.375</v>
      </c>
      <c r="H92" s="236">
        <v>10.0</v>
      </c>
      <c r="I92" s="236">
        <v>2.0</v>
      </c>
      <c r="J92" s="236">
        <v>1.0</v>
      </c>
      <c r="K92" s="236">
        <v>7.0</v>
      </c>
      <c r="L92" s="68" t="s">
        <v>411</v>
      </c>
    </row>
    <row r="93">
      <c r="A93" s="233">
        <v>45022.0</v>
      </c>
      <c r="B93" s="68" t="s">
        <v>18</v>
      </c>
      <c r="C93" s="68" t="s">
        <v>1</v>
      </c>
      <c r="D93" s="234" t="s">
        <v>169</v>
      </c>
      <c r="E93" s="233">
        <v>45022.0</v>
      </c>
      <c r="F93" s="238">
        <v>0.9375</v>
      </c>
      <c r="G93" s="237">
        <v>0.16666666666666666</v>
      </c>
      <c r="H93" s="235">
        <v>5.5</v>
      </c>
      <c r="I93" s="236">
        <v>0.0</v>
      </c>
      <c r="J93" s="236">
        <v>0.0</v>
      </c>
      <c r="K93" s="235">
        <v>5.5</v>
      </c>
    </row>
    <row r="94">
      <c r="A94" s="233">
        <v>45022.0</v>
      </c>
      <c r="B94" s="68" t="s">
        <v>54</v>
      </c>
      <c r="C94" s="68" t="s">
        <v>51</v>
      </c>
      <c r="D94" s="234" t="s">
        <v>169</v>
      </c>
      <c r="E94" s="233">
        <v>45022.0</v>
      </c>
      <c r="F94" s="237">
        <v>0.9583333333333334</v>
      </c>
      <c r="G94" s="237">
        <v>0.16666666666666666</v>
      </c>
      <c r="H94" s="68">
        <v>5.0</v>
      </c>
      <c r="I94" s="68">
        <v>0.0</v>
      </c>
      <c r="J94" s="68">
        <v>0.0</v>
      </c>
      <c r="K94" s="68">
        <v>5.0</v>
      </c>
    </row>
    <row r="95">
      <c r="A95" s="233">
        <v>45022.0</v>
      </c>
      <c r="B95" s="68" t="s">
        <v>54</v>
      </c>
      <c r="C95" s="68" t="s">
        <v>1</v>
      </c>
      <c r="D95" s="234" t="s">
        <v>168</v>
      </c>
      <c r="E95" s="233">
        <v>45023.0</v>
      </c>
      <c r="F95" s="237">
        <v>0.16666666666666666</v>
      </c>
      <c r="G95" s="237">
        <v>0.20833333333333334</v>
      </c>
      <c r="H95" s="68">
        <v>1.0</v>
      </c>
      <c r="I95" s="68">
        <v>0.0</v>
      </c>
      <c r="J95" s="68">
        <v>0.0</v>
      </c>
      <c r="K95" s="68">
        <v>1.0</v>
      </c>
    </row>
    <row r="96">
      <c r="A96" s="233">
        <v>45022.0</v>
      </c>
      <c r="B96" s="68" t="s">
        <v>18</v>
      </c>
      <c r="C96" s="68" t="s">
        <v>23</v>
      </c>
      <c r="D96" s="234" t="s">
        <v>168</v>
      </c>
      <c r="E96" s="233">
        <v>45023.0</v>
      </c>
      <c r="F96" s="237">
        <v>0.3333333333333333</v>
      </c>
      <c r="G96" s="237">
        <v>0.4583333333333333</v>
      </c>
      <c r="H96" s="68">
        <v>3.0</v>
      </c>
      <c r="I96" s="68">
        <v>1.5</v>
      </c>
      <c r="J96" s="68">
        <v>1.5</v>
      </c>
      <c r="K96" s="68">
        <v>0.0</v>
      </c>
      <c r="L96" s="68" t="s">
        <v>192</v>
      </c>
    </row>
    <row r="97">
      <c r="A97" s="233">
        <v>45022.0</v>
      </c>
      <c r="B97" s="68" t="s">
        <v>123</v>
      </c>
      <c r="C97" s="68" t="s">
        <v>23</v>
      </c>
      <c r="D97" s="234" t="s">
        <v>168</v>
      </c>
      <c r="E97" s="233">
        <v>45023.0</v>
      </c>
      <c r="F97" s="237">
        <v>0.020833333333333332</v>
      </c>
      <c r="G97" s="237">
        <v>0.3333333333333333</v>
      </c>
      <c r="H97" s="68">
        <v>7.5</v>
      </c>
      <c r="I97" s="68">
        <v>0.0</v>
      </c>
      <c r="J97" s="68">
        <v>2.0</v>
      </c>
      <c r="K97" s="68">
        <v>5.5</v>
      </c>
    </row>
    <row r="98">
      <c r="A98" s="233">
        <v>45022.0</v>
      </c>
      <c r="B98" s="68" t="s">
        <v>45</v>
      </c>
      <c r="C98" s="68" t="s">
        <v>1</v>
      </c>
      <c r="D98" s="234" t="s">
        <v>168</v>
      </c>
      <c r="E98" s="233">
        <v>45023.0</v>
      </c>
      <c r="F98" s="237">
        <v>0.20833333333333334</v>
      </c>
      <c r="G98" s="237">
        <v>0.4791666666666667</v>
      </c>
      <c r="H98" s="68">
        <v>6.5</v>
      </c>
      <c r="I98" s="68">
        <v>0.0</v>
      </c>
      <c r="J98" s="68">
        <v>5.5</v>
      </c>
      <c r="K98" s="68">
        <v>1.0</v>
      </c>
    </row>
    <row r="99">
      <c r="A99" s="233">
        <v>45022.0</v>
      </c>
      <c r="B99" s="68" t="s">
        <v>52</v>
      </c>
      <c r="C99" s="68" t="s">
        <v>1</v>
      </c>
      <c r="D99" s="234" t="s">
        <v>168</v>
      </c>
      <c r="E99" s="233">
        <v>45023.0</v>
      </c>
      <c r="F99" s="237">
        <v>0.20833333333333334</v>
      </c>
      <c r="G99" s="237">
        <v>0.4791666666666667</v>
      </c>
      <c r="H99" s="68">
        <v>6.5</v>
      </c>
      <c r="I99" s="68">
        <v>0.0</v>
      </c>
      <c r="J99" s="68">
        <v>5.5</v>
      </c>
      <c r="K99" s="68">
        <v>1.0</v>
      </c>
    </row>
    <row r="100">
      <c r="A100" s="233">
        <v>45022.0</v>
      </c>
      <c r="B100" s="68" t="s">
        <v>82</v>
      </c>
      <c r="C100" s="68" t="s">
        <v>51</v>
      </c>
      <c r="D100" s="234" t="s">
        <v>168</v>
      </c>
      <c r="E100" s="233">
        <v>45023.0</v>
      </c>
      <c r="F100" s="237">
        <v>0.16666666666666666</v>
      </c>
      <c r="G100" s="237">
        <v>0.20833333333333334</v>
      </c>
      <c r="H100" s="68">
        <v>1.0</v>
      </c>
      <c r="I100" s="68">
        <v>0.0</v>
      </c>
      <c r="J100" s="68">
        <v>0.0</v>
      </c>
      <c r="K100" s="68">
        <v>1.0</v>
      </c>
    </row>
    <row r="101">
      <c r="A101" s="233">
        <v>45022.0</v>
      </c>
      <c r="B101" s="68" t="s">
        <v>82</v>
      </c>
      <c r="C101" s="68" t="s">
        <v>31</v>
      </c>
      <c r="D101" s="234" t="s">
        <v>168</v>
      </c>
      <c r="E101" s="233">
        <v>45023.0</v>
      </c>
      <c r="F101" s="237">
        <v>0.20833333333333334</v>
      </c>
      <c r="G101" s="238">
        <v>0.5</v>
      </c>
      <c r="H101" s="68">
        <v>7.0</v>
      </c>
      <c r="I101" s="68">
        <v>0.0</v>
      </c>
      <c r="J101" s="68">
        <v>6.0</v>
      </c>
      <c r="K101" s="68">
        <v>1.0</v>
      </c>
    </row>
    <row r="102">
      <c r="A102" s="233">
        <v>45022.0</v>
      </c>
      <c r="B102" s="152" t="s">
        <v>69</v>
      </c>
      <c r="C102" s="68" t="s">
        <v>51</v>
      </c>
      <c r="D102" s="234" t="s">
        <v>168</v>
      </c>
      <c r="E102" s="233">
        <v>45023.0</v>
      </c>
      <c r="F102" s="238">
        <v>0.16666666666666666</v>
      </c>
      <c r="G102" s="238">
        <v>0.5</v>
      </c>
      <c r="H102" s="236">
        <v>8.0</v>
      </c>
      <c r="I102" s="236">
        <v>0.0</v>
      </c>
      <c r="J102" s="236">
        <v>6.0</v>
      </c>
      <c r="K102" s="236">
        <v>2.0</v>
      </c>
    </row>
    <row r="103">
      <c r="A103" s="233">
        <v>45022.0</v>
      </c>
      <c r="B103" s="68" t="s">
        <v>190</v>
      </c>
      <c r="C103" s="68" t="s">
        <v>51</v>
      </c>
      <c r="D103" s="234" t="s">
        <v>168</v>
      </c>
      <c r="E103" s="233">
        <v>45023.0</v>
      </c>
      <c r="F103" s="238">
        <v>0.20833333333333334</v>
      </c>
      <c r="G103" s="237">
        <v>0.5208333333333334</v>
      </c>
      <c r="H103" s="68">
        <v>7.5</v>
      </c>
      <c r="I103" s="68">
        <v>0.0</v>
      </c>
      <c r="J103" s="68">
        <v>6.5</v>
      </c>
      <c r="K103" s="68">
        <v>1.0</v>
      </c>
    </row>
    <row r="104">
      <c r="A104" s="233">
        <v>45022.0</v>
      </c>
      <c r="B104" s="155" t="s">
        <v>97</v>
      </c>
      <c r="C104" s="68" t="s">
        <v>31</v>
      </c>
      <c r="D104" s="234" t="s">
        <v>168</v>
      </c>
      <c r="E104" s="233">
        <v>45023.0</v>
      </c>
      <c r="F104" s="237">
        <v>0.22916666666666666</v>
      </c>
      <c r="G104" s="237">
        <v>0.5416666666666666</v>
      </c>
      <c r="H104" s="68">
        <v>7.5</v>
      </c>
      <c r="I104" s="68">
        <v>0.0</v>
      </c>
      <c r="J104" s="68">
        <v>7.0</v>
      </c>
      <c r="K104" s="68">
        <v>0.5</v>
      </c>
    </row>
    <row r="105">
      <c r="A105" s="233">
        <v>45022.0</v>
      </c>
      <c r="B105" s="153" t="s">
        <v>403</v>
      </c>
      <c r="C105" s="68" t="s">
        <v>31</v>
      </c>
      <c r="D105" s="234" t="s">
        <v>168</v>
      </c>
      <c r="E105" s="233">
        <v>45023.0</v>
      </c>
      <c r="F105" s="235">
        <v>0.0</v>
      </c>
      <c r="G105" s="235">
        <v>0.0</v>
      </c>
      <c r="H105" s="235">
        <v>0.0</v>
      </c>
      <c r="I105" s="235">
        <v>0.0</v>
      </c>
      <c r="J105" s="235">
        <v>0.0</v>
      </c>
      <c r="K105" s="235">
        <v>0.0</v>
      </c>
      <c r="L105" s="152" t="s">
        <v>25</v>
      </c>
    </row>
    <row r="106">
      <c r="A106" s="233">
        <v>45022.0</v>
      </c>
      <c r="B106" s="68" t="s">
        <v>30</v>
      </c>
      <c r="C106" s="68" t="s">
        <v>60</v>
      </c>
      <c r="D106" s="234" t="s">
        <v>168</v>
      </c>
      <c r="E106" s="233">
        <v>45023.0</v>
      </c>
      <c r="F106" s="238">
        <v>0.20833333333333334</v>
      </c>
      <c r="G106" s="237">
        <v>0.375</v>
      </c>
      <c r="H106" s="235">
        <v>4.0</v>
      </c>
      <c r="I106" s="235">
        <v>0.0</v>
      </c>
      <c r="J106" s="235">
        <v>3.0</v>
      </c>
      <c r="K106" s="235">
        <v>1.0</v>
      </c>
      <c r="L106" s="68" t="s">
        <v>889</v>
      </c>
    </row>
    <row r="107">
      <c r="A107" s="233">
        <v>45023.0</v>
      </c>
      <c r="B107" s="68" t="s">
        <v>88</v>
      </c>
      <c r="C107" s="68" t="s">
        <v>31</v>
      </c>
      <c r="D107" s="234" t="s">
        <v>168</v>
      </c>
      <c r="E107" s="233">
        <v>45023.0</v>
      </c>
      <c r="F107" s="238">
        <v>0.9166666666666666</v>
      </c>
      <c r="G107" s="237">
        <v>0.25</v>
      </c>
      <c r="H107" s="235">
        <v>8.0</v>
      </c>
      <c r="I107" s="236">
        <v>0.0</v>
      </c>
      <c r="J107" s="236">
        <v>0.0</v>
      </c>
      <c r="K107" s="235">
        <v>8.0</v>
      </c>
    </row>
    <row r="108">
      <c r="A108" s="233">
        <v>45023.0</v>
      </c>
      <c r="B108" s="68" t="s">
        <v>50</v>
      </c>
      <c r="C108" s="68" t="s">
        <v>35</v>
      </c>
      <c r="D108" s="234" t="s">
        <v>168</v>
      </c>
      <c r="E108" s="233">
        <v>45022.0</v>
      </c>
      <c r="F108" s="238">
        <v>0.9583333333333334</v>
      </c>
      <c r="G108" s="238">
        <v>0.375</v>
      </c>
      <c r="H108" s="236">
        <v>10.0</v>
      </c>
      <c r="I108" s="236">
        <v>2.0</v>
      </c>
      <c r="J108" s="236">
        <v>1.0</v>
      </c>
      <c r="K108" s="236">
        <v>7.0</v>
      </c>
      <c r="L108" s="68" t="s">
        <v>411</v>
      </c>
    </row>
    <row r="109">
      <c r="A109" s="233">
        <v>45023.0</v>
      </c>
      <c r="B109" s="68" t="s">
        <v>32</v>
      </c>
      <c r="C109" s="68" t="s">
        <v>1</v>
      </c>
      <c r="D109" s="234" t="s">
        <v>168</v>
      </c>
      <c r="E109" s="233">
        <v>45023.0</v>
      </c>
      <c r="F109" s="238">
        <v>0.9375</v>
      </c>
      <c r="G109" s="237">
        <v>0.20833333333333334</v>
      </c>
      <c r="H109" s="235">
        <v>6.5</v>
      </c>
      <c r="I109" s="235">
        <v>6.5</v>
      </c>
      <c r="J109" s="236">
        <v>0.0</v>
      </c>
      <c r="K109" s="235">
        <v>0.0</v>
      </c>
      <c r="L109" s="152" t="s">
        <v>158</v>
      </c>
    </row>
    <row r="110">
      <c r="A110" s="233">
        <v>45023.0</v>
      </c>
      <c r="B110" s="68" t="s">
        <v>18</v>
      </c>
      <c r="C110" s="68" t="s">
        <v>1</v>
      </c>
      <c r="D110" s="234" t="s">
        <v>168</v>
      </c>
      <c r="E110" s="233">
        <v>45023.0</v>
      </c>
      <c r="F110" s="238">
        <v>0.9375</v>
      </c>
      <c r="G110" s="237">
        <v>0.16666666666666666</v>
      </c>
      <c r="H110" s="235">
        <v>5.5</v>
      </c>
      <c r="I110" s="236">
        <v>0.0</v>
      </c>
      <c r="J110" s="236">
        <v>0.0</v>
      </c>
      <c r="K110" s="235">
        <v>5.5</v>
      </c>
    </row>
    <row r="111">
      <c r="A111" s="233">
        <v>45023.0</v>
      </c>
      <c r="B111" s="68" t="s">
        <v>54</v>
      </c>
      <c r="C111" s="68" t="s">
        <v>51</v>
      </c>
      <c r="D111" s="234" t="s">
        <v>168</v>
      </c>
      <c r="E111" s="233">
        <v>45023.0</v>
      </c>
      <c r="F111" s="237">
        <v>0.9583333333333334</v>
      </c>
      <c r="G111" s="237">
        <v>0.16666666666666666</v>
      </c>
      <c r="H111" s="68">
        <v>5.0</v>
      </c>
      <c r="I111" s="68">
        <v>0.0</v>
      </c>
      <c r="J111" s="68">
        <v>0.0</v>
      </c>
      <c r="K111" s="68">
        <v>5.0</v>
      </c>
    </row>
    <row r="112">
      <c r="A112" s="233">
        <v>45023.0</v>
      </c>
      <c r="B112" s="68" t="s">
        <v>54</v>
      </c>
      <c r="C112" s="68" t="s">
        <v>49</v>
      </c>
      <c r="D112" s="234" t="s">
        <v>170</v>
      </c>
      <c r="E112" s="233">
        <v>45023.0</v>
      </c>
      <c r="F112" s="237">
        <v>0.16666666666666666</v>
      </c>
      <c r="G112" s="237">
        <v>0.375</v>
      </c>
      <c r="H112" s="68">
        <v>5.0</v>
      </c>
      <c r="I112" s="68">
        <v>2.0</v>
      </c>
      <c r="J112" s="68">
        <v>1.0</v>
      </c>
      <c r="K112" s="68">
        <v>2.0</v>
      </c>
      <c r="L112" s="68" t="s">
        <v>890</v>
      </c>
    </row>
    <row r="113">
      <c r="A113" s="233">
        <v>45023.0</v>
      </c>
      <c r="B113" s="68" t="s">
        <v>123</v>
      </c>
      <c r="C113" s="68" t="s">
        <v>23</v>
      </c>
      <c r="D113" s="234" t="s">
        <v>170</v>
      </c>
      <c r="E113" s="233">
        <v>45024.0</v>
      </c>
      <c r="F113" s="237">
        <v>0.020833333333333332</v>
      </c>
      <c r="G113" s="237">
        <v>0.3333333333333333</v>
      </c>
      <c r="H113" s="68">
        <v>7.5</v>
      </c>
      <c r="I113" s="68">
        <v>0.0</v>
      </c>
      <c r="J113" s="68">
        <v>2.0</v>
      </c>
      <c r="K113" s="68">
        <v>5.5</v>
      </c>
    </row>
    <row r="114">
      <c r="A114" s="233">
        <v>45023.0</v>
      </c>
      <c r="B114" s="68" t="s">
        <v>18</v>
      </c>
      <c r="C114" s="68" t="s">
        <v>23</v>
      </c>
      <c r="D114" s="234" t="s">
        <v>170</v>
      </c>
      <c r="E114" s="233">
        <v>45024.0</v>
      </c>
      <c r="F114" s="237">
        <v>0.3333333333333333</v>
      </c>
      <c r="G114" s="237">
        <v>0.4583333333333333</v>
      </c>
      <c r="H114" s="68">
        <v>3.0</v>
      </c>
      <c r="I114" s="68">
        <v>0.5</v>
      </c>
      <c r="J114" s="68">
        <v>2.5</v>
      </c>
      <c r="K114" s="68">
        <v>0.0</v>
      </c>
      <c r="L114" s="68" t="s">
        <v>192</v>
      </c>
    </row>
    <row r="115">
      <c r="A115" s="233">
        <v>45023.0</v>
      </c>
      <c r="B115" s="68" t="s">
        <v>45</v>
      </c>
      <c r="C115" s="68" t="s">
        <v>1</v>
      </c>
      <c r="D115" s="234" t="s">
        <v>170</v>
      </c>
      <c r="E115" s="233">
        <v>45024.0</v>
      </c>
      <c r="F115" s="238">
        <v>0.20833333333333334</v>
      </c>
      <c r="G115" s="237">
        <v>0.5625</v>
      </c>
      <c r="H115" s="68">
        <v>8.5</v>
      </c>
      <c r="I115" s="68">
        <v>0.5</v>
      </c>
      <c r="J115" s="68">
        <v>7.0</v>
      </c>
      <c r="K115" s="68">
        <v>1.0</v>
      </c>
      <c r="L115" s="68" t="s">
        <v>192</v>
      </c>
    </row>
    <row r="116">
      <c r="A116" s="233">
        <v>45023.0</v>
      </c>
      <c r="B116" s="68" t="s">
        <v>52</v>
      </c>
      <c r="C116" s="68" t="s">
        <v>1</v>
      </c>
      <c r="D116" s="234" t="s">
        <v>170</v>
      </c>
      <c r="E116" s="233">
        <v>45024.0</v>
      </c>
      <c r="F116" s="237">
        <v>0.16666666666666666</v>
      </c>
      <c r="G116" s="237">
        <v>0.5625</v>
      </c>
      <c r="H116" s="68">
        <v>9.5</v>
      </c>
      <c r="I116" s="68">
        <v>1.5</v>
      </c>
      <c r="J116" s="68">
        <v>7.0</v>
      </c>
      <c r="K116" s="68">
        <v>1.0</v>
      </c>
      <c r="L116" s="68" t="s">
        <v>336</v>
      </c>
    </row>
    <row r="117">
      <c r="A117" s="233">
        <v>45023.0</v>
      </c>
      <c r="B117" s="68" t="s">
        <v>82</v>
      </c>
      <c r="C117" s="68" t="s">
        <v>51</v>
      </c>
      <c r="D117" s="234" t="s">
        <v>170</v>
      </c>
      <c r="E117" s="233">
        <v>45024.0</v>
      </c>
      <c r="F117" s="238">
        <v>0.16666666666666666</v>
      </c>
      <c r="G117" s="238">
        <v>0.5</v>
      </c>
      <c r="H117" s="236">
        <v>8.0</v>
      </c>
      <c r="I117" s="236">
        <v>0.0</v>
      </c>
      <c r="J117" s="236">
        <v>6.0</v>
      </c>
      <c r="K117" s="236">
        <v>2.0</v>
      </c>
    </row>
    <row r="118">
      <c r="A118" s="233">
        <v>45023.0</v>
      </c>
      <c r="B118" s="68" t="s">
        <v>69</v>
      </c>
      <c r="C118" s="68" t="s">
        <v>51</v>
      </c>
      <c r="D118" s="234" t="s">
        <v>170</v>
      </c>
      <c r="E118" s="233">
        <v>45024.0</v>
      </c>
      <c r="F118" s="237">
        <v>0.16666666666666666</v>
      </c>
      <c r="G118" s="237">
        <v>0.5208333333333334</v>
      </c>
      <c r="H118" s="68">
        <v>8.5</v>
      </c>
      <c r="I118" s="68">
        <v>0.5</v>
      </c>
      <c r="J118" s="68">
        <v>6.0</v>
      </c>
      <c r="K118" s="68">
        <v>2.0</v>
      </c>
      <c r="L118" s="68" t="s">
        <v>192</v>
      </c>
    </row>
    <row r="119">
      <c r="A119" s="233">
        <v>45023.0</v>
      </c>
      <c r="B119" s="68" t="s">
        <v>190</v>
      </c>
      <c r="C119" s="68" t="s">
        <v>51</v>
      </c>
      <c r="D119" s="234" t="s">
        <v>170</v>
      </c>
      <c r="E119" s="233">
        <v>45024.0</v>
      </c>
      <c r="F119" s="235">
        <v>0.0</v>
      </c>
      <c r="G119" s="235">
        <v>0.0</v>
      </c>
      <c r="H119" s="235">
        <v>0.0</v>
      </c>
      <c r="I119" s="235">
        <v>0.0</v>
      </c>
      <c r="J119" s="235">
        <v>0.0</v>
      </c>
      <c r="K119" s="235">
        <v>0.0</v>
      </c>
      <c r="L119" s="152" t="s">
        <v>25</v>
      </c>
    </row>
    <row r="120">
      <c r="A120" s="233">
        <v>45023.0</v>
      </c>
      <c r="B120" s="155" t="s">
        <v>97</v>
      </c>
      <c r="C120" s="68" t="s">
        <v>31</v>
      </c>
      <c r="D120" s="234" t="s">
        <v>170</v>
      </c>
      <c r="E120" s="233">
        <v>45024.0</v>
      </c>
      <c r="F120" s="237">
        <v>0.22916666666666666</v>
      </c>
      <c r="G120" s="237">
        <v>0.5416666666666666</v>
      </c>
      <c r="H120" s="68">
        <v>8.0</v>
      </c>
      <c r="I120" s="68">
        <v>0.0</v>
      </c>
      <c r="J120" s="68">
        <v>7.5</v>
      </c>
      <c r="K120" s="68">
        <v>0.5</v>
      </c>
    </row>
    <row r="121">
      <c r="A121" s="233">
        <v>45023.0</v>
      </c>
      <c r="B121" s="153" t="s">
        <v>403</v>
      </c>
      <c r="C121" s="68" t="s">
        <v>31</v>
      </c>
      <c r="D121" s="234" t="s">
        <v>170</v>
      </c>
      <c r="E121" s="233">
        <v>45024.0</v>
      </c>
      <c r="F121" s="237">
        <v>0.25</v>
      </c>
      <c r="G121" s="237">
        <v>0.9583333333333334</v>
      </c>
      <c r="H121" s="68">
        <v>5.0</v>
      </c>
      <c r="I121" s="68">
        <v>0.0</v>
      </c>
      <c r="J121" s="68">
        <v>5.0</v>
      </c>
      <c r="K121" s="68">
        <v>0.0</v>
      </c>
    </row>
    <row r="122">
      <c r="A122" s="233">
        <v>45023.0</v>
      </c>
      <c r="B122" s="68" t="s">
        <v>30</v>
      </c>
      <c r="C122" s="68" t="s">
        <v>60</v>
      </c>
      <c r="D122" s="234" t="s">
        <v>170</v>
      </c>
      <c r="E122" s="233">
        <v>45024.0</v>
      </c>
      <c r="F122" s="238">
        <v>0.20833333333333334</v>
      </c>
      <c r="G122" s="237">
        <v>0.375</v>
      </c>
      <c r="H122" s="235">
        <v>4.0</v>
      </c>
      <c r="I122" s="235">
        <v>0.0</v>
      </c>
      <c r="J122" s="235">
        <v>3.0</v>
      </c>
      <c r="K122" s="235">
        <v>1.0</v>
      </c>
      <c r="L122" s="68" t="s">
        <v>889</v>
      </c>
    </row>
    <row r="123">
      <c r="A123" s="233">
        <v>45024.0</v>
      </c>
      <c r="B123" s="68" t="s">
        <v>88</v>
      </c>
      <c r="C123" s="68" t="s">
        <v>31</v>
      </c>
      <c r="D123" s="234" t="s">
        <v>170</v>
      </c>
      <c r="E123" s="233">
        <v>45024.0</v>
      </c>
      <c r="F123" s="238">
        <v>0.9166666666666666</v>
      </c>
      <c r="G123" s="237">
        <v>0.25</v>
      </c>
      <c r="H123" s="235">
        <v>8.0</v>
      </c>
      <c r="I123" s="236">
        <v>0.0</v>
      </c>
      <c r="J123" s="236">
        <v>0.0</v>
      </c>
      <c r="K123" s="235">
        <v>8.0</v>
      </c>
    </row>
    <row r="124">
      <c r="A124" s="233">
        <v>45024.0</v>
      </c>
      <c r="B124" s="68" t="s">
        <v>18</v>
      </c>
      <c r="C124" s="68" t="s">
        <v>1</v>
      </c>
      <c r="D124" s="234" t="s">
        <v>170</v>
      </c>
      <c r="E124" s="233">
        <v>45024.0</v>
      </c>
      <c r="F124" s="238">
        <v>0.9375</v>
      </c>
      <c r="G124" s="237">
        <v>0.20833333333333334</v>
      </c>
      <c r="H124" s="235">
        <v>6.5</v>
      </c>
      <c r="I124" s="236">
        <v>0.0</v>
      </c>
      <c r="J124" s="236">
        <v>0.0</v>
      </c>
      <c r="K124" s="235">
        <v>6.5</v>
      </c>
    </row>
    <row r="125">
      <c r="A125" s="233">
        <v>45024.0</v>
      </c>
      <c r="B125" s="68" t="s">
        <v>32</v>
      </c>
      <c r="C125" s="68" t="s">
        <v>1</v>
      </c>
      <c r="D125" s="234" t="s">
        <v>170</v>
      </c>
      <c r="E125" s="233">
        <v>45024.0</v>
      </c>
      <c r="F125" s="238">
        <v>0.9375</v>
      </c>
      <c r="G125" s="237">
        <v>0.20833333333333334</v>
      </c>
      <c r="H125" s="235">
        <v>6.5</v>
      </c>
      <c r="I125" s="236">
        <v>0.0</v>
      </c>
      <c r="J125" s="236">
        <v>0.0</v>
      </c>
      <c r="K125" s="235">
        <v>6.5</v>
      </c>
    </row>
    <row r="126">
      <c r="A126" s="233">
        <v>45024.0</v>
      </c>
      <c r="B126" s="68" t="s">
        <v>54</v>
      </c>
      <c r="C126" s="68" t="s">
        <v>51</v>
      </c>
      <c r="D126" s="234" t="s">
        <v>170</v>
      </c>
      <c r="E126" s="233">
        <v>45024.0</v>
      </c>
      <c r="F126" s="237">
        <v>0.9583333333333334</v>
      </c>
      <c r="G126" s="237">
        <v>0.20833333333333334</v>
      </c>
      <c r="H126" s="68">
        <v>6.0</v>
      </c>
      <c r="I126" s="68">
        <v>0.0</v>
      </c>
      <c r="J126" s="68">
        <v>0.0</v>
      </c>
      <c r="K126" s="68">
        <v>6.0</v>
      </c>
    </row>
    <row r="127">
      <c r="A127" s="233">
        <v>45024.0</v>
      </c>
      <c r="B127" s="68" t="s">
        <v>54</v>
      </c>
      <c r="C127" s="68" t="s">
        <v>23</v>
      </c>
      <c r="D127" s="234" t="s">
        <v>172</v>
      </c>
      <c r="E127" s="233">
        <v>45025.0</v>
      </c>
      <c r="F127" s="237">
        <v>0.20833333333333334</v>
      </c>
      <c r="G127" s="237">
        <v>0.375</v>
      </c>
      <c r="H127" s="68">
        <v>4.0</v>
      </c>
      <c r="I127" s="68">
        <v>2.0</v>
      </c>
      <c r="J127" s="68">
        <v>1.0</v>
      </c>
      <c r="K127" s="68">
        <v>1.0</v>
      </c>
      <c r="L127" s="68" t="s">
        <v>411</v>
      </c>
    </row>
    <row r="128">
      <c r="A128" s="233">
        <v>45024.0</v>
      </c>
      <c r="B128" s="68" t="s">
        <v>50</v>
      </c>
      <c r="C128" s="68" t="s">
        <v>49</v>
      </c>
      <c r="D128" s="234" t="s">
        <v>172</v>
      </c>
      <c r="E128" s="233">
        <v>45025.0</v>
      </c>
      <c r="F128" s="237">
        <v>0.16666666666666666</v>
      </c>
      <c r="G128" s="237">
        <v>0.375</v>
      </c>
      <c r="H128" s="68">
        <v>5.0</v>
      </c>
      <c r="I128" s="68">
        <v>5.0</v>
      </c>
      <c r="J128" s="68">
        <v>0.0</v>
      </c>
      <c r="K128" s="68">
        <v>0.0</v>
      </c>
      <c r="L128" s="68" t="s">
        <v>158</v>
      </c>
    </row>
    <row r="129">
      <c r="A129" s="233">
        <v>45024.0</v>
      </c>
      <c r="B129" s="68" t="s">
        <v>123</v>
      </c>
      <c r="C129" s="68" t="s">
        <v>23</v>
      </c>
      <c r="D129" s="234" t="s">
        <v>172</v>
      </c>
      <c r="E129" s="233">
        <v>45025.0</v>
      </c>
      <c r="F129" s="237">
        <v>0.020833333333333332</v>
      </c>
      <c r="G129" s="237">
        <v>0.20833333333333334</v>
      </c>
      <c r="H129" s="68">
        <v>4.5</v>
      </c>
      <c r="I129" s="68">
        <v>0.0</v>
      </c>
      <c r="J129" s="68">
        <v>0.0</v>
      </c>
      <c r="K129" s="68">
        <v>4.5</v>
      </c>
    </row>
    <row r="130">
      <c r="A130" s="233">
        <v>45024.0</v>
      </c>
      <c r="B130" s="68" t="s">
        <v>50</v>
      </c>
      <c r="C130" s="68" t="s">
        <v>23</v>
      </c>
      <c r="D130" s="234" t="s">
        <v>172</v>
      </c>
      <c r="E130" s="233">
        <v>45025.0</v>
      </c>
      <c r="F130" s="237">
        <v>0.375</v>
      </c>
      <c r="G130" s="237">
        <v>0.4583333333333333</v>
      </c>
      <c r="H130" s="68">
        <v>2.0</v>
      </c>
      <c r="I130" s="68">
        <v>2.0</v>
      </c>
      <c r="J130" s="68">
        <v>0.0</v>
      </c>
      <c r="K130" s="68">
        <v>0.0</v>
      </c>
      <c r="L130" s="68" t="s">
        <v>158</v>
      </c>
    </row>
    <row r="131">
      <c r="A131" s="233">
        <v>45024.0</v>
      </c>
      <c r="B131" s="68" t="s">
        <v>45</v>
      </c>
      <c r="C131" s="68" t="s">
        <v>1</v>
      </c>
      <c r="D131" s="234" t="s">
        <v>172</v>
      </c>
      <c r="E131" s="233">
        <v>45025.0</v>
      </c>
      <c r="F131" s="238">
        <v>0.20833333333333334</v>
      </c>
      <c r="G131" s="237">
        <v>0.5625</v>
      </c>
      <c r="H131" s="68">
        <v>8.5</v>
      </c>
      <c r="I131" s="68">
        <v>0.5</v>
      </c>
      <c r="J131" s="68">
        <v>7.0</v>
      </c>
      <c r="K131" s="68">
        <v>1.0</v>
      </c>
      <c r="L131" s="68" t="s">
        <v>192</v>
      </c>
    </row>
    <row r="132">
      <c r="A132" s="233">
        <v>45024.0</v>
      </c>
      <c r="B132" s="68" t="s">
        <v>52</v>
      </c>
      <c r="C132" s="68" t="s">
        <v>1</v>
      </c>
      <c r="D132" s="234" t="s">
        <v>172</v>
      </c>
      <c r="E132" s="233">
        <v>45025.0</v>
      </c>
      <c r="F132" s="238">
        <v>0.20833333333333334</v>
      </c>
      <c r="G132" s="237">
        <v>0.5625</v>
      </c>
      <c r="H132" s="68">
        <v>8.5</v>
      </c>
      <c r="I132" s="68">
        <v>0.5</v>
      </c>
      <c r="J132" s="68">
        <v>7.0</v>
      </c>
      <c r="K132" s="68">
        <v>1.0</v>
      </c>
      <c r="L132" s="68" t="s">
        <v>192</v>
      </c>
    </row>
    <row r="133">
      <c r="A133" s="233">
        <v>45024.0</v>
      </c>
      <c r="B133" s="68" t="s">
        <v>82</v>
      </c>
      <c r="C133" s="68" t="s">
        <v>51</v>
      </c>
      <c r="D133" s="234" t="s">
        <v>172</v>
      </c>
      <c r="E133" s="233">
        <v>45025.0</v>
      </c>
      <c r="F133" s="235">
        <v>0.0</v>
      </c>
      <c r="G133" s="235">
        <v>0.0</v>
      </c>
      <c r="H133" s="235">
        <v>0.0</v>
      </c>
      <c r="I133" s="235">
        <v>0.0</v>
      </c>
      <c r="J133" s="235">
        <v>0.0</v>
      </c>
      <c r="K133" s="235">
        <v>0.0</v>
      </c>
      <c r="L133" s="152" t="s">
        <v>25</v>
      </c>
    </row>
    <row r="134">
      <c r="A134" s="233">
        <v>45024.0</v>
      </c>
      <c r="B134" s="68" t="s">
        <v>69</v>
      </c>
      <c r="C134" s="68" t="s">
        <v>51</v>
      </c>
      <c r="D134" s="234" t="s">
        <v>172</v>
      </c>
      <c r="E134" s="233">
        <v>45025.0</v>
      </c>
      <c r="F134" s="238">
        <v>0.16666666666666666</v>
      </c>
      <c r="G134" s="238">
        <v>0.5</v>
      </c>
      <c r="H134" s="236">
        <v>8.0</v>
      </c>
      <c r="I134" s="236">
        <v>0.0</v>
      </c>
      <c r="J134" s="236">
        <v>6.0</v>
      </c>
      <c r="K134" s="236">
        <v>2.0</v>
      </c>
      <c r="L134" s="68"/>
    </row>
    <row r="135">
      <c r="A135" s="233">
        <v>45024.0</v>
      </c>
      <c r="B135" s="68" t="s">
        <v>190</v>
      </c>
      <c r="C135" s="68" t="s">
        <v>51</v>
      </c>
      <c r="D135" s="234" t="s">
        <v>172</v>
      </c>
      <c r="E135" s="233">
        <v>45025.0</v>
      </c>
      <c r="F135" s="238">
        <v>0.20833333333333334</v>
      </c>
      <c r="G135" s="237">
        <v>0.5208333333333334</v>
      </c>
      <c r="H135" s="68">
        <v>7.5</v>
      </c>
      <c r="I135" s="68">
        <v>0.0</v>
      </c>
      <c r="J135" s="68">
        <v>6.5</v>
      </c>
      <c r="K135" s="68">
        <v>1.0</v>
      </c>
    </row>
    <row r="136">
      <c r="A136" s="233">
        <v>45024.0</v>
      </c>
      <c r="B136" s="155" t="s">
        <v>97</v>
      </c>
      <c r="C136" s="68" t="s">
        <v>31</v>
      </c>
      <c r="D136" s="234" t="s">
        <v>172</v>
      </c>
      <c r="E136" s="233">
        <v>45025.0</v>
      </c>
      <c r="F136" s="237">
        <v>0.22916666666666666</v>
      </c>
      <c r="G136" s="237">
        <v>0.5833333333333334</v>
      </c>
      <c r="H136" s="68">
        <v>8.5</v>
      </c>
      <c r="I136" s="68">
        <v>0.0</v>
      </c>
      <c r="J136" s="68">
        <v>8.0</v>
      </c>
      <c r="K136" s="68">
        <v>0.5</v>
      </c>
      <c r="L136" s="68" t="s">
        <v>192</v>
      </c>
    </row>
    <row r="137">
      <c r="A137" s="233">
        <v>45024.0</v>
      </c>
      <c r="B137" s="68" t="s">
        <v>30</v>
      </c>
      <c r="C137" s="68" t="s">
        <v>60</v>
      </c>
      <c r="D137" s="234" t="s">
        <v>172</v>
      </c>
      <c r="E137" s="233">
        <v>45025.0</v>
      </c>
      <c r="F137" s="238">
        <v>0.20833333333333334</v>
      </c>
      <c r="G137" s="237">
        <v>0.375</v>
      </c>
      <c r="H137" s="235">
        <v>4.0</v>
      </c>
      <c r="I137" s="235">
        <v>0.0</v>
      </c>
      <c r="J137" s="235">
        <v>3.0</v>
      </c>
      <c r="K137" s="235">
        <v>1.0</v>
      </c>
      <c r="L137" s="68" t="s">
        <v>889</v>
      </c>
    </row>
    <row r="138">
      <c r="A138" s="233">
        <v>45025.0</v>
      </c>
      <c r="B138" s="68" t="s">
        <v>88</v>
      </c>
      <c r="C138" s="68" t="s">
        <v>31</v>
      </c>
      <c r="D138" s="234" t="s">
        <v>172</v>
      </c>
      <c r="E138" s="233">
        <v>45025.0</v>
      </c>
      <c r="F138" s="238">
        <v>0.9166666666666666</v>
      </c>
      <c r="G138" s="237">
        <v>0.22916666666666666</v>
      </c>
      <c r="H138" s="235">
        <v>7.5</v>
      </c>
      <c r="I138" s="236">
        <v>0.0</v>
      </c>
      <c r="J138" s="236">
        <v>0.0</v>
      </c>
      <c r="K138" s="235">
        <v>7.5</v>
      </c>
    </row>
    <row r="139">
      <c r="A139" s="233">
        <v>45025.0</v>
      </c>
      <c r="B139" s="68" t="s">
        <v>18</v>
      </c>
      <c r="C139" s="68" t="s">
        <v>1</v>
      </c>
      <c r="D139" s="234" t="s">
        <v>172</v>
      </c>
      <c r="E139" s="233">
        <v>45025.0</v>
      </c>
      <c r="F139" s="238">
        <v>0.9375</v>
      </c>
      <c r="G139" s="237">
        <v>0.20833333333333334</v>
      </c>
      <c r="H139" s="235">
        <v>6.5</v>
      </c>
      <c r="I139" s="235">
        <v>6.5</v>
      </c>
      <c r="J139" s="236">
        <v>0.0</v>
      </c>
      <c r="K139" s="235">
        <v>0.0</v>
      </c>
      <c r="L139" s="68" t="s">
        <v>158</v>
      </c>
    </row>
    <row r="140">
      <c r="A140" s="233">
        <v>45025.0</v>
      </c>
      <c r="B140" s="68" t="s">
        <v>32</v>
      </c>
      <c r="C140" s="68" t="s">
        <v>1</v>
      </c>
      <c r="D140" s="234" t="s">
        <v>172</v>
      </c>
      <c r="E140" s="233">
        <v>45025.0</v>
      </c>
      <c r="F140" s="238">
        <v>0.9375</v>
      </c>
      <c r="G140" s="237">
        <v>0.20833333333333334</v>
      </c>
      <c r="H140" s="235">
        <v>6.5</v>
      </c>
      <c r="I140" s="236">
        <v>0.0</v>
      </c>
      <c r="J140" s="236">
        <v>0.0</v>
      </c>
      <c r="K140" s="235">
        <v>6.5</v>
      </c>
    </row>
    <row r="141">
      <c r="A141" s="233">
        <v>45025.0</v>
      </c>
      <c r="B141" s="68" t="s">
        <v>54</v>
      </c>
      <c r="C141" s="68" t="s">
        <v>51</v>
      </c>
      <c r="D141" s="234" t="s">
        <v>172</v>
      </c>
      <c r="E141" s="233">
        <v>45025.0</v>
      </c>
      <c r="F141" s="237">
        <v>0.9583333333333334</v>
      </c>
      <c r="G141" s="237">
        <v>0.20833333333333334</v>
      </c>
      <c r="H141" s="68">
        <v>6.0</v>
      </c>
      <c r="I141" s="68">
        <v>0.0</v>
      </c>
      <c r="J141" s="68">
        <v>0.0</v>
      </c>
      <c r="K141" s="68">
        <v>6.0</v>
      </c>
    </row>
    <row r="142">
      <c r="A142" s="233">
        <v>45025.0</v>
      </c>
      <c r="B142" s="68" t="s">
        <v>50</v>
      </c>
      <c r="C142" s="68" t="s">
        <v>49</v>
      </c>
      <c r="D142" s="234" t="s">
        <v>174</v>
      </c>
      <c r="E142" s="233">
        <v>45026.0</v>
      </c>
      <c r="F142" s="237">
        <v>0.16666666666666666</v>
      </c>
      <c r="G142" s="237">
        <v>0.3333333333333333</v>
      </c>
      <c r="H142" s="68">
        <v>4.0</v>
      </c>
      <c r="I142" s="68">
        <v>0.0</v>
      </c>
      <c r="J142" s="68">
        <v>2.0</v>
      </c>
      <c r="K142" s="68">
        <v>2.0</v>
      </c>
    </row>
    <row r="143">
      <c r="A143" s="233">
        <v>45025.0</v>
      </c>
      <c r="B143" s="68" t="s">
        <v>123</v>
      </c>
      <c r="C143" s="68" t="s">
        <v>23</v>
      </c>
      <c r="D143" s="234" t="s">
        <v>174</v>
      </c>
      <c r="E143" s="233">
        <v>45026.0</v>
      </c>
      <c r="F143" s="237">
        <v>0.020833333333333332</v>
      </c>
      <c r="G143" s="237">
        <v>0.3333333333333333</v>
      </c>
      <c r="H143" s="68">
        <v>7.5</v>
      </c>
      <c r="I143" s="68">
        <v>0.0</v>
      </c>
      <c r="J143" s="68">
        <v>2.0</v>
      </c>
      <c r="K143" s="68">
        <v>5.5</v>
      </c>
      <c r="L143" s="152"/>
    </row>
    <row r="144">
      <c r="A144" s="233">
        <v>45025.0</v>
      </c>
      <c r="B144" s="68" t="s">
        <v>50</v>
      </c>
      <c r="C144" s="68" t="s">
        <v>23</v>
      </c>
      <c r="D144" s="234" t="s">
        <v>174</v>
      </c>
      <c r="E144" s="233">
        <v>45026.0</v>
      </c>
      <c r="F144" s="237">
        <v>0.3333333333333333</v>
      </c>
      <c r="G144" s="237">
        <v>0.4583333333333333</v>
      </c>
      <c r="H144" s="235">
        <v>3.0</v>
      </c>
      <c r="I144" s="236">
        <v>0.0</v>
      </c>
      <c r="J144" s="236">
        <v>0.0</v>
      </c>
      <c r="K144" s="235">
        <v>3.0</v>
      </c>
    </row>
    <row r="145">
      <c r="A145" s="233">
        <v>45025.0</v>
      </c>
      <c r="B145" s="68" t="s">
        <v>45</v>
      </c>
      <c r="C145" s="68" t="s">
        <v>1</v>
      </c>
      <c r="D145" s="234" t="s">
        <v>174</v>
      </c>
      <c r="E145" s="233">
        <v>45026.0</v>
      </c>
      <c r="F145" s="238">
        <v>0.20833333333333334</v>
      </c>
      <c r="G145" s="237">
        <v>0.4791666666666667</v>
      </c>
      <c r="H145" s="68">
        <v>6.5</v>
      </c>
      <c r="I145" s="68">
        <v>0.0</v>
      </c>
      <c r="J145" s="68">
        <v>5.5</v>
      </c>
      <c r="K145" s="68">
        <v>1.0</v>
      </c>
    </row>
    <row r="146">
      <c r="A146" s="233">
        <v>45025.0</v>
      </c>
      <c r="B146" s="68" t="s">
        <v>52</v>
      </c>
      <c r="C146" s="68" t="s">
        <v>1</v>
      </c>
      <c r="D146" s="234" t="s">
        <v>174</v>
      </c>
      <c r="E146" s="233">
        <v>45026.0</v>
      </c>
      <c r="F146" s="238">
        <v>0.20833333333333334</v>
      </c>
      <c r="G146" s="237">
        <v>0.4791666666666667</v>
      </c>
      <c r="H146" s="68">
        <v>6.5</v>
      </c>
      <c r="I146" s="68">
        <v>0.0</v>
      </c>
      <c r="J146" s="68">
        <v>5.5</v>
      </c>
      <c r="K146" s="68">
        <v>1.0</v>
      </c>
    </row>
    <row r="147">
      <c r="A147" s="233">
        <v>45025.0</v>
      </c>
      <c r="B147" s="68" t="s">
        <v>82</v>
      </c>
      <c r="C147" s="68" t="s">
        <v>51</v>
      </c>
      <c r="D147" s="234" t="s">
        <v>174</v>
      </c>
      <c r="E147" s="233">
        <v>45026.0</v>
      </c>
      <c r="F147" s="235">
        <v>0.0</v>
      </c>
      <c r="G147" s="235">
        <v>0.0</v>
      </c>
      <c r="H147" s="235">
        <v>0.0</v>
      </c>
      <c r="I147" s="235">
        <v>0.0</v>
      </c>
      <c r="J147" s="235">
        <v>0.0</v>
      </c>
      <c r="K147" s="235">
        <v>0.0</v>
      </c>
      <c r="L147" s="152" t="s">
        <v>25</v>
      </c>
    </row>
    <row r="148">
      <c r="A148" s="233">
        <v>45025.0</v>
      </c>
      <c r="B148" s="68" t="s">
        <v>69</v>
      </c>
      <c r="C148" s="68" t="s">
        <v>51</v>
      </c>
      <c r="D148" s="234" t="s">
        <v>174</v>
      </c>
      <c r="E148" s="233">
        <v>45026.0</v>
      </c>
      <c r="F148" s="238">
        <v>0.16666666666666666</v>
      </c>
      <c r="G148" s="238">
        <v>0.5</v>
      </c>
      <c r="H148" s="236">
        <v>8.0</v>
      </c>
      <c r="I148" s="236">
        <v>0.0</v>
      </c>
      <c r="J148" s="236">
        <v>6.0</v>
      </c>
      <c r="K148" s="236">
        <v>2.0</v>
      </c>
      <c r="L148" s="152"/>
    </row>
    <row r="149">
      <c r="A149" s="233">
        <v>45025.0</v>
      </c>
      <c r="B149" s="68" t="s">
        <v>190</v>
      </c>
      <c r="C149" s="68" t="s">
        <v>51</v>
      </c>
      <c r="D149" s="234" t="s">
        <v>174</v>
      </c>
      <c r="E149" s="233">
        <v>45026.0</v>
      </c>
      <c r="F149" s="237">
        <v>0.20833333333333334</v>
      </c>
      <c r="G149" s="237">
        <v>0.5416666666666666</v>
      </c>
      <c r="H149" s="235">
        <v>8.0</v>
      </c>
      <c r="I149" s="236">
        <v>0.0</v>
      </c>
      <c r="J149" s="235">
        <v>7.0</v>
      </c>
      <c r="K149" s="235">
        <v>1.0</v>
      </c>
    </row>
    <row r="150">
      <c r="A150" s="233">
        <v>45025.0</v>
      </c>
      <c r="B150" s="155" t="s">
        <v>97</v>
      </c>
      <c r="C150" s="68" t="s">
        <v>31</v>
      </c>
      <c r="D150" s="234" t="s">
        <v>174</v>
      </c>
      <c r="E150" s="233">
        <v>45026.0</v>
      </c>
      <c r="F150" s="237">
        <v>0.22916666666666666</v>
      </c>
      <c r="G150" s="237">
        <v>0.5</v>
      </c>
      <c r="H150" s="68">
        <v>6.5</v>
      </c>
      <c r="I150" s="68">
        <v>0.0</v>
      </c>
      <c r="J150" s="68">
        <v>6.0</v>
      </c>
      <c r="K150" s="68">
        <v>0.5</v>
      </c>
    </row>
    <row r="151">
      <c r="A151" s="233">
        <v>45025.0</v>
      </c>
      <c r="B151" s="68" t="s">
        <v>30</v>
      </c>
      <c r="C151" s="68" t="s">
        <v>60</v>
      </c>
      <c r="D151" s="234" t="s">
        <v>174</v>
      </c>
      <c r="E151" s="233">
        <v>45026.0</v>
      </c>
      <c r="F151" s="238">
        <v>0.20833333333333334</v>
      </c>
      <c r="G151" s="237">
        <v>0.375</v>
      </c>
      <c r="H151" s="235">
        <v>4.0</v>
      </c>
      <c r="I151" s="235">
        <v>0.0</v>
      </c>
      <c r="J151" s="235">
        <v>3.0</v>
      </c>
      <c r="K151" s="235">
        <v>1.0</v>
      </c>
      <c r="L151" s="68" t="s">
        <v>889</v>
      </c>
    </row>
    <row r="152" ht="16.5" customHeight="1">
      <c r="A152" s="233">
        <v>45026.0</v>
      </c>
      <c r="B152" s="68" t="s">
        <v>88</v>
      </c>
      <c r="C152" s="68" t="s">
        <v>31</v>
      </c>
      <c r="D152" s="234" t="s">
        <v>174</v>
      </c>
      <c r="E152" s="233">
        <v>45026.0</v>
      </c>
      <c r="F152" s="238">
        <v>0.9166666666666666</v>
      </c>
      <c r="G152" s="237">
        <v>0.22916666666666666</v>
      </c>
      <c r="H152" s="235">
        <v>7.5</v>
      </c>
      <c r="I152" s="236">
        <v>0.0</v>
      </c>
      <c r="J152" s="236">
        <v>0.0</v>
      </c>
      <c r="K152" s="235">
        <v>7.5</v>
      </c>
    </row>
    <row r="153">
      <c r="A153" s="233">
        <v>45026.0</v>
      </c>
      <c r="B153" s="68" t="s">
        <v>18</v>
      </c>
      <c r="C153" s="68" t="s">
        <v>1</v>
      </c>
      <c r="D153" s="234" t="s">
        <v>174</v>
      </c>
      <c r="E153" s="233">
        <v>45026.0</v>
      </c>
      <c r="F153" s="235">
        <v>0.0</v>
      </c>
      <c r="G153" s="235">
        <v>0.0</v>
      </c>
      <c r="H153" s="235">
        <v>0.0</v>
      </c>
      <c r="I153" s="235">
        <v>0.0</v>
      </c>
      <c r="J153" s="235">
        <v>0.0</v>
      </c>
      <c r="K153" s="235">
        <v>0.0</v>
      </c>
      <c r="L153" s="152" t="s">
        <v>25</v>
      </c>
    </row>
    <row r="154">
      <c r="A154" s="233">
        <v>45026.0</v>
      </c>
      <c r="B154" s="68" t="s">
        <v>32</v>
      </c>
      <c r="C154" s="68" t="s">
        <v>1</v>
      </c>
      <c r="D154" s="234" t="s">
        <v>174</v>
      </c>
      <c r="E154" s="233">
        <v>45026.0</v>
      </c>
      <c r="F154" s="238">
        <v>0.9375</v>
      </c>
      <c r="G154" s="238">
        <v>0.20833333333333334</v>
      </c>
      <c r="H154" s="236">
        <v>6.5</v>
      </c>
      <c r="I154" s="236">
        <v>0.0</v>
      </c>
      <c r="J154" s="236">
        <v>0.0</v>
      </c>
      <c r="K154" s="236">
        <v>6.5</v>
      </c>
    </row>
    <row r="155">
      <c r="A155" s="233">
        <v>45026.0</v>
      </c>
      <c r="B155" s="68" t="s">
        <v>50</v>
      </c>
      <c r="C155" s="68" t="s">
        <v>35</v>
      </c>
      <c r="D155" s="234" t="s">
        <v>174</v>
      </c>
      <c r="E155" s="233">
        <v>45026.0</v>
      </c>
      <c r="F155" s="238">
        <v>0.9583333333333334</v>
      </c>
      <c r="G155" s="238">
        <v>0.375</v>
      </c>
      <c r="H155" s="236">
        <v>10.0</v>
      </c>
      <c r="I155" s="236">
        <v>2.0</v>
      </c>
      <c r="J155" s="236">
        <v>1.0</v>
      </c>
      <c r="K155" s="236">
        <v>7.0</v>
      </c>
      <c r="L155" s="68" t="s">
        <v>411</v>
      </c>
    </row>
    <row r="156">
      <c r="A156" s="233">
        <v>45026.0</v>
      </c>
      <c r="B156" s="68" t="s">
        <v>54</v>
      </c>
      <c r="C156" s="68" t="s">
        <v>51</v>
      </c>
      <c r="D156" s="234" t="s">
        <v>174</v>
      </c>
      <c r="E156" s="233">
        <v>45026.0</v>
      </c>
      <c r="F156" s="237">
        <v>0.9583333333333334</v>
      </c>
      <c r="G156" s="237">
        <v>0.16666666666666666</v>
      </c>
      <c r="H156" s="68">
        <v>5.0</v>
      </c>
      <c r="I156" s="68">
        <v>0.0</v>
      </c>
      <c r="J156" s="68">
        <v>0.0</v>
      </c>
      <c r="K156" s="68">
        <v>5.0</v>
      </c>
    </row>
    <row r="157">
      <c r="A157" s="233">
        <v>45026.0</v>
      </c>
      <c r="B157" s="68" t="s">
        <v>54</v>
      </c>
      <c r="C157" s="68" t="s">
        <v>49</v>
      </c>
      <c r="D157" s="234" t="s">
        <v>175</v>
      </c>
      <c r="E157" s="233">
        <v>45027.0</v>
      </c>
      <c r="F157" s="237">
        <v>0.16666666666666666</v>
      </c>
      <c r="G157" s="237">
        <v>0.3333333333333333</v>
      </c>
      <c r="H157" s="68">
        <v>4.0</v>
      </c>
      <c r="I157" s="68">
        <v>1.0</v>
      </c>
      <c r="J157" s="68">
        <v>1.0</v>
      </c>
      <c r="K157" s="68">
        <v>2.0</v>
      </c>
      <c r="L157" s="68" t="s">
        <v>191</v>
      </c>
    </row>
    <row r="158">
      <c r="A158" s="233">
        <v>45026.0</v>
      </c>
      <c r="B158" s="68" t="s">
        <v>123</v>
      </c>
      <c r="C158" s="68" t="s">
        <v>23</v>
      </c>
      <c r="D158" s="234" t="s">
        <v>175</v>
      </c>
      <c r="E158" s="233">
        <v>45027.0</v>
      </c>
      <c r="F158" s="237">
        <v>0.020833333333333332</v>
      </c>
      <c r="G158" s="237">
        <v>0.4583333333333333</v>
      </c>
      <c r="H158" s="68">
        <v>10.5</v>
      </c>
      <c r="I158" s="68">
        <v>2.5</v>
      </c>
      <c r="J158" s="68">
        <v>2.5</v>
      </c>
      <c r="K158" s="68">
        <v>5.5</v>
      </c>
      <c r="L158" s="68" t="s">
        <v>304</v>
      </c>
    </row>
    <row r="159">
      <c r="A159" s="233">
        <v>45026.0</v>
      </c>
      <c r="B159" s="68" t="s">
        <v>45</v>
      </c>
      <c r="C159" s="68" t="s">
        <v>1</v>
      </c>
      <c r="D159" s="234" t="s">
        <v>175</v>
      </c>
      <c r="E159" s="233">
        <v>45027.0</v>
      </c>
      <c r="F159" s="237">
        <v>0.20833333333333334</v>
      </c>
      <c r="G159" s="237">
        <v>0.4791666666666667</v>
      </c>
      <c r="H159" s="68">
        <v>6.5</v>
      </c>
      <c r="I159" s="68">
        <v>0.0</v>
      </c>
      <c r="J159" s="68">
        <v>5.5</v>
      </c>
      <c r="K159" s="68">
        <v>1.0</v>
      </c>
    </row>
    <row r="160">
      <c r="A160" s="233">
        <v>45026.0</v>
      </c>
      <c r="B160" s="68" t="s">
        <v>30</v>
      </c>
      <c r="C160" s="68" t="s">
        <v>1</v>
      </c>
      <c r="D160" s="234" t="s">
        <v>175</v>
      </c>
      <c r="E160" s="233">
        <v>45027.0</v>
      </c>
      <c r="F160" s="235">
        <v>0.0</v>
      </c>
      <c r="G160" s="235">
        <v>0.0</v>
      </c>
      <c r="H160" s="235">
        <v>0.0</v>
      </c>
      <c r="I160" s="235">
        <v>0.0</v>
      </c>
      <c r="J160" s="235">
        <v>0.0</v>
      </c>
      <c r="K160" s="235">
        <v>0.0</v>
      </c>
      <c r="L160" s="152" t="s">
        <v>25</v>
      </c>
    </row>
    <row r="161">
      <c r="A161" s="233">
        <v>45026.0</v>
      </c>
      <c r="B161" s="68" t="s">
        <v>82</v>
      </c>
      <c r="C161" s="68" t="s">
        <v>35</v>
      </c>
      <c r="D161" s="234" t="s">
        <v>175</v>
      </c>
      <c r="E161" s="233">
        <v>45027.0</v>
      </c>
      <c r="F161" s="238">
        <v>0.16666666666666666</v>
      </c>
      <c r="G161" s="237">
        <v>0.4583333333333333</v>
      </c>
      <c r="H161" s="68">
        <v>7.0</v>
      </c>
      <c r="I161" s="68">
        <v>0.0</v>
      </c>
      <c r="J161" s="68">
        <v>4.0</v>
      </c>
      <c r="K161" s="68">
        <v>3.0</v>
      </c>
    </row>
    <row r="162">
      <c r="A162" s="233">
        <v>45026.0</v>
      </c>
      <c r="B162" s="68" t="s">
        <v>52</v>
      </c>
      <c r="C162" s="68" t="s">
        <v>51</v>
      </c>
      <c r="D162" s="234" t="s">
        <v>175</v>
      </c>
      <c r="E162" s="233">
        <v>45027.0</v>
      </c>
      <c r="F162" s="238">
        <v>0.16666666666666666</v>
      </c>
      <c r="G162" s="237">
        <v>0.20833333333333334</v>
      </c>
      <c r="H162" s="235">
        <v>1.0</v>
      </c>
      <c r="I162" s="235">
        <v>0.0</v>
      </c>
      <c r="J162" s="235">
        <v>0.0</v>
      </c>
      <c r="K162" s="235">
        <v>1.0</v>
      </c>
    </row>
    <row r="163">
      <c r="A163" s="233">
        <v>45026.0</v>
      </c>
      <c r="B163" s="68" t="s">
        <v>52</v>
      </c>
      <c r="C163" s="68" t="s">
        <v>31</v>
      </c>
      <c r="D163" s="234" t="s">
        <v>175</v>
      </c>
      <c r="E163" s="233">
        <v>45027.0</v>
      </c>
      <c r="F163" s="237">
        <v>0.20833333333333334</v>
      </c>
      <c r="G163" s="237">
        <v>0.5416666666666666</v>
      </c>
      <c r="H163" s="235">
        <v>8.0</v>
      </c>
      <c r="I163" s="236">
        <v>0.0</v>
      </c>
      <c r="J163" s="235">
        <v>7.0</v>
      </c>
      <c r="K163" s="235">
        <v>1.0</v>
      </c>
      <c r="L163" s="68" t="s">
        <v>191</v>
      </c>
    </row>
    <row r="164">
      <c r="A164" s="233">
        <v>45026.0</v>
      </c>
      <c r="B164" s="68" t="s">
        <v>69</v>
      </c>
      <c r="C164" s="68" t="s">
        <v>51</v>
      </c>
      <c r="D164" s="234" t="s">
        <v>175</v>
      </c>
      <c r="E164" s="233">
        <v>45027.0</v>
      </c>
      <c r="F164" s="238">
        <v>0.16666666666666666</v>
      </c>
      <c r="G164" s="238">
        <v>0.5</v>
      </c>
      <c r="H164" s="236">
        <v>8.0</v>
      </c>
      <c r="I164" s="236">
        <v>0.0</v>
      </c>
      <c r="J164" s="236">
        <v>6.0</v>
      </c>
      <c r="K164" s="236">
        <v>2.0</v>
      </c>
      <c r="L164" s="153"/>
    </row>
    <row r="165">
      <c r="A165" s="233">
        <v>45026.0</v>
      </c>
      <c r="B165" s="68" t="s">
        <v>190</v>
      </c>
      <c r="C165" s="68" t="s">
        <v>51</v>
      </c>
      <c r="D165" s="234" t="s">
        <v>175</v>
      </c>
      <c r="E165" s="233">
        <v>45027.0</v>
      </c>
      <c r="F165" s="238">
        <v>0.20833333333333334</v>
      </c>
      <c r="G165" s="237">
        <v>0.5208333333333334</v>
      </c>
      <c r="H165" s="68">
        <v>7.5</v>
      </c>
      <c r="I165" s="68">
        <v>0.0</v>
      </c>
      <c r="J165" s="68">
        <v>6.5</v>
      </c>
      <c r="K165" s="68">
        <v>1.0</v>
      </c>
      <c r="L165" s="152"/>
    </row>
    <row r="166">
      <c r="A166" s="233">
        <v>45026.0</v>
      </c>
      <c r="B166" s="155" t="s">
        <v>97</v>
      </c>
      <c r="C166" s="68" t="s">
        <v>31</v>
      </c>
      <c r="D166" s="234" t="s">
        <v>175</v>
      </c>
      <c r="E166" s="233">
        <v>45027.0</v>
      </c>
      <c r="F166" s="235">
        <v>0.0</v>
      </c>
      <c r="G166" s="235">
        <v>0.0</v>
      </c>
      <c r="H166" s="235">
        <v>0.0</v>
      </c>
      <c r="I166" s="235">
        <v>0.0</v>
      </c>
      <c r="J166" s="235">
        <v>0.0</v>
      </c>
      <c r="K166" s="235">
        <v>0.0</v>
      </c>
      <c r="L166" s="152" t="s">
        <v>25</v>
      </c>
    </row>
    <row r="167">
      <c r="A167" s="233">
        <v>45027.0</v>
      </c>
      <c r="B167" s="68" t="s">
        <v>88</v>
      </c>
      <c r="C167" s="68" t="s">
        <v>31</v>
      </c>
      <c r="D167" s="234" t="s">
        <v>175</v>
      </c>
      <c r="E167" s="233">
        <v>45027.0</v>
      </c>
      <c r="F167" s="238">
        <v>0.9166666666666666</v>
      </c>
      <c r="G167" s="237">
        <v>0.22916666666666666</v>
      </c>
      <c r="H167" s="235">
        <v>7.5</v>
      </c>
      <c r="I167" s="236">
        <v>0.0</v>
      </c>
      <c r="J167" s="236">
        <v>0.0</v>
      </c>
      <c r="K167" s="235">
        <v>7.5</v>
      </c>
    </row>
    <row r="168">
      <c r="A168" s="233">
        <v>45027.0</v>
      </c>
      <c r="B168" s="68" t="s">
        <v>54</v>
      </c>
      <c r="C168" s="68" t="s">
        <v>51</v>
      </c>
      <c r="D168" s="234" t="s">
        <v>175</v>
      </c>
      <c r="E168" s="233">
        <v>45027.0</v>
      </c>
      <c r="F168" s="237">
        <v>0.9583333333333334</v>
      </c>
      <c r="G168" s="237">
        <v>0.20833333333333334</v>
      </c>
      <c r="H168" s="68">
        <v>6.0</v>
      </c>
      <c r="I168" s="68">
        <v>0.0</v>
      </c>
      <c r="J168" s="68">
        <v>0.0</v>
      </c>
      <c r="K168" s="68">
        <v>6.0</v>
      </c>
    </row>
    <row r="169">
      <c r="A169" s="233">
        <v>45027.0</v>
      </c>
      <c r="B169" s="68" t="s">
        <v>32</v>
      </c>
      <c r="C169" s="68" t="s">
        <v>1</v>
      </c>
      <c r="D169" s="234" t="s">
        <v>175</v>
      </c>
      <c r="E169" s="233">
        <v>45027.0</v>
      </c>
      <c r="F169" s="235">
        <v>0.0</v>
      </c>
      <c r="G169" s="235">
        <v>0.0</v>
      </c>
      <c r="H169" s="235">
        <v>0.0</v>
      </c>
      <c r="I169" s="235">
        <v>0.0</v>
      </c>
      <c r="J169" s="235">
        <v>0.0</v>
      </c>
      <c r="K169" s="235">
        <v>0.0</v>
      </c>
      <c r="L169" s="152" t="s">
        <v>25</v>
      </c>
    </row>
    <row r="170">
      <c r="A170" s="233">
        <v>45027.0</v>
      </c>
      <c r="B170" s="68" t="s">
        <v>50</v>
      </c>
      <c r="C170" s="68" t="s">
        <v>35</v>
      </c>
      <c r="D170" s="234" t="s">
        <v>175</v>
      </c>
      <c r="E170" s="233">
        <v>45027.0</v>
      </c>
      <c r="F170" s="238">
        <v>0.9583333333333334</v>
      </c>
      <c r="G170" s="238">
        <v>0.375</v>
      </c>
      <c r="H170" s="236">
        <v>10.0</v>
      </c>
      <c r="I170" s="236">
        <v>2.0</v>
      </c>
      <c r="J170" s="236">
        <v>1.0</v>
      </c>
      <c r="K170" s="236">
        <v>7.0</v>
      </c>
      <c r="L170" s="68" t="s">
        <v>411</v>
      </c>
    </row>
    <row r="171">
      <c r="A171" s="233">
        <v>45027.0</v>
      </c>
      <c r="B171" s="68" t="s">
        <v>18</v>
      </c>
      <c r="C171" s="68" t="s">
        <v>1</v>
      </c>
      <c r="D171" s="234" t="s">
        <v>175</v>
      </c>
      <c r="E171" s="233">
        <v>45027.0</v>
      </c>
      <c r="F171" s="238">
        <v>0.9375</v>
      </c>
      <c r="G171" s="237">
        <v>0.16666666666666666</v>
      </c>
      <c r="H171" s="235">
        <v>5.5</v>
      </c>
      <c r="I171" s="236">
        <v>0.0</v>
      </c>
      <c r="J171" s="236">
        <v>0.0</v>
      </c>
      <c r="K171" s="235">
        <v>5.5</v>
      </c>
    </row>
    <row r="172">
      <c r="A172" s="233">
        <v>45027.0</v>
      </c>
      <c r="B172" s="68" t="s">
        <v>18</v>
      </c>
      <c r="C172" s="68" t="s">
        <v>23</v>
      </c>
      <c r="D172" s="234" t="s">
        <v>171</v>
      </c>
      <c r="E172" s="233">
        <v>45028.0</v>
      </c>
      <c r="F172" s="237">
        <v>0.16666666666666666</v>
      </c>
      <c r="G172" s="237">
        <v>0.4583333333333333</v>
      </c>
      <c r="H172" s="68">
        <v>7.0</v>
      </c>
      <c r="I172" s="68">
        <v>4.0</v>
      </c>
      <c r="J172" s="68">
        <v>0.0</v>
      </c>
      <c r="K172" s="68">
        <v>3.0</v>
      </c>
      <c r="L172" s="68" t="s">
        <v>697</v>
      </c>
    </row>
    <row r="173">
      <c r="A173" s="233">
        <v>45027.0</v>
      </c>
      <c r="B173" s="68" t="s">
        <v>52</v>
      </c>
      <c r="C173" s="68" t="s">
        <v>23</v>
      </c>
      <c r="D173" s="234" t="s">
        <v>171</v>
      </c>
      <c r="E173" s="233">
        <v>45028.0</v>
      </c>
      <c r="F173" s="237">
        <v>0.020833333333333332</v>
      </c>
      <c r="G173" s="237">
        <v>0.16666666666666666</v>
      </c>
      <c r="H173" s="68">
        <v>3.5</v>
      </c>
      <c r="I173" s="68">
        <v>0.0</v>
      </c>
      <c r="J173" s="68">
        <v>0.0</v>
      </c>
      <c r="K173" s="68">
        <v>3.5</v>
      </c>
      <c r="L173" s="68" t="s">
        <v>409</v>
      </c>
    </row>
    <row r="174">
      <c r="A174" s="233">
        <v>45027.0</v>
      </c>
      <c r="B174" s="68" t="s">
        <v>52</v>
      </c>
      <c r="C174" s="68" t="s">
        <v>51</v>
      </c>
      <c r="D174" s="234" t="s">
        <v>171</v>
      </c>
      <c r="E174" s="233">
        <v>45028.0</v>
      </c>
      <c r="F174" s="237">
        <v>0.16666666666666666</v>
      </c>
      <c r="G174" s="238">
        <v>0.5</v>
      </c>
      <c r="H174" s="68">
        <v>8.0</v>
      </c>
      <c r="I174" s="68">
        <v>0.0</v>
      </c>
      <c r="J174" s="68">
        <v>0.0</v>
      </c>
      <c r="K174" s="68">
        <v>8.0</v>
      </c>
    </row>
    <row r="175">
      <c r="A175" s="233">
        <v>45027.0</v>
      </c>
      <c r="B175" s="68" t="s">
        <v>139</v>
      </c>
      <c r="C175" s="68" t="s">
        <v>60</v>
      </c>
      <c r="D175" s="234" t="s">
        <v>171</v>
      </c>
      <c r="E175" s="233">
        <v>45028.0</v>
      </c>
      <c r="F175" s="238">
        <v>0.20833333333333334</v>
      </c>
      <c r="G175" s="238">
        <v>0.375</v>
      </c>
      <c r="H175" s="235">
        <v>4.0</v>
      </c>
      <c r="I175" s="235">
        <v>0.0</v>
      </c>
      <c r="J175" s="235">
        <v>3.0</v>
      </c>
      <c r="K175" s="235">
        <v>1.0</v>
      </c>
      <c r="L175" s="152" t="s">
        <v>511</v>
      </c>
    </row>
    <row r="176">
      <c r="A176" s="233">
        <v>45027.0</v>
      </c>
      <c r="B176" s="68" t="s">
        <v>123</v>
      </c>
      <c r="C176" s="68" t="s">
        <v>23</v>
      </c>
      <c r="D176" s="234" t="s">
        <v>171</v>
      </c>
      <c r="E176" s="233">
        <v>45028.0</v>
      </c>
      <c r="F176" s="235">
        <v>0.0</v>
      </c>
      <c r="G176" s="235">
        <v>0.0</v>
      </c>
      <c r="H176" s="235">
        <v>0.0</v>
      </c>
      <c r="I176" s="235">
        <v>0.0</v>
      </c>
      <c r="J176" s="235">
        <v>0.0</v>
      </c>
      <c r="K176" s="235">
        <v>0.0</v>
      </c>
      <c r="L176" s="152" t="s">
        <v>25</v>
      </c>
    </row>
    <row r="177">
      <c r="A177" s="233">
        <v>45027.0</v>
      </c>
      <c r="B177" s="68" t="s">
        <v>45</v>
      </c>
      <c r="C177" s="68" t="s">
        <v>1</v>
      </c>
      <c r="D177" s="234" t="s">
        <v>171</v>
      </c>
      <c r="E177" s="233">
        <v>45028.0</v>
      </c>
      <c r="F177" s="235">
        <v>0.0</v>
      </c>
      <c r="G177" s="235">
        <v>0.0</v>
      </c>
      <c r="H177" s="235">
        <v>0.0</v>
      </c>
      <c r="I177" s="235">
        <v>0.0</v>
      </c>
      <c r="J177" s="235">
        <v>0.0</v>
      </c>
      <c r="K177" s="235">
        <v>0.0</v>
      </c>
      <c r="L177" s="152" t="s">
        <v>25</v>
      </c>
    </row>
    <row r="178">
      <c r="A178" s="233">
        <v>45027.0</v>
      </c>
      <c r="B178" s="68" t="s">
        <v>30</v>
      </c>
      <c r="C178" s="68" t="s">
        <v>1</v>
      </c>
      <c r="D178" s="234" t="s">
        <v>171</v>
      </c>
      <c r="E178" s="233">
        <v>45028.0</v>
      </c>
      <c r="F178" s="237">
        <v>0.16666666666666666</v>
      </c>
      <c r="G178" s="237">
        <v>0.4791666666666667</v>
      </c>
      <c r="H178" s="68">
        <v>7.5</v>
      </c>
      <c r="I178" s="68">
        <v>0.0</v>
      </c>
      <c r="J178" s="68">
        <v>4.5</v>
      </c>
      <c r="K178" s="68">
        <v>3.0</v>
      </c>
    </row>
    <row r="179">
      <c r="A179" s="233">
        <v>45027.0</v>
      </c>
      <c r="B179" s="68" t="s">
        <v>82</v>
      </c>
      <c r="C179" s="68" t="s">
        <v>35</v>
      </c>
      <c r="D179" s="234" t="s">
        <v>171</v>
      </c>
      <c r="E179" s="233">
        <v>45028.0</v>
      </c>
      <c r="F179" s="238">
        <v>0.16666666666666666</v>
      </c>
      <c r="G179" s="237">
        <v>0.4583333333333333</v>
      </c>
      <c r="H179" s="68">
        <v>7.0</v>
      </c>
      <c r="I179" s="68">
        <v>0.0</v>
      </c>
      <c r="J179" s="68">
        <v>4.0</v>
      </c>
      <c r="K179" s="68">
        <v>3.0</v>
      </c>
    </row>
    <row r="180">
      <c r="A180" s="233">
        <v>45027.0</v>
      </c>
      <c r="B180" s="68" t="s">
        <v>69</v>
      </c>
      <c r="C180" s="68" t="s">
        <v>51</v>
      </c>
      <c r="D180" s="234" t="s">
        <v>171</v>
      </c>
      <c r="E180" s="233">
        <v>45028.0</v>
      </c>
      <c r="F180" s="235">
        <v>0.0</v>
      </c>
      <c r="G180" s="235">
        <v>0.0</v>
      </c>
      <c r="H180" s="235">
        <v>0.0</v>
      </c>
      <c r="I180" s="235">
        <v>0.0</v>
      </c>
      <c r="J180" s="235">
        <v>0.0</v>
      </c>
      <c r="K180" s="235">
        <v>0.0</v>
      </c>
      <c r="L180" s="152" t="s">
        <v>25</v>
      </c>
    </row>
    <row r="181">
      <c r="A181" s="233">
        <v>45027.0</v>
      </c>
      <c r="B181" s="68" t="s">
        <v>190</v>
      </c>
      <c r="C181" s="68" t="s">
        <v>51</v>
      </c>
      <c r="D181" s="234" t="s">
        <v>171</v>
      </c>
      <c r="E181" s="233">
        <v>45028.0</v>
      </c>
      <c r="F181" s="238">
        <v>0.20833333333333334</v>
      </c>
      <c r="G181" s="237">
        <v>0.5208333333333334</v>
      </c>
      <c r="H181" s="68">
        <v>7.5</v>
      </c>
      <c r="I181" s="68">
        <v>0.0</v>
      </c>
      <c r="J181" s="68">
        <v>6.5</v>
      </c>
      <c r="K181" s="68">
        <v>1.0</v>
      </c>
    </row>
    <row r="182">
      <c r="A182" s="233">
        <v>45027.0</v>
      </c>
      <c r="B182" s="155" t="s">
        <v>97</v>
      </c>
      <c r="C182" s="68" t="s">
        <v>31</v>
      </c>
      <c r="D182" s="234" t="s">
        <v>171</v>
      </c>
      <c r="E182" s="233">
        <v>45028.0</v>
      </c>
      <c r="F182" s="237">
        <v>0.22916666666666666</v>
      </c>
      <c r="G182" s="237">
        <v>0.5416666666666666</v>
      </c>
      <c r="H182" s="68">
        <v>7.5</v>
      </c>
      <c r="I182" s="236">
        <v>0.0</v>
      </c>
      <c r="J182" s="235">
        <v>7.0</v>
      </c>
      <c r="K182" s="235">
        <v>0.5</v>
      </c>
    </row>
    <row r="183">
      <c r="A183" s="233">
        <v>45028.0</v>
      </c>
      <c r="B183" s="68" t="s">
        <v>88</v>
      </c>
      <c r="C183" s="68" t="s">
        <v>31</v>
      </c>
      <c r="D183" s="234" t="s">
        <v>171</v>
      </c>
      <c r="E183" s="233">
        <v>45028.0</v>
      </c>
      <c r="F183" s="238">
        <v>0.9166666666666666</v>
      </c>
      <c r="G183" s="237">
        <v>0.22916666666666666</v>
      </c>
      <c r="H183" s="235">
        <v>7.5</v>
      </c>
      <c r="I183" s="236">
        <v>0.0</v>
      </c>
      <c r="J183" s="236">
        <v>0.0</v>
      </c>
      <c r="K183" s="235">
        <v>7.5</v>
      </c>
    </row>
    <row r="184">
      <c r="A184" s="233">
        <v>45028.0</v>
      </c>
      <c r="B184" s="68" t="s">
        <v>50</v>
      </c>
      <c r="C184" s="68" t="s">
        <v>35</v>
      </c>
      <c r="D184" s="234" t="s">
        <v>171</v>
      </c>
      <c r="E184" s="233">
        <v>45028.0</v>
      </c>
      <c r="F184" s="238">
        <v>0.9583333333333334</v>
      </c>
      <c r="G184" s="238">
        <v>0.375</v>
      </c>
      <c r="H184" s="236">
        <v>10.0</v>
      </c>
      <c r="I184" s="236">
        <v>2.0</v>
      </c>
      <c r="J184" s="236">
        <v>1.0</v>
      </c>
      <c r="K184" s="236">
        <v>7.0</v>
      </c>
      <c r="L184" s="68" t="s">
        <v>411</v>
      </c>
    </row>
    <row r="185">
      <c r="A185" s="233">
        <v>45028.0</v>
      </c>
      <c r="B185" s="68" t="s">
        <v>54</v>
      </c>
      <c r="C185" s="68" t="s">
        <v>51</v>
      </c>
      <c r="D185" s="234" t="s">
        <v>171</v>
      </c>
      <c r="E185" s="233">
        <v>45028.0</v>
      </c>
      <c r="F185" s="235">
        <v>0.0</v>
      </c>
      <c r="G185" s="235">
        <v>0.0</v>
      </c>
      <c r="H185" s="235">
        <v>0.0</v>
      </c>
      <c r="I185" s="235">
        <v>0.0</v>
      </c>
      <c r="J185" s="235">
        <v>0.0</v>
      </c>
      <c r="K185" s="235">
        <v>0.0</v>
      </c>
      <c r="L185" s="152" t="s">
        <v>25</v>
      </c>
    </row>
    <row r="186">
      <c r="A186" s="233">
        <v>45028.0</v>
      </c>
      <c r="B186" s="68" t="s">
        <v>32</v>
      </c>
      <c r="C186" s="68" t="s">
        <v>1</v>
      </c>
      <c r="D186" s="234" t="s">
        <v>171</v>
      </c>
      <c r="E186" s="233">
        <v>45028.0</v>
      </c>
      <c r="F186" s="238">
        <v>0.9375</v>
      </c>
      <c r="G186" s="238">
        <v>0.20833333333333334</v>
      </c>
      <c r="H186" s="236">
        <v>6.5</v>
      </c>
      <c r="I186" s="236">
        <v>0.0</v>
      </c>
      <c r="J186" s="236">
        <v>0.0</v>
      </c>
      <c r="K186" s="236">
        <v>6.5</v>
      </c>
    </row>
    <row r="187">
      <c r="A187" s="233">
        <v>45028.0</v>
      </c>
      <c r="B187" s="68" t="s">
        <v>18</v>
      </c>
      <c r="C187" s="68" t="s">
        <v>1</v>
      </c>
      <c r="D187" s="234" t="s">
        <v>171</v>
      </c>
      <c r="E187" s="233">
        <v>45028.0</v>
      </c>
      <c r="F187" s="238">
        <v>0.9375</v>
      </c>
      <c r="G187" s="237">
        <v>0.16666666666666666</v>
      </c>
      <c r="H187" s="235">
        <v>5.5</v>
      </c>
      <c r="I187" s="236">
        <v>0.0</v>
      </c>
      <c r="J187" s="236">
        <v>0.0</v>
      </c>
      <c r="K187" s="235">
        <v>5.5</v>
      </c>
    </row>
    <row r="188">
      <c r="A188" s="233">
        <v>45028.0</v>
      </c>
      <c r="B188" s="68" t="s">
        <v>52</v>
      </c>
      <c r="C188" s="68" t="s">
        <v>51</v>
      </c>
      <c r="D188" s="234" t="s">
        <v>171</v>
      </c>
      <c r="E188" s="233">
        <v>45028.0</v>
      </c>
      <c r="F188" s="237">
        <v>0.9583333333333334</v>
      </c>
      <c r="G188" s="237">
        <v>0.16666666666666666</v>
      </c>
      <c r="H188" s="68">
        <v>5.0</v>
      </c>
      <c r="I188" s="68">
        <v>0.0</v>
      </c>
      <c r="J188" s="68">
        <v>0.0</v>
      </c>
      <c r="K188" s="68">
        <v>5.0</v>
      </c>
    </row>
    <row r="189">
      <c r="A189" s="233">
        <v>45028.0</v>
      </c>
      <c r="B189" s="68" t="s">
        <v>52</v>
      </c>
      <c r="C189" s="68" t="s">
        <v>49</v>
      </c>
      <c r="D189" s="234" t="s">
        <v>169</v>
      </c>
      <c r="E189" s="233">
        <v>45029.0</v>
      </c>
      <c r="F189" s="237">
        <v>0.16666666666666666</v>
      </c>
      <c r="G189" s="237">
        <v>0.3333333333333333</v>
      </c>
      <c r="H189" s="68">
        <v>4.0</v>
      </c>
      <c r="I189" s="68">
        <v>1.0</v>
      </c>
      <c r="J189" s="68">
        <v>1.0</v>
      </c>
      <c r="K189" s="68">
        <v>2.0</v>
      </c>
      <c r="L189" s="68" t="s">
        <v>191</v>
      </c>
    </row>
    <row r="190">
      <c r="A190" s="233">
        <v>45028.0</v>
      </c>
      <c r="B190" s="68" t="s">
        <v>123</v>
      </c>
      <c r="C190" s="68" t="s">
        <v>23</v>
      </c>
      <c r="D190" s="234" t="s">
        <v>169</v>
      </c>
      <c r="E190" s="233">
        <v>45029.0</v>
      </c>
      <c r="F190" s="237">
        <v>0.020833333333333332</v>
      </c>
      <c r="G190" s="237">
        <v>0.3333333333333333</v>
      </c>
      <c r="H190" s="68">
        <v>7.5</v>
      </c>
      <c r="I190" s="68">
        <v>0.0</v>
      </c>
      <c r="J190" s="68">
        <v>2.0</v>
      </c>
      <c r="K190" s="68">
        <v>5.5</v>
      </c>
    </row>
    <row r="191">
      <c r="A191" s="233">
        <v>45028.0</v>
      </c>
      <c r="B191" s="68" t="s">
        <v>18</v>
      </c>
      <c r="C191" s="68" t="s">
        <v>23</v>
      </c>
      <c r="D191" s="234" t="s">
        <v>169</v>
      </c>
      <c r="E191" s="233">
        <v>45029.0</v>
      </c>
      <c r="F191" s="237">
        <v>0.3333333333333333</v>
      </c>
      <c r="G191" s="237">
        <v>0.4583333333333333</v>
      </c>
      <c r="H191" s="235">
        <v>3.0</v>
      </c>
      <c r="I191" s="236">
        <v>0.0</v>
      </c>
      <c r="J191" s="236">
        <v>0.0</v>
      </c>
      <c r="K191" s="235">
        <v>3.0</v>
      </c>
    </row>
    <row r="192">
      <c r="A192" s="233">
        <v>45028.0</v>
      </c>
      <c r="B192" s="68" t="s">
        <v>139</v>
      </c>
      <c r="C192" s="68" t="s">
        <v>60</v>
      </c>
      <c r="D192" s="234" t="s">
        <v>169</v>
      </c>
      <c r="E192" s="233">
        <v>45029.0</v>
      </c>
      <c r="F192" s="238">
        <v>0.20833333333333334</v>
      </c>
      <c r="G192" s="238">
        <v>0.375</v>
      </c>
      <c r="H192" s="235">
        <v>4.0</v>
      </c>
      <c r="I192" s="235">
        <v>0.0</v>
      </c>
      <c r="J192" s="235">
        <v>3.0</v>
      </c>
      <c r="K192" s="235">
        <v>1.0</v>
      </c>
      <c r="L192" s="152" t="s">
        <v>511</v>
      </c>
    </row>
    <row r="193">
      <c r="A193" s="233">
        <v>45028.0</v>
      </c>
      <c r="B193" s="68" t="s">
        <v>45</v>
      </c>
      <c r="C193" s="68" t="s">
        <v>1</v>
      </c>
      <c r="D193" s="234" t="s">
        <v>169</v>
      </c>
      <c r="E193" s="233">
        <v>45029.0</v>
      </c>
      <c r="F193" s="237">
        <v>0.20833333333333334</v>
      </c>
      <c r="G193" s="237">
        <v>0.4791666666666667</v>
      </c>
      <c r="H193" s="68">
        <v>6.5</v>
      </c>
      <c r="I193" s="68">
        <v>0.0</v>
      </c>
      <c r="J193" s="68">
        <v>5.5</v>
      </c>
      <c r="K193" s="68">
        <v>1.0</v>
      </c>
    </row>
    <row r="194">
      <c r="A194" s="233">
        <v>45028.0</v>
      </c>
      <c r="B194" s="68" t="s">
        <v>30</v>
      </c>
      <c r="C194" s="68" t="s">
        <v>1</v>
      </c>
      <c r="D194" s="234" t="s">
        <v>169</v>
      </c>
      <c r="E194" s="233">
        <v>45029.0</v>
      </c>
      <c r="F194" s="237">
        <v>0.16666666666666666</v>
      </c>
      <c r="G194" s="237">
        <v>0.4791666666666667</v>
      </c>
      <c r="H194" s="68">
        <v>7.5</v>
      </c>
      <c r="I194" s="68">
        <v>0.0</v>
      </c>
      <c r="J194" s="68">
        <v>5.5</v>
      </c>
      <c r="K194" s="68">
        <v>2.0</v>
      </c>
    </row>
    <row r="195">
      <c r="A195" s="233">
        <v>45028.0</v>
      </c>
      <c r="B195" s="68" t="s">
        <v>82</v>
      </c>
      <c r="C195" s="68" t="s">
        <v>35</v>
      </c>
      <c r="D195" s="234" t="s">
        <v>169</v>
      </c>
      <c r="E195" s="233">
        <v>45029.0</v>
      </c>
      <c r="F195" s="238">
        <v>0.16666666666666666</v>
      </c>
      <c r="G195" s="237">
        <v>0.4583333333333333</v>
      </c>
      <c r="H195" s="68">
        <v>7.0</v>
      </c>
      <c r="I195" s="68">
        <v>0.0</v>
      </c>
      <c r="J195" s="68">
        <v>4.0</v>
      </c>
      <c r="K195" s="68">
        <v>3.0</v>
      </c>
    </row>
    <row r="196">
      <c r="A196" s="233">
        <v>45028.0</v>
      </c>
      <c r="B196" s="68" t="s">
        <v>69</v>
      </c>
      <c r="C196" s="68" t="s">
        <v>51</v>
      </c>
      <c r="D196" s="234" t="s">
        <v>169</v>
      </c>
      <c r="E196" s="233">
        <v>45029.0</v>
      </c>
      <c r="F196" s="237">
        <v>0.16666666666666666</v>
      </c>
      <c r="G196" s="238">
        <v>0.5</v>
      </c>
      <c r="H196" s="68">
        <v>8.0</v>
      </c>
      <c r="I196" s="68">
        <v>0.0</v>
      </c>
      <c r="J196" s="68">
        <v>0.0</v>
      </c>
      <c r="K196" s="68">
        <v>8.0</v>
      </c>
      <c r="L196" s="153"/>
    </row>
    <row r="197">
      <c r="A197" s="233">
        <v>45028.0</v>
      </c>
      <c r="B197" s="68" t="s">
        <v>190</v>
      </c>
      <c r="C197" s="68" t="s">
        <v>51</v>
      </c>
      <c r="D197" s="234" t="s">
        <v>169</v>
      </c>
      <c r="E197" s="233">
        <v>45029.0</v>
      </c>
      <c r="F197" s="238">
        <v>0.20833333333333334</v>
      </c>
      <c r="G197" s="237">
        <v>0.5208333333333334</v>
      </c>
      <c r="H197" s="68">
        <v>7.5</v>
      </c>
      <c r="I197" s="68">
        <v>0.0</v>
      </c>
      <c r="J197" s="68">
        <v>6.5</v>
      </c>
      <c r="K197" s="68">
        <v>1.0</v>
      </c>
    </row>
    <row r="198">
      <c r="A198" s="233">
        <v>45028.0</v>
      </c>
      <c r="B198" s="155" t="s">
        <v>97</v>
      </c>
      <c r="C198" s="68" t="s">
        <v>31</v>
      </c>
      <c r="D198" s="234" t="s">
        <v>169</v>
      </c>
      <c r="E198" s="233">
        <v>45029.0</v>
      </c>
      <c r="F198" s="237">
        <v>0.22916666666666666</v>
      </c>
      <c r="G198" s="237">
        <v>0.5416666666666666</v>
      </c>
      <c r="H198" s="68">
        <v>7.5</v>
      </c>
      <c r="I198" s="68">
        <v>0.0</v>
      </c>
      <c r="J198" s="68">
        <v>7.0</v>
      </c>
      <c r="K198" s="68">
        <v>0.5</v>
      </c>
    </row>
    <row r="199">
      <c r="A199" s="233">
        <v>45029.0</v>
      </c>
      <c r="B199" s="68" t="s">
        <v>88</v>
      </c>
      <c r="C199" s="68" t="s">
        <v>31</v>
      </c>
      <c r="D199" s="234" t="s">
        <v>169</v>
      </c>
      <c r="E199" s="233">
        <v>45029.0</v>
      </c>
      <c r="F199" s="235">
        <v>0.0</v>
      </c>
      <c r="G199" s="235">
        <v>0.0</v>
      </c>
      <c r="H199" s="235">
        <v>0.0</v>
      </c>
      <c r="I199" s="235">
        <v>0.0</v>
      </c>
      <c r="J199" s="235">
        <v>0.0</v>
      </c>
      <c r="K199" s="235">
        <v>0.0</v>
      </c>
      <c r="L199" s="152" t="s">
        <v>25</v>
      </c>
    </row>
    <row r="200">
      <c r="A200" s="233">
        <v>45029.0</v>
      </c>
      <c r="B200" s="68" t="s">
        <v>50</v>
      </c>
      <c r="C200" s="68" t="s">
        <v>35</v>
      </c>
      <c r="D200" s="234" t="s">
        <v>169</v>
      </c>
      <c r="E200" s="233">
        <v>45029.0</v>
      </c>
      <c r="F200" s="238">
        <v>0.9583333333333334</v>
      </c>
      <c r="G200" s="238">
        <v>0.375</v>
      </c>
      <c r="H200" s="236">
        <v>10.0</v>
      </c>
      <c r="I200" s="236">
        <v>2.0</v>
      </c>
      <c r="J200" s="236">
        <v>1.0</v>
      </c>
      <c r="K200" s="236">
        <v>7.0</v>
      </c>
      <c r="L200" s="68" t="s">
        <v>411</v>
      </c>
    </row>
    <row r="201">
      <c r="A201" s="233">
        <v>45029.0</v>
      </c>
      <c r="B201" s="68" t="s">
        <v>52</v>
      </c>
      <c r="C201" s="68" t="s">
        <v>31</v>
      </c>
      <c r="D201" s="234" t="s">
        <v>169</v>
      </c>
      <c r="E201" s="233">
        <v>45029.0</v>
      </c>
      <c r="F201" s="238">
        <v>0.9166666666666666</v>
      </c>
      <c r="G201" s="237">
        <v>0.22916666666666666</v>
      </c>
      <c r="H201" s="235">
        <v>7.5</v>
      </c>
      <c r="I201" s="236">
        <v>0.0</v>
      </c>
      <c r="J201" s="236">
        <v>0.0</v>
      </c>
      <c r="K201" s="235">
        <v>7.5</v>
      </c>
    </row>
    <row r="202">
      <c r="A202" s="233">
        <v>45029.0</v>
      </c>
      <c r="B202" s="68" t="s">
        <v>54</v>
      </c>
      <c r="C202" s="68" t="s">
        <v>51</v>
      </c>
      <c r="D202" s="234" t="s">
        <v>169</v>
      </c>
      <c r="E202" s="233">
        <v>45029.0</v>
      </c>
      <c r="F202" s="237">
        <v>0.9583333333333334</v>
      </c>
      <c r="G202" s="237">
        <v>0.20833333333333334</v>
      </c>
      <c r="H202" s="68">
        <v>6.0</v>
      </c>
      <c r="I202" s="68">
        <v>0.0</v>
      </c>
      <c r="J202" s="68">
        <v>0.0</v>
      </c>
      <c r="K202" s="68">
        <v>6.0</v>
      </c>
    </row>
    <row r="203">
      <c r="A203" s="233">
        <v>45029.0</v>
      </c>
      <c r="B203" s="68" t="s">
        <v>32</v>
      </c>
      <c r="C203" s="68" t="s">
        <v>1</v>
      </c>
      <c r="D203" s="234" t="s">
        <v>169</v>
      </c>
      <c r="E203" s="233">
        <v>45029.0</v>
      </c>
      <c r="F203" s="238">
        <v>0.9375</v>
      </c>
      <c r="G203" s="238">
        <v>0.20833333333333334</v>
      </c>
      <c r="H203" s="236">
        <v>6.5</v>
      </c>
      <c r="I203" s="236">
        <v>0.0</v>
      </c>
      <c r="J203" s="236">
        <v>0.0</v>
      </c>
      <c r="K203" s="236">
        <v>6.5</v>
      </c>
    </row>
    <row r="204">
      <c r="A204" s="233">
        <v>45029.0</v>
      </c>
      <c r="B204" s="68" t="s">
        <v>18</v>
      </c>
      <c r="C204" s="68" t="s">
        <v>1</v>
      </c>
      <c r="D204" s="234" t="s">
        <v>169</v>
      </c>
      <c r="E204" s="233">
        <v>45029.0</v>
      </c>
      <c r="F204" s="238">
        <v>0.9375</v>
      </c>
      <c r="G204" s="237">
        <v>0.20833333333333334</v>
      </c>
      <c r="H204" s="235">
        <v>6.5</v>
      </c>
      <c r="I204" s="236">
        <v>0.0</v>
      </c>
      <c r="J204" s="236">
        <v>0.0</v>
      </c>
      <c r="K204" s="235">
        <v>6.5</v>
      </c>
    </row>
    <row r="205">
      <c r="A205" s="233">
        <v>45029.0</v>
      </c>
      <c r="B205" s="68" t="s">
        <v>18</v>
      </c>
      <c r="C205" s="68" t="s">
        <v>23</v>
      </c>
      <c r="D205" s="234" t="s">
        <v>168</v>
      </c>
      <c r="E205" s="233">
        <v>45030.0</v>
      </c>
      <c r="F205" s="237">
        <v>0.3333333333333333</v>
      </c>
      <c r="G205" s="237">
        <v>0.4583333333333333</v>
      </c>
      <c r="H205" s="235">
        <v>3.0</v>
      </c>
      <c r="I205" s="236">
        <v>0.0</v>
      </c>
      <c r="J205" s="236">
        <v>0.0</v>
      </c>
      <c r="K205" s="235">
        <v>3.0</v>
      </c>
    </row>
    <row r="206">
      <c r="A206" s="233">
        <v>45029.0</v>
      </c>
      <c r="B206" s="68" t="s">
        <v>123</v>
      </c>
      <c r="C206" s="68" t="s">
        <v>23</v>
      </c>
      <c r="D206" s="234" t="s">
        <v>168</v>
      </c>
      <c r="E206" s="233">
        <v>45030.0</v>
      </c>
      <c r="F206" s="237">
        <v>0.020833333333333332</v>
      </c>
      <c r="G206" s="237">
        <v>0.3333333333333333</v>
      </c>
      <c r="H206" s="68">
        <v>7.5</v>
      </c>
      <c r="I206" s="68">
        <v>0.0</v>
      </c>
      <c r="J206" s="68">
        <v>2.0</v>
      </c>
      <c r="K206" s="68">
        <v>5.5</v>
      </c>
    </row>
    <row r="207">
      <c r="A207" s="233">
        <v>45029.0</v>
      </c>
      <c r="B207" s="68" t="s">
        <v>139</v>
      </c>
      <c r="C207" s="68" t="s">
        <v>60</v>
      </c>
      <c r="D207" s="234" t="s">
        <v>168</v>
      </c>
      <c r="E207" s="233">
        <v>45030.0</v>
      </c>
      <c r="F207" s="238">
        <v>0.20833333333333334</v>
      </c>
      <c r="G207" s="238">
        <v>0.375</v>
      </c>
      <c r="H207" s="235">
        <v>4.0</v>
      </c>
      <c r="I207" s="235">
        <v>0.0</v>
      </c>
      <c r="J207" s="235">
        <v>3.0</v>
      </c>
      <c r="K207" s="235">
        <v>1.0</v>
      </c>
      <c r="L207" s="152" t="s">
        <v>511</v>
      </c>
    </row>
    <row r="208">
      <c r="A208" s="233">
        <v>45029.0</v>
      </c>
      <c r="B208" s="68" t="s">
        <v>45</v>
      </c>
      <c r="C208" s="68" t="s">
        <v>1</v>
      </c>
      <c r="D208" s="234" t="s">
        <v>168</v>
      </c>
      <c r="E208" s="233">
        <v>45030.0</v>
      </c>
      <c r="F208" s="237">
        <v>0.20833333333333334</v>
      </c>
      <c r="G208" s="237">
        <v>0.4791666666666667</v>
      </c>
      <c r="H208" s="68">
        <v>6.5</v>
      </c>
      <c r="I208" s="68">
        <v>0.0</v>
      </c>
      <c r="J208" s="68">
        <v>5.5</v>
      </c>
      <c r="K208" s="68">
        <v>1.0</v>
      </c>
    </row>
    <row r="209">
      <c r="A209" s="233">
        <v>45029.0</v>
      </c>
      <c r="B209" s="68" t="s">
        <v>30</v>
      </c>
      <c r="C209" s="68" t="s">
        <v>1</v>
      </c>
      <c r="D209" s="234" t="s">
        <v>168</v>
      </c>
      <c r="E209" s="233">
        <v>45030.0</v>
      </c>
      <c r="F209" s="237">
        <v>0.16666666666666666</v>
      </c>
      <c r="G209" s="237">
        <v>0.4791666666666667</v>
      </c>
      <c r="H209" s="68">
        <v>7.5</v>
      </c>
      <c r="I209" s="68">
        <v>0.0</v>
      </c>
      <c r="J209" s="68">
        <v>5.5</v>
      </c>
      <c r="K209" s="68">
        <v>2.0</v>
      </c>
    </row>
    <row r="210">
      <c r="A210" s="233">
        <v>45029.0</v>
      </c>
      <c r="B210" s="68" t="s">
        <v>82</v>
      </c>
      <c r="C210" s="68" t="s">
        <v>35</v>
      </c>
      <c r="D210" s="234" t="s">
        <v>168</v>
      </c>
      <c r="E210" s="233">
        <v>45030.0</v>
      </c>
      <c r="F210" s="238">
        <v>0.16666666666666666</v>
      </c>
      <c r="G210" s="237">
        <v>0.4583333333333333</v>
      </c>
      <c r="H210" s="68">
        <v>7.0</v>
      </c>
      <c r="I210" s="68">
        <v>0.0</v>
      </c>
      <c r="J210" s="68">
        <v>4.0</v>
      </c>
      <c r="K210" s="68">
        <v>3.0</v>
      </c>
    </row>
    <row r="211">
      <c r="A211" s="233">
        <v>45029.0</v>
      </c>
      <c r="B211" s="68" t="s">
        <v>69</v>
      </c>
      <c r="C211" s="68" t="s">
        <v>51</v>
      </c>
      <c r="D211" s="234" t="s">
        <v>168</v>
      </c>
      <c r="E211" s="233">
        <v>45030.0</v>
      </c>
      <c r="F211" s="237">
        <v>0.16666666666666666</v>
      </c>
      <c r="G211" s="238">
        <v>0.5</v>
      </c>
      <c r="H211" s="68">
        <v>8.0</v>
      </c>
      <c r="I211" s="68">
        <v>0.0</v>
      </c>
      <c r="J211" s="68">
        <v>0.0</v>
      </c>
      <c r="K211" s="68">
        <v>8.0</v>
      </c>
    </row>
    <row r="212">
      <c r="A212" s="233">
        <v>45029.0</v>
      </c>
      <c r="B212" s="68" t="s">
        <v>190</v>
      </c>
      <c r="C212" s="68" t="s">
        <v>51</v>
      </c>
      <c r="D212" s="234" t="s">
        <v>168</v>
      </c>
      <c r="E212" s="233">
        <v>45030.0</v>
      </c>
      <c r="F212" s="238">
        <v>0.20833333333333334</v>
      </c>
      <c r="G212" s="237">
        <v>0.5208333333333334</v>
      </c>
      <c r="H212" s="68">
        <v>7.5</v>
      </c>
      <c r="I212" s="68">
        <v>0.0</v>
      </c>
      <c r="J212" s="68">
        <v>6.5</v>
      </c>
      <c r="K212" s="68">
        <v>1.0</v>
      </c>
    </row>
    <row r="213">
      <c r="A213" s="233">
        <v>45029.0</v>
      </c>
      <c r="B213" s="155" t="s">
        <v>97</v>
      </c>
      <c r="C213" s="68" t="s">
        <v>31</v>
      </c>
      <c r="D213" s="234" t="s">
        <v>168</v>
      </c>
      <c r="E213" s="233">
        <v>45030.0</v>
      </c>
      <c r="F213" s="237">
        <v>0.22916666666666666</v>
      </c>
      <c r="G213" s="237">
        <v>0.5416666666666666</v>
      </c>
      <c r="H213" s="68">
        <v>7.5</v>
      </c>
      <c r="I213" s="68">
        <v>0.0</v>
      </c>
      <c r="J213" s="68">
        <v>7.0</v>
      </c>
      <c r="K213" s="68">
        <v>0.5</v>
      </c>
    </row>
    <row r="214">
      <c r="A214" s="233">
        <v>45030.0</v>
      </c>
      <c r="B214" s="68" t="s">
        <v>88</v>
      </c>
      <c r="C214" s="68" t="s">
        <v>31</v>
      </c>
      <c r="D214" s="234" t="s">
        <v>168</v>
      </c>
      <c r="E214" s="233">
        <v>45030.0</v>
      </c>
      <c r="F214" s="238">
        <v>0.9166666666666666</v>
      </c>
      <c r="G214" s="237">
        <v>0.25</v>
      </c>
      <c r="H214" s="235">
        <v>8.0</v>
      </c>
      <c r="I214" s="236">
        <v>0.0</v>
      </c>
      <c r="J214" s="236">
        <v>0.0</v>
      </c>
      <c r="K214" s="235">
        <v>8.0</v>
      </c>
    </row>
    <row r="215">
      <c r="A215" s="233">
        <v>45030.0</v>
      </c>
      <c r="B215" s="68" t="s">
        <v>32</v>
      </c>
      <c r="C215" s="68" t="s">
        <v>1</v>
      </c>
      <c r="D215" s="234" t="s">
        <v>168</v>
      </c>
      <c r="E215" s="233">
        <v>45030.0</v>
      </c>
      <c r="F215" s="238">
        <v>0.9375</v>
      </c>
      <c r="G215" s="238">
        <v>0.20833333333333334</v>
      </c>
      <c r="H215" s="236">
        <v>6.5</v>
      </c>
      <c r="I215" s="236">
        <v>0.0</v>
      </c>
      <c r="J215" s="236">
        <v>0.0</v>
      </c>
      <c r="K215" s="236">
        <v>6.5</v>
      </c>
    </row>
    <row r="216">
      <c r="A216" s="233">
        <v>45030.0</v>
      </c>
      <c r="B216" s="68" t="s">
        <v>18</v>
      </c>
      <c r="C216" s="68" t="s">
        <v>1</v>
      </c>
      <c r="D216" s="234" t="s">
        <v>168</v>
      </c>
      <c r="E216" s="233">
        <v>45030.0</v>
      </c>
      <c r="F216" s="238">
        <v>0.9375</v>
      </c>
      <c r="G216" s="237">
        <v>0.16666666666666666</v>
      </c>
      <c r="H216" s="235">
        <v>5.5</v>
      </c>
      <c r="I216" s="236">
        <v>0.0</v>
      </c>
      <c r="J216" s="236">
        <v>0.0</v>
      </c>
      <c r="K216" s="235">
        <v>5.5</v>
      </c>
    </row>
    <row r="217">
      <c r="A217" s="233">
        <v>45030.0</v>
      </c>
      <c r="B217" s="68" t="s">
        <v>50</v>
      </c>
      <c r="C217" s="68" t="s">
        <v>35</v>
      </c>
      <c r="D217" s="234" t="s">
        <v>168</v>
      </c>
      <c r="E217" s="233">
        <v>45030.0</v>
      </c>
      <c r="F217" s="238">
        <v>0.9583333333333334</v>
      </c>
      <c r="G217" s="238">
        <v>0.375</v>
      </c>
      <c r="H217" s="236">
        <v>10.0</v>
      </c>
      <c r="I217" s="236">
        <v>2.0</v>
      </c>
      <c r="J217" s="236">
        <v>1.0</v>
      </c>
      <c r="K217" s="236">
        <v>7.0</v>
      </c>
      <c r="L217" s="68" t="s">
        <v>411</v>
      </c>
    </row>
    <row r="218">
      <c r="A218" s="233">
        <v>45030.0</v>
      </c>
      <c r="B218" s="68" t="s">
        <v>54</v>
      </c>
      <c r="C218" s="68" t="s">
        <v>51</v>
      </c>
      <c r="D218" s="234" t="s">
        <v>168</v>
      </c>
      <c r="E218" s="233">
        <v>45030.0</v>
      </c>
      <c r="F218" s="237">
        <v>0.9583333333333334</v>
      </c>
      <c r="G218" s="237">
        <v>0.16666666666666666</v>
      </c>
      <c r="H218" s="68">
        <v>5.0</v>
      </c>
      <c r="I218" s="68">
        <v>0.0</v>
      </c>
      <c r="J218" s="68">
        <v>0.0</v>
      </c>
      <c r="K218" s="68">
        <v>5.0</v>
      </c>
    </row>
    <row r="219">
      <c r="A219" s="233">
        <v>45030.0</v>
      </c>
      <c r="B219" s="68" t="s">
        <v>54</v>
      </c>
      <c r="C219" s="68" t="s">
        <v>49</v>
      </c>
      <c r="D219" s="234" t="s">
        <v>170</v>
      </c>
      <c r="E219" s="233">
        <v>45031.0</v>
      </c>
      <c r="F219" s="237">
        <v>0.16666666666666666</v>
      </c>
      <c r="G219" s="238">
        <v>0.375</v>
      </c>
      <c r="H219" s="68">
        <v>5.0</v>
      </c>
      <c r="I219" s="68">
        <v>2.0</v>
      </c>
      <c r="J219" s="68">
        <v>1.0</v>
      </c>
      <c r="K219" s="68">
        <v>2.0</v>
      </c>
      <c r="L219" s="68" t="s">
        <v>411</v>
      </c>
    </row>
    <row r="220">
      <c r="A220" s="233">
        <v>45030.0</v>
      </c>
      <c r="B220" s="68" t="s">
        <v>123</v>
      </c>
      <c r="C220" s="68" t="s">
        <v>23</v>
      </c>
      <c r="D220" s="234" t="s">
        <v>170</v>
      </c>
      <c r="E220" s="233">
        <v>45031.0</v>
      </c>
      <c r="F220" s="237">
        <v>0.020833333333333332</v>
      </c>
      <c r="G220" s="237">
        <v>0.3333333333333333</v>
      </c>
      <c r="H220" s="68">
        <v>7.5</v>
      </c>
      <c r="I220" s="68">
        <v>0.0</v>
      </c>
      <c r="J220" s="68">
        <v>2.0</v>
      </c>
      <c r="K220" s="68">
        <v>5.5</v>
      </c>
    </row>
    <row r="221">
      <c r="A221" s="233">
        <v>45030.0</v>
      </c>
      <c r="B221" s="68" t="s">
        <v>18</v>
      </c>
      <c r="C221" s="68" t="s">
        <v>23</v>
      </c>
      <c r="D221" s="234" t="s">
        <v>170</v>
      </c>
      <c r="E221" s="233">
        <v>45031.0</v>
      </c>
      <c r="F221" s="237">
        <v>0.3333333333333333</v>
      </c>
      <c r="G221" s="237">
        <v>0.4583333333333333</v>
      </c>
      <c r="H221" s="235">
        <v>3.0</v>
      </c>
      <c r="I221" s="236">
        <v>0.0</v>
      </c>
      <c r="J221" s="236">
        <v>0.0</v>
      </c>
      <c r="K221" s="235">
        <v>3.0</v>
      </c>
    </row>
    <row r="222">
      <c r="A222" s="233">
        <v>45030.0</v>
      </c>
      <c r="B222" s="68" t="s">
        <v>139</v>
      </c>
      <c r="C222" s="68" t="s">
        <v>60</v>
      </c>
      <c r="D222" s="234" t="s">
        <v>170</v>
      </c>
      <c r="E222" s="233">
        <v>45031.0</v>
      </c>
      <c r="F222" s="238">
        <v>0.20833333333333334</v>
      </c>
      <c r="G222" s="238">
        <v>0.375</v>
      </c>
      <c r="H222" s="235">
        <v>4.0</v>
      </c>
      <c r="I222" s="235">
        <v>0.0</v>
      </c>
      <c r="J222" s="235">
        <v>3.0</v>
      </c>
      <c r="K222" s="235">
        <v>1.0</v>
      </c>
      <c r="L222" s="152" t="s">
        <v>511</v>
      </c>
    </row>
    <row r="223">
      <c r="A223" s="233">
        <v>45030.0</v>
      </c>
      <c r="B223" s="68" t="s">
        <v>45</v>
      </c>
      <c r="C223" s="68" t="s">
        <v>1</v>
      </c>
      <c r="D223" s="234" t="s">
        <v>170</v>
      </c>
      <c r="E223" s="233">
        <v>45031.0</v>
      </c>
      <c r="F223" s="238">
        <v>0.20833333333333334</v>
      </c>
      <c r="G223" s="237">
        <v>0.5625</v>
      </c>
      <c r="H223" s="68">
        <v>8.5</v>
      </c>
      <c r="I223" s="68">
        <v>0.5</v>
      </c>
      <c r="J223" s="68">
        <v>7.0</v>
      </c>
      <c r="K223" s="68">
        <v>1.0</v>
      </c>
      <c r="L223" s="68" t="s">
        <v>192</v>
      </c>
    </row>
    <row r="224">
      <c r="A224" s="233">
        <v>45030.0</v>
      </c>
      <c r="B224" s="68" t="s">
        <v>30</v>
      </c>
      <c r="C224" s="68" t="s">
        <v>1</v>
      </c>
      <c r="D224" s="234" t="s">
        <v>170</v>
      </c>
      <c r="E224" s="233">
        <v>45031.0</v>
      </c>
      <c r="F224" s="237">
        <v>0.16666666666666666</v>
      </c>
      <c r="G224" s="237">
        <v>0.5625</v>
      </c>
      <c r="H224" s="68">
        <v>9.5</v>
      </c>
      <c r="I224" s="68">
        <v>1.5</v>
      </c>
      <c r="J224" s="68">
        <v>7.0</v>
      </c>
      <c r="K224" s="68">
        <v>1.0</v>
      </c>
      <c r="L224" s="68" t="s">
        <v>336</v>
      </c>
    </row>
    <row r="225">
      <c r="A225" s="233">
        <v>45030.0</v>
      </c>
      <c r="B225" s="68" t="s">
        <v>82</v>
      </c>
      <c r="C225" s="68" t="s">
        <v>35</v>
      </c>
      <c r="D225" s="234" t="s">
        <v>170</v>
      </c>
      <c r="E225" s="233">
        <v>45031.0</v>
      </c>
      <c r="F225" s="238">
        <v>0.16666666666666666</v>
      </c>
      <c r="G225" s="237">
        <v>0.4583333333333333</v>
      </c>
      <c r="H225" s="68">
        <v>7.0</v>
      </c>
      <c r="I225" s="68">
        <v>0.0</v>
      </c>
      <c r="J225" s="68">
        <v>4.0</v>
      </c>
      <c r="K225" s="68">
        <v>3.0</v>
      </c>
    </row>
    <row r="226">
      <c r="A226" s="233">
        <v>45030.0</v>
      </c>
      <c r="B226" s="68" t="s">
        <v>52</v>
      </c>
      <c r="C226" s="68" t="s">
        <v>51</v>
      </c>
      <c r="D226" s="234" t="s">
        <v>170</v>
      </c>
      <c r="E226" s="233">
        <v>45031.0</v>
      </c>
      <c r="F226" s="237">
        <v>0.16666666666666666</v>
      </c>
      <c r="G226" s="238">
        <v>0.5</v>
      </c>
      <c r="H226" s="68">
        <v>8.0</v>
      </c>
      <c r="I226" s="68">
        <v>0.0</v>
      </c>
      <c r="J226" s="68">
        <v>0.0</v>
      </c>
      <c r="K226" s="68">
        <v>8.0</v>
      </c>
    </row>
    <row r="227">
      <c r="A227" s="233">
        <v>45030.0</v>
      </c>
      <c r="B227" s="68" t="s">
        <v>69</v>
      </c>
      <c r="C227" s="68" t="s">
        <v>51</v>
      </c>
      <c r="D227" s="234" t="s">
        <v>170</v>
      </c>
      <c r="E227" s="233">
        <v>45031.0</v>
      </c>
      <c r="F227" s="237">
        <v>0.16666666666666666</v>
      </c>
      <c r="G227" s="237">
        <v>0.5347222222222222</v>
      </c>
      <c r="H227" s="68">
        <v>8.83</v>
      </c>
      <c r="I227" s="68">
        <v>0.83</v>
      </c>
      <c r="J227" s="68">
        <v>6.0</v>
      </c>
      <c r="K227" s="68">
        <v>2.0</v>
      </c>
      <c r="L227" s="68" t="s">
        <v>891</v>
      </c>
    </row>
    <row r="228">
      <c r="A228" s="233">
        <v>45030.0</v>
      </c>
      <c r="B228" s="68" t="s">
        <v>190</v>
      </c>
      <c r="C228" s="68" t="s">
        <v>51</v>
      </c>
      <c r="D228" s="234" t="s">
        <v>170</v>
      </c>
      <c r="E228" s="233">
        <v>45031.0</v>
      </c>
      <c r="F228" s="235">
        <v>0.0</v>
      </c>
      <c r="G228" s="235">
        <v>0.0</v>
      </c>
      <c r="H228" s="235">
        <v>0.0</v>
      </c>
      <c r="I228" s="235">
        <v>0.0</v>
      </c>
      <c r="J228" s="235">
        <v>0.0</v>
      </c>
      <c r="K228" s="235">
        <v>0.0</v>
      </c>
      <c r="L228" s="152" t="s">
        <v>25</v>
      </c>
    </row>
    <row r="229">
      <c r="A229" s="233">
        <v>45030.0</v>
      </c>
      <c r="B229" s="155" t="s">
        <v>97</v>
      </c>
      <c r="C229" s="68" t="s">
        <v>31</v>
      </c>
      <c r="D229" s="234" t="s">
        <v>170</v>
      </c>
      <c r="E229" s="233">
        <v>45031.0</v>
      </c>
      <c r="F229" s="237">
        <v>0.25</v>
      </c>
      <c r="G229" s="237">
        <v>0.5833333333333334</v>
      </c>
      <c r="H229" s="68">
        <v>8.0</v>
      </c>
      <c r="I229" s="68">
        <v>0.0</v>
      </c>
      <c r="J229" s="68">
        <v>8.0</v>
      </c>
      <c r="K229" s="68">
        <v>0.0</v>
      </c>
    </row>
    <row r="230">
      <c r="A230" s="233">
        <v>45031.0</v>
      </c>
      <c r="B230" s="68" t="s">
        <v>88</v>
      </c>
      <c r="C230" s="68" t="s">
        <v>31</v>
      </c>
      <c r="D230" s="234" t="s">
        <v>170</v>
      </c>
      <c r="E230" s="233">
        <v>45031.0</v>
      </c>
      <c r="F230" s="238">
        <v>0.9166666666666666</v>
      </c>
      <c r="G230" s="237">
        <v>0.25</v>
      </c>
      <c r="H230" s="235">
        <v>8.0</v>
      </c>
      <c r="I230" s="236">
        <v>0.0</v>
      </c>
      <c r="J230" s="236">
        <v>0.0</v>
      </c>
      <c r="K230" s="235">
        <v>8.0</v>
      </c>
    </row>
    <row r="231">
      <c r="A231" s="233">
        <v>45031.0</v>
      </c>
      <c r="B231" s="68" t="s">
        <v>32</v>
      </c>
      <c r="C231" s="68" t="s">
        <v>1</v>
      </c>
      <c r="D231" s="234" t="s">
        <v>170</v>
      </c>
      <c r="E231" s="233">
        <v>45031.0</v>
      </c>
      <c r="F231" s="238">
        <v>0.9375</v>
      </c>
      <c r="G231" s="238">
        <v>0.20833333333333334</v>
      </c>
      <c r="H231" s="236">
        <v>6.5</v>
      </c>
      <c r="I231" s="236">
        <v>0.0</v>
      </c>
      <c r="J231" s="236">
        <v>0.0</v>
      </c>
      <c r="K231" s="236">
        <v>6.5</v>
      </c>
    </row>
    <row r="232">
      <c r="A232" s="233">
        <v>45031.0</v>
      </c>
      <c r="B232" s="68" t="s">
        <v>18</v>
      </c>
      <c r="C232" s="68" t="s">
        <v>1</v>
      </c>
      <c r="D232" s="234" t="s">
        <v>170</v>
      </c>
      <c r="E232" s="233">
        <v>45031.0</v>
      </c>
      <c r="F232" s="238">
        <v>0.9375</v>
      </c>
      <c r="G232" s="237">
        <v>0.16666666666666666</v>
      </c>
      <c r="H232" s="235">
        <v>5.5</v>
      </c>
      <c r="I232" s="236">
        <v>0.0</v>
      </c>
      <c r="J232" s="235">
        <v>0.0</v>
      </c>
      <c r="K232" s="235">
        <v>5.5</v>
      </c>
    </row>
    <row r="233">
      <c r="A233" s="233">
        <v>45031.0</v>
      </c>
      <c r="B233" s="68" t="s">
        <v>50</v>
      </c>
      <c r="C233" s="68" t="s">
        <v>892</v>
      </c>
      <c r="D233" s="234" t="s">
        <v>170</v>
      </c>
      <c r="E233" s="233">
        <v>45031.0</v>
      </c>
      <c r="F233" s="238">
        <v>0.9583333333333334</v>
      </c>
      <c r="G233" s="237">
        <v>0.4583333333333333</v>
      </c>
      <c r="H233" s="235">
        <v>12.0</v>
      </c>
      <c r="I233" s="235">
        <v>4.0</v>
      </c>
      <c r="J233" s="236">
        <v>1.0</v>
      </c>
      <c r="K233" s="236">
        <v>7.0</v>
      </c>
      <c r="L233" s="68" t="s">
        <v>261</v>
      </c>
    </row>
    <row r="234">
      <c r="A234" s="233">
        <v>45031.0</v>
      </c>
      <c r="B234" s="68" t="s">
        <v>54</v>
      </c>
      <c r="C234" s="68" t="s">
        <v>845</v>
      </c>
      <c r="D234" s="234" t="s">
        <v>170</v>
      </c>
      <c r="E234" s="233">
        <v>45031.0</v>
      </c>
      <c r="F234" s="238">
        <v>0.9583333333333334</v>
      </c>
      <c r="G234" s="238">
        <v>0.375</v>
      </c>
      <c r="H234" s="236">
        <v>10.0</v>
      </c>
      <c r="I234" s="236">
        <v>2.0</v>
      </c>
      <c r="J234" s="236">
        <v>1.0</v>
      </c>
      <c r="K234" s="236">
        <v>7.0</v>
      </c>
      <c r="L234" s="153" t="s">
        <v>411</v>
      </c>
    </row>
    <row r="235">
      <c r="A235" s="233"/>
      <c r="B235" s="68"/>
      <c r="C235" s="68"/>
      <c r="D235" s="234"/>
      <c r="E235" s="233"/>
    </row>
    <row r="236">
      <c r="A236" s="233"/>
      <c r="B236" s="68"/>
      <c r="C236" s="68"/>
      <c r="D236" s="234"/>
    </row>
    <row r="237">
      <c r="A237" s="233"/>
      <c r="B237" s="68"/>
      <c r="C237" s="68"/>
      <c r="D237" s="234"/>
    </row>
    <row r="238">
      <c r="A238" s="233"/>
      <c r="B238" s="68"/>
      <c r="C238" s="68"/>
      <c r="D238" s="234"/>
    </row>
    <row r="239">
      <c r="A239" s="233"/>
      <c r="B239" s="68"/>
      <c r="C239" s="68"/>
      <c r="D239" s="234"/>
    </row>
    <row r="240">
      <c r="A240" s="233"/>
      <c r="B240" s="68"/>
      <c r="C240" s="68"/>
      <c r="D240" s="234"/>
    </row>
    <row r="241">
      <c r="A241" s="233"/>
      <c r="B241" s="68"/>
      <c r="C241" s="68"/>
      <c r="D241" s="234"/>
    </row>
    <row r="242">
      <c r="A242" s="233"/>
      <c r="B242" s="68"/>
      <c r="C242" s="68"/>
      <c r="D242" s="234"/>
    </row>
    <row r="243">
      <c r="A243" s="233"/>
      <c r="B243" s="68"/>
      <c r="C243" s="68"/>
      <c r="D243" s="234"/>
    </row>
    <row r="244">
      <c r="A244" s="233"/>
      <c r="B244" s="155"/>
      <c r="C244" s="68"/>
      <c r="D244" s="234"/>
    </row>
    <row r="245">
      <c r="A245" s="233"/>
    </row>
    <row r="246">
      <c r="A246" s="233"/>
    </row>
    <row r="247">
      <c r="A247" s="233"/>
    </row>
  </sheetData>
  <autoFilter ref="$A$1:$AC$234"/>
  <customSheetViews>
    <customSheetView guid="{E03E75B9-18D3-4F9C-8E98-9CFDBAC1C039}" filter="1" showAutoFilter="1">
      <autoFilter ref="$A$1:$AC$1"/>
    </customSheetView>
    <customSheetView guid="{6AFCB687-A5B1-4A43-94F3-0C0C9622126F}" filter="1" showAutoFilter="1">
      <autoFilter ref="$A$1:$L$1">
        <filterColumn colId="1">
          <filters/>
        </filterColumn>
      </autoFilter>
    </customSheetView>
    <customSheetView guid="{482CA3F1-235E-4CBB-838F-2B51A4768B5C}" filter="1" showAutoFilter="1">
      <autoFilter ref="$A$1:$AC$1"/>
    </customSheetView>
    <customSheetView guid="{6F7B0752-2D34-424D-B3B4-CA21D0151CF6}" filter="1" showAutoFilter="1">
      <autoFilter ref="$A$1:$L$1">
        <filterColumn colId="1">
          <filters/>
        </filterColumn>
      </autoFilter>
    </customSheetView>
    <customSheetView guid="{15494CB8-74BA-41CD-979C-0A1F98FA7AD5}" filter="1" showAutoFilter="1">
      <autoFilter ref="$A$1:$L$1">
        <filterColumn colId="1">
          <filters/>
        </filterColumn>
      </autoFilter>
    </customSheetView>
  </customSheetViews>
  <conditionalFormatting sqref="F2:G43 H4:H8 I4:I5 J4:K8 I7:I8 H13 J13:K13 H17:H18 I17 J17:K18 H21 J21:K21 H27:K28 H30:K31 H35:K35 H42:K42 F45:F47 G48:G51 F49:F51 F53:G57 H53:K53 H57:K57 F61 G63:G66 F64:F66 H65:K66 F70:G73 H70:K70 H73:K73 F77:K77 F79:F80 G79:G83 F82:F83 H82:K83 F87:G89 H89:K89 G91 F94:F96 G95:G99 F98:F99 H98:K99 F103:G106 H105:K105 F109:K109 F111:F112 G112:G116 F114:F116 F118:G122 H119:K119 F126:G133 H133:K133 F135:G137 F141:F143 G142:G143 H143:K143 F145:G147 H147:K147 G149:G151 F150:F151 F153:K153 F156:F160 G157:G161 H158:K160 G163 F165:K166 F168:G169 H169:K169 G172:G173 F173:F177 H175:K177 G176:G182 F180:F181 H180:H182 I180:K181 F185:K185 F188:G190 H190:K190 F192:F194 G192:G199 H192:K194 F196:F197 H197:H199 I197:K197 F199 I199:K199 F202:G202 F206:F209 G206:G213 H206:K209 F211:F212 H212:H213 I212:K212 F218:F220 G218 H219:K220 G220 F222:F224 G222:G229 H222:K222 F226:F228 H228:K228">
    <cfRule type="expression" dxfId="0" priority="1">
      <formula>MOD</formula>
    </cfRule>
  </conditionalFormatting>
  <conditionalFormatting sqref="F2:G22 H4:H8 I4:I5 J4:K8 I7:I8 H13 J13:K13 H17:H18 I17 J17:K18 H21 J21:K21 F25:G28 H27:K28 F30:G32 H30:K31 F34:G36 H35:K35 G39 F42:K42 F45:F47 F53:K53 F57:K57 F61 F65:K66 F70:K70 F77:K77 F82:G82 H82:K83 F89:K89 G91 F94 F98:K99 F105:K105 F109:K109 F111 F119:G121 H119:K119 F126 F133:K133 F136:G136 F141 F143:K143 F147:K147 G149 F153:K153 F156 F158:F160 G158:G161 H158:K160 G163 F165:K166 F168:F169 G169:K169 G172 F173 F175:F177 H175:K177 G176:G182 F180:F181 H180:H182 I180:K181 F185:K185 F188 F190:K190 F192:G193 H192:K194 G195:G199 F196:F197 H197:H199 I197:K197 F199 I199:K199 F202 F206:G208 H206:K209 G210:G213 F211:F212 H212:H213 I212:K212 F218:F220 H219:K220 G220 F222:K222 G225:G226 F226 F228 G228:G229 H228:K228">
    <cfRule type="expression" dxfId="0" priority="2">
      <formula>MOD</formula>
    </cfRule>
  </conditionalFormatting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88"/>
    <col customWidth="1" min="4" max="4" width="19.88"/>
    <col customWidth="1" min="5" max="5" width="16.63"/>
    <col customWidth="1" min="6" max="7" width="6.38"/>
    <col customWidth="1" min="8" max="8" width="8.0"/>
    <col customWidth="1" min="9" max="9" width="5.25"/>
    <col customWidth="1" min="10" max="10" width="16.13"/>
    <col customWidth="1" min="11" max="11" width="16.88"/>
    <col customWidth="1" min="12" max="13" width="6.38"/>
    <col customWidth="1" min="14" max="14" width="8.0"/>
    <col customWidth="1" min="15" max="15" width="5.25"/>
    <col customWidth="1" min="16" max="16" width="17.13"/>
    <col customWidth="1" min="17" max="17" width="16.13"/>
    <col customWidth="1" min="18" max="19" width="6.38"/>
    <col customWidth="1" min="20" max="20" width="7.38"/>
    <col customWidth="1" min="21" max="21" width="5.25"/>
    <col customWidth="1" min="22" max="22" width="17.13"/>
    <col customWidth="1" min="23" max="23" width="16.88"/>
    <col customWidth="1" min="24" max="25" width="6.38"/>
    <col customWidth="1" min="26" max="26" width="7.63"/>
    <col customWidth="1" min="27" max="27" width="5.25"/>
    <col customWidth="1" min="28" max="28" width="19.88"/>
    <col customWidth="1" min="29" max="29" width="16.13"/>
    <col customWidth="1" min="30" max="31" width="6.38"/>
    <col customWidth="1" min="32" max="32" width="8.0"/>
    <col customWidth="1" min="33" max="33" width="5.25"/>
    <col customWidth="1" min="34" max="35" width="16.13"/>
    <col customWidth="1" min="36" max="37" width="6.38"/>
    <col customWidth="1" min="38" max="38" width="8.38"/>
    <col customWidth="1" min="39" max="39" width="5.25"/>
    <col customWidth="1" min="40" max="41" width="16.13"/>
    <col customWidth="1" min="42" max="43" width="6.38"/>
    <col customWidth="1" min="44" max="44" width="10.13"/>
    <col customWidth="1" min="45" max="46" width="6.38"/>
    <col customWidth="1" min="47" max="47" width="10.13"/>
    <col customWidth="1" min="48" max="48" width="8.0"/>
    <col customWidth="1" min="49" max="49" width="6.38"/>
    <col customWidth="1" min="50" max="50" width="8.0"/>
  </cols>
  <sheetData>
    <row r="1">
      <c r="A1" s="1"/>
      <c r="B1" s="2"/>
      <c r="C1" s="2"/>
      <c r="D1" s="3"/>
      <c r="E1" s="4"/>
      <c r="F1" s="5"/>
      <c r="G1" s="5"/>
      <c r="H1" s="5"/>
      <c r="I1" s="5"/>
      <c r="J1" s="6" t="s">
        <v>1</v>
      </c>
      <c r="K1" s="4"/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  <c r="AA1" s="8"/>
      <c r="AB1" s="9" t="s">
        <v>1</v>
      </c>
      <c r="AC1" s="4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649"/>
      <c r="AT1" s="649"/>
      <c r="AU1" s="649"/>
      <c r="AV1" s="649"/>
      <c r="AW1" s="649"/>
      <c r="AX1" s="649"/>
    </row>
    <row r="2">
      <c r="A2" s="7"/>
      <c r="B2" s="350"/>
      <c r="C2" s="350"/>
      <c r="D2" s="124"/>
      <c r="E2" s="351">
        <v>45033.0</v>
      </c>
      <c r="F2" s="387"/>
      <c r="G2" s="387"/>
      <c r="H2" s="387"/>
      <c r="I2" s="124"/>
      <c r="J2" s="124"/>
      <c r="K2" s="351">
        <v>45034.0</v>
      </c>
      <c r="L2" s="124"/>
      <c r="M2" s="124"/>
      <c r="N2" s="124"/>
      <c r="O2" s="124"/>
      <c r="P2" s="124"/>
      <c r="Q2" s="351">
        <v>45035.0</v>
      </c>
      <c r="R2" s="8"/>
      <c r="S2" s="8"/>
      <c r="T2" s="8"/>
      <c r="U2" s="126"/>
      <c r="V2" s="126"/>
      <c r="W2" s="405">
        <v>45036.0</v>
      </c>
      <c r="X2" s="126"/>
      <c r="Y2" s="126"/>
      <c r="Z2" s="126"/>
      <c r="AA2" s="126"/>
      <c r="AB2" s="126"/>
      <c r="AC2" s="405">
        <v>45037.0</v>
      </c>
      <c r="AD2" s="126"/>
      <c r="AE2" s="126"/>
      <c r="AF2" s="126"/>
      <c r="AG2" s="126"/>
      <c r="AH2" s="126"/>
      <c r="AI2" s="405">
        <v>45038.0</v>
      </c>
      <c r="AJ2" s="126"/>
      <c r="AK2" s="126"/>
      <c r="AL2" s="126"/>
      <c r="AM2" s="126"/>
      <c r="AN2" s="126"/>
      <c r="AO2" s="405">
        <v>45039.0</v>
      </c>
      <c r="AP2" s="32"/>
      <c r="AQ2" s="32"/>
      <c r="AR2" s="32"/>
      <c r="AS2" s="31" t="s">
        <v>4</v>
      </c>
      <c r="AT2" s="31" t="s">
        <v>13</v>
      </c>
      <c r="AU2" s="31" t="s">
        <v>14</v>
      </c>
      <c r="AV2" s="33" t="s">
        <v>4</v>
      </c>
      <c r="AW2" s="33" t="s">
        <v>13</v>
      </c>
      <c r="AX2" s="33" t="s">
        <v>15</v>
      </c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/>
      <c r="I3" s="26"/>
      <c r="J3" s="26" t="s">
        <v>2</v>
      </c>
      <c r="K3" s="26" t="s">
        <v>7</v>
      </c>
      <c r="L3" s="26" t="s">
        <v>4</v>
      </c>
      <c r="M3" s="26" t="s">
        <v>5</v>
      </c>
      <c r="N3" s="26"/>
      <c r="O3" s="26"/>
      <c r="P3" s="26" t="s">
        <v>2</v>
      </c>
      <c r="Q3" s="26" t="s">
        <v>8</v>
      </c>
      <c r="R3" s="26" t="s">
        <v>4</v>
      </c>
      <c r="S3" s="26" t="s">
        <v>5</v>
      </c>
      <c r="T3" s="28"/>
      <c r="U3" s="29"/>
      <c r="V3" s="29" t="s">
        <v>2</v>
      </c>
      <c r="W3" s="29" t="s">
        <v>9</v>
      </c>
      <c r="X3" s="26" t="s">
        <v>4</v>
      </c>
      <c r="Y3" s="26" t="s">
        <v>5</v>
      </c>
      <c r="Z3" s="29"/>
      <c r="AA3" s="29"/>
      <c r="AB3" s="29" t="s">
        <v>2</v>
      </c>
      <c r="AC3" s="29" t="s">
        <v>10</v>
      </c>
      <c r="AD3" s="26" t="s">
        <v>4</v>
      </c>
      <c r="AE3" s="26" t="s">
        <v>5</v>
      </c>
      <c r="AF3" s="29"/>
      <c r="AG3" s="29"/>
      <c r="AH3" s="29" t="s">
        <v>2</v>
      </c>
      <c r="AI3" s="29" t="s">
        <v>11</v>
      </c>
      <c r="AJ3" s="26" t="s">
        <v>4</v>
      </c>
      <c r="AK3" s="26" t="s">
        <v>5</v>
      </c>
      <c r="AL3" s="29"/>
      <c r="AM3" s="29"/>
      <c r="AN3" s="29" t="s">
        <v>2</v>
      </c>
      <c r="AO3" s="29" t="s">
        <v>12</v>
      </c>
      <c r="AP3" s="26" t="s">
        <v>4</v>
      </c>
      <c r="AQ3" s="26" t="s">
        <v>5</v>
      </c>
      <c r="AR3" s="30"/>
      <c r="AS3" s="29"/>
      <c r="AT3" s="29"/>
      <c r="AU3" s="29"/>
      <c r="AV3" s="650"/>
      <c r="AW3" s="650"/>
      <c r="AX3" s="650"/>
    </row>
    <row r="4">
      <c r="A4" s="35" t="s">
        <v>18</v>
      </c>
      <c r="B4" s="41" t="s">
        <v>33</v>
      </c>
      <c r="C4" s="37">
        <v>45034.0</v>
      </c>
      <c r="D4" s="38" t="s">
        <v>273</v>
      </c>
      <c r="E4" s="39" t="s">
        <v>39</v>
      </c>
      <c r="F4" s="40">
        <v>5.5</v>
      </c>
      <c r="G4" s="40">
        <v>1.0</v>
      </c>
      <c r="H4" s="41" t="s">
        <v>22</v>
      </c>
      <c r="I4" s="37">
        <v>45034.0</v>
      </c>
      <c r="J4" s="38" t="s">
        <v>893</v>
      </c>
      <c r="K4" s="39" t="s">
        <v>894</v>
      </c>
      <c r="L4" s="40">
        <v>1.0</v>
      </c>
      <c r="M4" s="40">
        <v>7.5</v>
      </c>
      <c r="N4" s="95" t="s">
        <v>24</v>
      </c>
      <c r="O4" s="37">
        <v>45035.0</v>
      </c>
      <c r="P4" s="38" t="s">
        <v>703</v>
      </c>
      <c r="Q4" s="39" t="s">
        <v>704</v>
      </c>
      <c r="R4" s="40">
        <v>3.0</v>
      </c>
      <c r="S4" s="40">
        <v>7.5</v>
      </c>
      <c r="T4" s="43" t="s">
        <v>26</v>
      </c>
      <c r="U4" s="37">
        <v>45036.0</v>
      </c>
      <c r="V4" s="38" t="s">
        <v>352</v>
      </c>
      <c r="W4" s="39" t="s">
        <v>208</v>
      </c>
      <c r="X4" s="40">
        <v>0.0</v>
      </c>
      <c r="Y4" s="40">
        <v>5.5</v>
      </c>
      <c r="Z4" s="56" t="s">
        <v>56</v>
      </c>
      <c r="AA4" s="37">
        <v>45037.0</v>
      </c>
      <c r="AB4" s="38" t="s">
        <v>25</v>
      </c>
      <c r="AC4" s="39" t="s">
        <v>25</v>
      </c>
      <c r="AD4" s="40">
        <v>0.0</v>
      </c>
      <c r="AE4" s="40">
        <v>0.0</v>
      </c>
      <c r="AF4" s="66" t="s">
        <v>57</v>
      </c>
      <c r="AG4" s="37">
        <v>45038.0</v>
      </c>
      <c r="AH4" s="38" t="s">
        <v>352</v>
      </c>
      <c r="AI4" s="39" t="s">
        <v>208</v>
      </c>
      <c r="AJ4" s="40">
        <v>0.0</v>
      </c>
      <c r="AK4" s="40">
        <v>5.5</v>
      </c>
      <c r="AL4" s="47" t="s">
        <v>27</v>
      </c>
      <c r="AM4" s="495">
        <v>45040.0</v>
      </c>
      <c r="AN4" s="38" t="s">
        <v>423</v>
      </c>
      <c r="AO4" s="39" t="s">
        <v>424</v>
      </c>
      <c r="AP4" s="40">
        <v>5.5</v>
      </c>
      <c r="AQ4" s="40">
        <v>6.0</v>
      </c>
      <c r="AR4" s="65"/>
      <c r="AS4" s="49">
        <v>15.0</v>
      </c>
      <c r="AT4" s="39">
        <v>33.0</v>
      </c>
      <c r="AU4" s="50">
        <v>48.0</v>
      </c>
      <c r="AV4" s="221">
        <f>AS4*80</f>
        <v>1200</v>
      </c>
      <c r="AW4" s="221">
        <f>AT4*88</f>
        <v>2904</v>
      </c>
      <c r="AX4" s="221">
        <f t="shared" ref="AX4:AX9" si="1">SUM(AV4,AW4)</f>
        <v>4104</v>
      </c>
    </row>
    <row r="5">
      <c r="A5" s="67" t="s">
        <v>32</v>
      </c>
      <c r="B5" s="43" t="s">
        <v>19</v>
      </c>
      <c r="C5" s="37">
        <v>45033.0</v>
      </c>
      <c r="D5" s="38" t="s">
        <v>778</v>
      </c>
      <c r="E5" s="39" t="s">
        <v>779</v>
      </c>
      <c r="F5" s="40">
        <v>0.0</v>
      </c>
      <c r="G5" s="40">
        <v>6.0</v>
      </c>
      <c r="H5" s="41" t="s">
        <v>22</v>
      </c>
      <c r="I5" s="37">
        <v>45034.0</v>
      </c>
      <c r="J5" s="38" t="s">
        <v>778</v>
      </c>
      <c r="K5" s="39" t="s">
        <v>779</v>
      </c>
      <c r="L5" s="40">
        <v>0.0</v>
      </c>
      <c r="M5" s="40">
        <v>6.0</v>
      </c>
      <c r="N5" s="95" t="s">
        <v>24</v>
      </c>
      <c r="O5" s="37">
        <v>45035.0</v>
      </c>
      <c r="P5" s="38" t="s">
        <v>778</v>
      </c>
      <c r="Q5" s="39" t="s">
        <v>779</v>
      </c>
      <c r="R5" s="40">
        <v>0.0</v>
      </c>
      <c r="S5" s="40">
        <v>6.0</v>
      </c>
      <c r="T5" s="43" t="s">
        <v>26</v>
      </c>
      <c r="U5" s="37">
        <v>45036.0</v>
      </c>
      <c r="V5" s="38" t="s">
        <v>895</v>
      </c>
      <c r="W5" s="39" t="s">
        <v>896</v>
      </c>
      <c r="X5" s="40">
        <v>0.0</v>
      </c>
      <c r="Y5" s="40">
        <v>7.5</v>
      </c>
      <c r="Z5" s="56" t="s">
        <v>56</v>
      </c>
      <c r="AA5" s="37">
        <v>45037.0</v>
      </c>
      <c r="AB5" s="38" t="s">
        <v>895</v>
      </c>
      <c r="AC5" s="39" t="s">
        <v>896</v>
      </c>
      <c r="AD5" s="40">
        <v>0.0</v>
      </c>
      <c r="AE5" s="40">
        <v>7.5</v>
      </c>
      <c r="AF5" s="66" t="s">
        <v>57</v>
      </c>
      <c r="AG5" s="37">
        <v>45038.0</v>
      </c>
      <c r="AH5" s="38" t="s">
        <v>272</v>
      </c>
      <c r="AI5" s="39" t="s">
        <v>21</v>
      </c>
      <c r="AJ5" s="40">
        <v>0.0</v>
      </c>
      <c r="AK5" s="40">
        <v>6.5</v>
      </c>
      <c r="AL5" s="47" t="s">
        <v>27</v>
      </c>
      <c r="AM5" s="495">
        <v>45040.0</v>
      </c>
      <c r="AN5" s="38" t="s">
        <v>25</v>
      </c>
      <c r="AO5" s="39" t="s">
        <v>25</v>
      </c>
      <c r="AP5" s="40">
        <v>0.0</v>
      </c>
      <c r="AQ5" s="40">
        <v>0.0</v>
      </c>
      <c r="AR5" s="65"/>
      <c r="AS5" s="49">
        <v>0.0</v>
      </c>
      <c r="AT5" s="39">
        <v>39.5</v>
      </c>
      <c r="AU5" s="50">
        <v>39.5</v>
      </c>
      <c r="AV5" s="221">
        <f t="shared" ref="AV5:AV6" si="2">AS5*67.31</f>
        <v>0</v>
      </c>
      <c r="AW5" s="221">
        <f t="shared" ref="AW5:AW6" si="3">AT5*74</f>
        <v>2923</v>
      </c>
      <c r="AX5" s="221">
        <f t="shared" si="1"/>
        <v>2923</v>
      </c>
    </row>
    <row r="6">
      <c r="A6" s="35" t="s">
        <v>30</v>
      </c>
      <c r="B6" s="41" t="s">
        <v>33</v>
      </c>
      <c r="C6" s="37">
        <v>45034.0</v>
      </c>
      <c r="D6" s="38" t="s">
        <v>780</v>
      </c>
      <c r="E6" s="39" t="s">
        <v>781</v>
      </c>
      <c r="F6" s="40">
        <v>5.5</v>
      </c>
      <c r="G6" s="40">
        <v>1.5</v>
      </c>
      <c r="H6" s="420" t="s">
        <v>46</v>
      </c>
      <c r="I6" s="495">
        <v>45035.0</v>
      </c>
      <c r="J6" s="38" t="s">
        <v>780</v>
      </c>
      <c r="K6" s="39" t="s">
        <v>781</v>
      </c>
      <c r="L6" s="40">
        <v>5.5</v>
      </c>
      <c r="M6" s="40">
        <v>1.5</v>
      </c>
      <c r="N6" s="38" t="s">
        <v>36</v>
      </c>
      <c r="O6" s="37">
        <v>45036.0</v>
      </c>
      <c r="P6" s="38" t="s">
        <v>780</v>
      </c>
      <c r="Q6" s="39" t="s">
        <v>781</v>
      </c>
      <c r="R6" s="40">
        <v>5.5</v>
      </c>
      <c r="S6" s="40">
        <v>1.5</v>
      </c>
      <c r="T6" s="56" t="s">
        <v>37</v>
      </c>
      <c r="U6" s="37">
        <v>45037.0</v>
      </c>
      <c r="V6" s="38" t="s">
        <v>337</v>
      </c>
      <c r="W6" s="39" t="s">
        <v>195</v>
      </c>
      <c r="X6" s="40">
        <v>5.5</v>
      </c>
      <c r="Y6" s="40">
        <v>2.0</v>
      </c>
      <c r="Z6" s="56" t="s">
        <v>40</v>
      </c>
      <c r="AA6" s="37">
        <v>45038.0</v>
      </c>
      <c r="AB6" s="38" t="s">
        <v>70</v>
      </c>
      <c r="AC6" s="39" t="s">
        <v>897</v>
      </c>
      <c r="AD6" s="40">
        <v>7.5</v>
      </c>
      <c r="AE6" s="40">
        <v>0.0</v>
      </c>
      <c r="AF6" s="47" t="s">
        <v>43</v>
      </c>
      <c r="AG6" s="37">
        <v>45039.0</v>
      </c>
      <c r="AH6" s="38" t="s">
        <v>353</v>
      </c>
      <c r="AI6" s="39" t="s">
        <v>354</v>
      </c>
      <c r="AJ6" s="40">
        <v>7.5</v>
      </c>
      <c r="AK6" s="40">
        <v>2.0</v>
      </c>
      <c r="AL6" s="47" t="s">
        <v>44</v>
      </c>
      <c r="AM6" s="495">
        <v>45040.0</v>
      </c>
      <c r="AN6" s="38" t="s">
        <v>25</v>
      </c>
      <c r="AO6" s="39" t="s">
        <v>25</v>
      </c>
      <c r="AP6" s="40">
        <v>0.0</v>
      </c>
      <c r="AQ6" s="40">
        <v>0.0</v>
      </c>
      <c r="AR6" s="65"/>
      <c r="AS6" s="49">
        <v>37.0</v>
      </c>
      <c r="AT6" s="39">
        <v>8.5</v>
      </c>
      <c r="AU6" s="50">
        <v>45.5</v>
      </c>
      <c r="AV6" s="221">
        <f t="shared" si="2"/>
        <v>2490.47</v>
      </c>
      <c r="AW6" s="221">
        <f t="shared" si="3"/>
        <v>629</v>
      </c>
      <c r="AX6" s="221">
        <f t="shared" si="1"/>
        <v>3119.47</v>
      </c>
    </row>
    <row r="7">
      <c r="A7" s="35" t="s">
        <v>45</v>
      </c>
      <c r="B7" s="41" t="s">
        <v>33</v>
      </c>
      <c r="C7" s="37">
        <v>45034.0</v>
      </c>
      <c r="D7" s="38" t="s">
        <v>166</v>
      </c>
      <c r="E7" s="39" t="s">
        <v>166</v>
      </c>
      <c r="F7" s="40">
        <v>0.0</v>
      </c>
      <c r="G7" s="40">
        <v>0.0</v>
      </c>
      <c r="H7" s="420" t="s">
        <v>46</v>
      </c>
      <c r="I7" s="495">
        <v>45035.0</v>
      </c>
      <c r="J7" s="38" t="s">
        <v>166</v>
      </c>
      <c r="K7" s="39" t="s">
        <v>166</v>
      </c>
      <c r="L7" s="147">
        <v>0.0</v>
      </c>
      <c r="M7" s="40">
        <v>0.0</v>
      </c>
      <c r="N7" s="38" t="s">
        <v>36</v>
      </c>
      <c r="O7" s="37">
        <v>45036.0</v>
      </c>
      <c r="P7" s="38" t="s">
        <v>166</v>
      </c>
      <c r="Q7" s="39" t="s">
        <v>166</v>
      </c>
      <c r="R7" s="148">
        <v>0.0</v>
      </c>
      <c r="S7" s="40">
        <v>0.0</v>
      </c>
      <c r="T7" s="56" t="s">
        <v>37</v>
      </c>
      <c r="U7" s="37">
        <v>45037.0</v>
      </c>
      <c r="V7" s="38" t="s">
        <v>862</v>
      </c>
      <c r="W7" s="39" t="s">
        <v>863</v>
      </c>
      <c r="X7" s="40">
        <v>5.5</v>
      </c>
      <c r="Y7" s="40">
        <v>0.0</v>
      </c>
      <c r="Z7" s="56" t="s">
        <v>40</v>
      </c>
      <c r="AA7" s="37">
        <v>45038.0</v>
      </c>
      <c r="AB7" s="38" t="s">
        <v>70</v>
      </c>
      <c r="AC7" s="39" t="s">
        <v>897</v>
      </c>
      <c r="AD7" s="40">
        <v>7.5</v>
      </c>
      <c r="AE7" s="40">
        <v>0.0</v>
      </c>
      <c r="AF7" s="47" t="s">
        <v>43</v>
      </c>
      <c r="AG7" s="37">
        <v>45039.0</v>
      </c>
      <c r="AH7" s="38" t="s">
        <v>199</v>
      </c>
      <c r="AI7" s="39" t="s">
        <v>42</v>
      </c>
      <c r="AJ7" s="40">
        <v>7.5</v>
      </c>
      <c r="AK7" s="40">
        <v>1.0</v>
      </c>
      <c r="AL7" s="47" t="s">
        <v>44</v>
      </c>
      <c r="AM7" s="495">
        <v>45040.0</v>
      </c>
      <c r="AN7" s="38" t="s">
        <v>25</v>
      </c>
      <c r="AO7" s="39" t="s">
        <v>25</v>
      </c>
      <c r="AP7" s="40">
        <v>0.0</v>
      </c>
      <c r="AQ7" s="40">
        <v>0.0</v>
      </c>
      <c r="AR7" s="65"/>
      <c r="AS7" s="49">
        <v>20.5</v>
      </c>
      <c r="AT7" s="39">
        <v>1.0</v>
      </c>
      <c r="AU7" s="50">
        <v>21.5</v>
      </c>
      <c r="AV7" s="221">
        <f t="shared" ref="AV7:AV9" si="4">AS7*80</f>
        <v>1640</v>
      </c>
      <c r="AW7" s="221">
        <f t="shared" ref="AW7:AW9" si="5">AT7*88</f>
        <v>88</v>
      </c>
      <c r="AX7" s="221">
        <f t="shared" si="1"/>
        <v>1728</v>
      </c>
    </row>
    <row r="8">
      <c r="A8" s="67" t="s">
        <v>50</v>
      </c>
      <c r="B8" s="43" t="s">
        <v>19</v>
      </c>
      <c r="C8" s="37">
        <v>45033.0</v>
      </c>
      <c r="D8" s="38" t="s">
        <v>272</v>
      </c>
      <c r="E8" s="39" t="s">
        <v>21</v>
      </c>
      <c r="F8" s="40">
        <v>0.0</v>
      </c>
      <c r="G8" s="40">
        <v>6.5</v>
      </c>
      <c r="H8" s="420" t="s">
        <v>46</v>
      </c>
      <c r="I8" s="495">
        <v>45035.0</v>
      </c>
      <c r="J8" s="131" t="s">
        <v>802</v>
      </c>
      <c r="K8" s="39" t="s">
        <v>803</v>
      </c>
      <c r="L8" s="40">
        <v>4.5</v>
      </c>
      <c r="M8" s="40">
        <v>0.0</v>
      </c>
      <c r="N8" s="38" t="s">
        <v>36</v>
      </c>
      <c r="O8" s="37">
        <v>45036.0</v>
      </c>
      <c r="P8" s="96" t="s">
        <v>898</v>
      </c>
      <c r="Q8" s="39" t="s">
        <v>899</v>
      </c>
      <c r="R8" s="481">
        <v>2.5</v>
      </c>
      <c r="S8" s="481">
        <v>0.0</v>
      </c>
      <c r="X8" s="40">
        <v>0.0</v>
      </c>
      <c r="Y8" s="40">
        <v>0.0</v>
      </c>
      <c r="AD8" s="40">
        <v>0.0</v>
      </c>
      <c r="AE8" s="40">
        <v>0.0</v>
      </c>
      <c r="AF8" s="47"/>
      <c r="AG8" s="37"/>
      <c r="AH8" s="38"/>
      <c r="AI8" s="39"/>
      <c r="AJ8" s="40">
        <v>0.0</v>
      </c>
      <c r="AK8" s="40">
        <v>0.0</v>
      </c>
      <c r="AL8" s="47" t="s">
        <v>27</v>
      </c>
      <c r="AM8" s="495">
        <v>45040.0</v>
      </c>
      <c r="AN8" s="38" t="s">
        <v>423</v>
      </c>
      <c r="AO8" s="39" t="s">
        <v>424</v>
      </c>
      <c r="AP8" s="40">
        <v>5.5</v>
      </c>
      <c r="AQ8" s="40">
        <v>6.0</v>
      </c>
      <c r="AR8" s="65"/>
      <c r="AS8" s="49">
        <v>12.5</v>
      </c>
      <c r="AT8" s="39">
        <v>12.5</v>
      </c>
      <c r="AU8" s="50">
        <v>25.0</v>
      </c>
      <c r="AV8" s="221">
        <f t="shared" si="4"/>
        <v>1000</v>
      </c>
      <c r="AW8" s="221">
        <f t="shared" si="5"/>
        <v>1100</v>
      </c>
      <c r="AX8" s="221">
        <f t="shared" si="1"/>
        <v>2100</v>
      </c>
    </row>
    <row r="9">
      <c r="A9" s="68" t="s">
        <v>52</v>
      </c>
      <c r="D9" s="68"/>
      <c r="F9" s="40">
        <v>0.0</v>
      </c>
      <c r="G9" s="40">
        <v>0.0</v>
      </c>
      <c r="H9" s="60"/>
      <c r="I9" s="45"/>
      <c r="J9" s="39"/>
      <c r="K9" s="39"/>
      <c r="L9" s="40">
        <v>0.0</v>
      </c>
      <c r="M9" s="40">
        <v>0.0</v>
      </c>
      <c r="N9" s="70"/>
      <c r="O9" s="71"/>
      <c r="P9" s="51"/>
      <c r="Q9" s="51"/>
      <c r="R9" s="40">
        <v>0.0</v>
      </c>
      <c r="S9" s="40">
        <v>0.0</v>
      </c>
      <c r="T9" s="75"/>
      <c r="U9" s="68"/>
      <c r="V9" s="32"/>
      <c r="W9" s="32"/>
      <c r="X9" s="40">
        <v>0.0</v>
      </c>
      <c r="Y9" s="40">
        <v>0.0</v>
      </c>
      <c r="Z9" s="56" t="s">
        <v>56</v>
      </c>
      <c r="AA9" s="37">
        <v>45037.0</v>
      </c>
      <c r="AB9" s="38" t="s">
        <v>895</v>
      </c>
      <c r="AC9" s="39" t="s">
        <v>896</v>
      </c>
      <c r="AD9" s="40">
        <v>0.0</v>
      </c>
      <c r="AE9" s="40">
        <v>7.5</v>
      </c>
      <c r="AJ9" s="40">
        <v>0.0</v>
      </c>
      <c r="AK9" s="40">
        <v>0.0</v>
      </c>
      <c r="AL9" s="92"/>
      <c r="AM9" s="202"/>
      <c r="AN9" s="297"/>
      <c r="AO9" s="651"/>
      <c r="AP9" s="385">
        <v>0.0</v>
      </c>
      <c r="AQ9" s="385">
        <v>0.0</v>
      </c>
      <c r="AR9" s="652"/>
      <c r="AS9" s="653">
        <v>0.0</v>
      </c>
      <c r="AT9" s="111">
        <v>7.5</v>
      </c>
      <c r="AU9" s="654">
        <v>7.5</v>
      </c>
      <c r="AV9" s="221">
        <f t="shared" si="4"/>
        <v>0</v>
      </c>
      <c r="AW9" s="221">
        <f t="shared" si="5"/>
        <v>660</v>
      </c>
      <c r="AX9" s="221">
        <f t="shared" si="1"/>
        <v>660</v>
      </c>
    </row>
    <row r="10">
      <c r="AO10" s="632"/>
      <c r="AP10" s="632"/>
      <c r="AQ10" s="632"/>
      <c r="AR10" s="655"/>
      <c r="AS10" s="627"/>
      <c r="AT10" s="627"/>
      <c r="AU10" s="627"/>
      <c r="AV10" s="33"/>
      <c r="AW10" s="33"/>
      <c r="AX10" s="33"/>
    </row>
    <row r="11">
      <c r="AO11" s="632"/>
      <c r="AP11" s="632"/>
      <c r="AQ11" s="632"/>
      <c r="AR11" s="655" t="s">
        <v>14</v>
      </c>
      <c r="AS11" s="627">
        <f t="shared" ref="AS11:AX11" si="6">SUM(AS4,AS5,AS6,AS7,AS8,AS9)</f>
        <v>85</v>
      </c>
      <c r="AT11" s="627">
        <f t="shared" si="6"/>
        <v>102</v>
      </c>
      <c r="AU11" s="627">
        <f t="shared" si="6"/>
        <v>187</v>
      </c>
      <c r="AV11" s="33">
        <f t="shared" si="6"/>
        <v>6330.47</v>
      </c>
      <c r="AW11" s="33">
        <f t="shared" si="6"/>
        <v>8304</v>
      </c>
      <c r="AX11" s="33">
        <f t="shared" si="6"/>
        <v>14634.47</v>
      </c>
    </row>
    <row r="12">
      <c r="D12" s="68"/>
      <c r="J12" s="6" t="s">
        <v>51</v>
      </c>
      <c r="K12" s="4"/>
      <c r="L12" s="70"/>
      <c r="M12" s="70"/>
      <c r="N12" s="70"/>
      <c r="O12" s="71"/>
      <c r="P12" s="51"/>
      <c r="Q12" s="51"/>
      <c r="R12" s="75"/>
      <c r="S12" s="75"/>
      <c r="T12" s="75"/>
      <c r="U12" s="68"/>
      <c r="V12" s="32"/>
      <c r="W12" s="32"/>
      <c r="X12" s="73"/>
      <c r="Y12" s="73"/>
      <c r="Z12" s="73"/>
      <c r="AB12" s="9" t="s">
        <v>51</v>
      </c>
      <c r="AC12" s="4"/>
      <c r="AJ12" s="32"/>
      <c r="AK12" s="32"/>
      <c r="AL12" s="83"/>
      <c r="AM12" s="84"/>
      <c r="AN12" s="522"/>
      <c r="AO12" s="522"/>
      <c r="AP12" s="75"/>
      <c r="AQ12" s="75"/>
      <c r="AR12" s="75"/>
      <c r="AS12" s="194"/>
      <c r="AT12" s="194"/>
      <c r="AU12" s="194"/>
      <c r="AV12" s="194"/>
      <c r="AW12" s="194"/>
      <c r="AX12" s="194"/>
    </row>
    <row r="13">
      <c r="A13" s="7"/>
      <c r="B13" s="350"/>
      <c r="C13" s="350"/>
      <c r="D13" s="124"/>
      <c r="E13" s="351">
        <v>45033.0</v>
      </c>
      <c r="F13" s="387"/>
      <c r="G13" s="387"/>
      <c r="H13" s="387"/>
      <c r="I13" s="124"/>
      <c r="J13" s="124"/>
      <c r="K13" s="351">
        <v>45034.0</v>
      </c>
      <c r="L13" s="124"/>
      <c r="M13" s="124"/>
      <c r="N13" s="124"/>
      <c r="O13" s="124"/>
      <c r="P13" s="124"/>
      <c r="Q13" s="351">
        <v>45035.0</v>
      </c>
      <c r="R13" s="8"/>
      <c r="S13" s="8"/>
      <c r="T13" s="8"/>
      <c r="U13" s="126"/>
      <c r="V13" s="126"/>
      <c r="W13" s="405">
        <v>45036.0</v>
      </c>
      <c r="X13" s="126"/>
      <c r="Y13" s="126"/>
      <c r="Z13" s="126"/>
      <c r="AA13" s="126"/>
      <c r="AB13" s="126"/>
      <c r="AC13" s="405">
        <v>45037.0</v>
      </c>
      <c r="AD13" s="126"/>
      <c r="AE13" s="126"/>
      <c r="AF13" s="126"/>
      <c r="AG13" s="126"/>
      <c r="AH13" s="126"/>
      <c r="AI13" s="405">
        <v>45038.0</v>
      </c>
      <c r="AJ13" s="126"/>
      <c r="AK13" s="126"/>
      <c r="AL13" s="126"/>
      <c r="AM13" s="126"/>
      <c r="AN13" s="126"/>
      <c r="AO13" s="405">
        <v>45039.0</v>
      </c>
      <c r="AP13" s="646"/>
      <c r="AQ13" s="646"/>
      <c r="AR13" s="646"/>
      <c r="AS13" s="646" t="s">
        <v>4</v>
      </c>
      <c r="AT13" s="646" t="s">
        <v>13</v>
      </c>
      <c r="AU13" s="646" t="s">
        <v>14</v>
      </c>
      <c r="AV13" s="33" t="s">
        <v>4</v>
      </c>
      <c r="AW13" s="33" t="s">
        <v>13</v>
      </c>
      <c r="AX13" s="33" t="s">
        <v>15</v>
      </c>
    </row>
    <row r="14">
      <c r="A14" s="153"/>
      <c r="B14" s="11"/>
      <c r="C14" s="17"/>
      <c r="D14" s="413" t="s">
        <v>2</v>
      </c>
      <c r="E14" s="26" t="s">
        <v>3</v>
      </c>
      <c r="F14" s="26" t="s">
        <v>4</v>
      </c>
      <c r="G14" s="26" t="s">
        <v>5</v>
      </c>
      <c r="H14" s="14"/>
      <c r="I14" s="18"/>
      <c r="J14" s="413" t="s">
        <v>2</v>
      </c>
      <c r="K14" s="413" t="s">
        <v>7</v>
      </c>
      <c r="L14" s="26" t="s">
        <v>4</v>
      </c>
      <c r="M14" s="26" t="s">
        <v>5</v>
      </c>
      <c r="N14" s="15"/>
      <c r="O14" s="18"/>
      <c r="P14" s="413" t="s">
        <v>2</v>
      </c>
      <c r="Q14" s="447" t="s">
        <v>8</v>
      </c>
      <c r="R14" s="26" t="s">
        <v>4</v>
      </c>
      <c r="S14" s="26" t="s">
        <v>5</v>
      </c>
      <c r="T14" s="11"/>
      <c r="U14" s="18"/>
      <c r="V14" s="413" t="s">
        <v>2</v>
      </c>
      <c r="W14" s="29" t="s">
        <v>9</v>
      </c>
      <c r="X14" s="26" t="s">
        <v>4</v>
      </c>
      <c r="Y14" s="26" t="s">
        <v>5</v>
      </c>
      <c r="Z14" s="582"/>
      <c r="AA14" s="18"/>
      <c r="AB14" s="413" t="s">
        <v>2</v>
      </c>
      <c r="AC14" s="29" t="s">
        <v>10</v>
      </c>
      <c r="AD14" s="26" t="s">
        <v>4</v>
      </c>
      <c r="AE14" s="26" t="s">
        <v>5</v>
      </c>
      <c r="AF14" s="15"/>
      <c r="AG14" s="18"/>
      <c r="AH14" s="413" t="s">
        <v>2</v>
      </c>
      <c r="AI14" s="448" t="s">
        <v>11</v>
      </c>
      <c r="AJ14" s="26" t="s">
        <v>4</v>
      </c>
      <c r="AK14" s="26" t="s">
        <v>5</v>
      </c>
      <c r="AL14" s="15"/>
      <c r="AM14" s="18"/>
      <c r="AN14" s="413" t="s">
        <v>2</v>
      </c>
      <c r="AO14" s="29" t="s">
        <v>12</v>
      </c>
      <c r="AP14" s="26" t="s">
        <v>4</v>
      </c>
      <c r="AQ14" s="26" t="s">
        <v>5</v>
      </c>
      <c r="AR14" s="30"/>
      <c r="AS14" s="30"/>
      <c r="AT14" s="30"/>
      <c r="AU14" s="30"/>
      <c r="AV14" s="650"/>
      <c r="AW14" s="650"/>
      <c r="AX14" s="650"/>
    </row>
    <row r="15">
      <c r="A15" s="415" t="s">
        <v>54</v>
      </c>
      <c r="B15" s="43" t="s">
        <v>19</v>
      </c>
      <c r="C15" s="37">
        <v>45033.0</v>
      </c>
      <c r="D15" s="95" t="s">
        <v>307</v>
      </c>
      <c r="E15" s="418" t="s">
        <v>180</v>
      </c>
      <c r="F15" s="300">
        <v>0.0</v>
      </c>
      <c r="G15" s="300">
        <v>5.0</v>
      </c>
      <c r="H15" s="43" t="s">
        <v>22</v>
      </c>
      <c r="I15" s="37">
        <v>45034.0</v>
      </c>
      <c r="J15" s="95" t="s">
        <v>211</v>
      </c>
      <c r="K15" s="418" t="s">
        <v>66</v>
      </c>
      <c r="L15" s="300">
        <v>0.0</v>
      </c>
      <c r="M15" s="300">
        <v>6.0</v>
      </c>
      <c r="N15" s="43" t="s">
        <v>24</v>
      </c>
      <c r="O15" s="37">
        <v>45035.0</v>
      </c>
      <c r="P15" s="95" t="s">
        <v>307</v>
      </c>
      <c r="Q15" s="418" t="s">
        <v>180</v>
      </c>
      <c r="R15" s="300">
        <v>0.0</v>
      </c>
      <c r="S15" s="300">
        <v>5.0</v>
      </c>
      <c r="T15" s="43" t="s">
        <v>26</v>
      </c>
      <c r="U15" s="37">
        <v>45036.0</v>
      </c>
      <c r="V15" s="95" t="s">
        <v>211</v>
      </c>
      <c r="W15" s="418" t="s">
        <v>66</v>
      </c>
      <c r="X15" s="300">
        <v>0.0</v>
      </c>
      <c r="Y15" s="300">
        <v>6.0</v>
      </c>
      <c r="Z15" s="43" t="s">
        <v>56</v>
      </c>
      <c r="AA15" s="37">
        <v>45037.0</v>
      </c>
      <c r="AB15" s="95" t="s">
        <v>307</v>
      </c>
      <c r="AC15" s="418" t="s">
        <v>180</v>
      </c>
      <c r="AD15" s="300">
        <v>0.0</v>
      </c>
      <c r="AE15" s="300">
        <v>5.0</v>
      </c>
      <c r="AF15" s="66" t="s">
        <v>57</v>
      </c>
      <c r="AG15" s="37">
        <v>45038.0</v>
      </c>
      <c r="AH15" s="95" t="s">
        <v>307</v>
      </c>
      <c r="AI15" s="418" t="s">
        <v>180</v>
      </c>
      <c r="AJ15" s="300">
        <v>0.0</v>
      </c>
      <c r="AK15" s="300">
        <v>5.0</v>
      </c>
      <c r="AL15" s="43" t="s">
        <v>93</v>
      </c>
      <c r="AM15" s="37">
        <v>45039.0</v>
      </c>
      <c r="AN15" s="95" t="s">
        <v>307</v>
      </c>
      <c r="AO15" s="418" t="s">
        <v>180</v>
      </c>
      <c r="AP15" s="300">
        <v>0.0</v>
      </c>
      <c r="AQ15" s="300">
        <v>5.0</v>
      </c>
      <c r="AR15" s="656"/>
      <c r="AS15" s="657">
        <f t="shared" ref="AS15:AT15" si="7">SUM(F15,L15,R15,X15,AD15,AJ15,AP15)</f>
        <v>0</v>
      </c>
      <c r="AT15" s="58">
        <f t="shared" si="7"/>
        <v>37</v>
      </c>
      <c r="AU15" s="658">
        <f t="shared" ref="AU15:AU18" si="9">SUM(AS15,AT15)</f>
        <v>37</v>
      </c>
      <c r="AV15" s="584">
        <f t="shared" ref="AV15:AV16" si="10">80*AS15</f>
        <v>0</v>
      </c>
      <c r="AW15" s="584">
        <f t="shared" ref="AW15:AW16" si="11">88*AT15</f>
        <v>3256</v>
      </c>
      <c r="AX15" s="584">
        <f t="shared" ref="AX15:AX18" si="12">SUM(AV15,AW15)</f>
        <v>3256</v>
      </c>
    </row>
    <row r="16">
      <c r="A16" s="423" t="s">
        <v>69</v>
      </c>
      <c r="B16" s="420" t="s">
        <v>33</v>
      </c>
      <c r="C16" s="37">
        <v>45034.0</v>
      </c>
      <c r="D16" s="95" t="s">
        <v>315</v>
      </c>
      <c r="E16" s="418" t="s">
        <v>200</v>
      </c>
      <c r="F16" s="300">
        <v>6.5</v>
      </c>
      <c r="G16" s="300">
        <v>2.0</v>
      </c>
      <c r="H16" s="420" t="s">
        <v>46</v>
      </c>
      <c r="I16" s="495">
        <v>45035.0</v>
      </c>
      <c r="J16" s="95" t="s">
        <v>274</v>
      </c>
      <c r="K16" s="418" t="s">
        <v>48</v>
      </c>
      <c r="L16" s="300">
        <v>6.0</v>
      </c>
      <c r="M16" s="300">
        <v>2.0</v>
      </c>
      <c r="N16" s="420" t="s">
        <v>36</v>
      </c>
      <c r="O16" s="37">
        <v>45036.0</v>
      </c>
      <c r="P16" s="95" t="s">
        <v>274</v>
      </c>
      <c r="Q16" s="418" t="s">
        <v>48</v>
      </c>
      <c r="R16" s="300">
        <v>6.0</v>
      </c>
      <c r="S16" s="300">
        <v>2.0</v>
      </c>
      <c r="T16" s="420" t="s">
        <v>37</v>
      </c>
      <c r="U16" s="37">
        <v>45037.0</v>
      </c>
      <c r="V16" s="95" t="s">
        <v>274</v>
      </c>
      <c r="W16" s="418" t="s">
        <v>48</v>
      </c>
      <c r="X16" s="300">
        <v>6.0</v>
      </c>
      <c r="Y16" s="300">
        <v>2.0</v>
      </c>
      <c r="Z16" s="420" t="s">
        <v>40</v>
      </c>
      <c r="AA16" s="37">
        <v>45038.0</v>
      </c>
      <c r="AB16" s="95" t="s">
        <v>274</v>
      </c>
      <c r="AC16" s="98" t="s">
        <v>48</v>
      </c>
      <c r="AD16" s="300">
        <v>6.0</v>
      </c>
      <c r="AE16" s="300">
        <v>2.0</v>
      </c>
      <c r="AF16" s="96" t="s">
        <v>43</v>
      </c>
      <c r="AG16" s="37">
        <v>45039.0</v>
      </c>
      <c r="AH16" s="95" t="s">
        <v>274</v>
      </c>
      <c r="AI16" s="418" t="s">
        <v>48</v>
      </c>
      <c r="AJ16" s="300">
        <v>6.0</v>
      </c>
      <c r="AK16" s="300">
        <v>2.0</v>
      </c>
      <c r="AL16" s="420" t="s">
        <v>44</v>
      </c>
      <c r="AM16" s="495">
        <v>45040.0</v>
      </c>
      <c r="AN16" s="95" t="s">
        <v>274</v>
      </c>
      <c r="AO16" s="98" t="s">
        <v>48</v>
      </c>
      <c r="AP16" s="300">
        <v>6.0</v>
      </c>
      <c r="AQ16" s="300">
        <v>2.0</v>
      </c>
      <c r="AR16" s="656"/>
      <c r="AS16" s="657">
        <f t="shared" ref="AS16:AT16" si="8">SUM(F16,L16,R16,X16,AD16,AJ16,AP16)</f>
        <v>42.5</v>
      </c>
      <c r="AT16" s="53">
        <f t="shared" si="8"/>
        <v>14</v>
      </c>
      <c r="AU16" s="658">
        <f t="shared" si="9"/>
        <v>56.5</v>
      </c>
      <c r="AV16" s="584">
        <f t="shared" si="10"/>
        <v>3400</v>
      </c>
      <c r="AW16" s="584">
        <f t="shared" si="11"/>
        <v>1232</v>
      </c>
      <c r="AX16" s="584">
        <f t="shared" si="12"/>
        <v>4632</v>
      </c>
    </row>
    <row r="17">
      <c r="A17" s="116" t="s">
        <v>73</v>
      </c>
      <c r="B17" s="420" t="s">
        <v>33</v>
      </c>
      <c r="C17" s="37">
        <v>45034.0</v>
      </c>
      <c r="D17" s="95" t="s">
        <v>25</v>
      </c>
      <c r="E17" s="418" t="s">
        <v>25</v>
      </c>
      <c r="F17" s="300">
        <v>0.0</v>
      </c>
      <c r="G17" s="300">
        <v>0.0</v>
      </c>
      <c r="H17" s="420" t="s">
        <v>46</v>
      </c>
      <c r="I17" s="495">
        <v>45035.0</v>
      </c>
      <c r="J17" s="95" t="s">
        <v>112</v>
      </c>
      <c r="K17" s="418" t="s">
        <v>71</v>
      </c>
      <c r="L17" s="300">
        <v>6.5</v>
      </c>
      <c r="M17" s="300">
        <v>1.0</v>
      </c>
      <c r="N17" s="38" t="s">
        <v>36</v>
      </c>
      <c r="O17" s="37">
        <v>45036.0</v>
      </c>
      <c r="P17" s="95" t="s">
        <v>112</v>
      </c>
      <c r="Q17" s="418" t="s">
        <v>71</v>
      </c>
      <c r="R17" s="300">
        <v>6.5</v>
      </c>
      <c r="S17" s="300">
        <v>1.0</v>
      </c>
      <c r="T17" s="420" t="s">
        <v>37</v>
      </c>
      <c r="U17" s="37">
        <v>45037.0</v>
      </c>
      <c r="V17" s="95" t="s">
        <v>112</v>
      </c>
      <c r="W17" s="418" t="s">
        <v>71</v>
      </c>
      <c r="X17" s="300">
        <v>6.5</v>
      </c>
      <c r="Y17" s="300">
        <v>1.0</v>
      </c>
      <c r="Z17" s="420" t="s">
        <v>40</v>
      </c>
      <c r="AA17" s="37">
        <v>45038.0</v>
      </c>
      <c r="AB17" s="95" t="s">
        <v>112</v>
      </c>
      <c r="AC17" s="418" t="s">
        <v>71</v>
      </c>
      <c r="AD17" s="300">
        <v>6.5</v>
      </c>
      <c r="AE17" s="300">
        <v>1.0</v>
      </c>
      <c r="AF17" s="96" t="s">
        <v>43</v>
      </c>
      <c r="AG17" s="37">
        <v>45039.0</v>
      </c>
      <c r="AH17" s="95" t="s">
        <v>112</v>
      </c>
      <c r="AI17" s="98" t="s">
        <v>71</v>
      </c>
      <c r="AJ17" s="300">
        <v>6.5</v>
      </c>
      <c r="AK17" s="300">
        <v>1.0</v>
      </c>
      <c r="AL17" s="420" t="s">
        <v>44</v>
      </c>
      <c r="AM17" s="495">
        <v>45040.0</v>
      </c>
      <c r="AN17" s="95" t="s">
        <v>47</v>
      </c>
      <c r="AO17" s="98" t="s">
        <v>318</v>
      </c>
      <c r="AP17" s="300">
        <v>7.0</v>
      </c>
      <c r="AQ17" s="300">
        <v>1.0</v>
      </c>
      <c r="AR17" s="656"/>
      <c r="AS17" s="657">
        <f t="shared" ref="AS17:AT17" si="13">SUM(F17,L17,R17,X17,AD17,AJ17,AP17)</f>
        <v>39.5</v>
      </c>
      <c r="AT17" s="53">
        <f t="shared" si="13"/>
        <v>6</v>
      </c>
      <c r="AU17" s="658">
        <f t="shared" si="9"/>
        <v>45.5</v>
      </c>
      <c r="AV17" s="584">
        <f>67.31*AS17</f>
        <v>2658.745</v>
      </c>
      <c r="AW17" s="584">
        <f>74*AT17</f>
        <v>444</v>
      </c>
      <c r="AX17" s="584">
        <f t="shared" si="12"/>
        <v>3102.745</v>
      </c>
    </row>
    <row r="18">
      <c r="A18" s="116" t="s">
        <v>52</v>
      </c>
      <c r="B18" s="420" t="s">
        <v>33</v>
      </c>
      <c r="C18" s="37">
        <v>45034.0</v>
      </c>
      <c r="D18" s="95" t="s">
        <v>274</v>
      </c>
      <c r="E18" s="418" t="s">
        <v>48</v>
      </c>
      <c r="F18" s="300">
        <v>6.0</v>
      </c>
      <c r="G18" s="300">
        <v>2.0</v>
      </c>
      <c r="H18" s="43" t="s">
        <v>22</v>
      </c>
      <c r="I18" s="37">
        <v>45034.0</v>
      </c>
      <c r="J18" s="95" t="s">
        <v>166</v>
      </c>
      <c r="K18" s="418" t="s">
        <v>166</v>
      </c>
      <c r="L18" s="300">
        <v>0.0</v>
      </c>
      <c r="M18" s="300">
        <v>0.0</v>
      </c>
      <c r="N18" s="38" t="s">
        <v>36</v>
      </c>
      <c r="O18" s="37">
        <v>45036.0</v>
      </c>
      <c r="P18" s="95" t="s">
        <v>166</v>
      </c>
      <c r="Q18" s="418" t="s">
        <v>166</v>
      </c>
      <c r="R18" s="300">
        <v>0.0</v>
      </c>
      <c r="S18" s="300">
        <v>0.0</v>
      </c>
      <c r="X18" s="300">
        <v>0.0</v>
      </c>
      <c r="Y18" s="300">
        <v>0.0</v>
      </c>
      <c r="Z18" s="420"/>
      <c r="AA18" s="37"/>
      <c r="AB18" s="95"/>
      <c r="AC18" s="418"/>
      <c r="AD18" s="300">
        <v>0.0</v>
      </c>
      <c r="AE18" s="300">
        <v>0.0</v>
      </c>
      <c r="AF18" s="46"/>
      <c r="AG18" s="45"/>
      <c r="AH18" s="98"/>
      <c r="AI18" s="98"/>
      <c r="AJ18" s="300">
        <v>0.0</v>
      </c>
      <c r="AK18" s="300">
        <v>0.0</v>
      </c>
      <c r="AL18" s="292"/>
      <c r="AM18" s="200"/>
      <c r="AN18" s="98"/>
      <c r="AO18" s="98"/>
      <c r="AP18" s="300">
        <v>0.0</v>
      </c>
      <c r="AQ18" s="300">
        <v>0.0</v>
      </c>
      <c r="AR18" s="656"/>
      <c r="AS18" s="657">
        <f t="shared" ref="AS18:AT18" si="14">SUM(F18,L18,R18,X18,AD18,AJ18,AP18)</f>
        <v>6</v>
      </c>
      <c r="AT18" s="53">
        <f t="shared" si="14"/>
        <v>2</v>
      </c>
      <c r="AU18" s="658">
        <f t="shared" si="9"/>
        <v>8</v>
      </c>
      <c r="AV18" s="584">
        <f>80*AS18</f>
        <v>480</v>
      </c>
      <c r="AW18" s="584">
        <f>88*AT18</f>
        <v>176</v>
      </c>
      <c r="AX18" s="584">
        <f t="shared" si="12"/>
        <v>656</v>
      </c>
    </row>
    <row r="19">
      <c r="AO19" s="632"/>
      <c r="AP19" s="632"/>
      <c r="AQ19" s="632"/>
      <c r="AR19" s="655"/>
      <c r="AS19" s="627"/>
      <c r="AT19" s="627"/>
      <c r="AU19" s="627"/>
      <c r="AV19" s="33"/>
      <c r="AW19" s="33"/>
      <c r="AX19" s="33"/>
    </row>
    <row r="20">
      <c r="AO20" s="632"/>
      <c r="AP20" s="632"/>
      <c r="AQ20" s="632"/>
      <c r="AR20" s="655" t="s">
        <v>14</v>
      </c>
      <c r="AS20" s="627">
        <f t="shared" ref="AS20:AX20" si="15">SUM(AS15,AS16,AS17,AS18)</f>
        <v>88</v>
      </c>
      <c r="AT20" s="627">
        <f t="shared" si="15"/>
        <v>59</v>
      </c>
      <c r="AU20" s="627">
        <f t="shared" si="15"/>
        <v>147</v>
      </c>
      <c r="AV20" s="33">
        <f t="shared" si="15"/>
        <v>6538.745</v>
      </c>
      <c r="AW20" s="33">
        <f t="shared" si="15"/>
        <v>5108</v>
      </c>
      <c r="AX20" s="33">
        <f t="shared" si="15"/>
        <v>11646.745</v>
      </c>
    </row>
    <row r="21">
      <c r="A21" s="100"/>
      <c r="B21" s="101"/>
      <c r="C21" s="101"/>
      <c r="D21" s="3"/>
      <c r="E21" s="4"/>
      <c r="F21" s="102"/>
      <c r="G21" s="102"/>
      <c r="H21" s="102"/>
      <c r="I21" s="102"/>
      <c r="J21" s="6" t="s">
        <v>85</v>
      </c>
      <c r="K21" s="4"/>
      <c r="R21" s="103"/>
      <c r="S21" s="103"/>
      <c r="T21" s="103"/>
      <c r="U21" s="104"/>
      <c r="V21" s="104"/>
      <c r="W21" s="105"/>
      <c r="X21" s="104"/>
      <c r="Y21" s="104"/>
      <c r="Z21" s="104"/>
      <c r="AA21" s="104"/>
      <c r="AB21" s="9" t="s">
        <v>85</v>
      </c>
      <c r="AC21" s="4"/>
      <c r="AD21" s="104"/>
      <c r="AE21" s="104"/>
      <c r="AF21" s="104"/>
      <c r="AG21" s="104"/>
      <c r="AH21" s="104"/>
      <c r="AI21" s="105"/>
      <c r="AJ21" s="104"/>
      <c r="AK21" s="104"/>
      <c r="AL21" s="104"/>
      <c r="AM21" s="104"/>
      <c r="AN21" s="104"/>
      <c r="AO21" s="105"/>
      <c r="AP21" s="105"/>
      <c r="AQ21" s="105"/>
      <c r="AR21" s="105"/>
      <c r="AS21" s="105"/>
      <c r="AT21" s="105"/>
      <c r="AU21" s="105"/>
      <c r="AV21" s="106"/>
      <c r="AW21" s="106"/>
      <c r="AX21" s="106"/>
    </row>
    <row r="22">
      <c r="A22" s="7"/>
      <c r="B22" s="350"/>
      <c r="C22" s="350"/>
      <c r="D22" s="124"/>
      <c r="E22" s="351">
        <v>45033.0</v>
      </c>
      <c r="F22" s="387"/>
      <c r="G22" s="387"/>
      <c r="H22" s="387"/>
      <c r="I22" s="124"/>
      <c r="J22" s="124"/>
      <c r="K22" s="351">
        <v>45034.0</v>
      </c>
      <c r="L22" s="124"/>
      <c r="M22" s="124"/>
      <c r="N22" s="124"/>
      <c r="O22" s="124"/>
      <c r="P22" s="124"/>
      <c r="Q22" s="351">
        <v>45035.0</v>
      </c>
      <c r="R22" s="8"/>
      <c r="S22" s="8"/>
      <c r="T22" s="8"/>
      <c r="U22" s="126"/>
      <c r="V22" s="126"/>
      <c r="W22" s="405">
        <v>45036.0</v>
      </c>
      <c r="X22" s="126"/>
      <c r="Y22" s="126"/>
      <c r="Z22" s="126"/>
      <c r="AA22" s="126"/>
      <c r="AB22" s="126"/>
      <c r="AC22" s="405">
        <v>45037.0</v>
      </c>
      <c r="AD22" s="126"/>
      <c r="AE22" s="126"/>
      <c r="AF22" s="126"/>
      <c r="AG22" s="126"/>
      <c r="AH22" s="126"/>
      <c r="AI22" s="405">
        <v>45038.0</v>
      </c>
      <c r="AJ22" s="126"/>
      <c r="AK22" s="126"/>
      <c r="AL22" s="126"/>
      <c r="AM22" s="126"/>
      <c r="AN22" s="126"/>
      <c r="AO22" s="405">
        <v>45039.0</v>
      </c>
      <c r="AP22" s="646"/>
      <c r="AQ22" s="646"/>
      <c r="AR22" s="646"/>
      <c r="AS22" s="646" t="s">
        <v>4</v>
      </c>
      <c r="AT22" s="646" t="s">
        <v>13</v>
      </c>
      <c r="AU22" s="646" t="s">
        <v>14</v>
      </c>
      <c r="AV22" s="646" t="s">
        <v>4</v>
      </c>
      <c r="AW22" s="646" t="s">
        <v>13</v>
      </c>
      <c r="AX22" s="646" t="s">
        <v>15</v>
      </c>
    </row>
    <row r="23">
      <c r="A23" s="107"/>
      <c r="B23" s="26"/>
      <c r="C23" s="26"/>
      <c r="D23" s="26" t="s">
        <v>2</v>
      </c>
      <c r="E23" s="26" t="s">
        <v>3</v>
      </c>
      <c r="F23" s="26" t="s">
        <v>4</v>
      </c>
      <c r="G23" s="26" t="s">
        <v>5</v>
      </c>
      <c r="H23" s="26"/>
      <c r="I23" s="26"/>
      <c r="J23" s="26" t="s">
        <v>2</v>
      </c>
      <c r="K23" s="26" t="s">
        <v>7</v>
      </c>
      <c r="L23" s="26" t="s">
        <v>4</v>
      </c>
      <c r="M23" s="26" t="s">
        <v>5</v>
      </c>
      <c r="N23" s="26"/>
      <c r="O23" s="26"/>
      <c r="P23" s="26" t="s">
        <v>2</v>
      </c>
      <c r="Q23" s="26" t="s">
        <v>8</v>
      </c>
      <c r="R23" s="26" t="s">
        <v>4</v>
      </c>
      <c r="S23" s="26" t="s">
        <v>5</v>
      </c>
      <c r="T23" s="28"/>
      <c r="U23" s="29"/>
      <c r="V23" s="29" t="s">
        <v>2</v>
      </c>
      <c r="W23" s="29" t="s">
        <v>9</v>
      </c>
      <c r="X23" s="26" t="s">
        <v>4</v>
      </c>
      <c r="Y23" s="26" t="s">
        <v>5</v>
      </c>
      <c r="Z23" s="29"/>
      <c r="AA23" s="29"/>
      <c r="AB23" s="29" t="s">
        <v>2</v>
      </c>
      <c r="AC23" s="29" t="s">
        <v>10</v>
      </c>
      <c r="AD23" s="26" t="s">
        <v>4</v>
      </c>
      <c r="AE23" s="26" t="s">
        <v>5</v>
      </c>
      <c r="AF23" s="29"/>
      <c r="AG23" s="29"/>
      <c r="AH23" s="29" t="s">
        <v>2</v>
      </c>
      <c r="AI23" s="29" t="s">
        <v>11</v>
      </c>
      <c r="AJ23" s="26" t="s">
        <v>4</v>
      </c>
      <c r="AK23" s="26" t="s">
        <v>5</v>
      </c>
      <c r="AL23" s="29"/>
      <c r="AM23" s="29"/>
      <c r="AN23" s="29" t="s">
        <v>2</v>
      </c>
      <c r="AO23" s="29" t="s">
        <v>12</v>
      </c>
      <c r="AP23" s="26" t="s">
        <v>4</v>
      </c>
      <c r="AQ23" s="26" t="s">
        <v>5</v>
      </c>
      <c r="AR23" s="30"/>
      <c r="AS23" s="30"/>
      <c r="AT23" s="30"/>
      <c r="AU23" s="30"/>
      <c r="AV23" s="650"/>
      <c r="AW23" s="650"/>
      <c r="AX23" s="650"/>
    </row>
    <row r="24">
      <c r="A24" s="35" t="s">
        <v>88</v>
      </c>
      <c r="B24" s="43" t="s">
        <v>19</v>
      </c>
      <c r="C24" s="37">
        <v>45033.0</v>
      </c>
      <c r="D24" s="42" t="s">
        <v>277</v>
      </c>
      <c r="E24" s="39" t="s">
        <v>90</v>
      </c>
      <c r="F24" s="300">
        <v>0.0</v>
      </c>
      <c r="G24" s="300">
        <v>7.5</v>
      </c>
      <c r="H24" s="43" t="s">
        <v>22</v>
      </c>
      <c r="I24" s="37">
        <v>45034.0</v>
      </c>
      <c r="J24" s="42" t="s">
        <v>278</v>
      </c>
      <c r="K24" s="39" t="s">
        <v>92</v>
      </c>
      <c r="L24" s="300">
        <v>0.0</v>
      </c>
      <c r="M24" s="300">
        <v>8.0</v>
      </c>
      <c r="N24" s="43" t="s">
        <v>24</v>
      </c>
      <c r="O24" s="37">
        <v>45035.0</v>
      </c>
      <c r="P24" s="42" t="s">
        <v>900</v>
      </c>
      <c r="Q24" s="39" t="s">
        <v>822</v>
      </c>
      <c r="R24" s="300">
        <v>5.0</v>
      </c>
      <c r="S24" s="300">
        <v>8.0</v>
      </c>
      <c r="T24" s="43" t="s">
        <v>26</v>
      </c>
      <c r="U24" s="37">
        <v>45036.0</v>
      </c>
      <c r="V24" s="42" t="s">
        <v>25</v>
      </c>
      <c r="W24" s="39" t="s">
        <v>25</v>
      </c>
      <c r="X24" s="300">
        <v>0.0</v>
      </c>
      <c r="Y24" s="300">
        <v>0.0</v>
      </c>
      <c r="Z24" s="43" t="s">
        <v>56</v>
      </c>
      <c r="AA24" s="37">
        <v>45037.0</v>
      </c>
      <c r="AB24" s="42" t="s">
        <v>278</v>
      </c>
      <c r="AC24" s="39" t="s">
        <v>92</v>
      </c>
      <c r="AD24" s="300">
        <v>0.0</v>
      </c>
      <c r="AE24" s="300">
        <v>8.0</v>
      </c>
      <c r="AF24" s="66" t="s">
        <v>57</v>
      </c>
      <c r="AG24" s="37">
        <v>45038.0</v>
      </c>
      <c r="AH24" s="42" t="s">
        <v>278</v>
      </c>
      <c r="AI24" s="108" t="s">
        <v>92</v>
      </c>
      <c r="AJ24" s="300">
        <v>0.0</v>
      </c>
      <c r="AK24" s="300">
        <v>8.0</v>
      </c>
      <c r="AL24" s="43" t="s">
        <v>93</v>
      </c>
      <c r="AM24" s="37">
        <v>45039.0</v>
      </c>
      <c r="AN24" s="42" t="s">
        <v>298</v>
      </c>
      <c r="AO24" s="39" t="s">
        <v>280</v>
      </c>
      <c r="AP24" s="300">
        <v>0.0</v>
      </c>
      <c r="AQ24" s="300">
        <v>7.0</v>
      </c>
      <c r="AR24" s="49"/>
      <c r="AS24" s="49">
        <f t="shared" ref="AS24:AT24" si="16">SUM(F24,L24,R24,X24,AD24,AJ24,AP24)</f>
        <v>5</v>
      </c>
      <c r="AT24" s="373">
        <f t="shared" si="16"/>
        <v>46.5</v>
      </c>
      <c r="AU24" s="50">
        <f t="shared" ref="AU24:AU27" si="18">SUM(AS24,AT24)</f>
        <v>51.5</v>
      </c>
      <c r="AV24" s="221">
        <f t="shared" ref="AV24:AV25" si="19">80*AS24</f>
        <v>400</v>
      </c>
      <c r="AW24" s="221">
        <f t="shared" ref="AW24:AW25" si="20">88*AT24</f>
        <v>4092</v>
      </c>
      <c r="AX24" s="221">
        <f t="shared" ref="AX24:AX27" si="21">SUM(AV24,AW24)</f>
        <v>4492</v>
      </c>
    </row>
    <row r="25">
      <c r="A25" s="116" t="s">
        <v>97</v>
      </c>
      <c r="B25" s="420" t="s">
        <v>33</v>
      </c>
      <c r="C25" s="37">
        <v>45034.0</v>
      </c>
      <c r="D25" s="96" t="s">
        <v>74</v>
      </c>
      <c r="E25" s="110" t="s">
        <v>99</v>
      </c>
      <c r="F25" s="300">
        <v>7.5</v>
      </c>
      <c r="G25" s="300">
        <v>0.0</v>
      </c>
      <c r="H25" s="420" t="s">
        <v>46</v>
      </c>
      <c r="I25" s="37">
        <v>45035.0</v>
      </c>
      <c r="J25" s="96" t="s">
        <v>201</v>
      </c>
      <c r="K25" s="110" t="s">
        <v>535</v>
      </c>
      <c r="L25" s="300">
        <v>7.0</v>
      </c>
      <c r="M25" s="300">
        <v>0.0</v>
      </c>
      <c r="N25" s="38" t="s">
        <v>36</v>
      </c>
      <c r="O25" s="37">
        <v>45036.0</v>
      </c>
      <c r="P25" s="96" t="s">
        <v>25</v>
      </c>
      <c r="Q25" s="110" t="s">
        <v>25</v>
      </c>
      <c r="R25" s="300">
        <v>0.0</v>
      </c>
      <c r="S25" s="300">
        <v>0.0</v>
      </c>
      <c r="T25" s="420" t="s">
        <v>37</v>
      </c>
      <c r="U25" s="37">
        <v>45037.0</v>
      </c>
      <c r="V25" s="96" t="s">
        <v>74</v>
      </c>
      <c r="W25" s="110" t="s">
        <v>99</v>
      </c>
      <c r="X25" s="300">
        <v>7.0</v>
      </c>
      <c r="Y25" s="300">
        <v>0.5</v>
      </c>
      <c r="Z25" s="420" t="s">
        <v>40</v>
      </c>
      <c r="AA25" s="37">
        <v>45038.0</v>
      </c>
      <c r="AB25" s="114" t="s">
        <v>281</v>
      </c>
      <c r="AC25" s="110" t="s">
        <v>101</v>
      </c>
      <c r="AD25" s="300">
        <v>8.0</v>
      </c>
      <c r="AE25" s="300">
        <v>0.0</v>
      </c>
      <c r="AF25" s="96" t="s">
        <v>43</v>
      </c>
      <c r="AG25" s="37">
        <v>45039.0</v>
      </c>
      <c r="AH25" s="114" t="s">
        <v>281</v>
      </c>
      <c r="AI25" s="110" t="s">
        <v>101</v>
      </c>
      <c r="AJ25" s="300">
        <v>8.0</v>
      </c>
      <c r="AK25" s="300">
        <v>0.0</v>
      </c>
      <c r="AL25" s="420" t="s">
        <v>44</v>
      </c>
      <c r="AM25" s="495">
        <v>45040.0</v>
      </c>
      <c r="AN25" s="96" t="s">
        <v>799</v>
      </c>
      <c r="AO25" s="110" t="s">
        <v>800</v>
      </c>
      <c r="AP25" s="300">
        <v>6.0</v>
      </c>
      <c r="AQ25" s="300">
        <v>0.5</v>
      </c>
      <c r="AR25" s="653"/>
      <c r="AS25" s="653">
        <f t="shared" ref="AS25:AT25" si="17">SUM(F25,L25,R25,X25,AD25,AJ25,AP25)</f>
        <v>43.5</v>
      </c>
      <c r="AT25" s="228">
        <f t="shared" si="17"/>
        <v>1</v>
      </c>
      <c r="AU25" s="654">
        <f t="shared" si="18"/>
        <v>44.5</v>
      </c>
      <c r="AV25" s="221">
        <f t="shared" si="19"/>
        <v>3480</v>
      </c>
      <c r="AW25" s="221">
        <f t="shared" si="20"/>
        <v>88</v>
      </c>
      <c r="AX25" s="221">
        <f t="shared" si="21"/>
        <v>3568</v>
      </c>
    </row>
    <row r="26">
      <c r="A26" s="109" t="s">
        <v>825</v>
      </c>
      <c r="B26" s="420"/>
      <c r="C26" s="37"/>
      <c r="D26" s="96"/>
      <c r="E26" s="110"/>
      <c r="F26" s="300">
        <v>0.0</v>
      </c>
      <c r="G26" s="300">
        <v>0.0</v>
      </c>
      <c r="H26" s="420" t="s">
        <v>46</v>
      </c>
      <c r="I26" s="37">
        <v>45035.0</v>
      </c>
      <c r="J26" s="96"/>
      <c r="K26" s="110"/>
      <c r="L26" s="300">
        <v>0.0</v>
      </c>
      <c r="M26" s="300">
        <v>0.0</v>
      </c>
      <c r="N26" s="38" t="s">
        <v>36</v>
      </c>
      <c r="O26" s="37">
        <v>45036.0</v>
      </c>
      <c r="P26" s="96"/>
      <c r="Q26" s="110"/>
      <c r="R26" s="300">
        <v>0.0</v>
      </c>
      <c r="S26" s="300">
        <v>0.0</v>
      </c>
      <c r="T26" s="420" t="s">
        <v>37</v>
      </c>
      <c r="U26" s="37">
        <v>45037.0</v>
      </c>
      <c r="V26" s="96" t="s">
        <v>74</v>
      </c>
      <c r="W26" s="110" t="s">
        <v>99</v>
      </c>
      <c r="X26" s="300">
        <v>7.0</v>
      </c>
      <c r="Y26" s="300">
        <v>0.5</v>
      </c>
      <c r="Z26" s="420" t="s">
        <v>40</v>
      </c>
      <c r="AA26" s="37">
        <v>45038.0</v>
      </c>
      <c r="AB26" s="114" t="s">
        <v>213</v>
      </c>
      <c r="AC26" s="110" t="s">
        <v>225</v>
      </c>
      <c r="AD26" s="300">
        <v>7.5</v>
      </c>
      <c r="AE26" s="300">
        <v>0.5</v>
      </c>
      <c r="AF26" s="96" t="s">
        <v>43</v>
      </c>
      <c r="AG26" s="37">
        <v>45039.0</v>
      </c>
      <c r="AH26" s="114" t="s">
        <v>213</v>
      </c>
      <c r="AI26" s="110" t="s">
        <v>225</v>
      </c>
      <c r="AJ26" s="300">
        <v>7.5</v>
      </c>
      <c r="AK26" s="300">
        <v>0.5</v>
      </c>
      <c r="AL26" s="420" t="s">
        <v>44</v>
      </c>
      <c r="AM26" s="495">
        <v>45040.0</v>
      </c>
      <c r="AN26" s="95" t="s">
        <v>273</v>
      </c>
      <c r="AO26" s="98" t="s">
        <v>39</v>
      </c>
      <c r="AP26" s="300">
        <v>5.5</v>
      </c>
      <c r="AQ26" s="300">
        <v>1.0</v>
      </c>
      <c r="AR26" s="656"/>
      <c r="AS26" s="657">
        <f t="shared" ref="AS26:AT26" si="22">SUM(F26,L26,R26,X26,AD26,AJ26,AP26)</f>
        <v>27.5</v>
      </c>
      <c r="AT26" s="58">
        <f t="shared" si="22"/>
        <v>2.5</v>
      </c>
      <c r="AU26" s="658">
        <f t="shared" si="18"/>
        <v>30</v>
      </c>
      <c r="AV26" s="221">
        <f>67.31*AS26</f>
        <v>1851.025</v>
      </c>
      <c r="AW26" s="221">
        <f>74*AT26</f>
        <v>185</v>
      </c>
      <c r="AX26" s="221">
        <f t="shared" si="21"/>
        <v>2036.025</v>
      </c>
    </row>
    <row r="27">
      <c r="A27" s="35" t="s">
        <v>82</v>
      </c>
      <c r="B27" s="121"/>
      <c r="C27" s="361"/>
      <c r="D27" s="382"/>
      <c r="E27" s="382"/>
      <c r="F27" s="300">
        <v>0.0</v>
      </c>
      <c r="G27" s="300">
        <v>0.0</v>
      </c>
      <c r="H27" s="123"/>
      <c r="I27" s="124"/>
      <c r="J27" s="140"/>
      <c r="K27" s="140"/>
      <c r="L27" s="300">
        <v>0.0</v>
      </c>
      <c r="M27" s="300">
        <v>0.0</v>
      </c>
      <c r="N27" s="38" t="s">
        <v>36</v>
      </c>
      <c r="O27" s="37">
        <v>45036.0</v>
      </c>
      <c r="P27" s="96" t="s">
        <v>342</v>
      </c>
      <c r="Q27" s="110" t="s">
        <v>341</v>
      </c>
      <c r="R27" s="300">
        <v>2.0</v>
      </c>
      <c r="S27" s="300">
        <v>0.0</v>
      </c>
      <c r="T27" s="43" t="s">
        <v>26</v>
      </c>
      <c r="U27" s="37">
        <v>45036.0</v>
      </c>
      <c r="V27" s="42" t="s">
        <v>277</v>
      </c>
      <c r="W27" s="39" t="s">
        <v>90</v>
      </c>
      <c r="X27" s="300">
        <v>0.0</v>
      </c>
      <c r="Y27" s="300">
        <v>7.5</v>
      </c>
      <c r="Z27" s="119"/>
      <c r="AA27" s="8"/>
      <c r="AB27" s="141"/>
      <c r="AC27" s="142"/>
      <c r="AD27" s="300">
        <v>0.0</v>
      </c>
      <c r="AE27" s="300">
        <v>0.0</v>
      </c>
      <c r="AF27" s="8"/>
      <c r="AG27" s="8"/>
      <c r="AH27" s="74"/>
      <c r="AI27" s="115"/>
      <c r="AJ27" s="300">
        <v>0.0</v>
      </c>
      <c r="AK27" s="300">
        <v>0.0</v>
      </c>
      <c r="AL27" s="8"/>
      <c r="AM27" s="8"/>
      <c r="AN27" s="8"/>
      <c r="AO27" s="126"/>
      <c r="AP27" s="300">
        <v>0.0</v>
      </c>
      <c r="AQ27" s="300">
        <v>0.0</v>
      </c>
      <c r="AR27" s="659"/>
      <c r="AS27" s="660">
        <f t="shared" ref="AS27:AT27" si="23">SUM(F27,L27,R27,X27,AD27,AJ27,AP27)</f>
        <v>2</v>
      </c>
      <c r="AT27" s="661">
        <f t="shared" si="23"/>
        <v>7.5</v>
      </c>
      <c r="AU27" s="661">
        <f t="shared" si="18"/>
        <v>9.5</v>
      </c>
      <c r="AV27" s="221">
        <f>80*AS27</f>
        <v>160</v>
      </c>
      <c r="AW27" s="221">
        <f>88*AT27</f>
        <v>660</v>
      </c>
      <c r="AX27" s="221">
        <f t="shared" si="21"/>
        <v>820</v>
      </c>
    </row>
    <row r="28">
      <c r="A28" s="368"/>
      <c r="B28" s="121"/>
      <c r="C28" s="361"/>
      <c r="D28" s="382"/>
      <c r="E28" s="382"/>
      <c r="F28" s="123"/>
      <c r="G28" s="123"/>
      <c r="H28" s="123"/>
      <c r="I28" s="124"/>
      <c r="J28" s="140"/>
      <c r="K28" s="140"/>
      <c r="L28" s="124"/>
      <c r="M28" s="124"/>
      <c r="N28" s="124"/>
      <c r="O28" s="124"/>
      <c r="P28" s="7"/>
      <c r="Q28" s="124"/>
      <c r="R28" s="8"/>
      <c r="S28" s="8"/>
      <c r="T28" s="8"/>
      <c r="U28" s="8"/>
      <c r="V28" s="8"/>
      <c r="W28" s="126"/>
      <c r="X28" s="119"/>
      <c r="Y28" s="119"/>
      <c r="Z28" s="119"/>
      <c r="AA28" s="8"/>
      <c r="AB28" s="141"/>
      <c r="AC28" s="142"/>
      <c r="AD28" s="8"/>
      <c r="AE28" s="8"/>
      <c r="AF28" s="8"/>
      <c r="AG28" s="8"/>
      <c r="AH28" s="74"/>
      <c r="AI28" s="115"/>
      <c r="AJ28" s="8"/>
      <c r="AK28" s="8"/>
      <c r="AL28" s="8"/>
      <c r="AM28" s="8"/>
      <c r="AN28" s="8"/>
      <c r="AO28" s="632"/>
      <c r="AP28" s="632"/>
      <c r="AQ28" s="632"/>
      <c r="AR28" s="655"/>
      <c r="AS28" s="662"/>
      <c r="AT28" s="662"/>
      <c r="AU28" s="662"/>
      <c r="AV28" s="663"/>
      <c r="AW28" s="663"/>
      <c r="AX28" s="663"/>
    </row>
    <row r="29">
      <c r="A29" s="368"/>
      <c r="B29" s="121"/>
      <c r="C29" s="361"/>
      <c r="D29" s="382"/>
      <c r="E29" s="382"/>
      <c r="F29" s="123"/>
      <c r="G29" s="123"/>
      <c r="H29" s="123"/>
      <c r="I29" s="124"/>
      <c r="J29" s="140"/>
      <c r="K29" s="140"/>
      <c r="L29" s="124"/>
      <c r="M29" s="124"/>
      <c r="N29" s="124"/>
      <c r="O29" s="124"/>
      <c r="P29" s="7"/>
      <c r="Q29" s="124"/>
      <c r="R29" s="8"/>
      <c r="S29" s="8"/>
      <c r="T29" s="8"/>
      <c r="U29" s="8"/>
      <c r="V29" s="8"/>
      <c r="W29" s="126"/>
      <c r="X29" s="119"/>
      <c r="Y29" s="119"/>
      <c r="Z29" s="119"/>
      <c r="AA29" s="8"/>
      <c r="AB29" s="141"/>
      <c r="AC29" s="142"/>
      <c r="AD29" s="8"/>
      <c r="AE29" s="8"/>
      <c r="AF29" s="8"/>
      <c r="AG29" s="8"/>
      <c r="AH29" s="74"/>
      <c r="AI29" s="115"/>
      <c r="AJ29" s="8"/>
      <c r="AK29" s="8"/>
      <c r="AL29" s="8"/>
      <c r="AM29" s="8"/>
      <c r="AN29" s="8"/>
      <c r="AO29" s="632"/>
      <c r="AP29" s="632"/>
      <c r="AQ29" s="632"/>
      <c r="AR29" s="655" t="s">
        <v>14</v>
      </c>
      <c r="AS29" s="664">
        <f t="shared" ref="AS29:AT29" si="24">SUM(AS24,AS25,AS26,AS27)</f>
        <v>78</v>
      </c>
      <c r="AT29" s="664">
        <f t="shared" si="24"/>
        <v>57.5</v>
      </c>
      <c r="AU29" s="665">
        <f>SUM(AS29,AT29)</f>
        <v>135.5</v>
      </c>
      <c r="AV29" s="663">
        <f t="shared" ref="AV29:AX29" si="25">SUM(AV24,AV25,AV26,AV27)</f>
        <v>5891.025</v>
      </c>
      <c r="AW29" s="663">
        <f t="shared" si="25"/>
        <v>5025</v>
      </c>
      <c r="AX29" s="663">
        <f t="shared" si="25"/>
        <v>10916.025</v>
      </c>
    </row>
    <row r="30">
      <c r="A30" s="368"/>
      <c r="B30" s="361"/>
      <c r="C30" s="361"/>
      <c r="D30" s="3"/>
      <c r="E30" s="4"/>
      <c r="F30" s="123"/>
      <c r="G30" s="123"/>
      <c r="H30" s="123"/>
      <c r="I30" s="124"/>
      <c r="J30" s="6" t="s">
        <v>23</v>
      </c>
      <c r="K30" s="4"/>
      <c r="L30" s="124"/>
      <c r="M30" s="124"/>
      <c r="N30" s="124"/>
      <c r="O30" s="124"/>
      <c r="P30" s="7"/>
      <c r="Q30" s="124"/>
      <c r="R30" s="8"/>
      <c r="S30" s="8"/>
      <c r="T30" s="8"/>
      <c r="U30" s="8"/>
      <c r="V30" s="8"/>
      <c r="W30" s="126"/>
      <c r="X30" s="119"/>
      <c r="Y30" s="119"/>
      <c r="Z30" s="119"/>
      <c r="AA30" s="8"/>
      <c r="AB30" s="9" t="s">
        <v>23</v>
      </c>
      <c r="AC30" s="4"/>
      <c r="AD30" s="8"/>
      <c r="AE30" s="8"/>
      <c r="AF30" s="8"/>
      <c r="AG30" s="8"/>
      <c r="AH30" s="431"/>
      <c r="AI30" s="4"/>
      <c r="AJ30" s="8"/>
      <c r="AK30" s="8"/>
      <c r="AL30" s="8"/>
      <c r="AM30" s="8"/>
      <c r="AN30" s="8"/>
      <c r="AO30" s="126"/>
      <c r="AP30" s="126"/>
      <c r="AQ30" s="126"/>
      <c r="AR30" s="126"/>
      <c r="AS30" s="661"/>
      <c r="AT30" s="661"/>
      <c r="AU30" s="661"/>
      <c r="AV30" s="649"/>
      <c r="AW30" s="649"/>
      <c r="AX30" s="649"/>
    </row>
    <row r="31">
      <c r="A31" s="7"/>
      <c r="B31" s="350"/>
      <c r="C31" s="350"/>
      <c r="D31" s="124"/>
      <c r="E31" s="351">
        <v>45033.0</v>
      </c>
      <c r="F31" s="387"/>
      <c r="G31" s="387"/>
      <c r="H31" s="387"/>
      <c r="I31" s="124"/>
      <c r="J31" s="124"/>
      <c r="K31" s="351">
        <v>45034.0</v>
      </c>
      <c r="L31" s="124"/>
      <c r="M31" s="124"/>
      <c r="N31" s="124"/>
      <c r="O31" s="124"/>
      <c r="P31" s="124"/>
      <c r="Q31" s="351">
        <v>45035.0</v>
      </c>
      <c r="R31" s="8"/>
      <c r="S31" s="8"/>
      <c r="T31" s="8"/>
      <c r="U31" s="126"/>
      <c r="V31" s="126"/>
      <c r="W31" s="405">
        <v>45036.0</v>
      </c>
      <c r="X31" s="126"/>
      <c r="Y31" s="126"/>
      <c r="Z31" s="126"/>
      <c r="AA31" s="126"/>
      <c r="AB31" s="126"/>
      <c r="AC31" s="405">
        <v>45037.0</v>
      </c>
      <c r="AD31" s="126"/>
      <c r="AE31" s="126"/>
      <c r="AF31" s="126"/>
      <c r="AG31" s="126"/>
      <c r="AH31" s="126"/>
      <c r="AI31" s="405">
        <v>45038.0</v>
      </c>
      <c r="AJ31" s="126"/>
      <c r="AK31" s="126"/>
      <c r="AL31" s="126"/>
      <c r="AM31" s="126"/>
      <c r="AN31" s="126"/>
      <c r="AO31" s="405">
        <v>45039.0</v>
      </c>
      <c r="AP31" s="646"/>
      <c r="AQ31" s="646"/>
      <c r="AR31" s="646"/>
      <c r="AS31" s="646" t="s">
        <v>4</v>
      </c>
      <c r="AT31" s="646" t="s">
        <v>13</v>
      </c>
      <c r="AU31" s="646" t="s">
        <v>14</v>
      </c>
      <c r="AV31" s="33" t="s">
        <v>4</v>
      </c>
      <c r="AW31" s="33" t="s">
        <v>13</v>
      </c>
      <c r="AX31" s="33" t="s">
        <v>15</v>
      </c>
    </row>
    <row r="32">
      <c r="A32" s="107"/>
      <c r="B32" s="26"/>
      <c r="C32" s="26"/>
      <c r="D32" s="26" t="s">
        <v>2</v>
      </c>
      <c r="E32" s="26" t="s">
        <v>3</v>
      </c>
      <c r="F32" s="26" t="s">
        <v>4</v>
      </c>
      <c r="G32" s="26" t="s">
        <v>5</v>
      </c>
      <c r="H32" s="26"/>
      <c r="I32" s="26"/>
      <c r="J32" s="26" t="s">
        <v>2</v>
      </c>
      <c r="K32" s="26" t="s">
        <v>7</v>
      </c>
      <c r="L32" s="26" t="s">
        <v>4</v>
      </c>
      <c r="M32" s="26" t="s">
        <v>5</v>
      </c>
      <c r="N32" s="26"/>
      <c r="O32" s="26"/>
      <c r="P32" s="26" t="s">
        <v>2</v>
      </c>
      <c r="Q32" s="26" t="s">
        <v>8</v>
      </c>
      <c r="R32" s="26" t="s">
        <v>4</v>
      </c>
      <c r="S32" s="26" t="s">
        <v>5</v>
      </c>
      <c r="T32" s="28"/>
      <c r="U32" s="29"/>
      <c r="V32" s="29" t="s">
        <v>2</v>
      </c>
      <c r="W32" s="29" t="s">
        <v>9</v>
      </c>
      <c r="X32" s="26" t="s">
        <v>4</v>
      </c>
      <c r="Y32" s="26" t="s">
        <v>5</v>
      </c>
      <c r="Z32" s="29"/>
      <c r="AA32" s="29"/>
      <c r="AB32" s="29" t="s">
        <v>2</v>
      </c>
      <c r="AC32" s="29" t="s">
        <v>10</v>
      </c>
      <c r="AD32" s="26" t="s">
        <v>4</v>
      </c>
      <c r="AE32" s="26" t="s">
        <v>5</v>
      </c>
      <c r="AF32" s="29"/>
      <c r="AG32" s="29"/>
      <c r="AH32" s="29" t="s">
        <v>2</v>
      </c>
      <c r="AI32" s="29" t="s">
        <v>11</v>
      </c>
      <c r="AJ32" s="26" t="s">
        <v>4</v>
      </c>
      <c r="AK32" s="26" t="s">
        <v>5</v>
      </c>
      <c r="AL32" s="29"/>
      <c r="AM32" s="29"/>
      <c r="AN32" s="29" t="s">
        <v>2</v>
      </c>
      <c r="AO32" s="29" t="s">
        <v>12</v>
      </c>
      <c r="AP32" s="26" t="s">
        <v>4</v>
      </c>
      <c r="AQ32" s="26" t="s">
        <v>5</v>
      </c>
      <c r="AR32" s="30"/>
      <c r="AS32" s="30"/>
      <c r="AT32" s="30"/>
      <c r="AU32" s="30"/>
      <c r="AV32" s="650"/>
      <c r="AW32" s="650"/>
      <c r="AX32" s="650"/>
    </row>
    <row r="33">
      <c r="A33" s="67" t="s">
        <v>176</v>
      </c>
      <c r="B33" s="134"/>
      <c r="C33" s="45"/>
      <c r="D33" s="111"/>
      <c r="E33" s="111"/>
      <c r="F33" s="300">
        <v>0.0</v>
      </c>
      <c r="G33" s="300">
        <v>0.0</v>
      </c>
      <c r="H33" s="95" t="s">
        <v>131</v>
      </c>
      <c r="I33" s="37">
        <v>45035.0</v>
      </c>
      <c r="J33" s="95" t="s">
        <v>804</v>
      </c>
      <c r="K33" s="98" t="s">
        <v>805</v>
      </c>
      <c r="L33" s="300">
        <v>1.0</v>
      </c>
      <c r="M33" s="300">
        <v>5.5</v>
      </c>
      <c r="N33" s="38" t="s">
        <v>64</v>
      </c>
      <c r="O33" s="37">
        <v>45036.0</v>
      </c>
      <c r="P33" s="95" t="s">
        <v>286</v>
      </c>
      <c r="Q33" s="98" t="s">
        <v>120</v>
      </c>
      <c r="R33" s="300">
        <v>0.0</v>
      </c>
      <c r="S33" s="300">
        <v>4.5</v>
      </c>
      <c r="T33" s="95"/>
      <c r="U33" s="37"/>
      <c r="V33" s="95"/>
      <c r="W33" s="98"/>
      <c r="X33" s="300">
        <v>0.0</v>
      </c>
      <c r="Y33" s="300">
        <v>0.0</v>
      </c>
      <c r="Z33" s="95" t="s">
        <v>40</v>
      </c>
      <c r="AA33" s="37">
        <v>45038.0</v>
      </c>
      <c r="AB33" s="131" t="s">
        <v>708</v>
      </c>
      <c r="AC33" s="111" t="s">
        <v>709</v>
      </c>
      <c r="AD33" s="300">
        <v>2.0</v>
      </c>
      <c r="AE33" s="300">
        <v>0.0</v>
      </c>
      <c r="AF33" s="434"/>
      <c r="AG33" s="37"/>
      <c r="AH33" s="95"/>
      <c r="AI33" s="98"/>
      <c r="AJ33" s="300">
        <v>0.0</v>
      </c>
      <c r="AK33" s="300">
        <v>0.0</v>
      </c>
      <c r="AL33" s="96"/>
      <c r="AM33" s="495"/>
      <c r="AN33" s="95"/>
      <c r="AO33" s="98"/>
      <c r="AP33" s="300">
        <v>0.0</v>
      </c>
      <c r="AQ33" s="300">
        <v>0.0</v>
      </c>
      <c r="AR33" s="656"/>
      <c r="AS33" s="657">
        <f t="shared" ref="AS33:AT33" si="26">SUM(F33,L33,R33,X33,AD33,AJ33,AP33)</f>
        <v>3</v>
      </c>
      <c r="AT33" s="53">
        <f t="shared" si="26"/>
        <v>10</v>
      </c>
      <c r="AU33" s="658">
        <f t="shared" ref="AU33:AU36" si="28">SUM(AS33,AT33)</f>
        <v>13</v>
      </c>
      <c r="AV33" s="584">
        <f t="shared" ref="AV33:AV36" si="29">80*AS33</f>
        <v>240</v>
      </c>
      <c r="AW33" s="584">
        <f t="shared" ref="AW33:AW36" si="30">88*AT33</f>
        <v>880</v>
      </c>
      <c r="AX33" s="584">
        <f t="shared" ref="AX33:AX36" si="31">SUM(AV33,AW33)</f>
        <v>1120</v>
      </c>
    </row>
    <row r="34">
      <c r="A34" s="35" t="s">
        <v>123</v>
      </c>
      <c r="B34" s="275" t="s">
        <v>62</v>
      </c>
      <c r="C34" s="37">
        <v>45034.0</v>
      </c>
      <c r="D34" s="131" t="s">
        <v>308</v>
      </c>
      <c r="E34" s="111" t="s">
        <v>476</v>
      </c>
      <c r="F34" s="300">
        <v>5.0</v>
      </c>
      <c r="G34" s="300">
        <v>5.5</v>
      </c>
      <c r="H34" s="420" t="s">
        <v>46</v>
      </c>
      <c r="I34" s="37">
        <v>45035.0</v>
      </c>
      <c r="J34" s="131" t="s">
        <v>607</v>
      </c>
      <c r="K34" s="111" t="s">
        <v>739</v>
      </c>
      <c r="L34" s="300">
        <v>4.0</v>
      </c>
      <c r="M34" s="300">
        <v>0.0</v>
      </c>
      <c r="N34" s="38" t="s">
        <v>36</v>
      </c>
      <c r="O34" s="37">
        <v>45036.0</v>
      </c>
      <c r="P34" s="131" t="s">
        <v>247</v>
      </c>
      <c r="Q34" s="111" t="s">
        <v>127</v>
      </c>
      <c r="R34" s="300">
        <v>5.0</v>
      </c>
      <c r="S34" s="300">
        <v>1.0</v>
      </c>
      <c r="T34" s="95" t="s">
        <v>67</v>
      </c>
      <c r="U34" s="37">
        <v>45037.0</v>
      </c>
      <c r="V34" s="95" t="s">
        <v>901</v>
      </c>
      <c r="W34" s="98" t="s">
        <v>902</v>
      </c>
      <c r="X34" s="300">
        <v>2.0</v>
      </c>
      <c r="Y34" s="300">
        <v>5.5</v>
      </c>
      <c r="Z34" s="95" t="s">
        <v>78</v>
      </c>
      <c r="AA34" s="37">
        <v>45038.0</v>
      </c>
      <c r="AB34" s="95" t="s">
        <v>431</v>
      </c>
      <c r="AC34" s="98" t="s">
        <v>432</v>
      </c>
      <c r="AD34" s="300">
        <v>3.0</v>
      </c>
      <c r="AE34" s="300">
        <v>5.5</v>
      </c>
      <c r="AF34" s="434" t="s">
        <v>43</v>
      </c>
      <c r="AG34" s="37">
        <v>45039.0</v>
      </c>
      <c r="AH34" s="95" t="s">
        <v>901</v>
      </c>
      <c r="AI34" s="98" t="s">
        <v>902</v>
      </c>
      <c r="AJ34" s="300">
        <v>2.0</v>
      </c>
      <c r="AK34" s="300">
        <v>5.5</v>
      </c>
      <c r="AL34" s="95" t="s">
        <v>27</v>
      </c>
      <c r="AM34" s="495">
        <v>45040.0</v>
      </c>
      <c r="AN34" s="131" t="s">
        <v>901</v>
      </c>
      <c r="AO34" s="111" t="s">
        <v>903</v>
      </c>
      <c r="AP34" s="300">
        <v>2.0</v>
      </c>
      <c r="AQ34" s="300">
        <v>5.5</v>
      </c>
      <c r="AR34" s="666"/>
      <c r="AS34" s="666">
        <f t="shared" ref="AS34:AT34" si="27">SUM(F34,L34,R34,X34,AD34,AJ34,AP34)</f>
        <v>23</v>
      </c>
      <c r="AT34" s="111">
        <f t="shared" si="27"/>
        <v>28.5</v>
      </c>
      <c r="AU34" s="667">
        <f t="shared" si="28"/>
        <v>51.5</v>
      </c>
      <c r="AV34" s="584">
        <f t="shared" si="29"/>
        <v>1840</v>
      </c>
      <c r="AW34" s="584">
        <f t="shared" si="30"/>
        <v>2508</v>
      </c>
      <c r="AX34" s="584">
        <f t="shared" si="31"/>
        <v>4348</v>
      </c>
    </row>
    <row r="35">
      <c r="A35" s="68" t="s">
        <v>18</v>
      </c>
      <c r="B35" s="134"/>
      <c r="C35" s="45"/>
      <c r="D35" s="111"/>
      <c r="E35" s="111"/>
      <c r="F35" s="300">
        <v>0.0</v>
      </c>
      <c r="G35" s="300">
        <v>0.0</v>
      </c>
      <c r="H35" s="420" t="s">
        <v>46</v>
      </c>
      <c r="I35" s="37">
        <v>45035.0</v>
      </c>
      <c r="J35" s="131"/>
      <c r="K35" s="111"/>
      <c r="L35" s="300">
        <v>0.0</v>
      </c>
      <c r="M35" s="300">
        <v>0.0</v>
      </c>
      <c r="N35" s="39"/>
      <c r="O35" s="45"/>
      <c r="P35" s="98"/>
      <c r="Q35" s="98"/>
      <c r="R35" s="300">
        <v>0.0</v>
      </c>
      <c r="S35" s="300">
        <v>0.0</v>
      </c>
      <c r="T35" s="95" t="s">
        <v>37</v>
      </c>
      <c r="U35" s="37">
        <v>45037.0</v>
      </c>
      <c r="V35" s="147" t="s">
        <v>904</v>
      </c>
      <c r="W35" s="111" t="s">
        <v>222</v>
      </c>
      <c r="X35" s="300">
        <v>3.0</v>
      </c>
      <c r="Y35" s="300">
        <v>0.0</v>
      </c>
      <c r="AD35" s="300">
        <v>0.0</v>
      </c>
      <c r="AE35" s="300">
        <v>0.0</v>
      </c>
      <c r="AF35" s="434" t="s">
        <v>43</v>
      </c>
      <c r="AG35" s="37">
        <v>45040.0</v>
      </c>
      <c r="AH35" s="147" t="s">
        <v>904</v>
      </c>
      <c r="AI35" s="111" t="s">
        <v>222</v>
      </c>
      <c r="AJ35" s="300">
        <v>3.0</v>
      </c>
      <c r="AK35" s="300">
        <v>0.0</v>
      </c>
      <c r="AP35" s="300">
        <v>0.0</v>
      </c>
      <c r="AQ35" s="300">
        <v>0.0</v>
      </c>
      <c r="AR35" s="668"/>
      <c r="AS35" s="669">
        <f t="shared" ref="AS35:AT35" si="32">SUM(F35,L35,R35,X35,AD35,AJ35,AP35)</f>
        <v>6</v>
      </c>
      <c r="AT35" s="93">
        <f t="shared" si="32"/>
        <v>0</v>
      </c>
      <c r="AU35" s="531">
        <f t="shared" si="28"/>
        <v>6</v>
      </c>
      <c r="AV35" s="584">
        <f t="shared" si="29"/>
        <v>480</v>
      </c>
      <c r="AW35" s="584">
        <f t="shared" si="30"/>
        <v>0</v>
      </c>
      <c r="AX35" s="584">
        <f t="shared" si="31"/>
        <v>480</v>
      </c>
    </row>
    <row r="36">
      <c r="A36" s="35" t="s">
        <v>52</v>
      </c>
      <c r="F36" s="300">
        <v>0.0</v>
      </c>
      <c r="G36" s="300">
        <v>0.0</v>
      </c>
      <c r="L36" s="300">
        <v>0.0</v>
      </c>
      <c r="M36" s="300">
        <v>0.0</v>
      </c>
      <c r="R36" s="300">
        <v>0.0</v>
      </c>
      <c r="S36" s="300">
        <v>0.0</v>
      </c>
      <c r="X36" s="300">
        <v>0.0</v>
      </c>
      <c r="Y36" s="300">
        <v>0.0</v>
      </c>
      <c r="AB36" s="141"/>
      <c r="AC36" s="141"/>
      <c r="AD36" s="300">
        <v>0.0</v>
      </c>
      <c r="AE36" s="300">
        <v>0.0</v>
      </c>
      <c r="AJ36" s="300">
        <v>0.0</v>
      </c>
      <c r="AK36" s="300">
        <v>0.0</v>
      </c>
      <c r="AL36" s="95" t="s">
        <v>44</v>
      </c>
      <c r="AM36" s="495">
        <v>45040.0</v>
      </c>
      <c r="AN36" s="147" t="s">
        <v>904</v>
      </c>
      <c r="AO36" s="111" t="s">
        <v>222</v>
      </c>
      <c r="AP36" s="300">
        <v>3.0</v>
      </c>
      <c r="AQ36" s="300">
        <v>0.0</v>
      </c>
      <c r="AR36" s="666"/>
      <c r="AS36" s="666">
        <f t="shared" ref="AS36:AT36" si="33">SUM(F36,L36,R36,X36,AD36,AJ36,AP36)</f>
        <v>3</v>
      </c>
      <c r="AT36" s="111">
        <f t="shared" si="33"/>
        <v>0</v>
      </c>
      <c r="AU36" s="667">
        <f t="shared" si="28"/>
        <v>3</v>
      </c>
      <c r="AV36" s="584">
        <f t="shared" si="29"/>
        <v>240</v>
      </c>
      <c r="AW36" s="584">
        <f t="shared" si="30"/>
        <v>0</v>
      </c>
      <c r="AX36" s="584">
        <f t="shared" si="31"/>
        <v>240</v>
      </c>
    </row>
    <row r="37">
      <c r="F37" s="73"/>
      <c r="G37" s="73"/>
      <c r="H37" s="73"/>
      <c r="J37" s="139"/>
      <c r="K37" s="139"/>
      <c r="AB37" s="141"/>
      <c r="AC37" s="141"/>
      <c r="AO37" s="632"/>
      <c r="AP37" s="632"/>
      <c r="AQ37" s="632"/>
      <c r="AR37" s="655"/>
      <c r="AS37" s="662"/>
      <c r="AT37" s="662"/>
      <c r="AU37" s="662"/>
      <c r="AV37" s="663"/>
      <c r="AW37" s="663"/>
      <c r="AX37" s="663"/>
    </row>
    <row r="38">
      <c r="F38" s="73"/>
      <c r="G38" s="73"/>
      <c r="H38" s="73"/>
      <c r="J38" s="139"/>
      <c r="K38" s="139"/>
      <c r="AB38" s="141"/>
      <c r="AC38" s="141"/>
      <c r="AO38" s="632"/>
      <c r="AP38" s="632"/>
      <c r="AQ38" s="632"/>
      <c r="AR38" s="655" t="s">
        <v>14</v>
      </c>
      <c r="AS38" s="664">
        <f t="shared" ref="AS38:AT38" si="34">SUM(AS33,AS34,AS35,AS36)</f>
        <v>35</v>
      </c>
      <c r="AT38" s="664">
        <f t="shared" si="34"/>
        <v>38.5</v>
      </c>
      <c r="AU38" s="665">
        <f>SUM(AS38,AT38)</f>
        <v>73.5</v>
      </c>
      <c r="AV38" s="663">
        <f t="shared" ref="AV38:AW38" si="35">SUM(AV33,AV34,AV35,AV36)</f>
        <v>2800</v>
      </c>
      <c r="AW38" s="663">
        <f t="shared" si="35"/>
        <v>3388</v>
      </c>
      <c r="AX38" s="663">
        <f>SUM(AV38,AW38)</f>
        <v>6188</v>
      </c>
    </row>
    <row r="39">
      <c r="F39" s="73"/>
      <c r="G39" s="73"/>
      <c r="H39" s="73"/>
      <c r="J39" s="6" t="s">
        <v>49</v>
      </c>
      <c r="K39" s="4"/>
      <c r="AB39" s="9" t="s">
        <v>49</v>
      </c>
      <c r="AC39" s="4"/>
      <c r="AS39" s="496"/>
      <c r="AT39" s="496"/>
      <c r="AU39" s="496"/>
      <c r="AV39" s="496"/>
      <c r="AW39" s="496"/>
      <c r="AX39" s="496"/>
    </row>
    <row r="40">
      <c r="F40" s="73"/>
      <c r="G40" s="73"/>
      <c r="H40" s="73"/>
      <c r="J40" s="139"/>
      <c r="K40" s="140"/>
      <c r="AB40" s="141"/>
      <c r="AC40" s="142"/>
      <c r="AS40" s="496"/>
      <c r="AT40" s="496"/>
      <c r="AU40" s="496"/>
      <c r="AV40" s="496"/>
      <c r="AW40" s="496"/>
      <c r="AX40" s="496"/>
    </row>
    <row r="41">
      <c r="A41" s="7"/>
      <c r="B41" s="350"/>
      <c r="C41" s="350"/>
      <c r="D41" s="124"/>
      <c r="E41" s="351">
        <v>45033.0</v>
      </c>
      <c r="F41" s="387"/>
      <c r="G41" s="387"/>
      <c r="H41" s="387"/>
      <c r="I41" s="124"/>
      <c r="J41" s="124"/>
      <c r="K41" s="351">
        <v>45034.0</v>
      </c>
      <c r="L41" s="124"/>
      <c r="M41" s="124"/>
      <c r="N41" s="124"/>
      <c r="O41" s="124"/>
      <c r="P41" s="124"/>
      <c r="Q41" s="351">
        <v>45035.0</v>
      </c>
      <c r="R41" s="8"/>
      <c r="S41" s="8"/>
      <c r="T41" s="8"/>
      <c r="U41" s="126"/>
      <c r="V41" s="126"/>
      <c r="W41" s="405">
        <v>45036.0</v>
      </c>
      <c r="X41" s="126"/>
      <c r="Y41" s="126"/>
      <c r="Z41" s="126"/>
      <c r="AA41" s="126"/>
      <c r="AB41" s="126"/>
      <c r="AC41" s="405">
        <v>45037.0</v>
      </c>
      <c r="AD41" s="126"/>
      <c r="AE41" s="126"/>
      <c r="AF41" s="126"/>
      <c r="AG41" s="126"/>
      <c r="AH41" s="126"/>
      <c r="AI41" s="405">
        <v>45038.0</v>
      </c>
      <c r="AJ41" s="126"/>
      <c r="AK41" s="126"/>
      <c r="AL41" s="126"/>
      <c r="AM41" s="126"/>
      <c r="AN41" s="126"/>
      <c r="AO41" s="405">
        <v>45039.0</v>
      </c>
      <c r="AP41" s="646"/>
      <c r="AQ41" s="646"/>
      <c r="AR41" s="646"/>
      <c r="AS41" s="646" t="s">
        <v>4</v>
      </c>
      <c r="AT41" s="646" t="s">
        <v>13</v>
      </c>
      <c r="AU41" s="646" t="s">
        <v>14</v>
      </c>
      <c r="AV41" s="33" t="s">
        <v>4</v>
      </c>
      <c r="AW41" s="33" t="s">
        <v>13</v>
      </c>
      <c r="AX41" s="33" t="s">
        <v>15</v>
      </c>
    </row>
    <row r="42">
      <c r="A42" s="107"/>
      <c r="B42" s="26"/>
      <c r="C42" s="26"/>
      <c r="D42" s="26" t="s">
        <v>2</v>
      </c>
      <c r="E42" s="26" t="s">
        <v>3</v>
      </c>
      <c r="F42" s="26" t="s">
        <v>4</v>
      </c>
      <c r="G42" s="26" t="s">
        <v>5</v>
      </c>
      <c r="H42" s="26"/>
      <c r="I42" s="26"/>
      <c r="J42" s="26" t="s">
        <v>2</v>
      </c>
      <c r="K42" s="26" t="s">
        <v>7</v>
      </c>
      <c r="L42" s="26" t="s">
        <v>4</v>
      </c>
      <c r="M42" s="26" t="s">
        <v>5</v>
      </c>
      <c r="N42" s="26"/>
      <c r="O42" s="26"/>
      <c r="P42" s="26" t="s">
        <v>2</v>
      </c>
      <c r="Q42" s="26" t="s">
        <v>8</v>
      </c>
      <c r="R42" s="26" t="s">
        <v>4</v>
      </c>
      <c r="S42" s="26" t="s">
        <v>5</v>
      </c>
      <c r="T42" s="28"/>
      <c r="U42" s="29"/>
      <c r="V42" s="29" t="s">
        <v>2</v>
      </c>
      <c r="W42" s="29" t="s">
        <v>9</v>
      </c>
      <c r="X42" s="26" t="s">
        <v>4</v>
      </c>
      <c r="Y42" s="26" t="s">
        <v>5</v>
      </c>
      <c r="Z42" s="29"/>
      <c r="AA42" s="29"/>
      <c r="AB42" s="29" t="s">
        <v>2</v>
      </c>
      <c r="AC42" s="29" t="s">
        <v>10</v>
      </c>
      <c r="AD42" s="26" t="s">
        <v>4</v>
      </c>
      <c r="AE42" s="26" t="s">
        <v>5</v>
      </c>
      <c r="AF42" s="29"/>
      <c r="AG42" s="29"/>
      <c r="AH42" s="29" t="s">
        <v>2</v>
      </c>
      <c r="AI42" s="29" t="s">
        <v>11</v>
      </c>
      <c r="AJ42" s="26" t="s">
        <v>4</v>
      </c>
      <c r="AK42" s="26" t="s">
        <v>5</v>
      </c>
      <c r="AL42" s="29"/>
      <c r="AM42" s="29"/>
      <c r="AN42" s="29" t="s">
        <v>2</v>
      </c>
      <c r="AO42" s="29" t="s">
        <v>12</v>
      </c>
      <c r="AP42" s="26" t="s">
        <v>4</v>
      </c>
      <c r="AQ42" s="26" t="s">
        <v>5</v>
      </c>
      <c r="AR42" s="30"/>
      <c r="AS42" s="30"/>
      <c r="AT42" s="30"/>
      <c r="AU42" s="30"/>
      <c r="AV42" s="650"/>
      <c r="AW42" s="650"/>
      <c r="AX42" s="650"/>
    </row>
    <row r="43">
      <c r="A43" s="225" t="s">
        <v>52</v>
      </c>
      <c r="F43" s="300">
        <v>0.0</v>
      </c>
      <c r="G43" s="300">
        <v>0.0</v>
      </c>
      <c r="H43" s="35"/>
      <c r="I43" s="200"/>
      <c r="J43" s="92"/>
      <c r="K43" s="92"/>
      <c r="L43" s="300">
        <v>0.0</v>
      </c>
      <c r="M43" s="300">
        <v>0.0</v>
      </c>
      <c r="R43" s="300">
        <v>0.0</v>
      </c>
      <c r="S43" s="300">
        <v>0.0</v>
      </c>
      <c r="T43" s="155"/>
      <c r="U43" s="165"/>
      <c r="V43" s="17"/>
      <c r="W43" s="16"/>
      <c r="X43" s="300">
        <v>0.0</v>
      </c>
      <c r="Y43" s="300">
        <v>0.0</v>
      </c>
      <c r="Z43" s="157"/>
      <c r="AA43" s="171"/>
      <c r="AB43" s="636"/>
      <c r="AC43" s="636"/>
      <c r="AD43" s="300">
        <v>0.0</v>
      </c>
      <c r="AE43" s="300">
        <v>0.0</v>
      </c>
      <c r="AJ43" s="300">
        <v>0.0</v>
      </c>
      <c r="AK43" s="300">
        <v>0.0</v>
      </c>
      <c r="AL43" s="406" t="s">
        <v>44</v>
      </c>
      <c r="AM43" s="498">
        <v>45040.0</v>
      </c>
      <c r="AN43" s="148" t="s">
        <v>292</v>
      </c>
      <c r="AO43" s="92" t="s">
        <v>229</v>
      </c>
      <c r="AP43" s="300">
        <v>2.0</v>
      </c>
      <c r="AQ43" s="300">
        <v>1.0</v>
      </c>
      <c r="AR43" s="653"/>
      <c r="AS43" s="653">
        <f t="shared" ref="AS43:AT43" si="36">SUM(F43,L43,R43,X43,AD43,AJ43,AP43)</f>
        <v>2</v>
      </c>
      <c r="AT43" s="92">
        <f t="shared" si="36"/>
        <v>1</v>
      </c>
      <c r="AU43" s="654">
        <f t="shared" ref="AU43:AU44" si="38">SUM(AS43,AT43)</f>
        <v>3</v>
      </c>
      <c r="AV43" s="33">
        <f t="shared" ref="AV43:AV44" si="39">80*AS43</f>
        <v>160</v>
      </c>
      <c r="AW43" s="33">
        <f t="shared" ref="AW43:AW44" si="40">88*AT43</f>
        <v>88</v>
      </c>
      <c r="AX43" s="33">
        <f t="shared" ref="AX43:AX44" si="41">SUM(AV43,AW43)</f>
        <v>248</v>
      </c>
    </row>
    <row r="44">
      <c r="A44" s="67" t="s">
        <v>54</v>
      </c>
      <c r="B44" s="363" t="s">
        <v>33</v>
      </c>
      <c r="C44" s="146">
        <v>45034.0</v>
      </c>
      <c r="D44" s="147" t="s">
        <v>288</v>
      </c>
      <c r="E44" s="40" t="s">
        <v>138</v>
      </c>
      <c r="F44" s="300">
        <v>2.0</v>
      </c>
      <c r="G44" s="300">
        <v>2.0</v>
      </c>
      <c r="L44" s="300">
        <v>0.0</v>
      </c>
      <c r="M44" s="300">
        <v>0.0</v>
      </c>
      <c r="N44" s="40" t="s">
        <v>36</v>
      </c>
      <c r="O44" s="146">
        <v>45036.0</v>
      </c>
      <c r="P44" s="147" t="s">
        <v>288</v>
      </c>
      <c r="Q44" s="40" t="s">
        <v>138</v>
      </c>
      <c r="R44" s="300">
        <v>2.0</v>
      </c>
      <c r="S44" s="300">
        <v>2.0</v>
      </c>
      <c r="X44" s="300">
        <v>0.0</v>
      </c>
      <c r="Y44" s="300">
        <v>0.0</v>
      </c>
      <c r="Z44" s="514" t="s">
        <v>40</v>
      </c>
      <c r="AA44" s="146">
        <v>45038.0</v>
      </c>
      <c r="AB44" s="148" t="s">
        <v>289</v>
      </c>
      <c r="AC44" s="148" t="s">
        <v>106</v>
      </c>
      <c r="AD44" s="300">
        <v>3.0</v>
      </c>
      <c r="AE44" s="300">
        <v>2.0</v>
      </c>
      <c r="AF44" s="148" t="s">
        <v>43</v>
      </c>
      <c r="AG44" s="146">
        <v>45039.0</v>
      </c>
      <c r="AH44" s="148" t="s">
        <v>289</v>
      </c>
      <c r="AI44" s="148" t="s">
        <v>106</v>
      </c>
      <c r="AJ44" s="300">
        <v>3.0</v>
      </c>
      <c r="AK44" s="300">
        <v>2.0</v>
      </c>
      <c r="AL44" s="406" t="s">
        <v>44</v>
      </c>
      <c r="AM44" s="498">
        <v>45040.0</v>
      </c>
      <c r="AN44" s="147" t="s">
        <v>310</v>
      </c>
      <c r="AO44" s="39" t="s">
        <v>311</v>
      </c>
      <c r="AP44" s="300">
        <v>0.0</v>
      </c>
      <c r="AQ44" s="300">
        <v>1.0</v>
      </c>
      <c r="AR44" s="49"/>
      <c r="AS44" s="49">
        <f t="shared" ref="AS44:AT44" si="37">SUM(F44,L44,R44,X44,AD44,AJ44,AP44)</f>
        <v>10</v>
      </c>
      <c r="AT44" s="39">
        <f t="shared" si="37"/>
        <v>9</v>
      </c>
      <c r="AU44" s="50">
        <f t="shared" si="38"/>
        <v>19</v>
      </c>
      <c r="AV44" s="33">
        <f t="shared" si="39"/>
        <v>800</v>
      </c>
      <c r="AW44" s="33">
        <f t="shared" si="40"/>
        <v>792</v>
      </c>
      <c r="AX44" s="33">
        <f t="shared" si="41"/>
        <v>1592</v>
      </c>
    </row>
    <row r="45">
      <c r="A45" s="152"/>
      <c r="B45" s="171"/>
      <c r="C45" s="171"/>
      <c r="D45" s="609"/>
      <c r="E45" s="609"/>
      <c r="F45" s="610"/>
      <c r="G45" s="610"/>
      <c r="H45" s="610"/>
      <c r="I45" s="610"/>
      <c r="J45" s="611"/>
      <c r="K45" s="611"/>
      <c r="L45" s="441"/>
      <c r="M45" s="441"/>
      <c r="N45" s="441"/>
      <c r="O45" s="442"/>
      <c r="P45" s="155"/>
      <c r="Q45" s="441"/>
      <c r="R45" s="155"/>
      <c r="S45" s="155"/>
      <c r="T45" s="155"/>
      <c r="U45" s="155"/>
      <c r="V45" s="155"/>
      <c r="W45" s="441"/>
      <c r="X45" s="157"/>
      <c r="Y45" s="157"/>
      <c r="Z45" s="157"/>
      <c r="AA45" s="171"/>
      <c r="AB45" s="637"/>
      <c r="AC45" s="637"/>
      <c r="AD45" s="153"/>
      <c r="AE45" s="153"/>
      <c r="AF45" s="444"/>
      <c r="AG45" s="444"/>
      <c r="AH45" s="444"/>
      <c r="AI45" s="438"/>
      <c r="AJ45" s="153"/>
      <c r="AK45" s="153"/>
      <c r="AL45" s="153"/>
      <c r="AM45" s="153"/>
      <c r="AN45" s="153"/>
      <c r="AO45" s="632"/>
      <c r="AP45" s="632"/>
      <c r="AQ45" s="632"/>
      <c r="AR45" s="655"/>
      <c r="AS45" s="662"/>
      <c r="AT45" s="662"/>
      <c r="AU45" s="662"/>
      <c r="AV45" s="663"/>
      <c r="AW45" s="663"/>
      <c r="AX45" s="663"/>
    </row>
    <row r="46">
      <c r="A46" s="152"/>
      <c r="B46" s="171"/>
      <c r="C46" s="171"/>
      <c r="D46" s="609"/>
      <c r="E46" s="609"/>
      <c r="F46" s="610"/>
      <c r="G46" s="610"/>
      <c r="H46" s="610"/>
      <c r="I46" s="610"/>
      <c r="J46" s="611"/>
      <c r="K46" s="611"/>
      <c r="L46" s="441"/>
      <c r="M46" s="441"/>
      <c r="N46" s="441"/>
      <c r="O46" s="442"/>
      <c r="P46" s="155"/>
      <c r="Q46" s="441"/>
      <c r="R46" s="155"/>
      <c r="S46" s="155"/>
      <c r="T46" s="155"/>
      <c r="U46" s="155"/>
      <c r="V46" s="155"/>
      <c r="W46" s="441"/>
      <c r="X46" s="157"/>
      <c r="Y46" s="157"/>
      <c r="Z46" s="157"/>
      <c r="AA46" s="171"/>
      <c r="AB46" s="637"/>
      <c r="AC46" s="637"/>
      <c r="AD46" s="153"/>
      <c r="AE46" s="153"/>
      <c r="AF46" s="444"/>
      <c r="AG46" s="444"/>
      <c r="AH46" s="444"/>
      <c r="AI46" s="438"/>
      <c r="AJ46" s="153"/>
      <c r="AK46" s="153"/>
      <c r="AL46" s="153"/>
      <c r="AM46" s="153"/>
      <c r="AN46" s="153"/>
      <c r="AO46" s="632"/>
      <c r="AP46" s="632"/>
      <c r="AQ46" s="632"/>
      <c r="AR46" s="655" t="s">
        <v>14</v>
      </c>
      <c r="AS46" s="664">
        <f t="shared" ref="AS46:AT46" si="42">SUM(AS41,AS42,AS43,AS44)</f>
        <v>12</v>
      </c>
      <c r="AT46" s="664">
        <f t="shared" si="42"/>
        <v>10</v>
      </c>
      <c r="AU46" s="665">
        <f>SUM(AS46,AT46)</f>
        <v>22</v>
      </c>
      <c r="AV46" s="663">
        <f t="shared" ref="AV46:AW46" si="43">SUM(AV43,AV44)</f>
        <v>960</v>
      </c>
      <c r="AW46" s="663">
        <f t="shared" si="43"/>
        <v>880</v>
      </c>
      <c r="AX46" s="663">
        <f>SUM(AV46,AW46)</f>
        <v>1840</v>
      </c>
    </row>
    <row r="47">
      <c r="A47" s="152"/>
      <c r="B47" s="171"/>
      <c r="C47" s="171"/>
      <c r="D47" s="609"/>
      <c r="E47" s="609"/>
      <c r="F47" s="610"/>
      <c r="G47" s="610"/>
      <c r="H47" s="610"/>
      <c r="I47" s="610"/>
      <c r="J47" s="611"/>
      <c r="K47" s="611"/>
      <c r="L47" s="441"/>
      <c r="M47" s="441"/>
      <c r="N47" s="441"/>
      <c r="O47" s="442"/>
      <c r="P47" s="155"/>
      <c r="Q47" s="441"/>
      <c r="R47" s="155"/>
      <c r="S47" s="155"/>
      <c r="T47" s="155"/>
      <c r="U47" s="155"/>
      <c r="V47" s="155"/>
      <c r="W47" s="441"/>
      <c r="X47" s="157"/>
      <c r="Y47" s="157"/>
      <c r="Z47" s="157"/>
      <c r="AA47" s="171"/>
      <c r="AB47" s="637"/>
      <c r="AC47" s="637"/>
      <c r="AD47" s="444"/>
      <c r="AE47" s="444"/>
      <c r="AF47" s="444"/>
      <c r="AG47" s="444"/>
      <c r="AH47" s="444"/>
      <c r="AI47" s="438"/>
      <c r="AJ47" s="153"/>
      <c r="AK47" s="153"/>
      <c r="AL47" s="153"/>
      <c r="AM47" s="153"/>
      <c r="AN47" s="153"/>
      <c r="AO47" s="610"/>
      <c r="AP47" s="610"/>
      <c r="AQ47" s="610"/>
      <c r="AR47" s="610"/>
      <c r="AS47" s="670"/>
      <c r="AT47" s="670"/>
      <c r="AU47" s="670"/>
      <c r="AV47" s="205"/>
      <c r="AW47" s="205"/>
      <c r="AX47" s="205"/>
    </row>
    <row r="48">
      <c r="A48" s="165"/>
      <c r="B48" s="171"/>
      <c r="C48" s="171"/>
      <c r="D48" s="437"/>
      <c r="E48" s="81"/>
      <c r="F48" s="438"/>
      <c r="G48" s="438"/>
      <c r="H48" s="438"/>
      <c r="I48" s="439"/>
      <c r="J48" s="172" t="s">
        <v>53</v>
      </c>
      <c r="K48" s="4"/>
      <c r="L48" s="441"/>
      <c r="M48" s="441"/>
      <c r="N48" s="441"/>
      <c r="O48" s="442"/>
      <c r="P48" s="155"/>
      <c r="Q48" s="15"/>
      <c r="R48" s="155"/>
      <c r="S48" s="155"/>
      <c r="T48" s="155"/>
      <c r="U48" s="165"/>
      <c r="V48" s="16"/>
      <c r="W48" s="12"/>
      <c r="X48" s="157"/>
      <c r="Y48" s="157"/>
      <c r="Z48" s="157"/>
      <c r="AA48" s="171"/>
      <c r="AB48" s="172" t="s">
        <v>53</v>
      </c>
      <c r="AC48" s="4"/>
      <c r="AD48" s="444"/>
      <c r="AE48" s="444"/>
      <c r="AF48" s="444"/>
      <c r="AG48" s="444"/>
      <c r="AH48" s="444"/>
      <c r="AI48" s="438"/>
      <c r="AJ48" s="153"/>
      <c r="AK48" s="153"/>
      <c r="AL48" s="153"/>
      <c r="AM48" s="153"/>
      <c r="AN48" s="153"/>
      <c r="AO48" s="438"/>
      <c r="AP48" s="610"/>
      <c r="AQ48" s="610"/>
      <c r="AR48" s="610"/>
      <c r="AS48" s="670"/>
      <c r="AT48" s="670"/>
      <c r="AU48" s="670"/>
      <c r="AV48" s="205"/>
      <c r="AW48" s="205"/>
      <c r="AX48" s="205"/>
    </row>
    <row r="49">
      <c r="A49" s="7"/>
      <c r="B49" s="350"/>
      <c r="C49" s="350"/>
      <c r="D49" s="124"/>
      <c r="E49" s="351">
        <v>45033.0</v>
      </c>
      <c r="F49" s="387"/>
      <c r="G49" s="387"/>
      <c r="H49" s="387"/>
      <c r="I49" s="124"/>
      <c r="J49" s="124"/>
      <c r="K49" s="351">
        <v>45034.0</v>
      </c>
      <c r="L49" s="124"/>
      <c r="M49" s="124"/>
      <c r="N49" s="124"/>
      <c r="O49" s="124"/>
      <c r="P49" s="124"/>
      <c r="Q49" s="351">
        <v>45035.0</v>
      </c>
      <c r="R49" s="8"/>
      <c r="S49" s="8"/>
      <c r="T49" s="8"/>
      <c r="U49" s="126"/>
      <c r="V49" s="126"/>
      <c r="W49" s="405">
        <v>45036.0</v>
      </c>
      <c r="X49" s="126"/>
      <c r="Y49" s="126"/>
      <c r="Z49" s="126"/>
      <c r="AA49" s="126"/>
      <c r="AB49" s="126"/>
      <c r="AC49" s="405">
        <v>45037.0</v>
      </c>
      <c r="AD49" s="126"/>
      <c r="AE49" s="126"/>
      <c r="AF49" s="126"/>
      <c r="AG49" s="126"/>
      <c r="AH49" s="126"/>
      <c r="AI49" s="405">
        <v>45038.0</v>
      </c>
      <c r="AJ49" s="126"/>
      <c r="AK49" s="126"/>
      <c r="AL49" s="126"/>
      <c r="AM49" s="126"/>
      <c r="AN49" s="126"/>
      <c r="AO49" s="405">
        <v>45039.0</v>
      </c>
      <c r="AP49" s="646"/>
      <c r="AQ49" s="646"/>
      <c r="AR49" s="646"/>
      <c r="AS49" s="646" t="s">
        <v>4</v>
      </c>
      <c r="AT49" s="646" t="s">
        <v>13</v>
      </c>
      <c r="AU49" s="646" t="s">
        <v>14</v>
      </c>
      <c r="AV49" s="33" t="s">
        <v>4</v>
      </c>
      <c r="AW49" s="33" t="s">
        <v>13</v>
      </c>
      <c r="AX49" s="33" t="s">
        <v>15</v>
      </c>
    </row>
    <row r="50">
      <c r="A50" s="107"/>
      <c r="B50" s="26"/>
      <c r="C50" s="26"/>
      <c r="D50" s="26" t="s">
        <v>2</v>
      </c>
      <c r="E50" s="26" t="s">
        <v>3</v>
      </c>
      <c r="F50" s="26" t="s">
        <v>4</v>
      </c>
      <c r="G50" s="26" t="s">
        <v>5</v>
      </c>
      <c r="H50" s="26"/>
      <c r="I50" s="26"/>
      <c r="J50" s="26" t="s">
        <v>2</v>
      </c>
      <c r="K50" s="26" t="s">
        <v>7</v>
      </c>
      <c r="L50" s="26" t="s">
        <v>4</v>
      </c>
      <c r="M50" s="26" t="s">
        <v>5</v>
      </c>
      <c r="N50" s="26"/>
      <c r="O50" s="26"/>
      <c r="P50" s="26" t="s">
        <v>2</v>
      </c>
      <c r="Q50" s="26" t="s">
        <v>8</v>
      </c>
      <c r="R50" s="26" t="s">
        <v>4</v>
      </c>
      <c r="S50" s="26" t="s">
        <v>5</v>
      </c>
      <c r="T50" s="28"/>
      <c r="U50" s="29"/>
      <c r="V50" s="29" t="s">
        <v>2</v>
      </c>
      <c r="W50" s="29" t="s">
        <v>9</v>
      </c>
      <c r="X50" s="26" t="s">
        <v>4</v>
      </c>
      <c r="Y50" s="26" t="s">
        <v>5</v>
      </c>
      <c r="Z50" s="29"/>
      <c r="AA50" s="29"/>
      <c r="AB50" s="29" t="s">
        <v>2</v>
      </c>
      <c r="AC50" s="29" t="s">
        <v>10</v>
      </c>
      <c r="AD50" s="26" t="s">
        <v>4</v>
      </c>
      <c r="AE50" s="26" t="s">
        <v>5</v>
      </c>
      <c r="AF50" s="29"/>
      <c r="AG50" s="29"/>
      <c r="AH50" s="29" t="s">
        <v>2</v>
      </c>
      <c r="AI50" s="29" t="s">
        <v>11</v>
      </c>
      <c r="AJ50" s="26" t="s">
        <v>4</v>
      </c>
      <c r="AK50" s="26" t="s">
        <v>5</v>
      </c>
      <c r="AL50" s="29"/>
      <c r="AM50" s="29"/>
      <c r="AN50" s="29" t="s">
        <v>2</v>
      </c>
      <c r="AO50" s="29" t="s">
        <v>12</v>
      </c>
      <c r="AP50" s="26" t="s">
        <v>4</v>
      </c>
      <c r="AQ50" s="26" t="s">
        <v>5</v>
      </c>
      <c r="AR50" s="30"/>
      <c r="AS50" s="30"/>
      <c r="AT50" s="30"/>
      <c r="AU50" s="30"/>
      <c r="AV50" s="650"/>
      <c r="AW50" s="650"/>
      <c r="AX50" s="650"/>
    </row>
    <row r="51">
      <c r="A51" s="419" t="s">
        <v>139</v>
      </c>
      <c r="B51" s="43" t="s">
        <v>19</v>
      </c>
      <c r="C51" s="37">
        <v>45033.0</v>
      </c>
      <c r="D51" s="95" t="s">
        <v>211</v>
      </c>
      <c r="E51" s="418" t="s">
        <v>66</v>
      </c>
      <c r="F51" s="300">
        <v>0.0</v>
      </c>
      <c r="G51" s="300">
        <v>6.0</v>
      </c>
      <c r="H51" s="43" t="s">
        <v>22</v>
      </c>
      <c r="I51" s="37">
        <v>45034.0</v>
      </c>
      <c r="J51" s="95" t="s">
        <v>300</v>
      </c>
      <c r="K51" s="418" t="s">
        <v>301</v>
      </c>
      <c r="L51" s="300">
        <v>3.0</v>
      </c>
      <c r="M51" s="300">
        <v>7.0</v>
      </c>
      <c r="N51" s="43" t="s">
        <v>24</v>
      </c>
      <c r="O51" s="37">
        <v>45035.0</v>
      </c>
      <c r="P51" s="95" t="s">
        <v>211</v>
      </c>
      <c r="Q51" s="418" t="s">
        <v>66</v>
      </c>
      <c r="R51" s="300">
        <v>0.0</v>
      </c>
      <c r="S51" s="300">
        <v>6.0</v>
      </c>
      <c r="T51" s="43" t="s">
        <v>26</v>
      </c>
      <c r="U51" s="37">
        <v>45036.0</v>
      </c>
      <c r="V51" s="95" t="s">
        <v>300</v>
      </c>
      <c r="W51" s="418" t="s">
        <v>301</v>
      </c>
      <c r="X51" s="300">
        <v>3.0</v>
      </c>
      <c r="Y51" s="300">
        <v>7.0</v>
      </c>
      <c r="Z51" s="43" t="s">
        <v>56</v>
      </c>
      <c r="AA51" s="37">
        <v>45037.0</v>
      </c>
      <c r="AB51" s="95" t="s">
        <v>25</v>
      </c>
      <c r="AC51" s="418" t="s">
        <v>25</v>
      </c>
      <c r="AD51" s="300">
        <v>0.0</v>
      </c>
      <c r="AE51" s="300">
        <v>0.0</v>
      </c>
      <c r="AF51" s="47" t="s">
        <v>57</v>
      </c>
      <c r="AG51" s="37">
        <v>45038.0</v>
      </c>
      <c r="AH51" s="95" t="s">
        <v>300</v>
      </c>
      <c r="AI51" s="418" t="s">
        <v>301</v>
      </c>
      <c r="AJ51" s="300">
        <v>3.0</v>
      </c>
      <c r="AK51" s="300">
        <v>7.0</v>
      </c>
      <c r="AL51" s="96" t="s">
        <v>149</v>
      </c>
      <c r="AM51" s="37">
        <v>45039.0</v>
      </c>
      <c r="AN51" s="95" t="s">
        <v>905</v>
      </c>
      <c r="AO51" s="418" t="s">
        <v>313</v>
      </c>
      <c r="AP51" s="300">
        <v>0.0</v>
      </c>
      <c r="AQ51" s="300">
        <v>0.0</v>
      </c>
      <c r="AR51" s="656"/>
      <c r="AS51" s="657">
        <f t="shared" ref="AS51:AT51" si="44">SUM(F51,L51,R51,X51,AD51,AJ51,AP51)</f>
        <v>9</v>
      </c>
      <c r="AT51" s="58">
        <f t="shared" si="44"/>
        <v>33</v>
      </c>
      <c r="AU51" s="658">
        <f t="shared" ref="AU51:AU53" si="46">SUM(AS51,AT51)</f>
        <v>42</v>
      </c>
      <c r="AV51" s="584">
        <f>67.31*AS51</f>
        <v>605.79</v>
      </c>
      <c r="AW51" s="584">
        <f>74*AT51</f>
        <v>2442</v>
      </c>
      <c r="AX51" s="584">
        <f t="shared" ref="AX51:AX53" si="47">SUM(AV51,AW51)</f>
        <v>3047.79</v>
      </c>
    </row>
    <row r="52">
      <c r="A52" s="419" t="s">
        <v>50</v>
      </c>
      <c r="B52" s="41" t="s">
        <v>33</v>
      </c>
      <c r="C52" s="37">
        <v>45034.0</v>
      </c>
      <c r="D52" s="95" t="s">
        <v>137</v>
      </c>
      <c r="E52" s="418" t="s">
        <v>333</v>
      </c>
      <c r="F52" s="300">
        <v>3.0</v>
      </c>
      <c r="G52" s="300">
        <v>1.0</v>
      </c>
      <c r="H52" s="95" t="s">
        <v>46</v>
      </c>
      <c r="I52" s="37">
        <v>45035.0</v>
      </c>
      <c r="J52" s="95" t="s">
        <v>23</v>
      </c>
      <c r="K52" s="418" t="s">
        <v>23</v>
      </c>
      <c r="L52" s="300">
        <v>0.0</v>
      </c>
      <c r="M52" s="300">
        <v>0.0</v>
      </c>
      <c r="N52" s="38" t="s">
        <v>36</v>
      </c>
      <c r="O52" s="37">
        <v>45036.0</v>
      </c>
      <c r="P52" s="95" t="s">
        <v>137</v>
      </c>
      <c r="Q52" s="418" t="s">
        <v>333</v>
      </c>
      <c r="R52" s="300">
        <v>3.0</v>
      </c>
      <c r="S52" s="300">
        <v>1.0</v>
      </c>
      <c r="T52" s="56" t="s">
        <v>37</v>
      </c>
      <c r="U52" s="37">
        <v>45037.0</v>
      </c>
      <c r="V52" s="38" t="s">
        <v>285</v>
      </c>
      <c r="W52" s="39" t="s">
        <v>129</v>
      </c>
      <c r="X52" s="300">
        <v>5.0</v>
      </c>
      <c r="Y52" s="300">
        <v>2.0</v>
      </c>
      <c r="Z52" s="43" t="s">
        <v>56</v>
      </c>
      <c r="AA52" s="37">
        <v>45037.0</v>
      </c>
      <c r="AB52" s="95" t="s">
        <v>300</v>
      </c>
      <c r="AC52" s="418" t="s">
        <v>301</v>
      </c>
      <c r="AD52" s="300">
        <v>3.0</v>
      </c>
      <c r="AE52" s="300">
        <v>7.0</v>
      </c>
      <c r="AF52" s="47" t="s">
        <v>57</v>
      </c>
      <c r="AG52" s="37">
        <v>45038.0</v>
      </c>
      <c r="AH52" s="95" t="s">
        <v>25</v>
      </c>
      <c r="AI52" s="418" t="s">
        <v>25</v>
      </c>
      <c r="AJ52" s="300">
        <v>0.0</v>
      </c>
      <c r="AK52" s="300">
        <v>0.0</v>
      </c>
      <c r="AL52" s="47" t="s">
        <v>44</v>
      </c>
      <c r="AM52" s="495">
        <v>45040.0</v>
      </c>
      <c r="AN52" s="95" t="s">
        <v>905</v>
      </c>
      <c r="AO52" s="418" t="s">
        <v>313</v>
      </c>
      <c r="AP52" s="300">
        <v>0.0</v>
      </c>
      <c r="AQ52" s="300">
        <v>0.0</v>
      </c>
      <c r="AR52" s="656"/>
      <c r="AS52" s="657">
        <f t="shared" ref="AS52:AT52" si="45">SUM(F52,L52,R52,X52,AD52,AJ52,AP52)</f>
        <v>14</v>
      </c>
      <c r="AT52" s="58">
        <f t="shared" si="45"/>
        <v>11</v>
      </c>
      <c r="AU52" s="658">
        <f t="shared" si="46"/>
        <v>25</v>
      </c>
      <c r="AV52" s="584">
        <f t="shared" ref="AV52:AV53" si="49">80*AS52</f>
        <v>1120</v>
      </c>
      <c r="AW52" s="584">
        <f t="shared" ref="AW52:AW53" si="50">88*AT52</f>
        <v>968</v>
      </c>
      <c r="AX52" s="584">
        <f t="shared" si="47"/>
        <v>2088</v>
      </c>
    </row>
    <row r="53">
      <c r="A53" s="35" t="s">
        <v>82</v>
      </c>
      <c r="B53" s="41" t="s">
        <v>33</v>
      </c>
      <c r="C53" s="37">
        <v>45034.0</v>
      </c>
      <c r="D53" s="38" t="s">
        <v>285</v>
      </c>
      <c r="E53" s="39" t="s">
        <v>129</v>
      </c>
      <c r="F53" s="300">
        <v>5.0</v>
      </c>
      <c r="G53" s="300">
        <v>2.0</v>
      </c>
      <c r="H53" s="95" t="s">
        <v>46</v>
      </c>
      <c r="I53" s="37">
        <v>45035.0</v>
      </c>
      <c r="J53" s="38" t="s">
        <v>285</v>
      </c>
      <c r="K53" s="39" t="s">
        <v>129</v>
      </c>
      <c r="L53" s="300">
        <v>5.0</v>
      </c>
      <c r="M53" s="300">
        <v>2.0</v>
      </c>
      <c r="N53" s="38" t="s">
        <v>36</v>
      </c>
      <c r="O53" s="37">
        <v>45036.0</v>
      </c>
      <c r="P53" s="38" t="s">
        <v>285</v>
      </c>
      <c r="Q53" s="39" t="s">
        <v>129</v>
      </c>
      <c r="R53" s="300">
        <v>5.0</v>
      </c>
      <c r="S53" s="300">
        <v>2.0</v>
      </c>
      <c r="T53" s="56" t="s">
        <v>37</v>
      </c>
      <c r="U53" s="37">
        <v>45037.0</v>
      </c>
      <c r="V53" s="38" t="s">
        <v>25</v>
      </c>
      <c r="W53" s="39" t="s">
        <v>25</v>
      </c>
      <c r="X53" s="300">
        <v>0.0</v>
      </c>
      <c r="Y53" s="300">
        <v>0.0</v>
      </c>
      <c r="Z53" s="56" t="s">
        <v>40</v>
      </c>
      <c r="AA53" s="37">
        <v>45038.0</v>
      </c>
      <c r="AB53" s="38" t="s">
        <v>285</v>
      </c>
      <c r="AC53" s="39" t="s">
        <v>129</v>
      </c>
      <c r="AD53" s="300">
        <v>5.0</v>
      </c>
      <c r="AE53" s="300">
        <v>2.0</v>
      </c>
      <c r="AF53" s="47" t="s">
        <v>43</v>
      </c>
      <c r="AG53" s="37">
        <v>45039.0</v>
      </c>
      <c r="AH53" s="38" t="s">
        <v>285</v>
      </c>
      <c r="AI53" s="39" t="s">
        <v>129</v>
      </c>
      <c r="AJ53" s="300">
        <v>5.0</v>
      </c>
      <c r="AK53" s="300">
        <v>2.0</v>
      </c>
      <c r="AL53" s="47" t="s">
        <v>44</v>
      </c>
      <c r="AM53" s="495">
        <v>45040.0</v>
      </c>
      <c r="AN53" s="95" t="s">
        <v>905</v>
      </c>
      <c r="AO53" s="418" t="s">
        <v>313</v>
      </c>
      <c r="AP53" s="300">
        <v>0.0</v>
      </c>
      <c r="AQ53" s="300">
        <v>0.0</v>
      </c>
      <c r="AR53" s="656"/>
      <c r="AS53" s="657">
        <f t="shared" ref="AS53:AT53" si="48">SUM(F53,L53,R53,X53,AD53,AJ53,AP53)</f>
        <v>25</v>
      </c>
      <c r="AT53" s="58">
        <f t="shared" si="48"/>
        <v>10</v>
      </c>
      <c r="AU53" s="658">
        <f t="shared" si="46"/>
        <v>35</v>
      </c>
      <c r="AV53" s="584">
        <f t="shared" si="49"/>
        <v>2000</v>
      </c>
      <c r="AW53" s="584">
        <f t="shared" si="50"/>
        <v>880</v>
      </c>
      <c r="AX53" s="584">
        <f t="shared" si="47"/>
        <v>2880</v>
      </c>
    </row>
    <row r="54" ht="16.5" customHeight="1">
      <c r="A54" s="152"/>
      <c r="B54" s="153"/>
      <c r="C54" s="153"/>
      <c r="D54" s="153"/>
      <c r="E54" s="136"/>
      <c r="F54" s="98"/>
      <c r="G54" s="98"/>
      <c r="H54" s="153"/>
      <c r="L54" s="98"/>
      <c r="M54" s="98"/>
      <c r="R54" s="98"/>
      <c r="S54" s="98"/>
      <c r="T54" s="44"/>
      <c r="U54" s="45"/>
      <c r="V54" s="98"/>
      <c r="W54" s="98"/>
      <c r="X54" s="98"/>
      <c r="Y54" s="98"/>
      <c r="AD54" s="98"/>
      <c r="AE54" s="98"/>
      <c r="AJ54" s="98"/>
      <c r="AK54" s="98"/>
      <c r="AO54" s="632"/>
      <c r="AP54" s="632"/>
      <c r="AQ54" s="632"/>
      <c r="AR54" s="655"/>
      <c r="AS54" s="662"/>
      <c r="AT54" s="662"/>
      <c r="AU54" s="662"/>
      <c r="AV54" s="663"/>
      <c r="AW54" s="663"/>
      <c r="AX54" s="663"/>
    </row>
    <row r="55" ht="16.5" customHeight="1">
      <c r="A55" s="152"/>
      <c r="B55" s="153"/>
      <c r="C55" s="153"/>
      <c r="D55" s="153"/>
      <c r="E55" s="136"/>
      <c r="F55" s="98"/>
      <c r="G55" s="98"/>
      <c r="H55" s="153"/>
      <c r="L55" s="98"/>
      <c r="M55" s="98"/>
      <c r="R55" s="98"/>
      <c r="S55" s="98"/>
      <c r="T55" s="44"/>
      <c r="U55" s="45"/>
      <c r="V55" s="98"/>
      <c r="W55" s="98"/>
      <c r="X55" s="98"/>
      <c r="Y55" s="98"/>
      <c r="AD55" s="98"/>
      <c r="AE55" s="98"/>
      <c r="AJ55" s="98"/>
      <c r="AK55" s="98"/>
      <c r="AO55" s="632"/>
      <c r="AP55" s="632"/>
      <c r="AQ55" s="632"/>
      <c r="AR55" s="655" t="s">
        <v>14</v>
      </c>
      <c r="AS55" s="664">
        <f t="shared" ref="AS55:AT55" si="51">SUM(AS50,AS51,AS52,AS53)</f>
        <v>48</v>
      </c>
      <c r="AT55" s="664">
        <f t="shared" si="51"/>
        <v>54</v>
      </c>
      <c r="AU55" s="665">
        <f>SUM(AS55,AT55)</f>
        <v>102</v>
      </c>
      <c r="AV55" s="663">
        <f t="shared" ref="AV55:AX55" si="52">SUM(AV51,AV52,AV53)</f>
        <v>3725.79</v>
      </c>
      <c r="AW55" s="663">
        <f t="shared" si="52"/>
        <v>4290</v>
      </c>
      <c r="AX55" s="663">
        <f t="shared" si="52"/>
        <v>8015.79</v>
      </c>
    </row>
    <row r="56">
      <c r="A56" s="153"/>
      <c r="B56" s="153"/>
      <c r="C56" s="153"/>
      <c r="D56" s="153"/>
      <c r="E56" s="136"/>
      <c r="F56" s="153"/>
      <c r="G56" s="153"/>
      <c r="H56" s="153"/>
      <c r="AS56" s="496"/>
      <c r="AT56" s="496"/>
      <c r="AU56" s="496"/>
      <c r="AV56" s="496"/>
      <c r="AW56" s="496"/>
      <c r="AX56" s="496"/>
    </row>
    <row r="57">
      <c r="A57" s="538"/>
      <c r="B57" s="539"/>
      <c r="C57" s="539"/>
      <c r="D57" s="540"/>
      <c r="E57" s="539"/>
      <c r="F57" s="541"/>
      <c r="G57" s="541"/>
      <c r="H57" s="541"/>
      <c r="I57" s="539"/>
      <c r="J57" s="542"/>
      <c r="K57" s="542"/>
      <c r="L57" s="539"/>
      <c r="M57" s="539"/>
      <c r="N57" s="539"/>
      <c r="O57" s="539"/>
      <c r="P57" s="539"/>
      <c r="Q57" s="539"/>
      <c r="R57" s="539"/>
      <c r="S57" s="539"/>
      <c r="T57" s="539"/>
      <c r="U57" s="539"/>
      <c r="V57" s="539"/>
      <c r="W57" s="539"/>
      <c r="X57" s="541"/>
      <c r="Y57" s="541"/>
      <c r="Z57" s="541"/>
      <c r="AA57" s="539"/>
      <c r="AB57" s="539"/>
      <c r="AC57" s="539"/>
      <c r="AD57" s="539"/>
      <c r="AE57" s="539"/>
      <c r="AF57" s="539"/>
      <c r="AG57" s="539"/>
      <c r="AH57" s="539"/>
      <c r="AI57" s="539"/>
      <c r="AJ57" s="539"/>
      <c r="AK57" s="539"/>
      <c r="AL57" s="539"/>
      <c r="AM57" s="539"/>
      <c r="AN57" s="539"/>
      <c r="AO57" s="539"/>
      <c r="AP57" s="539"/>
      <c r="AQ57" s="539"/>
      <c r="AR57" s="539"/>
      <c r="AS57" s="671"/>
      <c r="AT57" s="671"/>
      <c r="AU57" s="671"/>
      <c r="AV57" s="671"/>
      <c r="AW57" s="671"/>
      <c r="AX57" s="671"/>
    </row>
    <row r="58">
      <c r="A58" s="538"/>
      <c r="B58" s="539"/>
      <c r="C58" s="539"/>
      <c r="D58" s="540"/>
      <c r="E58" s="539"/>
      <c r="F58" s="541"/>
      <c r="G58" s="541"/>
      <c r="H58" s="541"/>
      <c r="I58" s="539"/>
      <c r="J58" s="542"/>
      <c r="K58" s="542"/>
      <c r="L58" s="539"/>
      <c r="M58" s="539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41"/>
      <c r="Y58" s="541"/>
      <c r="Z58" s="541"/>
      <c r="AA58" s="539"/>
      <c r="AB58" s="539"/>
      <c r="AC58" s="539"/>
      <c r="AD58" s="539"/>
      <c r="AE58" s="539"/>
      <c r="AF58" s="539"/>
      <c r="AG58" s="539"/>
      <c r="AH58" s="539"/>
      <c r="AI58" s="539"/>
      <c r="AJ58" s="539"/>
      <c r="AK58" s="539"/>
      <c r="AL58" s="539"/>
      <c r="AM58" s="539"/>
      <c r="AN58" s="539"/>
      <c r="AO58" s="539"/>
      <c r="AP58" s="539"/>
      <c r="AQ58" s="539"/>
      <c r="AR58" s="539"/>
      <c r="AS58" s="671"/>
      <c r="AT58" s="671"/>
      <c r="AU58" s="671"/>
      <c r="AV58" s="671"/>
      <c r="AW58" s="672" t="s">
        <v>15</v>
      </c>
      <c r="AX58" s="673">
        <f>SUM(AX77,AX55,AX46,AX38,AX29,AX20,AX11)</f>
        <v>53686.89</v>
      </c>
    </row>
    <row r="59">
      <c r="A59" s="67"/>
      <c r="D59" s="68"/>
      <c r="F59" s="73"/>
      <c r="G59" s="73"/>
      <c r="H59" s="73"/>
      <c r="J59" s="139"/>
      <c r="K59" s="139"/>
      <c r="X59" s="73"/>
      <c r="Y59" s="73"/>
      <c r="Z59" s="73"/>
      <c r="AS59" s="496"/>
      <c r="AT59" s="496"/>
      <c r="AU59" s="496"/>
      <c r="AV59" s="496"/>
      <c r="AW59" s="496"/>
      <c r="AX59" s="496"/>
    </row>
    <row r="60">
      <c r="A60" s="67"/>
      <c r="D60" s="68"/>
      <c r="F60" s="73"/>
      <c r="G60" s="73"/>
      <c r="H60" s="73"/>
      <c r="J60" s="6" t="s">
        <v>151</v>
      </c>
      <c r="K60" s="4"/>
      <c r="P60" s="186"/>
      <c r="Q60" s="186"/>
      <c r="X60" s="73"/>
      <c r="Y60" s="73"/>
      <c r="Z60" s="73"/>
      <c r="AB60" s="28"/>
      <c r="AS60" s="496"/>
      <c r="AT60" s="496"/>
      <c r="AU60" s="496"/>
      <c r="AV60" s="496"/>
      <c r="AW60" s="496"/>
      <c r="AX60" s="496"/>
    </row>
    <row r="61">
      <c r="A61" s="67"/>
      <c r="D61" s="187" t="s">
        <v>807</v>
      </c>
      <c r="E61" s="26" t="s">
        <v>3</v>
      </c>
      <c r="F61" s="26"/>
      <c r="G61" s="26"/>
      <c r="H61" s="26"/>
      <c r="I61" s="26"/>
      <c r="J61" s="187" t="s">
        <v>807</v>
      </c>
      <c r="K61" s="26" t="s">
        <v>7</v>
      </c>
      <c r="L61" s="26"/>
      <c r="M61" s="26"/>
      <c r="N61" s="26"/>
      <c r="O61" s="26"/>
      <c r="P61" s="187" t="s">
        <v>807</v>
      </c>
      <c r="Q61" s="26" t="s">
        <v>8</v>
      </c>
      <c r="R61" s="28"/>
      <c r="S61" s="28"/>
      <c r="T61" s="28"/>
      <c r="U61" s="29"/>
      <c r="V61" s="187" t="s">
        <v>807</v>
      </c>
      <c r="W61" s="190" t="s">
        <v>745</v>
      </c>
      <c r="X61" s="73"/>
      <c r="Y61" s="73"/>
      <c r="Z61" s="73"/>
      <c r="AB61" s="187" t="s">
        <v>807</v>
      </c>
      <c r="AC61" s="190" t="s">
        <v>745</v>
      </c>
      <c r="AH61" s="187" t="s">
        <v>807</v>
      </c>
      <c r="AI61" s="190" t="s">
        <v>745</v>
      </c>
      <c r="AN61" s="187" t="s">
        <v>807</v>
      </c>
      <c r="AO61" s="29" t="s">
        <v>12</v>
      </c>
      <c r="AP61" s="646"/>
      <c r="AQ61" s="646"/>
      <c r="AR61" s="646"/>
      <c r="AS61" s="646" t="s">
        <v>4</v>
      </c>
      <c r="AT61" s="646" t="s">
        <v>13</v>
      </c>
      <c r="AU61" s="646" t="s">
        <v>14</v>
      </c>
      <c r="AV61" s="646" t="s">
        <v>4</v>
      </c>
      <c r="AW61" s="646" t="s">
        <v>13</v>
      </c>
      <c r="AX61" s="646" t="s">
        <v>15</v>
      </c>
    </row>
    <row r="62">
      <c r="A62" s="35" t="s">
        <v>18</v>
      </c>
      <c r="B62" s="41" t="s">
        <v>33</v>
      </c>
      <c r="C62" s="37">
        <v>45034.0</v>
      </c>
      <c r="D62" s="38" t="s">
        <v>273</v>
      </c>
      <c r="E62" s="39" t="s">
        <v>39</v>
      </c>
      <c r="F62" s="41"/>
      <c r="G62" s="41"/>
      <c r="H62" s="41" t="s">
        <v>22</v>
      </c>
      <c r="I62" s="37">
        <v>45034.0</v>
      </c>
      <c r="J62" s="38" t="s">
        <v>412</v>
      </c>
      <c r="K62" s="39" t="s">
        <v>413</v>
      </c>
      <c r="L62" s="43"/>
      <c r="M62" s="43"/>
      <c r="N62" s="43" t="s">
        <v>24</v>
      </c>
      <c r="O62" s="37">
        <v>45035.0</v>
      </c>
      <c r="P62" s="38" t="s">
        <v>703</v>
      </c>
      <c r="Q62" s="39" t="s">
        <v>704</v>
      </c>
      <c r="R62" s="43"/>
      <c r="S62" s="43"/>
      <c r="T62" s="43" t="s">
        <v>26</v>
      </c>
      <c r="U62" s="37">
        <v>45036.0</v>
      </c>
      <c r="V62" s="38" t="s">
        <v>352</v>
      </c>
      <c r="W62" s="147" t="s">
        <v>904</v>
      </c>
      <c r="X62" s="56"/>
      <c r="Y62" s="56"/>
      <c r="Z62" s="56" t="s">
        <v>56</v>
      </c>
      <c r="AA62" s="37">
        <v>45037.0</v>
      </c>
      <c r="AB62" s="38" t="s">
        <v>25</v>
      </c>
      <c r="AC62" s="39" t="s">
        <v>25</v>
      </c>
      <c r="AD62" s="66"/>
      <c r="AE62" s="66"/>
      <c r="AF62" s="66" t="s">
        <v>57</v>
      </c>
      <c r="AG62" s="37">
        <v>45038.0</v>
      </c>
      <c r="AH62" s="38" t="s">
        <v>352</v>
      </c>
      <c r="AI62" s="147" t="s">
        <v>904</v>
      </c>
      <c r="AJ62" s="47"/>
      <c r="AK62" s="47"/>
      <c r="AL62" s="47" t="s">
        <v>44</v>
      </c>
      <c r="AM62" s="495">
        <v>45040.0</v>
      </c>
      <c r="AN62" s="38" t="s">
        <v>423</v>
      </c>
      <c r="AO62" s="39" t="s">
        <v>906</v>
      </c>
      <c r="AP62" s="39"/>
      <c r="AQ62" s="39"/>
      <c r="AR62" s="39"/>
      <c r="AS62" s="39"/>
      <c r="AT62" s="39"/>
      <c r="AU62" s="39"/>
      <c r="AV62" s="51"/>
      <c r="AW62" s="51"/>
      <c r="AX62" s="51"/>
    </row>
    <row r="63">
      <c r="A63" s="67"/>
      <c r="D63" s="136"/>
      <c r="E63" s="51"/>
      <c r="F63" s="73"/>
      <c r="G63" s="73"/>
      <c r="H63" s="73"/>
      <c r="J63" s="98"/>
      <c r="K63" s="197"/>
      <c r="P63" s="98"/>
      <c r="Q63" s="39"/>
      <c r="V63" s="53"/>
      <c r="W63" s="39"/>
      <c r="X63" s="73"/>
      <c r="Y63" s="73"/>
      <c r="Z63" s="73"/>
      <c r="AH63" s="127"/>
      <c r="AI63" s="39"/>
      <c r="AN63" s="53"/>
      <c r="AO63" s="39"/>
      <c r="AP63" s="39"/>
      <c r="AQ63" s="39"/>
      <c r="AR63" s="39"/>
      <c r="AS63" s="39"/>
      <c r="AT63" s="39"/>
      <c r="AU63" s="39"/>
      <c r="AV63" s="51"/>
      <c r="AW63" s="51"/>
      <c r="AX63" s="51"/>
    </row>
    <row r="64">
      <c r="A64" s="67"/>
      <c r="D64" s="53"/>
      <c r="E64" s="39"/>
      <c r="F64" s="73"/>
      <c r="G64" s="73"/>
      <c r="H64" s="73"/>
      <c r="J64" s="98"/>
      <c r="K64" s="197"/>
      <c r="P64" s="98"/>
      <c r="Q64" s="39"/>
      <c r="V64" s="53"/>
      <c r="W64" s="39"/>
      <c r="X64" s="73"/>
      <c r="Y64" s="73"/>
      <c r="Z64" s="73"/>
      <c r="AB64" s="53"/>
      <c r="AC64" s="39"/>
      <c r="AH64" s="53"/>
      <c r="AI64" s="39"/>
      <c r="AN64" s="53"/>
      <c r="AO64" s="39"/>
      <c r="AP64" s="39"/>
      <c r="AQ64" s="39"/>
      <c r="AR64" s="39"/>
      <c r="AS64" s="39"/>
      <c r="AT64" s="39"/>
      <c r="AU64" s="39"/>
      <c r="AV64" s="51"/>
      <c r="AW64" s="51"/>
      <c r="AX64" s="51"/>
    </row>
    <row r="65">
      <c r="A65" s="67"/>
      <c r="D65" s="190" t="s">
        <v>765</v>
      </c>
      <c r="E65" s="26" t="s">
        <v>3</v>
      </c>
      <c r="F65" s="26"/>
      <c r="G65" s="26"/>
      <c r="H65" s="26"/>
      <c r="I65" s="26"/>
      <c r="J65" s="190" t="s">
        <v>765</v>
      </c>
      <c r="K65" s="191" t="s">
        <v>807</v>
      </c>
      <c r="L65" s="25"/>
      <c r="M65" s="25"/>
      <c r="N65" s="26"/>
      <c r="O65" s="26"/>
      <c r="P65" s="190" t="s">
        <v>765</v>
      </c>
      <c r="Q65" s="26" t="s">
        <v>8</v>
      </c>
      <c r="R65" s="28"/>
      <c r="S65" s="28"/>
      <c r="T65" s="28"/>
      <c r="U65" s="29"/>
      <c r="V65" s="468" t="s">
        <v>866</v>
      </c>
      <c r="W65" s="191" t="s">
        <v>156</v>
      </c>
      <c r="X65" s="73"/>
      <c r="Y65" s="73"/>
      <c r="Z65" s="73"/>
      <c r="AB65" s="187" t="s">
        <v>807</v>
      </c>
      <c r="AC65" s="29" t="s">
        <v>10</v>
      </c>
      <c r="AH65" s="187" t="s">
        <v>775</v>
      </c>
      <c r="AI65" s="29" t="s">
        <v>11</v>
      </c>
      <c r="AN65" s="190" t="s">
        <v>154</v>
      </c>
      <c r="AO65" s="190" t="s">
        <v>745</v>
      </c>
      <c r="AP65" s="28"/>
      <c r="AQ65" s="28"/>
      <c r="AR65" s="28"/>
      <c r="AS65" s="28"/>
      <c r="AT65" s="28"/>
      <c r="AU65" s="28"/>
      <c r="AV65" s="193"/>
      <c r="AW65" s="193"/>
      <c r="AX65" s="193"/>
    </row>
    <row r="66">
      <c r="A66" s="35" t="s">
        <v>52</v>
      </c>
      <c r="B66" s="41" t="s">
        <v>33</v>
      </c>
      <c r="C66" s="37">
        <v>45034.0</v>
      </c>
      <c r="D66" s="95" t="s">
        <v>274</v>
      </c>
      <c r="E66" s="418" t="s">
        <v>48</v>
      </c>
      <c r="F66" s="576"/>
      <c r="G66" s="576"/>
      <c r="H66" s="41" t="s">
        <v>22</v>
      </c>
      <c r="I66" s="37">
        <v>45034.0</v>
      </c>
      <c r="J66" s="300" t="s">
        <v>166</v>
      </c>
      <c r="K66" s="40" t="s">
        <v>166</v>
      </c>
      <c r="L66" s="38"/>
      <c r="M66" s="38"/>
      <c r="N66" s="38" t="s">
        <v>36</v>
      </c>
      <c r="O66" s="37">
        <v>45036.0</v>
      </c>
      <c r="P66" s="95" t="s">
        <v>166</v>
      </c>
      <c r="Q66" s="418" t="s">
        <v>166</v>
      </c>
      <c r="R66" s="43"/>
      <c r="S66" s="43"/>
      <c r="T66" s="43" t="s">
        <v>26</v>
      </c>
      <c r="U66" s="37">
        <v>45036.0</v>
      </c>
      <c r="V66" s="145" t="s">
        <v>166</v>
      </c>
      <c r="W66" s="300" t="s">
        <v>166</v>
      </c>
      <c r="X66" s="642"/>
      <c r="Y66" s="642"/>
      <c r="Z66" s="56" t="s">
        <v>56</v>
      </c>
      <c r="AA66" s="37">
        <v>45037.0</v>
      </c>
      <c r="AB66" s="38" t="s">
        <v>272</v>
      </c>
      <c r="AC66" s="39" t="s">
        <v>21</v>
      </c>
      <c r="AD66" s="66"/>
      <c r="AE66" s="66"/>
      <c r="AF66" s="66" t="s">
        <v>57</v>
      </c>
      <c r="AG66" s="37">
        <v>45038.0</v>
      </c>
      <c r="AH66" s="38" t="s">
        <v>25</v>
      </c>
      <c r="AI66" s="39" t="s">
        <v>25</v>
      </c>
      <c r="AJ66" s="47"/>
      <c r="AK66" s="47"/>
      <c r="AL66" s="47" t="s">
        <v>44</v>
      </c>
      <c r="AM66" s="495">
        <v>45040.0</v>
      </c>
      <c r="AN66" s="148" t="s">
        <v>292</v>
      </c>
      <c r="AO66" s="147" t="s">
        <v>904</v>
      </c>
      <c r="AP66" s="111"/>
      <c r="AQ66" s="111"/>
      <c r="AR66" s="111"/>
      <c r="AS66" s="111"/>
      <c r="AT66" s="111"/>
      <c r="AU66" s="111"/>
      <c r="AV66" s="194"/>
      <c r="AW66" s="194"/>
      <c r="AX66" s="194"/>
    </row>
    <row r="67">
      <c r="A67" s="67"/>
      <c r="D67" s="68"/>
      <c r="W67" s="39"/>
      <c r="AS67" s="93"/>
      <c r="AT67" s="93"/>
      <c r="AU67" s="93"/>
      <c r="AV67" s="496"/>
      <c r="AW67" s="496"/>
      <c r="AX67" s="496"/>
    </row>
    <row r="68">
      <c r="A68" s="67"/>
      <c r="D68" s="53"/>
      <c r="E68" s="39"/>
      <c r="F68" s="73"/>
      <c r="G68" s="73"/>
      <c r="H68" s="73"/>
      <c r="J68" s="98"/>
      <c r="K68" s="197"/>
      <c r="P68" s="98"/>
      <c r="Q68" s="39"/>
      <c r="V68" s="53"/>
      <c r="W68" s="39"/>
      <c r="X68" s="73"/>
      <c r="Y68" s="73"/>
      <c r="Z68" s="73"/>
      <c r="AB68" s="53"/>
      <c r="AC68" s="39"/>
      <c r="AH68" s="53"/>
      <c r="AI68" s="39"/>
      <c r="AN68" s="53"/>
      <c r="AO68" s="39"/>
      <c r="AP68" s="39"/>
      <c r="AQ68" s="39"/>
      <c r="AR68" s="39"/>
      <c r="AS68" s="39"/>
      <c r="AT68" s="39"/>
      <c r="AU68" s="39"/>
      <c r="AV68" s="51"/>
      <c r="AW68" s="51"/>
      <c r="AX68" s="51"/>
    </row>
    <row r="69">
      <c r="A69" s="67"/>
      <c r="D69" s="187" t="s">
        <v>775</v>
      </c>
      <c r="E69" s="190" t="s">
        <v>154</v>
      </c>
      <c r="F69" s="73"/>
      <c r="G69" s="73"/>
      <c r="H69" s="73"/>
      <c r="J69" s="187" t="s">
        <v>775</v>
      </c>
      <c r="K69" s="26" t="s">
        <v>7</v>
      </c>
      <c r="P69" s="187" t="s">
        <v>775</v>
      </c>
      <c r="Q69" s="190" t="s">
        <v>154</v>
      </c>
      <c r="V69" s="187" t="s">
        <v>775</v>
      </c>
      <c r="W69" s="28" t="s">
        <v>9</v>
      </c>
      <c r="X69" s="73"/>
      <c r="Y69" s="73"/>
      <c r="Z69" s="73"/>
      <c r="AB69" s="187" t="s">
        <v>775</v>
      </c>
      <c r="AC69" s="190" t="s">
        <v>154</v>
      </c>
      <c r="AH69" s="187" t="s">
        <v>775</v>
      </c>
      <c r="AI69" s="190" t="s">
        <v>154</v>
      </c>
      <c r="AN69" s="187" t="s">
        <v>775</v>
      </c>
      <c r="AO69" s="190" t="s">
        <v>154</v>
      </c>
      <c r="AP69" s="28"/>
      <c r="AQ69" s="28"/>
      <c r="AR69" s="28"/>
      <c r="AS69" s="28"/>
      <c r="AT69" s="28"/>
      <c r="AU69" s="28"/>
      <c r="AV69" s="193"/>
      <c r="AW69" s="193"/>
      <c r="AX69" s="193"/>
    </row>
    <row r="70">
      <c r="A70" s="184" t="s">
        <v>54</v>
      </c>
      <c r="B70" s="43" t="s">
        <v>19</v>
      </c>
      <c r="C70" s="37">
        <v>45033.0</v>
      </c>
      <c r="D70" s="95" t="s">
        <v>307</v>
      </c>
      <c r="E70" s="147" t="s">
        <v>288</v>
      </c>
      <c r="F70" s="41"/>
      <c r="G70" s="41"/>
      <c r="H70" s="41" t="s">
        <v>22</v>
      </c>
      <c r="I70" s="37">
        <v>45034.0</v>
      </c>
      <c r="J70" s="95" t="s">
        <v>211</v>
      </c>
      <c r="K70" s="418" t="s">
        <v>158</v>
      </c>
      <c r="L70" s="577"/>
      <c r="M70" s="577"/>
      <c r="N70" s="38" t="s">
        <v>24</v>
      </c>
      <c r="O70" s="37">
        <v>45035.0</v>
      </c>
      <c r="P70" s="95" t="s">
        <v>307</v>
      </c>
      <c r="Q70" s="147" t="s">
        <v>288</v>
      </c>
      <c r="R70" s="43"/>
      <c r="S70" s="43"/>
      <c r="T70" s="43" t="s">
        <v>26</v>
      </c>
      <c r="U70" s="37">
        <v>45036.0</v>
      </c>
      <c r="V70" s="95" t="s">
        <v>211</v>
      </c>
      <c r="W70" s="418" t="s">
        <v>66</v>
      </c>
      <c r="X70" s="43"/>
      <c r="Y70" s="43"/>
      <c r="Z70" s="43" t="s">
        <v>56</v>
      </c>
      <c r="AA70" s="37">
        <v>45037.0</v>
      </c>
      <c r="AB70" s="95" t="s">
        <v>307</v>
      </c>
      <c r="AC70" s="148" t="s">
        <v>289</v>
      </c>
      <c r="AD70" s="435"/>
      <c r="AE70" s="435"/>
      <c r="AF70" s="435" t="s">
        <v>57</v>
      </c>
      <c r="AG70" s="37">
        <v>45038.0</v>
      </c>
      <c r="AH70" s="95" t="s">
        <v>307</v>
      </c>
      <c r="AI70" s="148" t="s">
        <v>289</v>
      </c>
      <c r="AJ70" s="95"/>
      <c r="AK70" s="95"/>
      <c r="AL70" s="95" t="s">
        <v>93</v>
      </c>
      <c r="AM70" s="37">
        <v>45039.0</v>
      </c>
      <c r="AN70" s="95" t="s">
        <v>307</v>
      </c>
      <c r="AO70" s="147" t="s">
        <v>310</v>
      </c>
      <c r="AP70" s="111"/>
      <c r="AQ70" s="111"/>
      <c r="AR70" s="111"/>
      <c r="AS70" s="111"/>
      <c r="AT70" s="111"/>
      <c r="AU70" s="111"/>
      <c r="AV70" s="194"/>
      <c r="AW70" s="194"/>
      <c r="AX70" s="194"/>
    </row>
    <row r="71">
      <c r="A71" s="67"/>
      <c r="B71" s="68"/>
      <c r="C71" s="68"/>
      <c r="AS71" s="93"/>
      <c r="AT71" s="93"/>
      <c r="AU71" s="93"/>
      <c r="AV71" s="496"/>
      <c r="AW71" s="496"/>
      <c r="AX71" s="496"/>
    </row>
    <row r="72">
      <c r="A72" s="67"/>
      <c r="D72" s="191" t="s">
        <v>807</v>
      </c>
      <c r="E72" s="187" t="s">
        <v>156</v>
      </c>
      <c r="F72" s="25"/>
      <c r="G72" s="25"/>
      <c r="H72" s="26"/>
      <c r="I72" s="26"/>
      <c r="J72" s="190" t="s">
        <v>745</v>
      </c>
      <c r="K72" s="191" t="s">
        <v>807</v>
      </c>
      <c r="L72" s="25"/>
      <c r="M72" s="25"/>
      <c r="N72" s="26"/>
      <c r="O72" s="26"/>
      <c r="P72" s="190" t="s">
        <v>745</v>
      </c>
      <c r="Q72" s="187" t="s">
        <v>156</v>
      </c>
      <c r="R72" s="198"/>
      <c r="S72" s="198"/>
      <c r="T72" s="28"/>
      <c r="U72" s="29"/>
      <c r="V72" s="187" t="s">
        <v>156</v>
      </c>
      <c r="W72" s="29" t="s">
        <v>9</v>
      </c>
      <c r="X72" s="73"/>
      <c r="Y72" s="73"/>
      <c r="Z72" s="73"/>
      <c r="AB72" s="187" t="s">
        <v>156</v>
      </c>
      <c r="AC72" s="190" t="s">
        <v>745</v>
      </c>
      <c r="AH72" s="187" t="s">
        <v>807</v>
      </c>
      <c r="AI72" s="190" t="s">
        <v>745</v>
      </c>
      <c r="AN72" s="191" t="s">
        <v>807</v>
      </c>
      <c r="AO72" s="29" t="s">
        <v>12</v>
      </c>
      <c r="AP72" s="28"/>
      <c r="AQ72" s="28"/>
      <c r="AR72" s="28"/>
      <c r="AS72" s="28"/>
      <c r="AT72" s="28"/>
      <c r="AU72" s="28"/>
      <c r="AV72" s="193"/>
      <c r="AW72" s="193"/>
      <c r="AX72" s="193"/>
    </row>
    <row r="73">
      <c r="A73" s="35" t="s">
        <v>50</v>
      </c>
      <c r="B73" s="43" t="s">
        <v>19</v>
      </c>
      <c r="C73" s="37">
        <v>45033.0</v>
      </c>
      <c r="D73" s="40" t="s">
        <v>272</v>
      </c>
      <c r="E73" s="95" t="s">
        <v>137</v>
      </c>
      <c r="F73" s="95"/>
      <c r="G73" s="95"/>
      <c r="H73" s="95" t="s">
        <v>131</v>
      </c>
      <c r="I73" s="37">
        <v>45035.0</v>
      </c>
      <c r="J73" s="300" t="s">
        <v>804</v>
      </c>
      <c r="K73" s="147" t="s">
        <v>802</v>
      </c>
      <c r="L73" s="38"/>
      <c r="M73" s="38"/>
      <c r="N73" s="38" t="s">
        <v>64</v>
      </c>
      <c r="O73" s="37">
        <v>45036.0</v>
      </c>
      <c r="P73" s="300" t="s">
        <v>286</v>
      </c>
      <c r="Q73" s="95" t="s">
        <v>137</v>
      </c>
      <c r="R73" s="642"/>
      <c r="S73" s="642"/>
      <c r="T73" s="56" t="s">
        <v>37</v>
      </c>
      <c r="U73" s="37">
        <v>45037.0</v>
      </c>
      <c r="V73" s="38" t="s">
        <v>285</v>
      </c>
      <c r="W73" s="39" t="s">
        <v>129</v>
      </c>
      <c r="X73" s="43"/>
      <c r="Y73" s="43"/>
      <c r="Z73" s="43" t="s">
        <v>56</v>
      </c>
      <c r="AA73" s="37">
        <v>45037.0</v>
      </c>
      <c r="AB73" s="95" t="s">
        <v>300</v>
      </c>
      <c r="AC73" s="147" t="s">
        <v>708</v>
      </c>
      <c r="AD73" s="66"/>
      <c r="AE73" s="66"/>
      <c r="AF73" s="66" t="s">
        <v>57</v>
      </c>
      <c r="AG73" s="37">
        <v>45038.0</v>
      </c>
      <c r="AH73" s="95" t="s">
        <v>25</v>
      </c>
      <c r="AI73" s="418" t="s">
        <v>25</v>
      </c>
      <c r="AJ73" s="617"/>
      <c r="AK73" s="617"/>
      <c r="AL73" s="47" t="s">
        <v>27</v>
      </c>
      <c r="AM73" s="495">
        <v>45040.0</v>
      </c>
      <c r="AN73" s="40" t="s">
        <v>423</v>
      </c>
      <c r="AO73" s="39" t="s">
        <v>424</v>
      </c>
      <c r="AP73" s="39"/>
      <c r="AQ73" s="39"/>
      <c r="AR73" s="39"/>
      <c r="AS73" s="39"/>
      <c r="AT73" s="39"/>
      <c r="AU73" s="39"/>
      <c r="AV73" s="51"/>
      <c r="AW73" s="51"/>
      <c r="AX73" s="51"/>
    </row>
    <row r="74">
      <c r="A74" s="67"/>
      <c r="B74" s="68"/>
      <c r="C74" s="68"/>
      <c r="P74" s="98"/>
      <c r="Q74" s="191" t="s">
        <v>807</v>
      </c>
      <c r="W74" s="39"/>
      <c r="X74" s="197"/>
      <c r="Y74" s="197"/>
      <c r="Z74" s="197"/>
      <c r="AI74" s="198"/>
      <c r="AS74" s="496"/>
      <c r="AT74" s="496"/>
      <c r="AU74" s="496"/>
      <c r="AV74" s="496"/>
      <c r="AW74" s="496"/>
      <c r="AX74" s="496"/>
    </row>
    <row r="75">
      <c r="A75" s="67"/>
      <c r="B75" s="68"/>
      <c r="C75" s="68"/>
      <c r="P75" s="92"/>
      <c r="Q75" s="148" t="s">
        <v>907</v>
      </c>
      <c r="W75" s="39"/>
      <c r="X75" s="39"/>
      <c r="Y75" s="39"/>
      <c r="Z75" s="39"/>
      <c r="AI75" s="28"/>
      <c r="AS75" s="496"/>
      <c r="AT75" s="496"/>
      <c r="AU75" s="496"/>
      <c r="AV75" s="496"/>
      <c r="AW75" s="496"/>
      <c r="AX75" s="496"/>
    </row>
    <row r="76">
      <c r="A76" s="67"/>
      <c r="B76" s="68"/>
      <c r="C76" s="68"/>
      <c r="J76" s="6" t="s">
        <v>334</v>
      </c>
      <c r="K76" s="4"/>
      <c r="AS76" s="496"/>
      <c r="AT76" s="496"/>
      <c r="AU76" s="496"/>
      <c r="AV76" s="646" t="s">
        <v>4</v>
      </c>
      <c r="AW76" s="646" t="s">
        <v>13</v>
      </c>
      <c r="AX76" s="646" t="s">
        <v>15</v>
      </c>
    </row>
    <row r="77">
      <c r="A77" s="68" t="s">
        <v>139</v>
      </c>
      <c r="D77" s="68"/>
      <c r="J77" s="140"/>
      <c r="K77" s="140"/>
      <c r="L77" s="70"/>
      <c r="M77" s="70"/>
      <c r="N77" s="70"/>
      <c r="O77" s="71"/>
      <c r="P77" s="51"/>
      <c r="Q77" s="51"/>
      <c r="R77" s="75"/>
      <c r="S77" s="75"/>
      <c r="T77" s="75"/>
      <c r="U77" s="68"/>
      <c r="V77" s="32"/>
      <c r="W77" s="32"/>
      <c r="X77" s="462"/>
      <c r="Y77" s="462"/>
      <c r="Z77" s="462"/>
      <c r="AA77" s="463"/>
      <c r="AB77" s="674"/>
      <c r="AC77" s="674"/>
      <c r="AD77" s="463"/>
      <c r="AE77" s="463"/>
      <c r="AF77" s="463"/>
      <c r="AG77" s="463"/>
      <c r="AH77" s="463"/>
      <c r="AI77" s="463"/>
      <c r="AJ77" s="675"/>
      <c r="AK77" s="675"/>
      <c r="AL77" s="676" t="s">
        <v>93</v>
      </c>
      <c r="AM77" s="544">
        <v>45039.0</v>
      </c>
      <c r="AN77" s="543" t="s">
        <v>211</v>
      </c>
      <c r="AO77" s="677" t="s">
        <v>66</v>
      </c>
      <c r="AP77" s="678" t="s">
        <v>908</v>
      </c>
      <c r="AQ77" s="678"/>
      <c r="AR77" s="678"/>
      <c r="AS77" s="679"/>
      <c r="AT77" s="680">
        <v>6.0</v>
      </c>
      <c r="AU77" s="681">
        <v>6.0</v>
      </c>
      <c r="AV77" s="682"/>
      <c r="AW77" s="683">
        <f>6*74.31</f>
        <v>445.86</v>
      </c>
      <c r="AX77" s="683">
        <v>445.86</v>
      </c>
    </row>
    <row r="78">
      <c r="A78" s="684" t="s">
        <v>825</v>
      </c>
      <c r="B78" s="420" t="s">
        <v>33</v>
      </c>
      <c r="C78" s="37">
        <v>45034.0</v>
      </c>
      <c r="D78" s="38" t="s">
        <v>137</v>
      </c>
      <c r="E78" s="39" t="s">
        <v>333</v>
      </c>
      <c r="F78" s="420"/>
      <c r="G78" s="420"/>
      <c r="H78" s="420" t="s">
        <v>46</v>
      </c>
      <c r="I78" s="37">
        <v>45035.0</v>
      </c>
      <c r="J78" s="38" t="s">
        <v>137</v>
      </c>
      <c r="K78" s="39" t="s">
        <v>333</v>
      </c>
      <c r="L78" s="38"/>
      <c r="M78" s="38"/>
      <c r="N78" s="38"/>
      <c r="O78" s="37"/>
      <c r="P78" s="38"/>
      <c r="Q78" s="39"/>
      <c r="R78" s="420"/>
      <c r="S78" s="420"/>
      <c r="T78" s="420"/>
      <c r="U78" s="37"/>
      <c r="V78" s="38"/>
      <c r="W78" s="39"/>
      <c r="X78" s="420"/>
      <c r="Y78" s="420"/>
      <c r="Z78" s="420"/>
      <c r="AA78" s="37"/>
      <c r="AB78" s="38"/>
      <c r="AC78" s="39"/>
      <c r="AD78" s="47"/>
      <c r="AE78" s="47"/>
      <c r="AF78" s="47"/>
      <c r="AG78" s="37"/>
      <c r="AH78" s="38"/>
      <c r="AI78" s="39"/>
      <c r="AJ78" s="47"/>
      <c r="AK78" s="47"/>
      <c r="AL78" s="47"/>
      <c r="AM78" s="37"/>
      <c r="AN78" s="38"/>
      <c r="AO78" s="39"/>
      <c r="AP78" s="51"/>
      <c r="AQ78" s="51"/>
      <c r="AR78" s="51"/>
      <c r="AS78" s="51"/>
      <c r="AT78" s="51"/>
      <c r="AU78" s="51"/>
      <c r="AV78" s="51"/>
      <c r="AW78" s="51"/>
      <c r="AX78" s="51"/>
    </row>
    <row r="79">
      <c r="A79" s="67"/>
      <c r="B79" s="68"/>
      <c r="C79" s="68"/>
      <c r="AS79" s="496"/>
      <c r="AT79" s="496"/>
      <c r="AU79" s="496"/>
      <c r="AV79" s="496"/>
      <c r="AW79" s="496"/>
      <c r="AX79" s="496"/>
    </row>
    <row r="80" ht="17.25" customHeight="1">
      <c r="A80" s="67"/>
      <c r="B80" s="68" t="s">
        <v>25</v>
      </c>
      <c r="C80" s="68" t="s">
        <v>166</v>
      </c>
      <c r="D80" s="68" t="s">
        <v>167</v>
      </c>
      <c r="AS80" s="496"/>
      <c r="AT80" s="496"/>
      <c r="AU80" s="496"/>
      <c r="AV80" s="496"/>
      <c r="AW80" s="496"/>
      <c r="AX80" s="496"/>
    </row>
    <row r="81">
      <c r="A81" s="224" t="s">
        <v>1</v>
      </c>
      <c r="B81" s="68"/>
      <c r="AS81" s="496"/>
      <c r="AT81" s="496"/>
      <c r="AU81" s="496"/>
      <c r="AV81" s="496"/>
      <c r="AW81" s="496"/>
      <c r="AX81" s="496"/>
    </row>
    <row r="82">
      <c r="A82" s="225" t="s">
        <v>45</v>
      </c>
      <c r="B82" s="152" t="s">
        <v>174</v>
      </c>
      <c r="C82" s="152" t="s">
        <v>166</v>
      </c>
      <c r="D82" s="152" t="s">
        <v>419</v>
      </c>
      <c r="AS82" s="496"/>
      <c r="AT82" s="496"/>
      <c r="AU82" s="496"/>
      <c r="AV82" s="496"/>
      <c r="AW82" s="496"/>
      <c r="AX82" s="496"/>
    </row>
    <row r="83">
      <c r="A83" s="225" t="s">
        <v>32</v>
      </c>
      <c r="B83" s="152" t="s">
        <v>172</v>
      </c>
      <c r="C83" s="153"/>
      <c r="D83" s="153"/>
      <c r="E83" s="136"/>
      <c r="F83" s="117"/>
      <c r="G83" s="117"/>
      <c r="H83" s="117"/>
      <c r="AS83" s="496"/>
      <c r="AT83" s="496"/>
      <c r="AU83" s="496"/>
      <c r="AV83" s="496"/>
      <c r="AW83" s="496"/>
      <c r="AX83" s="496"/>
    </row>
    <row r="84">
      <c r="A84" s="67" t="s">
        <v>30</v>
      </c>
      <c r="B84" s="152" t="s">
        <v>174</v>
      </c>
      <c r="AS84" s="496"/>
      <c r="AT84" s="496"/>
      <c r="AU84" s="496"/>
      <c r="AV84" s="496"/>
      <c r="AW84" s="496"/>
      <c r="AX84" s="496"/>
    </row>
    <row r="85">
      <c r="A85" s="67" t="s">
        <v>18</v>
      </c>
      <c r="B85" s="68" t="s">
        <v>168</v>
      </c>
      <c r="AS85" s="496"/>
      <c r="AT85" s="496"/>
      <c r="AU85" s="496"/>
      <c r="AV85" s="496"/>
      <c r="AW85" s="496"/>
      <c r="AX85" s="496"/>
    </row>
    <row r="86">
      <c r="A86" s="224" t="s">
        <v>51</v>
      </c>
      <c r="B86" s="68"/>
      <c r="AS86" s="496"/>
      <c r="AT86" s="496"/>
      <c r="AU86" s="496"/>
      <c r="AV86" s="496"/>
      <c r="AW86" s="496"/>
      <c r="AX86" s="496"/>
    </row>
    <row r="87">
      <c r="A87" s="67" t="s">
        <v>54</v>
      </c>
      <c r="B87" s="68" t="s">
        <v>175</v>
      </c>
      <c r="AS87" s="496"/>
      <c r="AT87" s="496"/>
      <c r="AU87" s="496"/>
      <c r="AV87" s="496"/>
      <c r="AW87" s="496"/>
      <c r="AX87" s="496"/>
    </row>
    <row r="88">
      <c r="A88" s="225" t="s">
        <v>69</v>
      </c>
      <c r="B88" s="152" t="s">
        <v>169</v>
      </c>
      <c r="AS88" s="496"/>
      <c r="AT88" s="496"/>
      <c r="AU88" s="496"/>
      <c r="AV88" s="496"/>
      <c r="AW88" s="496"/>
      <c r="AX88" s="496"/>
    </row>
    <row r="89">
      <c r="A89" s="225" t="s">
        <v>73</v>
      </c>
      <c r="B89" s="152" t="s">
        <v>175</v>
      </c>
      <c r="C89" s="152"/>
      <c r="D89" s="152"/>
      <c r="E89" s="152"/>
      <c r="AI89" s="226"/>
      <c r="AJ89" s="226"/>
      <c r="AK89" s="226"/>
      <c r="AL89" s="226"/>
      <c r="AS89" s="496"/>
      <c r="AT89" s="496"/>
      <c r="AU89" s="496"/>
      <c r="AV89" s="496"/>
      <c r="AW89" s="496"/>
      <c r="AX89" s="496"/>
    </row>
    <row r="90">
      <c r="A90" s="227" t="s">
        <v>31</v>
      </c>
      <c r="AI90" s="226"/>
      <c r="AJ90" s="226"/>
      <c r="AK90" s="226"/>
      <c r="AL90" s="226"/>
      <c r="AS90" s="496"/>
      <c r="AT90" s="496"/>
      <c r="AU90" s="496"/>
      <c r="AV90" s="496"/>
      <c r="AW90" s="496"/>
      <c r="AX90" s="496"/>
    </row>
    <row r="91">
      <c r="A91" s="67" t="s">
        <v>88</v>
      </c>
      <c r="B91" s="68" t="s">
        <v>169</v>
      </c>
      <c r="AI91" s="228"/>
      <c r="AJ91" s="228"/>
      <c r="AK91" s="228"/>
      <c r="AL91" s="228"/>
      <c r="AS91" s="496"/>
      <c r="AT91" s="496"/>
      <c r="AU91" s="496"/>
      <c r="AV91" s="496"/>
      <c r="AW91" s="496"/>
      <c r="AX91" s="496"/>
    </row>
    <row r="92">
      <c r="A92" s="225" t="s">
        <v>97</v>
      </c>
      <c r="B92" s="68" t="s">
        <v>169</v>
      </c>
      <c r="AS92" s="496"/>
      <c r="AT92" s="496"/>
      <c r="AU92" s="496"/>
      <c r="AV92" s="496"/>
      <c r="AW92" s="496"/>
      <c r="AX92" s="496"/>
    </row>
    <row r="93">
      <c r="A93" s="229" t="s">
        <v>35</v>
      </c>
      <c r="B93" s="152"/>
      <c r="C93" s="152"/>
      <c r="D93" s="152"/>
      <c r="E93" s="152"/>
      <c r="F93" s="153"/>
      <c r="G93" s="153"/>
      <c r="H93" s="153"/>
      <c r="AS93" s="496"/>
      <c r="AT93" s="496"/>
      <c r="AU93" s="496"/>
      <c r="AV93" s="496"/>
      <c r="AW93" s="496"/>
      <c r="AX93" s="496"/>
    </row>
    <row r="94">
      <c r="A94" s="225" t="s">
        <v>82</v>
      </c>
      <c r="B94" s="152" t="s">
        <v>168</v>
      </c>
      <c r="C94" s="152"/>
      <c r="D94" s="152"/>
      <c r="E94" s="152"/>
      <c r="F94" s="153"/>
      <c r="G94" s="153"/>
      <c r="H94" s="153"/>
      <c r="AS94" s="496"/>
      <c r="AT94" s="496"/>
      <c r="AU94" s="496"/>
      <c r="AV94" s="496"/>
      <c r="AW94" s="496"/>
      <c r="AX94" s="496"/>
    </row>
    <row r="95">
      <c r="A95" s="225" t="s">
        <v>139</v>
      </c>
      <c r="B95" s="152" t="s">
        <v>168</v>
      </c>
      <c r="C95" s="153"/>
      <c r="D95" s="152"/>
      <c r="E95" s="153"/>
      <c r="F95" s="153"/>
      <c r="G95" s="153"/>
      <c r="H95" s="153"/>
      <c r="AS95" s="496"/>
      <c r="AT95" s="496"/>
      <c r="AU95" s="496"/>
      <c r="AV95" s="496"/>
      <c r="AW95" s="496"/>
      <c r="AX95" s="496"/>
    </row>
    <row r="96">
      <c r="A96" s="229" t="s">
        <v>23</v>
      </c>
      <c r="B96" s="152"/>
      <c r="C96" s="153"/>
      <c r="D96" s="152"/>
      <c r="E96" s="153"/>
      <c r="F96" s="153"/>
      <c r="G96" s="153"/>
      <c r="H96" s="153"/>
      <c r="AS96" s="496"/>
      <c r="AT96" s="496"/>
      <c r="AU96" s="496"/>
      <c r="AV96" s="496"/>
      <c r="AW96" s="496"/>
      <c r="AX96" s="496"/>
    </row>
    <row r="97">
      <c r="A97" s="225" t="s">
        <v>123</v>
      </c>
      <c r="B97" s="152" t="s">
        <v>171</v>
      </c>
      <c r="C97" s="153"/>
      <c r="D97" s="152"/>
      <c r="E97" s="153"/>
      <c r="F97" s="153"/>
      <c r="G97" s="153"/>
      <c r="H97" s="153"/>
      <c r="AS97" s="496"/>
      <c r="AT97" s="496"/>
      <c r="AU97" s="496"/>
      <c r="AV97" s="496"/>
      <c r="AW97" s="496"/>
      <c r="AX97" s="496"/>
    </row>
    <row r="98">
      <c r="A98" s="225" t="s">
        <v>501</v>
      </c>
      <c r="B98" s="152" t="s">
        <v>166</v>
      </c>
      <c r="C98" s="152"/>
      <c r="D98" s="152"/>
      <c r="E98" s="236"/>
      <c r="F98" s="153"/>
      <c r="G98" s="153"/>
      <c r="H98" s="153"/>
      <c r="AS98" s="496"/>
      <c r="AT98" s="496"/>
      <c r="AU98" s="496"/>
      <c r="AV98" s="496"/>
      <c r="AW98" s="496"/>
      <c r="AX98" s="496"/>
    </row>
    <row r="99">
      <c r="A99" s="227" t="s">
        <v>151</v>
      </c>
      <c r="AS99" s="496"/>
      <c r="AT99" s="496"/>
      <c r="AU99" s="496"/>
      <c r="AV99" s="496"/>
      <c r="AW99" s="496"/>
      <c r="AX99" s="496"/>
    </row>
    <row r="100">
      <c r="A100" s="67" t="s">
        <v>52</v>
      </c>
      <c r="B100" s="68" t="s">
        <v>170</v>
      </c>
      <c r="C100" s="153"/>
      <c r="D100" s="153"/>
      <c r="E100" s="136"/>
      <c r="F100" s="117"/>
      <c r="G100" s="117"/>
      <c r="H100" s="117"/>
      <c r="AS100" s="496"/>
      <c r="AT100" s="496"/>
      <c r="AU100" s="496"/>
      <c r="AV100" s="496"/>
      <c r="AW100" s="496"/>
      <c r="AX100" s="496"/>
    </row>
    <row r="101">
      <c r="A101" s="67" t="s">
        <v>176</v>
      </c>
      <c r="B101" s="68" t="s">
        <v>170</v>
      </c>
      <c r="C101" s="153"/>
      <c r="D101" s="68" t="s">
        <v>909</v>
      </c>
      <c r="E101" s="68" t="s">
        <v>910</v>
      </c>
      <c r="AS101" s="496"/>
      <c r="AT101" s="496"/>
      <c r="AU101" s="496"/>
      <c r="AV101" s="496"/>
      <c r="AW101" s="496"/>
      <c r="AX101" s="496"/>
    </row>
    <row r="102">
      <c r="A102" s="153"/>
      <c r="B102" s="153"/>
      <c r="C102" s="153"/>
      <c r="AS102" s="496"/>
      <c r="AT102" s="496"/>
      <c r="AU102" s="496"/>
      <c r="AV102" s="496"/>
      <c r="AW102" s="496"/>
      <c r="AX102" s="496"/>
    </row>
    <row r="103">
      <c r="A103" s="153"/>
      <c r="B103" s="153"/>
      <c r="C103" s="153"/>
      <c r="AS103" s="496"/>
      <c r="AT103" s="496"/>
      <c r="AU103" s="496"/>
      <c r="AV103" s="496"/>
      <c r="AW103" s="496"/>
      <c r="AX103" s="496"/>
    </row>
    <row r="104">
      <c r="A104" s="153"/>
      <c r="B104" s="153"/>
      <c r="C104" s="153"/>
      <c r="AS104" s="496"/>
      <c r="AT104" s="496"/>
      <c r="AU104" s="496"/>
      <c r="AV104" s="496"/>
      <c r="AW104" s="496"/>
      <c r="AX104" s="496"/>
    </row>
    <row r="105">
      <c r="A105" s="153"/>
      <c r="B105" s="153"/>
      <c r="C105" s="153"/>
      <c r="AS105" s="496"/>
      <c r="AT105" s="496"/>
      <c r="AU105" s="496"/>
      <c r="AV105" s="496"/>
      <c r="AW105" s="496"/>
      <c r="AX105" s="496"/>
    </row>
    <row r="106">
      <c r="AS106" s="496"/>
      <c r="AT106" s="496"/>
      <c r="AU106" s="496"/>
      <c r="AV106" s="496"/>
      <c r="AW106" s="496"/>
      <c r="AX106" s="496"/>
    </row>
    <row r="107">
      <c r="AS107" s="496"/>
      <c r="AT107" s="496"/>
      <c r="AU107" s="496"/>
      <c r="AV107" s="496"/>
      <c r="AW107" s="496"/>
      <c r="AX107" s="496"/>
    </row>
    <row r="108">
      <c r="D108" s="34" t="s">
        <v>16</v>
      </c>
      <c r="E108" s="34" t="s">
        <v>17</v>
      </c>
      <c r="AS108" s="496"/>
      <c r="AT108" s="496"/>
      <c r="AU108" s="496"/>
      <c r="AV108" s="496"/>
      <c r="AW108" s="496"/>
      <c r="AX108" s="496"/>
    </row>
    <row r="109">
      <c r="D109" s="52" t="s">
        <v>1</v>
      </c>
      <c r="E109" s="53">
        <f>AU11</f>
        <v>187</v>
      </c>
      <c r="F109" s="136"/>
      <c r="G109" s="136"/>
      <c r="H109" s="136"/>
      <c r="AS109" s="496"/>
      <c r="AT109" s="496"/>
      <c r="AU109" s="496"/>
      <c r="AV109" s="496"/>
      <c r="AW109" s="496"/>
      <c r="AX109" s="496"/>
    </row>
    <row r="110">
      <c r="D110" s="52" t="s">
        <v>31</v>
      </c>
      <c r="E110" s="55">
        <f>AU29</f>
        <v>135.5</v>
      </c>
      <c r="F110" s="153"/>
      <c r="G110" s="153"/>
      <c r="H110" s="153"/>
      <c r="AS110" s="496"/>
      <c r="AT110" s="496"/>
      <c r="AU110" s="496"/>
      <c r="AV110" s="496"/>
      <c r="AW110" s="496"/>
      <c r="AX110" s="496"/>
    </row>
    <row r="111">
      <c r="D111" s="52" t="s">
        <v>23</v>
      </c>
      <c r="E111" s="53">
        <f>AU38</f>
        <v>73.5</v>
      </c>
      <c r="F111" s="153"/>
      <c r="G111" s="153"/>
      <c r="H111" s="153"/>
      <c r="AS111" s="496"/>
      <c r="AT111" s="496"/>
      <c r="AU111" s="496"/>
      <c r="AV111" s="496"/>
      <c r="AW111" s="496"/>
      <c r="AX111" s="496"/>
    </row>
    <row r="112">
      <c r="D112" s="55" t="s">
        <v>49</v>
      </c>
      <c r="E112" s="55">
        <f>AU46</f>
        <v>22</v>
      </c>
      <c r="F112" s="153"/>
      <c r="G112" s="153"/>
      <c r="H112" s="153"/>
      <c r="AS112" s="496"/>
      <c r="AT112" s="496"/>
      <c r="AU112" s="496"/>
      <c r="AV112" s="496"/>
      <c r="AW112" s="496"/>
      <c r="AX112" s="496"/>
    </row>
    <row r="113">
      <c r="D113" s="62" t="s">
        <v>51</v>
      </c>
      <c r="E113" s="62">
        <f>AU20</f>
        <v>147</v>
      </c>
      <c r="AS113" s="496"/>
      <c r="AT113" s="496"/>
      <c r="AU113" s="496"/>
      <c r="AV113" s="496"/>
      <c r="AW113" s="496"/>
      <c r="AX113" s="496"/>
    </row>
    <row r="114">
      <c r="D114" s="62" t="s">
        <v>53</v>
      </c>
      <c r="E114" s="62">
        <f>AU55</f>
        <v>102</v>
      </c>
      <c r="AS114" s="496"/>
      <c r="AT114" s="496"/>
      <c r="AU114" s="496"/>
      <c r="AV114" s="496"/>
      <c r="AW114" s="496"/>
      <c r="AX114" s="496"/>
    </row>
    <row r="115">
      <c r="D115" s="62" t="s">
        <v>60</v>
      </c>
      <c r="E115" s="62">
        <v>14.0</v>
      </c>
      <c r="AS115" s="496"/>
      <c r="AT115" s="496"/>
      <c r="AU115" s="496"/>
      <c r="AV115" s="496"/>
      <c r="AW115" s="496"/>
      <c r="AX115" s="496"/>
    </row>
    <row r="116">
      <c r="AS116" s="496"/>
      <c r="AT116" s="496"/>
      <c r="AU116" s="496"/>
      <c r="AV116" s="496"/>
      <c r="AW116" s="496"/>
      <c r="AX116" s="496"/>
    </row>
    <row r="117">
      <c r="AS117" s="496"/>
      <c r="AT117" s="496"/>
      <c r="AU117" s="496"/>
      <c r="AV117" s="496"/>
      <c r="AW117" s="496"/>
      <c r="AX117" s="496"/>
    </row>
    <row r="118">
      <c r="AS118" s="496"/>
      <c r="AT118" s="496"/>
      <c r="AU118" s="496"/>
      <c r="AV118" s="496"/>
      <c r="AW118" s="496"/>
      <c r="AX118" s="496"/>
    </row>
    <row r="119">
      <c r="AS119" s="496"/>
      <c r="AT119" s="496"/>
      <c r="AU119" s="496"/>
      <c r="AV119" s="496"/>
      <c r="AW119" s="496"/>
      <c r="AX119" s="496"/>
    </row>
    <row r="120">
      <c r="AS120" s="496"/>
      <c r="AT120" s="496"/>
      <c r="AU120" s="496"/>
      <c r="AV120" s="496"/>
      <c r="AW120" s="496"/>
      <c r="AX120" s="496"/>
    </row>
    <row r="121">
      <c r="AS121" s="496"/>
      <c r="AT121" s="496"/>
      <c r="AU121" s="496"/>
      <c r="AV121" s="496"/>
      <c r="AW121" s="496"/>
      <c r="AX121" s="496"/>
    </row>
    <row r="122">
      <c r="AS122" s="496"/>
      <c r="AT122" s="496"/>
      <c r="AU122" s="496"/>
      <c r="AV122" s="496"/>
      <c r="AW122" s="496"/>
      <c r="AX122" s="496"/>
    </row>
    <row r="123">
      <c r="AS123" s="496"/>
      <c r="AT123" s="496"/>
      <c r="AU123" s="496"/>
      <c r="AV123" s="496"/>
      <c r="AW123" s="496"/>
      <c r="AX123" s="496"/>
    </row>
    <row r="124">
      <c r="AS124" s="496"/>
      <c r="AT124" s="496"/>
      <c r="AU124" s="496"/>
      <c r="AV124" s="496"/>
      <c r="AW124" s="496"/>
      <c r="AX124" s="496"/>
    </row>
    <row r="125">
      <c r="AS125" s="496"/>
      <c r="AT125" s="496"/>
      <c r="AU125" s="496"/>
      <c r="AV125" s="496"/>
      <c r="AW125" s="496"/>
      <c r="AX125" s="496"/>
    </row>
    <row r="126">
      <c r="AS126" s="496"/>
      <c r="AT126" s="496"/>
      <c r="AU126" s="496"/>
      <c r="AV126" s="496"/>
      <c r="AW126" s="496"/>
      <c r="AX126" s="496"/>
    </row>
    <row r="127">
      <c r="AS127" s="496"/>
      <c r="AT127" s="496"/>
      <c r="AU127" s="496"/>
      <c r="AV127" s="496"/>
      <c r="AW127" s="496"/>
      <c r="AX127" s="496"/>
    </row>
    <row r="128">
      <c r="AS128" s="496"/>
      <c r="AT128" s="496"/>
      <c r="AU128" s="496"/>
      <c r="AV128" s="496"/>
      <c r="AW128" s="496"/>
      <c r="AX128" s="496"/>
    </row>
    <row r="129">
      <c r="AS129" s="496"/>
      <c r="AT129" s="496"/>
      <c r="AU129" s="496"/>
      <c r="AV129" s="496"/>
      <c r="AW129" s="496"/>
      <c r="AX129" s="496"/>
    </row>
    <row r="130">
      <c r="AS130" s="496"/>
      <c r="AT130" s="496"/>
      <c r="AU130" s="496"/>
      <c r="AV130" s="496"/>
      <c r="AW130" s="496"/>
      <c r="AX130" s="496"/>
    </row>
    <row r="131">
      <c r="AS131" s="496"/>
      <c r="AT131" s="496"/>
      <c r="AU131" s="496"/>
      <c r="AV131" s="496"/>
      <c r="AW131" s="496"/>
      <c r="AX131" s="496"/>
    </row>
    <row r="132">
      <c r="AS132" s="496"/>
      <c r="AT132" s="496"/>
      <c r="AU132" s="496"/>
      <c r="AV132" s="496"/>
      <c r="AW132" s="496"/>
      <c r="AX132" s="496"/>
    </row>
    <row r="133">
      <c r="AS133" s="496"/>
      <c r="AT133" s="496"/>
      <c r="AU133" s="496"/>
      <c r="AV133" s="496"/>
      <c r="AW133" s="496"/>
      <c r="AX133" s="496"/>
    </row>
    <row r="134">
      <c r="AS134" s="496"/>
      <c r="AT134" s="496"/>
      <c r="AU134" s="496"/>
      <c r="AV134" s="496"/>
      <c r="AW134" s="496"/>
      <c r="AX134" s="496"/>
    </row>
    <row r="135">
      <c r="AS135" s="496"/>
      <c r="AT135" s="496"/>
      <c r="AU135" s="496"/>
      <c r="AV135" s="496"/>
      <c r="AW135" s="496"/>
      <c r="AX135" s="496"/>
    </row>
    <row r="136">
      <c r="AS136" s="496"/>
      <c r="AT136" s="496"/>
      <c r="AU136" s="496"/>
      <c r="AV136" s="496"/>
      <c r="AW136" s="496"/>
      <c r="AX136" s="496"/>
    </row>
    <row r="137">
      <c r="AS137" s="496"/>
      <c r="AT137" s="496"/>
      <c r="AU137" s="496"/>
      <c r="AV137" s="496"/>
      <c r="AW137" s="496"/>
      <c r="AX137" s="496"/>
    </row>
    <row r="138">
      <c r="AS138" s="496"/>
      <c r="AT138" s="496"/>
      <c r="AU138" s="496"/>
      <c r="AV138" s="496"/>
      <c r="AW138" s="496"/>
      <c r="AX138" s="496"/>
    </row>
    <row r="139">
      <c r="AS139" s="496"/>
      <c r="AT139" s="496"/>
      <c r="AU139" s="496"/>
      <c r="AV139" s="496"/>
      <c r="AW139" s="496"/>
      <c r="AX139" s="496"/>
    </row>
    <row r="140">
      <c r="AS140" s="496"/>
      <c r="AT140" s="496"/>
      <c r="AU140" s="496"/>
      <c r="AV140" s="496"/>
      <c r="AW140" s="496"/>
      <c r="AX140" s="496"/>
    </row>
    <row r="141">
      <c r="AS141" s="496"/>
      <c r="AT141" s="496"/>
      <c r="AU141" s="496"/>
      <c r="AV141" s="496"/>
      <c r="AW141" s="496"/>
      <c r="AX141" s="496"/>
    </row>
    <row r="142">
      <c r="AS142" s="496"/>
      <c r="AT142" s="496"/>
      <c r="AU142" s="496"/>
      <c r="AV142" s="496"/>
      <c r="AW142" s="496"/>
      <c r="AX142" s="496"/>
    </row>
    <row r="143">
      <c r="AS143" s="496"/>
      <c r="AT143" s="496"/>
      <c r="AU143" s="496"/>
      <c r="AV143" s="496"/>
      <c r="AW143" s="496"/>
      <c r="AX143" s="496"/>
    </row>
    <row r="144">
      <c r="AS144" s="496"/>
      <c r="AT144" s="496"/>
      <c r="AU144" s="496"/>
      <c r="AV144" s="496"/>
      <c r="AW144" s="496"/>
      <c r="AX144" s="496"/>
    </row>
    <row r="145">
      <c r="AS145" s="496"/>
      <c r="AT145" s="496"/>
      <c r="AU145" s="496"/>
      <c r="AV145" s="496"/>
      <c r="AW145" s="496"/>
      <c r="AX145" s="496"/>
    </row>
    <row r="146">
      <c r="AS146" s="496"/>
      <c r="AT146" s="496"/>
      <c r="AU146" s="496"/>
      <c r="AV146" s="496"/>
      <c r="AW146" s="496"/>
      <c r="AX146" s="496"/>
    </row>
    <row r="147">
      <c r="AS147" s="496"/>
      <c r="AT147" s="496"/>
      <c r="AU147" s="496"/>
      <c r="AV147" s="496"/>
      <c r="AW147" s="496"/>
      <c r="AX147" s="496"/>
    </row>
    <row r="148">
      <c r="AS148" s="496"/>
      <c r="AT148" s="496"/>
      <c r="AU148" s="496"/>
      <c r="AV148" s="496"/>
      <c r="AW148" s="496"/>
      <c r="AX148" s="496"/>
    </row>
    <row r="149">
      <c r="AS149" s="496"/>
      <c r="AT149" s="496"/>
      <c r="AU149" s="496"/>
      <c r="AV149" s="496"/>
      <c r="AW149" s="496"/>
      <c r="AX149" s="496"/>
    </row>
    <row r="150">
      <c r="AS150" s="496"/>
      <c r="AT150" s="496"/>
      <c r="AU150" s="496"/>
      <c r="AV150" s="496"/>
      <c r="AW150" s="496"/>
      <c r="AX150" s="496"/>
    </row>
    <row r="151">
      <c r="AS151" s="496"/>
      <c r="AT151" s="496"/>
      <c r="AU151" s="496"/>
      <c r="AV151" s="496"/>
      <c r="AW151" s="496"/>
      <c r="AX151" s="496"/>
    </row>
    <row r="152">
      <c r="AS152" s="496"/>
      <c r="AT152" s="496"/>
      <c r="AU152" s="496"/>
      <c r="AV152" s="496"/>
      <c r="AW152" s="496"/>
      <c r="AX152" s="496"/>
    </row>
    <row r="153">
      <c r="AS153" s="496"/>
      <c r="AT153" s="496"/>
      <c r="AU153" s="496"/>
      <c r="AV153" s="496"/>
      <c r="AW153" s="496"/>
      <c r="AX153" s="496"/>
    </row>
    <row r="154">
      <c r="AS154" s="496"/>
      <c r="AT154" s="496"/>
      <c r="AU154" s="496"/>
      <c r="AV154" s="496"/>
      <c r="AW154" s="496"/>
      <c r="AX154" s="496"/>
    </row>
    <row r="155">
      <c r="AS155" s="496"/>
      <c r="AT155" s="496"/>
      <c r="AU155" s="496"/>
      <c r="AV155" s="496"/>
      <c r="AW155" s="496"/>
      <c r="AX155" s="496"/>
    </row>
    <row r="156">
      <c r="AS156" s="496"/>
      <c r="AT156" s="496"/>
      <c r="AU156" s="496"/>
      <c r="AV156" s="496"/>
      <c r="AW156" s="496"/>
      <c r="AX156" s="496"/>
    </row>
    <row r="157">
      <c r="AS157" s="496"/>
      <c r="AT157" s="496"/>
      <c r="AU157" s="496"/>
      <c r="AV157" s="496"/>
      <c r="AW157" s="496"/>
      <c r="AX157" s="496"/>
    </row>
    <row r="158">
      <c r="AS158" s="496"/>
      <c r="AT158" s="496"/>
      <c r="AU158" s="496"/>
      <c r="AV158" s="496"/>
      <c r="AW158" s="496"/>
      <c r="AX158" s="496"/>
    </row>
    <row r="159">
      <c r="AS159" s="496"/>
      <c r="AT159" s="496"/>
      <c r="AU159" s="496"/>
      <c r="AV159" s="496"/>
      <c r="AW159" s="496"/>
      <c r="AX159" s="496"/>
    </row>
    <row r="160">
      <c r="AS160" s="496"/>
      <c r="AT160" s="496"/>
      <c r="AU160" s="496"/>
      <c r="AV160" s="496"/>
      <c r="AW160" s="496"/>
      <c r="AX160" s="496"/>
    </row>
    <row r="161">
      <c r="AS161" s="496"/>
      <c r="AT161" s="496"/>
      <c r="AU161" s="496"/>
      <c r="AV161" s="496"/>
      <c r="AW161" s="496"/>
      <c r="AX161" s="496"/>
    </row>
    <row r="162">
      <c r="AS162" s="496"/>
      <c r="AT162" s="496"/>
      <c r="AU162" s="496"/>
      <c r="AV162" s="496"/>
      <c r="AW162" s="496"/>
      <c r="AX162" s="496"/>
    </row>
    <row r="163">
      <c r="AS163" s="496"/>
      <c r="AT163" s="496"/>
      <c r="AU163" s="496"/>
      <c r="AV163" s="496"/>
      <c r="AW163" s="496"/>
      <c r="AX163" s="496"/>
    </row>
    <row r="164">
      <c r="AS164" s="496"/>
      <c r="AT164" s="496"/>
      <c r="AU164" s="496"/>
      <c r="AV164" s="496"/>
      <c r="AW164" s="496"/>
      <c r="AX164" s="496"/>
    </row>
    <row r="165">
      <c r="AS165" s="496"/>
      <c r="AT165" s="496"/>
      <c r="AU165" s="496"/>
      <c r="AV165" s="496"/>
      <c r="AW165" s="496"/>
      <c r="AX165" s="496"/>
    </row>
    <row r="166">
      <c r="AS166" s="496"/>
      <c r="AT166" s="496"/>
      <c r="AU166" s="496"/>
      <c r="AV166" s="496"/>
      <c r="AW166" s="496"/>
      <c r="AX166" s="496"/>
    </row>
    <row r="167">
      <c r="AS167" s="496"/>
      <c r="AT167" s="496"/>
      <c r="AU167" s="496"/>
      <c r="AV167" s="496"/>
      <c r="AW167" s="496"/>
      <c r="AX167" s="496"/>
    </row>
    <row r="168">
      <c r="AS168" s="496"/>
      <c r="AT168" s="496"/>
      <c r="AU168" s="496"/>
      <c r="AV168" s="496"/>
      <c r="AW168" s="496"/>
      <c r="AX168" s="496"/>
    </row>
    <row r="169">
      <c r="AS169" s="496"/>
      <c r="AT169" s="496"/>
      <c r="AU169" s="496"/>
      <c r="AV169" s="496"/>
      <c r="AW169" s="496"/>
      <c r="AX169" s="496"/>
    </row>
    <row r="170">
      <c r="AS170" s="496"/>
      <c r="AT170" s="496"/>
      <c r="AU170" s="496"/>
      <c r="AV170" s="496"/>
      <c r="AW170" s="496"/>
      <c r="AX170" s="496"/>
    </row>
    <row r="171">
      <c r="AS171" s="496"/>
      <c r="AT171" s="496"/>
      <c r="AU171" s="496"/>
      <c r="AV171" s="496"/>
      <c r="AW171" s="496"/>
      <c r="AX171" s="496"/>
    </row>
    <row r="172">
      <c r="AS172" s="496"/>
      <c r="AT172" s="496"/>
      <c r="AU172" s="496"/>
      <c r="AV172" s="496"/>
      <c r="AW172" s="496"/>
      <c r="AX172" s="496"/>
    </row>
    <row r="173">
      <c r="AS173" s="496"/>
      <c r="AT173" s="496"/>
      <c r="AU173" s="496"/>
      <c r="AV173" s="496"/>
      <c r="AW173" s="496"/>
      <c r="AX173" s="496"/>
    </row>
    <row r="174">
      <c r="AS174" s="496"/>
      <c r="AT174" s="496"/>
      <c r="AU174" s="496"/>
      <c r="AV174" s="496"/>
      <c r="AW174" s="496"/>
      <c r="AX174" s="496"/>
    </row>
    <row r="175">
      <c r="AS175" s="496"/>
      <c r="AT175" s="496"/>
      <c r="AU175" s="496"/>
      <c r="AV175" s="496"/>
      <c r="AW175" s="496"/>
      <c r="AX175" s="496"/>
    </row>
    <row r="176">
      <c r="AS176" s="496"/>
      <c r="AT176" s="496"/>
      <c r="AU176" s="496"/>
      <c r="AV176" s="496"/>
      <c r="AW176" s="496"/>
      <c r="AX176" s="496"/>
    </row>
    <row r="177">
      <c r="AS177" s="496"/>
      <c r="AT177" s="496"/>
      <c r="AU177" s="496"/>
      <c r="AV177" s="496"/>
      <c r="AW177" s="496"/>
      <c r="AX177" s="496"/>
    </row>
    <row r="178">
      <c r="AS178" s="496"/>
      <c r="AT178" s="496"/>
      <c r="AU178" s="496"/>
      <c r="AV178" s="496"/>
      <c r="AW178" s="496"/>
      <c r="AX178" s="496"/>
    </row>
    <row r="179">
      <c r="AS179" s="496"/>
      <c r="AT179" s="496"/>
      <c r="AU179" s="496"/>
      <c r="AV179" s="496"/>
      <c r="AW179" s="496"/>
      <c r="AX179" s="496"/>
    </row>
    <row r="180">
      <c r="AS180" s="496"/>
      <c r="AT180" s="496"/>
      <c r="AU180" s="496"/>
      <c r="AV180" s="496"/>
      <c r="AW180" s="496"/>
      <c r="AX180" s="496"/>
    </row>
    <row r="181">
      <c r="AS181" s="496"/>
      <c r="AT181" s="496"/>
      <c r="AU181" s="496"/>
      <c r="AV181" s="496"/>
      <c r="AW181" s="496"/>
      <c r="AX181" s="496"/>
    </row>
    <row r="182">
      <c r="AS182" s="496"/>
      <c r="AT182" s="496"/>
      <c r="AU182" s="496"/>
      <c r="AV182" s="496"/>
      <c r="AW182" s="496"/>
      <c r="AX182" s="496"/>
    </row>
    <row r="183">
      <c r="AS183" s="496"/>
      <c r="AT183" s="496"/>
      <c r="AU183" s="496"/>
      <c r="AV183" s="496"/>
      <c r="AW183" s="496"/>
      <c r="AX183" s="496"/>
    </row>
    <row r="184">
      <c r="AS184" s="496"/>
      <c r="AT184" s="496"/>
      <c r="AU184" s="496"/>
      <c r="AV184" s="496"/>
      <c r="AW184" s="496"/>
      <c r="AX184" s="496"/>
    </row>
    <row r="185">
      <c r="AS185" s="496"/>
      <c r="AT185" s="496"/>
      <c r="AU185" s="496"/>
      <c r="AV185" s="496"/>
      <c r="AW185" s="496"/>
      <c r="AX185" s="496"/>
    </row>
    <row r="186">
      <c r="AS186" s="496"/>
      <c r="AT186" s="496"/>
      <c r="AU186" s="496"/>
      <c r="AV186" s="496"/>
      <c r="AW186" s="496"/>
      <c r="AX186" s="496"/>
    </row>
    <row r="187">
      <c r="AS187" s="496"/>
      <c r="AT187" s="496"/>
      <c r="AU187" s="496"/>
      <c r="AV187" s="496"/>
      <c r="AW187" s="496"/>
      <c r="AX187" s="496"/>
    </row>
    <row r="188">
      <c r="AS188" s="496"/>
      <c r="AT188" s="496"/>
      <c r="AU188" s="496"/>
      <c r="AV188" s="496"/>
      <c r="AW188" s="496"/>
      <c r="AX188" s="496"/>
    </row>
    <row r="189">
      <c r="AS189" s="496"/>
      <c r="AT189" s="496"/>
      <c r="AU189" s="496"/>
      <c r="AV189" s="496"/>
      <c r="AW189" s="496"/>
      <c r="AX189" s="496"/>
    </row>
    <row r="190">
      <c r="AS190" s="496"/>
      <c r="AT190" s="496"/>
      <c r="AU190" s="496"/>
      <c r="AV190" s="496"/>
      <c r="AW190" s="496"/>
      <c r="AX190" s="496"/>
    </row>
    <row r="191">
      <c r="AS191" s="496"/>
      <c r="AT191" s="496"/>
      <c r="AU191" s="496"/>
      <c r="AV191" s="496"/>
      <c r="AW191" s="496"/>
      <c r="AX191" s="496"/>
    </row>
    <row r="192">
      <c r="AS192" s="496"/>
      <c r="AT192" s="496"/>
      <c r="AU192" s="496"/>
      <c r="AV192" s="496"/>
      <c r="AW192" s="496"/>
      <c r="AX192" s="496"/>
    </row>
    <row r="193">
      <c r="AS193" s="496"/>
      <c r="AT193" s="496"/>
      <c r="AU193" s="496"/>
      <c r="AV193" s="496"/>
      <c r="AW193" s="496"/>
      <c r="AX193" s="496"/>
    </row>
    <row r="194">
      <c r="AS194" s="496"/>
      <c r="AT194" s="496"/>
      <c r="AU194" s="496"/>
      <c r="AV194" s="496"/>
      <c r="AW194" s="496"/>
      <c r="AX194" s="496"/>
    </row>
    <row r="195">
      <c r="AS195" s="496"/>
      <c r="AT195" s="496"/>
      <c r="AU195" s="496"/>
      <c r="AV195" s="496"/>
      <c r="AW195" s="496"/>
      <c r="AX195" s="496"/>
    </row>
    <row r="196">
      <c r="AS196" s="496"/>
      <c r="AT196" s="496"/>
      <c r="AU196" s="496"/>
      <c r="AV196" s="496"/>
      <c r="AW196" s="496"/>
      <c r="AX196" s="496"/>
    </row>
    <row r="197">
      <c r="AS197" s="496"/>
      <c r="AT197" s="496"/>
      <c r="AU197" s="496"/>
      <c r="AV197" s="496"/>
      <c r="AW197" s="496"/>
      <c r="AX197" s="496"/>
    </row>
    <row r="198">
      <c r="AS198" s="496"/>
      <c r="AT198" s="496"/>
      <c r="AU198" s="496"/>
      <c r="AV198" s="496"/>
      <c r="AW198" s="496"/>
      <c r="AX198" s="496"/>
    </row>
    <row r="199">
      <c r="AS199" s="496"/>
      <c r="AT199" s="496"/>
      <c r="AU199" s="496"/>
      <c r="AV199" s="496"/>
      <c r="AW199" s="496"/>
      <c r="AX199" s="496"/>
    </row>
    <row r="200">
      <c r="AS200" s="496"/>
      <c r="AT200" s="496"/>
      <c r="AU200" s="496"/>
      <c r="AV200" s="496"/>
      <c r="AW200" s="496"/>
      <c r="AX200" s="496"/>
    </row>
    <row r="201">
      <c r="AS201" s="496"/>
      <c r="AT201" s="496"/>
      <c r="AU201" s="496"/>
      <c r="AV201" s="496"/>
      <c r="AW201" s="496"/>
      <c r="AX201" s="496"/>
    </row>
    <row r="202">
      <c r="AS202" s="496"/>
      <c r="AT202" s="496"/>
      <c r="AU202" s="496"/>
      <c r="AV202" s="496"/>
      <c r="AW202" s="496"/>
      <c r="AX202" s="496"/>
    </row>
    <row r="203">
      <c r="AS203" s="496"/>
      <c r="AT203" s="496"/>
      <c r="AU203" s="496"/>
      <c r="AV203" s="496"/>
      <c r="AW203" s="496"/>
      <c r="AX203" s="496"/>
    </row>
    <row r="204">
      <c r="AS204" s="496"/>
      <c r="AT204" s="496"/>
      <c r="AU204" s="496"/>
      <c r="AV204" s="496"/>
      <c r="AW204" s="496"/>
      <c r="AX204" s="496"/>
    </row>
    <row r="205">
      <c r="AS205" s="496"/>
      <c r="AT205" s="496"/>
      <c r="AU205" s="496"/>
      <c r="AV205" s="496"/>
      <c r="AW205" s="496"/>
      <c r="AX205" s="496"/>
    </row>
    <row r="206">
      <c r="AS206" s="496"/>
      <c r="AT206" s="496"/>
      <c r="AU206" s="496"/>
      <c r="AV206" s="496"/>
      <c r="AW206" s="496"/>
      <c r="AX206" s="496"/>
    </row>
    <row r="207">
      <c r="AS207" s="496"/>
      <c r="AT207" s="496"/>
      <c r="AU207" s="496"/>
      <c r="AV207" s="496"/>
      <c r="AW207" s="496"/>
      <c r="AX207" s="496"/>
    </row>
    <row r="208">
      <c r="AS208" s="496"/>
      <c r="AT208" s="496"/>
      <c r="AU208" s="496"/>
      <c r="AV208" s="496"/>
      <c r="AW208" s="496"/>
      <c r="AX208" s="496"/>
    </row>
    <row r="209">
      <c r="AS209" s="496"/>
      <c r="AT209" s="496"/>
      <c r="AU209" s="496"/>
      <c r="AV209" s="496"/>
      <c r="AW209" s="496"/>
      <c r="AX209" s="496"/>
    </row>
    <row r="210">
      <c r="AS210" s="496"/>
      <c r="AT210" s="496"/>
      <c r="AU210" s="496"/>
      <c r="AV210" s="496"/>
      <c r="AW210" s="496"/>
      <c r="AX210" s="496"/>
    </row>
    <row r="211">
      <c r="AS211" s="496"/>
      <c r="AT211" s="496"/>
      <c r="AU211" s="496"/>
      <c r="AV211" s="496"/>
      <c r="AW211" s="496"/>
      <c r="AX211" s="496"/>
    </row>
    <row r="212">
      <c r="AS212" s="496"/>
      <c r="AT212" s="496"/>
      <c r="AU212" s="496"/>
      <c r="AV212" s="496"/>
      <c r="AW212" s="496"/>
      <c r="AX212" s="496"/>
    </row>
    <row r="213">
      <c r="AS213" s="496"/>
      <c r="AT213" s="496"/>
      <c r="AU213" s="496"/>
      <c r="AV213" s="496"/>
      <c r="AW213" s="496"/>
      <c r="AX213" s="496"/>
    </row>
    <row r="214">
      <c r="AS214" s="496"/>
      <c r="AT214" s="496"/>
      <c r="AU214" s="496"/>
      <c r="AV214" s="496"/>
      <c r="AW214" s="496"/>
      <c r="AX214" s="496"/>
    </row>
    <row r="215">
      <c r="AS215" s="496"/>
      <c r="AT215" s="496"/>
      <c r="AU215" s="496"/>
      <c r="AV215" s="496"/>
      <c r="AW215" s="496"/>
      <c r="AX215" s="496"/>
    </row>
    <row r="216">
      <c r="AS216" s="496"/>
      <c r="AT216" s="496"/>
      <c r="AU216" s="496"/>
      <c r="AV216" s="496"/>
      <c r="AW216" s="496"/>
      <c r="AX216" s="496"/>
    </row>
    <row r="217">
      <c r="AS217" s="496"/>
      <c r="AT217" s="496"/>
      <c r="AU217" s="496"/>
      <c r="AV217" s="496"/>
      <c r="AW217" s="496"/>
      <c r="AX217" s="496"/>
    </row>
    <row r="218">
      <c r="AS218" s="496"/>
      <c r="AT218" s="496"/>
      <c r="AU218" s="496"/>
      <c r="AV218" s="496"/>
      <c r="AW218" s="496"/>
      <c r="AX218" s="496"/>
    </row>
    <row r="219">
      <c r="AS219" s="496"/>
      <c r="AT219" s="496"/>
      <c r="AU219" s="496"/>
      <c r="AV219" s="496"/>
      <c r="AW219" s="496"/>
      <c r="AX219" s="496"/>
    </row>
    <row r="220">
      <c r="AS220" s="496"/>
      <c r="AT220" s="496"/>
      <c r="AU220" s="496"/>
      <c r="AV220" s="496"/>
      <c r="AW220" s="496"/>
      <c r="AX220" s="496"/>
    </row>
    <row r="221">
      <c r="AS221" s="496"/>
      <c r="AT221" s="496"/>
      <c r="AU221" s="496"/>
      <c r="AV221" s="496"/>
      <c r="AW221" s="496"/>
      <c r="AX221" s="496"/>
    </row>
    <row r="222">
      <c r="AS222" s="496"/>
      <c r="AT222" s="496"/>
      <c r="AU222" s="496"/>
      <c r="AV222" s="496"/>
      <c r="AW222" s="496"/>
      <c r="AX222" s="496"/>
    </row>
    <row r="223">
      <c r="AS223" s="496"/>
      <c r="AT223" s="496"/>
      <c r="AU223" s="496"/>
      <c r="AV223" s="496"/>
      <c r="AW223" s="496"/>
      <c r="AX223" s="496"/>
    </row>
    <row r="224">
      <c r="AS224" s="496"/>
      <c r="AT224" s="496"/>
      <c r="AU224" s="496"/>
      <c r="AV224" s="496"/>
      <c r="AW224" s="496"/>
      <c r="AX224" s="496"/>
    </row>
    <row r="225">
      <c r="AS225" s="496"/>
      <c r="AT225" s="496"/>
      <c r="AU225" s="496"/>
      <c r="AV225" s="496"/>
      <c r="AW225" s="496"/>
      <c r="AX225" s="496"/>
    </row>
    <row r="226">
      <c r="AS226" s="496"/>
      <c r="AT226" s="496"/>
      <c r="AU226" s="496"/>
      <c r="AV226" s="496"/>
      <c r="AW226" s="496"/>
      <c r="AX226" s="496"/>
    </row>
    <row r="227">
      <c r="AS227" s="496"/>
      <c r="AT227" s="496"/>
      <c r="AU227" s="496"/>
      <c r="AV227" s="496"/>
      <c r="AW227" s="496"/>
      <c r="AX227" s="496"/>
    </row>
    <row r="228">
      <c r="AS228" s="496"/>
      <c r="AT228" s="496"/>
      <c r="AU228" s="496"/>
      <c r="AV228" s="496"/>
      <c r="AW228" s="496"/>
      <c r="AX228" s="496"/>
    </row>
    <row r="229">
      <c r="AS229" s="496"/>
      <c r="AT229" s="496"/>
      <c r="AU229" s="496"/>
      <c r="AV229" s="496"/>
      <c r="AW229" s="496"/>
      <c r="AX229" s="496"/>
    </row>
    <row r="230">
      <c r="AS230" s="496"/>
      <c r="AT230" s="496"/>
      <c r="AU230" s="496"/>
      <c r="AV230" s="496"/>
      <c r="AW230" s="496"/>
      <c r="AX230" s="496"/>
    </row>
    <row r="231">
      <c r="AS231" s="496"/>
      <c r="AT231" s="496"/>
      <c r="AU231" s="496"/>
      <c r="AV231" s="496"/>
      <c r="AW231" s="496"/>
      <c r="AX231" s="496"/>
    </row>
    <row r="232">
      <c r="AS232" s="496"/>
      <c r="AT232" s="496"/>
      <c r="AU232" s="496"/>
      <c r="AV232" s="496"/>
      <c r="AW232" s="496"/>
      <c r="AX232" s="496"/>
    </row>
    <row r="233">
      <c r="AS233" s="496"/>
      <c r="AT233" s="496"/>
      <c r="AU233" s="496"/>
      <c r="AV233" s="496"/>
      <c r="AW233" s="496"/>
      <c r="AX233" s="496"/>
    </row>
    <row r="234">
      <c r="AS234" s="496"/>
      <c r="AT234" s="496"/>
      <c r="AU234" s="496"/>
      <c r="AV234" s="496"/>
      <c r="AW234" s="496"/>
      <c r="AX234" s="496"/>
    </row>
    <row r="235">
      <c r="AS235" s="496"/>
      <c r="AT235" s="496"/>
      <c r="AU235" s="496"/>
      <c r="AV235" s="496"/>
      <c r="AW235" s="496"/>
      <c r="AX235" s="496"/>
    </row>
    <row r="236">
      <c r="AS236" s="496"/>
      <c r="AT236" s="496"/>
      <c r="AU236" s="496"/>
      <c r="AV236" s="496"/>
      <c r="AW236" s="496"/>
      <c r="AX236" s="496"/>
    </row>
    <row r="237">
      <c r="AS237" s="496"/>
      <c r="AT237" s="496"/>
      <c r="AU237" s="496"/>
      <c r="AV237" s="496"/>
      <c r="AW237" s="496"/>
      <c r="AX237" s="496"/>
    </row>
    <row r="238">
      <c r="AS238" s="496"/>
      <c r="AT238" s="496"/>
      <c r="AU238" s="496"/>
      <c r="AV238" s="496"/>
      <c r="AW238" s="496"/>
      <c r="AX238" s="496"/>
    </row>
    <row r="239">
      <c r="AS239" s="496"/>
      <c r="AT239" s="496"/>
      <c r="AU239" s="496"/>
      <c r="AV239" s="496"/>
      <c r="AW239" s="496"/>
      <c r="AX239" s="496"/>
    </row>
    <row r="240">
      <c r="AS240" s="496"/>
      <c r="AT240" s="496"/>
      <c r="AU240" s="496"/>
      <c r="AV240" s="496"/>
      <c r="AW240" s="496"/>
      <c r="AX240" s="496"/>
    </row>
    <row r="241">
      <c r="AS241" s="496"/>
      <c r="AT241" s="496"/>
      <c r="AU241" s="496"/>
      <c r="AV241" s="496"/>
      <c r="AW241" s="496"/>
      <c r="AX241" s="496"/>
    </row>
    <row r="242">
      <c r="AS242" s="496"/>
      <c r="AT242" s="496"/>
      <c r="AU242" s="496"/>
      <c r="AV242" s="496"/>
      <c r="AW242" s="496"/>
      <c r="AX242" s="496"/>
    </row>
    <row r="243">
      <c r="AS243" s="496"/>
      <c r="AT243" s="496"/>
      <c r="AU243" s="496"/>
      <c r="AV243" s="496"/>
      <c r="AW243" s="496"/>
      <c r="AX243" s="496"/>
    </row>
    <row r="244">
      <c r="AS244" s="496"/>
      <c r="AT244" s="496"/>
      <c r="AU244" s="496"/>
      <c r="AV244" s="496"/>
      <c r="AW244" s="496"/>
      <c r="AX244" s="496"/>
    </row>
    <row r="245">
      <c r="AS245" s="496"/>
      <c r="AT245" s="496"/>
      <c r="AU245" s="496"/>
      <c r="AV245" s="496"/>
      <c r="AW245" s="496"/>
      <c r="AX245" s="496"/>
    </row>
    <row r="246">
      <c r="AS246" s="496"/>
      <c r="AT246" s="496"/>
      <c r="AU246" s="496"/>
      <c r="AV246" s="496"/>
      <c r="AW246" s="496"/>
      <c r="AX246" s="496"/>
    </row>
    <row r="247">
      <c r="AS247" s="496"/>
      <c r="AT247" s="496"/>
      <c r="AU247" s="496"/>
      <c r="AV247" s="496"/>
      <c r="AW247" s="496"/>
      <c r="AX247" s="496"/>
    </row>
    <row r="248">
      <c r="AS248" s="496"/>
      <c r="AT248" s="496"/>
      <c r="AU248" s="496"/>
      <c r="AV248" s="496"/>
      <c r="AW248" s="496"/>
      <c r="AX248" s="496"/>
    </row>
    <row r="249">
      <c r="AS249" s="496"/>
      <c r="AT249" s="496"/>
      <c r="AU249" s="496"/>
      <c r="AV249" s="496"/>
      <c r="AW249" s="496"/>
      <c r="AX249" s="496"/>
    </row>
    <row r="250">
      <c r="AS250" s="496"/>
      <c r="AT250" s="496"/>
      <c r="AU250" s="496"/>
      <c r="AV250" s="496"/>
      <c r="AW250" s="496"/>
      <c r="AX250" s="496"/>
    </row>
    <row r="251">
      <c r="AS251" s="496"/>
      <c r="AT251" s="496"/>
      <c r="AU251" s="496"/>
      <c r="AV251" s="496"/>
      <c r="AW251" s="496"/>
      <c r="AX251" s="496"/>
    </row>
    <row r="252">
      <c r="AS252" s="496"/>
      <c r="AT252" s="496"/>
      <c r="AU252" s="496"/>
      <c r="AV252" s="496"/>
      <c r="AW252" s="496"/>
      <c r="AX252" s="496"/>
    </row>
    <row r="253">
      <c r="AS253" s="496"/>
      <c r="AT253" s="496"/>
      <c r="AU253" s="496"/>
      <c r="AV253" s="496"/>
      <c r="AW253" s="496"/>
      <c r="AX253" s="496"/>
    </row>
    <row r="254">
      <c r="AS254" s="496"/>
      <c r="AT254" s="496"/>
      <c r="AU254" s="496"/>
      <c r="AV254" s="496"/>
      <c r="AW254" s="496"/>
      <c r="AX254" s="496"/>
    </row>
    <row r="255">
      <c r="AS255" s="496"/>
      <c r="AT255" s="496"/>
      <c r="AU255" s="496"/>
      <c r="AV255" s="496"/>
      <c r="AW255" s="496"/>
      <c r="AX255" s="496"/>
    </row>
    <row r="256">
      <c r="AS256" s="496"/>
      <c r="AT256" s="496"/>
      <c r="AU256" s="496"/>
      <c r="AV256" s="496"/>
      <c r="AW256" s="496"/>
      <c r="AX256" s="496"/>
    </row>
    <row r="257">
      <c r="AS257" s="496"/>
      <c r="AT257" s="496"/>
      <c r="AU257" s="496"/>
      <c r="AV257" s="496"/>
      <c r="AW257" s="496"/>
      <c r="AX257" s="496"/>
    </row>
    <row r="258">
      <c r="AS258" s="496"/>
      <c r="AT258" s="496"/>
      <c r="AU258" s="496"/>
      <c r="AV258" s="496"/>
      <c r="AW258" s="496"/>
      <c r="AX258" s="496"/>
    </row>
    <row r="259">
      <c r="AS259" s="496"/>
      <c r="AT259" s="496"/>
      <c r="AU259" s="496"/>
      <c r="AV259" s="496"/>
      <c r="AW259" s="496"/>
      <c r="AX259" s="496"/>
    </row>
    <row r="260">
      <c r="AS260" s="496"/>
      <c r="AT260" s="496"/>
      <c r="AU260" s="496"/>
      <c r="AV260" s="496"/>
      <c r="AW260" s="496"/>
      <c r="AX260" s="496"/>
    </row>
    <row r="261">
      <c r="AS261" s="496"/>
      <c r="AT261" s="496"/>
      <c r="AU261" s="496"/>
      <c r="AV261" s="496"/>
      <c r="AW261" s="496"/>
      <c r="AX261" s="496"/>
    </row>
    <row r="262">
      <c r="AS262" s="496"/>
      <c r="AT262" s="496"/>
      <c r="AU262" s="496"/>
      <c r="AV262" s="496"/>
      <c r="AW262" s="496"/>
      <c r="AX262" s="496"/>
    </row>
    <row r="263">
      <c r="AS263" s="496"/>
      <c r="AT263" s="496"/>
      <c r="AU263" s="496"/>
      <c r="AV263" s="496"/>
      <c r="AW263" s="496"/>
      <c r="AX263" s="496"/>
    </row>
    <row r="264">
      <c r="AS264" s="496"/>
      <c r="AT264" s="496"/>
      <c r="AU264" s="496"/>
      <c r="AV264" s="496"/>
      <c r="AW264" s="496"/>
      <c r="AX264" s="496"/>
    </row>
    <row r="265">
      <c r="AS265" s="496"/>
      <c r="AT265" s="496"/>
      <c r="AU265" s="496"/>
      <c r="AV265" s="496"/>
      <c r="AW265" s="496"/>
      <c r="AX265" s="496"/>
    </row>
    <row r="266">
      <c r="AS266" s="496"/>
      <c r="AT266" s="496"/>
      <c r="AU266" s="496"/>
      <c r="AV266" s="496"/>
      <c r="AW266" s="496"/>
      <c r="AX266" s="496"/>
    </row>
    <row r="267">
      <c r="AS267" s="496"/>
      <c r="AT267" s="496"/>
      <c r="AU267" s="496"/>
      <c r="AV267" s="496"/>
      <c r="AW267" s="496"/>
      <c r="AX267" s="496"/>
    </row>
    <row r="268">
      <c r="AS268" s="496"/>
      <c r="AT268" s="496"/>
      <c r="AU268" s="496"/>
      <c r="AV268" s="496"/>
      <c r="AW268" s="496"/>
      <c r="AX268" s="496"/>
    </row>
    <row r="269">
      <c r="AS269" s="496"/>
      <c r="AT269" s="496"/>
      <c r="AU269" s="496"/>
      <c r="AV269" s="496"/>
      <c r="AW269" s="496"/>
      <c r="AX269" s="496"/>
    </row>
    <row r="270">
      <c r="AS270" s="496"/>
      <c r="AT270" s="496"/>
      <c r="AU270" s="496"/>
      <c r="AV270" s="496"/>
      <c r="AW270" s="496"/>
      <c r="AX270" s="496"/>
    </row>
    <row r="271">
      <c r="AS271" s="496"/>
      <c r="AT271" s="496"/>
      <c r="AU271" s="496"/>
      <c r="AV271" s="496"/>
      <c r="AW271" s="496"/>
      <c r="AX271" s="496"/>
    </row>
    <row r="272">
      <c r="AS272" s="496"/>
      <c r="AT272" s="496"/>
      <c r="AU272" s="496"/>
      <c r="AV272" s="496"/>
      <c r="AW272" s="496"/>
      <c r="AX272" s="496"/>
    </row>
    <row r="273">
      <c r="AS273" s="496"/>
      <c r="AT273" s="496"/>
      <c r="AU273" s="496"/>
      <c r="AV273" s="496"/>
      <c r="AW273" s="496"/>
      <c r="AX273" s="496"/>
    </row>
    <row r="274">
      <c r="AS274" s="496"/>
      <c r="AT274" s="496"/>
      <c r="AU274" s="496"/>
      <c r="AV274" s="496"/>
      <c r="AW274" s="496"/>
      <c r="AX274" s="496"/>
    </row>
    <row r="275">
      <c r="AS275" s="496"/>
      <c r="AT275" s="496"/>
      <c r="AU275" s="496"/>
      <c r="AV275" s="496"/>
      <c r="AW275" s="496"/>
      <c r="AX275" s="496"/>
    </row>
    <row r="276">
      <c r="AS276" s="496"/>
      <c r="AT276" s="496"/>
      <c r="AU276" s="496"/>
      <c r="AV276" s="496"/>
      <c r="AW276" s="496"/>
      <c r="AX276" s="496"/>
    </row>
    <row r="277">
      <c r="AS277" s="496"/>
      <c r="AT277" s="496"/>
      <c r="AU277" s="496"/>
      <c r="AV277" s="496"/>
      <c r="AW277" s="496"/>
      <c r="AX277" s="496"/>
    </row>
    <row r="278">
      <c r="AS278" s="496"/>
      <c r="AT278" s="496"/>
      <c r="AU278" s="496"/>
      <c r="AV278" s="496"/>
      <c r="AW278" s="496"/>
      <c r="AX278" s="496"/>
    </row>
    <row r="279">
      <c r="AS279" s="496"/>
      <c r="AT279" s="496"/>
      <c r="AU279" s="496"/>
      <c r="AV279" s="496"/>
      <c r="AW279" s="496"/>
      <c r="AX279" s="496"/>
    </row>
    <row r="280">
      <c r="AS280" s="496"/>
      <c r="AT280" s="496"/>
      <c r="AU280" s="496"/>
      <c r="AV280" s="496"/>
      <c r="AW280" s="496"/>
      <c r="AX280" s="496"/>
    </row>
    <row r="281">
      <c r="AS281" s="496"/>
      <c r="AT281" s="496"/>
      <c r="AU281" s="496"/>
      <c r="AV281" s="496"/>
      <c r="AW281" s="496"/>
      <c r="AX281" s="496"/>
    </row>
    <row r="282">
      <c r="AS282" s="496"/>
      <c r="AT282" s="496"/>
      <c r="AU282" s="496"/>
      <c r="AV282" s="496"/>
      <c r="AW282" s="496"/>
      <c r="AX282" s="496"/>
    </row>
    <row r="283">
      <c r="AS283" s="496"/>
      <c r="AT283" s="496"/>
      <c r="AU283" s="496"/>
      <c r="AV283" s="496"/>
      <c r="AW283" s="496"/>
      <c r="AX283" s="496"/>
    </row>
    <row r="284">
      <c r="AS284" s="496"/>
      <c r="AT284" s="496"/>
      <c r="AU284" s="496"/>
      <c r="AV284" s="496"/>
      <c r="AW284" s="496"/>
      <c r="AX284" s="496"/>
    </row>
    <row r="285">
      <c r="AS285" s="496"/>
      <c r="AT285" s="496"/>
      <c r="AU285" s="496"/>
      <c r="AV285" s="496"/>
      <c r="AW285" s="496"/>
      <c r="AX285" s="496"/>
    </row>
    <row r="286">
      <c r="AS286" s="496"/>
      <c r="AT286" s="496"/>
      <c r="AU286" s="496"/>
      <c r="AV286" s="496"/>
      <c r="AW286" s="496"/>
      <c r="AX286" s="496"/>
    </row>
    <row r="287">
      <c r="AS287" s="496"/>
      <c r="AT287" s="496"/>
      <c r="AU287" s="496"/>
      <c r="AV287" s="496"/>
      <c r="AW287" s="496"/>
      <c r="AX287" s="496"/>
    </row>
    <row r="288">
      <c r="AS288" s="496"/>
      <c r="AT288" s="496"/>
      <c r="AU288" s="496"/>
      <c r="AV288" s="496"/>
      <c r="AW288" s="496"/>
      <c r="AX288" s="496"/>
    </row>
    <row r="289">
      <c r="AS289" s="496"/>
      <c r="AT289" s="496"/>
      <c r="AU289" s="496"/>
      <c r="AV289" s="496"/>
      <c r="AW289" s="496"/>
      <c r="AX289" s="496"/>
    </row>
    <row r="290">
      <c r="AS290" s="496"/>
      <c r="AT290" s="496"/>
      <c r="AU290" s="496"/>
      <c r="AV290" s="496"/>
      <c r="AW290" s="496"/>
      <c r="AX290" s="496"/>
    </row>
    <row r="291">
      <c r="AS291" s="496"/>
      <c r="AT291" s="496"/>
      <c r="AU291" s="496"/>
      <c r="AV291" s="496"/>
      <c r="AW291" s="496"/>
      <c r="AX291" s="496"/>
    </row>
    <row r="292">
      <c r="AS292" s="496"/>
      <c r="AT292" s="496"/>
      <c r="AU292" s="496"/>
      <c r="AV292" s="496"/>
      <c r="AW292" s="496"/>
      <c r="AX292" s="496"/>
    </row>
    <row r="293">
      <c r="AS293" s="496"/>
      <c r="AT293" s="496"/>
      <c r="AU293" s="496"/>
      <c r="AV293" s="496"/>
      <c r="AW293" s="496"/>
      <c r="AX293" s="496"/>
    </row>
    <row r="294">
      <c r="AS294" s="496"/>
      <c r="AT294" s="496"/>
      <c r="AU294" s="496"/>
      <c r="AV294" s="496"/>
      <c r="AW294" s="496"/>
      <c r="AX294" s="496"/>
    </row>
    <row r="295">
      <c r="AS295" s="496"/>
      <c r="AT295" s="496"/>
      <c r="AU295" s="496"/>
      <c r="AV295" s="496"/>
      <c r="AW295" s="496"/>
      <c r="AX295" s="496"/>
    </row>
    <row r="296">
      <c r="AS296" s="496"/>
      <c r="AT296" s="496"/>
      <c r="AU296" s="496"/>
      <c r="AV296" s="496"/>
      <c r="AW296" s="496"/>
      <c r="AX296" s="496"/>
    </row>
    <row r="297">
      <c r="AS297" s="496"/>
      <c r="AT297" s="496"/>
      <c r="AU297" s="496"/>
      <c r="AV297" s="496"/>
      <c r="AW297" s="496"/>
      <c r="AX297" s="496"/>
    </row>
    <row r="298">
      <c r="AS298" s="496"/>
      <c r="AT298" s="496"/>
      <c r="AU298" s="496"/>
      <c r="AV298" s="496"/>
      <c r="AW298" s="496"/>
      <c r="AX298" s="496"/>
    </row>
    <row r="299">
      <c r="AS299" s="496"/>
      <c r="AT299" s="496"/>
      <c r="AU299" s="496"/>
      <c r="AV299" s="496"/>
      <c r="AW299" s="496"/>
      <c r="AX299" s="496"/>
    </row>
    <row r="300">
      <c r="AS300" s="496"/>
      <c r="AT300" s="496"/>
      <c r="AU300" s="496"/>
      <c r="AV300" s="496"/>
      <c r="AW300" s="496"/>
      <c r="AX300" s="496"/>
    </row>
    <row r="301">
      <c r="AS301" s="496"/>
      <c r="AT301" s="496"/>
      <c r="AU301" s="496"/>
      <c r="AV301" s="496"/>
      <c r="AW301" s="496"/>
      <c r="AX301" s="496"/>
    </row>
    <row r="302">
      <c r="AS302" s="496"/>
      <c r="AT302" s="496"/>
      <c r="AU302" s="496"/>
      <c r="AV302" s="496"/>
      <c r="AW302" s="496"/>
      <c r="AX302" s="496"/>
    </row>
    <row r="303">
      <c r="AS303" s="496"/>
      <c r="AT303" s="496"/>
      <c r="AU303" s="496"/>
      <c r="AV303" s="496"/>
      <c r="AW303" s="496"/>
      <c r="AX303" s="496"/>
    </row>
    <row r="304">
      <c r="AS304" s="496"/>
      <c r="AT304" s="496"/>
      <c r="AU304" s="496"/>
      <c r="AV304" s="496"/>
      <c r="AW304" s="496"/>
      <c r="AX304" s="496"/>
    </row>
    <row r="305">
      <c r="AS305" s="496"/>
      <c r="AT305" s="496"/>
      <c r="AU305" s="496"/>
      <c r="AV305" s="496"/>
      <c r="AW305" s="496"/>
      <c r="AX305" s="496"/>
    </row>
    <row r="306">
      <c r="AS306" s="496"/>
      <c r="AT306" s="496"/>
      <c r="AU306" s="496"/>
      <c r="AV306" s="496"/>
      <c r="AW306" s="496"/>
      <c r="AX306" s="496"/>
    </row>
    <row r="307">
      <c r="AS307" s="496"/>
      <c r="AT307" s="496"/>
      <c r="AU307" s="496"/>
      <c r="AV307" s="496"/>
      <c r="AW307" s="496"/>
      <c r="AX307" s="496"/>
    </row>
    <row r="308">
      <c r="AS308" s="496"/>
      <c r="AT308" s="496"/>
      <c r="AU308" s="496"/>
      <c r="AV308" s="496"/>
      <c r="AW308" s="496"/>
      <c r="AX308" s="496"/>
    </row>
    <row r="309">
      <c r="AS309" s="496"/>
      <c r="AT309" s="496"/>
      <c r="AU309" s="496"/>
      <c r="AV309" s="496"/>
      <c r="AW309" s="496"/>
      <c r="AX309" s="496"/>
    </row>
    <row r="310">
      <c r="AS310" s="496"/>
      <c r="AT310" s="496"/>
      <c r="AU310" s="496"/>
      <c r="AV310" s="496"/>
      <c r="AW310" s="496"/>
      <c r="AX310" s="496"/>
    </row>
    <row r="311">
      <c r="AS311" s="496"/>
      <c r="AT311" s="496"/>
      <c r="AU311" s="496"/>
      <c r="AV311" s="496"/>
      <c r="AW311" s="496"/>
      <c r="AX311" s="496"/>
    </row>
    <row r="312">
      <c r="AS312" s="496"/>
      <c r="AT312" s="496"/>
      <c r="AU312" s="496"/>
      <c r="AV312" s="496"/>
      <c r="AW312" s="496"/>
      <c r="AX312" s="496"/>
    </row>
    <row r="313">
      <c r="AS313" s="496"/>
      <c r="AT313" s="496"/>
      <c r="AU313" s="496"/>
      <c r="AV313" s="496"/>
      <c r="AW313" s="496"/>
      <c r="AX313" s="496"/>
    </row>
    <row r="314">
      <c r="AS314" s="496"/>
      <c r="AT314" s="496"/>
      <c r="AU314" s="496"/>
      <c r="AV314" s="496"/>
      <c r="AW314" s="496"/>
      <c r="AX314" s="496"/>
    </row>
    <row r="315">
      <c r="AS315" s="496"/>
      <c r="AT315" s="496"/>
      <c r="AU315" s="496"/>
      <c r="AV315" s="496"/>
      <c r="AW315" s="496"/>
      <c r="AX315" s="496"/>
    </row>
    <row r="316">
      <c r="AS316" s="496"/>
      <c r="AT316" s="496"/>
      <c r="AU316" s="496"/>
      <c r="AV316" s="496"/>
      <c r="AW316" s="496"/>
      <c r="AX316" s="496"/>
    </row>
    <row r="317">
      <c r="AS317" s="496"/>
      <c r="AT317" s="496"/>
      <c r="AU317" s="496"/>
      <c r="AV317" s="496"/>
      <c r="AW317" s="496"/>
      <c r="AX317" s="496"/>
    </row>
    <row r="318">
      <c r="AS318" s="496"/>
      <c r="AT318" s="496"/>
      <c r="AU318" s="496"/>
      <c r="AV318" s="496"/>
      <c r="AW318" s="496"/>
      <c r="AX318" s="496"/>
    </row>
    <row r="319">
      <c r="AS319" s="496"/>
      <c r="AT319" s="496"/>
      <c r="AU319" s="496"/>
      <c r="AV319" s="496"/>
      <c r="AW319" s="496"/>
      <c r="AX319" s="496"/>
    </row>
    <row r="320">
      <c r="AS320" s="496"/>
      <c r="AT320" s="496"/>
      <c r="AU320" s="496"/>
      <c r="AV320" s="496"/>
      <c r="AW320" s="496"/>
      <c r="AX320" s="496"/>
    </row>
    <row r="321">
      <c r="AS321" s="496"/>
      <c r="AT321" s="496"/>
      <c r="AU321" s="496"/>
      <c r="AV321" s="496"/>
      <c r="AW321" s="496"/>
      <c r="AX321" s="496"/>
    </row>
    <row r="322">
      <c r="AS322" s="496"/>
      <c r="AT322" s="496"/>
      <c r="AU322" s="496"/>
      <c r="AV322" s="496"/>
      <c r="AW322" s="496"/>
      <c r="AX322" s="496"/>
    </row>
    <row r="323">
      <c r="AS323" s="496"/>
      <c r="AT323" s="496"/>
      <c r="AU323" s="496"/>
      <c r="AV323" s="496"/>
      <c r="AW323" s="496"/>
      <c r="AX323" s="496"/>
    </row>
    <row r="324">
      <c r="AS324" s="496"/>
      <c r="AT324" s="496"/>
      <c r="AU324" s="496"/>
      <c r="AV324" s="496"/>
      <c r="AW324" s="496"/>
      <c r="AX324" s="496"/>
    </row>
    <row r="325">
      <c r="AS325" s="496"/>
      <c r="AT325" s="496"/>
      <c r="AU325" s="496"/>
      <c r="AV325" s="496"/>
      <c r="AW325" s="496"/>
      <c r="AX325" s="496"/>
    </row>
    <row r="326">
      <c r="AS326" s="496"/>
      <c r="AT326" s="496"/>
      <c r="AU326" s="496"/>
      <c r="AV326" s="496"/>
      <c r="AW326" s="496"/>
      <c r="AX326" s="496"/>
    </row>
    <row r="327">
      <c r="AS327" s="496"/>
      <c r="AT327" s="496"/>
      <c r="AU327" s="496"/>
      <c r="AV327" s="496"/>
      <c r="AW327" s="496"/>
      <c r="AX327" s="496"/>
    </row>
    <row r="328">
      <c r="AS328" s="496"/>
      <c r="AT328" s="496"/>
      <c r="AU328" s="496"/>
      <c r="AV328" s="496"/>
      <c r="AW328" s="496"/>
      <c r="AX328" s="496"/>
    </row>
    <row r="329">
      <c r="AS329" s="496"/>
      <c r="AT329" s="496"/>
      <c r="AU329" s="496"/>
      <c r="AV329" s="496"/>
      <c r="AW329" s="496"/>
      <c r="AX329" s="496"/>
    </row>
    <row r="330">
      <c r="AS330" s="496"/>
      <c r="AT330" s="496"/>
      <c r="AU330" s="496"/>
      <c r="AV330" s="496"/>
      <c r="AW330" s="496"/>
      <c r="AX330" s="496"/>
    </row>
    <row r="331">
      <c r="AS331" s="496"/>
      <c r="AT331" s="496"/>
      <c r="AU331" s="496"/>
      <c r="AV331" s="496"/>
      <c r="AW331" s="496"/>
      <c r="AX331" s="496"/>
    </row>
    <row r="332">
      <c r="AS332" s="496"/>
      <c r="AT332" s="496"/>
      <c r="AU332" s="496"/>
      <c r="AV332" s="496"/>
      <c r="AW332" s="496"/>
      <c r="AX332" s="496"/>
    </row>
    <row r="333">
      <c r="AS333" s="496"/>
      <c r="AT333" s="496"/>
      <c r="AU333" s="496"/>
      <c r="AV333" s="496"/>
      <c r="AW333" s="496"/>
      <c r="AX333" s="496"/>
    </row>
    <row r="334">
      <c r="AS334" s="496"/>
      <c r="AT334" s="496"/>
      <c r="AU334" s="496"/>
      <c r="AV334" s="496"/>
      <c r="AW334" s="496"/>
      <c r="AX334" s="496"/>
    </row>
    <row r="335">
      <c r="AS335" s="496"/>
      <c r="AT335" s="496"/>
      <c r="AU335" s="496"/>
      <c r="AV335" s="496"/>
      <c r="AW335" s="496"/>
      <c r="AX335" s="496"/>
    </row>
    <row r="336">
      <c r="AS336" s="496"/>
      <c r="AT336" s="496"/>
      <c r="AU336" s="496"/>
      <c r="AV336" s="496"/>
      <c r="AW336" s="496"/>
      <c r="AX336" s="496"/>
    </row>
    <row r="337">
      <c r="AS337" s="496"/>
      <c r="AT337" s="496"/>
      <c r="AU337" s="496"/>
      <c r="AV337" s="496"/>
      <c r="AW337" s="496"/>
      <c r="AX337" s="496"/>
    </row>
    <row r="338">
      <c r="AS338" s="496"/>
      <c r="AT338" s="496"/>
      <c r="AU338" s="496"/>
      <c r="AV338" s="496"/>
      <c r="AW338" s="496"/>
      <c r="AX338" s="496"/>
    </row>
    <row r="339">
      <c r="AS339" s="496"/>
      <c r="AT339" s="496"/>
      <c r="AU339" s="496"/>
      <c r="AV339" s="496"/>
      <c r="AW339" s="496"/>
      <c r="AX339" s="496"/>
    </row>
    <row r="340">
      <c r="AS340" s="496"/>
      <c r="AT340" s="496"/>
      <c r="AU340" s="496"/>
      <c r="AV340" s="496"/>
      <c r="AW340" s="496"/>
      <c r="AX340" s="496"/>
    </row>
    <row r="341">
      <c r="AS341" s="496"/>
      <c r="AT341" s="496"/>
      <c r="AU341" s="496"/>
      <c r="AV341" s="496"/>
      <c r="AW341" s="496"/>
      <c r="AX341" s="496"/>
    </row>
    <row r="342">
      <c r="AS342" s="496"/>
      <c r="AT342" s="496"/>
      <c r="AU342" s="496"/>
      <c r="AV342" s="496"/>
      <c r="AW342" s="496"/>
      <c r="AX342" s="496"/>
    </row>
    <row r="343">
      <c r="AS343" s="496"/>
      <c r="AT343" s="496"/>
      <c r="AU343" s="496"/>
      <c r="AV343" s="496"/>
      <c r="AW343" s="496"/>
      <c r="AX343" s="496"/>
    </row>
    <row r="344">
      <c r="AS344" s="496"/>
      <c r="AT344" s="496"/>
      <c r="AU344" s="496"/>
      <c r="AV344" s="496"/>
      <c r="AW344" s="496"/>
      <c r="AX344" s="496"/>
    </row>
    <row r="345">
      <c r="AS345" s="496"/>
      <c r="AT345" s="496"/>
      <c r="AU345" s="496"/>
      <c r="AV345" s="496"/>
      <c r="AW345" s="496"/>
      <c r="AX345" s="496"/>
    </row>
    <row r="346">
      <c r="AS346" s="496"/>
      <c r="AT346" s="496"/>
      <c r="AU346" s="496"/>
      <c r="AV346" s="496"/>
      <c r="AW346" s="496"/>
      <c r="AX346" s="496"/>
    </row>
    <row r="347">
      <c r="AS347" s="496"/>
      <c r="AT347" s="496"/>
      <c r="AU347" s="496"/>
      <c r="AV347" s="496"/>
      <c r="AW347" s="496"/>
      <c r="AX347" s="496"/>
    </row>
    <row r="348">
      <c r="AS348" s="496"/>
      <c r="AT348" s="496"/>
      <c r="AU348" s="496"/>
      <c r="AV348" s="496"/>
      <c r="AW348" s="496"/>
      <c r="AX348" s="496"/>
    </row>
    <row r="349">
      <c r="AS349" s="496"/>
      <c r="AT349" s="496"/>
      <c r="AU349" s="496"/>
      <c r="AV349" s="496"/>
      <c r="AW349" s="496"/>
      <c r="AX349" s="496"/>
    </row>
    <row r="350">
      <c r="AS350" s="496"/>
      <c r="AT350" s="496"/>
      <c r="AU350" s="496"/>
      <c r="AV350" s="496"/>
      <c r="AW350" s="496"/>
      <c r="AX350" s="496"/>
    </row>
    <row r="351">
      <c r="AS351" s="496"/>
      <c r="AT351" s="496"/>
      <c r="AU351" s="496"/>
      <c r="AV351" s="496"/>
      <c r="AW351" s="496"/>
      <c r="AX351" s="496"/>
    </row>
    <row r="352">
      <c r="AS352" s="496"/>
      <c r="AT352" s="496"/>
      <c r="AU352" s="496"/>
      <c r="AV352" s="496"/>
      <c r="AW352" s="496"/>
      <c r="AX352" s="496"/>
    </row>
    <row r="353">
      <c r="AS353" s="496"/>
      <c r="AT353" s="496"/>
      <c r="AU353" s="496"/>
      <c r="AV353" s="496"/>
      <c r="AW353" s="496"/>
      <c r="AX353" s="496"/>
    </row>
    <row r="354">
      <c r="AS354" s="496"/>
      <c r="AT354" s="496"/>
      <c r="AU354" s="496"/>
      <c r="AV354" s="496"/>
      <c r="AW354" s="496"/>
      <c r="AX354" s="496"/>
    </row>
    <row r="355">
      <c r="AS355" s="496"/>
      <c r="AT355" s="496"/>
      <c r="AU355" s="496"/>
      <c r="AV355" s="496"/>
      <c r="AW355" s="496"/>
      <c r="AX355" s="496"/>
    </row>
    <row r="356">
      <c r="AS356" s="496"/>
      <c r="AT356" s="496"/>
      <c r="AU356" s="496"/>
      <c r="AV356" s="496"/>
      <c r="AW356" s="496"/>
      <c r="AX356" s="496"/>
    </row>
    <row r="357">
      <c r="AS357" s="496"/>
      <c r="AT357" s="496"/>
      <c r="AU357" s="496"/>
      <c r="AV357" s="496"/>
      <c r="AW357" s="496"/>
      <c r="AX357" s="496"/>
    </row>
    <row r="358">
      <c r="AS358" s="496"/>
      <c r="AT358" s="496"/>
      <c r="AU358" s="496"/>
      <c r="AV358" s="496"/>
      <c r="AW358" s="496"/>
      <c r="AX358" s="496"/>
    </row>
    <row r="359">
      <c r="AS359" s="496"/>
      <c r="AT359" s="496"/>
      <c r="AU359" s="496"/>
      <c r="AV359" s="496"/>
      <c r="AW359" s="496"/>
      <c r="AX359" s="496"/>
    </row>
    <row r="360">
      <c r="AS360" s="496"/>
      <c r="AT360" s="496"/>
      <c r="AU360" s="496"/>
      <c r="AV360" s="496"/>
      <c r="AW360" s="496"/>
      <c r="AX360" s="496"/>
    </row>
    <row r="361">
      <c r="AS361" s="496"/>
      <c r="AT361" s="496"/>
      <c r="AU361" s="496"/>
      <c r="AV361" s="496"/>
      <c r="AW361" s="496"/>
      <c r="AX361" s="496"/>
    </row>
    <row r="362">
      <c r="AS362" s="496"/>
      <c r="AT362" s="496"/>
      <c r="AU362" s="496"/>
      <c r="AV362" s="496"/>
      <c r="AW362" s="496"/>
      <c r="AX362" s="496"/>
    </row>
    <row r="363">
      <c r="AS363" s="496"/>
      <c r="AT363" s="496"/>
      <c r="AU363" s="496"/>
      <c r="AV363" s="496"/>
      <c r="AW363" s="496"/>
      <c r="AX363" s="496"/>
    </row>
    <row r="364">
      <c r="AS364" s="496"/>
      <c r="AT364" s="496"/>
      <c r="AU364" s="496"/>
      <c r="AV364" s="496"/>
      <c r="AW364" s="496"/>
      <c r="AX364" s="496"/>
    </row>
    <row r="365">
      <c r="AS365" s="496"/>
      <c r="AT365" s="496"/>
      <c r="AU365" s="496"/>
      <c r="AV365" s="496"/>
      <c r="AW365" s="496"/>
      <c r="AX365" s="496"/>
    </row>
    <row r="366">
      <c r="AS366" s="496"/>
      <c r="AT366" s="496"/>
      <c r="AU366" s="496"/>
      <c r="AV366" s="496"/>
      <c r="AW366" s="496"/>
      <c r="AX366" s="496"/>
    </row>
    <row r="367">
      <c r="AS367" s="496"/>
      <c r="AT367" s="496"/>
      <c r="AU367" s="496"/>
      <c r="AV367" s="496"/>
      <c r="AW367" s="496"/>
      <c r="AX367" s="496"/>
    </row>
    <row r="368">
      <c r="AS368" s="496"/>
      <c r="AT368" s="496"/>
      <c r="AU368" s="496"/>
      <c r="AV368" s="496"/>
      <c r="AW368" s="496"/>
      <c r="AX368" s="496"/>
    </row>
    <row r="369">
      <c r="AS369" s="496"/>
      <c r="AT369" s="496"/>
      <c r="AU369" s="496"/>
      <c r="AV369" s="496"/>
      <c r="AW369" s="496"/>
      <c r="AX369" s="496"/>
    </row>
    <row r="370">
      <c r="AS370" s="496"/>
      <c r="AT370" s="496"/>
      <c r="AU370" s="496"/>
      <c r="AV370" s="496"/>
      <c r="AW370" s="496"/>
      <c r="AX370" s="496"/>
    </row>
    <row r="371">
      <c r="AS371" s="496"/>
      <c r="AT371" s="496"/>
      <c r="AU371" s="496"/>
      <c r="AV371" s="496"/>
      <c r="AW371" s="496"/>
      <c r="AX371" s="496"/>
    </row>
    <row r="372">
      <c r="AS372" s="496"/>
      <c r="AT372" s="496"/>
      <c r="AU372" s="496"/>
      <c r="AV372" s="496"/>
      <c r="AW372" s="496"/>
      <c r="AX372" s="496"/>
    </row>
    <row r="373">
      <c r="AS373" s="496"/>
      <c r="AT373" s="496"/>
      <c r="AU373" s="496"/>
      <c r="AV373" s="496"/>
      <c r="AW373" s="496"/>
      <c r="AX373" s="496"/>
    </row>
    <row r="374">
      <c r="AS374" s="496"/>
      <c r="AT374" s="496"/>
      <c r="AU374" s="496"/>
      <c r="AV374" s="496"/>
      <c r="AW374" s="496"/>
      <c r="AX374" s="496"/>
    </row>
    <row r="375">
      <c r="AS375" s="496"/>
      <c r="AT375" s="496"/>
      <c r="AU375" s="496"/>
      <c r="AV375" s="496"/>
      <c r="AW375" s="496"/>
      <c r="AX375" s="496"/>
    </row>
    <row r="376">
      <c r="AS376" s="496"/>
      <c r="AT376" s="496"/>
      <c r="AU376" s="496"/>
      <c r="AV376" s="496"/>
      <c r="AW376" s="496"/>
      <c r="AX376" s="496"/>
    </row>
    <row r="377">
      <c r="AS377" s="496"/>
      <c r="AT377" s="496"/>
      <c r="AU377" s="496"/>
      <c r="AV377" s="496"/>
      <c r="AW377" s="496"/>
      <c r="AX377" s="496"/>
    </row>
    <row r="378">
      <c r="AS378" s="496"/>
      <c r="AT378" s="496"/>
      <c r="AU378" s="496"/>
      <c r="AV378" s="496"/>
      <c r="AW378" s="496"/>
      <c r="AX378" s="496"/>
    </row>
    <row r="379">
      <c r="AS379" s="496"/>
      <c r="AT379" s="496"/>
      <c r="AU379" s="496"/>
      <c r="AV379" s="496"/>
      <c r="AW379" s="496"/>
      <c r="AX379" s="496"/>
    </row>
    <row r="380">
      <c r="AS380" s="496"/>
      <c r="AT380" s="496"/>
      <c r="AU380" s="496"/>
      <c r="AV380" s="496"/>
      <c r="AW380" s="496"/>
      <c r="AX380" s="496"/>
    </row>
    <row r="381">
      <c r="AS381" s="496"/>
      <c r="AT381" s="496"/>
      <c r="AU381" s="496"/>
      <c r="AV381" s="496"/>
      <c r="AW381" s="496"/>
      <c r="AX381" s="496"/>
    </row>
    <row r="382">
      <c r="AS382" s="496"/>
      <c r="AT382" s="496"/>
      <c r="AU382" s="496"/>
      <c r="AV382" s="496"/>
      <c r="AW382" s="496"/>
      <c r="AX382" s="496"/>
    </row>
    <row r="383">
      <c r="AS383" s="496"/>
      <c r="AT383" s="496"/>
      <c r="AU383" s="496"/>
      <c r="AV383" s="496"/>
      <c r="AW383" s="496"/>
      <c r="AX383" s="496"/>
    </row>
    <row r="384">
      <c r="AS384" s="496"/>
      <c r="AT384" s="496"/>
      <c r="AU384" s="496"/>
      <c r="AV384" s="496"/>
      <c r="AW384" s="496"/>
      <c r="AX384" s="496"/>
    </row>
    <row r="385">
      <c r="AS385" s="496"/>
      <c r="AT385" s="496"/>
      <c r="AU385" s="496"/>
      <c r="AV385" s="496"/>
      <c r="AW385" s="496"/>
      <c r="AX385" s="496"/>
    </row>
    <row r="386">
      <c r="AS386" s="496"/>
      <c r="AT386" s="496"/>
      <c r="AU386" s="496"/>
      <c r="AV386" s="496"/>
      <c r="AW386" s="496"/>
      <c r="AX386" s="496"/>
    </row>
    <row r="387">
      <c r="AS387" s="496"/>
      <c r="AT387" s="496"/>
      <c r="AU387" s="496"/>
      <c r="AV387" s="496"/>
      <c r="AW387" s="496"/>
      <c r="AX387" s="496"/>
    </row>
    <row r="388">
      <c r="AS388" s="496"/>
      <c r="AT388" s="496"/>
      <c r="AU388" s="496"/>
      <c r="AV388" s="496"/>
      <c r="AW388" s="496"/>
      <c r="AX388" s="496"/>
    </row>
    <row r="389">
      <c r="AS389" s="496"/>
      <c r="AT389" s="496"/>
      <c r="AU389" s="496"/>
      <c r="AV389" s="496"/>
      <c r="AW389" s="496"/>
      <c r="AX389" s="496"/>
    </row>
    <row r="390">
      <c r="AS390" s="496"/>
      <c r="AT390" s="496"/>
      <c r="AU390" s="496"/>
      <c r="AV390" s="496"/>
      <c r="AW390" s="496"/>
      <c r="AX390" s="496"/>
    </row>
    <row r="391">
      <c r="AS391" s="496"/>
      <c r="AT391" s="496"/>
      <c r="AU391" s="496"/>
      <c r="AV391" s="496"/>
      <c r="AW391" s="496"/>
      <c r="AX391" s="496"/>
    </row>
    <row r="392">
      <c r="AS392" s="496"/>
      <c r="AT392" s="496"/>
      <c r="AU392" s="496"/>
      <c r="AV392" s="496"/>
      <c r="AW392" s="496"/>
      <c r="AX392" s="496"/>
    </row>
    <row r="393">
      <c r="AS393" s="496"/>
      <c r="AT393" s="496"/>
      <c r="AU393" s="496"/>
      <c r="AV393" s="496"/>
      <c r="AW393" s="496"/>
      <c r="AX393" s="496"/>
    </row>
    <row r="394">
      <c r="AS394" s="496"/>
      <c r="AT394" s="496"/>
      <c r="AU394" s="496"/>
      <c r="AV394" s="496"/>
      <c r="AW394" s="496"/>
      <c r="AX394" s="496"/>
    </row>
    <row r="395">
      <c r="AS395" s="496"/>
      <c r="AT395" s="496"/>
      <c r="AU395" s="496"/>
      <c r="AV395" s="496"/>
      <c r="AW395" s="496"/>
      <c r="AX395" s="496"/>
    </row>
    <row r="396">
      <c r="AS396" s="496"/>
      <c r="AT396" s="496"/>
      <c r="AU396" s="496"/>
      <c r="AV396" s="496"/>
      <c r="AW396" s="496"/>
      <c r="AX396" s="496"/>
    </row>
    <row r="397">
      <c r="AS397" s="496"/>
      <c r="AT397" s="496"/>
      <c r="AU397" s="496"/>
      <c r="AV397" s="496"/>
      <c r="AW397" s="496"/>
      <c r="AX397" s="496"/>
    </row>
    <row r="398">
      <c r="AS398" s="496"/>
      <c r="AT398" s="496"/>
      <c r="AU398" s="496"/>
      <c r="AV398" s="496"/>
      <c r="AW398" s="496"/>
      <c r="AX398" s="496"/>
    </row>
    <row r="399">
      <c r="AS399" s="496"/>
      <c r="AT399" s="496"/>
      <c r="AU399" s="496"/>
      <c r="AV399" s="496"/>
      <c r="AW399" s="496"/>
      <c r="AX399" s="496"/>
    </row>
    <row r="400">
      <c r="AS400" s="496"/>
      <c r="AT400" s="496"/>
      <c r="AU400" s="496"/>
      <c r="AV400" s="496"/>
      <c r="AW400" s="496"/>
      <c r="AX400" s="496"/>
    </row>
    <row r="401">
      <c r="AS401" s="496"/>
      <c r="AT401" s="496"/>
      <c r="AU401" s="496"/>
      <c r="AV401" s="496"/>
      <c r="AW401" s="496"/>
      <c r="AX401" s="496"/>
    </row>
    <row r="402">
      <c r="AS402" s="496"/>
      <c r="AT402" s="496"/>
      <c r="AU402" s="496"/>
      <c r="AV402" s="496"/>
      <c r="AW402" s="496"/>
      <c r="AX402" s="496"/>
    </row>
    <row r="403">
      <c r="AS403" s="496"/>
      <c r="AT403" s="496"/>
      <c r="AU403" s="496"/>
      <c r="AV403" s="496"/>
      <c r="AW403" s="496"/>
      <c r="AX403" s="496"/>
    </row>
    <row r="404">
      <c r="AS404" s="496"/>
      <c r="AT404" s="496"/>
      <c r="AU404" s="496"/>
      <c r="AV404" s="496"/>
      <c r="AW404" s="496"/>
      <c r="AX404" s="496"/>
    </row>
    <row r="405">
      <c r="AS405" s="496"/>
      <c r="AT405" s="496"/>
      <c r="AU405" s="496"/>
      <c r="AV405" s="496"/>
      <c r="AW405" s="496"/>
      <c r="AX405" s="496"/>
    </row>
    <row r="406">
      <c r="AS406" s="496"/>
      <c r="AT406" s="496"/>
      <c r="AU406" s="496"/>
      <c r="AV406" s="496"/>
      <c r="AW406" s="496"/>
      <c r="AX406" s="496"/>
    </row>
    <row r="407">
      <c r="AS407" s="496"/>
      <c r="AT407" s="496"/>
      <c r="AU407" s="496"/>
      <c r="AV407" s="496"/>
      <c r="AW407" s="496"/>
      <c r="AX407" s="496"/>
    </row>
    <row r="408">
      <c r="AS408" s="496"/>
      <c r="AT408" s="496"/>
      <c r="AU408" s="496"/>
      <c r="AV408" s="496"/>
      <c r="AW408" s="496"/>
      <c r="AX408" s="496"/>
    </row>
    <row r="409">
      <c r="AS409" s="496"/>
      <c r="AT409" s="496"/>
      <c r="AU409" s="496"/>
      <c r="AV409" s="496"/>
      <c r="AW409" s="496"/>
      <c r="AX409" s="496"/>
    </row>
    <row r="410">
      <c r="AS410" s="496"/>
      <c r="AT410" s="496"/>
      <c r="AU410" s="496"/>
      <c r="AV410" s="496"/>
      <c r="AW410" s="496"/>
      <c r="AX410" s="496"/>
    </row>
    <row r="411">
      <c r="AS411" s="496"/>
      <c r="AT411" s="496"/>
      <c r="AU411" s="496"/>
      <c r="AV411" s="496"/>
      <c r="AW411" s="496"/>
      <c r="AX411" s="496"/>
    </row>
    <row r="412">
      <c r="AS412" s="496"/>
      <c r="AT412" s="496"/>
      <c r="AU412" s="496"/>
      <c r="AV412" s="496"/>
      <c r="AW412" s="496"/>
      <c r="AX412" s="496"/>
    </row>
    <row r="413">
      <c r="AS413" s="496"/>
      <c r="AT413" s="496"/>
      <c r="AU413" s="496"/>
      <c r="AV413" s="496"/>
      <c r="AW413" s="496"/>
      <c r="AX413" s="496"/>
    </row>
    <row r="414">
      <c r="AS414" s="496"/>
      <c r="AT414" s="496"/>
      <c r="AU414" s="496"/>
      <c r="AV414" s="496"/>
      <c r="AW414" s="496"/>
      <c r="AX414" s="496"/>
    </row>
    <row r="415">
      <c r="AS415" s="496"/>
      <c r="AT415" s="496"/>
      <c r="AU415" s="496"/>
      <c r="AV415" s="496"/>
      <c r="AW415" s="496"/>
      <c r="AX415" s="496"/>
    </row>
    <row r="416">
      <c r="AS416" s="496"/>
      <c r="AT416" s="496"/>
      <c r="AU416" s="496"/>
      <c r="AV416" s="496"/>
      <c r="AW416" s="496"/>
      <c r="AX416" s="496"/>
    </row>
    <row r="417">
      <c r="AS417" s="496"/>
      <c r="AT417" s="496"/>
      <c r="AU417" s="496"/>
      <c r="AV417" s="496"/>
      <c r="AW417" s="496"/>
      <c r="AX417" s="496"/>
    </row>
    <row r="418">
      <c r="AS418" s="496"/>
      <c r="AT418" s="496"/>
      <c r="AU418" s="496"/>
      <c r="AV418" s="496"/>
      <c r="AW418" s="496"/>
      <c r="AX418" s="496"/>
    </row>
    <row r="419">
      <c r="AS419" s="496"/>
      <c r="AT419" s="496"/>
      <c r="AU419" s="496"/>
      <c r="AV419" s="496"/>
      <c r="AW419" s="496"/>
      <c r="AX419" s="496"/>
    </row>
    <row r="420">
      <c r="AS420" s="496"/>
      <c r="AT420" s="496"/>
      <c r="AU420" s="496"/>
      <c r="AV420" s="496"/>
      <c r="AW420" s="496"/>
      <c r="AX420" s="496"/>
    </row>
    <row r="421">
      <c r="AS421" s="496"/>
      <c r="AT421" s="496"/>
      <c r="AU421" s="496"/>
      <c r="AV421" s="496"/>
      <c r="AW421" s="496"/>
      <c r="AX421" s="496"/>
    </row>
    <row r="422">
      <c r="AS422" s="496"/>
      <c r="AT422" s="496"/>
      <c r="AU422" s="496"/>
      <c r="AV422" s="496"/>
      <c r="AW422" s="496"/>
      <c r="AX422" s="496"/>
    </row>
    <row r="423">
      <c r="AS423" s="496"/>
      <c r="AT423" s="496"/>
      <c r="AU423" s="496"/>
      <c r="AV423" s="496"/>
      <c r="AW423" s="496"/>
      <c r="AX423" s="496"/>
    </row>
    <row r="424">
      <c r="AS424" s="496"/>
      <c r="AT424" s="496"/>
      <c r="AU424" s="496"/>
      <c r="AV424" s="496"/>
      <c r="AW424" s="496"/>
      <c r="AX424" s="496"/>
    </row>
    <row r="425">
      <c r="AS425" s="496"/>
      <c r="AT425" s="496"/>
      <c r="AU425" s="496"/>
      <c r="AV425" s="496"/>
      <c r="AW425" s="496"/>
      <c r="AX425" s="496"/>
    </row>
    <row r="426">
      <c r="AS426" s="496"/>
      <c r="AT426" s="496"/>
      <c r="AU426" s="496"/>
      <c r="AV426" s="496"/>
      <c r="AW426" s="496"/>
      <c r="AX426" s="496"/>
    </row>
    <row r="427">
      <c r="AS427" s="496"/>
      <c r="AT427" s="496"/>
      <c r="AU427" s="496"/>
      <c r="AV427" s="496"/>
      <c r="AW427" s="496"/>
      <c r="AX427" s="496"/>
    </row>
    <row r="428">
      <c r="AS428" s="496"/>
      <c r="AT428" s="496"/>
      <c r="AU428" s="496"/>
      <c r="AV428" s="496"/>
      <c r="AW428" s="496"/>
      <c r="AX428" s="496"/>
    </row>
    <row r="429">
      <c r="AS429" s="496"/>
      <c r="AT429" s="496"/>
      <c r="AU429" s="496"/>
      <c r="AV429" s="496"/>
      <c r="AW429" s="496"/>
      <c r="AX429" s="496"/>
    </row>
    <row r="430">
      <c r="AS430" s="496"/>
      <c r="AT430" s="496"/>
      <c r="AU430" s="496"/>
      <c r="AV430" s="496"/>
      <c r="AW430" s="496"/>
      <c r="AX430" s="496"/>
    </row>
    <row r="431">
      <c r="AS431" s="496"/>
      <c r="AT431" s="496"/>
      <c r="AU431" s="496"/>
      <c r="AV431" s="496"/>
      <c r="AW431" s="496"/>
      <c r="AX431" s="496"/>
    </row>
    <row r="432">
      <c r="AS432" s="496"/>
      <c r="AT432" s="496"/>
      <c r="AU432" s="496"/>
      <c r="AV432" s="496"/>
      <c r="AW432" s="496"/>
      <c r="AX432" s="496"/>
    </row>
    <row r="433">
      <c r="AS433" s="496"/>
      <c r="AT433" s="496"/>
      <c r="AU433" s="496"/>
      <c r="AV433" s="496"/>
      <c r="AW433" s="496"/>
      <c r="AX433" s="496"/>
    </row>
    <row r="434">
      <c r="AS434" s="496"/>
      <c r="AT434" s="496"/>
      <c r="AU434" s="496"/>
      <c r="AV434" s="496"/>
      <c r="AW434" s="496"/>
      <c r="AX434" s="496"/>
    </row>
    <row r="435">
      <c r="AS435" s="496"/>
      <c r="AT435" s="496"/>
      <c r="AU435" s="496"/>
      <c r="AV435" s="496"/>
      <c r="AW435" s="496"/>
      <c r="AX435" s="496"/>
    </row>
    <row r="436">
      <c r="AS436" s="496"/>
      <c r="AT436" s="496"/>
      <c r="AU436" s="496"/>
      <c r="AV436" s="496"/>
      <c r="AW436" s="496"/>
      <c r="AX436" s="496"/>
    </row>
    <row r="437">
      <c r="AS437" s="496"/>
      <c r="AT437" s="496"/>
      <c r="AU437" s="496"/>
      <c r="AV437" s="496"/>
      <c r="AW437" s="496"/>
      <c r="AX437" s="496"/>
    </row>
    <row r="438">
      <c r="AS438" s="496"/>
      <c r="AT438" s="496"/>
      <c r="AU438" s="496"/>
      <c r="AV438" s="496"/>
      <c r="AW438" s="496"/>
      <c r="AX438" s="496"/>
    </row>
    <row r="439">
      <c r="AS439" s="496"/>
      <c r="AT439" s="496"/>
      <c r="AU439" s="496"/>
      <c r="AV439" s="496"/>
      <c r="AW439" s="496"/>
      <c r="AX439" s="496"/>
    </row>
    <row r="440">
      <c r="AS440" s="496"/>
      <c r="AT440" s="496"/>
      <c r="AU440" s="496"/>
      <c r="AV440" s="496"/>
      <c r="AW440" s="496"/>
      <c r="AX440" s="496"/>
    </row>
    <row r="441">
      <c r="AS441" s="496"/>
      <c r="AT441" s="496"/>
      <c r="AU441" s="496"/>
      <c r="AV441" s="496"/>
      <c r="AW441" s="496"/>
      <c r="AX441" s="496"/>
    </row>
    <row r="442">
      <c r="AS442" s="496"/>
      <c r="AT442" s="496"/>
      <c r="AU442" s="496"/>
      <c r="AV442" s="496"/>
      <c r="AW442" s="496"/>
      <c r="AX442" s="496"/>
    </row>
    <row r="443">
      <c r="AS443" s="496"/>
      <c r="AT443" s="496"/>
      <c r="AU443" s="496"/>
      <c r="AV443" s="496"/>
      <c r="AW443" s="496"/>
      <c r="AX443" s="496"/>
    </row>
    <row r="444">
      <c r="AS444" s="496"/>
      <c r="AT444" s="496"/>
      <c r="AU444" s="496"/>
      <c r="AV444" s="496"/>
      <c r="AW444" s="496"/>
      <c r="AX444" s="496"/>
    </row>
    <row r="445">
      <c r="AS445" s="496"/>
      <c r="AT445" s="496"/>
      <c r="AU445" s="496"/>
      <c r="AV445" s="496"/>
      <c r="AW445" s="496"/>
      <c r="AX445" s="496"/>
    </row>
    <row r="446">
      <c r="AS446" s="496"/>
      <c r="AT446" s="496"/>
      <c r="AU446" s="496"/>
      <c r="AV446" s="496"/>
      <c r="AW446" s="496"/>
      <c r="AX446" s="496"/>
    </row>
    <row r="447">
      <c r="AS447" s="496"/>
      <c r="AT447" s="496"/>
      <c r="AU447" s="496"/>
      <c r="AV447" s="496"/>
      <c r="AW447" s="496"/>
      <c r="AX447" s="496"/>
    </row>
    <row r="448">
      <c r="AS448" s="496"/>
      <c r="AT448" s="496"/>
      <c r="AU448" s="496"/>
      <c r="AV448" s="496"/>
      <c r="AW448" s="496"/>
      <c r="AX448" s="496"/>
    </row>
    <row r="449">
      <c r="AS449" s="496"/>
      <c r="AT449" s="496"/>
      <c r="AU449" s="496"/>
      <c r="AV449" s="496"/>
      <c r="AW449" s="496"/>
      <c r="AX449" s="496"/>
    </row>
    <row r="450">
      <c r="AS450" s="496"/>
      <c r="AT450" s="496"/>
      <c r="AU450" s="496"/>
      <c r="AV450" s="496"/>
      <c r="AW450" s="496"/>
      <c r="AX450" s="496"/>
    </row>
    <row r="451">
      <c r="AS451" s="496"/>
      <c r="AT451" s="496"/>
      <c r="AU451" s="496"/>
      <c r="AV451" s="496"/>
      <c r="AW451" s="496"/>
      <c r="AX451" s="496"/>
    </row>
    <row r="452">
      <c r="AS452" s="496"/>
      <c r="AT452" s="496"/>
      <c r="AU452" s="496"/>
      <c r="AV452" s="496"/>
      <c r="AW452" s="496"/>
      <c r="AX452" s="496"/>
    </row>
    <row r="453">
      <c r="AS453" s="496"/>
      <c r="AT453" s="496"/>
      <c r="AU453" s="496"/>
      <c r="AV453" s="496"/>
      <c r="AW453" s="496"/>
      <c r="AX453" s="496"/>
    </row>
    <row r="454">
      <c r="AS454" s="496"/>
      <c r="AT454" s="496"/>
      <c r="AU454" s="496"/>
      <c r="AV454" s="496"/>
      <c r="AW454" s="496"/>
      <c r="AX454" s="496"/>
    </row>
    <row r="455">
      <c r="AS455" s="496"/>
      <c r="AT455" s="496"/>
      <c r="AU455" s="496"/>
      <c r="AV455" s="496"/>
      <c r="AW455" s="496"/>
      <c r="AX455" s="496"/>
    </row>
    <row r="456">
      <c r="AS456" s="496"/>
      <c r="AT456" s="496"/>
      <c r="AU456" s="496"/>
      <c r="AV456" s="496"/>
      <c r="AW456" s="496"/>
      <c r="AX456" s="496"/>
    </row>
    <row r="457">
      <c r="AS457" s="496"/>
      <c r="AT457" s="496"/>
      <c r="AU457" s="496"/>
      <c r="AV457" s="496"/>
      <c r="AW457" s="496"/>
      <c r="AX457" s="496"/>
    </row>
    <row r="458">
      <c r="AS458" s="496"/>
      <c r="AT458" s="496"/>
      <c r="AU458" s="496"/>
      <c r="AV458" s="496"/>
      <c r="AW458" s="496"/>
      <c r="AX458" s="496"/>
    </row>
    <row r="459">
      <c r="AS459" s="496"/>
      <c r="AT459" s="496"/>
      <c r="AU459" s="496"/>
      <c r="AV459" s="496"/>
      <c r="AW459" s="496"/>
      <c r="AX459" s="496"/>
    </row>
    <row r="460">
      <c r="AS460" s="496"/>
      <c r="AT460" s="496"/>
      <c r="AU460" s="496"/>
      <c r="AV460" s="496"/>
      <c r="AW460" s="496"/>
      <c r="AX460" s="496"/>
    </row>
    <row r="461">
      <c r="AS461" s="496"/>
      <c r="AT461" s="496"/>
      <c r="AU461" s="496"/>
      <c r="AV461" s="496"/>
      <c r="AW461" s="496"/>
      <c r="AX461" s="496"/>
    </row>
    <row r="462">
      <c r="AS462" s="496"/>
      <c r="AT462" s="496"/>
      <c r="AU462" s="496"/>
      <c r="AV462" s="496"/>
      <c r="AW462" s="496"/>
      <c r="AX462" s="496"/>
    </row>
    <row r="463">
      <c r="AS463" s="496"/>
      <c r="AT463" s="496"/>
      <c r="AU463" s="496"/>
      <c r="AV463" s="496"/>
      <c r="AW463" s="496"/>
      <c r="AX463" s="496"/>
    </row>
    <row r="464">
      <c r="AS464" s="496"/>
      <c r="AT464" s="496"/>
      <c r="AU464" s="496"/>
      <c r="AV464" s="496"/>
      <c r="AW464" s="496"/>
      <c r="AX464" s="496"/>
    </row>
    <row r="465">
      <c r="AS465" s="496"/>
      <c r="AT465" s="496"/>
      <c r="AU465" s="496"/>
      <c r="AV465" s="496"/>
      <c r="AW465" s="496"/>
      <c r="AX465" s="496"/>
    </row>
    <row r="466">
      <c r="AS466" s="496"/>
      <c r="AT466" s="496"/>
      <c r="AU466" s="496"/>
      <c r="AV466" s="496"/>
      <c r="AW466" s="496"/>
      <c r="AX466" s="496"/>
    </row>
    <row r="467">
      <c r="AS467" s="496"/>
      <c r="AT467" s="496"/>
      <c r="AU467" s="496"/>
      <c r="AV467" s="496"/>
      <c r="AW467" s="496"/>
      <c r="AX467" s="496"/>
    </row>
    <row r="468">
      <c r="AS468" s="496"/>
      <c r="AT468" s="496"/>
      <c r="AU468" s="496"/>
      <c r="AV468" s="496"/>
      <c r="AW468" s="496"/>
      <c r="AX468" s="496"/>
    </row>
    <row r="469">
      <c r="AS469" s="496"/>
      <c r="AT469" s="496"/>
      <c r="AU469" s="496"/>
      <c r="AV469" s="496"/>
      <c r="AW469" s="496"/>
      <c r="AX469" s="496"/>
    </row>
    <row r="470">
      <c r="AS470" s="496"/>
      <c r="AT470" s="496"/>
      <c r="AU470" s="496"/>
      <c r="AV470" s="496"/>
      <c r="AW470" s="496"/>
      <c r="AX470" s="496"/>
    </row>
    <row r="471">
      <c r="AS471" s="496"/>
      <c r="AT471" s="496"/>
      <c r="AU471" s="496"/>
      <c r="AV471" s="496"/>
      <c r="AW471" s="496"/>
      <c r="AX471" s="496"/>
    </row>
    <row r="472">
      <c r="AS472" s="496"/>
      <c r="AT472" s="496"/>
      <c r="AU472" s="496"/>
      <c r="AV472" s="496"/>
      <c r="AW472" s="496"/>
      <c r="AX472" s="496"/>
    </row>
    <row r="473">
      <c r="AS473" s="496"/>
      <c r="AT473" s="496"/>
      <c r="AU473" s="496"/>
      <c r="AV473" s="496"/>
      <c r="AW473" s="496"/>
      <c r="AX473" s="496"/>
    </row>
    <row r="474">
      <c r="AS474" s="496"/>
      <c r="AT474" s="496"/>
      <c r="AU474" s="496"/>
      <c r="AV474" s="496"/>
      <c r="AW474" s="496"/>
      <c r="AX474" s="496"/>
    </row>
    <row r="475">
      <c r="AS475" s="496"/>
      <c r="AT475" s="496"/>
      <c r="AU475" s="496"/>
      <c r="AV475" s="496"/>
      <c r="AW475" s="496"/>
      <c r="AX475" s="496"/>
    </row>
    <row r="476">
      <c r="AS476" s="496"/>
      <c r="AT476" s="496"/>
      <c r="AU476" s="496"/>
      <c r="AV476" s="496"/>
      <c r="AW476" s="496"/>
      <c r="AX476" s="496"/>
    </row>
    <row r="477">
      <c r="AS477" s="496"/>
      <c r="AT477" s="496"/>
      <c r="AU477" s="496"/>
      <c r="AV477" s="496"/>
      <c r="AW477" s="496"/>
      <c r="AX477" s="496"/>
    </row>
    <row r="478">
      <c r="AS478" s="496"/>
      <c r="AT478" s="496"/>
      <c r="AU478" s="496"/>
      <c r="AV478" s="496"/>
      <c r="AW478" s="496"/>
      <c r="AX478" s="496"/>
    </row>
    <row r="479">
      <c r="AS479" s="496"/>
      <c r="AT479" s="496"/>
      <c r="AU479" s="496"/>
      <c r="AV479" s="496"/>
      <c r="AW479" s="496"/>
      <c r="AX479" s="496"/>
    </row>
    <row r="480">
      <c r="AS480" s="496"/>
      <c r="AT480" s="496"/>
      <c r="AU480" s="496"/>
      <c r="AV480" s="496"/>
      <c r="AW480" s="496"/>
      <c r="AX480" s="496"/>
    </row>
    <row r="481">
      <c r="AS481" s="496"/>
      <c r="AT481" s="496"/>
      <c r="AU481" s="496"/>
      <c r="AV481" s="496"/>
      <c r="AW481" s="496"/>
      <c r="AX481" s="496"/>
    </row>
    <row r="482">
      <c r="AS482" s="496"/>
      <c r="AT482" s="496"/>
      <c r="AU482" s="496"/>
      <c r="AV482" s="496"/>
      <c r="AW482" s="496"/>
      <c r="AX482" s="496"/>
    </row>
    <row r="483">
      <c r="AS483" s="496"/>
      <c r="AT483" s="496"/>
      <c r="AU483" s="496"/>
      <c r="AV483" s="496"/>
      <c r="AW483" s="496"/>
      <c r="AX483" s="496"/>
    </row>
    <row r="484">
      <c r="AS484" s="496"/>
      <c r="AT484" s="496"/>
      <c r="AU484" s="496"/>
      <c r="AV484" s="496"/>
      <c r="AW484" s="496"/>
      <c r="AX484" s="496"/>
    </row>
    <row r="485">
      <c r="AS485" s="496"/>
      <c r="AT485" s="496"/>
      <c r="AU485" s="496"/>
      <c r="AV485" s="496"/>
      <c r="AW485" s="496"/>
      <c r="AX485" s="496"/>
    </row>
    <row r="486">
      <c r="AS486" s="496"/>
      <c r="AT486" s="496"/>
      <c r="AU486" s="496"/>
      <c r="AV486" s="496"/>
      <c r="AW486" s="496"/>
      <c r="AX486" s="496"/>
    </row>
    <row r="487">
      <c r="AS487" s="496"/>
      <c r="AT487" s="496"/>
      <c r="AU487" s="496"/>
      <c r="AV487" s="496"/>
      <c r="AW487" s="496"/>
      <c r="AX487" s="496"/>
    </row>
    <row r="488">
      <c r="AS488" s="496"/>
      <c r="AT488" s="496"/>
      <c r="AU488" s="496"/>
      <c r="AV488" s="496"/>
      <c r="AW488" s="496"/>
      <c r="AX488" s="496"/>
    </row>
    <row r="489">
      <c r="AS489" s="496"/>
      <c r="AT489" s="496"/>
      <c r="AU489" s="496"/>
      <c r="AV489" s="496"/>
      <c r="AW489" s="496"/>
      <c r="AX489" s="496"/>
    </row>
    <row r="490">
      <c r="AS490" s="496"/>
      <c r="AT490" s="496"/>
      <c r="AU490" s="496"/>
      <c r="AV490" s="496"/>
      <c r="AW490" s="496"/>
      <c r="AX490" s="496"/>
    </row>
    <row r="491">
      <c r="AS491" s="496"/>
      <c r="AT491" s="496"/>
      <c r="AU491" s="496"/>
      <c r="AV491" s="496"/>
      <c r="AW491" s="496"/>
      <c r="AX491" s="496"/>
    </row>
    <row r="492">
      <c r="AS492" s="496"/>
      <c r="AT492" s="496"/>
      <c r="AU492" s="496"/>
      <c r="AV492" s="496"/>
      <c r="AW492" s="496"/>
      <c r="AX492" s="496"/>
    </row>
    <row r="493">
      <c r="AS493" s="496"/>
      <c r="AT493" s="496"/>
      <c r="AU493" s="496"/>
      <c r="AV493" s="496"/>
      <c r="AW493" s="496"/>
      <c r="AX493" s="496"/>
    </row>
    <row r="494">
      <c r="AS494" s="496"/>
      <c r="AT494" s="496"/>
      <c r="AU494" s="496"/>
      <c r="AV494" s="496"/>
      <c r="AW494" s="496"/>
      <c r="AX494" s="496"/>
    </row>
    <row r="495">
      <c r="AS495" s="496"/>
      <c r="AT495" s="496"/>
      <c r="AU495" s="496"/>
      <c r="AV495" s="496"/>
      <c r="AW495" s="496"/>
      <c r="AX495" s="496"/>
    </row>
    <row r="496">
      <c r="AS496" s="496"/>
      <c r="AT496" s="496"/>
      <c r="AU496" s="496"/>
      <c r="AV496" s="496"/>
      <c r="AW496" s="496"/>
      <c r="AX496" s="496"/>
    </row>
    <row r="497">
      <c r="AS497" s="496"/>
      <c r="AT497" s="496"/>
      <c r="AU497" s="496"/>
      <c r="AV497" s="496"/>
      <c r="AW497" s="496"/>
      <c r="AX497" s="496"/>
    </row>
    <row r="498">
      <c r="AS498" s="496"/>
      <c r="AT498" s="496"/>
      <c r="AU498" s="496"/>
      <c r="AV498" s="496"/>
      <c r="AW498" s="496"/>
      <c r="AX498" s="496"/>
    </row>
    <row r="499">
      <c r="AS499" s="496"/>
      <c r="AT499" s="496"/>
      <c r="AU499" s="496"/>
      <c r="AV499" s="496"/>
      <c r="AW499" s="496"/>
      <c r="AX499" s="496"/>
    </row>
    <row r="500">
      <c r="AS500" s="496"/>
      <c r="AT500" s="496"/>
      <c r="AU500" s="496"/>
      <c r="AV500" s="496"/>
      <c r="AW500" s="496"/>
      <c r="AX500" s="496"/>
    </row>
    <row r="501">
      <c r="AS501" s="496"/>
      <c r="AT501" s="496"/>
      <c r="AU501" s="496"/>
      <c r="AV501" s="496"/>
      <c r="AW501" s="496"/>
      <c r="AX501" s="496"/>
    </row>
    <row r="502">
      <c r="AS502" s="496"/>
      <c r="AT502" s="496"/>
      <c r="AU502" s="496"/>
      <c r="AV502" s="496"/>
      <c r="AW502" s="496"/>
      <c r="AX502" s="496"/>
    </row>
    <row r="503">
      <c r="AS503" s="496"/>
      <c r="AT503" s="496"/>
      <c r="AU503" s="496"/>
      <c r="AV503" s="496"/>
      <c r="AW503" s="496"/>
      <c r="AX503" s="496"/>
    </row>
    <row r="504">
      <c r="AS504" s="496"/>
      <c r="AT504" s="496"/>
      <c r="AU504" s="496"/>
      <c r="AV504" s="496"/>
      <c r="AW504" s="496"/>
      <c r="AX504" s="496"/>
    </row>
    <row r="505">
      <c r="AS505" s="496"/>
      <c r="AT505" s="496"/>
      <c r="AU505" s="496"/>
      <c r="AV505" s="496"/>
      <c r="AW505" s="496"/>
      <c r="AX505" s="496"/>
    </row>
    <row r="506">
      <c r="AS506" s="496"/>
      <c r="AT506" s="496"/>
      <c r="AU506" s="496"/>
      <c r="AV506" s="496"/>
      <c r="AW506" s="496"/>
      <c r="AX506" s="496"/>
    </row>
    <row r="507">
      <c r="AS507" s="496"/>
      <c r="AT507" s="496"/>
      <c r="AU507" s="496"/>
      <c r="AV507" s="496"/>
      <c r="AW507" s="496"/>
      <c r="AX507" s="496"/>
    </row>
    <row r="508">
      <c r="AS508" s="496"/>
      <c r="AT508" s="496"/>
      <c r="AU508" s="496"/>
      <c r="AV508" s="496"/>
      <c r="AW508" s="496"/>
      <c r="AX508" s="496"/>
    </row>
    <row r="509">
      <c r="AS509" s="496"/>
      <c r="AT509" s="496"/>
      <c r="AU509" s="496"/>
      <c r="AV509" s="496"/>
      <c r="AW509" s="496"/>
      <c r="AX509" s="496"/>
    </row>
    <row r="510">
      <c r="AS510" s="496"/>
      <c r="AT510" s="496"/>
      <c r="AU510" s="496"/>
      <c r="AV510" s="496"/>
      <c r="AW510" s="496"/>
      <c r="AX510" s="496"/>
    </row>
    <row r="511">
      <c r="AS511" s="496"/>
      <c r="AT511" s="496"/>
      <c r="AU511" s="496"/>
      <c r="AV511" s="496"/>
      <c r="AW511" s="496"/>
      <c r="AX511" s="496"/>
    </row>
    <row r="512">
      <c r="AS512" s="496"/>
      <c r="AT512" s="496"/>
      <c r="AU512" s="496"/>
      <c r="AV512" s="496"/>
      <c r="AW512" s="496"/>
      <c r="AX512" s="496"/>
    </row>
    <row r="513">
      <c r="AS513" s="496"/>
      <c r="AT513" s="496"/>
      <c r="AU513" s="496"/>
      <c r="AV513" s="496"/>
      <c r="AW513" s="496"/>
      <c r="AX513" s="496"/>
    </row>
    <row r="514">
      <c r="AS514" s="496"/>
      <c r="AT514" s="496"/>
      <c r="AU514" s="496"/>
      <c r="AV514" s="496"/>
      <c r="AW514" s="496"/>
      <c r="AX514" s="496"/>
    </row>
    <row r="515">
      <c r="AS515" s="496"/>
      <c r="AT515" s="496"/>
      <c r="AU515" s="496"/>
      <c r="AV515" s="496"/>
      <c r="AW515" s="496"/>
      <c r="AX515" s="496"/>
    </row>
    <row r="516">
      <c r="AS516" s="496"/>
      <c r="AT516" s="496"/>
      <c r="AU516" s="496"/>
      <c r="AV516" s="496"/>
      <c r="AW516" s="496"/>
      <c r="AX516" s="496"/>
    </row>
    <row r="517">
      <c r="AS517" s="496"/>
      <c r="AT517" s="496"/>
      <c r="AU517" s="496"/>
      <c r="AV517" s="496"/>
      <c r="AW517" s="496"/>
      <c r="AX517" s="496"/>
    </row>
    <row r="518">
      <c r="AS518" s="496"/>
      <c r="AT518" s="496"/>
      <c r="AU518" s="496"/>
      <c r="AV518" s="496"/>
      <c r="AW518" s="496"/>
      <c r="AX518" s="496"/>
    </row>
    <row r="519">
      <c r="AS519" s="496"/>
      <c r="AT519" s="496"/>
      <c r="AU519" s="496"/>
      <c r="AV519" s="496"/>
      <c r="AW519" s="496"/>
      <c r="AX519" s="496"/>
    </row>
    <row r="520">
      <c r="AS520" s="496"/>
      <c r="AT520" s="496"/>
      <c r="AU520" s="496"/>
      <c r="AV520" s="496"/>
      <c r="AW520" s="496"/>
      <c r="AX520" s="496"/>
    </row>
    <row r="521">
      <c r="AS521" s="496"/>
      <c r="AT521" s="496"/>
      <c r="AU521" s="496"/>
      <c r="AV521" s="496"/>
      <c r="AW521" s="496"/>
      <c r="AX521" s="496"/>
    </row>
    <row r="522">
      <c r="AS522" s="496"/>
      <c r="AT522" s="496"/>
      <c r="AU522" s="496"/>
      <c r="AV522" s="496"/>
      <c r="AW522" s="496"/>
      <c r="AX522" s="496"/>
    </row>
    <row r="523">
      <c r="AS523" s="496"/>
      <c r="AT523" s="496"/>
      <c r="AU523" s="496"/>
      <c r="AV523" s="496"/>
      <c r="AW523" s="496"/>
      <c r="AX523" s="496"/>
    </row>
    <row r="524">
      <c r="AS524" s="496"/>
      <c r="AT524" s="496"/>
      <c r="AU524" s="496"/>
      <c r="AV524" s="496"/>
      <c r="AW524" s="496"/>
      <c r="AX524" s="496"/>
    </row>
    <row r="525">
      <c r="AS525" s="496"/>
      <c r="AT525" s="496"/>
      <c r="AU525" s="496"/>
      <c r="AV525" s="496"/>
      <c r="AW525" s="496"/>
      <c r="AX525" s="496"/>
    </row>
    <row r="526">
      <c r="AS526" s="496"/>
      <c r="AT526" s="496"/>
      <c r="AU526" s="496"/>
      <c r="AV526" s="496"/>
      <c r="AW526" s="496"/>
      <c r="AX526" s="496"/>
    </row>
    <row r="527">
      <c r="AS527" s="496"/>
      <c r="AT527" s="496"/>
      <c r="AU527" s="496"/>
      <c r="AV527" s="496"/>
      <c r="AW527" s="496"/>
      <c r="AX527" s="496"/>
    </row>
    <row r="528">
      <c r="AS528" s="496"/>
      <c r="AT528" s="496"/>
      <c r="AU528" s="496"/>
      <c r="AV528" s="496"/>
      <c r="AW528" s="496"/>
      <c r="AX528" s="496"/>
    </row>
    <row r="529">
      <c r="AS529" s="496"/>
      <c r="AT529" s="496"/>
      <c r="AU529" s="496"/>
      <c r="AV529" s="496"/>
      <c r="AW529" s="496"/>
      <c r="AX529" s="496"/>
    </row>
    <row r="530">
      <c r="AS530" s="496"/>
      <c r="AT530" s="496"/>
      <c r="AU530" s="496"/>
      <c r="AV530" s="496"/>
      <c r="AW530" s="496"/>
      <c r="AX530" s="496"/>
    </row>
    <row r="531">
      <c r="AS531" s="496"/>
      <c r="AT531" s="496"/>
      <c r="AU531" s="496"/>
      <c r="AV531" s="496"/>
      <c r="AW531" s="496"/>
      <c r="AX531" s="496"/>
    </row>
    <row r="532">
      <c r="AS532" s="496"/>
      <c r="AT532" s="496"/>
      <c r="AU532" s="496"/>
      <c r="AV532" s="496"/>
      <c r="AW532" s="496"/>
      <c r="AX532" s="496"/>
    </row>
    <row r="533">
      <c r="AS533" s="496"/>
      <c r="AT533" s="496"/>
      <c r="AU533" s="496"/>
      <c r="AV533" s="496"/>
      <c r="AW533" s="496"/>
      <c r="AX533" s="496"/>
    </row>
    <row r="534">
      <c r="AS534" s="496"/>
      <c r="AT534" s="496"/>
      <c r="AU534" s="496"/>
      <c r="AV534" s="496"/>
      <c r="AW534" s="496"/>
      <c r="AX534" s="496"/>
    </row>
    <row r="535">
      <c r="AS535" s="496"/>
      <c r="AT535" s="496"/>
      <c r="AU535" s="496"/>
      <c r="AV535" s="496"/>
      <c r="AW535" s="496"/>
      <c r="AX535" s="496"/>
    </row>
    <row r="536">
      <c r="AS536" s="496"/>
      <c r="AT536" s="496"/>
      <c r="AU536" s="496"/>
      <c r="AV536" s="496"/>
      <c r="AW536" s="496"/>
      <c r="AX536" s="496"/>
    </row>
    <row r="537">
      <c r="AS537" s="496"/>
      <c r="AT537" s="496"/>
      <c r="AU537" s="496"/>
      <c r="AV537" s="496"/>
      <c r="AW537" s="496"/>
      <c r="AX537" s="496"/>
    </row>
    <row r="538">
      <c r="AS538" s="496"/>
      <c r="AT538" s="496"/>
      <c r="AU538" s="496"/>
      <c r="AV538" s="496"/>
      <c r="AW538" s="496"/>
      <c r="AX538" s="496"/>
    </row>
    <row r="539">
      <c r="AS539" s="496"/>
      <c r="AT539" s="496"/>
      <c r="AU539" s="496"/>
      <c r="AV539" s="496"/>
      <c r="AW539" s="496"/>
      <c r="AX539" s="496"/>
    </row>
    <row r="540">
      <c r="AS540" s="496"/>
      <c r="AT540" s="496"/>
      <c r="AU540" s="496"/>
      <c r="AV540" s="496"/>
      <c r="AW540" s="496"/>
      <c r="AX540" s="496"/>
    </row>
    <row r="541">
      <c r="AS541" s="496"/>
      <c r="AT541" s="496"/>
      <c r="AU541" s="496"/>
      <c r="AV541" s="496"/>
      <c r="AW541" s="496"/>
      <c r="AX541" s="496"/>
    </row>
    <row r="542">
      <c r="AS542" s="496"/>
      <c r="AT542" s="496"/>
      <c r="AU542" s="496"/>
      <c r="AV542" s="496"/>
      <c r="AW542" s="496"/>
      <c r="AX542" s="496"/>
    </row>
    <row r="543">
      <c r="AS543" s="496"/>
      <c r="AT543" s="496"/>
      <c r="AU543" s="496"/>
      <c r="AV543" s="496"/>
      <c r="AW543" s="496"/>
      <c r="AX543" s="496"/>
    </row>
    <row r="544">
      <c r="AS544" s="496"/>
      <c r="AT544" s="496"/>
      <c r="AU544" s="496"/>
      <c r="AV544" s="496"/>
      <c r="AW544" s="496"/>
      <c r="AX544" s="496"/>
    </row>
    <row r="545">
      <c r="AS545" s="496"/>
      <c r="AT545" s="496"/>
      <c r="AU545" s="496"/>
      <c r="AV545" s="496"/>
      <c r="AW545" s="496"/>
      <c r="AX545" s="496"/>
    </row>
    <row r="546">
      <c r="AS546" s="496"/>
      <c r="AT546" s="496"/>
      <c r="AU546" s="496"/>
      <c r="AV546" s="496"/>
      <c r="AW546" s="496"/>
      <c r="AX546" s="496"/>
    </row>
    <row r="547">
      <c r="AS547" s="496"/>
      <c r="AT547" s="496"/>
      <c r="AU547" s="496"/>
      <c r="AV547" s="496"/>
      <c r="AW547" s="496"/>
      <c r="AX547" s="496"/>
    </row>
    <row r="548">
      <c r="AS548" s="496"/>
      <c r="AT548" s="496"/>
      <c r="AU548" s="496"/>
      <c r="AV548" s="496"/>
      <c r="AW548" s="496"/>
      <c r="AX548" s="496"/>
    </row>
    <row r="549">
      <c r="AS549" s="496"/>
      <c r="AT549" s="496"/>
      <c r="AU549" s="496"/>
      <c r="AV549" s="496"/>
      <c r="AW549" s="496"/>
      <c r="AX549" s="496"/>
    </row>
    <row r="550">
      <c r="AS550" s="496"/>
      <c r="AT550" s="496"/>
      <c r="AU550" s="496"/>
      <c r="AV550" s="496"/>
      <c r="AW550" s="496"/>
      <c r="AX550" s="496"/>
    </row>
    <row r="551">
      <c r="AS551" s="496"/>
      <c r="AT551" s="496"/>
      <c r="AU551" s="496"/>
      <c r="AV551" s="496"/>
      <c r="AW551" s="496"/>
      <c r="AX551" s="496"/>
    </row>
    <row r="552">
      <c r="AS552" s="496"/>
      <c r="AT552" s="496"/>
      <c r="AU552" s="496"/>
      <c r="AV552" s="496"/>
      <c r="AW552" s="496"/>
      <c r="AX552" s="496"/>
    </row>
    <row r="553">
      <c r="AS553" s="496"/>
      <c r="AT553" s="496"/>
      <c r="AU553" s="496"/>
      <c r="AV553" s="496"/>
      <c r="AW553" s="496"/>
      <c r="AX553" s="496"/>
    </row>
    <row r="554">
      <c r="AS554" s="496"/>
      <c r="AT554" s="496"/>
      <c r="AU554" s="496"/>
      <c r="AV554" s="496"/>
      <c r="AW554" s="496"/>
      <c r="AX554" s="496"/>
    </row>
    <row r="555">
      <c r="AS555" s="496"/>
      <c r="AT555" s="496"/>
      <c r="AU555" s="496"/>
      <c r="AV555" s="496"/>
      <c r="AW555" s="496"/>
      <c r="AX555" s="496"/>
    </row>
    <row r="556">
      <c r="AS556" s="496"/>
      <c r="AT556" s="496"/>
      <c r="AU556" s="496"/>
      <c r="AV556" s="496"/>
      <c r="AW556" s="496"/>
      <c r="AX556" s="496"/>
    </row>
    <row r="557">
      <c r="AS557" s="496"/>
      <c r="AT557" s="496"/>
      <c r="AU557" s="496"/>
      <c r="AV557" s="496"/>
      <c r="AW557" s="496"/>
      <c r="AX557" s="496"/>
    </row>
    <row r="558">
      <c r="AS558" s="496"/>
      <c r="AT558" s="496"/>
      <c r="AU558" s="496"/>
      <c r="AV558" s="496"/>
      <c r="AW558" s="496"/>
      <c r="AX558" s="496"/>
    </row>
    <row r="559">
      <c r="AS559" s="496"/>
      <c r="AT559" s="496"/>
      <c r="AU559" s="496"/>
      <c r="AV559" s="496"/>
      <c r="AW559" s="496"/>
      <c r="AX559" s="496"/>
    </row>
    <row r="560">
      <c r="AS560" s="496"/>
      <c r="AT560" s="496"/>
      <c r="AU560" s="496"/>
      <c r="AV560" s="496"/>
      <c r="AW560" s="496"/>
      <c r="AX560" s="496"/>
    </row>
    <row r="561">
      <c r="AS561" s="496"/>
      <c r="AT561" s="496"/>
      <c r="AU561" s="496"/>
      <c r="AV561" s="496"/>
      <c r="AW561" s="496"/>
      <c r="AX561" s="496"/>
    </row>
    <row r="562">
      <c r="AS562" s="496"/>
      <c r="AT562" s="496"/>
      <c r="AU562" s="496"/>
      <c r="AV562" s="496"/>
      <c r="AW562" s="496"/>
      <c r="AX562" s="496"/>
    </row>
    <row r="563">
      <c r="AS563" s="496"/>
      <c r="AT563" s="496"/>
      <c r="AU563" s="496"/>
      <c r="AV563" s="496"/>
      <c r="AW563" s="496"/>
      <c r="AX563" s="496"/>
    </row>
    <row r="564">
      <c r="AS564" s="496"/>
      <c r="AT564" s="496"/>
      <c r="AU564" s="496"/>
      <c r="AV564" s="496"/>
      <c r="AW564" s="496"/>
      <c r="AX564" s="496"/>
    </row>
    <row r="565">
      <c r="AS565" s="496"/>
      <c r="AT565" s="496"/>
      <c r="AU565" s="496"/>
      <c r="AV565" s="496"/>
      <c r="AW565" s="496"/>
      <c r="AX565" s="496"/>
    </row>
    <row r="566">
      <c r="AS566" s="496"/>
      <c r="AT566" s="496"/>
      <c r="AU566" s="496"/>
      <c r="AV566" s="496"/>
      <c r="AW566" s="496"/>
      <c r="AX566" s="496"/>
    </row>
    <row r="567">
      <c r="AS567" s="496"/>
      <c r="AT567" s="496"/>
      <c r="AU567" s="496"/>
      <c r="AV567" s="496"/>
      <c r="AW567" s="496"/>
      <c r="AX567" s="496"/>
    </row>
    <row r="568">
      <c r="AS568" s="496"/>
      <c r="AT568" s="496"/>
      <c r="AU568" s="496"/>
      <c r="AV568" s="496"/>
      <c r="AW568" s="496"/>
      <c r="AX568" s="496"/>
    </row>
    <row r="569">
      <c r="AS569" s="496"/>
      <c r="AT569" s="496"/>
      <c r="AU569" s="496"/>
      <c r="AV569" s="496"/>
      <c r="AW569" s="496"/>
      <c r="AX569" s="496"/>
    </row>
    <row r="570">
      <c r="AS570" s="496"/>
      <c r="AT570" s="496"/>
      <c r="AU570" s="496"/>
      <c r="AV570" s="496"/>
      <c r="AW570" s="496"/>
      <c r="AX570" s="496"/>
    </row>
    <row r="571">
      <c r="AS571" s="496"/>
      <c r="AT571" s="496"/>
      <c r="AU571" s="496"/>
      <c r="AV571" s="496"/>
      <c r="AW571" s="496"/>
      <c r="AX571" s="496"/>
    </row>
    <row r="572">
      <c r="AS572" s="496"/>
      <c r="AT572" s="496"/>
      <c r="AU572" s="496"/>
      <c r="AV572" s="496"/>
      <c r="AW572" s="496"/>
      <c r="AX572" s="496"/>
    </row>
    <row r="573">
      <c r="AS573" s="496"/>
      <c r="AT573" s="496"/>
      <c r="AU573" s="496"/>
      <c r="AV573" s="496"/>
      <c r="AW573" s="496"/>
      <c r="AX573" s="496"/>
    </row>
    <row r="574">
      <c r="AS574" s="496"/>
      <c r="AT574" s="496"/>
      <c r="AU574" s="496"/>
      <c r="AV574" s="496"/>
      <c r="AW574" s="496"/>
      <c r="AX574" s="496"/>
    </row>
    <row r="575">
      <c r="AS575" s="496"/>
      <c r="AT575" s="496"/>
      <c r="AU575" s="496"/>
      <c r="AV575" s="496"/>
      <c r="AW575" s="496"/>
      <c r="AX575" s="496"/>
    </row>
    <row r="576">
      <c r="AS576" s="496"/>
      <c r="AT576" s="496"/>
      <c r="AU576" s="496"/>
      <c r="AV576" s="496"/>
      <c r="AW576" s="496"/>
      <c r="AX576" s="496"/>
    </row>
    <row r="577">
      <c r="AS577" s="496"/>
      <c r="AT577" s="496"/>
      <c r="AU577" s="496"/>
      <c r="AV577" s="496"/>
      <c r="AW577" s="496"/>
      <c r="AX577" s="496"/>
    </row>
    <row r="578">
      <c r="AS578" s="496"/>
      <c r="AT578" s="496"/>
      <c r="AU578" s="496"/>
      <c r="AV578" s="496"/>
      <c r="AW578" s="496"/>
      <c r="AX578" s="496"/>
    </row>
    <row r="579">
      <c r="AS579" s="496"/>
      <c r="AT579" s="496"/>
      <c r="AU579" s="496"/>
      <c r="AV579" s="496"/>
      <c r="AW579" s="496"/>
      <c r="AX579" s="496"/>
    </row>
    <row r="580">
      <c r="AS580" s="496"/>
      <c r="AT580" s="496"/>
      <c r="AU580" s="496"/>
      <c r="AV580" s="496"/>
      <c r="AW580" s="496"/>
      <c r="AX580" s="496"/>
    </row>
    <row r="581">
      <c r="AS581" s="496"/>
      <c r="AT581" s="496"/>
      <c r="AU581" s="496"/>
      <c r="AV581" s="496"/>
      <c r="AW581" s="496"/>
      <c r="AX581" s="496"/>
    </row>
    <row r="582">
      <c r="AS582" s="496"/>
      <c r="AT582" s="496"/>
      <c r="AU582" s="496"/>
      <c r="AV582" s="496"/>
      <c r="AW582" s="496"/>
      <c r="AX582" s="496"/>
    </row>
    <row r="583">
      <c r="AS583" s="496"/>
      <c r="AT583" s="496"/>
      <c r="AU583" s="496"/>
      <c r="AV583" s="496"/>
      <c r="AW583" s="496"/>
      <c r="AX583" s="496"/>
    </row>
    <row r="584">
      <c r="AS584" s="496"/>
      <c r="AT584" s="496"/>
      <c r="AU584" s="496"/>
      <c r="AV584" s="496"/>
      <c r="AW584" s="496"/>
      <c r="AX584" s="496"/>
    </row>
    <row r="585">
      <c r="AS585" s="496"/>
      <c r="AT585" s="496"/>
      <c r="AU585" s="496"/>
      <c r="AV585" s="496"/>
      <c r="AW585" s="496"/>
      <c r="AX585" s="496"/>
    </row>
    <row r="586">
      <c r="AS586" s="496"/>
      <c r="AT586" s="496"/>
      <c r="AU586" s="496"/>
      <c r="AV586" s="496"/>
      <c r="AW586" s="496"/>
      <c r="AX586" s="496"/>
    </row>
    <row r="587">
      <c r="AS587" s="496"/>
      <c r="AT587" s="496"/>
      <c r="AU587" s="496"/>
      <c r="AV587" s="496"/>
      <c r="AW587" s="496"/>
      <c r="AX587" s="496"/>
    </row>
    <row r="588">
      <c r="AS588" s="496"/>
      <c r="AT588" s="496"/>
      <c r="AU588" s="496"/>
      <c r="AV588" s="496"/>
      <c r="AW588" s="496"/>
      <c r="AX588" s="496"/>
    </row>
    <row r="589">
      <c r="AS589" s="496"/>
      <c r="AT589" s="496"/>
      <c r="AU589" s="496"/>
      <c r="AV589" s="496"/>
      <c r="AW589" s="496"/>
      <c r="AX589" s="496"/>
    </row>
    <row r="590">
      <c r="AS590" s="496"/>
      <c r="AT590" s="496"/>
      <c r="AU590" s="496"/>
      <c r="AV590" s="496"/>
      <c r="AW590" s="496"/>
      <c r="AX590" s="496"/>
    </row>
    <row r="591">
      <c r="AS591" s="496"/>
      <c r="AT591" s="496"/>
      <c r="AU591" s="496"/>
      <c r="AV591" s="496"/>
      <c r="AW591" s="496"/>
      <c r="AX591" s="496"/>
    </row>
    <row r="592">
      <c r="AS592" s="496"/>
      <c r="AT592" s="496"/>
      <c r="AU592" s="496"/>
      <c r="AV592" s="496"/>
      <c r="AW592" s="496"/>
      <c r="AX592" s="496"/>
    </row>
    <row r="593">
      <c r="AS593" s="496"/>
      <c r="AT593" s="496"/>
      <c r="AU593" s="496"/>
      <c r="AV593" s="496"/>
      <c r="AW593" s="496"/>
      <c r="AX593" s="496"/>
    </row>
    <row r="594">
      <c r="AS594" s="496"/>
      <c r="AT594" s="496"/>
      <c r="AU594" s="496"/>
      <c r="AV594" s="496"/>
      <c r="AW594" s="496"/>
      <c r="AX594" s="496"/>
    </row>
    <row r="595">
      <c r="AS595" s="496"/>
      <c r="AT595" s="496"/>
      <c r="AU595" s="496"/>
      <c r="AV595" s="496"/>
      <c r="AW595" s="496"/>
      <c r="AX595" s="496"/>
    </row>
    <row r="596">
      <c r="AS596" s="496"/>
      <c r="AT596" s="496"/>
      <c r="AU596" s="496"/>
      <c r="AV596" s="496"/>
      <c r="AW596" s="496"/>
      <c r="AX596" s="496"/>
    </row>
    <row r="597">
      <c r="AS597" s="496"/>
      <c r="AT597" s="496"/>
      <c r="AU597" s="496"/>
      <c r="AV597" s="496"/>
      <c r="AW597" s="496"/>
      <c r="AX597" s="496"/>
    </row>
    <row r="598">
      <c r="AS598" s="496"/>
      <c r="AT598" s="496"/>
      <c r="AU598" s="496"/>
      <c r="AV598" s="496"/>
      <c r="AW598" s="496"/>
      <c r="AX598" s="496"/>
    </row>
    <row r="599">
      <c r="AS599" s="496"/>
      <c r="AT599" s="496"/>
      <c r="AU599" s="496"/>
      <c r="AV599" s="496"/>
      <c r="AW599" s="496"/>
      <c r="AX599" s="496"/>
    </row>
    <row r="600">
      <c r="AS600" s="496"/>
      <c r="AT600" s="496"/>
      <c r="AU600" s="496"/>
      <c r="AV600" s="496"/>
      <c r="AW600" s="496"/>
      <c r="AX600" s="496"/>
    </row>
    <row r="601">
      <c r="AS601" s="496"/>
      <c r="AT601" s="496"/>
      <c r="AU601" s="496"/>
      <c r="AV601" s="496"/>
      <c r="AW601" s="496"/>
      <c r="AX601" s="496"/>
    </row>
    <row r="602">
      <c r="AS602" s="496"/>
      <c r="AT602" s="496"/>
      <c r="AU602" s="496"/>
      <c r="AV602" s="496"/>
      <c r="AW602" s="496"/>
      <c r="AX602" s="496"/>
    </row>
    <row r="603">
      <c r="AS603" s="496"/>
      <c r="AT603" s="496"/>
      <c r="AU603" s="496"/>
      <c r="AV603" s="496"/>
      <c r="AW603" s="496"/>
      <c r="AX603" s="496"/>
    </row>
    <row r="604">
      <c r="AS604" s="496"/>
      <c r="AT604" s="496"/>
      <c r="AU604" s="496"/>
      <c r="AV604" s="496"/>
      <c r="AW604" s="496"/>
      <c r="AX604" s="496"/>
    </row>
    <row r="605">
      <c r="AS605" s="496"/>
      <c r="AT605" s="496"/>
      <c r="AU605" s="496"/>
      <c r="AV605" s="496"/>
      <c r="AW605" s="496"/>
      <c r="AX605" s="496"/>
    </row>
    <row r="606">
      <c r="AS606" s="496"/>
      <c r="AT606" s="496"/>
      <c r="AU606" s="496"/>
      <c r="AV606" s="496"/>
      <c r="AW606" s="496"/>
      <c r="AX606" s="496"/>
    </row>
    <row r="607">
      <c r="AS607" s="496"/>
      <c r="AT607" s="496"/>
      <c r="AU607" s="496"/>
      <c r="AV607" s="496"/>
      <c r="AW607" s="496"/>
      <c r="AX607" s="496"/>
    </row>
    <row r="608">
      <c r="AS608" s="496"/>
      <c r="AT608" s="496"/>
      <c r="AU608" s="496"/>
      <c r="AV608" s="496"/>
      <c r="AW608" s="496"/>
      <c r="AX608" s="496"/>
    </row>
    <row r="609">
      <c r="AS609" s="496"/>
      <c r="AT609" s="496"/>
      <c r="AU609" s="496"/>
      <c r="AV609" s="496"/>
      <c r="AW609" s="496"/>
      <c r="AX609" s="496"/>
    </row>
    <row r="610">
      <c r="AS610" s="496"/>
      <c r="AT610" s="496"/>
      <c r="AU610" s="496"/>
      <c r="AV610" s="496"/>
      <c r="AW610" s="496"/>
      <c r="AX610" s="496"/>
    </row>
    <row r="611">
      <c r="AS611" s="496"/>
      <c r="AT611" s="496"/>
      <c r="AU611" s="496"/>
      <c r="AV611" s="496"/>
      <c r="AW611" s="496"/>
      <c r="AX611" s="496"/>
    </row>
    <row r="612">
      <c r="AS612" s="496"/>
      <c r="AT612" s="496"/>
      <c r="AU612" s="496"/>
      <c r="AV612" s="496"/>
      <c r="AW612" s="496"/>
      <c r="AX612" s="496"/>
    </row>
    <row r="613">
      <c r="AS613" s="496"/>
      <c r="AT613" s="496"/>
      <c r="AU613" s="496"/>
      <c r="AV613" s="496"/>
      <c r="AW613" s="496"/>
      <c r="AX613" s="496"/>
    </row>
    <row r="614">
      <c r="AS614" s="496"/>
      <c r="AT614" s="496"/>
      <c r="AU614" s="496"/>
      <c r="AV614" s="496"/>
      <c r="AW614" s="496"/>
      <c r="AX614" s="496"/>
    </row>
    <row r="615">
      <c r="AS615" s="496"/>
      <c r="AT615" s="496"/>
      <c r="AU615" s="496"/>
      <c r="AV615" s="496"/>
      <c r="AW615" s="496"/>
      <c r="AX615" s="496"/>
    </row>
    <row r="616">
      <c r="AS616" s="496"/>
      <c r="AT616" s="496"/>
      <c r="AU616" s="496"/>
      <c r="AV616" s="496"/>
      <c r="AW616" s="496"/>
      <c r="AX616" s="496"/>
    </row>
    <row r="617">
      <c r="AS617" s="496"/>
      <c r="AT617" s="496"/>
      <c r="AU617" s="496"/>
      <c r="AV617" s="496"/>
      <c r="AW617" s="496"/>
      <c r="AX617" s="496"/>
    </row>
    <row r="618">
      <c r="AS618" s="496"/>
      <c r="AT618" s="496"/>
      <c r="AU618" s="496"/>
      <c r="AV618" s="496"/>
      <c r="AW618" s="496"/>
      <c r="AX618" s="496"/>
    </row>
    <row r="619">
      <c r="AS619" s="496"/>
      <c r="AT619" s="496"/>
      <c r="AU619" s="496"/>
      <c r="AV619" s="496"/>
      <c r="AW619" s="496"/>
      <c r="AX619" s="496"/>
    </row>
    <row r="620">
      <c r="AS620" s="496"/>
      <c r="AT620" s="496"/>
      <c r="AU620" s="496"/>
      <c r="AV620" s="496"/>
      <c r="AW620" s="496"/>
      <c r="AX620" s="496"/>
    </row>
    <row r="621">
      <c r="AS621" s="496"/>
      <c r="AT621" s="496"/>
      <c r="AU621" s="496"/>
      <c r="AV621" s="496"/>
      <c r="AW621" s="496"/>
      <c r="AX621" s="496"/>
    </row>
    <row r="622">
      <c r="AS622" s="496"/>
      <c r="AT622" s="496"/>
      <c r="AU622" s="496"/>
      <c r="AV622" s="496"/>
      <c r="AW622" s="496"/>
      <c r="AX622" s="496"/>
    </row>
    <row r="623">
      <c r="AS623" s="496"/>
      <c r="AT623" s="496"/>
      <c r="AU623" s="496"/>
      <c r="AV623" s="496"/>
      <c r="AW623" s="496"/>
      <c r="AX623" s="496"/>
    </row>
    <row r="624">
      <c r="AS624" s="496"/>
      <c r="AT624" s="496"/>
      <c r="AU624" s="496"/>
      <c r="AV624" s="496"/>
      <c r="AW624" s="496"/>
      <c r="AX624" s="496"/>
    </row>
    <row r="625">
      <c r="AS625" s="496"/>
      <c r="AT625" s="496"/>
      <c r="AU625" s="496"/>
      <c r="AV625" s="496"/>
      <c r="AW625" s="496"/>
      <c r="AX625" s="496"/>
    </row>
    <row r="626">
      <c r="AS626" s="496"/>
      <c r="AT626" s="496"/>
      <c r="AU626" s="496"/>
      <c r="AV626" s="496"/>
      <c r="AW626" s="496"/>
      <c r="AX626" s="496"/>
    </row>
    <row r="627">
      <c r="AS627" s="496"/>
      <c r="AT627" s="496"/>
      <c r="AU627" s="496"/>
      <c r="AV627" s="496"/>
      <c r="AW627" s="496"/>
      <c r="AX627" s="496"/>
    </row>
    <row r="628">
      <c r="AS628" s="496"/>
      <c r="AT628" s="496"/>
      <c r="AU628" s="496"/>
      <c r="AV628" s="496"/>
      <c r="AW628" s="496"/>
      <c r="AX628" s="496"/>
    </row>
    <row r="629">
      <c r="AS629" s="496"/>
      <c r="AT629" s="496"/>
      <c r="AU629" s="496"/>
      <c r="AV629" s="496"/>
      <c r="AW629" s="496"/>
      <c r="AX629" s="496"/>
    </row>
    <row r="630">
      <c r="AS630" s="496"/>
      <c r="AT630" s="496"/>
      <c r="AU630" s="496"/>
      <c r="AV630" s="496"/>
      <c r="AW630" s="496"/>
      <c r="AX630" s="496"/>
    </row>
    <row r="631">
      <c r="AS631" s="496"/>
      <c r="AT631" s="496"/>
      <c r="AU631" s="496"/>
      <c r="AV631" s="496"/>
      <c r="AW631" s="496"/>
      <c r="AX631" s="496"/>
    </row>
    <row r="632">
      <c r="AS632" s="496"/>
      <c r="AT632" s="496"/>
      <c r="AU632" s="496"/>
      <c r="AV632" s="496"/>
      <c r="AW632" s="496"/>
      <c r="AX632" s="496"/>
    </row>
    <row r="633">
      <c r="AS633" s="496"/>
      <c r="AT633" s="496"/>
      <c r="AU633" s="496"/>
      <c r="AV633" s="496"/>
      <c r="AW633" s="496"/>
      <c r="AX633" s="496"/>
    </row>
    <row r="634">
      <c r="AS634" s="496"/>
      <c r="AT634" s="496"/>
      <c r="AU634" s="496"/>
      <c r="AV634" s="496"/>
      <c r="AW634" s="496"/>
      <c r="AX634" s="496"/>
    </row>
    <row r="635">
      <c r="AS635" s="496"/>
      <c r="AT635" s="496"/>
      <c r="AU635" s="496"/>
      <c r="AV635" s="496"/>
      <c r="AW635" s="496"/>
      <c r="AX635" s="496"/>
    </row>
    <row r="636">
      <c r="AS636" s="496"/>
      <c r="AT636" s="496"/>
      <c r="AU636" s="496"/>
      <c r="AV636" s="496"/>
      <c r="AW636" s="496"/>
      <c r="AX636" s="496"/>
    </row>
    <row r="637">
      <c r="AS637" s="496"/>
      <c r="AT637" s="496"/>
      <c r="AU637" s="496"/>
      <c r="AV637" s="496"/>
      <c r="AW637" s="496"/>
      <c r="AX637" s="496"/>
    </row>
    <row r="638">
      <c r="AS638" s="496"/>
      <c r="AT638" s="496"/>
      <c r="AU638" s="496"/>
      <c r="AV638" s="496"/>
      <c r="AW638" s="496"/>
      <c r="AX638" s="496"/>
    </row>
    <row r="639">
      <c r="AS639" s="496"/>
      <c r="AT639" s="496"/>
      <c r="AU639" s="496"/>
      <c r="AV639" s="496"/>
      <c r="AW639" s="496"/>
      <c r="AX639" s="496"/>
    </row>
    <row r="640">
      <c r="AS640" s="496"/>
      <c r="AT640" s="496"/>
      <c r="AU640" s="496"/>
      <c r="AV640" s="496"/>
      <c r="AW640" s="496"/>
      <c r="AX640" s="496"/>
    </row>
    <row r="641">
      <c r="AS641" s="496"/>
      <c r="AT641" s="496"/>
      <c r="AU641" s="496"/>
      <c r="AV641" s="496"/>
      <c r="AW641" s="496"/>
      <c r="AX641" s="496"/>
    </row>
    <row r="642">
      <c r="AS642" s="496"/>
      <c r="AT642" s="496"/>
      <c r="AU642" s="496"/>
      <c r="AV642" s="496"/>
      <c r="AW642" s="496"/>
      <c r="AX642" s="496"/>
    </row>
    <row r="643">
      <c r="AS643" s="496"/>
      <c r="AT643" s="496"/>
      <c r="AU643" s="496"/>
      <c r="AV643" s="496"/>
      <c r="AW643" s="496"/>
      <c r="AX643" s="496"/>
    </row>
    <row r="644">
      <c r="AS644" s="496"/>
      <c r="AT644" s="496"/>
      <c r="AU644" s="496"/>
      <c r="AV644" s="496"/>
      <c r="AW644" s="496"/>
      <c r="AX644" s="496"/>
    </row>
    <row r="645">
      <c r="AS645" s="496"/>
      <c r="AT645" s="496"/>
      <c r="AU645" s="496"/>
      <c r="AV645" s="496"/>
      <c r="AW645" s="496"/>
      <c r="AX645" s="496"/>
    </row>
    <row r="646">
      <c r="AS646" s="496"/>
      <c r="AT646" s="496"/>
      <c r="AU646" s="496"/>
      <c r="AV646" s="496"/>
      <c r="AW646" s="496"/>
      <c r="AX646" s="496"/>
    </row>
    <row r="647">
      <c r="AS647" s="496"/>
      <c r="AT647" s="496"/>
      <c r="AU647" s="496"/>
      <c r="AV647" s="496"/>
      <c r="AW647" s="496"/>
      <c r="AX647" s="496"/>
    </row>
    <row r="648">
      <c r="AS648" s="496"/>
      <c r="AT648" s="496"/>
      <c r="AU648" s="496"/>
      <c r="AV648" s="496"/>
      <c r="AW648" s="496"/>
      <c r="AX648" s="496"/>
    </row>
    <row r="649">
      <c r="AS649" s="496"/>
      <c r="AT649" s="496"/>
      <c r="AU649" s="496"/>
      <c r="AV649" s="496"/>
      <c r="AW649" s="496"/>
      <c r="AX649" s="496"/>
    </row>
    <row r="650">
      <c r="AS650" s="496"/>
      <c r="AT650" s="496"/>
      <c r="AU650" s="496"/>
      <c r="AV650" s="496"/>
      <c r="AW650" s="496"/>
      <c r="AX650" s="496"/>
    </row>
    <row r="651">
      <c r="AS651" s="496"/>
      <c r="AT651" s="496"/>
      <c r="AU651" s="496"/>
      <c r="AV651" s="496"/>
      <c r="AW651" s="496"/>
      <c r="AX651" s="496"/>
    </row>
    <row r="652">
      <c r="AS652" s="496"/>
      <c r="AT652" s="496"/>
      <c r="AU652" s="496"/>
      <c r="AV652" s="496"/>
      <c r="AW652" s="496"/>
      <c r="AX652" s="496"/>
    </row>
    <row r="653">
      <c r="AS653" s="496"/>
      <c r="AT653" s="496"/>
      <c r="AU653" s="496"/>
      <c r="AV653" s="496"/>
      <c r="AW653" s="496"/>
      <c r="AX653" s="496"/>
    </row>
    <row r="654">
      <c r="AS654" s="496"/>
      <c r="AT654" s="496"/>
      <c r="AU654" s="496"/>
      <c r="AV654" s="496"/>
      <c r="AW654" s="496"/>
      <c r="AX654" s="496"/>
    </row>
    <row r="655">
      <c r="AS655" s="496"/>
      <c r="AT655" s="496"/>
      <c r="AU655" s="496"/>
      <c r="AV655" s="496"/>
      <c r="AW655" s="496"/>
      <c r="AX655" s="496"/>
    </row>
    <row r="656">
      <c r="AS656" s="496"/>
      <c r="AT656" s="496"/>
      <c r="AU656" s="496"/>
      <c r="AV656" s="496"/>
      <c r="AW656" s="496"/>
      <c r="AX656" s="496"/>
    </row>
    <row r="657">
      <c r="AS657" s="496"/>
      <c r="AT657" s="496"/>
      <c r="AU657" s="496"/>
      <c r="AV657" s="496"/>
      <c r="AW657" s="496"/>
      <c r="AX657" s="496"/>
    </row>
    <row r="658">
      <c r="AS658" s="496"/>
      <c r="AT658" s="496"/>
      <c r="AU658" s="496"/>
      <c r="AV658" s="496"/>
      <c r="AW658" s="496"/>
      <c r="AX658" s="496"/>
    </row>
    <row r="659">
      <c r="AS659" s="496"/>
      <c r="AT659" s="496"/>
      <c r="AU659" s="496"/>
      <c r="AV659" s="496"/>
      <c r="AW659" s="496"/>
      <c r="AX659" s="496"/>
    </row>
    <row r="660">
      <c r="AS660" s="496"/>
      <c r="AT660" s="496"/>
      <c r="AU660" s="496"/>
      <c r="AV660" s="496"/>
      <c r="AW660" s="496"/>
      <c r="AX660" s="496"/>
    </row>
    <row r="661">
      <c r="AS661" s="496"/>
      <c r="AT661" s="496"/>
      <c r="AU661" s="496"/>
      <c r="AV661" s="496"/>
      <c r="AW661" s="496"/>
      <c r="AX661" s="496"/>
    </row>
    <row r="662">
      <c r="AS662" s="496"/>
      <c r="AT662" s="496"/>
      <c r="AU662" s="496"/>
      <c r="AV662" s="496"/>
      <c r="AW662" s="496"/>
      <c r="AX662" s="496"/>
    </row>
    <row r="663">
      <c r="AS663" s="496"/>
      <c r="AT663" s="496"/>
      <c r="AU663" s="496"/>
      <c r="AV663" s="496"/>
      <c r="AW663" s="496"/>
      <c r="AX663" s="496"/>
    </row>
    <row r="664">
      <c r="AS664" s="496"/>
      <c r="AT664" s="496"/>
      <c r="AU664" s="496"/>
      <c r="AV664" s="496"/>
      <c r="AW664" s="496"/>
      <c r="AX664" s="496"/>
    </row>
    <row r="665">
      <c r="AS665" s="496"/>
      <c r="AT665" s="496"/>
      <c r="AU665" s="496"/>
      <c r="AV665" s="496"/>
      <c r="AW665" s="496"/>
      <c r="AX665" s="496"/>
    </row>
    <row r="666">
      <c r="AS666" s="496"/>
      <c r="AT666" s="496"/>
      <c r="AU666" s="496"/>
      <c r="AV666" s="496"/>
      <c r="AW666" s="496"/>
      <c r="AX666" s="496"/>
    </row>
    <row r="667">
      <c r="AS667" s="496"/>
      <c r="AT667" s="496"/>
      <c r="AU667" s="496"/>
      <c r="AV667" s="496"/>
      <c r="AW667" s="496"/>
      <c r="AX667" s="496"/>
    </row>
    <row r="668">
      <c r="AS668" s="496"/>
      <c r="AT668" s="496"/>
      <c r="AU668" s="496"/>
      <c r="AV668" s="496"/>
      <c r="AW668" s="496"/>
      <c r="AX668" s="496"/>
    </row>
    <row r="669">
      <c r="AS669" s="496"/>
      <c r="AT669" s="496"/>
      <c r="AU669" s="496"/>
      <c r="AV669" s="496"/>
      <c r="AW669" s="496"/>
      <c r="AX669" s="496"/>
    </row>
    <row r="670">
      <c r="AS670" s="496"/>
      <c r="AT670" s="496"/>
      <c r="AU670" s="496"/>
      <c r="AV670" s="496"/>
      <c r="AW670" s="496"/>
      <c r="AX670" s="496"/>
    </row>
    <row r="671">
      <c r="AS671" s="496"/>
      <c r="AT671" s="496"/>
      <c r="AU671" s="496"/>
      <c r="AV671" s="496"/>
      <c r="AW671" s="496"/>
      <c r="AX671" s="496"/>
    </row>
    <row r="672">
      <c r="AS672" s="496"/>
      <c r="AT672" s="496"/>
      <c r="AU672" s="496"/>
      <c r="AV672" s="496"/>
      <c r="AW672" s="496"/>
      <c r="AX672" s="496"/>
    </row>
    <row r="673">
      <c r="AS673" s="496"/>
      <c r="AT673" s="496"/>
      <c r="AU673" s="496"/>
      <c r="AV673" s="496"/>
      <c r="AW673" s="496"/>
      <c r="AX673" s="496"/>
    </row>
    <row r="674">
      <c r="AS674" s="496"/>
      <c r="AT674" s="496"/>
      <c r="AU674" s="496"/>
      <c r="AV674" s="496"/>
      <c r="AW674" s="496"/>
      <c r="AX674" s="496"/>
    </row>
    <row r="675">
      <c r="AS675" s="496"/>
      <c r="AT675" s="496"/>
      <c r="AU675" s="496"/>
      <c r="AV675" s="496"/>
      <c r="AW675" s="496"/>
      <c r="AX675" s="496"/>
    </row>
    <row r="676">
      <c r="AS676" s="496"/>
      <c r="AT676" s="496"/>
      <c r="AU676" s="496"/>
      <c r="AV676" s="496"/>
      <c r="AW676" s="496"/>
      <c r="AX676" s="496"/>
    </row>
    <row r="677">
      <c r="AS677" s="496"/>
      <c r="AT677" s="496"/>
      <c r="AU677" s="496"/>
      <c r="AV677" s="496"/>
      <c r="AW677" s="496"/>
      <c r="AX677" s="496"/>
    </row>
    <row r="678">
      <c r="AS678" s="496"/>
      <c r="AT678" s="496"/>
      <c r="AU678" s="496"/>
      <c r="AV678" s="496"/>
      <c r="AW678" s="496"/>
      <c r="AX678" s="496"/>
    </row>
    <row r="679">
      <c r="AS679" s="496"/>
      <c r="AT679" s="496"/>
      <c r="AU679" s="496"/>
      <c r="AV679" s="496"/>
      <c r="AW679" s="496"/>
      <c r="AX679" s="496"/>
    </row>
    <row r="680">
      <c r="AS680" s="496"/>
      <c r="AT680" s="496"/>
      <c r="AU680" s="496"/>
      <c r="AV680" s="496"/>
      <c r="AW680" s="496"/>
      <c r="AX680" s="496"/>
    </row>
    <row r="681">
      <c r="AS681" s="496"/>
      <c r="AT681" s="496"/>
      <c r="AU681" s="496"/>
      <c r="AV681" s="496"/>
      <c r="AW681" s="496"/>
      <c r="AX681" s="496"/>
    </row>
    <row r="682">
      <c r="AS682" s="496"/>
      <c r="AT682" s="496"/>
      <c r="AU682" s="496"/>
      <c r="AV682" s="496"/>
      <c r="AW682" s="496"/>
      <c r="AX682" s="496"/>
    </row>
    <row r="683">
      <c r="AS683" s="496"/>
      <c r="AT683" s="496"/>
      <c r="AU683" s="496"/>
      <c r="AV683" s="496"/>
      <c r="AW683" s="496"/>
      <c r="AX683" s="496"/>
    </row>
    <row r="684">
      <c r="AS684" s="496"/>
      <c r="AT684" s="496"/>
      <c r="AU684" s="496"/>
      <c r="AV684" s="496"/>
      <c r="AW684" s="496"/>
      <c r="AX684" s="496"/>
    </row>
    <row r="685">
      <c r="AS685" s="496"/>
      <c r="AT685" s="496"/>
      <c r="AU685" s="496"/>
      <c r="AV685" s="496"/>
      <c r="AW685" s="496"/>
      <c r="AX685" s="496"/>
    </row>
    <row r="686">
      <c r="AS686" s="496"/>
      <c r="AT686" s="496"/>
      <c r="AU686" s="496"/>
      <c r="AV686" s="496"/>
      <c r="AW686" s="496"/>
      <c r="AX686" s="496"/>
    </row>
    <row r="687">
      <c r="AS687" s="496"/>
      <c r="AT687" s="496"/>
      <c r="AU687" s="496"/>
      <c r="AV687" s="496"/>
      <c r="AW687" s="496"/>
      <c r="AX687" s="496"/>
    </row>
    <row r="688">
      <c r="AS688" s="496"/>
      <c r="AT688" s="496"/>
      <c r="AU688" s="496"/>
      <c r="AV688" s="496"/>
      <c r="AW688" s="496"/>
      <c r="AX688" s="496"/>
    </row>
    <row r="689">
      <c r="AS689" s="496"/>
      <c r="AT689" s="496"/>
      <c r="AU689" s="496"/>
      <c r="AV689" s="496"/>
      <c r="AW689" s="496"/>
      <c r="AX689" s="496"/>
    </row>
    <row r="690">
      <c r="AS690" s="496"/>
      <c r="AT690" s="496"/>
      <c r="AU690" s="496"/>
      <c r="AV690" s="496"/>
      <c r="AW690" s="496"/>
      <c r="AX690" s="496"/>
    </row>
    <row r="691">
      <c r="AS691" s="496"/>
      <c r="AT691" s="496"/>
      <c r="AU691" s="496"/>
      <c r="AV691" s="496"/>
      <c r="AW691" s="496"/>
      <c r="AX691" s="496"/>
    </row>
    <row r="692">
      <c r="AS692" s="496"/>
      <c r="AT692" s="496"/>
      <c r="AU692" s="496"/>
      <c r="AV692" s="496"/>
      <c r="AW692" s="496"/>
      <c r="AX692" s="496"/>
    </row>
    <row r="693">
      <c r="AS693" s="496"/>
      <c r="AT693" s="496"/>
      <c r="AU693" s="496"/>
      <c r="AV693" s="496"/>
      <c r="AW693" s="496"/>
      <c r="AX693" s="496"/>
    </row>
    <row r="694">
      <c r="AS694" s="496"/>
      <c r="AT694" s="496"/>
      <c r="AU694" s="496"/>
      <c r="AV694" s="496"/>
      <c r="AW694" s="496"/>
      <c r="AX694" s="496"/>
    </row>
    <row r="695">
      <c r="AS695" s="496"/>
      <c r="AT695" s="496"/>
      <c r="AU695" s="496"/>
      <c r="AV695" s="496"/>
      <c r="AW695" s="496"/>
      <c r="AX695" s="496"/>
    </row>
    <row r="696">
      <c r="AS696" s="496"/>
      <c r="AT696" s="496"/>
      <c r="AU696" s="496"/>
      <c r="AV696" s="496"/>
      <c r="AW696" s="496"/>
      <c r="AX696" s="496"/>
    </row>
    <row r="697">
      <c r="AS697" s="496"/>
      <c r="AT697" s="496"/>
      <c r="AU697" s="496"/>
      <c r="AV697" s="496"/>
      <c r="AW697" s="496"/>
      <c r="AX697" s="496"/>
    </row>
    <row r="698">
      <c r="AS698" s="496"/>
      <c r="AT698" s="496"/>
      <c r="AU698" s="496"/>
      <c r="AV698" s="496"/>
      <c r="AW698" s="496"/>
      <c r="AX698" s="496"/>
    </row>
    <row r="699">
      <c r="AS699" s="496"/>
      <c r="AT699" s="496"/>
      <c r="AU699" s="496"/>
      <c r="AV699" s="496"/>
      <c r="AW699" s="496"/>
      <c r="AX699" s="496"/>
    </row>
    <row r="700">
      <c r="AS700" s="496"/>
      <c r="AT700" s="496"/>
      <c r="AU700" s="496"/>
      <c r="AV700" s="496"/>
      <c r="AW700" s="496"/>
      <c r="AX700" s="496"/>
    </row>
    <row r="701">
      <c r="AS701" s="496"/>
      <c r="AT701" s="496"/>
      <c r="AU701" s="496"/>
      <c r="AV701" s="496"/>
      <c r="AW701" s="496"/>
      <c r="AX701" s="496"/>
    </row>
    <row r="702">
      <c r="AS702" s="496"/>
      <c r="AT702" s="496"/>
      <c r="AU702" s="496"/>
      <c r="AV702" s="496"/>
      <c r="AW702" s="496"/>
      <c r="AX702" s="496"/>
    </row>
    <row r="703">
      <c r="AS703" s="496"/>
      <c r="AT703" s="496"/>
      <c r="AU703" s="496"/>
      <c r="AV703" s="496"/>
      <c r="AW703" s="496"/>
      <c r="AX703" s="496"/>
    </row>
    <row r="704">
      <c r="AS704" s="496"/>
      <c r="AT704" s="496"/>
      <c r="AU704" s="496"/>
      <c r="AV704" s="496"/>
      <c r="AW704" s="496"/>
      <c r="AX704" s="496"/>
    </row>
    <row r="705">
      <c r="AS705" s="496"/>
      <c r="AT705" s="496"/>
      <c r="AU705" s="496"/>
      <c r="AV705" s="496"/>
      <c r="AW705" s="496"/>
      <c r="AX705" s="496"/>
    </row>
    <row r="706">
      <c r="AS706" s="496"/>
      <c r="AT706" s="496"/>
      <c r="AU706" s="496"/>
      <c r="AV706" s="496"/>
      <c r="AW706" s="496"/>
      <c r="AX706" s="496"/>
    </row>
    <row r="707">
      <c r="AS707" s="496"/>
      <c r="AT707" s="496"/>
      <c r="AU707" s="496"/>
      <c r="AV707" s="496"/>
      <c r="AW707" s="496"/>
      <c r="AX707" s="496"/>
    </row>
    <row r="708">
      <c r="AS708" s="496"/>
      <c r="AT708" s="496"/>
      <c r="AU708" s="496"/>
      <c r="AV708" s="496"/>
      <c r="AW708" s="496"/>
      <c r="AX708" s="496"/>
    </row>
    <row r="709">
      <c r="AS709" s="496"/>
      <c r="AT709" s="496"/>
      <c r="AU709" s="496"/>
      <c r="AV709" s="496"/>
      <c r="AW709" s="496"/>
      <c r="AX709" s="496"/>
    </row>
    <row r="710">
      <c r="AS710" s="496"/>
      <c r="AT710" s="496"/>
      <c r="AU710" s="496"/>
      <c r="AV710" s="496"/>
      <c r="AW710" s="496"/>
      <c r="AX710" s="496"/>
    </row>
    <row r="711">
      <c r="AS711" s="496"/>
      <c r="AT711" s="496"/>
      <c r="AU711" s="496"/>
      <c r="AV711" s="496"/>
      <c r="AW711" s="496"/>
      <c r="AX711" s="496"/>
    </row>
    <row r="712">
      <c r="AS712" s="496"/>
      <c r="AT712" s="496"/>
      <c r="AU712" s="496"/>
      <c r="AV712" s="496"/>
      <c r="AW712" s="496"/>
      <c r="AX712" s="496"/>
    </row>
    <row r="713">
      <c r="AS713" s="496"/>
      <c r="AT713" s="496"/>
      <c r="AU713" s="496"/>
      <c r="AV713" s="496"/>
      <c r="AW713" s="496"/>
      <c r="AX713" s="496"/>
    </row>
    <row r="714">
      <c r="AS714" s="496"/>
      <c r="AT714" s="496"/>
      <c r="AU714" s="496"/>
      <c r="AV714" s="496"/>
      <c r="AW714" s="496"/>
      <c r="AX714" s="496"/>
    </row>
    <row r="715">
      <c r="AS715" s="496"/>
      <c r="AT715" s="496"/>
      <c r="AU715" s="496"/>
      <c r="AV715" s="496"/>
      <c r="AW715" s="496"/>
      <c r="AX715" s="496"/>
    </row>
    <row r="716">
      <c r="AS716" s="496"/>
      <c r="AT716" s="496"/>
      <c r="AU716" s="496"/>
      <c r="AV716" s="496"/>
      <c r="AW716" s="496"/>
      <c r="AX716" s="496"/>
    </row>
    <row r="717">
      <c r="AS717" s="496"/>
      <c r="AT717" s="496"/>
      <c r="AU717" s="496"/>
      <c r="AV717" s="496"/>
      <c r="AW717" s="496"/>
      <c r="AX717" s="496"/>
    </row>
    <row r="718">
      <c r="AS718" s="496"/>
      <c r="AT718" s="496"/>
      <c r="AU718" s="496"/>
      <c r="AV718" s="496"/>
      <c r="AW718" s="496"/>
      <c r="AX718" s="496"/>
    </row>
    <row r="719">
      <c r="AS719" s="496"/>
      <c r="AT719" s="496"/>
      <c r="AU719" s="496"/>
      <c r="AV719" s="496"/>
      <c r="AW719" s="496"/>
      <c r="AX719" s="496"/>
    </row>
    <row r="720">
      <c r="AS720" s="496"/>
      <c r="AT720" s="496"/>
      <c r="AU720" s="496"/>
      <c r="AV720" s="496"/>
      <c r="AW720" s="496"/>
      <c r="AX720" s="496"/>
    </row>
    <row r="721">
      <c r="AS721" s="496"/>
      <c r="AT721" s="496"/>
      <c r="AU721" s="496"/>
      <c r="AV721" s="496"/>
      <c r="AW721" s="496"/>
      <c r="AX721" s="496"/>
    </row>
    <row r="722">
      <c r="AS722" s="496"/>
      <c r="AT722" s="496"/>
      <c r="AU722" s="496"/>
      <c r="AV722" s="496"/>
      <c r="AW722" s="496"/>
      <c r="AX722" s="496"/>
    </row>
    <row r="723">
      <c r="AS723" s="496"/>
      <c r="AT723" s="496"/>
      <c r="AU723" s="496"/>
      <c r="AV723" s="496"/>
      <c r="AW723" s="496"/>
      <c r="AX723" s="496"/>
    </row>
    <row r="724">
      <c r="AS724" s="496"/>
      <c r="AT724" s="496"/>
      <c r="AU724" s="496"/>
      <c r="AV724" s="496"/>
      <c r="AW724" s="496"/>
      <c r="AX724" s="496"/>
    </row>
    <row r="725">
      <c r="AS725" s="496"/>
      <c r="AT725" s="496"/>
      <c r="AU725" s="496"/>
      <c r="AV725" s="496"/>
      <c r="AW725" s="496"/>
      <c r="AX725" s="496"/>
    </row>
    <row r="726">
      <c r="AS726" s="496"/>
      <c r="AT726" s="496"/>
      <c r="AU726" s="496"/>
      <c r="AV726" s="496"/>
      <c r="AW726" s="496"/>
      <c r="AX726" s="496"/>
    </row>
    <row r="727">
      <c r="AS727" s="496"/>
      <c r="AT727" s="496"/>
      <c r="AU727" s="496"/>
      <c r="AV727" s="496"/>
      <c r="AW727" s="496"/>
      <c r="AX727" s="496"/>
    </row>
    <row r="728">
      <c r="AS728" s="496"/>
      <c r="AT728" s="496"/>
      <c r="AU728" s="496"/>
      <c r="AV728" s="496"/>
      <c r="AW728" s="496"/>
      <c r="AX728" s="496"/>
    </row>
    <row r="729">
      <c r="AS729" s="496"/>
      <c r="AT729" s="496"/>
      <c r="AU729" s="496"/>
      <c r="AV729" s="496"/>
      <c r="AW729" s="496"/>
      <c r="AX729" s="496"/>
    </row>
    <row r="730">
      <c r="AS730" s="496"/>
      <c r="AT730" s="496"/>
      <c r="AU730" s="496"/>
      <c r="AV730" s="496"/>
      <c r="AW730" s="496"/>
      <c r="AX730" s="496"/>
    </row>
    <row r="731">
      <c r="AS731" s="496"/>
      <c r="AT731" s="496"/>
      <c r="AU731" s="496"/>
      <c r="AV731" s="496"/>
      <c r="AW731" s="496"/>
      <c r="AX731" s="496"/>
    </row>
    <row r="732">
      <c r="AS732" s="496"/>
      <c r="AT732" s="496"/>
      <c r="AU732" s="496"/>
      <c r="AV732" s="496"/>
      <c r="AW732" s="496"/>
      <c r="AX732" s="496"/>
    </row>
    <row r="733">
      <c r="AS733" s="496"/>
      <c r="AT733" s="496"/>
      <c r="AU733" s="496"/>
      <c r="AV733" s="496"/>
      <c r="AW733" s="496"/>
      <c r="AX733" s="496"/>
    </row>
    <row r="734">
      <c r="AS734" s="496"/>
      <c r="AT734" s="496"/>
      <c r="AU734" s="496"/>
      <c r="AV734" s="496"/>
      <c r="AW734" s="496"/>
      <c r="AX734" s="496"/>
    </row>
    <row r="735">
      <c r="AS735" s="496"/>
      <c r="AT735" s="496"/>
      <c r="AU735" s="496"/>
      <c r="AV735" s="496"/>
      <c r="AW735" s="496"/>
      <c r="AX735" s="496"/>
    </row>
    <row r="736">
      <c r="AS736" s="496"/>
      <c r="AT736" s="496"/>
      <c r="AU736" s="496"/>
      <c r="AV736" s="496"/>
      <c r="AW736" s="496"/>
      <c r="AX736" s="496"/>
    </row>
    <row r="737">
      <c r="AS737" s="496"/>
      <c r="AT737" s="496"/>
      <c r="AU737" s="496"/>
      <c r="AV737" s="496"/>
      <c r="AW737" s="496"/>
      <c r="AX737" s="496"/>
    </row>
    <row r="738">
      <c r="AS738" s="496"/>
      <c r="AT738" s="496"/>
      <c r="AU738" s="496"/>
      <c r="AV738" s="496"/>
      <c r="AW738" s="496"/>
      <c r="AX738" s="496"/>
    </row>
    <row r="739">
      <c r="AS739" s="496"/>
      <c r="AT739" s="496"/>
      <c r="AU739" s="496"/>
      <c r="AV739" s="496"/>
      <c r="AW739" s="496"/>
      <c r="AX739" s="496"/>
    </row>
    <row r="740">
      <c r="AS740" s="496"/>
      <c r="AT740" s="496"/>
      <c r="AU740" s="496"/>
      <c r="AV740" s="496"/>
      <c r="AW740" s="496"/>
      <c r="AX740" s="496"/>
    </row>
    <row r="741">
      <c r="AS741" s="496"/>
      <c r="AT741" s="496"/>
      <c r="AU741" s="496"/>
      <c r="AV741" s="496"/>
      <c r="AW741" s="496"/>
      <c r="AX741" s="496"/>
    </row>
    <row r="742">
      <c r="AS742" s="496"/>
      <c r="AT742" s="496"/>
      <c r="AU742" s="496"/>
      <c r="AV742" s="496"/>
      <c r="AW742" s="496"/>
      <c r="AX742" s="496"/>
    </row>
    <row r="743">
      <c r="AS743" s="496"/>
      <c r="AT743" s="496"/>
      <c r="AU743" s="496"/>
      <c r="AV743" s="496"/>
      <c r="AW743" s="496"/>
      <c r="AX743" s="496"/>
    </row>
    <row r="744">
      <c r="AS744" s="496"/>
      <c r="AT744" s="496"/>
      <c r="AU744" s="496"/>
      <c r="AV744" s="496"/>
      <c r="AW744" s="496"/>
      <c r="AX744" s="496"/>
    </row>
    <row r="745">
      <c r="AS745" s="496"/>
      <c r="AT745" s="496"/>
      <c r="AU745" s="496"/>
      <c r="AV745" s="496"/>
      <c r="AW745" s="496"/>
      <c r="AX745" s="496"/>
    </row>
    <row r="746">
      <c r="AS746" s="496"/>
      <c r="AT746" s="496"/>
      <c r="AU746" s="496"/>
      <c r="AV746" s="496"/>
      <c r="AW746" s="496"/>
      <c r="AX746" s="496"/>
    </row>
    <row r="747">
      <c r="AS747" s="496"/>
      <c r="AT747" s="496"/>
      <c r="AU747" s="496"/>
      <c r="AV747" s="496"/>
      <c r="AW747" s="496"/>
      <c r="AX747" s="496"/>
    </row>
    <row r="748">
      <c r="AS748" s="496"/>
      <c r="AT748" s="496"/>
      <c r="AU748" s="496"/>
      <c r="AV748" s="496"/>
      <c r="AW748" s="496"/>
      <c r="AX748" s="496"/>
    </row>
    <row r="749">
      <c r="AS749" s="496"/>
      <c r="AT749" s="496"/>
      <c r="AU749" s="496"/>
      <c r="AV749" s="496"/>
      <c r="AW749" s="496"/>
      <c r="AX749" s="496"/>
    </row>
    <row r="750">
      <c r="AS750" s="496"/>
      <c r="AT750" s="496"/>
      <c r="AU750" s="496"/>
      <c r="AV750" s="496"/>
      <c r="AW750" s="496"/>
      <c r="AX750" s="496"/>
    </row>
    <row r="751">
      <c r="AS751" s="496"/>
      <c r="AT751" s="496"/>
      <c r="AU751" s="496"/>
      <c r="AV751" s="496"/>
      <c r="AW751" s="496"/>
      <c r="AX751" s="496"/>
    </row>
    <row r="752">
      <c r="AS752" s="496"/>
      <c r="AT752" s="496"/>
      <c r="AU752" s="496"/>
      <c r="AV752" s="496"/>
      <c r="AW752" s="496"/>
      <c r="AX752" s="496"/>
    </row>
    <row r="753">
      <c r="AS753" s="496"/>
      <c r="AT753" s="496"/>
      <c r="AU753" s="496"/>
      <c r="AV753" s="496"/>
      <c r="AW753" s="496"/>
      <c r="AX753" s="496"/>
    </row>
    <row r="754">
      <c r="AS754" s="496"/>
      <c r="AT754" s="496"/>
      <c r="AU754" s="496"/>
      <c r="AV754" s="496"/>
      <c r="AW754" s="496"/>
      <c r="AX754" s="496"/>
    </row>
    <row r="755">
      <c r="AS755" s="496"/>
      <c r="AT755" s="496"/>
      <c r="AU755" s="496"/>
      <c r="AV755" s="496"/>
      <c r="AW755" s="496"/>
      <c r="AX755" s="496"/>
    </row>
    <row r="756">
      <c r="AS756" s="496"/>
      <c r="AT756" s="496"/>
      <c r="AU756" s="496"/>
      <c r="AV756" s="496"/>
      <c r="AW756" s="496"/>
      <c r="AX756" s="496"/>
    </row>
    <row r="757">
      <c r="AS757" s="496"/>
      <c r="AT757" s="496"/>
      <c r="AU757" s="496"/>
      <c r="AV757" s="496"/>
      <c r="AW757" s="496"/>
      <c r="AX757" s="496"/>
    </row>
    <row r="758">
      <c r="AS758" s="496"/>
      <c r="AT758" s="496"/>
      <c r="AU758" s="496"/>
      <c r="AV758" s="496"/>
      <c r="AW758" s="496"/>
      <c r="AX758" s="496"/>
    </row>
    <row r="759">
      <c r="AS759" s="496"/>
      <c r="AT759" s="496"/>
      <c r="AU759" s="496"/>
      <c r="AV759" s="496"/>
      <c r="AW759" s="496"/>
      <c r="AX759" s="496"/>
    </row>
    <row r="760">
      <c r="AS760" s="496"/>
      <c r="AT760" s="496"/>
      <c r="AU760" s="496"/>
      <c r="AV760" s="496"/>
      <c r="AW760" s="496"/>
      <c r="AX760" s="496"/>
    </row>
    <row r="761">
      <c r="AS761" s="496"/>
      <c r="AT761" s="496"/>
      <c r="AU761" s="496"/>
      <c r="AV761" s="496"/>
      <c r="AW761" s="496"/>
      <c r="AX761" s="496"/>
    </row>
    <row r="762">
      <c r="AS762" s="496"/>
      <c r="AT762" s="496"/>
      <c r="AU762" s="496"/>
      <c r="AV762" s="496"/>
      <c r="AW762" s="496"/>
      <c r="AX762" s="496"/>
    </row>
    <row r="763">
      <c r="AS763" s="496"/>
      <c r="AT763" s="496"/>
      <c r="AU763" s="496"/>
      <c r="AV763" s="496"/>
      <c r="AW763" s="496"/>
      <c r="AX763" s="496"/>
    </row>
    <row r="764">
      <c r="AS764" s="496"/>
      <c r="AT764" s="496"/>
      <c r="AU764" s="496"/>
      <c r="AV764" s="496"/>
      <c r="AW764" s="496"/>
      <c r="AX764" s="496"/>
    </row>
    <row r="765">
      <c r="AS765" s="496"/>
      <c r="AT765" s="496"/>
      <c r="AU765" s="496"/>
      <c r="AV765" s="496"/>
      <c r="AW765" s="496"/>
      <c r="AX765" s="496"/>
    </row>
    <row r="766">
      <c r="AS766" s="496"/>
      <c r="AT766" s="496"/>
      <c r="AU766" s="496"/>
      <c r="AV766" s="496"/>
      <c r="AW766" s="496"/>
      <c r="AX766" s="496"/>
    </row>
    <row r="767">
      <c r="AS767" s="496"/>
      <c r="AT767" s="496"/>
      <c r="AU767" s="496"/>
      <c r="AV767" s="496"/>
      <c r="AW767" s="496"/>
      <c r="AX767" s="496"/>
    </row>
    <row r="768">
      <c r="AS768" s="496"/>
      <c r="AT768" s="496"/>
      <c r="AU768" s="496"/>
      <c r="AV768" s="496"/>
      <c r="AW768" s="496"/>
      <c r="AX768" s="496"/>
    </row>
    <row r="769">
      <c r="AS769" s="496"/>
      <c r="AT769" s="496"/>
      <c r="AU769" s="496"/>
      <c r="AV769" s="496"/>
      <c r="AW769" s="496"/>
      <c r="AX769" s="496"/>
    </row>
    <row r="770">
      <c r="AS770" s="496"/>
      <c r="AT770" s="496"/>
      <c r="AU770" s="496"/>
      <c r="AV770" s="496"/>
      <c r="AW770" s="496"/>
      <c r="AX770" s="496"/>
    </row>
    <row r="771">
      <c r="AS771" s="496"/>
      <c r="AT771" s="496"/>
      <c r="AU771" s="496"/>
      <c r="AV771" s="496"/>
      <c r="AW771" s="496"/>
      <c r="AX771" s="496"/>
    </row>
    <row r="772">
      <c r="AS772" s="496"/>
      <c r="AT772" s="496"/>
      <c r="AU772" s="496"/>
      <c r="AV772" s="496"/>
      <c r="AW772" s="496"/>
      <c r="AX772" s="496"/>
    </row>
    <row r="773">
      <c r="AS773" s="496"/>
      <c r="AT773" s="496"/>
      <c r="AU773" s="496"/>
      <c r="AV773" s="496"/>
      <c r="AW773" s="496"/>
      <c r="AX773" s="496"/>
    </row>
    <row r="774">
      <c r="AS774" s="496"/>
      <c r="AT774" s="496"/>
      <c r="AU774" s="496"/>
      <c r="AV774" s="496"/>
      <c r="AW774" s="496"/>
      <c r="AX774" s="496"/>
    </row>
    <row r="775">
      <c r="AS775" s="496"/>
      <c r="AT775" s="496"/>
      <c r="AU775" s="496"/>
      <c r="AV775" s="496"/>
      <c r="AW775" s="496"/>
      <c r="AX775" s="496"/>
    </row>
    <row r="776">
      <c r="AS776" s="496"/>
      <c r="AT776" s="496"/>
      <c r="AU776" s="496"/>
      <c r="AV776" s="496"/>
      <c r="AW776" s="496"/>
      <c r="AX776" s="496"/>
    </row>
    <row r="777">
      <c r="AS777" s="496"/>
      <c r="AT777" s="496"/>
      <c r="AU777" s="496"/>
      <c r="AV777" s="496"/>
      <c r="AW777" s="496"/>
      <c r="AX777" s="496"/>
    </row>
    <row r="778">
      <c r="AS778" s="496"/>
      <c r="AT778" s="496"/>
      <c r="AU778" s="496"/>
      <c r="AV778" s="496"/>
      <c r="AW778" s="496"/>
      <c r="AX778" s="496"/>
    </row>
    <row r="779">
      <c r="AS779" s="496"/>
      <c r="AT779" s="496"/>
      <c r="AU779" s="496"/>
      <c r="AV779" s="496"/>
      <c r="AW779" s="496"/>
      <c r="AX779" s="496"/>
    </row>
    <row r="780">
      <c r="AS780" s="496"/>
      <c r="AT780" s="496"/>
      <c r="AU780" s="496"/>
      <c r="AV780" s="496"/>
      <c r="AW780" s="496"/>
      <c r="AX780" s="496"/>
    </row>
    <row r="781">
      <c r="AS781" s="496"/>
      <c r="AT781" s="496"/>
      <c r="AU781" s="496"/>
      <c r="AV781" s="496"/>
      <c r="AW781" s="496"/>
      <c r="AX781" s="496"/>
    </row>
    <row r="782">
      <c r="AS782" s="496"/>
      <c r="AT782" s="496"/>
      <c r="AU782" s="496"/>
      <c r="AV782" s="496"/>
      <c r="AW782" s="496"/>
      <c r="AX782" s="496"/>
    </row>
    <row r="783">
      <c r="AS783" s="496"/>
      <c r="AT783" s="496"/>
      <c r="AU783" s="496"/>
      <c r="AV783" s="496"/>
      <c r="AW783" s="496"/>
      <c r="AX783" s="496"/>
    </row>
    <row r="784">
      <c r="AS784" s="496"/>
      <c r="AT784" s="496"/>
      <c r="AU784" s="496"/>
      <c r="AV784" s="496"/>
      <c r="AW784" s="496"/>
      <c r="AX784" s="496"/>
    </row>
    <row r="785">
      <c r="AS785" s="496"/>
      <c r="AT785" s="496"/>
      <c r="AU785" s="496"/>
      <c r="AV785" s="496"/>
      <c r="AW785" s="496"/>
      <c r="AX785" s="496"/>
    </row>
    <row r="786">
      <c r="AS786" s="496"/>
      <c r="AT786" s="496"/>
      <c r="AU786" s="496"/>
      <c r="AV786" s="496"/>
      <c r="AW786" s="496"/>
      <c r="AX786" s="496"/>
    </row>
    <row r="787">
      <c r="AS787" s="496"/>
      <c r="AT787" s="496"/>
      <c r="AU787" s="496"/>
      <c r="AV787" s="496"/>
      <c r="AW787" s="496"/>
      <c r="AX787" s="496"/>
    </row>
    <row r="788">
      <c r="AS788" s="496"/>
      <c r="AT788" s="496"/>
      <c r="AU788" s="496"/>
      <c r="AV788" s="496"/>
      <c r="AW788" s="496"/>
      <c r="AX788" s="496"/>
    </row>
    <row r="789">
      <c r="AS789" s="496"/>
      <c r="AT789" s="496"/>
      <c r="AU789" s="496"/>
      <c r="AV789" s="496"/>
      <c r="AW789" s="496"/>
      <c r="AX789" s="496"/>
    </row>
    <row r="790">
      <c r="AS790" s="496"/>
      <c r="AT790" s="496"/>
      <c r="AU790" s="496"/>
      <c r="AV790" s="496"/>
      <c r="AW790" s="496"/>
      <c r="AX790" s="496"/>
    </row>
    <row r="791">
      <c r="AS791" s="496"/>
      <c r="AT791" s="496"/>
      <c r="AU791" s="496"/>
      <c r="AV791" s="496"/>
      <c r="AW791" s="496"/>
      <c r="AX791" s="496"/>
    </row>
    <row r="792">
      <c r="AS792" s="496"/>
      <c r="AT792" s="496"/>
      <c r="AU792" s="496"/>
      <c r="AV792" s="496"/>
      <c r="AW792" s="496"/>
      <c r="AX792" s="496"/>
    </row>
    <row r="793">
      <c r="AS793" s="496"/>
      <c r="AT793" s="496"/>
      <c r="AU793" s="496"/>
      <c r="AV793" s="496"/>
      <c r="AW793" s="496"/>
      <c r="AX793" s="496"/>
    </row>
    <row r="794">
      <c r="AS794" s="496"/>
      <c r="AT794" s="496"/>
      <c r="AU794" s="496"/>
      <c r="AV794" s="496"/>
      <c r="AW794" s="496"/>
      <c r="AX794" s="496"/>
    </row>
    <row r="795">
      <c r="AS795" s="496"/>
      <c r="AT795" s="496"/>
      <c r="AU795" s="496"/>
      <c r="AV795" s="496"/>
      <c r="AW795" s="496"/>
      <c r="AX795" s="496"/>
    </row>
    <row r="796">
      <c r="AS796" s="496"/>
      <c r="AT796" s="496"/>
      <c r="AU796" s="496"/>
      <c r="AV796" s="496"/>
      <c r="AW796" s="496"/>
      <c r="AX796" s="496"/>
    </row>
    <row r="797">
      <c r="AS797" s="496"/>
      <c r="AT797" s="496"/>
      <c r="AU797" s="496"/>
      <c r="AV797" s="496"/>
      <c r="AW797" s="496"/>
      <c r="AX797" s="496"/>
    </row>
    <row r="798">
      <c r="AS798" s="496"/>
      <c r="AT798" s="496"/>
      <c r="AU798" s="496"/>
      <c r="AV798" s="496"/>
      <c r="AW798" s="496"/>
      <c r="AX798" s="496"/>
    </row>
    <row r="799">
      <c r="AS799" s="496"/>
      <c r="AT799" s="496"/>
      <c r="AU799" s="496"/>
      <c r="AV799" s="496"/>
      <c r="AW799" s="496"/>
      <c r="AX799" s="496"/>
    </row>
    <row r="800">
      <c r="AS800" s="496"/>
      <c r="AT800" s="496"/>
      <c r="AU800" s="496"/>
      <c r="AV800" s="496"/>
      <c r="AW800" s="496"/>
      <c r="AX800" s="496"/>
    </row>
    <row r="801">
      <c r="AS801" s="496"/>
      <c r="AT801" s="496"/>
      <c r="AU801" s="496"/>
      <c r="AV801" s="496"/>
      <c r="AW801" s="496"/>
      <c r="AX801" s="496"/>
    </row>
    <row r="802">
      <c r="AS802" s="496"/>
      <c r="AT802" s="496"/>
      <c r="AU802" s="496"/>
      <c r="AV802" s="496"/>
      <c r="AW802" s="496"/>
      <c r="AX802" s="496"/>
    </row>
    <row r="803">
      <c r="AS803" s="496"/>
      <c r="AT803" s="496"/>
      <c r="AU803" s="496"/>
      <c r="AV803" s="496"/>
      <c r="AW803" s="496"/>
      <c r="AX803" s="496"/>
    </row>
    <row r="804">
      <c r="AS804" s="496"/>
      <c r="AT804" s="496"/>
      <c r="AU804" s="496"/>
      <c r="AV804" s="496"/>
      <c r="AW804" s="496"/>
      <c r="AX804" s="496"/>
    </row>
    <row r="805">
      <c r="AS805" s="496"/>
      <c r="AT805" s="496"/>
      <c r="AU805" s="496"/>
      <c r="AV805" s="496"/>
      <c r="AW805" s="496"/>
      <c r="AX805" s="496"/>
    </row>
    <row r="806">
      <c r="AS806" s="496"/>
      <c r="AT806" s="496"/>
      <c r="AU806" s="496"/>
      <c r="AV806" s="496"/>
      <c r="AW806" s="496"/>
      <c r="AX806" s="496"/>
    </row>
    <row r="807">
      <c r="AS807" s="496"/>
      <c r="AT807" s="496"/>
      <c r="AU807" s="496"/>
      <c r="AV807" s="496"/>
      <c r="AW807" s="496"/>
      <c r="AX807" s="496"/>
    </row>
    <row r="808">
      <c r="AS808" s="496"/>
      <c r="AT808" s="496"/>
      <c r="AU808" s="496"/>
      <c r="AV808" s="496"/>
      <c r="AW808" s="496"/>
      <c r="AX808" s="496"/>
    </row>
    <row r="809">
      <c r="AS809" s="496"/>
      <c r="AT809" s="496"/>
      <c r="AU809" s="496"/>
      <c r="AV809" s="496"/>
      <c r="AW809" s="496"/>
      <c r="AX809" s="496"/>
    </row>
    <row r="810">
      <c r="AS810" s="496"/>
      <c r="AT810" s="496"/>
      <c r="AU810" s="496"/>
      <c r="AV810" s="496"/>
      <c r="AW810" s="496"/>
      <c r="AX810" s="496"/>
    </row>
    <row r="811">
      <c r="AS811" s="496"/>
      <c r="AT811" s="496"/>
      <c r="AU811" s="496"/>
      <c r="AV811" s="496"/>
      <c r="AW811" s="496"/>
      <c r="AX811" s="496"/>
    </row>
    <row r="812">
      <c r="AS812" s="496"/>
      <c r="AT812" s="496"/>
      <c r="AU812" s="496"/>
      <c r="AV812" s="496"/>
      <c r="AW812" s="496"/>
      <c r="AX812" s="496"/>
    </row>
    <row r="813">
      <c r="AS813" s="496"/>
      <c r="AT813" s="496"/>
      <c r="AU813" s="496"/>
      <c r="AV813" s="496"/>
      <c r="AW813" s="496"/>
      <c r="AX813" s="496"/>
    </row>
    <row r="814">
      <c r="AS814" s="496"/>
      <c r="AT814" s="496"/>
      <c r="AU814" s="496"/>
      <c r="AV814" s="496"/>
      <c r="AW814" s="496"/>
      <c r="AX814" s="496"/>
    </row>
    <row r="815">
      <c r="AS815" s="496"/>
      <c r="AT815" s="496"/>
      <c r="AU815" s="496"/>
      <c r="AV815" s="496"/>
      <c r="AW815" s="496"/>
      <c r="AX815" s="496"/>
    </row>
    <row r="816">
      <c r="AS816" s="496"/>
      <c r="AT816" s="496"/>
      <c r="AU816" s="496"/>
      <c r="AV816" s="496"/>
      <c r="AW816" s="496"/>
      <c r="AX816" s="496"/>
    </row>
    <row r="817">
      <c r="AS817" s="496"/>
      <c r="AT817" s="496"/>
      <c r="AU817" s="496"/>
      <c r="AV817" s="496"/>
      <c r="AW817" s="496"/>
      <c r="AX817" s="496"/>
    </row>
    <row r="818">
      <c r="AS818" s="496"/>
      <c r="AT818" s="496"/>
      <c r="AU818" s="496"/>
      <c r="AV818" s="496"/>
      <c r="AW818" s="496"/>
      <c r="AX818" s="496"/>
    </row>
    <row r="819">
      <c r="AS819" s="496"/>
      <c r="AT819" s="496"/>
      <c r="AU819" s="496"/>
      <c r="AV819" s="496"/>
      <c r="AW819" s="496"/>
      <c r="AX819" s="496"/>
    </row>
    <row r="820">
      <c r="AS820" s="496"/>
      <c r="AT820" s="496"/>
      <c r="AU820" s="496"/>
      <c r="AV820" s="496"/>
      <c r="AW820" s="496"/>
      <c r="AX820" s="496"/>
    </row>
    <row r="821">
      <c r="AS821" s="496"/>
      <c r="AT821" s="496"/>
      <c r="AU821" s="496"/>
      <c r="AV821" s="496"/>
      <c r="AW821" s="496"/>
      <c r="AX821" s="496"/>
    </row>
    <row r="822">
      <c r="AS822" s="496"/>
      <c r="AT822" s="496"/>
      <c r="AU822" s="496"/>
      <c r="AV822" s="496"/>
      <c r="AW822" s="496"/>
      <c r="AX822" s="496"/>
    </row>
    <row r="823">
      <c r="AS823" s="496"/>
      <c r="AT823" s="496"/>
      <c r="AU823" s="496"/>
      <c r="AV823" s="496"/>
      <c r="AW823" s="496"/>
      <c r="AX823" s="496"/>
    </row>
    <row r="824">
      <c r="AS824" s="496"/>
      <c r="AT824" s="496"/>
      <c r="AU824" s="496"/>
      <c r="AV824" s="496"/>
      <c r="AW824" s="496"/>
      <c r="AX824" s="496"/>
    </row>
    <row r="825">
      <c r="AS825" s="496"/>
      <c r="AT825" s="496"/>
      <c r="AU825" s="496"/>
      <c r="AV825" s="496"/>
      <c r="AW825" s="496"/>
      <c r="AX825" s="496"/>
    </row>
    <row r="826">
      <c r="AS826" s="496"/>
      <c r="AT826" s="496"/>
      <c r="AU826" s="496"/>
      <c r="AV826" s="496"/>
      <c r="AW826" s="496"/>
      <c r="AX826" s="496"/>
    </row>
    <row r="827">
      <c r="AS827" s="496"/>
      <c r="AT827" s="496"/>
      <c r="AU827" s="496"/>
      <c r="AV827" s="496"/>
      <c r="AW827" s="496"/>
      <c r="AX827" s="496"/>
    </row>
    <row r="828">
      <c r="AS828" s="496"/>
      <c r="AT828" s="496"/>
      <c r="AU828" s="496"/>
      <c r="AV828" s="496"/>
      <c r="AW828" s="496"/>
      <c r="AX828" s="496"/>
    </row>
    <row r="829">
      <c r="AS829" s="496"/>
      <c r="AT829" s="496"/>
      <c r="AU829" s="496"/>
      <c r="AV829" s="496"/>
      <c r="AW829" s="496"/>
      <c r="AX829" s="496"/>
    </row>
    <row r="830">
      <c r="AS830" s="496"/>
      <c r="AT830" s="496"/>
      <c r="AU830" s="496"/>
      <c r="AV830" s="496"/>
      <c r="AW830" s="496"/>
      <c r="AX830" s="496"/>
    </row>
    <row r="831">
      <c r="AS831" s="496"/>
      <c r="AT831" s="496"/>
      <c r="AU831" s="496"/>
      <c r="AV831" s="496"/>
      <c r="AW831" s="496"/>
      <c r="AX831" s="496"/>
    </row>
    <row r="832">
      <c r="AS832" s="496"/>
      <c r="AT832" s="496"/>
      <c r="AU832" s="496"/>
      <c r="AV832" s="496"/>
      <c r="AW832" s="496"/>
      <c r="AX832" s="496"/>
    </row>
    <row r="833">
      <c r="AS833" s="496"/>
      <c r="AT833" s="496"/>
      <c r="AU833" s="496"/>
      <c r="AV833" s="496"/>
      <c r="AW833" s="496"/>
      <c r="AX833" s="496"/>
    </row>
    <row r="834">
      <c r="AS834" s="496"/>
      <c r="AT834" s="496"/>
      <c r="AU834" s="496"/>
      <c r="AV834" s="496"/>
      <c r="AW834" s="496"/>
      <c r="AX834" s="496"/>
    </row>
    <row r="835">
      <c r="AS835" s="496"/>
      <c r="AT835" s="496"/>
      <c r="AU835" s="496"/>
      <c r="AV835" s="496"/>
      <c r="AW835" s="496"/>
      <c r="AX835" s="496"/>
    </row>
    <row r="836">
      <c r="AS836" s="496"/>
      <c r="AT836" s="496"/>
      <c r="AU836" s="496"/>
      <c r="AV836" s="496"/>
      <c r="AW836" s="496"/>
      <c r="AX836" s="496"/>
    </row>
    <row r="837">
      <c r="AS837" s="496"/>
      <c r="AT837" s="496"/>
      <c r="AU837" s="496"/>
      <c r="AV837" s="496"/>
      <c r="AW837" s="496"/>
      <c r="AX837" s="496"/>
    </row>
    <row r="838">
      <c r="AS838" s="496"/>
      <c r="AT838" s="496"/>
      <c r="AU838" s="496"/>
      <c r="AV838" s="496"/>
      <c r="AW838" s="496"/>
      <c r="AX838" s="496"/>
    </row>
    <row r="839">
      <c r="AS839" s="496"/>
      <c r="AT839" s="496"/>
      <c r="AU839" s="496"/>
      <c r="AV839" s="496"/>
      <c r="AW839" s="496"/>
      <c r="AX839" s="496"/>
    </row>
    <row r="840">
      <c r="AS840" s="496"/>
      <c r="AT840" s="496"/>
      <c r="AU840" s="496"/>
      <c r="AV840" s="496"/>
      <c r="AW840" s="496"/>
      <c r="AX840" s="496"/>
    </row>
    <row r="841">
      <c r="AS841" s="496"/>
      <c r="AT841" s="496"/>
      <c r="AU841" s="496"/>
      <c r="AV841" s="496"/>
      <c r="AW841" s="496"/>
      <c r="AX841" s="496"/>
    </row>
    <row r="842">
      <c r="AS842" s="496"/>
      <c r="AT842" s="496"/>
      <c r="AU842" s="496"/>
      <c r="AV842" s="496"/>
      <c r="AW842" s="496"/>
      <c r="AX842" s="496"/>
    </row>
    <row r="843">
      <c r="AS843" s="496"/>
      <c r="AT843" s="496"/>
      <c r="AU843" s="496"/>
      <c r="AV843" s="496"/>
      <c r="AW843" s="496"/>
      <c r="AX843" s="496"/>
    </row>
    <row r="844">
      <c r="AS844" s="496"/>
      <c r="AT844" s="496"/>
      <c r="AU844" s="496"/>
      <c r="AV844" s="496"/>
      <c r="AW844" s="496"/>
      <c r="AX844" s="496"/>
    </row>
    <row r="845">
      <c r="AS845" s="496"/>
      <c r="AT845" s="496"/>
      <c r="AU845" s="496"/>
      <c r="AV845" s="496"/>
      <c r="AW845" s="496"/>
      <c r="AX845" s="496"/>
    </row>
    <row r="846">
      <c r="AS846" s="496"/>
      <c r="AT846" s="496"/>
      <c r="AU846" s="496"/>
      <c r="AV846" s="496"/>
      <c r="AW846" s="496"/>
      <c r="AX846" s="496"/>
    </row>
    <row r="847">
      <c r="AS847" s="496"/>
      <c r="AT847" s="496"/>
      <c r="AU847" s="496"/>
      <c r="AV847" s="496"/>
      <c r="AW847" s="496"/>
      <c r="AX847" s="496"/>
    </row>
    <row r="848">
      <c r="AS848" s="496"/>
      <c r="AT848" s="496"/>
      <c r="AU848" s="496"/>
      <c r="AV848" s="496"/>
      <c r="AW848" s="496"/>
      <c r="AX848" s="496"/>
    </row>
    <row r="849">
      <c r="AS849" s="496"/>
      <c r="AT849" s="496"/>
      <c r="AU849" s="496"/>
      <c r="AV849" s="496"/>
      <c r="AW849" s="496"/>
      <c r="AX849" s="496"/>
    </row>
    <row r="850">
      <c r="AS850" s="496"/>
      <c r="AT850" s="496"/>
      <c r="AU850" s="496"/>
      <c r="AV850" s="496"/>
      <c r="AW850" s="496"/>
      <c r="AX850" s="496"/>
    </row>
    <row r="851">
      <c r="AS851" s="496"/>
      <c r="AT851" s="496"/>
      <c r="AU851" s="496"/>
      <c r="AV851" s="496"/>
      <c r="AW851" s="496"/>
      <c r="AX851" s="496"/>
    </row>
    <row r="852">
      <c r="AS852" s="496"/>
      <c r="AT852" s="496"/>
      <c r="AU852" s="496"/>
      <c r="AV852" s="496"/>
      <c r="AW852" s="496"/>
      <c r="AX852" s="496"/>
    </row>
    <row r="853">
      <c r="AS853" s="496"/>
      <c r="AT853" s="496"/>
      <c r="AU853" s="496"/>
      <c r="AV853" s="496"/>
      <c r="AW853" s="496"/>
      <c r="AX853" s="496"/>
    </row>
    <row r="854">
      <c r="AS854" s="496"/>
      <c r="AT854" s="496"/>
      <c r="AU854" s="496"/>
      <c r="AV854" s="496"/>
      <c r="AW854" s="496"/>
      <c r="AX854" s="496"/>
    </row>
    <row r="855">
      <c r="AS855" s="496"/>
      <c r="AT855" s="496"/>
      <c r="AU855" s="496"/>
      <c r="AV855" s="496"/>
      <c r="AW855" s="496"/>
      <c r="AX855" s="496"/>
    </row>
    <row r="856">
      <c r="AS856" s="496"/>
      <c r="AT856" s="496"/>
      <c r="AU856" s="496"/>
      <c r="AV856" s="496"/>
      <c r="AW856" s="496"/>
      <c r="AX856" s="496"/>
    </row>
    <row r="857">
      <c r="AS857" s="496"/>
      <c r="AT857" s="496"/>
      <c r="AU857" s="496"/>
      <c r="AV857" s="496"/>
      <c r="AW857" s="496"/>
      <c r="AX857" s="496"/>
    </row>
    <row r="858">
      <c r="AS858" s="496"/>
      <c r="AT858" s="496"/>
      <c r="AU858" s="496"/>
      <c r="AV858" s="496"/>
      <c r="AW858" s="496"/>
      <c r="AX858" s="496"/>
    </row>
    <row r="859">
      <c r="AS859" s="496"/>
      <c r="AT859" s="496"/>
      <c r="AU859" s="496"/>
      <c r="AV859" s="496"/>
      <c r="AW859" s="496"/>
      <c r="AX859" s="496"/>
    </row>
    <row r="860">
      <c r="AS860" s="496"/>
      <c r="AT860" s="496"/>
      <c r="AU860" s="496"/>
      <c r="AV860" s="496"/>
      <c r="AW860" s="496"/>
      <c r="AX860" s="496"/>
    </row>
    <row r="861">
      <c r="AS861" s="496"/>
      <c r="AT861" s="496"/>
      <c r="AU861" s="496"/>
      <c r="AV861" s="496"/>
      <c r="AW861" s="496"/>
      <c r="AX861" s="496"/>
    </row>
    <row r="862">
      <c r="AS862" s="496"/>
      <c r="AT862" s="496"/>
      <c r="AU862" s="496"/>
      <c r="AV862" s="496"/>
      <c r="AW862" s="496"/>
      <c r="AX862" s="496"/>
    </row>
    <row r="863">
      <c r="AS863" s="496"/>
      <c r="AT863" s="496"/>
      <c r="AU863" s="496"/>
      <c r="AV863" s="496"/>
      <c r="AW863" s="496"/>
      <c r="AX863" s="496"/>
    </row>
    <row r="864">
      <c r="AS864" s="496"/>
      <c r="AT864" s="496"/>
      <c r="AU864" s="496"/>
      <c r="AV864" s="496"/>
      <c r="AW864" s="496"/>
      <c r="AX864" s="496"/>
    </row>
    <row r="865">
      <c r="AS865" s="496"/>
      <c r="AT865" s="496"/>
      <c r="AU865" s="496"/>
      <c r="AV865" s="496"/>
      <c r="AW865" s="496"/>
      <c r="AX865" s="496"/>
    </row>
    <row r="866">
      <c r="AS866" s="496"/>
      <c r="AT866" s="496"/>
      <c r="AU866" s="496"/>
      <c r="AV866" s="496"/>
      <c r="AW866" s="496"/>
      <c r="AX866" s="496"/>
    </row>
    <row r="867">
      <c r="AS867" s="496"/>
      <c r="AT867" s="496"/>
      <c r="AU867" s="496"/>
      <c r="AV867" s="496"/>
      <c r="AW867" s="496"/>
      <c r="AX867" s="496"/>
    </row>
    <row r="868">
      <c r="AS868" s="496"/>
      <c r="AT868" s="496"/>
      <c r="AU868" s="496"/>
      <c r="AV868" s="496"/>
      <c r="AW868" s="496"/>
      <c r="AX868" s="496"/>
    </row>
    <row r="869">
      <c r="AS869" s="496"/>
      <c r="AT869" s="496"/>
      <c r="AU869" s="496"/>
      <c r="AV869" s="496"/>
      <c r="AW869" s="496"/>
      <c r="AX869" s="496"/>
    </row>
    <row r="870">
      <c r="AS870" s="496"/>
      <c r="AT870" s="496"/>
      <c r="AU870" s="496"/>
      <c r="AV870" s="496"/>
      <c r="AW870" s="496"/>
      <c r="AX870" s="496"/>
    </row>
    <row r="871">
      <c r="AS871" s="496"/>
      <c r="AT871" s="496"/>
      <c r="AU871" s="496"/>
      <c r="AV871" s="496"/>
      <c r="AW871" s="496"/>
      <c r="AX871" s="496"/>
    </row>
    <row r="872">
      <c r="AS872" s="496"/>
      <c r="AT872" s="496"/>
      <c r="AU872" s="496"/>
      <c r="AV872" s="496"/>
      <c r="AW872" s="496"/>
      <c r="AX872" s="496"/>
    </row>
    <row r="873">
      <c r="AS873" s="496"/>
      <c r="AT873" s="496"/>
      <c r="AU873" s="496"/>
      <c r="AV873" s="496"/>
      <c r="AW873" s="496"/>
      <c r="AX873" s="496"/>
    </row>
    <row r="874">
      <c r="AS874" s="496"/>
      <c r="AT874" s="496"/>
      <c r="AU874" s="496"/>
      <c r="AV874" s="496"/>
      <c r="AW874" s="496"/>
      <c r="AX874" s="496"/>
    </row>
    <row r="875">
      <c r="AS875" s="496"/>
      <c r="AT875" s="496"/>
      <c r="AU875" s="496"/>
      <c r="AV875" s="496"/>
      <c r="AW875" s="496"/>
      <c r="AX875" s="496"/>
    </row>
    <row r="876">
      <c r="AS876" s="496"/>
      <c r="AT876" s="496"/>
      <c r="AU876" s="496"/>
      <c r="AV876" s="496"/>
      <c r="AW876" s="496"/>
      <c r="AX876" s="496"/>
    </row>
    <row r="877">
      <c r="AS877" s="496"/>
      <c r="AT877" s="496"/>
      <c r="AU877" s="496"/>
      <c r="AV877" s="496"/>
      <c r="AW877" s="496"/>
      <c r="AX877" s="496"/>
    </row>
    <row r="878">
      <c r="AS878" s="496"/>
      <c r="AT878" s="496"/>
      <c r="AU878" s="496"/>
      <c r="AV878" s="496"/>
      <c r="AW878" s="496"/>
      <c r="AX878" s="496"/>
    </row>
    <row r="879">
      <c r="AS879" s="496"/>
      <c r="AT879" s="496"/>
      <c r="AU879" s="496"/>
      <c r="AV879" s="496"/>
      <c r="AW879" s="496"/>
      <c r="AX879" s="496"/>
    </row>
    <row r="880">
      <c r="AS880" s="496"/>
      <c r="AT880" s="496"/>
      <c r="AU880" s="496"/>
      <c r="AV880" s="496"/>
      <c r="AW880" s="496"/>
      <c r="AX880" s="496"/>
    </row>
    <row r="881">
      <c r="AS881" s="496"/>
      <c r="AT881" s="496"/>
      <c r="AU881" s="496"/>
      <c r="AV881" s="496"/>
      <c r="AW881" s="496"/>
      <c r="AX881" s="496"/>
    </row>
    <row r="882">
      <c r="AS882" s="496"/>
      <c r="AT882" s="496"/>
      <c r="AU882" s="496"/>
      <c r="AV882" s="496"/>
      <c r="AW882" s="496"/>
      <c r="AX882" s="496"/>
    </row>
    <row r="883">
      <c r="AS883" s="496"/>
      <c r="AT883" s="496"/>
      <c r="AU883" s="496"/>
      <c r="AV883" s="496"/>
      <c r="AW883" s="496"/>
      <c r="AX883" s="496"/>
    </row>
    <row r="884">
      <c r="AS884" s="496"/>
      <c r="AT884" s="496"/>
      <c r="AU884" s="496"/>
      <c r="AV884" s="496"/>
      <c r="AW884" s="496"/>
      <c r="AX884" s="496"/>
    </row>
    <row r="885">
      <c r="AS885" s="496"/>
      <c r="AT885" s="496"/>
      <c r="AU885" s="496"/>
      <c r="AV885" s="496"/>
      <c r="AW885" s="496"/>
      <c r="AX885" s="496"/>
    </row>
    <row r="886">
      <c r="AS886" s="496"/>
      <c r="AT886" s="496"/>
      <c r="AU886" s="496"/>
      <c r="AV886" s="496"/>
      <c r="AW886" s="496"/>
      <c r="AX886" s="496"/>
    </row>
    <row r="887">
      <c r="AS887" s="496"/>
      <c r="AT887" s="496"/>
      <c r="AU887" s="496"/>
      <c r="AV887" s="496"/>
      <c r="AW887" s="496"/>
      <c r="AX887" s="496"/>
    </row>
    <row r="888">
      <c r="AS888" s="496"/>
      <c r="AT888" s="496"/>
      <c r="AU888" s="496"/>
      <c r="AV888" s="496"/>
      <c r="AW888" s="496"/>
      <c r="AX888" s="496"/>
    </row>
    <row r="889">
      <c r="AS889" s="496"/>
      <c r="AT889" s="496"/>
      <c r="AU889" s="496"/>
      <c r="AV889" s="496"/>
      <c r="AW889" s="496"/>
      <c r="AX889" s="496"/>
    </row>
    <row r="890">
      <c r="AS890" s="496"/>
      <c r="AT890" s="496"/>
      <c r="AU890" s="496"/>
      <c r="AV890" s="496"/>
      <c r="AW890" s="496"/>
      <c r="AX890" s="496"/>
    </row>
    <row r="891">
      <c r="AS891" s="496"/>
      <c r="AT891" s="496"/>
      <c r="AU891" s="496"/>
      <c r="AV891" s="496"/>
      <c r="AW891" s="496"/>
      <c r="AX891" s="496"/>
    </row>
    <row r="892">
      <c r="AS892" s="496"/>
      <c r="AT892" s="496"/>
      <c r="AU892" s="496"/>
      <c r="AV892" s="496"/>
      <c r="AW892" s="496"/>
      <c r="AX892" s="496"/>
    </row>
    <row r="893">
      <c r="AS893" s="496"/>
      <c r="AT893" s="496"/>
      <c r="AU893" s="496"/>
      <c r="AV893" s="496"/>
      <c r="AW893" s="496"/>
      <c r="AX893" s="496"/>
    </row>
    <row r="894">
      <c r="AS894" s="496"/>
      <c r="AT894" s="496"/>
      <c r="AU894" s="496"/>
      <c r="AV894" s="496"/>
      <c r="AW894" s="496"/>
      <c r="AX894" s="496"/>
    </row>
    <row r="895">
      <c r="AS895" s="496"/>
      <c r="AT895" s="496"/>
      <c r="AU895" s="496"/>
      <c r="AV895" s="496"/>
      <c r="AW895" s="496"/>
      <c r="AX895" s="496"/>
    </row>
    <row r="896">
      <c r="AS896" s="496"/>
      <c r="AT896" s="496"/>
      <c r="AU896" s="496"/>
      <c r="AV896" s="496"/>
      <c r="AW896" s="496"/>
      <c r="AX896" s="496"/>
    </row>
    <row r="897">
      <c r="AS897" s="496"/>
      <c r="AT897" s="496"/>
      <c r="AU897" s="496"/>
      <c r="AV897" s="496"/>
      <c r="AW897" s="496"/>
      <c r="AX897" s="496"/>
    </row>
    <row r="898">
      <c r="AS898" s="496"/>
      <c r="AT898" s="496"/>
      <c r="AU898" s="496"/>
      <c r="AV898" s="496"/>
      <c r="AW898" s="496"/>
      <c r="AX898" s="496"/>
    </row>
    <row r="899">
      <c r="AS899" s="496"/>
      <c r="AT899" s="496"/>
      <c r="AU899" s="496"/>
      <c r="AV899" s="496"/>
      <c r="AW899" s="496"/>
      <c r="AX899" s="496"/>
    </row>
    <row r="900">
      <c r="AS900" s="496"/>
      <c r="AT900" s="496"/>
      <c r="AU900" s="496"/>
      <c r="AV900" s="496"/>
      <c r="AW900" s="496"/>
      <c r="AX900" s="496"/>
    </row>
    <row r="901">
      <c r="AS901" s="496"/>
      <c r="AT901" s="496"/>
      <c r="AU901" s="496"/>
      <c r="AV901" s="496"/>
      <c r="AW901" s="496"/>
      <c r="AX901" s="496"/>
    </row>
    <row r="902">
      <c r="AS902" s="496"/>
      <c r="AT902" s="496"/>
      <c r="AU902" s="496"/>
      <c r="AV902" s="496"/>
      <c r="AW902" s="496"/>
      <c r="AX902" s="496"/>
    </row>
    <row r="903">
      <c r="AS903" s="496"/>
      <c r="AT903" s="496"/>
      <c r="AU903" s="496"/>
      <c r="AV903" s="496"/>
      <c r="AW903" s="496"/>
      <c r="AX903" s="496"/>
    </row>
    <row r="904">
      <c r="AS904" s="496"/>
      <c r="AT904" s="496"/>
      <c r="AU904" s="496"/>
      <c r="AV904" s="496"/>
      <c r="AW904" s="496"/>
      <c r="AX904" s="496"/>
    </row>
    <row r="905">
      <c r="AS905" s="496"/>
      <c r="AT905" s="496"/>
      <c r="AU905" s="496"/>
      <c r="AV905" s="496"/>
      <c r="AW905" s="496"/>
      <c r="AX905" s="496"/>
    </row>
    <row r="906">
      <c r="AS906" s="496"/>
      <c r="AT906" s="496"/>
      <c r="AU906" s="496"/>
      <c r="AV906" s="496"/>
      <c r="AW906" s="496"/>
      <c r="AX906" s="496"/>
    </row>
    <row r="907">
      <c r="AS907" s="496"/>
      <c r="AT907" s="496"/>
      <c r="AU907" s="496"/>
      <c r="AV907" s="496"/>
      <c r="AW907" s="496"/>
      <c r="AX907" s="496"/>
    </row>
    <row r="908">
      <c r="AS908" s="496"/>
      <c r="AT908" s="496"/>
      <c r="AU908" s="496"/>
      <c r="AV908" s="496"/>
      <c r="AW908" s="496"/>
      <c r="AX908" s="496"/>
    </row>
    <row r="909">
      <c r="AS909" s="496"/>
      <c r="AT909" s="496"/>
      <c r="AU909" s="496"/>
      <c r="AV909" s="496"/>
      <c r="AW909" s="496"/>
      <c r="AX909" s="496"/>
    </row>
    <row r="910">
      <c r="AS910" s="496"/>
      <c r="AT910" s="496"/>
      <c r="AU910" s="496"/>
      <c r="AV910" s="496"/>
      <c r="AW910" s="496"/>
      <c r="AX910" s="496"/>
    </row>
    <row r="911">
      <c r="AS911" s="496"/>
      <c r="AT911" s="496"/>
      <c r="AU911" s="496"/>
      <c r="AV911" s="496"/>
      <c r="AW911" s="496"/>
      <c r="AX911" s="496"/>
    </row>
    <row r="912">
      <c r="AS912" s="496"/>
      <c r="AT912" s="496"/>
      <c r="AU912" s="496"/>
      <c r="AV912" s="496"/>
      <c r="AW912" s="496"/>
      <c r="AX912" s="496"/>
    </row>
    <row r="913">
      <c r="AS913" s="496"/>
      <c r="AT913" s="496"/>
      <c r="AU913" s="496"/>
      <c r="AV913" s="496"/>
      <c r="AW913" s="496"/>
      <c r="AX913" s="496"/>
    </row>
    <row r="914">
      <c r="AS914" s="496"/>
      <c r="AT914" s="496"/>
      <c r="AU914" s="496"/>
      <c r="AV914" s="496"/>
      <c r="AW914" s="496"/>
      <c r="AX914" s="496"/>
    </row>
    <row r="915">
      <c r="AS915" s="496"/>
      <c r="AT915" s="496"/>
      <c r="AU915" s="496"/>
      <c r="AV915" s="496"/>
      <c r="AW915" s="496"/>
      <c r="AX915" s="496"/>
    </row>
    <row r="916">
      <c r="AS916" s="496"/>
      <c r="AT916" s="496"/>
      <c r="AU916" s="496"/>
      <c r="AV916" s="496"/>
      <c r="AW916" s="496"/>
      <c r="AX916" s="496"/>
    </row>
    <row r="917">
      <c r="AS917" s="496"/>
      <c r="AT917" s="496"/>
      <c r="AU917" s="496"/>
      <c r="AV917" s="496"/>
      <c r="AW917" s="496"/>
      <c r="AX917" s="496"/>
    </row>
    <row r="918">
      <c r="AS918" s="496"/>
      <c r="AT918" s="496"/>
      <c r="AU918" s="496"/>
      <c r="AV918" s="496"/>
      <c r="AW918" s="496"/>
      <c r="AX918" s="496"/>
    </row>
    <row r="919">
      <c r="AS919" s="496"/>
      <c r="AT919" s="496"/>
      <c r="AU919" s="496"/>
      <c r="AV919" s="496"/>
      <c r="AW919" s="496"/>
      <c r="AX919" s="496"/>
    </row>
    <row r="920">
      <c r="AS920" s="496"/>
      <c r="AT920" s="496"/>
      <c r="AU920" s="496"/>
      <c r="AV920" s="496"/>
      <c r="AW920" s="496"/>
      <c r="AX920" s="496"/>
    </row>
    <row r="921">
      <c r="AS921" s="496"/>
      <c r="AT921" s="496"/>
      <c r="AU921" s="496"/>
      <c r="AV921" s="496"/>
      <c r="AW921" s="496"/>
      <c r="AX921" s="496"/>
    </row>
    <row r="922">
      <c r="AS922" s="496"/>
      <c r="AT922" s="496"/>
      <c r="AU922" s="496"/>
      <c r="AV922" s="496"/>
      <c r="AW922" s="496"/>
      <c r="AX922" s="496"/>
    </row>
    <row r="923">
      <c r="AS923" s="496"/>
      <c r="AT923" s="496"/>
      <c r="AU923" s="496"/>
      <c r="AV923" s="496"/>
      <c r="AW923" s="496"/>
      <c r="AX923" s="496"/>
    </row>
    <row r="924">
      <c r="AS924" s="496"/>
      <c r="AT924" s="496"/>
      <c r="AU924" s="496"/>
      <c r="AV924" s="496"/>
      <c r="AW924" s="496"/>
      <c r="AX924" s="496"/>
    </row>
    <row r="925">
      <c r="AS925" s="496"/>
      <c r="AT925" s="496"/>
      <c r="AU925" s="496"/>
      <c r="AV925" s="496"/>
      <c r="AW925" s="496"/>
      <c r="AX925" s="496"/>
    </row>
    <row r="926">
      <c r="AS926" s="496"/>
      <c r="AT926" s="496"/>
      <c r="AU926" s="496"/>
      <c r="AV926" s="496"/>
      <c r="AW926" s="496"/>
      <c r="AX926" s="496"/>
    </row>
    <row r="927">
      <c r="AS927" s="496"/>
      <c r="AT927" s="496"/>
      <c r="AU927" s="496"/>
      <c r="AV927" s="496"/>
      <c r="AW927" s="496"/>
      <c r="AX927" s="496"/>
    </row>
    <row r="928">
      <c r="AS928" s="496"/>
      <c r="AT928" s="496"/>
      <c r="AU928" s="496"/>
      <c r="AV928" s="496"/>
      <c r="AW928" s="496"/>
      <c r="AX928" s="496"/>
    </row>
    <row r="929">
      <c r="AS929" s="496"/>
      <c r="AT929" s="496"/>
      <c r="AU929" s="496"/>
      <c r="AV929" s="496"/>
      <c r="AW929" s="496"/>
      <c r="AX929" s="496"/>
    </row>
    <row r="930">
      <c r="AS930" s="496"/>
      <c r="AT930" s="496"/>
      <c r="AU930" s="496"/>
      <c r="AV930" s="496"/>
      <c r="AW930" s="496"/>
      <c r="AX930" s="496"/>
    </row>
    <row r="931">
      <c r="AS931" s="496"/>
      <c r="AT931" s="496"/>
      <c r="AU931" s="496"/>
      <c r="AV931" s="496"/>
      <c r="AW931" s="496"/>
      <c r="AX931" s="496"/>
    </row>
    <row r="932">
      <c r="AS932" s="496"/>
      <c r="AT932" s="496"/>
      <c r="AU932" s="496"/>
      <c r="AV932" s="496"/>
      <c r="AW932" s="496"/>
      <c r="AX932" s="496"/>
    </row>
    <row r="933">
      <c r="AS933" s="496"/>
      <c r="AT933" s="496"/>
      <c r="AU933" s="496"/>
      <c r="AV933" s="496"/>
      <c r="AW933" s="496"/>
      <c r="AX933" s="496"/>
    </row>
    <row r="934">
      <c r="AS934" s="496"/>
      <c r="AT934" s="496"/>
      <c r="AU934" s="496"/>
      <c r="AV934" s="496"/>
      <c r="AW934" s="496"/>
      <c r="AX934" s="496"/>
    </row>
    <row r="935">
      <c r="AS935" s="496"/>
      <c r="AT935" s="496"/>
      <c r="AU935" s="496"/>
      <c r="AV935" s="496"/>
      <c r="AW935" s="496"/>
      <c r="AX935" s="496"/>
    </row>
    <row r="936">
      <c r="AS936" s="496"/>
      <c r="AT936" s="496"/>
      <c r="AU936" s="496"/>
      <c r="AV936" s="496"/>
      <c r="AW936" s="496"/>
      <c r="AX936" s="496"/>
    </row>
    <row r="937">
      <c r="AS937" s="496"/>
      <c r="AT937" s="496"/>
      <c r="AU937" s="496"/>
      <c r="AV937" s="496"/>
      <c r="AW937" s="496"/>
      <c r="AX937" s="496"/>
    </row>
    <row r="938">
      <c r="AS938" s="496"/>
      <c r="AT938" s="496"/>
      <c r="AU938" s="496"/>
      <c r="AV938" s="496"/>
      <c r="AW938" s="496"/>
      <c r="AX938" s="496"/>
    </row>
    <row r="939">
      <c r="AS939" s="496"/>
      <c r="AT939" s="496"/>
      <c r="AU939" s="496"/>
      <c r="AV939" s="496"/>
      <c r="AW939" s="496"/>
      <c r="AX939" s="496"/>
    </row>
    <row r="940">
      <c r="AS940" s="496"/>
      <c r="AT940" s="496"/>
      <c r="AU940" s="496"/>
      <c r="AV940" s="496"/>
      <c r="AW940" s="496"/>
      <c r="AX940" s="496"/>
    </row>
    <row r="941">
      <c r="AS941" s="496"/>
      <c r="AT941" s="496"/>
      <c r="AU941" s="496"/>
      <c r="AV941" s="496"/>
      <c r="AW941" s="496"/>
      <c r="AX941" s="496"/>
    </row>
    <row r="942">
      <c r="AS942" s="496"/>
      <c r="AT942" s="496"/>
      <c r="AU942" s="496"/>
      <c r="AV942" s="496"/>
      <c r="AW942" s="496"/>
      <c r="AX942" s="496"/>
    </row>
    <row r="943">
      <c r="AS943" s="496"/>
      <c r="AT943" s="496"/>
      <c r="AU943" s="496"/>
      <c r="AV943" s="496"/>
      <c r="AW943" s="496"/>
      <c r="AX943" s="496"/>
    </row>
    <row r="944">
      <c r="AS944" s="496"/>
      <c r="AT944" s="496"/>
      <c r="AU944" s="496"/>
      <c r="AV944" s="496"/>
      <c r="AW944" s="496"/>
      <c r="AX944" s="496"/>
    </row>
    <row r="945">
      <c r="AS945" s="496"/>
      <c r="AT945" s="496"/>
      <c r="AU945" s="496"/>
      <c r="AV945" s="496"/>
      <c r="AW945" s="496"/>
      <c r="AX945" s="496"/>
    </row>
    <row r="946">
      <c r="AS946" s="496"/>
      <c r="AT946" s="496"/>
      <c r="AU946" s="496"/>
      <c r="AV946" s="496"/>
      <c r="AW946" s="496"/>
      <c r="AX946" s="496"/>
    </row>
    <row r="947">
      <c r="AS947" s="496"/>
      <c r="AT947" s="496"/>
      <c r="AU947" s="496"/>
      <c r="AV947" s="496"/>
      <c r="AW947" s="496"/>
      <c r="AX947" s="496"/>
    </row>
    <row r="948">
      <c r="AS948" s="496"/>
      <c r="AT948" s="496"/>
      <c r="AU948" s="496"/>
      <c r="AV948" s="496"/>
      <c r="AW948" s="496"/>
      <c r="AX948" s="496"/>
    </row>
    <row r="949">
      <c r="AS949" s="496"/>
      <c r="AT949" s="496"/>
      <c r="AU949" s="496"/>
      <c r="AV949" s="496"/>
      <c r="AW949" s="496"/>
      <c r="AX949" s="496"/>
    </row>
    <row r="950">
      <c r="AS950" s="496"/>
      <c r="AT950" s="496"/>
      <c r="AU950" s="496"/>
      <c r="AV950" s="496"/>
      <c r="AW950" s="496"/>
      <c r="AX950" s="496"/>
    </row>
    <row r="951">
      <c r="AS951" s="496"/>
      <c r="AT951" s="496"/>
      <c r="AU951" s="496"/>
      <c r="AV951" s="496"/>
      <c r="AW951" s="496"/>
      <c r="AX951" s="496"/>
    </row>
    <row r="952">
      <c r="AS952" s="496"/>
      <c r="AT952" s="496"/>
      <c r="AU952" s="496"/>
      <c r="AV952" s="496"/>
      <c r="AW952" s="496"/>
      <c r="AX952" s="496"/>
    </row>
    <row r="953">
      <c r="AS953" s="496"/>
      <c r="AT953" s="496"/>
      <c r="AU953" s="496"/>
      <c r="AV953" s="496"/>
      <c r="AW953" s="496"/>
      <c r="AX953" s="496"/>
    </row>
    <row r="954">
      <c r="AS954" s="496"/>
      <c r="AT954" s="496"/>
      <c r="AU954" s="496"/>
      <c r="AV954" s="496"/>
      <c r="AW954" s="496"/>
      <c r="AX954" s="496"/>
    </row>
    <row r="955">
      <c r="AS955" s="496"/>
      <c r="AT955" s="496"/>
      <c r="AU955" s="496"/>
      <c r="AV955" s="496"/>
      <c r="AW955" s="496"/>
      <c r="AX955" s="496"/>
    </row>
    <row r="956">
      <c r="AS956" s="496"/>
      <c r="AT956" s="496"/>
      <c r="AU956" s="496"/>
      <c r="AV956" s="496"/>
      <c r="AW956" s="496"/>
      <c r="AX956" s="496"/>
    </row>
    <row r="957">
      <c r="AS957" s="496"/>
      <c r="AT957" s="496"/>
      <c r="AU957" s="496"/>
      <c r="AV957" s="496"/>
      <c r="AW957" s="496"/>
      <c r="AX957" s="496"/>
    </row>
    <row r="958">
      <c r="AS958" s="496"/>
      <c r="AT958" s="496"/>
      <c r="AU958" s="496"/>
      <c r="AV958" s="496"/>
      <c r="AW958" s="496"/>
      <c r="AX958" s="496"/>
    </row>
    <row r="959">
      <c r="AS959" s="496"/>
      <c r="AT959" s="496"/>
      <c r="AU959" s="496"/>
      <c r="AV959" s="496"/>
      <c r="AW959" s="496"/>
      <c r="AX959" s="496"/>
    </row>
    <row r="960">
      <c r="AS960" s="496"/>
      <c r="AT960" s="496"/>
      <c r="AU960" s="496"/>
      <c r="AV960" s="496"/>
      <c r="AW960" s="496"/>
      <c r="AX960" s="496"/>
    </row>
    <row r="961">
      <c r="AS961" s="496"/>
      <c r="AT961" s="496"/>
      <c r="AU961" s="496"/>
      <c r="AV961" s="496"/>
      <c r="AW961" s="496"/>
      <c r="AX961" s="496"/>
    </row>
    <row r="962">
      <c r="AS962" s="496"/>
      <c r="AT962" s="496"/>
      <c r="AU962" s="496"/>
      <c r="AV962" s="496"/>
      <c r="AW962" s="496"/>
      <c r="AX962" s="496"/>
    </row>
    <row r="963">
      <c r="AS963" s="496"/>
      <c r="AT963" s="496"/>
      <c r="AU963" s="496"/>
      <c r="AV963" s="496"/>
      <c r="AW963" s="496"/>
      <c r="AX963" s="496"/>
    </row>
    <row r="964">
      <c r="AS964" s="496"/>
      <c r="AT964" s="496"/>
      <c r="AU964" s="496"/>
      <c r="AV964" s="496"/>
      <c r="AW964" s="496"/>
      <c r="AX964" s="496"/>
    </row>
    <row r="965">
      <c r="AS965" s="496"/>
      <c r="AT965" s="496"/>
      <c r="AU965" s="496"/>
      <c r="AV965" s="496"/>
      <c r="AW965" s="496"/>
      <c r="AX965" s="496"/>
    </row>
    <row r="966">
      <c r="AS966" s="496"/>
      <c r="AT966" s="496"/>
      <c r="AU966" s="496"/>
      <c r="AV966" s="496"/>
      <c r="AW966" s="496"/>
      <c r="AX966" s="496"/>
    </row>
    <row r="967">
      <c r="AS967" s="496"/>
      <c r="AT967" s="496"/>
      <c r="AU967" s="496"/>
      <c r="AV967" s="496"/>
      <c r="AW967" s="496"/>
      <c r="AX967" s="496"/>
    </row>
    <row r="968">
      <c r="AS968" s="496"/>
      <c r="AT968" s="496"/>
      <c r="AU968" s="496"/>
      <c r="AV968" s="496"/>
      <c r="AW968" s="496"/>
      <c r="AX968" s="496"/>
    </row>
    <row r="969">
      <c r="AS969" s="496"/>
      <c r="AT969" s="496"/>
      <c r="AU969" s="496"/>
      <c r="AV969" s="496"/>
      <c r="AW969" s="496"/>
      <c r="AX969" s="496"/>
    </row>
    <row r="970">
      <c r="AS970" s="496"/>
      <c r="AT970" s="496"/>
      <c r="AU970" s="496"/>
      <c r="AV970" s="496"/>
      <c r="AW970" s="496"/>
      <c r="AX970" s="496"/>
    </row>
    <row r="971">
      <c r="AS971" s="496"/>
      <c r="AT971" s="496"/>
      <c r="AU971" s="496"/>
      <c r="AV971" s="496"/>
      <c r="AW971" s="496"/>
      <c r="AX971" s="496"/>
    </row>
    <row r="972">
      <c r="AS972" s="496"/>
      <c r="AT972" s="496"/>
      <c r="AU972" s="496"/>
      <c r="AV972" s="496"/>
      <c r="AW972" s="496"/>
      <c r="AX972" s="496"/>
    </row>
    <row r="973">
      <c r="AS973" s="496"/>
      <c r="AT973" s="496"/>
      <c r="AU973" s="496"/>
      <c r="AV973" s="496"/>
      <c r="AW973" s="496"/>
      <c r="AX973" s="496"/>
    </row>
    <row r="974">
      <c r="AS974" s="496"/>
      <c r="AT974" s="496"/>
      <c r="AU974" s="496"/>
      <c r="AV974" s="496"/>
      <c r="AW974" s="496"/>
      <c r="AX974" s="496"/>
    </row>
    <row r="975">
      <c r="AS975" s="496"/>
      <c r="AT975" s="496"/>
      <c r="AU975" s="496"/>
      <c r="AV975" s="496"/>
      <c r="AW975" s="496"/>
      <c r="AX975" s="496"/>
    </row>
    <row r="976">
      <c r="AS976" s="496"/>
      <c r="AT976" s="496"/>
      <c r="AU976" s="496"/>
      <c r="AV976" s="496"/>
      <c r="AW976" s="496"/>
      <c r="AX976" s="496"/>
    </row>
    <row r="977">
      <c r="AS977" s="496"/>
      <c r="AT977" s="496"/>
      <c r="AU977" s="496"/>
      <c r="AV977" s="496"/>
      <c r="AW977" s="496"/>
      <c r="AX977" s="496"/>
    </row>
    <row r="978">
      <c r="AS978" s="496"/>
      <c r="AT978" s="496"/>
      <c r="AU978" s="496"/>
      <c r="AV978" s="496"/>
      <c r="AW978" s="496"/>
      <c r="AX978" s="496"/>
    </row>
    <row r="979">
      <c r="AS979" s="496"/>
      <c r="AT979" s="496"/>
      <c r="AU979" s="496"/>
      <c r="AV979" s="496"/>
      <c r="AW979" s="496"/>
      <c r="AX979" s="496"/>
    </row>
    <row r="980">
      <c r="AS980" s="496"/>
      <c r="AT980" s="496"/>
      <c r="AU980" s="496"/>
      <c r="AV980" s="496"/>
      <c r="AW980" s="496"/>
      <c r="AX980" s="496"/>
    </row>
    <row r="981">
      <c r="AS981" s="496"/>
      <c r="AT981" s="496"/>
      <c r="AU981" s="496"/>
      <c r="AV981" s="496"/>
      <c r="AW981" s="496"/>
      <c r="AX981" s="496"/>
    </row>
    <row r="982">
      <c r="AS982" s="496"/>
      <c r="AT982" s="496"/>
      <c r="AU982" s="496"/>
      <c r="AV982" s="496"/>
      <c r="AW982" s="496"/>
      <c r="AX982" s="496"/>
    </row>
    <row r="983">
      <c r="AS983" s="496"/>
      <c r="AT983" s="496"/>
      <c r="AU983" s="496"/>
      <c r="AV983" s="496"/>
      <c r="AW983" s="496"/>
      <c r="AX983" s="496"/>
    </row>
    <row r="984">
      <c r="AS984" s="496"/>
      <c r="AT984" s="496"/>
      <c r="AU984" s="496"/>
      <c r="AV984" s="496"/>
      <c r="AW984" s="496"/>
      <c r="AX984" s="496"/>
    </row>
    <row r="985">
      <c r="AS985" s="496"/>
      <c r="AT985" s="496"/>
      <c r="AU985" s="496"/>
      <c r="AV985" s="496"/>
      <c r="AW985" s="496"/>
      <c r="AX985" s="496"/>
    </row>
    <row r="986">
      <c r="AS986" s="496"/>
      <c r="AT986" s="496"/>
      <c r="AU986" s="496"/>
      <c r="AV986" s="496"/>
      <c r="AW986" s="496"/>
      <c r="AX986" s="496"/>
    </row>
    <row r="987">
      <c r="AS987" s="496"/>
      <c r="AT987" s="496"/>
      <c r="AU987" s="496"/>
      <c r="AV987" s="496"/>
      <c r="AW987" s="496"/>
      <c r="AX987" s="496"/>
    </row>
    <row r="988">
      <c r="AS988" s="496"/>
      <c r="AT988" s="496"/>
      <c r="AU988" s="496"/>
      <c r="AV988" s="496"/>
      <c r="AW988" s="496"/>
      <c r="AX988" s="496"/>
    </row>
    <row r="989">
      <c r="AS989" s="496"/>
      <c r="AT989" s="496"/>
      <c r="AU989" s="496"/>
      <c r="AV989" s="496"/>
      <c r="AW989" s="496"/>
      <c r="AX989" s="496"/>
    </row>
    <row r="990">
      <c r="AS990" s="496"/>
      <c r="AT990" s="496"/>
      <c r="AU990" s="496"/>
      <c r="AV990" s="496"/>
      <c r="AW990" s="496"/>
      <c r="AX990" s="496"/>
    </row>
    <row r="991">
      <c r="AS991" s="496"/>
      <c r="AT991" s="496"/>
      <c r="AU991" s="496"/>
      <c r="AV991" s="496"/>
      <c r="AW991" s="496"/>
      <c r="AX991" s="496"/>
    </row>
    <row r="992">
      <c r="AS992" s="496"/>
      <c r="AT992" s="496"/>
      <c r="AU992" s="496"/>
      <c r="AV992" s="496"/>
      <c r="AW992" s="496"/>
      <c r="AX992" s="496"/>
    </row>
    <row r="993">
      <c r="AS993" s="496"/>
      <c r="AT993" s="496"/>
      <c r="AU993" s="496"/>
      <c r="AV993" s="496"/>
      <c r="AW993" s="496"/>
      <c r="AX993" s="496"/>
    </row>
    <row r="994">
      <c r="AS994" s="496"/>
      <c r="AT994" s="496"/>
      <c r="AU994" s="496"/>
      <c r="AV994" s="496"/>
      <c r="AW994" s="496"/>
      <c r="AX994" s="496"/>
    </row>
    <row r="995">
      <c r="AS995" s="496"/>
      <c r="AT995" s="496"/>
      <c r="AU995" s="496"/>
      <c r="AV995" s="496"/>
      <c r="AW995" s="496"/>
      <c r="AX995" s="496"/>
    </row>
    <row r="996">
      <c r="AS996" s="496"/>
      <c r="AT996" s="496"/>
      <c r="AU996" s="496"/>
      <c r="AV996" s="496"/>
      <c r="AW996" s="496"/>
      <c r="AX996" s="496"/>
    </row>
    <row r="997">
      <c r="AS997" s="496"/>
      <c r="AT997" s="496"/>
      <c r="AU997" s="496"/>
      <c r="AV997" s="496"/>
      <c r="AW997" s="496"/>
      <c r="AX997" s="496"/>
    </row>
    <row r="998">
      <c r="AS998" s="496"/>
      <c r="AT998" s="496"/>
      <c r="AU998" s="496"/>
      <c r="AV998" s="496"/>
      <c r="AW998" s="496"/>
      <c r="AX998" s="496"/>
    </row>
    <row r="999">
      <c r="AS999" s="496"/>
      <c r="AT999" s="496"/>
      <c r="AU999" s="496"/>
      <c r="AV999" s="496"/>
      <c r="AW999" s="496"/>
      <c r="AX999" s="496"/>
    </row>
    <row r="1000">
      <c r="AS1000" s="496"/>
      <c r="AT1000" s="496"/>
      <c r="AU1000" s="496"/>
      <c r="AV1000" s="496"/>
      <c r="AW1000" s="496"/>
      <c r="AX1000" s="496"/>
    </row>
    <row r="1001">
      <c r="AS1001" s="496"/>
      <c r="AT1001" s="496"/>
      <c r="AU1001" s="496"/>
      <c r="AV1001" s="496"/>
      <c r="AW1001" s="496"/>
      <c r="AX1001" s="496"/>
    </row>
    <row r="1002">
      <c r="AS1002" s="496"/>
      <c r="AT1002" s="496"/>
      <c r="AU1002" s="496"/>
      <c r="AV1002" s="496"/>
      <c r="AW1002" s="496"/>
      <c r="AX1002" s="496"/>
    </row>
    <row r="1003">
      <c r="AS1003" s="496"/>
      <c r="AT1003" s="496"/>
      <c r="AU1003" s="496"/>
      <c r="AV1003" s="496"/>
      <c r="AW1003" s="496"/>
      <c r="AX1003" s="496"/>
    </row>
    <row r="1004">
      <c r="AS1004" s="496"/>
      <c r="AT1004" s="496"/>
      <c r="AU1004" s="496"/>
      <c r="AV1004" s="496"/>
      <c r="AW1004" s="496"/>
      <c r="AX1004" s="496"/>
    </row>
    <row r="1005">
      <c r="AS1005" s="496"/>
      <c r="AT1005" s="496"/>
      <c r="AU1005" s="496"/>
      <c r="AV1005" s="496"/>
      <c r="AW1005" s="496"/>
      <c r="AX1005" s="496"/>
    </row>
    <row r="1006">
      <c r="AS1006" s="496"/>
      <c r="AT1006" s="496"/>
      <c r="AU1006" s="496"/>
      <c r="AV1006" s="496"/>
      <c r="AW1006" s="496"/>
      <c r="AX1006" s="496"/>
    </row>
    <row r="1007">
      <c r="AS1007" s="496"/>
      <c r="AT1007" s="496"/>
      <c r="AU1007" s="496"/>
      <c r="AV1007" s="496"/>
      <c r="AW1007" s="496"/>
      <c r="AX1007" s="496"/>
    </row>
    <row r="1008">
      <c r="AS1008" s="496"/>
      <c r="AT1008" s="496"/>
      <c r="AU1008" s="496"/>
      <c r="AV1008" s="496"/>
      <c r="AW1008" s="496"/>
      <c r="AX1008" s="496"/>
    </row>
    <row r="1009">
      <c r="AS1009" s="496"/>
      <c r="AT1009" s="496"/>
      <c r="AU1009" s="496"/>
      <c r="AV1009" s="496"/>
      <c r="AW1009" s="496"/>
      <c r="AX1009" s="496"/>
    </row>
    <row r="1010">
      <c r="AS1010" s="496"/>
      <c r="AT1010" s="496"/>
      <c r="AU1010" s="496"/>
      <c r="AV1010" s="496"/>
      <c r="AW1010" s="496"/>
      <c r="AX1010" s="496"/>
    </row>
    <row r="1011">
      <c r="AS1011" s="496"/>
      <c r="AT1011" s="496"/>
      <c r="AU1011" s="496"/>
      <c r="AV1011" s="496"/>
      <c r="AW1011" s="496"/>
      <c r="AX1011" s="496"/>
    </row>
    <row r="1012">
      <c r="AS1012" s="496"/>
      <c r="AT1012" s="496"/>
      <c r="AU1012" s="496"/>
      <c r="AV1012" s="496"/>
      <c r="AW1012" s="496"/>
      <c r="AX1012" s="496"/>
    </row>
    <row r="1013">
      <c r="AS1013" s="496"/>
      <c r="AT1013" s="496"/>
      <c r="AU1013" s="496"/>
      <c r="AV1013" s="496"/>
      <c r="AW1013" s="496"/>
      <c r="AX1013" s="496"/>
    </row>
    <row r="1014">
      <c r="AS1014" s="496"/>
      <c r="AT1014" s="496"/>
      <c r="AU1014" s="496"/>
      <c r="AV1014" s="496"/>
      <c r="AW1014" s="496"/>
      <c r="AX1014" s="496"/>
    </row>
    <row r="1015">
      <c r="AS1015" s="496"/>
      <c r="AT1015" s="496"/>
      <c r="AU1015" s="496"/>
      <c r="AV1015" s="496"/>
      <c r="AW1015" s="496"/>
      <c r="AX1015" s="496"/>
    </row>
    <row r="1016">
      <c r="AS1016" s="496"/>
      <c r="AT1016" s="496"/>
      <c r="AU1016" s="496"/>
      <c r="AV1016" s="496"/>
      <c r="AW1016" s="496"/>
      <c r="AX1016" s="496"/>
    </row>
    <row r="1017">
      <c r="AS1017" s="496"/>
      <c r="AT1017" s="496"/>
      <c r="AU1017" s="496"/>
      <c r="AV1017" s="496"/>
      <c r="AW1017" s="496"/>
      <c r="AX1017" s="496"/>
    </row>
    <row r="1018">
      <c r="AS1018" s="496"/>
      <c r="AT1018" s="496"/>
      <c r="AU1018" s="496"/>
      <c r="AV1018" s="496"/>
      <c r="AW1018" s="496"/>
      <c r="AX1018" s="496"/>
    </row>
    <row r="1019">
      <c r="AS1019" s="496"/>
      <c r="AT1019" s="496"/>
      <c r="AU1019" s="496"/>
      <c r="AV1019" s="496"/>
      <c r="AW1019" s="496"/>
      <c r="AX1019" s="496"/>
    </row>
    <row r="1020">
      <c r="AS1020" s="496"/>
      <c r="AT1020" s="496"/>
      <c r="AU1020" s="496"/>
      <c r="AV1020" s="496"/>
      <c r="AW1020" s="496"/>
      <c r="AX1020" s="496"/>
    </row>
    <row r="1021">
      <c r="AS1021" s="496"/>
      <c r="AT1021" s="496"/>
      <c r="AU1021" s="496"/>
      <c r="AV1021" s="496"/>
      <c r="AW1021" s="496"/>
      <c r="AX1021" s="496"/>
    </row>
    <row r="1022">
      <c r="AS1022" s="496"/>
      <c r="AT1022" s="496"/>
      <c r="AU1022" s="496"/>
      <c r="AV1022" s="496"/>
      <c r="AW1022" s="496"/>
      <c r="AX1022" s="496"/>
    </row>
    <row r="1023">
      <c r="AS1023" s="496"/>
      <c r="AT1023" s="496"/>
      <c r="AU1023" s="496"/>
      <c r="AV1023" s="496"/>
      <c r="AW1023" s="496"/>
      <c r="AX1023" s="496"/>
    </row>
    <row r="1024">
      <c r="AS1024" s="496"/>
      <c r="AT1024" s="496"/>
      <c r="AU1024" s="496"/>
      <c r="AV1024" s="496"/>
      <c r="AW1024" s="496"/>
      <c r="AX1024" s="496"/>
    </row>
    <row r="1025">
      <c r="AS1025" s="496"/>
      <c r="AT1025" s="496"/>
      <c r="AU1025" s="496"/>
      <c r="AV1025" s="496"/>
      <c r="AW1025" s="496"/>
      <c r="AX1025" s="496"/>
    </row>
    <row r="1026">
      <c r="AS1026" s="496"/>
      <c r="AT1026" s="496"/>
      <c r="AU1026" s="496"/>
      <c r="AV1026" s="496"/>
      <c r="AW1026" s="496"/>
      <c r="AX1026" s="496"/>
    </row>
    <row r="1027">
      <c r="AS1027" s="496"/>
      <c r="AT1027" s="496"/>
      <c r="AU1027" s="496"/>
      <c r="AV1027" s="496"/>
      <c r="AW1027" s="496"/>
      <c r="AX1027" s="496"/>
    </row>
    <row r="1028">
      <c r="AS1028" s="496"/>
      <c r="AT1028" s="496"/>
      <c r="AU1028" s="496"/>
      <c r="AV1028" s="496"/>
      <c r="AW1028" s="496"/>
      <c r="AX1028" s="496"/>
    </row>
    <row r="1029">
      <c r="AS1029" s="496"/>
      <c r="AT1029" s="496"/>
      <c r="AU1029" s="496"/>
      <c r="AV1029" s="496"/>
      <c r="AW1029" s="496"/>
      <c r="AX1029" s="496"/>
    </row>
    <row r="1030">
      <c r="AS1030" s="496"/>
      <c r="AT1030" s="496"/>
      <c r="AU1030" s="496"/>
      <c r="AV1030" s="496"/>
      <c r="AW1030" s="496"/>
      <c r="AX1030" s="496"/>
    </row>
    <row r="1031">
      <c r="AS1031" s="496"/>
      <c r="AT1031" s="496"/>
      <c r="AU1031" s="496"/>
      <c r="AV1031" s="496"/>
      <c r="AW1031" s="496"/>
      <c r="AX1031" s="496"/>
    </row>
    <row r="1032">
      <c r="AS1032" s="496"/>
      <c r="AT1032" s="496"/>
      <c r="AU1032" s="496"/>
      <c r="AV1032" s="496"/>
      <c r="AW1032" s="496"/>
      <c r="AX1032" s="496"/>
    </row>
    <row r="1033">
      <c r="AS1033" s="496"/>
      <c r="AT1033" s="496"/>
      <c r="AU1033" s="496"/>
      <c r="AV1033" s="496"/>
      <c r="AW1033" s="496"/>
      <c r="AX1033" s="496"/>
    </row>
    <row r="1034">
      <c r="AS1034" s="496"/>
      <c r="AT1034" s="496"/>
      <c r="AU1034" s="496"/>
      <c r="AV1034" s="496"/>
      <c r="AW1034" s="496"/>
      <c r="AX1034" s="496"/>
    </row>
    <row r="1035">
      <c r="AS1035" s="496"/>
      <c r="AT1035" s="496"/>
      <c r="AU1035" s="496"/>
      <c r="AV1035" s="496"/>
      <c r="AW1035" s="496"/>
      <c r="AX1035" s="496"/>
    </row>
    <row r="1036">
      <c r="AS1036" s="496"/>
      <c r="AT1036" s="496"/>
      <c r="AU1036" s="496"/>
      <c r="AV1036" s="496"/>
      <c r="AW1036" s="496"/>
      <c r="AX1036" s="496"/>
    </row>
    <row r="1037">
      <c r="AS1037" s="496"/>
      <c r="AT1037" s="496"/>
      <c r="AU1037" s="496"/>
      <c r="AV1037" s="496"/>
      <c r="AW1037" s="496"/>
      <c r="AX1037" s="496"/>
    </row>
    <row r="1038">
      <c r="AS1038" s="496"/>
      <c r="AT1038" s="496"/>
      <c r="AU1038" s="496"/>
      <c r="AV1038" s="496"/>
      <c r="AW1038" s="496"/>
      <c r="AX1038" s="496"/>
    </row>
    <row r="1039">
      <c r="AS1039" s="496"/>
      <c r="AT1039" s="496"/>
      <c r="AU1039" s="496"/>
      <c r="AV1039" s="496"/>
      <c r="AW1039" s="496"/>
      <c r="AX1039" s="496"/>
    </row>
    <row r="1040">
      <c r="AS1040" s="496"/>
      <c r="AT1040" s="496"/>
      <c r="AU1040" s="496"/>
      <c r="AV1040" s="496"/>
      <c r="AW1040" s="496"/>
      <c r="AX1040" s="496"/>
    </row>
    <row r="1041">
      <c r="AS1041" s="496"/>
      <c r="AT1041" s="496"/>
      <c r="AU1041" s="496"/>
      <c r="AV1041" s="496"/>
      <c r="AW1041" s="496"/>
      <c r="AX1041" s="496"/>
    </row>
    <row r="1042">
      <c r="AS1042" s="496"/>
      <c r="AT1042" s="496"/>
      <c r="AU1042" s="496"/>
      <c r="AV1042" s="496"/>
      <c r="AW1042" s="496"/>
      <c r="AX1042" s="496"/>
    </row>
    <row r="1043">
      <c r="AS1043" s="496"/>
      <c r="AT1043" s="496"/>
      <c r="AU1043" s="496"/>
      <c r="AV1043" s="496"/>
      <c r="AW1043" s="496"/>
      <c r="AX1043" s="496"/>
    </row>
    <row r="1044">
      <c r="AS1044" s="496"/>
      <c r="AT1044" s="496"/>
      <c r="AU1044" s="496"/>
      <c r="AV1044" s="496"/>
      <c r="AW1044" s="496"/>
      <c r="AX1044" s="496"/>
    </row>
    <row r="1045">
      <c r="AS1045" s="496"/>
      <c r="AT1045" s="496"/>
      <c r="AU1045" s="496"/>
      <c r="AV1045" s="496"/>
      <c r="AW1045" s="496"/>
      <c r="AX1045" s="496"/>
    </row>
    <row r="1046">
      <c r="AS1046" s="496"/>
      <c r="AT1046" s="496"/>
      <c r="AU1046" s="496"/>
      <c r="AV1046" s="496"/>
      <c r="AW1046" s="496"/>
      <c r="AX1046" s="496"/>
    </row>
    <row r="1047">
      <c r="AS1047" s="496"/>
      <c r="AT1047" s="496"/>
      <c r="AU1047" s="496"/>
      <c r="AV1047" s="496"/>
      <c r="AW1047" s="496"/>
      <c r="AX1047" s="496"/>
    </row>
    <row r="1048">
      <c r="AS1048" s="496"/>
      <c r="AT1048" s="496"/>
      <c r="AU1048" s="496"/>
      <c r="AV1048" s="496"/>
      <c r="AW1048" s="496"/>
      <c r="AX1048" s="496"/>
    </row>
    <row r="1049">
      <c r="AS1049" s="496"/>
      <c r="AT1049" s="496"/>
      <c r="AU1049" s="496"/>
      <c r="AV1049" s="496"/>
      <c r="AW1049" s="496"/>
      <c r="AX1049" s="496"/>
    </row>
    <row r="1050">
      <c r="AS1050" s="496"/>
      <c r="AT1050" s="496"/>
      <c r="AU1050" s="496"/>
      <c r="AV1050" s="496"/>
      <c r="AW1050" s="496"/>
      <c r="AX1050" s="496"/>
    </row>
    <row r="1051">
      <c r="AS1051" s="496"/>
      <c r="AT1051" s="496"/>
      <c r="AU1051" s="496"/>
      <c r="AV1051" s="496"/>
      <c r="AW1051" s="496"/>
      <c r="AX1051" s="496"/>
    </row>
    <row r="1052">
      <c r="AS1052" s="496"/>
      <c r="AT1052" s="496"/>
      <c r="AU1052" s="496"/>
      <c r="AV1052" s="496"/>
      <c r="AW1052" s="496"/>
      <c r="AX1052" s="496"/>
    </row>
    <row r="1053">
      <c r="AS1053" s="496"/>
      <c r="AT1053" s="496"/>
      <c r="AU1053" s="496"/>
      <c r="AV1053" s="496"/>
      <c r="AW1053" s="496"/>
      <c r="AX1053" s="496"/>
    </row>
    <row r="1054">
      <c r="AS1054" s="496"/>
      <c r="AT1054" s="496"/>
      <c r="AU1054" s="496"/>
      <c r="AV1054" s="496"/>
      <c r="AW1054" s="496"/>
      <c r="AX1054" s="496"/>
    </row>
    <row r="1055">
      <c r="AS1055" s="496"/>
      <c r="AT1055" s="496"/>
      <c r="AU1055" s="496"/>
      <c r="AV1055" s="496"/>
      <c r="AW1055" s="496"/>
      <c r="AX1055" s="496"/>
    </row>
    <row r="1056">
      <c r="AS1056" s="496"/>
      <c r="AT1056" s="496"/>
      <c r="AU1056" s="496"/>
      <c r="AV1056" s="496"/>
      <c r="AW1056" s="496"/>
      <c r="AX1056" s="496"/>
    </row>
  </sheetData>
  <mergeCells count="19">
    <mergeCell ref="D1:E1"/>
    <mergeCell ref="J1:K1"/>
    <mergeCell ref="AB1:AC1"/>
    <mergeCell ref="J12:K12"/>
    <mergeCell ref="AB12:AC12"/>
    <mergeCell ref="J21:K21"/>
    <mergeCell ref="AB21:AC21"/>
    <mergeCell ref="D48:E48"/>
    <mergeCell ref="J48:K48"/>
    <mergeCell ref="AB48:AC48"/>
    <mergeCell ref="J60:K60"/>
    <mergeCell ref="J76:K76"/>
    <mergeCell ref="D21:E21"/>
    <mergeCell ref="D30:E30"/>
    <mergeCell ref="J30:K30"/>
    <mergeCell ref="AB30:AC30"/>
    <mergeCell ref="AH30:AI30"/>
    <mergeCell ref="J39:K39"/>
    <mergeCell ref="AB39:AC39"/>
  </mergeCells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7" width="6.38"/>
    <col customWidth="1" min="8" max="8" width="8.0"/>
    <col customWidth="1" min="9" max="9" width="5.25"/>
    <col customWidth="1" min="10" max="10" width="16.13"/>
    <col customWidth="1" min="11" max="11" width="16.88"/>
    <col customWidth="1" min="12" max="13" width="6.38"/>
    <col customWidth="1" min="14" max="14" width="8.0"/>
    <col customWidth="1" min="15" max="15" width="5.25"/>
    <col customWidth="1" min="16" max="16" width="17.13"/>
    <col customWidth="1" min="17" max="17" width="16.13"/>
    <col customWidth="1" min="18" max="19" width="6.38"/>
    <col customWidth="1" min="20" max="20" width="7.38"/>
    <col customWidth="1" min="21" max="21" width="5.25"/>
    <col customWidth="1" min="22" max="22" width="17.13"/>
    <col customWidth="1" min="23" max="23" width="16.88"/>
    <col customWidth="1" min="24" max="25" width="6.38"/>
    <col customWidth="1" min="26" max="26" width="7.63"/>
    <col customWidth="1" min="27" max="27" width="5.25"/>
    <col customWidth="1" min="28" max="28" width="19.88"/>
    <col customWidth="1" min="29" max="29" width="16.13"/>
    <col customWidth="1" min="30" max="31" width="6.38"/>
    <col customWidth="1" min="32" max="32" width="8.0"/>
    <col customWidth="1" min="33" max="33" width="5.25"/>
    <col customWidth="1" min="34" max="35" width="16.13"/>
    <col customWidth="1" min="36" max="37" width="6.38"/>
    <col customWidth="1" min="38" max="38" width="8.38"/>
    <col customWidth="1" min="39" max="39" width="5.25"/>
    <col customWidth="1" min="40" max="41" width="16.13"/>
    <col customWidth="1" min="42" max="43" width="6.38"/>
    <col customWidth="1" min="44" max="44" width="10.5"/>
    <col customWidth="1" min="45" max="45" width="6.38"/>
    <col customWidth="1" min="46" max="46" width="4.5"/>
    <col customWidth="1" min="47" max="51" width="10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6" t="s">
        <v>1</v>
      </c>
      <c r="K1" s="4"/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  <c r="AA1" s="8"/>
      <c r="AB1" s="9" t="s">
        <v>1</v>
      </c>
      <c r="AC1" s="4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649"/>
      <c r="AT1" s="649"/>
      <c r="AU1" s="649"/>
      <c r="AV1" s="685"/>
      <c r="AW1" s="685"/>
      <c r="AX1" s="685"/>
      <c r="AY1" s="685"/>
    </row>
    <row r="2">
      <c r="A2" s="7"/>
      <c r="B2" s="350"/>
      <c r="C2" s="350"/>
      <c r="D2" s="124"/>
      <c r="E2" s="351">
        <v>45026.0</v>
      </c>
      <c r="F2" s="387"/>
      <c r="G2" s="387"/>
      <c r="H2" s="387"/>
      <c r="I2" s="124"/>
      <c r="J2" s="124"/>
      <c r="K2" s="351">
        <v>45027.0</v>
      </c>
      <c r="L2" s="124"/>
      <c r="M2" s="124"/>
      <c r="N2" s="124"/>
      <c r="O2" s="124"/>
      <c r="P2" s="124"/>
      <c r="Q2" s="351">
        <v>45028.0</v>
      </c>
      <c r="R2" s="8"/>
      <c r="S2" s="8"/>
      <c r="T2" s="8"/>
      <c r="U2" s="126"/>
      <c r="V2" s="126"/>
      <c r="W2" s="405">
        <v>45029.0</v>
      </c>
      <c r="X2" s="126"/>
      <c r="Y2" s="126"/>
      <c r="Z2" s="126"/>
      <c r="AA2" s="126"/>
      <c r="AB2" s="126"/>
      <c r="AC2" s="405">
        <v>45030.0</v>
      </c>
      <c r="AD2" s="126"/>
      <c r="AE2" s="126"/>
      <c r="AF2" s="126"/>
      <c r="AG2" s="126"/>
      <c r="AH2" s="126"/>
      <c r="AI2" s="405">
        <v>45031.0</v>
      </c>
      <c r="AJ2" s="126"/>
      <c r="AK2" s="126"/>
      <c r="AL2" s="126"/>
      <c r="AM2" s="126"/>
      <c r="AN2" s="126"/>
      <c r="AO2" s="405">
        <v>45032.0</v>
      </c>
      <c r="AP2" s="519"/>
      <c r="AQ2" s="519"/>
      <c r="AR2" s="106"/>
      <c r="AS2" s="32"/>
      <c r="AT2" s="32"/>
      <c r="AU2" s="32"/>
      <c r="AV2" s="226"/>
      <c r="AW2" s="226"/>
      <c r="AX2" s="226"/>
      <c r="AY2" s="22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/>
      <c r="I3" s="26"/>
      <c r="J3" s="26" t="s">
        <v>2</v>
      </c>
      <c r="K3" s="26" t="s">
        <v>7</v>
      </c>
      <c r="L3" s="26" t="s">
        <v>4</v>
      </c>
      <c r="M3" s="26" t="s">
        <v>5</v>
      </c>
      <c r="N3" s="26"/>
      <c r="O3" s="26"/>
      <c r="P3" s="26" t="s">
        <v>2</v>
      </c>
      <c r="Q3" s="26" t="s">
        <v>8</v>
      </c>
      <c r="R3" s="26" t="s">
        <v>4</v>
      </c>
      <c r="S3" s="26" t="s">
        <v>5</v>
      </c>
      <c r="T3" s="28"/>
      <c r="U3" s="29"/>
      <c r="V3" s="29" t="s">
        <v>2</v>
      </c>
      <c r="W3" s="29" t="s">
        <v>9</v>
      </c>
      <c r="X3" s="26" t="s">
        <v>4</v>
      </c>
      <c r="Y3" s="26" t="s">
        <v>5</v>
      </c>
      <c r="Z3" s="29"/>
      <c r="AA3" s="29"/>
      <c r="AB3" s="29" t="s">
        <v>2</v>
      </c>
      <c r="AC3" s="29" t="s">
        <v>10</v>
      </c>
      <c r="AD3" s="26" t="s">
        <v>4</v>
      </c>
      <c r="AE3" s="26" t="s">
        <v>5</v>
      </c>
      <c r="AF3" s="29"/>
      <c r="AG3" s="29"/>
      <c r="AH3" s="29" t="s">
        <v>2</v>
      </c>
      <c r="AI3" s="29" t="s">
        <v>11</v>
      </c>
      <c r="AJ3" s="26" t="s">
        <v>4</v>
      </c>
      <c r="AK3" s="26" t="s">
        <v>5</v>
      </c>
      <c r="AL3" s="29"/>
      <c r="AM3" s="29"/>
      <c r="AN3" s="29" t="s">
        <v>2</v>
      </c>
      <c r="AO3" s="29" t="s">
        <v>12</v>
      </c>
      <c r="AP3" s="26" t="s">
        <v>4</v>
      </c>
      <c r="AQ3" s="26" t="s">
        <v>5</v>
      </c>
      <c r="AR3" s="218"/>
      <c r="AS3" s="646" t="s">
        <v>4</v>
      </c>
      <c r="AT3" s="646" t="s">
        <v>13</v>
      </c>
      <c r="AU3" s="646" t="s">
        <v>14</v>
      </c>
      <c r="AV3" s="228"/>
      <c r="AW3" s="31" t="s">
        <v>4</v>
      </c>
      <c r="AX3" s="31" t="s">
        <v>13</v>
      </c>
      <c r="AY3" s="31" t="s">
        <v>15</v>
      </c>
    </row>
    <row r="4">
      <c r="A4" s="35" t="s">
        <v>18</v>
      </c>
      <c r="B4" s="43" t="s">
        <v>19</v>
      </c>
      <c r="C4" s="37">
        <v>45026.0</v>
      </c>
      <c r="D4" s="38" t="s">
        <v>25</v>
      </c>
      <c r="E4" s="39" t="s">
        <v>25</v>
      </c>
      <c r="F4" s="40">
        <v>0.0</v>
      </c>
      <c r="G4" s="40">
        <v>0.0</v>
      </c>
      <c r="H4" s="41" t="s">
        <v>22</v>
      </c>
      <c r="I4" s="37">
        <v>45027.0</v>
      </c>
      <c r="J4" s="38" t="s">
        <v>352</v>
      </c>
      <c r="K4" s="39" t="s">
        <v>208</v>
      </c>
      <c r="L4" s="40">
        <v>0.0</v>
      </c>
      <c r="M4" s="40">
        <v>5.5</v>
      </c>
      <c r="N4" s="95" t="s">
        <v>24</v>
      </c>
      <c r="O4" s="37">
        <v>45028.0</v>
      </c>
      <c r="P4" s="38" t="s">
        <v>352</v>
      </c>
      <c r="Q4" s="39" t="s">
        <v>208</v>
      </c>
      <c r="R4" s="40">
        <v>0.0</v>
      </c>
      <c r="S4" s="40">
        <v>5.5</v>
      </c>
      <c r="T4" s="43" t="s">
        <v>26</v>
      </c>
      <c r="U4" s="37">
        <v>45029.0</v>
      </c>
      <c r="V4" s="38" t="s">
        <v>352</v>
      </c>
      <c r="W4" s="39" t="s">
        <v>208</v>
      </c>
      <c r="X4" s="40">
        <v>0.0</v>
      </c>
      <c r="Y4" s="40">
        <v>5.5</v>
      </c>
      <c r="Z4" s="56" t="s">
        <v>56</v>
      </c>
      <c r="AA4" s="37">
        <v>45030.0</v>
      </c>
      <c r="AB4" s="38" t="s">
        <v>352</v>
      </c>
      <c r="AC4" s="39" t="s">
        <v>208</v>
      </c>
      <c r="AD4" s="40">
        <v>0.0</v>
      </c>
      <c r="AE4" s="40">
        <v>5.5</v>
      </c>
      <c r="AF4" s="66" t="s">
        <v>57</v>
      </c>
      <c r="AG4" s="37">
        <v>45031.0</v>
      </c>
      <c r="AH4" s="38" t="s">
        <v>352</v>
      </c>
      <c r="AI4" s="39" t="s">
        <v>208</v>
      </c>
      <c r="AJ4" s="40">
        <v>0.0</v>
      </c>
      <c r="AK4" s="40">
        <v>5.5</v>
      </c>
      <c r="AL4" s="47" t="s">
        <v>93</v>
      </c>
      <c r="AM4" s="37">
        <v>45032.0</v>
      </c>
      <c r="AN4" s="38" t="s">
        <v>25</v>
      </c>
      <c r="AO4" s="39" t="s">
        <v>25</v>
      </c>
      <c r="AP4" s="40">
        <v>0.0</v>
      </c>
      <c r="AQ4" s="40">
        <v>0.0</v>
      </c>
      <c r="AR4" s="51"/>
      <c r="AS4" s="49">
        <f t="shared" ref="AS4:AT4" si="1">SUM(F4,L4,R4,X4,AD4,AJ4,AP4)</f>
        <v>0</v>
      </c>
      <c r="AT4" s="39">
        <f t="shared" si="1"/>
        <v>27.5</v>
      </c>
      <c r="AU4" s="50">
        <f t="shared" ref="AU4:AU7" si="3">SUM(AS4,AT4)</f>
        <v>27.5</v>
      </c>
      <c r="AV4" s="373">
        <v>2420.0</v>
      </c>
      <c r="AW4" s="221">
        <f>80*AS4</f>
        <v>0</v>
      </c>
      <c r="AX4" s="221">
        <f>88*AT4</f>
        <v>2420</v>
      </c>
      <c r="AY4" s="221">
        <f t="shared" ref="AY4:AY7" si="4">SUM(AW4,AX4)</f>
        <v>2420</v>
      </c>
    </row>
    <row r="5">
      <c r="A5" s="67" t="s">
        <v>32</v>
      </c>
      <c r="B5" s="43" t="s">
        <v>19</v>
      </c>
      <c r="C5" s="37">
        <v>45026.0</v>
      </c>
      <c r="D5" s="38" t="s">
        <v>272</v>
      </c>
      <c r="E5" s="39" t="s">
        <v>21</v>
      </c>
      <c r="F5" s="40">
        <v>0.0</v>
      </c>
      <c r="G5" s="40">
        <v>6.5</v>
      </c>
      <c r="H5" s="41" t="s">
        <v>22</v>
      </c>
      <c r="I5" s="37">
        <v>45027.0</v>
      </c>
      <c r="J5" s="38" t="s">
        <v>25</v>
      </c>
      <c r="K5" s="39" t="s">
        <v>25</v>
      </c>
      <c r="L5" s="40">
        <v>0.0</v>
      </c>
      <c r="M5" s="40">
        <v>0.0</v>
      </c>
      <c r="N5" s="95" t="s">
        <v>24</v>
      </c>
      <c r="O5" s="37">
        <v>45028.0</v>
      </c>
      <c r="P5" s="38" t="s">
        <v>911</v>
      </c>
      <c r="Q5" s="39" t="s">
        <v>21</v>
      </c>
      <c r="R5" s="40">
        <v>0.0</v>
      </c>
      <c r="S5" s="40">
        <v>6.5</v>
      </c>
      <c r="T5" s="43" t="s">
        <v>26</v>
      </c>
      <c r="U5" s="37">
        <v>45029.0</v>
      </c>
      <c r="V5" s="38" t="s">
        <v>272</v>
      </c>
      <c r="W5" s="39" t="s">
        <v>21</v>
      </c>
      <c r="X5" s="40">
        <v>0.0</v>
      </c>
      <c r="Y5" s="40">
        <v>6.5</v>
      </c>
      <c r="Z5" s="56" t="s">
        <v>56</v>
      </c>
      <c r="AA5" s="37">
        <v>45030.0</v>
      </c>
      <c r="AB5" s="38" t="s">
        <v>272</v>
      </c>
      <c r="AC5" s="39" t="s">
        <v>21</v>
      </c>
      <c r="AD5" s="40">
        <v>0.0</v>
      </c>
      <c r="AE5" s="40">
        <v>6.5</v>
      </c>
      <c r="AF5" s="66" t="s">
        <v>57</v>
      </c>
      <c r="AG5" s="37">
        <v>45031.0</v>
      </c>
      <c r="AH5" s="38" t="s">
        <v>272</v>
      </c>
      <c r="AI5" s="39" t="s">
        <v>21</v>
      </c>
      <c r="AJ5" s="40">
        <v>0.0</v>
      </c>
      <c r="AK5" s="40">
        <v>6.5</v>
      </c>
      <c r="AL5" s="47" t="s">
        <v>93</v>
      </c>
      <c r="AM5" s="37">
        <v>45032.0</v>
      </c>
      <c r="AN5" s="38" t="s">
        <v>25</v>
      </c>
      <c r="AO5" s="39" t="s">
        <v>25</v>
      </c>
      <c r="AP5" s="40">
        <v>0.0</v>
      </c>
      <c r="AQ5" s="40">
        <v>0.0</v>
      </c>
      <c r="AR5" s="51"/>
      <c r="AS5" s="49">
        <f t="shared" ref="AS5:AT5" si="2">SUM(F5,L5,R5,X5,AD5,AJ5,AP5)</f>
        <v>0</v>
      </c>
      <c r="AT5" s="39">
        <f t="shared" si="2"/>
        <v>32.5</v>
      </c>
      <c r="AU5" s="50">
        <f t="shared" si="3"/>
        <v>32.5</v>
      </c>
      <c r="AV5" s="373">
        <v>2388.75</v>
      </c>
      <c r="AW5" s="221">
        <f t="shared" ref="AW5:AW6" si="6">67.31*AS5</f>
        <v>0</v>
      </c>
      <c r="AX5" s="221">
        <f t="shared" ref="AX5:AX6" si="7">74*AT5</f>
        <v>2405</v>
      </c>
      <c r="AY5" s="221">
        <f t="shared" si="4"/>
        <v>2405</v>
      </c>
    </row>
    <row r="6">
      <c r="A6" s="35" t="s">
        <v>30</v>
      </c>
      <c r="B6" s="41" t="s">
        <v>33</v>
      </c>
      <c r="C6" s="37">
        <v>45027.0</v>
      </c>
      <c r="D6" s="38" t="s">
        <v>25</v>
      </c>
      <c r="E6" s="39" t="s">
        <v>25</v>
      </c>
      <c r="F6" s="40">
        <v>0.0</v>
      </c>
      <c r="G6" s="40">
        <v>0.0</v>
      </c>
      <c r="H6" s="420" t="s">
        <v>46</v>
      </c>
      <c r="I6" s="495">
        <v>45028.0</v>
      </c>
      <c r="J6" s="38" t="s">
        <v>337</v>
      </c>
      <c r="K6" s="39" t="s">
        <v>195</v>
      </c>
      <c r="L6" s="40">
        <v>5.5</v>
      </c>
      <c r="M6" s="40">
        <v>2.0</v>
      </c>
      <c r="N6" s="38" t="s">
        <v>36</v>
      </c>
      <c r="O6" s="37">
        <v>45029.0</v>
      </c>
      <c r="P6" s="38" t="s">
        <v>337</v>
      </c>
      <c r="Q6" s="39" t="s">
        <v>195</v>
      </c>
      <c r="R6" s="40">
        <v>5.5</v>
      </c>
      <c r="S6" s="40">
        <v>2.0</v>
      </c>
      <c r="T6" s="56" t="s">
        <v>37</v>
      </c>
      <c r="U6" s="37">
        <v>45030.0</v>
      </c>
      <c r="V6" s="38" t="s">
        <v>337</v>
      </c>
      <c r="W6" s="39" t="s">
        <v>195</v>
      </c>
      <c r="X6" s="40">
        <v>5.5</v>
      </c>
      <c r="Y6" s="40">
        <v>2.0</v>
      </c>
      <c r="Z6" s="56" t="s">
        <v>40</v>
      </c>
      <c r="AA6" s="37">
        <v>45031.0</v>
      </c>
      <c r="AB6" s="38" t="s">
        <v>353</v>
      </c>
      <c r="AC6" s="39" t="s">
        <v>354</v>
      </c>
      <c r="AD6" s="40">
        <v>7.5</v>
      </c>
      <c r="AE6" s="40">
        <v>2.0</v>
      </c>
      <c r="AF6" s="47" t="s">
        <v>43</v>
      </c>
      <c r="AG6" s="37">
        <v>45032.0</v>
      </c>
      <c r="AH6" s="38" t="s">
        <v>353</v>
      </c>
      <c r="AI6" s="39" t="s">
        <v>354</v>
      </c>
      <c r="AJ6" s="40">
        <v>7.5</v>
      </c>
      <c r="AK6" s="40">
        <v>2.0</v>
      </c>
      <c r="AL6" s="47" t="s">
        <v>44</v>
      </c>
      <c r="AM6" s="495">
        <v>45033.0</v>
      </c>
      <c r="AN6" s="38" t="s">
        <v>25</v>
      </c>
      <c r="AO6" s="39" t="s">
        <v>25</v>
      </c>
      <c r="AP6" s="40">
        <v>0.0</v>
      </c>
      <c r="AQ6" s="40">
        <v>0.0</v>
      </c>
      <c r="AR6" s="51"/>
      <c r="AS6" s="49">
        <f t="shared" ref="AS6:AT6" si="5">SUM(F6,L6,R6,X6,AD6,AJ6,AP6)</f>
        <v>31.5</v>
      </c>
      <c r="AT6" s="39">
        <f t="shared" si="5"/>
        <v>10</v>
      </c>
      <c r="AU6" s="50">
        <f t="shared" si="3"/>
        <v>41.5</v>
      </c>
      <c r="AV6" s="373">
        <v>2845.5</v>
      </c>
      <c r="AW6" s="221">
        <f t="shared" si="6"/>
        <v>2120.265</v>
      </c>
      <c r="AX6" s="221">
        <f t="shared" si="7"/>
        <v>740</v>
      </c>
      <c r="AY6" s="221">
        <f t="shared" si="4"/>
        <v>2860.265</v>
      </c>
    </row>
    <row r="7">
      <c r="A7" s="35" t="s">
        <v>45</v>
      </c>
      <c r="B7" s="41" t="s">
        <v>33</v>
      </c>
      <c r="C7" s="37">
        <v>45027.0</v>
      </c>
      <c r="D7" s="38" t="s">
        <v>273</v>
      </c>
      <c r="E7" s="39" t="s">
        <v>39</v>
      </c>
      <c r="F7" s="40">
        <v>5.5</v>
      </c>
      <c r="G7" s="40">
        <v>1.0</v>
      </c>
      <c r="H7" s="420" t="s">
        <v>46</v>
      </c>
      <c r="I7" s="495">
        <v>45028.0</v>
      </c>
      <c r="J7" s="38" t="s">
        <v>25</v>
      </c>
      <c r="K7" s="39" t="s">
        <v>25</v>
      </c>
      <c r="L7" s="40">
        <v>0.0</v>
      </c>
      <c r="M7" s="40">
        <v>0.0</v>
      </c>
      <c r="N7" s="38" t="s">
        <v>36</v>
      </c>
      <c r="O7" s="37">
        <v>45029.0</v>
      </c>
      <c r="P7" s="38" t="s">
        <v>273</v>
      </c>
      <c r="Q7" s="39" t="s">
        <v>39</v>
      </c>
      <c r="R7" s="40">
        <v>5.5</v>
      </c>
      <c r="S7" s="40">
        <v>1.0</v>
      </c>
      <c r="T7" s="56" t="s">
        <v>37</v>
      </c>
      <c r="U7" s="37">
        <v>45030.0</v>
      </c>
      <c r="V7" s="38" t="s">
        <v>273</v>
      </c>
      <c r="W7" s="39" t="s">
        <v>39</v>
      </c>
      <c r="X7" s="40">
        <v>5.5</v>
      </c>
      <c r="Y7" s="40">
        <v>1.0</v>
      </c>
      <c r="Z7" s="56" t="s">
        <v>40</v>
      </c>
      <c r="AA7" s="37">
        <v>45031.0</v>
      </c>
      <c r="AB7" s="38" t="s">
        <v>199</v>
      </c>
      <c r="AC7" s="39" t="s">
        <v>42</v>
      </c>
      <c r="AD7" s="40">
        <v>7.5</v>
      </c>
      <c r="AE7" s="40">
        <v>1.0</v>
      </c>
      <c r="AF7" s="47" t="s">
        <v>43</v>
      </c>
      <c r="AG7" s="37">
        <v>45032.0</v>
      </c>
      <c r="AH7" s="38" t="s">
        <v>199</v>
      </c>
      <c r="AI7" s="39" t="s">
        <v>42</v>
      </c>
      <c r="AJ7" s="40">
        <v>7.5</v>
      </c>
      <c r="AK7" s="40">
        <v>1.0</v>
      </c>
      <c r="AL7" s="47" t="s">
        <v>44</v>
      </c>
      <c r="AM7" s="495">
        <v>45033.0</v>
      </c>
      <c r="AN7" s="38" t="s">
        <v>23</v>
      </c>
      <c r="AO7" s="39" t="s">
        <v>23</v>
      </c>
      <c r="AP7" s="40">
        <v>0.0</v>
      </c>
      <c r="AQ7" s="40">
        <v>0.0</v>
      </c>
      <c r="AR7" s="51"/>
      <c r="AS7" s="49">
        <f t="shared" ref="AS7:AT7" si="8">SUM(F7,L7,R7,X7,AD7,AJ7,AP7)</f>
        <v>31.5</v>
      </c>
      <c r="AT7" s="39">
        <f t="shared" si="8"/>
        <v>5</v>
      </c>
      <c r="AU7" s="50">
        <f t="shared" si="3"/>
        <v>36.5</v>
      </c>
      <c r="AV7" s="373">
        <v>2960.0</v>
      </c>
      <c r="AW7" s="221">
        <f>80*AS7</f>
        <v>2520</v>
      </c>
      <c r="AX7" s="221">
        <f>88*AT7</f>
        <v>440</v>
      </c>
      <c r="AY7" s="221">
        <f t="shared" si="4"/>
        <v>2960</v>
      </c>
    </row>
    <row r="8">
      <c r="A8" s="67"/>
      <c r="B8" s="60"/>
      <c r="C8" s="45"/>
      <c r="F8" s="117"/>
      <c r="G8" s="117"/>
      <c r="H8" s="292"/>
      <c r="I8" s="200"/>
      <c r="J8" s="39"/>
      <c r="K8" s="39"/>
      <c r="L8" s="39"/>
      <c r="M8" s="39"/>
      <c r="N8" s="39"/>
      <c r="O8" s="45"/>
      <c r="P8" s="39"/>
      <c r="Q8" s="39"/>
      <c r="R8" s="44"/>
      <c r="S8" s="44"/>
      <c r="T8" s="44"/>
      <c r="U8" s="45"/>
      <c r="V8" s="39"/>
      <c r="W8" s="39"/>
      <c r="X8" s="44"/>
      <c r="Y8" s="44"/>
      <c r="Z8" s="44"/>
      <c r="AA8" s="45"/>
      <c r="AB8" s="39"/>
      <c r="AC8" s="39"/>
      <c r="AD8" s="54"/>
      <c r="AE8" s="54"/>
      <c r="AF8" s="54"/>
      <c r="AG8" s="45"/>
      <c r="AH8" s="39"/>
      <c r="AI8" s="39"/>
      <c r="AJ8" s="54"/>
      <c r="AK8" s="54"/>
      <c r="AL8" s="54"/>
      <c r="AM8" s="200"/>
      <c r="AN8" s="39"/>
      <c r="AR8" s="92"/>
      <c r="AS8" s="627"/>
      <c r="AT8" s="627"/>
      <c r="AU8" s="627"/>
      <c r="AV8" s="228"/>
      <c r="AW8" s="33"/>
      <c r="AX8" s="33"/>
      <c r="AY8" s="33"/>
    </row>
    <row r="9">
      <c r="A9" s="67"/>
      <c r="B9" s="60"/>
      <c r="C9" s="45"/>
      <c r="J9" s="382"/>
      <c r="K9" s="382"/>
      <c r="L9" s="39"/>
      <c r="M9" s="39"/>
      <c r="N9" s="39"/>
      <c r="O9" s="45"/>
      <c r="P9" s="39"/>
      <c r="Q9" s="39"/>
      <c r="X9" s="73"/>
      <c r="Y9" s="73"/>
      <c r="Z9" s="73"/>
      <c r="AB9" s="115"/>
      <c r="AC9" s="115"/>
      <c r="AD9" s="46"/>
      <c r="AE9" s="46"/>
      <c r="AF9" s="46"/>
      <c r="AG9" s="45"/>
      <c r="AH9" s="39"/>
      <c r="AI9" s="39"/>
      <c r="AJ9" s="92"/>
      <c r="AK9" s="92"/>
      <c r="AL9" s="92"/>
      <c r="AM9" s="202"/>
      <c r="AN9" s="297"/>
      <c r="AO9" s="632"/>
      <c r="AP9" s="632"/>
      <c r="AQ9" s="632"/>
      <c r="AR9" s="626" t="s">
        <v>14</v>
      </c>
      <c r="AS9" s="635">
        <f t="shared" ref="AS9:AT9" si="9">SUM(AS4,AS5,AS6,AS7)</f>
        <v>63</v>
      </c>
      <c r="AT9" s="635">
        <f t="shared" si="9"/>
        <v>75</v>
      </c>
      <c r="AU9" s="635">
        <f>SUM(AU2,AU3,AU4,AU5,AU6,AU7)</f>
        <v>138</v>
      </c>
      <c r="AV9" s="228">
        <v>10614.25</v>
      </c>
      <c r="AW9" s="33">
        <f t="shared" ref="AW9:AY9" si="10">SUM(AW4,AW5,AW6,AW7)</f>
        <v>4640.265</v>
      </c>
      <c r="AX9" s="33">
        <f t="shared" si="10"/>
        <v>6005</v>
      </c>
      <c r="AY9" s="33">
        <f t="shared" si="10"/>
        <v>10645.265</v>
      </c>
    </row>
    <row r="10">
      <c r="D10" s="68"/>
      <c r="J10" s="6" t="s">
        <v>51</v>
      </c>
      <c r="K10" s="4"/>
      <c r="L10" s="70"/>
      <c r="M10" s="70"/>
      <c r="N10" s="70"/>
      <c r="O10" s="71"/>
      <c r="P10" s="51"/>
      <c r="Q10" s="51"/>
      <c r="R10" s="75"/>
      <c r="S10" s="75"/>
      <c r="T10" s="75"/>
      <c r="U10" s="68"/>
      <c r="V10" s="32"/>
      <c r="W10" s="32"/>
      <c r="X10" s="73"/>
      <c r="Y10" s="73"/>
      <c r="Z10" s="73"/>
      <c r="AB10" s="9" t="s">
        <v>51</v>
      </c>
      <c r="AC10" s="4"/>
      <c r="AJ10" s="32"/>
      <c r="AK10" s="32"/>
      <c r="AL10" s="92"/>
      <c r="AM10" s="45"/>
      <c r="AN10" s="297"/>
      <c r="AO10" s="297"/>
      <c r="AP10" s="75"/>
      <c r="AQ10" s="75"/>
      <c r="AR10" s="75"/>
      <c r="AS10" s="32"/>
      <c r="AT10" s="32"/>
      <c r="AU10" s="32"/>
      <c r="AV10" s="226"/>
      <c r="AW10" s="226"/>
      <c r="AX10" s="226"/>
      <c r="AY10" s="226"/>
    </row>
    <row r="11">
      <c r="A11" s="7"/>
      <c r="B11" s="350"/>
      <c r="C11" s="350"/>
      <c r="D11" s="124"/>
      <c r="E11" s="351">
        <v>45026.0</v>
      </c>
      <c r="F11" s="387"/>
      <c r="G11" s="387"/>
      <c r="H11" s="387"/>
      <c r="I11" s="124"/>
      <c r="J11" s="124"/>
      <c r="K11" s="351">
        <v>45027.0</v>
      </c>
      <c r="L11" s="124"/>
      <c r="M11" s="124"/>
      <c r="N11" s="124"/>
      <c r="O11" s="124"/>
      <c r="P11" s="124"/>
      <c r="Q11" s="351">
        <v>45028.0</v>
      </c>
      <c r="R11" s="8"/>
      <c r="S11" s="8"/>
      <c r="T11" s="8"/>
      <c r="U11" s="126"/>
      <c r="V11" s="126"/>
      <c r="W11" s="405">
        <v>45029.0</v>
      </c>
      <c r="X11" s="126"/>
      <c r="Y11" s="126"/>
      <c r="Z11" s="126"/>
      <c r="AA11" s="126"/>
      <c r="AB11" s="126"/>
      <c r="AC11" s="405">
        <v>45030.0</v>
      </c>
      <c r="AD11" s="126"/>
      <c r="AE11" s="126"/>
      <c r="AF11" s="126"/>
      <c r="AG11" s="126"/>
      <c r="AH11" s="126"/>
      <c r="AI11" s="405">
        <v>45031.0</v>
      </c>
      <c r="AJ11" s="126"/>
      <c r="AK11" s="126"/>
      <c r="AL11" s="126"/>
      <c r="AM11" s="126"/>
      <c r="AN11" s="126"/>
      <c r="AO11" s="405">
        <v>45032.0</v>
      </c>
      <c r="AP11" s="519"/>
      <c r="AQ11" s="519"/>
      <c r="AR11" s="106"/>
      <c r="AS11" s="32"/>
      <c r="AT11" s="32"/>
      <c r="AU11" s="32"/>
      <c r="AV11" s="226"/>
      <c r="AW11" s="226"/>
      <c r="AX11" s="226"/>
      <c r="AY11" s="226"/>
    </row>
    <row r="12">
      <c r="A12" s="153"/>
      <c r="B12" s="11"/>
      <c r="C12" s="17"/>
      <c r="D12" s="413" t="s">
        <v>2</v>
      </c>
      <c r="E12" s="26" t="s">
        <v>3</v>
      </c>
      <c r="F12" s="26" t="s">
        <v>4</v>
      </c>
      <c r="G12" s="26" t="s">
        <v>5</v>
      </c>
      <c r="H12" s="14"/>
      <c r="I12" s="18"/>
      <c r="J12" s="413" t="s">
        <v>2</v>
      </c>
      <c r="K12" s="413" t="s">
        <v>7</v>
      </c>
      <c r="L12" s="26" t="s">
        <v>4</v>
      </c>
      <c r="M12" s="26" t="s">
        <v>5</v>
      </c>
      <c r="N12" s="15"/>
      <c r="O12" s="18"/>
      <c r="P12" s="413" t="s">
        <v>2</v>
      </c>
      <c r="Q12" s="447" t="s">
        <v>8</v>
      </c>
      <c r="R12" s="26" t="s">
        <v>4</v>
      </c>
      <c r="S12" s="26" t="s">
        <v>5</v>
      </c>
      <c r="T12" s="11"/>
      <c r="U12" s="18"/>
      <c r="V12" s="413" t="s">
        <v>2</v>
      </c>
      <c r="W12" s="29" t="s">
        <v>9</v>
      </c>
      <c r="X12" s="26" t="s">
        <v>4</v>
      </c>
      <c r="Y12" s="26" t="s">
        <v>5</v>
      </c>
      <c r="Z12" s="582"/>
      <c r="AA12" s="18"/>
      <c r="AB12" s="413" t="s">
        <v>2</v>
      </c>
      <c r="AC12" s="29" t="s">
        <v>10</v>
      </c>
      <c r="AD12" s="26" t="s">
        <v>4</v>
      </c>
      <c r="AE12" s="26" t="s">
        <v>5</v>
      </c>
      <c r="AF12" s="15"/>
      <c r="AG12" s="18"/>
      <c r="AH12" s="413" t="s">
        <v>2</v>
      </c>
      <c r="AI12" s="448" t="s">
        <v>11</v>
      </c>
      <c r="AJ12" s="26" t="s">
        <v>4</v>
      </c>
      <c r="AK12" s="26" t="s">
        <v>5</v>
      </c>
      <c r="AL12" s="15"/>
      <c r="AM12" s="18"/>
      <c r="AN12" s="413" t="s">
        <v>2</v>
      </c>
      <c r="AO12" s="29" t="s">
        <v>12</v>
      </c>
      <c r="AP12" s="26" t="s">
        <v>4</v>
      </c>
      <c r="AQ12" s="26" t="s">
        <v>5</v>
      </c>
      <c r="AR12" s="193"/>
      <c r="AS12" s="646" t="s">
        <v>4</v>
      </c>
      <c r="AT12" s="646" t="s">
        <v>13</v>
      </c>
      <c r="AU12" s="646" t="s">
        <v>14</v>
      </c>
      <c r="AV12" s="228"/>
      <c r="AW12" s="31" t="s">
        <v>4</v>
      </c>
      <c r="AX12" s="31" t="s">
        <v>13</v>
      </c>
      <c r="AY12" s="31" t="s">
        <v>15</v>
      </c>
    </row>
    <row r="13">
      <c r="A13" s="415" t="s">
        <v>54</v>
      </c>
      <c r="B13" s="43" t="s">
        <v>19</v>
      </c>
      <c r="C13" s="37">
        <v>45026.0</v>
      </c>
      <c r="D13" s="95" t="s">
        <v>307</v>
      </c>
      <c r="E13" s="418" t="s">
        <v>180</v>
      </c>
      <c r="F13" s="40">
        <v>0.0</v>
      </c>
      <c r="G13" s="40">
        <v>5.0</v>
      </c>
      <c r="H13" s="43" t="s">
        <v>22</v>
      </c>
      <c r="I13" s="37">
        <v>45027.0</v>
      </c>
      <c r="J13" s="95" t="s">
        <v>211</v>
      </c>
      <c r="K13" s="418" t="s">
        <v>66</v>
      </c>
      <c r="L13" s="40">
        <v>0.0</v>
      </c>
      <c r="M13" s="40">
        <v>6.0</v>
      </c>
      <c r="N13" s="43" t="s">
        <v>24</v>
      </c>
      <c r="O13" s="37">
        <v>45028.0</v>
      </c>
      <c r="P13" s="95" t="s">
        <v>25</v>
      </c>
      <c r="Q13" s="418" t="s">
        <v>25</v>
      </c>
      <c r="R13" s="40">
        <v>0.0</v>
      </c>
      <c r="S13" s="40">
        <v>0.0</v>
      </c>
      <c r="T13" s="43" t="s">
        <v>26</v>
      </c>
      <c r="U13" s="37">
        <v>45029.0</v>
      </c>
      <c r="V13" s="95" t="s">
        <v>211</v>
      </c>
      <c r="W13" s="418" t="s">
        <v>66</v>
      </c>
      <c r="X13" s="40">
        <v>0.0</v>
      </c>
      <c r="Y13" s="40">
        <v>6.0</v>
      </c>
      <c r="Z13" s="43" t="s">
        <v>56</v>
      </c>
      <c r="AA13" s="37">
        <v>45030.0</v>
      </c>
      <c r="AB13" s="95" t="s">
        <v>307</v>
      </c>
      <c r="AC13" s="418" t="s">
        <v>180</v>
      </c>
      <c r="AD13" s="40">
        <v>0.0</v>
      </c>
      <c r="AE13" s="40">
        <v>5.0</v>
      </c>
      <c r="AF13" s="66" t="s">
        <v>57</v>
      </c>
      <c r="AG13" s="37">
        <v>45031.0</v>
      </c>
      <c r="AH13" s="95" t="s">
        <v>211</v>
      </c>
      <c r="AI13" s="418" t="s">
        <v>66</v>
      </c>
      <c r="AJ13" s="40">
        <v>0.0</v>
      </c>
      <c r="AK13" s="40">
        <v>6.0</v>
      </c>
      <c r="AL13" s="43" t="s">
        <v>93</v>
      </c>
      <c r="AM13" s="37">
        <v>45032.0</v>
      </c>
      <c r="AN13" s="95" t="s">
        <v>211</v>
      </c>
      <c r="AO13" s="418" t="s">
        <v>66</v>
      </c>
      <c r="AP13" s="40">
        <v>0.0</v>
      </c>
      <c r="AQ13" s="40">
        <v>6.0</v>
      </c>
      <c r="AR13" s="136"/>
      <c r="AS13" s="657">
        <f t="shared" ref="AS13:AT13" si="11">SUM(F13,L13,R13,X13,AD13,AJ13,AP13)</f>
        <v>0</v>
      </c>
      <c r="AT13" s="58">
        <f t="shared" si="11"/>
        <v>34</v>
      </c>
      <c r="AU13" s="658">
        <f t="shared" ref="AU13:AU16" si="13">SUM(AS13,AT13)</f>
        <v>34</v>
      </c>
      <c r="AV13" s="58">
        <v>2992.0</v>
      </c>
      <c r="AW13" s="584">
        <f t="shared" ref="AW13:AW14" si="14">80*AS13</f>
        <v>0</v>
      </c>
      <c r="AX13" s="584">
        <f t="shared" ref="AX13:AX14" si="15">88*AT13</f>
        <v>2992</v>
      </c>
      <c r="AY13" s="584">
        <f t="shared" ref="AY13:AY16" si="16">SUM(AW13,AX13)</f>
        <v>2992</v>
      </c>
    </row>
    <row r="14">
      <c r="A14" s="423" t="s">
        <v>69</v>
      </c>
      <c r="B14" s="420" t="s">
        <v>33</v>
      </c>
      <c r="C14" s="37">
        <v>45027.0</v>
      </c>
      <c r="D14" s="95" t="s">
        <v>315</v>
      </c>
      <c r="E14" s="418" t="s">
        <v>71</v>
      </c>
      <c r="F14" s="40">
        <v>6.5</v>
      </c>
      <c r="G14" s="40">
        <v>2.0</v>
      </c>
      <c r="H14" s="420" t="s">
        <v>46</v>
      </c>
      <c r="I14" s="495">
        <v>45028.0</v>
      </c>
      <c r="J14" s="95" t="s">
        <v>25</v>
      </c>
      <c r="K14" s="418" t="s">
        <v>25</v>
      </c>
      <c r="L14" s="40">
        <v>0.0</v>
      </c>
      <c r="M14" s="40">
        <v>0.0</v>
      </c>
      <c r="N14" s="420" t="s">
        <v>36</v>
      </c>
      <c r="O14" s="37">
        <v>45029.0</v>
      </c>
      <c r="P14" s="95" t="s">
        <v>274</v>
      </c>
      <c r="Q14" s="418" t="s">
        <v>48</v>
      </c>
      <c r="R14" s="40">
        <v>6.0</v>
      </c>
      <c r="S14" s="40">
        <v>2.0</v>
      </c>
      <c r="T14" s="420" t="s">
        <v>37</v>
      </c>
      <c r="U14" s="37">
        <v>45030.0</v>
      </c>
      <c r="V14" s="95" t="s">
        <v>274</v>
      </c>
      <c r="W14" s="418" t="s">
        <v>48</v>
      </c>
      <c r="X14" s="40">
        <v>6.0</v>
      </c>
      <c r="Y14" s="40">
        <v>2.0</v>
      </c>
      <c r="Z14" s="420" t="s">
        <v>40</v>
      </c>
      <c r="AA14" s="37">
        <v>45031.0</v>
      </c>
      <c r="AB14" s="95" t="s">
        <v>912</v>
      </c>
      <c r="AC14" s="98" t="s">
        <v>913</v>
      </c>
      <c r="AD14" s="40">
        <v>6.83</v>
      </c>
      <c r="AE14" s="40">
        <v>2.0</v>
      </c>
      <c r="AF14" s="96" t="s">
        <v>43</v>
      </c>
      <c r="AG14" s="37">
        <v>45032.0</v>
      </c>
      <c r="AH14" s="95" t="s">
        <v>274</v>
      </c>
      <c r="AI14" s="418" t="s">
        <v>48</v>
      </c>
      <c r="AJ14" s="40">
        <v>6.0</v>
      </c>
      <c r="AK14" s="40">
        <v>2.0</v>
      </c>
      <c r="AL14" s="420" t="s">
        <v>44</v>
      </c>
      <c r="AM14" s="495">
        <v>45033.0</v>
      </c>
      <c r="AN14" s="95" t="s">
        <v>274</v>
      </c>
      <c r="AO14" s="98" t="s">
        <v>48</v>
      </c>
      <c r="AP14" s="40">
        <v>6.0</v>
      </c>
      <c r="AQ14" s="40">
        <v>2.0</v>
      </c>
      <c r="AR14" s="136"/>
      <c r="AS14" s="657">
        <f t="shared" ref="AS14:AT14" si="12">SUM(F14,L14,R14,X14,AD14,AJ14,AP14)</f>
        <v>37.33</v>
      </c>
      <c r="AT14" s="58">
        <f t="shared" si="12"/>
        <v>12</v>
      </c>
      <c r="AU14" s="658">
        <f t="shared" si="13"/>
        <v>49.33</v>
      </c>
      <c r="AV14" s="58">
        <v>4056.0</v>
      </c>
      <c r="AW14" s="584">
        <f t="shared" si="14"/>
        <v>2986.4</v>
      </c>
      <c r="AX14" s="584">
        <f t="shared" si="15"/>
        <v>1056</v>
      </c>
      <c r="AY14" s="584">
        <f t="shared" si="16"/>
        <v>4042.4</v>
      </c>
    </row>
    <row r="15">
      <c r="A15" s="116" t="s">
        <v>73</v>
      </c>
      <c r="B15" s="420" t="s">
        <v>33</v>
      </c>
      <c r="C15" s="37">
        <v>45027.0</v>
      </c>
      <c r="D15" s="95" t="s">
        <v>112</v>
      </c>
      <c r="E15" s="418" t="s">
        <v>71</v>
      </c>
      <c r="F15" s="40">
        <v>6.5</v>
      </c>
      <c r="G15" s="40">
        <v>1.0</v>
      </c>
      <c r="H15" s="420" t="s">
        <v>46</v>
      </c>
      <c r="I15" s="495">
        <v>45028.0</v>
      </c>
      <c r="J15" s="95" t="s">
        <v>112</v>
      </c>
      <c r="K15" s="418" t="s">
        <v>71</v>
      </c>
      <c r="L15" s="40">
        <v>6.5</v>
      </c>
      <c r="M15" s="40">
        <v>1.0</v>
      </c>
      <c r="N15" s="38" t="s">
        <v>36</v>
      </c>
      <c r="O15" s="37">
        <v>45029.0</v>
      </c>
      <c r="P15" s="95" t="s">
        <v>112</v>
      </c>
      <c r="Q15" s="418" t="s">
        <v>71</v>
      </c>
      <c r="R15" s="40">
        <v>6.5</v>
      </c>
      <c r="S15" s="40">
        <v>1.0</v>
      </c>
      <c r="T15" s="420" t="s">
        <v>37</v>
      </c>
      <c r="U15" s="37">
        <v>45030.0</v>
      </c>
      <c r="V15" s="95" t="s">
        <v>112</v>
      </c>
      <c r="W15" s="418" t="s">
        <v>71</v>
      </c>
      <c r="X15" s="40">
        <v>6.5</v>
      </c>
      <c r="Y15" s="40">
        <v>1.0</v>
      </c>
      <c r="Z15" s="420" t="s">
        <v>40</v>
      </c>
      <c r="AA15" s="37">
        <v>45031.0</v>
      </c>
      <c r="AB15" s="95" t="s">
        <v>25</v>
      </c>
      <c r="AC15" s="418" t="s">
        <v>25</v>
      </c>
      <c r="AD15" s="40">
        <v>0.0</v>
      </c>
      <c r="AE15" s="40">
        <v>0.0</v>
      </c>
      <c r="AF15" s="96" t="s">
        <v>43</v>
      </c>
      <c r="AG15" s="37">
        <v>45032.0</v>
      </c>
      <c r="AH15" s="95" t="s">
        <v>112</v>
      </c>
      <c r="AI15" s="98" t="s">
        <v>71</v>
      </c>
      <c r="AJ15" s="40">
        <v>6.5</v>
      </c>
      <c r="AK15" s="40">
        <v>1.0</v>
      </c>
      <c r="AL15" s="420" t="s">
        <v>44</v>
      </c>
      <c r="AM15" s="495">
        <v>45033.0</v>
      </c>
      <c r="AN15" s="95" t="s">
        <v>47</v>
      </c>
      <c r="AO15" s="98" t="s">
        <v>318</v>
      </c>
      <c r="AP15" s="40">
        <v>7.0</v>
      </c>
      <c r="AQ15" s="40">
        <v>1.0</v>
      </c>
      <c r="AR15" s="136"/>
      <c r="AS15" s="657">
        <f t="shared" ref="AS15:AT15" si="17">SUM(F15,L15,R15,X15,AD15,AJ15,AP15)</f>
        <v>39.5</v>
      </c>
      <c r="AT15" s="58">
        <f t="shared" si="17"/>
        <v>6</v>
      </c>
      <c r="AU15" s="658">
        <f t="shared" si="13"/>
        <v>45.5</v>
      </c>
      <c r="AV15" s="58">
        <v>3087.5</v>
      </c>
      <c r="AW15" s="584">
        <f>67.31*AS15</f>
        <v>2658.745</v>
      </c>
      <c r="AX15" s="584">
        <f>74*AT15</f>
        <v>444</v>
      </c>
      <c r="AY15" s="584">
        <f t="shared" si="16"/>
        <v>3102.745</v>
      </c>
    </row>
    <row r="16">
      <c r="A16" s="116" t="s">
        <v>52</v>
      </c>
      <c r="B16" s="420" t="s">
        <v>33</v>
      </c>
      <c r="C16" s="37">
        <v>45027.0</v>
      </c>
      <c r="D16" s="95" t="s">
        <v>310</v>
      </c>
      <c r="E16" s="418" t="s">
        <v>311</v>
      </c>
      <c r="F16" s="40">
        <v>0.0</v>
      </c>
      <c r="G16" s="40">
        <v>1.0</v>
      </c>
      <c r="H16" s="420" t="s">
        <v>46</v>
      </c>
      <c r="I16" s="495">
        <v>45028.0</v>
      </c>
      <c r="J16" s="95" t="s">
        <v>274</v>
      </c>
      <c r="K16" s="418" t="s">
        <v>48</v>
      </c>
      <c r="L16" s="40">
        <v>6.0</v>
      </c>
      <c r="M16" s="40">
        <v>2.0</v>
      </c>
      <c r="N16" s="43" t="s">
        <v>24</v>
      </c>
      <c r="O16" s="37">
        <v>45028.0</v>
      </c>
      <c r="P16" s="95" t="s">
        <v>307</v>
      </c>
      <c r="Q16" s="418" t="s">
        <v>180</v>
      </c>
      <c r="R16" s="40">
        <v>0.0</v>
      </c>
      <c r="S16" s="40">
        <v>5.0</v>
      </c>
      <c r="T16" s="103"/>
      <c r="U16" s="104"/>
      <c r="V16" s="104"/>
      <c r="W16" s="105"/>
      <c r="X16" s="40">
        <v>0.0</v>
      </c>
      <c r="Y16" s="40">
        <v>0.0</v>
      </c>
      <c r="Z16" s="420" t="s">
        <v>40</v>
      </c>
      <c r="AA16" s="37">
        <v>45031.0</v>
      </c>
      <c r="AB16" s="95" t="s">
        <v>274</v>
      </c>
      <c r="AC16" s="418" t="s">
        <v>48</v>
      </c>
      <c r="AD16" s="40">
        <v>6.0</v>
      </c>
      <c r="AE16" s="40">
        <v>2.0</v>
      </c>
      <c r="AF16" s="46"/>
      <c r="AG16" s="45"/>
      <c r="AH16" s="98"/>
      <c r="AI16" s="98"/>
      <c r="AJ16" s="40">
        <v>0.0</v>
      </c>
      <c r="AK16" s="40">
        <v>0.0</v>
      </c>
      <c r="AL16" s="292"/>
      <c r="AM16" s="200"/>
      <c r="AN16" s="98"/>
      <c r="AO16" s="98"/>
      <c r="AP16" s="40">
        <v>0.0</v>
      </c>
      <c r="AQ16" s="40">
        <v>0.0</v>
      </c>
      <c r="AR16" s="136"/>
      <c r="AS16" s="657">
        <f t="shared" ref="AS16:AT16" si="18">SUM(F16,L16,R16,X16,AD16,AJ16,AP16)</f>
        <v>12</v>
      </c>
      <c r="AT16" s="53">
        <f t="shared" si="18"/>
        <v>10</v>
      </c>
      <c r="AU16" s="658">
        <f t="shared" si="13"/>
        <v>22</v>
      </c>
      <c r="AV16" s="58">
        <v>1840.0</v>
      </c>
      <c r="AW16" s="584">
        <f>80*AS16</f>
        <v>960</v>
      </c>
      <c r="AX16" s="584">
        <f>88*AT16</f>
        <v>880</v>
      </c>
      <c r="AY16" s="584">
        <f t="shared" si="16"/>
        <v>1840</v>
      </c>
    </row>
    <row r="17">
      <c r="AR17" s="92"/>
      <c r="AS17" s="92"/>
      <c r="AT17" s="92"/>
      <c r="AU17" s="92"/>
      <c r="AV17" s="228"/>
      <c r="AW17" s="33"/>
      <c r="AX17" s="33"/>
      <c r="AY17" s="33"/>
    </row>
    <row r="18">
      <c r="AO18" s="632"/>
      <c r="AP18" s="632"/>
      <c r="AQ18" s="632"/>
      <c r="AR18" s="626" t="s">
        <v>14</v>
      </c>
      <c r="AS18" s="657">
        <f t="shared" ref="AS18:AT18" si="19">SUM(AS13,AS14,AS15,AS16)</f>
        <v>88.83</v>
      </c>
      <c r="AT18" s="53">
        <f t="shared" si="19"/>
        <v>62</v>
      </c>
      <c r="AU18" s="658">
        <f>SUM(AS18,AT18)</f>
        <v>150.83</v>
      </c>
      <c r="AV18" s="58">
        <v>11975.5</v>
      </c>
      <c r="AW18" s="584">
        <f t="shared" ref="AW18:AY18" si="20">SUM(AW13,AW14,AW15,AW16)</f>
        <v>6605.145</v>
      </c>
      <c r="AX18" s="584">
        <f t="shared" si="20"/>
        <v>5372</v>
      </c>
      <c r="AY18" s="584">
        <f t="shared" si="20"/>
        <v>11977.145</v>
      </c>
    </row>
    <row r="19">
      <c r="A19" s="100"/>
      <c r="B19" s="101"/>
      <c r="C19" s="101"/>
      <c r="D19" s="3"/>
      <c r="E19" s="4"/>
      <c r="F19" s="102"/>
      <c r="G19" s="102"/>
      <c r="H19" s="102"/>
      <c r="I19" s="102"/>
      <c r="J19" s="6" t="s">
        <v>85</v>
      </c>
      <c r="K19" s="4"/>
      <c r="R19" s="103"/>
      <c r="S19" s="103"/>
      <c r="T19" s="103"/>
      <c r="U19" s="104"/>
      <c r="V19" s="104"/>
      <c r="W19" s="105"/>
      <c r="X19" s="104"/>
      <c r="Y19" s="104"/>
      <c r="Z19" s="104"/>
      <c r="AA19" s="104"/>
      <c r="AB19" s="9" t="s">
        <v>85</v>
      </c>
      <c r="AC19" s="4"/>
      <c r="AD19" s="104"/>
      <c r="AE19" s="104"/>
      <c r="AF19" s="104"/>
      <c r="AG19" s="104"/>
      <c r="AH19" s="104"/>
      <c r="AI19" s="105"/>
      <c r="AJ19" s="104"/>
      <c r="AK19" s="104"/>
      <c r="AL19" s="104"/>
      <c r="AM19" s="104"/>
      <c r="AN19" s="104"/>
      <c r="AO19" s="105"/>
      <c r="AP19" s="105"/>
      <c r="AQ19" s="105"/>
      <c r="AR19" s="106"/>
      <c r="AV19" s="601"/>
      <c r="AW19" s="601"/>
      <c r="AX19" s="601"/>
      <c r="AY19" s="601"/>
    </row>
    <row r="20">
      <c r="A20" s="7"/>
      <c r="B20" s="350"/>
      <c r="C20" s="350"/>
      <c r="D20" s="124"/>
      <c r="E20" s="351">
        <v>45026.0</v>
      </c>
      <c r="F20" s="387"/>
      <c r="G20" s="387"/>
      <c r="H20" s="387"/>
      <c r="I20" s="124"/>
      <c r="J20" s="124"/>
      <c r="K20" s="351">
        <v>45027.0</v>
      </c>
      <c r="L20" s="124"/>
      <c r="M20" s="124"/>
      <c r="N20" s="124"/>
      <c r="O20" s="124"/>
      <c r="P20" s="124"/>
      <c r="Q20" s="351">
        <v>45028.0</v>
      </c>
      <c r="R20" s="8"/>
      <c r="S20" s="8"/>
      <c r="T20" s="8"/>
      <c r="U20" s="126"/>
      <c r="V20" s="126"/>
      <c r="W20" s="405">
        <v>45029.0</v>
      </c>
      <c r="X20" s="126"/>
      <c r="Y20" s="126"/>
      <c r="Z20" s="126"/>
      <c r="AA20" s="126"/>
      <c r="AB20" s="126"/>
      <c r="AC20" s="405">
        <v>45030.0</v>
      </c>
      <c r="AD20" s="126"/>
      <c r="AE20" s="126"/>
      <c r="AF20" s="126"/>
      <c r="AG20" s="126"/>
      <c r="AH20" s="126"/>
      <c r="AI20" s="405">
        <v>45031.0</v>
      </c>
      <c r="AJ20" s="126"/>
      <c r="AK20" s="126"/>
      <c r="AL20" s="126"/>
      <c r="AM20" s="126"/>
      <c r="AN20" s="126"/>
      <c r="AO20" s="405">
        <v>45032.0</v>
      </c>
      <c r="AP20" s="519"/>
      <c r="AQ20" s="519"/>
      <c r="AR20" s="106"/>
      <c r="AV20" s="601"/>
      <c r="AW20" s="601"/>
      <c r="AX20" s="601"/>
      <c r="AY20" s="601"/>
    </row>
    <row r="21">
      <c r="A21" s="107"/>
      <c r="B21" s="26"/>
      <c r="C21" s="26"/>
      <c r="D21" s="26" t="s">
        <v>2</v>
      </c>
      <c r="E21" s="26" t="s">
        <v>3</v>
      </c>
      <c r="F21" s="26" t="s">
        <v>4</v>
      </c>
      <c r="G21" s="26" t="s">
        <v>5</v>
      </c>
      <c r="H21" s="26"/>
      <c r="I21" s="26"/>
      <c r="J21" s="26" t="s">
        <v>2</v>
      </c>
      <c r="K21" s="26" t="s">
        <v>7</v>
      </c>
      <c r="L21" s="26" t="s">
        <v>4</v>
      </c>
      <c r="M21" s="26" t="s">
        <v>5</v>
      </c>
      <c r="N21" s="26"/>
      <c r="O21" s="26"/>
      <c r="P21" s="26" t="s">
        <v>2</v>
      </c>
      <c r="Q21" s="26" t="s">
        <v>8</v>
      </c>
      <c r="R21" s="26" t="s">
        <v>4</v>
      </c>
      <c r="S21" s="26" t="s">
        <v>5</v>
      </c>
      <c r="T21" s="28"/>
      <c r="U21" s="29"/>
      <c r="V21" s="29" t="s">
        <v>2</v>
      </c>
      <c r="W21" s="29" t="s">
        <v>9</v>
      </c>
      <c r="X21" s="26" t="s">
        <v>4</v>
      </c>
      <c r="Y21" s="26" t="s">
        <v>5</v>
      </c>
      <c r="Z21" s="29"/>
      <c r="AA21" s="29"/>
      <c r="AB21" s="29" t="s">
        <v>2</v>
      </c>
      <c r="AC21" s="29" t="s">
        <v>10</v>
      </c>
      <c r="AD21" s="26" t="s">
        <v>4</v>
      </c>
      <c r="AE21" s="26" t="s">
        <v>5</v>
      </c>
      <c r="AF21" s="29"/>
      <c r="AG21" s="29"/>
      <c r="AH21" s="29" t="s">
        <v>2</v>
      </c>
      <c r="AI21" s="29" t="s">
        <v>11</v>
      </c>
      <c r="AJ21" s="26" t="s">
        <v>4</v>
      </c>
      <c r="AK21" s="26" t="s">
        <v>5</v>
      </c>
      <c r="AL21" s="29"/>
      <c r="AM21" s="29"/>
      <c r="AN21" s="29" t="s">
        <v>2</v>
      </c>
      <c r="AO21" s="29" t="s">
        <v>12</v>
      </c>
      <c r="AP21" s="26" t="s">
        <v>4</v>
      </c>
      <c r="AQ21" s="26" t="s">
        <v>5</v>
      </c>
      <c r="AR21" s="193"/>
      <c r="AS21" s="646" t="s">
        <v>4</v>
      </c>
      <c r="AT21" s="646" t="s">
        <v>13</v>
      </c>
      <c r="AU21" s="646" t="s">
        <v>14</v>
      </c>
      <c r="AV21" s="228"/>
      <c r="AW21" s="31" t="s">
        <v>4</v>
      </c>
      <c r="AX21" s="31" t="s">
        <v>13</v>
      </c>
      <c r="AY21" s="31" t="s">
        <v>15</v>
      </c>
    </row>
    <row r="22">
      <c r="A22" s="35" t="s">
        <v>52</v>
      </c>
      <c r="B22" s="420" t="s">
        <v>33</v>
      </c>
      <c r="C22" s="37">
        <v>45027.0</v>
      </c>
      <c r="D22" s="96" t="s">
        <v>47</v>
      </c>
      <c r="E22" s="110" t="s">
        <v>318</v>
      </c>
      <c r="F22" s="40">
        <v>7.0</v>
      </c>
      <c r="G22" s="40">
        <v>1.0</v>
      </c>
      <c r="H22" s="43"/>
      <c r="I22" s="37"/>
      <c r="J22" s="42"/>
      <c r="K22" s="39"/>
      <c r="L22" s="40">
        <v>0.0</v>
      </c>
      <c r="M22" s="40">
        <v>0.0</v>
      </c>
      <c r="N22" s="64"/>
      <c r="O22" s="45"/>
      <c r="P22" s="53"/>
      <c r="Q22" s="39"/>
      <c r="R22" s="40">
        <v>0.0</v>
      </c>
      <c r="S22" s="40">
        <v>0.0</v>
      </c>
      <c r="T22" s="43" t="s">
        <v>26</v>
      </c>
      <c r="U22" s="37">
        <v>45029.0</v>
      </c>
      <c r="V22" s="36" t="s">
        <v>277</v>
      </c>
      <c r="W22" s="127" t="s">
        <v>90</v>
      </c>
      <c r="X22" s="40">
        <v>0.0</v>
      </c>
      <c r="Y22" s="40">
        <v>7.5</v>
      </c>
      <c r="Z22" s="420"/>
      <c r="AA22" s="37"/>
      <c r="AB22" s="42"/>
      <c r="AC22" s="108"/>
      <c r="AD22" s="40">
        <v>0.0</v>
      </c>
      <c r="AE22" s="40">
        <v>0.0</v>
      </c>
      <c r="AF22" s="66"/>
      <c r="AG22" s="37"/>
      <c r="AH22" s="42"/>
      <c r="AI22" s="108"/>
      <c r="AJ22" s="40">
        <v>0.0</v>
      </c>
      <c r="AK22" s="40">
        <v>0.0</v>
      </c>
      <c r="AL22" s="43"/>
      <c r="AM22" s="37"/>
      <c r="AN22" s="42"/>
      <c r="AO22" s="108"/>
      <c r="AP22" s="40">
        <v>0.0</v>
      </c>
      <c r="AQ22" s="40">
        <v>0.0</v>
      </c>
      <c r="AR22" s="51"/>
      <c r="AS22" s="653">
        <f>SUM(35:35,F22,L22,R22,X22,AD22,AJ22,AP22)</f>
        <v>7</v>
      </c>
      <c r="AT22" s="228">
        <f>SUM(G22,M22,S22,Y22,AE22,AK22,AQ22)</f>
        <v>8.5</v>
      </c>
      <c r="AU22" s="654">
        <f t="shared" ref="AU22:AU24" si="22">SUM(AS22,AT22)</f>
        <v>15.5</v>
      </c>
      <c r="AV22" s="228">
        <v>1308.0</v>
      </c>
      <c r="AW22" s="33">
        <f t="shared" ref="AW22:AW24" si="23">80*AS22</f>
        <v>560</v>
      </c>
      <c r="AX22" s="33">
        <f t="shared" ref="AX22:AX24" si="24">88*AT22</f>
        <v>748</v>
      </c>
      <c r="AY22" s="33">
        <f t="shared" ref="AY22:AY24" si="25">SUM(AW22,AX22)</f>
        <v>1308</v>
      </c>
    </row>
    <row r="23">
      <c r="A23" s="35" t="s">
        <v>88</v>
      </c>
      <c r="B23" s="43" t="s">
        <v>19</v>
      </c>
      <c r="C23" s="37">
        <v>45026.0</v>
      </c>
      <c r="D23" s="42" t="s">
        <v>277</v>
      </c>
      <c r="E23" s="39" t="s">
        <v>90</v>
      </c>
      <c r="F23" s="40">
        <v>0.0</v>
      </c>
      <c r="G23" s="40">
        <v>7.5</v>
      </c>
      <c r="H23" s="43" t="s">
        <v>22</v>
      </c>
      <c r="I23" s="37">
        <v>45027.0</v>
      </c>
      <c r="J23" s="42" t="s">
        <v>277</v>
      </c>
      <c r="K23" s="39" t="s">
        <v>90</v>
      </c>
      <c r="L23" s="40">
        <v>0.0</v>
      </c>
      <c r="M23" s="40">
        <v>7.5</v>
      </c>
      <c r="N23" s="43" t="s">
        <v>24</v>
      </c>
      <c r="O23" s="37">
        <v>45028.0</v>
      </c>
      <c r="P23" s="36" t="s">
        <v>277</v>
      </c>
      <c r="Q23" s="127" t="s">
        <v>90</v>
      </c>
      <c r="R23" s="40">
        <v>0.0</v>
      </c>
      <c r="S23" s="40">
        <v>7.5</v>
      </c>
      <c r="T23" s="43" t="s">
        <v>26</v>
      </c>
      <c r="U23" s="37">
        <v>45029.0</v>
      </c>
      <c r="V23" s="42" t="s">
        <v>25</v>
      </c>
      <c r="W23" s="39" t="s">
        <v>25</v>
      </c>
      <c r="X23" s="40">
        <v>0.0</v>
      </c>
      <c r="Y23" s="40">
        <v>0.0</v>
      </c>
      <c r="Z23" s="43" t="s">
        <v>56</v>
      </c>
      <c r="AA23" s="37">
        <v>45030.0</v>
      </c>
      <c r="AB23" s="42" t="s">
        <v>278</v>
      </c>
      <c r="AC23" s="39" t="s">
        <v>92</v>
      </c>
      <c r="AD23" s="40">
        <v>0.0</v>
      </c>
      <c r="AE23" s="40">
        <v>8.0</v>
      </c>
      <c r="AF23" s="66" t="s">
        <v>57</v>
      </c>
      <c r="AG23" s="37">
        <v>45031.0</v>
      </c>
      <c r="AH23" s="42" t="s">
        <v>278</v>
      </c>
      <c r="AI23" s="108" t="s">
        <v>92</v>
      </c>
      <c r="AJ23" s="40">
        <v>0.0</v>
      </c>
      <c r="AK23" s="40">
        <v>8.0</v>
      </c>
      <c r="AL23" s="43" t="s">
        <v>93</v>
      </c>
      <c r="AM23" s="37">
        <v>45032.0</v>
      </c>
      <c r="AN23" s="42" t="s">
        <v>298</v>
      </c>
      <c r="AO23" s="39" t="s">
        <v>280</v>
      </c>
      <c r="AP23" s="40">
        <v>0.0</v>
      </c>
      <c r="AQ23" s="40">
        <v>7.0</v>
      </c>
      <c r="AR23" s="51"/>
      <c r="AS23" s="657">
        <f t="shared" ref="AS23:AT23" si="21">SUM(F23,L23,R23,X23,AD23,AJ23,AP23)</f>
        <v>0</v>
      </c>
      <c r="AT23" s="58">
        <f t="shared" si="21"/>
        <v>45.5</v>
      </c>
      <c r="AU23" s="658">
        <f t="shared" si="22"/>
        <v>45.5</v>
      </c>
      <c r="AV23" s="58">
        <v>4004.0</v>
      </c>
      <c r="AW23" s="33">
        <f t="shared" si="23"/>
        <v>0</v>
      </c>
      <c r="AX23" s="33">
        <f t="shared" si="24"/>
        <v>4004</v>
      </c>
      <c r="AY23" s="33">
        <f t="shared" si="25"/>
        <v>4004</v>
      </c>
    </row>
    <row r="24">
      <c r="A24" s="116" t="s">
        <v>97</v>
      </c>
      <c r="B24" s="420" t="s">
        <v>33</v>
      </c>
      <c r="C24" s="37">
        <v>45027.0</v>
      </c>
      <c r="D24" s="96" t="s">
        <v>25</v>
      </c>
      <c r="E24" s="110" t="s">
        <v>25</v>
      </c>
      <c r="F24" s="40">
        <v>0.0</v>
      </c>
      <c r="G24" s="40">
        <v>0.0</v>
      </c>
      <c r="H24" s="420" t="s">
        <v>46</v>
      </c>
      <c r="I24" s="495">
        <v>45028.0</v>
      </c>
      <c r="J24" s="96" t="s">
        <v>74</v>
      </c>
      <c r="K24" s="110" t="s">
        <v>99</v>
      </c>
      <c r="L24" s="40">
        <v>7.0</v>
      </c>
      <c r="M24" s="40">
        <v>0.5</v>
      </c>
      <c r="N24" s="38" t="s">
        <v>36</v>
      </c>
      <c r="O24" s="37">
        <v>45029.0</v>
      </c>
      <c r="P24" s="96" t="s">
        <v>74</v>
      </c>
      <c r="Q24" s="110" t="s">
        <v>99</v>
      </c>
      <c r="R24" s="40">
        <v>7.0</v>
      </c>
      <c r="S24" s="40">
        <v>0.5</v>
      </c>
      <c r="T24" s="420" t="s">
        <v>37</v>
      </c>
      <c r="U24" s="37">
        <v>45030.0</v>
      </c>
      <c r="V24" s="96" t="s">
        <v>74</v>
      </c>
      <c r="W24" s="110" t="s">
        <v>99</v>
      </c>
      <c r="X24" s="40">
        <v>7.0</v>
      </c>
      <c r="Y24" s="40">
        <v>0.5</v>
      </c>
      <c r="Z24" s="420" t="s">
        <v>40</v>
      </c>
      <c r="AA24" s="37">
        <v>45031.0</v>
      </c>
      <c r="AB24" s="114" t="s">
        <v>281</v>
      </c>
      <c r="AC24" s="110" t="s">
        <v>101</v>
      </c>
      <c r="AD24" s="40">
        <v>8.0</v>
      </c>
      <c r="AE24" s="40">
        <v>0.0</v>
      </c>
      <c r="AF24" s="96" t="s">
        <v>43</v>
      </c>
      <c r="AG24" s="37">
        <v>45032.0</v>
      </c>
      <c r="AH24" s="114" t="s">
        <v>281</v>
      </c>
      <c r="AI24" s="110" t="s">
        <v>101</v>
      </c>
      <c r="AJ24" s="40">
        <v>8.0</v>
      </c>
      <c r="AK24" s="40">
        <v>0.0</v>
      </c>
      <c r="AL24" s="420" t="s">
        <v>44</v>
      </c>
      <c r="AM24" s="495">
        <v>45033.0</v>
      </c>
      <c r="AN24" s="96" t="s">
        <v>128</v>
      </c>
      <c r="AO24" s="110" t="s">
        <v>202</v>
      </c>
      <c r="AP24" s="40">
        <v>6.0</v>
      </c>
      <c r="AQ24" s="40">
        <v>1.0</v>
      </c>
      <c r="AR24" s="32"/>
      <c r="AS24" s="660">
        <f t="shared" ref="AS24:AT24" si="26">SUM(F24,L24,R24,X24,AD24,AJ24,AP24)</f>
        <v>43</v>
      </c>
      <c r="AT24" s="686">
        <f t="shared" si="26"/>
        <v>2.5</v>
      </c>
      <c r="AU24" s="658">
        <f t="shared" si="22"/>
        <v>45.5</v>
      </c>
      <c r="AV24" s="58">
        <v>3660.0</v>
      </c>
      <c r="AW24" s="33">
        <f t="shared" si="23"/>
        <v>3440</v>
      </c>
      <c r="AX24" s="33">
        <f t="shared" si="24"/>
        <v>220</v>
      </c>
      <c r="AY24" s="33">
        <f t="shared" si="25"/>
        <v>3660</v>
      </c>
    </row>
    <row r="25">
      <c r="A25" s="116"/>
      <c r="B25" s="292"/>
      <c r="C25" s="45"/>
      <c r="D25" s="98"/>
      <c r="E25" s="98"/>
      <c r="F25" s="292"/>
      <c r="G25" s="292"/>
      <c r="H25" s="292"/>
      <c r="I25" s="200"/>
      <c r="J25" s="92"/>
      <c r="K25" s="92"/>
      <c r="L25" s="39"/>
      <c r="M25" s="39"/>
      <c r="N25" s="39"/>
      <c r="O25" s="45"/>
      <c r="P25" s="92"/>
      <c r="Q25" s="92"/>
      <c r="R25" s="292"/>
      <c r="S25" s="292"/>
      <c r="T25" s="292"/>
      <c r="U25" s="45"/>
      <c r="V25" s="98"/>
      <c r="W25" s="98"/>
      <c r="X25" s="292"/>
      <c r="Y25" s="292"/>
      <c r="Z25" s="292"/>
      <c r="AA25" s="45"/>
      <c r="AB25" s="72"/>
      <c r="AC25" s="92"/>
      <c r="AD25" s="92"/>
      <c r="AE25" s="92"/>
      <c r="AF25" s="92"/>
      <c r="AG25" s="45"/>
      <c r="AH25" s="72"/>
      <c r="AI25" s="92"/>
      <c r="AJ25" s="292"/>
      <c r="AK25" s="292"/>
      <c r="AL25" s="292"/>
      <c r="AM25" s="200"/>
      <c r="AN25" s="92"/>
      <c r="AR25" s="92"/>
      <c r="AS25" s="92"/>
      <c r="AT25" s="92"/>
      <c r="AU25" s="92"/>
      <c r="AV25" s="228"/>
      <c r="AW25" s="33"/>
      <c r="AX25" s="33"/>
      <c r="AY25" s="33"/>
    </row>
    <row r="26">
      <c r="A26" s="35"/>
      <c r="B26" s="292"/>
      <c r="C26" s="45"/>
      <c r="D26" s="98"/>
      <c r="E26" s="98"/>
      <c r="F26" s="292"/>
      <c r="G26" s="292"/>
      <c r="H26" s="292"/>
      <c r="I26" s="200"/>
      <c r="J26" s="92"/>
      <c r="K26" s="92"/>
      <c r="L26" s="39"/>
      <c r="M26" s="39"/>
      <c r="N26" s="39"/>
      <c r="O26" s="45"/>
      <c r="P26" s="92"/>
      <c r="Q26" s="92"/>
      <c r="R26" s="292"/>
      <c r="S26" s="292"/>
      <c r="T26" s="292"/>
      <c r="U26" s="45"/>
      <c r="V26" s="98"/>
      <c r="W26" s="98"/>
      <c r="X26" s="292"/>
      <c r="Y26" s="292"/>
      <c r="Z26" s="292"/>
      <c r="AA26" s="45"/>
      <c r="AB26" s="72"/>
      <c r="AC26" s="92"/>
      <c r="AD26" s="92"/>
      <c r="AE26" s="92"/>
      <c r="AF26" s="92"/>
      <c r="AG26" s="45"/>
      <c r="AH26" s="72"/>
      <c r="AI26" s="92"/>
      <c r="AJ26" s="292"/>
      <c r="AK26" s="292"/>
      <c r="AL26" s="292"/>
      <c r="AM26" s="200"/>
      <c r="AN26" s="92"/>
      <c r="AO26" s="632"/>
      <c r="AP26" s="632"/>
      <c r="AQ26" s="632"/>
      <c r="AR26" s="626" t="s">
        <v>14</v>
      </c>
      <c r="AS26" s="657">
        <f t="shared" ref="AS26:AT26" si="27">SUM(AS22,AS23,AS24)</f>
        <v>50</v>
      </c>
      <c r="AT26" s="53">
        <f t="shared" si="27"/>
        <v>56.5</v>
      </c>
      <c r="AU26" s="658">
        <f>SUM(AS26,AT26)</f>
        <v>106.5</v>
      </c>
      <c r="AV26" s="58">
        <v>8972.0</v>
      </c>
      <c r="AW26" s="584">
        <f>SUM(AW23,AW24,AW22)</f>
        <v>4000</v>
      </c>
      <c r="AX26" s="584">
        <f t="shared" ref="AX26:AY26" si="28">SUM(AX22,AX23,AX24)</f>
        <v>4972</v>
      </c>
      <c r="AY26" s="584">
        <f t="shared" si="28"/>
        <v>8972</v>
      </c>
    </row>
    <row r="27">
      <c r="A27" s="368"/>
      <c r="B27" s="361"/>
      <c r="C27" s="361"/>
      <c r="D27" s="3"/>
      <c r="E27" s="4"/>
      <c r="F27" s="123"/>
      <c r="G27" s="123"/>
      <c r="H27" s="123"/>
      <c r="I27" s="124"/>
      <c r="J27" s="6" t="s">
        <v>23</v>
      </c>
      <c r="K27" s="4"/>
      <c r="L27" s="124"/>
      <c r="M27" s="124"/>
      <c r="N27" s="124"/>
      <c r="O27" s="124"/>
      <c r="P27" s="7"/>
      <c r="Q27" s="124"/>
      <c r="R27" s="8"/>
      <c r="S27" s="8"/>
      <c r="T27" s="8"/>
      <c r="U27" s="8"/>
      <c r="V27" s="8"/>
      <c r="W27" s="126"/>
      <c r="X27" s="119"/>
      <c r="Y27" s="119"/>
      <c r="Z27" s="119"/>
      <c r="AA27" s="8"/>
      <c r="AB27" s="9" t="s">
        <v>23</v>
      </c>
      <c r="AC27" s="4"/>
      <c r="AD27" s="8"/>
      <c r="AE27" s="8"/>
      <c r="AF27" s="8"/>
      <c r="AG27" s="8"/>
      <c r="AH27" s="431"/>
      <c r="AI27" s="4"/>
      <c r="AJ27" s="8"/>
      <c r="AK27" s="8"/>
      <c r="AL27" s="8"/>
      <c r="AM27" s="8"/>
      <c r="AN27" s="8"/>
      <c r="AO27" s="126"/>
      <c r="AP27" s="126"/>
      <c r="AQ27" s="126"/>
      <c r="AR27" s="8"/>
      <c r="AS27" s="649"/>
      <c r="AT27" s="687"/>
      <c r="AU27" s="688"/>
      <c r="AV27" s="605"/>
      <c r="AW27" s="605"/>
      <c r="AX27" s="605"/>
      <c r="AY27" s="605"/>
    </row>
    <row r="28">
      <c r="A28" s="7"/>
      <c r="B28" s="350"/>
      <c r="C28" s="350"/>
      <c r="D28" s="124"/>
      <c r="E28" s="351">
        <v>45026.0</v>
      </c>
      <c r="F28" s="387"/>
      <c r="G28" s="387"/>
      <c r="H28" s="387"/>
      <c r="I28" s="124"/>
      <c r="J28" s="124"/>
      <c r="K28" s="351">
        <v>45027.0</v>
      </c>
      <c r="L28" s="124"/>
      <c r="M28" s="124"/>
      <c r="N28" s="124"/>
      <c r="O28" s="124"/>
      <c r="P28" s="124"/>
      <c r="Q28" s="351">
        <v>45028.0</v>
      </c>
      <c r="R28" s="8"/>
      <c r="S28" s="8"/>
      <c r="T28" s="8"/>
      <c r="U28" s="126"/>
      <c r="V28" s="126"/>
      <c r="W28" s="405">
        <v>45029.0</v>
      </c>
      <c r="X28" s="126"/>
      <c r="Y28" s="126"/>
      <c r="Z28" s="126"/>
      <c r="AA28" s="126"/>
      <c r="AB28" s="126"/>
      <c r="AC28" s="405">
        <v>45030.0</v>
      </c>
      <c r="AD28" s="126"/>
      <c r="AE28" s="126"/>
      <c r="AF28" s="126"/>
      <c r="AG28" s="126"/>
      <c r="AH28" s="126"/>
      <c r="AI28" s="405">
        <v>45031.0</v>
      </c>
      <c r="AJ28" s="126"/>
      <c r="AK28" s="126"/>
      <c r="AL28" s="126"/>
      <c r="AM28" s="126"/>
      <c r="AN28" s="126"/>
      <c r="AO28" s="405">
        <v>45032.0</v>
      </c>
      <c r="AP28" s="519"/>
      <c r="AQ28" s="519"/>
      <c r="AR28" s="106"/>
      <c r="AS28" s="32"/>
      <c r="AT28" s="32"/>
      <c r="AU28" s="32"/>
      <c r="AV28" s="226"/>
      <c r="AW28" s="226"/>
      <c r="AX28" s="226"/>
      <c r="AY28" s="226"/>
    </row>
    <row r="29">
      <c r="A29" s="107"/>
      <c r="B29" s="26"/>
      <c r="C29" s="26"/>
      <c r="D29" s="26" t="s">
        <v>2</v>
      </c>
      <c r="E29" s="26" t="s">
        <v>3</v>
      </c>
      <c r="F29" s="26" t="s">
        <v>4</v>
      </c>
      <c r="G29" s="26" t="s">
        <v>5</v>
      </c>
      <c r="H29" s="26"/>
      <c r="I29" s="26"/>
      <c r="J29" s="26" t="s">
        <v>2</v>
      </c>
      <c r="K29" s="26" t="s">
        <v>7</v>
      </c>
      <c r="L29" s="26" t="s">
        <v>4</v>
      </c>
      <c r="M29" s="26" t="s">
        <v>5</v>
      </c>
      <c r="N29" s="26"/>
      <c r="O29" s="26"/>
      <c r="P29" s="26" t="s">
        <v>2</v>
      </c>
      <c r="Q29" s="26" t="s">
        <v>8</v>
      </c>
      <c r="R29" s="26" t="s">
        <v>4</v>
      </c>
      <c r="S29" s="26" t="s">
        <v>5</v>
      </c>
      <c r="T29" s="28"/>
      <c r="U29" s="29"/>
      <c r="V29" s="29" t="s">
        <v>2</v>
      </c>
      <c r="W29" s="29" t="s">
        <v>9</v>
      </c>
      <c r="X29" s="26" t="s">
        <v>4</v>
      </c>
      <c r="Y29" s="26" t="s">
        <v>5</v>
      </c>
      <c r="Z29" s="29"/>
      <c r="AA29" s="29"/>
      <c r="AB29" s="29" t="s">
        <v>2</v>
      </c>
      <c r="AC29" s="29" t="s">
        <v>10</v>
      </c>
      <c r="AD29" s="26" t="s">
        <v>4</v>
      </c>
      <c r="AE29" s="26" t="s">
        <v>5</v>
      </c>
      <c r="AF29" s="29"/>
      <c r="AG29" s="29"/>
      <c r="AH29" s="29" t="s">
        <v>2</v>
      </c>
      <c r="AI29" s="29" t="s">
        <v>11</v>
      </c>
      <c r="AJ29" s="26" t="s">
        <v>4</v>
      </c>
      <c r="AK29" s="26" t="s">
        <v>5</v>
      </c>
      <c r="AL29" s="29"/>
      <c r="AM29" s="29"/>
      <c r="AN29" s="29" t="s">
        <v>2</v>
      </c>
      <c r="AO29" s="29" t="s">
        <v>12</v>
      </c>
      <c r="AP29" s="26" t="s">
        <v>4</v>
      </c>
      <c r="AQ29" s="26" t="s">
        <v>5</v>
      </c>
      <c r="AR29" s="193"/>
      <c r="AS29" s="646" t="s">
        <v>4</v>
      </c>
      <c r="AT29" s="646" t="s">
        <v>13</v>
      </c>
      <c r="AU29" s="646" t="s">
        <v>14</v>
      </c>
      <c r="AV29" s="228"/>
      <c r="AW29" s="31" t="s">
        <v>4</v>
      </c>
      <c r="AX29" s="31" t="s">
        <v>13</v>
      </c>
      <c r="AY29" s="31" t="s">
        <v>15</v>
      </c>
    </row>
    <row r="30">
      <c r="A30" s="35" t="s">
        <v>123</v>
      </c>
      <c r="B30" s="275" t="s">
        <v>62</v>
      </c>
      <c r="C30" s="37">
        <v>45027.0</v>
      </c>
      <c r="D30" s="131" t="s">
        <v>308</v>
      </c>
      <c r="E30" s="111" t="s">
        <v>476</v>
      </c>
      <c r="F30" s="40">
        <v>5.0</v>
      </c>
      <c r="G30" s="40">
        <v>5.5</v>
      </c>
      <c r="H30" s="420" t="s">
        <v>46</v>
      </c>
      <c r="I30" s="495">
        <v>45028.0</v>
      </c>
      <c r="J30" s="131" t="s">
        <v>25</v>
      </c>
      <c r="K30" s="111" t="s">
        <v>25</v>
      </c>
      <c r="L30" s="40">
        <v>0.0</v>
      </c>
      <c r="M30" s="40">
        <v>0.0</v>
      </c>
      <c r="N30" s="38" t="s">
        <v>64</v>
      </c>
      <c r="O30" s="37">
        <v>45029.0</v>
      </c>
      <c r="P30" s="131" t="s">
        <v>901</v>
      </c>
      <c r="Q30" s="111" t="s">
        <v>903</v>
      </c>
      <c r="R30" s="40">
        <v>2.0</v>
      </c>
      <c r="S30" s="40">
        <v>5.5</v>
      </c>
      <c r="T30" s="95" t="s">
        <v>67</v>
      </c>
      <c r="U30" s="37">
        <v>45030.0</v>
      </c>
      <c r="V30" s="131" t="s">
        <v>901</v>
      </c>
      <c r="W30" s="111" t="s">
        <v>903</v>
      </c>
      <c r="X30" s="40">
        <v>2.0</v>
      </c>
      <c r="Y30" s="40">
        <v>5.5</v>
      </c>
      <c r="Z30" s="95" t="s">
        <v>78</v>
      </c>
      <c r="AA30" s="37">
        <v>45031.0</v>
      </c>
      <c r="AB30" s="131" t="s">
        <v>901</v>
      </c>
      <c r="AC30" s="111" t="s">
        <v>903</v>
      </c>
      <c r="AD30" s="40">
        <v>2.0</v>
      </c>
      <c r="AE30" s="40">
        <v>5.5</v>
      </c>
      <c r="AF30" s="434" t="s">
        <v>79</v>
      </c>
      <c r="AG30" s="37">
        <v>45032.0</v>
      </c>
      <c r="AH30" s="131" t="s">
        <v>431</v>
      </c>
      <c r="AI30" s="111" t="s">
        <v>470</v>
      </c>
      <c r="AJ30" s="40">
        <v>3.0</v>
      </c>
      <c r="AK30" s="40">
        <v>5.5</v>
      </c>
      <c r="AL30" s="96" t="s">
        <v>27</v>
      </c>
      <c r="AM30" s="495">
        <v>45033.0</v>
      </c>
      <c r="AN30" s="131" t="s">
        <v>283</v>
      </c>
      <c r="AO30" s="111" t="s">
        <v>538</v>
      </c>
      <c r="AP30" s="40">
        <v>0.0</v>
      </c>
      <c r="AQ30" s="40">
        <v>5.5</v>
      </c>
      <c r="AR30" s="194"/>
      <c r="AS30" s="666">
        <f t="shared" ref="AS30:AT30" si="29">SUM(F30,L30,R30,X30,AD30,AJ30,AP30)</f>
        <v>14</v>
      </c>
      <c r="AT30" s="111">
        <f t="shared" si="29"/>
        <v>33</v>
      </c>
      <c r="AU30" s="667">
        <f t="shared" ref="AU30:AU34" si="31">SUM(AS30,AT30)</f>
        <v>47</v>
      </c>
      <c r="AV30" s="689">
        <v>4024.0</v>
      </c>
      <c r="AW30" s="690">
        <f t="shared" ref="AW30:AW34" si="32">80*AS30</f>
        <v>1120</v>
      </c>
      <c r="AX30" s="690">
        <f t="shared" ref="AX30:AX34" si="33">88*AT30</f>
        <v>2904</v>
      </c>
      <c r="AY30" s="690">
        <f t="shared" ref="AY30:AY34" si="34">SUM(AW30,AX30)</f>
        <v>4024</v>
      </c>
    </row>
    <row r="31">
      <c r="A31" s="67" t="s">
        <v>52</v>
      </c>
      <c r="B31" s="134"/>
      <c r="C31" s="45"/>
      <c r="D31" s="111"/>
      <c r="E31" s="111"/>
      <c r="F31" s="40">
        <v>0.0</v>
      </c>
      <c r="G31" s="40">
        <v>0.0</v>
      </c>
      <c r="H31" s="95" t="s">
        <v>131</v>
      </c>
      <c r="I31" s="495">
        <v>45028.0</v>
      </c>
      <c r="J31" s="131" t="s">
        <v>284</v>
      </c>
      <c r="K31" s="111" t="s">
        <v>914</v>
      </c>
      <c r="L31" s="40">
        <v>0.0</v>
      </c>
      <c r="M31" s="40">
        <v>3.5</v>
      </c>
      <c r="N31" s="38"/>
      <c r="O31" s="37"/>
      <c r="P31" s="691"/>
      <c r="Q31" s="131"/>
      <c r="R31" s="40">
        <v>0.0</v>
      </c>
      <c r="S31" s="40">
        <v>0.0</v>
      </c>
      <c r="T31" s="98"/>
      <c r="U31" s="45"/>
      <c r="V31" s="111"/>
      <c r="W31" s="111"/>
      <c r="X31" s="40">
        <v>0.0</v>
      </c>
      <c r="Y31" s="40">
        <v>0.0</v>
      </c>
      <c r="AD31" s="40">
        <v>0.0</v>
      </c>
      <c r="AE31" s="40">
        <v>0.0</v>
      </c>
      <c r="AJ31" s="40">
        <v>0.0</v>
      </c>
      <c r="AK31" s="40">
        <v>0.0</v>
      </c>
      <c r="AL31" s="64"/>
      <c r="AM31" s="45"/>
      <c r="AN31" s="111"/>
      <c r="AO31" s="111"/>
      <c r="AP31" s="40">
        <v>0.0</v>
      </c>
      <c r="AQ31" s="40">
        <v>0.0</v>
      </c>
      <c r="AR31" s="194"/>
      <c r="AS31" s="669">
        <f t="shared" ref="AS31:AT31" si="30">SUM(F31,L31,R31,X31,AD31,AJ31,AP31)</f>
        <v>0</v>
      </c>
      <c r="AT31" s="93">
        <f t="shared" si="30"/>
        <v>3.5</v>
      </c>
      <c r="AU31" s="531">
        <f t="shared" si="31"/>
        <v>3.5</v>
      </c>
      <c r="AV31" s="692">
        <v>308.0</v>
      </c>
      <c r="AW31" s="690">
        <f t="shared" si="32"/>
        <v>0</v>
      </c>
      <c r="AX31" s="690">
        <f t="shared" si="33"/>
        <v>308</v>
      </c>
      <c r="AY31" s="690">
        <f t="shared" si="34"/>
        <v>308</v>
      </c>
    </row>
    <row r="32">
      <c r="A32" s="67" t="s">
        <v>18</v>
      </c>
      <c r="F32" s="40">
        <v>0.0</v>
      </c>
      <c r="G32" s="40">
        <v>0.0</v>
      </c>
      <c r="H32" s="693" t="s">
        <v>46</v>
      </c>
      <c r="I32" s="498">
        <v>45028.0</v>
      </c>
      <c r="J32" s="147" t="s">
        <v>285</v>
      </c>
      <c r="K32" s="111" t="s">
        <v>129</v>
      </c>
      <c r="L32" s="40">
        <v>5.0</v>
      </c>
      <c r="M32" s="40">
        <v>2.0</v>
      </c>
      <c r="N32" s="693" t="s">
        <v>36</v>
      </c>
      <c r="O32" s="498">
        <v>45029.0</v>
      </c>
      <c r="P32" s="147" t="s">
        <v>904</v>
      </c>
      <c r="Q32" s="111" t="s">
        <v>222</v>
      </c>
      <c r="R32" s="40">
        <v>3.0</v>
      </c>
      <c r="S32" s="40">
        <v>0.0</v>
      </c>
      <c r="T32" s="300" t="s">
        <v>37</v>
      </c>
      <c r="U32" s="146">
        <v>45030.0</v>
      </c>
      <c r="V32" s="147" t="s">
        <v>904</v>
      </c>
      <c r="W32" s="111" t="s">
        <v>222</v>
      </c>
      <c r="X32" s="40">
        <v>3.0</v>
      </c>
      <c r="Y32" s="40">
        <v>0.0</v>
      </c>
      <c r="Z32" s="420" t="s">
        <v>40</v>
      </c>
      <c r="AA32" s="37">
        <v>45031.0</v>
      </c>
      <c r="AB32" s="147" t="s">
        <v>904</v>
      </c>
      <c r="AC32" s="111" t="s">
        <v>222</v>
      </c>
      <c r="AD32" s="40">
        <v>3.0</v>
      </c>
      <c r="AE32" s="40">
        <v>0.0</v>
      </c>
      <c r="AF32" s="297"/>
      <c r="AG32" s="45"/>
      <c r="AH32" s="111"/>
      <c r="AI32" s="111"/>
      <c r="AJ32" s="40">
        <v>0.0</v>
      </c>
      <c r="AK32" s="40">
        <v>0.0</v>
      </c>
      <c r="AP32" s="40">
        <v>0.0</v>
      </c>
      <c r="AQ32" s="40">
        <v>0.0</v>
      </c>
      <c r="AS32" s="666">
        <f t="shared" ref="AS32:AT32" si="35">SUM(F32,L32,R32,X32,AD32,AJ32,AP32)</f>
        <v>14</v>
      </c>
      <c r="AT32" s="111">
        <f t="shared" si="35"/>
        <v>2</v>
      </c>
      <c r="AU32" s="667">
        <f t="shared" si="31"/>
        <v>16</v>
      </c>
      <c r="AV32" s="689">
        <v>1296.0</v>
      </c>
      <c r="AW32" s="690">
        <f t="shared" si="32"/>
        <v>1120</v>
      </c>
      <c r="AX32" s="690">
        <f t="shared" si="33"/>
        <v>176</v>
      </c>
      <c r="AY32" s="690">
        <f t="shared" si="34"/>
        <v>1296</v>
      </c>
    </row>
    <row r="33">
      <c r="A33" s="68" t="s">
        <v>45</v>
      </c>
      <c r="F33" s="40">
        <v>0.0</v>
      </c>
      <c r="G33" s="40">
        <v>0.0</v>
      </c>
      <c r="H33" s="73"/>
      <c r="J33" s="140"/>
      <c r="K33" s="140"/>
      <c r="L33" s="40">
        <v>0.0</v>
      </c>
      <c r="M33" s="40">
        <v>0.0</v>
      </c>
      <c r="R33" s="40">
        <v>0.0</v>
      </c>
      <c r="S33" s="40">
        <v>0.0</v>
      </c>
      <c r="X33" s="40">
        <v>0.0</v>
      </c>
      <c r="Y33" s="40">
        <v>0.0</v>
      </c>
      <c r="AB33" s="115"/>
      <c r="AC33" s="115"/>
      <c r="AD33" s="40">
        <v>0.0</v>
      </c>
      <c r="AE33" s="40">
        <v>0.0</v>
      </c>
      <c r="AJ33" s="40">
        <v>0.0</v>
      </c>
      <c r="AK33" s="40">
        <v>0.0</v>
      </c>
      <c r="AL33" s="96" t="s">
        <v>44</v>
      </c>
      <c r="AM33" s="495">
        <v>45033.0</v>
      </c>
      <c r="AN33" s="147" t="s">
        <v>236</v>
      </c>
      <c r="AO33" s="111" t="s">
        <v>125</v>
      </c>
      <c r="AP33" s="40">
        <v>5.0</v>
      </c>
      <c r="AQ33" s="40">
        <v>0.0</v>
      </c>
      <c r="AR33" s="194"/>
      <c r="AS33" s="666">
        <f t="shared" ref="AS33:AT33" si="36">SUM(F33,L33,R33,X33,AD33,AJ33,AP33)</f>
        <v>5</v>
      </c>
      <c r="AT33" s="111">
        <f t="shared" si="36"/>
        <v>0</v>
      </c>
      <c r="AU33" s="667">
        <f t="shared" si="31"/>
        <v>5</v>
      </c>
      <c r="AV33" s="689">
        <v>400.0</v>
      </c>
      <c r="AW33" s="690">
        <f t="shared" si="32"/>
        <v>400</v>
      </c>
      <c r="AX33" s="690">
        <f t="shared" si="33"/>
        <v>0</v>
      </c>
      <c r="AY33" s="690">
        <f t="shared" si="34"/>
        <v>400</v>
      </c>
    </row>
    <row r="34">
      <c r="A34" s="68" t="s">
        <v>50</v>
      </c>
      <c r="F34" s="40">
        <v>0.0</v>
      </c>
      <c r="G34" s="40">
        <v>0.0</v>
      </c>
      <c r="H34" s="73"/>
      <c r="J34" s="140"/>
      <c r="K34" s="140"/>
      <c r="L34" s="40">
        <v>0.0</v>
      </c>
      <c r="M34" s="40">
        <v>0.0</v>
      </c>
      <c r="R34" s="40">
        <v>0.0</v>
      </c>
      <c r="S34" s="40">
        <v>0.0</v>
      </c>
      <c r="X34" s="40">
        <v>0.0</v>
      </c>
      <c r="Y34" s="40">
        <v>0.0</v>
      </c>
      <c r="AB34" s="115"/>
      <c r="AC34" s="115"/>
      <c r="AD34" s="40">
        <v>0.0</v>
      </c>
      <c r="AE34" s="40">
        <v>0.0</v>
      </c>
      <c r="AF34" s="434" t="s">
        <v>43</v>
      </c>
      <c r="AG34" s="37">
        <v>45032.0</v>
      </c>
      <c r="AH34" s="147" t="s">
        <v>708</v>
      </c>
      <c r="AI34" s="111" t="s">
        <v>709</v>
      </c>
      <c r="AJ34" s="40">
        <v>2.0</v>
      </c>
      <c r="AK34" s="40">
        <v>0.0</v>
      </c>
      <c r="AP34" s="40">
        <v>0.0</v>
      </c>
      <c r="AQ34" s="40">
        <v>0.0</v>
      </c>
      <c r="AS34" s="666">
        <f t="shared" ref="AS34:AT34" si="37">SUM(F34,L34,R34,X34,AD34,AJ34,AP34)</f>
        <v>2</v>
      </c>
      <c r="AT34" s="111">
        <f t="shared" si="37"/>
        <v>0</v>
      </c>
      <c r="AU34" s="667">
        <f t="shared" si="31"/>
        <v>2</v>
      </c>
      <c r="AV34" s="689">
        <v>160.0</v>
      </c>
      <c r="AW34" s="690">
        <f t="shared" si="32"/>
        <v>160</v>
      </c>
      <c r="AX34" s="690">
        <f t="shared" si="33"/>
        <v>0</v>
      </c>
      <c r="AY34" s="690">
        <f t="shared" si="34"/>
        <v>160</v>
      </c>
    </row>
    <row r="35">
      <c r="F35" s="73"/>
      <c r="G35" s="73"/>
      <c r="H35" s="73"/>
      <c r="J35" s="140"/>
      <c r="K35" s="140"/>
      <c r="AB35" s="115"/>
      <c r="AC35" s="115"/>
      <c r="AS35" s="92"/>
      <c r="AT35" s="92"/>
      <c r="AU35" s="92"/>
      <c r="AV35" s="228"/>
      <c r="AW35" s="33"/>
      <c r="AX35" s="33"/>
      <c r="AY35" s="33"/>
    </row>
    <row r="36">
      <c r="F36" s="73"/>
      <c r="G36" s="73"/>
      <c r="H36" s="73"/>
      <c r="J36" s="140"/>
      <c r="K36" s="140"/>
      <c r="AB36" s="115"/>
      <c r="AC36" s="115"/>
      <c r="AO36" s="632"/>
      <c r="AP36" s="632"/>
      <c r="AQ36" s="632"/>
      <c r="AR36" s="655" t="s">
        <v>14</v>
      </c>
      <c r="AS36" s="657">
        <f t="shared" ref="AS36:AT36" si="38">SUM(AS30,AS31,AS32,AS33,AS34)</f>
        <v>35</v>
      </c>
      <c r="AT36" s="53">
        <f t="shared" si="38"/>
        <v>38.5</v>
      </c>
      <c r="AU36" s="658">
        <f>SUM(AS36,AT36)</f>
        <v>73.5</v>
      </c>
      <c r="AV36" s="58">
        <v>6188.0</v>
      </c>
      <c r="AW36" s="584">
        <f t="shared" ref="AW36:AY36" si="39">SUM(AW30,AW31,AW32,AW33,AW34)</f>
        <v>2800</v>
      </c>
      <c r="AX36" s="584">
        <f t="shared" si="39"/>
        <v>3388</v>
      </c>
      <c r="AY36" s="584">
        <f t="shared" si="39"/>
        <v>6188</v>
      </c>
    </row>
    <row r="37">
      <c r="F37" s="73"/>
      <c r="G37" s="73"/>
      <c r="H37" s="73"/>
      <c r="J37" s="6" t="s">
        <v>49</v>
      </c>
      <c r="K37" s="4"/>
      <c r="AB37" s="9" t="s">
        <v>49</v>
      </c>
      <c r="AC37" s="4"/>
      <c r="AS37" s="92"/>
      <c r="AT37" s="92"/>
      <c r="AU37" s="92"/>
      <c r="AV37" s="226"/>
      <c r="AW37" s="226"/>
      <c r="AX37" s="226"/>
      <c r="AY37" s="226"/>
    </row>
    <row r="38">
      <c r="A38" s="7"/>
      <c r="B38" s="350"/>
      <c r="C38" s="350"/>
      <c r="D38" s="124"/>
      <c r="E38" s="351">
        <v>45026.0</v>
      </c>
      <c r="F38" s="387"/>
      <c r="G38" s="387"/>
      <c r="H38" s="387"/>
      <c r="I38" s="124"/>
      <c r="J38" s="124"/>
      <c r="K38" s="351">
        <v>45027.0</v>
      </c>
      <c r="L38" s="124"/>
      <c r="M38" s="124"/>
      <c r="N38" s="124"/>
      <c r="O38" s="124"/>
      <c r="P38" s="124"/>
      <c r="Q38" s="351">
        <v>45028.0</v>
      </c>
      <c r="R38" s="8"/>
      <c r="S38" s="8"/>
      <c r="T38" s="8"/>
      <c r="U38" s="126"/>
      <c r="V38" s="126"/>
      <c r="W38" s="405">
        <v>45029.0</v>
      </c>
      <c r="X38" s="126"/>
      <c r="Y38" s="126"/>
      <c r="Z38" s="126"/>
      <c r="AA38" s="126"/>
      <c r="AB38" s="126"/>
      <c r="AC38" s="405">
        <v>45030.0</v>
      </c>
      <c r="AD38" s="126"/>
      <c r="AE38" s="126"/>
      <c r="AF38" s="126"/>
      <c r="AG38" s="126"/>
      <c r="AH38" s="126"/>
      <c r="AI38" s="405">
        <v>45031.0</v>
      </c>
      <c r="AJ38" s="126"/>
      <c r="AK38" s="126"/>
      <c r="AL38" s="126"/>
      <c r="AM38" s="126"/>
      <c r="AN38" s="126"/>
      <c r="AO38" s="405">
        <v>45032.0</v>
      </c>
      <c r="AP38" s="519"/>
      <c r="AQ38" s="519"/>
      <c r="AR38" s="106"/>
      <c r="AV38" s="601"/>
      <c r="AW38" s="601"/>
      <c r="AX38" s="601"/>
      <c r="AY38" s="601"/>
    </row>
    <row r="39">
      <c r="A39" s="107"/>
      <c r="B39" s="26"/>
      <c r="C39" s="26"/>
      <c r="D39" s="26" t="s">
        <v>2</v>
      </c>
      <c r="E39" s="26" t="s">
        <v>3</v>
      </c>
      <c r="F39" s="26" t="s">
        <v>4</v>
      </c>
      <c r="G39" s="26" t="s">
        <v>5</v>
      </c>
      <c r="H39" s="26"/>
      <c r="I39" s="26"/>
      <c r="J39" s="26" t="s">
        <v>2</v>
      </c>
      <c r="K39" s="26" t="s">
        <v>7</v>
      </c>
      <c r="L39" s="26" t="s">
        <v>4</v>
      </c>
      <c r="M39" s="26" t="s">
        <v>5</v>
      </c>
      <c r="N39" s="26"/>
      <c r="O39" s="26"/>
      <c r="P39" s="26" t="s">
        <v>2</v>
      </c>
      <c r="Q39" s="26" t="s">
        <v>8</v>
      </c>
      <c r="R39" s="26" t="s">
        <v>4</v>
      </c>
      <c r="S39" s="26" t="s">
        <v>5</v>
      </c>
      <c r="T39" s="28"/>
      <c r="U39" s="29"/>
      <c r="V39" s="29" t="s">
        <v>2</v>
      </c>
      <c r="W39" s="29" t="s">
        <v>9</v>
      </c>
      <c r="X39" s="26" t="s">
        <v>4</v>
      </c>
      <c r="Y39" s="26" t="s">
        <v>5</v>
      </c>
      <c r="Z39" s="29"/>
      <c r="AA39" s="29"/>
      <c r="AB39" s="29" t="s">
        <v>2</v>
      </c>
      <c r="AC39" s="29" t="s">
        <v>10</v>
      </c>
      <c r="AD39" s="26" t="s">
        <v>4</v>
      </c>
      <c r="AE39" s="26" t="s">
        <v>5</v>
      </c>
      <c r="AF39" s="29"/>
      <c r="AG39" s="29"/>
      <c r="AH39" s="29" t="s">
        <v>2</v>
      </c>
      <c r="AI39" s="29" t="s">
        <v>11</v>
      </c>
      <c r="AJ39" s="26" t="s">
        <v>4</v>
      </c>
      <c r="AK39" s="26" t="s">
        <v>5</v>
      </c>
      <c r="AL39" s="29"/>
      <c r="AM39" s="29"/>
      <c r="AN39" s="29" t="s">
        <v>2</v>
      </c>
      <c r="AO39" s="29" t="s">
        <v>12</v>
      </c>
      <c r="AP39" s="26" t="s">
        <v>4</v>
      </c>
      <c r="AQ39" s="26" t="s">
        <v>5</v>
      </c>
      <c r="AR39" s="193"/>
      <c r="AS39" s="646" t="s">
        <v>4</v>
      </c>
      <c r="AT39" s="646" t="s">
        <v>13</v>
      </c>
      <c r="AU39" s="646" t="s">
        <v>14</v>
      </c>
      <c r="AV39" s="228"/>
      <c r="AW39" s="31" t="s">
        <v>4</v>
      </c>
      <c r="AX39" s="31" t="s">
        <v>13</v>
      </c>
      <c r="AY39" s="31" t="s">
        <v>15</v>
      </c>
    </row>
    <row r="40">
      <c r="A40" s="225" t="s">
        <v>52</v>
      </c>
      <c r="F40" s="40">
        <v>0.0</v>
      </c>
      <c r="G40" s="40">
        <v>0.0</v>
      </c>
      <c r="H40" s="35"/>
      <c r="I40" s="200"/>
      <c r="J40" s="92"/>
      <c r="K40" s="92"/>
      <c r="L40" s="40">
        <v>0.0</v>
      </c>
      <c r="M40" s="40">
        <v>0.0</v>
      </c>
      <c r="N40" s="40" t="s">
        <v>36</v>
      </c>
      <c r="O40" s="146">
        <v>45029.0</v>
      </c>
      <c r="P40" s="147" t="s">
        <v>288</v>
      </c>
      <c r="Q40" s="40" t="s">
        <v>138</v>
      </c>
      <c r="R40" s="40">
        <v>2.0</v>
      </c>
      <c r="S40" s="40">
        <v>2.0</v>
      </c>
      <c r="T40" s="155"/>
      <c r="U40" s="165"/>
      <c r="V40" s="17"/>
      <c r="W40" s="16"/>
      <c r="X40" s="40">
        <v>0.0</v>
      </c>
      <c r="Y40" s="40">
        <v>0.0</v>
      </c>
      <c r="Z40" s="157"/>
      <c r="AA40" s="171"/>
      <c r="AB40" s="636"/>
      <c r="AC40" s="636"/>
      <c r="AD40" s="40">
        <v>0.0</v>
      </c>
      <c r="AE40" s="40">
        <v>0.0</v>
      </c>
      <c r="AJ40" s="40">
        <v>0.0</v>
      </c>
      <c r="AK40" s="40">
        <v>0.0</v>
      </c>
      <c r="AL40" s="153"/>
      <c r="AM40" s="153"/>
      <c r="AN40" s="153"/>
      <c r="AO40" s="10"/>
      <c r="AP40" s="40">
        <v>0.0</v>
      </c>
      <c r="AQ40" s="40">
        <v>0.0</v>
      </c>
      <c r="AR40" s="153"/>
      <c r="AS40" s="653">
        <f t="shared" ref="AS40:AT40" si="40">SUM(F40,L40,R40,X40,AD40,AJ40,AP40)</f>
        <v>2</v>
      </c>
      <c r="AT40" s="92">
        <f t="shared" si="40"/>
        <v>2</v>
      </c>
      <c r="AU40" s="654">
        <f t="shared" ref="AU40:AU41" si="42">SUM(AS40,AT40)</f>
        <v>4</v>
      </c>
      <c r="AV40" s="228">
        <v>336.0</v>
      </c>
      <c r="AW40" s="33">
        <f t="shared" ref="AW40:AW41" si="43">80*AS40</f>
        <v>160</v>
      </c>
      <c r="AX40" s="33">
        <f t="shared" ref="AX40:AX41" si="44">88*AT40</f>
        <v>176</v>
      </c>
      <c r="AY40" s="33">
        <f t="shared" ref="AY40:AY41" si="45">SUM(AW40,AX40)</f>
        <v>336</v>
      </c>
    </row>
    <row r="41">
      <c r="A41" s="67" t="s">
        <v>54</v>
      </c>
      <c r="B41" s="363" t="s">
        <v>33</v>
      </c>
      <c r="C41" s="146">
        <v>45027.0</v>
      </c>
      <c r="D41" s="147" t="s">
        <v>288</v>
      </c>
      <c r="E41" s="40" t="s">
        <v>138</v>
      </c>
      <c r="F41" s="40">
        <v>2.0</v>
      </c>
      <c r="G41" s="40">
        <v>2.0</v>
      </c>
      <c r="L41" s="40">
        <v>0.0</v>
      </c>
      <c r="M41" s="40">
        <v>0.0</v>
      </c>
      <c r="R41" s="40">
        <v>0.0</v>
      </c>
      <c r="S41" s="40">
        <v>0.0</v>
      </c>
      <c r="X41" s="40">
        <v>0.0</v>
      </c>
      <c r="Y41" s="40">
        <v>0.0</v>
      </c>
      <c r="Z41" s="606" t="s">
        <v>40</v>
      </c>
      <c r="AA41" s="607">
        <v>45031.0</v>
      </c>
      <c r="AB41" s="436" t="s">
        <v>289</v>
      </c>
      <c r="AC41" s="436" t="s">
        <v>106</v>
      </c>
      <c r="AD41" s="40">
        <v>3.0</v>
      </c>
      <c r="AE41" s="40">
        <v>2.0</v>
      </c>
      <c r="AF41" s="148" t="s">
        <v>43</v>
      </c>
      <c r="AG41" s="146">
        <v>45032.0</v>
      </c>
      <c r="AH41" s="148" t="s">
        <v>289</v>
      </c>
      <c r="AI41" s="148" t="s">
        <v>106</v>
      </c>
      <c r="AJ41" s="40">
        <v>3.0</v>
      </c>
      <c r="AK41" s="40">
        <v>2.0</v>
      </c>
      <c r="AL41" s="406" t="s">
        <v>44</v>
      </c>
      <c r="AM41" s="498">
        <v>45033.0</v>
      </c>
      <c r="AN41" s="147" t="s">
        <v>288</v>
      </c>
      <c r="AO41" s="40" t="s">
        <v>138</v>
      </c>
      <c r="AP41" s="40">
        <v>2.0</v>
      </c>
      <c r="AQ41" s="40">
        <v>2.0</v>
      </c>
      <c r="AR41" s="51"/>
      <c r="AS41" s="213">
        <f t="shared" ref="AS41:AT41" si="41">SUM(F41,L41,R41,X41,AD41,AJ41,AP41)</f>
        <v>10</v>
      </c>
      <c r="AT41" s="214">
        <f t="shared" si="41"/>
        <v>8</v>
      </c>
      <c r="AU41" s="215">
        <f t="shared" si="42"/>
        <v>18</v>
      </c>
      <c r="AV41" s="373">
        <v>1504.0</v>
      </c>
      <c r="AW41" s="33">
        <f t="shared" si="43"/>
        <v>800</v>
      </c>
      <c r="AX41" s="33">
        <f t="shared" si="44"/>
        <v>704</v>
      </c>
      <c r="AY41" s="33">
        <f t="shared" si="45"/>
        <v>1504</v>
      </c>
    </row>
    <row r="42">
      <c r="A42" s="152"/>
      <c r="B42" s="171"/>
      <c r="C42" s="171"/>
      <c r="D42" s="609"/>
      <c r="E42" s="609"/>
      <c r="F42" s="610"/>
      <c r="G42" s="610"/>
      <c r="H42" s="610"/>
      <c r="I42" s="610"/>
      <c r="J42" s="611"/>
      <c r="K42" s="611"/>
      <c r="L42" s="441"/>
      <c r="M42" s="441"/>
      <c r="N42" s="441"/>
      <c r="O42" s="442"/>
      <c r="P42" s="155"/>
      <c r="Q42" s="441"/>
      <c r="R42" s="155"/>
      <c r="S42" s="155"/>
      <c r="T42" s="155"/>
      <c r="U42" s="155"/>
      <c r="V42" s="155"/>
      <c r="W42" s="441"/>
      <c r="X42" s="157"/>
      <c r="Y42" s="157"/>
      <c r="Z42" s="157"/>
      <c r="AA42" s="153"/>
      <c r="AB42" s="611"/>
      <c r="AC42" s="611"/>
      <c r="AD42" s="444"/>
      <c r="AE42" s="444"/>
      <c r="AF42" s="444"/>
      <c r="AG42" s="444"/>
      <c r="AH42" s="444"/>
      <c r="AI42" s="438"/>
      <c r="AJ42" s="153"/>
      <c r="AK42" s="153"/>
      <c r="AL42" s="153"/>
      <c r="AM42" s="153"/>
      <c r="AN42" s="153"/>
      <c r="AO42" s="610"/>
      <c r="AP42" s="610"/>
      <c r="AQ42" s="610"/>
      <c r="AR42" s="153"/>
      <c r="AS42" s="51"/>
      <c r="AT42" s="51"/>
      <c r="AU42" s="51"/>
      <c r="AV42" s="373"/>
      <c r="AW42" s="221"/>
      <c r="AX42" s="221"/>
      <c r="AY42" s="221"/>
    </row>
    <row r="43">
      <c r="A43" s="152"/>
      <c r="B43" s="171"/>
      <c r="C43" s="171"/>
      <c r="D43" s="609"/>
      <c r="E43" s="609"/>
      <c r="F43" s="610"/>
      <c r="G43" s="610"/>
      <c r="H43" s="610"/>
      <c r="I43" s="610"/>
      <c r="J43" s="611"/>
      <c r="K43" s="611"/>
      <c r="L43" s="441"/>
      <c r="M43" s="441"/>
      <c r="N43" s="441"/>
      <c r="O43" s="442"/>
      <c r="P43" s="155"/>
      <c r="Q43" s="441"/>
      <c r="R43" s="155"/>
      <c r="S43" s="155"/>
      <c r="T43" s="155"/>
      <c r="U43" s="155"/>
      <c r="V43" s="155"/>
      <c r="W43" s="441"/>
      <c r="X43" s="157"/>
      <c r="Y43" s="157"/>
      <c r="Z43" s="157"/>
      <c r="AA43" s="153"/>
      <c r="AB43" s="611"/>
      <c r="AC43" s="611"/>
      <c r="AD43" s="444"/>
      <c r="AE43" s="444"/>
      <c r="AF43" s="444"/>
      <c r="AG43" s="444"/>
      <c r="AH43" s="444"/>
      <c r="AI43" s="438"/>
      <c r="AJ43" s="153"/>
      <c r="AK43" s="153"/>
      <c r="AL43" s="153"/>
      <c r="AM43" s="153"/>
      <c r="AN43" s="153"/>
      <c r="AO43" s="610"/>
      <c r="AP43" s="610"/>
      <c r="AQ43" s="610"/>
      <c r="AR43" s="655" t="s">
        <v>14</v>
      </c>
      <c r="AS43" s="657">
        <f t="shared" ref="AS43:AT43" si="46">SUM(AS40,AS41)</f>
        <v>12</v>
      </c>
      <c r="AT43" s="53">
        <f t="shared" si="46"/>
        <v>10</v>
      </c>
      <c r="AU43" s="658">
        <f>SUM(AS43,AT43)</f>
        <v>22</v>
      </c>
      <c r="AV43" s="58">
        <v>1840.0</v>
      </c>
      <c r="AW43" s="584">
        <f t="shared" ref="AW43:AY43" si="47">SUM(AW40,AW41)</f>
        <v>960</v>
      </c>
      <c r="AX43" s="584">
        <f t="shared" si="47"/>
        <v>880</v>
      </c>
      <c r="AY43" s="584">
        <f t="shared" si="47"/>
        <v>1840</v>
      </c>
    </row>
    <row r="44">
      <c r="A44" s="165"/>
      <c r="B44" s="171"/>
      <c r="C44" s="171"/>
      <c r="D44" s="437"/>
      <c r="E44" s="81"/>
      <c r="F44" s="438"/>
      <c r="G44" s="438"/>
      <c r="H44" s="438"/>
      <c r="I44" s="439"/>
      <c r="J44" s="172" t="s">
        <v>53</v>
      </c>
      <c r="K44" s="4"/>
      <c r="L44" s="441"/>
      <c r="M44" s="441"/>
      <c r="N44" s="441"/>
      <c r="O44" s="442"/>
      <c r="P44" s="155"/>
      <c r="Q44" s="15"/>
      <c r="R44" s="155"/>
      <c r="S44" s="155"/>
      <c r="T44" s="155"/>
      <c r="U44" s="165"/>
      <c r="V44" s="16"/>
      <c r="W44" s="12"/>
      <c r="X44" s="157"/>
      <c r="Y44" s="157"/>
      <c r="Z44" s="157"/>
      <c r="AA44" s="171"/>
      <c r="AB44" s="293" t="s">
        <v>53</v>
      </c>
      <c r="AC44" s="81"/>
      <c r="AD44" s="444"/>
      <c r="AE44" s="444"/>
      <c r="AF44" s="444"/>
      <c r="AG44" s="444"/>
      <c r="AH44" s="444"/>
      <c r="AI44" s="438"/>
      <c r="AJ44" s="153"/>
      <c r="AK44" s="153"/>
      <c r="AL44" s="153"/>
      <c r="AM44" s="153"/>
      <c r="AN44" s="153"/>
      <c r="AO44" s="438"/>
      <c r="AP44" s="610"/>
      <c r="AQ44" s="610"/>
      <c r="AR44" s="153"/>
      <c r="AS44" s="51"/>
      <c r="AT44" s="51"/>
      <c r="AU44" s="194"/>
      <c r="AV44" s="619"/>
      <c r="AW44" s="619"/>
      <c r="AX44" s="619"/>
      <c r="AY44" s="619"/>
    </row>
    <row r="45">
      <c r="A45" s="7"/>
      <c r="B45" s="350"/>
      <c r="C45" s="350"/>
      <c r="D45" s="124"/>
      <c r="E45" s="351">
        <v>45026.0</v>
      </c>
      <c r="F45" s="387"/>
      <c r="G45" s="387"/>
      <c r="H45" s="387"/>
      <c r="I45" s="124"/>
      <c r="J45" s="124"/>
      <c r="K45" s="351">
        <v>45027.0</v>
      </c>
      <c r="L45" s="124"/>
      <c r="M45" s="124"/>
      <c r="N45" s="124"/>
      <c r="O45" s="124"/>
      <c r="P45" s="124"/>
      <c r="Q45" s="351">
        <v>45028.0</v>
      </c>
      <c r="R45" s="8"/>
      <c r="S45" s="8"/>
      <c r="T45" s="8"/>
      <c r="U45" s="126"/>
      <c r="V45" s="126"/>
      <c r="W45" s="405">
        <v>45029.0</v>
      </c>
      <c r="X45" s="126"/>
      <c r="Y45" s="126"/>
      <c r="Z45" s="126"/>
      <c r="AA45" s="126"/>
      <c r="AB45" s="126"/>
      <c r="AC45" s="405">
        <v>45030.0</v>
      </c>
      <c r="AD45" s="126"/>
      <c r="AE45" s="126"/>
      <c r="AF45" s="126"/>
      <c r="AG45" s="126"/>
      <c r="AH45" s="126"/>
      <c r="AI45" s="405">
        <v>45031.0</v>
      </c>
      <c r="AJ45" s="126"/>
      <c r="AK45" s="126"/>
      <c r="AL45" s="126"/>
      <c r="AM45" s="126"/>
      <c r="AN45" s="126"/>
      <c r="AO45" s="405">
        <v>45032.0</v>
      </c>
      <c r="AP45" s="519"/>
      <c r="AQ45" s="519"/>
      <c r="AR45" s="106"/>
      <c r="AS45" s="51"/>
      <c r="AT45" s="51"/>
      <c r="AU45" s="194"/>
      <c r="AV45" s="619"/>
      <c r="AW45" s="619"/>
      <c r="AX45" s="619"/>
      <c r="AY45" s="619"/>
    </row>
    <row r="46">
      <c r="A46" s="107"/>
      <c r="B46" s="26"/>
      <c r="C46" s="26"/>
      <c r="D46" s="26" t="s">
        <v>2</v>
      </c>
      <c r="E46" s="26" t="s">
        <v>3</v>
      </c>
      <c r="F46" s="26" t="s">
        <v>4</v>
      </c>
      <c r="G46" s="26" t="s">
        <v>5</v>
      </c>
      <c r="H46" s="26"/>
      <c r="I46" s="26"/>
      <c r="J46" s="26" t="s">
        <v>2</v>
      </c>
      <c r="K46" s="26" t="s">
        <v>7</v>
      </c>
      <c r="L46" s="26" t="s">
        <v>4</v>
      </c>
      <c r="M46" s="26" t="s">
        <v>5</v>
      </c>
      <c r="N46" s="26"/>
      <c r="O46" s="26"/>
      <c r="P46" s="26" t="s">
        <v>2</v>
      </c>
      <c r="Q46" s="26" t="s">
        <v>8</v>
      </c>
      <c r="R46" s="26" t="s">
        <v>4</v>
      </c>
      <c r="S46" s="26" t="s">
        <v>5</v>
      </c>
      <c r="T46" s="28"/>
      <c r="U46" s="29"/>
      <c r="V46" s="29" t="s">
        <v>2</v>
      </c>
      <c r="W46" s="29" t="s">
        <v>9</v>
      </c>
      <c r="X46" s="26" t="s">
        <v>4</v>
      </c>
      <c r="Y46" s="26" t="s">
        <v>5</v>
      </c>
      <c r="Z46" s="29"/>
      <c r="AA46" s="29"/>
      <c r="AB46" s="29" t="s">
        <v>2</v>
      </c>
      <c r="AC46" s="29" t="s">
        <v>10</v>
      </c>
      <c r="AD46" s="26" t="s">
        <v>4</v>
      </c>
      <c r="AE46" s="26" t="s">
        <v>5</v>
      </c>
      <c r="AF46" s="29"/>
      <c r="AG46" s="29"/>
      <c r="AH46" s="29" t="s">
        <v>2</v>
      </c>
      <c r="AI46" s="29" t="s">
        <v>11</v>
      </c>
      <c r="AJ46" s="26" t="s">
        <v>4</v>
      </c>
      <c r="AK46" s="26" t="s">
        <v>5</v>
      </c>
      <c r="AL46" s="29"/>
      <c r="AM46" s="29"/>
      <c r="AN46" s="29" t="s">
        <v>2</v>
      </c>
      <c r="AO46" s="29" t="s">
        <v>12</v>
      </c>
      <c r="AP46" s="26" t="s">
        <v>4</v>
      </c>
      <c r="AQ46" s="26" t="s">
        <v>5</v>
      </c>
      <c r="AR46" s="193"/>
      <c r="AS46" s="646" t="s">
        <v>4</v>
      </c>
      <c r="AT46" s="646" t="s">
        <v>13</v>
      </c>
      <c r="AU46" s="646" t="s">
        <v>14</v>
      </c>
      <c r="AV46" s="228"/>
      <c r="AW46" s="31" t="s">
        <v>4</v>
      </c>
      <c r="AX46" s="31" t="s">
        <v>13</v>
      </c>
      <c r="AY46" s="31" t="s">
        <v>15</v>
      </c>
    </row>
    <row r="47">
      <c r="A47" s="419" t="s">
        <v>50</v>
      </c>
      <c r="B47" s="43" t="s">
        <v>19</v>
      </c>
      <c r="C47" s="37">
        <v>45026.0</v>
      </c>
      <c r="D47" s="95" t="s">
        <v>300</v>
      </c>
      <c r="E47" s="418" t="s">
        <v>301</v>
      </c>
      <c r="F47" s="40">
        <v>3.0</v>
      </c>
      <c r="G47" s="40">
        <v>7.0</v>
      </c>
      <c r="H47" s="43" t="s">
        <v>22</v>
      </c>
      <c r="I47" s="37">
        <v>45027.0</v>
      </c>
      <c r="J47" s="95" t="s">
        <v>300</v>
      </c>
      <c r="K47" s="418" t="s">
        <v>301</v>
      </c>
      <c r="L47" s="40">
        <v>3.0</v>
      </c>
      <c r="M47" s="40">
        <v>7.0</v>
      </c>
      <c r="N47" s="43" t="s">
        <v>24</v>
      </c>
      <c r="O47" s="37">
        <v>45028.0</v>
      </c>
      <c r="P47" s="95" t="s">
        <v>300</v>
      </c>
      <c r="Q47" s="418" t="s">
        <v>301</v>
      </c>
      <c r="R47" s="40">
        <v>3.0</v>
      </c>
      <c r="S47" s="40">
        <v>7.0</v>
      </c>
      <c r="T47" s="43" t="s">
        <v>26</v>
      </c>
      <c r="U47" s="37">
        <v>45029.0</v>
      </c>
      <c r="V47" s="95" t="s">
        <v>300</v>
      </c>
      <c r="W47" s="418" t="s">
        <v>301</v>
      </c>
      <c r="X47" s="40">
        <v>3.0</v>
      </c>
      <c r="Y47" s="40">
        <v>7.0</v>
      </c>
      <c r="Z47" s="43" t="s">
        <v>56</v>
      </c>
      <c r="AA47" s="37">
        <v>45030.0</v>
      </c>
      <c r="AB47" s="95" t="s">
        <v>300</v>
      </c>
      <c r="AC47" s="418" t="s">
        <v>301</v>
      </c>
      <c r="AD47" s="40">
        <v>3.0</v>
      </c>
      <c r="AE47" s="40">
        <v>7.0</v>
      </c>
      <c r="AF47" s="501" t="s">
        <v>43</v>
      </c>
      <c r="AG47" s="37">
        <v>45025.0</v>
      </c>
      <c r="AH47" s="95" t="s">
        <v>300</v>
      </c>
      <c r="AI47" s="418" t="s">
        <v>301</v>
      </c>
      <c r="AJ47" s="40">
        <v>3.0</v>
      </c>
      <c r="AK47" s="40">
        <v>7.0</v>
      </c>
      <c r="AL47" s="96" t="s">
        <v>149</v>
      </c>
      <c r="AM47" s="495">
        <v>45032.0</v>
      </c>
      <c r="AN47" s="95" t="s">
        <v>300</v>
      </c>
      <c r="AO47" s="418" t="s">
        <v>301</v>
      </c>
      <c r="AP47" s="40">
        <v>3.0</v>
      </c>
      <c r="AQ47" s="40">
        <v>7.0</v>
      </c>
      <c r="AR47" s="136"/>
      <c r="AS47" s="657">
        <f t="shared" ref="AS47:AT47" si="48">SUM(F47,L47,R47,X47,AD47,AJ47,AP47)</f>
        <v>21</v>
      </c>
      <c r="AT47" s="58">
        <f t="shared" si="48"/>
        <v>49</v>
      </c>
      <c r="AU47" s="658">
        <f t="shared" ref="AU47:AU49" si="50">SUM(AS47,AT47)</f>
        <v>70</v>
      </c>
      <c r="AV47" s="58">
        <v>5992.0</v>
      </c>
      <c r="AW47" s="584">
        <f t="shared" ref="AW47:AW49" si="51">80*AS47</f>
        <v>1680</v>
      </c>
      <c r="AX47" s="584">
        <f t="shared" ref="AX47:AX49" si="52">88*AT47</f>
        <v>4312</v>
      </c>
      <c r="AY47" s="584">
        <f t="shared" ref="AY47:AY49" si="53">SUM(AW47,AX47)</f>
        <v>5992</v>
      </c>
    </row>
    <row r="48">
      <c r="A48" s="35" t="s">
        <v>82</v>
      </c>
      <c r="B48" s="41" t="s">
        <v>33</v>
      </c>
      <c r="C48" s="37">
        <v>45027.0</v>
      </c>
      <c r="D48" s="38" t="s">
        <v>285</v>
      </c>
      <c r="E48" s="39" t="s">
        <v>129</v>
      </c>
      <c r="F48" s="40">
        <v>5.0</v>
      </c>
      <c r="G48" s="40">
        <v>2.0</v>
      </c>
      <c r="H48" s="95" t="s">
        <v>46</v>
      </c>
      <c r="I48" s="37">
        <v>45028.0</v>
      </c>
      <c r="J48" s="38" t="s">
        <v>285</v>
      </c>
      <c r="K48" s="39" t="s">
        <v>129</v>
      </c>
      <c r="L48" s="40">
        <v>5.0</v>
      </c>
      <c r="M48" s="40">
        <v>2.0</v>
      </c>
      <c r="N48" s="38" t="s">
        <v>36</v>
      </c>
      <c r="O48" s="37">
        <v>45029.0</v>
      </c>
      <c r="P48" s="38" t="s">
        <v>285</v>
      </c>
      <c r="Q48" s="39" t="s">
        <v>129</v>
      </c>
      <c r="R48" s="40">
        <v>5.0</v>
      </c>
      <c r="S48" s="40">
        <v>2.0</v>
      </c>
      <c r="T48" s="56" t="s">
        <v>37</v>
      </c>
      <c r="U48" s="37">
        <v>45030.0</v>
      </c>
      <c r="V48" s="38" t="s">
        <v>285</v>
      </c>
      <c r="W48" s="39" t="s">
        <v>129</v>
      </c>
      <c r="X48" s="40">
        <v>5.0</v>
      </c>
      <c r="Y48" s="40">
        <v>2.0</v>
      </c>
      <c r="Z48" s="56" t="s">
        <v>40</v>
      </c>
      <c r="AA48" s="37">
        <v>45031.0</v>
      </c>
      <c r="AB48" s="38" t="s">
        <v>285</v>
      </c>
      <c r="AC48" s="39" t="s">
        <v>129</v>
      </c>
      <c r="AD48" s="40">
        <v>5.0</v>
      </c>
      <c r="AE48" s="40">
        <v>2.0</v>
      </c>
      <c r="AF48" s="47" t="s">
        <v>43</v>
      </c>
      <c r="AG48" s="37">
        <v>45032.0</v>
      </c>
      <c r="AH48" s="38" t="s">
        <v>285</v>
      </c>
      <c r="AI48" s="39" t="s">
        <v>129</v>
      </c>
      <c r="AJ48" s="40">
        <v>5.0</v>
      </c>
      <c r="AK48" s="40">
        <v>2.0</v>
      </c>
      <c r="AL48" s="47" t="s">
        <v>44</v>
      </c>
      <c r="AM48" s="495">
        <v>45033.0</v>
      </c>
      <c r="AN48" s="38" t="s">
        <v>25</v>
      </c>
      <c r="AO48" s="39" t="s">
        <v>25</v>
      </c>
      <c r="AP48" s="40">
        <v>0.0</v>
      </c>
      <c r="AQ48" s="40">
        <v>0.0</v>
      </c>
      <c r="AR48" s="51"/>
      <c r="AS48" s="53">
        <f t="shared" ref="AS48:AT48" si="49">SUM(F48,L48,R48,X48,AD48,AJ48,AP48)</f>
        <v>30</v>
      </c>
      <c r="AT48" s="53">
        <f t="shared" si="49"/>
        <v>12</v>
      </c>
      <c r="AU48" s="53">
        <f t="shared" si="50"/>
        <v>42</v>
      </c>
      <c r="AV48" s="58">
        <v>3456.0</v>
      </c>
      <c r="AW48" s="584">
        <f t="shared" si="51"/>
        <v>2400</v>
      </c>
      <c r="AX48" s="584">
        <f t="shared" si="52"/>
        <v>1056</v>
      </c>
      <c r="AY48" s="584">
        <f t="shared" si="53"/>
        <v>3456</v>
      </c>
    </row>
    <row r="49">
      <c r="A49" s="464" t="s">
        <v>52</v>
      </c>
      <c r="B49" s="159"/>
      <c r="C49" s="159"/>
      <c r="D49" s="160"/>
      <c r="E49" s="159"/>
      <c r="F49" s="40">
        <v>0.0</v>
      </c>
      <c r="G49" s="40">
        <v>0.0</v>
      </c>
      <c r="H49" s="161"/>
      <c r="I49" s="159"/>
      <c r="J49" s="162"/>
      <c r="K49" s="162"/>
      <c r="L49" s="40">
        <v>0.0</v>
      </c>
      <c r="M49" s="40">
        <v>0.0</v>
      </c>
      <c r="N49" s="159"/>
      <c r="O49" s="159"/>
      <c r="P49" s="159"/>
      <c r="Q49" s="159"/>
      <c r="R49" s="40">
        <v>0.0</v>
      </c>
      <c r="S49" s="40">
        <v>0.0</v>
      </c>
      <c r="T49" s="159"/>
      <c r="U49" s="159"/>
      <c r="V49" s="159"/>
      <c r="W49" s="159"/>
      <c r="X49" s="40">
        <v>0.0</v>
      </c>
      <c r="Y49" s="40">
        <v>0.0</v>
      </c>
      <c r="Z49" s="161"/>
      <c r="AA49" s="159"/>
      <c r="AB49" s="159"/>
      <c r="AC49" s="159"/>
      <c r="AD49" s="40">
        <v>0.0</v>
      </c>
      <c r="AE49" s="40">
        <v>0.0</v>
      </c>
      <c r="AF49" s="159"/>
      <c r="AG49" s="159"/>
      <c r="AH49" s="159"/>
      <c r="AI49" s="159"/>
      <c r="AJ49" s="40">
        <v>0.0</v>
      </c>
      <c r="AK49" s="40">
        <v>0.0</v>
      </c>
      <c r="AL49" s="47" t="s">
        <v>44</v>
      </c>
      <c r="AM49" s="495">
        <v>45033.0</v>
      </c>
      <c r="AN49" s="40" t="s">
        <v>285</v>
      </c>
      <c r="AO49" s="39" t="s">
        <v>129</v>
      </c>
      <c r="AP49" s="40">
        <v>5.0</v>
      </c>
      <c r="AQ49" s="40">
        <v>2.0</v>
      </c>
      <c r="AR49" s="51"/>
      <c r="AS49" s="657">
        <f t="shared" ref="AS49:AT49" si="54">SUM(F49,L49,R49,X49,AD49,AJ49,AP49)</f>
        <v>5</v>
      </c>
      <c r="AT49" s="58">
        <f t="shared" si="54"/>
        <v>2</v>
      </c>
      <c r="AU49" s="658">
        <f t="shared" si="50"/>
        <v>7</v>
      </c>
      <c r="AV49" s="58">
        <v>576.0</v>
      </c>
      <c r="AW49" s="584">
        <f t="shared" si="51"/>
        <v>400</v>
      </c>
      <c r="AX49" s="584">
        <f t="shared" si="52"/>
        <v>176</v>
      </c>
      <c r="AY49" s="584">
        <f t="shared" si="53"/>
        <v>576</v>
      </c>
    </row>
    <row r="50">
      <c r="A50" s="464"/>
      <c r="B50" s="159"/>
      <c r="C50" s="159"/>
      <c r="D50" s="160"/>
      <c r="E50" s="159"/>
      <c r="F50" s="161"/>
      <c r="G50" s="161"/>
      <c r="H50" s="161"/>
      <c r="I50" s="159"/>
      <c r="J50" s="162"/>
      <c r="K50" s="162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61"/>
      <c r="Y50" s="161"/>
      <c r="Z50" s="161"/>
      <c r="AA50" s="159"/>
      <c r="AB50" s="159"/>
      <c r="AC50" s="159"/>
      <c r="AD50" s="159"/>
      <c r="AE50" s="159"/>
      <c r="AF50" s="159"/>
      <c r="AG50" s="159"/>
      <c r="AH50" s="159"/>
      <c r="AI50" s="159"/>
      <c r="AJ50" s="138"/>
      <c r="AK50" s="138"/>
      <c r="AL50" s="138"/>
      <c r="AM50" s="118"/>
      <c r="AN50" s="51"/>
      <c r="AO50" s="51"/>
      <c r="AP50" s="51"/>
      <c r="AQ50" s="51"/>
      <c r="AR50" s="51"/>
      <c r="AS50" s="136"/>
      <c r="AT50" s="136"/>
      <c r="AU50" s="136"/>
      <c r="AV50" s="58"/>
      <c r="AW50" s="584"/>
      <c r="AX50" s="584"/>
      <c r="AY50" s="584"/>
    </row>
    <row r="51">
      <c r="A51" s="464"/>
      <c r="B51" s="159"/>
      <c r="C51" s="159"/>
      <c r="D51" s="160"/>
      <c r="E51" s="159"/>
      <c r="F51" s="161"/>
      <c r="G51" s="161"/>
      <c r="H51" s="161"/>
      <c r="I51" s="159"/>
      <c r="J51" s="162"/>
      <c r="K51" s="162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61"/>
      <c r="Y51" s="161"/>
      <c r="Z51" s="161"/>
      <c r="AA51" s="159"/>
      <c r="AB51" s="159"/>
      <c r="AC51" s="159"/>
      <c r="AD51" s="159"/>
      <c r="AE51" s="159"/>
      <c r="AF51" s="159"/>
      <c r="AG51" s="159"/>
      <c r="AH51" s="159"/>
      <c r="AI51" s="159"/>
      <c r="AJ51" s="138"/>
      <c r="AK51" s="138"/>
      <c r="AL51" s="138"/>
      <c r="AM51" s="118"/>
      <c r="AN51" s="51"/>
      <c r="AO51" s="51"/>
      <c r="AP51" s="51"/>
      <c r="AQ51" s="51"/>
      <c r="AR51" s="655" t="s">
        <v>14</v>
      </c>
      <c r="AS51" s="657">
        <f>SUM(AS47,AS48,AS49)</f>
        <v>56</v>
      </c>
      <c r="AT51" s="53">
        <f>SUM(AT47,AT49,AT48)</f>
        <v>63</v>
      </c>
      <c r="AU51" s="658">
        <f>SUM(AS51,AT51)</f>
        <v>119</v>
      </c>
      <c r="AV51" s="58">
        <v>10024.0</v>
      </c>
      <c r="AW51" s="584">
        <f t="shared" ref="AW51:AY51" si="55">SUM(AW47,AW48,AW49)</f>
        <v>4480</v>
      </c>
      <c r="AX51" s="584">
        <f t="shared" si="55"/>
        <v>5544</v>
      </c>
      <c r="AY51" s="584">
        <f t="shared" si="55"/>
        <v>10024</v>
      </c>
    </row>
    <row r="52">
      <c r="A52" s="464"/>
      <c r="B52" s="159"/>
      <c r="C52" s="159"/>
      <c r="D52" s="160"/>
      <c r="E52" s="159"/>
      <c r="F52" s="161"/>
      <c r="G52" s="161"/>
      <c r="H52" s="161"/>
      <c r="I52" s="159"/>
      <c r="J52" s="162"/>
      <c r="K52" s="162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61"/>
      <c r="Y52" s="161"/>
      <c r="Z52" s="161"/>
      <c r="AA52" s="159"/>
      <c r="AB52" s="159"/>
      <c r="AC52" s="159"/>
      <c r="AD52" s="159"/>
      <c r="AE52" s="159"/>
      <c r="AF52" s="159"/>
      <c r="AG52" s="159"/>
      <c r="AH52" s="159"/>
      <c r="AI52" s="159"/>
      <c r="AJ52" s="138"/>
      <c r="AK52" s="138"/>
      <c r="AL52" s="138"/>
      <c r="AM52" s="118"/>
      <c r="AN52" s="51"/>
      <c r="AO52" s="51"/>
      <c r="AP52" s="51"/>
      <c r="AQ52" s="51"/>
      <c r="AR52" s="51"/>
      <c r="AS52" s="136"/>
      <c r="AT52" s="136"/>
      <c r="AU52" s="136"/>
      <c r="AV52" s="605"/>
      <c r="AW52" s="605"/>
      <c r="AX52" s="605"/>
      <c r="AY52" s="605"/>
    </row>
    <row r="53">
      <c r="A53" s="538"/>
      <c r="B53" s="539"/>
      <c r="C53" s="539"/>
      <c r="D53" s="540"/>
      <c r="E53" s="539"/>
      <c r="F53" s="541"/>
      <c r="G53" s="541"/>
      <c r="H53" s="541"/>
      <c r="I53" s="539"/>
      <c r="J53" s="542"/>
      <c r="K53" s="542"/>
      <c r="L53" s="539"/>
      <c r="M53" s="539"/>
      <c r="N53" s="539"/>
      <c r="O53" s="539"/>
      <c r="P53" s="539"/>
      <c r="Q53" s="539"/>
      <c r="R53" s="539"/>
      <c r="S53" s="539"/>
      <c r="T53" s="539"/>
      <c r="U53" s="539"/>
      <c r="V53" s="539"/>
      <c r="W53" s="539"/>
      <c r="X53" s="541"/>
      <c r="Y53" s="541"/>
      <c r="Z53" s="541"/>
      <c r="AA53" s="539"/>
      <c r="AB53" s="539"/>
      <c r="AC53" s="539"/>
      <c r="AD53" s="539"/>
      <c r="AE53" s="539"/>
      <c r="AF53" s="539"/>
      <c r="AG53" s="539"/>
      <c r="AH53" s="539"/>
      <c r="AI53" s="539"/>
      <c r="AJ53" s="539"/>
      <c r="AK53" s="539"/>
      <c r="AL53" s="539"/>
      <c r="AM53" s="539"/>
      <c r="AN53" s="539"/>
      <c r="AO53" s="539"/>
      <c r="AP53" s="539"/>
      <c r="AQ53" s="539"/>
      <c r="AR53" s="159"/>
      <c r="AU53" s="68" t="s">
        <v>915</v>
      </c>
      <c r="AV53" s="694">
        <v>49613.75</v>
      </c>
      <c r="AW53" s="694"/>
      <c r="AX53" s="271" t="s">
        <v>15</v>
      </c>
      <c r="AY53" s="271">
        <f>SUM(AY9,AY18,AY26,AY36,AY43,AY51)</f>
        <v>49646.41</v>
      </c>
    </row>
    <row r="54">
      <c r="A54" s="538"/>
      <c r="B54" s="539"/>
      <c r="C54" s="539"/>
      <c r="D54" s="540"/>
      <c r="E54" s="539"/>
      <c r="F54" s="541"/>
      <c r="G54" s="541"/>
      <c r="H54" s="541"/>
      <c r="I54" s="539"/>
      <c r="J54" s="542"/>
      <c r="K54" s="542"/>
      <c r="L54" s="539"/>
      <c r="M54" s="539"/>
      <c r="N54" s="539"/>
      <c r="O54" s="539"/>
      <c r="P54" s="539"/>
      <c r="Q54" s="539"/>
      <c r="R54" s="539"/>
      <c r="S54" s="539"/>
      <c r="T54" s="539"/>
      <c r="U54" s="539"/>
      <c r="V54" s="539"/>
      <c r="W54" s="539"/>
      <c r="X54" s="541"/>
      <c r="Y54" s="541"/>
      <c r="Z54" s="541"/>
      <c r="AA54" s="539"/>
      <c r="AB54" s="539"/>
      <c r="AC54" s="539"/>
      <c r="AD54" s="539"/>
      <c r="AE54" s="539"/>
      <c r="AF54" s="539"/>
      <c r="AG54" s="539"/>
      <c r="AH54" s="539"/>
      <c r="AI54" s="539"/>
      <c r="AJ54" s="539"/>
      <c r="AK54" s="539"/>
      <c r="AL54" s="539"/>
      <c r="AM54" s="539"/>
      <c r="AN54" s="539"/>
      <c r="AO54" s="539"/>
      <c r="AP54" s="539"/>
      <c r="AQ54" s="539"/>
      <c r="AR54" s="159"/>
      <c r="AS54" s="610"/>
      <c r="AT54" s="610"/>
      <c r="AU54" s="695" t="s">
        <v>916</v>
      </c>
      <c r="AV54" s="605">
        <v>46965.5</v>
      </c>
      <c r="AW54" s="605"/>
      <c r="AX54" s="605"/>
      <c r="AY54" s="605"/>
    </row>
    <row r="55">
      <c r="A55" s="67"/>
      <c r="D55" s="68"/>
      <c r="F55" s="73"/>
      <c r="G55" s="73"/>
      <c r="H55" s="73"/>
      <c r="J55" s="139"/>
      <c r="K55" s="139"/>
      <c r="X55" s="73"/>
      <c r="Y55" s="73"/>
      <c r="Z55" s="73"/>
      <c r="AS55" s="670"/>
      <c r="AT55" s="670"/>
      <c r="AU55" s="670"/>
      <c r="AV55" s="696">
        <v>96579.25</v>
      </c>
      <c r="AW55" s="696"/>
      <c r="AX55" s="696"/>
      <c r="AY55" s="696"/>
    </row>
    <row r="56">
      <c r="A56" s="67"/>
      <c r="D56" s="68"/>
      <c r="F56" s="73"/>
      <c r="G56" s="73"/>
      <c r="H56" s="73"/>
      <c r="J56" s="6" t="s">
        <v>151</v>
      </c>
      <c r="K56" s="4"/>
      <c r="P56" s="186"/>
      <c r="Q56" s="186"/>
      <c r="X56" s="73"/>
      <c r="Y56" s="73"/>
      <c r="Z56" s="73"/>
      <c r="AB56" s="28"/>
      <c r="AV56" s="601"/>
      <c r="AW56" s="601"/>
      <c r="AX56" s="601"/>
      <c r="AY56" s="601"/>
    </row>
    <row r="57">
      <c r="A57" s="67"/>
      <c r="D57" s="187" t="s">
        <v>807</v>
      </c>
      <c r="E57" s="190" t="s">
        <v>745</v>
      </c>
      <c r="F57" s="26"/>
      <c r="G57" s="26"/>
      <c r="H57" s="26"/>
      <c r="I57" s="26"/>
      <c r="J57" s="187" t="s">
        <v>807</v>
      </c>
      <c r="K57" s="190" t="s">
        <v>745</v>
      </c>
      <c r="L57" s="26"/>
      <c r="M57" s="26"/>
      <c r="N57" s="26"/>
      <c r="O57" s="26"/>
      <c r="P57" s="187" t="s">
        <v>807</v>
      </c>
      <c r="Q57" s="190" t="s">
        <v>745</v>
      </c>
      <c r="R57" s="28"/>
      <c r="S57" s="28"/>
      <c r="T57" s="28"/>
      <c r="U57" s="29"/>
      <c r="V57" s="187" t="s">
        <v>807</v>
      </c>
      <c r="W57" s="190" t="s">
        <v>745</v>
      </c>
      <c r="X57" s="73"/>
      <c r="Y57" s="73"/>
      <c r="Z57" s="73"/>
      <c r="AB57" s="187" t="s">
        <v>807</v>
      </c>
      <c r="AC57" s="190" t="s">
        <v>745</v>
      </c>
      <c r="AH57" s="187" t="s">
        <v>807</v>
      </c>
      <c r="AI57" s="190" t="s">
        <v>745</v>
      </c>
      <c r="AN57" s="187" t="s">
        <v>807</v>
      </c>
      <c r="AO57" s="190" t="s">
        <v>745</v>
      </c>
      <c r="AP57" s="590"/>
      <c r="AQ57" s="590"/>
      <c r="AR57" s="193"/>
      <c r="AV57" s="601"/>
      <c r="AW57" s="601"/>
      <c r="AX57" s="601"/>
      <c r="AY57" s="601"/>
    </row>
    <row r="58">
      <c r="A58" s="35" t="s">
        <v>18</v>
      </c>
      <c r="B58" s="43" t="s">
        <v>19</v>
      </c>
      <c r="C58" s="37">
        <v>45026.0</v>
      </c>
      <c r="D58" s="38" t="s">
        <v>25</v>
      </c>
      <c r="E58" s="39" t="s">
        <v>25</v>
      </c>
      <c r="F58" s="41"/>
      <c r="G58" s="41"/>
      <c r="H58" s="41" t="s">
        <v>22</v>
      </c>
      <c r="I58" s="37">
        <v>45027.0</v>
      </c>
      <c r="J58" s="38" t="s">
        <v>352</v>
      </c>
      <c r="K58" s="147" t="s">
        <v>285</v>
      </c>
      <c r="L58" s="95"/>
      <c r="M58" s="95"/>
      <c r="N58" s="95" t="s">
        <v>24</v>
      </c>
      <c r="O58" s="37">
        <v>45028.0</v>
      </c>
      <c r="P58" s="38" t="s">
        <v>352</v>
      </c>
      <c r="Q58" s="147" t="s">
        <v>904</v>
      </c>
      <c r="R58" s="43"/>
      <c r="S58" s="43"/>
      <c r="T58" s="43" t="s">
        <v>26</v>
      </c>
      <c r="U58" s="37">
        <v>45029.0</v>
      </c>
      <c r="V58" s="38" t="s">
        <v>352</v>
      </c>
      <c r="W58" s="147" t="s">
        <v>904</v>
      </c>
      <c r="X58" s="56"/>
      <c r="Y58" s="56"/>
      <c r="Z58" s="56" t="s">
        <v>56</v>
      </c>
      <c r="AA58" s="37">
        <v>45030.0</v>
      </c>
      <c r="AB58" s="38" t="s">
        <v>352</v>
      </c>
      <c r="AC58" s="147" t="s">
        <v>904</v>
      </c>
      <c r="AD58" s="66"/>
      <c r="AE58" s="66"/>
      <c r="AF58" s="66" t="s">
        <v>57</v>
      </c>
      <c r="AG58" s="37">
        <v>45031.0</v>
      </c>
      <c r="AH58" s="38" t="s">
        <v>352</v>
      </c>
      <c r="AI58" s="147" t="s">
        <v>904</v>
      </c>
      <c r="AJ58" s="47"/>
      <c r="AK58" s="47"/>
      <c r="AL58" s="47" t="s">
        <v>93</v>
      </c>
      <c r="AM58" s="37">
        <v>45032.0</v>
      </c>
      <c r="AN58" s="38" t="s">
        <v>25</v>
      </c>
      <c r="AO58" s="147" t="s">
        <v>25</v>
      </c>
      <c r="AP58" s="591"/>
      <c r="AQ58" s="591"/>
      <c r="AR58" s="194"/>
      <c r="AV58" s="601"/>
      <c r="AW58" s="601"/>
      <c r="AX58" s="601"/>
      <c r="AY58" s="601"/>
    </row>
    <row r="59">
      <c r="A59" s="67"/>
      <c r="D59" s="136"/>
      <c r="E59" s="51"/>
      <c r="F59" s="73"/>
      <c r="G59" s="73"/>
      <c r="H59" s="73"/>
      <c r="J59" s="98"/>
      <c r="K59" s="197"/>
      <c r="P59" s="98"/>
      <c r="Q59" s="39"/>
      <c r="V59" s="53"/>
      <c r="W59" s="39"/>
      <c r="X59" s="73"/>
      <c r="Y59" s="73"/>
      <c r="Z59" s="73"/>
      <c r="AH59" s="127"/>
      <c r="AI59" s="39"/>
      <c r="AN59" s="53"/>
      <c r="AO59" s="39"/>
      <c r="AP59" s="51"/>
      <c r="AQ59" s="51"/>
      <c r="AR59" s="51"/>
      <c r="AV59" s="601"/>
      <c r="AW59" s="601"/>
      <c r="AX59" s="601"/>
      <c r="AY59" s="601"/>
    </row>
    <row r="60">
      <c r="A60" s="67"/>
      <c r="D60" s="53"/>
      <c r="E60" s="39"/>
      <c r="F60" s="73"/>
      <c r="G60" s="73"/>
      <c r="H60" s="73"/>
      <c r="J60" s="98"/>
      <c r="K60" s="197"/>
      <c r="P60" s="98"/>
      <c r="Q60" s="39"/>
      <c r="V60" s="53"/>
      <c r="W60" s="39"/>
      <c r="X60" s="73"/>
      <c r="Y60" s="73"/>
      <c r="Z60" s="73"/>
      <c r="AB60" s="53"/>
      <c r="AC60" s="39"/>
      <c r="AH60" s="53"/>
      <c r="AI60" s="39"/>
      <c r="AN60" s="53"/>
      <c r="AO60" s="39"/>
      <c r="AP60" s="51"/>
      <c r="AQ60" s="51"/>
      <c r="AR60" s="51"/>
      <c r="AS60" s="136"/>
      <c r="AT60" s="136"/>
      <c r="AU60" s="136"/>
      <c r="AV60" s="605"/>
      <c r="AW60" s="605"/>
      <c r="AX60" s="605"/>
      <c r="AY60" s="605"/>
    </row>
    <row r="61">
      <c r="A61" s="67"/>
      <c r="D61" s="190" t="s">
        <v>765</v>
      </c>
      <c r="E61" s="468" t="s">
        <v>866</v>
      </c>
      <c r="F61" s="26"/>
      <c r="G61" s="26"/>
      <c r="H61" s="26"/>
      <c r="I61" s="26"/>
      <c r="J61" s="190" t="s">
        <v>745</v>
      </c>
      <c r="K61" s="190" t="s">
        <v>765</v>
      </c>
      <c r="L61" s="26"/>
      <c r="M61" s="26"/>
      <c r="N61" s="26"/>
      <c r="O61" s="26"/>
      <c r="P61" s="190" t="s">
        <v>765</v>
      </c>
      <c r="Q61" s="190" t="s">
        <v>154</v>
      </c>
      <c r="R61" s="28"/>
      <c r="S61" s="28"/>
      <c r="T61" s="28"/>
      <c r="U61" s="29"/>
      <c r="V61" s="468" t="s">
        <v>866</v>
      </c>
      <c r="W61" s="29" t="s">
        <v>9</v>
      </c>
      <c r="X61" s="73"/>
      <c r="Y61" s="73"/>
      <c r="Z61" s="73"/>
      <c r="AB61" s="190" t="s">
        <v>765</v>
      </c>
      <c r="AC61" s="29" t="s">
        <v>10</v>
      </c>
      <c r="AH61" s="190" t="s">
        <v>765</v>
      </c>
      <c r="AI61" s="29" t="s">
        <v>11</v>
      </c>
      <c r="AN61" s="468" t="s">
        <v>917</v>
      </c>
      <c r="AO61" s="29" t="s">
        <v>12</v>
      </c>
      <c r="AP61" s="30"/>
      <c r="AQ61" s="30"/>
      <c r="AR61" s="193"/>
      <c r="AS61" s="136"/>
      <c r="AT61" s="136"/>
      <c r="AU61" s="136"/>
      <c r="AV61" s="605"/>
      <c r="AW61" s="605"/>
      <c r="AX61" s="605"/>
      <c r="AY61" s="605"/>
    </row>
    <row r="62">
      <c r="A62" s="35" t="s">
        <v>52</v>
      </c>
      <c r="B62" s="420" t="s">
        <v>33</v>
      </c>
      <c r="C62" s="37">
        <v>45027.0</v>
      </c>
      <c r="D62" s="95" t="s">
        <v>310</v>
      </c>
      <c r="E62" s="96" t="s">
        <v>47</v>
      </c>
      <c r="F62" s="95"/>
      <c r="G62" s="95"/>
      <c r="H62" s="95" t="s">
        <v>46</v>
      </c>
      <c r="I62" s="37">
        <v>45028.0</v>
      </c>
      <c r="J62" s="147" t="s">
        <v>284</v>
      </c>
      <c r="K62" s="300" t="s">
        <v>274</v>
      </c>
      <c r="L62" s="43"/>
      <c r="M62" s="43"/>
      <c r="N62" s="43" t="s">
        <v>24</v>
      </c>
      <c r="O62" s="37">
        <v>45028.0</v>
      </c>
      <c r="P62" s="95" t="s">
        <v>307</v>
      </c>
      <c r="Q62" s="147" t="s">
        <v>288</v>
      </c>
      <c r="R62" s="43"/>
      <c r="S62" s="43"/>
      <c r="T62" s="43" t="s">
        <v>26</v>
      </c>
      <c r="U62" s="37">
        <v>45029.0</v>
      </c>
      <c r="V62" s="145" t="s">
        <v>278</v>
      </c>
      <c r="W62" s="39" t="s">
        <v>92</v>
      </c>
      <c r="X62" s="420"/>
      <c r="Y62" s="420"/>
      <c r="Z62" s="420" t="s">
        <v>40</v>
      </c>
      <c r="AA62" s="37">
        <v>45031.0</v>
      </c>
      <c r="AB62" s="95" t="s">
        <v>274</v>
      </c>
      <c r="AC62" s="39" t="s">
        <v>48</v>
      </c>
      <c r="AD62" s="47"/>
      <c r="AE62" s="47"/>
      <c r="AF62" s="47" t="s">
        <v>43</v>
      </c>
      <c r="AG62" s="37">
        <v>45032.0</v>
      </c>
      <c r="AH62" s="38" t="s">
        <v>25</v>
      </c>
      <c r="AI62" s="39" t="s">
        <v>25</v>
      </c>
      <c r="AJ62" s="47"/>
      <c r="AK62" s="47"/>
      <c r="AL62" s="47" t="s">
        <v>44</v>
      </c>
      <c r="AM62" s="495">
        <v>45033.0</v>
      </c>
      <c r="AN62" s="40" t="s">
        <v>285</v>
      </c>
      <c r="AO62" s="39" t="s">
        <v>129</v>
      </c>
      <c r="AP62" s="51"/>
      <c r="AQ62" s="51"/>
      <c r="AR62" s="51"/>
      <c r="AS62" s="205"/>
      <c r="AT62" s="205"/>
      <c r="AU62" s="205"/>
      <c r="AV62" s="670"/>
      <c r="AW62" s="670"/>
      <c r="AX62" s="670"/>
      <c r="AY62" s="670"/>
    </row>
    <row r="63">
      <c r="A63" s="67"/>
      <c r="D63" s="68"/>
      <c r="W63" s="39"/>
      <c r="AS63" s="117"/>
      <c r="AT63" s="117"/>
      <c r="AU63" s="205"/>
      <c r="AV63" s="670"/>
      <c r="AW63" s="670"/>
      <c r="AX63" s="670"/>
      <c r="AY63" s="670"/>
    </row>
    <row r="64">
      <c r="A64" s="67"/>
      <c r="D64" s="53"/>
      <c r="E64" s="39"/>
      <c r="F64" s="73"/>
      <c r="G64" s="73"/>
      <c r="H64" s="73"/>
      <c r="J64" s="98"/>
      <c r="K64" s="197"/>
      <c r="P64" s="98"/>
      <c r="Q64" s="39"/>
      <c r="V64" s="53"/>
      <c r="W64" s="39"/>
      <c r="X64" s="73"/>
      <c r="Y64" s="73"/>
      <c r="Z64" s="73"/>
      <c r="AB64" s="53"/>
      <c r="AC64" s="39"/>
      <c r="AH64" s="53"/>
      <c r="AI64" s="39"/>
      <c r="AN64" s="53"/>
      <c r="AO64" s="39"/>
      <c r="AP64" s="51"/>
      <c r="AQ64" s="51"/>
      <c r="AR64" s="51"/>
      <c r="AS64" s="496"/>
      <c r="AT64" s="496"/>
      <c r="AU64" s="496"/>
      <c r="AV64" s="697"/>
      <c r="AW64" s="697"/>
      <c r="AX64" s="697"/>
      <c r="AY64" s="697"/>
    </row>
    <row r="65">
      <c r="A65" s="67"/>
      <c r="D65" s="187" t="s">
        <v>775</v>
      </c>
      <c r="E65" s="190" t="s">
        <v>154</v>
      </c>
      <c r="F65" s="73"/>
      <c r="G65" s="73"/>
      <c r="H65" s="73"/>
      <c r="J65" s="187" t="s">
        <v>775</v>
      </c>
      <c r="K65" s="26" t="s">
        <v>7</v>
      </c>
      <c r="P65" s="187" t="s">
        <v>775</v>
      </c>
      <c r="Q65" s="26" t="s">
        <v>8</v>
      </c>
      <c r="V65" s="187" t="s">
        <v>775</v>
      </c>
      <c r="W65" s="28" t="s">
        <v>9</v>
      </c>
      <c r="X65" s="73"/>
      <c r="Y65" s="73"/>
      <c r="Z65" s="73"/>
      <c r="AB65" s="187" t="s">
        <v>775</v>
      </c>
      <c r="AC65" s="190" t="s">
        <v>154</v>
      </c>
      <c r="AH65" s="187" t="s">
        <v>775</v>
      </c>
      <c r="AI65" s="190" t="s">
        <v>154</v>
      </c>
      <c r="AN65" s="187" t="s">
        <v>775</v>
      </c>
      <c r="AO65" s="190" t="s">
        <v>154</v>
      </c>
      <c r="AP65" s="590"/>
      <c r="AQ65" s="590"/>
      <c r="AR65" s="193"/>
      <c r="AS65" s="698"/>
      <c r="AT65" s="698"/>
      <c r="AU65" s="698"/>
      <c r="AV65" s="699"/>
      <c r="AW65" s="699"/>
      <c r="AX65" s="699"/>
      <c r="AY65" s="699"/>
    </row>
    <row r="66">
      <c r="A66" s="184" t="s">
        <v>54</v>
      </c>
      <c r="B66" s="43" t="s">
        <v>19</v>
      </c>
      <c r="C66" s="37">
        <v>45026.0</v>
      </c>
      <c r="D66" s="95" t="s">
        <v>307</v>
      </c>
      <c r="E66" s="147" t="s">
        <v>288</v>
      </c>
      <c r="F66" s="43"/>
      <c r="G66" s="43"/>
      <c r="H66" s="43" t="s">
        <v>22</v>
      </c>
      <c r="I66" s="37">
        <v>45028.0</v>
      </c>
      <c r="J66" s="95" t="s">
        <v>211</v>
      </c>
      <c r="K66" s="418" t="s">
        <v>66</v>
      </c>
      <c r="L66" s="577"/>
      <c r="M66" s="577"/>
      <c r="N66" s="38" t="s">
        <v>24</v>
      </c>
      <c r="O66" s="37">
        <v>45028.0</v>
      </c>
      <c r="P66" s="95" t="s">
        <v>25</v>
      </c>
      <c r="Q66" s="39" t="s">
        <v>25</v>
      </c>
      <c r="R66" s="43"/>
      <c r="S66" s="43"/>
      <c r="T66" s="43" t="s">
        <v>26</v>
      </c>
      <c r="U66" s="37">
        <v>45029.0</v>
      </c>
      <c r="V66" s="95" t="s">
        <v>211</v>
      </c>
      <c r="W66" s="418" t="s">
        <v>66</v>
      </c>
      <c r="X66" s="43"/>
      <c r="Y66" s="43"/>
      <c r="Z66" s="43" t="s">
        <v>56</v>
      </c>
      <c r="AA66" s="37">
        <v>45030.0</v>
      </c>
      <c r="AB66" s="95" t="s">
        <v>307</v>
      </c>
      <c r="AC66" s="148" t="s">
        <v>289</v>
      </c>
      <c r="AD66" s="435"/>
      <c r="AE66" s="435"/>
      <c r="AF66" s="435" t="s">
        <v>57</v>
      </c>
      <c r="AG66" s="37">
        <v>45031.0</v>
      </c>
      <c r="AH66" s="95" t="s">
        <v>307</v>
      </c>
      <c r="AI66" s="148" t="s">
        <v>289</v>
      </c>
      <c r="AJ66" s="95"/>
      <c r="AK66" s="95"/>
      <c r="AL66" s="95" t="s">
        <v>93</v>
      </c>
      <c r="AM66" s="37">
        <v>45032.0</v>
      </c>
      <c r="AN66" s="95" t="s">
        <v>307</v>
      </c>
      <c r="AO66" s="40" t="s">
        <v>138</v>
      </c>
      <c r="AP66" s="481"/>
      <c r="AQ66" s="481"/>
      <c r="AR66" s="51"/>
      <c r="AS66" s="698"/>
      <c r="AT66" s="698"/>
      <c r="AU66" s="698"/>
      <c r="AV66" s="699"/>
      <c r="AW66" s="699"/>
      <c r="AX66" s="699"/>
      <c r="AY66" s="699"/>
    </row>
    <row r="67">
      <c r="A67" s="67"/>
      <c r="B67" s="68"/>
      <c r="C67" s="68"/>
      <c r="AS67" s="496"/>
      <c r="AT67" s="496"/>
      <c r="AU67" s="496"/>
      <c r="AV67" s="697"/>
      <c r="AW67" s="697"/>
      <c r="AX67" s="697"/>
      <c r="AY67" s="697"/>
    </row>
    <row r="68">
      <c r="A68" s="67"/>
      <c r="B68" s="68"/>
      <c r="C68" s="68"/>
      <c r="W68" s="39"/>
      <c r="X68" s="39"/>
      <c r="Y68" s="39"/>
      <c r="Z68" s="39"/>
      <c r="AI68" s="28"/>
      <c r="AS68" s="496"/>
      <c r="AT68" s="496"/>
      <c r="AU68" s="496"/>
      <c r="AV68" s="697"/>
      <c r="AW68" s="697"/>
      <c r="AX68" s="697"/>
      <c r="AY68" s="697"/>
    </row>
    <row r="69">
      <c r="A69" s="67"/>
      <c r="B69" s="68"/>
      <c r="C69" s="68"/>
      <c r="J69" s="6" t="s">
        <v>334</v>
      </c>
      <c r="K69" s="4"/>
      <c r="AS69" s="32"/>
      <c r="AT69" s="32"/>
      <c r="AU69" s="32"/>
      <c r="AV69" s="226"/>
      <c r="AW69" s="226"/>
      <c r="AX69" s="226"/>
      <c r="AY69" s="226"/>
    </row>
    <row r="70">
      <c r="A70" s="67"/>
      <c r="B70" s="68"/>
      <c r="C70" s="68"/>
      <c r="L70" s="26" t="s">
        <v>4</v>
      </c>
      <c r="M70" s="26" t="s">
        <v>5</v>
      </c>
      <c r="R70" s="26" t="s">
        <v>4</v>
      </c>
      <c r="S70" s="26" t="s">
        <v>5</v>
      </c>
      <c r="X70" s="26" t="s">
        <v>4</v>
      </c>
      <c r="Y70" s="26" t="s">
        <v>5</v>
      </c>
      <c r="AD70" s="26" t="s">
        <v>4</v>
      </c>
      <c r="AE70" s="26" t="s">
        <v>5</v>
      </c>
      <c r="AS70" s="646" t="s">
        <v>4</v>
      </c>
      <c r="AT70" s="646" t="s">
        <v>13</v>
      </c>
      <c r="AU70" s="646" t="s">
        <v>14</v>
      </c>
      <c r="AV70" s="226"/>
      <c r="AW70" s="226"/>
      <c r="AX70" s="226"/>
      <c r="AY70" s="226"/>
    </row>
    <row r="71">
      <c r="A71" s="684" t="s">
        <v>139</v>
      </c>
      <c r="B71" s="700"/>
      <c r="C71" s="700"/>
      <c r="D71" s="701"/>
      <c r="E71" s="701"/>
      <c r="F71" s="702"/>
      <c r="G71" s="702"/>
      <c r="H71" s="420" t="s">
        <v>46</v>
      </c>
      <c r="I71" s="495">
        <v>45028.0</v>
      </c>
      <c r="J71" s="38" t="s">
        <v>137</v>
      </c>
      <c r="K71" s="39" t="s">
        <v>333</v>
      </c>
      <c r="L71" s="40">
        <v>1.0</v>
      </c>
      <c r="M71" s="40">
        <v>3.0</v>
      </c>
      <c r="N71" s="38" t="s">
        <v>36</v>
      </c>
      <c r="O71" s="37">
        <v>45029.0</v>
      </c>
      <c r="P71" s="38" t="s">
        <v>137</v>
      </c>
      <c r="Q71" s="39" t="s">
        <v>333</v>
      </c>
      <c r="R71" s="40">
        <v>1.0</v>
      </c>
      <c r="S71" s="40">
        <v>3.0</v>
      </c>
      <c r="T71" s="420" t="s">
        <v>37</v>
      </c>
      <c r="U71" s="37">
        <v>45030.0</v>
      </c>
      <c r="V71" s="38" t="s">
        <v>137</v>
      </c>
      <c r="W71" s="39" t="s">
        <v>333</v>
      </c>
      <c r="X71" s="40">
        <v>1.0</v>
      </c>
      <c r="Y71" s="40">
        <v>3.0</v>
      </c>
      <c r="Z71" s="420" t="s">
        <v>40</v>
      </c>
      <c r="AA71" s="37">
        <v>45031.0</v>
      </c>
      <c r="AB71" s="38" t="s">
        <v>137</v>
      </c>
      <c r="AC71" s="39" t="s">
        <v>333</v>
      </c>
      <c r="AD71" s="40">
        <v>1.0</v>
      </c>
      <c r="AE71" s="40">
        <v>3.0</v>
      </c>
      <c r="AJ71" s="26"/>
      <c r="AK71" s="26"/>
      <c r="AP71" s="26"/>
      <c r="AQ71" s="623"/>
      <c r="AS71" s="666">
        <f>SUM(L71,R71,X71,AD71)</f>
        <v>4</v>
      </c>
      <c r="AT71" s="111">
        <f>SUM(M71,Y71,AE71,S71)</f>
        <v>12</v>
      </c>
      <c r="AU71" s="667">
        <f t="shared" ref="AU71:AU72" si="57">SUM(AS71,AT71)</f>
        <v>16</v>
      </c>
      <c r="AV71" s="619"/>
      <c r="AW71" s="619"/>
      <c r="AX71" s="619"/>
      <c r="AY71" s="619"/>
    </row>
    <row r="72">
      <c r="A72" s="224" t="s">
        <v>825</v>
      </c>
      <c r="B72" s="68"/>
      <c r="C72" s="68"/>
      <c r="AD72" s="703"/>
      <c r="AE72" s="703"/>
      <c r="AF72" s="47" t="s">
        <v>43</v>
      </c>
      <c r="AG72" s="37">
        <v>45032.0</v>
      </c>
      <c r="AH72" s="38" t="s">
        <v>137</v>
      </c>
      <c r="AI72" s="39" t="s">
        <v>333</v>
      </c>
      <c r="AJ72" s="40">
        <v>1.0</v>
      </c>
      <c r="AK72" s="40">
        <v>3.0</v>
      </c>
      <c r="AL72" s="47" t="s">
        <v>44</v>
      </c>
      <c r="AM72" s="37">
        <v>45033.0</v>
      </c>
      <c r="AN72" s="38" t="s">
        <v>137</v>
      </c>
      <c r="AO72" s="39" t="s">
        <v>333</v>
      </c>
      <c r="AP72" s="40">
        <v>1.0</v>
      </c>
      <c r="AQ72" s="624">
        <v>3.0</v>
      </c>
      <c r="AR72" s="51"/>
      <c r="AS72" s="669">
        <f t="shared" ref="AS72:AT72" si="56">SUM(AJ72,AP72)</f>
        <v>2</v>
      </c>
      <c r="AT72" s="93">
        <f t="shared" si="56"/>
        <v>6</v>
      </c>
      <c r="AU72" s="531">
        <f t="shared" si="57"/>
        <v>8</v>
      </c>
      <c r="AV72" s="697"/>
      <c r="AW72" s="697"/>
      <c r="AX72" s="697"/>
      <c r="AY72" s="697"/>
    </row>
    <row r="73">
      <c r="B73" s="68"/>
      <c r="C73" s="68"/>
      <c r="AS73" s="111"/>
      <c r="AT73" s="111"/>
      <c r="AU73" s="111"/>
      <c r="AV73" s="619"/>
      <c r="AW73" s="619"/>
      <c r="AX73" s="619"/>
      <c r="AY73" s="619"/>
    </row>
    <row r="74">
      <c r="A74" s="67"/>
      <c r="B74" s="68" t="s">
        <v>25</v>
      </c>
      <c r="C74" s="68" t="s">
        <v>166</v>
      </c>
      <c r="D74" s="68" t="s">
        <v>167</v>
      </c>
      <c r="AS74" s="111"/>
      <c r="AT74" s="111"/>
      <c r="AU74" s="111"/>
      <c r="AV74" s="619"/>
      <c r="AW74" s="619"/>
      <c r="AX74" s="619"/>
      <c r="AY74" s="619"/>
    </row>
    <row r="75">
      <c r="A75" s="67" t="s">
        <v>18</v>
      </c>
      <c r="B75" s="68" t="s">
        <v>174</v>
      </c>
      <c r="AR75" s="68" t="s">
        <v>15</v>
      </c>
      <c r="AS75" s="666">
        <f t="shared" ref="AS75:AT75" si="58">SUM(AS71,AS72)</f>
        <v>6</v>
      </c>
      <c r="AT75" s="111">
        <f t="shared" si="58"/>
        <v>18</v>
      </c>
      <c r="AU75" s="667">
        <f>SUM(AS75,AT75)</f>
        <v>24</v>
      </c>
      <c r="AV75" s="619"/>
      <c r="AW75" s="619"/>
      <c r="AX75" s="619"/>
      <c r="AY75" s="619"/>
    </row>
    <row r="76">
      <c r="A76" s="67" t="s">
        <v>52</v>
      </c>
      <c r="B76" s="68" t="s">
        <v>172</v>
      </c>
      <c r="AS76" s="51"/>
      <c r="AT76" s="51"/>
      <c r="AU76" s="51"/>
      <c r="AV76" s="597"/>
      <c r="AW76" s="597"/>
      <c r="AX76" s="597"/>
      <c r="AY76" s="597"/>
    </row>
    <row r="77">
      <c r="A77" s="67" t="s">
        <v>176</v>
      </c>
      <c r="B77" s="68" t="s">
        <v>172</v>
      </c>
      <c r="C77" s="68" t="s">
        <v>158</v>
      </c>
      <c r="D77" s="68" t="s">
        <v>909</v>
      </c>
      <c r="E77" s="68" t="s">
        <v>910</v>
      </c>
      <c r="AS77" s="193"/>
      <c r="AT77" s="193"/>
      <c r="AU77" s="193"/>
      <c r="AV77" s="618"/>
      <c r="AW77" s="618"/>
      <c r="AX77" s="618"/>
      <c r="AY77" s="618"/>
    </row>
    <row r="78">
      <c r="A78" s="225" t="s">
        <v>69</v>
      </c>
      <c r="B78" s="152" t="s">
        <v>171</v>
      </c>
      <c r="C78" s="152"/>
      <c r="D78" s="152"/>
      <c r="E78" s="152"/>
      <c r="AI78" s="226"/>
      <c r="AJ78" s="226"/>
      <c r="AK78" s="226"/>
      <c r="AL78" s="226"/>
      <c r="AS78" s="194"/>
      <c r="AT78" s="194"/>
      <c r="AU78" s="194"/>
      <c r="AV78" s="619"/>
      <c r="AW78" s="619"/>
      <c r="AX78" s="619"/>
      <c r="AY78" s="619"/>
    </row>
    <row r="79">
      <c r="A79" s="225" t="s">
        <v>45</v>
      </c>
      <c r="B79" s="152" t="s">
        <v>171</v>
      </c>
      <c r="D79" s="152"/>
      <c r="AI79" s="226"/>
      <c r="AJ79" s="226"/>
      <c r="AK79" s="226"/>
      <c r="AL79" s="226"/>
      <c r="AS79" s="496"/>
      <c r="AT79" s="496"/>
      <c r="AU79" s="496"/>
      <c r="AV79" s="697"/>
      <c r="AW79" s="697"/>
      <c r="AX79" s="697"/>
      <c r="AY79" s="697"/>
    </row>
    <row r="80">
      <c r="A80" s="67" t="s">
        <v>54</v>
      </c>
      <c r="B80" s="68" t="s">
        <v>171</v>
      </c>
      <c r="AI80" s="228"/>
      <c r="AJ80" s="228"/>
      <c r="AK80" s="228"/>
      <c r="AL80" s="228"/>
      <c r="AS80" s="193"/>
      <c r="AT80" s="193"/>
      <c r="AU80" s="193"/>
      <c r="AV80" s="618"/>
      <c r="AW80" s="618"/>
      <c r="AX80" s="618"/>
      <c r="AY80" s="618"/>
    </row>
    <row r="81">
      <c r="A81" s="67" t="s">
        <v>88</v>
      </c>
      <c r="B81" s="68" t="s">
        <v>169</v>
      </c>
      <c r="AS81" s="51"/>
      <c r="AT81" s="51"/>
      <c r="AU81" s="51"/>
      <c r="AV81" s="597"/>
      <c r="AW81" s="597"/>
      <c r="AX81" s="597"/>
      <c r="AY81" s="597"/>
    </row>
    <row r="82">
      <c r="A82" s="225" t="s">
        <v>82</v>
      </c>
      <c r="B82" s="152" t="s">
        <v>174</v>
      </c>
      <c r="C82" s="152"/>
      <c r="D82" s="152"/>
      <c r="E82" s="152"/>
      <c r="F82" s="153"/>
      <c r="G82" s="153"/>
      <c r="H82" s="153"/>
      <c r="AS82" s="496"/>
      <c r="AT82" s="496"/>
      <c r="AU82" s="496"/>
      <c r="AV82" s="697"/>
      <c r="AW82" s="697"/>
      <c r="AX82" s="697"/>
      <c r="AY82" s="697"/>
    </row>
    <row r="83">
      <c r="A83" s="225" t="s">
        <v>123</v>
      </c>
      <c r="B83" s="152" t="s">
        <v>175</v>
      </c>
      <c r="C83" s="153"/>
      <c r="D83" s="152"/>
      <c r="E83" s="153"/>
      <c r="F83" s="153"/>
      <c r="G83" s="153"/>
      <c r="H83" s="153"/>
      <c r="AS83" s="496"/>
      <c r="AT83" s="496"/>
      <c r="AU83" s="496"/>
      <c r="AV83" s="697"/>
      <c r="AW83" s="697"/>
      <c r="AX83" s="697"/>
      <c r="AY83" s="697"/>
    </row>
    <row r="84">
      <c r="A84" s="225" t="s">
        <v>501</v>
      </c>
      <c r="B84" s="152" t="s">
        <v>166</v>
      </c>
      <c r="C84" s="152"/>
      <c r="D84" s="152"/>
      <c r="E84" s="236"/>
      <c r="F84" s="153"/>
      <c r="G84" s="153"/>
      <c r="H84" s="153"/>
      <c r="AS84" s="496"/>
      <c r="AT84" s="496"/>
      <c r="AU84" s="496"/>
      <c r="AV84" s="697"/>
      <c r="AW84" s="697"/>
      <c r="AX84" s="697"/>
      <c r="AY84" s="697"/>
    </row>
    <row r="85">
      <c r="A85" s="225" t="s">
        <v>97</v>
      </c>
      <c r="B85" s="68" t="s">
        <v>175</v>
      </c>
      <c r="C85" s="236"/>
      <c r="E85" s="236"/>
      <c r="F85" s="153"/>
      <c r="G85" s="153"/>
      <c r="H85" s="153"/>
      <c r="AS85" s="136"/>
      <c r="AT85" s="136"/>
      <c r="AU85" s="136"/>
      <c r="AV85" s="605"/>
      <c r="AW85" s="605"/>
      <c r="AX85" s="605"/>
      <c r="AY85" s="605"/>
    </row>
    <row r="86">
      <c r="A86" s="225" t="s">
        <v>73</v>
      </c>
      <c r="B86" s="152" t="s">
        <v>170</v>
      </c>
      <c r="C86" s="152"/>
      <c r="D86" s="153"/>
      <c r="E86" s="136"/>
      <c r="F86" s="117"/>
      <c r="G86" s="117"/>
      <c r="H86" s="117"/>
      <c r="AS86" s="51"/>
      <c r="AT86" s="51"/>
      <c r="AU86" s="51"/>
      <c r="AV86" s="597"/>
      <c r="AW86" s="597"/>
      <c r="AX86" s="597"/>
      <c r="AY86" s="597"/>
    </row>
    <row r="87">
      <c r="A87" s="225" t="s">
        <v>32</v>
      </c>
      <c r="B87" s="152" t="s">
        <v>171</v>
      </c>
      <c r="C87" s="153"/>
      <c r="D87" s="153"/>
      <c r="E87" s="136"/>
      <c r="F87" s="117"/>
      <c r="G87" s="117"/>
      <c r="H87" s="117"/>
      <c r="AS87" s="496"/>
      <c r="AT87" s="496"/>
      <c r="AU87" s="496"/>
      <c r="AV87" s="697"/>
      <c r="AW87" s="697"/>
      <c r="AX87" s="697"/>
      <c r="AY87" s="697"/>
    </row>
    <row r="88">
      <c r="A88" s="67" t="s">
        <v>30</v>
      </c>
      <c r="B88" s="152" t="s">
        <v>175</v>
      </c>
      <c r="C88" s="153"/>
      <c r="D88" s="153"/>
      <c r="E88" s="136"/>
      <c r="F88" s="117"/>
      <c r="G88" s="117"/>
      <c r="H88" s="117"/>
      <c r="AS88" s="496"/>
      <c r="AT88" s="496"/>
      <c r="AU88" s="496"/>
      <c r="AV88" s="697"/>
      <c r="AW88" s="697"/>
      <c r="AX88" s="697"/>
      <c r="AY88" s="697"/>
    </row>
    <row r="89">
      <c r="B89" s="153"/>
      <c r="C89" s="153"/>
      <c r="D89" s="34" t="s">
        <v>16</v>
      </c>
      <c r="E89" s="34" t="s">
        <v>17</v>
      </c>
      <c r="F89" s="117"/>
      <c r="G89" s="117"/>
      <c r="H89" s="117"/>
      <c r="AS89" s="496"/>
      <c r="AT89" s="496"/>
      <c r="AU89" s="496"/>
      <c r="AV89" s="697"/>
      <c r="AW89" s="697"/>
      <c r="AX89" s="697"/>
      <c r="AY89" s="697"/>
    </row>
    <row r="90">
      <c r="A90" s="153"/>
      <c r="B90" s="153"/>
      <c r="C90" s="153"/>
      <c r="D90" s="52" t="s">
        <v>1</v>
      </c>
      <c r="E90" s="53">
        <f>AU9</f>
        <v>138</v>
      </c>
      <c r="F90" s="153"/>
      <c r="G90" s="153"/>
      <c r="H90" s="153"/>
      <c r="AS90" s="496"/>
      <c r="AT90" s="496"/>
      <c r="AU90" s="496"/>
      <c r="AV90" s="697"/>
      <c r="AW90" s="697"/>
      <c r="AX90" s="697"/>
      <c r="AY90" s="697"/>
    </row>
    <row r="91">
      <c r="A91" s="153"/>
      <c r="B91" s="153"/>
      <c r="C91" s="153"/>
      <c r="D91" s="52" t="s">
        <v>31</v>
      </c>
      <c r="E91" s="55">
        <f>AU26</f>
        <v>106.5</v>
      </c>
      <c r="F91" s="153"/>
      <c r="G91" s="153"/>
      <c r="H91" s="153"/>
      <c r="AS91" s="496"/>
      <c r="AT91" s="496"/>
      <c r="AU91" s="496"/>
      <c r="AV91" s="697"/>
      <c r="AW91" s="697"/>
      <c r="AX91" s="697"/>
      <c r="AY91" s="697"/>
    </row>
    <row r="92">
      <c r="A92" s="153"/>
      <c r="B92" s="153"/>
      <c r="C92" s="153"/>
      <c r="D92" s="52" t="s">
        <v>23</v>
      </c>
      <c r="E92" s="53">
        <f>AU36</f>
        <v>73.5</v>
      </c>
      <c r="F92" s="153"/>
      <c r="G92" s="153"/>
      <c r="H92" s="153"/>
      <c r="AS92" s="496"/>
      <c r="AT92" s="496"/>
      <c r="AU92" s="496"/>
      <c r="AV92" s="697"/>
      <c r="AW92" s="697"/>
      <c r="AX92" s="697"/>
      <c r="AY92" s="697"/>
    </row>
    <row r="93">
      <c r="A93" s="153"/>
      <c r="B93" s="153"/>
      <c r="C93" s="153"/>
      <c r="D93" s="55" t="s">
        <v>49</v>
      </c>
      <c r="E93" s="55">
        <f>AU43</f>
        <v>22</v>
      </c>
      <c r="F93" s="153"/>
      <c r="G93" s="153"/>
      <c r="H93" s="153"/>
      <c r="AS93" s="496"/>
      <c r="AT93" s="496"/>
      <c r="AU93" s="496"/>
      <c r="AV93" s="697"/>
      <c r="AW93" s="697"/>
      <c r="AX93" s="697"/>
      <c r="AY93" s="697"/>
    </row>
    <row r="94">
      <c r="D94" s="62" t="s">
        <v>51</v>
      </c>
      <c r="E94" s="62">
        <f>AU18</f>
        <v>150.83</v>
      </c>
      <c r="AS94" s="496"/>
      <c r="AT94" s="496"/>
      <c r="AU94" s="496"/>
      <c r="AV94" s="697"/>
      <c r="AW94" s="697"/>
      <c r="AX94" s="697"/>
      <c r="AY94" s="697"/>
    </row>
    <row r="95">
      <c r="D95" s="62" t="s">
        <v>53</v>
      </c>
      <c r="E95" s="62">
        <f>AU51</f>
        <v>119</v>
      </c>
      <c r="AS95" s="496"/>
      <c r="AT95" s="496"/>
      <c r="AU95" s="496"/>
      <c r="AV95" s="697"/>
      <c r="AW95" s="697"/>
      <c r="AX95" s="697"/>
      <c r="AY95" s="697"/>
    </row>
    <row r="96">
      <c r="D96" s="62" t="s">
        <v>60</v>
      </c>
      <c r="E96" s="62">
        <f>AU75</f>
        <v>24</v>
      </c>
      <c r="AS96" s="496"/>
      <c r="AT96" s="496"/>
      <c r="AU96" s="496"/>
      <c r="AV96" s="697"/>
      <c r="AW96" s="697"/>
      <c r="AX96" s="697"/>
      <c r="AY96" s="697"/>
    </row>
    <row r="97">
      <c r="AS97" s="496"/>
      <c r="AT97" s="496"/>
      <c r="AU97" s="496"/>
      <c r="AV97" s="697"/>
      <c r="AW97" s="697"/>
      <c r="AX97" s="697"/>
      <c r="AY97" s="697"/>
    </row>
    <row r="98">
      <c r="AS98" s="496"/>
      <c r="AT98" s="496"/>
      <c r="AU98" s="496"/>
      <c r="AV98" s="697"/>
      <c r="AW98" s="697"/>
      <c r="AX98" s="697"/>
      <c r="AY98" s="697"/>
    </row>
    <row r="99">
      <c r="AS99" s="496"/>
      <c r="AT99" s="496"/>
      <c r="AU99" s="496"/>
      <c r="AV99" s="697"/>
      <c r="AW99" s="697"/>
      <c r="AX99" s="697"/>
      <c r="AY99" s="697"/>
    </row>
    <row r="100">
      <c r="AS100" s="496"/>
      <c r="AT100" s="496"/>
      <c r="AU100" s="496"/>
      <c r="AV100" s="697"/>
      <c r="AW100" s="697"/>
      <c r="AX100" s="697"/>
      <c r="AY100" s="697"/>
    </row>
    <row r="101">
      <c r="AS101" s="496"/>
      <c r="AT101" s="496"/>
      <c r="AU101" s="496"/>
      <c r="AV101" s="697"/>
      <c r="AW101" s="697"/>
      <c r="AX101" s="697"/>
      <c r="AY101" s="697"/>
    </row>
    <row r="102">
      <c r="AS102" s="496"/>
      <c r="AT102" s="496"/>
      <c r="AU102" s="496"/>
      <c r="AV102" s="697"/>
      <c r="AW102" s="697"/>
      <c r="AX102" s="697"/>
      <c r="AY102" s="697"/>
    </row>
    <row r="103">
      <c r="AS103" s="496"/>
      <c r="AT103" s="496"/>
      <c r="AU103" s="496"/>
      <c r="AV103" s="697"/>
      <c r="AW103" s="697"/>
      <c r="AX103" s="697"/>
      <c r="AY103" s="697"/>
    </row>
    <row r="104">
      <c r="AS104" s="496"/>
      <c r="AT104" s="496"/>
      <c r="AU104" s="496"/>
      <c r="AV104" s="697"/>
      <c r="AW104" s="697"/>
      <c r="AX104" s="697"/>
      <c r="AY104" s="697"/>
    </row>
    <row r="105">
      <c r="AS105" s="496"/>
      <c r="AT105" s="496"/>
      <c r="AU105" s="496"/>
      <c r="AV105" s="697"/>
      <c r="AW105" s="697"/>
      <c r="AX105" s="697"/>
      <c r="AY105" s="697"/>
    </row>
    <row r="106">
      <c r="AS106" s="496"/>
      <c r="AT106" s="496"/>
      <c r="AU106" s="496"/>
      <c r="AV106" s="697"/>
      <c r="AW106" s="697"/>
      <c r="AX106" s="697"/>
      <c r="AY106" s="697"/>
    </row>
    <row r="107">
      <c r="AS107" s="496"/>
      <c r="AT107" s="496"/>
      <c r="AU107" s="496"/>
      <c r="AV107" s="697"/>
      <c r="AW107" s="697"/>
      <c r="AX107" s="697"/>
      <c r="AY107" s="697"/>
    </row>
    <row r="108">
      <c r="AS108" s="496"/>
      <c r="AT108" s="496"/>
      <c r="AU108" s="496"/>
      <c r="AV108" s="697"/>
      <c r="AW108" s="697"/>
      <c r="AX108" s="697"/>
      <c r="AY108" s="697"/>
    </row>
    <row r="109">
      <c r="AS109" s="496"/>
      <c r="AT109" s="496"/>
      <c r="AU109" s="496"/>
      <c r="AV109" s="697"/>
      <c r="AW109" s="697"/>
      <c r="AX109" s="697"/>
      <c r="AY109" s="697"/>
    </row>
    <row r="110">
      <c r="AS110" s="496"/>
      <c r="AT110" s="496"/>
      <c r="AU110" s="496"/>
      <c r="AV110" s="697"/>
      <c r="AW110" s="697"/>
      <c r="AX110" s="697"/>
      <c r="AY110" s="697"/>
    </row>
    <row r="111">
      <c r="AS111" s="496"/>
      <c r="AT111" s="496"/>
      <c r="AU111" s="496"/>
      <c r="AV111" s="697"/>
      <c r="AW111" s="697"/>
      <c r="AX111" s="697"/>
      <c r="AY111" s="697"/>
    </row>
    <row r="112">
      <c r="AS112" s="496"/>
      <c r="AT112" s="496"/>
      <c r="AU112" s="496"/>
      <c r="AV112" s="697"/>
      <c r="AW112" s="697"/>
      <c r="AX112" s="697"/>
      <c r="AY112" s="697"/>
    </row>
    <row r="113">
      <c r="AS113" s="496"/>
      <c r="AT113" s="496"/>
      <c r="AU113" s="496"/>
      <c r="AV113" s="697"/>
      <c r="AW113" s="697"/>
      <c r="AX113" s="697"/>
      <c r="AY113" s="697"/>
    </row>
    <row r="114">
      <c r="AS114" s="496"/>
      <c r="AT114" s="496"/>
      <c r="AU114" s="496"/>
      <c r="AV114" s="697"/>
      <c r="AW114" s="697"/>
      <c r="AX114" s="697"/>
      <c r="AY114" s="697"/>
    </row>
    <row r="115">
      <c r="AS115" s="496"/>
      <c r="AT115" s="496"/>
      <c r="AU115" s="496"/>
      <c r="AV115" s="697"/>
      <c r="AW115" s="697"/>
      <c r="AX115" s="697"/>
      <c r="AY115" s="697"/>
    </row>
    <row r="116">
      <c r="AS116" s="496"/>
      <c r="AT116" s="496"/>
      <c r="AU116" s="496"/>
      <c r="AV116" s="697"/>
      <c r="AW116" s="697"/>
      <c r="AX116" s="697"/>
      <c r="AY116" s="697"/>
    </row>
    <row r="117">
      <c r="AS117" s="496"/>
      <c r="AT117" s="496"/>
      <c r="AU117" s="496"/>
      <c r="AV117" s="697"/>
      <c r="AW117" s="697"/>
      <c r="AX117" s="697"/>
      <c r="AY117" s="697"/>
    </row>
    <row r="118">
      <c r="AS118" s="496"/>
      <c r="AT118" s="496"/>
      <c r="AU118" s="496"/>
      <c r="AV118" s="697"/>
      <c r="AW118" s="697"/>
      <c r="AX118" s="697"/>
      <c r="AY118" s="697"/>
    </row>
    <row r="119">
      <c r="AS119" s="496"/>
      <c r="AT119" s="496"/>
      <c r="AU119" s="496"/>
      <c r="AV119" s="697"/>
      <c r="AW119" s="697"/>
      <c r="AX119" s="697"/>
      <c r="AY119" s="697"/>
    </row>
    <row r="120">
      <c r="AS120" s="496"/>
      <c r="AT120" s="496"/>
      <c r="AU120" s="496"/>
      <c r="AV120" s="697"/>
      <c r="AW120" s="697"/>
      <c r="AX120" s="697"/>
      <c r="AY120" s="697"/>
    </row>
    <row r="121">
      <c r="AS121" s="496"/>
      <c r="AT121" s="496"/>
      <c r="AU121" s="496"/>
      <c r="AV121" s="697"/>
      <c r="AW121" s="697"/>
      <c r="AX121" s="697"/>
      <c r="AY121" s="697"/>
    </row>
    <row r="122">
      <c r="AS122" s="496"/>
      <c r="AT122" s="496"/>
      <c r="AU122" s="496"/>
      <c r="AV122" s="697"/>
      <c r="AW122" s="697"/>
      <c r="AX122" s="697"/>
      <c r="AY122" s="697"/>
    </row>
    <row r="123">
      <c r="AS123" s="496"/>
      <c r="AT123" s="496"/>
      <c r="AU123" s="496"/>
      <c r="AV123" s="697"/>
      <c r="AW123" s="697"/>
      <c r="AX123" s="697"/>
      <c r="AY123" s="697"/>
    </row>
    <row r="124">
      <c r="AS124" s="496"/>
      <c r="AT124" s="496"/>
      <c r="AU124" s="496"/>
      <c r="AV124" s="697"/>
      <c r="AW124" s="697"/>
      <c r="AX124" s="697"/>
      <c r="AY124" s="697"/>
    </row>
    <row r="125">
      <c r="AS125" s="496"/>
      <c r="AT125" s="496"/>
      <c r="AU125" s="496"/>
      <c r="AV125" s="697"/>
      <c r="AW125" s="697"/>
      <c r="AX125" s="697"/>
      <c r="AY125" s="697"/>
    </row>
    <row r="126">
      <c r="AS126" s="496"/>
      <c r="AT126" s="496"/>
      <c r="AU126" s="496"/>
      <c r="AV126" s="697"/>
      <c r="AW126" s="697"/>
      <c r="AX126" s="697"/>
      <c r="AY126" s="697"/>
    </row>
    <row r="127">
      <c r="AS127" s="496"/>
      <c r="AT127" s="496"/>
      <c r="AU127" s="496"/>
      <c r="AV127" s="697"/>
      <c r="AW127" s="697"/>
      <c r="AX127" s="697"/>
      <c r="AY127" s="697"/>
    </row>
    <row r="128">
      <c r="AS128" s="496"/>
      <c r="AT128" s="496"/>
      <c r="AU128" s="496"/>
      <c r="AV128" s="697"/>
      <c r="AW128" s="697"/>
      <c r="AX128" s="697"/>
      <c r="AY128" s="697"/>
    </row>
    <row r="129">
      <c r="AS129" s="496"/>
      <c r="AT129" s="496"/>
      <c r="AU129" s="496"/>
      <c r="AV129" s="697"/>
      <c r="AW129" s="697"/>
      <c r="AX129" s="697"/>
      <c r="AY129" s="697"/>
    </row>
    <row r="130">
      <c r="AS130" s="496"/>
      <c r="AT130" s="496"/>
      <c r="AU130" s="496"/>
      <c r="AV130" s="697"/>
      <c r="AW130" s="697"/>
      <c r="AX130" s="697"/>
      <c r="AY130" s="697"/>
    </row>
    <row r="131">
      <c r="AS131" s="496"/>
      <c r="AT131" s="496"/>
      <c r="AU131" s="496"/>
      <c r="AV131" s="697"/>
      <c r="AW131" s="697"/>
      <c r="AX131" s="697"/>
      <c r="AY131" s="697"/>
    </row>
    <row r="132">
      <c r="AS132" s="496"/>
      <c r="AT132" s="496"/>
      <c r="AU132" s="496"/>
      <c r="AV132" s="697"/>
      <c r="AW132" s="697"/>
      <c r="AX132" s="697"/>
      <c r="AY132" s="697"/>
    </row>
    <row r="133">
      <c r="AS133" s="496"/>
      <c r="AT133" s="496"/>
      <c r="AU133" s="496"/>
      <c r="AV133" s="697"/>
      <c r="AW133" s="697"/>
      <c r="AX133" s="697"/>
      <c r="AY133" s="697"/>
    </row>
    <row r="134">
      <c r="AS134" s="496"/>
      <c r="AT134" s="496"/>
      <c r="AU134" s="496"/>
      <c r="AV134" s="697"/>
      <c r="AW134" s="697"/>
      <c r="AX134" s="697"/>
      <c r="AY134" s="697"/>
    </row>
    <row r="135">
      <c r="AS135" s="496"/>
      <c r="AT135" s="496"/>
      <c r="AU135" s="496"/>
      <c r="AV135" s="697"/>
      <c r="AW135" s="697"/>
      <c r="AX135" s="697"/>
      <c r="AY135" s="697"/>
    </row>
    <row r="136">
      <c r="AS136" s="496"/>
      <c r="AT136" s="496"/>
      <c r="AU136" s="496"/>
      <c r="AV136" s="697"/>
      <c r="AW136" s="697"/>
      <c r="AX136" s="697"/>
      <c r="AY136" s="697"/>
    </row>
    <row r="137">
      <c r="AS137" s="496"/>
      <c r="AT137" s="496"/>
      <c r="AU137" s="496"/>
      <c r="AV137" s="697"/>
      <c r="AW137" s="697"/>
      <c r="AX137" s="697"/>
      <c r="AY137" s="697"/>
    </row>
    <row r="138">
      <c r="AS138" s="496"/>
      <c r="AT138" s="496"/>
      <c r="AU138" s="496"/>
      <c r="AV138" s="697"/>
      <c r="AW138" s="697"/>
      <c r="AX138" s="697"/>
      <c r="AY138" s="697"/>
    </row>
    <row r="139">
      <c r="AS139" s="496"/>
      <c r="AT139" s="496"/>
      <c r="AU139" s="496"/>
      <c r="AV139" s="697"/>
      <c r="AW139" s="697"/>
      <c r="AX139" s="697"/>
      <c r="AY139" s="697"/>
    </row>
    <row r="140">
      <c r="AS140" s="496"/>
      <c r="AT140" s="496"/>
      <c r="AU140" s="496"/>
      <c r="AV140" s="697"/>
      <c r="AW140" s="697"/>
      <c r="AX140" s="697"/>
      <c r="AY140" s="697"/>
    </row>
    <row r="141">
      <c r="AS141" s="496"/>
      <c r="AT141" s="496"/>
      <c r="AU141" s="496"/>
      <c r="AV141" s="697"/>
      <c r="AW141" s="697"/>
      <c r="AX141" s="697"/>
      <c r="AY141" s="697"/>
    </row>
    <row r="142">
      <c r="AS142" s="496"/>
      <c r="AT142" s="496"/>
      <c r="AU142" s="496"/>
      <c r="AV142" s="697"/>
      <c r="AW142" s="697"/>
      <c r="AX142" s="697"/>
      <c r="AY142" s="697"/>
    </row>
    <row r="143">
      <c r="AS143" s="496"/>
      <c r="AT143" s="496"/>
      <c r="AU143" s="496"/>
      <c r="AV143" s="697"/>
      <c r="AW143" s="697"/>
      <c r="AX143" s="697"/>
      <c r="AY143" s="697"/>
    </row>
    <row r="144">
      <c r="AS144" s="496"/>
      <c r="AT144" s="496"/>
      <c r="AU144" s="496"/>
      <c r="AV144" s="697"/>
      <c r="AW144" s="697"/>
      <c r="AX144" s="697"/>
      <c r="AY144" s="697"/>
    </row>
    <row r="145">
      <c r="AS145" s="496"/>
      <c r="AT145" s="496"/>
      <c r="AU145" s="496"/>
      <c r="AV145" s="697"/>
      <c r="AW145" s="697"/>
      <c r="AX145" s="697"/>
      <c r="AY145" s="697"/>
    </row>
    <row r="146">
      <c r="AS146" s="496"/>
      <c r="AT146" s="496"/>
      <c r="AU146" s="496"/>
      <c r="AV146" s="697"/>
      <c r="AW146" s="697"/>
      <c r="AX146" s="697"/>
      <c r="AY146" s="697"/>
    </row>
    <row r="147">
      <c r="AS147" s="496"/>
      <c r="AT147" s="496"/>
      <c r="AU147" s="496"/>
      <c r="AV147" s="697"/>
      <c r="AW147" s="697"/>
      <c r="AX147" s="697"/>
      <c r="AY147" s="697"/>
    </row>
    <row r="148">
      <c r="AS148" s="496"/>
      <c r="AT148" s="496"/>
      <c r="AU148" s="496"/>
      <c r="AV148" s="697"/>
      <c r="AW148" s="697"/>
      <c r="AX148" s="697"/>
      <c r="AY148" s="697"/>
    </row>
    <row r="149">
      <c r="AS149" s="496"/>
      <c r="AT149" s="496"/>
      <c r="AU149" s="496"/>
      <c r="AV149" s="697"/>
      <c r="AW149" s="697"/>
      <c r="AX149" s="697"/>
      <c r="AY149" s="697"/>
    </row>
    <row r="150">
      <c r="AS150" s="496"/>
      <c r="AT150" s="496"/>
      <c r="AU150" s="496"/>
      <c r="AV150" s="697"/>
      <c r="AW150" s="697"/>
      <c r="AX150" s="697"/>
      <c r="AY150" s="697"/>
    </row>
    <row r="151">
      <c r="AS151" s="496"/>
      <c r="AT151" s="496"/>
      <c r="AU151" s="496"/>
      <c r="AV151" s="697"/>
      <c r="AW151" s="697"/>
      <c r="AX151" s="697"/>
      <c r="AY151" s="697"/>
    </row>
    <row r="152">
      <c r="AS152" s="496"/>
      <c r="AT152" s="496"/>
      <c r="AU152" s="496"/>
      <c r="AV152" s="697"/>
      <c r="AW152" s="697"/>
      <c r="AX152" s="697"/>
      <c r="AY152" s="697"/>
    </row>
    <row r="153">
      <c r="AS153" s="496"/>
      <c r="AT153" s="496"/>
      <c r="AU153" s="496"/>
      <c r="AV153" s="697"/>
      <c r="AW153" s="697"/>
      <c r="AX153" s="697"/>
      <c r="AY153" s="697"/>
    </row>
    <row r="154">
      <c r="AS154" s="496"/>
      <c r="AT154" s="496"/>
      <c r="AU154" s="496"/>
      <c r="AV154" s="697"/>
      <c r="AW154" s="697"/>
      <c r="AX154" s="697"/>
      <c r="AY154" s="697"/>
    </row>
    <row r="155">
      <c r="AS155" s="496"/>
      <c r="AT155" s="496"/>
      <c r="AU155" s="496"/>
      <c r="AV155" s="697"/>
      <c r="AW155" s="697"/>
      <c r="AX155" s="697"/>
      <c r="AY155" s="697"/>
    </row>
    <row r="156">
      <c r="AS156" s="496"/>
      <c r="AT156" s="496"/>
      <c r="AU156" s="496"/>
      <c r="AV156" s="697"/>
      <c r="AW156" s="697"/>
      <c r="AX156" s="697"/>
      <c r="AY156" s="697"/>
    </row>
    <row r="157">
      <c r="AS157" s="496"/>
      <c r="AT157" s="496"/>
      <c r="AU157" s="496"/>
      <c r="AV157" s="697"/>
      <c r="AW157" s="697"/>
      <c r="AX157" s="697"/>
      <c r="AY157" s="697"/>
    </row>
    <row r="158">
      <c r="AS158" s="496"/>
      <c r="AT158" s="496"/>
      <c r="AU158" s="496"/>
      <c r="AV158" s="697"/>
      <c r="AW158" s="697"/>
      <c r="AX158" s="697"/>
      <c r="AY158" s="697"/>
    </row>
    <row r="159">
      <c r="AS159" s="496"/>
      <c r="AT159" s="496"/>
      <c r="AU159" s="496"/>
      <c r="AV159" s="697"/>
      <c r="AW159" s="697"/>
      <c r="AX159" s="697"/>
      <c r="AY159" s="697"/>
    </row>
    <row r="160">
      <c r="AS160" s="496"/>
      <c r="AT160" s="496"/>
      <c r="AU160" s="496"/>
      <c r="AV160" s="697"/>
      <c r="AW160" s="697"/>
      <c r="AX160" s="697"/>
      <c r="AY160" s="697"/>
    </row>
    <row r="161">
      <c r="AS161" s="496"/>
      <c r="AT161" s="496"/>
      <c r="AU161" s="496"/>
      <c r="AV161" s="697"/>
      <c r="AW161" s="697"/>
      <c r="AX161" s="697"/>
      <c r="AY161" s="697"/>
    </row>
    <row r="162">
      <c r="AS162" s="496"/>
      <c r="AT162" s="496"/>
      <c r="AU162" s="496"/>
      <c r="AV162" s="697"/>
      <c r="AW162" s="697"/>
      <c r="AX162" s="697"/>
      <c r="AY162" s="697"/>
    </row>
    <row r="163">
      <c r="AS163" s="496"/>
      <c r="AT163" s="496"/>
      <c r="AU163" s="496"/>
      <c r="AV163" s="697"/>
      <c r="AW163" s="697"/>
      <c r="AX163" s="697"/>
      <c r="AY163" s="697"/>
    </row>
    <row r="164">
      <c r="AS164" s="496"/>
      <c r="AT164" s="496"/>
      <c r="AU164" s="496"/>
      <c r="AV164" s="697"/>
      <c r="AW164" s="697"/>
      <c r="AX164" s="697"/>
      <c r="AY164" s="697"/>
    </row>
    <row r="165">
      <c r="AS165" s="496"/>
      <c r="AT165" s="496"/>
      <c r="AU165" s="496"/>
      <c r="AV165" s="697"/>
      <c r="AW165" s="697"/>
      <c r="AX165" s="697"/>
      <c r="AY165" s="697"/>
    </row>
    <row r="166">
      <c r="AS166" s="496"/>
      <c r="AT166" s="496"/>
      <c r="AU166" s="496"/>
      <c r="AV166" s="697"/>
      <c r="AW166" s="697"/>
      <c r="AX166" s="697"/>
      <c r="AY166" s="697"/>
    </row>
    <row r="167">
      <c r="AS167" s="496"/>
      <c r="AT167" s="496"/>
      <c r="AU167" s="496"/>
      <c r="AV167" s="697"/>
      <c r="AW167" s="697"/>
      <c r="AX167" s="697"/>
      <c r="AY167" s="697"/>
    </row>
    <row r="168">
      <c r="AS168" s="496"/>
      <c r="AT168" s="496"/>
      <c r="AU168" s="496"/>
      <c r="AV168" s="697"/>
      <c r="AW168" s="697"/>
      <c r="AX168" s="697"/>
      <c r="AY168" s="697"/>
    </row>
    <row r="169">
      <c r="AS169" s="496"/>
      <c r="AT169" s="496"/>
      <c r="AU169" s="496"/>
      <c r="AV169" s="697"/>
      <c r="AW169" s="697"/>
      <c r="AX169" s="697"/>
      <c r="AY169" s="697"/>
    </row>
    <row r="170">
      <c r="AS170" s="496"/>
      <c r="AT170" s="496"/>
      <c r="AU170" s="496"/>
      <c r="AV170" s="697"/>
      <c r="AW170" s="697"/>
      <c r="AX170" s="697"/>
      <c r="AY170" s="697"/>
    </row>
    <row r="171">
      <c r="AS171" s="496"/>
      <c r="AT171" s="496"/>
      <c r="AU171" s="496"/>
      <c r="AV171" s="697"/>
      <c r="AW171" s="697"/>
      <c r="AX171" s="697"/>
      <c r="AY171" s="697"/>
    </row>
    <row r="172">
      <c r="AS172" s="496"/>
      <c r="AT172" s="496"/>
      <c r="AU172" s="496"/>
      <c r="AV172" s="697"/>
      <c r="AW172" s="697"/>
      <c r="AX172" s="697"/>
      <c r="AY172" s="697"/>
    </row>
    <row r="173">
      <c r="AS173" s="496"/>
      <c r="AT173" s="496"/>
      <c r="AU173" s="496"/>
      <c r="AV173" s="697"/>
      <c r="AW173" s="697"/>
      <c r="AX173" s="697"/>
      <c r="AY173" s="697"/>
    </row>
    <row r="174">
      <c r="AS174" s="496"/>
      <c r="AT174" s="496"/>
      <c r="AU174" s="496"/>
      <c r="AV174" s="697"/>
      <c r="AW174" s="697"/>
      <c r="AX174" s="697"/>
      <c r="AY174" s="697"/>
    </row>
    <row r="175">
      <c r="AS175" s="496"/>
      <c r="AT175" s="496"/>
      <c r="AU175" s="496"/>
      <c r="AV175" s="697"/>
      <c r="AW175" s="697"/>
      <c r="AX175" s="697"/>
      <c r="AY175" s="697"/>
    </row>
    <row r="176">
      <c r="AS176" s="496"/>
      <c r="AT176" s="496"/>
      <c r="AU176" s="496"/>
      <c r="AV176" s="697"/>
      <c r="AW176" s="697"/>
      <c r="AX176" s="697"/>
      <c r="AY176" s="697"/>
    </row>
    <row r="177">
      <c r="AS177" s="496"/>
      <c r="AT177" s="496"/>
      <c r="AU177" s="496"/>
      <c r="AV177" s="697"/>
      <c r="AW177" s="697"/>
      <c r="AX177" s="697"/>
      <c r="AY177" s="697"/>
    </row>
    <row r="178">
      <c r="AS178" s="496"/>
      <c r="AT178" s="496"/>
      <c r="AU178" s="496"/>
      <c r="AV178" s="697"/>
      <c r="AW178" s="697"/>
      <c r="AX178" s="697"/>
      <c r="AY178" s="697"/>
    </row>
    <row r="179">
      <c r="AS179" s="496"/>
      <c r="AT179" s="496"/>
      <c r="AU179" s="496"/>
      <c r="AV179" s="697"/>
      <c r="AW179" s="697"/>
      <c r="AX179" s="697"/>
      <c r="AY179" s="697"/>
    </row>
    <row r="180">
      <c r="AS180" s="496"/>
      <c r="AT180" s="496"/>
      <c r="AU180" s="496"/>
      <c r="AV180" s="697"/>
      <c r="AW180" s="697"/>
      <c r="AX180" s="697"/>
      <c r="AY180" s="697"/>
    </row>
    <row r="181">
      <c r="AS181" s="496"/>
      <c r="AT181" s="496"/>
      <c r="AU181" s="496"/>
      <c r="AV181" s="697"/>
      <c r="AW181" s="697"/>
      <c r="AX181" s="697"/>
      <c r="AY181" s="697"/>
    </row>
    <row r="182">
      <c r="AS182" s="496"/>
      <c r="AT182" s="496"/>
      <c r="AU182" s="496"/>
      <c r="AV182" s="697"/>
      <c r="AW182" s="697"/>
      <c r="AX182" s="697"/>
      <c r="AY182" s="697"/>
    </row>
    <row r="183">
      <c r="AS183" s="496"/>
      <c r="AT183" s="496"/>
      <c r="AU183" s="496"/>
      <c r="AV183" s="697"/>
      <c r="AW183" s="697"/>
      <c r="AX183" s="697"/>
      <c r="AY183" s="697"/>
    </row>
    <row r="184">
      <c r="AS184" s="496"/>
      <c r="AT184" s="496"/>
      <c r="AU184" s="496"/>
      <c r="AV184" s="697"/>
      <c r="AW184" s="697"/>
      <c r="AX184" s="697"/>
      <c r="AY184" s="697"/>
    </row>
    <row r="185">
      <c r="AS185" s="496"/>
      <c r="AT185" s="496"/>
      <c r="AU185" s="496"/>
      <c r="AV185" s="697"/>
      <c r="AW185" s="697"/>
      <c r="AX185" s="697"/>
      <c r="AY185" s="697"/>
    </row>
    <row r="186">
      <c r="AS186" s="496"/>
      <c r="AT186" s="496"/>
      <c r="AU186" s="496"/>
      <c r="AV186" s="697"/>
      <c r="AW186" s="697"/>
      <c r="AX186" s="697"/>
      <c r="AY186" s="697"/>
    </row>
    <row r="187">
      <c r="AS187" s="496"/>
      <c r="AT187" s="496"/>
      <c r="AU187" s="496"/>
      <c r="AV187" s="697"/>
      <c r="AW187" s="697"/>
      <c r="AX187" s="697"/>
      <c r="AY187" s="697"/>
    </row>
    <row r="188">
      <c r="AS188" s="496"/>
      <c r="AT188" s="496"/>
      <c r="AU188" s="496"/>
      <c r="AV188" s="697"/>
      <c r="AW188" s="697"/>
      <c r="AX188" s="697"/>
      <c r="AY188" s="697"/>
    </row>
    <row r="189">
      <c r="AS189" s="496"/>
      <c r="AT189" s="496"/>
      <c r="AU189" s="496"/>
      <c r="AV189" s="697"/>
      <c r="AW189" s="697"/>
      <c r="AX189" s="697"/>
      <c r="AY189" s="697"/>
    </row>
    <row r="190">
      <c r="AS190" s="496"/>
      <c r="AT190" s="496"/>
      <c r="AU190" s="496"/>
      <c r="AV190" s="697"/>
      <c r="AW190" s="697"/>
      <c r="AX190" s="697"/>
      <c r="AY190" s="697"/>
    </row>
    <row r="191">
      <c r="AS191" s="496"/>
      <c r="AT191" s="496"/>
      <c r="AU191" s="496"/>
      <c r="AV191" s="697"/>
      <c r="AW191" s="697"/>
      <c r="AX191" s="697"/>
      <c r="AY191" s="697"/>
    </row>
    <row r="192">
      <c r="AS192" s="496"/>
      <c r="AT192" s="496"/>
      <c r="AU192" s="496"/>
      <c r="AV192" s="697"/>
      <c r="AW192" s="697"/>
      <c r="AX192" s="697"/>
      <c r="AY192" s="697"/>
    </row>
    <row r="193">
      <c r="AS193" s="496"/>
      <c r="AT193" s="496"/>
      <c r="AU193" s="496"/>
      <c r="AV193" s="697"/>
      <c r="AW193" s="697"/>
      <c r="AX193" s="697"/>
      <c r="AY193" s="697"/>
    </row>
    <row r="194">
      <c r="AS194" s="496"/>
      <c r="AT194" s="496"/>
      <c r="AU194" s="496"/>
      <c r="AV194" s="697"/>
      <c r="AW194" s="697"/>
      <c r="AX194" s="697"/>
      <c r="AY194" s="697"/>
    </row>
    <row r="195">
      <c r="AS195" s="496"/>
      <c r="AT195" s="496"/>
      <c r="AU195" s="496"/>
      <c r="AV195" s="697"/>
      <c r="AW195" s="697"/>
      <c r="AX195" s="697"/>
      <c r="AY195" s="697"/>
    </row>
    <row r="196">
      <c r="AS196" s="496"/>
      <c r="AT196" s="496"/>
      <c r="AU196" s="496"/>
      <c r="AV196" s="697"/>
      <c r="AW196" s="697"/>
      <c r="AX196" s="697"/>
      <c r="AY196" s="697"/>
    </row>
    <row r="197">
      <c r="AS197" s="496"/>
      <c r="AT197" s="496"/>
      <c r="AU197" s="496"/>
      <c r="AV197" s="697"/>
      <c r="AW197" s="697"/>
      <c r="AX197" s="697"/>
      <c r="AY197" s="697"/>
    </row>
    <row r="198">
      <c r="AS198" s="496"/>
      <c r="AT198" s="496"/>
      <c r="AU198" s="496"/>
      <c r="AV198" s="697"/>
      <c r="AW198" s="697"/>
      <c r="AX198" s="697"/>
      <c r="AY198" s="697"/>
    </row>
    <row r="199">
      <c r="AS199" s="496"/>
      <c r="AT199" s="496"/>
      <c r="AU199" s="496"/>
      <c r="AV199" s="697"/>
      <c r="AW199" s="697"/>
      <c r="AX199" s="697"/>
      <c r="AY199" s="697"/>
    </row>
    <row r="200">
      <c r="AS200" s="496"/>
      <c r="AT200" s="496"/>
      <c r="AU200" s="496"/>
      <c r="AV200" s="697"/>
      <c r="AW200" s="697"/>
      <c r="AX200" s="697"/>
      <c r="AY200" s="697"/>
    </row>
    <row r="201">
      <c r="AS201" s="496"/>
      <c r="AT201" s="496"/>
      <c r="AU201" s="496"/>
      <c r="AV201" s="697"/>
      <c r="AW201" s="697"/>
      <c r="AX201" s="697"/>
      <c r="AY201" s="697"/>
    </row>
    <row r="202">
      <c r="AS202" s="496"/>
      <c r="AT202" s="496"/>
      <c r="AU202" s="496"/>
      <c r="AV202" s="697"/>
      <c r="AW202" s="697"/>
      <c r="AX202" s="697"/>
      <c r="AY202" s="697"/>
    </row>
    <row r="203">
      <c r="AS203" s="496"/>
      <c r="AT203" s="496"/>
      <c r="AU203" s="496"/>
      <c r="AV203" s="697"/>
      <c r="AW203" s="697"/>
      <c r="AX203" s="697"/>
      <c r="AY203" s="697"/>
    </row>
    <row r="204">
      <c r="AS204" s="496"/>
      <c r="AT204" s="496"/>
      <c r="AU204" s="496"/>
      <c r="AV204" s="697"/>
      <c r="AW204" s="697"/>
      <c r="AX204" s="697"/>
      <c r="AY204" s="697"/>
    </row>
    <row r="205">
      <c r="AS205" s="496"/>
      <c r="AT205" s="496"/>
      <c r="AU205" s="496"/>
      <c r="AV205" s="697"/>
      <c r="AW205" s="697"/>
      <c r="AX205" s="697"/>
      <c r="AY205" s="697"/>
    </row>
    <row r="206">
      <c r="AS206" s="496"/>
      <c r="AT206" s="496"/>
      <c r="AU206" s="496"/>
      <c r="AV206" s="697"/>
      <c r="AW206" s="697"/>
      <c r="AX206" s="697"/>
      <c r="AY206" s="697"/>
    </row>
    <row r="207">
      <c r="AS207" s="496"/>
      <c r="AT207" s="496"/>
      <c r="AU207" s="496"/>
      <c r="AV207" s="697"/>
      <c r="AW207" s="697"/>
      <c r="AX207" s="697"/>
      <c r="AY207" s="697"/>
    </row>
    <row r="208">
      <c r="AS208" s="496"/>
      <c r="AT208" s="496"/>
      <c r="AU208" s="496"/>
      <c r="AV208" s="697"/>
      <c r="AW208" s="697"/>
      <c r="AX208" s="697"/>
      <c r="AY208" s="697"/>
    </row>
    <row r="209">
      <c r="AS209" s="496"/>
      <c r="AT209" s="496"/>
      <c r="AU209" s="496"/>
      <c r="AV209" s="697"/>
      <c r="AW209" s="697"/>
      <c r="AX209" s="697"/>
      <c r="AY209" s="697"/>
    </row>
    <row r="210">
      <c r="AS210" s="496"/>
      <c r="AT210" s="496"/>
      <c r="AU210" s="496"/>
      <c r="AV210" s="697"/>
      <c r="AW210" s="697"/>
      <c r="AX210" s="697"/>
      <c r="AY210" s="697"/>
    </row>
    <row r="211">
      <c r="AS211" s="496"/>
      <c r="AT211" s="496"/>
      <c r="AU211" s="496"/>
      <c r="AV211" s="697"/>
      <c r="AW211" s="697"/>
      <c r="AX211" s="697"/>
      <c r="AY211" s="697"/>
    </row>
    <row r="212">
      <c r="AS212" s="496"/>
      <c r="AT212" s="496"/>
      <c r="AU212" s="496"/>
      <c r="AV212" s="697"/>
      <c r="AW212" s="697"/>
      <c r="AX212" s="697"/>
      <c r="AY212" s="697"/>
    </row>
    <row r="213">
      <c r="AS213" s="496"/>
      <c r="AT213" s="496"/>
      <c r="AU213" s="496"/>
      <c r="AV213" s="697"/>
      <c r="AW213" s="697"/>
      <c r="AX213" s="697"/>
      <c r="AY213" s="697"/>
    </row>
    <row r="214">
      <c r="AS214" s="496"/>
      <c r="AT214" s="496"/>
      <c r="AU214" s="496"/>
      <c r="AV214" s="697"/>
      <c r="AW214" s="697"/>
      <c r="AX214" s="697"/>
      <c r="AY214" s="697"/>
    </row>
    <row r="215">
      <c r="AS215" s="496"/>
      <c r="AT215" s="496"/>
      <c r="AU215" s="496"/>
      <c r="AV215" s="697"/>
      <c r="AW215" s="697"/>
      <c r="AX215" s="697"/>
      <c r="AY215" s="697"/>
    </row>
    <row r="216">
      <c r="AS216" s="496"/>
      <c r="AT216" s="496"/>
      <c r="AU216" s="496"/>
      <c r="AV216" s="697"/>
      <c r="AW216" s="697"/>
      <c r="AX216" s="697"/>
      <c r="AY216" s="697"/>
    </row>
    <row r="217">
      <c r="AS217" s="496"/>
      <c r="AT217" s="496"/>
      <c r="AU217" s="496"/>
      <c r="AV217" s="697"/>
      <c r="AW217" s="697"/>
      <c r="AX217" s="697"/>
      <c r="AY217" s="697"/>
    </row>
    <row r="218">
      <c r="AS218" s="496"/>
      <c r="AT218" s="496"/>
      <c r="AU218" s="496"/>
      <c r="AV218" s="697"/>
      <c r="AW218" s="697"/>
      <c r="AX218" s="697"/>
      <c r="AY218" s="697"/>
    </row>
    <row r="219">
      <c r="AS219" s="496"/>
      <c r="AT219" s="496"/>
      <c r="AU219" s="496"/>
      <c r="AV219" s="697"/>
      <c r="AW219" s="697"/>
      <c r="AX219" s="697"/>
      <c r="AY219" s="697"/>
    </row>
    <row r="220">
      <c r="AS220" s="496"/>
      <c r="AT220" s="496"/>
      <c r="AU220" s="496"/>
      <c r="AV220" s="697"/>
      <c r="AW220" s="697"/>
      <c r="AX220" s="697"/>
      <c r="AY220" s="697"/>
    </row>
    <row r="221">
      <c r="AS221" s="496"/>
      <c r="AT221" s="496"/>
      <c r="AU221" s="496"/>
      <c r="AV221" s="697"/>
      <c r="AW221" s="697"/>
      <c r="AX221" s="697"/>
      <c r="AY221" s="697"/>
    </row>
    <row r="222">
      <c r="AS222" s="496"/>
      <c r="AT222" s="496"/>
      <c r="AU222" s="496"/>
      <c r="AV222" s="697"/>
      <c r="AW222" s="697"/>
      <c r="AX222" s="697"/>
      <c r="AY222" s="697"/>
    </row>
    <row r="223">
      <c r="AS223" s="496"/>
      <c r="AT223" s="496"/>
      <c r="AU223" s="496"/>
      <c r="AV223" s="697"/>
      <c r="AW223" s="697"/>
      <c r="AX223" s="697"/>
      <c r="AY223" s="697"/>
    </row>
    <row r="224">
      <c r="AS224" s="496"/>
      <c r="AT224" s="496"/>
      <c r="AU224" s="496"/>
      <c r="AV224" s="697"/>
      <c r="AW224" s="697"/>
      <c r="AX224" s="697"/>
      <c r="AY224" s="697"/>
    </row>
    <row r="225">
      <c r="AS225" s="496"/>
      <c r="AT225" s="496"/>
      <c r="AU225" s="496"/>
      <c r="AV225" s="697"/>
      <c r="AW225" s="697"/>
      <c r="AX225" s="697"/>
      <c r="AY225" s="697"/>
    </row>
    <row r="226">
      <c r="AS226" s="496"/>
      <c r="AT226" s="496"/>
      <c r="AU226" s="496"/>
      <c r="AV226" s="697"/>
      <c r="AW226" s="697"/>
      <c r="AX226" s="697"/>
      <c r="AY226" s="697"/>
    </row>
    <row r="227">
      <c r="AS227" s="496"/>
      <c r="AT227" s="496"/>
      <c r="AU227" s="496"/>
      <c r="AV227" s="697"/>
      <c r="AW227" s="697"/>
      <c r="AX227" s="697"/>
      <c r="AY227" s="697"/>
    </row>
    <row r="228">
      <c r="AS228" s="496"/>
      <c r="AT228" s="496"/>
      <c r="AU228" s="496"/>
      <c r="AV228" s="697"/>
      <c r="AW228" s="697"/>
      <c r="AX228" s="697"/>
      <c r="AY228" s="697"/>
    </row>
    <row r="229">
      <c r="AS229" s="496"/>
      <c r="AT229" s="496"/>
      <c r="AU229" s="496"/>
      <c r="AV229" s="697"/>
      <c r="AW229" s="697"/>
      <c r="AX229" s="697"/>
      <c r="AY229" s="697"/>
    </row>
    <row r="230">
      <c r="AS230" s="496"/>
      <c r="AT230" s="496"/>
      <c r="AU230" s="496"/>
      <c r="AV230" s="697"/>
      <c r="AW230" s="697"/>
      <c r="AX230" s="697"/>
      <c r="AY230" s="697"/>
    </row>
    <row r="231">
      <c r="AS231" s="496"/>
      <c r="AT231" s="496"/>
      <c r="AU231" s="496"/>
      <c r="AV231" s="697"/>
      <c r="AW231" s="697"/>
      <c r="AX231" s="697"/>
      <c r="AY231" s="697"/>
    </row>
    <row r="232">
      <c r="AS232" s="496"/>
      <c r="AT232" s="496"/>
      <c r="AU232" s="496"/>
      <c r="AV232" s="697"/>
      <c r="AW232" s="697"/>
      <c r="AX232" s="697"/>
      <c r="AY232" s="697"/>
    </row>
    <row r="233">
      <c r="AS233" s="496"/>
      <c r="AT233" s="496"/>
      <c r="AU233" s="496"/>
      <c r="AV233" s="697"/>
      <c r="AW233" s="697"/>
      <c r="AX233" s="697"/>
      <c r="AY233" s="697"/>
    </row>
    <row r="234">
      <c r="AS234" s="496"/>
      <c r="AT234" s="496"/>
      <c r="AU234" s="496"/>
      <c r="AV234" s="697"/>
      <c r="AW234" s="697"/>
      <c r="AX234" s="697"/>
      <c r="AY234" s="697"/>
    </row>
    <row r="235">
      <c r="AS235" s="496"/>
      <c r="AT235" s="496"/>
      <c r="AU235" s="496"/>
      <c r="AV235" s="697"/>
      <c r="AW235" s="697"/>
      <c r="AX235" s="697"/>
      <c r="AY235" s="697"/>
    </row>
    <row r="236">
      <c r="AS236" s="496"/>
      <c r="AT236" s="496"/>
      <c r="AU236" s="496"/>
      <c r="AV236" s="697"/>
      <c r="AW236" s="697"/>
      <c r="AX236" s="697"/>
      <c r="AY236" s="697"/>
    </row>
    <row r="237">
      <c r="AS237" s="496"/>
      <c r="AT237" s="496"/>
      <c r="AU237" s="496"/>
      <c r="AV237" s="697"/>
      <c r="AW237" s="697"/>
      <c r="AX237" s="697"/>
      <c r="AY237" s="697"/>
    </row>
    <row r="238">
      <c r="AS238" s="496"/>
      <c r="AT238" s="496"/>
      <c r="AU238" s="496"/>
      <c r="AV238" s="697"/>
      <c r="AW238" s="697"/>
      <c r="AX238" s="697"/>
      <c r="AY238" s="697"/>
    </row>
    <row r="239">
      <c r="AS239" s="496"/>
      <c r="AT239" s="496"/>
      <c r="AU239" s="496"/>
      <c r="AV239" s="697"/>
      <c r="AW239" s="697"/>
      <c r="AX239" s="697"/>
      <c r="AY239" s="697"/>
    </row>
    <row r="240">
      <c r="AS240" s="496"/>
      <c r="AT240" s="496"/>
      <c r="AU240" s="496"/>
      <c r="AV240" s="697"/>
      <c r="AW240" s="697"/>
      <c r="AX240" s="697"/>
      <c r="AY240" s="697"/>
    </row>
    <row r="241">
      <c r="AS241" s="496"/>
      <c r="AT241" s="496"/>
      <c r="AU241" s="496"/>
      <c r="AV241" s="697"/>
      <c r="AW241" s="697"/>
      <c r="AX241" s="697"/>
      <c r="AY241" s="697"/>
    </row>
    <row r="242">
      <c r="AS242" s="496"/>
      <c r="AT242" s="496"/>
      <c r="AU242" s="496"/>
      <c r="AV242" s="697"/>
      <c r="AW242" s="697"/>
      <c r="AX242" s="697"/>
      <c r="AY242" s="697"/>
    </row>
    <row r="243">
      <c r="AS243" s="496"/>
      <c r="AT243" s="496"/>
      <c r="AU243" s="496"/>
      <c r="AV243" s="697"/>
      <c r="AW243" s="697"/>
      <c r="AX243" s="697"/>
      <c r="AY243" s="697"/>
    </row>
    <row r="244">
      <c r="AS244" s="496"/>
      <c r="AT244" s="496"/>
      <c r="AU244" s="496"/>
      <c r="AV244" s="697"/>
      <c r="AW244" s="697"/>
      <c r="AX244" s="697"/>
      <c r="AY244" s="697"/>
    </row>
    <row r="245">
      <c r="AS245" s="496"/>
      <c r="AT245" s="496"/>
      <c r="AU245" s="496"/>
      <c r="AV245" s="697"/>
      <c r="AW245" s="697"/>
      <c r="AX245" s="697"/>
      <c r="AY245" s="697"/>
    </row>
    <row r="246">
      <c r="AS246" s="496"/>
      <c r="AT246" s="496"/>
      <c r="AU246" s="496"/>
      <c r="AV246" s="697"/>
      <c r="AW246" s="697"/>
      <c r="AX246" s="697"/>
      <c r="AY246" s="697"/>
    </row>
    <row r="247">
      <c r="AS247" s="496"/>
      <c r="AT247" s="496"/>
      <c r="AU247" s="496"/>
      <c r="AV247" s="697"/>
      <c r="AW247" s="697"/>
      <c r="AX247" s="697"/>
      <c r="AY247" s="697"/>
    </row>
    <row r="248">
      <c r="AS248" s="496"/>
      <c r="AT248" s="496"/>
      <c r="AU248" s="496"/>
      <c r="AV248" s="697"/>
      <c r="AW248" s="697"/>
      <c r="AX248" s="697"/>
      <c r="AY248" s="697"/>
    </row>
    <row r="249">
      <c r="AS249" s="496"/>
      <c r="AT249" s="496"/>
      <c r="AU249" s="496"/>
      <c r="AV249" s="697"/>
      <c r="AW249" s="697"/>
      <c r="AX249" s="697"/>
      <c r="AY249" s="697"/>
    </row>
    <row r="250">
      <c r="AS250" s="496"/>
      <c r="AT250" s="496"/>
      <c r="AU250" s="496"/>
      <c r="AV250" s="697"/>
      <c r="AW250" s="697"/>
      <c r="AX250" s="697"/>
      <c r="AY250" s="697"/>
    </row>
    <row r="251">
      <c r="AS251" s="496"/>
      <c r="AT251" s="496"/>
      <c r="AU251" s="496"/>
      <c r="AV251" s="697"/>
      <c r="AW251" s="697"/>
      <c r="AX251" s="697"/>
      <c r="AY251" s="697"/>
    </row>
    <row r="252">
      <c r="AS252" s="496"/>
      <c r="AT252" s="496"/>
      <c r="AU252" s="496"/>
      <c r="AV252" s="697"/>
      <c r="AW252" s="697"/>
      <c r="AX252" s="697"/>
      <c r="AY252" s="697"/>
    </row>
    <row r="253">
      <c r="AS253" s="496"/>
      <c r="AT253" s="496"/>
      <c r="AU253" s="496"/>
      <c r="AV253" s="697"/>
      <c r="AW253" s="697"/>
      <c r="AX253" s="697"/>
      <c r="AY253" s="697"/>
    </row>
    <row r="254">
      <c r="AS254" s="496"/>
      <c r="AT254" s="496"/>
      <c r="AU254" s="496"/>
      <c r="AV254" s="697"/>
      <c r="AW254" s="697"/>
      <c r="AX254" s="697"/>
      <c r="AY254" s="697"/>
    </row>
    <row r="255">
      <c r="AS255" s="496"/>
      <c r="AT255" s="496"/>
      <c r="AU255" s="496"/>
      <c r="AV255" s="697"/>
      <c r="AW255" s="697"/>
      <c r="AX255" s="697"/>
      <c r="AY255" s="697"/>
    </row>
    <row r="256">
      <c r="AS256" s="496"/>
      <c r="AT256" s="496"/>
      <c r="AU256" s="496"/>
      <c r="AV256" s="697"/>
      <c r="AW256" s="697"/>
      <c r="AX256" s="697"/>
      <c r="AY256" s="697"/>
    </row>
    <row r="257">
      <c r="AS257" s="496"/>
      <c r="AT257" s="496"/>
      <c r="AU257" s="496"/>
      <c r="AV257" s="697"/>
      <c r="AW257" s="697"/>
      <c r="AX257" s="697"/>
      <c r="AY257" s="697"/>
    </row>
    <row r="258">
      <c r="AS258" s="496"/>
      <c r="AT258" s="496"/>
      <c r="AU258" s="496"/>
      <c r="AV258" s="697"/>
      <c r="AW258" s="697"/>
      <c r="AX258" s="697"/>
      <c r="AY258" s="697"/>
    </row>
    <row r="259">
      <c r="AS259" s="496"/>
      <c r="AT259" s="496"/>
      <c r="AU259" s="496"/>
      <c r="AV259" s="697"/>
      <c r="AW259" s="697"/>
      <c r="AX259" s="697"/>
      <c r="AY259" s="697"/>
    </row>
    <row r="260">
      <c r="AS260" s="496"/>
      <c r="AT260" s="496"/>
      <c r="AU260" s="496"/>
      <c r="AV260" s="697"/>
      <c r="AW260" s="697"/>
      <c r="AX260" s="697"/>
      <c r="AY260" s="697"/>
    </row>
    <row r="261">
      <c r="AS261" s="496"/>
      <c r="AT261" s="496"/>
      <c r="AU261" s="496"/>
      <c r="AV261" s="697"/>
      <c r="AW261" s="697"/>
      <c r="AX261" s="697"/>
      <c r="AY261" s="697"/>
    </row>
    <row r="262">
      <c r="AS262" s="496"/>
      <c r="AT262" s="496"/>
      <c r="AU262" s="496"/>
      <c r="AV262" s="697"/>
      <c r="AW262" s="697"/>
      <c r="AX262" s="697"/>
      <c r="AY262" s="697"/>
    </row>
    <row r="263">
      <c r="AS263" s="496"/>
      <c r="AT263" s="496"/>
      <c r="AU263" s="496"/>
      <c r="AV263" s="697"/>
      <c r="AW263" s="697"/>
      <c r="AX263" s="697"/>
      <c r="AY263" s="697"/>
    </row>
    <row r="264">
      <c r="AS264" s="496"/>
      <c r="AT264" s="496"/>
      <c r="AU264" s="496"/>
      <c r="AV264" s="697"/>
      <c r="AW264" s="697"/>
      <c r="AX264" s="697"/>
      <c r="AY264" s="697"/>
    </row>
    <row r="265">
      <c r="AS265" s="496"/>
      <c r="AT265" s="496"/>
      <c r="AU265" s="496"/>
      <c r="AV265" s="697"/>
      <c r="AW265" s="697"/>
      <c r="AX265" s="697"/>
      <c r="AY265" s="697"/>
    </row>
    <row r="266">
      <c r="AS266" s="496"/>
      <c r="AT266" s="496"/>
      <c r="AU266" s="496"/>
      <c r="AV266" s="697"/>
      <c r="AW266" s="697"/>
      <c r="AX266" s="697"/>
      <c r="AY266" s="697"/>
    </row>
    <row r="267">
      <c r="AS267" s="496"/>
      <c r="AT267" s="496"/>
      <c r="AU267" s="496"/>
      <c r="AV267" s="697"/>
      <c r="AW267" s="697"/>
      <c r="AX267" s="697"/>
      <c r="AY267" s="697"/>
    </row>
    <row r="268">
      <c r="AS268" s="496"/>
      <c r="AT268" s="496"/>
      <c r="AU268" s="496"/>
      <c r="AV268" s="697"/>
      <c r="AW268" s="697"/>
      <c r="AX268" s="697"/>
      <c r="AY268" s="697"/>
    </row>
    <row r="269">
      <c r="AS269" s="496"/>
      <c r="AT269" s="496"/>
      <c r="AU269" s="496"/>
      <c r="AV269" s="697"/>
      <c r="AW269" s="697"/>
      <c r="AX269" s="697"/>
      <c r="AY269" s="697"/>
    </row>
    <row r="270">
      <c r="AS270" s="496"/>
      <c r="AT270" s="496"/>
      <c r="AU270" s="496"/>
      <c r="AV270" s="697"/>
      <c r="AW270" s="697"/>
      <c r="AX270" s="697"/>
      <c r="AY270" s="697"/>
    </row>
    <row r="271">
      <c r="AS271" s="496"/>
      <c r="AT271" s="496"/>
      <c r="AU271" s="496"/>
      <c r="AV271" s="697"/>
      <c r="AW271" s="697"/>
      <c r="AX271" s="697"/>
      <c r="AY271" s="697"/>
    </row>
    <row r="272">
      <c r="AS272" s="496"/>
      <c r="AT272" s="496"/>
      <c r="AU272" s="496"/>
      <c r="AV272" s="697"/>
      <c r="AW272" s="697"/>
      <c r="AX272" s="697"/>
      <c r="AY272" s="697"/>
    </row>
    <row r="273">
      <c r="AS273" s="496"/>
      <c r="AT273" s="496"/>
      <c r="AU273" s="496"/>
      <c r="AV273" s="697"/>
      <c r="AW273" s="697"/>
      <c r="AX273" s="697"/>
      <c r="AY273" s="697"/>
    </row>
    <row r="274">
      <c r="AS274" s="496"/>
      <c r="AT274" s="496"/>
      <c r="AU274" s="496"/>
      <c r="AV274" s="697"/>
      <c r="AW274" s="697"/>
      <c r="AX274" s="697"/>
      <c r="AY274" s="697"/>
    </row>
    <row r="275">
      <c r="AS275" s="496"/>
      <c r="AT275" s="496"/>
      <c r="AU275" s="496"/>
      <c r="AV275" s="697"/>
      <c r="AW275" s="697"/>
      <c r="AX275" s="697"/>
      <c r="AY275" s="697"/>
    </row>
    <row r="276">
      <c r="AS276" s="496"/>
      <c r="AT276" s="496"/>
      <c r="AU276" s="496"/>
      <c r="AV276" s="697"/>
      <c r="AW276" s="697"/>
      <c r="AX276" s="697"/>
      <c r="AY276" s="697"/>
    </row>
    <row r="277">
      <c r="AS277" s="496"/>
      <c r="AT277" s="496"/>
      <c r="AU277" s="496"/>
      <c r="AV277" s="697"/>
      <c r="AW277" s="697"/>
      <c r="AX277" s="697"/>
      <c r="AY277" s="697"/>
    </row>
    <row r="278">
      <c r="AS278" s="496"/>
      <c r="AT278" s="496"/>
      <c r="AU278" s="496"/>
      <c r="AV278" s="697"/>
      <c r="AW278" s="697"/>
      <c r="AX278" s="697"/>
      <c r="AY278" s="697"/>
    </row>
    <row r="279">
      <c r="AS279" s="496"/>
      <c r="AT279" s="496"/>
      <c r="AU279" s="496"/>
      <c r="AV279" s="697"/>
      <c r="AW279" s="697"/>
      <c r="AX279" s="697"/>
      <c r="AY279" s="697"/>
    </row>
    <row r="280">
      <c r="AS280" s="496"/>
      <c r="AT280" s="496"/>
      <c r="AU280" s="496"/>
      <c r="AV280" s="697"/>
      <c r="AW280" s="697"/>
      <c r="AX280" s="697"/>
      <c r="AY280" s="697"/>
    </row>
    <row r="281">
      <c r="AS281" s="496"/>
      <c r="AT281" s="496"/>
      <c r="AU281" s="496"/>
      <c r="AV281" s="697"/>
      <c r="AW281" s="697"/>
      <c r="AX281" s="697"/>
      <c r="AY281" s="697"/>
    </row>
    <row r="282">
      <c r="AS282" s="496"/>
      <c r="AT282" s="496"/>
      <c r="AU282" s="496"/>
      <c r="AV282" s="697"/>
      <c r="AW282" s="697"/>
      <c r="AX282" s="697"/>
      <c r="AY282" s="697"/>
    </row>
    <row r="283">
      <c r="AS283" s="496"/>
      <c r="AT283" s="496"/>
      <c r="AU283" s="496"/>
      <c r="AV283" s="697"/>
      <c r="AW283" s="697"/>
      <c r="AX283" s="697"/>
      <c r="AY283" s="697"/>
    </row>
    <row r="284">
      <c r="AS284" s="496"/>
      <c r="AT284" s="496"/>
      <c r="AU284" s="496"/>
      <c r="AV284" s="697"/>
      <c r="AW284" s="697"/>
      <c r="AX284" s="697"/>
      <c r="AY284" s="697"/>
    </row>
    <row r="285">
      <c r="AS285" s="496"/>
      <c r="AT285" s="496"/>
      <c r="AU285" s="496"/>
      <c r="AV285" s="697"/>
      <c r="AW285" s="697"/>
      <c r="AX285" s="697"/>
      <c r="AY285" s="697"/>
    </row>
    <row r="286">
      <c r="AS286" s="496"/>
      <c r="AT286" s="496"/>
      <c r="AU286" s="496"/>
      <c r="AV286" s="697"/>
      <c r="AW286" s="697"/>
      <c r="AX286" s="697"/>
      <c r="AY286" s="697"/>
    </row>
    <row r="287">
      <c r="AS287" s="496"/>
      <c r="AT287" s="496"/>
      <c r="AU287" s="496"/>
      <c r="AV287" s="697"/>
      <c r="AW287" s="697"/>
      <c r="AX287" s="697"/>
      <c r="AY287" s="697"/>
    </row>
    <row r="288">
      <c r="AS288" s="496"/>
      <c r="AT288" s="496"/>
      <c r="AU288" s="496"/>
      <c r="AV288" s="697"/>
      <c r="AW288" s="697"/>
      <c r="AX288" s="697"/>
      <c r="AY288" s="697"/>
    </row>
    <row r="289">
      <c r="AS289" s="496"/>
      <c r="AT289" s="496"/>
      <c r="AU289" s="496"/>
      <c r="AV289" s="697"/>
      <c r="AW289" s="697"/>
      <c r="AX289" s="697"/>
      <c r="AY289" s="697"/>
    </row>
    <row r="290">
      <c r="AS290" s="496"/>
      <c r="AT290" s="496"/>
      <c r="AU290" s="496"/>
      <c r="AV290" s="697"/>
      <c r="AW290" s="697"/>
      <c r="AX290" s="697"/>
      <c r="AY290" s="697"/>
    </row>
    <row r="291">
      <c r="AS291" s="496"/>
      <c r="AT291" s="496"/>
      <c r="AU291" s="496"/>
      <c r="AV291" s="697"/>
      <c r="AW291" s="697"/>
      <c r="AX291" s="697"/>
      <c r="AY291" s="697"/>
    </row>
    <row r="292">
      <c r="AS292" s="496"/>
      <c r="AT292" s="496"/>
      <c r="AU292" s="496"/>
      <c r="AV292" s="697"/>
      <c r="AW292" s="697"/>
      <c r="AX292" s="697"/>
      <c r="AY292" s="697"/>
    </row>
    <row r="293">
      <c r="AS293" s="496"/>
      <c r="AT293" s="496"/>
      <c r="AU293" s="496"/>
      <c r="AV293" s="697"/>
      <c r="AW293" s="697"/>
      <c r="AX293" s="697"/>
      <c r="AY293" s="697"/>
    </row>
    <row r="294">
      <c r="AS294" s="496"/>
      <c r="AT294" s="496"/>
      <c r="AU294" s="496"/>
      <c r="AV294" s="697"/>
      <c r="AW294" s="697"/>
      <c r="AX294" s="697"/>
      <c r="AY294" s="697"/>
    </row>
    <row r="295">
      <c r="AS295" s="496"/>
      <c r="AT295" s="496"/>
      <c r="AU295" s="496"/>
      <c r="AV295" s="697"/>
      <c r="AW295" s="697"/>
      <c r="AX295" s="697"/>
      <c r="AY295" s="697"/>
    </row>
    <row r="296">
      <c r="AS296" s="496"/>
      <c r="AT296" s="496"/>
      <c r="AU296" s="496"/>
      <c r="AV296" s="697"/>
      <c r="AW296" s="697"/>
      <c r="AX296" s="697"/>
      <c r="AY296" s="697"/>
    </row>
    <row r="297">
      <c r="AS297" s="496"/>
      <c r="AT297" s="496"/>
      <c r="AU297" s="496"/>
      <c r="AV297" s="697"/>
      <c r="AW297" s="697"/>
      <c r="AX297" s="697"/>
      <c r="AY297" s="697"/>
    </row>
    <row r="298">
      <c r="AS298" s="496"/>
      <c r="AT298" s="496"/>
      <c r="AU298" s="496"/>
      <c r="AV298" s="697"/>
      <c r="AW298" s="697"/>
      <c r="AX298" s="697"/>
      <c r="AY298" s="697"/>
    </row>
    <row r="299">
      <c r="AS299" s="496"/>
      <c r="AT299" s="496"/>
      <c r="AU299" s="496"/>
      <c r="AV299" s="697"/>
      <c r="AW299" s="697"/>
      <c r="AX299" s="697"/>
      <c r="AY299" s="697"/>
    </row>
    <row r="300">
      <c r="AS300" s="496"/>
      <c r="AT300" s="496"/>
      <c r="AU300" s="496"/>
      <c r="AV300" s="697"/>
      <c r="AW300" s="697"/>
      <c r="AX300" s="697"/>
      <c r="AY300" s="697"/>
    </row>
    <row r="301">
      <c r="AS301" s="496"/>
      <c r="AT301" s="496"/>
      <c r="AU301" s="496"/>
      <c r="AV301" s="697"/>
      <c r="AW301" s="697"/>
      <c r="AX301" s="697"/>
      <c r="AY301" s="697"/>
    </row>
    <row r="302">
      <c r="AS302" s="496"/>
      <c r="AT302" s="496"/>
      <c r="AU302" s="496"/>
      <c r="AV302" s="697"/>
      <c r="AW302" s="697"/>
      <c r="AX302" s="697"/>
      <c r="AY302" s="697"/>
    </row>
    <row r="303">
      <c r="AS303" s="496"/>
      <c r="AT303" s="496"/>
      <c r="AU303" s="496"/>
      <c r="AV303" s="697"/>
      <c r="AW303" s="697"/>
      <c r="AX303" s="697"/>
      <c r="AY303" s="697"/>
    </row>
    <row r="304">
      <c r="AS304" s="496"/>
      <c r="AT304" s="496"/>
      <c r="AU304" s="496"/>
      <c r="AV304" s="697"/>
      <c r="AW304" s="697"/>
      <c r="AX304" s="697"/>
      <c r="AY304" s="697"/>
    </row>
    <row r="305">
      <c r="AS305" s="496"/>
      <c r="AT305" s="496"/>
      <c r="AU305" s="496"/>
      <c r="AV305" s="697"/>
      <c r="AW305" s="697"/>
      <c r="AX305" s="697"/>
      <c r="AY305" s="697"/>
    </row>
    <row r="306">
      <c r="AS306" s="496"/>
      <c r="AT306" s="496"/>
      <c r="AU306" s="496"/>
      <c r="AV306" s="697"/>
      <c r="AW306" s="697"/>
      <c r="AX306" s="697"/>
      <c r="AY306" s="697"/>
    </row>
    <row r="307">
      <c r="AS307" s="496"/>
      <c r="AT307" s="496"/>
      <c r="AU307" s="496"/>
      <c r="AV307" s="697"/>
      <c r="AW307" s="697"/>
      <c r="AX307" s="697"/>
      <c r="AY307" s="697"/>
    </row>
    <row r="308">
      <c r="AS308" s="496"/>
      <c r="AT308" s="496"/>
      <c r="AU308" s="496"/>
      <c r="AV308" s="697"/>
      <c r="AW308" s="697"/>
      <c r="AX308" s="697"/>
      <c r="AY308" s="697"/>
    </row>
    <row r="309">
      <c r="AS309" s="496"/>
      <c r="AT309" s="496"/>
      <c r="AU309" s="496"/>
      <c r="AV309" s="697"/>
      <c r="AW309" s="697"/>
      <c r="AX309" s="697"/>
      <c r="AY309" s="697"/>
    </row>
    <row r="310">
      <c r="AS310" s="496"/>
      <c r="AT310" s="496"/>
      <c r="AU310" s="496"/>
      <c r="AV310" s="697"/>
      <c r="AW310" s="697"/>
      <c r="AX310" s="697"/>
      <c r="AY310" s="697"/>
    </row>
    <row r="311">
      <c r="AS311" s="496"/>
      <c r="AT311" s="496"/>
      <c r="AU311" s="496"/>
      <c r="AV311" s="697"/>
      <c r="AW311" s="697"/>
      <c r="AX311" s="697"/>
      <c r="AY311" s="697"/>
    </row>
    <row r="312">
      <c r="AS312" s="496"/>
      <c r="AT312" s="496"/>
      <c r="AU312" s="496"/>
      <c r="AV312" s="697"/>
      <c r="AW312" s="697"/>
      <c r="AX312" s="697"/>
      <c r="AY312" s="697"/>
    </row>
    <row r="313">
      <c r="AS313" s="496"/>
      <c r="AT313" s="496"/>
      <c r="AU313" s="496"/>
      <c r="AV313" s="697"/>
      <c r="AW313" s="697"/>
      <c r="AX313" s="697"/>
      <c r="AY313" s="697"/>
    </row>
    <row r="314">
      <c r="AS314" s="496"/>
      <c r="AT314" s="496"/>
      <c r="AU314" s="496"/>
      <c r="AV314" s="697"/>
      <c r="AW314" s="697"/>
      <c r="AX314" s="697"/>
      <c r="AY314" s="697"/>
    </row>
    <row r="315">
      <c r="AS315" s="496"/>
      <c r="AT315" s="496"/>
      <c r="AU315" s="496"/>
      <c r="AV315" s="697"/>
      <c r="AW315" s="697"/>
      <c r="AX315" s="697"/>
      <c r="AY315" s="697"/>
    </row>
    <row r="316">
      <c r="AS316" s="496"/>
      <c r="AT316" s="496"/>
      <c r="AU316" s="496"/>
      <c r="AV316" s="697"/>
      <c r="AW316" s="697"/>
      <c r="AX316" s="697"/>
      <c r="AY316" s="697"/>
    </row>
    <row r="317">
      <c r="AS317" s="496"/>
      <c r="AT317" s="496"/>
      <c r="AU317" s="496"/>
      <c r="AV317" s="697"/>
      <c r="AW317" s="697"/>
      <c r="AX317" s="697"/>
      <c r="AY317" s="697"/>
    </row>
    <row r="318">
      <c r="AS318" s="496"/>
      <c r="AT318" s="496"/>
      <c r="AU318" s="496"/>
      <c r="AV318" s="697"/>
      <c r="AW318" s="697"/>
      <c r="AX318" s="697"/>
      <c r="AY318" s="697"/>
    </row>
    <row r="319">
      <c r="AS319" s="496"/>
      <c r="AT319" s="496"/>
      <c r="AU319" s="496"/>
      <c r="AV319" s="697"/>
      <c r="AW319" s="697"/>
      <c r="AX319" s="697"/>
      <c r="AY319" s="697"/>
    </row>
    <row r="320">
      <c r="AS320" s="496"/>
      <c r="AT320" s="496"/>
      <c r="AU320" s="496"/>
      <c r="AV320" s="697"/>
      <c r="AW320" s="697"/>
      <c r="AX320" s="697"/>
      <c r="AY320" s="697"/>
    </row>
    <row r="321">
      <c r="AS321" s="496"/>
      <c r="AT321" s="496"/>
      <c r="AU321" s="496"/>
      <c r="AV321" s="697"/>
      <c r="AW321" s="697"/>
      <c r="AX321" s="697"/>
      <c r="AY321" s="697"/>
    </row>
    <row r="322">
      <c r="AS322" s="496"/>
      <c r="AT322" s="496"/>
      <c r="AU322" s="496"/>
      <c r="AV322" s="697"/>
      <c r="AW322" s="697"/>
      <c r="AX322" s="697"/>
      <c r="AY322" s="697"/>
    </row>
    <row r="323">
      <c r="AS323" s="496"/>
      <c r="AT323" s="496"/>
      <c r="AU323" s="496"/>
      <c r="AV323" s="697"/>
      <c r="AW323" s="697"/>
      <c r="AX323" s="697"/>
      <c r="AY323" s="697"/>
    </row>
    <row r="324">
      <c r="AS324" s="496"/>
      <c r="AT324" s="496"/>
      <c r="AU324" s="496"/>
      <c r="AV324" s="697"/>
      <c r="AW324" s="697"/>
      <c r="AX324" s="697"/>
      <c r="AY324" s="697"/>
    </row>
    <row r="325">
      <c r="AS325" s="496"/>
      <c r="AT325" s="496"/>
      <c r="AU325" s="496"/>
      <c r="AV325" s="697"/>
      <c r="AW325" s="697"/>
      <c r="AX325" s="697"/>
      <c r="AY325" s="697"/>
    </row>
    <row r="326">
      <c r="AS326" s="496"/>
      <c r="AT326" s="496"/>
      <c r="AU326" s="496"/>
      <c r="AV326" s="697"/>
      <c r="AW326" s="697"/>
      <c r="AX326" s="697"/>
      <c r="AY326" s="697"/>
    </row>
    <row r="327">
      <c r="AS327" s="496"/>
      <c r="AT327" s="496"/>
      <c r="AU327" s="496"/>
      <c r="AV327" s="697"/>
      <c r="AW327" s="697"/>
      <c r="AX327" s="697"/>
      <c r="AY327" s="697"/>
    </row>
    <row r="328">
      <c r="AS328" s="496"/>
      <c r="AT328" s="496"/>
      <c r="AU328" s="496"/>
      <c r="AV328" s="697"/>
      <c r="AW328" s="697"/>
      <c r="AX328" s="697"/>
      <c r="AY328" s="697"/>
    </row>
    <row r="329">
      <c r="AS329" s="496"/>
      <c r="AT329" s="496"/>
      <c r="AU329" s="496"/>
      <c r="AV329" s="697"/>
      <c r="AW329" s="697"/>
      <c r="AX329" s="697"/>
      <c r="AY329" s="697"/>
    </row>
    <row r="330">
      <c r="AS330" s="496"/>
      <c r="AT330" s="496"/>
      <c r="AU330" s="496"/>
      <c r="AV330" s="697"/>
      <c r="AW330" s="697"/>
      <c r="AX330" s="697"/>
      <c r="AY330" s="697"/>
    </row>
    <row r="331">
      <c r="AS331" s="496"/>
      <c r="AT331" s="496"/>
      <c r="AU331" s="496"/>
      <c r="AV331" s="697"/>
      <c r="AW331" s="697"/>
      <c r="AX331" s="697"/>
      <c r="AY331" s="697"/>
    </row>
    <row r="332">
      <c r="AS332" s="496"/>
      <c r="AT332" s="496"/>
      <c r="AU332" s="496"/>
      <c r="AV332" s="697"/>
      <c r="AW332" s="697"/>
      <c r="AX332" s="697"/>
      <c r="AY332" s="697"/>
    </row>
    <row r="333">
      <c r="AS333" s="496"/>
      <c r="AT333" s="496"/>
      <c r="AU333" s="496"/>
      <c r="AV333" s="697"/>
      <c r="AW333" s="697"/>
      <c r="AX333" s="697"/>
      <c r="AY333" s="697"/>
    </row>
    <row r="334">
      <c r="AS334" s="496"/>
      <c r="AT334" s="496"/>
      <c r="AU334" s="496"/>
      <c r="AV334" s="697"/>
      <c r="AW334" s="697"/>
      <c r="AX334" s="697"/>
      <c r="AY334" s="697"/>
    </row>
    <row r="335">
      <c r="AS335" s="496"/>
      <c r="AT335" s="496"/>
      <c r="AU335" s="496"/>
      <c r="AV335" s="697"/>
      <c r="AW335" s="697"/>
      <c r="AX335" s="697"/>
      <c r="AY335" s="697"/>
    </row>
    <row r="336">
      <c r="AS336" s="496"/>
      <c r="AT336" s="496"/>
      <c r="AU336" s="496"/>
      <c r="AV336" s="697"/>
      <c r="AW336" s="697"/>
      <c r="AX336" s="697"/>
      <c r="AY336" s="697"/>
    </row>
    <row r="337">
      <c r="AS337" s="496"/>
      <c r="AT337" s="496"/>
      <c r="AU337" s="496"/>
      <c r="AV337" s="697"/>
      <c r="AW337" s="697"/>
      <c r="AX337" s="697"/>
      <c r="AY337" s="697"/>
    </row>
    <row r="338">
      <c r="AS338" s="496"/>
      <c r="AT338" s="496"/>
      <c r="AU338" s="496"/>
      <c r="AV338" s="697"/>
      <c r="AW338" s="697"/>
      <c r="AX338" s="697"/>
      <c r="AY338" s="697"/>
    </row>
    <row r="339">
      <c r="AS339" s="496"/>
      <c r="AT339" s="496"/>
      <c r="AU339" s="496"/>
      <c r="AV339" s="697"/>
      <c r="AW339" s="697"/>
      <c r="AX339" s="697"/>
      <c r="AY339" s="697"/>
    </row>
    <row r="340">
      <c r="AS340" s="496"/>
      <c r="AT340" s="496"/>
      <c r="AU340" s="496"/>
      <c r="AV340" s="697"/>
      <c r="AW340" s="697"/>
      <c r="AX340" s="697"/>
      <c r="AY340" s="697"/>
    </row>
    <row r="341">
      <c r="AS341" s="496"/>
      <c r="AT341" s="496"/>
      <c r="AU341" s="496"/>
      <c r="AV341" s="697"/>
      <c r="AW341" s="697"/>
      <c r="AX341" s="697"/>
      <c r="AY341" s="697"/>
    </row>
    <row r="342">
      <c r="AS342" s="496"/>
      <c r="AT342" s="496"/>
      <c r="AU342" s="496"/>
      <c r="AV342" s="697"/>
      <c r="AW342" s="697"/>
      <c r="AX342" s="697"/>
      <c r="AY342" s="697"/>
    </row>
    <row r="343">
      <c r="AS343" s="496"/>
      <c r="AT343" s="496"/>
      <c r="AU343" s="496"/>
      <c r="AV343" s="697"/>
      <c r="AW343" s="697"/>
      <c r="AX343" s="697"/>
      <c r="AY343" s="697"/>
    </row>
    <row r="344">
      <c r="AS344" s="496"/>
      <c r="AT344" s="496"/>
      <c r="AU344" s="496"/>
      <c r="AV344" s="697"/>
      <c r="AW344" s="697"/>
      <c r="AX344" s="697"/>
      <c r="AY344" s="697"/>
    </row>
    <row r="345">
      <c r="AS345" s="496"/>
      <c r="AT345" s="496"/>
      <c r="AU345" s="496"/>
      <c r="AV345" s="697"/>
      <c r="AW345" s="697"/>
      <c r="AX345" s="697"/>
      <c r="AY345" s="697"/>
    </row>
    <row r="346">
      <c r="AS346" s="496"/>
      <c r="AT346" s="496"/>
      <c r="AU346" s="496"/>
      <c r="AV346" s="697"/>
      <c r="AW346" s="697"/>
      <c r="AX346" s="697"/>
      <c r="AY346" s="697"/>
    </row>
    <row r="347">
      <c r="AS347" s="496"/>
      <c r="AT347" s="496"/>
      <c r="AU347" s="496"/>
      <c r="AV347" s="697"/>
      <c r="AW347" s="697"/>
      <c r="AX347" s="697"/>
      <c r="AY347" s="697"/>
    </row>
    <row r="348">
      <c r="AS348" s="496"/>
      <c r="AT348" s="496"/>
      <c r="AU348" s="496"/>
      <c r="AV348" s="697"/>
      <c r="AW348" s="697"/>
      <c r="AX348" s="697"/>
      <c r="AY348" s="697"/>
    </row>
    <row r="349">
      <c r="AS349" s="496"/>
      <c r="AT349" s="496"/>
      <c r="AU349" s="496"/>
      <c r="AV349" s="697"/>
      <c r="AW349" s="697"/>
      <c r="AX349" s="697"/>
      <c r="AY349" s="697"/>
    </row>
    <row r="350">
      <c r="AS350" s="496"/>
      <c r="AT350" s="496"/>
      <c r="AU350" s="496"/>
      <c r="AV350" s="697"/>
      <c r="AW350" s="697"/>
      <c r="AX350" s="697"/>
      <c r="AY350" s="697"/>
    </row>
    <row r="351">
      <c r="AS351" s="496"/>
      <c r="AT351" s="496"/>
      <c r="AU351" s="496"/>
      <c r="AV351" s="697"/>
      <c r="AW351" s="697"/>
      <c r="AX351" s="697"/>
      <c r="AY351" s="697"/>
    </row>
    <row r="352">
      <c r="AS352" s="496"/>
      <c r="AT352" s="496"/>
      <c r="AU352" s="496"/>
      <c r="AV352" s="697"/>
      <c r="AW352" s="697"/>
      <c r="AX352" s="697"/>
      <c r="AY352" s="697"/>
    </row>
    <row r="353">
      <c r="AS353" s="496"/>
      <c r="AT353" s="496"/>
      <c r="AU353" s="496"/>
      <c r="AV353" s="697"/>
      <c r="AW353" s="697"/>
      <c r="AX353" s="697"/>
      <c r="AY353" s="697"/>
    </row>
    <row r="354">
      <c r="AS354" s="496"/>
      <c r="AT354" s="496"/>
      <c r="AU354" s="496"/>
      <c r="AV354" s="697"/>
      <c r="AW354" s="697"/>
      <c r="AX354" s="697"/>
      <c r="AY354" s="697"/>
    </row>
    <row r="355">
      <c r="AS355" s="496"/>
      <c r="AT355" s="496"/>
      <c r="AU355" s="496"/>
      <c r="AV355" s="697"/>
      <c r="AW355" s="697"/>
      <c r="AX355" s="697"/>
      <c r="AY355" s="697"/>
    </row>
    <row r="356">
      <c r="AS356" s="496"/>
      <c r="AT356" s="496"/>
      <c r="AU356" s="496"/>
      <c r="AV356" s="697"/>
      <c r="AW356" s="697"/>
      <c r="AX356" s="697"/>
      <c r="AY356" s="697"/>
    </row>
    <row r="357">
      <c r="AS357" s="496"/>
      <c r="AT357" s="496"/>
      <c r="AU357" s="496"/>
      <c r="AV357" s="697"/>
      <c r="AW357" s="697"/>
      <c r="AX357" s="697"/>
      <c r="AY357" s="697"/>
    </row>
    <row r="358">
      <c r="AS358" s="496"/>
      <c r="AT358" s="496"/>
      <c r="AU358" s="496"/>
      <c r="AV358" s="697"/>
      <c r="AW358" s="697"/>
      <c r="AX358" s="697"/>
      <c r="AY358" s="697"/>
    </row>
    <row r="359">
      <c r="AS359" s="496"/>
      <c r="AT359" s="496"/>
      <c r="AU359" s="496"/>
      <c r="AV359" s="697"/>
      <c r="AW359" s="697"/>
      <c r="AX359" s="697"/>
      <c r="AY359" s="697"/>
    </row>
    <row r="360">
      <c r="AS360" s="496"/>
      <c r="AT360" s="496"/>
      <c r="AU360" s="496"/>
      <c r="AV360" s="697"/>
      <c r="AW360" s="697"/>
      <c r="AX360" s="697"/>
      <c r="AY360" s="697"/>
    </row>
    <row r="361">
      <c r="AS361" s="496"/>
      <c r="AT361" s="496"/>
      <c r="AU361" s="496"/>
      <c r="AV361" s="697"/>
      <c r="AW361" s="697"/>
      <c r="AX361" s="697"/>
      <c r="AY361" s="697"/>
    </row>
    <row r="362">
      <c r="AS362" s="496"/>
      <c r="AT362" s="496"/>
      <c r="AU362" s="496"/>
      <c r="AV362" s="697"/>
      <c r="AW362" s="697"/>
      <c r="AX362" s="697"/>
      <c r="AY362" s="697"/>
    </row>
    <row r="363">
      <c r="AS363" s="496"/>
      <c r="AT363" s="496"/>
      <c r="AU363" s="496"/>
      <c r="AV363" s="697"/>
      <c r="AW363" s="697"/>
      <c r="AX363" s="697"/>
      <c r="AY363" s="697"/>
    </row>
    <row r="364">
      <c r="AS364" s="496"/>
      <c r="AT364" s="496"/>
      <c r="AU364" s="496"/>
      <c r="AV364" s="697"/>
      <c r="AW364" s="697"/>
      <c r="AX364" s="697"/>
      <c r="AY364" s="697"/>
    </row>
    <row r="365">
      <c r="AS365" s="496"/>
      <c r="AT365" s="496"/>
      <c r="AU365" s="496"/>
      <c r="AV365" s="697"/>
      <c r="AW365" s="697"/>
      <c r="AX365" s="697"/>
      <c r="AY365" s="697"/>
    </row>
    <row r="366">
      <c r="AS366" s="496"/>
      <c r="AT366" s="496"/>
      <c r="AU366" s="496"/>
      <c r="AV366" s="697"/>
      <c r="AW366" s="697"/>
      <c r="AX366" s="697"/>
      <c r="AY366" s="697"/>
    </row>
    <row r="367">
      <c r="AS367" s="496"/>
      <c r="AT367" s="496"/>
      <c r="AU367" s="496"/>
      <c r="AV367" s="697"/>
      <c r="AW367" s="697"/>
      <c r="AX367" s="697"/>
      <c r="AY367" s="697"/>
    </row>
    <row r="368">
      <c r="AS368" s="496"/>
      <c r="AT368" s="496"/>
      <c r="AU368" s="496"/>
      <c r="AV368" s="697"/>
      <c r="AW368" s="697"/>
      <c r="AX368" s="697"/>
      <c r="AY368" s="697"/>
    </row>
    <row r="369">
      <c r="AS369" s="496"/>
      <c r="AT369" s="496"/>
      <c r="AU369" s="496"/>
      <c r="AV369" s="697"/>
      <c r="AW369" s="697"/>
      <c r="AX369" s="697"/>
      <c r="AY369" s="697"/>
    </row>
    <row r="370">
      <c r="AS370" s="496"/>
      <c r="AT370" s="496"/>
      <c r="AU370" s="496"/>
      <c r="AV370" s="697"/>
      <c r="AW370" s="697"/>
      <c r="AX370" s="697"/>
      <c r="AY370" s="697"/>
    </row>
    <row r="371">
      <c r="AS371" s="496"/>
      <c r="AT371" s="496"/>
      <c r="AU371" s="496"/>
      <c r="AV371" s="697"/>
      <c r="AW371" s="697"/>
      <c r="AX371" s="697"/>
      <c r="AY371" s="697"/>
    </row>
    <row r="372">
      <c r="AS372" s="496"/>
      <c r="AT372" s="496"/>
      <c r="AU372" s="496"/>
      <c r="AV372" s="697"/>
      <c r="AW372" s="697"/>
      <c r="AX372" s="697"/>
      <c r="AY372" s="697"/>
    </row>
    <row r="373">
      <c r="AS373" s="496"/>
      <c r="AT373" s="496"/>
      <c r="AU373" s="496"/>
      <c r="AV373" s="697"/>
      <c r="AW373" s="697"/>
      <c r="AX373" s="697"/>
      <c r="AY373" s="697"/>
    </row>
    <row r="374">
      <c r="AS374" s="496"/>
      <c r="AT374" s="496"/>
      <c r="AU374" s="496"/>
      <c r="AV374" s="697"/>
      <c r="AW374" s="697"/>
      <c r="AX374" s="697"/>
      <c r="AY374" s="697"/>
    </row>
    <row r="375">
      <c r="AS375" s="496"/>
      <c r="AT375" s="496"/>
      <c r="AU375" s="496"/>
      <c r="AV375" s="697"/>
      <c r="AW375" s="697"/>
      <c r="AX375" s="697"/>
      <c r="AY375" s="697"/>
    </row>
    <row r="376">
      <c r="AS376" s="496"/>
      <c r="AT376" s="496"/>
      <c r="AU376" s="496"/>
      <c r="AV376" s="697"/>
      <c r="AW376" s="697"/>
      <c r="AX376" s="697"/>
      <c r="AY376" s="697"/>
    </row>
    <row r="377">
      <c r="AS377" s="496"/>
      <c r="AT377" s="496"/>
      <c r="AU377" s="496"/>
      <c r="AV377" s="697"/>
      <c r="AW377" s="697"/>
      <c r="AX377" s="697"/>
      <c r="AY377" s="697"/>
    </row>
    <row r="378">
      <c r="AS378" s="496"/>
      <c r="AT378" s="496"/>
      <c r="AU378" s="496"/>
      <c r="AV378" s="697"/>
      <c r="AW378" s="697"/>
      <c r="AX378" s="697"/>
      <c r="AY378" s="697"/>
    </row>
    <row r="379">
      <c r="AS379" s="496"/>
      <c r="AT379" s="496"/>
      <c r="AU379" s="496"/>
      <c r="AV379" s="697"/>
      <c r="AW379" s="697"/>
      <c r="AX379" s="697"/>
      <c r="AY379" s="697"/>
    </row>
    <row r="380">
      <c r="AS380" s="496"/>
      <c r="AT380" s="496"/>
      <c r="AU380" s="496"/>
      <c r="AV380" s="697"/>
      <c r="AW380" s="697"/>
      <c r="AX380" s="697"/>
      <c r="AY380" s="697"/>
    </row>
    <row r="381">
      <c r="AS381" s="496"/>
      <c r="AT381" s="496"/>
      <c r="AU381" s="496"/>
      <c r="AV381" s="697"/>
      <c r="AW381" s="697"/>
      <c r="AX381" s="697"/>
      <c r="AY381" s="697"/>
    </row>
    <row r="382">
      <c r="AS382" s="496"/>
      <c r="AT382" s="496"/>
      <c r="AU382" s="496"/>
      <c r="AV382" s="697"/>
      <c r="AW382" s="697"/>
      <c r="AX382" s="697"/>
      <c r="AY382" s="697"/>
    </row>
    <row r="383">
      <c r="AS383" s="496"/>
      <c r="AT383" s="496"/>
      <c r="AU383" s="496"/>
      <c r="AV383" s="697"/>
      <c r="AW383" s="697"/>
      <c r="AX383" s="697"/>
      <c r="AY383" s="697"/>
    </row>
    <row r="384">
      <c r="AS384" s="496"/>
      <c r="AT384" s="496"/>
      <c r="AU384" s="496"/>
      <c r="AV384" s="697"/>
      <c r="AW384" s="697"/>
      <c r="AX384" s="697"/>
      <c r="AY384" s="697"/>
    </row>
    <row r="385">
      <c r="AS385" s="496"/>
      <c r="AT385" s="496"/>
      <c r="AU385" s="496"/>
      <c r="AV385" s="697"/>
      <c r="AW385" s="697"/>
      <c r="AX385" s="697"/>
      <c r="AY385" s="697"/>
    </row>
    <row r="386">
      <c r="AS386" s="496"/>
      <c r="AT386" s="496"/>
      <c r="AU386" s="496"/>
      <c r="AV386" s="697"/>
      <c r="AW386" s="697"/>
      <c r="AX386" s="697"/>
      <c r="AY386" s="697"/>
    </row>
    <row r="387">
      <c r="AS387" s="496"/>
      <c r="AT387" s="496"/>
      <c r="AU387" s="496"/>
      <c r="AV387" s="697"/>
      <c r="AW387" s="697"/>
      <c r="AX387" s="697"/>
      <c r="AY387" s="697"/>
    </row>
    <row r="388">
      <c r="AS388" s="496"/>
      <c r="AT388" s="496"/>
      <c r="AU388" s="496"/>
      <c r="AV388" s="697"/>
      <c r="AW388" s="697"/>
      <c r="AX388" s="697"/>
      <c r="AY388" s="697"/>
    </row>
    <row r="389">
      <c r="AS389" s="496"/>
      <c r="AT389" s="496"/>
      <c r="AU389" s="496"/>
      <c r="AV389" s="697"/>
      <c r="AW389" s="697"/>
      <c r="AX389" s="697"/>
      <c r="AY389" s="697"/>
    </row>
    <row r="390">
      <c r="AS390" s="496"/>
      <c r="AT390" s="496"/>
      <c r="AU390" s="496"/>
      <c r="AV390" s="697"/>
      <c r="AW390" s="697"/>
      <c r="AX390" s="697"/>
      <c r="AY390" s="697"/>
    </row>
    <row r="391">
      <c r="AS391" s="496"/>
      <c r="AT391" s="496"/>
      <c r="AU391" s="496"/>
      <c r="AV391" s="697"/>
      <c r="AW391" s="697"/>
      <c r="AX391" s="697"/>
      <c r="AY391" s="697"/>
    </row>
    <row r="392">
      <c r="AS392" s="496"/>
      <c r="AT392" s="496"/>
      <c r="AU392" s="496"/>
      <c r="AV392" s="697"/>
      <c r="AW392" s="697"/>
      <c r="AX392" s="697"/>
      <c r="AY392" s="697"/>
    </row>
    <row r="393">
      <c r="AS393" s="496"/>
      <c r="AT393" s="496"/>
      <c r="AU393" s="496"/>
      <c r="AV393" s="697"/>
      <c r="AW393" s="697"/>
      <c r="AX393" s="697"/>
      <c r="AY393" s="697"/>
    </row>
    <row r="394">
      <c r="AS394" s="496"/>
      <c r="AT394" s="496"/>
      <c r="AU394" s="496"/>
      <c r="AV394" s="697"/>
      <c r="AW394" s="697"/>
      <c r="AX394" s="697"/>
      <c r="AY394" s="697"/>
    </row>
    <row r="395">
      <c r="AS395" s="496"/>
      <c r="AT395" s="496"/>
      <c r="AU395" s="496"/>
      <c r="AV395" s="697"/>
      <c r="AW395" s="697"/>
      <c r="AX395" s="697"/>
      <c r="AY395" s="697"/>
    </row>
    <row r="396">
      <c r="AS396" s="496"/>
      <c r="AT396" s="496"/>
      <c r="AU396" s="496"/>
      <c r="AV396" s="697"/>
      <c r="AW396" s="697"/>
      <c r="AX396" s="697"/>
      <c r="AY396" s="697"/>
    </row>
    <row r="397">
      <c r="AS397" s="496"/>
      <c r="AT397" s="496"/>
      <c r="AU397" s="496"/>
      <c r="AV397" s="697"/>
      <c r="AW397" s="697"/>
      <c r="AX397" s="697"/>
      <c r="AY397" s="697"/>
    </row>
    <row r="398">
      <c r="AS398" s="496"/>
      <c r="AT398" s="496"/>
      <c r="AU398" s="496"/>
      <c r="AV398" s="697"/>
      <c r="AW398" s="697"/>
      <c r="AX398" s="697"/>
      <c r="AY398" s="697"/>
    </row>
    <row r="399">
      <c r="AS399" s="496"/>
      <c r="AT399" s="496"/>
      <c r="AU399" s="496"/>
      <c r="AV399" s="697"/>
      <c r="AW399" s="697"/>
      <c r="AX399" s="697"/>
      <c r="AY399" s="697"/>
    </row>
    <row r="400">
      <c r="AS400" s="496"/>
      <c r="AT400" s="496"/>
      <c r="AU400" s="496"/>
      <c r="AV400" s="697"/>
      <c r="AW400" s="697"/>
      <c r="AX400" s="697"/>
      <c r="AY400" s="697"/>
    </row>
    <row r="401">
      <c r="AS401" s="496"/>
      <c r="AT401" s="496"/>
      <c r="AU401" s="496"/>
      <c r="AV401" s="697"/>
      <c r="AW401" s="697"/>
      <c r="AX401" s="697"/>
      <c r="AY401" s="697"/>
    </row>
    <row r="402">
      <c r="AS402" s="496"/>
      <c r="AT402" s="496"/>
      <c r="AU402" s="496"/>
      <c r="AV402" s="697"/>
      <c r="AW402" s="697"/>
      <c r="AX402" s="697"/>
      <c r="AY402" s="697"/>
    </row>
    <row r="403">
      <c r="AS403" s="496"/>
      <c r="AT403" s="496"/>
      <c r="AU403" s="496"/>
      <c r="AV403" s="697"/>
      <c r="AW403" s="697"/>
      <c r="AX403" s="697"/>
      <c r="AY403" s="697"/>
    </row>
    <row r="404">
      <c r="AS404" s="496"/>
      <c r="AT404" s="496"/>
      <c r="AU404" s="496"/>
      <c r="AV404" s="697"/>
      <c r="AW404" s="697"/>
      <c r="AX404" s="697"/>
      <c r="AY404" s="697"/>
    </row>
    <row r="405">
      <c r="AS405" s="496"/>
      <c r="AT405" s="496"/>
      <c r="AU405" s="496"/>
      <c r="AV405" s="697"/>
      <c r="AW405" s="697"/>
      <c r="AX405" s="697"/>
      <c r="AY405" s="697"/>
    </row>
    <row r="406">
      <c r="AS406" s="496"/>
      <c r="AT406" s="496"/>
      <c r="AU406" s="496"/>
      <c r="AV406" s="697"/>
      <c r="AW406" s="697"/>
      <c r="AX406" s="697"/>
      <c r="AY406" s="697"/>
    </row>
    <row r="407">
      <c r="AS407" s="496"/>
      <c r="AT407" s="496"/>
      <c r="AU407" s="496"/>
      <c r="AV407" s="697"/>
      <c r="AW407" s="697"/>
      <c r="AX407" s="697"/>
      <c r="AY407" s="697"/>
    </row>
    <row r="408">
      <c r="AS408" s="496"/>
      <c r="AT408" s="496"/>
      <c r="AU408" s="496"/>
      <c r="AV408" s="697"/>
      <c r="AW408" s="697"/>
      <c r="AX408" s="697"/>
      <c r="AY408" s="697"/>
    </row>
    <row r="409">
      <c r="AS409" s="496"/>
      <c r="AT409" s="496"/>
      <c r="AU409" s="496"/>
      <c r="AV409" s="697"/>
      <c r="AW409" s="697"/>
      <c r="AX409" s="697"/>
      <c r="AY409" s="697"/>
    </row>
    <row r="410">
      <c r="AS410" s="496"/>
      <c r="AT410" s="496"/>
      <c r="AU410" s="496"/>
      <c r="AV410" s="697"/>
      <c r="AW410" s="697"/>
      <c r="AX410" s="697"/>
      <c r="AY410" s="697"/>
    </row>
    <row r="411">
      <c r="AS411" s="496"/>
      <c r="AT411" s="496"/>
      <c r="AU411" s="496"/>
      <c r="AV411" s="697"/>
      <c r="AW411" s="697"/>
      <c r="AX411" s="697"/>
      <c r="AY411" s="697"/>
    </row>
    <row r="412">
      <c r="AS412" s="496"/>
      <c r="AT412" s="496"/>
      <c r="AU412" s="496"/>
      <c r="AV412" s="697"/>
      <c r="AW412" s="697"/>
      <c r="AX412" s="697"/>
      <c r="AY412" s="697"/>
    </row>
    <row r="413">
      <c r="AS413" s="496"/>
      <c r="AT413" s="496"/>
      <c r="AU413" s="496"/>
      <c r="AV413" s="697"/>
      <c r="AW413" s="697"/>
      <c r="AX413" s="697"/>
      <c r="AY413" s="697"/>
    </row>
    <row r="414">
      <c r="AS414" s="496"/>
      <c r="AT414" s="496"/>
      <c r="AU414" s="496"/>
      <c r="AV414" s="697"/>
      <c r="AW414" s="697"/>
      <c r="AX414" s="697"/>
      <c r="AY414" s="697"/>
    </row>
    <row r="415">
      <c r="AS415" s="496"/>
      <c r="AT415" s="496"/>
      <c r="AU415" s="496"/>
      <c r="AV415" s="697"/>
      <c r="AW415" s="697"/>
      <c r="AX415" s="697"/>
      <c r="AY415" s="697"/>
    </row>
    <row r="416">
      <c r="AS416" s="496"/>
      <c r="AT416" s="496"/>
      <c r="AU416" s="496"/>
      <c r="AV416" s="697"/>
      <c r="AW416" s="697"/>
      <c r="AX416" s="697"/>
      <c r="AY416" s="697"/>
    </row>
    <row r="417">
      <c r="AS417" s="496"/>
      <c r="AT417" s="496"/>
      <c r="AU417" s="496"/>
      <c r="AV417" s="697"/>
      <c r="AW417" s="697"/>
      <c r="AX417" s="697"/>
      <c r="AY417" s="697"/>
    </row>
    <row r="418">
      <c r="AS418" s="496"/>
      <c r="AT418" s="496"/>
      <c r="AU418" s="496"/>
      <c r="AV418" s="697"/>
      <c r="AW418" s="697"/>
      <c r="AX418" s="697"/>
      <c r="AY418" s="697"/>
    </row>
    <row r="419">
      <c r="AS419" s="496"/>
      <c r="AT419" s="496"/>
      <c r="AU419" s="496"/>
      <c r="AV419" s="697"/>
      <c r="AW419" s="697"/>
      <c r="AX419" s="697"/>
      <c r="AY419" s="697"/>
    </row>
    <row r="420">
      <c r="AS420" s="496"/>
      <c r="AT420" s="496"/>
      <c r="AU420" s="496"/>
      <c r="AV420" s="697"/>
      <c r="AW420" s="697"/>
      <c r="AX420" s="697"/>
      <c r="AY420" s="697"/>
    </row>
    <row r="421">
      <c r="AS421" s="496"/>
      <c r="AT421" s="496"/>
      <c r="AU421" s="496"/>
      <c r="AV421" s="697"/>
      <c r="AW421" s="697"/>
      <c r="AX421" s="697"/>
      <c r="AY421" s="697"/>
    </row>
    <row r="422">
      <c r="AS422" s="496"/>
      <c r="AT422" s="496"/>
      <c r="AU422" s="496"/>
      <c r="AV422" s="697"/>
      <c r="AW422" s="697"/>
      <c r="AX422" s="697"/>
      <c r="AY422" s="697"/>
    </row>
    <row r="423">
      <c r="AS423" s="496"/>
      <c r="AT423" s="496"/>
      <c r="AU423" s="496"/>
      <c r="AV423" s="697"/>
      <c r="AW423" s="697"/>
      <c r="AX423" s="697"/>
      <c r="AY423" s="697"/>
    </row>
    <row r="424">
      <c r="AS424" s="496"/>
      <c r="AT424" s="496"/>
      <c r="AU424" s="496"/>
      <c r="AV424" s="697"/>
      <c r="AW424" s="697"/>
      <c r="AX424" s="697"/>
      <c r="AY424" s="697"/>
    </row>
    <row r="425">
      <c r="AS425" s="496"/>
      <c r="AT425" s="496"/>
      <c r="AU425" s="496"/>
      <c r="AV425" s="697"/>
      <c r="AW425" s="697"/>
      <c r="AX425" s="697"/>
      <c r="AY425" s="697"/>
    </row>
    <row r="426">
      <c r="AS426" s="496"/>
      <c r="AT426" s="496"/>
      <c r="AU426" s="496"/>
      <c r="AV426" s="697"/>
      <c r="AW426" s="697"/>
      <c r="AX426" s="697"/>
      <c r="AY426" s="697"/>
    </row>
    <row r="427">
      <c r="AS427" s="496"/>
      <c r="AT427" s="496"/>
      <c r="AU427" s="496"/>
      <c r="AV427" s="697"/>
      <c r="AW427" s="697"/>
      <c r="AX427" s="697"/>
      <c r="AY427" s="697"/>
    </row>
    <row r="428">
      <c r="AS428" s="496"/>
      <c r="AT428" s="496"/>
      <c r="AU428" s="496"/>
      <c r="AV428" s="697"/>
      <c r="AW428" s="697"/>
      <c r="AX428" s="697"/>
      <c r="AY428" s="697"/>
    </row>
    <row r="429">
      <c r="AS429" s="496"/>
      <c r="AT429" s="496"/>
      <c r="AU429" s="496"/>
      <c r="AV429" s="697"/>
      <c r="AW429" s="697"/>
      <c r="AX429" s="697"/>
      <c r="AY429" s="697"/>
    </row>
    <row r="430">
      <c r="AS430" s="496"/>
      <c r="AT430" s="496"/>
      <c r="AU430" s="496"/>
      <c r="AV430" s="697"/>
      <c r="AW430" s="697"/>
      <c r="AX430" s="697"/>
      <c r="AY430" s="697"/>
    </row>
    <row r="431">
      <c r="AS431" s="496"/>
      <c r="AT431" s="496"/>
      <c r="AU431" s="496"/>
      <c r="AV431" s="697"/>
      <c r="AW431" s="697"/>
      <c r="AX431" s="697"/>
      <c r="AY431" s="697"/>
    </row>
    <row r="432">
      <c r="AS432" s="496"/>
      <c r="AT432" s="496"/>
      <c r="AU432" s="496"/>
      <c r="AV432" s="697"/>
      <c r="AW432" s="697"/>
      <c r="AX432" s="697"/>
      <c r="AY432" s="697"/>
    </row>
    <row r="433">
      <c r="AS433" s="496"/>
      <c r="AT433" s="496"/>
      <c r="AU433" s="496"/>
      <c r="AV433" s="697"/>
      <c r="AW433" s="697"/>
      <c r="AX433" s="697"/>
      <c r="AY433" s="697"/>
    </row>
    <row r="434">
      <c r="AS434" s="496"/>
      <c r="AT434" s="496"/>
      <c r="AU434" s="496"/>
      <c r="AV434" s="697"/>
      <c r="AW434" s="697"/>
      <c r="AX434" s="697"/>
      <c r="AY434" s="697"/>
    </row>
    <row r="435">
      <c r="AS435" s="496"/>
      <c r="AT435" s="496"/>
      <c r="AU435" s="496"/>
      <c r="AV435" s="697"/>
      <c r="AW435" s="697"/>
      <c r="AX435" s="697"/>
      <c r="AY435" s="697"/>
    </row>
    <row r="436">
      <c r="AS436" s="496"/>
      <c r="AT436" s="496"/>
      <c r="AU436" s="496"/>
      <c r="AV436" s="697"/>
      <c r="AW436" s="697"/>
      <c r="AX436" s="697"/>
      <c r="AY436" s="697"/>
    </row>
    <row r="437">
      <c r="AS437" s="496"/>
      <c r="AT437" s="496"/>
      <c r="AU437" s="496"/>
      <c r="AV437" s="697"/>
      <c r="AW437" s="697"/>
      <c r="AX437" s="697"/>
      <c r="AY437" s="697"/>
    </row>
    <row r="438">
      <c r="AS438" s="496"/>
      <c r="AT438" s="496"/>
      <c r="AU438" s="496"/>
      <c r="AV438" s="697"/>
      <c r="AW438" s="697"/>
      <c r="AX438" s="697"/>
      <c r="AY438" s="697"/>
    </row>
    <row r="439">
      <c r="AS439" s="496"/>
      <c r="AT439" s="496"/>
      <c r="AU439" s="496"/>
      <c r="AV439" s="697"/>
      <c r="AW439" s="697"/>
      <c r="AX439" s="697"/>
      <c r="AY439" s="697"/>
    </row>
    <row r="440">
      <c r="AS440" s="496"/>
      <c r="AT440" s="496"/>
      <c r="AU440" s="496"/>
      <c r="AV440" s="697"/>
      <c r="AW440" s="697"/>
      <c r="AX440" s="697"/>
      <c r="AY440" s="697"/>
    </row>
    <row r="441">
      <c r="AS441" s="496"/>
      <c r="AT441" s="496"/>
      <c r="AU441" s="496"/>
      <c r="AV441" s="697"/>
      <c r="AW441" s="697"/>
      <c r="AX441" s="697"/>
      <c r="AY441" s="697"/>
    </row>
    <row r="442">
      <c r="AS442" s="496"/>
      <c r="AT442" s="496"/>
      <c r="AU442" s="496"/>
      <c r="AV442" s="697"/>
      <c r="AW442" s="697"/>
      <c r="AX442" s="697"/>
      <c r="AY442" s="697"/>
    </row>
    <row r="443">
      <c r="AS443" s="496"/>
      <c r="AT443" s="496"/>
      <c r="AU443" s="496"/>
      <c r="AV443" s="697"/>
      <c r="AW443" s="697"/>
      <c r="AX443" s="697"/>
      <c r="AY443" s="697"/>
    </row>
    <row r="444">
      <c r="AS444" s="496"/>
      <c r="AT444" s="496"/>
      <c r="AU444" s="496"/>
      <c r="AV444" s="697"/>
      <c r="AW444" s="697"/>
      <c r="AX444" s="697"/>
      <c r="AY444" s="697"/>
    </row>
    <row r="445">
      <c r="AS445" s="496"/>
      <c r="AT445" s="496"/>
      <c r="AU445" s="496"/>
      <c r="AV445" s="697"/>
      <c r="AW445" s="697"/>
      <c r="AX445" s="697"/>
      <c r="AY445" s="697"/>
    </row>
    <row r="446">
      <c r="AS446" s="496"/>
      <c r="AT446" s="496"/>
      <c r="AU446" s="496"/>
      <c r="AV446" s="697"/>
      <c r="AW446" s="697"/>
      <c r="AX446" s="697"/>
      <c r="AY446" s="697"/>
    </row>
    <row r="447">
      <c r="AS447" s="496"/>
      <c r="AT447" s="496"/>
      <c r="AU447" s="496"/>
      <c r="AV447" s="697"/>
      <c r="AW447" s="697"/>
      <c r="AX447" s="697"/>
      <c r="AY447" s="697"/>
    </row>
    <row r="448">
      <c r="AS448" s="496"/>
      <c r="AT448" s="496"/>
      <c r="AU448" s="496"/>
      <c r="AV448" s="697"/>
      <c r="AW448" s="697"/>
      <c r="AX448" s="697"/>
      <c r="AY448" s="697"/>
    </row>
    <row r="449">
      <c r="AS449" s="496"/>
      <c r="AT449" s="496"/>
      <c r="AU449" s="496"/>
      <c r="AV449" s="697"/>
      <c r="AW449" s="697"/>
      <c r="AX449" s="697"/>
      <c r="AY449" s="697"/>
    </row>
    <row r="450">
      <c r="AS450" s="496"/>
      <c r="AT450" s="496"/>
      <c r="AU450" s="496"/>
      <c r="AV450" s="697"/>
      <c r="AW450" s="697"/>
      <c r="AX450" s="697"/>
      <c r="AY450" s="697"/>
    </row>
    <row r="451">
      <c r="AS451" s="496"/>
      <c r="AT451" s="496"/>
      <c r="AU451" s="496"/>
      <c r="AV451" s="697"/>
      <c r="AW451" s="697"/>
      <c r="AX451" s="697"/>
      <c r="AY451" s="697"/>
    </row>
    <row r="452">
      <c r="AS452" s="496"/>
      <c r="AT452" s="496"/>
      <c r="AU452" s="496"/>
      <c r="AV452" s="697"/>
      <c r="AW452" s="697"/>
      <c r="AX452" s="697"/>
      <c r="AY452" s="697"/>
    </row>
    <row r="453">
      <c r="AS453" s="496"/>
      <c r="AT453" s="496"/>
      <c r="AU453" s="496"/>
      <c r="AV453" s="697"/>
      <c r="AW453" s="697"/>
      <c r="AX453" s="697"/>
      <c r="AY453" s="697"/>
    </row>
    <row r="454">
      <c r="AS454" s="496"/>
      <c r="AT454" s="496"/>
      <c r="AU454" s="496"/>
      <c r="AV454" s="697"/>
      <c r="AW454" s="697"/>
      <c r="AX454" s="697"/>
      <c r="AY454" s="697"/>
    </row>
    <row r="455">
      <c r="AS455" s="496"/>
      <c r="AT455" s="496"/>
      <c r="AU455" s="496"/>
      <c r="AV455" s="697"/>
      <c r="AW455" s="697"/>
      <c r="AX455" s="697"/>
      <c r="AY455" s="697"/>
    </row>
    <row r="456">
      <c r="AS456" s="496"/>
      <c r="AT456" s="496"/>
      <c r="AU456" s="496"/>
      <c r="AV456" s="697"/>
      <c r="AW456" s="697"/>
      <c r="AX456" s="697"/>
      <c r="AY456" s="697"/>
    </row>
    <row r="457">
      <c r="AS457" s="496"/>
      <c r="AT457" s="496"/>
      <c r="AU457" s="496"/>
      <c r="AV457" s="697"/>
      <c r="AW457" s="697"/>
      <c r="AX457" s="697"/>
      <c r="AY457" s="697"/>
    </row>
    <row r="458">
      <c r="AS458" s="496"/>
      <c r="AT458" s="496"/>
      <c r="AU458" s="496"/>
      <c r="AV458" s="697"/>
      <c r="AW458" s="697"/>
      <c r="AX458" s="697"/>
      <c r="AY458" s="697"/>
    </row>
    <row r="459">
      <c r="AS459" s="496"/>
      <c r="AT459" s="496"/>
      <c r="AU459" s="496"/>
      <c r="AV459" s="697"/>
      <c r="AW459" s="697"/>
      <c r="AX459" s="697"/>
      <c r="AY459" s="697"/>
    </row>
    <row r="460">
      <c r="AS460" s="496"/>
      <c r="AT460" s="496"/>
      <c r="AU460" s="496"/>
      <c r="AV460" s="697"/>
      <c r="AW460" s="697"/>
      <c r="AX460" s="697"/>
      <c r="AY460" s="697"/>
    </row>
    <row r="461">
      <c r="AS461" s="496"/>
      <c r="AT461" s="496"/>
      <c r="AU461" s="496"/>
      <c r="AV461" s="697"/>
      <c r="AW461" s="697"/>
      <c r="AX461" s="697"/>
      <c r="AY461" s="697"/>
    </row>
    <row r="462">
      <c r="AS462" s="496"/>
      <c r="AT462" s="496"/>
      <c r="AU462" s="496"/>
      <c r="AV462" s="697"/>
      <c r="AW462" s="697"/>
      <c r="AX462" s="697"/>
      <c r="AY462" s="697"/>
    </row>
    <row r="463">
      <c r="AS463" s="496"/>
      <c r="AT463" s="496"/>
      <c r="AU463" s="496"/>
      <c r="AV463" s="697"/>
      <c r="AW463" s="697"/>
      <c r="AX463" s="697"/>
      <c r="AY463" s="697"/>
    </row>
    <row r="464">
      <c r="AS464" s="496"/>
      <c r="AT464" s="496"/>
      <c r="AU464" s="496"/>
      <c r="AV464" s="697"/>
      <c r="AW464" s="697"/>
      <c r="AX464" s="697"/>
      <c r="AY464" s="697"/>
    </row>
    <row r="465">
      <c r="AS465" s="496"/>
      <c r="AT465" s="496"/>
      <c r="AU465" s="496"/>
      <c r="AV465" s="697"/>
      <c r="AW465" s="697"/>
      <c r="AX465" s="697"/>
      <c r="AY465" s="697"/>
    </row>
    <row r="466">
      <c r="AS466" s="496"/>
      <c r="AT466" s="496"/>
      <c r="AU466" s="496"/>
      <c r="AV466" s="697"/>
      <c r="AW466" s="697"/>
      <c r="AX466" s="697"/>
      <c r="AY466" s="697"/>
    </row>
    <row r="467">
      <c r="AS467" s="496"/>
      <c r="AT467" s="496"/>
      <c r="AU467" s="496"/>
      <c r="AV467" s="697"/>
      <c r="AW467" s="697"/>
      <c r="AX467" s="697"/>
      <c r="AY467" s="697"/>
    </row>
    <row r="468">
      <c r="AS468" s="496"/>
      <c r="AT468" s="496"/>
      <c r="AU468" s="496"/>
      <c r="AV468" s="697"/>
      <c r="AW468" s="697"/>
      <c r="AX468" s="697"/>
      <c r="AY468" s="697"/>
    </row>
    <row r="469">
      <c r="AS469" s="496"/>
      <c r="AT469" s="496"/>
      <c r="AU469" s="496"/>
      <c r="AV469" s="697"/>
      <c r="AW469" s="697"/>
      <c r="AX469" s="697"/>
      <c r="AY469" s="697"/>
    </row>
    <row r="470">
      <c r="AS470" s="496"/>
      <c r="AT470" s="496"/>
      <c r="AU470" s="496"/>
      <c r="AV470" s="697"/>
      <c r="AW470" s="697"/>
      <c r="AX470" s="697"/>
      <c r="AY470" s="697"/>
    </row>
    <row r="471">
      <c r="AS471" s="496"/>
      <c r="AT471" s="496"/>
      <c r="AU471" s="496"/>
      <c r="AV471" s="697"/>
      <c r="AW471" s="697"/>
      <c r="AX471" s="697"/>
      <c r="AY471" s="697"/>
    </row>
    <row r="472">
      <c r="AS472" s="496"/>
      <c r="AT472" s="496"/>
      <c r="AU472" s="496"/>
      <c r="AV472" s="697"/>
      <c r="AW472" s="697"/>
      <c r="AX472" s="697"/>
      <c r="AY472" s="697"/>
    </row>
    <row r="473">
      <c r="AS473" s="496"/>
      <c r="AT473" s="496"/>
      <c r="AU473" s="496"/>
      <c r="AV473" s="697"/>
      <c r="AW473" s="697"/>
      <c r="AX473" s="697"/>
      <c r="AY473" s="697"/>
    </row>
    <row r="474">
      <c r="AS474" s="496"/>
      <c r="AT474" s="496"/>
      <c r="AU474" s="496"/>
      <c r="AV474" s="697"/>
      <c r="AW474" s="697"/>
      <c r="AX474" s="697"/>
      <c r="AY474" s="697"/>
    </row>
    <row r="475">
      <c r="AS475" s="496"/>
      <c r="AT475" s="496"/>
      <c r="AU475" s="496"/>
      <c r="AV475" s="697"/>
      <c r="AW475" s="697"/>
      <c r="AX475" s="697"/>
      <c r="AY475" s="697"/>
    </row>
    <row r="476">
      <c r="AS476" s="496"/>
      <c r="AT476" s="496"/>
      <c r="AU476" s="496"/>
      <c r="AV476" s="697"/>
      <c r="AW476" s="697"/>
      <c r="AX476" s="697"/>
      <c r="AY476" s="697"/>
    </row>
    <row r="477">
      <c r="AS477" s="496"/>
      <c r="AT477" s="496"/>
      <c r="AU477" s="496"/>
      <c r="AV477" s="697"/>
      <c r="AW477" s="697"/>
      <c r="AX477" s="697"/>
      <c r="AY477" s="697"/>
    </row>
    <row r="478">
      <c r="AS478" s="496"/>
      <c r="AT478" s="496"/>
      <c r="AU478" s="496"/>
      <c r="AV478" s="697"/>
      <c r="AW478" s="697"/>
      <c r="AX478" s="697"/>
      <c r="AY478" s="697"/>
    </row>
    <row r="479">
      <c r="AS479" s="496"/>
      <c r="AT479" s="496"/>
      <c r="AU479" s="496"/>
      <c r="AV479" s="697"/>
      <c r="AW479" s="697"/>
      <c r="AX479" s="697"/>
      <c r="AY479" s="697"/>
    </row>
    <row r="480">
      <c r="AS480" s="496"/>
      <c r="AT480" s="496"/>
      <c r="AU480" s="496"/>
      <c r="AV480" s="697"/>
      <c r="AW480" s="697"/>
      <c r="AX480" s="697"/>
      <c r="AY480" s="697"/>
    </row>
    <row r="481">
      <c r="AS481" s="496"/>
      <c r="AT481" s="496"/>
      <c r="AU481" s="496"/>
      <c r="AV481" s="697"/>
      <c r="AW481" s="697"/>
      <c r="AX481" s="697"/>
      <c r="AY481" s="697"/>
    </row>
    <row r="482">
      <c r="AS482" s="496"/>
      <c r="AT482" s="496"/>
      <c r="AU482" s="496"/>
      <c r="AV482" s="697"/>
      <c r="AW482" s="697"/>
      <c r="AX482" s="697"/>
      <c r="AY482" s="697"/>
    </row>
    <row r="483">
      <c r="AS483" s="496"/>
      <c r="AT483" s="496"/>
      <c r="AU483" s="496"/>
      <c r="AV483" s="697"/>
      <c r="AW483" s="697"/>
      <c r="AX483" s="697"/>
      <c r="AY483" s="697"/>
    </row>
    <row r="484">
      <c r="AS484" s="496"/>
      <c r="AT484" s="496"/>
      <c r="AU484" s="496"/>
      <c r="AV484" s="697"/>
      <c r="AW484" s="697"/>
      <c r="AX484" s="697"/>
      <c r="AY484" s="697"/>
    </row>
    <row r="485">
      <c r="AS485" s="496"/>
      <c r="AT485" s="496"/>
      <c r="AU485" s="496"/>
      <c r="AV485" s="697"/>
      <c r="AW485" s="697"/>
      <c r="AX485" s="697"/>
      <c r="AY485" s="697"/>
    </row>
    <row r="486">
      <c r="AS486" s="496"/>
      <c r="AT486" s="496"/>
      <c r="AU486" s="496"/>
      <c r="AV486" s="697"/>
      <c r="AW486" s="697"/>
      <c r="AX486" s="697"/>
      <c r="AY486" s="697"/>
    </row>
    <row r="487">
      <c r="AS487" s="496"/>
      <c r="AT487" s="496"/>
      <c r="AU487" s="496"/>
      <c r="AV487" s="697"/>
      <c r="AW487" s="697"/>
      <c r="AX487" s="697"/>
      <c r="AY487" s="697"/>
    </row>
    <row r="488">
      <c r="AS488" s="496"/>
      <c r="AT488" s="496"/>
      <c r="AU488" s="496"/>
      <c r="AV488" s="697"/>
      <c r="AW488" s="697"/>
      <c r="AX488" s="697"/>
      <c r="AY488" s="697"/>
    </row>
    <row r="489">
      <c r="AS489" s="496"/>
      <c r="AT489" s="496"/>
      <c r="AU489" s="496"/>
      <c r="AV489" s="697"/>
      <c r="AW489" s="697"/>
      <c r="AX489" s="697"/>
      <c r="AY489" s="697"/>
    </row>
    <row r="490">
      <c r="AS490" s="496"/>
      <c r="AT490" s="496"/>
      <c r="AU490" s="496"/>
      <c r="AV490" s="697"/>
      <c r="AW490" s="697"/>
      <c r="AX490" s="697"/>
      <c r="AY490" s="697"/>
    </row>
    <row r="491">
      <c r="AS491" s="496"/>
      <c r="AT491" s="496"/>
      <c r="AU491" s="496"/>
      <c r="AV491" s="697"/>
      <c r="AW491" s="697"/>
      <c r="AX491" s="697"/>
      <c r="AY491" s="697"/>
    </row>
    <row r="492">
      <c r="AS492" s="496"/>
      <c r="AT492" s="496"/>
      <c r="AU492" s="496"/>
      <c r="AV492" s="697"/>
      <c r="AW492" s="697"/>
      <c r="AX492" s="697"/>
      <c r="AY492" s="697"/>
    </row>
    <row r="493">
      <c r="AS493" s="496"/>
      <c r="AT493" s="496"/>
      <c r="AU493" s="496"/>
      <c r="AV493" s="697"/>
      <c r="AW493" s="697"/>
      <c r="AX493" s="697"/>
      <c r="AY493" s="697"/>
    </row>
    <row r="494">
      <c r="AS494" s="496"/>
      <c r="AT494" s="496"/>
      <c r="AU494" s="496"/>
      <c r="AV494" s="697"/>
      <c r="AW494" s="697"/>
      <c r="AX494" s="697"/>
      <c r="AY494" s="697"/>
    </row>
    <row r="495">
      <c r="AS495" s="496"/>
      <c r="AT495" s="496"/>
      <c r="AU495" s="496"/>
      <c r="AV495" s="697"/>
      <c r="AW495" s="697"/>
      <c r="AX495" s="697"/>
      <c r="AY495" s="697"/>
    </row>
    <row r="496">
      <c r="AS496" s="496"/>
      <c r="AT496" s="496"/>
      <c r="AU496" s="496"/>
      <c r="AV496" s="697"/>
      <c r="AW496" s="697"/>
      <c r="AX496" s="697"/>
      <c r="AY496" s="697"/>
    </row>
    <row r="497">
      <c r="AS497" s="496"/>
      <c r="AT497" s="496"/>
      <c r="AU497" s="496"/>
      <c r="AV497" s="697"/>
      <c r="AW497" s="697"/>
      <c r="AX497" s="697"/>
      <c r="AY497" s="697"/>
    </row>
    <row r="498">
      <c r="AS498" s="496"/>
      <c r="AT498" s="496"/>
      <c r="AU498" s="496"/>
      <c r="AV498" s="697"/>
      <c r="AW498" s="697"/>
      <c r="AX498" s="697"/>
      <c r="AY498" s="697"/>
    </row>
    <row r="499">
      <c r="AS499" s="496"/>
      <c r="AT499" s="496"/>
      <c r="AU499" s="496"/>
      <c r="AV499" s="697"/>
      <c r="AW499" s="697"/>
      <c r="AX499" s="697"/>
      <c r="AY499" s="697"/>
    </row>
    <row r="500">
      <c r="AS500" s="496"/>
      <c r="AT500" s="496"/>
      <c r="AU500" s="496"/>
      <c r="AV500" s="697"/>
      <c r="AW500" s="697"/>
      <c r="AX500" s="697"/>
      <c r="AY500" s="697"/>
    </row>
    <row r="501">
      <c r="AS501" s="496"/>
      <c r="AT501" s="496"/>
      <c r="AU501" s="496"/>
      <c r="AV501" s="697"/>
      <c r="AW501" s="697"/>
      <c r="AX501" s="697"/>
      <c r="AY501" s="697"/>
    </row>
    <row r="502">
      <c r="AS502" s="496"/>
      <c r="AT502" s="496"/>
      <c r="AU502" s="496"/>
      <c r="AV502" s="697"/>
      <c r="AW502" s="697"/>
      <c r="AX502" s="697"/>
      <c r="AY502" s="697"/>
    </row>
    <row r="503">
      <c r="AS503" s="496"/>
      <c r="AT503" s="496"/>
      <c r="AU503" s="496"/>
      <c r="AV503" s="697"/>
      <c r="AW503" s="697"/>
      <c r="AX503" s="697"/>
      <c r="AY503" s="697"/>
    </row>
    <row r="504">
      <c r="AS504" s="496"/>
      <c r="AT504" s="496"/>
      <c r="AU504" s="496"/>
      <c r="AV504" s="697"/>
      <c r="AW504" s="697"/>
      <c r="AX504" s="697"/>
      <c r="AY504" s="697"/>
    </row>
    <row r="505">
      <c r="AS505" s="496"/>
      <c r="AT505" s="496"/>
      <c r="AU505" s="496"/>
      <c r="AV505" s="697"/>
      <c r="AW505" s="697"/>
      <c r="AX505" s="697"/>
      <c r="AY505" s="697"/>
    </row>
    <row r="506">
      <c r="AS506" s="496"/>
      <c r="AT506" s="496"/>
      <c r="AU506" s="496"/>
      <c r="AV506" s="697"/>
      <c r="AW506" s="697"/>
      <c r="AX506" s="697"/>
      <c r="AY506" s="697"/>
    </row>
    <row r="507">
      <c r="AS507" s="496"/>
      <c r="AT507" s="496"/>
      <c r="AU507" s="496"/>
      <c r="AV507" s="697"/>
      <c r="AW507" s="697"/>
      <c r="AX507" s="697"/>
      <c r="AY507" s="697"/>
    </row>
    <row r="508">
      <c r="AS508" s="496"/>
      <c r="AT508" s="496"/>
      <c r="AU508" s="496"/>
      <c r="AV508" s="697"/>
      <c r="AW508" s="697"/>
      <c r="AX508" s="697"/>
      <c r="AY508" s="697"/>
    </row>
    <row r="509">
      <c r="AS509" s="496"/>
      <c r="AT509" s="496"/>
      <c r="AU509" s="496"/>
      <c r="AV509" s="697"/>
      <c r="AW509" s="697"/>
      <c r="AX509" s="697"/>
      <c r="AY509" s="697"/>
    </row>
    <row r="510">
      <c r="AS510" s="496"/>
      <c r="AT510" s="496"/>
      <c r="AU510" s="496"/>
      <c r="AV510" s="697"/>
      <c r="AW510" s="697"/>
      <c r="AX510" s="697"/>
      <c r="AY510" s="697"/>
    </row>
    <row r="511">
      <c r="AS511" s="496"/>
      <c r="AT511" s="496"/>
      <c r="AU511" s="496"/>
      <c r="AV511" s="697"/>
      <c r="AW511" s="697"/>
      <c r="AX511" s="697"/>
      <c r="AY511" s="697"/>
    </row>
    <row r="512">
      <c r="AS512" s="496"/>
      <c r="AT512" s="496"/>
      <c r="AU512" s="496"/>
      <c r="AV512" s="697"/>
      <c r="AW512" s="697"/>
      <c r="AX512" s="697"/>
      <c r="AY512" s="697"/>
    </row>
    <row r="513">
      <c r="AS513" s="496"/>
      <c r="AT513" s="496"/>
      <c r="AU513" s="496"/>
      <c r="AV513" s="697"/>
      <c r="AW513" s="697"/>
      <c r="AX513" s="697"/>
      <c r="AY513" s="697"/>
    </row>
    <row r="514">
      <c r="AS514" s="496"/>
      <c r="AT514" s="496"/>
      <c r="AU514" s="496"/>
      <c r="AV514" s="697"/>
      <c r="AW514" s="697"/>
      <c r="AX514" s="697"/>
      <c r="AY514" s="697"/>
    </row>
    <row r="515">
      <c r="AS515" s="496"/>
      <c r="AT515" s="496"/>
      <c r="AU515" s="496"/>
      <c r="AV515" s="697"/>
      <c r="AW515" s="697"/>
      <c r="AX515" s="697"/>
      <c r="AY515" s="697"/>
    </row>
    <row r="516">
      <c r="AS516" s="496"/>
      <c r="AT516" s="496"/>
      <c r="AU516" s="496"/>
      <c r="AV516" s="697"/>
      <c r="AW516" s="697"/>
      <c r="AX516" s="697"/>
      <c r="AY516" s="697"/>
    </row>
    <row r="517">
      <c r="AS517" s="496"/>
      <c r="AT517" s="496"/>
      <c r="AU517" s="496"/>
      <c r="AV517" s="697"/>
      <c r="AW517" s="697"/>
      <c r="AX517" s="697"/>
      <c r="AY517" s="697"/>
    </row>
    <row r="518">
      <c r="AS518" s="496"/>
      <c r="AT518" s="496"/>
      <c r="AU518" s="496"/>
      <c r="AV518" s="697"/>
      <c r="AW518" s="697"/>
      <c r="AX518" s="697"/>
      <c r="AY518" s="697"/>
    </row>
    <row r="519">
      <c r="AS519" s="496"/>
      <c r="AT519" s="496"/>
      <c r="AU519" s="496"/>
      <c r="AV519" s="697"/>
      <c r="AW519" s="697"/>
      <c r="AX519" s="697"/>
      <c r="AY519" s="697"/>
    </row>
    <row r="520">
      <c r="AS520" s="496"/>
      <c r="AT520" s="496"/>
      <c r="AU520" s="496"/>
      <c r="AV520" s="697"/>
      <c r="AW520" s="697"/>
      <c r="AX520" s="697"/>
      <c r="AY520" s="697"/>
    </row>
    <row r="521">
      <c r="AS521" s="496"/>
      <c r="AT521" s="496"/>
      <c r="AU521" s="496"/>
      <c r="AV521" s="697"/>
      <c r="AW521" s="697"/>
      <c r="AX521" s="697"/>
      <c r="AY521" s="697"/>
    </row>
    <row r="522">
      <c r="AS522" s="496"/>
      <c r="AT522" s="496"/>
      <c r="AU522" s="496"/>
      <c r="AV522" s="697"/>
      <c r="AW522" s="697"/>
      <c r="AX522" s="697"/>
      <c r="AY522" s="697"/>
    </row>
    <row r="523">
      <c r="AS523" s="496"/>
      <c r="AT523" s="496"/>
      <c r="AU523" s="496"/>
      <c r="AV523" s="697"/>
      <c r="AW523" s="697"/>
      <c r="AX523" s="697"/>
      <c r="AY523" s="697"/>
    </row>
    <row r="524">
      <c r="AS524" s="496"/>
      <c r="AT524" s="496"/>
      <c r="AU524" s="496"/>
      <c r="AV524" s="697"/>
      <c r="AW524" s="697"/>
      <c r="AX524" s="697"/>
      <c r="AY524" s="697"/>
    </row>
    <row r="525">
      <c r="AS525" s="496"/>
      <c r="AT525" s="496"/>
      <c r="AU525" s="496"/>
      <c r="AV525" s="697"/>
      <c r="AW525" s="697"/>
      <c r="AX525" s="697"/>
      <c r="AY525" s="697"/>
    </row>
    <row r="526">
      <c r="AS526" s="496"/>
      <c r="AT526" s="496"/>
      <c r="AU526" s="496"/>
      <c r="AV526" s="697"/>
      <c r="AW526" s="697"/>
      <c r="AX526" s="697"/>
      <c r="AY526" s="697"/>
    </row>
    <row r="527">
      <c r="AS527" s="496"/>
      <c r="AT527" s="496"/>
      <c r="AU527" s="496"/>
      <c r="AV527" s="697"/>
      <c r="AW527" s="697"/>
      <c r="AX527" s="697"/>
      <c r="AY527" s="697"/>
    </row>
    <row r="528">
      <c r="AS528" s="496"/>
      <c r="AT528" s="496"/>
      <c r="AU528" s="496"/>
      <c r="AV528" s="697"/>
      <c r="AW528" s="697"/>
      <c r="AX528" s="697"/>
      <c r="AY528" s="697"/>
    </row>
    <row r="529">
      <c r="AS529" s="496"/>
      <c r="AT529" s="496"/>
      <c r="AU529" s="496"/>
      <c r="AV529" s="697"/>
      <c r="AW529" s="697"/>
      <c r="AX529" s="697"/>
      <c r="AY529" s="697"/>
    </row>
    <row r="530">
      <c r="AS530" s="496"/>
      <c r="AT530" s="496"/>
      <c r="AU530" s="496"/>
      <c r="AV530" s="697"/>
      <c r="AW530" s="697"/>
      <c r="AX530" s="697"/>
      <c r="AY530" s="697"/>
    </row>
    <row r="531">
      <c r="AS531" s="496"/>
      <c r="AT531" s="496"/>
      <c r="AU531" s="496"/>
      <c r="AV531" s="697"/>
      <c r="AW531" s="697"/>
      <c r="AX531" s="697"/>
      <c r="AY531" s="697"/>
    </row>
    <row r="532">
      <c r="AS532" s="496"/>
      <c r="AT532" s="496"/>
      <c r="AU532" s="496"/>
      <c r="AV532" s="697"/>
      <c r="AW532" s="697"/>
      <c r="AX532" s="697"/>
      <c r="AY532" s="697"/>
    </row>
    <row r="533">
      <c r="AS533" s="496"/>
      <c r="AT533" s="496"/>
      <c r="AU533" s="496"/>
      <c r="AV533" s="697"/>
      <c r="AW533" s="697"/>
      <c r="AX533" s="697"/>
      <c r="AY533" s="697"/>
    </row>
    <row r="534">
      <c r="AS534" s="496"/>
      <c r="AT534" s="496"/>
      <c r="AU534" s="496"/>
      <c r="AV534" s="697"/>
      <c r="AW534" s="697"/>
      <c r="AX534" s="697"/>
      <c r="AY534" s="697"/>
    </row>
    <row r="535">
      <c r="AS535" s="496"/>
      <c r="AT535" s="496"/>
      <c r="AU535" s="496"/>
      <c r="AV535" s="697"/>
      <c r="AW535" s="697"/>
      <c r="AX535" s="697"/>
      <c r="AY535" s="697"/>
    </row>
    <row r="536">
      <c r="AS536" s="496"/>
      <c r="AT536" s="496"/>
      <c r="AU536" s="496"/>
      <c r="AV536" s="697"/>
      <c r="AW536" s="697"/>
      <c r="AX536" s="697"/>
      <c r="AY536" s="697"/>
    </row>
    <row r="537">
      <c r="AS537" s="496"/>
      <c r="AT537" s="496"/>
      <c r="AU537" s="496"/>
      <c r="AV537" s="697"/>
      <c r="AW537" s="697"/>
      <c r="AX537" s="697"/>
      <c r="AY537" s="697"/>
    </row>
    <row r="538">
      <c r="AS538" s="496"/>
      <c r="AT538" s="496"/>
      <c r="AU538" s="496"/>
      <c r="AV538" s="697"/>
      <c r="AW538" s="697"/>
      <c r="AX538" s="697"/>
      <c r="AY538" s="697"/>
    </row>
    <row r="539">
      <c r="AS539" s="496"/>
      <c r="AT539" s="496"/>
      <c r="AU539" s="496"/>
      <c r="AV539" s="697"/>
      <c r="AW539" s="697"/>
      <c r="AX539" s="697"/>
      <c r="AY539" s="697"/>
    </row>
    <row r="540">
      <c r="AS540" s="496"/>
      <c r="AT540" s="496"/>
      <c r="AU540" s="496"/>
      <c r="AV540" s="697"/>
      <c r="AW540" s="697"/>
      <c r="AX540" s="697"/>
      <c r="AY540" s="697"/>
    </row>
    <row r="541">
      <c r="AS541" s="496"/>
      <c r="AT541" s="496"/>
      <c r="AU541" s="496"/>
      <c r="AV541" s="697"/>
      <c r="AW541" s="697"/>
      <c r="AX541" s="697"/>
      <c r="AY541" s="697"/>
    </row>
    <row r="542">
      <c r="AS542" s="496"/>
      <c r="AT542" s="496"/>
      <c r="AU542" s="496"/>
      <c r="AV542" s="697"/>
      <c r="AW542" s="697"/>
      <c r="AX542" s="697"/>
      <c r="AY542" s="697"/>
    </row>
    <row r="543">
      <c r="AS543" s="496"/>
      <c r="AT543" s="496"/>
      <c r="AU543" s="496"/>
      <c r="AV543" s="697"/>
      <c r="AW543" s="697"/>
      <c r="AX543" s="697"/>
      <c r="AY543" s="697"/>
    </row>
    <row r="544">
      <c r="AS544" s="496"/>
      <c r="AT544" s="496"/>
      <c r="AU544" s="496"/>
      <c r="AV544" s="697"/>
      <c r="AW544" s="697"/>
      <c r="AX544" s="697"/>
      <c r="AY544" s="697"/>
    </row>
    <row r="545">
      <c r="AS545" s="496"/>
      <c r="AT545" s="496"/>
      <c r="AU545" s="496"/>
      <c r="AV545" s="697"/>
      <c r="AW545" s="697"/>
      <c r="AX545" s="697"/>
      <c r="AY545" s="697"/>
    </row>
    <row r="546">
      <c r="AS546" s="496"/>
      <c r="AT546" s="496"/>
      <c r="AU546" s="496"/>
      <c r="AV546" s="697"/>
      <c r="AW546" s="697"/>
      <c r="AX546" s="697"/>
      <c r="AY546" s="697"/>
    </row>
    <row r="547">
      <c r="AS547" s="496"/>
      <c r="AT547" s="496"/>
      <c r="AU547" s="496"/>
      <c r="AV547" s="697"/>
      <c r="AW547" s="697"/>
      <c r="AX547" s="697"/>
      <c r="AY547" s="697"/>
    </row>
    <row r="548">
      <c r="AS548" s="496"/>
      <c r="AT548" s="496"/>
      <c r="AU548" s="496"/>
      <c r="AV548" s="697"/>
      <c r="AW548" s="697"/>
      <c r="AX548" s="697"/>
      <c r="AY548" s="697"/>
    </row>
    <row r="549">
      <c r="AS549" s="496"/>
      <c r="AT549" s="496"/>
      <c r="AU549" s="496"/>
      <c r="AV549" s="697"/>
      <c r="AW549" s="697"/>
      <c r="AX549" s="697"/>
      <c r="AY549" s="697"/>
    </row>
    <row r="550">
      <c r="AS550" s="496"/>
      <c r="AT550" s="496"/>
      <c r="AU550" s="496"/>
      <c r="AV550" s="697"/>
      <c r="AW550" s="697"/>
      <c r="AX550" s="697"/>
      <c r="AY550" s="697"/>
    </row>
    <row r="551">
      <c r="AS551" s="496"/>
      <c r="AT551" s="496"/>
      <c r="AU551" s="496"/>
      <c r="AV551" s="697"/>
      <c r="AW551" s="697"/>
      <c r="AX551" s="697"/>
      <c r="AY551" s="697"/>
    </row>
    <row r="552">
      <c r="AS552" s="496"/>
      <c r="AT552" s="496"/>
      <c r="AU552" s="496"/>
      <c r="AV552" s="697"/>
      <c r="AW552" s="697"/>
      <c r="AX552" s="697"/>
      <c r="AY552" s="697"/>
    </row>
    <row r="553">
      <c r="AS553" s="496"/>
      <c r="AT553" s="496"/>
      <c r="AU553" s="496"/>
      <c r="AV553" s="697"/>
      <c r="AW553" s="697"/>
      <c r="AX553" s="697"/>
      <c r="AY553" s="697"/>
    </row>
    <row r="554">
      <c r="AS554" s="496"/>
      <c r="AT554" s="496"/>
      <c r="AU554" s="496"/>
      <c r="AV554" s="697"/>
      <c r="AW554" s="697"/>
      <c r="AX554" s="697"/>
      <c r="AY554" s="697"/>
    </row>
    <row r="555">
      <c r="AS555" s="496"/>
      <c r="AT555" s="496"/>
      <c r="AU555" s="496"/>
      <c r="AV555" s="697"/>
      <c r="AW555" s="697"/>
      <c r="AX555" s="697"/>
      <c r="AY555" s="697"/>
    </row>
    <row r="556">
      <c r="AS556" s="496"/>
      <c r="AT556" s="496"/>
      <c r="AU556" s="496"/>
      <c r="AV556" s="697"/>
      <c r="AW556" s="697"/>
      <c r="AX556" s="697"/>
      <c r="AY556" s="697"/>
    </row>
    <row r="557">
      <c r="AS557" s="496"/>
      <c r="AT557" s="496"/>
      <c r="AU557" s="496"/>
      <c r="AV557" s="697"/>
      <c r="AW557" s="697"/>
      <c r="AX557" s="697"/>
      <c r="AY557" s="697"/>
    </row>
    <row r="558">
      <c r="AS558" s="496"/>
      <c r="AT558" s="496"/>
      <c r="AU558" s="496"/>
      <c r="AV558" s="697"/>
      <c r="AW558" s="697"/>
      <c r="AX558" s="697"/>
      <c r="AY558" s="697"/>
    </row>
    <row r="559">
      <c r="AS559" s="496"/>
      <c r="AT559" s="496"/>
      <c r="AU559" s="496"/>
      <c r="AV559" s="697"/>
      <c r="AW559" s="697"/>
      <c r="AX559" s="697"/>
      <c r="AY559" s="697"/>
    </row>
    <row r="560">
      <c r="AS560" s="496"/>
      <c r="AT560" s="496"/>
      <c r="AU560" s="496"/>
      <c r="AV560" s="697"/>
      <c r="AW560" s="697"/>
      <c r="AX560" s="697"/>
      <c r="AY560" s="697"/>
    </row>
    <row r="561">
      <c r="AS561" s="496"/>
      <c r="AT561" s="496"/>
      <c r="AU561" s="496"/>
      <c r="AV561" s="697"/>
      <c r="AW561" s="697"/>
      <c r="AX561" s="697"/>
      <c r="AY561" s="697"/>
    </row>
    <row r="562">
      <c r="AS562" s="496"/>
      <c r="AT562" s="496"/>
      <c r="AU562" s="496"/>
      <c r="AV562" s="697"/>
      <c r="AW562" s="697"/>
      <c r="AX562" s="697"/>
      <c r="AY562" s="697"/>
    </row>
    <row r="563">
      <c r="AS563" s="496"/>
      <c r="AT563" s="496"/>
      <c r="AU563" s="496"/>
      <c r="AV563" s="697"/>
      <c r="AW563" s="697"/>
      <c r="AX563" s="697"/>
      <c r="AY563" s="697"/>
    </row>
    <row r="564">
      <c r="AS564" s="496"/>
      <c r="AT564" s="496"/>
      <c r="AU564" s="496"/>
      <c r="AV564" s="697"/>
      <c r="AW564" s="697"/>
      <c r="AX564" s="697"/>
      <c r="AY564" s="697"/>
    </row>
    <row r="565">
      <c r="AS565" s="496"/>
      <c r="AT565" s="496"/>
      <c r="AU565" s="496"/>
      <c r="AV565" s="697"/>
      <c r="AW565" s="697"/>
      <c r="AX565" s="697"/>
      <c r="AY565" s="697"/>
    </row>
    <row r="566">
      <c r="AS566" s="496"/>
      <c r="AT566" s="496"/>
      <c r="AU566" s="496"/>
      <c r="AV566" s="697"/>
      <c r="AW566" s="697"/>
      <c r="AX566" s="697"/>
      <c r="AY566" s="697"/>
    </row>
    <row r="567">
      <c r="AS567" s="496"/>
      <c r="AT567" s="496"/>
      <c r="AU567" s="496"/>
      <c r="AV567" s="697"/>
      <c r="AW567" s="697"/>
      <c r="AX567" s="697"/>
      <c r="AY567" s="697"/>
    </row>
    <row r="568">
      <c r="AS568" s="496"/>
      <c r="AT568" s="496"/>
      <c r="AU568" s="496"/>
      <c r="AV568" s="697"/>
      <c r="AW568" s="697"/>
      <c r="AX568" s="697"/>
      <c r="AY568" s="697"/>
    </row>
    <row r="569">
      <c r="AS569" s="496"/>
      <c r="AT569" s="496"/>
      <c r="AU569" s="496"/>
      <c r="AV569" s="697"/>
      <c r="AW569" s="697"/>
      <c r="AX569" s="697"/>
      <c r="AY569" s="697"/>
    </row>
    <row r="570">
      <c r="AS570" s="496"/>
      <c r="AT570" s="496"/>
      <c r="AU570" s="496"/>
      <c r="AV570" s="697"/>
      <c r="AW570" s="697"/>
      <c r="AX570" s="697"/>
      <c r="AY570" s="697"/>
    </row>
    <row r="571">
      <c r="AS571" s="496"/>
      <c r="AT571" s="496"/>
      <c r="AU571" s="496"/>
      <c r="AV571" s="697"/>
      <c r="AW571" s="697"/>
      <c r="AX571" s="697"/>
      <c r="AY571" s="697"/>
    </row>
    <row r="572">
      <c r="AS572" s="496"/>
      <c r="AT572" s="496"/>
      <c r="AU572" s="496"/>
      <c r="AV572" s="697"/>
      <c r="AW572" s="697"/>
      <c r="AX572" s="697"/>
      <c r="AY572" s="697"/>
    </row>
    <row r="573">
      <c r="AS573" s="496"/>
      <c r="AT573" s="496"/>
      <c r="AU573" s="496"/>
      <c r="AV573" s="697"/>
      <c r="AW573" s="697"/>
      <c r="AX573" s="697"/>
      <c r="AY573" s="697"/>
    </row>
    <row r="574">
      <c r="AS574" s="496"/>
      <c r="AT574" s="496"/>
      <c r="AU574" s="496"/>
      <c r="AV574" s="697"/>
      <c r="AW574" s="697"/>
      <c r="AX574" s="697"/>
      <c r="AY574" s="697"/>
    </row>
    <row r="575">
      <c r="AS575" s="496"/>
      <c r="AT575" s="496"/>
      <c r="AU575" s="496"/>
      <c r="AV575" s="697"/>
      <c r="AW575" s="697"/>
      <c r="AX575" s="697"/>
      <c r="AY575" s="697"/>
    </row>
    <row r="576">
      <c r="AS576" s="496"/>
      <c r="AT576" s="496"/>
      <c r="AU576" s="496"/>
      <c r="AV576" s="697"/>
      <c r="AW576" s="697"/>
      <c r="AX576" s="697"/>
      <c r="AY576" s="697"/>
    </row>
    <row r="577">
      <c r="AS577" s="496"/>
      <c r="AT577" s="496"/>
      <c r="AU577" s="496"/>
      <c r="AV577" s="697"/>
      <c r="AW577" s="697"/>
      <c r="AX577" s="697"/>
      <c r="AY577" s="697"/>
    </row>
    <row r="578">
      <c r="AS578" s="496"/>
      <c r="AT578" s="496"/>
      <c r="AU578" s="496"/>
      <c r="AV578" s="697"/>
      <c r="AW578" s="697"/>
      <c r="AX578" s="697"/>
      <c r="AY578" s="697"/>
    </row>
    <row r="579">
      <c r="AS579" s="496"/>
      <c r="AT579" s="496"/>
      <c r="AU579" s="496"/>
      <c r="AV579" s="697"/>
      <c r="AW579" s="697"/>
      <c r="AX579" s="697"/>
      <c r="AY579" s="697"/>
    </row>
    <row r="580">
      <c r="AS580" s="496"/>
      <c r="AT580" s="496"/>
      <c r="AU580" s="496"/>
      <c r="AV580" s="697"/>
      <c r="AW580" s="697"/>
      <c r="AX580" s="697"/>
      <c r="AY580" s="697"/>
    </row>
    <row r="581">
      <c r="AS581" s="496"/>
      <c r="AT581" s="496"/>
      <c r="AU581" s="496"/>
      <c r="AV581" s="697"/>
      <c r="AW581" s="697"/>
      <c r="AX581" s="697"/>
      <c r="AY581" s="697"/>
    </row>
    <row r="582">
      <c r="AS582" s="496"/>
      <c r="AT582" s="496"/>
      <c r="AU582" s="496"/>
      <c r="AV582" s="697"/>
      <c r="AW582" s="697"/>
      <c r="AX582" s="697"/>
      <c r="AY582" s="697"/>
    </row>
    <row r="583">
      <c r="AS583" s="496"/>
      <c r="AT583" s="496"/>
      <c r="AU583" s="496"/>
      <c r="AV583" s="697"/>
      <c r="AW583" s="697"/>
      <c r="AX583" s="697"/>
      <c r="AY583" s="697"/>
    </row>
    <row r="584">
      <c r="AS584" s="496"/>
      <c r="AT584" s="496"/>
      <c r="AU584" s="496"/>
      <c r="AV584" s="697"/>
      <c r="AW584" s="697"/>
      <c r="AX584" s="697"/>
      <c r="AY584" s="697"/>
    </row>
    <row r="585">
      <c r="AS585" s="496"/>
      <c r="AT585" s="496"/>
      <c r="AU585" s="496"/>
      <c r="AV585" s="697"/>
      <c r="AW585" s="697"/>
      <c r="AX585" s="697"/>
      <c r="AY585" s="697"/>
    </row>
    <row r="586">
      <c r="AS586" s="496"/>
      <c r="AT586" s="496"/>
      <c r="AU586" s="496"/>
      <c r="AV586" s="697"/>
      <c r="AW586" s="697"/>
      <c r="AX586" s="697"/>
      <c r="AY586" s="697"/>
    </row>
    <row r="587">
      <c r="AS587" s="496"/>
      <c r="AT587" s="496"/>
      <c r="AU587" s="496"/>
      <c r="AV587" s="697"/>
      <c r="AW587" s="697"/>
      <c r="AX587" s="697"/>
      <c r="AY587" s="697"/>
    </row>
    <row r="588">
      <c r="AS588" s="496"/>
      <c r="AT588" s="496"/>
      <c r="AU588" s="496"/>
      <c r="AV588" s="697"/>
      <c r="AW588" s="697"/>
      <c r="AX588" s="697"/>
      <c r="AY588" s="697"/>
    </row>
    <row r="589">
      <c r="AS589" s="496"/>
      <c r="AT589" s="496"/>
      <c r="AU589" s="496"/>
      <c r="AV589" s="697"/>
      <c r="AW589" s="697"/>
      <c r="AX589" s="697"/>
      <c r="AY589" s="697"/>
    </row>
    <row r="590">
      <c r="AS590" s="496"/>
      <c r="AT590" s="496"/>
      <c r="AU590" s="496"/>
      <c r="AV590" s="697"/>
      <c r="AW590" s="697"/>
      <c r="AX590" s="697"/>
      <c r="AY590" s="697"/>
    </row>
    <row r="591">
      <c r="AS591" s="496"/>
      <c r="AT591" s="496"/>
      <c r="AU591" s="496"/>
      <c r="AV591" s="697"/>
      <c r="AW591" s="697"/>
      <c r="AX591" s="697"/>
      <c r="AY591" s="697"/>
    </row>
    <row r="592">
      <c r="AS592" s="496"/>
      <c r="AT592" s="496"/>
      <c r="AU592" s="496"/>
      <c r="AV592" s="697"/>
      <c r="AW592" s="697"/>
      <c r="AX592" s="697"/>
      <c r="AY592" s="697"/>
    </row>
    <row r="593">
      <c r="AS593" s="496"/>
      <c r="AT593" s="496"/>
      <c r="AU593" s="496"/>
      <c r="AV593" s="697"/>
      <c r="AW593" s="697"/>
      <c r="AX593" s="697"/>
      <c r="AY593" s="697"/>
    </row>
    <row r="594">
      <c r="AS594" s="496"/>
      <c r="AT594" s="496"/>
      <c r="AU594" s="496"/>
      <c r="AV594" s="697"/>
      <c r="AW594" s="697"/>
      <c r="AX594" s="697"/>
      <c r="AY594" s="697"/>
    </row>
    <row r="595">
      <c r="AS595" s="496"/>
      <c r="AT595" s="496"/>
      <c r="AU595" s="496"/>
      <c r="AV595" s="697"/>
      <c r="AW595" s="697"/>
      <c r="AX595" s="697"/>
      <c r="AY595" s="697"/>
    </row>
    <row r="596">
      <c r="AS596" s="496"/>
      <c r="AT596" s="496"/>
      <c r="AU596" s="496"/>
      <c r="AV596" s="697"/>
      <c r="AW596" s="697"/>
      <c r="AX596" s="697"/>
      <c r="AY596" s="697"/>
    </row>
    <row r="597">
      <c r="AS597" s="496"/>
      <c r="AT597" s="496"/>
      <c r="AU597" s="496"/>
      <c r="AV597" s="697"/>
      <c r="AW597" s="697"/>
      <c r="AX597" s="697"/>
      <c r="AY597" s="697"/>
    </row>
    <row r="598">
      <c r="AS598" s="496"/>
      <c r="AT598" s="496"/>
      <c r="AU598" s="496"/>
      <c r="AV598" s="697"/>
      <c r="AW598" s="697"/>
      <c r="AX598" s="697"/>
      <c r="AY598" s="697"/>
    </row>
    <row r="599">
      <c r="AS599" s="496"/>
      <c r="AT599" s="496"/>
      <c r="AU599" s="496"/>
      <c r="AV599" s="697"/>
      <c r="AW599" s="697"/>
      <c r="AX599" s="697"/>
      <c r="AY599" s="697"/>
    </row>
    <row r="600">
      <c r="AS600" s="496"/>
      <c r="AT600" s="496"/>
      <c r="AU600" s="496"/>
      <c r="AV600" s="697"/>
      <c r="AW600" s="697"/>
      <c r="AX600" s="697"/>
      <c r="AY600" s="697"/>
    </row>
    <row r="601">
      <c r="AS601" s="496"/>
      <c r="AT601" s="496"/>
      <c r="AU601" s="496"/>
      <c r="AV601" s="697"/>
      <c r="AW601" s="697"/>
      <c r="AX601" s="697"/>
      <c r="AY601" s="697"/>
    </row>
    <row r="602">
      <c r="AS602" s="496"/>
      <c r="AT602" s="496"/>
      <c r="AU602" s="496"/>
      <c r="AV602" s="697"/>
      <c r="AW602" s="697"/>
      <c r="AX602" s="697"/>
      <c r="AY602" s="697"/>
    </row>
    <row r="603">
      <c r="AS603" s="496"/>
      <c r="AT603" s="496"/>
      <c r="AU603" s="496"/>
      <c r="AV603" s="697"/>
      <c r="AW603" s="697"/>
      <c r="AX603" s="697"/>
      <c r="AY603" s="697"/>
    </row>
    <row r="604">
      <c r="AS604" s="496"/>
      <c r="AT604" s="496"/>
      <c r="AU604" s="496"/>
      <c r="AV604" s="697"/>
      <c r="AW604" s="697"/>
      <c r="AX604" s="697"/>
      <c r="AY604" s="697"/>
    </row>
    <row r="605">
      <c r="AS605" s="496"/>
      <c r="AT605" s="496"/>
      <c r="AU605" s="496"/>
      <c r="AV605" s="697"/>
      <c r="AW605" s="697"/>
      <c r="AX605" s="697"/>
      <c r="AY605" s="697"/>
    </row>
    <row r="606">
      <c r="AS606" s="496"/>
      <c r="AT606" s="496"/>
      <c r="AU606" s="496"/>
      <c r="AV606" s="697"/>
      <c r="AW606" s="697"/>
      <c r="AX606" s="697"/>
      <c r="AY606" s="697"/>
    </row>
    <row r="607">
      <c r="AS607" s="496"/>
      <c r="AT607" s="496"/>
      <c r="AU607" s="496"/>
      <c r="AV607" s="697"/>
      <c r="AW607" s="697"/>
      <c r="AX607" s="697"/>
      <c r="AY607" s="697"/>
    </row>
    <row r="608">
      <c r="AS608" s="496"/>
      <c r="AT608" s="496"/>
      <c r="AU608" s="496"/>
      <c r="AV608" s="697"/>
      <c r="AW608" s="697"/>
      <c r="AX608" s="697"/>
      <c r="AY608" s="697"/>
    </row>
    <row r="609">
      <c r="AS609" s="496"/>
      <c r="AT609" s="496"/>
      <c r="AU609" s="496"/>
      <c r="AV609" s="697"/>
      <c r="AW609" s="697"/>
      <c r="AX609" s="697"/>
      <c r="AY609" s="697"/>
    </row>
    <row r="610">
      <c r="AS610" s="496"/>
      <c r="AT610" s="496"/>
      <c r="AU610" s="496"/>
      <c r="AV610" s="697"/>
      <c r="AW610" s="697"/>
      <c r="AX610" s="697"/>
      <c r="AY610" s="697"/>
    </row>
    <row r="611">
      <c r="AS611" s="496"/>
      <c r="AT611" s="496"/>
      <c r="AU611" s="496"/>
      <c r="AV611" s="697"/>
      <c r="AW611" s="697"/>
      <c r="AX611" s="697"/>
      <c r="AY611" s="697"/>
    </row>
    <row r="612">
      <c r="AS612" s="496"/>
      <c r="AT612" s="496"/>
      <c r="AU612" s="496"/>
      <c r="AV612" s="697"/>
      <c r="AW612" s="697"/>
      <c r="AX612" s="697"/>
      <c r="AY612" s="697"/>
    </row>
    <row r="613">
      <c r="AS613" s="496"/>
      <c r="AT613" s="496"/>
      <c r="AU613" s="496"/>
      <c r="AV613" s="697"/>
      <c r="AW613" s="697"/>
      <c r="AX613" s="697"/>
      <c r="AY613" s="697"/>
    </row>
    <row r="614">
      <c r="AS614" s="496"/>
      <c r="AT614" s="496"/>
      <c r="AU614" s="496"/>
      <c r="AV614" s="697"/>
      <c r="AW614" s="697"/>
      <c r="AX614" s="697"/>
      <c r="AY614" s="697"/>
    </row>
    <row r="615">
      <c r="AS615" s="496"/>
      <c r="AT615" s="496"/>
      <c r="AU615" s="496"/>
      <c r="AV615" s="697"/>
      <c r="AW615" s="697"/>
      <c r="AX615" s="697"/>
      <c r="AY615" s="697"/>
    </row>
    <row r="616">
      <c r="AS616" s="496"/>
      <c r="AT616" s="496"/>
      <c r="AU616" s="496"/>
      <c r="AV616" s="697"/>
      <c r="AW616" s="697"/>
      <c r="AX616" s="697"/>
      <c r="AY616" s="697"/>
    </row>
    <row r="617">
      <c r="AS617" s="496"/>
      <c r="AT617" s="496"/>
      <c r="AU617" s="496"/>
      <c r="AV617" s="697"/>
      <c r="AW617" s="697"/>
      <c r="AX617" s="697"/>
      <c r="AY617" s="697"/>
    </row>
    <row r="618">
      <c r="AS618" s="496"/>
      <c r="AT618" s="496"/>
      <c r="AU618" s="496"/>
      <c r="AV618" s="697"/>
      <c r="AW618" s="697"/>
      <c r="AX618" s="697"/>
      <c r="AY618" s="697"/>
    </row>
    <row r="619">
      <c r="AS619" s="496"/>
      <c r="AT619" s="496"/>
      <c r="AU619" s="496"/>
      <c r="AV619" s="697"/>
      <c r="AW619" s="697"/>
      <c r="AX619" s="697"/>
      <c r="AY619" s="697"/>
    </row>
    <row r="620">
      <c r="AS620" s="496"/>
      <c r="AT620" s="496"/>
      <c r="AU620" s="496"/>
      <c r="AV620" s="697"/>
      <c r="AW620" s="697"/>
      <c r="AX620" s="697"/>
      <c r="AY620" s="697"/>
    </row>
    <row r="621">
      <c r="AS621" s="496"/>
      <c r="AT621" s="496"/>
      <c r="AU621" s="496"/>
      <c r="AV621" s="697"/>
      <c r="AW621" s="697"/>
      <c r="AX621" s="697"/>
      <c r="AY621" s="697"/>
    </row>
    <row r="622">
      <c r="AS622" s="496"/>
      <c r="AT622" s="496"/>
      <c r="AU622" s="496"/>
      <c r="AV622" s="697"/>
      <c r="AW622" s="697"/>
      <c r="AX622" s="697"/>
      <c r="AY622" s="697"/>
    </row>
    <row r="623">
      <c r="AS623" s="496"/>
      <c r="AT623" s="496"/>
      <c r="AU623" s="496"/>
      <c r="AV623" s="697"/>
      <c r="AW623" s="697"/>
      <c r="AX623" s="697"/>
      <c r="AY623" s="697"/>
    </row>
    <row r="624">
      <c r="AS624" s="496"/>
      <c r="AT624" s="496"/>
      <c r="AU624" s="496"/>
      <c r="AV624" s="697"/>
      <c r="AW624" s="697"/>
      <c r="AX624" s="697"/>
      <c r="AY624" s="697"/>
    </row>
    <row r="625">
      <c r="AS625" s="496"/>
      <c r="AT625" s="496"/>
      <c r="AU625" s="496"/>
      <c r="AV625" s="697"/>
      <c r="AW625" s="697"/>
      <c r="AX625" s="697"/>
      <c r="AY625" s="697"/>
    </row>
    <row r="626">
      <c r="AS626" s="496"/>
      <c r="AT626" s="496"/>
      <c r="AU626" s="496"/>
      <c r="AV626" s="697"/>
      <c r="AW626" s="697"/>
      <c r="AX626" s="697"/>
      <c r="AY626" s="697"/>
    </row>
    <row r="627">
      <c r="AS627" s="496"/>
      <c r="AT627" s="496"/>
      <c r="AU627" s="496"/>
      <c r="AV627" s="697"/>
      <c r="AW627" s="697"/>
      <c r="AX627" s="697"/>
      <c r="AY627" s="697"/>
    </row>
    <row r="628">
      <c r="AS628" s="496"/>
      <c r="AT628" s="496"/>
      <c r="AU628" s="496"/>
      <c r="AV628" s="697"/>
      <c r="AW628" s="697"/>
      <c r="AX628" s="697"/>
      <c r="AY628" s="697"/>
    </row>
    <row r="629">
      <c r="AS629" s="496"/>
      <c r="AT629" s="496"/>
      <c r="AU629" s="496"/>
      <c r="AV629" s="697"/>
      <c r="AW629" s="697"/>
      <c r="AX629" s="697"/>
      <c r="AY629" s="697"/>
    </row>
    <row r="630">
      <c r="AS630" s="496"/>
      <c r="AT630" s="496"/>
      <c r="AU630" s="496"/>
      <c r="AV630" s="697"/>
      <c r="AW630" s="697"/>
      <c r="AX630" s="697"/>
      <c r="AY630" s="697"/>
    </row>
    <row r="631">
      <c r="AS631" s="496"/>
      <c r="AT631" s="496"/>
      <c r="AU631" s="496"/>
      <c r="AV631" s="697"/>
      <c r="AW631" s="697"/>
      <c r="AX631" s="697"/>
      <c r="AY631" s="697"/>
    </row>
    <row r="632">
      <c r="AS632" s="496"/>
      <c r="AT632" s="496"/>
      <c r="AU632" s="496"/>
      <c r="AV632" s="697"/>
      <c r="AW632" s="697"/>
      <c r="AX632" s="697"/>
      <c r="AY632" s="697"/>
    </row>
    <row r="633">
      <c r="AS633" s="496"/>
      <c r="AT633" s="496"/>
      <c r="AU633" s="496"/>
      <c r="AV633" s="697"/>
      <c r="AW633" s="697"/>
      <c r="AX633" s="697"/>
      <c r="AY633" s="697"/>
    </row>
    <row r="634">
      <c r="AS634" s="496"/>
      <c r="AT634" s="496"/>
      <c r="AU634" s="496"/>
      <c r="AV634" s="697"/>
      <c r="AW634" s="697"/>
      <c r="AX634" s="697"/>
      <c r="AY634" s="697"/>
    </row>
    <row r="635">
      <c r="AS635" s="496"/>
      <c r="AT635" s="496"/>
      <c r="AU635" s="496"/>
      <c r="AV635" s="697"/>
      <c r="AW635" s="697"/>
      <c r="AX635" s="697"/>
      <c r="AY635" s="697"/>
    </row>
    <row r="636">
      <c r="AS636" s="496"/>
      <c r="AT636" s="496"/>
      <c r="AU636" s="496"/>
      <c r="AV636" s="697"/>
      <c r="AW636" s="697"/>
      <c r="AX636" s="697"/>
      <c r="AY636" s="697"/>
    </row>
    <row r="637">
      <c r="AS637" s="496"/>
      <c r="AT637" s="496"/>
      <c r="AU637" s="496"/>
      <c r="AV637" s="697"/>
      <c r="AW637" s="697"/>
      <c r="AX637" s="697"/>
      <c r="AY637" s="697"/>
    </row>
    <row r="638">
      <c r="AS638" s="496"/>
      <c r="AT638" s="496"/>
      <c r="AU638" s="496"/>
      <c r="AV638" s="697"/>
      <c r="AW638" s="697"/>
      <c r="AX638" s="697"/>
      <c r="AY638" s="697"/>
    </row>
    <row r="639">
      <c r="AS639" s="496"/>
      <c r="AT639" s="496"/>
      <c r="AU639" s="496"/>
      <c r="AV639" s="697"/>
      <c r="AW639" s="697"/>
      <c r="AX639" s="697"/>
      <c r="AY639" s="697"/>
    </row>
    <row r="640">
      <c r="AS640" s="496"/>
      <c r="AT640" s="496"/>
      <c r="AU640" s="496"/>
      <c r="AV640" s="697"/>
      <c r="AW640" s="697"/>
      <c r="AX640" s="697"/>
      <c r="AY640" s="697"/>
    </row>
    <row r="641">
      <c r="AS641" s="496"/>
      <c r="AT641" s="496"/>
      <c r="AU641" s="496"/>
      <c r="AV641" s="697"/>
      <c r="AW641" s="697"/>
      <c r="AX641" s="697"/>
      <c r="AY641" s="697"/>
    </row>
    <row r="642">
      <c r="AS642" s="496"/>
      <c r="AT642" s="496"/>
      <c r="AU642" s="496"/>
      <c r="AV642" s="697"/>
      <c r="AW642" s="697"/>
      <c r="AX642" s="697"/>
      <c r="AY642" s="697"/>
    </row>
    <row r="643">
      <c r="AS643" s="496"/>
      <c r="AT643" s="496"/>
      <c r="AU643" s="496"/>
      <c r="AV643" s="697"/>
      <c r="AW643" s="697"/>
      <c r="AX643" s="697"/>
      <c r="AY643" s="697"/>
    </row>
    <row r="644">
      <c r="AS644" s="496"/>
      <c r="AT644" s="496"/>
      <c r="AU644" s="496"/>
      <c r="AV644" s="697"/>
      <c r="AW644" s="697"/>
      <c r="AX644" s="697"/>
      <c r="AY644" s="697"/>
    </row>
    <row r="645">
      <c r="AS645" s="496"/>
      <c r="AT645" s="496"/>
      <c r="AU645" s="496"/>
      <c r="AV645" s="697"/>
      <c r="AW645" s="697"/>
      <c r="AX645" s="697"/>
      <c r="AY645" s="697"/>
    </row>
    <row r="646">
      <c r="AS646" s="496"/>
      <c r="AT646" s="496"/>
      <c r="AU646" s="496"/>
      <c r="AV646" s="697"/>
      <c r="AW646" s="697"/>
      <c r="AX646" s="697"/>
      <c r="AY646" s="697"/>
    </row>
    <row r="647">
      <c r="AS647" s="496"/>
      <c r="AT647" s="496"/>
      <c r="AU647" s="496"/>
      <c r="AV647" s="697"/>
      <c r="AW647" s="697"/>
      <c r="AX647" s="697"/>
      <c r="AY647" s="697"/>
    </row>
    <row r="648">
      <c r="AS648" s="496"/>
      <c r="AT648" s="496"/>
      <c r="AU648" s="496"/>
      <c r="AV648" s="697"/>
      <c r="AW648" s="697"/>
      <c r="AX648" s="697"/>
      <c r="AY648" s="697"/>
    </row>
    <row r="649">
      <c r="AS649" s="496"/>
      <c r="AT649" s="496"/>
      <c r="AU649" s="496"/>
      <c r="AV649" s="697"/>
      <c r="AW649" s="697"/>
      <c r="AX649" s="697"/>
      <c r="AY649" s="697"/>
    </row>
    <row r="650">
      <c r="AS650" s="496"/>
      <c r="AT650" s="496"/>
      <c r="AU650" s="496"/>
      <c r="AV650" s="697"/>
      <c r="AW650" s="697"/>
      <c r="AX650" s="697"/>
      <c r="AY650" s="697"/>
    </row>
    <row r="651">
      <c r="AS651" s="496"/>
      <c r="AT651" s="496"/>
      <c r="AU651" s="496"/>
      <c r="AV651" s="697"/>
      <c r="AW651" s="697"/>
      <c r="AX651" s="697"/>
      <c r="AY651" s="697"/>
    </row>
    <row r="652">
      <c r="AS652" s="496"/>
      <c r="AT652" s="496"/>
      <c r="AU652" s="496"/>
      <c r="AV652" s="697"/>
      <c r="AW652" s="697"/>
      <c r="AX652" s="697"/>
      <c r="AY652" s="697"/>
    </row>
    <row r="653">
      <c r="AS653" s="496"/>
      <c r="AT653" s="496"/>
      <c r="AU653" s="496"/>
      <c r="AV653" s="697"/>
      <c r="AW653" s="697"/>
      <c r="AX653" s="697"/>
      <c r="AY653" s="697"/>
    </row>
    <row r="654">
      <c r="AS654" s="496"/>
      <c r="AT654" s="496"/>
      <c r="AU654" s="496"/>
      <c r="AV654" s="697"/>
      <c r="AW654" s="697"/>
      <c r="AX654" s="697"/>
      <c r="AY654" s="697"/>
    </row>
    <row r="655">
      <c r="AS655" s="496"/>
      <c r="AT655" s="496"/>
      <c r="AU655" s="496"/>
      <c r="AV655" s="697"/>
      <c r="AW655" s="697"/>
      <c r="AX655" s="697"/>
      <c r="AY655" s="697"/>
    </row>
    <row r="656">
      <c r="AS656" s="496"/>
      <c r="AT656" s="496"/>
      <c r="AU656" s="496"/>
      <c r="AV656" s="697"/>
      <c r="AW656" s="697"/>
      <c r="AX656" s="697"/>
      <c r="AY656" s="697"/>
    </row>
    <row r="657">
      <c r="AS657" s="496"/>
      <c r="AT657" s="496"/>
      <c r="AU657" s="496"/>
      <c r="AV657" s="697"/>
      <c r="AW657" s="697"/>
      <c r="AX657" s="697"/>
      <c r="AY657" s="697"/>
    </row>
    <row r="658">
      <c r="AS658" s="496"/>
      <c r="AT658" s="496"/>
      <c r="AU658" s="496"/>
      <c r="AV658" s="697"/>
      <c r="AW658" s="697"/>
      <c r="AX658" s="697"/>
      <c r="AY658" s="697"/>
    </row>
    <row r="659">
      <c r="AS659" s="496"/>
      <c r="AT659" s="496"/>
      <c r="AU659" s="496"/>
      <c r="AV659" s="697"/>
      <c r="AW659" s="697"/>
      <c r="AX659" s="697"/>
      <c r="AY659" s="697"/>
    </row>
    <row r="660">
      <c r="AS660" s="496"/>
      <c r="AT660" s="496"/>
      <c r="AU660" s="496"/>
      <c r="AV660" s="697"/>
      <c r="AW660" s="697"/>
      <c r="AX660" s="697"/>
      <c r="AY660" s="697"/>
    </row>
    <row r="661">
      <c r="AS661" s="496"/>
      <c r="AT661" s="496"/>
      <c r="AU661" s="496"/>
      <c r="AV661" s="697"/>
      <c r="AW661" s="697"/>
      <c r="AX661" s="697"/>
      <c r="AY661" s="697"/>
    </row>
    <row r="662">
      <c r="AS662" s="496"/>
      <c r="AT662" s="496"/>
      <c r="AU662" s="496"/>
      <c r="AV662" s="697"/>
      <c r="AW662" s="697"/>
      <c r="AX662" s="697"/>
      <c r="AY662" s="697"/>
    </row>
    <row r="663">
      <c r="AS663" s="496"/>
      <c r="AT663" s="496"/>
      <c r="AU663" s="496"/>
      <c r="AV663" s="697"/>
      <c r="AW663" s="697"/>
      <c r="AX663" s="697"/>
      <c r="AY663" s="697"/>
    </row>
    <row r="664">
      <c r="AS664" s="496"/>
      <c r="AT664" s="496"/>
      <c r="AU664" s="496"/>
      <c r="AV664" s="697"/>
      <c r="AW664" s="697"/>
      <c r="AX664" s="697"/>
      <c r="AY664" s="697"/>
    </row>
    <row r="665">
      <c r="AS665" s="496"/>
      <c r="AT665" s="496"/>
      <c r="AU665" s="496"/>
      <c r="AV665" s="697"/>
      <c r="AW665" s="697"/>
      <c r="AX665" s="697"/>
      <c r="AY665" s="697"/>
    </row>
    <row r="666">
      <c r="AS666" s="496"/>
      <c r="AT666" s="496"/>
      <c r="AU666" s="496"/>
      <c r="AV666" s="697"/>
      <c r="AW666" s="697"/>
      <c r="AX666" s="697"/>
      <c r="AY666" s="697"/>
    </row>
    <row r="667">
      <c r="AS667" s="496"/>
      <c r="AT667" s="496"/>
      <c r="AU667" s="496"/>
      <c r="AV667" s="697"/>
      <c r="AW667" s="697"/>
      <c r="AX667" s="697"/>
      <c r="AY667" s="697"/>
    </row>
    <row r="668">
      <c r="AS668" s="496"/>
      <c r="AT668" s="496"/>
      <c r="AU668" s="496"/>
      <c r="AV668" s="697"/>
      <c r="AW668" s="697"/>
      <c r="AX668" s="697"/>
      <c r="AY668" s="697"/>
    </row>
    <row r="669">
      <c r="AS669" s="496"/>
      <c r="AT669" s="496"/>
      <c r="AU669" s="496"/>
      <c r="AV669" s="697"/>
      <c r="AW669" s="697"/>
      <c r="AX669" s="697"/>
      <c r="AY669" s="697"/>
    </row>
    <row r="670">
      <c r="AS670" s="496"/>
      <c r="AT670" s="496"/>
      <c r="AU670" s="496"/>
      <c r="AV670" s="697"/>
      <c r="AW670" s="697"/>
      <c r="AX670" s="697"/>
      <c r="AY670" s="697"/>
    </row>
    <row r="671">
      <c r="AS671" s="496"/>
      <c r="AT671" s="496"/>
      <c r="AU671" s="496"/>
      <c r="AV671" s="697"/>
      <c r="AW671" s="697"/>
      <c r="AX671" s="697"/>
      <c r="AY671" s="697"/>
    </row>
    <row r="672">
      <c r="AS672" s="496"/>
      <c r="AT672" s="496"/>
      <c r="AU672" s="496"/>
      <c r="AV672" s="697"/>
      <c r="AW672" s="697"/>
      <c r="AX672" s="697"/>
      <c r="AY672" s="697"/>
    </row>
    <row r="673">
      <c r="AS673" s="496"/>
      <c r="AT673" s="496"/>
      <c r="AU673" s="496"/>
      <c r="AV673" s="697"/>
      <c r="AW673" s="697"/>
      <c r="AX673" s="697"/>
      <c r="AY673" s="697"/>
    </row>
    <row r="674">
      <c r="AS674" s="496"/>
      <c r="AT674" s="496"/>
      <c r="AU674" s="496"/>
      <c r="AV674" s="697"/>
      <c r="AW674" s="697"/>
      <c r="AX674" s="697"/>
      <c r="AY674" s="697"/>
    </row>
    <row r="675">
      <c r="AS675" s="496"/>
      <c r="AT675" s="496"/>
      <c r="AU675" s="496"/>
      <c r="AV675" s="697"/>
      <c r="AW675" s="697"/>
      <c r="AX675" s="697"/>
      <c r="AY675" s="697"/>
    </row>
    <row r="676">
      <c r="AS676" s="496"/>
      <c r="AT676" s="496"/>
      <c r="AU676" s="496"/>
      <c r="AV676" s="697"/>
      <c r="AW676" s="697"/>
      <c r="AX676" s="697"/>
      <c r="AY676" s="697"/>
    </row>
    <row r="677">
      <c r="AS677" s="496"/>
      <c r="AT677" s="496"/>
      <c r="AU677" s="496"/>
      <c r="AV677" s="697"/>
      <c r="AW677" s="697"/>
      <c r="AX677" s="697"/>
      <c r="AY677" s="697"/>
    </row>
    <row r="678">
      <c r="AS678" s="496"/>
      <c r="AT678" s="496"/>
      <c r="AU678" s="496"/>
      <c r="AV678" s="697"/>
      <c r="AW678" s="697"/>
      <c r="AX678" s="697"/>
      <c r="AY678" s="697"/>
    </row>
    <row r="679">
      <c r="AS679" s="496"/>
      <c r="AT679" s="496"/>
      <c r="AU679" s="496"/>
      <c r="AV679" s="697"/>
      <c r="AW679" s="697"/>
      <c r="AX679" s="697"/>
      <c r="AY679" s="697"/>
    </row>
    <row r="680">
      <c r="AS680" s="496"/>
      <c r="AT680" s="496"/>
      <c r="AU680" s="496"/>
      <c r="AV680" s="697"/>
      <c r="AW680" s="697"/>
      <c r="AX680" s="697"/>
      <c r="AY680" s="697"/>
    </row>
    <row r="681">
      <c r="AS681" s="496"/>
      <c r="AT681" s="496"/>
      <c r="AU681" s="496"/>
      <c r="AV681" s="697"/>
      <c r="AW681" s="697"/>
      <c r="AX681" s="697"/>
      <c r="AY681" s="697"/>
    </row>
    <row r="682">
      <c r="AS682" s="496"/>
      <c r="AT682" s="496"/>
      <c r="AU682" s="496"/>
      <c r="AV682" s="697"/>
      <c r="AW682" s="697"/>
      <c r="AX682" s="697"/>
      <c r="AY682" s="697"/>
    </row>
    <row r="683">
      <c r="AS683" s="496"/>
      <c r="AT683" s="496"/>
      <c r="AU683" s="496"/>
      <c r="AV683" s="697"/>
      <c r="AW683" s="697"/>
      <c r="AX683" s="697"/>
      <c r="AY683" s="697"/>
    </row>
    <row r="684">
      <c r="AS684" s="496"/>
      <c r="AT684" s="496"/>
      <c r="AU684" s="496"/>
      <c r="AV684" s="697"/>
      <c r="AW684" s="697"/>
      <c r="AX684" s="697"/>
      <c r="AY684" s="697"/>
    </row>
    <row r="685">
      <c r="AS685" s="496"/>
      <c r="AT685" s="496"/>
      <c r="AU685" s="496"/>
      <c r="AV685" s="697"/>
      <c r="AW685" s="697"/>
      <c r="AX685" s="697"/>
      <c r="AY685" s="697"/>
    </row>
    <row r="686">
      <c r="AS686" s="496"/>
      <c r="AT686" s="496"/>
      <c r="AU686" s="496"/>
      <c r="AV686" s="697"/>
      <c r="AW686" s="697"/>
      <c r="AX686" s="697"/>
      <c r="AY686" s="697"/>
    </row>
    <row r="687">
      <c r="AS687" s="496"/>
      <c r="AT687" s="496"/>
      <c r="AU687" s="496"/>
      <c r="AV687" s="697"/>
      <c r="AW687" s="697"/>
      <c r="AX687" s="697"/>
      <c r="AY687" s="697"/>
    </row>
    <row r="688">
      <c r="AS688" s="496"/>
      <c r="AT688" s="496"/>
      <c r="AU688" s="496"/>
      <c r="AV688" s="697"/>
      <c r="AW688" s="697"/>
      <c r="AX688" s="697"/>
      <c r="AY688" s="697"/>
    </row>
    <row r="689">
      <c r="AS689" s="496"/>
      <c r="AT689" s="496"/>
      <c r="AU689" s="496"/>
      <c r="AV689" s="697"/>
      <c r="AW689" s="697"/>
      <c r="AX689" s="697"/>
      <c r="AY689" s="697"/>
    </row>
    <row r="690">
      <c r="AS690" s="496"/>
      <c r="AT690" s="496"/>
      <c r="AU690" s="496"/>
      <c r="AV690" s="697"/>
      <c r="AW690" s="697"/>
      <c r="AX690" s="697"/>
      <c r="AY690" s="697"/>
    </row>
    <row r="691">
      <c r="AS691" s="496"/>
      <c r="AT691" s="496"/>
      <c r="AU691" s="496"/>
      <c r="AV691" s="697"/>
      <c r="AW691" s="697"/>
      <c r="AX691" s="697"/>
      <c r="AY691" s="697"/>
    </row>
    <row r="692">
      <c r="AS692" s="496"/>
      <c r="AT692" s="496"/>
      <c r="AU692" s="496"/>
      <c r="AV692" s="697"/>
      <c r="AW692" s="697"/>
      <c r="AX692" s="697"/>
      <c r="AY692" s="697"/>
    </row>
    <row r="693">
      <c r="AS693" s="496"/>
      <c r="AT693" s="496"/>
      <c r="AU693" s="496"/>
      <c r="AV693" s="697"/>
      <c r="AW693" s="697"/>
      <c r="AX693" s="697"/>
      <c r="AY693" s="697"/>
    </row>
    <row r="694">
      <c r="AS694" s="496"/>
      <c r="AT694" s="496"/>
      <c r="AU694" s="496"/>
      <c r="AV694" s="697"/>
      <c r="AW694" s="697"/>
      <c r="AX694" s="697"/>
      <c r="AY694" s="697"/>
    </row>
    <row r="695">
      <c r="AS695" s="496"/>
      <c r="AT695" s="496"/>
      <c r="AU695" s="496"/>
      <c r="AV695" s="697"/>
      <c r="AW695" s="697"/>
      <c r="AX695" s="697"/>
      <c r="AY695" s="697"/>
    </row>
    <row r="696">
      <c r="AS696" s="496"/>
      <c r="AT696" s="496"/>
      <c r="AU696" s="496"/>
      <c r="AV696" s="697"/>
      <c r="AW696" s="697"/>
      <c r="AX696" s="697"/>
      <c r="AY696" s="697"/>
    </row>
    <row r="697">
      <c r="AS697" s="496"/>
      <c r="AT697" s="496"/>
      <c r="AU697" s="496"/>
      <c r="AV697" s="697"/>
      <c r="AW697" s="697"/>
      <c r="AX697" s="697"/>
      <c r="AY697" s="697"/>
    </row>
    <row r="698">
      <c r="AS698" s="496"/>
      <c r="AT698" s="496"/>
      <c r="AU698" s="496"/>
      <c r="AV698" s="697"/>
      <c r="AW698" s="697"/>
      <c r="AX698" s="697"/>
      <c r="AY698" s="697"/>
    </row>
    <row r="699">
      <c r="AS699" s="496"/>
      <c r="AT699" s="496"/>
      <c r="AU699" s="496"/>
      <c r="AV699" s="697"/>
      <c r="AW699" s="697"/>
      <c r="AX699" s="697"/>
      <c r="AY699" s="697"/>
    </row>
    <row r="700">
      <c r="AS700" s="496"/>
      <c r="AT700" s="496"/>
      <c r="AU700" s="496"/>
      <c r="AV700" s="697"/>
      <c r="AW700" s="697"/>
      <c r="AX700" s="697"/>
      <c r="AY700" s="697"/>
    </row>
    <row r="701">
      <c r="AS701" s="496"/>
      <c r="AT701" s="496"/>
      <c r="AU701" s="496"/>
      <c r="AV701" s="697"/>
      <c r="AW701" s="697"/>
      <c r="AX701" s="697"/>
      <c r="AY701" s="697"/>
    </row>
    <row r="702">
      <c r="AS702" s="496"/>
      <c r="AT702" s="496"/>
      <c r="AU702" s="496"/>
      <c r="AV702" s="697"/>
      <c r="AW702" s="697"/>
      <c r="AX702" s="697"/>
      <c r="AY702" s="697"/>
    </row>
    <row r="703">
      <c r="AS703" s="496"/>
      <c r="AT703" s="496"/>
      <c r="AU703" s="496"/>
      <c r="AV703" s="697"/>
      <c r="AW703" s="697"/>
      <c r="AX703" s="697"/>
      <c r="AY703" s="697"/>
    </row>
    <row r="704">
      <c r="AS704" s="496"/>
      <c r="AT704" s="496"/>
      <c r="AU704" s="496"/>
      <c r="AV704" s="697"/>
      <c r="AW704" s="697"/>
      <c r="AX704" s="697"/>
      <c r="AY704" s="697"/>
    </row>
    <row r="705">
      <c r="AS705" s="496"/>
      <c r="AT705" s="496"/>
      <c r="AU705" s="496"/>
      <c r="AV705" s="697"/>
      <c r="AW705" s="697"/>
      <c r="AX705" s="697"/>
      <c r="AY705" s="697"/>
    </row>
    <row r="706">
      <c r="AS706" s="496"/>
      <c r="AT706" s="496"/>
      <c r="AU706" s="496"/>
      <c r="AV706" s="697"/>
      <c r="AW706" s="697"/>
      <c r="AX706" s="697"/>
      <c r="AY706" s="697"/>
    </row>
    <row r="707">
      <c r="AS707" s="496"/>
      <c r="AT707" s="496"/>
      <c r="AU707" s="496"/>
      <c r="AV707" s="697"/>
      <c r="AW707" s="697"/>
      <c r="AX707" s="697"/>
      <c r="AY707" s="697"/>
    </row>
    <row r="708">
      <c r="AS708" s="496"/>
      <c r="AT708" s="496"/>
      <c r="AU708" s="496"/>
      <c r="AV708" s="697"/>
      <c r="AW708" s="697"/>
      <c r="AX708" s="697"/>
      <c r="AY708" s="697"/>
    </row>
    <row r="709">
      <c r="AS709" s="496"/>
      <c r="AT709" s="496"/>
      <c r="AU709" s="496"/>
      <c r="AV709" s="697"/>
      <c r="AW709" s="697"/>
      <c r="AX709" s="697"/>
      <c r="AY709" s="697"/>
    </row>
    <row r="710">
      <c r="AS710" s="496"/>
      <c r="AT710" s="496"/>
      <c r="AU710" s="496"/>
      <c r="AV710" s="697"/>
      <c r="AW710" s="697"/>
      <c r="AX710" s="697"/>
      <c r="AY710" s="697"/>
    </row>
    <row r="711">
      <c r="AS711" s="496"/>
      <c r="AT711" s="496"/>
      <c r="AU711" s="496"/>
      <c r="AV711" s="697"/>
      <c r="AW711" s="697"/>
      <c r="AX711" s="697"/>
      <c r="AY711" s="697"/>
    </row>
    <row r="712">
      <c r="AS712" s="496"/>
      <c r="AT712" s="496"/>
      <c r="AU712" s="496"/>
      <c r="AV712" s="697"/>
      <c r="AW712" s="697"/>
      <c r="AX712" s="697"/>
      <c r="AY712" s="697"/>
    </row>
    <row r="713">
      <c r="AS713" s="496"/>
      <c r="AT713" s="496"/>
      <c r="AU713" s="496"/>
      <c r="AV713" s="697"/>
      <c r="AW713" s="697"/>
      <c r="AX713" s="697"/>
      <c r="AY713" s="697"/>
    </row>
    <row r="714">
      <c r="AS714" s="496"/>
      <c r="AT714" s="496"/>
      <c r="AU714" s="496"/>
      <c r="AV714" s="697"/>
      <c r="AW714" s="697"/>
      <c r="AX714" s="697"/>
      <c r="AY714" s="697"/>
    </row>
    <row r="715">
      <c r="AS715" s="496"/>
      <c r="AT715" s="496"/>
      <c r="AU715" s="496"/>
      <c r="AV715" s="697"/>
      <c r="AW715" s="697"/>
      <c r="AX715" s="697"/>
      <c r="AY715" s="697"/>
    </row>
    <row r="716">
      <c r="AS716" s="496"/>
      <c r="AT716" s="496"/>
      <c r="AU716" s="496"/>
      <c r="AV716" s="697"/>
      <c r="AW716" s="697"/>
      <c r="AX716" s="697"/>
      <c r="AY716" s="697"/>
    </row>
    <row r="717">
      <c r="AS717" s="496"/>
      <c r="AT717" s="496"/>
      <c r="AU717" s="496"/>
      <c r="AV717" s="697"/>
      <c r="AW717" s="697"/>
      <c r="AX717" s="697"/>
      <c r="AY717" s="697"/>
    </row>
    <row r="718">
      <c r="AS718" s="496"/>
      <c r="AT718" s="496"/>
      <c r="AU718" s="496"/>
      <c r="AV718" s="697"/>
      <c r="AW718" s="697"/>
      <c r="AX718" s="697"/>
      <c r="AY718" s="697"/>
    </row>
    <row r="719">
      <c r="AS719" s="496"/>
      <c r="AT719" s="496"/>
      <c r="AU719" s="496"/>
      <c r="AV719" s="697"/>
      <c r="AW719" s="697"/>
      <c r="AX719" s="697"/>
      <c r="AY719" s="697"/>
    </row>
    <row r="720">
      <c r="AS720" s="496"/>
      <c r="AT720" s="496"/>
      <c r="AU720" s="496"/>
      <c r="AV720" s="697"/>
      <c r="AW720" s="697"/>
      <c r="AX720" s="697"/>
      <c r="AY720" s="697"/>
    </row>
    <row r="721">
      <c r="AS721" s="496"/>
      <c r="AT721" s="496"/>
      <c r="AU721" s="496"/>
      <c r="AV721" s="697"/>
      <c r="AW721" s="697"/>
      <c r="AX721" s="697"/>
      <c r="AY721" s="697"/>
    </row>
    <row r="722">
      <c r="AS722" s="496"/>
      <c r="AT722" s="496"/>
      <c r="AU722" s="496"/>
      <c r="AV722" s="697"/>
      <c r="AW722" s="697"/>
      <c r="AX722" s="697"/>
      <c r="AY722" s="697"/>
    </row>
    <row r="723">
      <c r="AS723" s="496"/>
      <c r="AT723" s="496"/>
      <c r="AU723" s="496"/>
      <c r="AV723" s="697"/>
      <c r="AW723" s="697"/>
      <c r="AX723" s="697"/>
      <c r="AY723" s="697"/>
    </row>
    <row r="724">
      <c r="AS724" s="496"/>
      <c r="AT724" s="496"/>
      <c r="AU724" s="496"/>
      <c r="AV724" s="697"/>
      <c r="AW724" s="697"/>
      <c r="AX724" s="697"/>
      <c r="AY724" s="697"/>
    </row>
    <row r="725">
      <c r="AS725" s="496"/>
      <c r="AT725" s="496"/>
      <c r="AU725" s="496"/>
      <c r="AV725" s="697"/>
      <c r="AW725" s="697"/>
      <c r="AX725" s="697"/>
      <c r="AY725" s="697"/>
    </row>
    <row r="726">
      <c r="AS726" s="496"/>
      <c r="AT726" s="496"/>
      <c r="AU726" s="496"/>
      <c r="AV726" s="697"/>
      <c r="AW726" s="697"/>
      <c r="AX726" s="697"/>
      <c r="AY726" s="697"/>
    </row>
    <row r="727">
      <c r="AS727" s="496"/>
      <c r="AT727" s="496"/>
      <c r="AU727" s="496"/>
      <c r="AV727" s="697"/>
      <c r="AW727" s="697"/>
      <c r="AX727" s="697"/>
      <c r="AY727" s="697"/>
    </row>
    <row r="728">
      <c r="AS728" s="496"/>
      <c r="AT728" s="496"/>
      <c r="AU728" s="496"/>
      <c r="AV728" s="697"/>
      <c r="AW728" s="697"/>
      <c r="AX728" s="697"/>
      <c r="AY728" s="697"/>
    </row>
    <row r="729">
      <c r="AS729" s="496"/>
      <c r="AT729" s="496"/>
      <c r="AU729" s="496"/>
      <c r="AV729" s="697"/>
      <c r="AW729" s="697"/>
      <c r="AX729" s="697"/>
      <c r="AY729" s="697"/>
    </row>
    <row r="730">
      <c r="AS730" s="496"/>
      <c r="AT730" s="496"/>
      <c r="AU730" s="496"/>
      <c r="AV730" s="697"/>
      <c r="AW730" s="697"/>
      <c r="AX730" s="697"/>
      <c r="AY730" s="697"/>
    </row>
    <row r="731">
      <c r="AS731" s="496"/>
      <c r="AT731" s="496"/>
      <c r="AU731" s="496"/>
      <c r="AV731" s="697"/>
      <c r="AW731" s="697"/>
      <c r="AX731" s="697"/>
      <c r="AY731" s="697"/>
    </row>
    <row r="732">
      <c r="AS732" s="496"/>
      <c r="AT732" s="496"/>
      <c r="AU732" s="496"/>
      <c r="AV732" s="697"/>
      <c r="AW732" s="697"/>
      <c r="AX732" s="697"/>
      <c r="AY732" s="697"/>
    </row>
    <row r="733">
      <c r="AS733" s="496"/>
      <c r="AT733" s="496"/>
      <c r="AU733" s="496"/>
      <c r="AV733" s="697"/>
      <c r="AW733" s="697"/>
      <c r="AX733" s="697"/>
      <c r="AY733" s="697"/>
    </row>
    <row r="734">
      <c r="AS734" s="496"/>
      <c r="AT734" s="496"/>
      <c r="AU734" s="496"/>
      <c r="AV734" s="697"/>
      <c r="AW734" s="697"/>
      <c r="AX734" s="697"/>
      <c r="AY734" s="697"/>
    </row>
    <row r="735">
      <c r="AS735" s="496"/>
      <c r="AT735" s="496"/>
      <c r="AU735" s="496"/>
      <c r="AV735" s="697"/>
      <c r="AW735" s="697"/>
      <c r="AX735" s="697"/>
      <c r="AY735" s="697"/>
    </row>
    <row r="736">
      <c r="AS736" s="496"/>
      <c r="AT736" s="496"/>
      <c r="AU736" s="496"/>
      <c r="AV736" s="697"/>
      <c r="AW736" s="697"/>
      <c r="AX736" s="697"/>
      <c r="AY736" s="697"/>
    </row>
    <row r="737">
      <c r="AS737" s="496"/>
      <c r="AT737" s="496"/>
      <c r="AU737" s="496"/>
      <c r="AV737" s="697"/>
      <c r="AW737" s="697"/>
      <c r="AX737" s="697"/>
      <c r="AY737" s="697"/>
    </row>
    <row r="738">
      <c r="AS738" s="496"/>
      <c r="AT738" s="496"/>
      <c r="AU738" s="496"/>
      <c r="AV738" s="697"/>
      <c r="AW738" s="697"/>
      <c r="AX738" s="697"/>
      <c r="AY738" s="697"/>
    </row>
    <row r="739">
      <c r="AS739" s="496"/>
      <c r="AT739" s="496"/>
      <c r="AU739" s="496"/>
      <c r="AV739" s="697"/>
      <c r="AW739" s="697"/>
      <c r="AX739" s="697"/>
      <c r="AY739" s="697"/>
    </row>
    <row r="740">
      <c r="AS740" s="496"/>
      <c r="AT740" s="496"/>
      <c r="AU740" s="496"/>
      <c r="AV740" s="697"/>
      <c r="AW740" s="697"/>
      <c r="AX740" s="697"/>
      <c r="AY740" s="697"/>
    </row>
    <row r="741">
      <c r="AS741" s="496"/>
      <c r="AT741" s="496"/>
      <c r="AU741" s="496"/>
      <c r="AV741" s="697"/>
      <c r="AW741" s="697"/>
      <c r="AX741" s="697"/>
      <c r="AY741" s="697"/>
    </row>
    <row r="742">
      <c r="AS742" s="496"/>
      <c r="AT742" s="496"/>
      <c r="AU742" s="496"/>
      <c r="AV742" s="697"/>
      <c r="AW742" s="697"/>
      <c r="AX742" s="697"/>
      <c r="AY742" s="697"/>
    </row>
    <row r="743">
      <c r="AS743" s="496"/>
      <c r="AT743" s="496"/>
      <c r="AU743" s="496"/>
      <c r="AV743" s="697"/>
      <c r="AW743" s="697"/>
      <c r="AX743" s="697"/>
      <c r="AY743" s="697"/>
    </row>
    <row r="744">
      <c r="AS744" s="496"/>
      <c r="AT744" s="496"/>
      <c r="AU744" s="496"/>
      <c r="AV744" s="697"/>
      <c r="AW744" s="697"/>
      <c r="AX744" s="697"/>
      <c r="AY744" s="697"/>
    </row>
    <row r="745">
      <c r="AS745" s="496"/>
      <c r="AT745" s="496"/>
      <c r="AU745" s="496"/>
      <c r="AV745" s="697"/>
      <c r="AW745" s="697"/>
      <c r="AX745" s="697"/>
      <c r="AY745" s="697"/>
    </row>
    <row r="746">
      <c r="AS746" s="496"/>
      <c r="AT746" s="496"/>
      <c r="AU746" s="496"/>
      <c r="AV746" s="697"/>
      <c r="AW746" s="697"/>
      <c r="AX746" s="697"/>
      <c r="AY746" s="697"/>
    </row>
    <row r="747">
      <c r="AS747" s="496"/>
      <c r="AT747" s="496"/>
      <c r="AU747" s="496"/>
      <c r="AV747" s="697"/>
      <c r="AW747" s="697"/>
      <c r="AX747" s="697"/>
      <c r="AY747" s="697"/>
    </row>
    <row r="748">
      <c r="AS748" s="496"/>
      <c r="AT748" s="496"/>
      <c r="AU748" s="496"/>
      <c r="AV748" s="697"/>
      <c r="AW748" s="697"/>
      <c r="AX748" s="697"/>
      <c r="AY748" s="697"/>
    </row>
    <row r="749">
      <c r="AS749" s="496"/>
      <c r="AT749" s="496"/>
      <c r="AU749" s="496"/>
      <c r="AV749" s="697"/>
      <c r="AW749" s="697"/>
      <c r="AX749" s="697"/>
      <c r="AY749" s="697"/>
    </row>
    <row r="750">
      <c r="AS750" s="496"/>
      <c r="AT750" s="496"/>
      <c r="AU750" s="496"/>
      <c r="AV750" s="697"/>
      <c r="AW750" s="697"/>
      <c r="AX750" s="697"/>
      <c r="AY750" s="697"/>
    </row>
    <row r="751">
      <c r="AS751" s="496"/>
      <c r="AT751" s="496"/>
      <c r="AU751" s="496"/>
      <c r="AV751" s="697"/>
      <c r="AW751" s="697"/>
      <c r="AX751" s="697"/>
      <c r="AY751" s="697"/>
    </row>
    <row r="752">
      <c r="AS752" s="496"/>
      <c r="AT752" s="496"/>
      <c r="AU752" s="496"/>
      <c r="AV752" s="697"/>
      <c r="AW752" s="697"/>
      <c r="AX752" s="697"/>
      <c r="AY752" s="697"/>
    </row>
    <row r="753">
      <c r="AS753" s="496"/>
      <c r="AT753" s="496"/>
      <c r="AU753" s="496"/>
      <c r="AV753" s="697"/>
      <c r="AW753" s="697"/>
      <c r="AX753" s="697"/>
      <c r="AY753" s="697"/>
    </row>
    <row r="754">
      <c r="AS754" s="496"/>
      <c r="AT754" s="496"/>
      <c r="AU754" s="496"/>
      <c r="AV754" s="697"/>
      <c r="AW754" s="697"/>
      <c r="AX754" s="697"/>
      <c r="AY754" s="697"/>
    </row>
    <row r="755">
      <c r="AS755" s="496"/>
      <c r="AT755" s="496"/>
      <c r="AU755" s="496"/>
      <c r="AV755" s="697"/>
      <c r="AW755" s="697"/>
      <c r="AX755" s="697"/>
      <c r="AY755" s="697"/>
    </row>
    <row r="756">
      <c r="AS756" s="496"/>
      <c r="AT756" s="496"/>
      <c r="AU756" s="496"/>
      <c r="AV756" s="697"/>
      <c r="AW756" s="697"/>
      <c r="AX756" s="697"/>
      <c r="AY756" s="697"/>
    </row>
    <row r="757">
      <c r="AS757" s="496"/>
      <c r="AT757" s="496"/>
      <c r="AU757" s="496"/>
      <c r="AV757" s="697"/>
      <c r="AW757" s="697"/>
      <c r="AX757" s="697"/>
      <c r="AY757" s="697"/>
    </row>
    <row r="758">
      <c r="AS758" s="496"/>
      <c r="AT758" s="496"/>
      <c r="AU758" s="496"/>
      <c r="AV758" s="697"/>
      <c r="AW758" s="697"/>
      <c r="AX758" s="697"/>
      <c r="AY758" s="697"/>
    </row>
    <row r="759">
      <c r="AS759" s="496"/>
      <c r="AT759" s="496"/>
      <c r="AU759" s="496"/>
      <c r="AV759" s="697"/>
      <c r="AW759" s="697"/>
      <c r="AX759" s="697"/>
      <c r="AY759" s="697"/>
    </row>
    <row r="760">
      <c r="AS760" s="496"/>
      <c r="AT760" s="496"/>
      <c r="AU760" s="496"/>
      <c r="AV760" s="697"/>
      <c r="AW760" s="697"/>
      <c r="AX760" s="697"/>
      <c r="AY760" s="697"/>
    </row>
    <row r="761">
      <c r="AS761" s="496"/>
      <c r="AT761" s="496"/>
      <c r="AU761" s="496"/>
      <c r="AV761" s="697"/>
      <c r="AW761" s="697"/>
      <c r="AX761" s="697"/>
      <c r="AY761" s="697"/>
    </row>
    <row r="762">
      <c r="AS762" s="496"/>
      <c r="AT762" s="496"/>
      <c r="AU762" s="496"/>
      <c r="AV762" s="697"/>
      <c r="AW762" s="697"/>
      <c r="AX762" s="697"/>
      <c r="AY762" s="697"/>
    </row>
    <row r="763">
      <c r="AS763" s="496"/>
      <c r="AT763" s="496"/>
      <c r="AU763" s="496"/>
      <c r="AV763" s="697"/>
      <c r="AW763" s="697"/>
      <c r="AX763" s="697"/>
      <c r="AY763" s="697"/>
    </row>
    <row r="764">
      <c r="AS764" s="496"/>
      <c r="AT764" s="496"/>
      <c r="AU764" s="496"/>
      <c r="AV764" s="697"/>
      <c r="AW764" s="697"/>
      <c r="AX764" s="697"/>
      <c r="AY764" s="697"/>
    </row>
    <row r="765">
      <c r="AS765" s="496"/>
      <c r="AT765" s="496"/>
      <c r="AU765" s="496"/>
      <c r="AV765" s="697"/>
      <c r="AW765" s="697"/>
      <c r="AX765" s="697"/>
      <c r="AY765" s="697"/>
    </row>
    <row r="766">
      <c r="AS766" s="496"/>
      <c r="AT766" s="496"/>
      <c r="AU766" s="496"/>
      <c r="AV766" s="697"/>
      <c r="AW766" s="697"/>
      <c r="AX766" s="697"/>
      <c r="AY766" s="697"/>
    </row>
    <row r="767">
      <c r="AS767" s="496"/>
      <c r="AT767" s="496"/>
      <c r="AU767" s="496"/>
      <c r="AV767" s="697"/>
      <c r="AW767" s="697"/>
      <c r="AX767" s="697"/>
      <c r="AY767" s="697"/>
    </row>
    <row r="768">
      <c r="AS768" s="496"/>
      <c r="AT768" s="496"/>
      <c r="AU768" s="496"/>
      <c r="AV768" s="697"/>
      <c r="AW768" s="697"/>
      <c r="AX768" s="697"/>
      <c r="AY768" s="697"/>
    </row>
    <row r="769">
      <c r="AS769" s="496"/>
      <c r="AT769" s="496"/>
      <c r="AU769" s="496"/>
      <c r="AV769" s="697"/>
      <c r="AW769" s="697"/>
      <c r="AX769" s="697"/>
      <c r="AY769" s="697"/>
    </row>
    <row r="770">
      <c r="AS770" s="496"/>
      <c r="AT770" s="496"/>
      <c r="AU770" s="496"/>
      <c r="AV770" s="697"/>
      <c r="AW770" s="697"/>
      <c r="AX770" s="697"/>
      <c r="AY770" s="697"/>
    </row>
    <row r="771">
      <c r="AS771" s="496"/>
      <c r="AT771" s="496"/>
      <c r="AU771" s="496"/>
      <c r="AV771" s="697"/>
      <c r="AW771" s="697"/>
      <c r="AX771" s="697"/>
      <c r="AY771" s="697"/>
    </row>
    <row r="772">
      <c r="AS772" s="496"/>
      <c r="AT772" s="496"/>
      <c r="AU772" s="496"/>
      <c r="AV772" s="697"/>
      <c r="AW772" s="697"/>
      <c r="AX772" s="697"/>
      <c r="AY772" s="697"/>
    </row>
    <row r="773">
      <c r="AS773" s="496"/>
      <c r="AT773" s="496"/>
      <c r="AU773" s="496"/>
      <c r="AV773" s="697"/>
      <c r="AW773" s="697"/>
      <c r="AX773" s="697"/>
      <c r="AY773" s="697"/>
    </row>
    <row r="774">
      <c r="AS774" s="496"/>
      <c r="AT774" s="496"/>
      <c r="AU774" s="496"/>
      <c r="AV774" s="697"/>
      <c r="AW774" s="697"/>
      <c r="AX774" s="697"/>
      <c r="AY774" s="697"/>
    </row>
    <row r="775">
      <c r="AS775" s="496"/>
      <c r="AT775" s="496"/>
      <c r="AU775" s="496"/>
      <c r="AV775" s="697"/>
      <c r="AW775" s="697"/>
      <c r="AX775" s="697"/>
      <c r="AY775" s="697"/>
    </row>
    <row r="776">
      <c r="AS776" s="496"/>
      <c r="AT776" s="496"/>
      <c r="AU776" s="496"/>
      <c r="AV776" s="697"/>
      <c r="AW776" s="697"/>
      <c r="AX776" s="697"/>
      <c r="AY776" s="697"/>
    </row>
    <row r="777">
      <c r="AS777" s="496"/>
      <c r="AT777" s="496"/>
      <c r="AU777" s="496"/>
      <c r="AV777" s="697"/>
      <c r="AW777" s="697"/>
      <c r="AX777" s="697"/>
      <c r="AY777" s="697"/>
    </row>
    <row r="778">
      <c r="AS778" s="496"/>
      <c r="AT778" s="496"/>
      <c r="AU778" s="496"/>
      <c r="AV778" s="697"/>
      <c r="AW778" s="697"/>
      <c r="AX778" s="697"/>
      <c r="AY778" s="697"/>
    </row>
    <row r="779">
      <c r="AS779" s="496"/>
      <c r="AT779" s="496"/>
      <c r="AU779" s="496"/>
      <c r="AV779" s="697"/>
      <c r="AW779" s="697"/>
      <c r="AX779" s="697"/>
      <c r="AY779" s="697"/>
    </row>
    <row r="780">
      <c r="AS780" s="496"/>
      <c r="AT780" s="496"/>
      <c r="AU780" s="496"/>
      <c r="AV780" s="697"/>
      <c r="AW780" s="697"/>
      <c r="AX780" s="697"/>
      <c r="AY780" s="697"/>
    </row>
    <row r="781">
      <c r="AS781" s="496"/>
      <c r="AT781" s="496"/>
      <c r="AU781" s="496"/>
      <c r="AV781" s="697"/>
      <c r="AW781" s="697"/>
      <c r="AX781" s="697"/>
      <c r="AY781" s="697"/>
    </row>
    <row r="782">
      <c r="AS782" s="496"/>
      <c r="AT782" s="496"/>
      <c r="AU782" s="496"/>
      <c r="AV782" s="697"/>
      <c r="AW782" s="697"/>
      <c r="AX782" s="697"/>
      <c r="AY782" s="697"/>
    </row>
    <row r="783">
      <c r="AS783" s="496"/>
      <c r="AT783" s="496"/>
      <c r="AU783" s="496"/>
      <c r="AV783" s="697"/>
      <c r="AW783" s="697"/>
      <c r="AX783" s="697"/>
      <c r="AY783" s="697"/>
    </row>
    <row r="784">
      <c r="AS784" s="496"/>
      <c r="AT784" s="496"/>
      <c r="AU784" s="496"/>
      <c r="AV784" s="697"/>
      <c r="AW784" s="697"/>
      <c r="AX784" s="697"/>
      <c r="AY784" s="697"/>
    </row>
    <row r="785">
      <c r="AS785" s="496"/>
      <c r="AT785" s="496"/>
      <c r="AU785" s="496"/>
      <c r="AV785" s="697"/>
      <c r="AW785" s="697"/>
      <c r="AX785" s="697"/>
      <c r="AY785" s="697"/>
    </row>
    <row r="786">
      <c r="AS786" s="496"/>
      <c r="AT786" s="496"/>
      <c r="AU786" s="496"/>
      <c r="AV786" s="697"/>
      <c r="AW786" s="697"/>
      <c r="AX786" s="697"/>
      <c r="AY786" s="697"/>
    </row>
    <row r="787">
      <c r="AS787" s="496"/>
      <c r="AT787" s="496"/>
      <c r="AU787" s="496"/>
      <c r="AV787" s="697"/>
      <c r="AW787" s="697"/>
      <c r="AX787" s="697"/>
      <c r="AY787" s="697"/>
    </row>
    <row r="788">
      <c r="AS788" s="496"/>
      <c r="AT788" s="496"/>
      <c r="AU788" s="496"/>
      <c r="AV788" s="697"/>
      <c r="AW788" s="697"/>
      <c r="AX788" s="697"/>
      <c r="AY788" s="697"/>
    </row>
    <row r="789">
      <c r="AS789" s="496"/>
      <c r="AT789" s="496"/>
      <c r="AU789" s="496"/>
      <c r="AV789" s="697"/>
      <c r="AW789" s="697"/>
      <c r="AX789" s="697"/>
      <c r="AY789" s="697"/>
    </row>
    <row r="790">
      <c r="AS790" s="496"/>
      <c r="AT790" s="496"/>
      <c r="AU790" s="496"/>
      <c r="AV790" s="697"/>
      <c r="AW790" s="697"/>
      <c r="AX790" s="697"/>
      <c r="AY790" s="697"/>
    </row>
    <row r="791">
      <c r="AS791" s="496"/>
      <c r="AT791" s="496"/>
      <c r="AU791" s="496"/>
      <c r="AV791" s="697"/>
      <c r="AW791" s="697"/>
      <c r="AX791" s="697"/>
      <c r="AY791" s="697"/>
    </row>
    <row r="792">
      <c r="AS792" s="496"/>
      <c r="AT792" s="496"/>
      <c r="AU792" s="496"/>
      <c r="AV792" s="697"/>
      <c r="AW792" s="697"/>
      <c r="AX792" s="697"/>
      <c r="AY792" s="697"/>
    </row>
    <row r="793">
      <c r="AS793" s="496"/>
      <c r="AT793" s="496"/>
      <c r="AU793" s="496"/>
      <c r="AV793" s="697"/>
      <c r="AW793" s="697"/>
      <c r="AX793" s="697"/>
      <c r="AY793" s="697"/>
    </row>
    <row r="794">
      <c r="AS794" s="496"/>
      <c r="AT794" s="496"/>
      <c r="AU794" s="496"/>
      <c r="AV794" s="697"/>
      <c r="AW794" s="697"/>
      <c r="AX794" s="697"/>
      <c r="AY794" s="697"/>
    </row>
    <row r="795">
      <c r="AS795" s="496"/>
      <c r="AT795" s="496"/>
      <c r="AU795" s="496"/>
      <c r="AV795" s="697"/>
      <c r="AW795" s="697"/>
      <c r="AX795" s="697"/>
      <c r="AY795" s="697"/>
    </row>
    <row r="796">
      <c r="AS796" s="496"/>
      <c r="AT796" s="496"/>
      <c r="AU796" s="496"/>
      <c r="AV796" s="697"/>
      <c r="AW796" s="697"/>
      <c r="AX796" s="697"/>
      <c r="AY796" s="697"/>
    </row>
    <row r="797">
      <c r="AS797" s="496"/>
      <c r="AT797" s="496"/>
      <c r="AU797" s="496"/>
      <c r="AV797" s="697"/>
      <c r="AW797" s="697"/>
      <c r="AX797" s="697"/>
      <c r="AY797" s="697"/>
    </row>
    <row r="798">
      <c r="AS798" s="496"/>
      <c r="AT798" s="496"/>
      <c r="AU798" s="496"/>
      <c r="AV798" s="697"/>
      <c r="AW798" s="697"/>
      <c r="AX798" s="697"/>
      <c r="AY798" s="697"/>
    </row>
    <row r="799">
      <c r="AS799" s="496"/>
      <c r="AT799" s="496"/>
      <c r="AU799" s="496"/>
      <c r="AV799" s="697"/>
      <c r="AW799" s="697"/>
      <c r="AX799" s="697"/>
      <c r="AY799" s="697"/>
    </row>
    <row r="800">
      <c r="AS800" s="496"/>
      <c r="AT800" s="496"/>
      <c r="AU800" s="496"/>
      <c r="AV800" s="697"/>
      <c r="AW800" s="697"/>
      <c r="AX800" s="697"/>
      <c r="AY800" s="697"/>
    </row>
    <row r="801">
      <c r="AS801" s="496"/>
      <c r="AT801" s="496"/>
      <c r="AU801" s="496"/>
      <c r="AV801" s="697"/>
      <c r="AW801" s="697"/>
      <c r="AX801" s="697"/>
      <c r="AY801" s="697"/>
    </row>
    <row r="802">
      <c r="AS802" s="496"/>
      <c r="AT802" s="496"/>
      <c r="AU802" s="496"/>
      <c r="AV802" s="697"/>
      <c r="AW802" s="697"/>
      <c r="AX802" s="697"/>
      <c r="AY802" s="697"/>
    </row>
    <row r="803">
      <c r="AS803" s="496"/>
      <c r="AT803" s="496"/>
      <c r="AU803" s="496"/>
      <c r="AV803" s="697"/>
      <c r="AW803" s="697"/>
      <c r="AX803" s="697"/>
      <c r="AY803" s="697"/>
    </row>
    <row r="804">
      <c r="AS804" s="496"/>
      <c r="AT804" s="496"/>
      <c r="AU804" s="496"/>
      <c r="AV804" s="697"/>
      <c r="AW804" s="697"/>
      <c r="AX804" s="697"/>
      <c r="AY804" s="697"/>
    </row>
    <row r="805">
      <c r="AS805" s="496"/>
      <c r="AT805" s="496"/>
      <c r="AU805" s="496"/>
      <c r="AV805" s="697"/>
      <c r="AW805" s="697"/>
      <c r="AX805" s="697"/>
      <c r="AY805" s="697"/>
    </row>
    <row r="806">
      <c r="AS806" s="496"/>
      <c r="AT806" s="496"/>
      <c r="AU806" s="496"/>
      <c r="AV806" s="697"/>
      <c r="AW806" s="697"/>
      <c r="AX806" s="697"/>
      <c r="AY806" s="697"/>
    </row>
    <row r="807">
      <c r="AS807" s="496"/>
      <c r="AT807" s="496"/>
      <c r="AU807" s="496"/>
      <c r="AV807" s="697"/>
      <c r="AW807" s="697"/>
      <c r="AX807" s="697"/>
      <c r="AY807" s="697"/>
    </row>
    <row r="808">
      <c r="AS808" s="496"/>
      <c r="AT808" s="496"/>
      <c r="AU808" s="496"/>
      <c r="AV808" s="697"/>
      <c r="AW808" s="697"/>
      <c r="AX808" s="697"/>
      <c r="AY808" s="697"/>
    </row>
    <row r="809">
      <c r="AS809" s="496"/>
      <c r="AT809" s="496"/>
      <c r="AU809" s="496"/>
      <c r="AV809" s="697"/>
      <c r="AW809" s="697"/>
      <c r="AX809" s="697"/>
      <c r="AY809" s="697"/>
    </row>
    <row r="810">
      <c r="AS810" s="496"/>
      <c r="AT810" s="496"/>
      <c r="AU810" s="496"/>
      <c r="AV810" s="697"/>
      <c r="AW810" s="697"/>
      <c r="AX810" s="697"/>
      <c r="AY810" s="697"/>
    </row>
    <row r="811">
      <c r="AS811" s="496"/>
      <c r="AT811" s="496"/>
      <c r="AU811" s="496"/>
      <c r="AV811" s="697"/>
      <c r="AW811" s="697"/>
      <c r="AX811" s="697"/>
      <c r="AY811" s="697"/>
    </row>
    <row r="812">
      <c r="AS812" s="496"/>
      <c r="AT812" s="496"/>
      <c r="AU812" s="496"/>
      <c r="AV812" s="697"/>
      <c r="AW812" s="697"/>
      <c r="AX812" s="697"/>
      <c r="AY812" s="697"/>
    </row>
    <row r="813">
      <c r="AS813" s="496"/>
      <c r="AT813" s="496"/>
      <c r="AU813" s="496"/>
      <c r="AV813" s="697"/>
      <c r="AW813" s="697"/>
      <c r="AX813" s="697"/>
      <c r="AY813" s="697"/>
    </row>
    <row r="814">
      <c r="AS814" s="496"/>
      <c r="AT814" s="496"/>
      <c r="AU814" s="496"/>
      <c r="AV814" s="697"/>
      <c r="AW814" s="697"/>
      <c r="AX814" s="697"/>
      <c r="AY814" s="697"/>
    </row>
    <row r="815">
      <c r="AS815" s="496"/>
      <c r="AT815" s="496"/>
      <c r="AU815" s="496"/>
      <c r="AV815" s="697"/>
      <c r="AW815" s="697"/>
      <c r="AX815" s="697"/>
      <c r="AY815" s="697"/>
    </row>
    <row r="816">
      <c r="AS816" s="496"/>
      <c r="AT816" s="496"/>
      <c r="AU816" s="496"/>
      <c r="AV816" s="697"/>
      <c r="AW816" s="697"/>
      <c r="AX816" s="697"/>
      <c r="AY816" s="697"/>
    </row>
    <row r="817">
      <c r="AS817" s="496"/>
      <c r="AT817" s="496"/>
      <c r="AU817" s="496"/>
      <c r="AV817" s="697"/>
      <c r="AW817" s="697"/>
      <c r="AX817" s="697"/>
      <c r="AY817" s="697"/>
    </row>
    <row r="818">
      <c r="AS818" s="496"/>
      <c r="AT818" s="496"/>
      <c r="AU818" s="496"/>
      <c r="AV818" s="697"/>
      <c r="AW818" s="697"/>
      <c r="AX818" s="697"/>
      <c r="AY818" s="697"/>
    </row>
    <row r="819">
      <c r="AS819" s="496"/>
      <c r="AT819" s="496"/>
      <c r="AU819" s="496"/>
      <c r="AV819" s="697"/>
      <c r="AW819" s="697"/>
      <c r="AX819" s="697"/>
      <c r="AY819" s="697"/>
    </row>
    <row r="820">
      <c r="AS820" s="496"/>
      <c r="AT820" s="496"/>
      <c r="AU820" s="496"/>
      <c r="AV820" s="697"/>
      <c r="AW820" s="697"/>
      <c r="AX820" s="697"/>
      <c r="AY820" s="697"/>
    </row>
    <row r="821">
      <c r="AS821" s="496"/>
      <c r="AT821" s="496"/>
      <c r="AU821" s="496"/>
      <c r="AV821" s="697"/>
      <c r="AW821" s="697"/>
      <c r="AX821" s="697"/>
      <c r="AY821" s="697"/>
    </row>
    <row r="822">
      <c r="AS822" s="496"/>
      <c r="AT822" s="496"/>
      <c r="AU822" s="496"/>
      <c r="AV822" s="697"/>
      <c r="AW822" s="697"/>
      <c r="AX822" s="697"/>
      <c r="AY822" s="697"/>
    </row>
    <row r="823">
      <c r="AS823" s="496"/>
      <c r="AT823" s="496"/>
      <c r="AU823" s="496"/>
      <c r="AV823" s="697"/>
      <c r="AW823" s="697"/>
      <c r="AX823" s="697"/>
      <c r="AY823" s="697"/>
    </row>
    <row r="824">
      <c r="AS824" s="496"/>
      <c r="AT824" s="496"/>
      <c r="AU824" s="496"/>
      <c r="AV824" s="697"/>
      <c r="AW824" s="697"/>
      <c r="AX824" s="697"/>
      <c r="AY824" s="697"/>
    </row>
    <row r="825">
      <c r="AS825" s="496"/>
      <c r="AT825" s="496"/>
      <c r="AU825" s="496"/>
      <c r="AV825" s="697"/>
      <c r="AW825" s="697"/>
      <c r="AX825" s="697"/>
      <c r="AY825" s="697"/>
    </row>
    <row r="826">
      <c r="AS826" s="496"/>
      <c r="AT826" s="496"/>
      <c r="AU826" s="496"/>
      <c r="AV826" s="697"/>
      <c r="AW826" s="697"/>
      <c r="AX826" s="697"/>
      <c r="AY826" s="697"/>
    </row>
    <row r="827">
      <c r="AS827" s="496"/>
      <c r="AT827" s="496"/>
      <c r="AU827" s="496"/>
      <c r="AV827" s="697"/>
      <c r="AW827" s="697"/>
      <c r="AX827" s="697"/>
      <c r="AY827" s="697"/>
    </row>
    <row r="828">
      <c r="AS828" s="496"/>
      <c r="AT828" s="496"/>
      <c r="AU828" s="496"/>
      <c r="AV828" s="697"/>
      <c r="AW828" s="697"/>
      <c r="AX828" s="697"/>
      <c r="AY828" s="697"/>
    </row>
    <row r="829">
      <c r="AS829" s="496"/>
      <c r="AT829" s="496"/>
      <c r="AU829" s="496"/>
      <c r="AV829" s="697"/>
      <c r="AW829" s="697"/>
      <c r="AX829" s="697"/>
      <c r="AY829" s="697"/>
    </row>
    <row r="830">
      <c r="AS830" s="496"/>
      <c r="AT830" s="496"/>
      <c r="AU830" s="496"/>
      <c r="AV830" s="697"/>
      <c r="AW830" s="697"/>
      <c r="AX830" s="697"/>
      <c r="AY830" s="697"/>
    </row>
    <row r="831">
      <c r="AS831" s="496"/>
      <c r="AT831" s="496"/>
      <c r="AU831" s="496"/>
      <c r="AV831" s="697"/>
      <c r="AW831" s="697"/>
      <c r="AX831" s="697"/>
      <c r="AY831" s="697"/>
    </row>
    <row r="832">
      <c r="AS832" s="496"/>
      <c r="AT832" s="496"/>
      <c r="AU832" s="496"/>
      <c r="AV832" s="697"/>
      <c r="AW832" s="697"/>
      <c r="AX832" s="697"/>
      <c r="AY832" s="697"/>
    </row>
    <row r="833">
      <c r="AS833" s="496"/>
      <c r="AT833" s="496"/>
      <c r="AU833" s="496"/>
      <c r="AV833" s="697"/>
      <c r="AW833" s="697"/>
      <c r="AX833" s="697"/>
      <c r="AY833" s="697"/>
    </row>
    <row r="834">
      <c r="AS834" s="496"/>
      <c r="AT834" s="496"/>
      <c r="AU834" s="496"/>
      <c r="AV834" s="697"/>
      <c r="AW834" s="697"/>
      <c r="AX834" s="697"/>
      <c r="AY834" s="697"/>
    </row>
    <row r="835">
      <c r="AS835" s="496"/>
      <c r="AT835" s="496"/>
      <c r="AU835" s="496"/>
      <c r="AV835" s="697"/>
      <c r="AW835" s="697"/>
      <c r="AX835" s="697"/>
      <c r="AY835" s="697"/>
    </row>
    <row r="836">
      <c r="AS836" s="496"/>
      <c r="AT836" s="496"/>
      <c r="AU836" s="496"/>
      <c r="AV836" s="697"/>
      <c r="AW836" s="697"/>
      <c r="AX836" s="697"/>
      <c r="AY836" s="697"/>
    </row>
    <row r="837">
      <c r="AS837" s="496"/>
      <c r="AT837" s="496"/>
      <c r="AU837" s="496"/>
      <c r="AV837" s="697"/>
      <c r="AW837" s="697"/>
      <c r="AX837" s="697"/>
      <c r="AY837" s="697"/>
    </row>
    <row r="838">
      <c r="AS838" s="496"/>
      <c r="AT838" s="496"/>
      <c r="AU838" s="496"/>
      <c r="AV838" s="697"/>
      <c r="AW838" s="697"/>
      <c r="AX838" s="697"/>
      <c r="AY838" s="697"/>
    </row>
    <row r="839">
      <c r="AS839" s="496"/>
      <c r="AT839" s="496"/>
      <c r="AU839" s="496"/>
      <c r="AV839" s="697"/>
      <c r="AW839" s="697"/>
      <c r="AX839" s="697"/>
      <c r="AY839" s="697"/>
    </row>
    <row r="840">
      <c r="AS840" s="496"/>
      <c r="AT840" s="496"/>
      <c r="AU840" s="496"/>
      <c r="AV840" s="697"/>
      <c r="AW840" s="697"/>
      <c r="AX840" s="697"/>
      <c r="AY840" s="697"/>
    </row>
    <row r="841">
      <c r="AS841" s="496"/>
      <c r="AT841" s="496"/>
      <c r="AU841" s="496"/>
      <c r="AV841" s="697"/>
      <c r="AW841" s="697"/>
      <c r="AX841" s="697"/>
      <c r="AY841" s="697"/>
    </row>
    <row r="842">
      <c r="AS842" s="496"/>
      <c r="AT842" s="496"/>
      <c r="AU842" s="496"/>
      <c r="AV842" s="697"/>
      <c r="AW842" s="697"/>
      <c r="AX842" s="697"/>
      <c r="AY842" s="697"/>
    </row>
    <row r="843">
      <c r="AS843" s="496"/>
      <c r="AT843" s="496"/>
      <c r="AU843" s="496"/>
      <c r="AV843" s="697"/>
      <c r="AW843" s="697"/>
      <c r="AX843" s="697"/>
      <c r="AY843" s="697"/>
    </row>
    <row r="844">
      <c r="AS844" s="496"/>
      <c r="AT844" s="496"/>
      <c r="AU844" s="496"/>
      <c r="AV844" s="697"/>
      <c r="AW844" s="697"/>
      <c r="AX844" s="697"/>
      <c r="AY844" s="697"/>
    </row>
    <row r="845">
      <c r="AS845" s="496"/>
      <c r="AT845" s="496"/>
      <c r="AU845" s="496"/>
      <c r="AV845" s="697"/>
      <c r="AW845" s="697"/>
      <c r="AX845" s="697"/>
      <c r="AY845" s="697"/>
    </row>
    <row r="846">
      <c r="AS846" s="496"/>
      <c r="AT846" s="496"/>
      <c r="AU846" s="496"/>
      <c r="AV846" s="697"/>
      <c r="AW846" s="697"/>
      <c r="AX846" s="697"/>
      <c r="AY846" s="697"/>
    </row>
    <row r="847">
      <c r="AS847" s="496"/>
      <c r="AT847" s="496"/>
      <c r="AU847" s="496"/>
      <c r="AV847" s="697"/>
      <c r="AW847" s="697"/>
      <c r="AX847" s="697"/>
      <c r="AY847" s="697"/>
    </row>
    <row r="848">
      <c r="AS848" s="496"/>
      <c r="AT848" s="496"/>
      <c r="AU848" s="496"/>
      <c r="AV848" s="697"/>
      <c r="AW848" s="697"/>
      <c r="AX848" s="697"/>
      <c r="AY848" s="697"/>
    </row>
    <row r="849">
      <c r="AS849" s="496"/>
      <c r="AT849" s="496"/>
      <c r="AU849" s="496"/>
      <c r="AV849" s="697"/>
      <c r="AW849" s="697"/>
      <c r="AX849" s="697"/>
      <c r="AY849" s="697"/>
    </row>
    <row r="850">
      <c r="AS850" s="496"/>
      <c r="AT850" s="496"/>
      <c r="AU850" s="496"/>
      <c r="AV850" s="697"/>
      <c r="AW850" s="697"/>
      <c r="AX850" s="697"/>
      <c r="AY850" s="697"/>
    </row>
    <row r="851">
      <c r="AS851" s="496"/>
      <c r="AT851" s="496"/>
      <c r="AU851" s="496"/>
      <c r="AV851" s="697"/>
      <c r="AW851" s="697"/>
      <c r="AX851" s="697"/>
      <c r="AY851" s="697"/>
    </row>
    <row r="852">
      <c r="AS852" s="496"/>
      <c r="AT852" s="496"/>
      <c r="AU852" s="496"/>
      <c r="AV852" s="697"/>
      <c r="AW852" s="697"/>
      <c r="AX852" s="697"/>
      <c r="AY852" s="697"/>
    </row>
    <row r="853">
      <c r="AS853" s="496"/>
      <c r="AT853" s="496"/>
      <c r="AU853" s="496"/>
      <c r="AV853" s="697"/>
      <c r="AW853" s="697"/>
      <c r="AX853" s="697"/>
      <c r="AY853" s="697"/>
    </row>
    <row r="854">
      <c r="AS854" s="496"/>
      <c r="AT854" s="496"/>
      <c r="AU854" s="496"/>
      <c r="AV854" s="697"/>
      <c r="AW854" s="697"/>
      <c r="AX854" s="697"/>
      <c r="AY854" s="697"/>
    </row>
    <row r="855">
      <c r="AS855" s="496"/>
      <c r="AT855" s="496"/>
      <c r="AU855" s="496"/>
      <c r="AV855" s="697"/>
      <c r="AW855" s="697"/>
      <c r="AX855" s="697"/>
      <c r="AY855" s="697"/>
    </row>
    <row r="856">
      <c r="AS856" s="496"/>
      <c r="AT856" s="496"/>
      <c r="AU856" s="496"/>
      <c r="AV856" s="697"/>
      <c r="AW856" s="697"/>
      <c r="AX856" s="697"/>
      <c r="AY856" s="697"/>
    </row>
    <row r="857">
      <c r="AS857" s="496"/>
      <c r="AT857" s="496"/>
      <c r="AU857" s="496"/>
      <c r="AV857" s="697"/>
      <c r="AW857" s="697"/>
      <c r="AX857" s="697"/>
      <c r="AY857" s="697"/>
    </row>
    <row r="858">
      <c r="AS858" s="496"/>
      <c r="AT858" s="496"/>
      <c r="AU858" s="496"/>
      <c r="AV858" s="697"/>
      <c r="AW858" s="697"/>
      <c r="AX858" s="697"/>
      <c r="AY858" s="697"/>
    </row>
    <row r="859">
      <c r="AS859" s="496"/>
      <c r="AT859" s="496"/>
      <c r="AU859" s="496"/>
      <c r="AV859" s="697"/>
      <c r="AW859" s="697"/>
      <c r="AX859" s="697"/>
      <c r="AY859" s="697"/>
    </row>
    <row r="860">
      <c r="AS860" s="496"/>
      <c r="AT860" s="496"/>
      <c r="AU860" s="496"/>
      <c r="AV860" s="697"/>
      <c r="AW860" s="697"/>
      <c r="AX860" s="697"/>
      <c r="AY860" s="697"/>
    </row>
    <row r="861">
      <c r="AS861" s="496"/>
      <c r="AT861" s="496"/>
      <c r="AU861" s="496"/>
      <c r="AV861" s="697"/>
      <c r="AW861" s="697"/>
      <c r="AX861" s="697"/>
      <c r="AY861" s="697"/>
    </row>
    <row r="862">
      <c r="AS862" s="496"/>
      <c r="AT862" s="496"/>
      <c r="AU862" s="496"/>
      <c r="AV862" s="697"/>
      <c r="AW862" s="697"/>
      <c r="AX862" s="697"/>
      <c r="AY862" s="697"/>
    </row>
    <row r="863">
      <c r="AS863" s="496"/>
      <c r="AT863" s="496"/>
      <c r="AU863" s="496"/>
      <c r="AV863" s="697"/>
      <c r="AW863" s="697"/>
      <c r="AX863" s="697"/>
      <c r="AY863" s="697"/>
    </row>
    <row r="864">
      <c r="AS864" s="496"/>
      <c r="AT864" s="496"/>
      <c r="AU864" s="496"/>
      <c r="AV864" s="697"/>
      <c r="AW864" s="697"/>
      <c r="AX864" s="697"/>
      <c r="AY864" s="697"/>
    </row>
    <row r="865">
      <c r="AS865" s="496"/>
      <c r="AT865" s="496"/>
      <c r="AU865" s="496"/>
      <c r="AV865" s="697"/>
      <c r="AW865" s="697"/>
      <c r="AX865" s="697"/>
      <c r="AY865" s="697"/>
    </row>
    <row r="866">
      <c r="AS866" s="496"/>
      <c r="AT866" s="496"/>
      <c r="AU866" s="496"/>
      <c r="AV866" s="697"/>
      <c r="AW866" s="697"/>
      <c r="AX866" s="697"/>
      <c r="AY866" s="697"/>
    </row>
    <row r="867">
      <c r="AS867" s="496"/>
      <c r="AT867" s="496"/>
      <c r="AU867" s="496"/>
      <c r="AV867" s="697"/>
      <c r="AW867" s="697"/>
      <c r="AX867" s="697"/>
      <c r="AY867" s="697"/>
    </row>
    <row r="868">
      <c r="AS868" s="496"/>
      <c r="AT868" s="496"/>
      <c r="AU868" s="496"/>
      <c r="AV868" s="697"/>
      <c r="AW868" s="697"/>
      <c r="AX868" s="697"/>
      <c r="AY868" s="697"/>
    </row>
    <row r="869">
      <c r="AS869" s="496"/>
      <c r="AT869" s="496"/>
      <c r="AU869" s="496"/>
      <c r="AV869" s="697"/>
      <c r="AW869" s="697"/>
      <c r="AX869" s="697"/>
      <c r="AY869" s="697"/>
    </row>
    <row r="870">
      <c r="AS870" s="496"/>
      <c r="AT870" s="496"/>
      <c r="AU870" s="496"/>
      <c r="AV870" s="697"/>
      <c r="AW870" s="697"/>
      <c r="AX870" s="697"/>
      <c r="AY870" s="697"/>
    </row>
    <row r="871">
      <c r="AS871" s="496"/>
      <c r="AT871" s="496"/>
      <c r="AU871" s="496"/>
      <c r="AV871" s="697"/>
      <c r="AW871" s="697"/>
      <c r="AX871" s="697"/>
      <c r="AY871" s="697"/>
    </row>
    <row r="872">
      <c r="AS872" s="496"/>
      <c r="AT872" s="496"/>
      <c r="AU872" s="496"/>
      <c r="AV872" s="697"/>
      <c r="AW872" s="697"/>
      <c r="AX872" s="697"/>
      <c r="AY872" s="697"/>
    </row>
    <row r="873">
      <c r="AS873" s="496"/>
      <c r="AT873" s="496"/>
      <c r="AU873" s="496"/>
      <c r="AV873" s="697"/>
      <c r="AW873" s="697"/>
      <c r="AX873" s="697"/>
      <c r="AY873" s="697"/>
    </row>
    <row r="874">
      <c r="AS874" s="496"/>
      <c r="AT874" s="496"/>
      <c r="AU874" s="496"/>
      <c r="AV874" s="697"/>
      <c r="AW874" s="697"/>
      <c r="AX874" s="697"/>
      <c r="AY874" s="697"/>
    </row>
    <row r="875">
      <c r="AS875" s="496"/>
      <c r="AT875" s="496"/>
      <c r="AU875" s="496"/>
      <c r="AV875" s="697"/>
      <c r="AW875" s="697"/>
      <c r="AX875" s="697"/>
      <c r="AY875" s="697"/>
    </row>
    <row r="876">
      <c r="AS876" s="496"/>
      <c r="AT876" s="496"/>
      <c r="AU876" s="496"/>
      <c r="AV876" s="697"/>
      <c r="AW876" s="697"/>
      <c r="AX876" s="697"/>
      <c r="AY876" s="697"/>
    </row>
    <row r="877">
      <c r="AS877" s="496"/>
      <c r="AT877" s="496"/>
      <c r="AU877" s="496"/>
      <c r="AV877" s="697"/>
      <c r="AW877" s="697"/>
      <c r="AX877" s="697"/>
      <c r="AY877" s="697"/>
    </row>
    <row r="878">
      <c r="AS878" s="496"/>
      <c r="AT878" s="496"/>
      <c r="AU878" s="496"/>
      <c r="AV878" s="697"/>
      <c r="AW878" s="697"/>
      <c r="AX878" s="697"/>
      <c r="AY878" s="697"/>
    </row>
    <row r="879">
      <c r="AS879" s="496"/>
      <c r="AT879" s="496"/>
      <c r="AU879" s="496"/>
      <c r="AV879" s="697"/>
      <c r="AW879" s="697"/>
      <c r="AX879" s="697"/>
      <c r="AY879" s="697"/>
    </row>
    <row r="880">
      <c r="AS880" s="496"/>
      <c r="AT880" s="496"/>
      <c r="AU880" s="496"/>
      <c r="AV880" s="697"/>
      <c r="AW880" s="697"/>
      <c r="AX880" s="697"/>
      <c r="AY880" s="697"/>
    </row>
    <row r="881">
      <c r="AS881" s="496"/>
      <c r="AT881" s="496"/>
      <c r="AU881" s="496"/>
      <c r="AV881" s="697"/>
      <c r="AW881" s="697"/>
      <c r="AX881" s="697"/>
      <c r="AY881" s="697"/>
    </row>
    <row r="882">
      <c r="AS882" s="496"/>
      <c r="AT882" s="496"/>
      <c r="AU882" s="496"/>
      <c r="AV882" s="697"/>
      <c r="AW882" s="697"/>
      <c r="AX882" s="697"/>
      <c r="AY882" s="697"/>
    </row>
    <row r="883">
      <c r="AS883" s="496"/>
      <c r="AT883" s="496"/>
      <c r="AU883" s="496"/>
      <c r="AV883" s="697"/>
      <c r="AW883" s="697"/>
      <c r="AX883" s="697"/>
      <c r="AY883" s="697"/>
    </row>
    <row r="884">
      <c r="AS884" s="496"/>
      <c r="AT884" s="496"/>
      <c r="AU884" s="496"/>
      <c r="AV884" s="697"/>
      <c r="AW884" s="697"/>
      <c r="AX884" s="697"/>
      <c r="AY884" s="697"/>
    </row>
    <row r="885">
      <c r="AS885" s="496"/>
      <c r="AT885" s="496"/>
      <c r="AU885" s="496"/>
      <c r="AV885" s="697"/>
      <c r="AW885" s="697"/>
      <c r="AX885" s="697"/>
      <c r="AY885" s="697"/>
    </row>
    <row r="886">
      <c r="AS886" s="496"/>
      <c r="AT886" s="496"/>
      <c r="AU886" s="496"/>
      <c r="AV886" s="697"/>
      <c r="AW886" s="697"/>
      <c r="AX886" s="697"/>
      <c r="AY886" s="697"/>
    </row>
    <row r="887">
      <c r="AS887" s="496"/>
      <c r="AT887" s="496"/>
      <c r="AU887" s="496"/>
      <c r="AV887" s="697"/>
      <c r="AW887" s="697"/>
      <c r="AX887" s="697"/>
      <c r="AY887" s="697"/>
    </row>
    <row r="888">
      <c r="AS888" s="496"/>
      <c r="AT888" s="496"/>
      <c r="AU888" s="496"/>
      <c r="AV888" s="697"/>
      <c r="AW888" s="697"/>
      <c r="AX888" s="697"/>
      <c r="AY888" s="697"/>
    </row>
    <row r="889">
      <c r="AS889" s="496"/>
      <c r="AT889" s="496"/>
      <c r="AU889" s="496"/>
      <c r="AV889" s="697"/>
      <c r="AW889" s="697"/>
      <c r="AX889" s="697"/>
      <c r="AY889" s="697"/>
    </row>
    <row r="890">
      <c r="AS890" s="496"/>
      <c r="AT890" s="496"/>
      <c r="AU890" s="496"/>
      <c r="AV890" s="697"/>
      <c r="AW890" s="697"/>
      <c r="AX890" s="697"/>
      <c r="AY890" s="697"/>
    </row>
    <row r="891">
      <c r="AS891" s="496"/>
      <c r="AT891" s="496"/>
      <c r="AU891" s="496"/>
      <c r="AV891" s="697"/>
      <c r="AW891" s="697"/>
      <c r="AX891" s="697"/>
      <c r="AY891" s="697"/>
    </row>
    <row r="892">
      <c r="AS892" s="496"/>
      <c r="AT892" s="496"/>
      <c r="AU892" s="496"/>
      <c r="AV892" s="697"/>
      <c r="AW892" s="697"/>
      <c r="AX892" s="697"/>
      <c r="AY892" s="697"/>
    </row>
    <row r="893">
      <c r="AS893" s="496"/>
      <c r="AT893" s="496"/>
      <c r="AU893" s="496"/>
      <c r="AV893" s="697"/>
      <c r="AW893" s="697"/>
      <c r="AX893" s="697"/>
      <c r="AY893" s="697"/>
    </row>
    <row r="894">
      <c r="AS894" s="496"/>
      <c r="AT894" s="496"/>
      <c r="AU894" s="496"/>
      <c r="AV894" s="697"/>
      <c r="AW894" s="697"/>
      <c r="AX894" s="697"/>
      <c r="AY894" s="697"/>
    </row>
    <row r="895">
      <c r="AS895" s="496"/>
      <c r="AT895" s="496"/>
      <c r="AU895" s="496"/>
      <c r="AV895" s="697"/>
      <c r="AW895" s="697"/>
      <c r="AX895" s="697"/>
      <c r="AY895" s="697"/>
    </row>
    <row r="896">
      <c r="AS896" s="496"/>
      <c r="AT896" s="496"/>
      <c r="AU896" s="496"/>
      <c r="AV896" s="697"/>
      <c r="AW896" s="697"/>
      <c r="AX896" s="697"/>
      <c r="AY896" s="697"/>
    </row>
    <row r="897">
      <c r="AS897" s="496"/>
      <c r="AT897" s="496"/>
      <c r="AU897" s="496"/>
      <c r="AV897" s="697"/>
      <c r="AW897" s="697"/>
      <c r="AX897" s="697"/>
      <c r="AY897" s="697"/>
    </row>
    <row r="898">
      <c r="AS898" s="496"/>
      <c r="AT898" s="496"/>
      <c r="AU898" s="496"/>
      <c r="AV898" s="697"/>
      <c r="AW898" s="697"/>
      <c r="AX898" s="697"/>
      <c r="AY898" s="697"/>
    </row>
    <row r="899">
      <c r="AS899" s="496"/>
      <c r="AT899" s="496"/>
      <c r="AU899" s="496"/>
      <c r="AV899" s="697"/>
      <c r="AW899" s="697"/>
      <c r="AX899" s="697"/>
      <c r="AY899" s="697"/>
    </row>
    <row r="900">
      <c r="AS900" s="496"/>
      <c r="AT900" s="496"/>
      <c r="AU900" s="496"/>
      <c r="AV900" s="697"/>
      <c r="AW900" s="697"/>
      <c r="AX900" s="697"/>
      <c r="AY900" s="697"/>
    </row>
    <row r="901">
      <c r="AS901" s="496"/>
      <c r="AT901" s="496"/>
      <c r="AU901" s="496"/>
      <c r="AV901" s="697"/>
      <c r="AW901" s="697"/>
      <c r="AX901" s="697"/>
      <c r="AY901" s="697"/>
    </row>
    <row r="902">
      <c r="AS902" s="496"/>
      <c r="AT902" s="496"/>
      <c r="AU902" s="496"/>
      <c r="AV902" s="697"/>
      <c r="AW902" s="697"/>
      <c r="AX902" s="697"/>
      <c r="AY902" s="697"/>
    </row>
    <row r="903">
      <c r="AS903" s="496"/>
      <c r="AT903" s="496"/>
      <c r="AU903" s="496"/>
      <c r="AV903" s="697"/>
      <c r="AW903" s="697"/>
      <c r="AX903" s="697"/>
      <c r="AY903" s="697"/>
    </row>
    <row r="904">
      <c r="AS904" s="496"/>
      <c r="AT904" s="496"/>
      <c r="AU904" s="496"/>
      <c r="AV904" s="697"/>
      <c r="AW904" s="697"/>
      <c r="AX904" s="697"/>
      <c r="AY904" s="697"/>
    </row>
    <row r="905">
      <c r="AS905" s="496"/>
      <c r="AT905" s="496"/>
      <c r="AU905" s="496"/>
      <c r="AV905" s="697"/>
      <c r="AW905" s="697"/>
      <c r="AX905" s="697"/>
      <c r="AY905" s="697"/>
    </row>
    <row r="906">
      <c r="AS906" s="496"/>
      <c r="AT906" s="496"/>
      <c r="AU906" s="496"/>
      <c r="AV906" s="697"/>
      <c r="AW906" s="697"/>
      <c r="AX906" s="697"/>
      <c r="AY906" s="697"/>
    </row>
    <row r="907">
      <c r="AS907" s="496"/>
      <c r="AT907" s="496"/>
      <c r="AU907" s="496"/>
      <c r="AV907" s="697"/>
      <c r="AW907" s="697"/>
      <c r="AX907" s="697"/>
      <c r="AY907" s="697"/>
    </row>
    <row r="908">
      <c r="AS908" s="496"/>
      <c r="AT908" s="496"/>
      <c r="AU908" s="496"/>
      <c r="AV908" s="697"/>
      <c r="AW908" s="697"/>
      <c r="AX908" s="697"/>
      <c r="AY908" s="697"/>
    </row>
    <row r="909">
      <c r="AS909" s="496"/>
      <c r="AT909" s="496"/>
      <c r="AU909" s="496"/>
      <c r="AV909" s="697"/>
      <c r="AW909" s="697"/>
      <c r="AX909" s="697"/>
      <c r="AY909" s="697"/>
    </row>
    <row r="910">
      <c r="AS910" s="496"/>
      <c r="AT910" s="496"/>
      <c r="AU910" s="496"/>
      <c r="AV910" s="697"/>
      <c r="AW910" s="697"/>
      <c r="AX910" s="697"/>
      <c r="AY910" s="697"/>
    </row>
    <row r="911">
      <c r="AS911" s="496"/>
      <c r="AT911" s="496"/>
      <c r="AU911" s="496"/>
      <c r="AV911" s="697"/>
      <c r="AW911" s="697"/>
      <c r="AX911" s="697"/>
      <c r="AY911" s="697"/>
    </row>
    <row r="912">
      <c r="AS912" s="496"/>
      <c r="AT912" s="496"/>
      <c r="AU912" s="496"/>
      <c r="AV912" s="697"/>
      <c r="AW912" s="697"/>
      <c r="AX912" s="697"/>
      <c r="AY912" s="697"/>
    </row>
    <row r="913">
      <c r="AS913" s="496"/>
      <c r="AT913" s="496"/>
      <c r="AU913" s="496"/>
      <c r="AV913" s="697"/>
      <c r="AW913" s="697"/>
      <c r="AX913" s="697"/>
      <c r="AY913" s="697"/>
    </row>
    <row r="914">
      <c r="AS914" s="496"/>
      <c r="AT914" s="496"/>
      <c r="AU914" s="496"/>
      <c r="AV914" s="697"/>
      <c r="AW914" s="697"/>
      <c r="AX914" s="697"/>
      <c r="AY914" s="697"/>
    </row>
    <row r="915">
      <c r="AS915" s="496"/>
      <c r="AT915" s="496"/>
      <c r="AU915" s="496"/>
      <c r="AV915" s="697"/>
      <c r="AW915" s="697"/>
      <c r="AX915" s="697"/>
      <c r="AY915" s="697"/>
    </row>
    <row r="916">
      <c r="AS916" s="496"/>
      <c r="AT916" s="496"/>
      <c r="AU916" s="496"/>
      <c r="AV916" s="697"/>
      <c r="AW916" s="697"/>
      <c r="AX916" s="697"/>
      <c r="AY916" s="697"/>
    </row>
    <row r="917">
      <c r="AS917" s="496"/>
      <c r="AT917" s="496"/>
      <c r="AU917" s="496"/>
      <c r="AV917" s="697"/>
      <c r="AW917" s="697"/>
      <c r="AX917" s="697"/>
      <c r="AY917" s="697"/>
    </row>
    <row r="918">
      <c r="AS918" s="496"/>
      <c r="AT918" s="496"/>
      <c r="AU918" s="496"/>
      <c r="AV918" s="697"/>
      <c r="AW918" s="697"/>
      <c r="AX918" s="697"/>
      <c r="AY918" s="697"/>
    </row>
    <row r="919">
      <c r="AS919" s="496"/>
      <c r="AT919" s="496"/>
      <c r="AU919" s="496"/>
      <c r="AV919" s="697"/>
      <c r="AW919" s="697"/>
      <c r="AX919" s="697"/>
      <c r="AY919" s="697"/>
    </row>
    <row r="920">
      <c r="AS920" s="496"/>
      <c r="AT920" s="496"/>
      <c r="AU920" s="496"/>
      <c r="AV920" s="697"/>
      <c r="AW920" s="697"/>
      <c r="AX920" s="697"/>
      <c r="AY920" s="697"/>
    </row>
    <row r="921">
      <c r="AS921" s="496"/>
      <c r="AT921" s="496"/>
      <c r="AU921" s="496"/>
      <c r="AV921" s="697"/>
      <c r="AW921" s="697"/>
      <c r="AX921" s="697"/>
      <c r="AY921" s="697"/>
    </row>
    <row r="922">
      <c r="AS922" s="496"/>
      <c r="AT922" s="496"/>
      <c r="AU922" s="496"/>
      <c r="AV922" s="697"/>
      <c r="AW922" s="697"/>
      <c r="AX922" s="697"/>
      <c r="AY922" s="697"/>
    </row>
    <row r="923">
      <c r="AS923" s="496"/>
      <c r="AT923" s="496"/>
      <c r="AU923" s="496"/>
      <c r="AV923" s="697"/>
      <c r="AW923" s="697"/>
      <c r="AX923" s="697"/>
      <c r="AY923" s="697"/>
    </row>
    <row r="924">
      <c r="AS924" s="496"/>
      <c r="AT924" s="496"/>
      <c r="AU924" s="496"/>
      <c r="AV924" s="697"/>
      <c r="AW924" s="697"/>
      <c r="AX924" s="697"/>
      <c r="AY924" s="697"/>
    </row>
    <row r="925">
      <c r="AS925" s="496"/>
      <c r="AT925" s="496"/>
      <c r="AU925" s="496"/>
      <c r="AV925" s="697"/>
      <c r="AW925" s="697"/>
      <c r="AX925" s="697"/>
      <c r="AY925" s="697"/>
    </row>
    <row r="926">
      <c r="AS926" s="496"/>
      <c r="AT926" s="496"/>
      <c r="AU926" s="496"/>
      <c r="AV926" s="697"/>
      <c r="AW926" s="697"/>
      <c r="AX926" s="697"/>
      <c r="AY926" s="697"/>
    </row>
    <row r="927">
      <c r="AS927" s="496"/>
      <c r="AT927" s="496"/>
      <c r="AU927" s="496"/>
      <c r="AV927" s="697"/>
      <c r="AW927" s="697"/>
      <c r="AX927" s="697"/>
      <c r="AY927" s="697"/>
    </row>
    <row r="928">
      <c r="AS928" s="496"/>
      <c r="AT928" s="496"/>
      <c r="AU928" s="496"/>
      <c r="AV928" s="697"/>
      <c r="AW928" s="697"/>
      <c r="AX928" s="697"/>
      <c r="AY928" s="697"/>
    </row>
    <row r="929">
      <c r="AS929" s="496"/>
      <c r="AT929" s="496"/>
      <c r="AU929" s="496"/>
      <c r="AV929" s="697"/>
      <c r="AW929" s="697"/>
      <c r="AX929" s="697"/>
      <c r="AY929" s="697"/>
    </row>
    <row r="930">
      <c r="AS930" s="496"/>
      <c r="AT930" s="496"/>
      <c r="AU930" s="496"/>
      <c r="AV930" s="697"/>
      <c r="AW930" s="697"/>
      <c r="AX930" s="697"/>
      <c r="AY930" s="697"/>
    </row>
    <row r="931">
      <c r="AS931" s="496"/>
      <c r="AT931" s="496"/>
      <c r="AU931" s="496"/>
      <c r="AV931" s="697"/>
      <c r="AW931" s="697"/>
      <c r="AX931" s="697"/>
      <c r="AY931" s="697"/>
    </row>
    <row r="932">
      <c r="AS932" s="496"/>
      <c r="AT932" s="496"/>
      <c r="AU932" s="496"/>
      <c r="AV932" s="697"/>
      <c r="AW932" s="697"/>
      <c r="AX932" s="697"/>
      <c r="AY932" s="697"/>
    </row>
    <row r="933">
      <c r="AS933" s="496"/>
      <c r="AT933" s="496"/>
      <c r="AU933" s="496"/>
      <c r="AV933" s="697"/>
      <c r="AW933" s="697"/>
      <c r="AX933" s="697"/>
      <c r="AY933" s="697"/>
    </row>
    <row r="934">
      <c r="AS934" s="496"/>
      <c r="AT934" s="496"/>
      <c r="AU934" s="496"/>
      <c r="AV934" s="697"/>
      <c r="AW934" s="697"/>
      <c r="AX934" s="697"/>
      <c r="AY934" s="697"/>
    </row>
    <row r="935">
      <c r="AS935" s="496"/>
      <c r="AT935" s="496"/>
      <c r="AU935" s="496"/>
      <c r="AV935" s="697"/>
      <c r="AW935" s="697"/>
      <c r="AX935" s="697"/>
      <c r="AY935" s="697"/>
    </row>
    <row r="936">
      <c r="AS936" s="496"/>
      <c r="AT936" s="496"/>
      <c r="AU936" s="496"/>
      <c r="AV936" s="697"/>
      <c r="AW936" s="697"/>
      <c r="AX936" s="697"/>
      <c r="AY936" s="697"/>
    </row>
    <row r="937">
      <c r="AS937" s="496"/>
      <c r="AT937" s="496"/>
      <c r="AU937" s="496"/>
      <c r="AV937" s="697"/>
      <c r="AW937" s="697"/>
      <c r="AX937" s="697"/>
      <c r="AY937" s="697"/>
    </row>
    <row r="938">
      <c r="AS938" s="496"/>
      <c r="AT938" s="496"/>
      <c r="AU938" s="496"/>
      <c r="AV938" s="697"/>
      <c r="AW938" s="697"/>
      <c r="AX938" s="697"/>
      <c r="AY938" s="697"/>
    </row>
    <row r="939">
      <c r="AS939" s="496"/>
      <c r="AT939" s="496"/>
      <c r="AU939" s="496"/>
      <c r="AV939" s="697"/>
      <c r="AW939" s="697"/>
      <c r="AX939" s="697"/>
      <c r="AY939" s="697"/>
    </row>
    <row r="940">
      <c r="AS940" s="496"/>
      <c r="AT940" s="496"/>
      <c r="AU940" s="496"/>
      <c r="AV940" s="697"/>
      <c r="AW940" s="697"/>
      <c r="AX940" s="697"/>
      <c r="AY940" s="697"/>
    </row>
    <row r="941">
      <c r="AS941" s="496"/>
      <c r="AT941" s="496"/>
      <c r="AU941" s="496"/>
      <c r="AV941" s="697"/>
      <c r="AW941" s="697"/>
      <c r="AX941" s="697"/>
      <c r="AY941" s="697"/>
    </row>
    <row r="942">
      <c r="AS942" s="496"/>
      <c r="AT942" s="496"/>
      <c r="AU942" s="496"/>
      <c r="AV942" s="697"/>
      <c r="AW942" s="697"/>
      <c r="AX942" s="697"/>
      <c r="AY942" s="697"/>
    </row>
    <row r="943">
      <c r="AS943" s="496"/>
      <c r="AT943" s="496"/>
      <c r="AU943" s="496"/>
      <c r="AV943" s="697"/>
      <c r="AW943" s="697"/>
      <c r="AX943" s="697"/>
      <c r="AY943" s="697"/>
    </row>
    <row r="944">
      <c r="AS944" s="496"/>
      <c r="AT944" s="496"/>
      <c r="AU944" s="496"/>
      <c r="AV944" s="697"/>
      <c r="AW944" s="697"/>
      <c r="AX944" s="697"/>
      <c r="AY944" s="697"/>
    </row>
    <row r="945">
      <c r="AS945" s="496"/>
      <c r="AT945" s="496"/>
      <c r="AU945" s="496"/>
      <c r="AV945" s="697"/>
      <c r="AW945" s="697"/>
      <c r="AX945" s="697"/>
      <c r="AY945" s="697"/>
    </row>
    <row r="946">
      <c r="AS946" s="496"/>
      <c r="AT946" s="496"/>
      <c r="AU946" s="496"/>
      <c r="AV946" s="697"/>
      <c r="AW946" s="697"/>
      <c r="AX946" s="697"/>
      <c r="AY946" s="697"/>
    </row>
    <row r="947">
      <c r="AS947" s="496"/>
      <c r="AT947" s="496"/>
      <c r="AU947" s="496"/>
      <c r="AV947" s="697"/>
      <c r="AW947" s="697"/>
      <c r="AX947" s="697"/>
      <c r="AY947" s="697"/>
    </row>
    <row r="948">
      <c r="AS948" s="496"/>
      <c r="AT948" s="496"/>
      <c r="AU948" s="496"/>
      <c r="AV948" s="697"/>
      <c r="AW948" s="697"/>
      <c r="AX948" s="697"/>
      <c r="AY948" s="697"/>
    </row>
    <row r="949">
      <c r="AS949" s="496"/>
      <c r="AT949" s="496"/>
      <c r="AU949" s="496"/>
      <c r="AV949" s="697"/>
      <c r="AW949" s="697"/>
      <c r="AX949" s="697"/>
      <c r="AY949" s="697"/>
    </row>
    <row r="950">
      <c r="AS950" s="496"/>
      <c r="AT950" s="496"/>
      <c r="AU950" s="496"/>
      <c r="AV950" s="697"/>
      <c r="AW950" s="697"/>
      <c r="AX950" s="697"/>
      <c r="AY950" s="697"/>
    </row>
    <row r="951">
      <c r="AS951" s="496"/>
      <c r="AT951" s="496"/>
      <c r="AU951" s="496"/>
      <c r="AV951" s="697"/>
      <c r="AW951" s="697"/>
      <c r="AX951" s="697"/>
      <c r="AY951" s="697"/>
    </row>
    <row r="952">
      <c r="AS952" s="496"/>
      <c r="AT952" s="496"/>
      <c r="AU952" s="496"/>
      <c r="AV952" s="697"/>
      <c r="AW952" s="697"/>
      <c r="AX952" s="697"/>
      <c r="AY952" s="697"/>
    </row>
    <row r="953">
      <c r="AS953" s="496"/>
      <c r="AT953" s="496"/>
      <c r="AU953" s="496"/>
      <c r="AV953" s="697"/>
      <c r="AW953" s="697"/>
      <c r="AX953" s="697"/>
      <c r="AY953" s="697"/>
    </row>
    <row r="954">
      <c r="AS954" s="496"/>
      <c r="AT954" s="496"/>
      <c r="AU954" s="496"/>
      <c r="AV954" s="697"/>
      <c r="AW954" s="697"/>
      <c r="AX954" s="697"/>
      <c r="AY954" s="697"/>
    </row>
    <row r="955">
      <c r="AS955" s="496"/>
      <c r="AT955" s="496"/>
      <c r="AU955" s="496"/>
      <c r="AV955" s="697"/>
      <c r="AW955" s="697"/>
      <c r="AX955" s="697"/>
      <c r="AY955" s="697"/>
    </row>
    <row r="956">
      <c r="AS956" s="496"/>
      <c r="AT956" s="496"/>
      <c r="AU956" s="496"/>
      <c r="AV956" s="697"/>
      <c r="AW956" s="697"/>
      <c r="AX956" s="697"/>
      <c r="AY956" s="697"/>
    </row>
    <row r="957">
      <c r="AS957" s="496"/>
      <c r="AT957" s="496"/>
      <c r="AU957" s="496"/>
      <c r="AV957" s="697"/>
      <c r="AW957" s="697"/>
      <c r="AX957" s="697"/>
      <c r="AY957" s="697"/>
    </row>
    <row r="958">
      <c r="AS958" s="496"/>
      <c r="AT958" s="496"/>
      <c r="AU958" s="496"/>
      <c r="AV958" s="697"/>
      <c r="AW958" s="697"/>
      <c r="AX958" s="697"/>
      <c r="AY958" s="697"/>
    </row>
    <row r="959">
      <c r="AS959" s="496"/>
      <c r="AT959" s="496"/>
      <c r="AU959" s="496"/>
      <c r="AV959" s="697"/>
      <c r="AW959" s="697"/>
      <c r="AX959" s="697"/>
      <c r="AY959" s="697"/>
    </row>
    <row r="960">
      <c r="AS960" s="496"/>
      <c r="AT960" s="496"/>
      <c r="AU960" s="496"/>
      <c r="AV960" s="697"/>
      <c r="AW960" s="697"/>
      <c r="AX960" s="697"/>
      <c r="AY960" s="697"/>
    </row>
    <row r="961">
      <c r="AS961" s="496"/>
      <c r="AT961" s="496"/>
      <c r="AU961" s="496"/>
      <c r="AV961" s="697"/>
      <c r="AW961" s="697"/>
      <c r="AX961" s="697"/>
      <c r="AY961" s="697"/>
    </row>
    <row r="962">
      <c r="AS962" s="496"/>
      <c r="AT962" s="496"/>
      <c r="AU962" s="496"/>
      <c r="AV962" s="697"/>
      <c r="AW962" s="697"/>
      <c r="AX962" s="697"/>
      <c r="AY962" s="697"/>
    </row>
    <row r="963">
      <c r="AS963" s="496"/>
      <c r="AT963" s="496"/>
      <c r="AU963" s="496"/>
      <c r="AV963" s="697"/>
      <c r="AW963" s="697"/>
      <c r="AX963" s="697"/>
      <c r="AY963" s="697"/>
    </row>
    <row r="964">
      <c r="AS964" s="496"/>
      <c r="AT964" s="496"/>
      <c r="AU964" s="496"/>
      <c r="AV964" s="697"/>
      <c r="AW964" s="697"/>
      <c r="AX964" s="697"/>
      <c r="AY964" s="697"/>
    </row>
    <row r="965">
      <c r="AS965" s="496"/>
      <c r="AT965" s="496"/>
      <c r="AU965" s="496"/>
      <c r="AV965" s="697"/>
      <c r="AW965" s="697"/>
      <c r="AX965" s="697"/>
      <c r="AY965" s="697"/>
    </row>
    <row r="966">
      <c r="AS966" s="496"/>
      <c r="AT966" s="496"/>
      <c r="AU966" s="496"/>
      <c r="AV966" s="697"/>
      <c r="AW966" s="697"/>
      <c r="AX966" s="697"/>
      <c r="AY966" s="697"/>
    </row>
    <row r="967">
      <c r="AS967" s="496"/>
      <c r="AT967" s="496"/>
      <c r="AU967" s="496"/>
      <c r="AV967" s="697"/>
      <c r="AW967" s="697"/>
      <c r="AX967" s="697"/>
      <c r="AY967" s="697"/>
    </row>
    <row r="968">
      <c r="AS968" s="496"/>
      <c r="AT968" s="496"/>
      <c r="AU968" s="496"/>
      <c r="AV968" s="697"/>
      <c r="AW968" s="697"/>
      <c r="AX968" s="697"/>
      <c r="AY968" s="697"/>
    </row>
    <row r="969">
      <c r="AS969" s="496"/>
      <c r="AT969" s="496"/>
      <c r="AU969" s="496"/>
      <c r="AV969" s="697"/>
      <c r="AW969" s="697"/>
      <c r="AX969" s="697"/>
      <c r="AY969" s="697"/>
    </row>
    <row r="970">
      <c r="AS970" s="496"/>
      <c r="AT970" s="496"/>
      <c r="AU970" s="496"/>
      <c r="AV970" s="697"/>
      <c r="AW970" s="697"/>
      <c r="AX970" s="697"/>
      <c r="AY970" s="697"/>
    </row>
    <row r="971">
      <c r="AS971" s="496"/>
      <c r="AT971" s="496"/>
      <c r="AU971" s="496"/>
      <c r="AV971" s="697"/>
      <c r="AW971" s="697"/>
      <c r="AX971" s="697"/>
      <c r="AY971" s="697"/>
    </row>
    <row r="972">
      <c r="AS972" s="496"/>
      <c r="AT972" s="496"/>
      <c r="AU972" s="496"/>
      <c r="AV972" s="697"/>
      <c r="AW972" s="697"/>
      <c r="AX972" s="697"/>
      <c r="AY972" s="697"/>
    </row>
    <row r="973">
      <c r="AS973" s="496"/>
      <c r="AT973" s="496"/>
      <c r="AU973" s="496"/>
      <c r="AV973" s="697"/>
      <c r="AW973" s="697"/>
      <c r="AX973" s="697"/>
      <c r="AY973" s="697"/>
    </row>
    <row r="974">
      <c r="AS974" s="496"/>
      <c r="AT974" s="496"/>
      <c r="AU974" s="496"/>
      <c r="AV974" s="697"/>
      <c r="AW974" s="697"/>
      <c r="AX974" s="697"/>
      <c r="AY974" s="697"/>
    </row>
    <row r="975">
      <c r="AS975" s="496"/>
      <c r="AT975" s="496"/>
      <c r="AU975" s="496"/>
      <c r="AV975" s="697"/>
      <c r="AW975" s="697"/>
      <c r="AX975" s="697"/>
      <c r="AY975" s="697"/>
    </row>
    <row r="976">
      <c r="AS976" s="496"/>
      <c r="AT976" s="496"/>
      <c r="AU976" s="496"/>
      <c r="AV976" s="697"/>
      <c r="AW976" s="697"/>
      <c r="AX976" s="697"/>
      <c r="AY976" s="697"/>
    </row>
    <row r="977">
      <c r="AS977" s="496"/>
      <c r="AT977" s="496"/>
      <c r="AU977" s="496"/>
      <c r="AV977" s="697"/>
      <c r="AW977" s="697"/>
      <c r="AX977" s="697"/>
      <c r="AY977" s="697"/>
    </row>
    <row r="978">
      <c r="AS978" s="496"/>
      <c r="AT978" s="496"/>
      <c r="AU978" s="496"/>
      <c r="AV978" s="697"/>
      <c r="AW978" s="697"/>
      <c r="AX978" s="697"/>
      <c r="AY978" s="697"/>
    </row>
    <row r="979">
      <c r="AS979" s="496"/>
      <c r="AT979" s="496"/>
      <c r="AU979" s="496"/>
      <c r="AV979" s="697"/>
      <c r="AW979" s="697"/>
      <c r="AX979" s="697"/>
      <c r="AY979" s="697"/>
    </row>
    <row r="980">
      <c r="AS980" s="496"/>
      <c r="AT980" s="496"/>
      <c r="AU980" s="496"/>
      <c r="AV980" s="697"/>
      <c r="AW980" s="697"/>
      <c r="AX980" s="697"/>
      <c r="AY980" s="697"/>
    </row>
    <row r="981">
      <c r="AS981" s="496"/>
      <c r="AT981" s="496"/>
      <c r="AU981" s="496"/>
      <c r="AV981" s="697"/>
      <c r="AW981" s="697"/>
      <c r="AX981" s="697"/>
      <c r="AY981" s="697"/>
    </row>
    <row r="982">
      <c r="AS982" s="496"/>
      <c r="AT982" s="496"/>
      <c r="AU982" s="496"/>
      <c r="AV982" s="697"/>
      <c r="AW982" s="697"/>
      <c r="AX982" s="697"/>
      <c r="AY982" s="697"/>
    </row>
    <row r="983">
      <c r="AS983" s="496"/>
      <c r="AT983" s="496"/>
      <c r="AU983" s="496"/>
      <c r="AV983" s="697"/>
      <c r="AW983" s="697"/>
      <c r="AX983" s="697"/>
      <c r="AY983" s="697"/>
    </row>
    <row r="984">
      <c r="AS984" s="496"/>
      <c r="AT984" s="496"/>
      <c r="AU984" s="496"/>
      <c r="AV984" s="697"/>
      <c r="AW984" s="697"/>
      <c r="AX984" s="697"/>
      <c r="AY984" s="697"/>
    </row>
    <row r="985">
      <c r="AS985" s="496"/>
      <c r="AT985" s="496"/>
      <c r="AU985" s="496"/>
      <c r="AV985" s="697"/>
      <c r="AW985" s="697"/>
      <c r="AX985" s="697"/>
      <c r="AY985" s="697"/>
    </row>
    <row r="986">
      <c r="AS986" s="496"/>
      <c r="AT986" s="496"/>
      <c r="AU986" s="496"/>
      <c r="AV986" s="697"/>
      <c r="AW986" s="697"/>
      <c r="AX986" s="697"/>
      <c r="AY986" s="697"/>
    </row>
    <row r="987">
      <c r="AS987" s="496"/>
      <c r="AT987" s="496"/>
      <c r="AU987" s="496"/>
      <c r="AV987" s="697"/>
      <c r="AW987" s="697"/>
      <c r="AX987" s="697"/>
      <c r="AY987" s="697"/>
    </row>
    <row r="988">
      <c r="AS988" s="496"/>
      <c r="AT988" s="496"/>
      <c r="AU988" s="496"/>
      <c r="AV988" s="697"/>
      <c r="AW988" s="697"/>
      <c r="AX988" s="697"/>
      <c r="AY988" s="697"/>
    </row>
    <row r="989">
      <c r="AS989" s="496"/>
      <c r="AT989" s="496"/>
      <c r="AU989" s="496"/>
      <c r="AV989" s="697"/>
      <c r="AW989" s="697"/>
      <c r="AX989" s="697"/>
      <c r="AY989" s="697"/>
    </row>
    <row r="990">
      <c r="AS990" s="496"/>
      <c r="AT990" s="496"/>
      <c r="AU990" s="496"/>
      <c r="AV990" s="697"/>
      <c r="AW990" s="697"/>
      <c r="AX990" s="697"/>
      <c r="AY990" s="697"/>
    </row>
    <row r="991">
      <c r="AS991" s="496"/>
      <c r="AT991" s="496"/>
      <c r="AU991" s="496"/>
      <c r="AV991" s="697"/>
      <c r="AW991" s="697"/>
      <c r="AX991" s="697"/>
      <c r="AY991" s="697"/>
    </row>
    <row r="992">
      <c r="AS992" s="496"/>
      <c r="AT992" s="496"/>
      <c r="AU992" s="496"/>
      <c r="AV992" s="697"/>
      <c r="AW992" s="697"/>
      <c r="AX992" s="697"/>
      <c r="AY992" s="697"/>
    </row>
    <row r="993">
      <c r="AS993" s="496"/>
      <c r="AT993" s="496"/>
      <c r="AU993" s="496"/>
      <c r="AV993" s="697"/>
      <c r="AW993" s="697"/>
      <c r="AX993" s="697"/>
      <c r="AY993" s="697"/>
    </row>
    <row r="994">
      <c r="AS994" s="496"/>
      <c r="AT994" s="496"/>
      <c r="AU994" s="496"/>
      <c r="AV994" s="697"/>
      <c r="AW994" s="697"/>
      <c r="AX994" s="697"/>
      <c r="AY994" s="697"/>
    </row>
    <row r="995">
      <c r="AS995" s="496"/>
      <c r="AT995" s="496"/>
      <c r="AU995" s="496"/>
      <c r="AV995" s="697"/>
      <c r="AW995" s="697"/>
      <c r="AX995" s="697"/>
      <c r="AY995" s="697"/>
    </row>
    <row r="996">
      <c r="AS996" s="496"/>
      <c r="AT996" s="496"/>
      <c r="AU996" s="496"/>
      <c r="AV996" s="697"/>
      <c r="AW996" s="697"/>
      <c r="AX996" s="697"/>
      <c r="AY996" s="697"/>
    </row>
    <row r="997">
      <c r="AS997" s="496"/>
      <c r="AT997" s="496"/>
      <c r="AU997" s="496"/>
      <c r="AV997" s="697"/>
      <c r="AW997" s="697"/>
      <c r="AX997" s="697"/>
      <c r="AY997" s="697"/>
    </row>
    <row r="998">
      <c r="AS998" s="496"/>
      <c r="AT998" s="496"/>
      <c r="AU998" s="496"/>
      <c r="AV998" s="697"/>
      <c r="AW998" s="697"/>
      <c r="AX998" s="697"/>
      <c r="AY998" s="697"/>
    </row>
    <row r="999">
      <c r="AS999" s="496"/>
      <c r="AT999" s="496"/>
      <c r="AU999" s="496"/>
      <c r="AV999" s="697"/>
      <c r="AW999" s="697"/>
      <c r="AX999" s="697"/>
      <c r="AY999" s="697"/>
    </row>
    <row r="1000">
      <c r="AS1000" s="496"/>
      <c r="AT1000" s="496"/>
      <c r="AU1000" s="496"/>
      <c r="AV1000" s="697"/>
      <c r="AW1000" s="697"/>
      <c r="AX1000" s="697"/>
      <c r="AY1000" s="697"/>
    </row>
    <row r="1001">
      <c r="AS1001" s="496"/>
      <c r="AT1001" s="496"/>
      <c r="AU1001" s="496"/>
      <c r="AV1001" s="697"/>
      <c r="AW1001" s="697"/>
      <c r="AX1001" s="697"/>
      <c r="AY1001" s="697"/>
    </row>
    <row r="1002">
      <c r="AS1002" s="496"/>
      <c r="AT1002" s="496"/>
      <c r="AU1002" s="496"/>
      <c r="AV1002" s="697"/>
      <c r="AW1002" s="697"/>
      <c r="AX1002" s="697"/>
      <c r="AY1002" s="697"/>
    </row>
    <row r="1003">
      <c r="AS1003" s="496"/>
      <c r="AT1003" s="496"/>
      <c r="AU1003" s="496"/>
      <c r="AV1003" s="697"/>
      <c r="AW1003" s="697"/>
      <c r="AX1003" s="697"/>
      <c r="AY1003" s="697"/>
    </row>
    <row r="1004">
      <c r="AS1004" s="496"/>
      <c r="AT1004" s="496"/>
      <c r="AU1004" s="496"/>
      <c r="AV1004" s="697"/>
      <c r="AW1004" s="697"/>
      <c r="AX1004" s="697"/>
      <c r="AY1004" s="697"/>
    </row>
    <row r="1005">
      <c r="AS1005" s="496"/>
      <c r="AT1005" s="496"/>
      <c r="AU1005" s="496"/>
      <c r="AV1005" s="697"/>
      <c r="AW1005" s="697"/>
      <c r="AX1005" s="697"/>
      <c r="AY1005" s="697"/>
    </row>
    <row r="1006">
      <c r="AS1006" s="496"/>
      <c r="AT1006" s="496"/>
      <c r="AU1006" s="496"/>
      <c r="AV1006" s="697"/>
      <c r="AW1006" s="697"/>
      <c r="AX1006" s="697"/>
      <c r="AY1006" s="697"/>
    </row>
    <row r="1007">
      <c r="AS1007" s="496"/>
      <c r="AT1007" s="496"/>
      <c r="AU1007" s="496"/>
      <c r="AV1007" s="697"/>
      <c r="AW1007" s="697"/>
      <c r="AX1007" s="697"/>
      <c r="AY1007" s="697"/>
    </row>
    <row r="1008">
      <c r="AS1008" s="496"/>
      <c r="AT1008" s="496"/>
      <c r="AU1008" s="496"/>
      <c r="AV1008" s="697"/>
      <c r="AW1008" s="697"/>
      <c r="AX1008" s="697"/>
      <c r="AY1008" s="697"/>
    </row>
    <row r="1009">
      <c r="AS1009" s="496"/>
      <c r="AT1009" s="496"/>
      <c r="AU1009" s="496"/>
      <c r="AV1009" s="697"/>
      <c r="AW1009" s="697"/>
      <c r="AX1009" s="697"/>
      <c r="AY1009" s="697"/>
    </row>
    <row r="1010">
      <c r="AS1010" s="496"/>
      <c r="AT1010" s="496"/>
      <c r="AU1010" s="496"/>
      <c r="AV1010" s="697"/>
      <c r="AW1010" s="697"/>
      <c r="AX1010" s="697"/>
      <c r="AY1010" s="697"/>
    </row>
    <row r="1011">
      <c r="AS1011" s="496"/>
      <c r="AT1011" s="496"/>
      <c r="AU1011" s="496"/>
      <c r="AV1011" s="697"/>
      <c r="AW1011" s="697"/>
      <c r="AX1011" s="697"/>
      <c r="AY1011" s="697"/>
    </row>
    <row r="1012">
      <c r="AS1012" s="496"/>
      <c r="AT1012" s="496"/>
      <c r="AU1012" s="496"/>
      <c r="AV1012" s="697"/>
      <c r="AW1012" s="697"/>
      <c r="AX1012" s="697"/>
      <c r="AY1012" s="697"/>
    </row>
    <row r="1013">
      <c r="AS1013" s="496"/>
      <c r="AT1013" s="496"/>
      <c r="AU1013" s="496"/>
      <c r="AV1013" s="697"/>
      <c r="AW1013" s="697"/>
      <c r="AX1013" s="697"/>
      <c r="AY1013" s="697"/>
    </row>
    <row r="1014">
      <c r="AS1014" s="496"/>
      <c r="AT1014" s="496"/>
      <c r="AU1014" s="496"/>
      <c r="AV1014" s="697"/>
      <c r="AW1014" s="697"/>
      <c r="AX1014" s="697"/>
      <c r="AY1014" s="697"/>
    </row>
    <row r="1015">
      <c r="AS1015" s="496"/>
      <c r="AT1015" s="496"/>
      <c r="AU1015" s="496"/>
      <c r="AV1015" s="697"/>
      <c r="AW1015" s="697"/>
      <c r="AX1015" s="697"/>
      <c r="AY1015" s="697"/>
    </row>
    <row r="1016">
      <c r="AS1016" s="496"/>
      <c r="AT1016" s="496"/>
      <c r="AU1016" s="496"/>
      <c r="AV1016" s="697"/>
      <c r="AW1016" s="697"/>
      <c r="AX1016" s="697"/>
      <c r="AY1016" s="697"/>
    </row>
    <row r="1017">
      <c r="AS1017" s="496"/>
      <c r="AT1017" s="496"/>
      <c r="AU1017" s="496"/>
      <c r="AV1017" s="697"/>
      <c r="AW1017" s="697"/>
      <c r="AX1017" s="697"/>
      <c r="AY1017" s="697"/>
    </row>
    <row r="1018">
      <c r="AS1018" s="496"/>
      <c r="AT1018" s="496"/>
      <c r="AU1018" s="496"/>
      <c r="AV1018" s="697"/>
      <c r="AW1018" s="697"/>
      <c r="AX1018" s="697"/>
      <c r="AY1018" s="697"/>
    </row>
    <row r="1019">
      <c r="AS1019" s="496"/>
      <c r="AT1019" s="496"/>
      <c r="AU1019" s="496"/>
      <c r="AV1019" s="697"/>
      <c r="AW1019" s="697"/>
      <c r="AX1019" s="697"/>
      <c r="AY1019" s="697"/>
    </row>
    <row r="1020">
      <c r="AS1020" s="496"/>
      <c r="AT1020" s="496"/>
      <c r="AU1020" s="496"/>
      <c r="AV1020" s="697"/>
      <c r="AW1020" s="697"/>
      <c r="AX1020" s="697"/>
      <c r="AY1020" s="697"/>
    </row>
    <row r="1021">
      <c r="AS1021" s="496"/>
      <c r="AT1021" s="496"/>
      <c r="AU1021" s="496"/>
      <c r="AV1021" s="697"/>
      <c r="AW1021" s="697"/>
      <c r="AX1021" s="697"/>
      <c r="AY1021" s="697"/>
    </row>
    <row r="1022">
      <c r="AS1022" s="496"/>
      <c r="AT1022" s="496"/>
      <c r="AU1022" s="496"/>
      <c r="AV1022" s="697"/>
      <c r="AW1022" s="697"/>
      <c r="AX1022" s="697"/>
      <c r="AY1022" s="697"/>
    </row>
    <row r="1023">
      <c r="AS1023" s="496"/>
      <c r="AT1023" s="496"/>
      <c r="AU1023" s="496"/>
      <c r="AV1023" s="697"/>
      <c r="AW1023" s="697"/>
      <c r="AX1023" s="697"/>
      <c r="AY1023" s="697"/>
    </row>
    <row r="1024">
      <c r="AS1024" s="496"/>
      <c r="AT1024" s="496"/>
      <c r="AU1024" s="496"/>
      <c r="AV1024" s="697"/>
      <c r="AW1024" s="697"/>
      <c r="AX1024" s="697"/>
      <c r="AY1024" s="697"/>
    </row>
    <row r="1025">
      <c r="AS1025" s="496"/>
      <c r="AT1025" s="496"/>
      <c r="AU1025" s="496"/>
      <c r="AV1025" s="697"/>
      <c r="AW1025" s="697"/>
      <c r="AX1025" s="697"/>
      <c r="AY1025" s="697"/>
    </row>
    <row r="1026">
      <c r="AS1026" s="496"/>
      <c r="AT1026" s="496"/>
      <c r="AU1026" s="496"/>
      <c r="AV1026" s="697"/>
      <c r="AW1026" s="697"/>
      <c r="AX1026" s="697"/>
      <c r="AY1026" s="697"/>
    </row>
    <row r="1027">
      <c r="AS1027" s="496"/>
      <c r="AT1027" s="496"/>
      <c r="AU1027" s="496"/>
      <c r="AV1027" s="697"/>
      <c r="AW1027" s="697"/>
      <c r="AX1027" s="697"/>
      <c r="AY1027" s="697"/>
    </row>
    <row r="1028">
      <c r="AS1028" s="496"/>
      <c r="AT1028" s="496"/>
      <c r="AU1028" s="496"/>
      <c r="AV1028" s="697"/>
      <c r="AW1028" s="697"/>
      <c r="AX1028" s="697"/>
      <c r="AY1028" s="697"/>
    </row>
    <row r="1029">
      <c r="AS1029" s="496"/>
      <c r="AT1029" s="496"/>
      <c r="AU1029" s="496"/>
      <c r="AV1029" s="697"/>
      <c r="AW1029" s="697"/>
      <c r="AX1029" s="697"/>
      <c r="AY1029" s="697"/>
    </row>
    <row r="1030">
      <c r="AS1030" s="496"/>
      <c r="AT1030" s="496"/>
      <c r="AU1030" s="496"/>
      <c r="AV1030" s="697"/>
      <c r="AW1030" s="697"/>
      <c r="AX1030" s="697"/>
      <c r="AY1030" s="697"/>
    </row>
    <row r="1031">
      <c r="AS1031" s="496"/>
      <c r="AT1031" s="496"/>
      <c r="AU1031" s="496"/>
      <c r="AV1031" s="697"/>
      <c r="AW1031" s="697"/>
      <c r="AX1031" s="697"/>
      <c r="AY1031" s="697"/>
    </row>
    <row r="1032">
      <c r="AS1032" s="496"/>
      <c r="AT1032" s="496"/>
      <c r="AU1032" s="496"/>
      <c r="AV1032" s="697"/>
      <c r="AW1032" s="697"/>
      <c r="AX1032" s="697"/>
      <c r="AY1032" s="697"/>
    </row>
    <row r="1033">
      <c r="AS1033" s="496"/>
      <c r="AT1033" s="496"/>
      <c r="AU1033" s="496"/>
      <c r="AV1033" s="697"/>
      <c r="AW1033" s="697"/>
      <c r="AX1033" s="697"/>
      <c r="AY1033" s="697"/>
    </row>
    <row r="1034">
      <c r="AS1034" s="496"/>
      <c r="AT1034" s="496"/>
      <c r="AU1034" s="496"/>
      <c r="AV1034" s="697"/>
      <c r="AW1034" s="697"/>
      <c r="AX1034" s="697"/>
      <c r="AY1034" s="697"/>
    </row>
    <row r="1035">
      <c r="AS1035" s="496"/>
      <c r="AT1035" s="496"/>
      <c r="AU1035" s="496"/>
      <c r="AV1035" s="697"/>
      <c r="AW1035" s="697"/>
      <c r="AX1035" s="697"/>
      <c r="AY1035" s="697"/>
    </row>
    <row r="1036">
      <c r="AS1036" s="496"/>
      <c r="AT1036" s="496"/>
      <c r="AU1036" s="496"/>
      <c r="AV1036" s="697"/>
      <c r="AW1036" s="697"/>
      <c r="AX1036" s="697"/>
      <c r="AY1036" s="697"/>
    </row>
    <row r="1037">
      <c r="AS1037" s="496"/>
      <c r="AT1037" s="496"/>
      <c r="AU1037" s="496"/>
      <c r="AV1037" s="697"/>
      <c r="AW1037" s="697"/>
      <c r="AX1037" s="697"/>
      <c r="AY1037" s="697"/>
    </row>
    <row r="1038">
      <c r="AS1038" s="496"/>
      <c r="AT1038" s="496"/>
      <c r="AU1038" s="496"/>
      <c r="AV1038" s="697"/>
      <c r="AW1038" s="697"/>
      <c r="AX1038" s="697"/>
      <c r="AY1038" s="697"/>
    </row>
    <row r="1039">
      <c r="AS1039" s="496"/>
      <c r="AT1039" s="496"/>
      <c r="AU1039" s="496"/>
      <c r="AV1039" s="697"/>
      <c r="AW1039" s="697"/>
      <c r="AX1039" s="697"/>
      <c r="AY1039" s="697"/>
    </row>
    <row r="1040">
      <c r="AS1040" s="496"/>
      <c r="AT1040" s="496"/>
      <c r="AU1040" s="496"/>
      <c r="AV1040" s="697"/>
      <c r="AW1040" s="697"/>
      <c r="AX1040" s="697"/>
      <c r="AY1040" s="697"/>
    </row>
    <row r="1041">
      <c r="AS1041" s="496"/>
      <c r="AT1041" s="496"/>
      <c r="AU1041" s="496"/>
      <c r="AV1041" s="697"/>
      <c r="AW1041" s="697"/>
      <c r="AX1041" s="697"/>
      <c r="AY1041" s="697"/>
    </row>
    <row r="1042">
      <c r="AS1042" s="496"/>
      <c r="AT1042" s="496"/>
      <c r="AU1042" s="496"/>
      <c r="AV1042" s="697"/>
      <c r="AW1042" s="697"/>
      <c r="AX1042" s="697"/>
      <c r="AY1042" s="697"/>
    </row>
    <row r="1043">
      <c r="AS1043" s="496"/>
      <c r="AT1043" s="496"/>
      <c r="AU1043" s="496"/>
      <c r="AV1043" s="697"/>
      <c r="AW1043" s="697"/>
      <c r="AX1043" s="697"/>
      <c r="AY1043" s="697"/>
    </row>
    <row r="1044">
      <c r="AS1044" s="496"/>
      <c r="AT1044" s="496"/>
      <c r="AU1044" s="496"/>
      <c r="AV1044" s="697"/>
      <c r="AW1044" s="697"/>
      <c r="AX1044" s="697"/>
      <c r="AY1044" s="697"/>
    </row>
    <row r="1045">
      <c r="AS1045" s="496"/>
      <c r="AT1045" s="496"/>
      <c r="AU1045" s="496"/>
      <c r="AV1045" s="697"/>
      <c r="AW1045" s="697"/>
      <c r="AX1045" s="697"/>
      <c r="AY1045" s="697"/>
    </row>
    <row r="1046">
      <c r="AS1046" s="496"/>
      <c r="AT1046" s="496"/>
      <c r="AU1046" s="496"/>
      <c r="AV1046" s="697"/>
      <c r="AW1046" s="697"/>
      <c r="AX1046" s="697"/>
      <c r="AY1046" s="697"/>
    </row>
    <row r="1047">
      <c r="AS1047" s="496"/>
      <c r="AT1047" s="496"/>
      <c r="AU1047" s="496"/>
      <c r="AV1047" s="697"/>
      <c r="AW1047" s="697"/>
      <c r="AX1047" s="697"/>
      <c r="AY1047" s="697"/>
    </row>
    <row r="1048">
      <c r="AS1048" s="496"/>
      <c r="AT1048" s="496"/>
      <c r="AU1048" s="496"/>
      <c r="AV1048" s="697"/>
      <c r="AW1048" s="697"/>
      <c r="AX1048" s="697"/>
      <c r="AY1048" s="697"/>
    </row>
    <row r="1049">
      <c r="AS1049" s="496"/>
      <c r="AT1049" s="496"/>
      <c r="AU1049" s="496"/>
      <c r="AV1049" s="697"/>
      <c r="AW1049" s="697"/>
      <c r="AX1049" s="697"/>
      <c r="AY1049" s="697"/>
    </row>
    <row r="1050">
      <c r="AS1050" s="496"/>
      <c r="AT1050" s="496"/>
      <c r="AU1050" s="496"/>
      <c r="AV1050" s="697"/>
      <c r="AW1050" s="697"/>
      <c r="AX1050" s="697"/>
      <c r="AY1050" s="697"/>
    </row>
    <row r="1051">
      <c r="AS1051" s="496"/>
      <c r="AT1051" s="496"/>
      <c r="AU1051" s="496"/>
      <c r="AV1051" s="697"/>
      <c r="AW1051" s="697"/>
      <c r="AX1051" s="697"/>
      <c r="AY1051" s="697"/>
    </row>
    <row r="1052">
      <c r="AS1052" s="496"/>
      <c r="AT1052" s="496"/>
      <c r="AU1052" s="496"/>
      <c r="AV1052" s="697"/>
      <c r="AW1052" s="697"/>
      <c r="AX1052" s="697"/>
      <c r="AY1052" s="697"/>
    </row>
    <row r="1053">
      <c r="AS1053" s="496"/>
      <c r="AT1053" s="496"/>
      <c r="AU1053" s="496"/>
      <c r="AV1053" s="697"/>
      <c r="AW1053" s="697"/>
      <c r="AX1053" s="697"/>
      <c r="AY1053" s="697"/>
    </row>
    <row r="1054">
      <c r="AS1054" s="496"/>
      <c r="AT1054" s="496"/>
      <c r="AU1054" s="496"/>
      <c r="AV1054" s="697"/>
      <c r="AW1054" s="697"/>
      <c r="AX1054" s="697"/>
      <c r="AY1054" s="697"/>
    </row>
    <row r="1055">
      <c r="AS1055" s="496"/>
      <c r="AT1055" s="496"/>
      <c r="AU1055" s="496"/>
      <c r="AV1055" s="697"/>
      <c r="AW1055" s="697"/>
      <c r="AX1055" s="697"/>
      <c r="AY1055" s="697"/>
    </row>
    <row r="1056">
      <c r="AS1056" s="496"/>
      <c r="AT1056" s="496"/>
      <c r="AU1056" s="496"/>
      <c r="AV1056" s="697"/>
      <c r="AW1056" s="697"/>
      <c r="AX1056" s="697"/>
      <c r="AY1056" s="697"/>
    </row>
    <row r="1057">
      <c r="AS1057" s="496"/>
      <c r="AT1057" s="496"/>
      <c r="AU1057" s="496"/>
      <c r="AV1057" s="697"/>
      <c r="AW1057" s="697"/>
      <c r="AX1057" s="697"/>
      <c r="AY1057" s="697"/>
    </row>
    <row r="1058">
      <c r="AS1058" s="496"/>
      <c r="AT1058" s="496"/>
      <c r="AU1058" s="496"/>
      <c r="AV1058" s="697"/>
      <c r="AW1058" s="697"/>
      <c r="AX1058" s="697"/>
      <c r="AY1058" s="697"/>
    </row>
    <row r="1059">
      <c r="AS1059" s="496"/>
      <c r="AT1059" s="496"/>
      <c r="AU1059" s="496"/>
      <c r="AV1059" s="697"/>
      <c r="AW1059" s="697"/>
      <c r="AX1059" s="697"/>
      <c r="AY1059" s="697"/>
    </row>
    <row r="1060">
      <c r="AS1060" s="496"/>
      <c r="AT1060" s="496"/>
      <c r="AU1060" s="496"/>
      <c r="AV1060" s="697"/>
      <c r="AW1060" s="697"/>
      <c r="AX1060" s="697"/>
      <c r="AY1060" s="697"/>
    </row>
    <row r="1061">
      <c r="AS1061" s="496"/>
      <c r="AT1061" s="496"/>
      <c r="AU1061" s="496"/>
      <c r="AV1061" s="697"/>
      <c r="AW1061" s="697"/>
      <c r="AX1061" s="697"/>
      <c r="AY1061" s="697"/>
    </row>
    <row r="1062">
      <c r="AS1062" s="496"/>
      <c r="AT1062" s="496"/>
      <c r="AU1062" s="496"/>
      <c r="AV1062" s="697"/>
      <c r="AW1062" s="697"/>
      <c r="AX1062" s="697"/>
      <c r="AY1062" s="697"/>
    </row>
    <row r="1063">
      <c r="AS1063" s="496"/>
      <c r="AT1063" s="496"/>
      <c r="AU1063" s="496"/>
      <c r="AV1063" s="697"/>
      <c r="AW1063" s="697"/>
      <c r="AX1063" s="697"/>
      <c r="AY1063" s="697"/>
    </row>
    <row r="1064">
      <c r="AS1064" s="496"/>
      <c r="AT1064" s="496"/>
      <c r="AU1064" s="496"/>
      <c r="AV1064" s="697"/>
      <c r="AW1064" s="697"/>
      <c r="AX1064" s="697"/>
      <c r="AY1064" s="697"/>
    </row>
  </sheetData>
  <mergeCells count="19">
    <mergeCell ref="D1:E1"/>
    <mergeCell ref="J1:K1"/>
    <mergeCell ref="AB1:AC1"/>
    <mergeCell ref="J10:K10"/>
    <mergeCell ref="AB10:AC10"/>
    <mergeCell ref="J19:K19"/>
    <mergeCell ref="AB19:AC19"/>
    <mergeCell ref="D44:E44"/>
    <mergeCell ref="J44:K44"/>
    <mergeCell ref="AB44:AC44"/>
    <mergeCell ref="J56:K56"/>
    <mergeCell ref="J69:K69"/>
    <mergeCell ref="D19:E19"/>
    <mergeCell ref="D27:E27"/>
    <mergeCell ref="J27:K27"/>
    <mergeCell ref="AB27:AC27"/>
    <mergeCell ref="AH27:AI27"/>
    <mergeCell ref="J37:K37"/>
    <mergeCell ref="AB37:AC3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7" width="6.38"/>
    <col customWidth="1" min="8" max="8" width="8.0"/>
    <col customWidth="1" min="9" max="9" width="5.25"/>
    <col customWidth="1" min="10" max="10" width="16.13"/>
    <col customWidth="1" min="11" max="11" width="16.88"/>
    <col customWidth="1" min="12" max="13" width="6.38"/>
    <col customWidth="1" min="14" max="14" width="8.0"/>
    <col customWidth="1" min="15" max="15" width="5.25"/>
    <col customWidth="1" min="16" max="16" width="17.13"/>
    <col customWidth="1" min="17" max="17" width="16.13"/>
    <col customWidth="1" min="18" max="19" width="6.38"/>
    <col customWidth="1" min="20" max="20" width="7.38"/>
    <col customWidth="1" min="21" max="21" width="5.25"/>
    <col customWidth="1" min="22" max="22" width="17.13"/>
    <col customWidth="1" min="23" max="23" width="16.88"/>
    <col customWidth="1" min="24" max="25" width="6.38"/>
    <col customWidth="1" min="26" max="26" width="7.63"/>
    <col customWidth="1" min="27" max="27" width="5.25"/>
    <col customWidth="1" min="28" max="28" width="19.88"/>
    <col customWidth="1" min="29" max="29" width="16.13"/>
    <col customWidth="1" min="30" max="31" width="6.38"/>
    <col customWidth="1" min="32" max="32" width="8.0"/>
    <col customWidth="1" min="33" max="33" width="5.25"/>
    <col customWidth="1" min="34" max="35" width="16.13"/>
    <col customWidth="1" min="36" max="37" width="6.38"/>
    <col customWidth="1" min="38" max="38" width="8.38"/>
    <col customWidth="1" min="39" max="39" width="5.25"/>
    <col customWidth="1" min="40" max="41" width="16.13"/>
    <col customWidth="1" min="42" max="43" width="6.38"/>
    <col customWidth="1" min="44" max="44" width="10.13"/>
    <col customWidth="1" min="45" max="46" width="6.38"/>
    <col customWidth="1" min="47" max="51" width="10.13"/>
  </cols>
  <sheetData>
    <row r="1">
      <c r="A1" s="1"/>
      <c r="B1" s="2"/>
      <c r="C1" s="2"/>
      <c r="D1" s="3"/>
      <c r="E1" s="4"/>
      <c r="F1" s="5"/>
      <c r="G1" s="5"/>
      <c r="H1" s="5"/>
      <c r="I1" s="5"/>
      <c r="J1" s="6" t="s">
        <v>1</v>
      </c>
      <c r="K1" s="4"/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  <c r="AA1" s="8"/>
      <c r="AB1" s="9" t="s">
        <v>1</v>
      </c>
      <c r="AC1" s="4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649"/>
      <c r="AS1" s="649"/>
      <c r="AT1" s="649"/>
      <c r="AU1" s="649"/>
      <c r="AV1" s="685"/>
      <c r="AW1" s="685"/>
      <c r="AX1" s="685"/>
      <c r="AY1" s="685"/>
    </row>
    <row r="2">
      <c r="A2" s="7"/>
      <c r="B2" s="350"/>
      <c r="C2" s="350"/>
      <c r="D2" s="124"/>
      <c r="E2" s="351">
        <v>45019.0</v>
      </c>
      <c r="F2" s="387"/>
      <c r="G2" s="387"/>
      <c r="H2" s="387"/>
      <c r="I2" s="124"/>
      <c r="J2" s="124"/>
      <c r="K2" s="351">
        <v>45020.0</v>
      </c>
      <c r="L2" s="124"/>
      <c r="M2" s="124"/>
      <c r="N2" s="124"/>
      <c r="O2" s="124"/>
      <c r="P2" s="124"/>
      <c r="Q2" s="351">
        <v>45021.0</v>
      </c>
      <c r="R2" s="8"/>
      <c r="S2" s="8"/>
      <c r="T2" s="8"/>
      <c r="U2" s="126"/>
      <c r="V2" s="126"/>
      <c r="W2" s="405">
        <v>45022.0</v>
      </c>
      <c r="X2" s="126"/>
      <c r="Y2" s="126"/>
      <c r="Z2" s="126"/>
      <c r="AA2" s="126"/>
      <c r="AB2" s="126"/>
      <c r="AC2" s="405">
        <v>45023.0</v>
      </c>
      <c r="AD2" s="126"/>
      <c r="AE2" s="126"/>
      <c r="AF2" s="126"/>
      <c r="AG2" s="126"/>
      <c r="AH2" s="126"/>
      <c r="AI2" s="405">
        <v>45024.0</v>
      </c>
      <c r="AJ2" s="126"/>
      <c r="AK2" s="126"/>
      <c r="AL2" s="126"/>
      <c r="AM2" s="126"/>
      <c r="AN2" s="126"/>
      <c r="AO2" s="405">
        <v>45025.0</v>
      </c>
      <c r="AP2" s="126"/>
      <c r="AQ2" s="126"/>
      <c r="AR2" s="32"/>
      <c r="AS2" s="32"/>
      <c r="AT2" s="32"/>
      <c r="AU2" s="32"/>
      <c r="AV2" s="226"/>
      <c r="AW2" s="226"/>
      <c r="AX2" s="226"/>
      <c r="AY2" s="226"/>
    </row>
    <row r="3">
      <c r="A3" s="24"/>
      <c r="B3" s="25"/>
      <c r="C3" s="25"/>
      <c r="D3" s="26" t="s">
        <v>2</v>
      </c>
      <c r="E3" s="26" t="s">
        <v>3</v>
      </c>
      <c r="F3" s="26" t="s">
        <v>4</v>
      </c>
      <c r="G3" s="26" t="s">
        <v>5</v>
      </c>
      <c r="H3" s="26"/>
      <c r="I3" s="26"/>
      <c r="J3" s="26" t="s">
        <v>2</v>
      </c>
      <c r="K3" s="26" t="s">
        <v>7</v>
      </c>
      <c r="L3" s="26" t="s">
        <v>4</v>
      </c>
      <c r="M3" s="26" t="s">
        <v>5</v>
      </c>
      <c r="N3" s="26"/>
      <c r="O3" s="26"/>
      <c r="P3" s="26" t="s">
        <v>2</v>
      </c>
      <c r="Q3" s="26" t="s">
        <v>8</v>
      </c>
      <c r="R3" s="26" t="s">
        <v>4</v>
      </c>
      <c r="S3" s="26" t="s">
        <v>5</v>
      </c>
      <c r="T3" s="28"/>
      <c r="U3" s="29"/>
      <c r="V3" s="29" t="s">
        <v>2</v>
      </c>
      <c r="W3" s="29" t="s">
        <v>9</v>
      </c>
      <c r="X3" s="26" t="s">
        <v>4</v>
      </c>
      <c r="Y3" s="26" t="s">
        <v>5</v>
      </c>
      <c r="Z3" s="29"/>
      <c r="AA3" s="29"/>
      <c r="AB3" s="29" t="s">
        <v>2</v>
      </c>
      <c r="AC3" s="29" t="s">
        <v>10</v>
      </c>
      <c r="AD3" s="26" t="s">
        <v>4</v>
      </c>
      <c r="AE3" s="26" t="s">
        <v>5</v>
      </c>
      <c r="AF3" s="29"/>
      <c r="AG3" s="29"/>
      <c r="AH3" s="29" t="s">
        <v>2</v>
      </c>
      <c r="AI3" s="29" t="s">
        <v>11</v>
      </c>
      <c r="AJ3" s="26" t="s">
        <v>4</v>
      </c>
      <c r="AK3" s="26" t="s">
        <v>5</v>
      </c>
      <c r="AL3" s="29"/>
      <c r="AM3" s="29"/>
      <c r="AN3" s="29" t="s">
        <v>2</v>
      </c>
      <c r="AO3" s="29" t="s">
        <v>12</v>
      </c>
      <c r="AP3" s="26" t="s">
        <v>4</v>
      </c>
      <c r="AQ3" s="26" t="s">
        <v>5</v>
      </c>
      <c r="AR3" s="193"/>
      <c r="AS3" s="646" t="s">
        <v>4</v>
      </c>
      <c r="AT3" s="646" t="s">
        <v>13</v>
      </c>
      <c r="AU3" s="646" t="s">
        <v>14</v>
      </c>
      <c r="AW3" s="646" t="s">
        <v>4</v>
      </c>
      <c r="AX3" s="646" t="s">
        <v>13</v>
      </c>
      <c r="AY3" s="646" t="s">
        <v>15</v>
      </c>
    </row>
    <row r="4">
      <c r="A4" s="35" t="s">
        <v>18</v>
      </c>
      <c r="B4" s="43" t="s">
        <v>19</v>
      </c>
      <c r="C4" s="37">
        <v>45019.0</v>
      </c>
      <c r="D4" s="38" t="s">
        <v>272</v>
      </c>
      <c r="E4" s="39" t="s">
        <v>21</v>
      </c>
      <c r="F4" s="40">
        <v>0.0</v>
      </c>
      <c r="G4" s="40">
        <v>6.5</v>
      </c>
      <c r="H4" s="41" t="s">
        <v>22</v>
      </c>
      <c r="I4" s="37">
        <v>45020.0</v>
      </c>
      <c r="J4" s="38" t="s">
        <v>352</v>
      </c>
      <c r="K4" s="39" t="s">
        <v>208</v>
      </c>
      <c r="L4" s="40">
        <v>0.0</v>
      </c>
      <c r="M4" s="40">
        <v>5.5</v>
      </c>
      <c r="N4" s="95" t="s">
        <v>24</v>
      </c>
      <c r="O4" s="37">
        <v>45021.0</v>
      </c>
      <c r="P4" s="38" t="s">
        <v>352</v>
      </c>
      <c r="Q4" s="39" t="s">
        <v>208</v>
      </c>
      <c r="R4" s="40">
        <v>0.0</v>
      </c>
      <c r="S4" s="40">
        <v>5.5</v>
      </c>
      <c r="T4" s="43" t="s">
        <v>26</v>
      </c>
      <c r="U4" s="37">
        <v>45022.0</v>
      </c>
      <c r="V4" s="38" t="s">
        <v>352</v>
      </c>
      <c r="W4" s="39" t="s">
        <v>208</v>
      </c>
      <c r="X4" s="40">
        <v>0.0</v>
      </c>
      <c r="Y4" s="40">
        <v>5.5</v>
      </c>
      <c r="Z4" s="56" t="s">
        <v>56</v>
      </c>
      <c r="AA4" s="37">
        <v>45023.0</v>
      </c>
      <c r="AB4" s="38" t="s">
        <v>352</v>
      </c>
      <c r="AC4" s="39" t="s">
        <v>208</v>
      </c>
      <c r="AD4" s="40">
        <v>0.0</v>
      </c>
      <c r="AE4" s="40">
        <v>5.5</v>
      </c>
      <c r="AF4" s="66" t="s">
        <v>57</v>
      </c>
      <c r="AG4" s="37">
        <v>45024.0</v>
      </c>
      <c r="AH4" s="38" t="s">
        <v>272</v>
      </c>
      <c r="AI4" s="39" t="s">
        <v>21</v>
      </c>
      <c r="AJ4" s="40">
        <v>0.0</v>
      </c>
      <c r="AK4" s="40">
        <v>6.5</v>
      </c>
      <c r="AL4" s="47" t="s">
        <v>93</v>
      </c>
      <c r="AM4" s="37">
        <v>45025.0</v>
      </c>
      <c r="AN4" s="38" t="s">
        <v>25</v>
      </c>
      <c r="AO4" s="39" t="s">
        <v>25</v>
      </c>
      <c r="AP4" s="40">
        <v>0.0</v>
      </c>
      <c r="AQ4" s="40">
        <v>0.0</v>
      </c>
      <c r="AR4" s="39"/>
      <c r="AS4" s="49">
        <f t="shared" ref="AS4:AT4" si="1">SUM(F4,L4,R4,X4,AD4,AJ4,AP4)</f>
        <v>0</v>
      </c>
      <c r="AT4" s="39">
        <f t="shared" si="1"/>
        <v>35</v>
      </c>
      <c r="AU4" s="50">
        <f t="shared" ref="AU4:AU8" si="3">SUM(AS4,AT4)</f>
        <v>35</v>
      </c>
      <c r="AV4" s="373">
        <v>3088.0</v>
      </c>
      <c r="AW4" s="221">
        <f>80*AS4</f>
        <v>0</v>
      </c>
      <c r="AX4" s="221">
        <f>88*AT4</f>
        <v>3080</v>
      </c>
      <c r="AY4" s="221">
        <f t="shared" ref="AY4:AY8" si="4">SUM(AW4,AX4)</f>
        <v>3080</v>
      </c>
    </row>
    <row r="5">
      <c r="A5" s="67" t="s">
        <v>32</v>
      </c>
      <c r="B5" s="41" t="s">
        <v>33</v>
      </c>
      <c r="C5" s="37">
        <v>45020.0</v>
      </c>
      <c r="D5" s="38" t="s">
        <v>25</v>
      </c>
      <c r="E5" s="39" t="s">
        <v>25</v>
      </c>
      <c r="F5" s="40">
        <v>0.0</v>
      </c>
      <c r="G5" s="40">
        <v>0.0</v>
      </c>
      <c r="H5" s="420" t="s">
        <v>46</v>
      </c>
      <c r="I5" s="495">
        <v>45021.0</v>
      </c>
      <c r="J5" s="38" t="s">
        <v>862</v>
      </c>
      <c r="K5" s="39" t="s">
        <v>863</v>
      </c>
      <c r="L5" s="40">
        <v>5.5</v>
      </c>
      <c r="M5" s="40">
        <v>0.0</v>
      </c>
      <c r="N5" s="38" t="s">
        <v>36</v>
      </c>
      <c r="O5" s="37">
        <v>45022.0</v>
      </c>
      <c r="P5" s="38" t="s">
        <v>337</v>
      </c>
      <c r="Q5" s="39" t="s">
        <v>195</v>
      </c>
      <c r="R5" s="40">
        <v>5.5</v>
      </c>
      <c r="S5" s="40">
        <v>2.0</v>
      </c>
      <c r="T5" s="43" t="s">
        <v>26</v>
      </c>
      <c r="U5" s="37">
        <v>45022.0</v>
      </c>
      <c r="V5" s="38" t="s">
        <v>272</v>
      </c>
      <c r="W5" s="39" t="s">
        <v>21</v>
      </c>
      <c r="X5" s="40">
        <v>0.0</v>
      </c>
      <c r="Y5" s="40">
        <v>6.5</v>
      </c>
      <c r="Z5" s="56" t="s">
        <v>56</v>
      </c>
      <c r="AA5" s="37">
        <v>45023.0</v>
      </c>
      <c r="AB5" s="38" t="s">
        <v>272</v>
      </c>
      <c r="AC5" s="39" t="s">
        <v>21</v>
      </c>
      <c r="AD5" s="40">
        <v>0.0</v>
      </c>
      <c r="AE5" s="40">
        <v>6.5</v>
      </c>
      <c r="AF5" s="66" t="s">
        <v>57</v>
      </c>
      <c r="AG5" s="37">
        <v>45024.0</v>
      </c>
      <c r="AH5" s="38" t="s">
        <v>272</v>
      </c>
      <c r="AI5" s="39" t="s">
        <v>21</v>
      </c>
      <c r="AJ5" s="40">
        <v>0.0</v>
      </c>
      <c r="AK5" s="40">
        <v>6.5</v>
      </c>
      <c r="AL5" s="47" t="s">
        <v>93</v>
      </c>
      <c r="AM5" s="37">
        <v>45025.0</v>
      </c>
      <c r="AN5" s="38" t="s">
        <v>25</v>
      </c>
      <c r="AO5" s="39" t="s">
        <v>25</v>
      </c>
      <c r="AP5" s="40">
        <v>0.0</v>
      </c>
      <c r="AQ5" s="40">
        <v>0.0</v>
      </c>
      <c r="AR5" s="39"/>
      <c r="AS5" s="49">
        <f t="shared" ref="AS5:AT5" si="2">SUM(F5,L5,R5,X5,AD5,AJ5,AP5)</f>
        <v>11</v>
      </c>
      <c r="AT5" s="39">
        <f t="shared" si="2"/>
        <v>21.5</v>
      </c>
      <c r="AU5" s="50">
        <f t="shared" si="3"/>
        <v>32.5</v>
      </c>
      <c r="AV5" s="373">
        <v>2317.25</v>
      </c>
      <c r="AW5" s="221">
        <f>67.31*AS5</f>
        <v>740.41</v>
      </c>
      <c r="AX5" s="221">
        <f>74*AT5</f>
        <v>1591</v>
      </c>
      <c r="AY5" s="221">
        <f t="shared" si="4"/>
        <v>2331.41</v>
      </c>
    </row>
    <row r="6">
      <c r="A6" s="35" t="s">
        <v>52</v>
      </c>
      <c r="B6" s="576"/>
      <c r="C6" s="37"/>
      <c r="D6" s="38"/>
      <c r="E6" s="39"/>
      <c r="F6" s="40">
        <v>0.0</v>
      </c>
      <c r="G6" s="40">
        <v>0.0</v>
      </c>
      <c r="H6" s="420"/>
      <c r="I6" s="495"/>
      <c r="J6" s="38"/>
      <c r="K6" s="39"/>
      <c r="L6" s="40">
        <v>0.0</v>
      </c>
      <c r="M6" s="40">
        <v>0.0</v>
      </c>
      <c r="N6" s="95" t="s">
        <v>24</v>
      </c>
      <c r="O6" s="37">
        <v>45021.0</v>
      </c>
      <c r="P6" s="38" t="s">
        <v>352</v>
      </c>
      <c r="Q6" s="39" t="s">
        <v>208</v>
      </c>
      <c r="R6" s="40">
        <v>0.0</v>
      </c>
      <c r="S6" s="40">
        <v>5.5</v>
      </c>
      <c r="T6" s="56" t="s">
        <v>37</v>
      </c>
      <c r="U6" s="37">
        <v>45023.0</v>
      </c>
      <c r="V6" s="38" t="s">
        <v>273</v>
      </c>
      <c r="W6" s="39" t="s">
        <v>39</v>
      </c>
      <c r="X6" s="40">
        <v>5.5</v>
      </c>
      <c r="Y6" s="40">
        <v>1.0</v>
      </c>
      <c r="Z6" s="56" t="s">
        <v>40</v>
      </c>
      <c r="AA6" s="37">
        <v>45024.0</v>
      </c>
      <c r="AB6" s="38" t="s">
        <v>353</v>
      </c>
      <c r="AC6" s="39" t="s">
        <v>354</v>
      </c>
      <c r="AD6" s="40">
        <v>7.5</v>
      </c>
      <c r="AE6" s="40">
        <v>2.0</v>
      </c>
      <c r="AF6" s="47" t="s">
        <v>43</v>
      </c>
      <c r="AG6" s="37">
        <v>45025.0</v>
      </c>
      <c r="AH6" s="38" t="s">
        <v>199</v>
      </c>
      <c r="AI6" s="39" t="s">
        <v>42</v>
      </c>
      <c r="AJ6" s="40">
        <v>7.5</v>
      </c>
      <c r="AK6" s="40">
        <v>1.0</v>
      </c>
      <c r="AL6" s="47" t="s">
        <v>44</v>
      </c>
      <c r="AM6" s="495">
        <v>45026.0</v>
      </c>
      <c r="AN6" s="38" t="s">
        <v>25</v>
      </c>
      <c r="AO6" s="39" t="s">
        <v>25</v>
      </c>
      <c r="AP6" s="40">
        <v>0.0</v>
      </c>
      <c r="AQ6" s="40">
        <v>0.0</v>
      </c>
      <c r="AR6" s="39"/>
      <c r="AS6" s="49">
        <f t="shared" ref="AS6:AT6" si="5">SUM(F6,L6,R6,X6,AD6,AJ6,AP6)</f>
        <v>20.5</v>
      </c>
      <c r="AT6" s="39">
        <f t="shared" si="5"/>
        <v>9.5</v>
      </c>
      <c r="AU6" s="50">
        <f t="shared" si="3"/>
        <v>30</v>
      </c>
      <c r="AV6" s="373">
        <v>2476.0</v>
      </c>
      <c r="AW6" s="221">
        <f t="shared" ref="AW6:AW8" si="7">80*AS6</f>
        <v>1640</v>
      </c>
      <c r="AX6" s="221">
        <f t="shared" ref="AX6:AX8" si="8">88*AT6</f>
        <v>836</v>
      </c>
      <c r="AY6" s="221">
        <f t="shared" si="4"/>
        <v>2476</v>
      </c>
    </row>
    <row r="7">
      <c r="A7" s="35" t="s">
        <v>45</v>
      </c>
      <c r="B7" s="41" t="s">
        <v>33</v>
      </c>
      <c r="C7" s="37">
        <v>45020.0</v>
      </c>
      <c r="D7" s="38" t="s">
        <v>273</v>
      </c>
      <c r="E7" s="39" t="s">
        <v>39</v>
      </c>
      <c r="F7" s="40">
        <v>5.5</v>
      </c>
      <c r="G7" s="40">
        <v>1.0</v>
      </c>
      <c r="H7" s="420" t="s">
        <v>46</v>
      </c>
      <c r="I7" s="495">
        <v>45021.0</v>
      </c>
      <c r="J7" s="38" t="s">
        <v>25</v>
      </c>
      <c r="K7" s="39" t="s">
        <v>25</v>
      </c>
      <c r="L7" s="40">
        <v>0.0</v>
      </c>
      <c r="M7" s="40">
        <v>0.0</v>
      </c>
      <c r="N7" s="38" t="s">
        <v>36</v>
      </c>
      <c r="O7" s="37">
        <v>45022.0</v>
      </c>
      <c r="P7" s="38" t="s">
        <v>273</v>
      </c>
      <c r="Q7" s="39" t="s">
        <v>39</v>
      </c>
      <c r="R7" s="40">
        <v>5.5</v>
      </c>
      <c r="S7" s="40">
        <v>1.0</v>
      </c>
      <c r="T7" s="56" t="s">
        <v>37</v>
      </c>
      <c r="U7" s="37">
        <v>45023.0</v>
      </c>
      <c r="V7" s="38" t="s">
        <v>273</v>
      </c>
      <c r="W7" s="39" t="s">
        <v>39</v>
      </c>
      <c r="X7" s="40">
        <v>5.5</v>
      </c>
      <c r="Y7" s="40">
        <v>1.0</v>
      </c>
      <c r="Z7" s="56" t="s">
        <v>40</v>
      </c>
      <c r="AA7" s="37">
        <v>45024.0</v>
      </c>
      <c r="AB7" s="38" t="s">
        <v>199</v>
      </c>
      <c r="AC7" s="39" t="s">
        <v>42</v>
      </c>
      <c r="AD7" s="40">
        <v>7.5</v>
      </c>
      <c r="AE7" s="40">
        <v>1.0</v>
      </c>
      <c r="AF7" s="47" t="s">
        <v>43</v>
      </c>
      <c r="AG7" s="37">
        <v>45025.0</v>
      </c>
      <c r="AH7" s="38" t="s">
        <v>199</v>
      </c>
      <c r="AI7" s="39" t="s">
        <v>42</v>
      </c>
      <c r="AJ7" s="40">
        <v>7.5</v>
      </c>
      <c r="AK7" s="40">
        <v>1.0</v>
      </c>
      <c r="AL7" s="47" t="s">
        <v>44</v>
      </c>
      <c r="AM7" s="495">
        <v>45026.0</v>
      </c>
      <c r="AN7" s="38" t="s">
        <v>25</v>
      </c>
      <c r="AO7" s="39" t="s">
        <v>25</v>
      </c>
      <c r="AP7" s="40">
        <v>0.0</v>
      </c>
      <c r="AQ7" s="40">
        <v>0.0</v>
      </c>
      <c r="AR7" s="39"/>
      <c r="AS7" s="49">
        <f t="shared" ref="AS7:AT7" si="6">SUM(F7,L7,R7,X7,AD7,AJ7,AP7)</f>
        <v>31.5</v>
      </c>
      <c r="AT7" s="39">
        <f t="shared" si="6"/>
        <v>5</v>
      </c>
      <c r="AU7" s="50">
        <f t="shared" si="3"/>
        <v>36.5</v>
      </c>
      <c r="AV7" s="373">
        <v>2960.0</v>
      </c>
      <c r="AW7" s="221">
        <f t="shared" si="7"/>
        <v>2520</v>
      </c>
      <c r="AX7" s="221">
        <f t="shared" si="8"/>
        <v>440</v>
      </c>
      <c r="AY7" s="221">
        <f t="shared" si="4"/>
        <v>2960</v>
      </c>
    </row>
    <row r="8">
      <c r="A8" s="67" t="s">
        <v>54</v>
      </c>
      <c r="D8" s="68"/>
      <c r="F8" s="40">
        <v>0.0</v>
      </c>
      <c r="G8" s="40">
        <v>0.0</v>
      </c>
      <c r="H8" s="420" t="s">
        <v>46</v>
      </c>
      <c r="I8" s="495">
        <v>45021.0</v>
      </c>
      <c r="J8" s="38" t="s">
        <v>322</v>
      </c>
      <c r="K8" s="39" t="s">
        <v>323</v>
      </c>
      <c r="L8" s="40">
        <v>0.0</v>
      </c>
      <c r="M8" s="40">
        <v>2.0</v>
      </c>
      <c r="N8" s="38" t="s">
        <v>36</v>
      </c>
      <c r="O8" s="37">
        <v>45022.0</v>
      </c>
      <c r="P8" s="38" t="s">
        <v>310</v>
      </c>
      <c r="Q8" s="39" t="s">
        <v>311</v>
      </c>
      <c r="R8" s="40">
        <v>0.0</v>
      </c>
      <c r="S8" s="40">
        <v>1.0</v>
      </c>
      <c r="T8" s="56" t="s">
        <v>37</v>
      </c>
      <c r="U8" s="37">
        <v>45023.0</v>
      </c>
      <c r="V8" s="38" t="s">
        <v>310</v>
      </c>
      <c r="W8" s="39" t="s">
        <v>311</v>
      </c>
      <c r="X8" s="40">
        <v>0.0</v>
      </c>
      <c r="Y8" s="40">
        <v>1.0</v>
      </c>
      <c r="Z8" s="44"/>
      <c r="AA8" s="45"/>
      <c r="AB8" s="39"/>
      <c r="AC8" s="39"/>
      <c r="AD8" s="40">
        <v>0.0</v>
      </c>
      <c r="AE8" s="40">
        <v>0.0</v>
      </c>
      <c r="AF8" s="54"/>
      <c r="AG8" s="45"/>
      <c r="AH8" s="39"/>
      <c r="AI8" s="39"/>
      <c r="AJ8" s="40">
        <v>0.0</v>
      </c>
      <c r="AK8" s="40">
        <v>0.0</v>
      </c>
      <c r="AL8" s="54"/>
      <c r="AM8" s="200"/>
      <c r="AN8" s="39"/>
      <c r="AO8" s="39"/>
      <c r="AP8" s="40">
        <v>0.0</v>
      </c>
      <c r="AQ8" s="40">
        <v>0.0</v>
      </c>
      <c r="AR8" s="39"/>
      <c r="AS8" s="49">
        <f t="shared" ref="AS8:AT8" si="9">SUM(F8,L8,R8,X8,AD8,AJ8,AP8)</f>
        <v>0</v>
      </c>
      <c r="AT8" s="39">
        <f t="shared" si="9"/>
        <v>4</v>
      </c>
      <c r="AU8" s="50">
        <f t="shared" si="3"/>
        <v>4</v>
      </c>
      <c r="AV8" s="373">
        <v>352.0</v>
      </c>
      <c r="AW8" s="221">
        <f t="shared" si="7"/>
        <v>0</v>
      </c>
      <c r="AX8" s="221">
        <f t="shared" si="8"/>
        <v>352</v>
      </c>
      <c r="AY8" s="221">
        <f t="shared" si="4"/>
        <v>352</v>
      </c>
    </row>
    <row r="9">
      <c r="AR9" s="630"/>
      <c r="AS9" s="627"/>
      <c r="AT9" s="627"/>
      <c r="AU9" s="627"/>
      <c r="AV9" s="228"/>
      <c r="AW9" s="33"/>
      <c r="AX9" s="33"/>
      <c r="AY9" s="33"/>
    </row>
    <row r="10">
      <c r="AO10" s="632"/>
      <c r="AP10" s="632"/>
      <c r="AQ10" s="632"/>
      <c r="AR10" s="655" t="s">
        <v>14</v>
      </c>
      <c r="AS10" s="49">
        <f t="shared" ref="AS10:AU10" si="10">SUM(AS4,AS5,AS6,AS7,AS8)</f>
        <v>63</v>
      </c>
      <c r="AT10" s="39">
        <f t="shared" si="10"/>
        <v>75</v>
      </c>
      <c r="AU10" s="50">
        <f t="shared" si="10"/>
        <v>138</v>
      </c>
      <c r="AV10" s="373">
        <v>11193.25</v>
      </c>
      <c r="AW10" s="221">
        <f t="shared" ref="AW10:AY10" si="11">SUM(AW4,AW5,AW6,AW7,AW8)</f>
        <v>4900.41</v>
      </c>
      <c r="AX10" s="221">
        <f t="shared" si="11"/>
        <v>6299</v>
      </c>
      <c r="AY10" s="221">
        <f t="shared" si="11"/>
        <v>11199.41</v>
      </c>
    </row>
    <row r="11">
      <c r="A11" s="7"/>
      <c r="B11" s="350"/>
      <c r="C11" s="350"/>
      <c r="D11" s="7"/>
      <c r="E11" s="704"/>
      <c r="F11" s="704"/>
      <c r="G11" s="704"/>
      <c r="H11" s="704"/>
      <c r="I11" s="7"/>
      <c r="J11" s="7"/>
      <c r="K11" s="387"/>
      <c r="L11" s="7"/>
      <c r="M11" s="7"/>
      <c r="N11" s="7"/>
      <c r="O11" s="7"/>
      <c r="P11" s="7"/>
      <c r="Q11" s="704"/>
      <c r="R11" s="8"/>
      <c r="S11" s="8"/>
      <c r="T11" s="8"/>
      <c r="U11" s="8"/>
      <c r="V11" s="8"/>
      <c r="W11" s="106"/>
      <c r="X11" s="8"/>
      <c r="Y11" s="8"/>
      <c r="Z11" s="8"/>
      <c r="AA11" s="8"/>
      <c r="AB11" s="8"/>
      <c r="AC11" s="488"/>
      <c r="AD11" s="8"/>
      <c r="AE11" s="8"/>
      <c r="AF11" s="8"/>
      <c r="AG11" s="8"/>
      <c r="AH11" s="8"/>
      <c r="AI11" s="106"/>
      <c r="AJ11" s="8"/>
      <c r="AK11" s="8"/>
      <c r="AL11" s="8"/>
      <c r="AM11" s="8"/>
      <c r="AN11" s="8"/>
      <c r="AO11" s="705"/>
      <c r="AP11" s="8"/>
      <c r="AQ11" s="8"/>
      <c r="AR11" s="194"/>
      <c r="AS11" s="194"/>
      <c r="AT11" s="194"/>
      <c r="AU11" s="194"/>
      <c r="AV11" s="619"/>
      <c r="AW11" s="619"/>
      <c r="AX11" s="619"/>
      <c r="AY11" s="619"/>
    </row>
    <row r="12">
      <c r="A12" s="7"/>
      <c r="B12" s="350"/>
      <c r="C12" s="350"/>
      <c r="D12" s="7"/>
      <c r="E12" s="704"/>
      <c r="F12" s="704"/>
      <c r="G12" s="704"/>
      <c r="H12" s="704"/>
      <c r="I12" s="7"/>
      <c r="J12" s="6" t="s">
        <v>51</v>
      </c>
      <c r="K12" s="4"/>
      <c r="L12" s="7"/>
      <c r="M12" s="7"/>
      <c r="N12" s="7"/>
      <c r="O12" s="7"/>
      <c r="P12" s="7"/>
      <c r="Q12" s="704"/>
      <c r="R12" s="8"/>
      <c r="S12" s="8"/>
      <c r="T12" s="8"/>
      <c r="U12" s="8"/>
      <c r="V12" s="8"/>
      <c r="W12" s="106"/>
      <c r="X12" s="8"/>
      <c r="Y12" s="8"/>
      <c r="Z12" s="8"/>
      <c r="AA12" s="8"/>
      <c r="AB12" s="6" t="s">
        <v>51</v>
      </c>
      <c r="AC12" s="4"/>
      <c r="AD12" s="8"/>
      <c r="AE12" s="8"/>
      <c r="AF12" s="8"/>
      <c r="AG12" s="8"/>
      <c r="AH12" s="8"/>
      <c r="AI12" s="106"/>
      <c r="AJ12" s="8"/>
      <c r="AK12" s="8"/>
      <c r="AL12" s="8"/>
      <c r="AM12" s="8"/>
      <c r="AN12" s="8"/>
      <c r="AO12" s="705"/>
      <c r="AP12" s="8"/>
      <c r="AQ12" s="8"/>
      <c r="AR12" s="194"/>
      <c r="AS12" s="194"/>
      <c r="AT12" s="194"/>
      <c r="AU12" s="194"/>
      <c r="AV12" s="619"/>
      <c r="AW12" s="619"/>
      <c r="AX12" s="619"/>
      <c r="AY12" s="619"/>
    </row>
    <row r="13">
      <c r="A13" s="7"/>
      <c r="B13" s="350"/>
      <c r="C13" s="350"/>
      <c r="D13" s="7"/>
      <c r="E13" s="704"/>
      <c r="F13" s="704"/>
      <c r="G13" s="704"/>
      <c r="H13" s="704"/>
      <c r="I13" s="7"/>
      <c r="J13" s="7"/>
      <c r="K13" s="387"/>
      <c r="L13" s="7"/>
      <c r="M13" s="7"/>
      <c r="N13" s="7"/>
      <c r="O13" s="7"/>
      <c r="P13" s="7"/>
      <c r="Q13" s="704"/>
      <c r="R13" s="8"/>
      <c r="S13" s="8"/>
      <c r="T13" s="8"/>
      <c r="U13" s="8"/>
      <c r="V13" s="8"/>
      <c r="W13" s="106"/>
      <c r="X13" s="8"/>
      <c r="Y13" s="8"/>
      <c r="Z13" s="8"/>
      <c r="AA13" s="8"/>
      <c r="AB13" s="8"/>
      <c r="AC13" s="488"/>
      <c r="AD13" s="8"/>
      <c r="AE13" s="8"/>
      <c r="AF13" s="8"/>
      <c r="AG13" s="8"/>
      <c r="AH13" s="8"/>
      <c r="AI13" s="106"/>
      <c r="AJ13" s="8"/>
      <c r="AK13" s="8"/>
      <c r="AL13" s="8"/>
      <c r="AM13" s="8"/>
      <c r="AN13" s="8"/>
      <c r="AO13" s="705"/>
      <c r="AP13" s="8"/>
      <c r="AQ13" s="8"/>
      <c r="AR13" s="194"/>
      <c r="AS13" s="194"/>
      <c r="AT13" s="194"/>
      <c r="AU13" s="194"/>
      <c r="AV13" s="619"/>
      <c r="AW13" s="619"/>
      <c r="AX13" s="619"/>
      <c r="AY13" s="619"/>
    </row>
    <row r="14">
      <c r="A14" s="7"/>
      <c r="B14" s="350"/>
      <c r="C14" s="350"/>
      <c r="D14" s="124"/>
      <c r="E14" s="351">
        <v>45019.0</v>
      </c>
      <c r="F14" s="387"/>
      <c r="G14" s="387"/>
      <c r="H14" s="387"/>
      <c r="I14" s="124"/>
      <c r="J14" s="124"/>
      <c r="K14" s="351">
        <v>45020.0</v>
      </c>
      <c r="L14" s="124"/>
      <c r="M14" s="124"/>
      <c r="N14" s="124"/>
      <c r="O14" s="124"/>
      <c r="P14" s="124"/>
      <c r="Q14" s="351">
        <v>45021.0</v>
      </c>
      <c r="R14" s="8"/>
      <c r="S14" s="8"/>
      <c r="T14" s="8"/>
      <c r="U14" s="126"/>
      <c r="V14" s="126"/>
      <c r="W14" s="405">
        <v>45022.0</v>
      </c>
      <c r="X14" s="126"/>
      <c r="Y14" s="126"/>
      <c r="Z14" s="126"/>
      <c r="AA14" s="126"/>
      <c r="AB14" s="126"/>
      <c r="AC14" s="405">
        <v>45023.0</v>
      </c>
      <c r="AD14" s="126"/>
      <c r="AE14" s="126"/>
      <c r="AF14" s="126"/>
      <c r="AG14" s="126"/>
      <c r="AH14" s="126"/>
      <c r="AI14" s="405">
        <v>45024.0</v>
      </c>
      <c r="AJ14" s="126"/>
      <c r="AK14" s="126"/>
      <c r="AL14" s="126"/>
      <c r="AM14" s="126"/>
      <c r="AN14" s="126"/>
      <c r="AO14" s="405">
        <v>45025.0</v>
      </c>
      <c r="AP14" s="126"/>
      <c r="AQ14" s="126"/>
      <c r="AR14" s="194"/>
      <c r="AS14" s="194"/>
      <c r="AT14" s="194"/>
      <c r="AU14" s="194"/>
      <c r="AV14" s="619"/>
      <c r="AW14" s="619"/>
      <c r="AX14" s="619"/>
      <c r="AY14" s="619"/>
    </row>
    <row r="15">
      <c r="A15" s="153"/>
      <c r="B15" s="11"/>
      <c r="C15" s="17"/>
      <c r="D15" s="413" t="s">
        <v>2</v>
      </c>
      <c r="E15" s="26" t="s">
        <v>3</v>
      </c>
      <c r="F15" s="26" t="s">
        <v>4</v>
      </c>
      <c r="G15" s="26" t="s">
        <v>5</v>
      </c>
      <c r="H15" s="14"/>
      <c r="I15" s="18"/>
      <c r="J15" s="413" t="s">
        <v>2</v>
      </c>
      <c r="K15" s="413" t="s">
        <v>7</v>
      </c>
      <c r="L15" s="26" t="s">
        <v>4</v>
      </c>
      <c r="M15" s="26" t="s">
        <v>5</v>
      </c>
      <c r="N15" s="15"/>
      <c r="O15" s="18"/>
      <c r="P15" s="413" t="s">
        <v>2</v>
      </c>
      <c r="Q15" s="447" t="s">
        <v>8</v>
      </c>
      <c r="R15" s="26" t="s">
        <v>4</v>
      </c>
      <c r="S15" s="26" t="s">
        <v>5</v>
      </c>
      <c r="T15" s="11"/>
      <c r="U15" s="18"/>
      <c r="V15" s="413" t="s">
        <v>2</v>
      </c>
      <c r="W15" s="29" t="s">
        <v>9</v>
      </c>
      <c r="X15" s="26" t="s">
        <v>4</v>
      </c>
      <c r="Y15" s="26" t="s">
        <v>5</v>
      </c>
      <c r="Z15" s="582"/>
      <c r="AA15" s="18"/>
      <c r="AB15" s="413" t="s">
        <v>2</v>
      </c>
      <c r="AC15" s="29" t="s">
        <v>10</v>
      </c>
      <c r="AD15" s="26" t="s">
        <v>4</v>
      </c>
      <c r="AE15" s="26" t="s">
        <v>5</v>
      </c>
      <c r="AF15" s="15"/>
      <c r="AG15" s="18"/>
      <c r="AH15" s="413" t="s">
        <v>2</v>
      </c>
      <c r="AI15" s="448" t="s">
        <v>11</v>
      </c>
      <c r="AJ15" s="26" t="s">
        <v>4</v>
      </c>
      <c r="AK15" s="26" t="s">
        <v>5</v>
      </c>
      <c r="AL15" s="15"/>
      <c r="AM15" s="18"/>
      <c r="AN15" s="413" t="s">
        <v>2</v>
      </c>
      <c r="AO15" s="29" t="s">
        <v>12</v>
      </c>
      <c r="AP15" s="26" t="s">
        <v>4</v>
      </c>
      <c r="AQ15" s="26" t="s">
        <v>5</v>
      </c>
      <c r="AR15" s="32"/>
      <c r="AS15" s="646" t="s">
        <v>4</v>
      </c>
      <c r="AT15" s="646" t="s">
        <v>13</v>
      </c>
      <c r="AU15" s="646" t="s">
        <v>14</v>
      </c>
      <c r="AW15" s="646" t="s">
        <v>4</v>
      </c>
      <c r="AX15" s="646" t="s">
        <v>13</v>
      </c>
      <c r="AY15" s="646" t="s">
        <v>15</v>
      </c>
    </row>
    <row r="16">
      <c r="A16" s="415" t="s">
        <v>54</v>
      </c>
      <c r="B16" s="43" t="s">
        <v>19</v>
      </c>
      <c r="C16" s="37">
        <v>45019.0</v>
      </c>
      <c r="D16" s="95" t="s">
        <v>211</v>
      </c>
      <c r="E16" s="418" t="s">
        <v>66</v>
      </c>
      <c r="F16" s="40">
        <v>0.0</v>
      </c>
      <c r="G16" s="40">
        <v>6.0</v>
      </c>
      <c r="H16" s="43" t="s">
        <v>22</v>
      </c>
      <c r="I16" s="37">
        <v>45020.0</v>
      </c>
      <c r="J16" s="95" t="s">
        <v>307</v>
      </c>
      <c r="K16" s="418" t="s">
        <v>180</v>
      </c>
      <c r="L16" s="40">
        <v>0.0</v>
      </c>
      <c r="M16" s="40">
        <v>5.0</v>
      </c>
      <c r="N16" s="43" t="s">
        <v>24</v>
      </c>
      <c r="O16" s="37">
        <v>45021.0</v>
      </c>
      <c r="P16" s="95" t="s">
        <v>307</v>
      </c>
      <c r="Q16" s="418" t="s">
        <v>180</v>
      </c>
      <c r="R16" s="40">
        <v>0.0</v>
      </c>
      <c r="S16" s="40">
        <v>5.0</v>
      </c>
      <c r="T16" s="43" t="s">
        <v>26</v>
      </c>
      <c r="U16" s="37">
        <v>45022.0</v>
      </c>
      <c r="V16" s="95" t="s">
        <v>307</v>
      </c>
      <c r="W16" s="418" t="s">
        <v>180</v>
      </c>
      <c r="X16" s="40">
        <v>0.0</v>
      </c>
      <c r="Y16" s="40">
        <v>5.0</v>
      </c>
      <c r="Z16" s="43" t="s">
        <v>56</v>
      </c>
      <c r="AA16" s="37">
        <v>45023.0</v>
      </c>
      <c r="AB16" s="95" t="s">
        <v>307</v>
      </c>
      <c r="AC16" s="418" t="s">
        <v>180</v>
      </c>
      <c r="AD16" s="40">
        <v>0.0</v>
      </c>
      <c r="AE16" s="40">
        <v>5.0</v>
      </c>
      <c r="AF16" s="66" t="s">
        <v>57</v>
      </c>
      <c r="AG16" s="37">
        <v>45024.0</v>
      </c>
      <c r="AH16" s="95" t="s">
        <v>211</v>
      </c>
      <c r="AI16" s="418" t="s">
        <v>66</v>
      </c>
      <c r="AJ16" s="40">
        <v>0.0</v>
      </c>
      <c r="AK16" s="40">
        <v>6.0</v>
      </c>
      <c r="AL16" s="43" t="s">
        <v>93</v>
      </c>
      <c r="AM16" s="37">
        <v>45025.0</v>
      </c>
      <c r="AN16" s="95" t="s">
        <v>211</v>
      </c>
      <c r="AO16" s="418" t="s">
        <v>66</v>
      </c>
      <c r="AP16" s="40">
        <v>0.0</v>
      </c>
      <c r="AQ16" s="40">
        <v>6.0</v>
      </c>
      <c r="AR16" s="98"/>
      <c r="AS16" s="657">
        <f t="shared" ref="AS16:AT16" si="12">SUM(F16,L16,R16,X16,AD16,AJ16,AP16)</f>
        <v>0</v>
      </c>
      <c r="AT16" s="58">
        <f t="shared" si="12"/>
        <v>38</v>
      </c>
      <c r="AU16" s="658">
        <f t="shared" ref="AU16:AU19" si="14">SUM(AS16,AT16)</f>
        <v>38</v>
      </c>
      <c r="AV16" s="58">
        <v>3344.0</v>
      </c>
      <c r="AW16" s="584">
        <f t="shared" ref="AW16:AW18" si="15">80*AS16</f>
        <v>0</v>
      </c>
      <c r="AX16" s="584">
        <f t="shared" ref="AX16:AX18" si="16">88*AT16</f>
        <v>3344</v>
      </c>
      <c r="AY16" s="584">
        <f t="shared" ref="AY16:AY19" si="17">SUM(AW16,AX16)</f>
        <v>3344</v>
      </c>
    </row>
    <row r="17">
      <c r="A17" s="423" t="s">
        <v>69</v>
      </c>
      <c r="B17" s="420" t="s">
        <v>33</v>
      </c>
      <c r="C17" s="37">
        <v>45020.0</v>
      </c>
      <c r="D17" s="95" t="s">
        <v>25</v>
      </c>
      <c r="E17" s="418" t="s">
        <v>25</v>
      </c>
      <c r="F17" s="40">
        <v>0.0</v>
      </c>
      <c r="G17" s="40">
        <v>0.0</v>
      </c>
      <c r="H17" s="420" t="s">
        <v>46</v>
      </c>
      <c r="I17" s="495">
        <v>45021.0</v>
      </c>
      <c r="J17" s="95" t="s">
        <v>274</v>
      </c>
      <c r="K17" s="418" t="s">
        <v>48</v>
      </c>
      <c r="L17" s="40">
        <v>6.0</v>
      </c>
      <c r="M17" s="40">
        <v>2.0</v>
      </c>
      <c r="N17" s="420" t="s">
        <v>36</v>
      </c>
      <c r="O17" s="37">
        <v>45022.0</v>
      </c>
      <c r="P17" s="95" t="s">
        <v>274</v>
      </c>
      <c r="Q17" s="418" t="s">
        <v>48</v>
      </c>
      <c r="R17" s="40">
        <v>6.0</v>
      </c>
      <c r="S17" s="40">
        <v>2.0</v>
      </c>
      <c r="T17" s="420" t="s">
        <v>37</v>
      </c>
      <c r="U17" s="37">
        <v>45023.0</v>
      </c>
      <c r="V17" s="95" t="s">
        <v>274</v>
      </c>
      <c r="W17" s="418" t="s">
        <v>48</v>
      </c>
      <c r="X17" s="40">
        <v>6.0</v>
      </c>
      <c r="Y17" s="40">
        <v>2.0</v>
      </c>
      <c r="Z17" s="420" t="s">
        <v>40</v>
      </c>
      <c r="AA17" s="37">
        <v>45024.0</v>
      </c>
      <c r="AB17" s="95" t="s">
        <v>315</v>
      </c>
      <c r="AC17" s="98" t="s">
        <v>200</v>
      </c>
      <c r="AD17" s="40">
        <v>6.5</v>
      </c>
      <c r="AE17" s="40">
        <v>2.0</v>
      </c>
      <c r="AF17" s="96" t="s">
        <v>43</v>
      </c>
      <c r="AG17" s="37">
        <v>45025.0</v>
      </c>
      <c r="AH17" s="95" t="s">
        <v>274</v>
      </c>
      <c r="AI17" s="98" t="s">
        <v>48</v>
      </c>
      <c r="AJ17" s="40">
        <v>6.0</v>
      </c>
      <c r="AK17" s="40">
        <v>2.0</v>
      </c>
      <c r="AL17" s="420" t="s">
        <v>44</v>
      </c>
      <c r="AM17" s="495">
        <v>45026.0</v>
      </c>
      <c r="AN17" s="95" t="s">
        <v>274</v>
      </c>
      <c r="AO17" s="98" t="s">
        <v>48</v>
      </c>
      <c r="AP17" s="40">
        <v>6.0</v>
      </c>
      <c r="AQ17" s="40">
        <v>2.0</v>
      </c>
      <c r="AR17" s="98"/>
      <c r="AS17" s="657">
        <f t="shared" ref="AS17:AT17" si="13">SUM(F17,L17,R17,X17,AD17,AJ17,AP17)</f>
        <v>36.5</v>
      </c>
      <c r="AT17" s="58">
        <f t="shared" si="13"/>
        <v>12</v>
      </c>
      <c r="AU17" s="658">
        <f t="shared" si="14"/>
        <v>48.5</v>
      </c>
      <c r="AV17" s="58">
        <v>3976.0</v>
      </c>
      <c r="AW17" s="584">
        <f t="shared" si="15"/>
        <v>2920</v>
      </c>
      <c r="AX17" s="584">
        <f t="shared" si="16"/>
        <v>1056</v>
      </c>
      <c r="AY17" s="584">
        <f t="shared" si="17"/>
        <v>3976</v>
      </c>
    </row>
    <row r="18">
      <c r="A18" s="419" t="s">
        <v>82</v>
      </c>
      <c r="B18" s="420" t="s">
        <v>33</v>
      </c>
      <c r="C18" s="37">
        <v>45020.0</v>
      </c>
      <c r="D18" s="95" t="s">
        <v>274</v>
      </c>
      <c r="E18" s="418" t="s">
        <v>48</v>
      </c>
      <c r="F18" s="40">
        <v>6.0</v>
      </c>
      <c r="G18" s="40">
        <v>2.0</v>
      </c>
      <c r="H18" s="420" t="s">
        <v>46</v>
      </c>
      <c r="I18" s="495">
        <v>45021.0</v>
      </c>
      <c r="J18" s="95" t="s">
        <v>310</v>
      </c>
      <c r="K18" s="418" t="s">
        <v>311</v>
      </c>
      <c r="L18" s="40">
        <v>0.0</v>
      </c>
      <c r="M18" s="40">
        <v>1.0</v>
      </c>
      <c r="N18" s="38" t="s">
        <v>36</v>
      </c>
      <c r="O18" s="37">
        <v>45022.0</v>
      </c>
      <c r="P18" s="95" t="s">
        <v>310</v>
      </c>
      <c r="Q18" s="418" t="s">
        <v>311</v>
      </c>
      <c r="R18" s="40">
        <v>0.0</v>
      </c>
      <c r="S18" s="40">
        <v>1.0</v>
      </c>
      <c r="T18" s="420" t="s">
        <v>37</v>
      </c>
      <c r="U18" s="37">
        <v>45023.0</v>
      </c>
      <c r="V18" s="95" t="s">
        <v>310</v>
      </c>
      <c r="W18" s="418" t="s">
        <v>311</v>
      </c>
      <c r="X18" s="40">
        <v>0.0</v>
      </c>
      <c r="Y18" s="40">
        <v>1.0</v>
      </c>
      <c r="Z18" s="420" t="s">
        <v>40</v>
      </c>
      <c r="AA18" s="37">
        <v>45024.0</v>
      </c>
      <c r="AB18" s="95" t="s">
        <v>274</v>
      </c>
      <c r="AC18" s="418" t="s">
        <v>48</v>
      </c>
      <c r="AD18" s="40">
        <v>6.0</v>
      </c>
      <c r="AE18" s="40">
        <v>2.0</v>
      </c>
      <c r="AF18" s="96" t="s">
        <v>43</v>
      </c>
      <c r="AG18" s="37">
        <v>45025.0</v>
      </c>
      <c r="AH18" s="95" t="s">
        <v>25</v>
      </c>
      <c r="AI18" s="98" t="s">
        <v>25</v>
      </c>
      <c r="AJ18" s="40">
        <v>0.0</v>
      </c>
      <c r="AK18" s="40">
        <v>0.0</v>
      </c>
      <c r="AL18" s="420" t="s">
        <v>44</v>
      </c>
      <c r="AM18" s="495">
        <v>45026.0</v>
      </c>
      <c r="AN18" s="95" t="s">
        <v>25</v>
      </c>
      <c r="AO18" s="98" t="s">
        <v>25</v>
      </c>
      <c r="AP18" s="40">
        <v>0.0</v>
      </c>
      <c r="AQ18" s="40">
        <v>0.0</v>
      </c>
      <c r="AR18" s="98"/>
      <c r="AS18" s="657">
        <f t="shared" ref="AS18:AT18" si="18">SUM(F18,L18,R18,X18,AD18,AJ18,AP18)</f>
        <v>12</v>
      </c>
      <c r="AT18" s="53">
        <f t="shared" si="18"/>
        <v>7</v>
      </c>
      <c r="AU18" s="658">
        <f t="shared" si="14"/>
        <v>19</v>
      </c>
      <c r="AV18" s="58">
        <v>1576.0</v>
      </c>
      <c r="AW18" s="584">
        <f t="shared" si="15"/>
        <v>960</v>
      </c>
      <c r="AX18" s="584">
        <f t="shared" si="16"/>
        <v>616</v>
      </c>
      <c r="AY18" s="584">
        <f t="shared" si="17"/>
        <v>1576</v>
      </c>
    </row>
    <row r="19">
      <c r="A19" s="116" t="s">
        <v>73</v>
      </c>
      <c r="B19" s="420" t="s">
        <v>33</v>
      </c>
      <c r="C19" s="37">
        <v>45020.0</v>
      </c>
      <c r="D19" s="95" t="s">
        <v>112</v>
      </c>
      <c r="E19" s="418" t="s">
        <v>71</v>
      </c>
      <c r="F19" s="40">
        <v>6.5</v>
      </c>
      <c r="G19" s="40">
        <v>1.0</v>
      </c>
      <c r="H19" s="420" t="s">
        <v>46</v>
      </c>
      <c r="I19" s="495">
        <v>45021.0</v>
      </c>
      <c r="J19" s="95" t="s">
        <v>112</v>
      </c>
      <c r="K19" s="418" t="s">
        <v>71</v>
      </c>
      <c r="L19" s="40">
        <v>6.5</v>
      </c>
      <c r="M19" s="40">
        <v>1.0</v>
      </c>
      <c r="N19" s="38" t="s">
        <v>36</v>
      </c>
      <c r="O19" s="37">
        <v>45022.0</v>
      </c>
      <c r="P19" s="95" t="s">
        <v>856</v>
      </c>
      <c r="Q19" s="418" t="s">
        <v>857</v>
      </c>
      <c r="R19" s="40">
        <v>6.75</v>
      </c>
      <c r="S19" s="40">
        <v>1.0</v>
      </c>
      <c r="T19" s="420" t="s">
        <v>37</v>
      </c>
      <c r="U19" s="37">
        <v>45023.0</v>
      </c>
      <c r="V19" s="95" t="s">
        <v>112</v>
      </c>
      <c r="W19" s="418" t="s">
        <v>71</v>
      </c>
      <c r="X19" s="40">
        <v>6.5</v>
      </c>
      <c r="Y19" s="40">
        <v>1.0</v>
      </c>
      <c r="Z19" s="420" t="s">
        <v>40</v>
      </c>
      <c r="AA19" s="37">
        <v>45024.0</v>
      </c>
      <c r="AB19" s="95" t="s">
        <v>25</v>
      </c>
      <c r="AC19" s="98" t="s">
        <v>25</v>
      </c>
      <c r="AD19" s="40">
        <v>0.0</v>
      </c>
      <c r="AE19" s="40">
        <v>0.0</v>
      </c>
      <c r="AF19" s="96" t="s">
        <v>43</v>
      </c>
      <c r="AG19" s="37">
        <v>45025.0</v>
      </c>
      <c r="AH19" s="95" t="s">
        <v>112</v>
      </c>
      <c r="AI19" s="98" t="s">
        <v>71</v>
      </c>
      <c r="AJ19" s="40">
        <v>6.5</v>
      </c>
      <c r="AK19" s="40">
        <v>1.0</v>
      </c>
      <c r="AL19" s="420" t="s">
        <v>44</v>
      </c>
      <c r="AM19" s="495">
        <v>45026.0</v>
      </c>
      <c r="AN19" s="95" t="s">
        <v>47</v>
      </c>
      <c r="AO19" s="98" t="s">
        <v>318</v>
      </c>
      <c r="AP19" s="40">
        <v>7.0</v>
      </c>
      <c r="AQ19" s="40">
        <v>1.0</v>
      </c>
      <c r="AR19" s="98"/>
      <c r="AS19" s="657">
        <f t="shared" ref="AS19:AT19" si="19">SUM(F19,L19,R19,X19,AD19,AJ19,AP19)</f>
        <v>39.75</v>
      </c>
      <c r="AT19" s="53">
        <f t="shared" si="19"/>
        <v>6</v>
      </c>
      <c r="AU19" s="658">
        <f t="shared" si="14"/>
        <v>45.75</v>
      </c>
      <c r="AV19" s="58">
        <v>3104.25</v>
      </c>
      <c r="AW19" s="584">
        <f>67.31*AS19</f>
        <v>2675.5725</v>
      </c>
      <c r="AX19" s="584">
        <f>74*AT19</f>
        <v>444</v>
      </c>
      <c r="AY19" s="584">
        <f t="shared" si="17"/>
        <v>3119.5725</v>
      </c>
    </row>
    <row r="20">
      <c r="A20" s="116"/>
      <c r="B20" s="292"/>
      <c r="C20" s="45"/>
      <c r="D20" s="98"/>
      <c r="E20" s="98"/>
      <c r="F20" s="64"/>
      <c r="G20" s="64"/>
      <c r="H20" s="64"/>
      <c r="I20" s="45"/>
      <c r="J20" s="98"/>
      <c r="K20" s="98"/>
      <c r="L20" s="64"/>
      <c r="M20" s="64"/>
      <c r="N20" s="64"/>
      <c r="O20" s="45"/>
      <c r="P20" s="98"/>
      <c r="Q20" s="98"/>
      <c r="R20" s="103"/>
      <c r="S20" s="103"/>
      <c r="T20" s="103"/>
      <c r="U20" s="103"/>
      <c r="V20" s="103"/>
      <c r="W20" s="106"/>
      <c r="X20" s="117"/>
      <c r="Y20" s="117"/>
      <c r="Z20" s="292"/>
      <c r="AA20" s="45"/>
      <c r="AB20" s="98"/>
      <c r="AC20" s="98"/>
      <c r="AD20" s="46"/>
      <c r="AE20" s="46"/>
      <c r="AF20" s="46"/>
      <c r="AG20" s="45"/>
      <c r="AH20" s="98"/>
      <c r="AI20" s="98"/>
      <c r="AJ20" s="292"/>
      <c r="AK20" s="292"/>
      <c r="AL20" s="292"/>
      <c r="AM20" s="200"/>
      <c r="AN20" s="98"/>
      <c r="AR20" s="630"/>
      <c r="AS20" s="53"/>
      <c r="AT20" s="53"/>
      <c r="AU20" s="53"/>
      <c r="AV20" s="58"/>
      <c r="AW20" s="584"/>
      <c r="AX20" s="584"/>
      <c r="AY20" s="584"/>
    </row>
    <row r="21">
      <c r="AO21" s="632"/>
      <c r="AP21" s="632"/>
      <c r="AQ21" s="632"/>
      <c r="AR21" s="655" t="s">
        <v>14</v>
      </c>
      <c r="AS21" s="627">
        <f t="shared" ref="AS21:AU21" si="20">SUM(AS15,AS16,AS17,AS18,AS19,AS20)</f>
        <v>88.25</v>
      </c>
      <c r="AT21" s="627">
        <f t="shared" si="20"/>
        <v>63</v>
      </c>
      <c r="AU21" s="627">
        <f t="shared" si="20"/>
        <v>151.25</v>
      </c>
      <c r="AV21" s="228">
        <v>12000.25</v>
      </c>
      <c r="AW21" s="33">
        <f t="shared" ref="AW21:AY21" si="21">SUM(AW16,AW17,AW18,AW19)</f>
        <v>6555.5725</v>
      </c>
      <c r="AX21" s="33">
        <f t="shared" si="21"/>
        <v>5460</v>
      </c>
      <c r="AY21" s="33">
        <f t="shared" si="21"/>
        <v>12015.5725</v>
      </c>
    </row>
    <row r="22">
      <c r="A22" s="100"/>
      <c r="B22" s="101"/>
      <c r="C22" s="101"/>
      <c r="D22" s="3"/>
      <c r="E22" s="4"/>
      <c r="F22" s="102"/>
      <c r="G22" s="102"/>
      <c r="H22" s="102"/>
      <c r="I22" s="102"/>
      <c r="J22" s="6" t="s">
        <v>85</v>
      </c>
      <c r="K22" s="4"/>
      <c r="R22" s="103"/>
      <c r="S22" s="103"/>
      <c r="T22" s="103"/>
      <c r="U22" s="104"/>
      <c r="V22" s="104"/>
      <c r="W22" s="105"/>
      <c r="X22" s="104"/>
      <c r="Y22" s="104"/>
      <c r="Z22" s="104"/>
      <c r="AA22" s="104"/>
      <c r="AB22" s="9" t="s">
        <v>85</v>
      </c>
      <c r="AC22" s="4"/>
      <c r="AD22" s="104"/>
      <c r="AE22" s="104"/>
      <c r="AF22" s="104"/>
      <c r="AG22" s="104"/>
      <c r="AH22" s="104"/>
      <c r="AI22" s="105"/>
      <c r="AJ22" s="104"/>
      <c r="AK22" s="104"/>
      <c r="AL22" s="104"/>
      <c r="AM22" s="104"/>
      <c r="AN22" s="104"/>
      <c r="AO22" s="105"/>
      <c r="AP22" s="104"/>
      <c r="AQ22" s="104"/>
      <c r="AR22" s="106"/>
      <c r="AS22" s="105"/>
      <c r="AT22" s="105"/>
      <c r="AU22" s="105"/>
      <c r="AV22" s="596"/>
      <c r="AW22" s="596"/>
      <c r="AX22" s="596"/>
      <c r="AY22" s="596"/>
    </row>
    <row r="23">
      <c r="A23" s="7"/>
      <c r="B23" s="350"/>
      <c r="C23" s="350"/>
      <c r="D23" s="124"/>
      <c r="E23" s="351">
        <v>45019.0</v>
      </c>
      <c r="F23" s="387"/>
      <c r="G23" s="387"/>
      <c r="H23" s="387"/>
      <c r="I23" s="124"/>
      <c r="J23" s="124"/>
      <c r="K23" s="351">
        <v>45020.0</v>
      </c>
      <c r="L23" s="124"/>
      <c r="M23" s="124"/>
      <c r="N23" s="124"/>
      <c r="O23" s="124"/>
      <c r="P23" s="124"/>
      <c r="Q23" s="351">
        <v>45021.0</v>
      </c>
      <c r="R23" s="8"/>
      <c r="S23" s="8"/>
      <c r="T23" s="8"/>
      <c r="U23" s="126"/>
      <c r="V23" s="126"/>
      <c r="W23" s="405">
        <v>45022.0</v>
      </c>
      <c r="X23" s="126"/>
      <c r="Y23" s="126"/>
      <c r="Z23" s="126"/>
      <c r="AA23" s="126"/>
      <c r="AB23" s="126"/>
      <c r="AC23" s="405">
        <v>45023.0</v>
      </c>
      <c r="AD23" s="126"/>
      <c r="AE23" s="126"/>
      <c r="AF23" s="126"/>
      <c r="AG23" s="126"/>
      <c r="AH23" s="126"/>
      <c r="AI23" s="405">
        <v>45024.0</v>
      </c>
      <c r="AJ23" s="126"/>
      <c r="AK23" s="126"/>
      <c r="AL23" s="126"/>
      <c r="AM23" s="126"/>
      <c r="AN23" s="126"/>
      <c r="AO23" s="405">
        <v>45025.0</v>
      </c>
      <c r="AP23" s="126"/>
      <c r="AQ23" s="126"/>
      <c r="AR23" s="32"/>
      <c r="AS23" s="32"/>
      <c r="AT23" s="32"/>
      <c r="AU23" s="32"/>
      <c r="AV23" s="226"/>
      <c r="AW23" s="226"/>
      <c r="AX23" s="226"/>
      <c r="AY23" s="226"/>
    </row>
    <row r="24">
      <c r="A24" s="107"/>
      <c r="B24" s="26"/>
      <c r="C24" s="26"/>
      <c r="D24" s="26" t="s">
        <v>2</v>
      </c>
      <c r="E24" s="26" t="s">
        <v>3</v>
      </c>
      <c r="F24" s="26" t="s">
        <v>4</v>
      </c>
      <c r="G24" s="26" t="s">
        <v>5</v>
      </c>
      <c r="H24" s="26"/>
      <c r="I24" s="26"/>
      <c r="J24" s="26" t="s">
        <v>2</v>
      </c>
      <c r="K24" s="26" t="s">
        <v>7</v>
      </c>
      <c r="L24" s="26" t="s">
        <v>4</v>
      </c>
      <c r="M24" s="26" t="s">
        <v>5</v>
      </c>
      <c r="N24" s="26"/>
      <c r="O24" s="26"/>
      <c r="P24" s="26" t="s">
        <v>2</v>
      </c>
      <c r="Q24" s="26" t="s">
        <v>8</v>
      </c>
      <c r="R24" s="26" t="s">
        <v>4</v>
      </c>
      <c r="S24" s="26" t="s">
        <v>5</v>
      </c>
      <c r="T24" s="28"/>
      <c r="U24" s="29"/>
      <c r="V24" s="29" t="s">
        <v>2</v>
      </c>
      <c r="W24" s="29" t="s">
        <v>9</v>
      </c>
      <c r="X24" s="26" t="s">
        <v>4</v>
      </c>
      <c r="Y24" s="26" t="s">
        <v>5</v>
      </c>
      <c r="Z24" s="29"/>
      <c r="AA24" s="29"/>
      <c r="AB24" s="29" t="s">
        <v>2</v>
      </c>
      <c r="AC24" s="29" t="s">
        <v>10</v>
      </c>
      <c r="AD24" s="26" t="s">
        <v>4</v>
      </c>
      <c r="AE24" s="26" t="s">
        <v>5</v>
      </c>
      <c r="AF24" s="29"/>
      <c r="AG24" s="29"/>
      <c r="AH24" s="29" t="s">
        <v>2</v>
      </c>
      <c r="AI24" s="29" t="s">
        <v>11</v>
      </c>
      <c r="AJ24" s="26" t="s">
        <v>4</v>
      </c>
      <c r="AK24" s="26" t="s">
        <v>5</v>
      </c>
      <c r="AL24" s="29"/>
      <c r="AM24" s="29"/>
      <c r="AN24" s="29" t="s">
        <v>2</v>
      </c>
      <c r="AO24" s="29" t="s">
        <v>12</v>
      </c>
      <c r="AP24" s="26" t="s">
        <v>4</v>
      </c>
      <c r="AQ24" s="26" t="s">
        <v>5</v>
      </c>
      <c r="AR24" s="193"/>
      <c r="AS24" s="646" t="s">
        <v>4</v>
      </c>
      <c r="AT24" s="646" t="s">
        <v>13</v>
      </c>
      <c r="AU24" s="646" t="s">
        <v>14</v>
      </c>
      <c r="AW24" s="646" t="s">
        <v>4</v>
      </c>
      <c r="AX24" s="646" t="s">
        <v>13</v>
      </c>
      <c r="AY24" s="646" t="s">
        <v>15</v>
      </c>
    </row>
    <row r="25">
      <c r="A25" s="35" t="s">
        <v>88</v>
      </c>
      <c r="B25" s="43" t="s">
        <v>19</v>
      </c>
      <c r="C25" s="37">
        <v>45019.0</v>
      </c>
      <c r="D25" s="42" t="s">
        <v>298</v>
      </c>
      <c r="E25" s="39" t="s">
        <v>280</v>
      </c>
      <c r="F25" s="40">
        <v>0.0</v>
      </c>
      <c r="G25" s="40">
        <v>7.0</v>
      </c>
      <c r="H25" s="43" t="s">
        <v>22</v>
      </c>
      <c r="I25" s="37">
        <v>45020.0</v>
      </c>
      <c r="J25" s="42" t="s">
        <v>298</v>
      </c>
      <c r="K25" s="39" t="s">
        <v>280</v>
      </c>
      <c r="L25" s="40">
        <v>0.0</v>
      </c>
      <c r="M25" s="40">
        <v>7.0</v>
      </c>
      <c r="N25" s="43" t="s">
        <v>24</v>
      </c>
      <c r="O25" s="37">
        <v>45021.0</v>
      </c>
      <c r="P25" s="42" t="s">
        <v>298</v>
      </c>
      <c r="Q25" s="39" t="s">
        <v>280</v>
      </c>
      <c r="R25" s="40">
        <v>0.0</v>
      </c>
      <c r="S25" s="40">
        <v>7.0</v>
      </c>
      <c r="T25" s="43" t="s">
        <v>26</v>
      </c>
      <c r="U25" s="37">
        <v>45022.0</v>
      </c>
      <c r="V25" s="42" t="s">
        <v>298</v>
      </c>
      <c r="W25" s="39" t="s">
        <v>280</v>
      </c>
      <c r="X25" s="40">
        <v>0.0</v>
      </c>
      <c r="Y25" s="40">
        <v>7.0</v>
      </c>
      <c r="Z25" s="43" t="s">
        <v>56</v>
      </c>
      <c r="AA25" s="37">
        <v>45023.0</v>
      </c>
      <c r="AB25" s="42" t="s">
        <v>278</v>
      </c>
      <c r="AC25" s="108" t="s">
        <v>92</v>
      </c>
      <c r="AD25" s="40">
        <v>0.0</v>
      </c>
      <c r="AE25" s="40">
        <v>8.0</v>
      </c>
      <c r="AF25" s="66" t="s">
        <v>57</v>
      </c>
      <c r="AG25" s="37">
        <v>45024.0</v>
      </c>
      <c r="AH25" s="42" t="s">
        <v>278</v>
      </c>
      <c r="AI25" s="108" t="s">
        <v>92</v>
      </c>
      <c r="AJ25" s="40">
        <v>0.0</v>
      </c>
      <c r="AK25" s="40">
        <v>8.0</v>
      </c>
      <c r="AL25" s="43" t="s">
        <v>93</v>
      </c>
      <c r="AM25" s="37">
        <v>45025.0</v>
      </c>
      <c r="AN25" s="42" t="s">
        <v>277</v>
      </c>
      <c r="AO25" s="108" t="s">
        <v>90</v>
      </c>
      <c r="AP25" s="40">
        <v>0.0</v>
      </c>
      <c r="AQ25" s="40">
        <v>7.5</v>
      </c>
      <c r="AR25" s="92"/>
      <c r="AS25" s="653">
        <f t="shared" ref="AS25:AT25" si="22">SUM(F25,L25,R25,X25,AD25,AJ25,AP25)</f>
        <v>0</v>
      </c>
      <c r="AT25" s="228">
        <f t="shared" si="22"/>
        <v>51.5</v>
      </c>
      <c r="AU25" s="654">
        <f t="shared" ref="AU25:AU28" si="24">SUM(AS25,AT25)</f>
        <v>51.5</v>
      </c>
      <c r="AV25" s="228">
        <v>4532.0</v>
      </c>
      <c r="AW25" s="706">
        <f t="shared" ref="AW25:AW28" si="25">80*AS25</f>
        <v>0</v>
      </c>
      <c r="AX25" s="707">
        <f t="shared" ref="AX25:AX28" si="26">88*AT25</f>
        <v>4532</v>
      </c>
      <c r="AY25" s="708">
        <f t="shared" ref="AY25:AY28" si="27">SUM(AW25,AX25)</f>
        <v>4532</v>
      </c>
    </row>
    <row r="26">
      <c r="A26" s="116" t="s">
        <v>97</v>
      </c>
      <c r="B26" s="420" t="s">
        <v>33</v>
      </c>
      <c r="C26" s="37">
        <v>45020.0</v>
      </c>
      <c r="D26" s="96" t="s">
        <v>74</v>
      </c>
      <c r="E26" s="110" t="s">
        <v>99</v>
      </c>
      <c r="F26" s="40">
        <v>7.0</v>
      </c>
      <c r="G26" s="40">
        <v>0.5</v>
      </c>
      <c r="H26" s="420" t="s">
        <v>46</v>
      </c>
      <c r="I26" s="495">
        <v>45021.0</v>
      </c>
      <c r="J26" s="96" t="s">
        <v>25</v>
      </c>
      <c r="K26" s="110" t="s">
        <v>25</v>
      </c>
      <c r="L26" s="40">
        <v>0.0</v>
      </c>
      <c r="M26" s="40">
        <v>0.0</v>
      </c>
      <c r="N26" s="38" t="s">
        <v>36</v>
      </c>
      <c r="O26" s="37">
        <v>45022.0</v>
      </c>
      <c r="P26" s="96" t="s">
        <v>74</v>
      </c>
      <c r="Q26" s="110" t="s">
        <v>99</v>
      </c>
      <c r="R26" s="40">
        <v>7.0</v>
      </c>
      <c r="S26" s="40">
        <v>0.5</v>
      </c>
      <c r="T26" s="420" t="s">
        <v>37</v>
      </c>
      <c r="U26" s="37">
        <v>45023.0</v>
      </c>
      <c r="V26" s="96" t="s">
        <v>74</v>
      </c>
      <c r="W26" s="110" t="s">
        <v>99</v>
      </c>
      <c r="X26" s="40">
        <v>7.0</v>
      </c>
      <c r="Y26" s="40">
        <v>0.5</v>
      </c>
      <c r="Z26" s="420" t="s">
        <v>40</v>
      </c>
      <c r="AA26" s="37">
        <v>45024.0</v>
      </c>
      <c r="AB26" s="114" t="s">
        <v>281</v>
      </c>
      <c r="AC26" s="110" t="s">
        <v>101</v>
      </c>
      <c r="AD26" s="40">
        <v>8.0</v>
      </c>
      <c r="AE26" s="40">
        <v>0.0</v>
      </c>
      <c r="AF26" s="96" t="s">
        <v>43</v>
      </c>
      <c r="AG26" s="37">
        <v>45025.0</v>
      </c>
      <c r="AH26" s="114" t="s">
        <v>281</v>
      </c>
      <c r="AI26" s="110" t="s">
        <v>101</v>
      </c>
      <c r="AJ26" s="40">
        <v>8.0</v>
      </c>
      <c r="AK26" s="40">
        <v>0.0</v>
      </c>
      <c r="AL26" s="420" t="s">
        <v>44</v>
      </c>
      <c r="AM26" s="495">
        <v>45026.0</v>
      </c>
      <c r="AN26" s="96" t="s">
        <v>799</v>
      </c>
      <c r="AO26" s="110" t="s">
        <v>800</v>
      </c>
      <c r="AP26" s="40">
        <v>6.0</v>
      </c>
      <c r="AQ26" s="40">
        <v>0.5</v>
      </c>
      <c r="AR26" s="98"/>
      <c r="AS26" s="653">
        <f t="shared" ref="AS26:AT26" si="23">SUM(F26,L26,R26,X26,AD26,AJ26,AP26)</f>
        <v>43</v>
      </c>
      <c r="AT26" s="228">
        <f t="shared" si="23"/>
        <v>2</v>
      </c>
      <c r="AU26" s="654">
        <f t="shared" si="24"/>
        <v>45</v>
      </c>
      <c r="AV26" s="228">
        <v>3616.0</v>
      </c>
      <c r="AW26" s="706">
        <f t="shared" si="25"/>
        <v>3440</v>
      </c>
      <c r="AX26" s="707">
        <f t="shared" si="26"/>
        <v>176</v>
      </c>
      <c r="AY26" s="708">
        <f t="shared" si="27"/>
        <v>3616</v>
      </c>
    </row>
    <row r="27">
      <c r="A27" s="109" t="s">
        <v>403</v>
      </c>
      <c r="B27" s="420" t="s">
        <v>33</v>
      </c>
      <c r="C27" s="37">
        <v>45020.0</v>
      </c>
      <c r="D27" s="95" t="s">
        <v>112</v>
      </c>
      <c r="E27" s="418" t="s">
        <v>71</v>
      </c>
      <c r="F27" s="40">
        <v>6.5</v>
      </c>
      <c r="G27" s="40">
        <v>1.0</v>
      </c>
      <c r="H27" s="420" t="s">
        <v>46</v>
      </c>
      <c r="I27" s="495">
        <v>45021.0</v>
      </c>
      <c r="J27" s="96" t="s">
        <v>74</v>
      </c>
      <c r="K27" s="110" t="s">
        <v>99</v>
      </c>
      <c r="L27" s="40">
        <v>7.0</v>
      </c>
      <c r="M27" s="40">
        <v>0.5</v>
      </c>
      <c r="N27" s="38" t="s">
        <v>36</v>
      </c>
      <c r="O27" s="37">
        <v>45022.0</v>
      </c>
      <c r="P27" s="96" t="s">
        <v>25</v>
      </c>
      <c r="Q27" s="110" t="s">
        <v>25</v>
      </c>
      <c r="R27" s="40">
        <v>0.0</v>
      </c>
      <c r="S27" s="40">
        <v>0.0</v>
      </c>
      <c r="T27" s="420" t="s">
        <v>37</v>
      </c>
      <c r="U27" s="37">
        <v>45023.0</v>
      </c>
      <c r="V27" s="96" t="s">
        <v>25</v>
      </c>
      <c r="W27" s="110" t="s">
        <v>25</v>
      </c>
      <c r="X27" s="40">
        <v>0.0</v>
      </c>
      <c r="Y27" s="40">
        <v>0.0</v>
      </c>
      <c r="Z27" s="420" t="s">
        <v>40</v>
      </c>
      <c r="AA27" s="37">
        <v>45024.0</v>
      </c>
      <c r="AB27" s="114" t="s">
        <v>236</v>
      </c>
      <c r="AC27" s="110" t="s">
        <v>125</v>
      </c>
      <c r="AD27" s="40">
        <v>5.0</v>
      </c>
      <c r="AE27" s="40">
        <v>0.0</v>
      </c>
      <c r="AF27" s="96" t="s">
        <v>43</v>
      </c>
      <c r="AG27" s="37">
        <v>45025.0</v>
      </c>
      <c r="AH27" s="114"/>
      <c r="AI27" s="110"/>
      <c r="AJ27" s="40">
        <v>0.0</v>
      </c>
      <c r="AK27" s="40">
        <v>0.0</v>
      </c>
      <c r="AL27" s="420" t="s">
        <v>44</v>
      </c>
      <c r="AM27" s="495">
        <v>45026.0</v>
      </c>
      <c r="AN27" s="96"/>
      <c r="AO27" s="110"/>
      <c r="AP27" s="40">
        <v>0.0</v>
      </c>
      <c r="AQ27" s="40">
        <v>0.0</v>
      </c>
      <c r="AR27" s="649"/>
      <c r="AS27" s="657">
        <f t="shared" ref="AS27:AT27" si="28">SUM(F27,L27,R27,X27,AD27,AJ27,AP27)</f>
        <v>18.5</v>
      </c>
      <c r="AT27" s="58">
        <f t="shared" si="28"/>
        <v>1.5</v>
      </c>
      <c r="AU27" s="658">
        <f t="shared" si="24"/>
        <v>20</v>
      </c>
      <c r="AV27" s="58">
        <v>1612.0</v>
      </c>
      <c r="AW27" s="706">
        <f t="shared" si="25"/>
        <v>1480</v>
      </c>
      <c r="AX27" s="707">
        <f t="shared" si="26"/>
        <v>132</v>
      </c>
      <c r="AY27" s="708">
        <f t="shared" si="27"/>
        <v>1612</v>
      </c>
    </row>
    <row r="28">
      <c r="A28" s="35" t="s">
        <v>82</v>
      </c>
      <c r="B28" s="64"/>
      <c r="C28" s="45"/>
      <c r="D28" s="39"/>
      <c r="E28" s="39"/>
      <c r="F28" s="40">
        <v>0.0</v>
      </c>
      <c r="G28" s="40">
        <v>0.0</v>
      </c>
      <c r="H28" s="420" t="s">
        <v>46</v>
      </c>
      <c r="I28" s="495">
        <v>45021.0</v>
      </c>
      <c r="J28" s="95" t="s">
        <v>128</v>
      </c>
      <c r="K28" s="418" t="s">
        <v>202</v>
      </c>
      <c r="L28" s="40">
        <v>6.0</v>
      </c>
      <c r="M28" s="40">
        <v>1.0</v>
      </c>
      <c r="N28" s="38" t="s">
        <v>36</v>
      </c>
      <c r="O28" s="37">
        <v>45022.0</v>
      </c>
      <c r="P28" s="95" t="s">
        <v>128</v>
      </c>
      <c r="Q28" s="418" t="s">
        <v>202</v>
      </c>
      <c r="R28" s="40">
        <v>6.0</v>
      </c>
      <c r="S28" s="40">
        <v>1.0</v>
      </c>
      <c r="T28" s="420" t="s">
        <v>37</v>
      </c>
      <c r="U28" s="37">
        <v>45023.0</v>
      </c>
      <c r="V28" s="95" t="s">
        <v>128</v>
      </c>
      <c r="W28" s="418" t="s">
        <v>202</v>
      </c>
      <c r="X28" s="40">
        <v>6.0</v>
      </c>
      <c r="Y28" s="40">
        <v>1.0</v>
      </c>
      <c r="Z28" s="292"/>
      <c r="AA28" s="45"/>
      <c r="AB28" s="72"/>
      <c r="AC28" s="92"/>
      <c r="AD28" s="40">
        <v>0.0</v>
      </c>
      <c r="AE28" s="40">
        <v>0.0</v>
      </c>
      <c r="AF28" s="92"/>
      <c r="AG28" s="104"/>
      <c r="AH28" s="53"/>
      <c r="AI28" s="39"/>
      <c r="AJ28" s="40">
        <v>0.0</v>
      </c>
      <c r="AK28" s="40">
        <v>0.0</v>
      </c>
      <c r="AL28" s="292"/>
      <c r="AM28" s="200"/>
      <c r="AN28" s="92"/>
      <c r="AP28" s="40">
        <v>0.0</v>
      </c>
      <c r="AQ28" s="40">
        <v>0.0</v>
      </c>
      <c r="AR28" s="92"/>
      <c r="AS28" s="660">
        <f t="shared" ref="AS28:AT28" si="29">SUM(F28,L28,R28,X28,AD28,AJ28,AP28)</f>
        <v>18</v>
      </c>
      <c r="AT28" s="686">
        <f t="shared" si="29"/>
        <v>3</v>
      </c>
      <c r="AU28" s="658">
        <f t="shared" si="24"/>
        <v>21</v>
      </c>
      <c r="AV28" s="58">
        <v>1704.0</v>
      </c>
      <c r="AW28" s="706">
        <f t="shared" si="25"/>
        <v>1440</v>
      </c>
      <c r="AX28" s="707">
        <f t="shared" si="26"/>
        <v>264</v>
      </c>
      <c r="AY28" s="708">
        <f t="shared" si="27"/>
        <v>1704</v>
      </c>
    </row>
    <row r="29">
      <c r="A29" s="368"/>
      <c r="B29" s="121"/>
      <c r="C29" s="361"/>
      <c r="D29" s="382"/>
      <c r="E29" s="382"/>
      <c r="F29" s="123"/>
      <c r="G29" s="123"/>
      <c r="H29" s="123"/>
      <c r="I29" s="124"/>
      <c r="J29" s="425"/>
      <c r="K29" s="425"/>
      <c r="L29" s="124"/>
      <c r="M29" s="124"/>
      <c r="N29" s="124"/>
      <c r="O29" s="124"/>
      <c r="P29" s="7"/>
      <c r="Q29" s="124"/>
      <c r="R29" s="8"/>
      <c r="S29" s="8"/>
      <c r="T29" s="8"/>
      <c r="U29" s="8"/>
      <c r="V29" s="8"/>
      <c r="W29" s="126"/>
      <c r="X29" s="119"/>
      <c r="Y29" s="119"/>
      <c r="Z29" s="119"/>
      <c r="AA29" s="8"/>
      <c r="AB29" s="141"/>
      <c r="AC29" s="142"/>
      <c r="AD29" s="8"/>
      <c r="AE29" s="8"/>
      <c r="AF29" s="8"/>
      <c r="AG29" s="8"/>
      <c r="AH29" s="115"/>
      <c r="AI29" s="115"/>
      <c r="AJ29" s="8"/>
      <c r="AK29" s="8"/>
      <c r="AL29" s="8"/>
      <c r="AM29" s="8"/>
      <c r="AN29" s="8"/>
      <c r="AR29" s="630"/>
      <c r="AS29" s="649"/>
      <c r="AT29" s="709"/>
      <c r="AU29" s="53"/>
      <c r="AV29" s="58"/>
      <c r="AW29" s="710"/>
      <c r="AX29" s="584"/>
      <c r="AY29" s="711"/>
    </row>
    <row r="30">
      <c r="A30" s="368"/>
      <c r="B30" s="121"/>
      <c r="C30" s="361"/>
      <c r="D30" s="382"/>
      <c r="E30" s="382"/>
      <c r="F30" s="100"/>
      <c r="G30" s="100"/>
      <c r="H30" s="100"/>
      <c r="I30" s="7"/>
      <c r="J30" s="424"/>
      <c r="K30" s="424"/>
      <c r="L30" s="7"/>
      <c r="M30" s="7"/>
      <c r="N30" s="7"/>
      <c r="O30" s="7"/>
      <c r="P30" s="7"/>
      <c r="Q30" s="7"/>
      <c r="R30" s="8"/>
      <c r="S30" s="8"/>
      <c r="T30" s="8"/>
      <c r="U30" s="8"/>
      <c r="V30" s="8"/>
      <c r="W30" s="8"/>
      <c r="X30" s="119"/>
      <c r="Y30" s="119"/>
      <c r="Z30" s="119"/>
      <c r="AA30" s="8"/>
      <c r="AB30" s="74"/>
      <c r="AC30" s="115"/>
      <c r="AD30" s="8"/>
      <c r="AE30" s="8"/>
      <c r="AF30" s="8"/>
      <c r="AG30" s="8"/>
      <c r="AH30" s="115"/>
      <c r="AI30" s="115"/>
      <c r="AJ30" s="8"/>
      <c r="AK30" s="8"/>
      <c r="AL30" s="8"/>
      <c r="AM30" s="8"/>
      <c r="AN30" s="8"/>
      <c r="AO30" s="632"/>
      <c r="AP30" s="632"/>
      <c r="AQ30" s="632"/>
      <c r="AR30" s="626" t="s">
        <v>14</v>
      </c>
      <c r="AS30" s="627">
        <f t="shared" ref="AS30:AU30" si="30">SUM(AS24,AS25,AS26,AS27,AS28,AS29)</f>
        <v>79.5</v>
      </c>
      <c r="AT30" s="627">
        <f t="shared" si="30"/>
        <v>58</v>
      </c>
      <c r="AU30" s="627">
        <f t="shared" si="30"/>
        <v>137.5</v>
      </c>
      <c r="AV30" s="228">
        <v>11464.0</v>
      </c>
      <c r="AW30" s="712">
        <f t="shared" ref="AW30:AY30" si="31">SUM(AW25,AW26,AW27,AW28)</f>
        <v>6360</v>
      </c>
      <c r="AX30" s="713">
        <f t="shared" si="31"/>
        <v>5104</v>
      </c>
      <c r="AY30" s="714">
        <f t="shared" si="31"/>
        <v>11464</v>
      </c>
    </row>
    <row r="31">
      <c r="A31" s="368"/>
      <c r="B31" s="361"/>
      <c r="C31" s="361"/>
      <c r="D31" s="3"/>
      <c r="E31" s="4"/>
      <c r="F31" s="100"/>
      <c r="G31" s="100"/>
      <c r="H31" s="100"/>
      <c r="I31" s="7"/>
      <c r="J31" s="3" t="s">
        <v>23</v>
      </c>
      <c r="K31" s="4"/>
      <c r="L31" s="7"/>
      <c r="M31" s="7"/>
      <c r="N31" s="7"/>
      <c r="O31" s="7"/>
      <c r="P31" s="7"/>
      <c r="Q31" s="7"/>
      <c r="R31" s="8"/>
      <c r="S31" s="8"/>
      <c r="T31" s="8"/>
      <c r="U31" s="8"/>
      <c r="V31" s="8"/>
      <c r="W31" s="8"/>
      <c r="X31" s="119"/>
      <c r="Y31" s="119"/>
      <c r="Z31" s="119"/>
      <c r="AA31" s="8"/>
      <c r="AB31" s="431" t="s">
        <v>23</v>
      </c>
      <c r="AC31" s="4"/>
      <c r="AD31" s="8"/>
      <c r="AE31" s="8"/>
      <c r="AF31" s="8"/>
      <c r="AG31" s="8"/>
      <c r="AH31" s="431"/>
      <c r="AI31" s="4"/>
      <c r="AJ31" s="8"/>
      <c r="AK31" s="8"/>
      <c r="AL31" s="8"/>
      <c r="AM31" s="8"/>
      <c r="AN31" s="8"/>
      <c r="AO31" s="8"/>
      <c r="AP31" s="8"/>
      <c r="AQ31" s="8"/>
      <c r="AR31" s="205"/>
      <c r="AS31" s="32"/>
      <c r="AT31" s="32"/>
      <c r="AU31" s="32"/>
      <c r="AV31" s="226"/>
      <c r="AW31" s="226"/>
      <c r="AX31" s="226"/>
      <c r="AY31" s="226"/>
    </row>
    <row r="32">
      <c r="A32" s="7"/>
      <c r="B32" s="350"/>
      <c r="C32" s="350"/>
      <c r="D32" s="124"/>
      <c r="E32" s="351">
        <v>45019.0</v>
      </c>
      <c r="F32" s="387"/>
      <c r="G32" s="387"/>
      <c r="H32" s="387"/>
      <c r="I32" s="124"/>
      <c r="J32" s="124"/>
      <c r="K32" s="351">
        <v>45020.0</v>
      </c>
      <c r="L32" s="124"/>
      <c r="M32" s="124"/>
      <c r="N32" s="124"/>
      <c r="O32" s="124"/>
      <c r="P32" s="124"/>
      <c r="Q32" s="351">
        <v>45021.0</v>
      </c>
      <c r="R32" s="8"/>
      <c r="S32" s="8"/>
      <c r="T32" s="8"/>
      <c r="U32" s="126"/>
      <c r="V32" s="126"/>
      <c r="W32" s="405">
        <v>45022.0</v>
      </c>
      <c r="X32" s="126"/>
      <c r="Y32" s="126"/>
      <c r="Z32" s="126"/>
      <c r="AA32" s="126"/>
      <c r="AB32" s="126"/>
      <c r="AC32" s="405">
        <v>45023.0</v>
      </c>
      <c r="AD32" s="126"/>
      <c r="AE32" s="126"/>
      <c r="AF32" s="126"/>
      <c r="AG32" s="126"/>
      <c r="AH32" s="126"/>
      <c r="AI32" s="405">
        <v>45024.0</v>
      </c>
      <c r="AJ32" s="126"/>
      <c r="AK32" s="126"/>
      <c r="AL32" s="126"/>
      <c r="AM32" s="126"/>
      <c r="AN32" s="126"/>
      <c r="AO32" s="405">
        <v>45025.0</v>
      </c>
      <c r="AP32" s="126"/>
      <c r="AQ32" s="126"/>
      <c r="AR32" s="649"/>
      <c r="AS32" s="661"/>
      <c r="AT32" s="661"/>
      <c r="AU32" s="661"/>
      <c r="AV32" s="685"/>
      <c r="AW32" s="685"/>
      <c r="AX32" s="685"/>
      <c r="AY32" s="685"/>
    </row>
    <row r="33">
      <c r="A33" s="107"/>
      <c r="B33" s="26"/>
      <c r="C33" s="26"/>
      <c r="D33" s="26" t="s">
        <v>2</v>
      </c>
      <c r="E33" s="26" t="s">
        <v>3</v>
      </c>
      <c r="F33" s="26" t="s">
        <v>4</v>
      </c>
      <c r="G33" s="26" t="s">
        <v>5</v>
      </c>
      <c r="H33" s="26"/>
      <c r="I33" s="26"/>
      <c r="J33" s="26" t="s">
        <v>2</v>
      </c>
      <c r="K33" s="26" t="s">
        <v>7</v>
      </c>
      <c r="L33" s="26" t="s">
        <v>4</v>
      </c>
      <c r="M33" s="26" t="s">
        <v>5</v>
      </c>
      <c r="N33" s="26"/>
      <c r="O33" s="26"/>
      <c r="P33" s="26" t="s">
        <v>2</v>
      </c>
      <c r="Q33" s="26" t="s">
        <v>8</v>
      </c>
      <c r="R33" s="26" t="s">
        <v>4</v>
      </c>
      <c r="S33" s="26" t="s">
        <v>5</v>
      </c>
      <c r="T33" s="28"/>
      <c r="U33" s="29"/>
      <c r="V33" s="29" t="s">
        <v>2</v>
      </c>
      <c r="W33" s="29" t="s">
        <v>9</v>
      </c>
      <c r="X33" s="26" t="s">
        <v>4</v>
      </c>
      <c r="Y33" s="26" t="s">
        <v>5</v>
      </c>
      <c r="Z33" s="29"/>
      <c r="AA33" s="29"/>
      <c r="AB33" s="29" t="s">
        <v>2</v>
      </c>
      <c r="AC33" s="29" t="s">
        <v>10</v>
      </c>
      <c r="AD33" s="26" t="s">
        <v>4</v>
      </c>
      <c r="AE33" s="26" t="s">
        <v>5</v>
      </c>
      <c r="AF33" s="29"/>
      <c r="AG33" s="29"/>
      <c r="AH33" s="29" t="s">
        <v>2</v>
      </c>
      <c r="AI33" s="29" t="s">
        <v>11</v>
      </c>
      <c r="AJ33" s="26" t="s">
        <v>4</v>
      </c>
      <c r="AK33" s="26" t="s">
        <v>5</v>
      </c>
      <c r="AL33" s="29"/>
      <c r="AM33" s="29"/>
      <c r="AN33" s="29" t="s">
        <v>2</v>
      </c>
      <c r="AO33" s="29" t="s">
        <v>12</v>
      </c>
      <c r="AP33" s="26" t="s">
        <v>4</v>
      </c>
      <c r="AQ33" s="26" t="s">
        <v>5</v>
      </c>
      <c r="AR33" s="32"/>
      <c r="AS33" s="646" t="s">
        <v>4</v>
      </c>
      <c r="AT33" s="646" t="s">
        <v>13</v>
      </c>
      <c r="AU33" s="646" t="s">
        <v>14</v>
      </c>
      <c r="AW33" s="646" t="s">
        <v>4</v>
      </c>
      <c r="AX33" s="646" t="s">
        <v>13</v>
      </c>
      <c r="AY33" s="646" t="s">
        <v>15</v>
      </c>
    </row>
    <row r="34">
      <c r="A34" s="35" t="s">
        <v>123</v>
      </c>
      <c r="B34" s="275" t="s">
        <v>62</v>
      </c>
      <c r="C34" s="37">
        <v>45020.0</v>
      </c>
      <c r="D34" s="131" t="s">
        <v>901</v>
      </c>
      <c r="E34" s="111" t="s">
        <v>903</v>
      </c>
      <c r="F34" s="40">
        <v>2.0</v>
      </c>
      <c r="G34" s="40">
        <v>5.5</v>
      </c>
      <c r="H34" s="420" t="s">
        <v>46</v>
      </c>
      <c r="I34" s="495">
        <v>45021.0</v>
      </c>
      <c r="J34" s="131" t="s">
        <v>25</v>
      </c>
      <c r="K34" s="433" t="s">
        <v>25</v>
      </c>
      <c r="L34" s="40">
        <v>0.0</v>
      </c>
      <c r="M34" s="40">
        <v>0.0</v>
      </c>
      <c r="N34" s="38" t="s">
        <v>64</v>
      </c>
      <c r="O34" s="37">
        <v>45022.0</v>
      </c>
      <c r="P34" s="131" t="s">
        <v>901</v>
      </c>
      <c r="Q34" s="111" t="s">
        <v>903</v>
      </c>
      <c r="R34" s="40">
        <v>2.0</v>
      </c>
      <c r="S34" s="40">
        <v>5.5</v>
      </c>
      <c r="T34" s="95" t="s">
        <v>67</v>
      </c>
      <c r="U34" s="37">
        <v>45023.0</v>
      </c>
      <c r="V34" s="131" t="s">
        <v>901</v>
      </c>
      <c r="W34" s="111" t="s">
        <v>903</v>
      </c>
      <c r="X34" s="40">
        <v>2.0</v>
      </c>
      <c r="Y34" s="40">
        <v>5.5</v>
      </c>
      <c r="Z34" s="95" t="s">
        <v>78</v>
      </c>
      <c r="AA34" s="37">
        <v>45024.0</v>
      </c>
      <c r="AB34" s="131" t="s">
        <v>901</v>
      </c>
      <c r="AC34" s="111" t="s">
        <v>903</v>
      </c>
      <c r="AD34" s="40">
        <v>2.0</v>
      </c>
      <c r="AE34" s="40">
        <v>5.5</v>
      </c>
      <c r="AF34" s="434" t="s">
        <v>79</v>
      </c>
      <c r="AG34" s="37">
        <v>45025.0</v>
      </c>
      <c r="AH34" s="131" t="s">
        <v>286</v>
      </c>
      <c r="AI34" s="111" t="s">
        <v>918</v>
      </c>
      <c r="AJ34" s="40">
        <v>0.0</v>
      </c>
      <c r="AK34" s="40">
        <v>4.5</v>
      </c>
      <c r="AL34" s="96" t="s">
        <v>44</v>
      </c>
      <c r="AM34" s="495">
        <v>45026.0</v>
      </c>
      <c r="AN34" s="131" t="s">
        <v>901</v>
      </c>
      <c r="AO34" s="111" t="s">
        <v>903</v>
      </c>
      <c r="AP34" s="40">
        <v>2.0</v>
      </c>
      <c r="AQ34" s="40">
        <v>5.5</v>
      </c>
      <c r="AR34" s="98"/>
      <c r="AS34" s="657">
        <f t="shared" ref="AS34:AT34" si="32">SUM(F34,L34,R34,X34,AD34,AJ34,AP34)</f>
        <v>10</v>
      </c>
      <c r="AT34" s="53">
        <f t="shared" si="32"/>
        <v>32</v>
      </c>
      <c r="AU34" s="658">
        <f t="shared" ref="AU34:AU38" si="34">SUM(AS34,AT34)</f>
        <v>42</v>
      </c>
      <c r="AV34" s="58">
        <v>3616.0</v>
      </c>
      <c r="AW34" s="584">
        <f t="shared" ref="AW34:AW38" si="35">80*AS34</f>
        <v>800</v>
      </c>
      <c r="AX34" s="584">
        <f t="shared" ref="AX34:AX38" si="36">88*AT34</f>
        <v>2816</v>
      </c>
      <c r="AY34" s="584">
        <f t="shared" ref="AY34:AY38" si="37">SUM(AW34,AX34)</f>
        <v>3616</v>
      </c>
    </row>
    <row r="35">
      <c r="A35" s="67" t="s">
        <v>52</v>
      </c>
      <c r="B35" s="363" t="s">
        <v>33</v>
      </c>
      <c r="C35" s="146">
        <v>45020.0</v>
      </c>
      <c r="D35" s="147" t="s">
        <v>904</v>
      </c>
      <c r="E35" s="111" t="s">
        <v>222</v>
      </c>
      <c r="F35" s="40">
        <v>3.0</v>
      </c>
      <c r="G35" s="40">
        <v>0.0</v>
      </c>
      <c r="H35" s="693" t="s">
        <v>46</v>
      </c>
      <c r="I35" s="498">
        <v>45021.0</v>
      </c>
      <c r="J35" s="147" t="s">
        <v>901</v>
      </c>
      <c r="K35" s="111" t="s">
        <v>903</v>
      </c>
      <c r="L35" s="40">
        <v>2.0</v>
      </c>
      <c r="M35" s="40">
        <v>5.5</v>
      </c>
      <c r="N35" s="38"/>
      <c r="O35" s="37"/>
      <c r="P35" s="691"/>
      <c r="Q35" s="131"/>
      <c r="R35" s="40">
        <v>0.0</v>
      </c>
      <c r="S35" s="40">
        <v>0.0</v>
      </c>
      <c r="T35" s="98"/>
      <c r="U35" s="45"/>
      <c r="V35" s="111"/>
      <c r="W35" s="111"/>
      <c r="X35" s="40">
        <v>0.0</v>
      </c>
      <c r="Y35" s="40">
        <v>0.0</v>
      </c>
      <c r="AD35" s="40">
        <v>0.0</v>
      </c>
      <c r="AE35" s="40">
        <v>0.0</v>
      </c>
      <c r="AJ35" s="40">
        <v>0.0</v>
      </c>
      <c r="AK35" s="40">
        <v>0.0</v>
      </c>
      <c r="AL35" s="64"/>
      <c r="AM35" s="45"/>
      <c r="AN35" s="111"/>
      <c r="AO35" s="111"/>
      <c r="AP35" s="40">
        <v>0.0</v>
      </c>
      <c r="AQ35" s="40">
        <v>0.0</v>
      </c>
      <c r="AR35" s="111"/>
      <c r="AS35" s="666">
        <f t="shared" ref="AS35:AT35" si="33">SUM(F35,L35,R35,X35,AD35,AJ35,AP35)</f>
        <v>5</v>
      </c>
      <c r="AT35" s="111">
        <f t="shared" si="33"/>
        <v>5.5</v>
      </c>
      <c r="AU35" s="667">
        <f t="shared" si="34"/>
        <v>10.5</v>
      </c>
      <c r="AV35" s="689">
        <v>884.0</v>
      </c>
      <c r="AW35" s="584">
        <f t="shared" si="35"/>
        <v>400</v>
      </c>
      <c r="AX35" s="584">
        <f t="shared" si="36"/>
        <v>484</v>
      </c>
      <c r="AY35" s="584">
        <f t="shared" si="37"/>
        <v>884</v>
      </c>
    </row>
    <row r="36">
      <c r="A36" s="67" t="s">
        <v>18</v>
      </c>
      <c r="F36" s="40">
        <v>0.0</v>
      </c>
      <c r="G36" s="40">
        <v>0.0</v>
      </c>
      <c r="H36" s="693" t="s">
        <v>46</v>
      </c>
      <c r="I36" s="498">
        <v>45021.0</v>
      </c>
      <c r="J36" s="147" t="s">
        <v>904</v>
      </c>
      <c r="K36" s="111" t="s">
        <v>222</v>
      </c>
      <c r="L36" s="40">
        <v>3.0</v>
      </c>
      <c r="M36" s="40">
        <v>0.0</v>
      </c>
      <c r="N36" s="693" t="s">
        <v>36</v>
      </c>
      <c r="O36" s="498">
        <v>45022.0</v>
      </c>
      <c r="P36" s="147" t="s">
        <v>904</v>
      </c>
      <c r="Q36" s="111" t="s">
        <v>222</v>
      </c>
      <c r="R36" s="40">
        <v>3.0</v>
      </c>
      <c r="S36" s="40">
        <v>0.0</v>
      </c>
      <c r="T36" s="300" t="s">
        <v>37</v>
      </c>
      <c r="U36" s="146">
        <v>45023.0</v>
      </c>
      <c r="V36" s="147" t="s">
        <v>904</v>
      </c>
      <c r="W36" s="111" t="s">
        <v>222</v>
      </c>
      <c r="X36" s="40">
        <v>3.0</v>
      </c>
      <c r="Y36" s="40">
        <v>0.0</v>
      </c>
      <c r="Z36" s="420" t="s">
        <v>40</v>
      </c>
      <c r="AA36" s="37">
        <v>45024.0</v>
      </c>
      <c r="AB36" s="147" t="s">
        <v>904</v>
      </c>
      <c r="AC36" s="111" t="s">
        <v>222</v>
      </c>
      <c r="AD36" s="40">
        <v>3.0</v>
      </c>
      <c r="AE36" s="40">
        <v>0.0</v>
      </c>
      <c r="AF36" s="297"/>
      <c r="AG36" s="45"/>
      <c r="AH36" s="204"/>
      <c r="AI36" s="204"/>
      <c r="AJ36" s="40">
        <v>0.0</v>
      </c>
      <c r="AK36" s="40">
        <v>0.0</v>
      </c>
      <c r="AP36" s="40">
        <v>0.0</v>
      </c>
      <c r="AQ36" s="40">
        <v>0.0</v>
      </c>
      <c r="AR36" s="496"/>
      <c r="AS36" s="669">
        <f t="shared" ref="AS36:AT36" si="38">SUM(F36,L36,R36,X36,AD36,AJ36,AP36)</f>
        <v>12</v>
      </c>
      <c r="AT36" s="93">
        <f t="shared" si="38"/>
        <v>0</v>
      </c>
      <c r="AU36" s="531">
        <f t="shared" si="34"/>
        <v>12</v>
      </c>
      <c r="AV36" s="692">
        <v>960.0</v>
      </c>
      <c r="AW36" s="584">
        <f t="shared" si="35"/>
        <v>960</v>
      </c>
      <c r="AX36" s="584">
        <f t="shared" si="36"/>
        <v>0</v>
      </c>
      <c r="AY36" s="584">
        <f t="shared" si="37"/>
        <v>960</v>
      </c>
    </row>
    <row r="37">
      <c r="A37" s="67" t="s">
        <v>50</v>
      </c>
      <c r="F37" s="40">
        <v>0.0</v>
      </c>
      <c r="G37" s="40">
        <v>0.0</v>
      </c>
      <c r="L37" s="40">
        <v>0.0</v>
      </c>
      <c r="M37" s="40">
        <v>0.0</v>
      </c>
      <c r="R37" s="40">
        <v>0.0</v>
      </c>
      <c r="S37" s="40">
        <v>0.0</v>
      </c>
      <c r="X37" s="40">
        <v>0.0</v>
      </c>
      <c r="Y37" s="40">
        <v>0.0</v>
      </c>
      <c r="Z37" s="292"/>
      <c r="AA37" s="45"/>
      <c r="AB37" s="111"/>
      <c r="AC37" s="111"/>
      <c r="AD37" s="40">
        <v>0.0</v>
      </c>
      <c r="AE37" s="40">
        <v>0.0</v>
      </c>
      <c r="AF37" s="434" t="s">
        <v>43</v>
      </c>
      <c r="AG37" s="37">
        <v>45025.0</v>
      </c>
      <c r="AH37" s="147" t="s">
        <v>708</v>
      </c>
      <c r="AI37" s="111" t="s">
        <v>709</v>
      </c>
      <c r="AJ37" s="40">
        <v>2.0</v>
      </c>
      <c r="AK37" s="40">
        <v>0.0</v>
      </c>
      <c r="AL37" s="148" t="s">
        <v>44</v>
      </c>
      <c r="AM37" s="498">
        <v>45026.0</v>
      </c>
      <c r="AN37" s="147" t="s">
        <v>904</v>
      </c>
      <c r="AO37" s="111" t="s">
        <v>222</v>
      </c>
      <c r="AP37" s="40">
        <v>3.0</v>
      </c>
      <c r="AQ37" s="40">
        <v>0.0</v>
      </c>
      <c r="AR37" s="111"/>
      <c r="AS37" s="666">
        <f t="shared" ref="AS37:AT37" si="39">SUM(F37,L37,R37,X37,AD37,AJ37,AP37)</f>
        <v>5</v>
      </c>
      <c r="AT37" s="111">
        <f t="shared" si="39"/>
        <v>0</v>
      </c>
      <c r="AU37" s="667">
        <f t="shared" si="34"/>
        <v>5</v>
      </c>
      <c r="AV37" s="689">
        <v>400.0</v>
      </c>
      <c r="AW37" s="584">
        <f t="shared" si="35"/>
        <v>400</v>
      </c>
      <c r="AX37" s="584">
        <f t="shared" si="36"/>
        <v>0</v>
      </c>
      <c r="AY37" s="584">
        <f t="shared" si="37"/>
        <v>400</v>
      </c>
    </row>
    <row r="38">
      <c r="A38" s="68" t="s">
        <v>54</v>
      </c>
      <c r="F38" s="40">
        <v>0.0</v>
      </c>
      <c r="G38" s="40">
        <v>0.0</v>
      </c>
      <c r="L38" s="40">
        <v>0.0</v>
      </c>
      <c r="M38" s="40">
        <v>0.0</v>
      </c>
      <c r="R38" s="40">
        <v>0.0</v>
      </c>
      <c r="S38" s="40">
        <v>0.0</v>
      </c>
      <c r="X38" s="40">
        <v>0.0</v>
      </c>
      <c r="Y38" s="40">
        <v>0.0</v>
      </c>
      <c r="AD38" s="40">
        <v>0.0</v>
      </c>
      <c r="AE38" s="40">
        <v>0.0</v>
      </c>
      <c r="AF38" s="434" t="s">
        <v>43</v>
      </c>
      <c r="AG38" s="37">
        <v>45025.0</v>
      </c>
      <c r="AH38" s="300" t="s">
        <v>137</v>
      </c>
      <c r="AI38" s="98" t="s">
        <v>333</v>
      </c>
      <c r="AJ38" s="40">
        <v>3.0</v>
      </c>
      <c r="AK38" s="40">
        <v>1.0</v>
      </c>
      <c r="AP38" s="40">
        <v>0.0</v>
      </c>
      <c r="AQ38" s="40">
        <v>0.0</v>
      </c>
      <c r="AR38" s="92"/>
      <c r="AS38" s="666">
        <f t="shared" ref="AS38:AT38" si="40">SUM(F38,L38,R38,X38,AD38,AJ38,AP38)</f>
        <v>3</v>
      </c>
      <c r="AT38" s="111">
        <f t="shared" si="40"/>
        <v>1</v>
      </c>
      <c r="AU38" s="667">
        <f t="shared" si="34"/>
        <v>4</v>
      </c>
      <c r="AV38" s="689">
        <v>328.0</v>
      </c>
      <c r="AW38" s="584">
        <f t="shared" si="35"/>
        <v>240</v>
      </c>
      <c r="AX38" s="584">
        <f t="shared" si="36"/>
        <v>88</v>
      </c>
      <c r="AY38" s="584">
        <f t="shared" si="37"/>
        <v>328</v>
      </c>
    </row>
    <row r="39">
      <c r="F39" s="73"/>
      <c r="G39" s="73"/>
      <c r="H39" s="73"/>
      <c r="AR39" s="630"/>
      <c r="AS39" s="53"/>
      <c r="AT39" s="53"/>
      <c r="AU39" s="53"/>
      <c r="AV39" s="58"/>
      <c r="AW39" s="584"/>
      <c r="AX39" s="584"/>
      <c r="AY39" s="584"/>
    </row>
    <row r="40">
      <c r="F40" s="73"/>
      <c r="G40" s="73"/>
      <c r="H40" s="73"/>
      <c r="AO40" s="632"/>
      <c r="AP40" s="632"/>
      <c r="AQ40" s="632"/>
      <c r="AR40" s="655" t="s">
        <v>14</v>
      </c>
      <c r="AS40" s="627">
        <f t="shared" ref="AS40:AU40" si="41">SUM(AS34,AS35,AS36,AS37,AS38,AS39)</f>
        <v>35</v>
      </c>
      <c r="AT40" s="627">
        <f t="shared" si="41"/>
        <v>38.5</v>
      </c>
      <c r="AU40" s="627">
        <f t="shared" si="41"/>
        <v>73.5</v>
      </c>
      <c r="AV40" s="228">
        <v>6188.0</v>
      </c>
      <c r="AW40" s="33">
        <f t="shared" ref="AW40:AY40" si="42">SUM(AW34,AW35,AW36,AW37,AW38)</f>
        <v>2800</v>
      </c>
      <c r="AX40" s="33">
        <f t="shared" si="42"/>
        <v>3388</v>
      </c>
      <c r="AY40" s="33">
        <f t="shared" si="42"/>
        <v>6188</v>
      </c>
    </row>
    <row r="41">
      <c r="F41" s="73"/>
      <c r="G41" s="73"/>
      <c r="H41" s="73"/>
      <c r="J41" s="6" t="s">
        <v>49</v>
      </c>
      <c r="K41" s="4"/>
      <c r="AB41" s="9" t="s">
        <v>49</v>
      </c>
      <c r="AC41" s="4"/>
      <c r="AR41" s="496"/>
      <c r="AS41" s="496"/>
      <c r="AT41" s="496"/>
      <c r="AU41" s="496"/>
      <c r="AV41" s="697"/>
      <c r="AW41" s="697"/>
      <c r="AX41" s="697"/>
      <c r="AY41" s="697"/>
    </row>
    <row r="42">
      <c r="A42" s="7"/>
      <c r="B42" s="350"/>
      <c r="C42" s="350"/>
      <c r="D42" s="124"/>
      <c r="E42" s="351">
        <v>45019.0</v>
      </c>
      <c r="F42" s="387"/>
      <c r="G42" s="387"/>
      <c r="H42" s="387"/>
      <c r="I42" s="124"/>
      <c r="J42" s="124"/>
      <c r="K42" s="351">
        <v>45020.0</v>
      </c>
      <c r="L42" s="124"/>
      <c r="M42" s="124"/>
      <c r="N42" s="124"/>
      <c r="O42" s="124"/>
      <c r="P42" s="124"/>
      <c r="Q42" s="351">
        <v>45021.0</v>
      </c>
      <c r="R42" s="8"/>
      <c r="S42" s="8"/>
      <c r="T42" s="8"/>
      <c r="U42" s="126"/>
      <c r="V42" s="126"/>
      <c r="W42" s="405">
        <v>45022.0</v>
      </c>
      <c r="X42" s="126"/>
      <c r="Y42" s="126"/>
      <c r="Z42" s="126"/>
      <c r="AA42" s="126"/>
      <c r="AB42" s="126"/>
      <c r="AC42" s="405">
        <v>45023.0</v>
      </c>
      <c r="AD42" s="126"/>
      <c r="AE42" s="126"/>
      <c r="AF42" s="126"/>
      <c r="AG42" s="126"/>
      <c r="AH42" s="126"/>
      <c r="AI42" s="405">
        <v>45024.0</v>
      </c>
      <c r="AJ42" s="126"/>
      <c r="AK42" s="126"/>
      <c r="AL42" s="126"/>
      <c r="AM42" s="126"/>
      <c r="AN42" s="126"/>
      <c r="AO42" s="405">
        <v>45025.0</v>
      </c>
      <c r="AP42" s="126"/>
      <c r="AQ42" s="126"/>
      <c r="AR42" s="496"/>
      <c r="AS42" s="496"/>
      <c r="AT42" s="496"/>
      <c r="AU42" s="496"/>
      <c r="AV42" s="697"/>
      <c r="AW42" s="697"/>
      <c r="AX42" s="697"/>
      <c r="AY42" s="697"/>
    </row>
    <row r="43">
      <c r="A43" s="107"/>
      <c r="B43" s="26"/>
      <c r="C43" s="26"/>
      <c r="D43" s="26" t="s">
        <v>2</v>
      </c>
      <c r="E43" s="26" t="s">
        <v>3</v>
      </c>
      <c r="F43" s="26" t="s">
        <v>4</v>
      </c>
      <c r="G43" s="26" t="s">
        <v>5</v>
      </c>
      <c r="H43" s="26"/>
      <c r="I43" s="26"/>
      <c r="J43" s="26" t="s">
        <v>2</v>
      </c>
      <c r="K43" s="26" t="s">
        <v>7</v>
      </c>
      <c r="L43" s="26" t="s">
        <v>4</v>
      </c>
      <c r="M43" s="26" t="s">
        <v>5</v>
      </c>
      <c r="N43" s="26"/>
      <c r="O43" s="26"/>
      <c r="P43" s="26" t="s">
        <v>2</v>
      </c>
      <c r="Q43" s="26" t="s">
        <v>8</v>
      </c>
      <c r="R43" s="26" t="s">
        <v>4</v>
      </c>
      <c r="S43" s="26" t="s">
        <v>5</v>
      </c>
      <c r="T43" s="28"/>
      <c r="U43" s="29"/>
      <c r="V43" s="29" t="s">
        <v>2</v>
      </c>
      <c r="W43" s="29" t="s">
        <v>9</v>
      </c>
      <c r="X43" s="26" t="s">
        <v>4</v>
      </c>
      <c r="Y43" s="26" t="s">
        <v>5</v>
      </c>
      <c r="Z43" s="29"/>
      <c r="AA43" s="29"/>
      <c r="AB43" s="29" t="s">
        <v>2</v>
      </c>
      <c r="AC43" s="29" t="s">
        <v>10</v>
      </c>
      <c r="AD43" s="26" t="s">
        <v>4</v>
      </c>
      <c r="AE43" s="26" t="s">
        <v>5</v>
      </c>
      <c r="AF43" s="29"/>
      <c r="AG43" s="29"/>
      <c r="AH43" s="29" t="s">
        <v>2</v>
      </c>
      <c r="AI43" s="29" t="s">
        <v>11</v>
      </c>
      <c r="AJ43" s="26" t="s">
        <v>4</v>
      </c>
      <c r="AK43" s="26" t="s">
        <v>5</v>
      </c>
      <c r="AL43" s="29"/>
      <c r="AM43" s="29"/>
      <c r="AN43" s="29" t="s">
        <v>2</v>
      </c>
      <c r="AO43" s="29" t="s">
        <v>12</v>
      </c>
      <c r="AP43" s="26" t="s">
        <v>4</v>
      </c>
      <c r="AQ43" s="26" t="s">
        <v>5</v>
      </c>
      <c r="AR43" s="32"/>
      <c r="AS43" s="646" t="s">
        <v>4</v>
      </c>
      <c r="AT43" s="646" t="s">
        <v>13</v>
      </c>
      <c r="AU43" s="646" t="s">
        <v>14</v>
      </c>
      <c r="AW43" s="646" t="s">
        <v>4</v>
      </c>
      <c r="AX43" s="646" t="s">
        <v>13</v>
      </c>
      <c r="AY43" s="646" t="s">
        <v>15</v>
      </c>
    </row>
    <row r="44">
      <c r="A44" s="67" t="s">
        <v>50</v>
      </c>
      <c r="B44" s="134"/>
      <c r="C44" s="45"/>
      <c r="D44" s="111"/>
      <c r="E44" s="39"/>
      <c r="F44" s="40">
        <v>0.0</v>
      </c>
      <c r="G44" s="40">
        <v>0.0</v>
      </c>
      <c r="H44" s="35"/>
      <c r="I44" s="45"/>
      <c r="J44" s="92"/>
      <c r="K44" s="92"/>
      <c r="L44" s="40">
        <v>0.0</v>
      </c>
      <c r="M44" s="40">
        <v>0.0</v>
      </c>
      <c r="N44" s="39"/>
      <c r="O44" s="45"/>
      <c r="P44" s="111"/>
      <c r="Q44" s="39"/>
      <c r="R44" s="40">
        <v>0.0</v>
      </c>
      <c r="S44" s="40">
        <v>0.0</v>
      </c>
      <c r="T44" s="64"/>
      <c r="U44" s="45"/>
      <c r="V44" s="92"/>
      <c r="W44" s="92"/>
      <c r="X44" s="40">
        <v>0.0</v>
      </c>
      <c r="Y44" s="40">
        <v>0.0</v>
      </c>
      <c r="AD44" s="40">
        <v>0.0</v>
      </c>
      <c r="AE44" s="40">
        <v>0.0</v>
      </c>
      <c r="AF44" s="148" t="s">
        <v>43</v>
      </c>
      <c r="AG44" s="146">
        <v>45025.0</v>
      </c>
      <c r="AH44" s="148" t="s">
        <v>289</v>
      </c>
      <c r="AI44" s="148" t="s">
        <v>106</v>
      </c>
      <c r="AJ44" s="40">
        <v>3.0</v>
      </c>
      <c r="AK44" s="40">
        <v>2.0</v>
      </c>
      <c r="AL44" s="406" t="s">
        <v>44</v>
      </c>
      <c r="AM44" s="498">
        <v>45026.0</v>
      </c>
      <c r="AN44" s="147" t="s">
        <v>288</v>
      </c>
      <c r="AO44" s="40" t="s">
        <v>138</v>
      </c>
      <c r="AP44" s="40">
        <v>2.0</v>
      </c>
      <c r="AQ44" s="40">
        <v>2.0</v>
      </c>
      <c r="AR44" s="193"/>
      <c r="AS44" s="653">
        <f t="shared" ref="AS44:AT44" si="43">SUM(F44,L44,R44,X44,AD44,AJ44,AP44)</f>
        <v>5</v>
      </c>
      <c r="AT44" s="92">
        <f t="shared" si="43"/>
        <v>4</v>
      </c>
      <c r="AU44" s="654">
        <f t="shared" ref="AU44:AU46" si="45">SUM(AS44,AT44)</f>
        <v>9</v>
      </c>
      <c r="AV44" s="228">
        <v>752.0</v>
      </c>
      <c r="AW44" s="33">
        <f t="shared" ref="AW44:AW46" si="46">80*AS44</f>
        <v>400</v>
      </c>
      <c r="AX44" s="33">
        <f t="shared" ref="AX44:AX46" si="47">88*AT44</f>
        <v>352</v>
      </c>
      <c r="AY44" s="33">
        <f t="shared" ref="AY44:AY46" si="48">SUM(AW44,AX44)</f>
        <v>752</v>
      </c>
    </row>
    <row r="45">
      <c r="A45" s="225" t="s">
        <v>52</v>
      </c>
      <c r="B45" s="363" t="s">
        <v>33</v>
      </c>
      <c r="C45" s="146">
        <v>45020.0</v>
      </c>
      <c r="D45" s="147" t="s">
        <v>288</v>
      </c>
      <c r="E45" s="40" t="s">
        <v>138</v>
      </c>
      <c r="F45" s="40">
        <v>2.0</v>
      </c>
      <c r="G45" s="40">
        <v>2.0</v>
      </c>
      <c r="H45" s="35"/>
      <c r="I45" s="200"/>
      <c r="J45" s="92"/>
      <c r="K45" s="92"/>
      <c r="L45" s="40">
        <v>0.0</v>
      </c>
      <c r="M45" s="40">
        <v>0.0</v>
      </c>
      <c r="N45" s="40" t="s">
        <v>36</v>
      </c>
      <c r="O45" s="146">
        <v>45022.0</v>
      </c>
      <c r="P45" s="147" t="s">
        <v>288</v>
      </c>
      <c r="Q45" s="40" t="s">
        <v>138</v>
      </c>
      <c r="R45" s="40">
        <v>2.0</v>
      </c>
      <c r="S45" s="40">
        <v>2.0</v>
      </c>
      <c r="T45" s="155"/>
      <c r="U45" s="165"/>
      <c r="V45" s="17"/>
      <c r="W45" s="16"/>
      <c r="X45" s="40">
        <v>0.0</v>
      </c>
      <c r="Y45" s="40">
        <v>0.0</v>
      </c>
      <c r="Z45" s="157"/>
      <c r="AA45" s="171"/>
      <c r="AB45" s="636"/>
      <c r="AC45" s="636"/>
      <c r="AD45" s="40">
        <v>0.0</v>
      </c>
      <c r="AE45" s="40">
        <v>0.0</v>
      </c>
      <c r="AJ45" s="40">
        <v>0.0</v>
      </c>
      <c r="AK45" s="40">
        <v>0.0</v>
      </c>
      <c r="AL45" s="153"/>
      <c r="AM45" s="153"/>
      <c r="AN45" s="153"/>
      <c r="AO45" s="10"/>
      <c r="AP45" s="40">
        <v>0.0</v>
      </c>
      <c r="AQ45" s="40">
        <v>0.0</v>
      </c>
      <c r="AR45" s="92"/>
      <c r="AS45" s="49">
        <f t="shared" ref="AS45:AT45" si="44">SUM(F45,L45,R45,X45,AD45,AJ45,AP45)</f>
        <v>4</v>
      </c>
      <c r="AT45" s="39">
        <f t="shared" si="44"/>
        <v>4</v>
      </c>
      <c r="AU45" s="50">
        <f t="shared" si="45"/>
        <v>8</v>
      </c>
      <c r="AV45" s="373">
        <v>672.0</v>
      </c>
      <c r="AW45" s="33">
        <f t="shared" si="46"/>
        <v>320</v>
      </c>
      <c r="AX45" s="33">
        <f t="shared" si="47"/>
        <v>352</v>
      </c>
      <c r="AY45" s="33">
        <f t="shared" si="48"/>
        <v>672</v>
      </c>
    </row>
    <row r="46">
      <c r="A46" s="67" t="s">
        <v>54</v>
      </c>
      <c r="F46" s="40">
        <v>0.0</v>
      </c>
      <c r="G46" s="40">
        <v>0.0</v>
      </c>
      <c r="L46" s="40">
        <v>0.0</v>
      </c>
      <c r="M46" s="40">
        <v>0.0</v>
      </c>
      <c r="R46" s="40">
        <v>0.0</v>
      </c>
      <c r="S46" s="40">
        <v>0.0</v>
      </c>
      <c r="X46" s="40">
        <v>0.0</v>
      </c>
      <c r="Y46" s="40">
        <v>0.0</v>
      </c>
      <c r="Z46" s="514" t="s">
        <v>40</v>
      </c>
      <c r="AA46" s="146">
        <v>45024.0</v>
      </c>
      <c r="AB46" s="148" t="s">
        <v>289</v>
      </c>
      <c r="AC46" s="148" t="s">
        <v>106</v>
      </c>
      <c r="AD46" s="40">
        <v>3.0</v>
      </c>
      <c r="AE46" s="40">
        <v>2.0</v>
      </c>
      <c r="AJ46" s="40">
        <v>0.0</v>
      </c>
      <c r="AK46" s="40">
        <v>0.0</v>
      </c>
      <c r="AP46" s="40">
        <v>0.0</v>
      </c>
      <c r="AQ46" s="40">
        <v>0.0</v>
      </c>
      <c r="AR46" s="39"/>
      <c r="AS46" s="49">
        <f t="shared" ref="AS46:AT46" si="49">SUM(F46,L46,R46,X46,AD46,AJ46,AP46)</f>
        <v>3</v>
      </c>
      <c r="AT46" s="39">
        <f t="shared" si="49"/>
        <v>2</v>
      </c>
      <c r="AU46" s="667">
        <f t="shared" si="45"/>
        <v>5</v>
      </c>
      <c r="AV46" s="689">
        <v>416.0</v>
      </c>
      <c r="AW46" s="33">
        <f t="shared" si="46"/>
        <v>240</v>
      </c>
      <c r="AX46" s="33">
        <f t="shared" si="47"/>
        <v>176</v>
      </c>
      <c r="AY46" s="33">
        <f t="shared" si="48"/>
        <v>416</v>
      </c>
    </row>
    <row r="47">
      <c r="A47" s="152"/>
      <c r="B47" s="171"/>
      <c r="C47" s="171"/>
      <c r="D47" s="609"/>
      <c r="E47" s="609"/>
      <c r="F47" s="610"/>
      <c r="G47" s="610"/>
      <c r="H47" s="610"/>
      <c r="I47" s="610"/>
      <c r="J47" s="611"/>
      <c r="K47" s="611"/>
      <c r="L47" s="441"/>
      <c r="M47" s="441"/>
      <c r="N47" s="441"/>
      <c r="O47" s="442"/>
      <c r="P47" s="155"/>
      <c r="Q47" s="441"/>
      <c r="R47" s="155"/>
      <c r="S47" s="155"/>
      <c r="T47" s="155"/>
      <c r="U47" s="155"/>
      <c r="V47" s="155"/>
      <c r="W47" s="441"/>
      <c r="X47" s="157"/>
      <c r="Y47" s="157"/>
      <c r="Z47" s="157"/>
      <c r="AA47" s="171"/>
      <c r="AB47" s="637"/>
      <c r="AC47" s="637"/>
      <c r="AD47" s="444"/>
      <c r="AE47" s="444"/>
      <c r="AF47" s="444"/>
      <c r="AG47" s="444"/>
      <c r="AH47" s="444"/>
      <c r="AI47" s="438"/>
      <c r="AJ47" s="153"/>
      <c r="AK47" s="153"/>
      <c r="AL47" s="153"/>
      <c r="AM47" s="153"/>
      <c r="AN47" s="153"/>
      <c r="AR47" s="630"/>
      <c r="AS47" s="39"/>
      <c r="AT47" s="39"/>
      <c r="AU47" s="111"/>
      <c r="AV47" s="689"/>
      <c r="AW47" s="690"/>
      <c r="AX47" s="690"/>
      <c r="AY47" s="690"/>
    </row>
    <row r="48">
      <c r="A48" s="152"/>
      <c r="B48" s="171"/>
      <c r="C48" s="171"/>
      <c r="D48" s="609"/>
      <c r="E48" s="609"/>
      <c r="F48" s="610"/>
      <c r="G48" s="610"/>
      <c r="H48" s="610"/>
      <c r="I48" s="610"/>
      <c r="J48" s="611"/>
      <c r="K48" s="611"/>
      <c r="L48" s="441"/>
      <c r="M48" s="441"/>
      <c r="N48" s="441"/>
      <c r="O48" s="442"/>
      <c r="P48" s="155"/>
      <c r="Q48" s="441"/>
      <c r="R48" s="155"/>
      <c r="S48" s="155"/>
      <c r="T48" s="155"/>
      <c r="U48" s="155"/>
      <c r="V48" s="155"/>
      <c r="W48" s="441"/>
      <c r="X48" s="157"/>
      <c r="Y48" s="157"/>
      <c r="Z48" s="157"/>
      <c r="AA48" s="171"/>
      <c r="AB48" s="637"/>
      <c r="AC48" s="637"/>
      <c r="AD48" s="444"/>
      <c r="AE48" s="444"/>
      <c r="AF48" s="444"/>
      <c r="AG48" s="444"/>
      <c r="AH48" s="444"/>
      <c r="AI48" s="438"/>
      <c r="AJ48" s="153"/>
      <c r="AK48" s="153"/>
      <c r="AL48" s="153"/>
      <c r="AM48" s="153"/>
      <c r="AN48" s="153"/>
      <c r="AO48" s="632"/>
      <c r="AP48" s="632"/>
      <c r="AQ48" s="632"/>
      <c r="AR48" s="626" t="s">
        <v>14</v>
      </c>
      <c r="AS48" s="49">
        <f t="shared" ref="AS48:AT48" si="50">SUM(AS44:AS46)</f>
        <v>12</v>
      </c>
      <c r="AT48" s="39">
        <f t="shared" si="50"/>
        <v>10</v>
      </c>
      <c r="AU48" s="667">
        <f>SUM(AS48,AT48)</f>
        <v>22</v>
      </c>
      <c r="AV48" s="689">
        <v>1840.0</v>
      </c>
      <c r="AW48" s="690">
        <f t="shared" ref="AW48:AY48" si="51">SUM(AW44,AW45,AW46)</f>
        <v>960</v>
      </c>
      <c r="AX48" s="690">
        <f t="shared" si="51"/>
        <v>880</v>
      </c>
      <c r="AY48" s="690">
        <f t="shared" si="51"/>
        <v>1840</v>
      </c>
    </row>
    <row r="49">
      <c r="A49" s="165"/>
      <c r="B49" s="171"/>
      <c r="C49" s="171"/>
      <c r="D49" s="437"/>
      <c r="E49" s="81"/>
      <c r="F49" s="438"/>
      <c r="G49" s="438"/>
      <c r="H49" s="438"/>
      <c r="I49" s="439"/>
      <c r="J49" s="172" t="s">
        <v>53</v>
      </c>
      <c r="K49" s="4"/>
      <c r="L49" s="441"/>
      <c r="M49" s="441"/>
      <c r="N49" s="441"/>
      <c r="O49" s="442"/>
      <c r="P49" s="155"/>
      <c r="Q49" s="15"/>
      <c r="R49" s="155"/>
      <c r="S49" s="155"/>
      <c r="T49" s="155"/>
      <c r="U49" s="165"/>
      <c r="V49" s="16"/>
      <c r="W49" s="12"/>
      <c r="X49" s="157"/>
      <c r="Y49" s="157"/>
      <c r="Z49" s="157"/>
      <c r="AA49" s="171"/>
      <c r="AB49" s="172" t="s">
        <v>53</v>
      </c>
      <c r="AC49" s="4"/>
      <c r="AD49" s="444"/>
      <c r="AE49" s="444"/>
      <c r="AF49" s="444"/>
      <c r="AG49" s="444"/>
      <c r="AH49" s="444"/>
      <c r="AI49" s="438"/>
      <c r="AJ49" s="153"/>
      <c r="AK49" s="153"/>
      <c r="AL49" s="153"/>
      <c r="AM49" s="153"/>
      <c r="AN49" s="153"/>
      <c r="AO49" s="438"/>
      <c r="AP49" s="610"/>
      <c r="AQ49" s="610"/>
      <c r="AR49" s="610"/>
      <c r="AS49" s="610"/>
      <c r="AT49" s="610"/>
      <c r="AU49" s="610"/>
      <c r="AV49" s="610"/>
      <c r="AW49" s="610"/>
      <c r="AX49" s="610"/>
      <c r="AY49" s="610"/>
    </row>
    <row r="50">
      <c r="A50" s="7"/>
      <c r="B50" s="350"/>
      <c r="C50" s="350"/>
      <c r="D50" s="124"/>
      <c r="E50" s="351">
        <v>45019.0</v>
      </c>
      <c r="F50" s="387"/>
      <c r="G50" s="387"/>
      <c r="H50" s="387"/>
      <c r="I50" s="124"/>
      <c r="J50" s="124"/>
      <c r="K50" s="351">
        <v>45020.0</v>
      </c>
      <c r="L50" s="124"/>
      <c r="M50" s="124"/>
      <c r="N50" s="124"/>
      <c r="O50" s="124"/>
      <c r="P50" s="124"/>
      <c r="Q50" s="351">
        <v>45021.0</v>
      </c>
      <c r="R50" s="8"/>
      <c r="S50" s="8"/>
      <c r="T50" s="8"/>
      <c r="U50" s="126"/>
      <c r="V50" s="126"/>
      <c r="W50" s="405">
        <v>45022.0</v>
      </c>
      <c r="X50" s="126"/>
      <c r="Y50" s="126"/>
      <c r="Z50" s="126"/>
      <c r="AA50" s="126"/>
      <c r="AB50" s="126"/>
      <c r="AC50" s="405">
        <v>45023.0</v>
      </c>
      <c r="AD50" s="126"/>
      <c r="AE50" s="126"/>
      <c r="AF50" s="126"/>
      <c r="AG50" s="126"/>
      <c r="AH50" s="126"/>
      <c r="AI50" s="405">
        <v>45024.0</v>
      </c>
      <c r="AJ50" s="126"/>
      <c r="AK50" s="126"/>
      <c r="AL50" s="126"/>
      <c r="AM50" s="126"/>
      <c r="AN50" s="126"/>
      <c r="AO50" s="405">
        <v>45025.0</v>
      </c>
      <c r="AP50" s="126"/>
      <c r="AQ50" s="126"/>
      <c r="AR50" s="205"/>
      <c r="AS50" s="670"/>
      <c r="AT50" s="670"/>
      <c r="AU50" s="670"/>
      <c r="AV50" s="670"/>
      <c r="AW50" s="670"/>
      <c r="AX50" s="670"/>
      <c r="AY50" s="670"/>
    </row>
    <row r="51">
      <c r="A51" s="107"/>
      <c r="B51" s="26"/>
      <c r="C51" s="26"/>
      <c r="D51" s="26" t="s">
        <v>2</v>
      </c>
      <c r="E51" s="26" t="s">
        <v>3</v>
      </c>
      <c r="F51" s="26" t="s">
        <v>4</v>
      </c>
      <c r="G51" s="26" t="s">
        <v>5</v>
      </c>
      <c r="H51" s="26"/>
      <c r="I51" s="26"/>
      <c r="J51" s="26" t="s">
        <v>2</v>
      </c>
      <c r="K51" s="26" t="s">
        <v>7</v>
      </c>
      <c r="L51" s="26" t="s">
        <v>4</v>
      </c>
      <c r="M51" s="26" t="s">
        <v>5</v>
      </c>
      <c r="N51" s="26"/>
      <c r="O51" s="26"/>
      <c r="P51" s="26" t="s">
        <v>2</v>
      </c>
      <c r="Q51" s="26" t="s">
        <v>8</v>
      </c>
      <c r="R51" s="26" t="s">
        <v>4</v>
      </c>
      <c r="S51" s="26" t="s">
        <v>5</v>
      </c>
      <c r="T51" s="28"/>
      <c r="U51" s="29"/>
      <c r="V51" s="29" t="s">
        <v>2</v>
      </c>
      <c r="W51" s="29" t="s">
        <v>9</v>
      </c>
      <c r="X51" s="26" t="s">
        <v>4</v>
      </c>
      <c r="Y51" s="26" t="s">
        <v>5</v>
      </c>
      <c r="Z51" s="29"/>
      <c r="AA51" s="29"/>
      <c r="AB51" s="29" t="s">
        <v>2</v>
      </c>
      <c r="AC51" s="29" t="s">
        <v>10</v>
      </c>
      <c r="AD51" s="26" t="s">
        <v>4</v>
      </c>
      <c r="AE51" s="26" t="s">
        <v>5</v>
      </c>
      <c r="AF51" s="29"/>
      <c r="AG51" s="29"/>
      <c r="AH51" s="29" t="s">
        <v>2</v>
      </c>
      <c r="AI51" s="29" t="s">
        <v>11</v>
      </c>
      <c r="AJ51" s="26" t="s">
        <v>4</v>
      </c>
      <c r="AK51" s="26" t="s">
        <v>5</v>
      </c>
      <c r="AL51" s="29"/>
      <c r="AM51" s="29"/>
      <c r="AN51" s="29" t="s">
        <v>2</v>
      </c>
      <c r="AO51" s="29" t="s">
        <v>12</v>
      </c>
      <c r="AP51" s="26" t="s">
        <v>4</v>
      </c>
      <c r="AQ51" s="26" t="s">
        <v>5</v>
      </c>
      <c r="AR51" s="205"/>
      <c r="AS51" s="646" t="s">
        <v>4</v>
      </c>
      <c r="AT51" s="646" t="s">
        <v>13</v>
      </c>
      <c r="AU51" s="646" t="s">
        <v>14</v>
      </c>
      <c r="AW51" s="646" t="s">
        <v>4</v>
      </c>
      <c r="AX51" s="646" t="s">
        <v>13</v>
      </c>
      <c r="AY51" s="646" t="s">
        <v>15</v>
      </c>
    </row>
    <row r="52">
      <c r="A52" s="419" t="s">
        <v>50</v>
      </c>
      <c r="B52" s="43" t="s">
        <v>19</v>
      </c>
      <c r="C52" s="37">
        <v>45019.0</v>
      </c>
      <c r="D52" s="95" t="s">
        <v>300</v>
      </c>
      <c r="E52" s="418" t="s">
        <v>301</v>
      </c>
      <c r="F52" s="40">
        <v>3.0</v>
      </c>
      <c r="G52" s="40">
        <v>7.0</v>
      </c>
      <c r="H52" s="43" t="s">
        <v>22</v>
      </c>
      <c r="I52" s="37">
        <v>45020.0</v>
      </c>
      <c r="J52" s="95" t="s">
        <v>300</v>
      </c>
      <c r="K52" s="418" t="s">
        <v>301</v>
      </c>
      <c r="L52" s="40">
        <v>3.0</v>
      </c>
      <c r="M52" s="40">
        <v>7.0</v>
      </c>
      <c r="N52" s="43" t="s">
        <v>24</v>
      </c>
      <c r="O52" s="37">
        <v>45021.0</v>
      </c>
      <c r="P52" s="95" t="s">
        <v>300</v>
      </c>
      <c r="Q52" s="418" t="s">
        <v>301</v>
      </c>
      <c r="R52" s="40">
        <v>3.0</v>
      </c>
      <c r="S52" s="40">
        <v>7.0</v>
      </c>
      <c r="T52" s="43" t="s">
        <v>26</v>
      </c>
      <c r="U52" s="37">
        <v>45022.0</v>
      </c>
      <c r="V52" s="95" t="s">
        <v>300</v>
      </c>
      <c r="W52" s="418" t="s">
        <v>301</v>
      </c>
      <c r="X52" s="40">
        <v>3.0</v>
      </c>
      <c r="Y52" s="40">
        <v>7.0</v>
      </c>
      <c r="Z52" s="43" t="s">
        <v>56</v>
      </c>
      <c r="AA52" s="37">
        <v>45023.0</v>
      </c>
      <c r="AB52" s="95" t="s">
        <v>300</v>
      </c>
      <c r="AC52" s="418" t="s">
        <v>301</v>
      </c>
      <c r="AD52" s="40">
        <v>3.0</v>
      </c>
      <c r="AE52" s="40">
        <v>7.0</v>
      </c>
      <c r="AF52" s="501" t="s">
        <v>79</v>
      </c>
      <c r="AG52" s="37">
        <v>45025.0</v>
      </c>
      <c r="AH52" s="96" t="s">
        <v>49</v>
      </c>
      <c r="AI52" s="110" t="s">
        <v>23</v>
      </c>
      <c r="AJ52" s="40">
        <v>0.0</v>
      </c>
      <c r="AK52" s="40">
        <v>0.0</v>
      </c>
      <c r="AL52" s="95" t="s">
        <v>27</v>
      </c>
      <c r="AM52" s="495">
        <v>45026.0</v>
      </c>
      <c r="AN52" s="95" t="s">
        <v>23</v>
      </c>
      <c r="AO52" s="418" t="s">
        <v>49</v>
      </c>
      <c r="AP52" s="40">
        <v>0.0</v>
      </c>
      <c r="AQ52" s="40">
        <v>0.0</v>
      </c>
      <c r="AR52" s="32"/>
      <c r="AS52" s="657">
        <f t="shared" ref="AS52:AT52" si="52">SUM(F52,L52,R52,X52,AD52,AJ52,AP52)</f>
        <v>15</v>
      </c>
      <c r="AT52" s="58">
        <f t="shared" si="52"/>
        <v>35</v>
      </c>
      <c r="AU52" s="658">
        <f>SUM(AS52,AT52)</f>
        <v>50</v>
      </c>
      <c r="AV52" s="58">
        <v>4280.0</v>
      </c>
      <c r="AW52" s="584">
        <f>80*AS52</f>
        <v>1200</v>
      </c>
      <c r="AX52" s="584">
        <f>88*AT52</f>
        <v>3080</v>
      </c>
      <c r="AY52" s="584">
        <f>SUM(AW52,AX52)</f>
        <v>4280</v>
      </c>
    </row>
    <row r="53">
      <c r="A53" s="67"/>
      <c r="D53" s="68"/>
      <c r="F53" s="73"/>
      <c r="G53" s="73"/>
      <c r="H53" s="73"/>
      <c r="J53" s="139"/>
      <c r="K53" s="139"/>
      <c r="X53" s="73"/>
      <c r="Y53" s="73"/>
      <c r="Z53" s="73"/>
      <c r="AR53" s="630"/>
      <c r="AS53" s="53"/>
      <c r="AT53" s="53"/>
      <c r="AU53" s="53"/>
      <c r="AV53" s="58"/>
      <c r="AW53" s="584"/>
      <c r="AX53" s="584"/>
      <c r="AY53" s="584"/>
    </row>
    <row r="54">
      <c r="A54" s="67"/>
      <c r="D54" s="68"/>
      <c r="F54" s="73"/>
      <c r="G54" s="73"/>
      <c r="H54" s="73"/>
      <c r="J54" s="139"/>
      <c r="K54" s="139"/>
      <c r="X54" s="73"/>
      <c r="Y54" s="73"/>
      <c r="Z54" s="73"/>
      <c r="AO54" s="632"/>
      <c r="AP54" s="632"/>
      <c r="AQ54" s="632"/>
      <c r="AR54" s="626" t="s">
        <v>14</v>
      </c>
      <c r="AS54" s="657">
        <f t="shared" ref="AS54:AT54" si="53">AS52</f>
        <v>15</v>
      </c>
      <c r="AT54" s="58">
        <f t="shared" si="53"/>
        <v>35</v>
      </c>
      <c r="AU54" s="658">
        <f>SUM(AS54,AT54)</f>
        <v>50</v>
      </c>
      <c r="AV54" s="58">
        <v>4280.0</v>
      </c>
      <c r="AW54" s="584"/>
      <c r="AX54" s="584"/>
      <c r="AY54" s="584">
        <f>AY52</f>
        <v>4280</v>
      </c>
    </row>
    <row r="55">
      <c r="A55" s="538"/>
      <c r="B55" s="539"/>
      <c r="C55" s="539"/>
      <c r="D55" s="540"/>
      <c r="E55" s="539"/>
      <c r="F55" s="541"/>
      <c r="G55" s="541"/>
      <c r="H55" s="541"/>
      <c r="I55" s="539"/>
      <c r="J55" s="542"/>
      <c r="K55" s="542"/>
      <c r="L55" s="539"/>
      <c r="M55" s="539"/>
      <c r="N55" s="539"/>
      <c r="O55" s="539"/>
      <c r="P55" s="539"/>
      <c r="Q55" s="539"/>
      <c r="R55" s="539"/>
      <c r="S55" s="539"/>
      <c r="T55" s="539"/>
      <c r="U55" s="539"/>
      <c r="V55" s="539"/>
      <c r="W55" s="539"/>
      <c r="X55" s="541"/>
      <c r="Y55" s="541"/>
      <c r="Z55" s="541"/>
      <c r="AA55" s="539"/>
      <c r="AB55" s="539"/>
      <c r="AC55" s="539"/>
      <c r="AD55" s="539"/>
      <c r="AE55" s="539"/>
      <c r="AF55" s="539"/>
      <c r="AG55" s="539"/>
      <c r="AH55" s="539"/>
      <c r="AI55" s="539"/>
      <c r="AJ55" s="539"/>
      <c r="AK55" s="539"/>
      <c r="AL55" s="539"/>
      <c r="AM55" s="539"/>
      <c r="AN55" s="539"/>
      <c r="AO55" s="539"/>
      <c r="AP55" s="539"/>
      <c r="AQ55" s="539"/>
      <c r="AR55" s="136"/>
      <c r="AS55" s="136"/>
      <c r="AT55" s="136"/>
      <c r="AU55" s="136"/>
      <c r="AV55" s="605"/>
      <c r="AW55" s="605"/>
      <c r="AX55" s="605"/>
      <c r="AY55" s="605"/>
    </row>
    <row r="56">
      <c r="A56" s="538"/>
      <c r="B56" s="539"/>
      <c r="C56" s="539"/>
      <c r="D56" s="540"/>
      <c r="E56" s="539"/>
      <c r="F56" s="541"/>
      <c r="G56" s="541"/>
      <c r="H56" s="541"/>
      <c r="I56" s="539"/>
      <c r="J56" s="542"/>
      <c r="K56" s="542"/>
      <c r="L56" s="539"/>
      <c r="M56" s="539"/>
      <c r="N56" s="539"/>
      <c r="O56" s="539"/>
      <c r="P56" s="539"/>
      <c r="Q56" s="539"/>
      <c r="R56" s="539"/>
      <c r="S56" s="539"/>
      <c r="T56" s="539"/>
      <c r="U56" s="539"/>
      <c r="V56" s="539"/>
      <c r="W56" s="539"/>
      <c r="X56" s="541"/>
      <c r="Y56" s="541"/>
      <c r="Z56" s="541"/>
      <c r="AA56" s="539"/>
      <c r="AB56" s="539"/>
      <c r="AC56" s="539"/>
      <c r="AD56" s="539"/>
      <c r="AE56" s="539"/>
      <c r="AF56" s="539"/>
      <c r="AG56" s="539"/>
      <c r="AH56" s="539"/>
      <c r="AI56" s="539"/>
      <c r="AJ56" s="539"/>
      <c r="AK56" s="539"/>
      <c r="AL56" s="539"/>
      <c r="AM56" s="539"/>
      <c r="AN56" s="539"/>
      <c r="AO56" s="539"/>
      <c r="AP56" s="539"/>
      <c r="AQ56" s="539"/>
      <c r="AR56" s="136"/>
      <c r="AS56" s="136"/>
      <c r="AT56" s="136"/>
      <c r="AU56" s="136" t="s">
        <v>919</v>
      </c>
      <c r="AV56" s="605">
        <v>46965.5</v>
      </c>
      <c r="AW56" s="605"/>
      <c r="AX56" s="683" t="s">
        <v>15</v>
      </c>
      <c r="AY56" s="683">
        <f>SUM(AY10,AY21,AY30,AY40,AY48,AY54)</f>
        <v>46986.9825</v>
      </c>
    </row>
    <row r="57">
      <c r="A57" s="67"/>
      <c r="D57" s="68"/>
      <c r="F57" s="73"/>
      <c r="G57" s="73"/>
      <c r="H57" s="73"/>
      <c r="J57" s="139"/>
      <c r="K57" s="139"/>
      <c r="X57" s="73"/>
      <c r="Y57" s="73"/>
      <c r="Z57" s="73"/>
      <c r="AR57" s="205"/>
      <c r="AS57" s="205"/>
      <c r="AT57" s="205"/>
      <c r="AU57" s="205"/>
      <c r="AV57" s="670"/>
      <c r="AW57" s="670"/>
      <c r="AX57" s="670"/>
      <c r="AY57" s="670"/>
    </row>
    <row r="58">
      <c r="A58" s="67"/>
      <c r="D58" s="68"/>
      <c r="F58" s="73"/>
      <c r="G58" s="73"/>
      <c r="H58" s="73"/>
      <c r="J58" s="6" t="s">
        <v>151</v>
      </c>
      <c r="K58" s="4"/>
      <c r="P58" s="186"/>
      <c r="Q58" s="186"/>
      <c r="X58" s="73"/>
      <c r="Y58" s="73"/>
      <c r="Z58" s="73"/>
      <c r="AB58" s="28"/>
      <c r="AR58" s="205"/>
      <c r="AS58" s="117"/>
      <c r="AT58" s="117"/>
      <c r="AU58" s="205"/>
      <c r="AV58" s="670"/>
      <c r="AW58" s="670"/>
      <c r="AX58" s="670"/>
      <c r="AY58" s="670"/>
    </row>
    <row r="59">
      <c r="A59" s="67"/>
      <c r="D59" s="26" t="s">
        <v>917</v>
      </c>
      <c r="E59" s="26" t="s">
        <v>3</v>
      </c>
      <c r="F59" s="26"/>
      <c r="G59" s="26"/>
      <c r="H59" s="26"/>
      <c r="I59" s="26"/>
      <c r="J59" s="26" t="s">
        <v>917</v>
      </c>
      <c r="K59" s="26" t="s">
        <v>7</v>
      </c>
      <c r="L59" s="26"/>
      <c r="M59" s="26"/>
      <c r="N59" s="26"/>
      <c r="O59" s="26"/>
      <c r="P59" s="26" t="s">
        <v>917</v>
      </c>
      <c r="Q59" s="26" t="s">
        <v>8</v>
      </c>
      <c r="R59" s="28"/>
      <c r="S59" s="28"/>
      <c r="T59" s="28"/>
      <c r="U59" s="29"/>
      <c r="V59" s="26" t="s">
        <v>917</v>
      </c>
      <c r="W59" s="29" t="s">
        <v>9</v>
      </c>
      <c r="X59" s="73"/>
      <c r="Y59" s="73"/>
      <c r="Z59" s="73"/>
      <c r="AB59" s="26" t="s">
        <v>917</v>
      </c>
      <c r="AC59" s="29" t="s">
        <v>9</v>
      </c>
      <c r="AH59" s="190" t="s">
        <v>154</v>
      </c>
      <c r="AI59" s="191" t="s">
        <v>745</v>
      </c>
      <c r="AN59" s="288" t="s">
        <v>154</v>
      </c>
      <c r="AO59" s="191" t="s">
        <v>745</v>
      </c>
      <c r="AR59" s="496"/>
      <c r="AS59" s="496"/>
      <c r="AT59" s="496"/>
      <c r="AU59" s="496"/>
      <c r="AV59" s="697"/>
      <c r="AW59" s="697"/>
      <c r="AX59" s="697"/>
      <c r="AY59" s="697"/>
    </row>
    <row r="60">
      <c r="A60" s="693" t="s">
        <v>50</v>
      </c>
      <c r="B60" s="43" t="s">
        <v>19</v>
      </c>
      <c r="C60" s="37">
        <v>45019.0</v>
      </c>
      <c r="D60" s="95" t="s">
        <v>300</v>
      </c>
      <c r="E60" s="418" t="s">
        <v>301</v>
      </c>
      <c r="F60" s="43"/>
      <c r="G60" s="43"/>
      <c r="H60" s="43" t="s">
        <v>22</v>
      </c>
      <c r="I60" s="37">
        <v>45020.0</v>
      </c>
      <c r="J60" s="95" t="s">
        <v>300</v>
      </c>
      <c r="K60" s="418" t="s">
        <v>301</v>
      </c>
      <c r="L60" s="43"/>
      <c r="M60" s="43"/>
      <c r="N60" s="43" t="s">
        <v>24</v>
      </c>
      <c r="O60" s="37">
        <v>45021.0</v>
      </c>
      <c r="P60" s="95" t="s">
        <v>300</v>
      </c>
      <c r="Q60" s="418" t="s">
        <v>301</v>
      </c>
      <c r="R60" s="43"/>
      <c r="S60" s="43"/>
      <c r="T60" s="43" t="s">
        <v>26</v>
      </c>
      <c r="U60" s="37">
        <v>45022.0</v>
      </c>
      <c r="V60" s="95" t="s">
        <v>300</v>
      </c>
      <c r="W60" s="418" t="s">
        <v>301</v>
      </c>
      <c r="X60" s="43"/>
      <c r="Y60" s="43"/>
      <c r="Z60" s="43" t="s">
        <v>56</v>
      </c>
      <c r="AA60" s="37">
        <v>45023.0</v>
      </c>
      <c r="AB60" s="95" t="s">
        <v>300</v>
      </c>
      <c r="AC60" s="418" t="s">
        <v>301</v>
      </c>
      <c r="AD60" s="715"/>
      <c r="AE60" s="715"/>
      <c r="AF60" s="434" t="s">
        <v>43</v>
      </c>
      <c r="AG60" s="37">
        <v>45025.0</v>
      </c>
      <c r="AH60" s="129" t="s">
        <v>289</v>
      </c>
      <c r="AI60" s="147" t="s">
        <v>708</v>
      </c>
      <c r="AJ60" s="96"/>
      <c r="AK60" s="96"/>
      <c r="AL60" s="96" t="s">
        <v>27</v>
      </c>
      <c r="AM60" s="495">
        <v>45026.0</v>
      </c>
      <c r="AN60" s="131" t="s">
        <v>288</v>
      </c>
      <c r="AO60" s="147" t="s">
        <v>904</v>
      </c>
      <c r="AP60" s="96"/>
      <c r="AQ60" s="698"/>
      <c r="AR60" s="698"/>
      <c r="AS60" s="698"/>
      <c r="AT60" s="698"/>
      <c r="AV60" s="601"/>
      <c r="AW60" s="601"/>
      <c r="AX60" s="601"/>
      <c r="AY60" s="601"/>
    </row>
    <row r="61">
      <c r="A61" s="67"/>
      <c r="D61" s="136"/>
      <c r="E61" s="51"/>
      <c r="F61" s="73"/>
      <c r="G61" s="73"/>
      <c r="H61" s="73"/>
      <c r="J61" s="98"/>
      <c r="K61" s="197"/>
      <c r="P61" s="98"/>
      <c r="Q61" s="39"/>
      <c r="V61" s="53"/>
      <c r="W61" s="39"/>
      <c r="X61" s="73"/>
      <c r="Y61" s="73"/>
      <c r="Z61" s="73"/>
      <c r="AH61" s="127"/>
      <c r="AI61" s="39"/>
      <c r="AO61" s="39"/>
      <c r="AQ61" s="698"/>
      <c r="AR61" s="698"/>
      <c r="AS61" s="698"/>
      <c r="AT61" s="698"/>
      <c r="AV61" s="601"/>
      <c r="AW61" s="601"/>
      <c r="AX61" s="601"/>
      <c r="AY61" s="601"/>
    </row>
    <row r="62">
      <c r="A62" s="67"/>
      <c r="D62" s="53"/>
      <c r="E62" s="39"/>
      <c r="F62" s="73"/>
      <c r="G62" s="73"/>
      <c r="H62" s="73"/>
      <c r="J62" s="98"/>
      <c r="K62" s="197"/>
      <c r="P62" s="98"/>
      <c r="Q62" s="39"/>
      <c r="V62" s="53"/>
      <c r="W62" s="39"/>
      <c r="X62" s="73"/>
      <c r="Y62" s="73"/>
      <c r="Z62" s="73"/>
      <c r="AB62" s="53"/>
      <c r="AC62" s="39"/>
      <c r="AH62" s="53"/>
      <c r="AI62" s="39"/>
      <c r="AN62" s="53"/>
      <c r="AO62" s="39"/>
      <c r="AQ62" s="496"/>
      <c r="AR62" s="496"/>
      <c r="AS62" s="496"/>
      <c r="AT62" s="496"/>
      <c r="AV62" s="601"/>
      <c r="AW62" s="601"/>
      <c r="AX62" s="601"/>
      <c r="AY62" s="601"/>
    </row>
    <row r="63">
      <c r="A63" s="67"/>
      <c r="D63" s="190" t="s">
        <v>154</v>
      </c>
      <c r="E63" s="190" t="s">
        <v>745</v>
      </c>
      <c r="F63" s="73"/>
      <c r="G63" s="73"/>
      <c r="H63" s="73"/>
      <c r="J63" s="190" t="s">
        <v>745</v>
      </c>
      <c r="K63" s="27" t="s">
        <v>7</v>
      </c>
      <c r="P63" s="191" t="s">
        <v>853</v>
      </c>
      <c r="Q63" s="190" t="s">
        <v>154</v>
      </c>
      <c r="V63" s="191" t="s">
        <v>853</v>
      </c>
      <c r="W63" s="28" t="s">
        <v>9</v>
      </c>
      <c r="X63" s="73"/>
      <c r="Y63" s="73"/>
      <c r="Z63" s="73"/>
      <c r="AB63" s="191" t="s">
        <v>853</v>
      </c>
      <c r="AC63" s="29" t="s">
        <v>10</v>
      </c>
      <c r="AH63" s="191" t="s">
        <v>853</v>
      </c>
      <c r="AI63" s="29" t="s">
        <v>11</v>
      </c>
      <c r="AN63" s="191" t="s">
        <v>853</v>
      </c>
      <c r="AO63" s="39" t="s">
        <v>920</v>
      </c>
      <c r="AQ63" s="496"/>
      <c r="AR63" s="496"/>
      <c r="AS63" s="496"/>
      <c r="AT63" s="496"/>
      <c r="AV63" s="601"/>
      <c r="AW63" s="601"/>
      <c r="AX63" s="601"/>
      <c r="AY63" s="601"/>
    </row>
    <row r="64">
      <c r="A64" s="716" t="s">
        <v>52</v>
      </c>
      <c r="B64" s="41" t="s">
        <v>33</v>
      </c>
      <c r="C64" s="37">
        <v>45020.0</v>
      </c>
      <c r="D64" s="148" t="s">
        <v>288</v>
      </c>
      <c r="E64" s="148" t="s">
        <v>904</v>
      </c>
      <c r="F64" s="95"/>
      <c r="G64" s="95"/>
      <c r="H64" s="95" t="s">
        <v>46</v>
      </c>
      <c r="I64" s="37">
        <v>45021.0</v>
      </c>
      <c r="J64" s="147" t="s">
        <v>901</v>
      </c>
      <c r="K64" s="111" t="s">
        <v>903</v>
      </c>
      <c r="L64" s="43"/>
      <c r="M64" s="43"/>
      <c r="N64" s="43" t="s">
        <v>24</v>
      </c>
      <c r="O64" s="37">
        <v>45021.0</v>
      </c>
      <c r="P64" s="38" t="s">
        <v>352</v>
      </c>
      <c r="Q64" s="147" t="s">
        <v>288</v>
      </c>
      <c r="R64" s="56"/>
      <c r="S64" s="56"/>
      <c r="T64" s="56" t="s">
        <v>37</v>
      </c>
      <c r="U64" s="37">
        <v>45023.0</v>
      </c>
      <c r="V64" s="38" t="s">
        <v>273</v>
      </c>
      <c r="W64" s="39" t="s">
        <v>39</v>
      </c>
      <c r="X64" s="56"/>
      <c r="Y64" s="56"/>
      <c r="Z64" s="56" t="s">
        <v>40</v>
      </c>
      <c r="AA64" s="37">
        <v>45024.0</v>
      </c>
      <c r="AB64" s="38" t="s">
        <v>199</v>
      </c>
      <c r="AC64" s="39" t="s">
        <v>42</v>
      </c>
      <c r="AD64" s="47"/>
      <c r="AE64" s="47"/>
      <c r="AF64" s="47" t="s">
        <v>43</v>
      </c>
      <c r="AG64" s="37">
        <v>45025.0</v>
      </c>
      <c r="AH64" s="38" t="s">
        <v>199</v>
      </c>
      <c r="AI64" s="39" t="s">
        <v>42</v>
      </c>
      <c r="AJ64" s="47"/>
      <c r="AK64" s="47"/>
      <c r="AL64" s="47" t="s">
        <v>44</v>
      </c>
      <c r="AM64" s="495">
        <v>45026.0</v>
      </c>
      <c r="AN64" s="38" t="s">
        <v>273</v>
      </c>
      <c r="AO64" s="39" t="s">
        <v>39</v>
      </c>
      <c r="AP64" s="47"/>
      <c r="AQ64" s="32"/>
      <c r="AR64" s="32"/>
      <c r="AS64" s="32"/>
      <c r="AT64" s="32"/>
      <c r="AV64" s="601"/>
      <c r="AW64" s="601"/>
      <c r="AX64" s="601"/>
      <c r="AY64" s="601"/>
    </row>
    <row r="65">
      <c r="A65" s="67"/>
      <c r="D65" s="68"/>
      <c r="W65" s="39"/>
      <c r="AQ65" s="51"/>
      <c r="AR65" s="51"/>
      <c r="AS65" s="51"/>
      <c r="AT65" s="51"/>
      <c r="AV65" s="601"/>
      <c r="AW65" s="601"/>
      <c r="AX65" s="601"/>
      <c r="AY65" s="601"/>
    </row>
    <row r="66">
      <c r="A66" s="67"/>
      <c r="D66" s="53"/>
      <c r="E66" s="39"/>
      <c r="F66" s="73"/>
      <c r="G66" s="73"/>
      <c r="H66" s="73"/>
      <c r="J66" s="98"/>
      <c r="K66" s="197"/>
      <c r="P66" s="98"/>
      <c r="Q66" s="39"/>
      <c r="V66" s="53"/>
      <c r="W66" s="39"/>
      <c r="X66" s="73"/>
      <c r="Y66" s="73"/>
      <c r="Z66" s="73"/>
      <c r="AB66" s="53"/>
      <c r="AC66" s="39"/>
      <c r="AH66" s="53"/>
      <c r="AI66" s="39"/>
      <c r="AN66" s="53"/>
      <c r="AO66" s="39"/>
      <c r="AQ66" s="51"/>
      <c r="AR66" s="51"/>
      <c r="AS66" s="51"/>
      <c r="AT66" s="51"/>
      <c r="AV66" s="601"/>
      <c r="AW66" s="601"/>
      <c r="AX66" s="601"/>
      <c r="AY66" s="601"/>
    </row>
    <row r="67">
      <c r="A67" s="67"/>
      <c r="D67" s="187" t="s">
        <v>775</v>
      </c>
      <c r="E67" s="26" t="s">
        <v>3</v>
      </c>
      <c r="F67" s="73"/>
      <c r="G67" s="73"/>
      <c r="H67" s="73"/>
      <c r="J67" s="187" t="s">
        <v>775</v>
      </c>
      <c r="K67" s="191" t="s">
        <v>853</v>
      </c>
      <c r="P67" s="187" t="s">
        <v>775</v>
      </c>
      <c r="Q67" s="191" t="s">
        <v>853</v>
      </c>
      <c r="V67" s="187" t="s">
        <v>775</v>
      </c>
      <c r="W67" s="191" t="s">
        <v>853</v>
      </c>
      <c r="X67" s="73"/>
      <c r="Y67" s="73"/>
      <c r="Z67" s="73"/>
      <c r="AB67" s="187" t="s">
        <v>775</v>
      </c>
      <c r="AC67" s="190" t="s">
        <v>154</v>
      </c>
      <c r="AH67" s="187" t="s">
        <v>775</v>
      </c>
      <c r="AI67" s="191" t="s">
        <v>745</v>
      </c>
      <c r="AN67" s="187" t="s">
        <v>775</v>
      </c>
      <c r="AO67" s="39" t="s">
        <v>920</v>
      </c>
      <c r="AQ67" s="51"/>
      <c r="AR67" s="51"/>
      <c r="AS67" s="51"/>
      <c r="AT67" s="51"/>
      <c r="AV67" s="601"/>
      <c r="AW67" s="601"/>
      <c r="AX67" s="601"/>
      <c r="AY67" s="601"/>
    </row>
    <row r="68">
      <c r="A68" s="684" t="s">
        <v>54</v>
      </c>
      <c r="B68" s="43" t="s">
        <v>19</v>
      </c>
      <c r="C68" s="37">
        <v>45019.0</v>
      </c>
      <c r="D68" s="95" t="s">
        <v>211</v>
      </c>
      <c r="E68" s="418" t="s">
        <v>66</v>
      </c>
      <c r="F68" s="43"/>
      <c r="G68" s="43"/>
      <c r="H68" s="43" t="s">
        <v>22</v>
      </c>
      <c r="I68" s="37">
        <v>45020.0</v>
      </c>
      <c r="J68" s="95" t="s">
        <v>307</v>
      </c>
      <c r="K68" s="40" t="s">
        <v>322</v>
      </c>
      <c r="L68" s="38"/>
      <c r="M68" s="38"/>
      <c r="N68" s="38" t="s">
        <v>24</v>
      </c>
      <c r="O68" s="37">
        <v>45021.0</v>
      </c>
      <c r="P68" s="95" t="s">
        <v>307</v>
      </c>
      <c r="Q68" s="38" t="s">
        <v>310</v>
      </c>
      <c r="R68" s="43"/>
      <c r="S68" s="43"/>
      <c r="T68" s="43" t="s">
        <v>26</v>
      </c>
      <c r="U68" s="37">
        <v>45022.0</v>
      </c>
      <c r="V68" s="95" t="s">
        <v>307</v>
      </c>
      <c r="W68" s="40" t="s">
        <v>310</v>
      </c>
      <c r="X68" s="95"/>
      <c r="Y68" s="95"/>
      <c r="Z68" s="95" t="s">
        <v>56</v>
      </c>
      <c r="AA68" s="37">
        <v>45023.0</v>
      </c>
      <c r="AB68" s="95" t="s">
        <v>307</v>
      </c>
      <c r="AC68" s="148" t="s">
        <v>289</v>
      </c>
      <c r="AD68" s="435"/>
      <c r="AE68" s="435"/>
      <c r="AF68" s="435" t="s">
        <v>57</v>
      </c>
      <c r="AG68" s="37">
        <v>45024.0</v>
      </c>
      <c r="AH68" s="95" t="s">
        <v>211</v>
      </c>
      <c r="AI68" s="300" t="s">
        <v>643</v>
      </c>
      <c r="AJ68" s="95"/>
      <c r="AK68" s="95"/>
      <c r="AL68" s="95" t="s">
        <v>93</v>
      </c>
      <c r="AM68" s="37">
        <v>45025.0</v>
      </c>
      <c r="AN68" s="95" t="s">
        <v>211</v>
      </c>
      <c r="AO68" s="418" t="s">
        <v>66</v>
      </c>
      <c r="AP68" s="95"/>
      <c r="AQ68" s="193"/>
      <c r="AR68" s="193"/>
      <c r="AS68" s="193"/>
      <c r="AT68" s="193"/>
      <c r="AV68" s="601"/>
      <c r="AW68" s="601"/>
      <c r="AX68" s="601"/>
      <c r="AY68" s="601"/>
    </row>
    <row r="69">
      <c r="A69" s="67"/>
      <c r="B69" s="68"/>
      <c r="C69" s="68"/>
      <c r="AQ69" s="194"/>
      <c r="AR69" s="194"/>
      <c r="AS69" s="194"/>
      <c r="AT69" s="194"/>
      <c r="AV69" s="601"/>
      <c r="AW69" s="601"/>
      <c r="AX69" s="601"/>
      <c r="AY69" s="601"/>
    </row>
    <row r="70">
      <c r="A70" s="67"/>
      <c r="B70" s="68"/>
      <c r="C70" s="68"/>
      <c r="W70" s="39"/>
      <c r="X70" s="39"/>
      <c r="Y70" s="39"/>
      <c r="Z70" s="39"/>
      <c r="AI70" s="28"/>
      <c r="AQ70" s="496"/>
      <c r="AR70" s="496"/>
      <c r="AS70" s="496"/>
      <c r="AT70" s="496"/>
      <c r="AV70" s="601"/>
      <c r="AW70" s="601"/>
      <c r="AX70" s="601"/>
      <c r="AY70" s="601"/>
    </row>
    <row r="71">
      <c r="A71" s="67"/>
      <c r="B71" s="68"/>
      <c r="C71" s="68"/>
      <c r="J71" s="6" t="s">
        <v>334</v>
      </c>
      <c r="K71" s="4"/>
      <c r="AI71" s="92"/>
      <c r="AQ71" s="51"/>
      <c r="AR71" s="51"/>
      <c r="AS71" s="51"/>
      <c r="AT71" s="51"/>
      <c r="AV71" s="601"/>
      <c r="AW71" s="601"/>
      <c r="AX71" s="601"/>
      <c r="AY71" s="601"/>
    </row>
    <row r="72">
      <c r="A72" s="67"/>
      <c r="B72" s="68"/>
      <c r="C72" s="68"/>
      <c r="X72" s="26" t="s">
        <v>4</v>
      </c>
      <c r="Y72" s="26" t="s">
        <v>5</v>
      </c>
      <c r="AD72" s="26" t="s">
        <v>4</v>
      </c>
      <c r="AE72" s="26" t="s">
        <v>5</v>
      </c>
      <c r="AJ72" s="26" t="s">
        <v>4</v>
      </c>
      <c r="AK72" s="26" t="s">
        <v>5</v>
      </c>
      <c r="AP72" s="26" t="s">
        <v>4</v>
      </c>
      <c r="AQ72" s="26" t="s">
        <v>5</v>
      </c>
      <c r="AR72" s="193"/>
      <c r="AS72" s="646" t="s">
        <v>4</v>
      </c>
      <c r="AT72" s="646" t="s">
        <v>13</v>
      </c>
      <c r="AU72" s="646" t="s">
        <v>14</v>
      </c>
      <c r="AV72" s="226"/>
      <c r="AW72" s="226"/>
      <c r="AX72" s="226"/>
      <c r="AY72" s="226"/>
    </row>
    <row r="73">
      <c r="A73" s="684" t="s">
        <v>30</v>
      </c>
      <c r="B73" s="700"/>
      <c r="C73" s="700"/>
      <c r="D73" s="701"/>
      <c r="E73" s="701"/>
      <c r="F73" s="701"/>
      <c r="G73" s="701"/>
      <c r="H73" s="701"/>
      <c r="I73" s="701"/>
      <c r="J73" s="701"/>
      <c r="K73" s="701"/>
      <c r="L73" s="701"/>
      <c r="M73" s="701"/>
      <c r="N73" s="701"/>
      <c r="O73" s="701"/>
      <c r="P73" s="701"/>
      <c r="Q73" s="701"/>
      <c r="R73" s="114"/>
      <c r="S73" s="114"/>
      <c r="T73" s="56" t="s">
        <v>37</v>
      </c>
      <c r="U73" s="37">
        <v>45023.0</v>
      </c>
      <c r="V73" s="38" t="s">
        <v>137</v>
      </c>
      <c r="W73" s="39" t="s">
        <v>333</v>
      </c>
      <c r="X73" s="40">
        <v>3.0</v>
      </c>
      <c r="Y73" s="40">
        <v>1.0</v>
      </c>
      <c r="Z73" s="56" t="s">
        <v>40</v>
      </c>
      <c r="AA73" s="37">
        <v>45024.0</v>
      </c>
      <c r="AB73" s="38" t="s">
        <v>137</v>
      </c>
      <c r="AC73" s="39" t="s">
        <v>333</v>
      </c>
      <c r="AD73" s="40">
        <v>3.0</v>
      </c>
      <c r="AE73" s="40">
        <v>1.0</v>
      </c>
      <c r="AF73" s="47" t="s">
        <v>43</v>
      </c>
      <c r="AG73" s="37">
        <v>45025.0</v>
      </c>
      <c r="AH73" s="38" t="s">
        <v>137</v>
      </c>
      <c r="AI73" s="39" t="s">
        <v>333</v>
      </c>
      <c r="AJ73" s="40">
        <v>3.0</v>
      </c>
      <c r="AK73" s="40">
        <v>1.0</v>
      </c>
      <c r="AL73" s="47" t="s">
        <v>44</v>
      </c>
      <c r="AM73" s="495">
        <v>45026.0</v>
      </c>
      <c r="AN73" s="38" t="s">
        <v>137</v>
      </c>
      <c r="AO73" s="39" t="s">
        <v>333</v>
      </c>
      <c r="AP73" s="40">
        <v>3.0</v>
      </c>
      <c r="AQ73" s="40">
        <v>1.0</v>
      </c>
      <c r="AR73" s="194"/>
      <c r="AS73" s="657">
        <f t="shared" ref="AS73:AT73" si="54">SUM(F73,L73,R73,X73,AD73,AJ73,AP73)</f>
        <v>12</v>
      </c>
      <c r="AT73" s="58">
        <f t="shared" si="54"/>
        <v>4</v>
      </c>
      <c r="AU73" s="658">
        <f t="shared" ref="AU73:AU74" si="56">SUM(AS73,AT73)</f>
        <v>16</v>
      </c>
      <c r="AV73" s="605"/>
      <c r="AW73" s="605"/>
      <c r="AX73" s="605"/>
      <c r="AY73" s="605"/>
    </row>
    <row r="74">
      <c r="A74" s="67"/>
      <c r="B74" s="68"/>
      <c r="C74" s="68"/>
      <c r="AQ74" s="496"/>
      <c r="AR74" s="626" t="s">
        <v>14</v>
      </c>
      <c r="AS74" s="657">
        <f t="shared" ref="AS74:AT74" si="55">AS73</f>
        <v>12</v>
      </c>
      <c r="AT74" s="58">
        <f t="shared" si="55"/>
        <v>4</v>
      </c>
      <c r="AU74" s="658">
        <f t="shared" si="56"/>
        <v>16</v>
      </c>
      <c r="AV74" s="605"/>
      <c r="AW74" s="605"/>
      <c r="AX74" s="605"/>
      <c r="AY74" s="605"/>
    </row>
    <row r="75">
      <c r="A75" s="67"/>
      <c r="B75" s="68"/>
      <c r="C75" s="68"/>
      <c r="AQ75" s="193"/>
      <c r="AR75" s="193"/>
      <c r="AS75" s="193"/>
      <c r="AT75" s="193"/>
      <c r="AV75" s="601"/>
      <c r="AW75" s="601"/>
      <c r="AX75" s="601"/>
      <c r="AY75" s="601"/>
    </row>
    <row r="76">
      <c r="A76" s="67"/>
      <c r="B76" s="68" t="s">
        <v>25</v>
      </c>
      <c r="C76" s="68" t="s">
        <v>166</v>
      </c>
      <c r="AQ76" s="51"/>
      <c r="AR76" s="51"/>
      <c r="AS76" s="51"/>
      <c r="AT76" s="51"/>
      <c r="AV76" s="601"/>
      <c r="AW76" s="601"/>
      <c r="AX76" s="601"/>
      <c r="AY76" s="601"/>
    </row>
    <row r="77">
      <c r="A77" s="67" t="s">
        <v>18</v>
      </c>
      <c r="B77" s="68" t="s">
        <v>172</v>
      </c>
      <c r="C77" s="68" t="s">
        <v>158</v>
      </c>
      <c r="AQ77" s="496"/>
      <c r="AR77" s="496"/>
      <c r="AS77" s="496"/>
      <c r="AT77" s="496"/>
      <c r="AV77" s="601"/>
      <c r="AW77" s="601"/>
      <c r="AX77" s="601"/>
      <c r="AY77" s="601"/>
    </row>
    <row r="78">
      <c r="A78" s="67" t="s">
        <v>52</v>
      </c>
      <c r="B78" s="68" t="s">
        <v>168</v>
      </c>
      <c r="C78" s="68" t="s">
        <v>158</v>
      </c>
      <c r="AQ78" s="496"/>
      <c r="AR78" s="496"/>
      <c r="AS78" s="496"/>
      <c r="AT78" s="496"/>
      <c r="AV78" s="601"/>
      <c r="AW78" s="601"/>
      <c r="AX78" s="601"/>
      <c r="AY78" s="601"/>
    </row>
    <row r="79">
      <c r="A79" s="67" t="s">
        <v>176</v>
      </c>
      <c r="B79" s="68" t="s">
        <v>172</v>
      </c>
      <c r="C79" s="68" t="s">
        <v>158</v>
      </c>
      <c r="AQ79" s="496"/>
      <c r="AR79" s="496"/>
      <c r="AS79" s="496"/>
      <c r="AT79" s="496"/>
      <c r="AV79" s="601"/>
      <c r="AW79" s="601"/>
      <c r="AX79" s="601"/>
      <c r="AY79" s="601"/>
    </row>
    <row r="80">
      <c r="A80" s="225" t="s">
        <v>69</v>
      </c>
      <c r="B80" s="152" t="s">
        <v>175</v>
      </c>
      <c r="C80" s="152"/>
      <c r="D80" s="152"/>
      <c r="E80" s="152"/>
      <c r="AI80" s="226"/>
      <c r="AJ80" s="226"/>
      <c r="AK80" s="226"/>
      <c r="AL80" s="226"/>
      <c r="AP80" s="226"/>
      <c r="AQ80" s="136"/>
      <c r="AR80" s="136"/>
      <c r="AS80" s="136"/>
      <c r="AT80" s="136"/>
      <c r="AV80" s="601"/>
      <c r="AW80" s="601"/>
      <c r="AX80" s="601"/>
      <c r="AY80" s="601"/>
    </row>
    <row r="81">
      <c r="A81" s="225" t="s">
        <v>45</v>
      </c>
      <c r="B81" s="152" t="s">
        <v>171</v>
      </c>
      <c r="D81" s="152"/>
      <c r="AI81" s="226"/>
      <c r="AJ81" s="226"/>
      <c r="AK81" s="226"/>
      <c r="AL81" s="226"/>
      <c r="AP81" s="226"/>
      <c r="AQ81" s="226"/>
      <c r="AR81" s="51"/>
      <c r="AS81" s="51"/>
      <c r="AT81" s="51"/>
      <c r="AU81" s="51"/>
      <c r="AV81" s="597"/>
      <c r="AW81" s="597"/>
      <c r="AX81" s="597"/>
      <c r="AY81" s="597"/>
    </row>
    <row r="82">
      <c r="A82" s="67" t="s">
        <v>54</v>
      </c>
      <c r="B82" s="68" t="s">
        <v>171</v>
      </c>
      <c r="C82" s="68" t="s">
        <v>158</v>
      </c>
      <c r="AI82" s="228"/>
      <c r="AJ82" s="228"/>
      <c r="AK82" s="228"/>
      <c r="AL82" s="228"/>
      <c r="AP82" s="228"/>
      <c r="AQ82" s="228"/>
      <c r="AR82" s="496"/>
      <c r="AS82" s="496"/>
      <c r="AT82" s="496"/>
      <c r="AU82" s="496"/>
      <c r="AV82" s="697"/>
      <c r="AW82" s="697"/>
      <c r="AX82" s="697"/>
      <c r="AY82" s="697"/>
    </row>
    <row r="83">
      <c r="A83" s="67" t="s">
        <v>88</v>
      </c>
      <c r="B83" s="68" t="s">
        <v>169</v>
      </c>
      <c r="C83" s="68" t="s">
        <v>158</v>
      </c>
      <c r="AR83" s="496"/>
      <c r="AS83" s="496"/>
      <c r="AT83" s="496"/>
      <c r="AU83" s="496"/>
      <c r="AV83" s="697"/>
      <c r="AW83" s="697"/>
      <c r="AX83" s="697"/>
      <c r="AY83" s="697"/>
    </row>
    <row r="84">
      <c r="A84" s="225" t="s">
        <v>403</v>
      </c>
      <c r="B84" s="68" t="s">
        <v>672</v>
      </c>
      <c r="C84" s="153"/>
      <c r="E84" s="153"/>
      <c r="F84" s="153"/>
      <c r="G84" s="153"/>
      <c r="H84" s="153"/>
      <c r="AR84" s="496"/>
      <c r="AS84" s="496"/>
      <c r="AT84" s="496"/>
      <c r="AU84" s="496"/>
      <c r="AV84" s="697"/>
      <c r="AW84" s="697"/>
      <c r="AX84" s="697"/>
      <c r="AY84" s="697"/>
    </row>
    <row r="85">
      <c r="A85" s="225" t="s">
        <v>82</v>
      </c>
      <c r="B85" s="152" t="s">
        <v>921</v>
      </c>
      <c r="C85" s="152"/>
      <c r="D85" s="152"/>
      <c r="E85" s="152"/>
      <c r="F85" s="153"/>
      <c r="G85" s="153"/>
      <c r="H85" s="153"/>
      <c r="AR85" s="496"/>
      <c r="AS85" s="496"/>
      <c r="AT85" s="496"/>
      <c r="AU85" s="496"/>
      <c r="AV85" s="697"/>
      <c r="AW85" s="697"/>
      <c r="AX85" s="697"/>
      <c r="AY85" s="697"/>
    </row>
    <row r="86">
      <c r="A86" s="225" t="s">
        <v>123</v>
      </c>
      <c r="B86" s="152" t="s">
        <v>922</v>
      </c>
      <c r="C86" s="153"/>
      <c r="D86" s="152"/>
      <c r="E86" s="153"/>
      <c r="F86" s="153"/>
      <c r="G86" s="153"/>
      <c r="H86" s="153"/>
      <c r="AR86" s="496"/>
      <c r="AS86" s="496"/>
      <c r="AT86" s="496"/>
      <c r="AU86" s="496"/>
      <c r="AV86" s="697"/>
      <c r="AW86" s="697"/>
      <c r="AX86" s="697"/>
      <c r="AY86" s="697"/>
    </row>
    <row r="87">
      <c r="A87" s="225" t="s">
        <v>501</v>
      </c>
      <c r="B87" s="152" t="s">
        <v>166</v>
      </c>
      <c r="C87" s="152"/>
      <c r="D87" s="152"/>
      <c r="E87" s="236"/>
      <c r="F87" s="153"/>
      <c r="G87" s="153"/>
      <c r="H87" s="153"/>
      <c r="AR87" s="496"/>
      <c r="AS87" s="496"/>
      <c r="AT87" s="496"/>
      <c r="AU87" s="496"/>
      <c r="AV87" s="697"/>
      <c r="AW87" s="697"/>
      <c r="AX87" s="697"/>
      <c r="AY87" s="697"/>
    </row>
    <row r="88">
      <c r="A88" s="225" t="s">
        <v>97</v>
      </c>
      <c r="B88" s="68" t="s">
        <v>171</v>
      </c>
      <c r="C88" s="236"/>
      <c r="E88" s="236"/>
      <c r="F88" s="153"/>
      <c r="G88" s="153"/>
      <c r="H88" s="153"/>
      <c r="AR88" s="496"/>
      <c r="AS88" s="496"/>
      <c r="AT88" s="496"/>
      <c r="AU88" s="496"/>
      <c r="AV88" s="697"/>
      <c r="AW88" s="697"/>
      <c r="AX88" s="697"/>
      <c r="AY88" s="697"/>
    </row>
    <row r="89">
      <c r="A89" s="225" t="s">
        <v>73</v>
      </c>
      <c r="B89" s="152" t="s">
        <v>170</v>
      </c>
      <c r="C89" s="153"/>
      <c r="D89" s="153"/>
      <c r="E89" s="136"/>
      <c r="F89" s="117"/>
      <c r="G89" s="117"/>
      <c r="H89" s="117"/>
      <c r="AR89" s="496"/>
      <c r="AS89" s="496"/>
      <c r="AT89" s="496"/>
      <c r="AU89" s="496"/>
      <c r="AV89" s="697"/>
      <c r="AW89" s="697"/>
      <c r="AX89" s="697"/>
      <c r="AY89" s="697"/>
    </row>
    <row r="90">
      <c r="A90" s="225" t="s">
        <v>32</v>
      </c>
      <c r="B90" s="152" t="s">
        <v>175</v>
      </c>
      <c r="C90" s="153"/>
      <c r="D90" s="153"/>
      <c r="E90" s="136"/>
      <c r="F90" s="117"/>
      <c r="G90" s="117"/>
      <c r="H90" s="117"/>
      <c r="AR90" s="496"/>
      <c r="AS90" s="496"/>
      <c r="AT90" s="496"/>
      <c r="AU90" s="496"/>
      <c r="AV90" s="697"/>
      <c r="AW90" s="697"/>
      <c r="AX90" s="697"/>
      <c r="AY90" s="697"/>
    </row>
    <row r="91">
      <c r="B91" s="153"/>
      <c r="C91" s="153"/>
      <c r="D91" s="153"/>
      <c r="E91" s="136"/>
      <c r="F91" s="117"/>
      <c r="G91" s="117"/>
      <c r="H91" s="117"/>
      <c r="AR91" s="496"/>
      <c r="AS91" s="496"/>
      <c r="AT91" s="496"/>
      <c r="AU91" s="496"/>
      <c r="AV91" s="697"/>
      <c r="AW91" s="697"/>
      <c r="AX91" s="697"/>
      <c r="AY91" s="697"/>
    </row>
    <row r="92">
      <c r="B92" s="153"/>
      <c r="C92" s="153"/>
      <c r="D92" s="34" t="s">
        <v>16</v>
      </c>
      <c r="E92" s="34" t="s">
        <v>17</v>
      </c>
      <c r="F92" s="117"/>
      <c r="G92" s="117"/>
      <c r="H92" s="117"/>
      <c r="AR92" s="496"/>
      <c r="AS92" s="496"/>
      <c r="AT92" s="496"/>
      <c r="AU92" s="496"/>
      <c r="AV92" s="697"/>
      <c r="AW92" s="697"/>
      <c r="AX92" s="697"/>
      <c r="AY92" s="697"/>
    </row>
    <row r="93">
      <c r="A93" s="153"/>
      <c r="B93" s="153"/>
      <c r="C93" s="153"/>
      <c r="D93" s="52" t="s">
        <v>1</v>
      </c>
      <c r="E93" s="53">
        <f>AU10</f>
        <v>138</v>
      </c>
      <c r="F93" s="153"/>
      <c r="G93" s="153"/>
      <c r="H93" s="153"/>
      <c r="AR93" s="496"/>
      <c r="AS93" s="496"/>
      <c r="AT93" s="496"/>
      <c r="AU93" s="496"/>
      <c r="AV93" s="697"/>
      <c r="AW93" s="697"/>
      <c r="AX93" s="697"/>
      <c r="AY93" s="697"/>
    </row>
    <row r="94">
      <c r="A94" s="153"/>
      <c r="B94" s="153"/>
      <c r="C94" s="153"/>
      <c r="D94" s="52" t="s">
        <v>31</v>
      </c>
      <c r="E94" s="55">
        <f>AU30</f>
        <v>137.5</v>
      </c>
      <c r="F94" s="153"/>
      <c r="G94" s="153"/>
      <c r="H94" s="153"/>
      <c r="AR94" s="496"/>
      <c r="AS94" s="496"/>
      <c r="AT94" s="496"/>
      <c r="AU94" s="496"/>
      <c r="AV94" s="697"/>
      <c r="AW94" s="697"/>
      <c r="AX94" s="697"/>
      <c r="AY94" s="697"/>
    </row>
    <row r="95">
      <c r="A95" s="153"/>
      <c r="B95" s="153"/>
      <c r="C95" s="153"/>
      <c r="D95" s="52" t="s">
        <v>23</v>
      </c>
      <c r="E95" s="53">
        <f>AU40</f>
        <v>73.5</v>
      </c>
      <c r="F95" s="153"/>
      <c r="G95" s="153"/>
      <c r="H95" s="153"/>
      <c r="AR95" s="496"/>
      <c r="AS95" s="496"/>
      <c r="AT95" s="496"/>
      <c r="AU95" s="496"/>
      <c r="AV95" s="697"/>
      <c r="AW95" s="697"/>
      <c r="AX95" s="697"/>
      <c r="AY95" s="697"/>
    </row>
    <row r="96">
      <c r="A96" s="153"/>
      <c r="B96" s="153"/>
      <c r="C96" s="153"/>
      <c r="D96" s="55" t="s">
        <v>49</v>
      </c>
      <c r="E96" s="55">
        <f>AU48</f>
        <v>22</v>
      </c>
      <c r="F96" s="153"/>
      <c r="G96" s="153"/>
      <c r="H96" s="153"/>
      <c r="AR96" s="496"/>
      <c r="AS96" s="496"/>
      <c r="AT96" s="496"/>
      <c r="AU96" s="496"/>
      <c r="AV96" s="697"/>
      <c r="AW96" s="697"/>
      <c r="AX96" s="697"/>
      <c r="AY96" s="697"/>
    </row>
    <row r="97">
      <c r="D97" s="62" t="s">
        <v>51</v>
      </c>
      <c r="E97" s="62">
        <f>AU21</f>
        <v>151.25</v>
      </c>
      <c r="AR97" s="496"/>
      <c r="AS97" s="496"/>
      <c r="AT97" s="496"/>
      <c r="AU97" s="496"/>
      <c r="AV97" s="697"/>
      <c r="AW97" s="697"/>
      <c r="AX97" s="697"/>
      <c r="AY97" s="697"/>
    </row>
    <row r="98">
      <c r="D98" s="62" t="s">
        <v>53</v>
      </c>
      <c r="E98" s="62">
        <f>AU54</f>
        <v>50</v>
      </c>
      <c r="F98" s="68"/>
      <c r="G98" s="68"/>
      <c r="AR98" s="496"/>
      <c r="AS98" s="496"/>
      <c r="AT98" s="496"/>
      <c r="AU98" s="496"/>
      <c r="AV98" s="697"/>
      <c r="AW98" s="697"/>
      <c r="AX98" s="697"/>
      <c r="AY98" s="697"/>
    </row>
    <row r="99">
      <c r="D99" s="62" t="s">
        <v>60</v>
      </c>
      <c r="E99" s="62">
        <f>AU74</f>
        <v>16</v>
      </c>
      <c r="AR99" s="496"/>
      <c r="AS99" s="496"/>
      <c r="AT99" s="496"/>
      <c r="AU99" s="496"/>
      <c r="AV99" s="697"/>
      <c r="AW99" s="697"/>
      <c r="AX99" s="697"/>
      <c r="AY99" s="697"/>
    </row>
    <row r="100">
      <c r="AR100" s="496"/>
      <c r="AS100" s="496"/>
      <c r="AT100" s="496"/>
      <c r="AU100" s="496"/>
      <c r="AV100" s="697"/>
      <c r="AW100" s="697"/>
      <c r="AX100" s="697"/>
      <c r="AY100" s="697"/>
    </row>
    <row r="101">
      <c r="AR101" s="496"/>
      <c r="AS101" s="496"/>
      <c r="AT101" s="496"/>
      <c r="AU101" s="496"/>
      <c r="AV101" s="697"/>
      <c r="AW101" s="697"/>
      <c r="AX101" s="697"/>
      <c r="AY101" s="697"/>
    </row>
    <row r="102">
      <c r="AR102" s="496"/>
      <c r="AS102" s="496"/>
      <c r="AT102" s="496"/>
      <c r="AU102" s="496"/>
      <c r="AV102" s="697"/>
      <c r="AW102" s="697"/>
      <c r="AX102" s="697"/>
      <c r="AY102" s="697"/>
    </row>
    <row r="103">
      <c r="AR103" s="496"/>
      <c r="AS103" s="496"/>
      <c r="AT103" s="496"/>
      <c r="AU103" s="496"/>
      <c r="AV103" s="697"/>
      <c r="AW103" s="697"/>
      <c r="AX103" s="697"/>
      <c r="AY103" s="697"/>
    </row>
    <row r="104">
      <c r="AR104" s="496"/>
      <c r="AS104" s="496"/>
      <c r="AT104" s="496"/>
      <c r="AU104" s="496"/>
      <c r="AV104" s="697"/>
      <c r="AW104" s="697"/>
      <c r="AX104" s="697"/>
      <c r="AY104" s="697"/>
    </row>
    <row r="105">
      <c r="AR105" s="496"/>
      <c r="AS105" s="496"/>
      <c r="AT105" s="496"/>
      <c r="AU105" s="496"/>
      <c r="AV105" s="697"/>
      <c r="AW105" s="697"/>
      <c r="AX105" s="697"/>
      <c r="AY105" s="697"/>
    </row>
    <row r="106">
      <c r="AR106" s="496"/>
      <c r="AS106" s="496"/>
      <c r="AT106" s="496"/>
      <c r="AU106" s="496"/>
      <c r="AV106" s="697"/>
      <c r="AW106" s="697"/>
      <c r="AX106" s="697"/>
      <c r="AY106" s="697"/>
    </row>
    <row r="107">
      <c r="AR107" s="496"/>
      <c r="AS107" s="496"/>
      <c r="AT107" s="496"/>
      <c r="AU107" s="496"/>
      <c r="AV107" s="697"/>
      <c r="AW107" s="697"/>
      <c r="AX107" s="697"/>
      <c r="AY107" s="697"/>
    </row>
    <row r="108">
      <c r="AR108" s="496"/>
      <c r="AS108" s="496"/>
      <c r="AT108" s="496"/>
      <c r="AU108" s="496"/>
      <c r="AV108" s="697"/>
      <c r="AW108" s="697"/>
      <c r="AX108" s="697"/>
      <c r="AY108" s="697"/>
    </row>
    <row r="109">
      <c r="AR109" s="496"/>
      <c r="AS109" s="496"/>
      <c r="AT109" s="496"/>
      <c r="AU109" s="496"/>
      <c r="AV109" s="697"/>
      <c r="AW109" s="697"/>
      <c r="AX109" s="697"/>
      <c r="AY109" s="697"/>
    </row>
    <row r="110">
      <c r="AR110" s="496"/>
      <c r="AS110" s="496"/>
      <c r="AT110" s="496"/>
      <c r="AU110" s="496"/>
      <c r="AV110" s="697"/>
      <c r="AW110" s="697"/>
      <c r="AX110" s="697"/>
      <c r="AY110" s="697"/>
    </row>
    <row r="111">
      <c r="AR111" s="496"/>
      <c r="AS111" s="496"/>
      <c r="AT111" s="496"/>
      <c r="AU111" s="496"/>
      <c r="AV111" s="697"/>
      <c r="AW111" s="697"/>
      <c r="AX111" s="697"/>
      <c r="AY111" s="697"/>
    </row>
    <row r="112">
      <c r="AR112" s="496"/>
      <c r="AS112" s="496"/>
      <c r="AT112" s="496"/>
      <c r="AU112" s="496"/>
      <c r="AV112" s="697"/>
      <c r="AW112" s="697"/>
      <c r="AX112" s="697"/>
      <c r="AY112" s="697"/>
    </row>
    <row r="113">
      <c r="AR113" s="496"/>
      <c r="AS113" s="496"/>
      <c r="AT113" s="496"/>
      <c r="AU113" s="496"/>
      <c r="AV113" s="697"/>
      <c r="AW113" s="697"/>
      <c r="AX113" s="697"/>
      <c r="AY113" s="697"/>
    </row>
    <row r="114">
      <c r="AR114" s="496"/>
      <c r="AS114" s="496"/>
      <c r="AT114" s="496"/>
      <c r="AU114" s="496"/>
      <c r="AV114" s="697"/>
      <c r="AW114" s="697"/>
      <c r="AX114" s="697"/>
      <c r="AY114" s="697"/>
    </row>
    <row r="115">
      <c r="AR115" s="496"/>
      <c r="AS115" s="496"/>
      <c r="AT115" s="496"/>
      <c r="AU115" s="496"/>
      <c r="AV115" s="697"/>
      <c r="AW115" s="697"/>
      <c r="AX115" s="697"/>
      <c r="AY115" s="697"/>
    </row>
    <row r="116">
      <c r="AR116" s="496"/>
      <c r="AS116" s="496"/>
      <c r="AT116" s="496"/>
      <c r="AU116" s="496"/>
      <c r="AV116" s="697"/>
      <c r="AW116" s="697"/>
      <c r="AX116" s="697"/>
      <c r="AY116" s="697"/>
    </row>
    <row r="117">
      <c r="AR117" s="496"/>
      <c r="AS117" s="496"/>
      <c r="AT117" s="496"/>
      <c r="AU117" s="496"/>
      <c r="AV117" s="697"/>
      <c r="AW117" s="697"/>
      <c r="AX117" s="697"/>
      <c r="AY117" s="697"/>
    </row>
    <row r="118">
      <c r="AR118" s="496"/>
      <c r="AS118" s="496"/>
      <c r="AT118" s="496"/>
      <c r="AU118" s="496"/>
      <c r="AV118" s="697"/>
      <c r="AW118" s="697"/>
      <c r="AX118" s="697"/>
      <c r="AY118" s="697"/>
    </row>
    <row r="119">
      <c r="AR119" s="496"/>
      <c r="AS119" s="496"/>
      <c r="AT119" s="496"/>
      <c r="AU119" s="496"/>
      <c r="AV119" s="697"/>
      <c r="AW119" s="697"/>
      <c r="AX119" s="697"/>
      <c r="AY119" s="697"/>
    </row>
    <row r="120">
      <c r="AR120" s="496"/>
      <c r="AS120" s="496"/>
      <c r="AT120" s="496"/>
      <c r="AU120" s="496"/>
      <c r="AV120" s="697"/>
      <c r="AW120" s="697"/>
      <c r="AX120" s="697"/>
      <c r="AY120" s="697"/>
    </row>
    <row r="121">
      <c r="AR121" s="496"/>
      <c r="AS121" s="496"/>
      <c r="AT121" s="496"/>
      <c r="AU121" s="496"/>
      <c r="AV121" s="697"/>
      <c r="AW121" s="697"/>
      <c r="AX121" s="697"/>
      <c r="AY121" s="697"/>
    </row>
    <row r="122">
      <c r="AR122" s="496"/>
      <c r="AS122" s="496"/>
      <c r="AT122" s="496"/>
      <c r="AU122" s="496"/>
      <c r="AV122" s="697"/>
      <c r="AW122" s="697"/>
      <c r="AX122" s="697"/>
      <c r="AY122" s="697"/>
    </row>
    <row r="123">
      <c r="AR123" s="496"/>
      <c r="AS123" s="496"/>
      <c r="AT123" s="496"/>
      <c r="AU123" s="496"/>
      <c r="AV123" s="697"/>
      <c r="AW123" s="697"/>
      <c r="AX123" s="697"/>
      <c r="AY123" s="697"/>
    </row>
    <row r="124">
      <c r="AR124" s="496"/>
      <c r="AS124" s="496"/>
      <c r="AT124" s="496"/>
      <c r="AU124" s="496"/>
      <c r="AV124" s="697"/>
      <c r="AW124" s="697"/>
      <c r="AX124" s="697"/>
      <c r="AY124" s="697"/>
    </row>
    <row r="125">
      <c r="AR125" s="496"/>
      <c r="AS125" s="496"/>
      <c r="AT125" s="496"/>
      <c r="AU125" s="496"/>
      <c r="AV125" s="697"/>
      <c r="AW125" s="697"/>
      <c r="AX125" s="697"/>
      <c r="AY125" s="697"/>
    </row>
    <row r="126">
      <c r="AR126" s="496"/>
      <c r="AS126" s="496"/>
      <c r="AT126" s="496"/>
      <c r="AU126" s="496"/>
      <c r="AV126" s="697"/>
      <c r="AW126" s="697"/>
      <c r="AX126" s="697"/>
      <c r="AY126" s="697"/>
    </row>
    <row r="127">
      <c r="AR127" s="496"/>
      <c r="AS127" s="496"/>
      <c r="AT127" s="496"/>
      <c r="AU127" s="496"/>
      <c r="AV127" s="697"/>
      <c r="AW127" s="697"/>
      <c r="AX127" s="697"/>
      <c r="AY127" s="697"/>
    </row>
    <row r="128">
      <c r="AR128" s="496"/>
      <c r="AS128" s="496"/>
      <c r="AT128" s="496"/>
      <c r="AU128" s="496"/>
      <c r="AV128" s="697"/>
      <c r="AW128" s="697"/>
      <c r="AX128" s="697"/>
      <c r="AY128" s="697"/>
    </row>
    <row r="129">
      <c r="AR129" s="496"/>
      <c r="AS129" s="496"/>
      <c r="AT129" s="496"/>
      <c r="AU129" s="496"/>
      <c r="AV129" s="697"/>
      <c r="AW129" s="697"/>
      <c r="AX129" s="697"/>
      <c r="AY129" s="697"/>
    </row>
    <row r="130">
      <c r="AR130" s="496"/>
      <c r="AS130" s="496"/>
      <c r="AT130" s="496"/>
      <c r="AU130" s="496"/>
      <c r="AV130" s="697"/>
      <c r="AW130" s="697"/>
      <c r="AX130" s="697"/>
      <c r="AY130" s="697"/>
    </row>
    <row r="131">
      <c r="AR131" s="496"/>
      <c r="AS131" s="496"/>
      <c r="AT131" s="496"/>
      <c r="AU131" s="496"/>
      <c r="AV131" s="697"/>
      <c r="AW131" s="697"/>
      <c r="AX131" s="697"/>
      <c r="AY131" s="697"/>
    </row>
    <row r="132">
      <c r="AR132" s="496"/>
      <c r="AS132" s="496"/>
      <c r="AT132" s="496"/>
      <c r="AU132" s="496"/>
      <c r="AV132" s="697"/>
      <c r="AW132" s="697"/>
      <c r="AX132" s="697"/>
      <c r="AY132" s="697"/>
    </row>
    <row r="133">
      <c r="AR133" s="496"/>
      <c r="AS133" s="496"/>
      <c r="AT133" s="496"/>
      <c r="AU133" s="496"/>
      <c r="AV133" s="697"/>
      <c r="AW133" s="697"/>
      <c r="AX133" s="697"/>
      <c r="AY133" s="697"/>
    </row>
    <row r="134">
      <c r="AR134" s="496"/>
      <c r="AS134" s="496"/>
      <c r="AT134" s="496"/>
      <c r="AU134" s="496"/>
      <c r="AV134" s="697"/>
      <c r="AW134" s="697"/>
      <c r="AX134" s="697"/>
      <c r="AY134" s="697"/>
    </row>
    <row r="135">
      <c r="AR135" s="496"/>
      <c r="AS135" s="496"/>
      <c r="AT135" s="496"/>
      <c r="AU135" s="496"/>
      <c r="AV135" s="697"/>
      <c r="AW135" s="697"/>
      <c r="AX135" s="697"/>
      <c r="AY135" s="697"/>
    </row>
    <row r="136">
      <c r="AR136" s="496"/>
      <c r="AS136" s="496"/>
      <c r="AT136" s="496"/>
      <c r="AU136" s="496"/>
      <c r="AV136" s="697"/>
      <c r="AW136" s="697"/>
      <c r="AX136" s="697"/>
      <c r="AY136" s="697"/>
    </row>
    <row r="137">
      <c r="AR137" s="496"/>
      <c r="AS137" s="496"/>
      <c r="AT137" s="496"/>
      <c r="AU137" s="496"/>
      <c r="AV137" s="697"/>
      <c r="AW137" s="697"/>
      <c r="AX137" s="697"/>
      <c r="AY137" s="697"/>
    </row>
    <row r="138">
      <c r="AR138" s="496"/>
      <c r="AS138" s="496"/>
      <c r="AT138" s="496"/>
      <c r="AU138" s="496"/>
      <c r="AV138" s="697"/>
      <c r="AW138" s="697"/>
      <c r="AX138" s="697"/>
      <c r="AY138" s="697"/>
    </row>
    <row r="139">
      <c r="AR139" s="496"/>
      <c r="AS139" s="496"/>
      <c r="AT139" s="496"/>
      <c r="AU139" s="496"/>
      <c r="AV139" s="697"/>
      <c r="AW139" s="697"/>
      <c r="AX139" s="697"/>
      <c r="AY139" s="697"/>
    </row>
    <row r="140">
      <c r="AR140" s="496"/>
      <c r="AS140" s="496"/>
      <c r="AT140" s="496"/>
      <c r="AU140" s="496"/>
      <c r="AV140" s="697"/>
      <c r="AW140" s="697"/>
      <c r="AX140" s="697"/>
      <c r="AY140" s="697"/>
    </row>
    <row r="141">
      <c r="AR141" s="496"/>
      <c r="AS141" s="496"/>
      <c r="AT141" s="496"/>
      <c r="AU141" s="496"/>
      <c r="AV141" s="697"/>
      <c r="AW141" s="697"/>
      <c r="AX141" s="697"/>
      <c r="AY141" s="697"/>
    </row>
    <row r="142">
      <c r="AR142" s="496"/>
      <c r="AS142" s="496"/>
      <c r="AT142" s="496"/>
      <c r="AU142" s="496"/>
      <c r="AV142" s="697"/>
      <c r="AW142" s="697"/>
      <c r="AX142" s="697"/>
      <c r="AY142" s="697"/>
    </row>
    <row r="143">
      <c r="AR143" s="496"/>
      <c r="AS143" s="496"/>
      <c r="AT143" s="496"/>
      <c r="AU143" s="496"/>
      <c r="AV143" s="697"/>
      <c r="AW143" s="697"/>
      <c r="AX143" s="697"/>
      <c r="AY143" s="697"/>
    </row>
    <row r="144">
      <c r="AR144" s="496"/>
      <c r="AS144" s="496"/>
      <c r="AT144" s="496"/>
      <c r="AU144" s="496"/>
      <c r="AV144" s="697"/>
      <c r="AW144" s="697"/>
      <c r="AX144" s="697"/>
      <c r="AY144" s="697"/>
    </row>
    <row r="145">
      <c r="AR145" s="496"/>
      <c r="AS145" s="496"/>
      <c r="AT145" s="496"/>
      <c r="AU145" s="496"/>
      <c r="AV145" s="697"/>
      <c r="AW145" s="697"/>
      <c r="AX145" s="697"/>
      <c r="AY145" s="697"/>
    </row>
    <row r="146">
      <c r="AR146" s="496"/>
      <c r="AS146" s="496"/>
      <c r="AT146" s="496"/>
      <c r="AU146" s="496"/>
      <c r="AV146" s="697"/>
      <c r="AW146" s="697"/>
      <c r="AX146" s="697"/>
      <c r="AY146" s="697"/>
    </row>
    <row r="147">
      <c r="AR147" s="496"/>
      <c r="AS147" s="496"/>
      <c r="AT147" s="496"/>
      <c r="AU147" s="496"/>
      <c r="AV147" s="697"/>
      <c r="AW147" s="697"/>
      <c r="AX147" s="697"/>
      <c r="AY147" s="697"/>
    </row>
    <row r="148">
      <c r="AR148" s="496"/>
      <c r="AS148" s="496"/>
      <c r="AT148" s="496"/>
      <c r="AU148" s="496"/>
      <c r="AV148" s="697"/>
      <c r="AW148" s="697"/>
      <c r="AX148" s="697"/>
      <c r="AY148" s="697"/>
    </row>
    <row r="149">
      <c r="AR149" s="496"/>
      <c r="AS149" s="496"/>
      <c r="AT149" s="496"/>
      <c r="AU149" s="496"/>
      <c r="AV149" s="697"/>
      <c r="AW149" s="697"/>
      <c r="AX149" s="697"/>
      <c r="AY149" s="697"/>
    </row>
    <row r="150">
      <c r="AR150" s="496"/>
      <c r="AS150" s="496"/>
      <c r="AT150" s="496"/>
      <c r="AU150" s="496"/>
      <c r="AV150" s="697"/>
      <c r="AW150" s="697"/>
      <c r="AX150" s="697"/>
      <c r="AY150" s="697"/>
    </row>
    <row r="151">
      <c r="AR151" s="496"/>
      <c r="AS151" s="496"/>
      <c r="AT151" s="496"/>
      <c r="AU151" s="496"/>
      <c r="AV151" s="697"/>
      <c r="AW151" s="697"/>
      <c r="AX151" s="697"/>
      <c r="AY151" s="697"/>
    </row>
    <row r="152">
      <c r="AR152" s="496"/>
      <c r="AS152" s="496"/>
      <c r="AT152" s="496"/>
      <c r="AU152" s="496"/>
      <c r="AV152" s="697"/>
      <c r="AW152" s="697"/>
      <c r="AX152" s="697"/>
      <c r="AY152" s="697"/>
    </row>
    <row r="153">
      <c r="AR153" s="496"/>
      <c r="AS153" s="496"/>
      <c r="AT153" s="496"/>
      <c r="AU153" s="496"/>
      <c r="AV153" s="697"/>
      <c r="AW153" s="697"/>
      <c r="AX153" s="697"/>
      <c r="AY153" s="697"/>
    </row>
    <row r="154">
      <c r="AR154" s="496"/>
      <c r="AS154" s="496"/>
      <c r="AT154" s="496"/>
      <c r="AU154" s="496"/>
      <c r="AV154" s="697"/>
      <c r="AW154" s="697"/>
      <c r="AX154" s="697"/>
      <c r="AY154" s="697"/>
    </row>
    <row r="155">
      <c r="AR155" s="496"/>
      <c r="AS155" s="496"/>
      <c r="AT155" s="496"/>
      <c r="AU155" s="496"/>
      <c r="AV155" s="697"/>
      <c r="AW155" s="697"/>
      <c r="AX155" s="697"/>
      <c r="AY155" s="697"/>
    </row>
    <row r="156">
      <c r="AR156" s="496"/>
      <c r="AS156" s="496"/>
      <c r="AT156" s="496"/>
      <c r="AU156" s="496"/>
      <c r="AV156" s="697"/>
      <c r="AW156" s="697"/>
      <c r="AX156" s="697"/>
      <c r="AY156" s="697"/>
    </row>
    <row r="157">
      <c r="AR157" s="496"/>
      <c r="AS157" s="496"/>
      <c r="AT157" s="496"/>
      <c r="AU157" s="496"/>
      <c r="AV157" s="697"/>
      <c r="AW157" s="697"/>
      <c r="AX157" s="697"/>
      <c r="AY157" s="697"/>
    </row>
    <row r="158">
      <c r="AR158" s="496"/>
      <c r="AS158" s="496"/>
      <c r="AT158" s="496"/>
      <c r="AU158" s="496"/>
      <c r="AV158" s="697"/>
      <c r="AW158" s="697"/>
      <c r="AX158" s="697"/>
      <c r="AY158" s="697"/>
    </row>
    <row r="159">
      <c r="AR159" s="496"/>
      <c r="AS159" s="496"/>
      <c r="AT159" s="496"/>
      <c r="AU159" s="496"/>
      <c r="AV159" s="697"/>
      <c r="AW159" s="697"/>
      <c r="AX159" s="697"/>
      <c r="AY159" s="697"/>
    </row>
    <row r="160">
      <c r="AR160" s="496"/>
      <c r="AS160" s="496"/>
      <c r="AT160" s="496"/>
      <c r="AU160" s="496"/>
      <c r="AV160" s="697"/>
      <c r="AW160" s="697"/>
      <c r="AX160" s="697"/>
      <c r="AY160" s="697"/>
    </row>
    <row r="161">
      <c r="AR161" s="496"/>
      <c r="AS161" s="496"/>
      <c r="AT161" s="496"/>
      <c r="AU161" s="496"/>
      <c r="AV161" s="697"/>
      <c r="AW161" s="697"/>
      <c r="AX161" s="697"/>
      <c r="AY161" s="697"/>
    </row>
    <row r="162">
      <c r="AR162" s="496"/>
      <c r="AS162" s="496"/>
      <c r="AT162" s="496"/>
      <c r="AU162" s="496"/>
      <c r="AV162" s="697"/>
      <c r="AW162" s="697"/>
      <c r="AX162" s="697"/>
      <c r="AY162" s="697"/>
    </row>
    <row r="163">
      <c r="AR163" s="496"/>
      <c r="AS163" s="496"/>
      <c r="AT163" s="496"/>
      <c r="AU163" s="496"/>
      <c r="AV163" s="697"/>
      <c r="AW163" s="697"/>
      <c r="AX163" s="697"/>
      <c r="AY163" s="697"/>
    </row>
    <row r="164">
      <c r="AR164" s="496"/>
      <c r="AS164" s="496"/>
      <c r="AT164" s="496"/>
      <c r="AU164" s="496"/>
      <c r="AV164" s="697"/>
      <c r="AW164" s="697"/>
      <c r="AX164" s="697"/>
      <c r="AY164" s="697"/>
    </row>
    <row r="165">
      <c r="AR165" s="496"/>
      <c r="AS165" s="496"/>
      <c r="AT165" s="496"/>
      <c r="AU165" s="496"/>
      <c r="AV165" s="697"/>
      <c r="AW165" s="697"/>
      <c r="AX165" s="697"/>
      <c r="AY165" s="697"/>
    </row>
    <row r="166">
      <c r="AR166" s="496"/>
      <c r="AS166" s="496"/>
      <c r="AT166" s="496"/>
      <c r="AU166" s="496"/>
      <c r="AV166" s="697"/>
      <c r="AW166" s="697"/>
      <c r="AX166" s="697"/>
      <c r="AY166" s="697"/>
    </row>
    <row r="167">
      <c r="AR167" s="496"/>
      <c r="AS167" s="496"/>
      <c r="AT167" s="496"/>
      <c r="AU167" s="496"/>
      <c r="AV167" s="697"/>
      <c r="AW167" s="697"/>
      <c r="AX167" s="697"/>
      <c r="AY167" s="697"/>
    </row>
    <row r="168">
      <c r="AR168" s="496"/>
      <c r="AS168" s="496"/>
      <c r="AT168" s="496"/>
      <c r="AU168" s="496"/>
      <c r="AV168" s="697"/>
      <c r="AW168" s="697"/>
      <c r="AX168" s="697"/>
      <c r="AY168" s="697"/>
    </row>
    <row r="169">
      <c r="AR169" s="496"/>
      <c r="AS169" s="496"/>
      <c r="AT169" s="496"/>
      <c r="AU169" s="496"/>
      <c r="AV169" s="697"/>
      <c r="AW169" s="697"/>
      <c r="AX169" s="697"/>
      <c r="AY169" s="697"/>
    </row>
    <row r="170">
      <c r="AR170" s="496"/>
      <c r="AS170" s="496"/>
      <c r="AT170" s="496"/>
      <c r="AU170" s="496"/>
      <c r="AV170" s="697"/>
      <c r="AW170" s="697"/>
      <c r="AX170" s="697"/>
      <c r="AY170" s="697"/>
    </row>
    <row r="171">
      <c r="AR171" s="496"/>
      <c r="AS171" s="496"/>
      <c r="AT171" s="496"/>
      <c r="AU171" s="496"/>
      <c r="AV171" s="697"/>
      <c r="AW171" s="697"/>
      <c r="AX171" s="697"/>
      <c r="AY171" s="697"/>
    </row>
    <row r="172">
      <c r="AR172" s="496"/>
      <c r="AS172" s="496"/>
      <c r="AT172" s="496"/>
      <c r="AU172" s="496"/>
      <c r="AV172" s="697"/>
      <c r="AW172" s="697"/>
      <c r="AX172" s="697"/>
      <c r="AY172" s="697"/>
    </row>
    <row r="173">
      <c r="AR173" s="496"/>
      <c r="AS173" s="496"/>
      <c r="AT173" s="496"/>
      <c r="AU173" s="496"/>
      <c r="AV173" s="697"/>
      <c r="AW173" s="697"/>
      <c r="AX173" s="697"/>
      <c r="AY173" s="697"/>
    </row>
    <row r="174">
      <c r="AR174" s="496"/>
      <c r="AS174" s="496"/>
      <c r="AT174" s="496"/>
      <c r="AU174" s="496"/>
      <c r="AV174" s="697"/>
      <c r="AW174" s="697"/>
      <c r="AX174" s="697"/>
      <c r="AY174" s="697"/>
    </row>
    <row r="175">
      <c r="AR175" s="496"/>
      <c r="AS175" s="496"/>
      <c r="AT175" s="496"/>
      <c r="AU175" s="496"/>
      <c r="AV175" s="697"/>
      <c r="AW175" s="697"/>
      <c r="AX175" s="697"/>
      <c r="AY175" s="697"/>
    </row>
    <row r="176">
      <c r="AR176" s="496"/>
      <c r="AS176" s="496"/>
      <c r="AT176" s="496"/>
      <c r="AU176" s="496"/>
      <c r="AV176" s="697"/>
      <c r="AW176" s="697"/>
      <c r="AX176" s="697"/>
      <c r="AY176" s="697"/>
    </row>
    <row r="177">
      <c r="AR177" s="496"/>
      <c r="AS177" s="496"/>
      <c r="AT177" s="496"/>
      <c r="AU177" s="496"/>
      <c r="AV177" s="697"/>
      <c r="AW177" s="697"/>
      <c r="AX177" s="697"/>
      <c r="AY177" s="697"/>
    </row>
    <row r="178">
      <c r="AR178" s="496"/>
      <c r="AS178" s="496"/>
      <c r="AT178" s="496"/>
      <c r="AU178" s="496"/>
      <c r="AV178" s="697"/>
      <c r="AW178" s="697"/>
      <c r="AX178" s="697"/>
      <c r="AY178" s="697"/>
    </row>
    <row r="179">
      <c r="AR179" s="496"/>
      <c r="AS179" s="496"/>
      <c r="AT179" s="496"/>
      <c r="AU179" s="496"/>
      <c r="AV179" s="697"/>
      <c r="AW179" s="697"/>
      <c r="AX179" s="697"/>
      <c r="AY179" s="697"/>
    </row>
    <row r="180">
      <c r="AR180" s="496"/>
      <c r="AS180" s="496"/>
      <c r="AT180" s="496"/>
      <c r="AU180" s="496"/>
      <c r="AV180" s="697"/>
      <c r="AW180" s="697"/>
      <c r="AX180" s="697"/>
      <c r="AY180" s="697"/>
    </row>
    <row r="181">
      <c r="AR181" s="496"/>
      <c r="AS181" s="496"/>
      <c r="AT181" s="496"/>
      <c r="AU181" s="496"/>
      <c r="AV181" s="697"/>
      <c r="AW181" s="697"/>
      <c r="AX181" s="697"/>
      <c r="AY181" s="697"/>
    </row>
    <row r="182">
      <c r="AR182" s="496"/>
      <c r="AS182" s="496"/>
      <c r="AT182" s="496"/>
      <c r="AU182" s="496"/>
      <c r="AV182" s="697"/>
      <c r="AW182" s="697"/>
      <c r="AX182" s="697"/>
      <c r="AY182" s="697"/>
    </row>
    <row r="183">
      <c r="AR183" s="496"/>
      <c r="AS183" s="496"/>
      <c r="AT183" s="496"/>
      <c r="AU183" s="496"/>
      <c r="AV183" s="697"/>
      <c r="AW183" s="697"/>
      <c r="AX183" s="697"/>
      <c r="AY183" s="697"/>
    </row>
    <row r="184">
      <c r="AR184" s="496"/>
      <c r="AS184" s="496"/>
      <c r="AT184" s="496"/>
      <c r="AU184" s="496"/>
      <c r="AV184" s="697"/>
      <c r="AW184" s="697"/>
      <c r="AX184" s="697"/>
      <c r="AY184" s="697"/>
    </row>
    <row r="185">
      <c r="AR185" s="496"/>
      <c r="AS185" s="496"/>
      <c r="AT185" s="496"/>
      <c r="AU185" s="496"/>
      <c r="AV185" s="697"/>
      <c r="AW185" s="697"/>
      <c r="AX185" s="697"/>
      <c r="AY185" s="697"/>
    </row>
    <row r="186">
      <c r="AR186" s="496"/>
      <c r="AS186" s="496"/>
      <c r="AT186" s="496"/>
      <c r="AU186" s="496"/>
      <c r="AV186" s="697"/>
      <c r="AW186" s="697"/>
      <c r="AX186" s="697"/>
      <c r="AY186" s="697"/>
    </row>
    <row r="187">
      <c r="AR187" s="496"/>
      <c r="AS187" s="496"/>
      <c r="AT187" s="496"/>
      <c r="AU187" s="496"/>
      <c r="AV187" s="697"/>
      <c r="AW187" s="697"/>
      <c r="AX187" s="697"/>
      <c r="AY187" s="697"/>
    </row>
    <row r="188">
      <c r="AR188" s="496"/>
      <c r="AS188" s="496"/>
      <c r="AT188" s="496"/>
      <c r="AU188" s="496"/>
      <c r="AV188" s="697"/>
      <c r="AW188" s="697"/>
      <c r="AX188" s="697"/>
      <c r="AY188" s="697"/>
    </row>
    <row r="189">
      <c r="AR189" s="496"/>
      <c r="AS189" s="496"/>
      <c r="AT189" s="496"/>
      <c r="AU189" s="496"/>
      <c r="AV189" s="697"/>
      <c r="AW189" s="697"/>
      <c r="AX189" s="697"/>
      <c r="AY189" s="697"/>
    </row>
    <row r="190">
      <c r="AR190" s="496"/>
      <c r="AS190" s="496"/>
      <c r="AT190" s="496"/>
      <c r="AU190" s="496"/>
      <c r="AV190" s="697"/>
      <c r="AW190" s="697"/>
      <c r="AX190" s="697"/>
      <c r="AY190" s="697"/>
    </row>
    <row r="191">
      <c r="AR191" s="496"/>
      <c r="AS191" s="496"/>
      <c r="AT191" s="496"/>
      <c r="AU191" s="496"/>
      <c r="AV191" s="697"/>
      <c r="AW191" s="697"/>
      <c r="AX191" s="697"/>
      <c r="AY191" s="697"/>
    </row>
    <row r="192">
      <c r="AR192" s="496"/>
      <c r="AS192" s="496"/>
      <c r="AT192" s="496"/>
      <c r="AU192" s="496"/>
      <c r="AV192" s="697"/>
      <c r="AW192" s="697"/>
      <c r="AX192" s="697"/>
      <c r="AY192" s="697"/>
    </row>
    <row r="193">
      <c r="AR193" s="496"/>
      <c r="AS193" s="496"/>
      <c r="AT193" s="496"/>
      <c r="AU193" s="496"/>
      <c r="AV193" s="697"/>
      <c r="AW193" s="697"/>
      <c r="AX193" s="697"/>
      <c r="AY193" s="697"/>
    </row>
    <row r="194">
      <c r="AR194" s="496"/>
      <c r="AS194" s="496"/>
      <c r="AT194" s="496"/>
      <c r="AU194" s="496"/>
      <c r="AV194" s="697"/>
      <c r="AW194" s="697"/>
      <c r="AX194" s="697"/>
      <c r="AY194" s="697"/>
    </row>
    <row r="195">
      <c r="AR195" s="496"/>
      <c r="AS195" s="496"/>
      <c r="AT195" s="496"/>
      <c r="AU195" s="496"/>
      <c r="AV195" s="697"/>
      <c r="AW195" s="697"/>
      <c r="AX195" s="697"/>
      <c r="AY195" s="697"/>
    </row>
    <row r="196">
      <c r="AR196" s="496"/>
      <c r="AS196" s="496"/>
      <c r="AT196" s="496"/>
      <c r="AU196" s="496"/>
      <c r="AV196" s="697"/>
      <c r="AW196" s="697"/>
      <c r="AX196" s="697"/>
      <c r="AY196" s="697"/>
    </row>
    <row r="197">
      <c r="AR197" s="496"/>
      <c r="AS197" s="496"/>
      <c r="AT197" s="496"/>
      <c r="AU197" s="496"/>
      <c r="AV197" s="697"/>
      <c r="AW197" s="697"/>
      <c r="AX197" s="697"/>
      <c r="AY197" s="697"/>
    </row>
    <row r="198">
      <c r="AR198" s="496"/>
      <c r="AS198" s="496"/>
      <c r="AT198" s="496"/>
      <c r="AU198" s="496"/>
      <c r="AV198" s="697"/>
      <c r="AW198" s="697"/>
      <c r="AX198" s="697"/>
      <c r="AY198" s="697"/>
    </row>
    <row r="199">
      <c r="AR199" s="496"/>
      <c r="AS199" s="496"/>
      <c r="AT199" s="496"/>
      <c r="AU199" s="496"/>
      <c r="AV199" s="697"/>
      <c r="AW199" s="697"/>
      <c r="AX199" s="697"/>
      <c r="AY199" s="697"/>
    </row>
    <row r="200">
      <c r="AR200" s="496"/>
      <c r="AS200" s="496"/>
      <c r="AT200" s="496"/>
      <c r="AU200" s="496"/>
      <c r="AV200" s="697"/>
      <c r="AW200" s="697"/>
      <c r="AX200" s="697"/>
      <c r="AY200" s="697"/>
    </row>
    <row r="201">
      <c r="AR201" s="496"/>
      <c r="AS201" s="496"/>
      <c r="AT201" s="496"/>
      <c r="AU201" s="496"/>
      <c r="AV201" s="697"/>
      <c r="AW201" s="697"/>
      <c r="AX201" s="697"/>
      <c r="AY201" s="697"/>
    </row>
    <row r="202">
      <c r="AR202" s="496"/>
      <c r="AS202" s="496"/>
      <c r="AT202" s="496"/>
      <c r="AU202" s="496"/>
      <c r="AV202" s="697"/>
      <c r="AW202" s="697"/>
      <c r="AX202" s="697"/>
      <c r="AY202" s="697"/>
    </row>
    <row r="203">
      <c r="AR203" s="496"/>
      <c r="AS203" s="496"/>
      <c r="AT203" s="496"/>
      <c r="AU203" s="496"/>
      <c r="AV203" s="697"/>
      <c r="AW203" s="697"/>
      <c r="AX203" s="697"/>
      <c r="AY203" s="697"/>
    </row>
    <row r="204">
      <c r="AR204" s="496"/>
      <c r="AS204" s="496"/>
      <c r="AT204" s="496"/>
      <c r="AU204" s="496"/>
      <c r="AV204" s="697"/>
      <c r="AW204" s="697"/>
      <c r="AX204" s="697"/>
      <c r="AY204" s="697"/>
    </row>
    <row r="205">
      <c r="AR205" s="496"/>
      <c r="AS205" s="496"/>
      <c r="AT205" s="496"/>
      <c r="AU205" s="496"/>
      <c r="AV205" s="697"/>
      <c r="AW205" s="697"/>
      <c r="AX205" s="697"/>
      <c r="AY205" s="697"/>
    </row>
    <row r="206">
      <c r="AR206" s="496"/>
      <c r="AS206" s="496"/>
      <c r="AT206" s="496"/>
      <c r="AU206" s="496"/>
      <c r="AV206" s="697"/>
      <c r="AW206" s="697"/>
      <c r="AX206" s="697"/>
      <c r="AY206" s="697"/>
    </row>
    <row r="207">
      <c r="AR207" s="496"/>
      <c r="AS207" s="496"/>
      <c r="AT207" s="496"/>
      <c r="AU207" s="496"/>
      <c r="AV207" s="697"/>
      <c r="AW207" s="697"/>
      <c r="AX207" s="697"/>
      <c r="AY207" s="697"/>
    </row>
    <row r="208">
      <c r="AR208" s="496"/>
      <c r="AS208" s="496"/>
      <c r="AT208" s="496"/>
      <c r="AU208" s="496"/>
      <c r="AV208" s="697"/>
      <c r="AW208" s="697"/>
      <c r="AX208" s="697"/>
      <c r="AY208" s="697"/>
    </row>
    <row r="209">
      <c r="AR209" s="496"/>
      <c r="AS209" s="496"/>
      <c r="AT209" s="496"/>
      <c r="AU209" s="496"/>
      <c r="AV209" s="697"/>
      <c r="AW209" s="697"/>
      <c r="AX209" s="697"/>
      <c r="AY209" s="697"/>
    </row>
    <row r="210">
      <c r="AR210" s="496"/>
      <c r="AS210" s="496"/>
      <c r="AT210" s="496"/>
      <c r="AU210" s="496"/>
      <c r="AV210" s="697"/>
      <c r="AW210" s="697"/>
      <c r="AX210" s="697"/>
      <c r="AY210" s="697"/>
    </row>
    <row r="211">
      <c r="AR211" s="496"/>
      <c r="AS211" s="496"/>
      <c r="AT211" s="496"/>
      <c r="AU211" s="496"/>
      <c r="AV211" s="697"/>
      <c r="AW211" s="697"/>
      <c r="AX211" s="697"/>
      <c r="AY211" s="697"/>
    </row>
    <row r="212">
      <c r="AR212" s="496"/>
      <c r="AS212" s="496"/>
      <c r="AT212" s="496"/>
      <c r="AU212" s="496"/>
      <c r="AV212" s="697"/>
      <c r="AW212" s="697"/>
      <c r="AX212" s="697"/>
      <c r="AY212" s="697"/>
    </row>
    <row r="213">
      <c r="AR213" s="496"/>
      <c r="AS213" s="496"/>
      <c r="AT213" s="496"/>
      <c r="AU213" s="496"/>
      <c r="AV213" s="697"/>
      <c r="AW213" s="697"/>
      <c r="AX213" s="697"/>
      <c r="AY213" s="697"/>
    </row>
    <row r="214">
      <c r="AR214" s="496"/>
      <c r="AS214" s="496"/>
      <c r="AT214" s="496"/>
      <c r="AU214" s="496"/>
      <c r="AV214" s="697"/>
      <c r="AW214" s="697"/>
      <c r="AX214" s="697"/>
      <c r="AY214" s="697"/>
    </row>
    <row r="215">
      <c r="AR215" s="496"/>
      <c r="AS215" s="496"/>
      <c r="AT215" s="496"/>
      <c r="AU215" s="496"/>
      <c r="AV215" s="697"/>
      <c r="AW215" s="697"/>
      <c r="AX215" s="697"/>
      <c r="AY215" s="697"/>
    </row>
    <row r="216">
      <c r="AR216" s="496"/>
      <c r="AS216" s="496"/>
      <c r="AT216" s="496"/>
      <c r="AU216" s="496"/>
      <c r="AV216" s="697"/>
      <c r="AW216" s="697"/>
      <c r="AX216" s="697"/>
      <c r="AY216" s="697"/>
    </row>
    <row r="217">
      <c r="AR217" s="496"/>
      <c r="AS217" s="496"/>
      <c r="AT217" s="496"/>
      <c r="AU217" s="496"/>
      <c r="AV217" s="697"/>
      <c r="AW217" s="697"/>
      <c r="AX217" s="697"/>
      <c r="AY217" s="697"/>
    </row>
    <row r="218">
      <c r="AR218" s="496"/>
      <c r="AS218" s="496"/>
      <c r="AT218" s="496"/>
      <c r="AU218" s="496"/>
      <c r="AV218" s="697"/>
      <c r="AW218" s="697"/>
      <c r="AX218" s="697"/>
      <c r="AY218" s="697"/>
    </row>
    <row r="219">
      <c r="AR219" s="496"/>
      <c r="AS219" s="496"/>
      <c r="AT219" s="496"/>
      <c r="AU219" s="496"/>
      <c r="AV219" s="697"/>
      <c r="AW219" s="697"/>
      <c r="AX219" s="697"/>
      <c r="AY219" s="697"/>
    </row>
    <row r="220">
      <c r="AR220" s="496"/>
      <c r="AS220" s="496"/>
      <c r="AT220" s="496"/>
      <c r="AU220" s="496"/>
      <c r="AV220" s="697"/>
      <c r="AW220" s="697"/>
      <c r="AX220" s="697"/>
      <c r="AY220" s="697"/>
    </row>
    <row r="221">
      <c r="AR221" s="496"/>
      <c r="AS221" s="496"/>
      <c r="AT221" s="496"/>
      <c r="AU221" s="496"/>
      <c r="AV221" s="697"/>
      <c r="AW221" s="697"/>
      <c r="AX221" s="697"/>
      <c r="AY221" s="697"/>
    </row>
    <row r="222">
      <c r="AR222" s="496"/>
      <c r="AS222" s="496"/>
      <c r="AT222" s="496"/>
      <c r="AU222" s="496"/>
      <c r="AV222" s="697"/>
      <c r="AW222" s="697"/>
      <c r="AX222" s="697"/>
      <c r="AY222" s="697"/>
    </row>
    <row r="223">
      <c r="AR223" s="496"/>
      <c r="AS223" s="496"/>
      <c r="AT223" s="496"/>
      <c r="AU223" s="496"/>
      <c r="AV223" s="697"/>
      <c r="AW223" s="697"/>
      <c r="AX223" s="697"/>
      <c r="AY223" s="697"/>
    </row>
    <row r="224">
      <c r="AR224" s="496"/>
      <c r="AS224" s="496"/>
      <c r="AT224" s="496"/>
      <c r="AU224" s="496"/>
      <c r="AV224" s="697"/>
      <c r="AW224" s="697"/>
      <c r="AX224" s="697"/>
      <c r="AY224" s="697"/>
    </row>
    <row r="225">
      <c r="AR225" s="496"/>
      <c r="AS225" s="496"/>
      <c r="AT225" s="496"/>
      <c r="AU225" s="496"/>
      <c r="AV225" s="697"/>
      <c r="AW225" s="697"/>
      <c r="AX225" s="697"/>
      <c r="AY225" s="697"/>
    </row>
    <row r="226">
      <c r="AR226" s="496"/>
      <c r="AS226" s="496"/>
      <c r="AT226" s="496"/>
      <c r="AU226" s="496"/>
      <c r="AV226" s="697"/>
      <c r="AW226" s="697"/>
      <c r="AX226" s="697"/>
      <c r="AY226" s="697"/>
    </row>
    <row r="227">
      <c r="AR227" s="496"/>
      <c r="AS227" s="496"/>
      <c r="AT227" s="496"/>
      <c r="AU227" s="496"/>
      <c r="AV227" s="697"/>
      <c r="AW227" s="697"/>
      <c r="AX227" s="697"/>
      <c r="AY227" s="697"/>
    </row>
    <row r="228">
      <c r="AR228" s="496"/>
      <c r="AS228" s="496"/>
      <c r="AT228" s="496"/>
      <c r="AU228" s="496"/>
      <c r="AV228" s="697"/>
      <c r="AW228" s="697"/>
      <c r="AX228" s="697"/>
      <c r="AY228" s="697"/>
    </row>
    <row r="229">
      <c r="AR229" s="496"/>
      <c r="AS229" s="496"/>
      <c r="AT229" s="496"/>
      <c r="AU229" s="496"/>
      <c r="AV229" s="697"/>
      <c r="AW229" s="697"/>
      <c r="AX229" s="697"/>
      <c r="AY229" s="697"/>
    </row>
    <row r="230">
      <c r="AR230" s="496"/>
      <c r="AS230" s="496"/>
      <c r="AT230" s="496"/>
      <c r="AU230" s="496"/>
      <c r="AV230" s="697"/>
      <c r="AW230" s="697"/>
      <c r="AX230" s="697"/>
      <c r="AY230" s="697"/>
    </row>
    <row r="231">
      <c r="AR231" s="496"/>
      <c r="AS231" s="496"/>
      <c r="AT231" s="496"/>
      <c r="AU231" s="496"/>
      <c r="AV231" s="697"/>
      <c r="AW231" s="697"/>
      <c r="AX231" s="697"/>
      <c r="AY231" s="697"/>
    </row>
    <row r="232">
      <c r="AR232" s="496"/>
      <c r="AS232" s="496"/>
      <c r="AT232" s="496"/>
      <c r="AU232" s="496"/>
      <c r="AV232" s="697"/>
      <c r="AW232" s="697"/>
      <c r="AX232" s="697"/>
      <c r="AY232" s="697"/>
    </row>
    <row r="233">
      <c r="AR233" s="496"/>
      <c r="AS233" s="496"/>
      <c r="AT233" s="496"/>
      <c r="AU233" s="496"/>
      <c r="AV233" s="697"/>
      <c r="AW233" s="697"/>
      <c r="AX233" s="697"/>
      <c r="AY233" s="697"/>
    </row>
    <row r="234">
      <c r="AR234" s="496"/>
      <c r="AS234" s="496"/>
      <c r="AT234" s="496"/>
      <c r="AU234" s="496"/>
      <c r="AV234" s="697"/>
      <c r="AW234" s="697"/>
      <c r="AX234" s="697"/>
      <c r="AY234" s="697"/>
    </row>
    <row r="235">
      <c r="AR235" s="496"/>
      <c r="AS235" s="496"/>
      <c r="AT235" s="496"/>
      <c r="AU235" s="496"/>
      <c r="AV235" s="697"/>
      <c r="AW235" s="697"/>
      <c r="AX235" s="697"/>
      <c r="AY235" s="697"/>
    </row>
    <row r="236">
      <c r="AR236" s="496"/>
      <c r="AS236" s="496"/>
      <c r="AT236" s="496"/>
      <c r="AU236" s="496"/>
      <c r="AV236" s="697"/>
      <c r="AW236" s="697"/>
      <c r="AX236" s="697"/>
      <c r="AY236" s="697"/>
    </row>
    <row r="237">
      <c r="AR237" s="496"/>
      <c r="AS237" s="496"/>
      <c r="AT237" s="496"/>
      <c r="AU237" s="496"/>
      <c r="AV237" s="697"/>
      <c r="AW237" s="697"/>
      <c r="AX237" s="697"/>
      <c r="AY237" s="697"/>
    </row>
    <row r="238">
      <c r="AR238" s="496"/>
      <c r="AS238" s="496"/>
      <c r="AT238" s="496"/>
      <c r="AU238" s="496"/>
      <c r="AV238" s="697"/>
      <c r="AW238" s="697"/>
      <c r="AX238" s="697"/>
      <c r="AY238" s="697"/>
    </row>
    <row r="239">
      <c r="AR239" s="496"/>
      <c r="AS239" s="496"/>
      <c r="AT239" s="496"/>
      <c r="AU239" s="496"/>
      <c r="AV239" s="697"/>
      <c r="AW239" s="697"/>
      <c r="AX239" s="697"/>
      <c r="AY239" s="697"/>
    </row>
    <row r="240">
      <c r="AR240" s="496"/>
      <c r="AS240" s="496"/>
      <c r="AT240" s="496"/>
      <c r="AU240" s="496"/>
      <c r="AV240" s="697"/>
      <c r="AW240" s="697"/>
      <c r="AX240" s="697"/>
      <c r="AY240" s="697"/>
    </row>
    <row r="241">
      <c r="AR241" s="496"/>
      <c r="AS241" s="496"/>
      <c r="AT241" s="496"/>
      <c r="AU241" s="496"/>
      <c r="AV241" s="697"/>
      <c r="AW241" s="697"/>
      <c r="AX241" s="697"/>
      <c r="AY241" s="697"/>
    </row>
    <row r="242">
      <c r="AR242" s="496"/>
      <c r="AS242" s="496"/>
      <c r="AT242" s="496"/>
      <c r="AU242" s="496"/>
      <c r="AV242" s="697"/>
      <c r="AW242" s="697"/>
      <c r="AX242" s="697"/>
      <c r="AY242" s="697"/>
    </row>
    <row r="243">
      <c r="AR243" s="496"/>
      <c r="AS243" s="496"/>
      <c r="AT243" s="496"/>
      <c r="AU243" s="496"/>
      <c r="AV243" s="697"/>
      <c r="AW243" s="697"/>
      <c r="AX243" s="697"/>
      <c r="AY243" s="697"/>
    </row>
    <row r="244">
      <c r="AR244" s="496"/>
      <c r="AS244" s="496"/>
      <c r="AT244" s="496"/>
      <c r="AU244" s="496"/>
      <c r="AV244" s="697"/>
      <c r="AW244" s="697"/>
      <c r="AX244" s="697"/>
      <c r="AY244" s="697"/>
    </row>
    <row r="245">
      <c r="AR245" s="496"/>
      <c r="AS245" s="496"/>
      <c r="AT245" s="496"/>
      <c r="AU245" s="496"/>
      <c r="AV245" s="697"/>
      <c r="AW245" s="697"/>
      <c r="AX245" s="697"/>
      <c r="AY245" s="697"/>
    </row>
    <row r="246">
      <c r="AR246" s="496"/>
      <c r="AS246" s="496"/>
      <c r="AT246" s="496"/>
      <c r="AU246" s="496"/>
      <c r="AV246" s="697"/>
      <c r="AW246" s="697"/>
      <c r="AX246" s="697"/>
      <c r="AY246" s="697"/>
    </row>
    <row r="247">
      <c r="AR247" s="496"/>
      <c r="AS247" s="496"/>
      <c r="AT247" s="496"/>
      <c r="AU247" s="496"/>
      <c r="AV247" s="697"/>
      <c r="AW247" s="697"/>
      <c r="AX247" s="697"/>
      <c r="AY247" s="697"/>
    </row>
    <row r="248">
      <c r="AR248" s="496"/>
      <c r="AS248" s="496"/>
      <c r="AT248" s="496"/>
      <c r="AU248" s="496"/>
      <c r="AV248" s="697"/>
      <c r="AW248" s="697"/>
      <c r="AX248" s="697"/>
      <c r="AY248" s="697"/>
    </row>
    <row r="249">
      <c r="AR249" s="496"/>
      <c r="AS249" s="496"/>
      <c r="AT249" s="496"/>
      <c r="AU249" s="496"/>
      <c r="AV249" s="697"/>
      <c r="AW249" s="697"/>
      <c r="AX249" s="697"/>
      <c r="AY249" s="697"/>
    </row>
    <row r="250">
      <c r="AR250" s="496"/>
      <c r="AS250" s="496"/>
      <c r="AT250" s="496"/>
      <c r="AU250" s="496"/>
      <c r="AV250" s="697"/>
      <c r="AW250" s="697"/>
      <c r="AX250" s="697"/>
      <c r="AY250" s="697"/>
    </row>
    <row r="251">
      <c r="AR251" s="496"/>
      <c r="AS251" s="496"/>
      <c r="AT251" s="496"/>
      <c r="AU251" s="496"/>
      <c r="AV251" s="697"/>
      <c r="AW251" s="697"/>
      <c r="AX251" s="697"/>
      <c r="AY251" s="697"/>
    </row>
    <row r="252">
      <c r="AR252" s="496"/>
      <c r="AS252" s="496"/>
      <c r="AT252" s="496"/>
      <c r="AU252" s="496"/>
      <c r="AV252" s="697"/>
      <c r="AW252" s="697"/>
      <c r="AX252" s="697"/>
      <c r="AY252" s="697"/>
    </row>
    <row r="253">
      <c r="AR253" s="496"/>
      <c r="AS253" s="496"/>
      <c r="AT253" s="496"/>
      <c r="AU253" s="496"/>
      <c r="AV253" s="697"/>
      <c r="AW253" s="697"/>
      <c r="AX253" s="697"/>
      <c r="AY253" s="697"/>
    </row>
    <row r="254">
      <c r="AR254" s="496"/>
      <c r="AS254" s="496"/>
      <c r="AT254" s="496"/>
      <c r="AU254" s="496"/>
      <c r="AV254" s="697"/>
      <c r="AW254" s="697"/>
      <c r="AX254" s="697"/>
      <c r="AY254" s="697"/>
    </row>
    <row r="255">
      <c r="AR255" s="496"/>
      <c r="AS255" s="496"/>
      <c r="AT255" s="496"/>
      <c r="AU255" s="496"/>
      <c r="AV255" s="697"/>
      <c r="AW255" s="697"/>
      <c r="AX255" s="697"/>
      <c r="AY255" s="697"/>
    </row>
    <row r="256">
      <c r="AR256" s="496"/>
      <c r="AS256" s="496"/>
      <c r="AT256" s="496"/>
      <c r="AU256" s="496"/>
      <c r="AV256" s="697"/>
      <c r="AW256" s="697"/>
      <c r="AX256" s="697"/>
      <c r="AY256" s="697"/>
    </row>
    <row r="257">
      <c r="AR257" s="496"/>
      <c r="AS257" s="496"/>
      <c r="AT257" s="496"/>
      <c r="AU257" s="496"/>
      <c r="AV257" s="697"/>
      <c r="AW257" s="697"/>
      <c r="AX257" s="697"/>
      <c r="AY257" s="697"/>
    </row>
    <row r="258">
      <c r="AR258" s="496"/>
      <c r="AS258" s="496"/>
      <c r="AT258" s="496"/>
      <c r="AU258" s="496"/>
      <c r="AV258" s="697"/>
      <c r="AW258" s="697"/>
      <c r="AX258" s="697"/>
      <c r="AY258" s="697"/>
    </row>
    <row r="259">
      <c r="AR259" s="496"/>
      <c r="AS259" s="496"/>
      <c r="AT259" s="496"/>
      <c r="AU259" s="496"/>
      <c r="AV259" s="697"/>
      <c r="AW259" s="697"/>
      <c r="AX259" s="697"/>
      <c r="AY259" s="697"/>
    </row>
    <row r="260">
      <c r="AR260" s="496"/>
      <c r="AS260" s="496"/>
      <c r="AT260" s="496"/>
      <c r="AU260" s="496"/>
      <c r="AV260" s="697"/>
      <c r="AW260" s="697"/>
      <c r="AX260" s="697"/>
      <c r="AY260" s="697"/>
    </row>
    <row r="261">
      <c r="AR261" s="496"/>
      <c r="AS261" s="496"/>
      <c r="AT261" s="496"/>
      <c r="AU261" s="496"/>
      <c r="AV261" s="697"/>
      <c r="AW261" s="697"/>
      <c r="AX261" s="697"/>
      <c r="AY261" s="697"/>
    </row>
    <row r="262">
      <c r="AR262" s="496"/>
      <c r="AS262" s="496"/>
      <c r="AT262" s="496"/>
      <c r="AU262" s="496"/>
      <c r="AV262" s="697"/>
      <c r="AW262" s="697"/>
      <c r="AX262" s="697"/>
      <c r="AY262" s="697"/>
    </row>
    <row r="263">
      <c r="AR263" s="496"/>
      <c r="AS263" s="496"/>
      <c r="AT263" s="496"/>
      <c r="AU263" s="496"/>
      <c r="AV263" s="697"/>
      <c r="AW263" s="697"/>
      <c r="AX263" s="697"/>
      <c r="AY263" s="697"/>
    </row>
    <row r="264">
      <c r="AR264" s="496"/>
      <c r="AS264" s="496"/>
      <c r="AT264" s="496"/>
      <c r="AU264" s="496"/>
      <c r="AV264" s="697"/>
      <c r="AW264" s="697"/>
      <c r="AX264" s="697"/>
      <c r="AY264" s="697"/>
    </row>
    <row r="265">
      <c r="AR265" s="496"/>
      <c r="AS265" s="496"/>
      <c r="AT265" s="496"/>
      <c r="AU265" s="496"/>
      <c r="AV265" s="697"/>
      <c r="AW265" s="697"/>
      <c r="AX265" s="697"/>
      <c r="AY265" s="697"/>
    </row>
    <row r="266">
      <c r="AR266" s="496"/>
      <c r="AS266" s="496"/>
      <c r="AT266" s="496"/>
      <c r="AU266" s="496"/>
      <c r="AV266" s="697"/>
      <c r="AW266" s="697"/>
      <c r="AX266" s="697"/>
      <c r="AY266" s="697"/>
    </row>
    <row r="267">
      <c r="AR267" s="496"/>
      <c r="AS267" s="496"/>
      <c r="AT267" s="496"/>
      <c r="AU267" s="496"/>
      <c r="AV267" s="697"/>
      <c r="AW267" s="697"/>
      <c r="AX267" s="697"/>
      <c r="AY267" s="697"/>
    </row>
    <row r="268">
      <c r="AR268" s="496"/>
      <c r="AS268" s="496"/>
      <c r="AT268" s="496"/>
      <c r="AU268" s="496"/>
      <c r="AV268" s="697"/>
      <c r="AW268" s="697"/>
      <c r="AX268" s="697"/>
      <c r="AY268" s="697"/>
    </row>
    <row r="269">
      <c r="AR269" s="496"/>
      <c r="AS269" s="496"/>
      <c r="AT269" s="496"/>
      <c r="AU269" s="496"/>
      <c r="AV269" s="697"/>
      <c r="AW269" s="697"/>
      <c r="AX269" s="697"/>
      <c r="AY269" s="697"/>
    </row>
    <row r="270">
      <c r="AR270" s="496"/>
      <c r="AS270" s="496"/>
      <c r="AT270" s="496"/>
      <c r="AU270" s="496"/>
      <c r="AV270" s="697"/>
      <c r="AW270" s="697"/>
      <c r="AX270" s="697"/>
      <c r="AY270" s="697"/>
    </row>
    <row r="271">
      <c r="AR271" s="496"/>
      <c r="AS271" s="496"/>
      <c r="AT271" s="496"/>
      <c r="AU271" s="496"/>
      <c r="AV271" s="697"/>
      <c r="AW271" s="697"/>
      <c r="AX271" s="697"/>
      <c r="AY271" s="697"/>
    </row>
    <row r="272">
      <c r="AR272" s="496"/>
      <c r="AS272" s="496"/>
      <c r="AT272" s="496"/>
      <c r="AU272" s="496"/>
      <c r="AV272" s="697"/>
      <c r="AW272" s="697"/>
      <c r="AX272" s="697"/>
      <c r="AY272" s="697"/>
    </row>
    <row r="273">
      <c r="AR273" s="496"/>
      <c r="AS273" s="496"/>
      <c r="AT273" s="496"/>
      <c r="AU273" s="496"/>
      <c r="AV273" s="697"/>
      <c r="AW273" s="697"/>
      <c r="AX273" s="697"/>
      <c r="AY273" s="697"/>
    </row>
    <row r="274">
      <c r="AR274" s="496"/>
      <c r="AS274" s="496"/>
      <c r="AT274" s="496"/>
      <c r="AU274" s="496"/>
      <c r="AV274" s="697"/>
      <c r="AW274" s="697"/>
      <c r="AX274" s="697"/>
      <c r="AY274" s="697"/>
    </row>
    <row r="275">
      <c r="AR275" s="496"/>
      <c r="AS275" s="496"/>
      <c r="AT275" s="496"/>
      <c r="AU275" s="496"/>
      <c r="AV275" s="697"/>
      <c r="AW275" s="697"/>
      <c r="AX275" s="697"/>
      <c r="AY275" s="697"/>
    </row>
    <row r="276">
      <c r="AR276" s="496"/>
      <c r="AS276" s="496"/>
      <c r="AT276" s="496"/>
      <c r="AU276" s="496"/>
      <c r="AV276" s="697"/>
      <c r="AW276" s="697"/>
      <c r="AX276" s="697"/>
      <c r="AY276" s="697"/>
    </row>
    <row r="277">
      <c r="AR277" s="496"/>
      <c r="AS277" s="496"/>
      <c r="AT277" s="496"/>
      <c r="AU277" s="496"/>
      <c r="AV277" s="697"/>
      <c r="AW277" s="697"/>
      <c r="AX277" s="697"/>
      <c r="AY277" s="697"/>
    </row>
    <row r="278">
      <c r="AR278" s="496"/>
      <c r="AS278" s="496"/>
      <c r="AT278" s="496"/>
      <c r="AU278" s="496"/>
      <c r="AV278" s="697"/>
      <c r="AW278" s="697"/>
      <c r="AX278" s="697"/>
      <c r="AY278" s="697"/>
    </row>
    <row r="279">
      <c r="AR279" s="496"/>
      <c r="AS279" s="496"/>
      <c r="AT279" s="496"/>
      <c r="AU279" s="496"/>
      <c r="AV279" s="697"/>
      <c r="AW279" s="697"/>
      <c r="AX279" s="697"/>
      <c r="AY279" s="697"/>
    </row>
    <row r="280">
      <c r="AR280" s="496"/>
      <c r="AS280" s="496"/>
      <c r="AT280" s="496"/>
      <c r="AU280" s="496"/>
      <c r="AV280" s="697"/>
      <c r="AW280" s="697"/>
      <c r="AX280" s="697"/>
      <c r="AY280" s="697"/>
    </row>
    <row r="281">
      <c r="AR281" s="496"/>
      <c r="AS281" s="496"/>
      <c r="AT281" s="496"/>
      <c r="AU281" s="496"/>
      <c r="AV281" s="697"/>
      <c r="AW281" s="697"/>
      <c r="AX281" s="697"/>
      <c r="AY281" s="697"/>
    </row>
    <row r="282">
      <c r="AR282" s="496"/>
      <c r="AS282" s="496"/>
      <c r="AT282" s="496"/>
      <c r="AU282" s="496"/>
      <c r="AV282" s="697"/>
      <c r="AW282" s="697"/>
      <c r="AX282" s="697"/>
      <c r="AY282" s="697"/>
    </row>
    <row r="283">
      <c r="AR283" s="496"/>
      <c r="AS283" s="496"/>
      <c r="AT283" s="496"/>
      <c r="AU283" s="496"/>
      <c r="AV283" s="697"/>
      <c r="AW283" s="697"/>
      <c r="AX283" s="697"/>
      <c r="AY283" s="697"/>
    </row>
    <row r="284">
      <c r="AR284" s="496"/>
      <c r="AS284" s="496"/>
      <c r="AT284" s="496"/>
      <c r="AU284" s="496"/>
      <c r="AV284" s="697"/>
      <c r="AW284" s="697"/>
      <c r="AX284" s="697"/>
      <c r="AY284" s="697"/>
    </row>
    <row r="285">
      <c r="AR285" s="496"/>
      <c r="AS285" s="496"/>
      <c r="AT285" s="496"/>
      <c r="AU285" s="496"/>
      <c r="AV285" s="697"/>
      <c r="AW285" s="697"/>
      <c r="AX285" s="697"/>
      <c r="AY285" s="697"/>
    </row>
    <row r="286">
      <c r="AR286" s="496"/>
      <c r="AS286" s="496"/>
      <c r="AT286" s="496"/>
      <c r="AU286" s="496"/>
      <c r="AV286" s="697"/>
      <c r="AW286" s="697"/>
      <c r="AX286" s="697"/>
      <c r="AY286" s="697"/>
    </row>
    <row r="287">
      <c r="AR287" s="496"/>
      <c r="AS287" s="496"/>
      <c r="AT287" s="496"/>
      <c r="AU287" s="496"/>
      <c r="AV287" s="697"/>
      <c r="AW287" s="697"/>
      <c r="AX287" s="697"/>
      <c r="AY287" s="697"/>
    </row>
    <row r="288">
      <c r="AR288" s="496"/>
      <c r="AS288" s="496"/>
      <c r="AT288" s="496"/>
      <c r="AU288" s="496"/>
      <c r="AV288" s="697"/>
      <c r="AW288" s="697"/>
      <c r="AX288" s="697"/>
      <c r="AY288" s="697"/>
    </row>
    <row r="289">
      <c r="AR289" s="496"/>
      <c r="AS289" s="496"/>
      <c r="AT289" s="496"/>
      <c r="AU289" s="496"/>
      <c r="AV289" s="697"/>
      <c r="AW289" s="697"/>
      <c r="AX289" s="697"/>
      <c r="AY289" s="697"/>
    </row>
    <row r="290">
      <c r="AR290" s="496"/>
      <c r="AS290" s="496"/>
      <c r="AT290" s="496"/>
      <c r="AU290" s="496"/>
      <c r="AV290" s="697"/>
      <c r="AW290" s="697"/>
      <c r="AX290" s="697"/>
      <c r="AY290" s="697"/>
    </row>
    <row r="291">
      <c r="AR291" s="496"/>
      <c r="AS291" s="496"/>
      <c r="AT291" s="496"/>
      <c r="AU291" s="496"/>
      <c r="AV291" s="697"/>
      <c r="AW291" s="697"/>
      <c r="AX291" s="697"/>
      <c r="AY291" s="697"/>
    </row>
    <row r="292">
      <c r="AR292" s="496"/>
      <c r="AS292" s="496"/>
      <c r="AT292" s="496"/>
      <c r="AU292" s="496"/>
      <c r="AV292" s="697"/>
      <c r="AW292" s="697"/>
      <c r="AX292" s="697"/>
      <c r="AY292" s="697"/>
    </row>
    <row r="293">
      <c r="AR293" s="496"/>
      <c r="AS293" s="496"/>
      <c r="AT293" s="496"/>
      <c r="AU293" s="496"/>
      <c r="AV293" s="697"/>
      <c r="AW293" s="697"/>
      <c r="AX293" s="697"/>
      <c r="AY293" s="697"/>
    </row>
    <row r="294">
      <c r="AR294" s="496"/>
      <c r="AS294" s="496"/>
      <c r="AT294" s="496"/>
      <c r="AU294" s="496"/>
      <c r="AV294" s="697"/>
      <c r="AW294" s="697"/>
      <c r="AX294" s="697"/>
      <c r="AY294" s="697"/>
    </row>
    <row r="295">
      <c r="AR295" s="496"/>
      <c r="AS295" s="496"/>
      <c r="AT295" s="496"/>
      <c r="AU295" s="496"/>
      <c r="AV295" s="697"/>
      <c r="AW295" s="697"/>
      <c r="AX295" s="697"/>
      <c r="AY295" s="697"/>
    </row>
    <row r="296">
      <c r="AR296" s="496"/>
      <c r="AS296" s="496"/>
      <c r="AT296" s="496"/>
      <c r="AU296" s="496"/>
      <c r="AV296" s="697"/>
      <c r="AW296" s="697"/>
      <c r="AX296" s="697"/>
      <c r="AY296" s="697"/>
    </row>
    <row r="297">
      <c r="AR297" s="496"/>
      <c r="AS297" s="496"/>
      <c r="AT297" s="496"/>
      <c r="AU297" s="496"/>
      <c r="AV297" s="697"/>
      <c r="AW297" s="697"/>
      <c r="AX297" s="697"/>
      <c r="AY297" s="697"/>
    </row>
    <row r="298">
      <c r="AR298" s="496"/>
      <c r="AS298" s="496"/>
      <c r="AT298" s="496"/>
      <c r="AU298" s="496"/>
      <c r="AV298" s="697"/>
      <c r="AW298" s="697"/>
      <c r="AX298" s="697"/>
      <c r="AY298" s="697"/>
    </row>
    <row r="299">
      <c r="AR299" s="496"/>
      <c r="AS299" s="496"/>
      <c r="AT299" s="496"/>
      <c r="AU299" s="496"/>
      <c r="AV299" s="697"/>
      <c r="AW299" s="697"/>
      <c r="AX299" s="697"/>
      <c r="AY299" s="697"/>
    </row>
    <row r="300">
      <c r="AR300" s="496"/>
      <c r="AS300" s="496"/>
      <c r="AT300" s="496"/>
      <c r="AU300" s="496"/>
      <c r="AV300" s="697"/>
      <c r="AW300" s="697"/>
      <c r="AX300" s="697"/>
      <c r="AY300" s="697"/>
    </row>
    <row r="301">
      <c r="AR301" s="496"/>
      <c r="AS301" s="496"/>
      <c r="AT301" s="496"/>
      <c r="AU301" s="496"/>
      <c r="AV301" s="697"/>
      <c r="AW301" s="697"/>
      <c r="AX301" s="697"/>
      <c r="AY301" s="697"/>
    </row>
    <row r="302">
      <c r="AR302" s="496"/>
      <c r="AS302" s="496"/>
      <c r="AT302" s="496"/>
      <c r="AU302" s="496"/>
      <c r="AV302" s="697"/>
      <c r="AW302" s="697"/>
      <c r="AX302" s="697"/>
      <c r="AY302" s="697"/>
    </row>
    <row r="303">
      <c r="AR303" s="496"/>
      <c r="AS303" s="496"/>
      <c r="AT303" s="496"/>
      <c r="AU303" s="496"/>
      <c r="AV303" s="697"/>
      <c r="AW303" s="697"/>
      <c r="AX303" s="697"/>
      <c r="AY303" s="697"/>
    </row>
    <row r="304">
      <c r="AR304" s="496"/>
      <c r="AS304" s="496"/>
      <c r="AT304" s="496"/>
      <c r="AU304" s="496"/>
      <c r="AV304" s="697"/>
      <c r="AW304" s="697"/>
      <c r="AX304" s="697"/>
      <c r="AY304" s="697"/>
    </row>
    <row r="305">
      <c r="AR305" s="496"/>
      <c r="AS305" s="496"/>
      <c r="AT305" s="496"/>
      <c r="AU305" s="496"/>
      <c r="AV305" s="697"/>
      <c r="AW305" s="697"/>
      <c r="AX305" s="697"/>
      <c r="AY305" s="697"/>
    </row>
    <row r="306">
      <c r="AR306" s="496"/>
      <c r="AS306" s="496"/>
      <c r="AT306" s="496"/>
      <c r="AU306" s="496"/>
      <c r="AV306" s="697"/>
      <c r="AW306" s="697"/>
      <c r="AX306" s="697"/>
      <c r="AY306" s="697"/>
    </row>
    <row r="307">
      <c r="AR307" s="496"/>
      <c r="AS307" s="496"/>
      <c r="AT307" s="496"/>
      <c r="AU307" s="496"/>
      <c r="AV307" s="697"/>
      <c r="AW307" s="697"/>
      <c r="AX307" s="697"/>
      <c r="AY307" s="697"/>
    </row>
    <row r="308">
      <c r="AR308" s="496"/>
      <c r="AS308" s="496"/>
      <c r="AT308" s="496"/>
      <c r="AU308" s="496"/>
      <c r="AV308" s="697"/>
      <c r="AW308" s="697"/>
      <c r="AX308" s="697"/>
      <c r="AY308" s="697"/>
    </row>
    <row r="309">
      <c r="AR309" s="496"/>
      <c r="AS309" s="496"/>
      <c r="AT309" s="496"/>
      <c r="AU309" s="496"/>
      <c r="AV309" s="697"/>
      <c r="AW309" s="697"/>
      <c r="AX309" s="697"/>
      <c r="AY309" s="697"/>
    </row>
    <row r="310">
      <c r="AR310" s="496"/>
      <c r="AS310" s="496"/>
      <c r="AT310" s="496"/>
      <c r="AU310" s="496"/>
      <c r="AV310" s="697"/>
      <c r="AW310" s="697"/>
      <c r="AX310" s="697"/>
      <c r="AY310" s="697"/>
    </row>
    <row r="311">
      <c r="AR311" s="496"/>
      <c r="AS311" s="496"/>
      <c r="AT311" s="496"/>
      <c r="AU311" s="496"/>
      <c r="AV311" s="697"/>
      <c r="AW311" s="697"/>
      <c r="AX311" s="697"/>
      <c r="AY311" s="697"/>
    </row>
    <row r="312">
      <c r="AR312" s="496"/>
      <c r="AS312" s="496"/>
      <c r="AT312" s="496"/>
      <c r="AU312" s="496"/>
      <c r="AV312" s="697"/>
      <c r="AW312" s="697"/>
      <c r="AX312" s="697"/>
      <c r="AY312" s="697"/>
    </row>
    <row r="313">
      <c r="AR313" s="496"/>
      <c r="AS313" s="496"/>
      <c r="AT313" s="496"/>
      <c r="AU313" s="496"/>
      <c r="AV313" s="697"/>
      <c r="AW313" s="697"/>
      <c r="AX313" s="697"/>
      <c r="AY313" s="697"/>
    </row>
    <row r="314">
      <c r="AR314" s="496"/>
      <c r="AS314" s="496"/>
      <c r="AT314" s="496"/>
      <c r="AU314" s="496"/>
      <c r="AV314" s="697"/>
      <c r="AW314" s="697"/>
      <c r="AX314" s="697"/>
      <c r="AY314" s="697"/>
    </row>
    <row r="315">
      <c r="AR315" s="496"/>
      <c r="AS315" s="496"/>
      <c r="AT315" s="496"/>
      <c r="AU315" s="496"/>
      <c r="AV315" s="697"/>
      <c r="AW315" s="697"/>
      <c r="AX315" s="697"/>
      <c r="AY315" s="697"/>
    </row>
    <row r="316">
      <c r="AR316" s="496"/>
      <c r="AS316" s="496"/>
      <c r="AT316" s="496"/>
      <c r="AU316" s="496"/>
      <c r="AV316" s="697"/>
      <c r="AW316" s="697"/>
      <c r="AX316" s="697"/>
      <c r="AY316" s="697"/>
    </row>
    <row r="317">
      <c r="AR317" s="496"/>
      <c r="AS317" s="496"/>
      <c r="AT317" s="496"/>
      <c r="AU317" s="496"/>
      <c r="AV317" s="697"/>
      <c r="AW317" s="697"/>
      <c r="AX317" s="697"/>
      <c r="AY317" s="697"/>
    </row>
    <row r="318">
      <c r="AR318" s="496"/>
      <c r="AS318" s="496"/>
      <c r="AT318" s="496"/>
      <c r="AU318" s="496"/>
      <c r="AV318" s="697"/>
      <c r="AW318" s="697"/>
      <c r="AX318" s="697"/>
      <c r="AY318" s="697"/>
    </row>
    <row r="319">
      <c r="AR319" s="496"/>
      <c r="AS319" s="496"/>
      <c r="AT319" s="496"/>
      <c r="AU319" s="496"/>
      <c r="AV319" s="697"/>
      <c r="AW319" s="697"/>
      <c r="AX319" s="697"/>
      <c r="AY319" s="697"/>
    </row>
    <row r="320">
      <c r="AR320" s="496"/>
      <c r="AS320" s="496"/>
      <c r="AT320" s="496"/>
      <c r="AU320" s="496"/>
      <c r="AV320" s="697"/>
      <c r="AW320" s="697"/>
      <c r="AX320" s="697"/>
      <c r="AY320" s="697"/>
    </row>
    <row r="321">
      <c r="AR321" s="496"/>
      <c r="AS321" s="496"/>
      <c r="AT321" s="496"/>
      <c r="AU321" s="496"/>
      <c r="AV321" s="697"/>
      <c r="AW321" s="697"/>
      <c r="AX321" s="697"/>
      <c r="AY321" s="697"/>
    </row>
    <row r="322">
      <c r="AR322" s="496"/>
      <c r="AS322" s="496"/>
      <c r="AT322" s="496"/>
      <c r="AU322" s="496"/>
      <c r="AV322" s="697"/>
      <c r="AW322" s="697"/>
      <c r="AX322" s="697"/>
      <c r="AY322" s="697"/>
    </row>
    <row r="323">
      <c r="AR323" s="496"/>
      <c r="AS323" s="496"/>
      <c r="AT323" s="496"/>
      <c r="AU323" s="496"/>
      <c r="AV323" s="697"/>
      <c r="AW323" s="697"/>
      <c r="AX323" s="697"/>
      <c r="AY323" s="697"/>
    </row>
    <row r="324">
      <c r="AR324" s="496"/>
      <c r="AS324" s="496"/>
      <c r="AT324" s="496"/>
      <c r="AU324" s="496"/>
      <c r="AV324" s="697"/>
      <c r="AW324" s="697"/>
      <c r="AX324" s="697"/>
      <c r="AY324" s="697"/>
    </row>
    <row r="325">
      <c r="AR325" s="496"/>
      <c r="AS325" s="496"/>
      <c r="AT325" s="496"/>
      <c r="AU325" s="496"/>
      <c r="AV325" s="697"/>
      <c r="AW325" s="697"/>
      <c r="AX325" s="697"/>
      <c r="AY325" s="697"/>
    </row>
    <row r="326">
      <c r="AR326" s="496"/>
      <c r="AS326" s="496"/>
      <c r="AT326" s="496"/>
      <c r="AU326" s="496"/>
      <c r="AV326" s="697"/>
      <c r="AW326" s="697"/>
      <c r="AX326" s="697"/>
      <c r="AY326" s="697"/>
    </row>
    <row r="327">
      <c r="AR327" s="496"/>
      <c r="AS327" s="496"/>
      <c r="AT327" s="496"/>
      <c r="AU327" s="496"/>
      <c r="AV327" s="697"/>
      <c r="AW327" s="697"/>
      <c r="AX327" s="697"/>
      <c r="AY327" s="697"/>
    </row>
    <row r="328">
      <c r="AR328" s="496"/>
      <c r="AS328" s="496"/>
      <c r="AT328" s="496"/>
      <c r="AU328" s="496"/>
      <c r="AV328" s="697"/>
      <c r="AW328" s="697"/>
      <c r="AX328" s="697"/>
      <c r="AY328" s="697"/>
    </row>
    <row r="329">
      <c r="AR329" s="496"/>
      <c r="AS329" s="496"/>
      <c r="AT329" s="496"/>
      <c r="AU329" s="496"/>
      <c r="AV329" s="697"/>
      <c r="AW329" s="697"/>
      <c r="AX329" s="697"/>
      <c r="AY329" s="697"/>
    </row>
    <row r="330">
      <c r="AR330" s="496"/>
      <c r="AS330" s="496"/>
      <c r="AT330" s="496"/>
      <c r="AU330" s="496"/>
      <c r="AV330" s="697"/>
      <c r="AW330" s="697"/>
      <c r="AX330" s="697"/>
      <c r="AY330" s="697"/>
    </row>
    <row r="331">
      <c r="AR331" s="496"/>
      <c r="AS331" s="496"/>
      <c r="AT331" s="496"/>
      <c r="AU331" s="496"/>
      <c r="AV331" s="697"/>
      <c r="AW331" s="697"/>
      <c r="AX331" s="697"/>
      <c r="AY331" s="697"/>
    </row>
    <row r="332">
      <c r="AR332" s="496"/>
      <c r="AS332" s="496"/>
      <c r="AT332" s="496"/>
      <c r="AU332" s="496"/>
      <c r="AV332" s="697"/>
      <c r="AW332" s="697"/>
      <c r="AX332" s="697"/>
      <c r="AY332" s="697"/>
    </row>
    <row r="333">
      <c r="AR333" s="496"/>
      <c r="AS333" s="496"/>
      <c r="AT333" s="496"/>
      <c r="AU333" s="496"/>
      <c r="AV333" s="697"/>
      <c r="AW333" s="697"/>
      <c r="AX333" s="697"/>
      <c r="AY333" s="697"/>
    </row>
    <row r="334">
      <c r="AR334" s="496"/>
      <c r="AS334" s="496"/>
      <c r="AT334" s="496"/>
      <c r="AU334" s="496"/>
      <c r="AV334" s="697"/>
      <c r="AW334" s="697"/>
      <c r="AX334" s="697"/>
      <c r="AY334" s="697"/>
    </row>
    <row r="335">
      <c r="AR335" s="496"/>
      <c r="AS335" s="496"/>
      <c r="AT335" s="496"/>
      <c r="AU335" s="496"/>
      <c r="AV335" s="697"/>
      <c r="AW335" s="697"/>
      <c r="AX335" s="697"/>
      <c r="AY335" s="697"/>
    </row>
    <row r="336">
      <c r="AR336" s="496"/>
      <c r="AS336" s="496"/>
      <c r="AT336" s="496"/>
      <c r="AU336" s="496"/>
      <c r="AV336" s="697"/>
      <c r="AW336" s="697"/>
      <c r="AX336" s="697"/>
      <c r="AY336" s="697"/>
    </row>
    <row r="337">
      <c r="AR337" s="496"/>
      <c r="AS337" s="496"/>
      <c r="AT337" s="496"/>
      <c r="AU337" s="496"/>
      <c r="AV337" s="697"/>
      <c r="AW337" s="697"/>
      <c r="AX337" s="697"/>
      <c r="AY337" s="697"/>
    </row>
    <row r="338">
      <c r="AR338" s="496"/>
      <c r="AS338" s="496"/>
      <c r="AT338" s="496"/>
      <c r="AU338" s="496"/>
      <c r="AV338" s="697"/>
      <c r="AW338" s="697"/>
      <c r="AX338" s="697"/>
      <c r="AY338" s="697"/>
    </row>
    <row r="339">
      <c r="AR339" s="496"/>
      <c r="AS339" s="496"/>
      <c r="AT339" s="496"/>
      <c r="AU339" s="496"/>
      <c r="AV339" s="697"/>
      <c r="AW339" s="697"/>
      <c r="AX339" s="697"/>
      <c r="AY339" s="697"/>
    </row>
    <row r="340">
      <c r="AR340" s="496"/>
      <c r="AS340" s="496"/>
      <c r="AT340" s="496"/>
      <c r="AU340" s="496"/>
      <c r="AV340" s="697"/>
      <c r="AW340" s="697"/>
      <c r="AX340" s="697"/>
      <c r="AY340" s="697"/>
    </row>
    <row r="341">
      <c r="AR341" s="496"/>
      <c r="AS341" s="496"/>
      <c r="AT341" s="496"/>
      <c r="AU341" s="496"/>
      <c r="AV341" s="697"/>
      <c r="AW341" s="697"/>
      <c r="AX341" s="697"/>
      <c r="AY341" s="697"/>
    </row>
    <row r="342">
      <c r="AR342" s="496"/>
      <c r="AS342" s="496"/>
      <c r="AT342" s="496"/>
      <c r="AU342" s="496"/>
      <c r="AV342" s="697"/>
      <c r="AW342" s="697"/>
      <c r="AX342" s="697"/>
      <c r="AY342" s="697"/>
    </row>
    <row r="343">
      <c r="AR343" s="496"/>
      <c r="AS343" s="496"/>
      <c r="AT343" s="496"/>
      <c r="AU343" s="496"/>
      <c r="AV343" s="697"/>
      <c r="AW343" s="697"/>
      <c r="AX343" s="697"/>
      <c r="AY343" s="697"/>
    </row>
    <row r="344">
      <c r="AR344" s="496"/>
      <c r="AS344" s="496"/>
      <c r="AT344" s="496"/>
      <c r="AU344" s="496"/>
      <c r="AV344" s="697"/>
      <c r="AW344" s="697"/>
      <c r="AX344" s="697"/>
      <c r="AY344" s="697"/>
    </row>
    <row r="345">
      <c r="AR345" s="496"/>
      <c r="AS345" s="496"/>
      <c r="AT345" s="496"/>
      <c r="AU345" s="496"/>
      <c r="AV345" s="697"/>
      <c r="AW345" s="697"/>
      <c r="AX345" s="697"/>
      <c r="AY345" s="697"/>
    </row>
    <row r="346">
      <c r="AR346" s="496"/>
      <c r="AS346" s="496"/>
      <c r="AT346" s="496"/>
      <c r="AU346" s="496"/>
      <c r="AV346" s="697"/>
      <c r="AW346" s="697"/>
      <c r="AX346" s="697"/>
      <c r="AY346" s="697"/>
    </row>
    <row r="347">
      <c r="AR347" s="496"/>
      <c r="AS347" s="496"/>
      <c r="AT347" s="496"/>
      <c r="AU347" s="496"/>
      <c r="AV347" s="697"/>
      <c r="AW347" s="697"/>
      <c r="AX347" s="697"/>
      <c r="AY347" s="697"/>
    </row>
    <row r="348">
      <c r="AR348" s="496"/>
      <c r="AS348" s="496"/>
      <c r="AT348" s="496"/>
      <c r="AU348" s="496"/>
      <c r="AV348" s="697"/>
      <c r="AW348" s="697"/>
      <c r="AX348" s="697"/>
      <c r="AY348" s="697"/>
    </row>
    <row r="349">
      <c r="AR349" s="496"/>
      <c r="AS349" s="496"/>
      <c r="AT349" s="496"/>
      <c r="AU349" s="496"/>
      <c r="AV349" s="697"/>
      <c r="AW349" s="697"/>
      <c r="AX349" s="697"/>
      <c r="AY349" s="697"/>
    </row>
    <row r="350">
      <c r="AR350" s="496"/>
      <c r="AS350" s="496"/>
      <c r="AT350" s="496"/>
      <c r="AU350" s="496"/>
      <c r="AV350" s="697"/>
      <c r="AW350" s="697"/>
      <c r="AX350" s="697"/>
      <c r="AY350" s="697"/>
    </row>
    <row r="351">
      <c r="AR351" s="496"/>
      <c r="AS351" s="496"/>
      <c r="AT351" s="496"/>
      <c r="AU351" s="496"/>
      <c r="AV351" s="697"/>
      <c r="AW351" s="697"/>
      <c r="AX351" s="697"/>
      <c r="AY351" s="697"/>
    </row>
    <row r="352">
      <c r="AR352" s="496"/>
      <c r="AS352" s="496"/>
      <c r="AT352" s="496"/>
      <c r="AU352" s="496"/>
      <c r="AV352" s="697"/>
      <c r="AW352" s="697"/>
      <c r="AX352" s="697"/>
      <c r="AY352" s="697"/>
    </row>
    <row r="353">
      <c r="AR353" s="496"/>
      <c r="AS353" s="496"/>
      <c r="AT353" s="496"/>
      <c r="AU353" s="496"/>
      <c r="AV353" s="697"/>
      <c r="AW353" s="697"/>
      <c r="AX353" s="697"/>
      <c r="AY353" s="697"/>
    </row>
    <row r="354">
      <c r="AR354" s="496"/>
      <c r="AS354" s="496"/>
      <c r="AT354" s="496"/>
      <c r="AU354" s="496"/>
      <c r="AV354" s="697"/>
      <c r="AW354" s="697"/>
      <c r="AX354" s="697"/>
      <c r="AY354" s="697"/>
    </row>
    <row r="355">
      <c r="AR355" s="496"/>
      <c r="AS355" s="496"/>
      <c r="AT355" s="496"/>
      <c r="AU355" s="496"/>
      <c r="AV355" s="697"/>
      <c r="AW355" s="697"/>
      <c r="AX355" s="697"/>
      <c r="AY355" s="697"/>
    </row>
    <row r="356">
      <c r="AR356" s="496"/>
      <c r="AS356" s="496"/>
      <c r="AT356" s="496"/>
      <c r="AU356" s="496"/>
      <c r="AV356" s="697"/>
      <c r="AW356" s="697"/>
      <c r="AX356" s="697"/>
      <c r="AY356" s="697"/>
    </row>
    <row r="357">
      <c r="AR357" s="496"/>
      <c r="AS357" s="496"/>
      <c r="AT357" s="496"/>
      <c r="AU357" s="496"/>
      <c r="AV357" s="697"/>
      <c r="AW357" s="697"/>
      <c r="AX357" s="697"/>
      <c r="AY357" s="697"/>
    </row>
    <row r="358">
      <c r="AR358" s="496"/>
      <c r="AS358" s="496"/>
      <c r="AT358" s="496"/>
      <c r="AU358" s="496"/>
      <c r="AV358" s="697"/>
      <c r="AW358" s="697"/>
      <c r="AX358" s="697"/>
      <c r="AY358" s="697"/>
    </row>
    <row r="359">
      <c r="AR359" s="496"/>
      <c r="AS359" s="496"/>
      <c r="AT359" s="496"/>
      <c r="AU359" s="496"/>
      <c r="AV359" s="697"/>
      <c r="AW359" s="697"/>
      <c r="AX359" s="697"/>
      <c r="AY359" s="697"/>
    </row>
    <row r="360">
      <c r="AR360" s="496"/>
      <c r="AS360" s="496"/>
      <c r="AT360" s="496"/>
      <c r="AU360" s="496"/>
      <c r="AV360" s="697"/>
      <c r="AW360" s="697"/>
      <c r="AX360" s="697"/>
      <c r="AY360" s="697"/>
    </row>
    <row r="361">
      <c r="AR361" s="496"/>
      <c r="AS361" s="496"/>
      <c r="AT361" s="496"/>
      <c r="AU361" s="496"/>
      <c r="AV361" s="697"/>
      <c r="AW361" s="697"/>
      <c r="AX361" s="697"/>
      <c r="AY361" s="697"/>
    </row>
    <row r="362">
      <c r="AR362" s="496"/>
      <c r="AS362" s="496"/>
      <c r="AT362" s="496"/>
      <c r="AU362" s="496"/>
      <c r="AV362" s="697"/>
      <c r="AW362" s="697"/>
      <c r="AX362" s="697"/>
      <c r="AY362" s="697"/>
    </row>
    <row r="363">
      <c r="AR363" s="496"/>
      <c r="AS363" s="496"/>
      <c r="AT363" s="496"/>
      <c r="AU363" s="496"/>
      <c r="AV363" s="697"/>
      <c r="AW363" s="697"/>
      <c r="AX363" s="697"/>
      <c r="AY363" s="697"/>
    </row>
    <row r="364">
      <c r="AR364" s="496"/>
      <c r="AS364" s="496"/>
      <c r="AT364" s="496"/>
      <c r="AU364" s="496"/>
      <c r="AV364" s="697"/>
      <c r="AW364" s="697"/>
      <c r="AX364" s="697"/>
      <c r="AY364" s="697"/>
    </row>
    <row r="365">
      <c r="AR365" s="496"/>
      <c r="AS365" s="496"/>
      <c r="AT365" s="496"/>
      <c r="AU365" s="496"/>
      <c r="AV365" s="697"/>
      <c r="AW365" s="697"/>
      <c r="AX365" s="697"/>
      <c r="AY365" s="697"/>
    </row>
    <row r="366">
      <c r="AR366" s="496"/>
      <c r="AS366" s="496"/>
      <c r="AT366" s="496"/>
      <c r="AU366" s="496"/>
      <c r="AV366" s="697"/>
      <c r="AW366" s="697"/>
      <c r="AX366" s="697"/>
      <c r="AY366" s="697"/>
    </row>
    <row r="367">
      <c r="AR367" s="496"/>
      <c r="AS367" s="496"/>
      <c r="AT367" s="496"/>
      <c r="AU367" s="496"/>
      <c r="AV367" s="697"/>
      <c r="AW367" s="697"/>
      <c r="AX367" s="697"/>
      <c r="AY367" s="697"/>
    </row>
    <row r="368">
      <c r="AR368" s="496"/>
      <c r="AS368" s="496"/>
      <c r="AT368" s="496"/>
      <c r="AU368" s="496"/>
      <c r="AV368" s="697"/>
      <c r="AW368" s="697"/>
      <c r="AX368" s="697"/>
      <c r="AY368" s="697"/>
    </row>
    <row r="369">
      <c r="AR369" s="496"/>
      <c r="AS369" s="496"/>
      <c r="AT369" s="496"/>
      <c r="AU369" s="496"/>
      <c r="AV369" s="697"/>
      <c r="AW369" s="697"/>
      <c r="AX369" s="697"/>
      <c r="AY369" s="697"/>
    </row>
    <row r="370">
      <c r="AR370" s="496"/>
      <c r="AS370" s="496"/>
      <c r="AT370" s="496"/>
      <c r="AU370" s="496"/>
      <c r="AV370" s="697"/>
      <c r="AW370" s="697"/>
      <c r="AX370" s="697"/>
      <c r="AY370" s="697"/>
    </row>
    <row r="371">
      <c r="AR371" s="496"/>
      <c r="AS371" s="496"/>
      <c r="AT371" s="496"/>
      <c r="AU371" s="496"/>
      <c r="AV371" s="697"/>
      <c r="AW371" s="697"/>
      <c r="AX371" s="697"/>
      <c r="AY371" s="697"/>
    </row>
    <row r="372">
      <c r="AR372" s="496"/>
      <c r="AS372" s="496"/>
      <c r="AT372" s="496"/>
      <c r="AU372" s="496"/>
      <c r="AV372" s="697"/>
      <c r="AW372" s="697"/>
      <c r="AX372" s="697"/>
      <c r="AY372" s="697"/>
    </row>
    <row r="373">
      <c r="AR373" s="496"/>
      <c r="AS373" s="496"/>
      <c r="AT373" s="496"/>
      <c r="AU373" s="496"/>
      <c r="AV373" s="697"/>
      <c r="AW373" s="697"/>
      <c r="AX373" s="697"/>
      <c r="AY373" s="697"/>
    </row>
    <row r="374">
      <c r="AR374" s="496"/>
      <c r="AS374" s="496"/>
      <c r="AT374" s="496"/>
      <c r="AU374" s="496"/>
      <c r="AV374" s="697"/>
      <c r="AW374" s="697"/>
      <c r="AX374" s="697"/>
      <c r="AY374" s="697"/>
    </row>
    <row r="375">
      <c r="AR375" s="496"/>
      <c r="AS375" s="496"/>
      <c r="AT375" s="496"/>
      <c r="AU375" s="496"/>
      <c r="AV375" s="697"/>
      <c r="AW375" s="697"/>
      <c r="AX375" s="697"/>
      <c r="AY375" s="697"/>
    </row>
    <row r="376">
      <c r="AR376" s="496"/>
      <c r="AS376" s="496"/>
      <c r="AT376" s="496"/>
      <c r="AU376" s="496"/>
      <c r="AV376" s="697"/>
      <c r="AW376" s="697"/>
      <c r="AX376" s="697"/>
      <c r="AY376" s="697"/>
    </row>
    <row r="377">
      <c r="AR377" s="496"/>
      <c r="AS377" s="496"/>
      <c r="AT377" s="496"/>
      <c r="AU377" s="496"/>
      <c r="AV377" s="697"/>
      <c r="AW377" s="697"/>
      <c r="AX377" s="697"/>
      <c r="AY377" s="697"/>
    </row>
    <row r="378">
      <c r="AR378" s="496"/>
      <c r="AS378" s="496"/>
      <c r="AT378" s="496"/>
      <c r="AU378" s="496"/>
      <c r="AV378" s="697"/>
      <c r="AW378" s="697"/>
      <c r="AX378" s="697"/>
      <c r="AY378" s="697"/>
    </row>
    <row r="379">
      <c r="AR379" s="496"/>
      <c r="AS379" s="496"/>
      <c r="AT379" s="496"/>
      <c r="AU379" s="496"/>
      <c r="AV379" s="697"/>
      <c r="AW379" s="697"/>
      <c r="AX379" s="697"/>
      <c r="AY379" s="697"/>
    </row>
    <row r="380">
      <c r="AR380" s="496"/>
      <c r="AS380" s="496"/>
      <c r="AT380" s="496"/>
      <c r="AU380" s="496"/>
      <c r="AV380" s="697"/>
      <c r="AW380" s="697"/>
      <c r="AX380" s="697"/>
      <c r="AY380" s="697"/>
    </row>
    <row r="381">
      <c r="AR381" s="496"/>
      <c r="AS381" s="496"/>
      <c r="AT381" s="496"/>
      <c r="AU381" s="496"/>
      <c r="AV381" s="697"/>
      <c r="AW381" s="697"/>
      <c r="AX381" s="697"/>
      <c r="AY381" s="697"/>
    </row>
    <row r="382">
      <c r="AR382" s="496"/>
      <c r="AS382" s="496"/>
      <c r="AT382" s="496"/>
      <c r="AU382" s="496"/>
      <c r="AV382" s="697"/>
      <c r="AW382" s="697"/>
      <c r="AX382" s="697"/>
      <c r="AY382" s="697"/>
    </row>
    <row r="383">
      <c r="AR383" s="496"/>
      <c r="AS383" s="496"/>
      <c r="AT383" s="496"/>
      <c r="AU383" s="496"/>
      <c r="AV383" s="697"/>
      <c r="AW383" s="697"/>
      <c r="AX383" s="697"/>
      <c r="AY383" s="697"/>
    </row>
    <row r="384">
      <c r="AR384" s="496"/>
      <c r="AS384" s="496"/>
      <c r="AT384" s="496"/>
      <c r="AU384" s="496"/>
      <c r="AV384" s="697"/>
      <c r="AW384" s="697"/>
      <c r="AX384" s="697"/>
      <c r="AY384" s="697"/>
    </row>
    <row r="385">
      <c r="AR385" s="496"/>
      <c r="AS385" s="496"/>
      <c r="AT385" s="496"/>
      <c r="AU385" s="496"/>
      <c r="AV385" s="697"/>
      <c r="AW385" s="697"/>
      <c r="AX385" s="697"/>
      <c r="AY385" s="697"/>
    </row>
    <row r="386">
      <c r="AR386" s="496"/>
      <c r="AS386" s="496"/>
      <c r="AT386" s="496"/>
      <c r="AU386" s="496"/>
      <c r="AV386" s="697"/>
      <c r="AW386" s="697"/>
      <c r="AX386" s="697"/>
      <c r="AY386" s="697"/>
    </row>
    <row r="387">
      <c r="AR387" s="496"/>
      <c r="AS387" s="496"/>
      <c r="AT387" s="496"/>
      <c r="AU387" s="496"/>
      <c r="AV387" s="697"/>
      <c r="AW387" s="697"/>
      <c r="AX387" s="697"/>
      <c r="AY387" s="697"/>
    </row>
    <row r="388">
      <c r="AR388" s="496"/>
      <c r="AS388" s="496"/>
      <c r="AT388" s="496"/>
      <c r="AU388" s="496"/>
      <c r="AV388" s="697"/>
      <c r="AW388" s="697"/>
      <c r="AX388" s="697"/>
      <c r="AY388" s="697"/>
    </row>
    <row r="389">
      <c r="AR389" s="496"/>
      <c r="AS389" s="496"/>
      <c r="AT389" s="496"/>
      <c r="AU389" s="496"/>
      <c r="AV389" s="697"/>
      <c r="AW389" s="697"/>
      <c r="AX389" s="697"/>
      <c r="AY389" s="697"/>
    </row>
    <row r="390">
      <c r="AR390" s="496"/>
      <c r="AS390" s="496"/>
      <c r="AT390" s="496"/>
      <c r="AU390" s="496"/>
      <c r="AV390" s="697"/>
      <c r="AW390" s="697"/>
      <c r="AX390" s="697"/>
      <c r="AY390" s="697"/>
    </row>
    <row r="391">
      <c r="AR391" s="496"/>
      <c r="AS391" s="496"/>
      <c r="AT391" s="496"/>
      <c r="AU391" s="496"/>
      <c r="AV391" s="697"/>
      <c r="AW391" s="697"/>
      <c r="AX391" s="697"/>
      <c r="AY391" s="697"/>
    </row>
    <row r="392">
      <c r="AR392" s="496"/>
      <c r="AS392" s="496"/>
      <c r="AT392" s="496"/>
      <c r="AU392" s="496"/>
      <c r="AV392" s="697"/>
      <c r="AW392" s="697"/>
      <c r="AX392" s="697"/>
      <c r="AY392" s="697"/>
    </row>
    <row r="393">
      <c r="AR393" s="496"/>
      <c r="AS393" s="496"/>
      <c r="AT393" s="496"/>
      <c r="AU393" s="496"/>
      <c r="AV393" s="697"/>
      <c r="AW393" s="697"/>
      <c r="AX393" s="697"/>
      <c r="AY393" s="697"/>
    </row>
    <row r="394">
      <c r="AR394" s="496"/>
      <c r="AS394" s="496"/>
      <c r="AT394" s="496"/>
      <c r="AU394" s="496"/>
      <c r="AV394" s="697"/>
      <c r="AW394" s="697"/>
      <c r="AX394" s="697"/>
      <c r="AY394" s="697"/>
    </row>
    <row r="395">
      <c r="AR395" s="496"/>
      <c r="AS395" s="496"/>
      <c r="AT395" s="496"/>
      <c r="AU395" s="496"/>
      <c r="AV395" s="697"/>
      <c r="AW395" s="697"/>
      <c r="AX395" s="697"/>
      <c r="AY395" s="697"/>
    </row>
    <row r="396">
      <c r="AR396" s="496"/>
      <c r="AS396" s="496"/>
      <c r="AT396" s="496"/>
      <c r="AU396" s="496"/>
      <c r="AV396" s="697"/>
      <c r="AW396" s="697"/>
      <c r="AX396" s="697"/>
      <c r="AY396" s="697"/>
    </row>
    <row r="397">
      <c r="AR397" s="496"/>
      <c r="AS397" s="496"/>
      <c r="AT397" s="496"/>
      <c r="AU397" s="496"/>
      <c r="AV397" s="697"/>
      <c r="AW397" s="697"/>
      <c r="AX397" s="697"/>
      <c r="AY397" s="697"/>
    </row>
    <row r="398">
      <c r="AR398" s="496"/>
      <c r="AS398" s="496"/>
      <c r="AT398" s="496"/>
      <c r="AU398" s="496"/>
      <c r="AV398" s="697"/>
      <c r="AW398" s="697"/>
      <c r="AX398" s="697"/>
      <c r="AY398" s="697"/>
    </row>
    <row r="399">
      <c r="AR399" s="496"/>
      <c r="AS399" s="496"/>
      <c r="AT399" s="496"/>
      <c r="AU399" s="496"/>
      <c r="AV399" s="697"/>
      <c r="AW399" s="697"/>
      <c r="AX399" s="697"/>
      <c r="AY399" s="697"/>
    </row>
    <row r="400">
      <c r="AR400" s="496"/>
      <c r="AS400" s="496"/>
      <c r="AT400" s="496"/>
      <c r="AU400" s="496"/>
      <c r="AV400" s="697"/>
      <c r="AW400" s="697"/>
      <c r="AX400" s="697"/>
      <c r="AY400" s="697"/>
    </row>
    <row r="401">
      <c r="AR401" s="496"/>
      <c r="AS401" s="496"/>
      <c r="AT401" s="496"/>
      <c r="AU401" s="496"/>
      <c r="AV401" s="697"/>
      <c r="AW401" s="697"/>
      <c r="AX401" s="697"/>
      <c r="AY401" s="697"/>
    </row>
    <row r="402">
      <c r="AR402" s="496"/>
      <c r="AS402" s="496"/>
      <c r="AT402" s="496"/>
      <c r="AU402" s="496"/>
      <c r="AV402" s="697"/>
      <c r="AW402" s="697"/>
      <c r="AX402" s="697"/>
      <c r="AY402" s="697"/>
    </row>
    <row r="403">
      <c r="AR403" s="496"/>
      <c r="AS403" s="496"/>
      <c r="AT403" s="496"/>
      <c r="AU403" s="496"/>
      <c r="AV403" s="697"/>
      <c r="AW403" s="697"/>
      <c r="AX403" s="697"/>
      <c r="AY403" s="697"/>
    </row>
    <row r="404">
      <c r="AR404" s="496"/>
      <c r="AS404" s="496"/>
      <c r="AT404" s="496"/>
      <c r="AU404" s="496"/>
      <c r="AV404" s="697"/>
      <c r="AW404" s="697"/>
      <c r="AX404" s="697"/>
      <c r="AY404" s="697"/>
    </row>
    <row r="405">
      <c r="AR405" s="496"/>
      <c r="AS405" s="496"/>
      <c r="AT405" s="496"/>
      <c r="AU405" s="496"/>
      <c r="AV405" s="697"/>
      <c r="AW405" s="697"/>
      <c r="AX405" s="697"/>
      <c r="AY405" s="697"/>
    </row>
    <row r="406">
      <c r="AR406" s="496"/>
      <c r="AS406" s="496"/>
      <c r="AT406" s="496"/>
      <c r="AU406" s="496"/>
      <c r="AV406" s="697"/>
      <c r="AW406" s="697"/>
      <c r="AX406" s="697"/>
      <c r="AY406" s="697"/>
    </row>
    <row r="407">
      <c r="AR407" s="496"/>
      <c r="AS407" s="496"/>
      <c r="AT407" s="496"/>
      <c r="AU407" s="496"/>
      <c r="AV407" s="697"/>
      <c r="AW407" s="697"/>
      <c r="AX407" s="697"/>
      <c r="AY407" s="697"/>
    </row>
    <row r="408">
      <c r="AR408" s="496"/>
      <c r="AS408" s="496"/>
      <c r="AT408" s="496"/>
      <c r="AU408" s="496"/>
      <c r="AV408" s="697"/>
      <c r="AW408" s="697"/>
      <c r="AX408" s="697"/>
      <c r="AY408" s="697"/>
    </row>
    <row r="409">
      <c r="AR409" s="496"/>
      <c r="AS409" s="496"/>
      <c r="AT409" s="496"/>
      <c r="AU409" s="496"/>
      <c r="AV409" s="697"/>
      <c r="AW409" s="697"/>
      <c r="AX409" s="697"/>
      <c r="AY409" s="697"/>
    </row>
    <row r="410">
      <c r="AR410" s="496"/>
      <c r="AS410" s="496"/>
      <c r="AT410" s="496"/>
      <c r="AU410" s="496"/>
      <c r="AV410" s="697"/>
      <c r="AW410" s="697"/>
      <c r="AX410" s="697"/>
      <c r="AY410" s="697"/>
    </row>
    <row r="411">
      <c r="AR411" s="496"/>
      <c r="AS411" s="496"/>
      <c r="AT411" s="496"/>
      <c r="AU411" s="496"/>
      <c r="AV411" s="697"/>
      <c r="AW411" s="697"/>
      <c r="AX411" s="697"/>
      <c r="AY411" s="697"/>
    </row>
    <row r="412">
      <c r="AR412" s="496"/>
      <c r="AS412" s="496"/>
      <c r="AT412" s="496"/>
      <c r="AU412" s="496"/>
      <c r="AV412" s="697"/>
      <c r="AW412" s="697"/>
      <c r="AX412" s="697"/>
      <c r="AY412" s="697"/>
    </row>
    <row r="413">
      <c r="AR413" s="496"/>
      <c r="AS413" s="496"/>
      <c r="AT413" s="496"/>
      <c r="AU413" s="496"/>
      <c r="AV413" s="697"/>
      <c r="AW413" s="697"/>
      <c r="AX413" s="697"/>
      <c r="AY413" s="697"/>
    </row>
    <row r="414">
      <c r="AR414" s="496"/>
      <c r="AS414" s="496"/>
      <c r="AT414" s="496"/>
      <c r="AU414" s="496"/>
      <c r="AV414" s="697"/>
      <c r="AW414" s="697"/>
      <c r="AX414" s="697"/>
      <c r="AY414" s="697"/>
    </row>
    <row r="415">
      <c r="AR415" s="496"/>
      <c r="AS415" s="496"/>
      <c r="AT415" s="496"/>
      <c r="AU415" s="496"/>
      <c r="AV415" s="697"/>
      <c r="AW415" s="697"/>
      <c r="AX415" s="697"/>
      <c r="AY415" s="697"/>
    </row>
    <row r="416">
      <c r="AR416" s="496"/>
      <c r="AS416" s="496"/>
      <c r="AT416" s="496"/>
      <c r="AU416" s="496"/>
      <c r="AV416" s="697"/>
      <c r="AW416" s="697"/>
      <c r="AX416" s="697"/>
      <c r="AY416" s="697"/>
    </row>
    <row r="417">
      <c r="AR417" s="496"/>
      <c r="AS417" s="496"/>
      <c r="AT417" s="496"/>
      <c r="AU417" s="496"/>
      <c r="AV417" s="697"/>
      <c r="AW417" s="697"/>
      <c r="AX417" s="697"/>
      <c r="AY417" s="697"/>
    </row>
    <row r="418">
      <c r="AR418" s="496"/>
      <c r="AS418" s="496"/>
      <c r="AT418" s="496"/>
      <c r="AU418" s="496"/>
      <c r="AV418" s="697"/>
      <c r="AW418" s="697"/>
      <c r="AX418" s="697"/>
      <c r="AY418" s="697"/>
    </row>
    <row r="419">
      <c r="AR419" s="496"/>
      <c r="AS419" s="496"/>
      <c r="AT419" s="496"/>
      <c r="AU419" s="496"/>
      <c r="AV419" s="697"/>
      <c r="AW419" s="697"/>
      <c r="AX419" s="697"/>
      <c r="AY419" s="697"/>
    </row>
    <row r="420">
      <c r="AR420" s="496"/>
      <c r="AS420" s="496"/>
      <c r="AT420" s="496"/>
      <c r="AU420" s="496"/>
      <c r="AV420" s="697"/>
      <c r="AW420" s="697"/>
      <c r="AX420" s="697"/>
      <c r="AY420" s="697"/>
    </row>
    <row r="421">
      <c r="AR421" s="496"/>
      <c r="AS421" s="496"/>
      <c r="AT421" s="496"/>
      <c r="AU421" s="496"/>
      <c r="AV421" s="697"/>
      <c r="AW421" s="697"/>
      <c r="AX421" s="697"/>
      <c r="AY421" s="697"/>
    </row>
    <row r="422">
      <c r="AR422" s="496"/>
      <c r="AS422" s="496"/>
      <c r="AT422" s="496"/>
      <c r="AU422" s="496"/>
      <c r="AV422" s="697"/>
      <c r="AW422" s="697"/>
      <c r="AX422" s="697"/>
      <c r="AY422" s="697"/>
    </row>
    <row r="423">
      <c r="AR423" s="496"/>
      <c r="AS423" s="496"/>
      <c r="AT423" s="496"/>
      <c r="AU423" s="496"/>
      <c r="AV423" s="697"/>
      <c r="AW423" s="697"/>
      <c r="AX423" s="697"/>
      <c r="AY423" s="697"/>
    </row>
    <row r="424">
      <c r="AR424" s="496"/>
      <c r="AS424" s="496"/>
      <c r="AT424" s="496"/>
      <c r="AU424" s="496"/>
      <c r="AV424" s="697"/>
      <c r="AW424" s="697"/>
      <c r="AX424" s="697"/>
      <c r="AY424" s="697"/>
    </row>
    <row r="425">
      <c r="AR425" s="496"/>
      <c r="AS425" s="496"/>
      <c r="AT425" s="496"/>
      <c r="AU425" s="496"/>
      <c r="AV425" s="697"/>
      <c r="AW425" s="697"/>
      <c r="AX425" s="697"/>
      <c r="AY425" s="697"/>
    </row>
    <row r="426">
      <c r="AR426" s="496"/>
      <c r="AS426" s="496"/>
      <c r="AT426" s="496"/>
      <c r="AU426" s="496"/>
      <c r="AV426" s="697"/>
      <c r="AW426" s="697"/>
      <c r="AX426" s="697"/>
      <c r="AY426" s="697"/>
    </row>
    <row r="427">
      <c r="AR427" s="496"/>
      <c r="AS427" s="496"/>
      <c r="AT427" s="496"/>
      <c r="AU427" s="496"/>
      <c r="AV427" s="697"/>
      <c r="AW427" s="697"/>
      <c r="AX427" s="697"/>
      <c r="AY427" s="697"/>
    </row>
    <row r="428">
      <c r="AR428" s="496"/>
      <c r="AS428" s="496"/>
      <c r="AT428" s="496"/>
      <c r="AU428" s="496"/>
      <c r="AV428" s="697"/>
      <c r="AW428" s="697"/>
      <c r="AX428" s="697"/>
      <c r="AY428" s="697"/>
    </row>
    <row r="429">
      <c r="AR429" s="496"/>
      <c r="AS429" s="496"/>
      <c r="AT429" s="496"/>
      <c r="AU429" s="496"/>
      <c r="AV429" s="697"/>
      <c r="AW429" s="697"/>
      <c r="AX429" s="697"/>
      <c r="AY429" s="697"/>
    </row>
    <row r="430">
      <c r="AR430" s="496"/>
      <c r="AS430" s="496"/>
      <c r="AT430" s="496"/>
      <c r="AU430" s="496"/>
      <c r="AV430" s="697"/>
      <c r="AW430" s="697"/>
      <c r="AX430" s="697"/>
      <c r="AY430" s="697"/>
    </row>
    <row r="431">
      <c r="AR431" s="496"/>
      <c r="AS431" s="496"/>
      <c r="AT431" s="496"/>
      <c r="AU431" s="496"/>
      <c r="AV431" s="697"/>
      <c r="AW431" s="697"/>
      <c r="AX431" s="697"/>
      <c r="AY431" s="697"/>
    </row>
    <row r="432">
      <c r="AR432" s="496"/>
      <c r="AS432" s="496"/>
      <c r="AT432" s="496"/>
      <c r="AU432" s="496"/>
      <c r="AV432" s="697"/>
      <c r="AW432" s="697"/>
      <c r="AX432" s="697"/>
      <c r="AY432" s="697"/>
    </row>
    <row r="433">
      <c r="AR433" s="496"/>
      <c r="AS433" s="496"/>
      <c r="AT433" s="496"/>
      <c r="AU433" s="496"/>
      <c r="AV433" s="697"/>
      <c r="AW433" s="697"/>
      <c r="AX433" s="697"/>
      <c r="AY433" s="697"/>
    </row>
    <row r="434">
      <c r="AR434" s="496"/>
      <c r="AS434" s="496"/>
      <c r="AT434" s="496"/>
      <c r="AU434" s="496"/>
      <c r="AV434" s="697"/>
      <c r="AW434" s="697"/>
      <c r="AX434" s="697"/>
      <c r="AY434" s="697"/>
    </row>
    <row r="435">
      <c r="AR435" s="496"/>
      <c r="AS435" s="496"/>
      <c r="AT435" s="496"/>
      <c r="AU435" s="496"/>
      <c r="AV435" s="697"/>
      <c r="AW435" s="697"/>
      <c r="AX435" s="697"/>
      <c r="AY435" s="697"/>
    </row>
    <row r="436">
      <c r="AR436" s="496"/>
      <c r="AS436" s="496"/>
      <c r="AT436" s="496"/>
      <c r="AU436" s="496"/>
      <c r="AV436" s="697"/>
      <c r="AW436" s="697"/>
      <c r="AX436" s="697"/>
      <c r="AY436" s="697"/>
    </row>
    <row r="437">
      <c r="AR437" s="496"/>
      <c r="AS437" s="496"/>
      <c r="AT437" s="496"/>
      <c r="AU437" s="496"/>
      <c r="AV437" s="697"/>
      <c r="AW437" s="697"/>
      <c r="AX437" s="697"/>
      <c r="AY437" s="697"/>
    </row>
    <row r="438">
      <c r="AR438" s="496"/>
      <c r="AS438" s="496"/>
      <c r="AT438" s="496"/>
      <c r="AU438" s="496"/>
      <c r="AV438" s="697"/>
      <c r="AW438" s="697"/>
      <c r="AX438" s="697"/>
      <c r="AY438" s="697"/>
    </row>
    <row r="439">
      <c r="AR439" s="496"/>
      <c r="AS439" s="496"/>
      <c r="AT439" s="496"/>
      <c r="AU439" s="496"/>
      <c r="AV439" s="697"/>
      <c r="AW439" s="697"/>
      <c r="AX439" s="697"/>
      <c r="AY439" s="697"/>
    </row>
    <row r="440">
      <c r="AR440" s="496"/>
      <c r="AS440" s="496"/>
      <c r="AT440" s="496"/>
      <c r="AU440" s="496"/>
      <c r="AV440" s="697"/>
      <c r="AW440" s="697"/>
      <c r="AX440" s="697"/>
      <c r="AY440" s="697"/>
    </row>
    <row r="441">
      <c r="AR441" s="496"/>
      <c r="AS441" s="496"/>
      <c r="AT441" s="496"/>
      <c r="AU441" s="496"/>
      <c r="AV441" s="697"/>
      <c r="AW441" s="697"/>
      <c r="AX441" s="697"/>
      <c r="AY441" s="697"/>
    </row>
    <row r="442">
      <c r="AR442" s="496"/>
      <c r="AS442" s="496"/>
      <c r="AT442" s="496"/>
      <c r="AU442" s="496"/>
      <c r="AV442" s="697"/>
      <c r="AW442" s="697"/>
      <c r="AX442" s="697"/>
      <c r="AY442" s="697"/>
    </row>
    <row r="443">
      <c r="AR443" s="496"/>
      <c r="AS443" s="496"/>
      <c r="AT443" s="496"/>
      <c r="AU443" s="496"/>
      <c r="AV443" s="697"/>
      <c r="AW443" s="697"/>
      <c r="AX443" s="697"/>
      <c r="AY443" s="697"/>
    </row>
    <row r="444">
      <c r="AR444" s="496"/>
      <c r="AS444" s="496"/>
      <c r="AT444" s="496"/>
      <c r="AU444" s="496"/>
      <c r="AV444" s="697"/>
      <c r="AW444" s="697"/>
      <c r="AX444" s="697"/>
      <c r="AY444" s="697"/>
    </row>
    <row r="445">
      <c r="AR445" s="496"/>
      <c r="AS445" s="496"/>
      <c r="AT445" s="496"/>
      <c r="AU445" s="496"/>
      <c r="AV445" s="697"/>
      <c r="AW445" s="697"/>
      <c r="AX445" s="697"/>
      <c r="AY445" s="697"/>
    </row>
    <row r="446">
      <c r="AR446" s="496"/>
      <c r="AS446" s="496"/>
      <c r="AT446" s="496"/>
      <c r="AU446" s="496"/>
      <c r="AV446" s="697"/>
      <c r="AW446" s="697"/>
      <c r="AX446" s="697"/>
      <c r="AY446" s="697"/>
    </row>
    <row r="447">
      <c r="AR447" s="496"/>
      <c r="AS447" s="496"/>
      <c r="AT447" s="496"/>
      <c r="AU447" s="496"/>
      <c r="AV447" s="697"/>
      <c r="AW447" s="697"/>
      <c r="AX447" s="697"/>
      <c r="AY447" s="697"/>
    </row>
    <row r="448">
      <c r="AR448" s="496"/>
      <c r="AS448" s="496"/>
      <c r="AT448" s="496"/>
      <c r="AU448" s="496"/>
      <c r="AV448" s="697"/>
      <c r="AW448" s="697"/>
      <c r="AX448" s="697"/>
      <c r="AY448" s="697"/>
    </row>
    <row r="449">
      <c r="AR449" s="496"/>
      <c r="AS449" s="496"/>
      <c r="AT449" s="496"/>
      <c r="AU449" s="496"/>
      <c r="AV449" s="697"/>
      <c r="AW449" s="697"/>
      <c r="AX449" s="697"/>
      <c r="AY449" s="697"/>
    </row>
    <row r="450">
      <c r="AR450" s="496"/>
      <c r="AS450" s="496"/>
      <c r="AT450" s="496"/>
      <c r="AU450" s="496"/>
      <c r="AV450" s="697"/>
      <c r="AW450" s="697"/>
      <c r="AX450" s="697"/>
      <c r="AY450" s="697"/>
    </row>
    <row r="451">
      <c r="AR451" s="496"/>
      <c r="AS451" s="496"/>
      <c r="AT451" s="496"/>
      <c r="AU451" s="496"/>
      <c r="AV451" s="697"/>
      <c r="AW451" s="697"/>
      <c r="AX451" s="697"/>
      <c r="AY451" s="697"/>
    </row>
    <row r="452">
      <c r="AR452" s="496"/>
      <c r="AS452" s="496"/>
      <c r="AT452" s="496"/>
      <c r="AU452" s="496"/>
      <c r="AV452" s="697"/>
      <c r="AW452" s="697"/>
      <c r="AX452" s="697"/>
      <c r="AY452" s="697"/>
    </row>
    <row r="453">
      <c r="AR453" s="496"/>
      <c r="AS453" s="496"/>
      <c r="AT453" s="496"/>
      <c r="AU453" s="496"/>
      <c r="AV453" s="697"/>
      <c r="AW453" s="697"/>
      <c r="AX453" s="697"/>
      <c r="AY453" s="697"/>
    </row>
    <row r="454">
      <c r="AR454" s="496"/>
      <c r="AS454" s="496"/>
      <c r="AT454" s="496"/>
      <c r="AU454" s="496"/>
      <c r="AV454" s="697"/>
      <c r="AW454" s="697"/>
      <c r="AX454" s="697"/>
      <c r="AY454" s="697"/>
    </row>
    <row r="455">
      <c r="AR455" s="496"/>
      <c r="AS455" s="496"/>
      <c r="AT455" s="496"/>
      <c r="AU455" s="496"/>
      <c r="AV455" s="697"/>
      <c r="AW455" s="697"/>
      <c r="AX455" s="697"/>
      <c r="AY455" s="697"/>
    </row>
    <row r="456">
      <c r="AR456" s="496"/>
      <c r="AS456" s="496"/>
      <c r="AT456" s="496"/>
      <c r="AU456" s="496"/>
      <c r="AV456" s="697"/>
      <c r="AW456" s="697"/>
      <c r="AX456" s="697"/>
      <c r="AY456" s="697"/>
    </row>
    <row r="457">
      <c r="AR457" s="496"/>
      <c r="AS457" s="496"/>
      <c r="AT457" s="496"/>
      <c r="AU457" s="496"/>
      <c r="AV457" s="697"/>
      <c r="AW457" s="697"/>
      <c r="AX457" s="697"/>
      <c r="AY457" s="697"/>
    </row>
    <row r="458">
      <c r="AR458" s="496"/>
      <c r="AS458" s="496"/>
      <c r="AT458" s="496"/>
      <c r="AU458" s="496"/>
      <c r="AV458" s="697"/>
      <c r="AW458" s="697"/>
      <c r="AX458" s="697"/>
      <c r="AY458" s="697"/>
    </row>
    <row r="459">
      <c r="AR459" s="496"/>
      <c r="AS459" s="496"/>
      <c r="AT459" s="496"/>
      <c r="AU459" s="496"/>
      <c r="AV459" s="697"/>
      <c r="AW459" s="697"/>
      <c r="AX459" s="697"/>
      <c r="AY459" s="697"/>
    </row>
    <row r="460">
      <c r="AR460" s="496"/>
      <c r="AS460" s="496"/>
      <c r="AT460" s="496"/>
      <c r="AU460" s="496"/>
      <c r="AV460" s="697"/>
      <c r="AW460" s="697"/>
      <c r="AX460" s="697"/>
      <c r="AY460" s="697"/>
    </row>
    <row r="461">
      <c r="AR461" s="496"/>
      <c r="AS461" s="496"/>
      <c r="AT461" s="496"/>
      <c r="AU461" s="496"/>
      <c r="AV461" s="697"/>
      <c r="AW461" s="697"/>
      <c r="AX461" s="697"/>
      <c r="AY461" s="697"/>
    </row>
    <row r="462">
      <c r="AR462" s="496"/>
      <c r="AS462" s="496"/>
      <c r="AT462" s="496"/>
      <c r="AU462" s="496"/>
      <c r="AV462" s="697"/>
      <c r="AW462" s="697"/>
      <c r="AX462" s="697"/>
      <c r="AY462" s="697"/>
    </row>
    <row r="463">
      <c r="AR463" s="496"/>
      <c r="AS463" s="496"/>
      <c r="AT463" s="496"/>
      <c r="AU463" s="496"/>
      <c r="AV463" s="697"/>
      <c r="AW463" s="697"/>
      <c r="AX463" s="697"/>
      <c r="AY463" s="697"/>
    </row>
    <row r="464">
      <c r="AR464" s="496"/>
      <c r="AS464" s="496"/>
      <c r="AT464" s="496"/>
      <c r="AU464" s="496"/>
      <c r="AV464" s="697"/>
      <c r="AW464" s="697"/>
      <c r="AX464" s="697"/>
      <c r="AY464" s="697"/>
    </row>
    <row r="465">
      <c r="AR465" s="496"/>
      <c r="AS465" s="496"/>
      <c r="AT465" s="496"/>
      <c r="AU465" s="496"/>
      <c r="AV465" s="697"/>
      <c r="AW465" s="697"/>
      <c r="AX465" s="697"/>
      <c r="AY465" s="697"/>
    </row>
    <row r="466">
      <c r="AR466" s="496"/>
      <c r="AS466" s="496"/>
      <c r="AT466" s="496"/>
      <c r="AU466" s="496"/>
      <c r="AV466" s="697"/>
      <c r="AW466" s="697"/>
      <c r="AX466" s="697"/>
      <c r="AY466" s="697"/>
    </row>
    <row r="467">
      <c r="AR467" s="496"/>
      <c r="AS467" s="496"/>
      <c r="AT467" s="496"/>
      <c r="AU467" s="496"/>
      <c r="AV467" s="697"/>
      <c r="AW467" s="697"/>
      <c r="AX467" s="697"/>
      <c r="AY467" s="697"/>
    </row>
    <row r="468">
      <c r="AR468" s="496"/>
      <c r="AS468" s="496"/>
      <c r="AT468" s="496"/>
      <c r="AU468" s="496"/>
      <c r="AV468" s="697"/>
      <c r="AW468" s="697"/>
      <c r="AX468" s="697"/>
      <c r="AY468" s="697"/>
    </row>
    <row r="469">
      <c r="AR469" s="496"/>
      <c r="AS469" s="496"/>
      <c r="AT469" s="496"/>
      <c r="AU469" s="496"/>
      <c r="AV469" s="697"/>
      <c r="AW469" s="697"/>
      <c r="AX469" s="697"/>
      <c r="AY469" s="697"/>
    </row>
    <row r="470">
      <c r="AR470" s="496"/>
      <c r="AS470" s="496"/>
      <c r="AT470" s="496"/>
      <c r="AU470" s="496"/>
      <c r="AV470" s="697"/>
      <c r="AW470" s="697"/>
      <c r="AX470" s="697"/>
      <c r="AY470" s="697"/>
    </row>
    <row r="471">
      <c r="AR471" s="496"/>
      <c r="AS471" s="496"/>
      <c r="AT471" s="496"/>
      <c r="AU471" s="496"/>
      <c r="AV471" s="697"/>
      <c r="AW471" s="697"/>
      <c r="AX471" s="697"/>
      <c r="AY471" s="697"/>
    </row>
    <row r="472">
      <c r="AR472" s="496"/>
      <c r="AS472" s="496"/>
      <c r="AT472" s="496"/>
      <c r="AU472" s="496"/>
      <c r="AV472" s="697"/>
      <c r="AW472" s="697"/>
      <c r="AX472" s="697"/>
      <c r="AY472" s="697"/>
    </row>
    <row r="473">
      <c r="AR473" s="496"/>
      <c r="AS473" s="496"/>
      <c r="AT473" s="496"/>
      <c r="AU473" s="496"/>
      <c r="AV473" s="697"/>
      <c r="AW473" s="697"/>
      <c r="AX473" s="697"/>
      <c r="AY473" s="697"/>
    </row>
    <row r="474">
      <c r="AR474" s="496"/>
      <c r="AS474" s="496"/>
      <c r="AT474" s="496"/>
      <c r="AU474" s="496"/>
      <c r="AV474" s="697"/>
      <c r="AW474" s="697"/>
      <c r="AX474" s="697"/>
      <c r="AY474" s="697"/>
    </row>
    <row r="475">
      <c r="AR475" s="496"/>
      <c r="AS475" s="496"/>
      <c r="AT475" s="496"/>
      <c r="AU475" s="496"/>
      <c r="AV475" s="697"/>
      <c r="AW475" s="697"/>
      <c r="AX475" s="697"/>
      <c r="AY475" s="697"/>
    </row>
    <row r="476">
      <c r="AR476" s="496"/>
      <c r="AS476" s="496"/>
      <c r="AT476" s="496"/>
      <c r="AU476" s="496"/>
      <c r="AV476" s="697"/>
      <c r="AW476" s="697"/>
      <c r="AX476" s="697"/>
      <c r="AY476" s="697"/>
    </row>
    <row r="477">
      <c r="AR477" s="496"/>
      <c r="AS477" s="496"/>
      <c r="AT477" s="496"/>
      <c r="AU477" s="496"/>
      <c r="AV477" s="697"/>
      <c r="AW477" s="697"/>
      <c r="AX477" s="697"/>
      <c r="AY477" s="697"/>
    </row>
    <row r="478">
      <c r="AR478" s="496"/>
      <c r="AS478" s="496"/>
      <c r="AT478" s="496"/>
      <c r="AU478" s="496"/>
      <c r="AV478" s="697"/>
      <c r="AW478" s="697"/>
      <c r="AX478" s="697"/>
      <c r="AY478" s="697"/>
    </row>
    <row r="479">
      <c r="AR479" s="496"/>
      <c r="AS479" s="496"/>
      <c r="AT479" s="496"/>
      <c r="AU479" s="496"/>
      <c r="AV479" s="697"/>
      <c r="AW479" s="697"/>
      <c r="AX479" s="697"/>
      <c r="AY479" s="697"/>
    </row>
    <row r="480">
      <c r="AR480" s="496"/>
      <c r="AS480" s="496"/>
      <c r="AT480" s="496"/>
      <c r="AU480" s="496"/>
      <c r="AV480" s="697"/>
      <c r="AW480" s="697"/>
      <c r="AX480" s="697"/>
      <c r="AY480" s="697"/>
    </row>
    <row r="481">
      <c r="AR481" s="496"/>
      <c r="AS481" s="496"/>
      <c r="AT481" s="496"/>
      <c r="AU481" s="496"/>
      <c r="AV481" s="697"/>
      <c r="AW481" s="697"/>
      <c r="AX481" s="697"/>
      <c r="AY481" s="697"/>
    </row>
    <row r="482">
      <c r="AR482" s="496"/>
      <c r="AS482" s="496"/>
      <c r="AT482" s="496"/>
      <c r="AU482" s="496"/>
      <c r="AV482" s="697"/>
      <c r="AW482" s="697"/>
      <c r="AX482" s="697"/>
      <c r="AY482" s="697"/>
    </row>
    <row r="483">
      <c r="AR483" s="496"/>
      <c r="AS483" s="496"/>
      <c r="AT483" s="496"/>
      <c r="AU483" s="496"/>
      <c r="AV483" s="697"/>
      <c r="AW483" s="697"/>
      <c r="AX483" s="697"/>
      <c r="AY483" s="697"/>
    </row>
    <row r="484">
      <c r="AR484" s="496"/>
      <c r="AS484" s="496"/>
      <c r="AT484" s="496"/>
      <c r="AU484" s="496"/>
      <c r="AV484" s="697"/>
      <c r="AW484" s="697"/>
      <c r="AX484" s="697"/>
      <c r="AY484" s="697"/>
    </row>
    <row r="485">
      <c r="AR485" s="496"/>
      <c r="AS485" s="496"/>
      <c r="AT485" s="496"/>
      <c r="AU485" s="496"/>
      <c r="AV485" s="697"/>
      <c r="AW485" s="697"/>
      <c r="AX485" s="697"/>
      <c r="AY485" s="697"/>
    </row>
    <row r="486">
      <c r="AR486" s="496"/>
      <c r="AS486" s="496"/>
      <c r="AT486" s="496"/>
      <c r="AU486" s="496"/>
      <c r="AV486" s="697"/>
      <c r="AW486" s="697"/>
      <c r="AX486" s="697"/>
      <c r="AY486" s="697"/>
    </row>
    <row r="487">
      <c r="AR487" s="496"/>
      <c r="AS487" s="496"/>
      <c r="AT487" s="496"/>
      <c r="AU487" s="496"/>
      <c r="AV487" s="697"/>
      <c r="AW487" s="697"/>
      <c r="AX487" s="697"/>
      <c r="AY487" s="697"/>
    </row>
    <row r="488">
      <c r="AR488" s="496"/>
      <c r="AS488" s="496"/>
      <c r="AT488" s="496"/>
      <c r="AU488" s="496"/>
      <c r="AV488" s="697"/>
      <c r="AW488" s="697"/>
      <c r="AX488" s="697"/>
      <c r="AY488" s="697"/>
    </row>
    <row r="489">
      <c r="AR489" s="496"/>
      <c r="AS489" s="496"/>
      <c r="AT489" s="496"/>
      <c r="AU489" s="496"/>
      <c r="AV489" s="697"/>
      <c r="AW489" s="697"/>
      <c r="AX489" s="697"/>
      <c r="AY489" s="697"/>
    </row>
    <row r="490">
      <c r="AR490" s="496"/>
      <c r="AS490" s="496"/>
      <c r="AT490" s="496"/>
      <c r="AU490" s="496"/>
      <c r="AV490" s="697"/>
      <c r="AW490" s="697"/>
      <c r="AX490" s="697"/>
      <c r="AY490" s="697"/>
    </row>
    <row r="491">
      <c r="AR491" s="496"/>
      <c r="AS491" s="496"/>
      <c r="AT491" s="496"/>
      <c r="AU491" s="496"/>
      <c r="AV491" s="697"/>
      <c r="AW491" s="697"/>
      <c r="AX491" s="697"/>
      <c r="AY491" s="697"/>
    </row>
    <row r="492">
      <c r="AR492" s="496"/>
      <c r="AS492" s="496"/>
      <c r="AT492" s="496"/>
      <c r="AU492" s="496"/>
      <c r="AV492" s="697"/>
      <c r="AW492" s="697"/>
      <c r="AX492" s="697"/>
      <c r="AY492" s="697"/>
    </row>
    <row r="493">
      <c r="AR493" s="496"/>
      <c r="AS493" s="496"/>
      <c r="AT493" s="496"/>
      <c r="AU493" s="496"/>
      <c r="AV493" s="697"/>
      <c r="AW493" s="697"/>
      <c r="AX493" s="697"/>
      <c r="AY493" s="697"/>
    </row>
    <row r="494">
      <c r="AR494" s="496"/>
      <c r="AS494" s="496"/>
      <c r="AT494" s="496"/>
      <c r="AU494" s="496"/>
      <c r="AV494" s="697"/>
      <c r="AW494" s="697"/>
      <c r="AX494" s="697"/>
      <c r="AY494" s="697"/>
    </row>
    <row r="495">
      <c r="AR495" s="496"/>
      <c r="AS495" s="496"/>
      <c r="AT495" s="496"/>
      <c r="AU495" s="496"/>
      <c r="AV495" s="697"/>
      <c r="AW495" s="697"/>
      <c r="AX495" s="697"/>
      <c r="AY495" s="697"/>
    </row>
    <row r="496">
      <c r="AR496" s="496"/>
      <c r="AS496" s="496"/>
      <c r="AT496" s="496"/>
      <c r="AU496" s="496"/>
      <c r="AV496" s="697"/>
      <c r="AW496" s="697"/>
      <c r="AX496" s="697"/>
      <c r="AY496" s="697"/>
    </row>
    <row r="497">
      <c r="AR497" s="496"/>
      <c r="AS497" s="496"/>
      <c r="AT497" s="496"/>
      <c r="AU497" s="496"/>
      <c r="AV497" s="697"/>
      <c r="AW497" s="697"/>
      <c r="AX497" s="697"/>
      <c r="AY497" s="697"/>
    </row>
    <row r="498">
      <c r="AR498" s="496"/>
      <c r="AS498" s="496"/>
      <c r="AT498" s="496"/>
      <c r="AU498" s="496"/>
      <c r="AV498" s="697"/>
      <c r="AW498" s="697"/>
      <c r="AX498" s="697"/>
      <c r="AY498" s="697"/>
    </row>
    <row r="499">
      <c r="AR499" s="496"/>
      <c r="AS499" s="496"/>
      <c r="AT499" s="496"/>
      <c r="AU499" s="496"/>
      <c r="AV499" s="697"/>
      <c r="AW499" s="697"/>
      <c r="AX499" s="697"/>
      <c r="AY499" s="697"/>
    </row>
    <row r="500">
      <c r="AR500" s="496"/>
      <c r="AS500" s="496"/>
      <c r="AT500" s="496"/>
      <c r="AU500" s="496"/>
      <c r="AV500" s="697"/>
      <c r="AW500" s="697"/>
      <c r="AX500" s="697"/>
      <c r="AY500" s="697"/>
    </row>
    <row r="501">
      <c r="AR501" s="496"/>
      <c r="AS501" s="496"/>
      <c r="AT501" s="496"/>
      <c r="AU501" s="496"/>
      <c r="AV501" s="697"/>
      <c r="AW501" s="697"/>
      <c r="AX501" s="697"/>
      <c r="AY501" s="697"/>
    </row>
    <row r="502">
      <c r="AR502" s="496"/>
      <c r="AS502" s="496"/>
      <c r="AT502" s="496"/>
      <c r="AU502" s="496"/>
      <c r="AV502" s="697"/>
      <c r="AW502" s="697"/>
      <c r="AX502" s="697"/>
      <c r="AY502" s="697"/>
    </row>
    <row r="503">
      <c r="AR503" s="496"/>
      <c r="AS503" s="496"/>
      <c r="AT503" s="496"/>
      <c r="AU503" s="496"/>
      <c r="AV503" s="697"/>
      <c r="AW503" s="697"/>
      <c r="AX503" s="697"/>
      <c r="AY503" s="697"/>
    </row>
    <row r="504">
      <c r="AR504" s="496"/>
      <c r="AS504" s="496"/>
      <c r="AT504" s="496"/>
      <c r="AU504" s="496"/>
      <c r="AV504" s="697"/>
      <c r="AW504" s="697"/>
      <c r="AX504" s="697"/>
      <c r="AY504" s="697"/>
    </row>
    <row r="505">
      <c r="AR505" s="496"/>
      <c r="AS505" s="496"/>
      <c r="AT505" s="496"/>
      <c r="AU505" s="496"/>
      <c r="AV505" s="697"/>
      <c r="AW505" s="697"/>
      <c r="AX505" s="697"/>
      <c r="AY505" s="697"/>
    </row>
    <row r="506">
      <c r="AR506" s="496"/>
      <c r="AS506" s="496"/>
      <c r="AT506" s="496"/>
      <c r="AU506" s="496"/>
      <c r="AV506" s="697"/>
      <c r="AW506" s="697"/>
      <c r="AX506" s="697"/>
      <c r="AY506" s="697"/>
    </row>
    <row r="507">
      <c r="AR507" s="496"/>
      <c r="AS507" s="496"/>
      <c r="AT507" s="496"/>
      <c r="AU507" s="496"/>
      <c r="AV507" s="697"/>
      <c r="AW507" s="697"/>
      <c r="AX507" s="697"/>
      <c r="AY507" s="697"/>
    </row>
    <row r="508">
      <c r="AR508" s="496"/>
      <c r="AS508" s="496"/>
      <c r="AT508" s="496"/>
      <c r="AU508" s="496"/>
      <c r="AV508" s="697"/>
      <c r="AW508" s="697"/>
      <c r="AX508" s="697"/>
      <c r="AY508" s="697"/>
    </row>
    <row r="509">
      <c r="AR509" s="496"/>
      <c r="AS509" s="496"/>
      <c r="AT509" s="496"/>
      <c r="AU509" s="496"/>
      <c r="AV509" s="697"/>
      <c r="AW509" s="697"/>
      <c r="AX509" s="697"/>
      <c r="AY509" s="697"/>
    </row>
    <row r="510">
      <c r="AR510" s="496"/>
      <c r="AS510" s="496"/>
      <c r="AT510" s="496"/>
      <c r="AU510" s="496"/>
      <c r="AV510" s="697"/>
      <c r="AW510" s="697"/>
      <c r="AX510" s="697"/>
      <c r="AY510" s="697"/>
    </row>
    <row r="511">
      <c r="AR511" s="496"/>
      <c r="AS511" s="496"/>
      <c r="AT511" s="496"/>
      <c r="AU511" s="496"/>
      <c r="AV511" s="697"/>
      <c r="AW511" s="697"/>
      <c r="AX511" s="697"/>
      <c r="AY511" s="697"/>
    </row>
    <row r="512">
      <c r="AR512" s="496"/>
      <c r="AS512" s="496"/>
      <c r="AT512" s="496"/>
      <c r="AU512" s="496"/>
      <c r="AV512" s="697"/>
      <c r="AW512" s="697"/>
      <c r="AX512" s="697"/>
      <c r="AY512" s="697"/>
    </row>
    <row r="513">
      <c r="AR513" s="496"/>
      <c r="AS513" s="496"/>
      <c r="AT513" s="496"/>
      <c r="AU513" s="496"/>
      <c r="AV513" s="697"/>
      <c r="AW513" s="697"/>
      <c r="AX513" s="697"/>
      <c r="AY513" s="697"/>
    </row>
    <row r="514">
      <c r="AR514" s="496"/>
      <c r="AS514" s="496"/>
      <c r="AT514" s="496"/>
      <c r="AU514" s="496"/>
      <c r="AV514" s="697"/>
      <c r="AW514" s="697"/>
      <c r="AX514" s="697"/>
      <c r="AY514" s="697"/>
    </row>
    <row r="515">
      <c r="AR515" s="496"/>
      <c r="AS515" s="496"/>
      <c r="AT515" s="496"/>
      <c r="AU515" s="496"/>
      <c r="AV515" s="697"/>
      <c r="AW515" s="697"/>
      <c r="AX515" s="697"/>
      <c r="AY515" s="697"/>
    </row>
    <row r="516">
      <c r="AR516" s="496"/>
      <c r="AS516" s="496"/>
      <c r="AT516" s="496"/>
      <c r="AU516" s="496"/>
      <c r="AV516" s="697"/>
      <c r="AW516" s="697"/>
      <c r="AX516" s="697"/>
      <c r="AY516" s="697"/>
    </row>
    <row r="517">
      <c r="AR517" s="496"/>
      <c r="AS517" s="496"/>
      <c r="AT517" s="496"/>
      <c r="AU517" s="496"/>
      <c r="AV517" s="697"/>
      <c r="AW517" s="697"/>
      <c r="AX517" s="697"/>
      <c r="AY517" s="697"/>
    </row>
    <row r="518">
      <c r="AR518" s="496"/>
      <c r="AS518" s="496"/>
      <c r="AT518" s="496"/>
      <c r="AU518" s="496"/>
      <c r="AV518" s="697"/>
      <c r="AW518" s="697"/>
      <c r="AX518" s="697"/>
      <c r="AY518" s="697"/>
    </row>
    <row r="519">
      <c r="AR519" s="496"/>
      <c r="AS519" s="496"/>
      <c r="AT519" s="496"/>
      <c r="AU519" s="496"/>
      <c r="AV519" s="697"/>
      <c r="AW519" s="697"/>
      <c r="AX519" s="697"/>
      <c r="AY519" s="697"/>
    </row>
    <row r="520">
      <c r="AR520" s="496"/>
      <c r="AS520" s="496"/>
      <c r="AT520" s="496"/>
      <c r="AU520" s="496"/>
      <c r="AV520" s="697"/>
      <c r="AW520" s="697"/>
      <c r="AX520" s="697"/>
      <c r="AY520" s="697"/>
    </row>
    <row r="521">
      <c r="AR521" s="496"/>
      <c r="AS521" s="496"/>
      <c r="AT521" s="496"/>
      <c r="AU521" s="496"/>
      <c r="AV521" s="697"/>
      <c r="AW521" s="697"/>
      <c r="AX521" s="697"/>
      <c r="AY521" s="697"/>
    </row>
    <row r="522">
      <c r="AR522" s="496"/>
      <c r="AS522" s="496"/>
      <c r="AT522" s="496"/>
      <c r="AU522" s="496"/>
      <c r="AV522" s="697"/>
      <c r="AW522" s="697"/>
      <c r="AX522" s="697"/>
      <c r="AY522" s="697"/>
    </row>
    <row r="523">
      <c r="AR523" s="496"/>
      <c r="AS523" s="496"/>
      <c r="AT523" s="496"/>
      <c r="AU523" s="496"/>
      <c r="AV523" s="697"/>
      <c r="AW523" s="697"/>
      <c r="AX523" s="697"/>
      <c r="AY523" s="697"/>
    </row>
    <row r="524">
      <c r="AR524" s="496"/>
      <c r="AS524" s="496"/>
      <c r="AT524" s="496"/>
      <c r="AU524" s="496"/>
      <c r="AV524" s="697"/>
      <c r="AW524" s="697"/>
      <c r="AX524" s="697"/>
      <c r="AY524" s="697"/>
    </row>
    <row r="525">
      <c r="AR525" s="496"/>
      <c r="AS525" s="496"/>
      <c r="AT525" s="496"/>
      <c r="AU525" s="496"/>
      <c r="AV525" s="697"/>
      <c r="AW525" s="697"/>
      <c r="AX525" s="697"/>
      <c r="AY525" s="697"/>
    </row>
    <row r="526">
      <c r="AR526" s="496"/>
      <c r="AS526" s="496"/>
      <c r="AT526" s="496"/>
      <c r="AU526" s="496"/>
      <c r="AV526" s="697"/>
      <c r="AW526" s="697"/>
      <c r="AX526" s="697"/>
      <c r="AY526" s="697"/>
    </row>
    <row r="527">
      <c r="AR527" s="496"/>
      <c r="AS527" s="496"/>
      <c r="AT527" s="496"/>
      <c r="AU527" s="496"/>
      <c r="AV527" s="697"/>
      <c r="AW527" s="697"/>
      <c r="AX527" s="697"/>
      <c r="AY527" s="697"/>
    </row>
    <row r="528">
      <c r="AR528" s="496"/>
      <c r="AS528" s="496"/>
      <c r="AT528" s="496"/>
      <c r="AU528" s="496"/>
      <c r="AV528" s="697"/>
      <c r="AW528" s="697"/>
      <c r="AX528" s="697"/>
      <c r="AY528" s="697"/>
    </row>
    <row r="529">
      <c r="AR529" s="496"/>
      <c r="AS529" s="496"/>
      <c r="AT529" s="496"/>
      <c r="AU529" s="496"/>
      <c r="AV529" s="697"/>
      <c r="AW529" s="697"/>
      <c r="AX529" s="697"/>
      <c r="AY529" s="697"/>
    </row>
    <row r="530">
      <c r="AR530" s="496"/>
      <c r="AS530" s="496"/>
      <c r="AT530" s="496"/>
      <c r="AU530" s="496"/>
      <c r="AV530" s="697"/>
      <c r="AW530" s="697"/>
      <c r="AX530" s="697"/>
      <c r="AY530" s="697"/>
    </row>
    <row r="531">
      <c r="AR531" s="496"/>
      <c r="AS531" s="496"/>
      <c r="AT531" s="496"/>
      <c r="AU531" s="496"/>
      <c r="AV531" s="697"/>
      <c r="AW531" s="697"/>
      <c r="AX531" s="697"/>
      <c r="AY531" s="697"/>
    </row>
    <row r="532">
      <c r="AR532" s="496"/>
      <c r="AS532" s="496"/>
      <c r="AT532" s="496"/>
      <c r="AU532" s="496"/>
      <c r="AV532" s="697"/>
      <c r="AW532" s="697"/>
      <c r="AX532" s="697"/>
      <c r="AY532" s="697"/>
    </row>
    <row r="533">
      <c r="AR533" s="496"/>
      <c r="AS533" s="496"/>
      <c r="AT533" s="496"/>
      <c r="AU533" s="496"/>
      <c r="AV533" s="697"/>
      <c r="AW533" s="697"/>
      <c r="AX533" s="697"/>
      <c r="AY533" s="697"/>
    </row>
    <row r="534">
      <c r="AR534" s="496"/>
      <c r="AS534" s="496"/>
      <c r="AT534" s="496"/>
      <c r="AU534" s="496"/>
      <c r="AV534" s="697"/>
      <c r="AW534" s="697"/>
      <c r="AX534" s="697"/>
      <c r="AY534" s="697"/>
    </row>
    <row r="535">
      <c r="AR535" s="496"/>
      <c r="AS535" s="496"/>
      <c r="AT535" s="496"/>
      <c r="AU535" s="496"/>
      <c r="AV535" s="697"/>
      <c r="AW535" s="697"/>
      <c r="AX535" s="697"/>
      <c r="AY535" s="697"/>
    </row>
    <row r="536">
      <c r="AR536" s="496"/>
      <c r="AS536" s="496"/>
      <c r="AT536" s="496"/>
      <c r="AU536" s="496"/>
      <c r="AV536" s="697"/>
      <c r="AW536" s="697"/>
      <c r="AX536" s="697"/>
      <c r="AY536" s="697"/>
    </row>
    <row r="537">
      <c r="AR537" s="496"/>
      <c r="AS537" s="496"/>
      <c r="AT537" s="496"/>
      <c r="AU537" s="496"/>
      <c r="AV537" s="697"/>
      <c r="AW537" s="697"/>
      <c r="AX537" s="697"/>
      <c r="AY537" s="697"/>
    </row>
    <row r="538">
      <c r="AR538" s="496"/>
      <c r="AS538" s="496"/>
      <c r="AT538" s="496"/>
      <c r="AU538" s="496"/>
      <c r="AV538" s="697"/>
      <c r="AW538" s="697"/>
      <c r="AX538" s="697"/>
      <c r="AY538" s="697"/>
    </row>
    <row r="539">
      <c r="AR539" s="496"/>
      <c r="AS539" s="496"/>
      <c r="AT539" s="496"/>
      <c r="AU539" s="496"/>
      <c r="AV539" s="697"/>
      <c r="AW539" s="697"/>
      <c r="AX539" s="697"/>
      <c r="AY539" s="697"/>
    </row>
    <row r="540">
      <c r="AR540" s="496"/>
      <c r="AS540" s="496"/>
      <c r="AT540" s="496"/>
      <c r="AU540" s="496"/>
      <c r="AV540" s="697"/>
      <c r="AW540" s="697"/>
      <c r="AX540" s="697"/>
      <c r="AY540" s="697"/>
    </row>
    <row r="541">
      <c r="AR541" s="496"/>
      <c r="AS541" s="496"/>
      <c r="AT541" s="496"/>
      <c r="AU541" s="496"/>
      <c r="AV541" s="697"/>
      <c r="AW541" s="697"/>
      <c r="AX541" s="697"/>
      <c r="AY541" s="697"/>
    </row>
    <row r="542">
      <c r="AR542" s="496"/>
      <c r="AS542" s="496"/>
      <c r="AT542" s="496"/>
      <c r="AU542" s="496"/>
      <c r="AV542" s="697"/>
      <c r="AW542" s="697"/>
      <c r="AX542" s="697"/>
      <c r="AY542" s="697"/>
    </row>
    <row r="543">
      <c r="AR543" s="496"/>
      <c r="AS543" s="496"/>
      <c r="AT543" s="496"/>
      <c r="AU543" s="496"/>
      <c r="AV543" s="697"/>
      <c r="AW543" s="697"/>
      <c r="AX543" s="697"/>
      <c r="AY543" s="697"/>
    </row>
    <row r="544">
      <c r="AR544" s="496"/>
      <c r="AS544" s="496"/>
      <c r="AT544" s="496"/>
      <c r="AU544" s="496"/>
      <c r="AV544" s="697"/>
      <c r="AW544" s="697"/>
      <c r="AX544" s="697"/>
      <c r="AY544" s="697"/>
    </row>
    <row r="545">
      <c r="AR545" s="496"/>
      <c r="AS545" s="496"/>
      <c r="AT545" s="496"/>
      <c r="AU545" s="496"/>
      <c r="AV545" s="697"/>
      <c r="AW545" s="697"/>
      <c r="AX545" s="697"/>
      <c r="AY545" s="697"/>
    </row>
    <row r="546">
      <c r="AR546" s="496"/>
      <c r="AS546" s="496"/>
      <c r="AT546" s="496"/>
      <c r="AU546" s="496"/>
      <c r="AV546" s="697"/>
      <c r="AW546" s="697"/>
      <c r="AX546" s="697"/>
      <c r="AY546" s="697"/>
    </row>
    <row r="547">
      <c r="AR547" s="496"/>
      <c r="AS547" s="496"/>
      <c r="AT547" s="496"/>
      <c r="AU547" s="496"/>
      <c r="AV547" s="697"/>
      <c r="AW547" s="697"/>
      <c r="AX547" s="697"/>
      <c r="AY547" s="697"/>
    </row>
    <row r="548">
      <c r="AR548" s="496"/>
      <c r="AS548" s="496"/>
      <c r="AT548" s="496"/>
      <c r="AU548" s="496"/>
      <c r="AV548" s="697"/>
      <c r="AW548" s="697"/>
      <c r="AX548" s="697"/>
      <c r="AY548" s="697"/>
    </row>
    <row r="549">
      <c r="AR549" s="496"/>
      <c r="AS549" s="496"/>
      <c r="AT549" s="496"/>
      <c r="AU549" s="496"/>
      <c r="AV549" s="697"/>
      <c r="AW549" s="697"/>
      <c r="AX549" s="697"/>
      <c r="AY549" s="697"/>
    </row>
    <row r="550">
      <c r="AR550" s="496"/>
      <c r="AS550" s="496"/>
      <c r="AT550" s="496"/>
      <c r="AU550" s="496"/>
      <c r="AV550" s="697"/>
      <c r="AW550" s="697"/>
      <c r="AX550" s="697"/>
      <c r="AY550" s="697"/>
    </row>
    <row r="551">
      <c r="AR551" s="496"/>
      <c r="AS551" s="496"/>
      <c r="AT551" s="496"/>
      <c r="AU551" s="496"/>
      <c r="AV551" s="697"/>
      <c r="AW551" s="697"/>
      <c r="AX551" s="697"/>
      <c r="AY551" s="697"/>
    </row>
    <row r="552">
      <c r="AR552" s="496"/>
      <c r="AS552" s="496"/>
      <c r="AT552" s="496"/>
      <c r="AU552" s="496"/>
      <c r="AV552" s="697"/>
      <c r="AW552" s="697"/>
      <c r="AX552" s="697"/>
      <c r="AY552" s="697"/>
    </row>
    <row r="553">
      <c r="AR553" s="496"/>
      <c r="AS553" s="496"/>
      <c r="AT553" s="496"/>
      <c r="AU553" s="496"/>
      <c r="AV553" s="697"/>
      <c r="AW553" s="697"/>
      <c r="AX553" s="697"/>
      <c r="AY553" s="697"/>
    </row>
    <row r="554">
      <c r="AR554" s="496"/>
      <c r="AS554" s="496"/>
      <c r="AT554" s="496"/>
      <c r="AU554" s="496"/>
      <c r="AV554" s="697"/>
      <c r="AW554" s="697"/>
      <c r="AX554" s="697"/>
      <c r="AY554" s="697"/>
    </row>
    <row r="555">
      <c r="AR555" s="496"/>
      <c r="AS555" s="496"/>
      <c r="AT555" s="496"/>
      <c r="AU555" s="496"/>
      <c r="AV555" s="697"/>
      <c r="AW555" s="697"/>
      <c r="AX555" s="697"/>
      <c r="AY555" s="697"/>
    </row>
    <row r="556">
      <c r="AR556" s="496"/>
      <c r="AS556" s="496"/>
      <c r="AT556" s="496"/>
      <c r="AU556" s="496"/>
      <c r="AV556" s="697"/>
      <c r="AW556" s="697"/>
      <c r="AX556" s="697"/>
      <c r="AY556" s="697"/>
    </row>
    <row r="557">
      <c r="AR557" s="496"/>
      <c r="AS557" s="496"/>
      <c r="AT557" s="496"/>
      <c r="AU557" s="496"/>
      <c r="AV557" s="697"/>
      <c r="AW557" s="697"/>
      <c r="AX557" s="697"/>
      <c r="AY557" s="697"/>
    </row>
    <row r="558">
      <c r="AR558" s="496"/>
      <c r="AS558" s="496"/>
      <c r="AT558" s="496"/>
      <c r="AU558" s="496"/>
      <c r="AV558" s="697"/>
      <c r="AW558" s="697"/>
      <c r="AX558" s="697"/>
      <c r="AY558" s="697"/>
    </row>
    <row r="559">
      <c r="AR559" s="496"/>
      <c r="AS559" s="496"/>
      <c r="AT559" s="496"/>
      <c r="AU559" s="496"/>
      <c r="AV559" s="697"/>
      <c r="AW559" s="697"/>
      <c r="AX559" s="697"/>
      <c r="AY559" s="697"/>
    </row>
    <row r="560">
      <c r="AR560" s="496"/>
      <c r="AS560" s="496"/>
      <c r="AT560" s="496"/>
      <c r="AU560" s="496"/>
      <c r="AV560" s="697"/>
      <c r="AW560" s="697"/>
      <c r="AX560" s="697"/>
      <c r="AY560" s="697"/>
    </row>
    <row r="561">
      <c r="AR561" s="496"/>
      <c r="AS561" s="496"/>
      <c r="AT561" s="496"/>
      <c r="AU561" s="496"/>
      <c r="AV561" s="697"/>
      <c r="AW561" s="697"/>
      <c r="AX561" s="697"/>
      <c r="AY561" s="697"/>
    </row>
    <row r="562">
      <c r="AR562" s="496"/>
      <c r="AS562" s="496"/>
      <c r="AT562" s="496"/>
      <c r="AU562" s="496"/>
      <c r="AV562" s="697"/>
      <c r="AW562" s="697"/>
      <c r="AX562" s="697"/>
      <c r="AY562" s="697"/>
    </row>
    <row r="563">
      <c r="AR563" s="496"/>
      <c r="AS563" s="496"/>
      <c r="AT563" s="496"/>
      <c r="AU563" s="496"/>
      <c r="AV563" s="697"/>
      <c r="AW563" s="697"/>
      <c r="AX563" s="697"/>
      <c r="AY563" s="697"/>
    </row>
    <row r="564">
      <c r="AR564" s="496"/>
      <c r="AS564" s="496"/>
      <c r="AT564" s="496"/>
      <c r="AU564" s="496"/>
      <c r="AV564" s="697"/>
      <c r="AW564" s="697"/>
      <c r="AX564" s="697"/>
      <c r="AY564" s="697"/>
    </row>
    <row r="565">
      <c r="AR565" s="496"/>
      <c r="AS565" s="496"/>
      <c r="AT565" s="496"/>
      <c r="AU565" s="496"/>
      <c r="AV565" s="697"/>
      <c r="AW565" s="697"/>
      <c r="AX565" s="697"/>
      <c r="AY565" s="697"/>
    </row>
    <row r="566">
      <c r="AR566" s="496"/>
      <c r="AS566" s="496"/>
      <c r="AT566" s="496"/>
      <c r="AU566" s="496"/>
      <c r="AV566" s="697"/>
      <c r="AW566" s="697"/>
      <c r="AX566" s="697"/>
      <c r="AY566" s="697"/>
    </row>
    <row r="567">
      <c r="AR567" s="496"/>
      <c r="AS567" s="496"/>
      <c r="AT567" s="496"/>
      <c r="AU567" s="496"/>
      <c r="AV567" s="697"/>
      <c r="AW567" s="697"/>
      <c r="AX567" s="697"/>
      <c r="AY567" s="697"/>
    </row>
    <row r="568">
      <c r="AR568" s="496"/>
      <c r="AS568" s="496"/>
      <c r="AT568" s="496"/>
      <c r="AU568" s="496"/>
      <c r="AV568" s="697"/>
      <c r="AW568" s="697"/>
      <c r="AX568" s="697"/>
      <c r="AY568" s="697"/>
    </row>
    <row r="569">
      <c r="AR569" s="496"/>
      <c r="AS569" s="496"/>
      <c r="AT569" s="496"/>
      <c r="AU569" s="496"/>
      <c r="AV569" s="697"/>
      <c r="AW569" s="697"/>
      <c r="AX569" s="697"/>
      <c r="AY569" s="697"/>
    </row>
    <row r="570">
      <c r="AR570" s="496"/>
      <c r="AS570" s="496"/>
      <c r="AT570" s="496"/>
      <c r="AU570" s="496"/>
      <c r="AV570" s="697"/>
      <c r="AW570" s="697"/>
      <c r="AX570" s="697"/>
      <c r="AY570" s="697"/>
    </row>
    <row r="571">
      <c r="AR571" s="496"/>
      <c r="AS571" s="496"/>
      <c r="AT571" s="496"/>
      <c r="AU571" s="496"/>
      <c r="AV571" s="697"/>
      <c r="AW571" s="697"/>
      <c r="AX571" s="697"/>
      <c r="AY571" s="697"/>
    </row>
    <row r="572">
      <c r="AR572" s="496"/>
      <c r="AS572" s="496"/>
      <c r="AT572" s="496"/>
      <c r="AU572" s="496"/>
      <c r="AV572" s="697"/>
      <c r="AW572" s="697"/>
      <c r="AX572" s="697"/>
      <c r="AY572" s="697"/>
    </row>
    <row r="573">
      <c r="AR573" s="496"/>
      <c r="AS573" s="496"/>
      <c r="AT573" s="496"/>
      <c r="AU573" s="496"/>
      <c r="AV573" s="697"/>
      <c r="AW573" s="697"/>
      <c r="AX573" s="697"/>
      <c r="AY573" s="697"/>
    </row>
    <row r="574">
      <c r="AR574" s="496"/>
      <c r="AS574" s="496"/>
      <c r="AT574" s="496"/>
      <c r="AU574" s="496"/>
      <c r="AV574" s="697"/>
      <c r="AW574" s="697"/>
      <c r="AX574" s="697"/>
      <c r="AY574" s="697"/>
    </row>
    <row r="575">
      <c r="AR575" s="496"/>
      <c r="AS575" s="496"/>
      <c r="AT575" s="496"/>
      <c r="AU575" s="496"/>
      <c r="AV575" s="697"/>
      <c r="AW575" s="697"/>
      <c r="AX575" s="697"/>
      <c r="AY575" s="697"/>
    </row>
    <row r="576">
      <c r="AR576" s="496"/>
      <c r="AS576" s="496"/>
      <c r="AT576" s="496"/>
      <c r="AU576" s="496"/>
      <c r="AV576" s="697"/>
      <c r="AW576" s="697"/>
      <c r="AX576" s="697"/>
      <c r="AY576" s="697"/>
    </row>
    <row r="577">
      <c r="AR577" s="496"/>
      <c r="AS577" s="496"/>
      <c r="AT577" s="496"/>
      <c r="AU577" s="496"/>
      <c r="AV577" s="697"/>
      <c r="AW577" s="697"/>
      <c r="AX577" s="697"/>
      <c r="AY577" s="697"/>
    </row>
    <row r="578">
      <c r="AR578" s="496"/>
      <c r="AS578" s="496"/>
      <c r="AT578" s="496"/>
      <c r="AU578" s="496"/>
      <c r="AV578" s="697"/>
      <c r="AW578" s="697"/>
      <c r="AX578" s="697"/>
      <c r="AY578" s="697"/>
    </row>
    <row r="579">
      <c r="AR579" s="496"/>
      <c r="AS579" s="496"/>
      <c r="AT579" s="496"/>
      <c r="AU579" s="496"/>
      <c r="AV579" s="697"/>
      <c r="AW579" s="697"/>
      <c r="AX579" s="697"/>
      <c r="AY579" s="697"/>
    </row>
    <row r="580">
      <c r="AR580" s="496"/>
      <c r="AS580" s="496"/>
      <c r="AT580" s="496"/>
      <c r="AU580" s="496"/>
      <c r="AV580" s="697"/>
      <c r="AW580" s="697"/>
      <c r="AX580" s="697"/>
      <c r="AY580" s="697"/>
    </row>
    <row r="581">
      <c r="AR581" s="496"/>
      <c r="AS581" s="496"/>
      <c r="AT581" s="496"/>
      <c r="AU581" s="496"/>
      <c r="AV581" s="697"/>
      <c r="AW581" s="697"/>
      <c r="AX581" s="697"/>
      <c r="AY581" s="697"/>
    </row>
    <row r="582">
      <c r="AR582" s="496"/>
      <c r="AS582" s="496"/>
      <c r="AT582" s="496"/>
      <c r="AU582" s="496"/>
      <c r="AV582" s="697"/>
      <c r="AW582" s="697"/>
      <c r="AX582" s="697"/>
      <c r="AY582" s="697"/>
    </row>
    <row r="583">
      <c r="AR583" s="496"/>
      <c r="AS583" s="496"/>
      <c r="AT583" s="496"/>
      <c r="AU583" s="496"/>
      <c r="AV583" s="697"/>
      <c r="AW583" s="697"/>
      <c r="AX583" s="697"/>
      <c r="AY583" s="697"/>
    </row>
    <row r="584">
      <c r="AR584" s="496"/>
      <c r="AS584" s="496"/>
      <c r="AT584" s="496"/>
      <c r="AU584" s="496"/>
      <c r="AV584" s="697"/>
      <c r="AW584" s="697"/>
      <c r="AX584" s="697"/>
      <c r="AY584" s="697"/>
    </row>
    <row r="585">
      <c r="AR585" s="496"/>
      <c r="AS585" s="496"/>
      <c r="AT585" s="496"/>
      <c r="AU585" s="496"/>
      <c r="AV585" s="697"/>
      <c r="AW585" s="697"/>
      <c r="AX585" s="697"/>
      <c r="AY585" s="697"/>
    </row>
    <row r="586">
      <c r="AR586" s="496"/>
      <c r="AS586" s="496"/>
      <c r="AT586" s="496"/>
      <c r="AU586" s="496"/>
      <c r="AV586" s="697"/>
      <c r="AW586" s="697"/>
      <c r="AX586" s="697"/>
      <c r="AY586" s="697"/>
    </row>
    <row r="587">
      <c r="AR587" s="496"/>
      <c r="AS587" s="496"/>
      <c r="AT587" s="496"/>
      <c r="AU587" s="496"/>
      <c r="AV587" s="697"/>
      <c r="AW587" s="697"/>
      <c r="AX587" s="697"/>
      <c r="AY587" s="697"/>
    </row>
    <row r="588">
      <c r="AR588" s="496"/>
      <c r="AS588" s="496"/>
      <c r="AT588" s="496"/>
      <c r="AU588" s="496"/>
      <c r="AV588" s="697"/>
      <c r="AW588" s="697"/>
      <c r="AX588" s="697"/>
      <c r="AY588" s="697"/>
    </row>
    <row r="589">
      <c r="AR589" s="496"/>
      <c r="AS589" s="496"/>
      <c r="AT589" s="496"/>
      <c r="AU589" s="496"/>
      <c r="AV589" s="697"/>
      <c r="AW589" s="697"/>
      <c r="AX589" s="697"/>
      <c r="AY589" s="697"/>
    </row>
    <row r="590">
      <c r="AR590" s="496"/>
      <c r="AS590" s="496"/>
      <c r="AT590" s="496"/>
      <c r="AU590" s="496"/>
      <c r="AV590" s="697"/>
      <c r="AW590" s="697"/>
      <c r="AX590" s="697"/>
      <c r="AY590" s="697"/>
    </row>
    <row r="591">
      <c r="AR591" s="496"/>
      <c r="AS591" s="496"/>
      <c r="AT591" s="496"/>
      <c r="AU591" s="496"/>
      <c r="AV591" s="697"/>
      <c r="AW591" s="697"/>
      <c r="AX591" s="697"/>
      <c r="AY591" s="697"/>
    </row>
    <row r="592">
      <c r="AR592" s="496"/>
      <c r="AS592" s="496"/>
      <c r="AT592" s="496"/>
      <c r="AU592" s="496"/>
      <c r="AV592" s="697"/>
      <c r="AW592" s="697"/>
      <c r="AX592" s="697"/>
      <c r="AY592" s="697"/>
    </row>
    <row r="593">
      <c r="AR593" s="496"/>
      <c r="AS593" s="496"/>
      <c r="AT593" s="496"/>
      <c r="AU593" s="496"/>
      <c r="AV593" s="697"/>
      <c r="AW593" s="697"/>
      <c r="AX593" s="697"/>
      <c r="AY593" s="697"/>
    </row>
    <row r="594">
      <c r="AR594" s="496"/>
      <c r="AS594" s="496"/>
      <c r="AT594" s="496"/>
      <c r="AU594" s="496"/>
      <c r="AV594" s="697"/>
      <c r="AW594" s="697"/>
      <c r="AX594" s="697"/>
      <c r="AY594" s="697"/>
    </row>
    <row r="595">
      <c r="AR595" s="496"/>
      <c r="AS595" s="496"/>
      <c r="AT595" s="496"/>
      <c r="AU595" s="496"/>
      <c r="AV595" s="697"/>
      <c r="AW595" s="697"/>
      <c r="AX595" s="697"/>
      <c r="AY595" s="697"/>
    </row>
    <row r="596">
      <c r="AR596" s="496"/>
      <c r="AS596" s="496"/>
      <c r="AT596" s="496"/>
      <c r="AU596" s="496"/>
      <c r="AV596" s="697"/>
      <c r="AW596" s="697"/>
      <c r="AX596" s="697"/>
      <c r="AY596" s="697"/>
    </row>
    <row r="597">
      <c r="AR597" s="496"/>
      <c r="AS597" s="496"/>
      <c r="AT597" s="496"/>
      <c r="AU597" s="496"/>
      <c r="AV597" s="697"/>
      <c r="AW597" s="697"/>
      <c r="AX597" s="697"/>
      <c r="AY597" s="697"/>
    </row>
    <row r="598">
      <c r="AR598" s="496"/>
      <c r="AS598" s="496"/>
      <c r="AT598" s="496"/>
      <c r="AU598" s="496"/>
      <c r="AV598" s="697"/>
      <c r="AW598" s="697"/>
      <c r="AX598" s="697"/>
      <c r="AY598" s="697"/>
    </row>
    <row r="599">
      <c r="AR599" s="496"/>
      <c r="AS599" s="496"/>
      <c r="AT599" s="496"/>
      <c r="AU599" s="496"/>
      <c r="AV599" s="697"/>
      <c r="AW599" s="697"/>
      <c r="AX599" s="697"/>
      <c r="AY599" s="697"/>
    </row>
    <row r="600">
      <c r="AR600" s="496"/>
      <c r="AS600" s="496"/>
      <c r="AT600" s="496"/>
      <c r="AU600" s="496"/>
      <c r="AV600" s="697"/>
      <c r="AW600" s="697"/>
      <c r="AX600" s="697"/>
      <c r="AY600" s="697"/>
    </row>
    <row r="601">
      <c r="AR601" s="496"/>
      <c r="AS601" s="496"/>
      <c r="AT601" s="496"/>
      <c r="AU601" s="496"/>
      <c r="AV601" s="697"/>
      <c r="AW601" s="697"/>
      <c r="AX601" s="697"/>
      <c r="AY601" s="697"/>
    </row>
    <row r="602">
      <c r="AR602" s="496"/>
      <c r="AS602" s="496"/>
      <c r="AT602" s="496"/>
      <c r="AU602" s="496"/>
      <c r="AV602" s="697"/>
      <c r="AW602" s="697"/>
      <c r="AX602" s="697"/>
      <c r="AY602" s="697"/>
    </row>
    <row r="603">
      <c r="AR603" s="496"/>
      <c r="AS603" s="496"/>
      <c r="AT603" s="496"/>
      <c r="AU603" s="496"/>
      <c r="AV603" s="697"/>
      <c r="AW603" s="697"/>
      <c r="AX603" s="697"/>
      <c r="AY603" s="697"/>
    </row>
    <row r="604">
      <c r="AR604" s="496"/>
      <c r="AS604" s="496"/>
      <c r="AT604" s="496"/>
      <c r="AU604" s="496"/>
      <c r="AV604" s="697"/>
      <c r="AW604" s="697"/>
      <c r="AX604" s="697"/>
      <c r="AY604" s="697"/>
    </row>
    <row r="605">
      <c r="AR605" s="496"/>
      <c r="AS605" s="496"/>
      <c r="AT605" s="496"/>
      <c r="AU605" s="496"/>
      <c r="AV605" s="697"/>
      <c r="AW605" s="697"/>
      <c r="AX605" s="697"/>
      <c r="AY605" s="697"/>
    </row>
    <row r="606">
      <c r="AR606" s="496"/>
      <c r="AS606" s="496"/>
      <c r="AT606" s="496"/>
      <c r="AU606" s="496"/>
      <c r="AV606" s="697"/>
      <c r="AW606" s="697"/>
      <c r="AX606" s="697"/>
      <c r="AY606" s="697"/>
    </row>
    <row r="607">
      <c r="AR607" s="496"/>
      <c r="AS607" s="496"/>
      <c r="AT607" s="496"/>
      <c r="AU607" s="496"/>
      <c r="AV607" s="697"/>
      <c r="AW607" s="697"/>
      <c r="AX607" s="697"/>
      <c r="AY607" s="697"/>
    </row>
    <row r="608">
      <c r="AR608" s="496"/>
      <c r="AS608" s="496"/>
      <c r="AT608" s="496"/>
      <c r="AU608" s="496"/>
      <c r="AV608" s="697"/>
      <c r="AW608" s="697"/>
      <c r="AX608" s="697"/>
      <c r="AY608" s="697"/>
    </row>
    <row r="609">
      <c r="AR609" s="496"/>
      <c r="AS609" s="496"/>
      <c r="AT609" s="496"/>
      <c r="AU609" s="496"/>
      <c r="AV609" s="697"/>
      <c r="AW609" s="697"/>
      <c r="AX609" s="697"/>
      <c r="AY609" s="697"/>
    </row>
    <row r="610">
      <c r="AR610" s="496"/>
      <c r="AS610" s="496"/>
      <c r="AT610" s="496"/>
      <c r="AU610" s="496"/>
      <c r="AV610" s="697"/>
      <c r="AW610" s="697"/>
      <c r="AX610" s="697"/>
      <c r="AY610" s="697"/>
    </row>
    <row r="611">
      <c r="AR611" s="496"/>
      <c r="AS611" s="496"/>
      <c r="AT611" s="496"/>
      <c r="AU611" s="496"/>
      <c r="AV611" s="697"/>
      <c r="AW611" s="697"/>
      <c r="AX611" s="697"/>
      <c r="AY611" s="697"/>
    </row>
    <row r="612">
      <c r="AR612" s="496"/>
      <c r="AS612" s="496"/>
      <c r="AT612" s="496"/>
      <c r="AU612" s="496"/>
      <c r="AV612" s="697"/>
      <c r="AW612" s="697"/>
      <c r="AX612" s="697"/>
      <c r="AY612" s="697"/>
    </row>
    <row r="613">
      <c r="AR613" s="496"/>
      <c r="AS613" s="496"/>
      <c r="AT613" s="496"/>
      <c r="AU613" s="496"/>
      <c r="AV613" s="697"/>
      <c r="AW613" s="697"/>
      <c r="AX613" s="697"/>
      <c r="AY613" s="697"/>
    </row>
    <row r="614">
      <c r="AR614" s="496"/>
      <c r="AS614" s="496"/>
      <c r="AT614" s="496"/>
      <c r="AU614" s="496"/>
      <c r="AV614" s="697"/>
      <c r="AW614" s="697"/>
      <c r="AX614" s="697"/>
      <c r="AY614" s="697"/>
    </row>
    <row r="615">
      <c r="AR615" s="496"/>
      <c r="AS615" s="496"/>
      <c r="AT615" s="496"/>
      <c r="AU615" s="496"/>
      <c r="AV615" s="697"/>
      <c r="AW615" s="697"/>
      <c r="AX615" s="697"/>
      <c r="AY615" s="697"/>
    </row>
    <row r="616">
      <c r="AR616" s="496"/>
      <c r="AS616" s="496"/>
      <c r="AT616" s="496"/>
      <c r="AU616" s="496"/>
      <c r="AV616" s="697"/>
      <c r="AW616" s="697"/>
      <c r="AX616" s="697"/>
      <c r="AY616" s="697"/>
    </row>
    <row r="617">
      <c r="AR617" s="496"/>
      <c r="AS617" s="496"/>
      <c r="AT617" s="496"/>
      <c r="AU617" s="496"/>
      <c r="AV617" s="697"/>
      <c r="AW617" s="697"/>
      <c r="AX617" s="697"/>
      <c r="AY617" s="697"/>
    </row>
    <row r="618">
      <c r="AR618" s="496"/>
      <c r="AS618" s="496"/>
      <c r="AT618" s="496"/>
      <c r="AU618" s="496"/>
      <c r="AV618" s="697"/>
      <c r="AW618" s="697"/>
      <c r="AX618" s="697"/>
      <c r="AY618" s="697"/>
    </row>
    <row r="619">
      <c r="AR619" s="496"/>
      <c r="AS619" s="496"/>
      <c r="AT619" s="496"/>
      <c r="AU619" s="496"/>
      <c r="AV619" s="697"/>
      <c r="AW619" s="697"/>
      <c r="AX619" s="697"/>
      <c r="AY619" s="697"/>
    </row>
    <row r="620">
      <c r="AR620" s="496"/>
      <c r="AS620" s="496"/>
      <c r="AT620" s="496"/>
      <c r="AU620" s="496"/>
      <c r="AV620" s="697"/>
      <c r="AW620" s="697"/>
      <c r="AX620" s="697"/>
      <c r="AY620" s="697"/>
    </row>
    <row r="621">
      <c r="AR621" s="496"/>
      <c r="AS621" s="496"/>
      <c r="AT621" s="496"/>
      <c r="AU621" s="496"/>
      <c r="AV621" s="697"/>
      <c r="AW621" s="697"/>
      <c r="AX621" s="697"/>
      <c r="AY621" s="697"/>
    </row>
    <row r="622">
      <c r="AR622" s="496"/>
      <c r="AS622" s="496"/>
      <c r="AT622" s="496"/>
      <c r="AU622" s="496"/>
      <c r="AV622" s="697"/>
      <c r="AW622" s="697"/>
      <c r="AX622" s="697"/>
      <c r="AY622" s="697"/>
    </row>
    <row r="623">
      <c r="AR623" s="496"/>
      <c r="AS623" s="496"/>
      <c r="AT623" s="496"/>
      <c r="AU623" s="496"/>
      <c r="AV623" s="697"/>
      <c r="AW623" s="697"/>
      <c r="AX623" s="697"/>
      <c r="AY623" s="697"/>
    </row>
    <row r="624">
      <c r="AR624" s="496"/>
      <c r="AS624" s="496"/>
      <c r="AT624" s="496"/>
      <c r="AU624" s="496"/>
      <c r="AV624" s="697"/>
      <c r="AW624" s="697"/>
      <c r="AX624" s="697"/>
      <c r="AY624" s="697"/>
    </row>
    <row r="625">
      <c r="AR625" s="496"/>
      <c r="AS625" s="496"/>
      <c r="AT625" s="496"/>
      <c r="AU625" s="496"/>
      <c r="AV625" s="697"/>
      <c r="AW625" s="697"/>
      <c r="AX625" s="697"/>
      <c r="AY625" s="697"/>
    </row>
    <row r="626">
      <c r="AR626" s="496"/>
      <c r="AS626" s="496"/>
      <c r="AT626" s="496"/>
      <c r="AU626" s="496"/>
      <c r="AV626" s="697"/>
      <c r="AW626" s="697"/>
      <c r="AX626" s="697"/>
      <c r="AY626" s="697"/>
    </row>
    <row r="627">
      <c r="AR627" s="496"/>
      <c r="AS627" s="496"/>
      <c r="AT627" s="496"/>
      <c r="AU627" s="496"/>
      <c r="AV627" s="697"/>
      <c r="AW627" s="697"/>
      <c r="AX627" s="697"/>
      <c r="AY627" s="697"/>
    </row>
    <row r="628">
      <c r="AR628" s="496"/>
      <c r="AS628" s="496"/>
      <c r="AT628" s="496"/>
      <c r="AU628" s="496"/>
      <c r="AV628" s="697"/>
      <c r="AW628" s="697"/>
      <c r="AX628" s="697"/>
      <c r="AY628" s="697"/>
    </row>
    <row r="629">
      <c r="AR629" s="496"/>
      <c r="AS629" s="496"/>
      <c r="AT629" s="496"/>
      <c r="AU629" s="496"/>
      <c r="AV629" s="697"/>
      <c r="AW629" s="697"/>
      <c r="AX629" s="697"/>
      <c r="AY629" s="697"/>
    </row>
    <row r="630">
      <c r="AR630" s="496"/>
      <c r="AS630" s="496"/>
      <c r="AT630" s="496"/>
      <c r="AU630" s="496"/>
      <c r="AV630" s="697"/>
      <c r="AW630" s="697"/>
      <c r="AX630" s="697"/>
      <c r="AY630" s="697"/>
    </row>
    <row r="631">
      <c r="AR631" s="496"/>
      <c r="AS631" s="496"/>
      <c r="AT631" s="496"/>
      <c r="AU631" s="496"/>
      <c r="AV631" s="697"/>
      <c r="AW631" s="697"/>
      <c r="AX631" s="697"/>
      <c r="AY631" s="697"/>
    </row>
    <row r="632">
      <c r="AR632" s="496"/>
      <c r="AS632" s="496"/>
      <c r="AT632" s="496"/>
      <c r="AU632" s="496"/>
      <c r="AV632" s="697"/>
      <c r="AW632" s="697"/>
      <c r="AX632" s="697"/>
      <c r="AY632" s="697"/>
    </row>
    <row r="633">
      <c r="AR633" s="496"/>
      <c r="AS633" s="496"/>
      <c r="AT633" s="496"/>
      <c r="AU633" s="496"/>
      <c r="AV633" s="697"/>
      <c r="AW633" s="697"/>
      <c r="AX633" s="697"/>
      <c r="AY633" s="697"/>
    </row>
    <row r="634">
      <c r="AR634" s="496"/>
      <c r="AS634" s="496"/>
      <c r="AT634" s="496"/>
      <c r="AU634" s="496"/>
      <c r="AV634" s="697"/>
      <c r="AW634" s="697"/>
      <c r="AX634" s="697"/>
      <c r="AY634" s="697"/>
    </row>
    <row r="635">
      <c r="AR635" s="496"/>
      <c r="AS635" s="496"/>
      <c r="AT635" s="496"/>
      <c r="AU635" s="496"/>
      <c r="AV635" s="697"/>
      <c r="AW635" s="697"/>
      <c r="AX635" s="697"/>
      <c r="AY635" s="697"/>
    </row>
    <row r="636">
      <c r="AR636" s="496"/>
      <c r="AS636" s="496"/>
      <c r="AT636" s="496"/>
      <c r="AU636" s="496"/>
      <c r="AV636" s="697"/>
      <c r="AW636" s="697"/>
      <c r="AX636" s="697"/>
      <c r="AY636" s="697"/>
    </row>
    <row r="637">
      <c r="AR637" s="496"/>
      <c r="AS637" s="496"/>
      <c r="AT637" s="496"/>
      <c r="AU637" s="496"/>
      <c r="AV637" s="697"/>
      <c r="AW637" s="697"/>
      <c r="AX637" s="697"/>
      <c r="AY637" s="697"/>
    </row>
    <row r="638">
      <c r="AR638" s="496"/>
      <c r="AS638" s="496"/>
      <c r="AT638" s="496"/>
      <c r="AU638" s="496"/>
      <c r="AV638" s="697"/>
      <c r="AW638" s="697"/>
      <c r="AX638" s="697"/>
      <c r="AY638" s="697"/>
    </row>
    <row r="639">
      <c r="AR639" s="496"/>
      <c r="AS639" s="496"/>
      <c r="AT639" s="496"/>
      <c r="AU639" s="496"/>
      <c r="AV639" s="697"/>
      <c r="AW639" s="697"/>
      <c r="AX639" s="697"/>
      <c r="AY639" s="697"/>
    </row>
    <row r="640">
      <c r="AR640" s="496"/>
      <c r="AS640" s="496"/>
      <c r="AT640" s="496"/>
      <c r="AU640" s="496"/>
      <c r="AV640" s="697"/>
      <c r="AW640" s="697"/>
      <c r="AX640" s="697"/>
      <c r="AY640" s="697"/>
    </row>
    <row r="641">
      <c r="AR641" s="496"/>
      <c r="AS641" s="496"/>
      <c r="AT641" s="496"/>
      <c r="AU641" s="496"/>
      <c r="AV641" s="697"/>
      <c r="AW641" s="697"/>
      <c r="AX641" s="697"/>
      <c r="AY641" s="697"/>
    </row>
    <row r="642">
      <c r="AR642" s="496"/>
      <c r="AS642" s="496"/>
      <c r="AT642" s="496"/>
      <c r="AU642" s="496"/>
      <c r="AV642" s="697"/>
      <c r="AW642" s="697"/>
      <c r="AX642" s="697"/>
      <c r="AY642" s="697"/>
    </row>
    <row r="643">
      <c r="AR643" s="496"/>
      <c r="AS643" s="496"/>
      <c r="AT643" s="496"/>
      <c r="AU643" s="496"/>
      <c r="AV643" s="697"/>
      <c r="AW643" s="697"/>
      <c r="AX643" s="697"/>
      <c r="AY643" s="697"/>
    </row>
    <row r="644">
      <c r="AR644" s="496"/>
      <c r="AS644" s="496"/>
      <c r="AT644" s="496"/>
      <c r="AU644" s="496"/>
      <c r="AV644" s="697"/>
      <c r="AW644" s="697"/>
      <c r="AX644" s="697"/>
      <c r="AY644" s="697"/>
    </row>
    <row r="645">
      <c r="AR645" s="496"/>
      <c r="AS645" s="496"/>
      <c r="AT645" s="496"/>
      <c r="AU645" s="496"/>
      <c r="AV645" s="697"/>
      <c r="AW645" s="697"/>
      <c r="AX645" s="697"/>
      <c r="AY645" s="697"/>
    </row>
    <row r="646">
      <c r="AR646" s="496"/>
      <c r="AS646" s="496"/>
      <c r="AT646" s="496"/>
      <c r="AU646" s="496"/>
      <c r="AV646" s="697"/>
      <c r="AW646" s="697"/>
      <c r="AX646" s="697"/>
      <c r="AY646" s="697"/>
    </row>
    <row r="647">
      <c r="AR647" s="496"/>
      <c r="AS647" s="496"/>
      <c r="AT647" s="496"/>
      <c r="AU647" s="496"/>
      <c r="AV647" s="697"/>
      <c r="AW647" s="697"/>
      <c r="AX647" s="697"/>
      <c r="AY647" s="697"/>
    </row>
    <row r="648">
      <c r="AR648" s="496"/>
      <c r="AS648" s="496"/>
      <c r="AT648" s="496"/>
      <c r="AU648" s="496"/>
      <c r="AV648" s="697"/>
      <c r="AW648" s="697"/>
      <c r="AX648" s="697"/>
      <c r="AY648" s="697"/>
    </row>
    <row r="649">
      <c r="AR649" s="496"/>
      <c r="AS649" s="496"/>
      <c r="AT649" s="496"/>
      <c r="AU649" s="496"/>
      <c r="AV649" s="697"/>
      <c r="AW649" s="697"/>
      <c r="AX649" s="697"/>
      <c r="AY649" s="697"/>
    </row>
    <row r="650">
      <c r="AR650" s="496"/>
      <c r="AS650" s="496"/>
      <c r="AT650" s="496"/>
      <c r="AU650" s="496"/>
      <c r="AV650" s="697"/>
      <c r="AW650" s="697"/>
      <c r="AX650" s="697"/>
      <c r="AY650" s="697"/>
    </row>
    <row r="651">
      <c r="AR651" s="496"/>
      <c r="AS651" s="496"/>
      <c r="AT651" s="496"/>
      <c r="AU651" s="496"/>
      <c r="AV651" s="697"/>
      <c r="AW651" s="697"/>
      <c r="AX651" s="697"/>
      <c r="AY651" s="697"/>
    </row>
    <row r="652">
      <c r="AR652" s="496"/>
      <c r="AS652" s="496"/>
      <c r="AT652" s="496"/>
      <c r="AU652" s="496"/>
      <c r="AV652" s="697"/>
      <c r="AW652" s="697"/>
      <c r="AX652" s="697"/>
      <c r="AY652" s="697"/>
    </row>
    <row r="653">
      <c r="AR653" s="496"/>
      <c r="AS653" s="496"/>
      <c r="AT653" s="496"/>
      <c r="AU653" s="496"/>
      <c r="AV653" s="697"/>
      <c r="AW653" s="697"/>
      <c r="AX653" s="697"/>
      <c r="AY653" s="697"/>
    </row>
    <row r="654">
      <c r="AR654" s="496"/>
      <c r="AS654" s="496"/>
      <c r="AT654" s="496"/>
      <c r="AU654" s="496"/>
      <c r="AV654" s="697"/>
      <c r="AW654" s="697"/>
      <c r="AX654" s="697"/>
      <c r="AY654" s="697"/>
    </row>
    <row r="655">
      <c r="AR655" s="496"/>
      <c r="AS655" s="496"/>
      <c r="AT655" s="496"/>
      <c r="AU655" s="496"/>
      <c r="AV655" s="697"/>
      <c r="AW655" s="697"/>
      <c r="AX655" s="697"/>
      <c r="AY655" s="697"/>
    </row>
    <row r="656">
      <c r="AR656" s="496"/>
      <c r="AS656" s="496"/>
      <c r="AT656" s="496"/>
      <c r="AU656" s="496"/>
      <c r="AV656" s="697"/>
      <c r="AW656" s="697"/>
      <c r="AX656" s="697"/>
      <c r="AY656" s="697"/>
    </row>
    <row r="657">
      <c r="AR657" s="496"/>
      <c r="AS657" s="496"/>
      <c r="AT657" s="496"/>
      <c r="AU657" s="496"/>
      <c r="AV657" s="697"/>
      <c r="AW657" s="697"/>
      <c r="AX657" s="697"/>
      <c r="AY657" s="697"/>
    </row>
    <row r="658">
      <c r="AR658" s="496"/>
      <c r="AS658" s="496"/>
      <c r="AT658" s="496"/>
      <c r="AU658" s="496"/>
      <c r="AV658" s="697"/>
      <c r="AW658" s="697"/>
      <c r="AX658" s="697"/>
      <c r="AY658" s="697"/>
    </row>
    <row r="659">
      <c r="AR659" s="496"/>
      <c r="AS659" s="496"/>
      <c r="AT659" s="496"/>
      <c r="AU659" s="496"/>
      <c r="AV659" s="697"/>
      <c r="AW659" s="697"/>
      <c r="AX659" s="697"/>
      <c r="AY659" s="697"/>
    </row>
    <row r="660">
      <c r="AR660" s="496"/>
      <c r="AS660" s="496"/>
      <c r="AT660" s="496"/>
      <c r="AU660" s="496"/>
      <c r="AV660" s="697"/>
      <c r="AW660" s="697"/>
      <c r="AX660" s="697"/>
      <c r="AY660" s="697"/>
    </row>
    <row r="661">
      <c r="AR661" s="496"/>
      <c r="AS661" s="496"/>
      <c r="AT661" s="496"/>
      <c r="AU661" s="496"/>
      <c r="AV661" s="697"/>
      <c r="AW661" s="697"/>
      <c r="AX661" s="697"/>
      <c r="AY661" s="697"/>
    </row>
    <row r="662">
      <c r="AR662" s="496"/>
      <c r="AS662" s="496"/>
      <c r="AT662" s="496"/>
      <c r="AU662" s="496"/>
      <c r="AV662" s="697"/>
      <c r="AW662" s="697"/>
      <c r="AX662" s="697"/>
      <c r="AY662" s="697"/>
    </row>
    <row r="663">
      <c r="AR663" s="496"/>
      <c r="AS663" s="496"/>
      <c r="AT663" s="496"/>
      <c r="AU663" s="496"/>
      <c r="AV663" s="697"/>
      <c r="AW663" s="697"/>
      <c r="AX663" s="697"/>
      <c r="AY663" s="697"/>
    </row>
    <row r="664">
      <c r="AR664" s="496"/>
      <c r="AS664" s="496"/>
      <c r="AT664" s="496"/>
      <c r="AU664" s="496"/>
      <c r="AV664" s="697"/>
      <c r="AW664" s="697"/>
      <c r="AX664" s="697"/>
      <c r="AY664" s="697"/>
    </row>
    <row r="665">
      <c r="AR665" s="496"/>
      <c r="AS665" s="496"/>
      <c r="AT665" s="496"/>
      <c r="AU665" s="496"/>
      <c r="AV665" s="697"/>
      <c r="AW665" s="697"/>
      <c r="AX665" s="697"/>
      <c r="AY665" s="697"/>
    </row>
    <row r="666">
      <c r="AR666" s="496"/>
      <c r="AS666" s="496"/>
      <c r="AT666" s="496"/>
      <c r="AU666" s="496"/>
      <c r="AV666" s="697"/>
      <c r="AW666" s="697"/>
      <c r="AX666" s="697"/>
      <c r="AY666" s="697"/>
    </row>
    <row r="667">
      <c r="AR667" s="496"/>
      <c r="AS667" s="496"/>
      <c r="AT667" s="496"/>
      <c r="AU667" s="496"/>
      <c r="AV667" s="697"/>
      <c r="AW667" s="697"/>
      <c r="AX667" s="697"/>
      <c r="AY667" s="697"/>
    </row>
    <row r="668">
      <c r="AR668" s="496"/>
      <c r="AS668" s="496"/>
      <c r="AT668" s="496"/>
      <c r="AU668" s="496"/>
      <c r="AV668" s="697"/>
      <c r="AW668" s="697"/>
      <c r="AX668" s="697"/>
      <c r="AY668" s="697"/>
    </row>
    <row r="669">
      <c r="AR669" s="496"/>
      <c r="AS669" s="496"/>
      <c r="AT669" s="496"/>
      <c r="AU669" s="496"/>
      <c r="AV669" s="697"/>
      <c r="AW669" s="697"/>
      <c r="AX669" s="697"/>
      <c r="AY669" s="697"/>
    </row>
    <row r="670">
      <c r="AR670" s="496"/>
      <c r="AS670" s="496"/>
      <c r="AT670" s="496"/>
      <c r="AU670" s="496"/>
      <c r="AV670" s="697"/>
      <c r="AW670" s="697"/>
      <c r="AX670" s="697"/>
      <c r="AY670" s="697"/>
    </row>
    <row r="671">
      <c r="AR671" s="496"/>
      <c r="AS671" s="496"/>
      <c r="AT671" s="496"/>
      <c r="AU671" s="496"/>
      <c r="AV671" s="697"/>
      <c r="AW671" s="697"/>
      <c r="AX671" s="697"/>
      <c r="AY671" s="697"/>
    </row>
    <row r="672">
      <c r="AR672" s="496"/>
      <c r="AS672" s="496"/>
      <c r="AT672" s="496"/>
      <c r="AU672" s="496"/>
      <c r="AV672" s="697"/>
      <c r="AW672" s="697"/>
      <c r="AX672" s="697"/>
      <c r="AY672" s="697"/>
    </row>
    <row r="673">
      <c r="AR673" s="496"/>
      <c r="AS673" s="496"/>
      <c r="AT673" s="496"/>
      <c r="AU673" s="496"/>
      <c r="AV673" s="697"/>
      <c r="AW673" s="697"/>
      <c r="AX673" s="697"/>
      <c r="AY673" s="697"/>
    </row>
    <row r="674">
      <c r="AR674" s="496"/>
      <c r="AS674" s="496"/>
      <c r="AT674" s="496"/>
      <c r="AU674" s="496"/>
      <c r="AV674" s="697"/>
      <c r="AW674" s="697"/>
      <c r="AX674" s="697"/>
      <c r="AY674" s="697"/>
    </row>
    <row r="675">
      <c r="AR675" s="496"/>
      <c r="AS675" s="496"/>
      <c r="AT675" s="496"/>
      <c r="AU675" s="496"/>
      <c r="AV675" s="697"/>
      <c r="AW675" s="697"/>
      <c r="AX675" s="697"/>
      <c r="AY675" s="697"/>
    </row>
    <row r="676">
      <c r="AR676" s="496"/>
      <c r="AS676" s="496"/>
      <c r="AT676" s="496"/>
      <c r="AU676" s="496"/>
      <c r="AV676" s="697"/>
      <c r="AW676" s="697"/>
      <c r="AX676" s="697"/>
      <c r="AY676" s="697"/>
    </row>
    <row r="677">
      <c r="AR677" s="496"/>
      <c r="AS677" s="496"/>
      <c r="AT677" s="496"/>
      <c r="AU677" s="496"/>
      <c r="AV677" s="697"/>
      <c r="AW677" s="697"/>
      <c r="AX677" s="697"/>
      <c r="AY677" s="697"/>
    </row>
    <row r="678">
      <c r="AR678" s="496"/>
      <c r="AS678" s="496"/>
      <c r="AT678" s="496"/>
      <c r="AU678" s="496"/>
      <c r="AV678" s="697"/>
      <c r="AW678" s="697"/>
      <c r="AX678" s="697"/>
      <c r="AY678" s="697"/>
    </row>
    <row r="679">
      <c r="AR679" s="496"/>
      <c r="AS679" s="496"/>
      <c r="AT679" s="496"/>
      <c r="AU679" s="496"/>
      <c r="AV679" s="697"/>
      <c r="AW679" s="697"/>
      <c r="AX679" s="697"/>
      <c r="AY679" s="697"/>
    </row>
    <row r="680">
      <c r="AR680" s="496"/>
      <c r="AS680" s="496"/>
      <c r="AT680" s="496"/>
      <c r="AU680" s="496"/>
      <c r="AV680" s="697"/>
      <c r="AW680" s="697"/>
      <c r="AX680" s="697"/>
      <c r="AY680" s="697"/>
    </row>
    <row r="681">
      <c r="AR681" s="496"/>
      <c r="AS681" s="496"/>
      <c r="AT681" s="496"/>
      <c r="AU681" s="496"/>
      <c r="AV681" s="697"/>
      <c r="AW681" s="697"/>
      <c r="AX681" s="697"/>
      <c r="AY681" s="697"/>
    </row>
    <row r="682">
      <c r="AR682" s="496"/>
      <c r="AS682" s="496"/>
      <c r="AT682" s="496"/>
      <c r="AU682" s="496"/>
      <c r="AV682" s="697"/>
      <c r="AW682" s="697"/>
      <c r="AX682" s="697"/>
      <c r="AY682" s="697"/>
    </row>
    <row r="683">
      <c r="AR683" s="496"/>
      <c r="AS683" s="496"/>
      <c r="AT683" s="496"/>
      <c r="AU683" s="496"/>
      <c r="AV683" s="697"/>
      <c r="AW683" s="697"/>
      <c r="AX683" s="697"/>
      <c r="AY683" s="697"/>
    </row>
    <row r="684">
      <c r="AR684" s="496"/>
      <c r="AS684" s="496"/>
      <c r="AT684" s="496"/>
      <c r="AU684" s="496"/>
      <c r="AV684" s="697"/>
      <c r="AW684" s="697"/>
      <c r="AX684" s="697"/>
      <c r="AY684" s="697"/>
    </row>
    <row r="685">
      <c r="AR685" s="496"/>
      <c r="AS685" s="496"/>
      <c r="AT685" s="496"/>
      <c r="AU685" s="496"/>
      <c r="AV685" s="697"/>
      <c r="AW685" s="697"/>
      <c r="AX685" s="697"/>
      <c r="AY685" s="697"/>
    </row>
    <row r="686">
      <c r="AR686" s="496"/>
      <c r="AS686" s="496"/>
      <c r="AT686" s="496"/>
      <c r="AU686" s="496"/>
      <c r="AV686" s="697"/>
      <c r="AW686" s="697"/>
      <c r="AX686" s="697"/>
      <c r="AY686" s="697"/>
    </row>
    <row r="687">
      <c r="AR687" s="496"/>
      <c r="AS687" s="496"/>
      <c r="AT687" s="496"/>
      <c r="AU687" s="496"/>
      <c r="AV687" s="697"/>
      <c r="AW687" s="697"/>
      <c r="AX687" s="697"/>
      <c r="AY687" s="697"/>
    </row>
    <row r="688">
      <c r="AR688" s="496"/>
      <c r="AS688" s="496"/>
      <c r="AT688" s="496"/>
      <c r="AU688" s="496"/>
      <c r="AV688" s="697"/>
      <c r="AW688" s="697"/>
      <c r="AX688" s="697"/>
      <c r="AY688" s="697"/>
    </row>
    <row r="689">
      <c r="AR689" s="496"/>
      <c r="AS689" s="496"/>
      <c r="AT689" s="496"/>
      <c r="AU689" s="496"/>
      <c r="AV689" s="697"/>
      <c r="AW689" s="697"/>
      <c r="AX689" s="697"/>
      <c r="AY689" s="697"/>
    </row>
    <row r="690">
      <c r="AR690" s="496"/>
      <c r="AS690" s="496"/>
      <c r="AT690" s="496"/>
      <c r="AU690" s="496"/>
      <c r="AV690" s="697"/>
      <c r="AW690" s="697"/>
      <c r="AX690" s="697"/>
      <c r="AY690" s="697"/>
    </row>
    <row r="691">
      <c r="AR691" s="496"/>
      <c r="AS691" s="496"/>
      <c r="AT691" s="496"/>
      <c r="AU691" s="496"/>
      <c r="AV691" s="697"/>
      <c r="AW691" s="697"/>
      <c r="AX691" s="697"/>
      <c r="AY691" s="697"/>
    </row>
    <row r="692">
      <c r="AR692" s="496"/>
      <c r="AS692" s="496"/>
      <c r="AT692" s="496"/>
      <c r="AU692" s="496"/>
      <c r="AV692" s="697"/>
      <c r="AW692" s="697"/>
      <c r="AX692" s="697"/>
      <c r="AY692" s="697"/>
    </row>
    <row r="693">
      <c r="AR693" s="496"/>
      <c r="AS693" s="496"/>
      <c r="AT693" s="496"/>
      <c r="AU693" s="496"/>
      <c r="AV693" s="697"/>
      <c r="AW693" s="697"/>
      <c r="AX693" s="697"/>
      <c r="AY693" s="697"/>
    </row>
    <row r="694">
      <c r="AR694" s="496"/>
      <c r="AS694" s="496"/>
      <c r="AT694" s="496"/>
      <c r="AU694" s="496"/>
      <c r="AV694" s="697"/>
      <c r="AW694" s="697"/>
      <c r="AX694" s="697"/>
      <c r="AY694" s="697"/>
    </row>
    <row r="695">
      <c r="AR695" s="496"/>
      <c r="AS695" s="496"/>
      <c r="AT695" s="496"/>
      <c r="AU695" s="496"/>
      <c r="AV695" s="697"/>
      <c r="AW695" s="697"/>
      <c r="AX695" s="697"/>
      <c r="AY695" s="697"/>
    </row>
    <row r="696">
      <c r="AR696" s="496"/>
      <c r="AS696" s="496"/>
      <c r="AT696" s="496"/>
      <c r="AU696" s="496"/>
      <c r="AV696" s="697"/>
      <c r="AW696" s="697"/>
      <c r="AX696" s="697"/>
      <c r="AY696" s="697"/>
    </row>
    <row r="697">
      <c r="AR697" s="496"/>
      <c r="AS697" s="496"/>
      <c r="AT697" s="496"/>
      <c r="AU697" s="496"/>
      <c r="AV697" s="697"/>
      <c r="AW697" s="697"/>
      <c r="AX697" s="697"/>
      <c r="AY697" s="697"/>
    </row>
    <row r="698">
      <c r="AR698" s="496"/>
      <c r="AS698" s="496"/>
      <c r="AT698" s="496"/>
      <c r="AU698" s="496"/>
      <c r="AV698" s="697"/>
      <c r="AW698" s="697"/>
      <c r="AX698" s="697"/>
      <c r="AY698" s="697"/>
    </row>
    <row r="699">
      <c r="AR699" s="496"/>
      <c r="AS699" s="496"/>
      <c r="AT699" s="496"/>
      <c r="AU699" s="496"/>
      <c r="AV699" s="697"/>
      <c r="AW699" s="697"/>
      <c r="AX699" s="697"/>
      <c r="AY699" s="697"/>
    </row>
    <row r="700">
      <c r="AR700" s="496"/>
      <c r="AS700" s="496"/>
      <c r="AT700" s="496"/>
      <c r="AU700" s="496"/>
      <c r="AV700" s="697"/>
      <c r="AW700" s="697"/>
      <c r="AX700" s="697"/>
      <c r="AY700" s="697"/>
    </row>
    <row r="701">
      <c r="AR701" s="496"/>
      <c r="AS701" s="496"/>
      <c r="AT701" s="496"/>
      <c r="AU701" s="496"/>
      <c r="AV701" s="697"/>
      <c r="AW701" s="697"/>
      <c r="AX701" s="697"/>
      <c r="AY701" s="697"/>
    </row>
    <row r="702">
      <c r="AR702" s="496"/>
      <c r="AS702" s="496"/>
      <c r="AT702" s="496"/>
      <c r="AU702" s="496"/>
      <c r="AV702" s="697"/>
      <c r="AW702" s="697"/>
      <c r="AX702" s="697"/>
      <c r="AY702" s="697"/>
    </row>
    <row r="703">
      <c r="AR703" s="496"/>
      <c r="AS703" s="496"/>
      <c r="AT703" s="496"/>
      <c r="AU703" s="496"/>
      <c r="AV703" s="697"/>
      <c r="AW703" s="697"/>
      <c r="AX703" s="697"/>
      <c r="AY703" s="697"/>
    </row>
    <row r="704">
      <c r="AR704" s="496"/>
      <c r="AS704" s="496"/>
      <c r="AT704" s="496"/>
      <c r="AU704" s="496"/>
      <c r="AV704" s="697"/>
      <c r="AW704" s="697"/>
      <c r="AX704" s="697"/>
      <c r="AY704" s="697"/>
    </row>
    <row r="705">
      <c r="AR705" s="496"/>
      <c r="AS705" s="496"/>
      <c r="AT705" s="496"/>
      <c r="AU705" s="496"/>
      <c r="AV705" s="697"/>
      <c r="AW705" s="697"/>
      <c r="AX705" s="697"/>
      <c r="AY705" s="697"/>
    </row>
    <row r="706">
      <c r="AR706" s="496"/>
      <c r="AS706" s="496"/>
      <c r="AT706" s="496"/>
      <c r="AU706" s="496"/>
      <c r="AV706" s="697"/>
      <c r="AW706" s="697"/>
      <c r="AX706" s="697"/>
      <c r="AY706" s="697"/>
    </row>
    <row r="707">
      <c r="AR707" s="496"/>
      <c r="AS707" s="496"/>
      <c r="AT707" s="496"/>
      <c r="AU707" s="496"/>
      <c r="AV707" s="697"/>
      <c r="AW707" s="697"/>
      <c r="AX707" s="697"/>
      <c r="AY707" s="697"/>
    </row>
    <row r="708">
      <c r="AR708" s="496"/>
      <c r="AS708" s="496"/>
      <c r="AT708" s="496"/>
      <c r="AU708" s="496"/>
      <c r="AV708" s="697"/>
      <c r="AW708" s="697"/>
      <c r="AX708" s="697"/>
      <c r="AY708" s="697"/>
    </row>
    <row r="709">
      <c r="AR709" s="496"/>
      <c r="AS709" s="496"/>
      <c r="AT709" s="496"/>
      <c r="AU709" s="496"/>
      <c r="AV709" s="697"/>
      <c r="AW709" s="697"/>
      <c r="AX709" s="697"/>
      <c r="AY709" s="697"/>
    </row>
    <row r="710">
      <c r="AR710" s="496"/>
      <c r="AS710" s="496"/>
      <c r="AT710" s="496"/>
      <c r="AU710" s="496"/>
      <c r="AV710" s="697"/>
      <c r="AW710" s="697"/>
      <c r="AX710" s="697"/>
      <c r="AY710" s="697"/>
    </row>
    <row r="711">
      <c r="AR711" s="496"/>
      <c r="AS711" s="496"/>
      <c r="AT711" s="496"/>
      <c r="AU711" s="496"/>
      <c r="AV711" s="697"/>
      <c r="AW711" s="697"/>
      <c r="AX711" s="697"/>
      <c r="AY711" s="697"/>
    </row>
    <row r="712">
      <c r="AR712" s="496"/>
      <c r="AS712" s="496"/>
      <c r="AT712" s="496"/>
      <c r="AU712" s="496"/>
      <c r="AV712" s="697"/>
      <c r="AW712" s="697"/>
      <c r="AX712" s="697"/>
      <c r="AY712" s="697"/>
    </row>
    <row r="713">
      <c r="AR713" s="496"/>
      <c r="AS713" s="496"/>
      <c r="AT713" s="496"/>
      <c r="AU713" s="496"/>
      <c r="AV713" s="697"/>
      <c r="AW713" s="697"/>
      <c r="AX713" s="697"/>
      <c r="AY713" s="697"/>
    </row>
    <row r="714">
      <c r="AR714" s="496"/>
      <c r="AS714" s="496"/>
      <c r="AT714" s="496"/>
      <c r="AU714" s="496"/>
      <c r="AV714" s="697"/>
      <c r="AW714" s="697"/>
      <c r="AX714" s="697"/>
      <c r="AY714" s="697"/>
    </row>
    <row r="715">
      <c r="AR715" s="496"/>
      <c r="AS715" s="496"/>
      <c r="AT715" s="496"/>
      <c r="AU715" s="496"/>
      <c r="AV715" s="697"/>
      <c r="AW715" s="697"/>
      <c r="AX715" s="697"/>
      <c r="AY715" s="697"/>
    </row>
    <row r="716">
      <c r="AR716" s="496"/>
      <c r="AS716" s="496"/>
      <c r="AT716" s="496"/>
      <c r="AU716" s="496"/>
      <c r="AV716" s="697"/>
      <c r="AW716" s="697"/>
      <c r="AX716" s="697"/>
      <c r="AY716" s="697"/>
    </row>
    <row r="717">
      <c r="AR717" s="496"/>
      <c r="AS717" s="496"/>
      <c r="AT717" s="496"/>
      <c r="AU717" s="496"/>
      <c r="AV717" s="697"/>
      <c r="AW717" s="697"/>
      <c r="AX717" s="697"/>
      <c r="AY717" s="697"/>
    </row>
    <row r="718">
      <c r="AR718" s="496"/>
      <c r="AS718" s="496"/>
      <c r="AT718" s="496"/>
      <c r="AU718" s="496"/>
      <c r="AV718" s="697"/>
      <c r="AW718" s="697"/>
      <c r="AX718" s="697"/>
      <c r="AY718" s="697"/>
    </row>
    <row r="719">
      <c r="AR719" s="496"/>
      <c r="AS719" s="496"/>
      <c r="AT719" s="496"/>
      <c r="AU719" s="496"/>
      <c r="AV719" s="697"/>
      <c r="AW719" s="697"/>
      <c r="AX719" s="697"/>
      <c r="AY719" s="697"/>
    </row>
    <row r="720">
      <c r="AR720" s="496"/>
      <c r="AS720" s="496"/>
      <c r="AT720" s="496"/>
      <c r="AU720" s="496"/>
      <c r="AV720" s="697"/>
      <c r="AW720" s="697"/>
      <c r="AX720" s="697"/>
      <c r="AY720" s="697"/>
    </row>
    <row r="721">
      <c r="AR721" s="496"/>
      <c r="AS721" s="496"/>
      <c r="AT721" s="496"/>
      <c r="AU721" s="496"/>
      <c r="AV721" s="697"/>
      <c r="AW721" s="697"/>
      <c r="AX721" s="697"/>
      <c r="AY721" s="697"/>
    </row>
    <row r="722">
      <c r="AR722" s="496"/>
      <c r="AS722" s="496"/>
      <c r="AT722" s="496"/>
      <c r="AU722" s="496"/>
      <c r="AV722" s="697"/>
      <c r="AW722" s="697"/>
      <c r="AX722" s="697"/>
      <c r="AY722" s="697"/>
    </row>
    <row r="723">
      <c r="AR723" s="496"/>
      <c r="AS723" s="496"/>
      <c r="AT723" s="496"/>
      <c r="AU723" s="496"/>
      <c r="AV723" s="697"/>
      <c r="AW723" s="697"/>
      <c r="AX723" s="697"/>
      <c r="AY723" s="697"/>
    </row>
    <row r="724">
      <c r="AR724" s="496"/>
      <c r="AS724" s="496"/>
      <c r="AT724" s="496"/>
      <c r="AU724" s="496"/>
      <c r="AV724" s="697"/>
      <c r="AW724" s="697"/>
      <c r="AX724" s="697"/>
      <c r="AY724" s="697"/>
    </row>
    <row r="725">
      <c r="AR725" s="496"/>
      <c r="AS725" s="496"/>
      <c r="AT725" s="496"/>
      <c r="AU725" s="496"/>
      <c r="AV725" s="697"/>
      <c r="AW725" s="697"/>
      <c r="AX725" s="697"/>
      <c r="AY725" s="697"/>
    </row>
    <row r="726">
      <c r="AR726" s="496"/>
      <c r="AS726" s="496"/>
      <c r="AT726" s="496"/>
      <c r="AU726" s="496"/>
      <c r="AV726" s="697"/>
      <c r="AW726" s="697"/>
      <c r="AX726" s="697"/>
      <c r="AY726" s="697"/>
    </row>
    <row r="727">
      <c r="AR727" s="496"/>
      <c r="AS727" s="496"/>
      <c r="AT727" s="496"/>
      <c r="AU727" s="496"/>
      <c r="AV727" s="697"/>
      <c r="AW727" s="697"/>
      <c r="AX727" s="697"/>
      <c r="AY727" s="697"/>
    </row>
    <row r="728">
      <c r="AR728" s="496"/>
      <c r="AS728" s="496"/>
      <c r="AT728" s="496"/>
      <c r="AU728" s="496"/>
      <c r="AV728" s="697"/>
      <c r="AW728" s="697"/>
      <c r="AX728" s="697"/>
      <c r="AY728" s="697"/>
    </row>
    <row r="729">
      <c r="AR729" s="496"/>
      <c r="AS729" s="496"/>
      <c r="AT729" s="496"/>
      <c r="AU729" s="496"/>
      <c r="AV729" s="697"/>
      <c r="AW729" s="697"/>
      <c r="AX729" s="697"/>
      <c r="AY729" s="697"/>
    </row>
    <row r="730">
      <c r="AR730" s="496"/>
      <c r="AS730" s="496"/>
      <c r="AT730" s="496"/>
      <c r="AU730" s="496"/>
      <c r="AV730" s="697"/>
      <c r="AW730" s="697"/>
      <c r="AX730" s="697"/>
      <c r="AY730" s="697"/>
    </row>
    <row r="731">
      <c r="AR731" s="496"/>
      <c r="AS731" s="496"/>
      <c r="AT731" s="496"/>
      <c r="AU731" s="496"/>
      <c r="AV731" s="697"/>
      <c r="AW731" s="697"/>
      <c r="AX731" s="697"/>
      <c r="AY731" s="697"/>
    </row>
    <row r="732">
      <c r="AR732" s="496"/>
      <c r="AS732" s="496"/>
      <c r="AT732" s="496"/>
      <c r="AU732" s="496"/>
      <c r="AV732" s="697"/>
      <c r="AW732" s="697"/>
      <c r="AX732" s="697"/>
      <c r="AY732" s="697"/>
    </row>
    <row r="733">
      <c r="AR733" s="496"/>
      <c r="AS733" s="496"/>
      <c r="AT733" s="496"/>
      <c r="AU733" s="496"/>
      <c r="AV733" s="697"/>
      <c r="AW733" s="697"/>
      <c r="AX733" s="697"/>
      <c r="AY733" s="697"/>
    </row>
    <row r="734">
      <c r="AR734" s="496"/>
      <c r="AS734" s="496"/>
      <c r="AT734" s="496"/>
      <c r="AU734" s="496"/>
      <c r="AV734" s="697"/>
      <c r="AW734" s="697"/>
      <c r="AX734" s="697"/>
      <c r="AY734" s="697"/>
    </row>
    <row r="735">
      <c r="AR735" s="496"/>
      <c r="AS735" s="496"/>
      <c r="AT735" s="496"/>
      <c r="AU735" s="496"/>
      <c r="AV735" s="697"/>
      <c r="AW735" s="697"/>
      <c r="AX735" s="697"/>
      <c r="AY735" s="697"/>
    </row>
    <row r="736">
      <c r="AR736" s="496"/>
      <c r="AS736" s="496"/>
      <c r="AT736" s="496"/>
      <c r="AU736" s="496"/>
      <c r="AV736" s="697"/>
      <c r="AW736" s="697"/>
      <c r="AX736" s="697"/>
      <c r="AY736" s="697"/>
    </row>
    <row r="737">
      <c r="AR737" s="496"/>
      <c r="AS737" s="496"/>
      <c r="AT737" s="496"/>
      <c r="AU737" s="496"/>
      <c r="AV737" s="697"/>
      <c r="AW737" s="697"/>
      <c r="AX737" s="697"/>
      <c r="AY737" s="697"/>
    </row>
    <row r="738">
      <c r="AR738" s="496"/>
      <c r="AS738" s="496"/>
      <c r="AT738" s="496"/>
      <c r="AU738" s="496"/>
      <c r="AV738" s="697"/>
      <c r="AW738" s="697"/>
      <c r="AX738" s="697"/>
      <c r="AY738" s="697"/>
    </row>
    <row r="739">
      <c r="AR739" s="496"/>
      <c r="AS739" s="496"/>
      <c r="AT739" s="496"/>
      <c r="AU739" s="496"/>
      <c r="AV739" s="697"/>
      <c r="AW739" s="697"/>
      <c r="AX739" s="697"/>
      <c r="AY739" s="697"/>
    </row>
    <row r="740">
      <c r="AR740" s="496"/>
      <c r="AS740" s="496"/>
      <c r="AT740" s="496"/>
      <c r="AU740" s="496"/>
      <c r="AV740" s="697"/>
      <c r="AW740" s="697"/>
      <c r="AX740" s="697"/>
      <c r="AY740" s="697"/>
    </row>
    <row r="741">
      <c r="AR741" s="496"/>
      <c r="AS741" s="496"/>
      <c r="AT741" s="496"/>
      <c r="AU741" s="496"/>
      <c r="AV741" s="697"/>
      <c r="AW741" s="697"/>
      <c r="AX741" s="697"/>
      <c r="AY741" s="697"/>
    </row>
    <row r="742">
      <c r="AR742" s="496"/>
      <c r="AS742" s="496"/>
      <c r="AT742" s="496"/>
      <c r="AU742" s="496"/>
      <c r="AV742" s="697"/>
      <c r="AW742" s="697"/>
      <c r="AX742" s="697"/>
      <c r="AY742" s="697"/>
    </row>
    <row r="743">
      <c r="AR743" s="496"/>
      <c r="AS743" s="496"/>
      <c r="AT743" s="496"/>
      <c r="AU743" s="496"/>
      <c r="AV743" s="697"/>
      <c r="AW743" s="697"/>
      <c r="AX743" s="697"/>
      <c r="AY743" s="697"/>
    </row>
    <row r="744">
      <c r="AR744" s="496"/>
      <c r="AS744" s="496"/>
      <c r="AT744" s="496"/>
      <c r="AU744" s="496"/>
      <c r="AV744" s="697"/>
      <c r="AW744" s="697"/>
      <c r="AX744" s="697"/>
      <c r="AY744" s="697"/>
    </row>
    <row r="745">
      <c r="AR745" s="496"/>
      <c r="AS745" s="496"/>
      <c r="AT745" s="496"/>
      <c r="AU745" s="496"/>
      <c r="AV745" s="697"/>
      <c r="AW745" s="697"/>
      <c r="AX745" s="697"/>
      <c r="AY745" s="697"/>
    </row>
    <row r="746">
      <c r="AR746" s="496"/>
      <c r="AS746" s="496"/>
      <c r="AT746" s="496"/>
      <c r="AU746" s="496"/>
      <c r="AV746" s="697"/>
      <c r="AW746" s="697"/>
      <c r="AX746" s="697"/>
      <c r="AY746" s="697"/>
    </row>
    <row r="747">
      <c r="AR747" s="496"/>
      <c r="AS747" s="496"/>
      <c r="AT747" s="496"/>
      <c r="AU747" s="496"/>
      <c r="AV747" s="697"/>
      <c r="AW747" s="697"/>
      <c r="AX747" s="697"/>
      <c r="AY747" s="697"/>
    </row>
    <row r="748">
      <c r="AR748" s="496"/>
      <c r="AS748" s="496"/>
      <c r="AT748" s="496"/>
      <c r="AU748" s="496"/>
      <c r="AV748" s="697"/>
      <c r="AW748" s="697"/>
      <c r="AX748" s="697"/>
      <c r="AY748" s="697"/>
    </row>
    <row r="749">
      <c r="AR749" s="496"/>
      <c r="AS749" s="496"/>
      <c r="AT749" s="496"/>
      <c r="AU749" s="496"/>
      <c r="AV749" s="697"/>
      <c r="AW749" s="697"/>
      <c r="AX749" s="697"/>
      <c r="AY749" s="697"/>
    </row>
    <row r="750">
      <c r="AR750" s="496"/>
      <c r="AS750" s="496"/>
      <c r="AT750" s="496"/>
      <c r="AU750" s="496"/>
      <c r="AV750" s="697"/>
      <c r="AW750" s="697"/>
      <c r="AX750" s="697"/>
      <c r="AY750" s="697"/>
    </row>
    <row r="751">
      <c r="AR751" s="496"/>
      <c r="AS751" s="496"/>
      <c r="AT751" s="496"/>
      <c r="AU751" s="496"/>
      <c r="AV751" s="697"/>
      <c r="AW751" s="697"/>
      <c r="AX751" s="697"/>
      <c r="AY751" s="697"/>
    </row>
    <row r="752">
      <c r="AR752" s="496"/>
      <c r="AS752" s="496"/>
      <c r="AT752" s="496"/>
      <c r="AU752" s="496"/>
      <c r="AV752" s="697"/>
      <c r="AW752" s="697"/>
      <c r="AX752" s="697"/>
      <c r="AY752" s="697"/>
    </row>
    <row r="753">
      <c r="AR753" s="496"/>
      <c r="AS753" s="496"/>
      <c r="AT753" s="496"/>
      <c r="AU753" s="496"/>
      <c r="AV753" s="697"/>
      <c r="AW753" s="697"/>
      <c r="AX753" s="697"/>
      <c r="AY753" s="697"/>
    </row>
    <row r="754">
      <c r="AR754" s="496"/>
      <c r="AS754" s="496"/>
      <c r="AT754" s="496"/>
      <c r="AU754" s="496"/>
      <c r="AV754" s="697"/>
      <c r="AW754" s="697"/>
      <c r="AX754" s="697"/>
      <c r="AY754" s="697"/>
    </row>
    <row r="755">
      <c r="AR755" s="496"/>
      <c r="AS755" s="496"/>
      <c r="AT755" s="496"/>
      <c r="AU755" s="496"/>
      <c r="AV755" s="697"/>
      <c r="AW755" s="697"/>
      <c r="AX755" s="697"/>
      <c r="AY755" s="697"/>
    </row>
    <row r="756">
      <c r="AR756" s="496"/>
      <c r="AS756" s="496"/>
      <c r="AT756" s="496"/>
      <c r="AU756" s="496"/>
      <c r="AV756" s="697"/>
      <c r="AW756" s="697"/>
      <c r="AX756" s="697"/>
      <c r="AY756" s="697"/>
    </row>
    <row r="757">
      <c r="AR757" s="496"/>
      <c r="AS757" s="496"/>
      <c r="AT757" s="496"/>
      <c r="AU757" s="496"/>
      <c r="AV757" s="697"/>
      <c r="AW757" s="697"/>
      <c r="AX757" s="697"/>
      <c r="AY757" s="697"/>
    </row>
    <row r="758">
      <c r="AR758" s="496"/>
      <c r="AS758" s="496"/>
      <c r="AT758" s="496"/>
      <c r="AU758" s="496"/>
      <c r="AV758" s="697"/>
      <c r="AW758" s="697"/>
      <c r="AX758" s="697"/>
      <c r="AY758" s="697"/>
    </row>
    <row r="759">
      <c r="AR759" s="496"/>
      <c r="AS759" s="496"/>
      <c r="AT759" s="496"/>
      <c r="AU759" s="496"/>
      <c r="AV759" s="697"/>
      <c r="AW759" s="697"/>
      <c r="AX759" s="697"/>
      <c r="AY759" s="697"/>
    </row>
    <row r="760">
      <c r="AR760" s="496"/>
      <c r="AS760" s="496"/>
      <c r="AT760" s="496"/>
      <c r="AU760" s="496"/>
      <c r="AV760" s="697"/>
      <c r="AW760" s="697"/>
      <c r="AX760" s="697"/>
      <c r="AY760" s="697"/>
    </row>
    <row r="761">
      <c r="AR761" s="496"/>
      <c r="AS761" s="496"/>
      <c r="AT761" s="496"/>
      <c r="AU761" s="496"/>
      <c r="AV761" s="697"/>
      <c r="AW761" s="697"/>
      <c r="AX761" s="697"/>
      <c r="AY761" s="697"/>
    </row>
    <row r="762">
      <c r="AR762" s="496"/>
      <c r="AS762" s="496"/>
      <c r="AT762" s="496"/>
      <c r="AU762" s="496"/>
      <c r="AV762" s="697"/>
      <c r="AW762" s="697"/>
      <c r="AX762" s="697"/>
      <c r="AY762" s="697"/>
    </row>
    <row r="763">
      <c r="AR763" s="496"/>
      <c r="AS763" s="496"/>
      <c r="AT763" s="496"/>
      <c r="AU763" s="496"/>
      <c r="AV763" s="697"/>
      <c r="AW763" s="697"/>
      <c r="AX763" s="697"/>
      <c r="AY763" s="697"/>
    </row>
    <row r="764">
      <c r="AR764" s="496"/>
      <c r="AS764" s="496"/>
      <c r="AT764" s="496"/>
      <c r="AU764" s="496"/>
      <c r="AV764" s="697"/>
      <c r="AW764" s="697"/>
      <c r="AX764" s="697"/>
      <c r="AY764" s="697"/>
    </row>
    <row r="765">
      <c r="AR765" s="496"/>
      <c r="AS765" s="496"/>
      <c r="AT765" s="496"/>
      <c r="AU765" s="496"/>
      <c r="AV765" s="697"/>
      <c r="AW765" s="697"/>
      <c r="AX765" s="697"/>
      <c r="AY765" s="697"/>
    </row>
    <row r="766">
      <c r="AR766" s="496"/>
      <c r="AS766" s="496"/>
      <c r="AT766" s="496"/>
      <c r="AU766" s="496"/>
      <c r="AV766" s="697"/>
      <c r="AW766" s="697"/>
      <c r="AX766" s="697"/>
      <c r="AY766" s="697"/>
    </row>
    <row r="767">
      <c r="AR767" s="496"/>
      <c r="AS767" s="496"/>
      <c r="AT767" s="496"/>
      <c r="AU767" s="496"/>
      <c r="AV767" s="697"/>
      <c r="AW767" s="697"/>
      <c r="AX767" s="697"/>
      <c r="AY767" s="697"/>
    </row>
    <row r="768">
      <c r="AR768" s="496"/>
      <c r="AS768" s="496"/>
      <c r="AT768" s="496"/>
      <c r="AU768" s="496"/>
      <c r="AV768" s="697"/>
      <c r="AW768" s="697"/>
      <c r="AX768" s="697"/>
      <c r="AY768" s="697"/>
    </row>
    <row r="769">
      <c r="AR769" s="496"/>
      <c r="AS769" s="496"/>
      <c r="AT769" s="496"/>
      <c r="AU769" s="496"/>
      <c r="AV769" s="697"/>
      <c r="AW769" s="697"/>
      <c r="AX769" s="697"/>
      <c r="AY769" s="697"/>
    </row>
    <row r="770">
      <c r="AR770" s="496"/>
      <c r="AS770" s="496"/>
      <c r="AT770" s="496"/>
      <c r="AU770" s="496"/>
      <c r="AV770" s="697"/>
      <c r="AW770" s="697"/>
      <c r="AX770" s="697"/>
      <c r="AY770" s="697"/>
    </row>
    <row r="771">
      <c r="AR771" s="496"/>
      <c r="AS771" s="496"/>
      <c r="AT771" s="496"/>
      <c r="AU771" s="496"/>
      <c r="AV771" s="697"/>
      <c r="AW771" s="697"/>
      <c r="AX771" s="697"/>
      <c r="AY771" s="697"/>
    </row>
    <row r="772">
      <c r="AR772" s="496"/>
      <c r="AS772" s="496"/>
      <c r="AT772" s="496"/>
      <c r="AU772" s="496"/>
      <c r="AV772" s="697"/>
      <c r="AW772" s="697"/>
      <c r="AX772" s="697"/>
      <c r="AY772" s="697"/>
    </row>
    <row r="773">
      <c r="AR773" s="496"/>
      <c r="AS773" s="496"/>
      <c r="AT773" s="496"/>
      <c r="AU773" s="496"/>
      <c r="AV773" s="697"/>
      <c r="AW773" s="697"/>
      <c r="AX773" s="697"/>
      <c r="AY773" s="697"/>
    </row>
    <row r="774">
      <c r="AR774" s="496"/>
      <c r="AS774" s="496"/>
      <c r="AT774" s="496"/>
      <c r="AU774" s="496"/>
      <c r="AV774" s="697"/>
      <c r="AW774" s="697"/>
      <c r="AX774" s="697"/>
      <c r="AY774" s="697"/>
    </row>
    <row r="775">
      <c r="AR775" s="496"/>
      <c r="AS775" s="496"/>
      <c r="AT775" s="496"/>
      <c r="AU775" s="496"/>
      <c r="AV775" s="697"/>
      <c r="AW775" s="697"/>
      <c r="AX775" s="697"/>
      <c r="AY775" s="697"/>
    </row>
    <row r="776">
      <c r="AR776" s="496"/>
      <c r="AS776" s="496"/>
      <c r="AT776" s="496"/>
      <c r="AU776" s="496"/>
      <c r="AV776" s="697"/>
      <c r="AW776" s="697"/>
      <c r="AX776" s="697"/>
      <c r="AY776" s="697"/>
    </row>
    <row r="777">
      <c r="AR777" s="496"/>
      <c r="AS777" s="496"/>
      <c r="AT777" s="496"/>
      <c r="AU777" s="496"/>
      <c r="AV777" s="697"/>
      <c r="AW777" s="697"/>
      <c r="AX777" s="697"/>
      <c r="AY777" s="697"/>
    </row>
    <row r="778">
      <c r="AR778" s="496"/>
      <c r="AS778" s="496"/>
      <c r="AT778" s="496"/>
      <c r="AU778" s="496"/>
      <c r="AV778" s="697"/>
      <c r="AW778" s="697"/>
      <c r="AX778" s="697"/>
      <c r="AY778" s="697"/>
    </row>
    <row r="779">
      <c r="AR779" s="496"/>
      <c r="AS779" s="496"/>
      <c r="AT779" s="496"/>
      <c r="AU779" s="496"/>
      <c r="AV779" s="697"/>
      <c r="AW779" s="697"/>
      <c r="AX779" s="697"/>
      <c r="AY779" s="697"/>
    </row>
    <row r="780">
      <c r="AR780" s="496"/>
      <c r="AS780" s="496"/>
      <c r="AT780" s="496"/>
      <c r="AU780" s="496"/>
      <c r="AV780" s="697"/>
      <c r="AW780" s="697"/>
      <c r="AX780" s="697"/>
      <c r="AY780" s="697"/>
    </row>
    <row r="781">
      <c r="AR781" s="496"/>
      <c r="AS781" s="496"/>
      <c r="AT781" s="496"/>
      <c r="AU781" s="496"/>
      <c r="AV781" s="697"/>
      <c r="AW781" s="697"/>
      <c r="AX781" s="697"/>
      <c r="AY781" s="697"/>
    </row>
    <row r="782">
      <c r="AR782" s="496"/>
      <c r="AS782" s="496"/>
      <c r="AT782" s="496"/>
      <c r="AU782" s="496"/>
      <c r="AV782" s="697"/>
      <c r="AW782" s="697"/>
      <c r="AX782" s="697"/>
      <c r="AY782" s="697"/>
    </row>
    <row r="783">
      <c r="AR783" s="496"/>
      <c r="AS783" s="496"/>
      <c r="AT783" s="496"/>
      <c r="AU783" s="496"/>
      <c r="AV783" s="697"/>
      <c r="AW783" s="697"/>
      <c r="AX783" s="697"/>
      <c r="AY783" s="697"/>
    </row>
    <row r="784">
      <c r="AR784" s="496"/>
      <c r="AS784" s="496"/>
      <c r="AT784" s="496"/>
      <c r="AU784" s="496"/>
      <c r="AV784" s="697"/>
      <c r="AW784" s="697"/>
      <c r="AX784" s="697"/>
      <c r="AY784" s="697"/>
    </row>
    <row r="785">
      <c r="AR785" s="496"/>
      <c r="AS785" s="496"/>
      <c r="AT785" s="496"/>
      <c r="AU785" s="496"/>
      <c r="AV785" s="697"/>
      <c r="AW785" s="697"/>
      <c r="AX785" s="697"/>
      <c r="AY785" s="697"/>
    </row>
    <row r="786">
      <c r="AR786" s="496"/>
      <c r="AS786" s="496"/>
      <c r="AT786" s="496"/>
      <c r="AU786" s="496"/>
      <c r="AV786" s="697"/>
      <c r="AW786" s="697"/>
      <c r="AX786" s="697"/>
      <c r="AY786" s="697"/>
    </row>
    <row r="787">
      <c r="AR787" s="496"/>
      <c r="AS787" s="496"/>
      <c r="AT787" s="496"/>
      <c r="AU787" s="496"/>
      <c r="AV787" s="697"/>
      <c r="AW787" s="697"/>
      <c r="AX787" s="697"/>
      <c r="AY787" s="697"/>
    </row>
    <row r="788">
      <c r="AR788" s="496"/>
      <c r="AS788" s="496"/>
      <c r="AT788" s="496"/>
      <c r="AU788" s="496"/>
      <c r="AV788" s="697"/>
      <c r="AW788" s="697"/>
      <c r="AX788" s="697"/>
      <c r="AY788" s="697"/>
    </row>
    <row r="789">
      <c r="AR789" s="496"/>
      <c r="AS789" s="496"/>
      <c r="AT789" s="496"/>
      <c r="AU789" s="496"/>
      <c r="AV789" s="697"/>
      <c r="AW789" s="697"/>
      <c r="AX789" s="697"/>
      <c r="AY789" s="697"/>
    </row>
    <row r="790">
      <c r="AR790" s="496"/>
      <c r="AS790" s="496"/>
      <c r="AT790" s="496"/>
      <c r="AU790" s="496"/>
      <c r="AV790" s="697"/>
      <c r="AW790" s="697"/>
      <c r="AX790" s="697"/>
      <c r="AY790" s="697"/>
    </row>
    <row r="791">
      <c r="AR791" s="496"/>
      <c r="AS791" s="496"/>
      <c r="AT791" s="496"/>
      <c r="AU791" s="496"/>
      <c r="AV791" s="697"/>
      <c r="AW791" s="697"/>
      <c r="AX791" s="697"/>
      <c r="AY791" s="697"/>
    </row>
    <row r="792">
      <c r="AR792" s="496"/>
      <c r="AS792" s="496"/>
      <c r="AT792" s="496"/>
      <c r="AU792" s="496"/>
      <c r="AV792" s="697"/>
      <c r="AW792" s="697"/>
      <c r="AX792" s="697"/>
      <c r="AY792" s="697"/>
    </row>
    <row r="793">
      <c r="AR793" s="496"/>
      <c r="AS793" s="496"/>
      <c r="AT793" s="496"/>
      <c r="AU793" s="496"/>
      <c r="AV793" s="697"/>
      <c r="AW793" s="697"/>
      <c r="AX793" s="697"/>
      <c r="AY793" s="697"/>
    </row>
    <row r="794">
      <c r="AR794" s="496"/>
      <c r="AS794" s="496"/>
      <c r="AT794" s="496"/>
      <c r="AU794" s="496"/>
      <c r="AV794" s="697"/>
      <c r="AW794" s="697"/>
      <c r="AX794" s="697"/>
      <c r="AY794" s="697"/>
    </row>
    <row r="795">
      <c r="AR795" s="496"/>
      <c r="AS795" s="496"/>
      <c r="AT795" s="496"/>
      <c r="AU795" s="496"/>
      <c r="AV795" s="697"/>
      <c r="AW795" s="697"/>
      <c r="AX795" s="697"/>
      <c r="AY795" s="697"/>
    </row>
    <row r="796">
      <c r="AR796" s="496"/>
      <c r="AS796" s="496"/>
      <c r="AT796" s="496"/>
      <c r="AU796" s="496"/>
      <c r="AV796" s="697"/>
      <c r="AW796" s="697"/>
      <c r="AX796" s="697"/>
      <c r="AY796" s="697"/>
    </row>
    <row r="797">
      <c r="AR797" s="496"/>
      <c r="AS797" s="496"/>
      <c r="AT797" s="496"/>
      <c r="AU797" s="496"/>
      <c r="AV797" s="697"/>
      <c r="AW797" s="697"/>
      <c r="AX797" s="697"/>
      <c r="AY797" s="697"/>
    </row>
    <row r="798">
      <c r="AR798" s="496"/>
      <c r="AS798" s="496"/>
      <c r="AT798" s="496"/>
      <c r="AU798" s="496"/>
      <c r="AV798" s="697"/>
      <c r="AW798" s="697"/>
      <c r="AX798" s="697"/>
      <c r="AY798" s="697"/>
    </row>
    <row r="799">
      <c r="AR799" s="496"/>
      <c r="AS799" s="496"/>
      <c r="AT799" s="496"/>
      <c r="AU799" s="496"/>
      <c r="AV799" s="697"/>
      <c r="AW799" s="697"/>
      <c r="AX799" s="697"/>
      <c r="AY799" s="697"/>
    </row>
    <row r="800">
      <c r="AR800" s="496"/>
      <c r="AS800" s="496"/>
      <c r="AT800" s="496"/>
      <c r="AU800" s="496"/>
      <c r="AV800" s="697"/>
      <c r="AW800" s="697"/>
      <c r="AX800" s="697"/>
      <c r="AY800" s="697"/>
    </row>
    <row r="801">
      <c r="AR801" s="496"/>
      <c r="AS801" s="496"/>
      <c r="AT801" s="496"/>
      <c r="AU801" s="496"/>
      <c r="AV801" s="697"/>
      <c r="AW801" s="697"/>
      <c r="AX801" s="697"/>
      <c r="AY801" s="697"/>
    </row>
    <row r="802">
      <c r="AR802" s="496"/>
      <c r="AS802" s="496"/>
      <c r="AT802" s="496"/>
      <c r="AU802" s="496"/>
      <c r="AV802" s="697"/>
      <c r="AW802" s="697"/>
      <c r="AX802" s="697"/>
      <c r="AY802" s="697"/>
    </row>
    <row r="803">
      <c r="AR803" s="496"/>
      <c r="AS803" s="496"/>
      <c r="AT803" s="496"/>
      <c r="AU803" s="496"/>
      <c r="AV803" s="697"/>
      <c r="AW803" s="697"/>
      <c r="AX803" s="697"/>
      <c r="AY803" s="697"/>
    </row>
    <row r="804">
      <c r="AR804" s="496"/>
      <c r="AS804" s="496"/>
      <c r="AT804" s="496"/>
      <c r="AU804" s="496"/>
      <c r="AV804" s="697"/>
      <c r="AW804" s="697"/>
      <c r="AX804" s="697"/>
      <c r="AY804" s="697"/>
    </row>
    <row r="805">
      <c r="AR805" s="496"/>
      <c r="AS805" s="496"/>
      <c r="AT805" s="496"/>
      <c r="AU805" s="496"/>
      <c r="AV805" s="697"/>
      <c r="AW805" s="697"/>
      <c r="AX805" s="697"/>
      <c r="AY805" s="697"/>
    </row>
    <row r="806">
      <c r="AR806" s="496"/>
      <c r="AS806" s="496"/>
      <c r="AT806" s="496"/>
      <c r="AU806" s="496"/>
      <c r="AV806" s="697"/>
      <c r="AW806" s="697"/>
      <c r="AX806" s="697"/>
      <c r="AY806" s="697"/>
    </row>
    <row r="807">
      <c r="AR807" s="496"/>
      <c r="AS807" s="496"/>
      <c r="AT807" s="496"/>
      <c r="AU807" s="496"/>
      <c r="AV807" s="697"/>
      <c r="AW807" s="697"/>
      <c r="AX807" s="697"/>
      <c r="AY807" s="697"/>
    </row>
    <row r="808">
      <c r="AR808" s="496"/>
      <c r="AS808" s="496"/>
      <c r="AT808" s="496"/>
      <c r="AU808" s="496"/>
      <c r="AV808" s="697"/>
      <c r="AW808" s="697"/>
      <c r="AX808" s="697"/>
      <c r="AY808" s="697"/>
    </row>
    <row r="809">
      <c r="AR809" s="496"/>
      <c r="AS809" s="496"/>
      <c r="AT809" s="496"/>
      <c r="AU809" s="496"/>
      <c r="AV809" s="697"/>
      <c r="AW809" s="697"/>
      <c r="AX809" s="697"/>
      <c r="AY809" s="697"/>
    </row>
    <row r="810">
      <c r="AR810" s="496"/>
      <c r="AS810" s="496"/>
      <c r="AT810" s="496"/>
      <c r="AU810" s="496"/>
      <c r="AV810" s="697"/>
      <c r="AW810" s="697"/>
      <c r="AX810" s="697"/>
      <c r="AY810" s="697"/>
    </row>
    <row r="811">
      <c r="AR811" s="496"/>
      <c r="AS811" s="496"/>
      <c r="AT811" s="496"/>
      <c r="AU811" s="496"/>
      <c r="AV811" s="697"/>
      <c r="AW811" s="697"/>
      <c r="AX811" s="697"/>
      <c r="AY811" s="697"/>
    </row>
    <row r="812">
      <c r="AR812" s="496"/>
      <c r="AS812" s="496"/>
      <c r="AT812" s="496"/>
      <c r="AU812" s="496"/>
      <c r="AV812" s="697"/>
      <c r="AW812" s="697"/>
      <c r="AX812" s="697"/>
      <c r="AY812" s="697"/>
    </row>
    <row r="813">
      <c r="AR813" s="496"/>
      <c r="AS813" s="496"/>
      <c r="AT813" s="496"/>
      <c r="AU813" s="496"/>
      <c r="AV813" s="697"/>
      <c r="AW813" s="697"/>
      <c r="AX813" s="697"/>
      <c r="AY813" s="697"/>
    </row>
    <row r="814">
      <c r="AR814" s="496"/>
      <c r="AS814" s="496"/>
      <c r="AT814" s="496"/>
      <c r="AU814" s="496"/>
      <c r="AV814" s="697"/>
      <c r="AW814" s="697"/>
      <c r="AX814" s="697"/>
      <c r="AY814" s="697"/>
    </row>
    <row r="815">
      <c r="AR815" s="496"/>
      <c r="AS815" s="496"/>
      <c r="AT815" s="496"/>
      <c r="AU815" s="496"/>
      <c r="AV815" s="697"/>
      <c r="AW815" s="697"/>
      <c r="AX815" s="697"/>
      <c r="AY815" s="697"/>
    </row>
    <row r="816">
      <c r="AR816" s="496"/>
      <c r="AS816" s="496"/>
      <c r="AT816" s="496"/>
      <c r="AU816" s="496"/>
      <c r="AV816" s="697"/>
      <c r="AW816" s="697"/>
      <c r="AX816" s="697"/>
      <c r="AY816" s="697"/>
    </row>
    <row r="817">
      <c r="AR817" s="496"/>
      <c r="AS817" s="496"/>
      <c r="AT817" s="496"/>
      <c r="AU817" s="496"/>
      <c r="AV817" s="697"/>
      <c r="AW817" s="697"/>
      <c r="AX817" s="697"/>
      <c r="AY817" s="697"/>
    </row>
    <row r="818">
      <c r="AR818" s="496"/>
      <c r="AS818" s="496"/>
      <c r="AT818" s="496"/>
      <c r="AU818" s="496"/>
      <c r="AV818" s="697"/>
      <c r="AW818" s="697"/>
      <c r="AX818" s="697"/>
      <c r="AY818" s="697"/>
    </row>
    <row r="819">
      <c r="AR819" s="496"/>
      <c r="AS819" s="496"/>
      <c r="AT819" s="496"/>
      <c r="AU819" s="496"/>
      <c r="AV819" s="697"/>
      <c r="AW819" s="697"/>
      <c r="AX819" s="697"/>
      <c r="AY819" s="697"/>
    </row>
    <row r="820">
      <c r="AR820" s="496"/>
      <c r="AS820" s="496"/>
      <c r="AT820" s="496"/>
      <c r="AU820" s="496"/>
      <c r="AV820" s="697"/>
      <c r="AW820" s="697"/>
      <c r="AX820" s="697"/>
      <c r="AY820" s="697"/>
    </row>
    <row r="821">
      <c r="AR821" s="496"/>
      <c r="AS821" s="496"/>
      <c r="AT821" s="496"/>
      <c r="AU821" s="496"/>
      <c r="AV821" s="697"/>
      <c r="AW821" s="697"/>
      <c r="AX821" s="697"/>
      <c r="AY821" s="697"/>
    </row>
    <row r="822">
      <c r="AR822" s="496"/>
      <c r="AS822" s="496"/>
      <c r="AT822" s="496"/>
      <c r="AU822" s="496"/>
      <c r="AV822" s="697"/>
      <c r="AW822" s="697"/>
      <c r="AX822" s="697"/>
      <c r="AY822" s="697"/>
    </row>
    <row r="823">
      <c r="AR823" s="496"/>
      <c r="AS823" s="496"/>
      <c r="AT823" s="496"/>
      <c r="AU823" s="496"/>
      <c r="AV823" s="697"/>
      <c r="AW823" s="697"/>
      <c r="AX823" s="697"/>
      <c r="AY823" s="697"/>
    </row>
    <row r="824">
      <c r="AR824" s="496"/>
      <c r="AS824" s="496"/>
      <c r="AT824" s="496"/>
      <c r="AU824" s="496"/>
      <c r="AV824" s="697"/>
      <c r="AW824" s="697"/>
      <c r="AX824" s="697"/>
      <c r="AY824" s="697"/>
    </row>
    <row r="825">
      <c r="AR825" s="496"/>
      <c r="AS825" s="496"/>
      <c r="AT825" s="496"/>
      <c r="AU825" s="496"/>
      <c r="AV825" s="697"/>
      <c r="AW825" s="697"/>
      <c r="AX825" s="697"/>
      <c r="AY825" s="697"/>
    </row>
    <row r="826">
      <c r="AR826" s="496"/>
      <c r="AS826" s="496"/>
      <c r="AT826" s="496"/>
      <c r="AU826" s="496"/>
      <c r="AV826" s="697"/>
      <c r="AW826" s="697"/>
      <c r="AX826" s="697"/>
      <c r="AY826" s="697"/>
    </row>
    <row r="827">
      <c r="AR827" s="496"/>
      <c r="AS827" s="496"/>
      <c r="AT827" s="496"/>
      <c r="AU827" s="496"/>
      <c r="AV827" s="697"/>
      <c r="AW827" s="697"/>
      <c r="AX827" s="697"/>
      <c r="AY827" s="697"/>
    </row>
    <row r="828">
      <c r="AR828" s="496"/>
      <c r="AS828" s="496"/>
      <c r="AT828" s="496"/>
      <c r="AU828" s="496"/>
      <c r="AV828" s="697"/>
      <c r="AW828" s="697"/>
      <c r="AX828" s="697"/>
      <c r="AY828" s="697"/>
    </row>
    <row r="829">
      <c r="AR829" s="496"/>
      <c r="AS829" s="496"/>
      <c r="AT829" s="496"/>
      <c r="AU829" s="496"/>
      <c r="AV829" s="697"/>
      <c r="AW829" s="697"/>
      <c r="AX829" s="697"/>
      <c r="AY829" s="697"/>
    </row>
    <row r="830">
      <c r="AR830" s="496"/>
      <c r="AS830" s="496"/>
      <c r="AT830" s="496"/>
      <c r="AU830" s="496"/>
      <c r="AV830" s="697"/>
      <c r="AW830" s="697"/>
      <c r="AX830" s="697"/>
      <c r="AY830" s="697"/>
    </row>
    <row r="831">
      <c r="AR831" s="496"/>
      <c r="AS831" s="496"/>
      <c r="AT831" s="496"/>
      <c r="AU831" s="496"/>
      <c r="AV831" s="697"/>
      <c r="AW831" s="697"/>
      <c r="AX831" s="697"/>
      <c r="AY831" s="697"/>
    </row>
    <row r="832">
      <c r="AR832" s="496"/>
      <c r="AS832" s="496"/>
      <c r="AT832" s="496"/>
      <c r="AU832" s="496"/>
      <c r="AV832" s="697"/>
      <c r="AW832" s="697"/>
      <c r="AX832" s="697"/>
      <c r="AY832" s="697"/>
    </row>
    <row r="833">
      <c r="AR833" s="496"/>
      <c r="AS833" s="496"/>
      <c r="AT833" s="496"/>
      <c r="AU833" s="496"/>
      <c r="AV833" s="697"/>
      <c r="AW833" s="697"/>
      <c r="AX833" s="697"/>
      <c r="AY833" s="697"/>
    </row>
    <row r="834">
      <c r="AR834" s="496"/>
      <c r="AS834" s="496"/>
      <c r="AT834" s="496"/>
      <c r="AU834" s="496"/>
      <c r="AV834" s="697"/>
      <c r="AW834" s="697"/>
      <c r="AX834" s="697"/>
      <c r="AY834" s="697"/>
    </row>
    <row r="835">
      <c r="AR835" s="496"/>
      <c r="AS835" s="496"/>
      <c r="AT835" s="496"/>
      <c r="AU835" s="496"/>
      <c r="AV835" s="697"/>
      <c r="AW835" s="697"/>
      <c r="AX835" s="697"/>
      <c r="AY835" s="697"/>
    </row>
    <row r="836">
      <c r="AR836" s="496"/>
      <c r="AS836" s="496"/>
      <c r="AT836" s="496"/>
      <c r="AU836" s="496"/>
      <c r="AV836" s="697"/>
      <c r="AW836" s="697"/>
      <c r="AX836" s="697"/>
      <c r="AY836" s="697"/>
    </row>
    <row r="837">
      <c r="AR837" s="496"/>
      <c r="AS837" s="496"/>
      <c r="AT837" s="496"/>
      <c r="AU837" s="496"/>
      <c r="AV837" s="697"/>
      <c r="AW837" s="697"/>
      <c r="AX837" s="697"/>
      <c r="AY837" s="697"/>
    </row>
    <row r="838">
      <c r="AR838" s="496"/>
      <c r="AS838" s="496"/>
      <c r="AT838" s="496"/>
      <c r="AU838" s="496"/>
      <c r="AV838" s="697"/>
      <c r="AW838" s="697"/>
      <c r="AX838" s="697"/>
      <c r="AY838" s="697"/>
    </row>
    <row r="839">
      <c r="AR839" s="496"/>
      <c r="AS839" s="496"/>
      <c r="AT839" s="496"/>
      <c r="AU839" s="496"/>
      <c r="AV839" s="697"/>
      <c r="AW839" s="697"/>
      <c r="AX839" s="697"/>
      <c r="AY839" s="697"/>
    </row>
    <row r="840">
      <c r="AR840" s="496"/>
      <c r="AS840" s="496"/>
      <c r="AT840" s="496"/>
      <c r="AU840" s="496"/>
      <c r="AV840" s="697"/>
      <c r="AW840" s="697"/>
      <c r="AX840" s="697"/>
      <c r="AY840" s="697"/>
    </row>
    <row r="841">
      <c r="AR841" s="496"/>
      <c r="AS841" s="496"/>
      <c r="AT841" s="496"/>
      <c r="AU841" s="496"/>
      <c r="AV841" s="697"/>
      <c r="AW841" s="697"/>
      <c r="AX841" s="697"/>
      <c r="AY841" s="697"/>
    </row>
    <row r="842">
      <c r="AR842" s="496"/>
      <c r="AS842" s="496"/>
      <c r="AT842" s="496"/>
      <c r="AU842" s="496"/>
      <c r="AV842" s="697"/>
      <c r="AW842" s="697"/>
      <c r="AX842" s="697"/>
      <c r="AY842" s="697"/>
    </row>
    <row r="843">
      <c r="AR843" s="496"/>
      <c r="AS843" s="496"/>
      <c r="AT843" s="496"/>
      <c r="AU843" s="496"/>
      <c r="AV843" s="697"/>
      <c r="AW843" s="697"/>
      <c r="AX843" s="697"/>
      <c r="AY843" s="697"/>
    </row>
    <row r="844">
      <c r="AR844" s="496"/>
      <c r="AS844" s="496"/>
      <c r="AT844" s="496"/>
      <c r="AU844" s="496"/>
      <c r="AV844" s="697"/>
      <c r="AW844" s="697"/>
      <c r="AX844" s="697"/>
      <c r="AY844" s="697"/>
    </row>
    <row r="845">
      <c r="AR845" s="496"/>
      <c r="AS845" s="496"/>
      <c r="AT845" s="496"/>
      <c r="AU845" s="496"/>
      <c r="AV845" s="697"/>
      <c r="AW845" s="697"/>
      <c r="AX845" s="697"/>
      <c r="AY845" s="697"/>
    </row>
    <row r="846">
      <c r="AR846" s="496"/>
      <c r="AS846" s="496"/>
      <c r="AT846" s="496"/>
      <c r="AU846" s="496"/>
      <c r="AV846" s="697"/>
      <c r="AW846" s="697"/>
      <c r="AX846" s="697"/>
      <c r="AY846" s="697"/>
    </row>
    <row r="847">
      <c r="AR847" s="496"/>
      <c r="AS847" s="496"/>
      <c r="AT847" s="496"/>
      <c r="AU847" s="496"/>
      <c r="AV847" s="697"/>
      <c r="AW847" s="697"/>
      <c r="AX847" s="697"/>
      <c r="AY847" s="697"/>
    </row>
    <row r="848">
      <c r="AR848" s="496"/>
      <c r="AS848" s="496"/>
      <c r="AT848" s="496"/>
      <c r="AU848" s="496"/>
      <c r="AV848" s="697"/>
      <c r="AW848" s="697"/>
      <c r="AX848" s="697"/>
      <c r="AY848" s="697"/>
    </row>
    <row r="849">
      <c r="AR849" s="496"/>
      <c r="AS849" s="496"/>
      <c r="AT849" s="496"/>
      <c r="AU849" s="496"/>
      <c r="AV849" s="697"/>
      <c r="AW849" s="697"/>
      <c r="AX849" s="697"/>
      <c r="AY849" s="697"/>
    </row>
    <row r="850">
      <c r="AR850" s="496"/>
      <c r="AS850" s="496"/>
      <c r="AT850" s="496"/>
      <c r="AU850" s="496"/>
      <c r="AV850" s="697"/>
      <c r="AW850" s="697"/>
      <c r="AX850" s="697"/>
      <c r="AY850" s="697"/>
    </row>
    <row r="851">
      <c r="AR851" s="496"/>
      <c r="AS851" s="496"/>
      <c r="AT851" s="496"/>
      <c r="AU851" s="496"/>
      <c r="AV851" s="697"/>
      <c r="AW851" s="697"/>
      <c r="AX851" s="697"/>
      <c r="AY851" s="697"/>
    </row>
    <row r="852">
      <c r="AR852" s="496"/>
      <c r="AS852" s="496"/>
      <c r="AT852" s="496"/>
      <c r="AU852" s="496"/>
      <c r="AV852" s="697"/>
      <c r="AW852" s="697"/>
      <c r="AX852" s="697"/>
      <c r="AY852" s="697"/>
    </row>
    <row r="853">
      <c r="AR853" s="496"/>
      <c r="AS853" s="496"/>
      <c r="AT853" s="496"/>
      <c r="AU853" s="496"/>
      <c r="AV853" s="697"/>
      <c r="AW853" s="697"/>
      <c r="AX853" s="697"/>
      <c r="AY853" s="697"/>
    </row>
    <row r="854">
      <c r="AR854" s="496"/>
      <c r="AS854" s="496"/>
      <c r="AT854" s="496"/>
      <c r="AU854" s="496"/>
      <c r="AV854" s="697"/>
      <c r="AW854" s="697"/>
      <c r="AX854" s="697"/>
      <c r="AY854" s="697"/>
    </row>
    <row r="855">
      <c r="AR855" s="496"/>
      <c r="AS855" s="496"/>
      <c r="AT855" s="496"/>
      <c r="AU855" s="496"/>
      <c r="AV855" s="697"/>
      <c r="AW855" s="697"/>
      <c r="AX855" s="697"/>
      <c r="AY855" s="697"/>
    </row>
    <row r="856">
      <c r="AR856" s="496"/>
      <c r="AS856" s="496"/>
      <c r="AT856" s="496"/>
      <c r="AU856" s="496"/>
      <c r="AV856" s="697"/>
      <c r="AW856" s="697"/>
      <c r="AX856" s="697"/>
      <c r="AY856" s="697"/>
    </row>
    <row r="857">
      <c r="AR857" s="496"/>
      <c r="AS857" s="496"/>
      <c r="AT857" s="496"/>
      <c r="AU857" s="496"/>
      <c r="AV857" s="697"/>
      <c r="AW857" s="697"/>
      <c r="AX857" s="697"/>
      <c r="AY857" s="697"/>
    </row>
    <row r="858">
      <c r="AR858" s="496"/>
      <c r="AS858" s="496"/>
      <c r="AT858" s="496"/>
      <c r="AU858" s="496"/>
      <c r="AV858" s="697"/>
      <c r="AW858" s="697"/>
      <c r="AX858" s="697"/>
      <c r="AY858" s="697"/>
    </row>
    <row r="859">
      <c r="AR859" s="496"/>
      <c r="AS859" s="496"/>
      <c r="AT859" s="496"/>
      <c r="AU859" s="496"/>
      <c r="AV859" s="697"/>
      <c r="AW859" s="697"/>
      <c r="AX859" s="697"/>
      <c r="AY859" s="697"/>
    </row>
    <row r="860">
      <c r="AR860" s="496"/>
      <c r="AS860" s="496"/>
      <c r="AT860" s="496"/>
      <c r="AU860" s="496"/>
      <c r="AV860" s="697"/>
      <c r="AW860" s="697"/>
      <c r="AX860" s="697"/>
      <c r="AY860" s="697"/>
    </row>
    <row r="861">
      <c r="AR861" s="496"/>
      <c r="AS861" s="496"/>
      <c r="AT861" s="496"/>
      <c r="AU861" s="496"/>
      <c r="AV861" s="697"/>
      <c r="AW861" s="697"/>
      <c r="AX861" s="697"/>
      <c r="AY861" s="697"/>
    </row>
    <row r="862">
      <c r="AR862" s="496"/>
      <c r="AS862" s="496"/>
      <c r="AT862" s="496"/>
      <c r="AU862" s="496"/>
      <c r="AV862" s="697"/>
      <c r="AW862" s="697"/>
      <c r="AX862" s="697"/>
      <c r="AY862" s="697"/>
    </row>
    <row r="863">
      <c r="AR863" s="496"/>
      <c r="AS863" s="496"/>
      <c r="AT863" s="496"/>
      <c r="AU863" s="496"/>
      <c r="AV863" s="697"/>
      <c r="AW863" s="697"/>
      <c r="AX863" s="697"/>
      <c r="AY863" s="697"/>
    </row>
    <row r="864">
      <c r="AR864" s="496"/>
      <c r="AS864" s="496"/>
      <c r="AT864" s="496"/>
      <c r="AU864" s="496"/>
      <c r="AV864" s="697"/>
      <c r="AW864" s="697"/>
      <c r="AX864" s="697"/>
      <c r="AY864" s="697"/>
    </row>
    <row r="865">
      <c r="AR865" s="496"/>
      <c r="AS865" s="496"/>
      <c r="AT865" s="496"/>
      <c r="AU865" s="496"/>
      <c r="AV865" s="697"/>
      <c r="AW865" s="697"/>
      <c r="AX865" s="697"/>
      <c r="AY865" s="697"/>
    </row>
    <row r="866">
      <c r="AR866" s="496"/>
      <c r="AS866" s="496"/>
      <c r="AT866" s="496"/>
      <c r="AU866" s="496"/>
      <c r="AV866" s="697"/>
      <c r="AW866" s="697"/>
      <c r="AX866" s="697"/>
      <c r="AY866" s="697"/>
    </row>
    <row r="867">
      <c r="AR867" s="496"/>
      <c r="AS867" s="496"/>
      <c r="AT867" s="496"/>
      <c r="AU867" s="496"/>
      <c r="AV867" s="697"/>
      <c r="AW867" s="697"/>
      <c r="AX867" s="697"/>
      <c r="AY867" s="697"/>
    </row>
    <row r="868">
      <c r="AR868" s="496"/>
      <c r="AS868" s="496"/>
      <c r="AT868" s="496"/>
      <c r="AU868" s="496"/>
      <c r="AV868" s="697"/>
      <c r="AW868" s="697"/>
      <c r="AX868" s="697"/>
      <c r="AY868" s="697"/>
    </row>
    <row r="869">
      <c r="AR869" s="496"/>
      <c r="AS869" s="496"/>
      <c r="AT869" s="496"/>
      <c r="AU869" s="496"/>
      <c r="AV869" s="697"/>
      <c r="AW869" s="697"/>
      <c r="AX869" s="697"/>
      <c r="AY869" s="697"/>
    </row>
    <row r="870">
      <c r="AR870" s="496"/>
      <c r="AS870" s="496"/>
      <c r="AT870" s="496"/>
      <c r="AU870" s="496"/>
      <c r="AV870" s="697"/>
      <c r="AW870" s="697"/>
      <c r="AX870" s="697"/>
      <c r="AY870" s="697"/>
    </row>
    <row r="871">
      <c r="AR871" s="496"/>
      <c r="AS871" s="496"/>
      <c r="AT871" s="496"/>
      <c r="AU871" s="496"/>
      <c r="AV871" s="697"/>
      <c r="AW871" s="697"/>
      <c r="AX871" s="697"/>
      <c r="AY871" s="697"/>
    </row>
    <row r="872">
      <c r="AR872" s="496"/>
      <c r="AS872" s="496"/>
      <c r="AT872" s="496"/>
      <c r="AU872" s="496"/>
      <c r="AV872" s="697"/>
      <c r="AW872" s="697"/>
      <c r="AX872" s="697"/>
      <c r="AY872" s="697"/>
    </row>
    <row r="873">
      <c r="AR873" s="496"/>
      <c r="AS873" s="496"/>
      <c r="AT873" s="496"/>
      <c r="AU873" s="496"/>
      <c r="AV873" s="697"/>
      <c r="AW873" s="697"/>
      <c r="AX873" s="697"/>
      <c r="AY873" s="697"/>
    </row>
    <row r="874">
      <c r="AR874" s="496"/>
      <c r="AS874" s="496"/>
      <c r="AT874" s="496"/>
      <c r="AU874" s="496"/>
      <c r="AV874" s="697"/>
      <c r="AW874" s="697"/>
      <c r="AX874" s="697"/>
      <c r="AY874" s="697"/>
    </row>
    <row r="875">
      <c r="AR875" s="496"/>
      <c r="AS875" s="496"/>
      <c r="AT875" s="496"/>
      <c r="AU875" s="496"/>
      <c r="AV875" s="697"/>
      <c r="AW875" s="697"/>
      <c r="AX875" s="697"/>
      <c r="AY875" s="697"/>
    </row>
    <row r="876">
      <c r="AR876" s="496"/>
      <c r="AS876" s="496"/>
      <c r="AT876" s="496"/>
      <c r="AU876" s="496"/>
      <c r="AV876" s="697"/>
      <c r="AW876" s="697"/>
      <c r="AX876" s="697"/>
      <c r="AY876" s="697"/>
    </row>
    <row r="877">
      <c r="AR877" s="496"/>
      <c r="AS877" s="496"/>
      <c r="AT877" s="496"/>
      <c r="AU877" s="496"/>
      <c r="AV877" s="697"/>
      <c r="AW877" s="697"/>
      <c r="AX877" s="697"/>
      <c r="AY877" s="697"/>
    </row>
    <row r="878">
      <c r="AR878" s="496"/>
      <c r="AS878" s="496"/>
      <c r="AT878" s="496"/>
      <c r="AU878" s="496"/>
      <c r="AV878" s="697"/>
      <c r="AW878" s="697"/>
      <c r="AX878" s="697"/>
      <c r="AY878" s="697"/>
    </row>
    <row r="879">
      <c r="AR879" s="496"/>
      <c r="AS879" s="496"/>
      <c r="AT879" s="496"/>
      <c r="AU879" s="496"/>
      <c r="AV879" s="697"/>
      <c r="AW879" s="697"/>
      <c r="AX879" s="697"/>
      <c r="AY879" s="697"/>
    </row>
    <row r="880">
      <c r="AR880" s="496"/>
      <c r="AS880" s="496"/>
      <c r="AT880" s="496"/>
      <c r="AU880" s="496"/>
      <c r="AV880" s="697"/>
      <c r="AW880" s="697"/>
      <c r="AX880" s="697"/>
      <c r="AY880" s="697"/>
    </row>
    <row r="881">
      <c r="AR881" s="496"/>
      <c r="AS881" s="496"/>
      <c r="AT881" s="496"/>
      <c r="AU881" s="496"/>
      <c r="AV881" s="697"/>
      <c r="AW881" s="697"/>
      <c r="AX881" s="697"/>
      <c r="AY881" s="697"/>
    </row>
    <row r="882">
      <c r="AR882" s="496"/>
      <c r="AS882" s="496"/>
      <c r="AT882" s="496"/>
      <c r="AU882" s="496"/>
      <c r="AV882" s="697"/>
      <c r="AW882" s="697"/>
      <c r="AX882" s="697"/>
      <c r="AY882" s="697"/>
    </row>
    <row r="883">
      <c r="AR883" s="496"/>
      <c r="AS883" s="496"/>
      <c r="AT883" s="496"/>
      <c r="AU883" s="496"/>
      <c r="AV883" s="697"/>
      <c r="AW883" s="697"/>
      <c r="AX883" s="697"/>
      <c r="AY883" s="697"/>
    </row>
    <row r="884">
      <c r="AR884" s="496"/>
      <c r="AS884" s="496"/>
      <c r="AT884" s="496"/>
      <c r="AU884" s="496"/>
      <c r="AV884" s="697"/>
      <c r="AW884" s="697"/>
      <c r="AX884" s="697"/>
      <c r="AY884" s="697"/>
    </row>
    <row r="885">
      <c r="AR885" s="496"/>
      <c r="AS885" s="496"/>
      <c r="AT885" s="496"/>
      <c r="AU885" s="496"/>
      <c r="AV885" s="697"/>
      <c r="AW885" s="697"/>
      <c r="AX885" s="697"/>
      <c r="AY885" s="697"/>
    </row>
    <row r="886">
      <c r="AR886" s="496"/>
      <c r="AS886" s="496"/>
      <c r="AT886" s="496"/>
      <c r="AU886" s="496"/>
      <c r="AV886" s="697"/>
      <c r="AW886" s="697"/>
      <c r="AX886" s="697"/>
      <c r="AY886" s="697"/>
    </row>
    <row r="887">
      <c r="AR887" s="496"/>
      <c r="AS887" s="496"/>
      <c r="AT887" s="496"/>
      <c r="AU887" s="496"/>
      <c r="AV887" s="697"/>
      <c r="AW887" s="697"/>
      <c r="AX887" s="697"/>
      <c r="AY887" s="697"/>
    </row>
    <row r="888">
      <c r="AR888" s="496"/>
      <c r="AS888" s="496"/>
      <c r="AT888" s="496"/>
      <c r="AU888" s="496"/>
      <c r="AV888" s="697"/>
      <c r="AW888" s="697"/>
      <c r="AX888" s="697"/>
      <c r="AY888" s="697"/>
    </row>
    <row r="889">
      <c r="AR889" s="496"/>
      <c r="AS889" s="496"/>
      <c r="AT889" s="496"/>
      <c r="AU889" s="496"/>
      <c r="AV889" s="697"/>
      <c r="AW889" s="697"/>
      <c r="AX889" s="697"/>
      <c r="AY889" s="697"/>
    </row>
    <row r="890">
      <c r="AR890" s="496"/>
      <c r="AS890" s="496"/>
      <c r="AT890" s="496"/>
      <c r="AU890" s="496"/>
      <c r="AV890" s="697"/>
      <c r="AW890" s="697"/>
      <c r="AX890" s="697"/>
      <c r="AY890" s="697"/>
    </row>
    <row r="891">
      <c r="AR891" s="496"/>
      <c r="AS891" s="496"/>
      <c r="AT891" s="496"/>
      <c r="AU891" s="496"/>
      <c r="AV891" s="697"/>
      <c r="AW891" s="697"/>
      <c r="AX891" s="697"/>
      <c r="AY891" s="697"/>
    </row>
    <row r="892">
      <c r="AR892" s="496"/>
      <c r="AS892" s="496"/>
      <c r="AT892" s="496"/>
      <c r="AU892" s="496"/>
      <c r="AV892" s="697"/>
      <c r="AW892" s="697"/>
      <c r="AX892" s="697"/>
      <c r="AY892" s="697"/>
    </row>
    <row r="893">
      <c r="AR893" s="496"/>
      <c r="AS893" s="496"/>
      <c r="AT893" s="496"/>
      <c r="AU893" s="496"/>
      <c r="AV893" s="697"/>
      <c r="AW893" s="697"/>
      <c r="AX893" s="697"/>
      <c r="AY893" s="697"/>
    </row>
    <row r="894">
      <c r="AR894" s="496"/>
      <c r="AS894" s="496"/>
      <c r="AT894" s="496"/>
      <c r="AU894" s="496"/>
      <c r="AV894" s="697"/>
      <c r="AW894" s="697"/>
      <c r="AX894" s="697"/>
      <c r="AY894" s="697"/>
    </row>
    <row r="895">
      <c r="AR895" s="496"/>
      <c r="AS895" s="496"/>
      <c r="AT895" s="496"/>
      <c r="AU895" s="496"/>
      <c r="AV895" s="697"/>
      <c r="AW895" s="697"/>
      <c r="AX895" s="697"/>
      <c r="AY895" s="697"/>
    </row>
    <row r="896">
      <c r="AR896" s="496"/>
      <c r="AS896" s="496"/>
      <c r="AT896" s="496"/>
      <c r="AU896" s="496"/>
      <c r="AV896" s="697"/>
      <c r="AW896" s="697"/>
      <c r="AX896" s="697"/>
      <c r="AY896" s="697"/>
    </row>
    <row r="897">
      <c r="AR897" s="496"/>
      <c r="AS897" s="496"/>
      <c r="AT897" s="496"/>
      <c r="AU897" s="496"/>
      <c r="AV897" s="697"/>
      <c r="AW897" s="697"/>
      <c r="AX897" s="697"/>
      <c r="AY897" s="697"/>
    </row>
    <row r="898">
      <c r="AR898" s="496"/>
      <c r="AS898" s="496"/>
      <c r="AT898" s="496"/>
      <c r="AU898" s="496"/>
      <c r="AV898" s="697"/>
      <c r="AW898" s="697"/>
      <c r="AX898" s="697"/>
      <c r="AY898" s="697"/>
    </row>
    <row r="899">
      <c r="AR899" s="496"/>
      <c r="AS899" s="496"/>
      <c r="AT899" s="496"/>
      <c r="AU899" s="496"/>
      <c r="AV899" s="697"/>
      <c r="AW899" s="697"/>
      <c r="AX899" s="697"/>
      <c r="AY899" s="697"/>
    </row>
    <row r="900">
      <c r="AR900" s="496"/>
      <c r="AS900" s="496"/>
      <c r="AT900" s="496"/>
      <c r="AU900" s="496"/>
      <c r="AV900" s="697"/>
      <c r="AW900" s="697"/>
      <c r="AX900" s="697"/>
      <c r="AY900" s="697"/>
    </row>
    <row r="901">
      <c r="AR901" s="496"/>
      <c r="AS901" s="496"/>
      <c r="AT901" s="496"/>
      <c r="AU901" s="496"/>
      <c r="AV901" s="697"/>
      <c r="AW901" s="697"/>
      <c r="AX901" s="697"/>
      <c r="AY901" s="697"/>
    </row>
    <row r="902">
      <c r="AR902" s="496"/>
      <c r="AS902" s="496"/>
      <c r="AT902" s="496"/>
      <c r="AU902" s="496"/>
      <c r="AV902" s="697"/>
      <c r="AW902" s="697"/>
      <c r="AX902" s="697"/>
      <c r="AY902" s="697"/>
    </row>
    <row r="903">
      <c r="AR903" s="496"/>
      <c r="AS903" s="496"/>
      <c r="AT903" s="496"/>
      <c r="AU903" s="496"/>
      <c r="AV903" s="697"/>
      <c r="AW903" s="697"/>
      <c r="AX903" s="697"/>
      <c r="AY903" s="697"/>
    </row>
    <row r="904">
      <c r="AR904" s="496"/>
      <c r="AS904" s="496"/>
      <c r="AT904" s="496"/>
      <c r="AU904" s="496"/>
      <c r="AV904" s="697"/>
      <c r="AW904" s="697"/>
      <c r="AX904" s="697"/>
      <c r="AY904" s="697"/>
    </row>
    <row r="905">
      <c r="AR905" s="496"/>
      <c r="AS905" s="496"/>
      <c r="AT905" s="496"/>
      <c r="AU905" s="496"/>
      <c r="AV905" s="697"/>
      <c r="AW905" s="697"/>
      <c r="AX905" s="697"/>
      <c r="AY905" s="697"/>
    </row>
    <row r="906">
      <c r="AR906" s="496"/>
      <c r="AS906" s="496"/>
      <c r="AT906" s="496"/>
      <c r="AU906" s="496"/>
      <c r="AV906" s="697"/>
      <c r="AW906" s="697"/>
      <c r="AX906" s="697"/>
      <c r="AY906" s="697"/>
    </row>
    <row r="907">
      <c r="AR907" s="496"/>
      <c r="AS907" s="496"/>
      <c r="AT907" s="496"/>
      <c r="AU907" s="496"/>
      <c r="AV907" s="697"/>
      <c r="AW907" s="697"/>
      <c r="AX907" s="697"/>
      <c r="AY907" s="697"/>
    </row>
    <row r="908">
      <c r="AR908" s="496"/>
      <c r="AS908" s="496"/>
      <c r="AT908" s="496"/>
      <c r="AU908" s="496"/>
      <c r="AV908" s="697"/>
      <c r="AW908" s="697"/>
      <c r="AX908" s="697"/>
      <c r="AY908" s="697"/>
    </row>
    <row r="909">
      <c r="AR909" s="496"/>
      <c r="AS909" s="496"/>
      <c r="AT909" s="496"/>
      <c r="AU909" s="496"/>
      <c r="AV909" s="697"/>
      <c r="AW909" s="697"/>
      <c r="AX909" s="697"/>
      <c r="AY909" s="697"/>
    </row>
    <row r="910">
      <c r="AR910" s="496"/>
      <c r="AS910" s="496"/>
      <c r="AT910" s="496"/>
      <c r="AU910" s="496"/>
      <c r="AV910" s="697"/>
      <c r="AW910" s="697"/>
      <c r="AX910" s="697"/>
      <c r="AY910" s="697"/>
    </row>
    <row r="911">
      <c r="AR911" s="496"/>
      <c r="AS911" s="496"/>
      <c r="AT911" s="496"/>
      <c r="AU911" s="496"/>
      <c r="AV911" s="697"/>
      <c r="AW911" s="697"/>
      <c r="AX911" s="697"/>
      <c r="AY911" s="697"/>
    </row>
    <row r="912">
      <c r="AR912" s="496"/>
      <c r="AS912" s="496"/>
      <c r="AT912" s="496"/>
      <c r="AU912" s="496"/>
      <c r="AV912" s="697"/>
      <c r="AW912" s="697"/>
      <c r="AX912" s="697"/>
      <c r="AY912" s="697"/>
    </row>
    <row r="913">
      <c r="AR913" s="496"/>
      <c r="AS913" s="496"/>
      <c r="AT913" s="496"/>
      <c r="AU913" s="496"/>
      <c r="AV913" s="697"/>
      <c r="AW913" s="697"/>
      <c r="AX913" s="697"/>
      <c r="AY913" s="697"/>
    </row>
    <row r="914">
      <c r="AR914" s="496"/>
      <c r="AS914" s="496"/>
      <c r="AT914" s="496"/>
      <c r="AU914" s="496"/>
      <c r="AV914" s="697"/>
      <c r="AW914" s="697"/>
      <c r="AX914" s="697"/>
      <c r="AY914" s="697"/>
    </row>
    <row r="915">
      <c r="AR915" s="496"/>
      <c r="AS915" s="496"/>
      <c r="AT915" s="496"/>
      <c r="AU915" s="496"/>
      <c r="AV915" s="697"/>
      <c r="AW915" s="697"/>
      <c r="AX915" s="697"/>
      <c r="AY915" s="697"/>
    </row>
    <row r="916">
      <c r="AR916" s="496"/>
      <c r="AS916" s="496"/>
      <c r="AT916" s="496"/>
      <c r="AU916" s="496"/>
      <c r="AV916" s="697"/>
      <c r="AW916" s="697"/>
      <c r="AX916" s="697"/>
      <c r="AY916" s="697"/>
    </row>
    <row r="917">
      <c r="AR917" s="496"/>
      <c r="AS917" s="496"/>
      <c r="AT917" s="496"/>
      <c r="AU917" s="496"/>
      <c r="AV917" s="697"/>
      <c r="AW917" s="697"/>
      <c r="AX917" s="697"/>
      <c r="AY917" s="697"/>
    </row>
    <row r="918">
      <c r="AR918" s="496"/>
      <c r="AS918" s="496"/>
      <c r="AT918" s="496"/>
      <c r="AU918" s="496"/>
      <c r="AV918" s="697"/>
      <c r="AW918" s="697"/>
      <c r="AX918" s="697"/>
      <c r="AY918" s="697"/>
    </row>
    <row r="919">
      <c r="AR919" s="496"/>
      <c r="AS919" s="496"/>
      <c r="AT919" s="496"/>
      <c r="AU919" s="496"/>
      <c r="AV919" s="697"/>
      <c r="AW919" s="697"/>
      <c r="AX919" s="697"/>
      <c r="AY919" s="697"/>
    </row>
    <row r="920">
      <c r="AR920" s="496"/>
      <c r="AS920" s="496"/>
      <c r="AT920" s="496"/>
      <c r="AU920" s="496"/>
      <c r="AV920" s="697"/>
      <c r="AW920" s="697"/>
      <c r="AX920" s="697"/>
      <c r="AY920" s="697"/>
    </row>
    <row r="921">
      <c r="AR921" s="496"/>
      <c r="AS921" s="496"/>
      <c r="AT921" s="496"/>
      <c r="AU921" s="496"/>
      <c r="AV921" s="697"/>
      <c r="AW921" s="697"/>
      <c r="AX921" s="697"/>
      <c r="AY921" s="697"/>
    </row>
    <row r="922">
      <c r="AR922" s="496"/>
      <c r="AS922" s="496"/>
      <c r="AT922" s="496"/>
      <c r="AU922" s="496"/>
      <c r="AV922" s="697"/>
      <c r="AW922" s="697"/>
      <c r="AX922" s="697"/>
      <c r="AY922" s="697"/>
    </row>
    <row r="923">
      <c r="AR923" s="496"/>
      <c r="AS923" s="496"/>
      <c r="AT923" s="496"/>
      <c r="AU923" s="496"/>
      <c r="AV923" s="697"/>
      <c r="AW923" s="697"/>
      <c r="AX923" s="697"/>
      <c r="AY923" s="697"/>
    </row>
    <row r="924">
      <c r="AR924" s="496"/>
      <c r="AS924" s="496"/>
      <c r="AT924" s="496"/>
      <c r="AU924" s="496"/>
      <c r="AV924" s="697"/>
      <c r="AW924" s="697"/>
      <c r="AX924" s="697"/>
      <c r="AY924" s="697"/>
    </row>
    <row r="925">
      <c r="AR925" s="496"/>
      <c r="AS925" s="496"/>
      <c r="AT925" s="496"/>
      <c r="AU925" s="496"/>
      <c r="AV925" s="697"/>
      <c r="AW925" s="697"/>
      <c r="AX925" s="697"/>
      <c r="AY925" s="697"/>
    </row>
    <row r="926">
      <c r="AR926" s="496"/>
      <c r="AS926" s="496"/>
      <c r="AT926" s="496"/>
      <c r="AU926" s="496"/>
      <c r="AV926" s="697"/>
      <c r="AW926" s="697"/>
      <c r="AX926" s="697"/>
      <c r="AY926" s="697"/>
    </row>
    <row r="927">
      <c r="AR927" s="496"/>
      <c r="AS927" s="496"/>
      <c r="AT927" s="496"/>
      <c r="AU927" s="496"/>
      <c r="AV927" s="697"/>
      <c r="AW927" s="697"/>
      <c r="AX927" s="697"/>
      <c r="AY927" s="697"/>
    </row>
    <row r="928">
      <c r="AR928" s="496"/>
      <c r="AS928" s="496"/>
      <c r="AT928" s="496"/>
      <c r="AU928" s="496"/>
      <c r="AV928" s="697"/>
      <c r="AW928" s="697"/>
      <c r="AX928" s="697"/>
      <c r="AY928" s="697"/>
    </row>
    <row r="929">
      <c r="AR929" s="496"/>
      <c r="AS929" s="496"/>
      <c r="AT929" s="496"/>
      <c r="AU929" s="496"/>
      <c r="AV929" s="697"/>
      <c r="AW929" s="697"/>
      <c r="AX929" s="697"/>
      <c r="AY929" s="697"/>
    </row>
    <row r="930">
      <c r="AR930" s="496"/>
      <c r="AS930" s="496"/>
      <c r="AT930" s="496"/>
      <c r="AU930" s="496"/>
      <c r="AV930" s="697"/>
      <c r="AW930" s="697"/>
      <c r="AX930" s="697"/>
      <c r="AY930" s="697"/>
    </row>
    <row r="931">
      <c r="AR931" s="496"/>
      <c r="AS931" s="496"/>
      <c r="AT931" s="496"/>
      <c r="AU931" s="496"/>
      <c r="AV931" s="697"/>
      <c r="AW931" s="697"/>
      <c r="AX931" s="697"/>
      <c r="AY931" s="697"/>
    </row>
    <row r="932">
      <c r="AR932" s="496"/>
      <c r="AS932" s="496"/>
      <c r="AT932" s="496"/>
      <c r="AU932" s="496"/>
      <c r="AV932" s="697"/>
      <c r="AW932" s="697"/>
      <c r="AX932" s="697"/>
      <c r="AY932" s="697"/>
    </row>
    <row r="933">
      <c r="AR933" s="496"/>
      <c r="AS933" s="496"/>
      <c r="AT933" s="496"/>
      <c r="AU933" s="496"/>
      <c r="AV933" s="697"/>
      <c r="AW933" s="697"/>
      <c r="AX933" s="697"/>
      <c r="AY933" s="697"/>
    </row>
    <row r="934">
      <c r="AR934" s="496"/>
      <c r="AS934" s="496"/>
      <c r="AT934" s="496"/>
      <c r="AU934" s="496"/>
      <c r="AV934" s="697"/>
      <c r="AW934" s="697"/>
      <c r="AX934" s="697"/>
      <c r="AY934" s="697"/>
    </row>
    <row r="935">
      <c r="AR935" s="496"/>
      <c r="AS935" s="496"/>
      <c r="AT935" s="496"/>
      <c r="AU935" s="496"/>
      <c r="AV935" s="697"/>
      <c r="AW935" s="697"/>
      <c r="AX935" s="697"/>
      <c r="AY935" s="697"/>
    </row>
    <row r="936">
      <c r="AR936" s="496"/>
      <c r="AS936" s="496"/>
      <c r="AT936" s="496"/>
      <c r="AU936" s="496"/>
      <c r="AV936" s="697"/>
      <c r="AW936" s="697"/>
      <c r="AX936" s="697"/>
      <c r="AY936" s="697"/>
    </row>
    <row r="937">
      <c r="AR937" s="496"/>
      <c r="AS937" s="496"/>
      <c r="AT937" s="496"/>
      <c r="AU937" s="496"/>
      <c r="AV937" s="697"/>
      <c r="AW937" s="697"/>
      <c r="AX937" s="697"/>
      <c r="AY937" s="697"/>
    </row>
    <row r="938">
      <c r="AR938" s="496"/>
      <c r="AS938" s="496"/>
      <c r="AT938" s="496"/>
      <c r="AU938" s="496"/>
      <c r="AV938" s="697"/>
      <c r="AW938" s="697"/>
      <c r="AX938" s="697"/>
      <c r="AY938" s="697"/>
    </row>
    <row r="939">
      <c r="AR939" s="496"/>
      <c r="AS939" s="496"/>
      <c r="AT939" s="496"/>
      <c r="AU939" s="496"/>
      <c r="AV939" s="697"/>
      <c r="AW939" s="697"/>
      <c r="AX939" s="697"/>
      <c r="AY939" s="697"/>
    </row>
    <row r="940">
      <c r="AR940" s="496"/>
      <c r="AS940" s="496"/>
      <c r="AT940" s="496"/>
      <c r="AU940" s="496"/>
      <c r="AV940" s="697"/>
      <c r="AW940" s="697"/>
      <c r="AX940" s="697"/>
      <c r="AY940" s="697"/>
    </row>
    <row r="941">
      <c r="AR941" s="496"/>
      <c r="AS941" s="496"/>
      <c r="AT941" s="496"/>
      <c r="AU941" s="496"/>
      <c r="AV941" s="697"/>
      <c r="AW941" s="697"/>
      <c r="AX941" s="697"/>
      <c r="AY941" s="697"/>
    </row>
    <row r="942">
      <c r="AR942" s="496"/>
      <c r="AS942" s="496"/>
      <c r="AT942" s="496"/>
      <c r="AU942" s="496"/>
      <c r="AV942" s="697"/>
      <c r="AW942" s="697"/>
      <c r="AX942" s="697"/>
      <c r="AY942" s="697"/>
    </row>
    <row r="943">
      <c r="AR943" s="496"/>
      <c r="AS943" s="496"/>
      <c r="AT943" s="496"/>
      <c r="AU943" s="496"/>
      <c r="AV943" s="697"/>
      <c r="AW943" s="697"/>
      <c r="AX943" s="697"/>
      <c r="AY943" s="697"/>
    </row>
    <row r="944">
      <c r="AR944" s="496"/>
      <c r="AS944" s="496"/>
      <c r="AT944" s="496"/>
      <c r="AU944" s="496"/>
      <c r="AV944" s="697"/>
      <c r="AW944" s="697"/>
      <c r="AX944" s="697"/>
      <c r="AY944" s="697"/>
    </row>
    <row r="945">
      <c r="AR945" s="496"/>
      <c r="AS945" s="496"/>
      <c r="AT945" s="496"/>
      <c r="AU945" s="496"/>
      <c r="AV945" s="697"/>
      <c r="AW945" s="697"/>
      <c r="AX945" s="697"/>
      <c r="AY945" s="697"/>
    </row>
    <row r="946">
      <c r="AR946" s="496"/>
      <c r="AS946" s="496"/>
      <c r="AT946" s="496"/>
      <c r="AU946" s="496"/>
      <c r="AV946" s="697"/>
      <c r="AW946" s="697"/>
      <c r="AX946" s="697"/>
      <c r="AY946" s="697"/>
    </row>
    <row r="947">
      <c r="AR947" s="496"/>
      <c r="AS947" s="496"/>
      <c r="AT947" s="496"/>
      <c r="AU947" s="496"/>
      <c r="AV947" s="697"/>
      <c r="AW947" s="697"/>
      <c r="AX947" s="697"/>
      <c r="AY947" s="697"/>
    </row>
    <row r="948">
      <c r="AR948" s="496"/>
      <c r="AS948" s="496"/>
      <c r="AT948" s="496"/>
      <c r="AU948" s="496"/>
      <c r="AV948" s="697"/>
      <c r="AW948" s="697"/>
      <c r="AX948" s="697"/>
      <c r="AY948" s="697"/>
    </row>
    <row r="949">
      <c r="AR949" s="496"/>
      <c r="AS949" s="496"/>
      <c r="AT949" s="496"/>
      <c r="AU949" s="496"/>
      <c r="AV949" s="697"/>
      <c r="AW949" s="697"/>
      <c r="AX949" s="697"/>
      <c r="AY949" s="697"/>
    </row>
    <row r="950">
      <c r="AR950" s="496"/>
      <c r="AS950" s="496"/>
      <c r="AT950" s="496"/>
      <c r="AU950" s="496"/>
      <c r="AV950" s="697"/>
      <c r="AW950" s="697"/>
      <c r="AX950" s="697"/>
      <c r="AY950" s="697"/>
    </row>
    <row r="951">
      <c r="AR951" s="496"/>
      <c r="AS951" s="496"/>
      <c r="AT951" s="496"/>
      <c r="AU951" s="496"/>
      <c r="AV951" s="697"/>
      <c r="AW951" s="697"/>
      <c r="AX951" s="697"/>
      <c r="AY951" s="697"/>
    </row>
    <row r="952">
      <c r="AR952" s="496"/>
      <c r="AS952" s="496"/>
      <c r="AT952" s="496"/>
      <c r="AU952" s="496"/>
      <c r="AV952" s="697"/>
      <c r="AW952" s="697"/>
      <c r="AX952" s="697"/>
      <c r="AY952" s="697"/>
    </row>
    <row r="953">
      <c r="AR953" s="496"/>
      <c r="AS953" s="496"/>
      <c r="AT953" s="496"/>
      <c r="AU953" s="496"/>
      <c r="AV953" s="697"/>
      <c r="AW953" s="697"/>
      <c r="AX953" s="697"/>
      <c r="AY953" s="697"/>
    </row>
    <row r="954">
      <c r="AR954" s="496"/>
      <c r="AS954" s="496"/>
      <c r="AT954" s="496"/>
      <c r="AU954" s="496"/>
      <c r="AV954" s="697"/>
      <c r="AW954" s="697"/>
      <c r="AX954" s="697"/>
      <c r="AY954" s="697"/>
    </row>
    <row r="955">
      <c r="AR955" s="496"/>
      <c r="AS955" s="496"/>
      <c r="AT955" s="496"/>
      <c r="AU955" s="496"/>
      <c r="AV955" s="697"/>
      <c r="AW955" s="697"/>
      <c r="AX955" s="697"/>
      <c r="AY955" s="697"/>
    </row>
    <row r="956">
      <c r="AR956" s="496"/>
      <c r="AS956" s="496"/>
      <c r="AT956" s="496"/>
      <c r="AU956" s="496"/>
      <c r="AV956" s="697"/>
      <c r="AW956" s="697"/>
      <c r="AX956" s="697"/>
      <c r="AY956" s="697"/>
    </row>
    <row r="957">
      <c r="AR957" s="496"/>
      <c r="AS957" s="496"/>
      <c r="AT957" s="496"/>
      <c r="AU957" s="496"/>
      <c r="AV957" s="697"/>
      <c r="AW957" s="697"/>
      <c r="AX957" s="697"/>
      <c r="AY957" s="697"/>
    </row>
    <row r="958">
      <c r="AR958" s="496"/>
      <c r="AS958" s="496"/>
      <c r="AT958" s="496"/>
      <c r="AU958" s="496"/>
      <c r="AV958" s="697"/>
      <c r="AW958" s="697"/>
      <c r="AX958" s="697"/>
      <c r="AY958" s="697"/>
    </row>
    <row r="959">
      <c r="AR959" s="496"/>
      <c r="AS959" s="496"/>
      <c r="AT959" s="496"/>
      <c r="AU959" s="496"/>
      <c r="AV959" s="697"/>
      <c r="AW959" s="697"/>
      <c r="AX959" s="697"/>
      <c r="AY959" s="697"/>
    </row>
    <row r="960">
      <c r="AR960" s="496"/>
      <c r="AS960" s="496"/>
      <c r="AT960" s="496"/>
      <c r="AU960" s="496"/>
      <c r="AV960" s="697"/>
      <c r="AW960" s="697"/>
      <c r="AX960" s="697"/>
      <c r="AY960" s="697"/>
    </row>
    <row r="961">
      <c r="AR961" s="496"/>
      <c r="AS961" s="496"/>
      <c r="AT961" s="496"/>
      <c r="AU961" s="496"/>
      <c r="AV961" s="697"/>
      <c r="AW961" s="697"/>
      <c r="AX961" s="697"/>
      <c r="AY961" s="697"/>
    </row>
    <row r="962">
      <c r="AR962" s="496"/>
      <c r="AS962" s="496"/>
      <c r="AT962" s="496"/>
      <c r="AU962" s="496"/>
      <c r="AV962" s="697"/>
      <c r="AW962" s="697"/>
      <c r="AX962" s="697"/>
      <c r="AY962" s="697"/>
    </row>
    <row r="963">
      <c r="AR963" s="496"/>
      <c r="AS963" s="496"/>
      <c r="AT963" s="496"/>
      <c r="AU963" s="496"/>
      <c r="AV963" s="697"/>
      <c r="AW963" s="697"/>
      <c r="AX963" s="697"/>
      <c r="AY963" s="697"/>
    </row>
    <row r="964">
      <c r="AR964" s="496"/>
      <c r="AS964" s="496"/>
      <c r="AT964" s="496"/>
      <c r="AU964" s="496"/>
      <c r="AV964" s="697"/>
      <c r="AW964" s="697"/>
      <c r="AX964" s="697"/>
      <c r="AY964" s="697"/>
    </row>
    <row r="965">
      <c r="AR965" s="496"/>
      <c r="AS965" s="496"/>
      <c r="AT965" s="496"/>
      <c r="AU965" s="496"/>
      <c r="AV965" s="697"/>
      <c r="AW965" s="697"/>
      <c r="AX965" s="697"/>
      <c r="AY965" s="697"/>
    </row>
    <row r="966">
      <c r="AR966" s="496"/>
      <c r="AS966" s="496"/>
      <c r="AT966" s="496"/>
      <c r="AU966" s="496"/>
      <c r="AV966" s="697"/>
      <c r="AW966" s="697"/>
      <c r="AX966" s="697"/>
      <c r="AY966" s="697"/>
    </row>
    <row r="967">
      <c r="AR967" s="496"/>
      <c r="AS967" s="496"/>
      <c r="AT967" s="496"/>
      <c r="AU967" s="496"/>
      <c r="AV967" s="697"/>
      <c r="AW967" s="697"/>
      <c r="AX967" s="697"/>
      <c r="AY967" s="697"/>
    </row>
    <row r="968">
      <c r="AR968" s="496"/>
      <c r="AS968" s="496"/>
      <c r="AT968" s="496"/>
      <c r="AU968" s="496"/>
      <c r="AV968" s="697"/>
      <c r="AW968" s="697"/>
      <c r="AX968" s="697"/>
      <c r="AY968" s="697"/>
    </row>
    <row r="969">
      <c r="AR969" s="496"/>
      <c r="AS969" s="496"/>
      <c r="AT969" s="496"/>
      <c r="AU969" s="496"/>
      <c r="AV969" s="697"/>
      <c r="AW969" s="697"/>
      <c r="AX969" s="697"/>
      <c r="AY969" s="697"/>
    </row>
    <row r="970">
      <c r="AR970" s="496"/>
      <c r="AS970" s="496"/>
      <c r="AT970" s="496"/>
      <c r="AU970" s="496"/>
      <c r="AV970" s="697"/>
      <c r="AW970" s="697"/>
      <c r="AX970" s="697"/>
      <c r="AY970" s="697"/>
    </row>
    <row r="971">
      <c r="AR971" s="496"/>
      <c r="AS971" s="496"/>
      <c r="AT971" s="496"/>
      <c r="AU971" s="496"/>
      <c r="AV971" s="697"/>
      <c r="AW971" s="697"/>
      <c r="AX971" s="697"/>
      <c r="AY971" s="697"/>
    </row>
    <row r="972">
      <c r="AR972" s="496"/>
      <c r="AS972" s="496"/>
      <c r="AT972" s="496"/>
      <c r="AU972" s="496"/>
      <c r="AV972" s="697"/>
      <c r="AW972" s="697"/>
      <c r="AX972" s="697"/>
      <c r="AY972" s="697"/>
    </row>
    <row r="973">
      <c r="AR973" s="496"/>
      <c r="AS973" s="496"/>
      <c r="AT973" s="496"/>
      <c r="AU973" s="496"/>
      <c r="AV973" s="697"/>
      <c r="AW973" s="697"/>
      <c r="AX973" s="697"/>
      <c r="AY973" s="697"/>
    </row>
    <row r="974">
      <c r="AR974" s="496"/>
      <c r="AS974" s="496"/>
      <c r="AT974" s="496"/>
      <c r="AU974" s="496"/>
      <c r="AV974" s="697"/>
      <c r="AW974" s="697"/>
      <c r="AX974" s="697"/>
      <c r="AY974" s="697"/>
    </row>
    <row r="975">
      <c r="AR975" s="496"/>
      <c r="AS975" s="496"/>
      <c r="AT975" s="496"/>
      <c r="AU975" s="496"/>
      <c r="AV975" s="697"/>
      <c r="AW975" s="697"/>
      <c r="AX975" s="697"/>
      <c r="AY975" s="697"/>
    </row>
    <row r="976">
      <c r="AR976" s="496"/>
      <c r="AS976" s="496"/>
      <c r="AT976" s="496"/>
      <c r="AU976" s="496"/>
      <c r="AV976" s="697"/>
      <c r="AW976" s="697"/>
      <c r="AX976" s="697"/>
      <c r="AY976" s="697"/>
    </row>
    <row r="977">
      <c r="AR977" s="496"/>
      <c r="AS977" s="496"/>
      <c r="AT977" s="496"/>
      <c r="AU977" s="496"/>
      <c r="AV977" s="697"/>
      <c r="AW977" s="697"/>
      <c r="AX977" s="697"/>
      <c r="AY977" s="697"/>
    </row>
    <row r="978">
      <c r="AR978" s="496"/>
      <c r="AS978" s="496"/>
      <c r="AT978" s="496"/>
      <c r="AU978" s="496"/>
      <c r="AV978" s="697"/>
      <c r="AW978" s="697"/>
      <c r="AX978" s="697"/>
      <c r="AY978" s="697"/>
    </row>
    <row r="979">
      <c r="AR979" s="496"/>
      <c r="AS979" s="496"/>
      <c r="AT979" s="496"/>
      <c r="AU979" s="496"/>
      <c r="AV979" s="697"/>
      <c r="AW979" s="697"/>
      <c r="AX979" s="697"/>
      <c r="AY979" s="697"/>
    </row>
    <row r="980">
      <c r="AR980" s="496"/>
      <c r="AS980" s="496"/>
      <c r="AT980" s="496"/>
      <c r="AU980" s="496"/>
      <c r="AV980" s="697"/>
      <c r="AW980" s="697"/>
      <c r="AX980" s="697"/>
      <c r="AY980" s="697"/>
    </row>
    <row r="981">
      <c r="AR981" s="496"/>
      <c r="AS981" s="496"/>
      <c r="AT981" s="496"/>
      <c r="AU981" s="496"/>
      <c r="AV981" s="697"/>
      <c r="AW981" s="697"/>
      <c r="AX981" s="697"/>
      <c r="AY981" s="697"/>
    </row>
    <row r="982">
      <c r="AR982" s="496"/>
      <c r="AS982" s="496"/>
      <c r="AT982" s="496"/>
      <c r="AU982" s="496"/>
      <c r="AV982" s="697"/>
      <c r="AW982" s="697"/>
      <c r="AX982" s="697"/>
      <c r="AY982" s="697"/>
    </row>
    <row r="983">
      <c r="AR983" s="496"/>
      <c r="AS983" s="496"/>
      <c r="AT983" s="496"/>
      <c r="AU983" s="496"/>
      <c r="AV983" s="697"/>
      <c r="AW983" s="697"/>
      <c r="AX983" s="697"/>
      <c r="AY983" s="697"/>
    </row>
    <row r="984">
      <c r="AR984" s="496"/>
      <c r="AS984" s="496"/>
      <c r="AT984" s="496"/>
      <c r="AU984" s="496"/>
      <c r="AV984" s="697"/>
      <c r="AW984" s="697"/>
      <c r="AX984" s="697"/>
      <c r="AY984" s="697"/>
    </row>
    <row r="985">
      <c r="AR985" s="496"/>
      <c r="AS985" s="496"/>
      <c r="AT985" s="496"/>
      <c r="AU985" s="496"/>
      <c r="AV985" s="697"/>
      <c r="AW985" s="697"/>
      <c r="AX985" s="697"/>
      <c r="AY985" s="697"/>
    </row>
    <row r="986">
      <c r="AR986" s="496"/>
      <c r="AS986" s="496"/>
      <c r="AT986" s="496"/>
      <c r="AU986" s="496"/>
      <c r="AV986" s="697"/>
      <c r="AW986" s="697"/>
      <c r="AX986" s="697"/>
      <c r="AY986" s="697"/>
    </row>
    <row r="987">
      <c r="AR987" s="496"/>
      <c r="AS987" s="496"/>
      <c r="AT987" s="496"/>
      <c r="AU987" s="496"/>
      <c r="AV987" s="697"/>
      <c r="AW987" s="697"/>
      <c r="AX987" s="697"/>
      <c r="AY987" s="697"/>
    </row>
    <row r="988">
      <c r="AR988" s="496"/>
      <c r="AS988" s="496"/>
      <c r="AT988" s="496"/>
      <c r="AU988" s="496"/>
      <c r="AV988" s="697"/>
      <c r="AW988" s="697"/>
      <c r="AX988" s="697"/>
      <c r="AY988" s="697"/>
    </row>
    <row r="989">
      <c r="AR989" s="496"/>
      <c r="AS989" s="496"/>
      <c r="AT989" s="496"/>
      <c r="AU989" s="496"/>
      <c r="AV989" s="697"/>
      <c r="AW989" s="697"/>
      <c r="AX989" s="697"/>
      <c r="AY989" s="697"/>
    </row>
    <row r="990">
      <c r="AR990" s="496"/>
      <c r="AS990" s="496"/>
      <c r="AT990" s="496"/>
      <c r="AU990" s="496"/>
      <c r="AV990" s="697"/>
      <c r="AW990" s="697"/>
      <c r="AX990" s="697"/>
      <c r="AY990" s="697"/>
    </row>
    <row r="991">
      <c r="AR991" s="496"/>
      <c r="AS991" s="496"/>
      <c r="AT991" s="496"/>
      <c r="AU991" s="496"/>
      <c r="AV991" s="697"/>
      <c r="AW991" s="697"/>
      <c r="AX991" s="697"/>
      <c r="AY991" s="697"/>
    </row>
    <row r="992">
      <c r="AR992" s="496"/>
      <c r="AS992" s="496"/>
      <c r="AT992" s="496"/>
      <c r="AU992" s="496"/>
      <c r="AV992" s="697"/>
      <c r="AW992" s="697"/>
      <c r="AX992" s="697"/>
      <c r="AY992" s="697"/>
    </row>
    <row r="993">
      <c r="AR993" s="496"/>
      <c r="AS993" s="496"/>
      <c r="AT993" s="496"/>
      <c r="AU993" s="496"/>
      <c r="AV993" s="697"/>
      <c r="AW993" s="697"/>
      <c r="AX993" s="697"/>
      <c r="AY993" s="697"/>
    </row>
    <row r="994">
      <c r="AR994" s="496"/>
      <c r="AS994" s="496"/>
      <c r="AT994" s="496"/>
      <c r="AU994" s="496"/>
      <c r="AV994" s="697"/>
      <c r="AW994" s="697"/>
      <c r="AX994" s="697"/>
      <c r="AY994" s="697"/>
    </row>
    <row r="995">
      <c r="AR995" s="496"/>
      <c r="AS995" s="496"/>
      <c r="AT995" s="496"/>
      <c r="AU995" s="496"/>
      <c r="AV995" s="697"/>
      <c r="AW995" s="697"/>
      <c r="AX995" s="697"/>
      <c r="AY995" s="697"/>
    </row>
    <row r="996">
      <c r="AR996" s="496"/>
      <c r="AS996" s="496"/>
      <c r="AT996" s="496"/>
      <c r="AU996" s="496"/>
      <c r="AV996" s="697"/>
      <c r="AW996" s="697"/>
      <c r="AX996" s="697"/>
      <c r="AY996" s="697"/>
    </row>
    <row r="997">
      <c r="AR997" s="496"/>
      <c r="AS997" s="496"/>
      <c r="AT997" s="496"/>
      <c r="AU997" s="496"/>
      <c r="AV997" s="697"/>
      <c r="AW997" s="697"/>
      <c r="AX997" s="697"/>
      <c r="AY997" s="697"/>
    </row>
    <row r="998">
      <c r="AR998" s="496"/>
      <c r="AS998" s="496"/>
      <c r="AT998" s="496"/>
      <c r="AU998" s="496"/>
      <c r="AV998" s="697"/>
      <c r="AW998" s="697"/>
      <c r="AX998" s="697"/>
      <c r="AY998" s="697"/>
    </row>
    <row r="999">
      <c r="AR999" s="496"/>
      <c r="AS999" s="496"/>
      <c r="AT999" s="496"/>
      <c r="AU999" s="496"/>
      <c r="AV999" s="697"/>
      <c r="AW999" s="697"/>
      <c r="AX999" s="697"/>
      <c r="AY999" s="697"/>
    </row>
    <row r="1000">
      <c r="AR1000" s="496"/>
      <c r="AS1000" s="496"/>
      <c r="AT1000" s="496"/>
      <c r="AU1000" s="496"/>
      <c r="AV1000" s="697"/>
      <c r="AW1000" s="697"/>
      <c r="AX1000" s="697"/>
      <c r="AY1000" s="697"/>
    </row>
    <row r="1001">
      <c r="AR1001" s="496"/>
      <c r="AS1001" s="496"/>
      <c r="AT1001" s="496"/>
      <c r="AU1001" s="496"/>
      <c r="AV1001" s="697"/>
      <c r="AW1001" s="697"/>
      <c r="AX1001" s="697"/>
      <c r="AY1001" s="697"/>
    </row>
    <row r="1002">
      <c r="AR1002" s="496"/>
      <c r="AS1002" s="496"/>
      <c r="AT1002" s="496"/>
      <c r="AU1002" s="496"/>
      <c r="AV1002" s="697"/>
      <c r="AW1002" s="697"/>
      <c r="AX1002" s="697"/>
      <c r="AY1002" s="697"/>
    </row>
    <row r="1003">
      <c r="AR1003" s="496"/>
      <c r="AS1003" s="496"/>
      <c r="AT1003" s="496"/>
      <c r="AU1003" s="496"/>
      <c r="AV1003" s="697"/>
      <c r="AW1003" s="697"/>
      <c r="AX1003" s="697"/>
      <c r="AY1003" s="697"/>
    </row>
    <row r="1004">
      <c r="AR1004" s="496"/>
      <c r="AS1004" s="496"/>
      <c r="AT1004" s="496"/>
      <c r="AU1004" s="496"/>
      <c r="AV1004" s="697"/>
      <c r="AW1004" s="697"/>
      <c r="AX1004" s="697"/>
      <c r="AY1004" s="697"/>
    </row>
    <row r="1005">
      <c r="AR1005" s="496"/>
      <c r="AS1005" s="496"/>
      <c r="AT1005" s="496"/>
      <c r="AU1005" s="496"/>
      <c r="AV1005" s="697"/>
      <c r="AW1005" s="697"/>
      <c r="AX1005" s="697"/>
      <c r="AY1005" s="697"/>
    </row>
    <row r="1006">
      <c r="AR1006" s="496"/>
      <c r="AS1006" s="496"/>
      <c r="AT1006" s="496"/>
      <c r="AU1006" s="496"/>
      <c r="AV1006" s="697"/>
      <c r="AW1006" s="697"/>
      <c r="AX1006" s="697"/>
      <c r="AY1006" s="697"/>
    </row>
    <row r="1007">
      <c r="AR1007" s="496"/>
      <c r="AS1007" s="496"/>
      <c r="AT1007" s="496"/>
      <c r="AU1007" s="496"/>
      <c r="AV1007" s="697"/>
      <c r="AW1007" s="697"/>
      <c r="AX1007" s="697"/>
      <c r="AY1007" s="697"/>
    </row>
    <row r="1008">
      <c r="AR1008" s="496"/>
      <c r="AS1008" s="496"/>
      <c r="AT1008" s="496"/>
      <c r="AU1008" s="496"/>
      <c r="AV1008" s="697"/>
      <c r="AW1008" s="697"/>
      <c r="AX1008" s="697"/>
      <c r="AY1008" s="697"/>
    </row>
    <row r="1009">
      <c r="AR1009" s="496"/>
      <c r="AS1009" s="496"/>
      <c r="AT1009" s="496"/>
      <c r="AU1009" s="496"/>
      <c r="AV1009" s="697"/>
      <c r="AW1009" s="697"/>
      <c r="AX1009" s="697"/>
      <c r="AY1009" s="697"/>
    </row>
    <row r="1010">
      <c r="AR1010" s="496"/>
      <c r="AS1010" s="496"/>
      <c r="AT1010" s="496"/>
      <c r="AU1010" s="496"/>
      <c r="AV1010" s="697"/>
      <c r="AW1010" s="697"/>
      <c r="AX1010" s="697"/>
      <c r="AY1010" s="697"/>
    </row>
    <row r="1011">
      <c r="AR1011" s="496"/>
      <c r="AS1011" s="496"/>
      <c r="AT1011" s="496"/>
      <c r="AU1011" s="496"/>
      <c r="AV1011" s="697"/>
      <c r="AW1011" s="697"/>
      <c r="AX1011" s="697"/>
      <c r="AY1011" s="697"/>
    </row>
    <row r="1012">
      <c r="AR1012" s="496"/>
      <c r="AS1012" s="496"/>
      <c r="AT1012" s="496"/>
      <c r="AU1012" s="496"/>
      <c r="AV1012" s="697"/>
      <c r="AW1012" s="697"/>
      <c r="AX1012" s="697"/>
      <c r="AY1012" s="697"/>
    </row>
    <row r="1013">
      <c r="AR1013" s="496"/>
      <c r="AS1013" s="496"/>
      <c r="AT1013" s="496"/>
      <c r="AU1013" s="496"/>
      <c r="AV1013" s="697"/>
      <c r="AW1013" s="697"/>
      <c r="AX1013" s="697"/>
      <c r="AY1013" s="697"/>
    </row>
    <row r="1014">
      <c r="AR1014" s="496"/>
      <c r="AS1014" s="496"/>
      <c r="AT1014" s="496"/>
      <c r="AU1014" s="496"/>
      <c r="AV1014" s="697"/>
      <c r="AW1014" s="697"/>
      <c r="AX1014" s="697"/>
      <c r="AY1014" s="697"/>
    </row>
    <row r="1015">
      <c r="AR1015" s="496"/>
      <c r="AS1015" s="496"/>
      <c r="AT1015" s="496"/>
      <c r="AU1015" s="496"/>
      <c r="AV1015" s="697"/>
      <c r="AW1015" s="697"/>
      <c r="AX1015" s="697"/>
      <c r="AY1015" s="697"/>
    </row>
    <row r="1016">
      <c r="AR1016" s="496"/>
      <c r="AS1016" s="496"/>
      <c r="AT1016" s="496"/>
      <c r="AU1016" s="496"/>
      <c r="AV1016" s="697"/>
      <c r="AW1016" s="697"/>
      <c r="AX1016" s="697"/>
      <c r="AY1016" s="697"/>
    </row>
    <row r="1017">
      <c r="AR1017" s="496"/>
      <c r="AS1017" s="496"/>
      <c r="AT1017" s="496"/>
      <c r="AU1017" s="496"/>
      <c r="AV1017" s="697"/>
      <c r="AW1017" s="697"/>
      <c r="AX1017" s="697"/>
      <c r="AY1017" s="697"/>
    </row>
    <row r="1018">
      <c r="AR1018" s="496"/>
      <c r="AS1018" s="496"/>
      <c r="AT1018" s="496"/>
      <c r="AU1018" s="496"/>
      <c r="AV1018" s="697"/>
      <c r="AW1018" s="697"/>
      <c r="AX1018" s="697"/>
      <c r="AY1018" s="697"/>
    </row>
    <row r="1019">
      <c r="AR1019" s="496"/>
      <c r="AS1019" s="496"/>
      <c r="AT1019" s="496"/>
      <c r="AU1019" s="496"/>
      <c r="AV1019" s="697"/>
      <c r="AW1019" s="697"/>
      <c r="AX1019" s="697"/>
      <c r="AY1019" s="697"/>
    </row>
    <row r="1020">
      <c r="AR1020" s="496"/>
      <c r="AS1020" s="496"/>
      <c r="AT1020" s="496"/>
      <c r="AU1020" s="496"/>
      <c r="AV1020" s="697"/>
      <c r="AW1020" s="697"/>
      <c r="AX1020" s="697"/>
      <c r="AY1020" s="697"/>
    </row>
    <row r="1021">
      <c r="AR1021" s="496"/>
      <c r="AS1021" s="496"/>
      <c r="AT1021" s="496"/>
      <c r="AU1021" s="496"/>
      <c r="AV1021" s="697"/>
      <c r="AW1021" s="697"/>
      <c r="AX1021" s="697"/>
      <c r="AY1021" s="697"/>
    </row>
    <row r="1022">
      <c r="AR1022" s="496"/>
      <c r="AS1022" s="496"/>
      <c r="AT1022" s="496"/>
      <c r="AU1022" s="496"/>
      <c r="AV1022" s="697"/>
      <c r="AW1022" s="697"/>
      <c r="AX1022" s="697"/>
      <c r="AY1022" s="697"/>
    </row>
    <row r="1023">
      <c r="AR1023" s="496"/>
      <c r="AS1023" s="496"/>
      <c r="AT1023" s="496"/>
      <c r="AU1023" s="496"/>
      <c r="AV1023" s="697"/>
      <c r="AW1023" s="697"/>
      <c r="AX1023" s="697"/>
      <c r="AY1023" s="697"/>
    </row>
    <row r="1024">
      <c r="AR1024" s="496"/>
      <c r="AS1024" s="496"/>
      <c r="AT1024" s="496"/>
      <c r="AU1024" s="496"/>
      <c r="AV1024" s="697"/>
      <c r="AW1024" s="697"/>
      <c r="AX1024" s="697"/>
      <c r="AY1024" s="697"/>
    </row>
    <row r="1025">
      <c r="AR1025" s="496"/>
      <c r="AS1025" s="496"/>
      <c r="AT1025" s="496"/>
      <c r="AU1025" s="496"/>
      <c r="AV1025" s="697"/>
      <c r="AW1025" s="697"/>
      <c r="AX1025" s="697"/>
      <c r="AY1025" s="697"/>
    </row>
    <row r="1026">
      <c r="AR1026" s="496"/>
      <c r="AS1026" s="496"/>
      <c r="AT1026" s="496"/>
      <c r="AU1026" s="496"/>
      <c r="AV1026" s="697"/>
      <c r="AW1026" s="697"/>
      <c r="AX1026" s="697"/>
      <c r="AY1026" s="697"/>
    </row>
    <row r="1027">
      <c r="AR1027" s="496"/>
      <c r="AS1027" s="496"/>
      <c r="AT1027" s="496"/>
      <c r="AU1027" s="496"/>
      <c r="AV1027" s="697"/>
      <c r="AW1027" s="697"/>
      <c r="AX1027" s="697"/>
      <c r="AY1027" s="697"/>
    </row>
    <row r="1028">
      <c r="AR1028" s="496"/>
      <c r="AS1028" s="496"/>
      <c r="AT1028" s="496"/>
      <c r="AU1028" s="496"/>
      <c r="AV1028" s="697"/>
      <c r="AW1028" s="697"/>
      <c r="AX1028" s="697"/>
      <c r="AY1028" s="697"/>
    </row>
    <row r="1029">
      <c r="AR1029" s="496"/>
      <c r="AS1029" s="496"/>
      <c r="AT1029" s="496"/>
      <c r="AU1029" s="496"/>
      <c r="AV1029" s="697"/>
      <c r="AW1029" s="697"/>
      <c r="AX1029" s="697"/>
      <c r="AY1029" s="697"/>
    </row>
    <row r="1030">
      <c r="AR1030" s="496"/>
      <c r="AS1030" s="496"/>
      <c r="AT1030" s="496"/>
      <c r="AU1030" s="496"/>
      <c r="AV1030" s="697"/>
      <c r="AW1030" s="697"/>
      <c r="AX1030" s="697"/>
      <c r="AY1030" s="697"/>
    </row>
    <row r="1031">
      <c r="AR1031" s="496"/>
      <c r="AS1031" s="496"/>
      <c r="AT1031" s="496"/>
      <c r="AU1031" s="496"/>
      <c r="AV1031" s="697"/>
      <c r="AW1031" s="697"/>
      <c r="AX1031" s="697"/>
      <c r="AY1031" s="697"/>
    </row>
    <row r="1032">
      <c r="AR1032" s="496"/>
      <c r="AS1032" s="496"/>
      <c r="AT1032" s="496"/>
      <c r="AU1032" s="496"/>
      <c r="AV1032" s="697"/>
      <c r="AW1032" s="697"/>
      <c r="AX1032" s="697"/>
      <c r="AY1032" s="697"/>
    </row>
    <row r="1033">
      <c r="AR1033" s="496"/>
      <c r="AS1033" s="496"/>
      <c r="AT1033" s="496"/>
      <c r="AU1033" s="496"/>
      <c r="AV1033" s="697"/>
      <c r="AW1033" s="697"/>
      <c r="AX1033" s="697"/>
      <c r="AY1033" s="697"/>
    </row>
    <row r="1034">
      <c r="AR1034" s="496"/>
      <c r="AS1034" s="496"/>
      <c r="AT1034" s="496"/>
      <c r="AU1034" s="496"/>
      <c r="AV1034" s="697"/>
      <c r="AW1034" s="697"/>
      <c r="AX1034" s="697"/>
      <c r="AY1034" s="697"/>
    </row>
    <row r="1035">
      <c r="AR1035" s="496"/>
      <c r="AS1035" s="496"/>
      <c r="AT1035" s="496"/>
      <c r="AU1035" s="496"/>
      <c r="AV1035" s="697"/>
      <c r="AW1035" s="697"/>
      <c r="AX1035" s="697"/>
      <c r="AY1035" s="697"/>
    </row>
    <row r="1036">
      <c r="AR1036" s="496"/>
      <c r="AS1036" s="496"/>
      <c r="AT1036" s="496"/>
      <c r="AU1036" s="496"/>
      <c r="AV1036" s="697"/>
      <c r="AW1036" s="697"/>
      <c r="AX1036" s="697"/>
      <c r="AY1036" s="697"/>
    </row>
    <row r="1037">
      <c r="AR1037" s="496"/>
      <c r="AS1037" s="496"/>
      <c r="AT1037" s="496"/>
      <c r="AU1037" s="496"/>
      <c r="AV1037" s="697"/>
      <c r="AW1037" s="697"/>
      <c r="AX1037" s="697"/>
      <c r="AY1037" s="697"/>
    </row>
    <row r="1038">
      <c r="AR1038" s="496"/>
      <c r="AS1038" s="496"/>
      <c r="AT1038" s="496"/>
      <c r="AU1038" s="496"/>
      <c r="AV1038" s="697"/>
      <c r="AW1038" s="697"/>
      <c r="AX1038" s="697"/>
      <c r="AY1038" s="697"/>
    </row>
    <row r="1039">
      <c r="AR1039" s="496"/>
      <c r="AS1039" s="496"/>
      <c r="AT1039" s="496"/>
      <c r="AU1039" s="496"/>
      <c r="AV1039" s="697"/>
      <c r="AW1039" s="697"/>
      <c r="AX1039" s="697"/>
      <c r="AY1039" s="697"/>
    </row>
    <row r="1040">
      <c r="AR1040" s="496"/>
      <c r="AS1040" s="496"/>
      <c r="AT1040" s="496"/>
      <c r="AU1040" s="496"/>
      <c r="AV1040" s="697"/>
      <c r="AW1040" s="697"/>
      <c r="AX1040" s="697"/>
      <c r="AY1040" s="697"/>
    </row>
    <row r="1041">
      <c r="AR1041" s="496"/>
      <c r="AS1041" s="496"/>
      <c r="AT1041" s="496"/>
      <c r="AU1041" s="496"/>
      <c r="AV1041" s="697"/>
      <c r="AW1041" s="697"/>
      <c r="AX1041" s="697"/>
      <c r="AY1041" s="697"/>
    </row>
    <row r="1042">
      <c r="AR1042" s="496"/>
      <c r="AS1042" s="496"/>
      <c r="AT1042" s="496"/>
      <c r="AU1042" s="496"/>
      <c r="AV1042" s="697"/>
      <c r="AW1042" s="697"/>
      <c r="AX1042" s="697"/>
      <c r="AY1042" s="697"/>
    </row>
    <row r="1043">
      <c r="AR1043" s="496"/>
      <c r="AS1043" s="496"/>
      <c r="AT1043" s="496"/>
      <c r="AU1043" s="496"/>
      <c r="AV1043" s="697"/>
      <c r="AW1043" s="697"/>
      <c r="AX1043" s="697"/>
      <c r="AY1043" s="697"/>
    </row>
    <row r="1044">
      <c r="AR1044" s="496"/>
      <c r="AS1044" s="496"/>
      <c r="AT1044" s="496"/>
      <c r="AU1044" s="496"/>
      <c r="AV1044" s="697"/>
      <c r="AW1044" s="697"/>
      <c r="AX1044" s="697"/>
      <c r="AY1044" s="697"/>
    </row>
    <row r="1045">
      <c r="AR1045" s="496"/>
      <c r="AS1045" s="496"/>
      <c r="AT1045" s="496"/>
      <c r="AU1045" s="496"/>
      <c r="AV1045" s="697"/>
      <c r="AW1045" s="697"/>
      <c r="AX1045" s="697"/>
      <c r="AY1045" s="697"/>
    </row>
    <row r="1046">
      <c r="AR1046" s="496"/>
      <c r="AS1046" s="496"/>
      <c r="AT1046" s="496"/>
      <c r="AU1046" s="496"/>
      <c r="AV1046" s="697"/>
      <c r="AW1046" s="697"/>
      <c r="AX1046" s="697"/>
      <c r="AY1046" s="697"/>
    </row>
    <row r="1047">
      <c r="AR1047" s="496"/>
      <c r="AS1047" s="496"/>
      <c r="AT1047" s="496"/>
      <c r="AU1047" s="496"/>
      <c r="AV1047" s="697"/>
      <c r="AW1047" s="697"/>
      <c r="AX1047" s="697"/>
      <c r="AY1047" s="697"/>
    </row>
    <row r="1048">
      <c r="AR1048" s="496"/>
      <c r="AS1048" s="496"/>
      <c r="AT1048" s="496"/>
      <c r="AU1048" s="496"/>
      <c r="AV1048" s="697"/>
      <c r="AW1048" s="697"/>
      <c r="AX1048" s="697"/>
      <c r="AY1048" s="697"/>
    </row>
    <row r="1049">
      <c r="AR1049" s="496"/>
      <c r="AS1049" s="496"/>
      <c r="AT1049" s="496"/>
      <c r="AU1049" s="496"/>
      <c r="AV1049" s="697"/>
      <c r="AW1049" s="697"/>
      <c r="AX1049" s="697"/>
      <c r="AY1049" s="697"/>
    </row>
    <row r="1050">
      <c r="AR1050" s="496"/>
      <c r="AS1050" s="496"/>
      <c r="AT1050" s="496"/>
      <c r="AU1050" s="496"/>
      <c r="AV1050" s="697"/>
      <c r="AW1050" s="697"/>
      <c r="AX1050" s="697"/>
      <c r="AY1050" s="697"/>
    </row>
    <row r="1051">
      <c r="AR1051" s="496"/>
      <c r="AS1051" s="496"/>
      <c r="AT1051" s="496"/>
      <c r="AU1051" s="496"/>
      <c r="AV1051" s="697"/>
      <c r="AW1051" s="697"/>
      <c r="AX1051" s="697"/>
      <c r="AY1051" s="697"/>
    </row>
    <row r="1052">
      <c r="AR1052" s="496"/>
      <c r="AS1052" s="496"/>
      <c r="AT1052" s="496"/>
      <c r="AU1052" s="496"/>
      <c r="AV1052" s="697"/>
      <c r="AW1052" s="697"/>
      <c r="AX1052" s="697"/>
      <c r="AY1052" s="697"/>
    </row>
    <row r="1053">
      <c r="AR1053" s="496"/>
      <c r="AS1053" s="496"/>
      <c r="AT1053" s="496"/>
      <c r="AU1053" s="496"/>
      <c r="AV1053" s="697"/>
      <c r="AW1053" s="697"/>
      <c r="AX1053" s="697"/>
      <c r="AY1053" s="697"/>
    </row>
    <row r="1054">
      <c r="AR1054" s="496"/>
      <c r="AS1054" s="496"/>
      <c r="AT1054" s="496"/>
      <c r="AU1054" s="496"/>
      <c r="AV1054" s="697"/>
      <c r="AW1054" s="697"/>
      <c r="AX1054" s="697"/>
      <c r="AY1054" s="697"/>
    </row>
    <row r="1055">
      <c r="AR1055" s="496"/>
      <c r="AS1055" s="496"/>
      <c r="AT1055" s="496"/>
      <c r="AU1055" s="496"/>
      <c r="AV1055" s="697"/>
      <c r="AW1055" s="697"/>
      <c r="AX1055" s="697"/>
      <c r="AY1055" s="697"/>
    </row>
    <row r="1056">
      <c r="AR1056" s="496"/>
      <c r="AS1056" s="496"/>
      <c r="AT1056" s="496"/>
      <c r="AU1056" s="496"/>
      <c r="AV1056" s="697"/>
      <c r="AW1056" s="697"/>
      <c r="AX1056" s="697"/>
      <c r="AY1056" s="697"/>
    </row>
    <row r="1057">
      <c r="AR1057" s="496"/>
      <c r="AS1057" s="496"/>
      <c r="AT1057" s="496"/>
      <c r="AU1057" s="496"/>
      <c r="AV1057" s="697"/>
      <c r="AW1057" s="697"/>
      <c r="AX1057" s="697"/>
      <c r="AY1057" s="697"/>
    </row>
    <row r="1058">
      <c r="AR1058" s="496"/>
      <c r="AS1058" s="496"/>
      <c r="AT1058" s="496"/>
      <c r="AU1058" s="496"/>
      <c r="AV1058" s="697"/>
      <c r="AW1058" s="697"/>
      <c r="AX1058" s="697"/>
      <c r="AY1058" s="697"/>
    </row>
    <row r="1059">
      <c r="AR1059" s="496"/>
      <c r="AS1059" s="496"/>
      <c r="AT1059" s="496"/>
      <c r="AU1059" s="496"/>
      <c r="AV1059" s="697"/>
      <c r="AW1059" s="697"/>
      <c r="AX1059" s="697"/>
      <c r="AY1059" s="697"/>
    </row>
  </sheetData>
  <mergeCells count="19">
    <mergeCell ref="D1:E1"/>
    <mergeCell ref="J1:K1"/>
    <mergeCell ref="AB1:AC1"/>
    <mergeCell ref="J12:K12"/>
    <mergeCell ref="AB12:AC12"/>
    <mergeCell ref="J22:K22"/>
    <mergeCell ref="AB22:AC22"/>
    <mergeCell ref="D49:E49"/>
    <mergeCell ref="J49:K49"/>
    <mergeCell ref="AB49:AC49"/>
    <mergeCell ref="J58:K58"/>
    <mergeCell ref="J71:K71"/>
    <mergeCell ref="D22:E22"/>
    <mergeCell ref="D31:E31"/>
    <mergeCell ref="J31:K31"/>
    <mergeCell ref="AB31:AC31"/>
    <mergeCell ref="AH31:AI31"/>
    <mergeCell ref="J41:K41"/>
    <mergeCell ref="AB41:AC4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6.88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45012.0</v>
      </c>
      <c r="F2" s="387"/>
      <c r="G2" s="124"/>
      <c r="H2" s="124"/>
      <c r="I2" s="351">
        <v>45013.0</v>
      </c>
      <c r="J2" s="124"/>
      <c r="K2" s="124"/>
      <c r="L2" s="124"/>
      <c r="M2" s="351">
        <v>45014.0</v>
      </c>
      <c r="N2" s="8"/>
      <c r="O2" s="126"/>
      <c r="P2" s="126"/>
      <c r="Q2" s="405">
        <v>45015.0</v>
      </c>
      <c r="R2" s="126"/>
      <c r="S2" s="126"/>
      <c r="T2" s="126"/>
      <c r="U2" s="405">
        <v>45016.0</v>
      </c>
      <c r="V2" s="126"/>
      <c r="W2" s="126"/>
      <c r="X2" s="126"/>
      <c r="Y2" s="405">
        <v>45017.0</v>
      </c>
      <c r="Z2" s="126"/>
      <c r="AA2" s="126"/>
      <c r="AB2" s="126"/>
      <c r="AC2" s="405">
        <v>45018.0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43" t="s">
        <v>19</v>
      </c>
      <c r="C4" s="37">
        <v>45012.0</v>
      </c>
      <c r="D4" s="38" t="s">
        <v>272</v>
      </c>
      <c r="E4" s="39" t="s">
        <v>21</v>
      </c>
      <c r="F4" s="41" t="s">
        <v>22</v>
      </c>
      <c r="G4" s="37">
        <v>45013.0</v>
      </c>
      <c r="H4" s="38" t="s">
        <v>352</v>
      </c>
      <c r="I4" s="39" t="s">
        <v>208</v>
      </c>
      <c r="J4" s="95" t="s">
        <v>24</v>
      </c>
      <c r="K4" s="37">
        <v>45014.0</v>
      </c>
      <c r="L4" s="38" t="s">
        <v>352</v>
      </c>
      <c r="M4" s="39" t="s">
        <v>208</v>
      </c>
      <c r="N4" s="43" t="s">
        <v>26</v>
      </c>
      <c r="O4" s="37">
        <v>45015.0</v>
      </c>
      <c r="P4" s="38" t="s">
        <v>352</v>
      </c>
      <c r="Q4" s="39" t="s">
        <v>208</v>
      </c>
      <c r="R4" s="56" t="s">
        <v>56</v>
      </c>
      <c r="S4" s="37">
        <v>45016.0</v>
      </c>
      <c r="T4" s="38" t="s">
        <v>272</v>
      </c>
      <c r="U4" s="39" t="s">
        <v>21</v>
      </c>
      <c r="V4" s="66" t="s">
        <v>57</v>
      </c>
      <c r="W4" s="37">
        <v>45017.0</v>
      </c>
      <c r="X4" s="38" t="s">
        <v>25</v>
      </c>
      <c r="Y4" s="39" t="s">
        <v>25</v>
      </c>
      <c r="Z4" s="47" t="s">
        <v>93</v>
      </c>
      <c r="AA4" s="37">
        <v>45018.0</v>
      </c>
      <c r="AB4" s="38" t="s">
        <v>25</v>
      </c>
      <c r="AC4" s="39" t="s">
        <v>25</v>
      </c>
    </row>
    <row r="5">
      <c r="A5" s="35" t="s">
        <v>45</v>
      </c>
      <c r="B5" s="41" t="s">
        <v>33</v>
      </c>
      <c r="C5" s="37">
        <v>45013.0</v>
      </c>
      <c r="D5" s="38" t="s">
        <v>273</v>
      </c>
      <c r="E5" s="39" t="s">
        <v>39</v>
      </c>
      <c r="F5" s="420" t="s">
        <v>46</v>
      </c>
      <c r="G5" s="495">
        <v>45014.0</v>
      </c>
      <c r="H5" s="38" t="s">
        <v>862</v>
      </c>
      <c r="I5" s="39" t="s">
        <v>863</v>
      </c>
      <c r="J5" s="38" t="s">
        <v>36</v>
      </c>
      <c r="K5" s="37">
        <v>45015.0</v>
      </c>
      <c r="L5" s="38" t="s">
        <v>25</v>
      </c>
      <c r="M5" s="39" t="s">
        <v>25</v>
      </c>
      <c r="N5" s="56" t="s">
        <v>37</v>
      </c>
      <c r="O5" s="37">
        <v>45016.0</v>
      </c>
      <c r="P5" s="38" t="s">
        <v>25</v>
      </c>
      <c r="Q5" s="39" t="s">
        <v>25</v>
      </c>
      <c r="R5" s="56" t="s">
        <v>40</v>
      </c>
      <c r="S5" s="37">
        <v>45017.0</v>
      </c>
      <c r="T5" s="38" t="s">
        <v>199</v>
      </c>
      <c r="U5" s="39" t="s">
        <v>42</v>
      </c>
      <c r="V5" s="47" t="s">
        <v>43</v>
      </c>
      <c r="W5" s="37">
        <v>45018.0</v>
      </c>
      <c r="X5" s="38" t="s">
        <v>70</v>
      </c>
      <c r="Y5" s="39" t="s">
        <v>897</v>
      </c>
      <c r="Z5" s="47" t="s">
        <v>44</v>
      </c>
      <c r="AA5" s="495">
        <v>45019.0</v>
      </c>
      <c r="AB5" s="38" t="s">
        <v>273</v>
      </c>
      <c r="AC5" s="39" t="s">
        <v>39</v>
      </c>
    </row>
    <row r="6">
      <c r="A6" s="67" t="s">
        <v>52</v>
      </c>
      <c r="D6" s="68"/>
      <c r="F6" s="134"/>
      <c r="G6" s="45"/>
      <c r="H6" s="39"/>
      <c r="I6" s="39"/>
      <c r="J6" s="38" t="s">
        <v>36</v>
      </c>
      <c r="K6" s="37">
        <v>45015.0</v>
      </c>
      <c r="L6" s="38" t="s">
        <v>862</v>
      </c>
      <c r="M6" s="39" t="s">
        <v>863</v>
      </c>
      <c r="N6" s="56" t="s">
        <v>37</v>
      </c>
      <c r="O6" s="37">
        <v>45016.0</v>
      </c>
      <c r="P6" s="38" t="s">
        <v>337</v>
      </c>
      <c r="Q6" s="39" t="s">
        <v>195</v>
      </c>
      <c r="R6" s="56" t="s">
        <v>40</v>
      </c>
      <c r="S6" s="37">
        <v>45017.0</v>
      </c>
      <c r="T6" s="38" t="s">
        <v>25</v>
      </c>
      <c r="U6" s="39" t="s">
        <v>25</v>
      </c>
      <c r="V6" s="47" t="s">
        <v>43</v>
      </c>
      <c r="W6" s="37">
        <v>45018.0</v>
      </c>
      <c r="X6" s="38" t="s">
        <v>353</v>
      </c>
      <c r="Y6" s="39" t="s">
        <v>354</v>
      </c>
      <c r="Z6" s="47" t="s">
        <v>44</v>
      </c>
      <c r="AA6" s="495">
        <v>45019.0</v>
      </c>
      <c r="AB6" s="38" t="s">
        <v>23</v>
      </c>
      <c r="AC6" s="39" t="s">
        <v>23</v>
      </c>
    </row>
    <row r="7">
      <c r="A7" s="67" t="s">
        <v>54</v>
      </c>
      <c r="D7" s="68"/>
      <c r="F7" s="420" t="s">
        <v>46</v>
      </c>
      <c r="G7" s="495">
        <v>45014.0</v>
      </c>
      <c r="H7" s="38" t="s">
        <v>322</v>
      </c>
      <c r="I7" s="39" t="s">
        <v>323</v>
      </c>
      <c r="J7" s="38" t="s">
        <v>36</v>
      </c>
      <c r="K7" s="37">
        <v>45015.0</v>
      </c>
      <c r="L7" s="38" t="s">
        <v>322</v>
      </c>
      <c r="M7" s="39" t="s">
        <v>323</v>
      </c>
      <c r="N7" s="44"/>
      <c r="O7" s="45"/>
      <c r="P7" s="39"/>
      <c r="Q7" s="39"/>
      <c r="R7" s="44"/>
      <c r="S7" s="45"/>
      <c r="T7" s="39"/>
      <c r="U7" s="39"/>
      <c r="V7" s="54"/>
      <c r="W7" s="45"/>
      <c r="X7" s="39"/>
      <c r="Y7" s="39"/>
      <c r="Z7" s="54"/>
      <c r="AA7" s="200"/>
      <c r="AB7" s="39"/>
      <c r="AC7" s="39"/>
    </row>
    <row r="8">
      <c r="A8" s="67" t="s">
        <v>32</v>
      </c>
      <c r="B8" s="717"/>
      <c r="C8" s="717"/>
      <c r="D8" s="717"/>
      <c r="E8" s="717"/>
      <c r="F8" s="717"/>
      <c r="G8" s="717"/>
      <c r="H8" s="717"/>
      <c r="I8" s="717"/>
      <c r="J8" s="717"/>
      <c r="K8" s="717"/>
      <c r="L8" s="718"/>
      <c r="M8" s="718"/>
      <c r="N8" s="56" t="s">
        <v>37</v>
      </c>
      <c r="O8" s="37">
        <v>45016.0</v>
      </c>
      <c r="P8" s="38" t="s">
        <v>337</v>
      </c>
      <c r="Q8" s="39" t="s">
        <v>195</v>
      </c>
      <c r="R8" s="56" t="s">
        <v>40</v>
      </c>
      <c r="S8" s="37">
        <v>45017.0</v>
      </c>
      <c r="T8" s="38" t="s">
        <v>353</v>
      </c>
      <c r="U8" s="39" t="s">
        <v>354</v>
      </c>
      <c r="V8" s="47" t="s">
        <v>43</v>
      </c>
      <c r="W8" s="37">
        <v>45018.0</v>
      </c>
      <c r="X8" s="38" t="s">
        <v>25</v>
      </c>
      <c r="Y8" s="39" t="s">
        <v>25</v>
      </c>
      <c r="Z8" s="47" t="s">
        <v>44</v>
      </c>
      <c r="AA8" s="495">
        <v>45019.0</v>
      </c>
      <c r="AB8" s="38" t="s">
        <v>273</v>
      </c>
      <c r="AC8" s="39" t="s">
        <v>39</v>
      </c>
    </row>
    <row r="9">
      <c r="A9" s="67" t="s">
        <v>50</v>
      </c>
      <c r="D9" s="68"/>
      <c r="H9" s="382"/>
      <c r="I9" s="382"/>
      <c r="J9" s="39"/>
      <c r="K9" s="45"/>
      <c r="L9" s="39"/>
      <c r="M9" s="39"/>
      <c r="R9" s="73"/>
      <c r="T9" s="115"/>
      <c r="U9" s="115"/>
      <c r="V9" s="428" t="s">
        <v>57</v>
      </c>
      <c r="W9" s="146">
        <v>45018.0</v>
      </c>
      <c r="X9" s="40" t="s">
        <v>895</v>
      </c>
      <c r="Y9" s="40" t="s">
        <v>896</v>
      </c>
      <c r="Z9" s="92"/>
      <c r="AA9" s="202"/>
      <c r="AB9" s="297"/>
      <c r="AC9" s="297"/>
    </row>
    <row r="11">
      <c r="D11" s="68"/>
      <c r="H11" s="6" t="s">
        <v>51</v>
      </c>
      <c r="I11" s="4"/>
      <c r="J11" s="70"/>
      <c r="K11" s="71"/>
      <c r="L11" s="51"/>
      <c r="M11" s="51"/>
      <c r="N11" s="75"/>
      <c r="O11" s="68"/>
      <c r="P11" s="32"/>
      <c r="Q11" s="32"/>
      <c r="R11" s="73"/>
      <c r="T11" s="9" t="s">
        <v>51</v>
      </c>
      <c r="U11" s="4"/>
      <c r="Z11" s="92"/>
      <c r="AA11" s="45"/>
      <c r="AB11" s="297"/>
      <c r="AC11" s="297"/>
    </row>
    <row r="12">
      <c r="A12" s="7"/>
      <c r="B12" s="350"/>
      <c r="C12" s="350"/>
      <c r="D12" s="124"/>
      <c r="E12" s="351">
        <v>45012.0</v>
      </c>
      <c r="F12" s="387"/>
      <c r="G12" s="124"/>
      <c r="H12" s="124"/>
      <c r="I12" s="351">
        <v>45013.0</v>
      </c>
      <c r="J12" s="124"/>
      <c r="K12" s="124"/>
      <c r="L12" s="124"/>
      <c r="M12" s="351">
        <v>45014.0</v>
      </c>
      <c r="N12" s="8"/>
      <c r="O12" s="126"/>
      <c r="P12" s="126"/>
      <c r="Q12" s="405">
        <v>45015.0</v>
      </c>
      <c r="R12" s="126"/>
      <c r="S12" s="126"/>
      <c r="T12" s="126"/>
      <c r="U12" s="405">
        <v>45016.0</v>
      </c>
      <c r="V12" s="126"/>
      <c r="W12" s="126"/>
      <c r="X12" s="126"/>
      <c r="Y12" s="405">
        <v>45017.0</v>
      </c>
      <c r="Z12" s="126"/>
      <c r="AA12" s="126"/>
      <c r="AB12" s="126"/>
      <c r="AC12" s="405">
        <v>45018.0</v>
      </c>
    </row>
    <row r="13">
      <c r="A13" s="153"/>
      <c r="B13" s="11"/>
      <c r="C13" s="17"/>
      <c r="D13" s="413" t="s">
        <v>2</v>
      </c>
      <c r="E13" s="26" t="s">
        <v>3</v>
      </c>
      <c r="F13" s="14"/>
      <c r="G13" s="18"/>
      <c r="H13" s="413" t="s">
        <v>2</v>
      </c>
      <c r="I13" s="413" t="s">
        <v>7</v>
      </c>
      <c r="J13" s="15"/>
      <c r="K13" s="18"/>
      <c r="L13" s="413" t="s">
        <v>2</v>
      </c>
      <c r="M13" s="447" t="s">
        <v>8</v>
      </c>
      <c r="N13" s="11"/>
      <c r="O13" s="18"/>
      <c r="P13" s="413" t="s">
        <v>2</v>
      </c>
      <c r="Q13" s="29" t="s">
        <v>9</v>
      </c>
      <c r="R13" s="582"/>
      <c r="S13" s="18"/>
      <c r="T13" s="413" t="s">
        <v>2</v>
      </c>
      <c r="U13" s="29" t="s">
        <v>10</v>
      </c>
      <c r="V13" s="15"/>
      <c r="W13" s="18"/>
      <c r="X13" s="413" t="s">
        <v>2</v>
      </c>
      <c r="Y13" s="448" t="s">
        <v>11</v>
      </c>
      <c r="Z13" s="15"/>
      <c r="AA13" s="18"/>
      <c r="AB13" s="413" t="s">
        <v>2</v>
      </c>
      <c r="AC13" s="29" t="s">
        <v>12</v>
      </c>
    </row>
    <row r="14">
      <c r="A14" s="415" t="s">
        <v>54</v>
      </c>
      <c r="B14" s="43" t="s">
        <v>19</v>
      </c>
      <c r="C14" s="37">
        <v>45012.0</v>
      </c>
      <c r="D14" s="95" t="s">
        <v>211</v>
      </c>
      <c r="E14" s="418" t="s">
        <v>66</v>
      </c>
      <c r="F14" s="43" t="s">
        <v>22</v>
      </c>
      <c r="G14" s="37">
        <v>45013.0</v>
      </c>
      <c r="H14" s="95" t="s">
        <v>307</v>
      </c>
      <c r="I14" s="418" t="s">
        <v>180</v>
      </c>
      <c r="J14" s="43" t="s">
        <v>24</v>
      </c>
      <c r="K14" s="37">
        <v>45014.0</v>
      </c>
      <c r="L14" s="95" t="s">
        <v>307</v>
      </c>
      <c r="M14" s="418" t="s">
        <v>180</v>
      </c>
      <c r="N14" s="43" t="s">
        <v>26</v>
      </c>
      <c r="O14" s="37">
        <v>45015.0</v>
      </c>
      <c r="P14" s="95" t="s">
        <v>211</v>
      </c>
      <c r="Q14" s="418" t="s">
        <v>66</v>
      </c>
      <c r="R14" s="43" t="s">
        <v>56</v>
      </c>
      <c r="S14" s="37">
        <v>45016.0</v>
      </c>
      <c r="T14" s="95" t="s">
        <v>211</v>
      </c>
      <c r="U14" s="418" t="s">
        <v>66</v>
      </c>
      <c r="V14" s="66" t="s">
        <v>57</v>
      </c>
      <c r="W14" s="37">
        <v>45017.0</v>
      </c>
      <c r="X14" s="95" t="s">
        <v>307</v>
      </c>
      <c r="Y14" s="418" t="s">
        <v>180</v>
      </c>
      <c r="Z14" s="43" t="s">
        <v>93</v>
      </c>
      <c r="AA14" s="37">
        <v>45018.0</v>
      </c>
      <c r="AB14" s="95" t="s">
        <v>25</v>
      </c>
      <c r="AC14" s="418" t="s">
        <v>25</v>
      </c>
    </row>
    <row r="15">
      <c r="A15" s="419" t="s">
        <v>82</v>
      </c>
      <c r="B15" s="420" t="s">
        <v>33</v>
      </c>
      <c r="C15" s="37">
        <v>45013.0</v>
      </c>
      <c r="D15" s="95" t="s">
        <v>315</v>
      </c>
      <c r="E15" s="418" t="s">
        <v>71</v>
      </c>
      <c r="F15" s="420" t="s">
        <v>46</v>
      </c>
      <c r="G15" s="495">
        <v>45014.0</v>
      </c>
      <c r="H15" s="95" t="s">
        <v>274</v>
      </c>
      <c r="I15" s="418" t="s">
        <v>200</v>
      </c>
      <c r="J15" s="420" t="s">
        <v>36</v>
      </c>
      <c r="K15" s="37">
        <v>45015.0</v>
      </c>
      <c r="L15" s="95" t="s">
        <v>912</v>
      </c>
      <c r="M15" s="418" t="s">
        <v>913</v>
      </c>
      <c r="N15" s="420" t="s">
        <v>37</v>
      </c>
      <c r="O15" s="37">
        <v>45016.0</v>
      </c>
      <c r="P15" s="95" t="s">
        <v>25</v>
      </c>
      <c r="Q15" s="98" t="s">
        <v>25</v>
      </c>
      <c r="R15" s="420" t="s">
        <v>40</v>
      </c>
      <c r="S15" s="37">
        <v>45017.0</v>
      </c>
      <c r="T15" s="95" t="s">
        <v>25</v>
      </c>
      <c r="U15" s="98" t="s">
        <v>25</v>
      </c>
      <c r="V15" s="96" t="s">
        <v>43</v>
      </c>
      <c r="W15" s="37">
        <v>45018.0</v>
      </c>
      <c r="X15" s="95" t="s">
        <v>315</v>
      </c>
      <c r="Y15" s="98" t="s">
        <v>200</v>
      </c>
      <c r="Z15" s="420" t="s">
        <v>44</v>
      </c>
      <c r="AA15" s="495">
        <v>45019.0</v>
      </c>
      <c r="AB15" s="95" t="s">
        <v>274</v>
      </c>
      <c r="AC15" s="98" t="s">
        <v>48</v>
      </c>
    </row>
    <row r="16">
      <c r="A16" s="423" t="s">
        <v>69</v>
      </c>
      <c r="B16" s="420" t="s">
        <v>33</v>
      </c>
      <c r="C16" s="37">
        <v>45013.0</v>
      </c>
      <c r="D16" s="95" t="s">
        <v>25</v>
      </c>
      <c r="E16" s="418" t="s">
        <v>25</v>
      </c>
      <c r="F16" s="420" t="s">
        <v>46</v>
      </c>
      <c r="G16" s="495">
        <v>45014.0</v>
      </c>
      <c r="H16" s="95" t="s">
        <v>315</v>
      </c>
      <c r="I16" s="418" t="s">
        <v>200</v>
      </c>
      <c r="J16" s="420" t="s">
        <v>36</v>
      </c>
      <c r="K16" s="37">
        <v>45015.0</v>
      </c>
      <c r="L16" s="95" t="s">
        <v>274</v>
      </c>
      <c r="M16" s="418" t="s">
        <v>200</v>
      </c>
      <c r="N16" s="420" t="s">
        <v>37</v>
      </c>
      <c r="O16" s="37">
        <v>45016.0</v>
      </c>
      <c r="P16" s="95" t="s">
        <v>315</v>
      </c>
      <c r="Q16" s="98" t="s">
        <v>200</v>
      </c>
      <c r="R16" s="420" t="s">
        <v>40</v>
      </c>
      <c r="S16" s="37">
        <v>45017.0</v>
      </c>
      <c r="T16" s="96" t="s">
        <v>289</v>
      </c>
      <c r="U16" s="92" t="s">
        <v>106</v>
      </c>
      <c r="V16" s="96" t="s">
        <v>43</v>
      </c>
      <c r="W16" s="37">
        <v>45018.0</v>
      </c>
      <c r="X16" s="95" t="s">
        <v>274</v>
      </c>
      <c r="Y16" s="98" t="s">
        <v>48</v>
      </c>
      <c r="Z16" s="420" t="s">
        <v>44</v>
      </c>
      <c r="AA16" s="495">
        <v>45019.0</v>
      </c>
      <c r="AB16" s="95" t="s">
        <v>724</v>
      </c>
      <c r="AC16" s="98" t="s">
        <v>725</v>
      </c>
    </row>
    <row r="17">
      <c r="A17" s="116" t="s">
        <v>52</v>
      </c>
      <c r="B17" s="292"/>
      <c r="C17" s="45"/>
      <c r="D17" s="98"/>
      <c r="E17" s="98"/>
      <c r="F17" s="64"/>
      <c r="G17" s="45"/>
      <c r="H17" s="98"/>
      <c r="I17" s="98"/>
      <c r="J17" s="292"/>
      <c r="K17" s="45"/>
      <c r="L17" s="98"/>
      <c r="M17" s="98"/>
      <c r="N17" s="103"/>
      <c r="O17" s="104"/>
      <c r="P17" s="104"/>
      <c r="Q17" s="105"/>
      <c r="R17" s="292"/>
      <c r="S17" s="45"/>
      <c r="T17" s="98"/>
      <c r="U17" s="98"/>
      <c r="V17" s="46"/>
      <c r="W17" s="45"/>
      <c r="X17" s="98"/>
      <c r="Y17" s="98"/>
      <c r="Z17" s="292"/>
      <c r="AA17" s="200"/>
      <c r="AB17" s="98"/>
      <c r="AC17" s="98"/>
    </row>
    <row r="18">
      <c r="A18" s="116" t="s">
        <v>50</v>
      </c>
      <c r="J18" s="98"/>
      <c r="K18" s="45"/>
      <c r="L18" s="53"/>
      <c r="M18" s="39"/>
      <c r="N18" s="103"/>
      <c r="O18" s="104"/>
      <c r="P18" s="104"/>
      <c r="Q18" s="105"/>
      <c r="R18" s="73"/>
      <c r="T18" s="131" t="s">
        <v>864</v>
      </c>
      <c r="U18" s="433" t="s">
        <v>865</v>
      </c>
      <c r="V18" s="104"/>
      <c r="W18" s="104"/>
      <c r="X18" s="104"/>
      <c r="Y18" s="105"/>
      <c r="Z18" s="43" t="s">
        <v>93</v>
      </c>
      <c r="AA18" s="37">
        <v>45018.0</v>
      </c>
      <c r="AB18" s="95" t="s">
        <v>307</v>
      </c>
      <c r="AC18" s="418" t="s">
        <v>180</v>
      </c>
    </row>
    <row r="19">
      <c r="A19" s="116" t="s">
        <v>73</v>
      </c>
      <c r="B19" s="420" t="s">
        <v>33</v>
      </c>
      <c r="C19" s="37">
        <v>45013.0</v>
      </c>
      <c r="D19" s="95" t="s">
        <v>128</v>
      </c>
      <c r="E19" s="418" t="s">
        <v>202</v>
      </c>
      <c r="F19" s="102"/>
      <c r="G19" s="102"/>
      <c r="H19" s="139"/>
      <c r="I19" s="139"/>
      <c r="J19" s="292"/>
      <c r="K19" s="45"/>
      <c r="L19" s="98"/>
      <c r="M19" s="98"/>
      <c r="N19" s="420" t="s">
        <v>37</v>
      </c>
      <c r="O19" s="37">
        <v>45016.0</v>
      </c>
      <c r="P19" s="95" t="s">
        <v>128</v>
      </c>
      <c r="Q19" s="98" t="s">
        <v>202</v>
      </c>
      <c r="R19" s="420" t="s">
        <v>40</v>
      </c>
      <c r="S19" s="37">
        <v>45017.0</v>
      </c>
      <c r="T19" s="95" t="s">
        <v>128</v>
      </c>
      <c r="U19" s="98" t="s">
        <v>202</v>
      </c>
      <c r="V19" s="104"/>
      <c r="W19" s="104"/>
      <c r="X19" s="104"/>
      <c r="Y19" s="105"/>
      <c r="Z19" s="104"/>
      <c r="AA19" s="104"/>
      <c r="AB19" s="104"/>
      <c r="AC19" s="105"/>
    </row>
    <row r="20">
      <c r="A20" s="100"/>
      <c r="B20" s="101"/>
      <c r="C20" s="101"/>
      <c r="D20" s="3"/>
      <c r="E20" s="4"/>
      <c r="F20" s="102"/>
      <c r="G20" s="102"/>
      <c r="H20" s="6" t="s">
        <v>85</v>
      </c>
      <c r="I20" s="4"/>
      <c r="N20" s="103"/>
      <c r="O20" s="104"/>
      <c r="P20" s="104"/>
      <c r="Q20" s="105"/>
      <c r="R20" s="104"/>
      <c r="S20" s="104"/>
      <c r="T20" s="9" t="s">
        <v>85</v>
      </c>
      <c r="U20" s="4"/>
      <c r="V20" s="104"/>
      <c r="W20" s="104"/>
      <c r="X20" s="104"/>
      <c r="Y20" s="105"/>
      <c r="Z20" s="104"/>
      <c r="AA20" s="104"/>
      <c r="AB20" s="104"/>
      <c r="AC20" s="105"/>
    </row>
    <row r="21">
      <c r="A21" s="7"/>
      <c r="B21" s="350"/>
      <c r="C21" s="350"/>
      <c r="D21" s="124"/>
      <c r="E21" s="351">
        <v>45012.0</v>
      </c>
      <c r="F21" s="387"/>
      <c r="G21" s="124"/>
      <c r="H21" s="124"/>
      <c r="I21" s="351">
        <v>45013.0</v>
      </c>
      <c r="J21" s="124"/>
      <c r="K21" s="124"/>
      <c r="L21" s="124"/>
      <c r="M21" s="351">
        <v>45014.0</v>
      </c>
      <c r="N21" s="8"/>
      <c r="O21" s="126"/>
      <c r="P21" s="126"/>
      <c r="Q21" s="405">
        <v>45015.0</v>
      </c>
      <c r="R21" s="126"/>
      <c r="S21" s="126"/>
      <c r="T21" s="126"/>
      <c r="U21" s="405">
        <v>45016.0</v>
      </c>
      <c r="V21" s="126"/>
      <c r="W21" s="126"/>
      <c r="X21" s="126"/>
      <c r="Y21" s="405">
        <v>45017.0</v>
      </c>
      <c r="Z21" s="126"/>
      <c r="AA21" s="126"/>
      <c r="AB21" s="126"/>
      <c r="AC21" s="405">
        <v>45018.0</v>
      </c>
    </row>
    <row r="22">
      <c r="A22" s="107"/>
      <c r="B22" s="26"/>
      <c r="C22" s="26"/>
      <c r="D22" s="26" t="s">
        <v>2</v>
      </c>
      <c r="E22" s="26" t="s">
        <v>3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8"/>
      <c r="O22" s="29"/>
      <c r="P22" s="29" t="s">
        <v>2</v>
      </c>
      <c r="Q22" s="29" t="s">
        <v>9</v>
      </c>
      <c r="R22" s="29"/>
      <c r="S22" s="29"/>
      <c r="T22" s="29" t="s">
        <v>2</v>
      </c>
      <c r="U22" s="29" t="s">
        <v>10</v>
      </c>
      <c r="V22" s="29"/>
      <c r="W22" s="29"/>
      <c r="X22" s="29" t="s">
        <v>2</v>
      </c>
      <c r="Y22" s="29" t="s">
        <v>11</v>
      </c>
      <c r="Z22" s="29"/>
      <c r="AA22" s="29"/>
      <c r="AB22" s="29" t="s">
        <v>2</v>
      </c>
      <c r="AC22" s="29" t="s">
        <v>12</v>
      </c>
    </row>
    <row r="23">
      <c r="A23" s="35" t="s">
        <v>50</v>
      </c>
      <c r="B23" s="64"/>
      <c r="C23" s="45"/>
      <c r="D23" s="53"/>
      <c r="E23" s="39"/>
      <c r="J23" s="420" t="s">
        <v>36</v>
      </c>
      <c r="K23" s="37">
        <v>45015.0</v>
      </c>
      <c r="L23" s="96" t="s">
        <v>923</v>
      </c>
      <c r="M23" s="110" t="s">
        <v>630</v>
      </c>
      <c r="N23" s="43" t="s">
        <v>26</v>
      </c>
      <c r="O23" s="37">
        <v>45015.0</v>
      </c>
      <c r="P23" s="42" t="s">
        <v>298</v>
      </c>
      <c r="Q23" s="39" t="s">
        <v>280</v>
      </c>
      <c r="R23" s="420"/>
      <c r="S23" s="37"/>
      <c r="T23" s="114"/>
      <c r="U23" s="110"/>
      <c r="V23" s="46"/>
      <c r="W23" s="45"/>
      <c r="X23" s="53"/>
      <c r="Y23" s="39"/>
      <c r="Z23" s="64"/>
      <c r="AA23" s="45"/>
      <c r="AB23" s="53"/>
      <c r="AC23" s="92"/>
    </row>
    <row r="24">
      <c r="A24" s="35" t="s">
        <v>88</v>
      </c>
      <c r="B24" s="43" t="s">
        <v>19</v>
      </c>
      <c r="C24" s="37">
        <v>45012.0</v>
      </c>
      <c r="D24" s="42" t="s">
        <v>427</v>
      </c>
      <c r="E24" s="39" t="s">
        <v>428</v>
      </c>
      <c r="F24" s="43" t="s">
        <v>22</v>
      </c>
      <c r="G24" s="37">
        <v>45013.0</v>
      </c>
      <c r="H24" s="42" t="s">
        <v>298</v>
      </c>
      <c r="I24" s="39" t="s">
        <v>280</v>
      </c>
      <c r="J24" s="43" t="s">
        <v>24</v>
      </c>
      <c r="K24" s="37">
        <v>45014.0</v>
      </c>
      <c r="L24" s="42" t="s">
        <v>427</v>
      </c>
      <c r="M24" s="39" t="s">
        <v>428</v>
      </c>
      <c r="N24" s="43" t="s">
        <v>26</v>
      </c>
      <c r="O24" s="37">
        <v>45015.0</v>
      </c>
      <c r="P24" s="42" t="s">
        <v>25</v>
      </c>
      <c r="Q24" s="39" t="s">
        <v>25</v>
      </c>
      <c r="R24" s="43" t="s">
        <v>56</v>
      </c>
      <c r="S24" s="37">
        <v>45016.0</v>
      </c>
      <c r="T24" s="42" t="s">
        <v>278</v>
      </c>
      <c r="U24" s="108" t="s">
        <v>92</v>
      </c>
      <c r="V24" s="66" t="s">
        <v>57</v>
      </c>
      <c r="W24" s="37">
        <v>45017.0</v>
      </c>
      <c r="X24" s="42" t="s">
        <v>278</v>
      </c>
      <c r="Y24" s="108" t="s">
        <v>92</v>
      </c>
      <c r="Z24" s="43" t="s">
        <v>93</v>
      </c>
      <c r="AA24" s="37">
        <v>45018.0</v>
      </c>
      <c r="AB24" s="42" t="s">
        <v>298</v>
      </c>
      <c r="AC24" s="108" t="s">
        <v>280</v>
      </c>
    </row>
    <row r="25">
      <c r="A25" s="116" t="s">
        <v>97</v>
      </c>
      <c r="B25" s="420" t="s">
        <v>33</v>
      </c>
      <c r="C25" s="37">
        <v>45013.0</v>
      </c>
      <c r="D25" s="96" t="s">
        <v>74</v>
      </c>
      <c r="E25" s="110" t="s">
        <v>99</v>
      </c>
      <c r="F25" s="420" t="s">
        <v>46</v>
      </c>
      <c r="G25" s="495">
        <v>45014.0</v>
      </c>
      <c r="H25" s="96" t="s">
        <v>74</v>
      </c>
      <c r="I25" s="110" t="s">
        <v>99</v>
      </c>
      <c r="J25" s="420" t="s">
        <v>36</v>
      </c>
      <c r="K25" s="37">
        <v>45015.0</v>
      </c>
      <c r="L25" s="96" t="s">
        <v>25</v>
      </c>
      <c r="M25" s="110" t="s">
        <v>25</v>
      </c>
      <c r="N25" s="420" t="s">
        <v>37</v>
      </c>
      <c r="O25" s="37">
        <v>45016.0</v>
      </c>
      <c r="P25" s="96" t="s">
        <v>74</v>
      </c>
      <c r="Q25" s="110" t="s">
        <v>99</v>
      </c>
      <c r="R25" s="420" t="s">
        <v>40</v>
      </c>
      <c r="S25" s="37">
        <v>45017.0</v>
      </c>
      <c r="T25" s="114" t="s">
        <v>213</v>
      </c>
      <c r="U25" s="110" t="s">
        <v>225</v>
      </c>
      <c r="V25" s="96" t="s">
        <v>43</v>
      </c>
      <c r="W25" s="37">
        <v>45018.0</v>
      </c>
      <c r="X25" s="114" t="s">
        <v>213</v>
      </c>
      <c r="Y25" s="110" t="s">
        <v>225</v>
      </c>
      <c r="Z25" s="420" t="s">
        <v>44</v>
      </c>
      <c r="AA25" s="495">
        <v>45019.0</v>
      </c>
      <c r="AB25" s="96" t="s">
        <v>799</v>
      </c>
      <c r="AC25" s="110" t="s">
        <v>800</v>
      </c>
    </row>
    <row r="26">
      <c r="A26" s="109" t="s">
        <v>403</v>
      </c>
      <c r="B26" s="420" t="s">
        <v>33</v>
      </c>
      <c r="C26" s="37">
        <v>45013.0</v>
      </c>
      <c r="D26" s="96" t="s">
        <v>25</v>
      </c>
      <c r="E26" s="110" t="s">
        <v>25</v>
      </c>
      <c r="F26" s="420" t="s">
        <v>46</v>
      </c>
      <c r="G26" s="495">
        <v>45014.0</v>
      </c>
      <c r="H26" s="96" t="s">
        <v>112</v>
      </c>
      <c r="I26" s="110" t="s">
        <v>71</v>
      </c>
      <c r="J26" s="420" t="s">
        <v>36</v>
      </c>
      <c r="K26" s="37">
        <v>45015.0</v>
      </c>
      <c r="L26" s="96" t="s">
        <v>47</v>
      </c>
      <c r="M26" s="110" t="s">
        <v>318</v>
      </c>
      <c r="N26" s="420" t="s">
        <v>37</v>
      </c>
      <c r="O26" s="37">
        <v>45016.0</v>
      </c>
      <c r="P26" s="96" t="s">
        <v>112</v>
      </c>
      <c r="Q26" s="110" t="s">
        <v>71</v>
      </c>
      <c r="R26" s="420" t="s">
        <v>40</v>
      </c>
      <c r="S26" s="37">
        <v>45017.0</v>
      </c>
      <c r="T26" s="114" t="s">
        <v>281</v>
      </c>
      <c r="U26" s="110" t="s">
        <v>101</v>
      </c>
      <c r="V26" s="96" t="s">
        <v>43</v>
      </c>
      <c r="W26" s="37">
        <v>45018.0</v>
      </c>
      <c r="X26" s="114" t="s">
        <v>281</v>
      </c>
      <c r="Y26" s="110" t="s">
        <v>101</v>
      </c>
      <c r="Z26" s="420" t="s">
        <v>44</v>
      </c>
      <c r="AA26" s="495">
        <v>45019.0</v>
      </c>
      <c r="AB26" s="96" t="s">
        <v>299</v>
      </c>
      <c r="AC26" s="110" t="s">
        <v>39</v>
      </c>
    </row>
    <row r="27">
      <c r="A27" s="35" t="s">
        <v>52</v>
      </c>
      <c r="B27" s="422" t="s">
        <v>33</v>
      </c>
      <c r="C27" s="146">
        <v>45013.0</v>
      </c>
      <c r="D27" s="148" t="s">
        <v>923</v>
      </c>
      <c r="E27" s="148" t="s">
        <v>630</v>
      </c>
      <c r="F27" s="420"/>
      <c r="G27" s="495"/>
      <c r="H27" s="96"/>
      <c r="I27" s="110"/>
      <c r="J27" s="292"/>
      <c r="K27" s="45"/>
      <c r="L27" s="92"/>
      <c r="M27" s="92"/>
      <c r="N27" s="420"/>
      <c r="O27" s="37"/>
      <c r="P27" s="96"/>
      <c r="Q27" s="110"/>
      <c r="R27" s="292"/>
      <c r="S27" s="45"/>
      <c r="T27" s="72"/>
      <c r="U27" s="92"/>
      <c r="V27" s="92"/>
      <c r="W27" s="104"/>
      <c r="X27" s="136"/>
      <c r="Y27" s="39"/>
      <c r="Z27" s="292"/>
      <c r="AA27" s="200"/>
      <c r="AB27" s="92"/>
      <c r="AC27" s="92"/>
    </row>
    <row r="28">
      <c r="A28" s="35" t="s">
        <v>82</v>
      </c>
      <c r="B28" s="64"/>
      <c r="C28" s="45"/>
      <c r="D28" s="39"/>
      <c r="E28" s="39"/>
      <c r="F28" s="73"/>
      <c r="J28" s="292"/>
      <c r="K28" s="45"/>
      <c r="L28" s="92"/>
      <c r="M28" s="92"/>
      <c r="N28" s="420"/>
      <c r="O28" s="37"/>
      <c r="P28" s="96"/>
      <c r="Q28" s="110"/>
      <c r="R28" s="292"/>
      <c r="S28" s="45"/>
      <c r="T28" s="72"/>
      <c r="U28" s="92"/>
      <c r="V28" s="92"/>
      <c r="W28" s="104"/>
      <c r="X28" s="53"/>
      <c r="Y28" s="39"/>
      <c r="Z28" s="292"/>
      <c r="AA28" s="200"/>
      <c r="AB28" s="92"/>
      <c r="AC28" s="92"/>
    </row>
    <row r="29">
      <c r="A29" s="368"/>
      <c r="B29" s="361"/>
      <c r="C29" s="361"/>
      <c r="D29" s="3"/>
      <c r="E29" s="4"/>
      <c r="F29" s="123"/>
      <c r="G29" s="124"/>
      <c r="H29" s="6" t="s">
        <v>23</v>
      </c>
      <c r="I29" s="4"/>
      <c r="J29" s="124"/>
      <c r="K29" s="124"/>
      <c r="L29" s="7"/>
      <c r="M29" s="124"/>
      <c r="N29" s="8"/>
      <c r="O29" s="8"/>
      <c r="P29" s="8"/>
      <c r="Q29" s="126"/>
      <c r="R29" s="119"/>
      <c r="S29" s="8"/>
      <c r="T29" s="9" t="s">
        <v>23</v>
      </c>
      <c r="U29" s="4"/>
      <c r="V29" s="8"/>
      <c r="W29" s="8"/>
      <c r="X29" s="431"/>
      <c r="Y29" s="4"/>
      <c r="Z29" s="8"/>
      <c r="AA29" s="8"/>
      <c r="AB29" s="8"/>
      <c r="AC29" s="126"/>
    </row>
    <row r="30">
      <c r="A30" s="7"/>
      <c r="B30" s="350"/>
      <c r="C30" s="350"/>
      <c r="D30" s="124"/>
      <c r="E30" s="351">
        <v>45012.0</v>
      </c>
      <c r="F30" s="387"/>
      <c r="G30" s="124"/>
      <c r="H30" s="124"/>
      <c r="I30" s="351">
        <v>45013.0</v>
      </c>
      <c r="J30" s="124"/>
      <c r="K30" s="124"/>
      <c r="L30" s="124"/>
      <c r="M30" s="351">
        <v>45014.0</v>
      </c>
      <c r="N30" s="8"/>
      <c r="O30" s="126"/>
      <c r="P30" s="126"/>
      <c r="Q30" s="405">
        <v>45015.0</v>
      </c>
      <c r="R30" s="126"/>
      <c r="S30" s="126"/>
      <c r="T30" s="126"/>
      <c r="U30" s="405">
        <v>45016.0</v>
      </c>
      <c r="V30" s="126"/>
      <c r="W30" s="126"/>
      <c r="X30" s="126"/>
      <c r="Y30" s="405">
        <v>45017.0</v>
      </c>
      <c r="Z30" s="126"/>
      <c r="AA30" s="126"/>
      <c r="AB30" s="126"/>
      <c r="AC30" s="405">
        <v>45018.0</v>
      </c>
    </row>
    <row r="31">
      <c r="A31" s="107"/>
      <c r="B31" s="26"/>
      <c r="C31" s="26"/>
      <c r="D31" s="26" t="s">
        <v>2</v>
      </c>
      <c r="E31" s="26" t="s">
        <v>3</v>
      </c>
      <c r="F31" s="26"/>
      <c r="G31" s="26"/>
      <c r="H31" s="26" t="s">
        <v>2</v>
      </c>
      <c r="I31" s="26" t="s">
        <v>7</v>
      </c>
      <c r="J31" s="26"/>
      <c r="K31" s="26"/>
      <c r="L31" s="26" t="s">
        <v>2</v>
      </c>
      <c r="M31" s="26" t="s">
        <v>8</v>
      </c>
      <c r="N31" s="28"/>
      <c r="O31" s="29"/>
      <c r="P31" s="29" t="s">
        <v>2</v>
      </c>
      <c r="Q31" s="29" t="s">
        <v>9</v>
      </c>
      <c r="R31" s="29"/>
      <c r="S31" s="29"/>
      <c r="T31" s="29" t="s">
        <v>2</v>
      </c>
      <c r="U31" s="29" t="s">
        <v>10</v>
      </c>
      <c r="V31" s="29"/>
      <c r="W31" s="29"/>
      <c r="X31" s="29" t="s">
        <v>2</v>
      </c>
      <c r="Y31" s="29" t="s">
        <v>11</v>
      </c>
      <c r="Z31" s="29"/>
      <c r="AA31" s="29"/>
      <c r="AB31" s="29" t="s">
        <v>2</v>
      </c>
      <c r="AC31" s="29" t="s">
        <v>12</v>
      </c>
    </row>
    <row r="32">
      <c r="A32" s="35" t="s">
        <v>123</v>
      </c>
      <c r="B32" s="275" t="s">
        <v>62</v>
      </c>
      <c r="C32" s="37">
        <v>45013.0</v>
      </c>
      <c r="D32" s="131" t="s">
        <v>25</v>
      </c>
      <c r="E32" s="433" t="s">
        <v>25</v>
      </c>
      <c r="F32" s="719" t="s">
        <v>131</v>
      </c>
      <c r="G32" s="495">
        <v>45014.0</v>
      </c>
      <c r="H32" s="131" t="s">
        <v>25</v>
      </c>
      <c r="I32" s="433" t="s">
        <v>25</v>
      </c>
      <c r="J32" s="369" t="s">
        <v>64</v>
      </c>
      <c r="K32" s="37">
        <v>45015.0</v>
      </c>
      <c r="L32" s="131" t="s">
        <v>901</v>
      </c>
      <c r="M32" s="433" t="s">
        <v>903</v>
      </c>
      <c r="N32" s="720" t="s">
        <v>67</v>
      </c>
      <c r="O32" s="37">
        <v>45016.0</v>
      </c>
      <c r="P32" s="131" t="s">
        <v>901</v>
      </c>
      <c r="Q32" s="433" t="s">
        <v>903</v>
      </c>
      <c r="R32" s="720" t="s">
        <v>78</v>
      </c>
      <c r="S32" s="37">
        <v>45017.0</v>
      </c>
      <c r="T32" s="131" t="s">
        <v>283</v>
      </c>
      <c r="U32" s="433" t="s">
        <v>538</v>
      </c>
      <c r="V32" s="434" t="s">
        <v>79</v>
      </c>
      <c r="W32" s="37">
        <v>45018.0</v>
      </c>
      <c r="X32" s="131" t="s">
        <v>901</v>
      </c>
      <c r="Y32" s="433" t="s">
        <v>903</v>
      </c>
      <c r="Z32" s="434" t="s">
        <v>27</v>
      </c>
      <c r="AA32" s="495">
        <v>45019.0</v>
      </c>
      <c r="AB32" s="131" t="s">
        <v>283</v>
      </c>
      <c r="AC32" s="433" t="s">
        <v>538</v>
      </c>
    </row>
    <row r="33">
      <c r="A33" s="35" t="s">
        <v>501</v>
      </c>
      <c r="B33" s="275" t="s">
        <v>33</v>
      </c>
      <c r="C33" s="37">
        <v>45013.0</v>
      </c>
      <c r="D33" s="131" t="s">
        <v>25</v>
      </c>
      <c r="E33" s="433" t="s">
        <v>25</v>
      </c>
      <c r="F33" s="719" t="s">
        <v>46</v>
      </c>
      <c r="G33" s="495">
        <v>45014.0</v>
      </c>
      <c r="H33" s="131" t="s">
        <v>236</v>
      </c>
      <c r="I33" s="433" t="s">
        <v>125</v>
      </c>
      <c r="J33" s="38" t="s">
        <v>36</v>
      </c>
      <c r="K33" s="37">
        <v>45015.0</v>
      </c>
      <c r="L33" s="131" t="s">
        <v>63</v>
      </c>
      <c r="M33" s="433" t="s">
        <v>63</v>
      </c>
      <c r="N33" s="96" t="s">
        <v>37</v>
      </c>
      <c r="O33" s="37">
        <v>45016.0</v>
      </c>
      <c r="P33" s="131" t="s">
        <v>63</v>
      </c>
      <c r="Q33" s="433" t="s">
        <v>63</v>
      </c>
      <c r="R33" s="435" t="s">
        <v>40</v>
      </c>
      <c r="S33" s="37">
        <v>45017.0</v>
      </c>
      <c r="T33" s="131" t="s">
        <v>63</v>
      </c>
      <c r="U33" s="433" t="s">
        <v>63</v>
      </c>
      <c r="V33" s="435" t="s">
        <v>43</v>
      </c>
      <c r="W33" s="37">
        <v>45018.0</v>
      </c>
      <c r="X33" s="131" t="s">
        <v>63</v>
      </c>
      <c r="Y33" s="433" t="s">
        <v>63</v>
      </c>
      <c r="Z33" s="96" t="s">
        <v>44</v>
      </c>
      <c r="AA33" s="495">
        <v>45019.0</v>
      </c>
      <c r="AB33" s="131" t="s">
        <v>25</v>
      </c>
      <c r="AC33" s="433" t="s">
        <v>25</v>
      </c>
    </row>
    <row r="34">
      <c r="A34" s="67" t="s">
        <v>50</v>
      </c>
      <c r="B34" s="390" t="s">
        <v>62</v>
      </c>
      <c r="C34" s="146">
        <v>45013.0</v>
      </c>
      <c r="D34" s="147" t="s">
        <v>308</v>
      </c>
      <c r="E34" s="147" t="s">
        <v>476</v>
      </c>
      <c r="F34" s="73"/>
      <c r="H34" s="140"/>
      <c r="I34" s="140"/>
      <c r="N34" s="92"/>
      <c r="O34" s="45"/>
      <c r="P34" s="111"/>
      <c r="Q34" s="111"/>
      <c r="R34" s="435" t="s">
        <v>40</v>
      </c>
      <c r="S34" s="37">
        <v>45017.0</v>
      </c>
      <c r="T34" s="131" t="s">
        <v>708</v>
      </c>
      <c r="U34" s="433" t="s">
        <v>709</v>
      </c>
      <c r="V34" s="721"/>
      <c r="W34" s="45"/>
      <c r="X34" s="135"/>
      <c r="Y34" s="111"/>
    </row>
    <row r="35">
      <c r="A35" s="67" t="s">
        <v>52</v>
      </c>
      <c r="B35" s="60"/>
      <c r="C35" s="45"/>
      <c r="D35" s="111"/>
      <c r="E35" s="111"/>
      <c r="F35" s="693" t="s">
        <v>131</v>
      </c>
      <c r="G35" s="498">
        <v>45014.0</v>
      </c>
      <c r="H35" s="147" t="s">
        <v>283</v>
      </c>
      <c r="I35" s="147" t="s">
        <v>538</v>
      </c>
      <c r="J35" s="39"/>
      <c r="K35" s="45"/>
      <c r="L35" s="135"/>
      <c r="M35" s="111"/>
      <c r="N35" s="92"/>
      <c r="O35" s="45"/>
      <c r="P35" s="135"/>
      <c r="Q35" s="111"/>
      <c r="Z35" s="96" t="s">
        <v>44</v>
      </c>
      <c r="AA35" s="495">
        <v>45019.0</v>
      </c>
      <c r="AB35" s="131" t="s">
        <v>236</v>
      </c>
      <c r="AC35" s="433" t="s">
        <v>125</v>
      </c>
    </row>
    <row r="36">
      <c r="A36" s="67" t="s">
        <v>18</v>
      </c>
      <c r="F36" s="73"/>
      <c r="J36" s="38" t="s">
        <v>36</v>
      </c>
      <c r="K36" s="37">
        <v>45015.0</v>
      </c>
      <c r="L36" s="131" t="s">
        <v>904</v>
      </c>
      <c r="M36" s="433" t="s">
        <v>222</v>
      </c>
      <c r="N36" s="96" t="s">
        <v>37</v>
      </c>
      <c r="O36" s="37">
        <v>45016.0</v>
      </c>
      <c r="P36" s="131" t="s">
        <v>904</v>
      </c>
      <c r="Q36" s="433" t="s">
        <v>222</v>
      </c>
      <c r="V36" s="435" t="s">
        <v>43</v>
      </c>
      <c r="W36" s="37">
        <v>45018.0</v>
      </c>
      <c r="X36" s="131" t="s">
        <v>904</v>
      </c>
      <c r="Y36" s="433" t="s">
        <v>222</v>
      </c>
    </row>
    <row r="37">
      <c r="A37" s="67" t="s">
        <v>88</v>
      </c>
      <c r="F37" s="73"/>
      <c r="R37" s="436" t="s">
        <v>40</v>
      </c>
      <c r="S37" s="146">
        <v>45017.0</v>
      </c>
      <c r="T37" s="147" t="s">
        <v>236</v>
      </c>
      <c r="U37" s="147" t="s">
        <v>125</v>
      </c>
    </row>
    <row r="38">
      <c r="F38" s="73"/>
      <c r="H38" s="6" t="s">
        <v>49</v>
      </c>
      <c r="I38" s="4"/>
      <c r="T38" s="9" t="s">
        <v>49</v>
      </c>
      <c r="U38" s="4"/>
    </row>
    <row r="39">
      <c r="A39" s="7"/>
      <c r="B39" s="350"/>
      <c r="C39" s="350"/>
      <c r="D39" s="124"/>
      <c r="E39" s="351">
        <v>45012.0</v>
      </c>
      <c r="F39" s="387"/>
      <c r="G39" s="124"/>
      <c r="H39" s="124"/>
      <c r="I39" s="351">
        <v>45013.0</v>
      </c>
      <c r="J39" s="124"/>
      <c r="K39" s="124"/>
      <c r="L39" s="124"/>
      <c r="M39" s="351">
        <v>45014.0</v>
      </c>
      <c r="N39" s="8"/>
      <c r="O39" s="126"/>
      <c r="P39" s="126"/>
      <c r="Q39" s="405">
        <v>45015.0</v>
      </c>
      <c r="R39" s="126"/>
      <c r="S39" s="126"/>
      <c r="T39" s="126"/>
      <c r="U39" s="405">
        <v>45016.0</v>
      </c>
      <c r="V39" s="126"/>
      <c r="W39" s="126"/>
      <c r="X39" s="126"/>
      <c r="Y39" s="405">
        <v>45017.0</v>
      </c>
      <c r="Z39" s="126"/>
      <c r="AA39" s="126"/>
      <c r="AB39" s="126"/>
      <c r="AC39" s="405">
        <v>45018.0</v>
      </c>
    </row>
    <row r="40">
      <c r="A40" s="107"/>
      <c r="B40" s="26"/>
      <c r="C40" s="26"/>
      <c r="D40" s="26" t="s">
        <v>2</v>
      </c>
      <c r="E40" s="26" t="s">
        <v>3</v>
      </c>
      <c r="F40" s="26"/>
      <c r="G40" s="26"/>
      <c r="H40" s="26" t="s">
        <v>2</v>
      </c>
      <c r="I40" s="26" t="s">
        <v>7</v>
      </c>
      <c r="J40" s="26"/>
      <c r="K40" s="26"/>
      <c r="L40" s="26" t="s">
        <v>2</v>
      </c>
      <c r="M40" s="26" t="s">
        <v>8</v>
      </c>
      <c r="N40" s="28"/>
      <c r="O40" s="29"/>
      <c r="P40" s="29" t="s">
        <v>2</v>
      </c>
      <c r="Q40" s="29" t="s">
        <v>9</v>
      </c>
      <c r="R40" s="29"/>
      <c r="S40" s="29"/>
      <c r="T40" s="29" t="s">
        <v>2</v>
      </c>
      <c r="U40" s="29" t="s">
        <v>10</v>
      </c>
      <c r="V40" s="29"/>
      <c r="W40" s="29"/>
      <c r="X40" s="29" t="s">
        <v>2</v>
      </c>
      <c r="Y40" s="29" t="s">
        <v>11</v>
      </c>
      <c r="Z40" s="29"/>
      <c r="AA40" s="29"/>
      <c r="AB40" s="29" t="s">
        <v>2</v>
      </c>
      <c r="AC40" s="29" t="s">
        <v>12</v>
      </c>
    </row>
    <row r="41">
      <c r="A41" s="67" t="s">
        <v>50</v>
      </c>
      <c r="B41" s="41" t="s">
        <v>33</v>
      </c>
      <c r="C41" s="37">
        <v>45013.0</v>
      </c>
      <c r="D41" s="131" t="s">
        <v>23</v>
      </c>
      <c r="E41" s="39" t="s">
        <v>51</v>
      </c>
      <c r="F41" s="719" t="s">
        <v>46</v>
      </c>
      <c r="G41" s="495">
        <v>45014.0</v>
      </c>
      <c r="H41" s="92" t="s">
        <v>258</v>
      </c>
      <c r="I41" s="92" t="s">
        <v>258</v>
      </c>
      <c r="J41" s="38" t="s">
        <v>36</v>
      </c>
      <c r="K41" s="37">
        <v>45015.0</v>
      </c>
      <c r="L41" s="147" t="s">
        <v>288</v>
      </c>
      <c r="M41" s="40" t="s">
        <v>138</v>
      </c>
      <c r="N41" s="43" t="s">
        <v>26</v>
      </c>
      <c r="O41" s="37">
        <v>45015.0</v>
      </c>
      <c r="P41" s="92" t="s">
        <v>258</v>
      </c>
      <c r="Q41" s="92" t="s">
        <v>258</v>
      </c>
      <c r="R41" s="56" t="s">
        <v>40</v>
      </c>
      <c r="S41" s="37">
        <v>45017.0</v>
      </c>
      <c r="T41" s="96" t="s">
        <v>289</v>
      </c>
      <c r="U41" s="92" t="s">
        <v>106</v>
      </c>
      <c r="V41" s="66" t="s">
        <v>57</v>
      </c>
      <c r="W41" s="37">
        <v>45017.0</v>
      </c>
      <c r="X41" s="96" t="s">
        <v>1</v>
      </c>
      <c r="Y41" s="92" t="s">
        <v>1</v>
      </c>
      <c r="Z41" s="47" t="s">
        <v>44</v>
      </c>
      <c r="AA41" s="495">
        <v>45019.0</v>
      </c>
      <c r="AB41" s="131" t="s">
        <v>288</v>
      </c>
      <c r="AC41" s="39" t="s">
        <v>138</v>
      </c>
    </row>
    <row r="42">
      <c r="A42" s="152" t="s">
        <v>52</v>
      </c>
      <c r="B42" s="390" t="s">
        <v>33</v>
      </c>
      <c r="C42" s="146">
        <v>45013.0</v>
      </c>
      <c r="D42" s="147" t="s">
        <v>288</v>
      </c>
      <c r="E42" s="40" t="s">
        <v>138</v>
      </c>
      <c r="F42" s="35"/>
      <c r="G42" s="200"/>
      <c r="H42" s="92"/>
      <c r="I42" s="92"/>
      <c r="N42" s="155"/>
      <c r="O42" s="165"/>
      <c r="P42" s="17"/>
      <c r="Q42" s="12"/>
      <c r="R42" s="157"/>
      <c r="S42" s="171"/>
      <c r="T42" s="637"/>
      <c r="U42" s="637"/>
      <c r="V42" s="444"/>
      <c r="W42" s="444"/>
      <c r="X42" s="444"/>
      <c r="Y42" s="438"/>
      <c r="Z42" s="153"/>
      <c r="AA42" s="153"/>
      <c r="AB42" s="153"/>
      <c r="AC42" s="438"/>
    </row>
    <row r="43">
      <c r="A43" s="67" t="s">
        <v>54</v>
      </c>
      <c r="J43" s="39"/>
      <c r="K43" s="45"/>
      <c r="L43" s="111"/>
      <c r="M43" s="39"/>
      <c r="R43" s="44"/>
      <c r="S43" s="45"/>
      <c r="T43" s="92"/>
      <c r="U43" s="92"/>
      <c r="V43" s="148" t="s">
        <v>43</v>
      </c>
      <c r="W43" s="146">
        <v>45018.0</v>
      </c>
      <c r="X43" s="148" t="s">
        <v>289</v>
      </c>
      <c r="Y43" s="148" t="s">
        <v>106</v>
      </c>
    </row>
    <row r="44">
      <c r="A44" s="152"/>
      <c r="B44" s="171"/>
      <c r="C44" s="171"/>
      <c r="D44" s="609"/>
      <c r="E44" s="609"/>
      <c r="F44" s="610"/>
      <c r="G44" s="610"/>
      <c r="H44" s="611"/>
      <c r="I44" s="611"/>
      <c r="J44" s="441"/>
      <c r="K44" s="442"/>
      <c r="L44" s="155"/>
      <c r="M44" s="441"/>
      <c r="N44" s="155"/>
      <c r="O44" s="155"/>
      <c r="P44" s="155"/>
      <c r="Q44" s="441"/>
      <c r="R44" s="157"/>
      <c r="S44" s="171"/>
      <c r="T44" s="637"/>
      <c r="U44" s="637"/>
      <c r="V44" s="444"/>
      <c r="W44" s="444"/>
      <c r="X44" s="444"/>
      <c r="Y44" s="438"/>
      <c r="Z44" s="153"/>
      <c r="AA44" s="153"/>
      <c r="AB44" s="153"/>
      <c r="AC44" s="610"/>
    </row>
    <row r="45">
      <c r="A45" s="165"/>
      <c r="B45" s="171"/>
      <c r="C45" s="171"/>
      <c r="D45" s="437"/>
      <c r="E45" s="81"/>
      <c r="F45" s="438"/>
      <c r="G45" s="439"/>
      <c r="H45" s="440" t="s">
        <v>499</v>
      </c>
      <c r="I45" s="4"/>
      <c r="J45" s="441"/>
      <c r="K45" s="442"/>
      <c r="L45" s="155"/>
      <c r="M45" s="15"/>
      <c r="N45" s="155"/>
      <c r="O45" s="165"/>
      <c r="P45" s="16"/>
      <c r="Q45" s="12"/>
      <c r="R45" s="157"/>
      <c r="S45" s="171"/>
      <c r="T45" s="440" t="s">
        <v>499</v>
      </c>
      <c r="U45" s="4"/>
      <c r="V45" s="444"/>
      <c r="W45" s="444"/>
      <c r="X45" s="444"/>
      <c r="Y45" s="438"/>
      <c r="Z45" s="153"/>
      <c r="AA45" s="153"/>
      <c r="AB45" s="153"/>
      <c r="AC45" s="438"/>
    </row>
    <row r="46">
      <c r="A46" s="7"/>
      <c r="B46" s="350"/>
      <c r="C46" s="350"/>
      <c r="D46" s="124"/>
      <c r="E46" s="351">
        <v>45012.0</v>
      </c>
      <c r="F46" s="387"/>
      <c r="G46" s="124"/>
      <c r="H46" s="124"/>
      <c r="I46" s="351">
        <v>45013.0</v>
      </c>
      <c r="J46" s="124"/>
      <c r="K46" s="124"/>
      <c r="L46" s="124"/>
      <c r="M46" s="351">
        <v>45014.0</v>
      </c>
      <c r="N46" s="8"/>
      <c r="O46" s="126"/>
      <c r="P46" s="126"/>
      <c r="Q46" s="405">
        <v>45015.0</v>
      </c>
      <c r="R46" s="126"/>
      <c r="S46" s="126"/>
      <c r="T46" s="126"/>
      <c r="U46" s="405">
        <v>45016.0</v>
      </c>
      <c r="V46" s="126"/>
      <c r="W46" s="126"/>
      <c r="X46" s="126"/>
      <c r="Y46" s="405">
        <v>45017.0</v>
      </c>
      <c r="Z46" s="126"/>
      <c r="AA46" s="126"/>
      <c r="AB46" s="126"/>
      <c r="AC46" s="405">
        <v>45018.0</v>
      </c>
    </row>
    <row r="47">
      <c r="A47" s="107"/>
      <c r="B47" s="26"/>
      <c r="C47" s="26"/>
      <c r="D47" s="26" t="s">
        <v>2</v>
      </c>
      <c r="E47" s="26" t="s">
        <v>3</v>
      </c>
      <c r="F47" s="26"/>
      <c r="G47" s="26"/>
      <c r="H47" s="26" t="s">
        <v>2</v>
      </c>
      <c r="I47" s="26" t="s">
        <v>7</v>
      </c>
      <c r="J47" s="26"/>
      <c r="K47" s="26"/>
      <c r="L47" s="26" t="s">
        <v>2</v>
      </c>
      <c r="M47" s="26" t="s">
        <v>8</v>
      </c>
      <c r="N47" s="28"/>
      <c r="O47" s="29"/>
      <c r="P47" s="29" t="s">
        <v>2</v>
      </c>
      <c r="Q47" s="29" t="s">
        <v>9</v>
      </c>
      <c r="R47" s="29"/>
      <c r="S47" s="29"/>
      <c r="T47" s="29" t="s">
        <v>2</v>
      </c>
      <c r="U47" s="29" t="s">
        <v>10</v>
      </c>
      <c r="V47" s="29"/>
      <c r="W47" s="29"/>
      <c r="X47" s="29" t="s">
        <v>2</v>
      </c>
      <c r="Y47" s="29" t="s">
        <v>11</v>
      </c>
      <c r="Z47" s="29"/>
      <c r="AA47" s="29"/>
      <c r="AB47" s="29" t="s">
        <v>2</v>
      </c>
      <c r="AC47" s="29" t="s">
        <v>12</v>
      </c>
    </row>
    <row r="48">
      <c r="A48" s="722" t="s">
        <v>52</v>
      </c>
      <c r="B48" s="41" t="s">
        <v>33</v>
      </c>
      <c r="C48" s="37">
        <v>45013.0</v>
      </c>
      <c r="D48" s="95" t="s">
        <v>25</v>
      </c>
      <c r="E48" s="98" t="s">
        <v>25</v>
      </c>
      <c r="F48" s="719" t="s">
        <v>46</v>
      </c>
      <c r="G48" s="495">
        <v>45014.0</v>
      </c>
      <c r="H48" s="95" t="s">
        <v>258</v>
      </c>
      <c r="I48" s="98" t="s">
        <v>258</v>
      </c>
      <c r="J48" s="38" t="s">
        <v>36</v>
      </c>
      <c r="K48" s="37">
        <v>45015.0</v>
      </c>
      <c r="L48" s="95" t="s">
        <v>258</v>
      </c>
      <c r="M48" s="98" t="s">
        <v>258</v>
      </c>
      <c r="N48" s="96" t="s">
        <v>37</v>
      </c>
      <c r="O48" s="37">
        <v>45016.0</v>
      </c>
      <c r="P48" s="95" t="s">
        <v>258</v>
      </c>
      <c r="Q48" s="98" t="s">
        <v>258</v>
      </c>
      <c r="R48" s="56" t="s">
        <v>40</v>
      </c>
      <c r="S48" s="37">
        <v>45017.0</v>
      </c>
      <c r="T48" s="95" t="s">
        <v>258</v>
      </c>
      <c r="U48" s="98" t="s">
        <v>258</v>
      </c>
      <c r="V48" s="435" t="s">
        <v>43</v>
      </c>
      <c r="W48" s="37">
        <v>45018.0</v>
      </c>
      <c r="X48" s="95" t="s">
        <v>258</v>
      </c>
      <c r="Y48" s="502" t="s">
        <v>258</v>
      </c>
      <c r="Z48" s="96" t="s">
        <v>44</v>
      </c>
      <c r="AA48" s="495">
        <v>45019.0</v>
      </c>
      <c r="AB48" s="95" t="s">
        <v>258</v>
      </c>
      <c r="AC48" s="502" t="s">
        <v>258</v>
      </c>
    </row>
    <row r="49">
      <c r="A49" s="67"/>
      <c r="D49" s="68"/>
      <c r="F49" s="73"/>
      <c r="G49" s="439"/>
      <c r="R49" s="73"/>
    </row>
    <row r="50">
      <c r="A50" s="67"/>
      <c r="D50" s="68"/>
      <c r="F50" s="73"/>
      <c r="H50" s="139"/>
      <c r="I50" s="139"/>
      <c r="R50" s="73"/>
    </row>
    <row r="51">
      <c r="A51" s="538"/>
      <c r="B51" s="539"/>
      <c r="C51" s="539"/>
      <c r="D51" s="540"/>
      <c r="E51" s="539"/>
      <c r="F51" s="541"/>
      <c r="G51" s="539"/>
      <c r="H51" s="542"/>
      <c r="I51" s="542"/>
      <c r="J51" s="539"/>
      <c r="K51" s="539"/>
      <c r="L51" s="539"/>
      <c r="M51" s="539"/>
      <c r="N51" s="539"/>
      <c r="O51" s="539"/>
      <c r="P51" s="539"/>
      <c r="Q51" s="539"/>
      <c r="R51" s="541"/>
      <c r="S51" s="539"/>
      <c r="T51" s="539"/>
      <c r="U51" s="539"/>
      <c r="V51" s="539"/>
      <c r="W51" s="539"/>
      <c r="X51" s="539"/>
      <c r="Y51" s="539"/>
      <c r="Z51" s="539"/>
      <c r="AA51" s="539"/>
      <c r="AB51" s="539"/>
      <c r="AC51" s="539"/>
    </row>
    <row r="52">
      <c r="A52" s="538"/>
      <c r="B52" s="539"/>
      <c r="C52" s="539"/>
      <c r="D52" s="540"/>
      <c r="E52" s="539"/>
      <c r="F52" s="541"/>
      <c r="G52" s="539"/>
      <c r="H52" s="542"/>
      <c r="I52" s="542"/>
      <c r="J52" s="539"/>
      <c r="K52" s="539"/>
      <c r="L52" s="539"/>
      <c r="M52" s="539"/>
      <c r="N52" s="539"/>
      <c r="O52" s="539"/>
      <c r="P52" s="539"/>
      <c r="Q52" s="539"/>
      <c r="R52" s="541"/>
      <c r="S52" s="539"/>
      <c r="T52" s="539"/>
      <c r="U52" s="539"/>
      <c r="V52" s="539"/>
      <c r="W52" s="539"/>
      <c r="X52" s="539"/>
      <c r="Y52" s="539"/>
      <c r="Z52" s="539"/>
      <c r="AA52" s="539"/>
      <c r="AB52" s="539"/>
      <c r="AC52" s="539"/>
    </row>
    <row r="53">
      <c r="A53" s="67"/>
      <c r="D53" s="68"/>
      <c r="F53" s="73"/>
      <c r="H53" s="139"/>
      <c r="I53" s="139"/>
      <c r="R53" s="73"/>
    </row>
    <row r="54">
      <c r="A54" s="67"/>
      <c r="D54" s="68"/>
      <c r="F54" s="73"/>
      <c r="H54" s="6" t="s">
        <v>151</v>
      </c>
      <c r="I54" s="4"/>
      <c r="R54" s="73"/>
    </row>
    <row r="55">
      <c r="A55" s="67"/>
      <c r="D55" s="190" t="s">
        <v>745</v>
      </c>
      <c r="E55" s="26" t="s">
        <v>3</v>
      </c>
      <c r="F55" s="73"/>
      <c r="H55" s="288" t="s">
        <v>154</v>
      </c>
      <c r="I55" s="27" t="s">
        <v>7</v>
      </c>
      <c r="L55" s="288" t="s">
        <v>154</v>
      </c>
      <c r="M55" s="191" t="s">
        <v>808</v>
      </c>
      <c r="P55" s="191" t="s">
        <v>808</v>
      </c>
      <c r="Q55" s="28" t="s">
        <v>9</v>
      </c>
      <c r="R55" s="73"/>
      <c r="T55" s="288" t="s">
        <v>154</v>
      </c>
      <c r="U55" s="190" t="s">
        <v>745</v>
      </c>
      <c r="X55" s="191" t="s">
        <v>853</v>
      </c>
      <c r="Y55" s="29" t="s">
        <v>11</v>
      </c>
      <c r="AB55" s="191" t="s">
        <v>775</v>
      </c>
      <c r="AC55" s="288" t="s">
        <v>154</v>
      </c>
    </row>
    <row r="56">
      <c r="A56" s="693" t="s">
        <v>50</v>
      </c>
      <c r="B56" s="41" t="s">
        <v>33</v>
      </c>
      <c r="C56" s="37">
        <v>45013.0</v>
      </c>
      <c r="D56" s="147" t="s">
        <v>308</v>
      </c>
      <c r="E56" s="147" t="s">
        <v>476</v>
      </c>
      <c r="F56" s="95" t="s">
        <v>46</v>
      </c>
      <c r="G56" s="37">
        <v>45014.0</v>
      </c>
      <c r="H56" s="96" t="s">
        <v>25</v>
      </c>
      <c r="I56" s="110" t="s">
        <v>25</v>
      </c>
      <c r="J56" s="38" t="s">
        <v>36</v>
      </c>
      <c r="K56" s="37">
        <v>45015.0</v>
      </c>
      <c r="L56" s="131" t="s">
        <v>288</v>
      </c>
      <c r="M56" s="148" t="s">
        <v>923</v>
      </c>
      <c r="N56" s="43" t="s">
        <v>26</v>
      </c>
      <c r="O56" s="37">
        <v>45015.0</v>
      </c>
      <c r="P56" s="145" t="s">
        <v>298</v>
      </c>
      <c r="Q56" s="39" t="s">
        <v>280</v>
      </c>
      <c r="R56" s="95" t="s">
        <v>40</v>
      </c>
      <c r="S56" s="37">
        <v>45017.0</v>
      </c>
      <c r="T56" s="96" t="s">
        <v>289</v>
      </c>
      <c r="U56" s="92" t="s">
        <v>708</v>
      </c>
      <c r="V56" s="66" t="s">
        <v>57</v>
      </c>
      <c r="W56" s="37">
        <v>45017.0</v>
      </c>
      <c r="X56" s="40" t="s">
        <v>895</v>
      </c>
      <c r="Y56" s="39" t="s">
        <v>896</v>
      </c>
      <c r="Z56" s="95" t="s">
        <v>93</v>
      </c>
      <c r="AA56" s="37">
        <v>45018.0</v>
      </c>
      <c r="AB56" s="300" t="s">
        <v>307</v>
      </c>
      <c r="AC56" s="131" t="s">
        <v>288</v>
      </c>
    </row>
    <row r="57">
      <c r="A57" s="67"/>
      <c r="D57" s="136"/>
      <c r="E57" s="51"/>
      <c r="F57" s="73"/>
      <c r="H57" s="98"/>
      <c r="I57" s="197"/>
      <c r="L57" s="98"/>
      <c r="M57" s="39"/>
      <c r="P57" s="53"/>
      <c r="Q57" s="39"/>
      <c r="R57" s="73"/>
      <c r="X57" s="53"/>
      <c r="Y57" s="39"/>
      <c r="AB57" s="53"/>
      <c r="AC57" s="39"/>
    </row>
    <row r="58">
      <c r="A58" s="67"/>
      <c r="D58" s="53"/>
      <c r="E58" s="39"/>
      <c r="F58" s="73"/>
      <c r="H58" s="98"/>
      <c r="I58" s="197"/>
      <c r="L58" s="98"/>
      <c r="M58" s="39"/>
      <c r="P58" s="53"/>
      <c r="Q58" s="39"/>
      <c r="R58" s="73"/>
      <c r="T58" s="53"/>
      <c r="U58" s="39"/>
      <c r="X58" s="53"/>
      <c r="Y58" s="39"/>
      <c r="AB58" s="53"/>
      <c r="AC58" s="39"/>
    </row>
    <row r="59">
      <c r="A59" s="67"/>
      <c r="D59" s="190" t="s">
        <v>154</v>
      </c>
      <c r="E59" s="191" t="s">
        <v>808</v>
      </c>
      <c r="F59" s="73"/>
      <c r="H59" s="190" t="s">
        <v>745</v>
      </c>
      <c r="I59" s="27" t="s">
        <v>7</v>
      </c>
      <c r="L59" s="191" t="s">
        <v>853</v>
      </c>
      <c r="M59" s="192" t="s">
        <v>8</v>
      </c>
      <c r="P59" s="191" t="s">
        <v>853</v>
      </c>
      <c r="Q59" s="28" t="s">
        <v>9</v>
      </c>
      <c r="R59" s="73"/>
      <c r="T59" s="191" t="s">
        <v>853</v>
      </c>
      <c r="U59" s="29" t="s">
        <v>10</v>
      </c>
      <c r="X59" s="191" t="s">
        <v>853</v>
      </c>
      <c r="Y59" s="29" t="s">
        <v>11</v>
      </c>
      <c r="AB59" s="191" t="s">
        <v>745</v>
      </c>
      <c r="AC59" s="39" t="s">
        <v>920</v>
      </c>
    </row>
    <row r="60">
      <c r="A60" s="716" t="s">
        <v>52</v>
      </c>
      <c r="B60" s="41" t="s">
        <v>33</v>
      </c>
      <c r="C60" s="37">
        <v>45013.0</v>
      </c>
      <c r="D60" s="148" t="s">
        <v>288</v>
      </c>
      <c r="E60" s="148" t="s">
        <v>923</v>
      </c>
      <c r="F60" s="95" t="s">
        <v>46</v>
      </c>
      <c r="G60" s="37">
        <v>45014.0</v>
      </c>
      <c r="H60" s="147" t="s">
        <v>283</v>
      </c>
      <c r="I60" s="111" t="s">
        <v>538</v>
      </c>
      <c r="J60" s="38" t="s">
        <v>36</v>
      </c>
      <c r="K60" s="37">
        <v>45015.0</v>
      </c>
      <c r="L60" s="38" t="s">
        <v>862</v>
      </c>
      <c r="M60" s="39" t="s">
        <v>863</v>
      </c>
      <c r="N60" s="96" t="s">
        <v>37</v>
      </c>
      <c r="O60" s="37">
        <v>45016.0</v>
      </c>
      <c r="P60" s="40" t="s">
        <v>337</v>
      </c>
      <c r="Q60" s="39" t="s">
        <v>195</v>
      </c>
      <c r="R60" s="95" t="s">
        <v>40</v>
      </c>
      <c r="S60" s="37">
        <v>45017.0</v>
      </c>
      <c r="T60" s="40" t="s">
        <v>25</v>
      </c>
      <c r="U60" s="39" t="s">
        <v>25</v>
      </c>
      <c r="V60" s="435" t="s">
        <v>43</v>
      </c>
      <c r="W60" s="37">
        <v>45018.0</v>
      </c>
      <c r="X60" s="40" t="s">
        <v>353</v>
      </c>
      <c r="Y60" s="39" t="s">
        <v>354</v>
      </c>
      <c r="Z60" s="420" t="s">
        <v>44</v>
      </c>
      <c r="AA60" s="495">
        <v>45019.0</v>
      </c>
      <c r="AB60" s="147" t="s">
        <v>236</v>
      </c>
      <c r="AC60" s="433" t="s">
        <v>125</v>
      </c>
    </row>
    <row r="61">
      <c r="A61" s="67"/>
      <c r="D61" s="68"/>
    </row>
    <row r="62">
      <c r="A62" s="67"/>
      <c r="D62" s="53"/>
      <c r="E62" s="39"/>
      <c r="F62" s="73"/>
      <c r="H62" s="98"/>
      <c r="I62" s="197"/>
      <c r="L62" s="98"/>
      <c r="M62" s="39"/>
      <c r="P62" s="53"/>
      <c r="Q62" s="39"/>
      <c r="R62" s="73"/>
      <c r="T62" s="53"/>
      <c r="U62" s="39"/>
      <c r="X62" s="53"/>
      <c r="Y62" s="39"/>
      <c r="AB62" s="53"/>
      <c r="AC62" s="39"/>
    </row>
    <row r="63">
      <c r="A63" s="67"/>
      <c r="D63" s="187" t="s">
        <v>775</v>
      </c>
      <c r="E63" s="26" t="s">
        <v>3</v>
      </c>
      <c r="F63" s="73"/>
      <c r="H63" s="187" t="s">
        <v>775</v>
      </c>
      <c r="I63" s="191" t="s">
        <v>853</v>
      </c>
      <c r="L63" s="187" t="s">
        <v>775</v>
      </c>
      <c r="M63" s="191" t="s">
        <v>853</v>
      </c>
      <c r="P63" s="187" t="s">
        <v>775</v>
      </c>
      <c r="Q63" s="28" t="s">
        <v>9</v>
      </c>
      <c r="R63" s="73"/>
      <c r="T63" s="187" t="s">
        <v>775</v>
      </c>
      <c r="U63" s="29" t="s">
        <v>10</v>
      </c>
      <c r="X63" s="187" t="s">
        <v>775</v>
      </c>
      <c r="Y63" s="190" t="s">
        <v>154</v>
      </c>
      <c r="AB63" s="187" t="s">
        <v>775</v>
      </c>
      <c r="AC63" s="39" t="s">
        <v>920</v>
      </c>
    </row>
    <row r="64">
      <c r="A64" s="684" t="s">
        <v>54</v>
      </c>
      <c r="B64" s="43" t="s">
        <v>19</v>
      </c>
      <c r="C64" s="37">
        <v>45012.0</v>
      </c>
      <c r="D64" s="95" t="s">
        <v>211</v>
      </c>
      <c r="E64" s="418" t="s">
        <v>66</v>
      </c>
      <c r="F64" s="43" t="s">
        <v>22</v>
      </c>
      <c r="G64" s="37">
        <v>45013.0</v>
      </c>
      <c r="H64" s="95" t="s">
        <v>307</v>
      </c>
      <c r="I64" s="40" t="s">
        <v>322</v>
      </c>
      <c r="J64" s="38" t="s">
        <v>24</v>
      </c>
      <c r="K64" s="37">
        <v>45014.0</v>
      </c>
      <c r="L64" s="95" t="s">
        <v>307</v>
      </c>
      <c r="M64" s="40" t="s">
        <v>322</v>
      </c>
      <c r="N64" s="43" t="s">
        <v>26</v>
      </c>
      <c r="O64" s="37">
        <v>45015.0</v>
      </c>
      <c r="P64" s="95" t="s">
        <v>211</v>
      </c>
      <c r="Q64" s="418" t="s">
        <v>66</v>
      </c>
      <c r="R64" s="95" t="s">
        <v>56</v>
      </c>
      <c r="S64" s="37">
        <v>45016.0</v>
      </c>
      <c r="T64" s="95" t="s">
        <v>211</v>
      </c>
      <c r="U64" s="418" t="s">
        <v>66</v>
      </c>
      <c r="V64" s="435" t="s">
        <v>57</v>
      </c>
      <c r="W64" s="37">
        <v>45017.0</v>
      </c>
      <c r="X64" s="95" t="s">
        <v>307</v>
      </c>
      <c r="Y64" s="148" t="s">
        <v>289</v>
      </c>
      <c r="Z64" s="95" t="s">
        <v>93</v>
      </c>
      <c r="AA64" s="37">
        <v>45018.0</v>
      </c>
      <c r="AB64" s="95" t="s">
        <v>25</v>
      </c>
      <c r="AC64" s="418" t="s">
        <v>25</v>
      </c>
    </row>
    <row r="65">
      <c r="A65" s="67"/>
      <c r="B65" s="68"/>
      <c r="C65" s="68"/>
    </row>
    <row r="66">
      <c r="A66" s="67"/>
      <c r="B66" s="68"/>
      <c r="C66" s="68"/>
      <c r="Y66" s="28"/>
    </row>
    <row r="67">
      <c r="A67" s="67"/>
      <c r="B67" s="68"/>
      <c r="C67" s="68"/>
      <c r="H67" s="6" t="s">
        <v>334</v>
      </c>
      <c r="I67" s="4"/>
      <c r="Y67" s="92"/>
    </row>
    <row r="68">
      <c r="A68" s="67"/>
      <c r="B68" s="68"/>
      <c r="C68" s="68"/>
    </row>
    <row r="69">
      <c r="A69" s="67"/>
      <c r="B69" s="68" t="s">
        <v>25</v>
      </c>
      <c r="C69" s="68" t="s">
        <v>166</v>
      </c>
    </row>
    <row r="70">
      <c r="A70" s="67" t="s">
        <v>18</v>
      </c>
      <c r="B70" s="68" t="s">
        <v>295</v>
      </c>
    </row>
    <row r="71">
      <c r="A71" s="67" t="s">
        <v>52</v>
      </c>
      <c r="B71" s="68" t="s">
        <v>170</v>
      </c>
    </row>
    <row r="72">
      <c r="A72" s="67" t="s">
        <v>176</v>
      </c>
      <c r="B72" s="68" t="s">
        <v>168</v>
      </c>
    </row>
    <row r="73">
      <c r="A73" s="225" t="s">
        <v>69</v>
      </c>
      <c r="B73" s="152" t="s">
        <v>175</v>
      </c>
      <c r="C73" s="152"/>
      <c r="D73" s="152"/>
      <c r="E73" s="152"/>
      <c r="Y73" s="226"/>
      <c r="Z73" s="226"/>
    </row>
    <row r="74">
      <c r="A74" s="225" t="s">
        <v>45</v>
      </c>
      <c r="B74" s="152" t="s">
        <v>672</v>
      </c>
      <c r="D74" s="152"/>
      <c r="Y74" s="226"/>
      <c r="Z74" s="226"/>
    </row>
    <row r="75">
      <c r="A75" s="67" t="s">
        <v>54</v>
      </c>
      <c r="B75" s="68" t="s">
        <v>172</v>
      </c>
      <c r="Y75" s="228"/>
      <c r="Z75" s="228"/>
    </row>
    <row r="76">
      <c r="A76" s="67" t="s">
        <v>88</v>
      </c>
      <c r="B76" s="68" t="s">
        <v>169</v>
      </c>
    </row>
    <row r="77">
      <c r="A77" s="225" t="s">
        <v>403</v>
      </c>
      <c r="B77" s="68" t="s">
        <v>175</v>
      </c>
      <c r="C77" s="153"/>
      <c r="E77" s="153"/>
      <c r="F77" s="153"/>
    </row>
    <row r="78">
      <c r="A78" s="225" t="s">
        <v>82</v>
      </c>
      <c r="B78" s="152" t="s">
        <v>556</v>
      </c>
      <c r="C78" s="152"/>
      <c r="D78" s="152"/>
      <c r="E78" s="152"/>
      <c r="F78" s="153"/>
    </row>
    <row r="79">
      <c r="A79" s="225" t="s">
        <v>123</v>
      </c>
      <c r="B79" s="152" t="s">
        <v>546</v>
      </c>
      <c r="C79" s="153"/>
      <c r="D79" s="152"/>
      <c r="E79" s="153"/>
      <c r="F79" s="153"/>
    </row>
    <row r="80">
      <c r="A80" s="225" t="s">
        <v>501</v>
      </c>
      <c r="B80" s="152" t="s">
        <v>647</v>
      </c>
      <c r="C80" s="152"/>
      <c r="D80" s="152"/>
      <c r="E80" s="236"/>
      <c r="F80" s="153"/>
    </row>
    <row r="81">
      <c r="A81" s="225" t="s">
        <v>97</v>
      </c>
      <c r="B81" s="68" t="s">
        <v>169</v>
      </c>
      <c r="C81" s="236"/>
      <c r="E81" s="236"/>
      <c r="F81" s="153"/>
    </row>
    <row r="82">
      <c r="A82" s="225" t="s">
        <v>73</v>
      </c>
      <c r="B82" s="152" t="s">
        <v>924</v>
      </c>
      <c r="C82" s="153"/>
      <c r="D82" s="153"/>
      <c r="E82" s="136"/>
      <c r="F82" s="117"/>
    </row>
    <row r="83">
      <c r="A83" s="225" t="s">
        <v>32</v>
      </c>
      <c r="B83" s="152" t="s">
        <v>925</v>
      </c>
      <c r="C83" s="153"/>
      <c r="D83" s="153"/>
      <c r="E83" s="136"/>
      <c r="F83" s="117"/>
    </row>
    <row r="84">
      <c r="B84" s="153"/>
      <c r="C84" s="153"/>
      <c r="D84" s="153"/>
      <c r="E84" s="136"/>
      <c r="F84" s="117"/>
    </row>
    <row r="85">
      <c r="B85" s="153"/>
      <c r="C85" s="153"/>
      <c r="D85" s="153" t="s">
        <v>1</v>
      </c>
      <c r="E85" s="136">
        <v>121.5</v>
      </c>
      <c r="F85" s="117"/>
    </row>
    <row r="86">
      <c r="A86" s="153"/>
      <c r="B86" s="153"/>
      <c r="C86" s="153"/>
      <c r="D86" s="153" t="s">
        <v>547</v>
      </c>
      <c r="E86" s="136">
        <v>0.0</v>
      </c>
      <c r="F86" s="153"/>
    </row>
    <row r="87">
      <c r="A87" s="153"/>
      <c r="B87" s="153"/>
      <c r="C87" s="153"/>
      <c r="D87" s="153" t="s">
        <v>31</v>
      </c>
      <c r="E87" s="380">
        <v>156.0</v>
      </c>
      <c r="F87" s="153"/>
    </row>
    <row r="88">
      <c r="A88" s="153"/>
      <c r="B88" s="153"/>
      <c r="C88" s="153"/>
      <c r="D88" s="153" t="s">
        <v>23</v>
      </c>
      <c r="E88" s="136">
        <v>73.5</v>
      </c>
      <c r="F88" s="153"/>
    </row>
    <row r="89">
      <c r="A89" s="153"/>
      <c r="B89" s="153"/>
      <c r="C89" s="153"/>
      <c r="D89" s="152" t="s">
        <v>49</v>
      </c>
      <c r="E89" s="380">
        <v>22.0</v>
      </c>
      <c r="F89" s="153"/>
    </row>
    <row r="90">
      <c r="D90" s="68" t="s">
        <v>51</v>
      </c>
      <c r="E90" s="99">
        <v>151.333</v>
      </c>
    </row>
    <row r="91">
      <c r="E91" s="99"/>
    </row>
  </sheetData>
  <mergeCells count="19">
    <mergeCell ref="D1:E1"/>
    <mergeCell ref="H1:I1"/>
    <mergeCell ref="T1:U1"/>
    <mergeCell ref="H11:I11"/>
    <mergeCell ref="T11:U11"/>
    <mergeCell ref="H20:I20"/>
    <mergeCell ref="T20:U20"/>
    <mergeCell ref="D45:E45"/>
    <mergeCell ref="H45:I45"/>
    <mergeCell ref="T45:U45"/>
    <mergeCell ref="H54:I54"/>
    <mergeCell ref="H67:I67"/>
    <mergeCell ref="D20:E20"/>
    <mergeCell ref="D29:E29"/>
    <mergeCell ref="H29:I29"/>
    <mergeCell ref="T29:U29"/>
    <mergeCell ref="X29:Y29"/>
    <mergeCell ref="H38:I38"/>
    <mergeCell ref="T38:U38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6.88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45005.0</v>
      </c>
      <c r="F2" s="387"/>
      <c r="G2" s="124"/>
      <c r="H2" s="124"/>
      <c r="I2" s="351">
        <v>45006.0</v>
      </c>
      <c r="J2" s="124"/>
      <c r="K2" s="124"/>
      <c r="L2" s="124"/>
      <c r="M2" s="351">
        <v>45007.0</v>
      </c>
      <c r="N2" s="8"/>
      <c r="O2" s="126"/>
      <c r="P2" s="126"/>
      <c r="Q2" s="405">
        <v>45008.0</v>
      </c>
      <c r="R2" s="126"/>
      <c r="S2" s="126"/>
      <c r="T2" s="126"/>
      <c r="U2" s="405">
        <v>45009.0</v>
      </c>
      <c r="V2" s="126"/>
      <c r="W2" s="126"/>
      <c r="X2" s="126"/>
      <c r="Y2" s="405">
        <v>45010.0</v>
      </c>
      <c r="Z2" s="126"/>
      <c r="AA2" s="126"/>
      <c r="AB2" s="126"/>
      <c r="AC2" s="405">
        <v>45011.0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43" t="s">
        <v>19</v>
      </c>
      <c r="C4" s="37">
        <v>45005.0</v>
      </c>
      <c r="D4" s="38" t="s">
        <v>788</v>
      </c>
      <c r="E4" s="39" t="s">
        <v>652</v>
      </c>
      <c r="F4" s="41" t="s">
        <v>22</v>
      </c>
      <c r="G4" s="37">
        <v>45006.0</v>
      </c>
      <c r="H4" s="38" t="s">
        <v>352</v>
      </c>
      <c r="I4" s="39" t="s">
        <v>208</v>
      </c>
      <c r="J4" s="95" t="s">
        <v>24</v>
      </c>
      <c r="K4" s="37">
        <v>45007.0</v>
      </c>
      <c r="L4" s="38" t="s">
        <v>352</v>
      </c>
      <c r="M4" s="39" t="s">
        <v>208</v>
      </c>
      <c r="N4" s="43" t="s">
        <v>26</v>
      </c>
      <c r="O4" s="495">
        <v>45008.0</v>
      </c>
      <c r="P4" s="38" t="s">
        <v>272</v>
      </c>
      <c r="Q4" s="39" t="s">
        <v>21</v>
      </c>
      <c r="R4" s="56" t="s">
        <v>56</v>
      </c>
      <c r="S4" s="37">
        <v>45009.0</v>
      </c>
      <c r="T4" s="38" t="s">
        <v>352</v>
      </c>
      <c r="U4" s="39" t="s">
        <v>208</v>
      </c>
      <c r="V4" s="66" t="s">
        <v>57</v>
      </c>
      <c r="W4" s="37">
        <v>45010.0</v>
      </c>
      <c r="X4" s="38"/>
      <c r="Y4" s="39"/>
      <c r="Z4" s="47" t="s">
        <v>93</v>
      </c>
      <c r="AA4" s="37">
        <v>45011.0</v>
      </c>
      <c r="AB4" s="38" t="s">
        <v>25</v>
      </c>
      <c r="AC4" s="39" t="s">
        <v>25</v>
      </c>
    </row>
    <row r="5">
      <c r="A5" s="35" t="s">
        <v>45</v>
      </c>
      <c r="B5" s="41" t="s">
        <v>33</v>
      </c>
      <c r="C5" s="37">
        <v>45006.0</v>
      </c>
      <c r="D5" s="38" t="s">
        <v>926</v>
      </c>
      <c r="E5" s="39" t="s">
        <v>927</v>
      </c>
      <c r="F5" s="420" t="s">
        <v>46</v>
      </c>
      <c r="G5" s="495">
        <v>45007.0</v>
      </c>
      <c r="H5" s="38" t="s">
        <v>862</v>
      </c>
      <c r="I5" s="39" t="s">
        <v>863</v>
      </c>
      <c r="J5" s="38" t="s">
        <v>36</v>
      </c>
      <c r="K5" s="37">
        <v>45008.0</v>
      </c>
      <c r="L5" s="38" t="s">
        <v>25</v>
      </c>
      <c r="M5" s="39" t="s">
        <v>25</v>
      </c>
      <c r="N5" s="56" t="s">
        <v>37</v>
      </c>
      <c r="O5" s="37">
        <v>45009.0</v>
      </c>
      <c r="P5" s="38" t="s">
        <v>862</v>
      </c>
      <c r="Q5" s="39" t="s">
        <v>863</v>
      </c>
      <c r="R5" s="56" t="s">
        <v>40</v>
      </c>
      <c r="S5" s="37">
        <v>45010.0</v>
      </c>
      <c r="T5" s="38" t="s">
        <v>70</v>
      </c>
      <c r="U5" s="39" t="s">
        <v>897</v>
      </c>
      <c r="V5" s="47" t="s">
        <v>43</v>
      </c>
      <c r="W5" s="37">
        <v>45011.0</v>
      </c>
      <c r="X5" s="38" t="s">
        <v>70</v>
      </c>
      <c r="Y5" s="39" t="s">
        <v>897</v>
      </c>
      <c r="Z5" s="47" t="s">
        <v>44</v>
      </c>
      <c r="AA5" s="495">
        <v>45012.0</v>
      </c>
      <c r="AB5" s="38" t="s">
        <v>273</v>
      </c>
      <c r="AC5" s="39" t="s">
        <v>39</v>
      </c>
    </row>
    <row r="6">
      <c r="A6" s="67" t="s">
        <v>52</v>
      </c>
      <c r="D6" s="68"/>
      <c r="F6" s="134"/>
      <c r="G6" s="45"/>
      <c r="H6" s="39"/>
      <c r="I6" s="39"/>
      <c r="J6" s="98"/>
      <c r="K6" s="45"/>
      <c r="L6" s="39"/>
      <c r="M6" s="39"/>
      <c r="N6" s="56" t="s">
        <v>37</v>
      </c>
      <c r="O6" s="37">
        <v>45009.0</v>
      </c>
      <c r="P6" s="38" t="s">
        <v>273</v>
      </c>
      <c r="Q6" s="39" t="s">
        <v>39</v>
      </c>
      <c r="R6" s="56" t="s">
        <v>40</v>
      </c>
      <c r="S6" s="37">
        <v>45010.0</v>
      </c>
      <c r="T6" s="38" t="s">
        <v>353</v>
      </c>
      <c r="U6" s="39" t="s">
        <v>354</v>
      </c>
      <c r="V6" s="47" t="s">
        <v>43</v>
      </c>
      <c r="W6" s="37">
        <v>45011.0</v>
      </c>
      <c r="X6" s="38" t="s">
        <v>353</v>
      </c>
      <c r="Y6" s="39" t="s">
        <v>354</v>
      </c>
      <c r="Z6" s="47" t="s">
        <v>44</v>
      </c>
      <c r="AA6" s="495">
        <v>45012.0</v>
      </c>
      <c r="AB6" s="38" t="s">
        <v>273</v>
      </c>
      <c r="AC6" s="39" t="s">
        <v>39</v>
      </c>
    </row>
    <row r="7">
      <c r="A7" s="67" t="s">
        <v>54</v>
      </c>
      <c r="D7" s="68"/>
      <c r="F7" s="420" t="s">
        <v>46</v>
      </c>
      <c r="G7" s="495">
        <v>45007.0</v>
      </c>
      <c r="H7" s="38" t="s">
        <v>322</v>
      </c>
      <c r="I7" s="39" t="s">
        <v>323</v>
      </c>
      <c r="J7" s="70"/>
      <c r="K7" s="71"/>
      <c r="L7" s="39"/>
      <c r="M7" s="39"/>
      <c r="N7" s="56" t="s">
        <v>37</v>
      </c>
      <c r="O7" s="37">
        <v>45009.0</v>
      </c>
      <c r="P7" s="38" t="s">
        <v>322</v>
      </c>
      <c r="Q7" s="39" t="s">
        <v>323</v>
      </c>
      <c r="R7" s="56" t="s">
        <v>40</v>
      </c>
      <c r="S7" s="37">
        <v>45010.0</v>
      </c>
      <c r="T7" s="38" t="s">
        <v>322</v>
      </c>
      <c r="U7" s="39" t="s">
        <v>323</v>
      </c>
      <c r="V7" s="47" t="s">
        <v>43</v>
      </c>
      <c r="W7" s="37">
        <v>45011.0</v>
      </c>
      <c r="X7" s="38" t="s">
        <v>322</v>
      </c>
      <c r="Y7" s="39" t="s">
        <v>323</v>
      </c>
      <c r="Z7" s="54"/>
      <c r="AA7" s="200"/>
      <c r="AB7" s="39"/>
      <c r="AC7" s="39"/>
    </row>
    <row r="8">
      <c r="A8" s="67" t="s">
        <v>50</v>
      </c>
      <c r="D8" s="68"/>
      <c r="H8" s="382"/>
      <c r="I8" s="382"/>
      <c r="J8" s="40" t="s">
        <v>36</v>
      </c>
      <c r="K8" s="146">
        <v>45008.0</v>
      </c>
      <c r="L8" s="40" t="s">
        <v>337</v>
      </c>
      <c r="M8" s="40" t="s">
        <v>195</v>
      </c>
      <c r="N8" s="75"/>
      <c r="O8" s="68"/>
      <c r="P8" s="32"/>
      <c r="Q8" s="32"/>
      <c r="R8" s="73"/>
      <c r="T8" s="115"/>
      <c r="U8" s="115"/>
      <c r="V8" s="428" t="s">
        <v>57</v>
      </c>
      <c r="W8" s="146">
        <v>45010.0</v>
      </c>
      <c r="X8" s="40" t="s">
        <v>352</v>
      </c>
      <c r="Y8" s="40" t="s">
        <v>208</v>
      </c>
      <c r="Z8" s="92"/>
      <c r="AA8" s="202"/>
      <c r="AB8" s="297"/>
      <c r="AC8" s="297"/>
    </row>
    <row r="9">
      <c r="L9" s="39"/>
      <c r="M9" s="39"/>
    </row>
    <row r="10">
      <c r="D10" s="68"/>
      <c r="H10" s="6" t="s">
        <v>51</v>
      </c>
      <c r="I10" s="4"/>
      <c r="J10" s="70"/>
      <c r="K10" s="71"/>
      <c r="L10" s="51"/>
      <c r="M10" s="51"/>
      <c r="N10" s="75"/>
      <c r="O10" s="68"/>
      <c r="P10" s="32"/>
      <c r="Q10" s="32"/>
      <c r="R10" s="73"/>
      <c r="T10" s="9" t="s">
        <v>51</v>
      </c>
      <c r="U10" s="4"/>
      <c r="Z10" s="92"/>
      <c r="AA10" s="45"/>
      <c r="AB10" s="297"/>
      <c r="AC10" s="297"/>
    </row>
    <row r="11">
      <c r="A11" s="7"/>
      <c r="B11" s="350"/>
      <c r="C11" s="350"/>
      <c r="D11" s="124"/>
      <c r="E11" s="351">
        <v>45005.0</v>
      </c>
      <c r="F11" s="387"/>
      <c r="G11" s="124"/>
      <c r="H11" s="124"/>
      <c r="I11" s="351">
        <v>45006.0</v>
      </c>
      <c r="J11" s="124"/>
      <c r="K11" s="124"/>
      <c r="L11" s="124"/>
      <c r="M11" s="351">
        <v>45007.0</v>
      </c>
      <c r="N11" s="8"/>
      <c r="O11" s="126"/>
      <c r="P11" s="126"/>
      <c r="Q11" s="405">
        <v>45008.0</v>
      </c>
      <c r="R11" s="126"/>
      <c r="S11" s="126"/>
      <c r="T11" s="126"/>
      <c r="U11" s="405">
        <v>45009.0</v>
      </c>
      <c r="V11" s="126"/>
      <c r="W11" s="126"/>
      <c r="X11" s="126"/>
      <c r="Y11" s="405">
        <v>45010.0</v>
      </c>
      <c r="Z11" s="126"/>
      <c r="AA11" s="126"/>
      <c r="AB11" s="126"/>
      <c r="AC11" s="405">
        <v>45011.0</v>
      </c>
    </row>
    <row r="12">
      <c r="A12" s="153"/>
      <c r="B12" s="11"/>
      <c r="C12" s="17"/>
      <c r="D12" s="413" t="s">
        <v>2</v>
      </c>
      <c r="E12" s="26" t="s">
        <v>3</v>
      </c>
      <c r="F12" s="14"/>
      <c r="G12" s="18"/>
      <c r="H12" s="413" t="s">
        <v>2</v>
      </c>
      <c r="I12" s="413" t="s">
        <v>7</v>
      </c>
      <c r="J12" s="15"/>
      <c r="K12" s="18"/>
      <c r="L12" s="413" t="s">
        <v>2</v>
      </c>
      <c r="M12" s="447" t="s">
        <v>8</v>
      </c>
      <c r="N12" s="11"/>
      <c r="O12" s="18"/>
      <c r="P12" s="413" t="s">
        <v>2</v>
      </c>
      <c r="Q12" s="29" t="s">
        <v>9</v>
      </c>
      <c r="R12" s="582"/>
      <c r="S12" s="18"/>
      <c r="T12" s="413" t="s">
        <v>2</v>
      </c>
      <c r="U12" s="29" t="s">
        <v>10</v>
      </c>
      <c r="V12" s="15"/>
      <c r="W12" s="18"/>
      <c r="X12" s="413" t="s">
        <v>2</v>
      </c>
      <c r="Y12" s="448" t="s">
        <v>11</v>
      </c>
      <c r="Z12" s="15"/>
      <c r="AA12" s="18"/>
      <c r="AB12" s="413" t="s">
        <v>2</v>
      </c>
      <c r="AC12" s="29" t="s">
        <v>12</v>
      </c>
    </row>
    <row r="13">
      <c r="A13" s="415" t="s">
        <v>54</v>
      </c>
      <c r="B13" s="43" t="s">
        <v>19</v>
      </c>
      <c r="C13" s="37">
        <v>45005.0</v>
      </c>
      <c r="D13" s="95" t="s">
        <v>307</v>
      </c>
      <c r="E13" s="418" t="s">
        <v>180</v>
      </c>
      <c r="F13" s="43" t="s">
        <v>22</v>
      </c>
      <c r="G13" s="37">
        <v>45006.0</v>
      </c>
      <c r="H13" s="95" t="s">
        <v>307</v>
      </c>
      <c r="I13" s="418" t="s">
        <v>180</v>
      </c>
      <c r="J13" s="43" t="s">
        <v>24</v>
      </c>
      <c r="K13" s="37">
        <v>45007.0</v>
      </c>
      <c r="L13" s="95" t="s">
        <v>307</v>
      </c>
      <c r="M13" s="418" t="s">
        <v>180</v>
      </c>
      <c r="N13" s="43" t="s">
        <v>26</v>
      </c>
      <c r="O13" s="495">
        <v>45008.0</v>
      </c>
      <c r="P13" s="95" t="s">
        <v>307</v>
      </c>
      <c r="Q13" s="418" t="s">
        <v>180</v>
      </c>
      <c r="R13" s="43" t="s">
        <v>56</v>
      </c>
      <c r="S13" s="37">
        <v>45009.0</v>
      </c>
      <c r="T13" s="95" t="s">
        <v>307</v>
      </c>
      <c r="U13" s="418" t="s">
        <v>180</v>
      </c>
      <c r="V13" s="66" t="s">
        <v>57</v>
      </c>
      <c r="W13" s="37">
        <v>45010.0</v>
      </c>
      <c r="X13" s="95" t="s">
        <v>307</v>
      </c>
      <c r="Y13" s="418" t="s">
        <v>180</v>
      </c>
      <c r="Z13" s="43" t="s">
        <v>93</v>
      </c>
      <c r="AA13" s="37">
        <v>45011.0</v>
      </c>
      <c r="AB13" s="95" t="s">
        <v>25</v>
      </c>
      <c r="AC13" s="418" t="s">
        <v>25</v>
      </c>
    </row>
    <row r="14">
      <c r="A14" s="419" t="s">
        <v>82</v>
      </c>
      <c r="B14" s="420" t="s">
        <v>33</v>
      </c>
      <c r="C14" s="37">
        <v>45006.0</v>
      </c>
      <c r="D14" s="95" t="s">
        <v>315</v>
      </c>
      <c r="E14" s="418" t="s">
        <v>200</v>
      </c>
      <c r="F14" s="420" t="s">
        <v>46</v>
      </c>
      <c r="G14" s="495">
        <v>45007.0</v>
      </c>
      <c r="H14" s="95" t="s">
        <v>274</v>
      </c>
      <c r="I14" s="418" t="s">
        <v>200</v>
      </c>
      <c r="J14" s="420" t="s">
        <v>36</v>
      </c>
      <c r="K14" s="37">
        <v>45008.0</v>
      </c>
      <c r="L14" s="95" t="s">
        <v>25</v>
      </c>
      <c r="M14" s="418" t="s">
        <v>25</v>
      </c>
      <c r="N14" s="420" t="s">
        <v>37</v>
      </c>
      <c r="O14" s="37">
        <v>45009.0</v>
      </c>
      <c r="P14" s="95" t="s">
        <v>274</v>
      </c>
      <c r="Q14" s="98" t="s">
        <v>48</v>
      </c>
      <c r="R14" s="420" t="s">
        <v>40</v>
      </c>
      <c r="S14" s="37">
        <v>45010.0</v>
      </c>
      <c r="T14" s="95" t="s">
        <v>315</v>
      </c>
      <c r="U14" s="98" t="s">
        <v>200</v>
      </c>
      <c r="V14" s="96" t="s">
        <v>43</v>
      </c>
      <c r="W14" s="37">
        <v>45011.0</v>
      </c>
      <c r="X14" s="95" t="s">
        <v>315</v>
      </c>
      <c r="Y14" s="98" t="s">
        <v>200</v>
      </c>
      <c r="Z14" s="420" t="s">
        <v>44</v>
      </c>
      <c r="AA14" s="495">
        <v>45012.0</v>
      </c>
      <c r="AB14" s="95" t="s">
        <v>274</v>
      </c>
      <c r="AC14" s="98" t="s">
        <v>48</v>
      </c>
    </row>
    <row r="15">
      <c r="A15" s="423" t="s">
        <v>69</v>
      </c>
      <c r="B15" s="420" t="s">
        <v>33</v>
      </c>
      <c r="C15" s="37">
        <v>45006.0</v>
      </c>
      <c r="D15" s="95" t="s">
        <v>25</v>
      </c>
      <c r="E15" s="418" t="s">
        <v>25</v>
      </c>
      <c r="F15" s="420" t="s">
        <v>46</v>
      </c>
      <c r="G15" s="495">
        <v>45007.0</v>
      </c>
      <c r="H15" s="95" t="s">
        <v>315</v>
      </c>
      <c r="I15" s="418" t="s">
        <v>200</v>
      </c>
      <c r="J15" s="420" t="s">
        <v>36</v>
      </c>
      <c r="K15" s="37">
        <v>45008.0</v>
      </c>
      <c r="L15" s="95" t="s">
        <v>112</v>
      </c>
      <c r="M15" s="418" t="s">
        <v>71</v>
      </c>
      <c r="N15" s="420" t="s">
        <v>37</v>
      </c>
      <c r="O15" s="37">
        <v>45009.0</v>
      </c>
      <c r="P15" s="95" t="s">
        <v>315</v>
      </c>
      <c r="Q15" s="98" t="s">
        <v>200</v>
      </c>
      <c r="R15" s="420" t="s">
        <v>40</v>
      </c>
      <c r="S15" s="37">
        <v>45010.0</v>
      </c>
      <c r="T15" s="95" t="s">
        <v>274</v>
      </c>
      <c r="U15" s="98" t="s">
        <v>48</v>
      </c>
      <c r="V15" s="96" t="s">
        <v>43</v>
      </c>
      <c r="W15" s="37">
        <v>45011.0</v>
      </c>
      <c r="X15" s="95" t="s">
        <v>274</v>
      </c>
      <c r="Y15" s="98" t="s">
        <v>48</v>
      </c>
      <c r="Z15" s="420" t="s">
        <v>44</v>
      </c>
      <c r="AA15" s="495">
        <v>45012.0</v>
      </c>
      <c r="AB15" s="95" t="s">
        <v>724</v>
      </c>
      <c r="AC15" s="98" t="s">
        <v>725</v>
      </c>
    </row>
    <row r="16">
      <c r="A16" s="116" t="s">
        <v>52</v>
      </c>
      <c r="B16" s="292"/>
      <c r="C16" s="45"/>
      <c r="D16" s="98"/>
      <c r="E16" s="98"/>
      <c r="F16" s="64"/>
      <c r="G16" s="45"/>
      <c r="H16" s="98"/>
      <c r="I16" s="98"/>
      <c r="J16" s="422" t="s">
        <v>36</v>
      </c>
      <c r="K16" s="146">
        <v>45008.0</v>
      </c>
      <c r="L16" s="300" t="s">
        <v>274</v>
      </c>
      <c r="M16" s="300" t="s">
        <v>48</v>
      </c>
      <c r="N16" s="103"/>
      <c r="O16" s="104"/>
      <c r="P16" s="104"/>
      <c r="Q16" s="105"/>
      <c r="R16" s="292"/>
      <c r="S16" s="45"/>
      <c r="T16" s="98"/>
      <c r="U16" s="98"/>
      <c r="V16" s="46"/>
      <c r="W16" s="45"/>
      <c r="X16" s="98"/>
      <c r="Y16" s="98"/>
      <c r="Z16" s="292"/>
      <c r="AA16" s="200"/>
      <c r="AB16" s="98"/>
      <c r="AC16" s="98"/>
    </row>
    <row r="17">
      <c r="A17" s="116" t="s">
        <v>50</v>
      </c>
      <c r="B17" s="420" t="s">
        <v>33</v>
      </c>
      <c r="C17" s="37">
        <v>45006.0</v>
      </c>
      <c r="D17" s="95" t="s">
        <v>126</v>
      </c>
      <c r="E17" s="418" t="s">
        <v>343</v>
      </c>
      <c r="J17" s="98"/>
      <c r="K17" s="45"/>
      <c r="L17" s="53"/>
      <c r="M17" s="39"/>
      <c r="N17" s="103"/>
      <c r="O17" s="104"/>
      <c r="P17" s="104"/>
      <c r="Q17" s="105"/>
      <c r="R17" s="73"/>
      <c r="V17" s="104"/>
      <c r="W17" s="104"/>
      <c r="X17" s="104"/>
      <c r="Y17" s="105"/>
      <c r="Z17" s="43" t="s">
        <v>93</v>
      </c>
      <c r="AA17" s="37">
        <v>45011.0</v>
      </c>
      <c r="AB17" s="95" t="s">
        <v>307</v>
      </c>
      <c r="AC17" s="418" t="s">
        <v>180</v>
      </c>
    </row>
    <row r="18">
      <c r="A18" s="100"/>
      <c r="B18" s="101"/>
      <c r="C18" s="101"/>
      <c r="D18" s="3"/>
      <c r="E18" s="4"/>
      <c r="F18" s="102"/>
      <c r="G18" s="102"/>
      <c r="H18" s="6" t="s">
        <v>85</v>
      </c>
      <c r="I18" s="4"/>
      <c r="N18" s="103"/>
      <c r="O18" s="104"/>
      <c r="P18" s="104"/>
      <c r="Q18" s="105"/>
      <c r="R18" s="104"/>
      <c r="S18" s="104"/>
      <c r="T18" s="9" t="s">
        <v>85</v>
      </c>
      <c r="U18" s="4"/>
      <c r="V18" s="104"/>
      <c r="W18" s="104"/>
      <c r="X18" s="104"/>
      <c r="Y18" s="105"/>
      <c r="Z18" s="104"/>
      <c r="AA18" s="104"/>
      <c r="AB18" s="104"/>
      <c r="AC18" s="105"/>
    </row>
    <row r="19">
      <c r="A19" s="7"/>
      <c r="B19" s="350"/>
      <c r="C19" s="350"/>
      <c r="D19" s="124"/>
      <c r="E19" s="351">
        <v>45005.0</v>
      </c>
      <c r="F19" s="387"/>
      <c r="G19" s="124"/>
      <c r="H19" s="124"/>
      <c r="I19" s="351">
        <v>45006.0</v>
      </c>
      <c r="J19" s="124"/>
      <c r="K19" s="124"/>
      <c r="L19" s="124"/>
      <c r="M19" s="351">
        <v>45007.0</v>
      </c>
      <c r="N19" s="8"/>
      <c r="O19" s="126"/>
      <c r="P19" s="126"/>
      <c r="Q19" s="405">
        <v>45008.0</v>
      </c>
      <c r="R19" s="126"/>
      <c r="S19" s="126"/>
      <c r="T19" s="126"/>
      <c r="U19" s="405">
        <v>45009.0</v>
      </c>
      <c r="V19" s="126"/>
      <c r="W19" s="126"/>
      <c r="X19" s="126"/>
      <c r="Y19" s="405">
        <v>45010.0</v>
      </c>
      <c r="Z19" s="126"/>
      <c r="AA19" s="126"/>
      <c r="AB19" s="126"/>
      <c r="AC19" s="405">
        <v>45011.0</v>
      </c>
    </row>
    <row r="20">
      <c r="A20" s="107"/>
      <c r="B20" s="26"/>
      <c r="C20" s="26"/>
      <c r="D20" s="26" t="s">
        <v>2</v>
      </c>
      <c r="E20" s="26" t="s">
        <v>3</v>
      </c>
      <c r="F20" s="26"/>
      <c r="G20" s="26"/>
      <c r="H20" s="26" t="s">
        <v>2</v>
      </c>
      <c r="I20" s="26" t="s">
        <v>7</v>
      </c>
      <c r="J20" s="26"/>
      <c r="K20" s="26"/>
      <c r="L20" s="26" t="s">
        <v>2</v>
      </c>
      <c r="M20" s="26" t="s">
        <v>8</v>
      </c>
      <c r="N20" s="28"/>
      <c r="O20" s="29"/>
      <c r="P20" s="29" t="s">
        <v>2</v>
      </c>
      <c r="Q20" s="29" t="s">
        <v>9</v>
      </c>
      <c r="R20" s="29"/>
      <c r="S20" s="29"/>
      <c r="T20" s="29" t="s">
        <v>2</v>
      </c>
      <c r="U20" s="29" t="s">
        <v>10</v>
      </c>
      <c r="V20" s="29"/>
      <c r="W20" s="29"/>
      <c r="X20" s="29" t="s">
        <v>2</v>
      </c>
      <c r="Y20" s="29" t="s">
        <v>11</v>
      </c>
      <c r="Z20" s="29"/>
      <c r="AA20" s="29"/>
      <c r="AB20" s="29" t="s">
        <v>2</v>
      </c>
      <c r="AC20" s="29" t="s">
        <v>12</v>
      </c>
    </row>
    <row r="21">
      <c r="A21" s="35" t="s">
        <v>50</v>
      </c>
      <c r="B21" s="64"/>
      <c r="C21" s="45"/>
      <c r="D21" s="53"/>
      <c r="E21" s="39"/>
      <c r="J21" s="64"/>
      <c r="K21" s="45"/>
      <c r="L21" s="53"/>
      <c r="M21" s="39"/>
      <c r="N21" s="43" t="s">
        <v>26</v>
      </c>
      <c r="O21" s="495">
        <v>45008.0</v>
      </c>
      <c r="P21" s="42" t="s">
        <v>298</v>
      </c>
      <c r="Q21" s="39" t="s">
        <v>280</v>
      </c>
      <c r="R21" s="420" t="s">
        <v>40</v>
      </c>
      <c r="S21" s="37">
        <v>45010.0</v>
      </c>
      <c r="T21" s="114" t="s">
        <v>578</v>
      </c>
      <c r="U21" s="110" t="s">
        <v>645</v>
      </c>
      <c r="V21" s="46"/>
      <c r="W21" s="45"/>
      <c r="X21" s="53"/>
      <c r="Y21" s="39"/>
      <c r="Z21" s="64"/>
      <c r="AA21" s="45"/>
      <c r="AB21" s="53"/>
      <c r="AC21" s="92"/>
    </row>
    <row r="22">
      <c r="A22" s="35" t="s">
        <v>88</v>
      </c>
      <c r="B22" s="43" t="s">
        <v>19</v>
      </c>
      <c r="C22" s="37">
        <v>45005.0</v>
      </c>
      <c r="D22" s="42" t="s">
        <v>278</v>
      </c>
      <c r="E22" s="39" t="s">
        <v>92</v>
      </c>
      <c r="F22" s="43" t="s">
        <v>22</v>
      </c>
      <c r="G22" s="37">
        <v>45006.0</v>
      </c>
      <c r="H22" s="42" t="s">
        <v>298</v>
      </c>
      <c r="I22" s="39" t="s">
        <v>280</v>
      </c>
      <c r="J22" s="43" t="s">
        <v>24</v>
      </c>
      <c r="K22" s="37">
        <v>45007.0</v>
      </c>
      <c r="L22" s="42" t="s">
        <v>298</v>
      </c>
      <c r="M22" s="39" t="s">
        <v>280</v>
      </c>
      <c r="N22" s="43" t="s">
        <v>26</v>
      </c>
      <c r="O22" s="495">
        <v>45008.0</v>
      </c>
      <c r="P22" s="42" t="s">
        <v>25</v>
      </c>
      <c r="Q22" s="39" t="s">
        <v>25</v>
      </c>
      <c r="R22" s="43" t="s">
        <v>56</v>
      </c>
      <c r="S22" s="37">
        <v>45009.0</v>
      </c>
      <c r="T22" s="42" t="s">
        <v>847</v>
      </c>
      <c r="U22" s="108" t="s">
        <v>686</v>
      </c>
      <c r="V22" s="66" t="s">
        <v>57</v>
      </c>
      <c r="W22" s="37">
        <v>45010.0</v>
      </c>
      <c r="X22" s="42" t="s">
        <v>278</v>
      </c>
      <c r="Y22" s="108" t="s">
        <v>92</v>
      </c>
      <c r="Z22" s="43" t="s">
        <v>93</v>
      </c>
      <c r="AA22" s="37">
        <v>45011.0</v>
      </c>
      <c r="AB22" s="42" t="s">
        <v>272</v>
      </c>
      <c r="AC22" s="108" t="s">
        <v>21</v>
      </c>
    </row>
    <row r="23">
      <c r="A23" s="116" t="s">
        <v>97</v>
      </c>
      <c r="B23" s="420" t="s">
        <v>33</v>
      </c>
      <c r="C23" s="37">
        <v>45006.0</v>
      </c>
      <c r="D23" s="96" t="s">
        <v>74</v>
      </c>
      <c r="E23" s="110" t="s">
        <v>99</v>
      </c>
      <c r="F23" s="420" t="s">
        <v>46</v>
      </c>
      <c r="G23" s="495">
        <v>45007.0</v>
      </c>
      <c r="H23" s="96" t="s">
        <v>74</v>
      </c>
      <c r="I23" s="110" t="s">
        <v>99</v>
      </c>
      <c r="J23" s="420" t="s">
        <v>36</v>
      </c>
      <c r="K23" s="37">
        <v>45008.0</v>
      </c>
      <c r="L23" s="96" t="s">
        <v>74</v>
      </c>
      <c r="M23" s="110" t="s">
        <v>99</v>
      </c>
      <c r="N23" s="420" t="s">
        <v>37</v>
      </c>
      <c r="O23" s="37">
        <v>45009.0</v>
      </c>
      <c r="P23" s="96" t="s">
        <v>74</v>
      </c>
      <c r="Q23" s="110" t="s">
        <v>99</v>
      </c>
      <c r="R23" s="420" t="s">
        <v>40</v>
      </c>
      <c r="S23" s="37">
        <v>45010.0</v>
      </c>
      <c r="T23" s="114" t="s">
        <v>25</v>
      </c>
      <c r="U23" s="110" t="s">
        <v>25</v>
      </c>
      <c r="V23" s="96" t="s">
        <v>43</v>
      </c>
      <c r="W23" s="37">
        <v>45011.0</v>
      </c>
      <c r="X23" s="114" t="s">
        <v>213</v>
      </c>
      <c r="Y23" s="110" t="s">
        <v>225</v>
      </c>
      <c r="Z23" s="420" t="s">
        <v>44</v>
      </c>
      <c r="AA23" s="495">
        <v>45012.0</v>
      </c>
      <c r="AB23" s="96" t="s">
        <v>799</v>
      </c>
      <c r="AC23" s="110" t="s">
        <v>800</v>
      </c>
    </row>
    <row r="24">
      <c r="A24" s="109" t="s">
        <v>403</v>
      </c>
      <c r="B24" s="420" t="s">
        <v>33</v>
      </c>
      <c r="C24" s="37">
        <v>45006.0</v>
      </c>
      <c r="D24" s="96" t="s">
        <v>112</v>
      </c>
      <c r="E24" s="110" t="s">
        <v>71</v>
      </c>
      <c r="F24" s="420" t="s">
        <v>46</v>
      </c>
      <c r="G24" s="495">
        <v>45007.0</v>
      </c>
      <c r="H24" s="96" t="s">
        <v>25</v>
      </c>
      <c r="I24" s="110" t="s">
        <v>25</v>
      </c>
      <c r="J24" s="420" t="s">
        <v>36</v>
      </c>
      <c r="K24" s="37">
        <v>45008.0</v>
      </c>
      <c r="L24" s="96" t="s">
        <v>112</v>
      </c>
      <c r="M24" s="110" t="s">
        <v>71</v>
      </c>
      <c r="N24" s="420" t="s">
        <v>37</v>
      </c>
      <c r="O24" s="37">
        <v>45009.0</v>
      </c>
      <c r="P24" s="96" t="s">
        <v>112</v>
      </c>
      <c r="Q24" s="110" t="s">
        <v>71</v>
      </c>
      <c r="R24" s="420" t="s">
        <v>40</v>
      </c>
      <c r="S24" s="37">
        <v>45010.0</v>
      </c>
      <c r="T24" s="114" t="s">
        <v>281</v>
      </c>
      <c r="U24" s="110" t="s">
        <v>101</v>
      </c>
      <c r="V24" s="96" t="s">
        <v>43</v>
      </c>
      <c r="W24" s="37">
        <v>45011.0</v>
      </c>
      <c r="X24" s="114" t="s">
        <v>281</v>
      </c>
      <c r="Y24" s="110" t="s">
        <v>101</v>
      </c>
      <c r="Z24" s="420" t="s">
        <v>44</v>
      </c>
      <c r="AA24" s="495">
        <v>45012.0</v>
      </c>
      <c r="AB24" s="96" t="s">
        <v>299</v>
      </c>
      <c r="AC24" s="110" t="s">
        <v>39</v>
      </c>
    </row>
    <row r="25">
      <c r="A25" s="35" t="s">
        <v>52</v>
      </c>
      <c r="B25" s="64"/>
      <c r="C25" s="45"/>
      <c r="D25" s="39"/>
      <c r="E25" s="39"/>
      <c r="F25" s="420" t="s">
        <v>46</v>
      </c>
      <c r="G25" s="495">
        <v>45007.0</v>
      </c>
      <c r="H25" s="96" t="s">
        <v>112</v>
      </c>
      <c r="I25" s="110" t="s">
        <v>71</v>
      </c>
      <c r="J25" s="292"/>
      <c r="K25" s="45"/>
      <c r="L25" s="92"/>
      <c r="M25" s="92"/>
      <c r="N25" s="420"/>
      <c r="O25" s="37"/>
      <c r="P25" s="96"/>
      <c r="Q25" s="110"/>
      <c r="R25" s="292"/>
      <c r="S25" s="45"/>
      <c r="T25" s="72"/>
      <c r="U25" s="92"/>
      <c r="V25" s="92"/>
      <c r="W25" s="104"/>
      <c r="X25" s="136"/>
      <c r="Y25" s="39"/>
      <c r="Z25" s="292"/>
      <c r="AA25" s="200"/>
      <c r="AB25" s="92"/>
      <c r="AC25" s="92"/>
    </row>
    <row r="26">
      <c r="A26" s="35"/>
      <c r="B26" s="64"/>
      <c r="C26" s="45"/>
      <c r="D26" s="39"/>
      <c r="E26" s="39"/>
      <c r="F26" s="73"/>
      <c r="J26" s="292"/>
      <c r="K26" s="45"/>
      <c r="L26" s="92"/>
      <c r="M26" s="92"/>
      <c r="N26" s="420"/>
      <c r="O26" s="37"/>
      <c r="P26" s="96"/>
      <c r="Q26" s="110"/>
      <c r="R26" s="292"/>
      <c r="S26" s="45"/>
      <c r="T26" s="72"/>
      <c r="U26" s="92"/>
      <c r="V26" s="92"/>
      <c r="W26" s="104"/>
      <c r="X26" s="53"/>
      <c r="Y26" s="39"/>
      <c r="Z26" s="292"/>
      <c r="AA26" s="200"/>
      <c r="AB26" s="92"/>
      <c r="AC26" s="92"/>
    </row>
    <row r="27">
      <c r="A27" s="368"/>
      <c r="B27" s="361"/>
      <c r="C27" s="361"/>
      <c r="D27" s="3"/>
      <c r="E27" s="4"/>
      <c r="F27" s="123"/>
      <c r="G27" s="124"/>
      <c r="H27" s="6" t="s">
        <v>23</v>
      </c>
      <c r="I27" s="4"/>
      <c r="J27" s="124"/>
      <c r="K27" s="124"/>
      <c r="L27" s="7"/>
      <c r="M27" s="124"/>
      <c r="N27" s="8"/>
      <c r="O27" s="8"/>
      <c r="P27" s="8"/>
      <c r="Q27" s="126"/>
      <c r="R27" s="119"/>
      <c r="S27" s="8"/>
      <c r="T27" s="9" t="s">
        <v>23</v>
      </c>
      <c r="U27" s="4"/>
      <c r="V27" s="8"/>
      <c r="W27" s="8"/>
      <c r="X27" s="431"/>
      <c r="Y27" s="4"/>
      <c r="Z27" s="8"/>
      <c r="AA27" s="8"/>
      <c r="AB27" s="8"/>
      <c r="AC27" s="126"/>
    </row>
    <row r="28">
      <c r="A28" s="7"/>
      <c r="B28" s="350"/>
      <c r="C28" s="350"/>
      <c r="D28" s="124"/>
      <c r="E28" s="351">
        <v>45005.0</v>
      </c>
      <c r="F28" s="387"/>
      <c r="G28" s="124"/>
      <c r="H28" s="124"/>
      <c r="I28" s="351">
        <v>45006.0</v>
      </c>
      <c r="J28" s="124"/>
      <c r="K28" s="124"/>
      <c r="L28" s="124"/>
      <c r="M28" s="351">
        <v>45007.0</v>
      </c>
      <c r="N28" s="8"/>
      <c r="O28" s="126"/>
      <c r="P28" s="126"/>
      <c r="Q28" s="405">
        <v>45008.0</v>
      </c>
      <c r="R28" s="126"/>
      <c r="S28" s="126"/>
      <c r="T28" s="126"/>
      <c r="U28" s="405">
        <v>45009.0</v>
      </c>
      <c r="V28" s="126"/>
      <c r="W28" s="126"/>
      <c r="X28" s="126"/>
      <c r="Y28" s="405">
        <v>45010.0</v>
      </c>
      <c r="Z28" s="126"/>
      <c r="AA28" s="126"/>
      <c r="AB28" s="126"/>
      <c r="AC28" s="405">
        <v>45011.0</v>
      </c>
    </row>
    <row r="29">
      <c r="A29" s="107"/>
      <c r="B29" s="26"/>
      <c r="C29" s="26"/>
      <c r="D29" s="26" t="s">
        <v>2</v>
      </c>
      <c r="E29" s="26" t="s">
        <v>3</v>
      </c>
      <c r="F29" s="26"/>
      <c r="G29" s="26"/>
      <c r="H29" s="26" t="s">
        <v>2</v>
      </c>
      <c r="I29" s="26" t="s">
        <v>7</v>
      </c>
      <c r="J29" s="26"/>
      <c r="K29" s="26"/>
      <c r="L29" s="26" t="s">
        <v>2</v>
      </c>
      <c r="M29" s="26" t="s">
        <v>8</v>
      </c>
      <c r="N29" s="28"/>
      <c r="O29" s="29"/>
      <c r="P29" s="29" t="s">
        <v>2</v>
      </c>
      <c r="Q29" s="29" t="s">
        <v>9</v>
      </c>
      <c r="R29" s="29"/>
      <c r="S29" s="29"/>
      <c r="T29" s="29" t="s">
        <v>2</v>
      </c>
      <c r="U29" s="29" t="s">
        <v>10</v>
      </c>
      <c r="V29" s="29"/>
      <c r="W29" s="29"/>
      <c r="X29" s="29" t="s">
        <v>2</v>
      </c>
      <c r="Y29" s="29" t="s">
        <v>11</v>
      </c>
      <c r="Z29" s="29"/>
      <c r="AA29" s="29"/>
      <c r="AB29" s="29" t="s">
        <v>2</v>
      </c>
      <c r="AC29" s="29" t="s">
        <v>12</v>
      </c>
    </row>
    <row r="30">
      <c r="A30" s="35" t="s">
        <v>123</v>
      </c>
      <c r="B30" s="275" t="s">
        <v>62</v>
      </c>
      <c r="C30" s="37">
        <v>45006.0</v>
      </c>
      <c r="D30" s="131" t="s">
        <v>25</v>
      </c>
      <c r="E30" s="433" t="s">
        <v>25</v>
      </c>
      <c r="F30" s="719" t="s">
        <v>131</v>
      </c>
      <c r="G30" s="495">
        <v>45007.0</v>
      </c>
      <c r="H30" s="131" t="s">
        <v>283</v>
      </c>
      <c r="I30" s="433" t="s">
        <v>538</v>
      </c>
      <c r="J30" s="369" t="s">
        <v>64</v>
      </c>
      <c r="K30" s="37">
        <v>45008.0</v>
      </c>
      <c r="L30" s="131" t="s">
        <v>928</v>
      </c>
      <c r="M30" s="433" t="s">
        <v>929</v>
      </c>
      <c r="N30" s="720" t="s">
        <v>67</v>
      </c>
      <c r="O30" s="37">
        <v>45009.0</v>
      </c>
      <c r="P30" s="131" t="s">
        <v>283</v>
      </c>
      <c r="Q30" s="433" t="s">
        <v>538</v>
      </c>
      <c r="R30" s="720" t="s">
        <v>78</v>
      </c>
      <c r="S30" s="37">
        <v>45010.0</v>
      </c>
      <c r="T30" s="131" t="s">
        <v>283</v>
      </c>
      <c r="U30" s="433" t="s">
        <v>538</v>
      </c>
      <c r="V30" s="434" t="s">
        <v>79</v>
      </c>
      <c r="W30" s="37">
        <v>45011.0</v>
      </c>
      <c r="X30" s="131" t="s">
        <v>283</v>
      </c>
      <c r="Y30" s="433" t="s">
        <v>538</v>
      </c>
      <c r="Z30" s="434" t="s">
        <v>27</v>
      </c>
      <c r="AA30" s="495">
        <v>45012.0</v>
      </c>
      <c r="AB30" s="131" t="s">
        <v>283</v>
      </c>
      <c r="AC30" s="433" t="s">
        <v>538</v>
      </c>
    </row>
    <row r="31">
      <c r="A31" s="35" t="s">
        <v>501</v>
      </c>
      <c r="B31" s="275" t="s">
        <v>33</v>
      </c>
      <c r="C31" s="37">
        <v>45006.0</v>
      </c>
      <c r="D31" s="131" t="s">
        <v>236</v>
      </c>
      <c r="E31" s="433" t="s">
        <v>125</v>
      </c>
      <c r="F31" s="719" t="s">
        <v>46</v>
      </c>
      <c r="G31" s="495">
        <v>45007.0</v>
      </c>
      <c r="H31" s="131" t="s">
        <v>236</v>
      </c>
      <c r="I31" s="433" t="s">
        <v>125</v>
      </c>
      <c r="J31" s="38" t="s">
        <v>36</v>
      </c>
      <c r="K31" s="37">
        <v>45008.0</v>
      </c>
      <c r="L31" s="38" t="s">
        <v>25</v>
      </c>
      <c r="M31" s="108" t="s">
        <v>25</v>
      </c>
      <c r="N31" s="96" t="s">
        <v>37</v>
      </c>
      <c r="O31" s="37">
        <v>45009.0</v>
      </c>
      <c r="P31" s="131" t="s">
        <v>236</v>
      </c>
      <c r="Q31" s="433" t="s">
        <v>125</v>
      </c>
      <c r="R31" s="435" t="s">
        <v>40</v>
      </c>
      <c r="S31" s="37">
        <v>45010.0</v>
      </c>
      <c r="T31" s="131" t="s">
        <v>236</v>
      </c>
      <c r="U31" s="433" t="s">
        <v>125</v>
      </c>
      <c r="V31" s="435" t="s">
        <v>43</v>
      </c>
      <c r="W31" s="37">
        <v>45011.0</v>
      </c>
      <c r="X31" s="131" t="s">
        <v>236</v>
      </c>
      <c r="Y31" s="433" t="s">
        <v>125</v>
      </c>
      <c r="Z31" s="96" t="s">
        <v>44</v>
      </c>
      <c r="AA31" s="495">
        <v>45012.0</v>
      </c>
      <c r="AB31" s="131" t="s">
        <v>236</v>
      </c>
      <c r="AC31" s="433" t="s">
        <v>125</v>
      </c>
    </row>
    <row r="32">
      <c r="A32" s="67" t="s">
        <v>50</v>
      </c>
      <c r="B32" s="390" t="s">
        <v>62</v>
      </c>
      <c r="C32" s="146">
        <v>45006.0</v>
      </c>
      <c r="D32" s="147" t="s">
        <v>283</v>
      </c>
      <c r="E32" s="147" t="s">
        <v>538</v>
      </c>
      <c r="F32" s="73"/>
      <c r="H32" s="140"/>
      <c r="I32" s="140"/>
      <c r="N32" s="92"/>
      <c r="O32" s="45"/>
      <c r="P32" s="111"/>
      <c r="Q32" s="111"/>
      <c r="R32" s="721"/>
      <c r="S32" s="45"/>
      <c r="T32" s="111"/>
      <c r="U32" s="111"/>
      <c r="V32" s="721"/>
      <c r="W32" s="45"/>
      <c r="X32" s="135"/>
      <c r="Y32" s="111"/>
    </row>
    <row r="33">
      <c r="A33" s="67" t="s">
        <v>18</v>
      </c>
      <c r="F33" s="35"/>
      <c r="G33" s="200"/>
      <c r="H33" s="135"/>
      <c r="I33" s="111"/>
      <c r="J33" s="40" t="s">
        <v>36</v>
      </c>
      <c r="K33" s="146">
        <v>45008.0</v>
      </c>
      <c r="L33" s="391" t="s">
        <v>930</v>
      </c>
      <c r="M33" s="147" t="s">
        <v>931</v>
      </c>
      <c r="N33" s="92"/>
      <c r="O33" s="45"/>
      <c r="P33" s="135"/>
      <c r="Q33" s="111"/>
    </row>
    <row r="34">
      <c r="F34" s="73"/>
    </row>
    <row r="35">
      <c r="F35" s="73"/>
      <c r="H35" s="6" t="s">
        <v>49</v>
      </c>
      <c r="I35" s="4"/>
      <c r="T35" s="9" t="s">
        <v>49</v>
      </c>
      <c r="U35" s="4"/>
    </row>
    <row r="36">
      <c r="A36" s="7"/>
      <c r="B36" s="350"/>
      <c r="C36" s="350"/>
      <c r="D36" s="124"/>
      <c r="E36" s="351">
        <v>45005.0</v>
      </c>
      <c r="F36" s="387"/>
      <c r="G36" s="124"/>
      <c r="H36" s="124"/>
      <c r="I36" s="351">
        <v>45006.0</v>
      </c>
      <c r="J36" s="124"/>
      <c r="K36" s="124"/>
      <c r="L36" s="124"/>
      <c r="M36" s="351">
        <v>45007.0</v>
      </c>
      <c r="N36" s="8"/>
      <c r="O36" s="126"/>
      <c r="P36" s="126"/>
      <c r="Q36" s="405">
        <v>45008.0</v>
      </c>
      <c r="R36" s="126"/>
      <c r="S36" s="126"/>
      <c r="T36" s="126"/>
      <c r="U36" s="405">
        <v>45009.0</v>
      </c>
      <c r="V36" s="126"/>
      <c r="W36" s="126"/>
      <c r="X36" s="126"/>
      <c r="Y36" s="405">
        <v>45010.0</v>
      </c>
      <c r="Z36" s="126"/>
      <c r="AA36" s="126"/>
      <c r="AB36" s="126"/>
      <c r="AC36" s="405">
        <v>45011.0</v>
      </c>
    </row>
    <row r="37">
      <c r="A37" s="107"/>
      <c r="B37" s="26"/>
      <c r="C37" s="26"/>
      <c r="D37" s="26" t="s">
        <v>2</v>
      </c>
      <c r="E37" s="26" t="s">
        <v>3</v>
      </c>
      <c r="F37" s="26"/>
      <c r="G37" s="26"/>
      <c r="H37" s="26" t="s">
        <v>2</v>
      </c>
      <c r="I37" s="26" t="s">
        <v>7</v>
      </c>
      <c r="J37" s="26"/>
      <c r="K37" s="26"/>
      <c r="L37" s="26" t="s">
        <v>2</v>
      </c>
      <c r="M37" s="26" t="s">
        <v>8</v>
      </c>
      <c r="N37" s="28"/>
      <c r="O37" s="29"/>
      <c r="P37" s="29" t="s">
        <v>2</v>
      </c>
      <c r="Q37" s="29" t="s">
        <v>9</v>
      </c>
      <c r="R37" s="29"/>
      <c r="S37" s="29"/>
      <c r="T37" s="29" t="s">
        <v>2</v>
      </c>
      <c r="U37" s="29" t="s">
        <v>10</v>
      </c>
      <c r="V37" s="29"/>
      <c r="W37" s="29"/>
      <c r="X37" s="29" t="s">
        <v>2</v>
      </c>
      <c r="Y37" s="29" t="s">
        <v>11</v>
      </c>
      <c r="Z37" s="29"/>
      <c r="AA37" s="29"/>
      <c r="AB37" s="29" t="s">
        <v>2</v>
      </c>
      <c r="AC37" s="29" t="s">
        <v>12</v>
      </c>
    </row>
    <row r="38">
      <c r="A38" s="67" t="s">
        <v>50</v>
      </c>
      <c r="B38" s="41" t="s">
        <v>33</v>
      </c>
      <c r="C38" s="37">
        <v>45006.0</v>
      </c>
      <c r="D38" s="131" t="s">
        <v>23</v>
      </c>
      <c r="E38" s="39" t="s">
        <v>51</v>
      </c>
      <c r="F38" s="719" t="s">
        <v>46</v>
      </c>
      <c r="G38" s="495">
        <v>45007.0</v>
      </c>
      <c r="H38" s="92" t="s">
        <v>258</v>
      </c>
      <c r="I38" s="92" t="s">
        <v>258</v>
      </c>
      <c r="J38" s="38" t="s">
        <v>36</v>
      </c>
      <c r="K38" s="37">
        <v>45008.0</v>
      </c>
      <c r="L38" s="96" t="s">
        <v>1</v>
      </c>
      <c r="M38" s="39" t="s">
        <v>1</v>
      </c>
      <c r="N38" s="43" t="s">
        <v>26</v>
      </c>
      <c r="O38" s="495">
        <v>45008.0</v>
      </c>
      <c r="P38" s="92" t="s">
        <v>258</v>
      </c>
      <c r="Q38" s="92" t="s">
        <v>258</v>
      </c>
      <c r="R38" s="56" t="s">
        <v>40</v>
      </c>
      <c r="S38" s="37">
        <v>45010.0</v>
      </c>
      <c r="T38" s="96" t="s">
        <v>289</v>
      </c>
      <c r="U38" s="92" t="s">
        <v>106</v>
      </c>
      <c r="V38" s="96" t="s">
        <v>43</v>
      </c>
      <c r="W38" s="37">
        <v>45011.0</v>
      </c>
      <c r="X38" s="96" t="s">
        <v>289</v>
      </c>
      <c r="Y38" s="92" t="s">
        <v>106</v>
      </c>
      <c r="Z38" s="47" t="s">
        <v>44</v>
      </c>
      <c r="AA38" s="495">
        <v>45012.0</v>
      </c>
      <c r="AB38" s="131" t="s">
        <v>288</v>
      </c>
      <c r="AC38" s="39" t="s">
        <v>138</v>
      </c>
    </row>
    <row r="39">
      <c r="A39" s="152" t="s">
        <v>52</v>
      </c>
      <c r="B39" s="60"/>
      <c r="C39" s="45"/>
      <c r="D39" s="111"/>
      <c r="E39" s="39"/>
      <c r="F39" s="35"/>
      <c r="G39" s="200"/>
      <c r="H39" s="92"/>
      <c r="I39" s="92"/>
      <c r="N39" s="155"/>
      <c r="O39" s="165"/>
      <c r="P39" s="17"/>
      <c r="Q39" s="12"/>
      <c r="R39" s="157"/>
      <c r="S39" s="171"/>
      <c r="T39" s="637"/>
      <c r="U39" s="637"/>
      <c r="V39" s="444"/>
      <c r="W39" s="444"/>
      <c r="X39" s="444"/>
      <c r="Y39" s="438"/>
      <c r="Z39" s="153"/>
      <c r="AA39" s="153"/>
      <c r="AB39" s="153"/>
      <c r="AC39" s="438"/>
    </row>
    <row r="40">
      <c r="A40" s="67" t="s">
        <v>54</v>
      </c>
      <c r="B40" s="390" t="s">
        <v>33</v>
      </c>
      <c r="C40" s="146">
        <v>45006.0</v>
      </c>
      <c r="D40" s="147" t="s">
        <v>288</v>
      </c>
      <c r="E40" s="40" t="s">
        <v>138</v>
      </c>
      <c r="J40" s="40" t="s">
        <v>36</v>
      </c>
      <c r="K40" s="146">
        <v>45008.0</v>
      </c>
      <c r="L40" s="147" t="s">
        <v>288</v>
      </c>
      <c r="M40" s="40" t="s">
        <v>138</v>
      </c>
      <c r="R40" s="44"/>
      <c r="S40" s="45"/>
      <c r="T40" s="92"/>
      <c r="U40" s="92"/>
      <c r="V40" s="92"/>
      <c r="W40" s="45"/>
      <c r="X40" s="92"/>
      <c r="Y40" s="92"/>
    </row>
    <row r="41">
      <c r="A41" s="152"/>
      <c r="B41" s="171"/>
      <c r="C41" s="171"/>
      <c r="D41" s="609"/>
      <c r="E41" s="609"/>
      <c r="F41" s="610"/>
      <c r="G41" s="610"/>
      <c r="H41" s="611"/>
      <c r="I41" s="611"/>
      <c r="J41" s="441"/>
      <c r="K41" s="442"/>
      <c r="L41" s="155"/>
      <c r="M41" s="441"/>
      <c r="N41" s="155"/>
      <c r="O41" s="155"/>
      <c r="P41" s="155"/>
      <c r="Q41" s="441"/>
      <c r="R41" s="157"/>
      <c r="S41" s="171"/>
      <c r="T41" s="637"/>
      <c r="U41" s="637"/>
      <c r="V41" s="444"/>
      <c r="W41" s="444"/>
      <c r="X41" s="444"/>
      <c r="Y41" s="438"/>
      <c r="Z41" s="153"/>
      <c r="AA41" s="153"/>
      <c r="AB41" s="153"/>
      <c r="AC41" s="610"/>
    </row>
    <row r="42">
      <c r="A42" s="165"/>
      <c r="B42" s="171"/>
      <c r="C42" s="171"/>
      <c r="D42" s="437"/>
      <c r="E42" s="81"/>
      <c r="F42" s="438"/>
      <c r="G42" s="439"/>
      <c r="H42" s="440" t="s">
        <v>499</v>
      </c>
      <c r="I42" s="4"/>
      <c r="J42" s="441"/>
      <c r="K42" s="442"/>
      <c r="L42" s="155"/>
      <c r="M42" s="15"/>
      <c r="N42" s="155"/>
      <c r="O42" s="165"/>
      <c r="P42" s="16"/>
      <c r="Q42" s="12"/>
      <c r="R42" s="157"/>
      <c r="S42" s="171"/>
      <c r="T42" s="440" t="s">
        <v>499</v>
      </c>
      <c r="U42" s="4"/>
      <c r="V42" s="444"/>
      <c r="W42" s="444"/>
      <c r="X42" s="444"/>
      <c r="Y42" s="438"/>
      <c r="Z42" s="153"/>
      <c r="AA42" s="153"/>
      <c r="AB42" s="153"/>
      <c r="AC42" s="438"/>
    </row>
    <row r="43">
      <c r="A43" s="7"/>
      <c r="B43" s="350"/>
      <c r="C43" s="350"/>
      <c r="D43" s="124"/>
      <c r="E43" s="351">
        <v>45005.0</v>
      </c>
      <c r="F43" s="387"/>
      <c r="G43" s="124"/>
      <c r="H43" s="124"/>
      <c r="I43" s="351">
        <v>45006.0</v>
      </c>
      <c r="J43" s="124"/>
      <c r="K43" s="124"/>
      <c r="L43" s="124"/>
      <c r="M43" s="351">
        <v>45007.0</v>
      </c>
      <c r="N43" s="8"/>
      <c r="O43" s="126"/>
      <c r="P43" s="126"/>
      <c r="Q43" s="405">
        <v>45008.0</v>
      </c>
      <c r="R43" s="126"/>
      <c r="S43" s="126"/>
      <c r="T43" s="126"/>
      <c r="U43" s="405">
        <v>45009.0</v>
      </c>
      <c r="V43" s="126"/>
      <c r="W43" s="126"/>
      <c r="X43" s="126"/>
      <c r="Y43" s="405">
        <v>45010.0</v>
      </c>
      <c r="Z43" s="126"/>
      <c r="AA43" s="126"/>
      <c r="AB43" s="126"/>
      <c r="AC43" s="405">
        <v>45011.0</v>
      </c>
    </row>
    <row r="44">
      <c r="A44" s="107"/>
      <c r="B44" s="26"/>
      <c r="C44" s="26"/>
      <c r="D44" s="26" t="s">
        <v>2</v>
      </c>
      <c r="E44" s="26" t="s">
        <v>3</v>
      </c>
      <c r="F44" s="26"/>
      <c r="G44" s="26"/>
      <c r="H44" s="26" t="s">
        <v>2</v>
      </c>
      <c r="I44" s="26" t="s">
        <v>7</v>
      </c>
      <c r="J44" s="26"/>
      <c r="K44" s="26"/>
      <c r="L44" s="26" t="s">
        <v>2</v>
      </c>
      <c r="M44" s="26" t="s">
        <v>8</v>
      </c>
      <c r="N44" s="28"/>
      <c r="O44" s="29"/>
      <c r="P44" s="29" t="s">
        <v>2</v>
      </c>
      <c r="Q44" s="29" t="s">
        <v>9</v>
      </c>
      <c r="R44" s="29"/>
      <c r="S44" s="29"/>
      <c r="T44" s="29" t="s">
        <v>2</v>
      </c>
      <c r="U44" s="29" t="s">
        <v>10</v>
      </c>
      <c r="V44" s="29"/>
      <c r="W44" s="29"/>
      <c r="X44" s="29" t="s">
        <v>2</v>
      </c>
      <c r="Y44" s="29" t="s">
        <v>11</v>
      </c>
      <c r="Z44" s="29"/>
      <c r="AA44" s="29"/>
      <c r="AB44" s="29" t="s">
        <v>2</v>
      </c>
      <c r="AC44" s="29" t="s">
        <v>12</v>
      </c>
    </row>
    <row r="45">
      <c r="A45" s="722" t="s">
        <v>52</v>
      </c>
      <c r="B45" s="41" t="s">
        <v>33</v>
      </c>
      <c r="C45" s="37">
        <v>45006.0</v>
      </c>
      <c r="D45" s="95" t="s">
        <v>25</v>
      </c>
      <c r="E45" s="98" t="s">
        <v>25</v>
      </c>
      <c r="F45" s="719" t="s">
        <v>46</v>
      </c>
      <c r="G45" s="495">
        <v>45007.0</v>
      </c>
      <c r="H45" s="95" t="s">
        <v>258</v>
      </c>
      <c r="I45" s="98" t="s">
        <v>258</v>
      </c>
      <c r="J45" s="38" t="s">
        <v>36</v>
      </c>
      <c r="K45" s="37">
        <v>45008.0</v>
      </c>
      <c r="L45" s="95" t="s">
        <v>258</v>
      </c>
      <c r="M45" s="98" t="s">
        <v>258</v>
      </c>
      <c r="N45" s="96" t="s">
        <v>37</v>
      </c>
      <c r="O45" s="37">
        <v>45009.0</v>
      </c>
      <c r="P45" s="95" t="s">
        <v>258</v>
      </c>
      <c r="Q45" s="98" t="s">
        <v>258</v>
      </c>
      <c r="R45" s="56" t="s">
        <v>40</v>
      </c>
      <c r="S45" s="37">
        <v>45010.0</v>
      </c>
      <c r="T45" s="95" t="s">
        <v>258</v>
      </c>
      <c r="U45" s="98" t="s">
        <v>258</v>
      </c>
      <c r="V45" s="435" t="s">
        <v>43</v>
      </c>
      <c r="W45" s="37">
        <v>45011.0</v>
      </c>
      <c r="X45" s="95" t="s">
        <v>258</v>
      </c>
      <c r="Y45" s="502" t="s">
        <v>258</v>
      </c>
      <c r="Z45" s="96" t="s">
        <v>44</v>
      </c>
      <c r="AA45" s="495">
        <v>45012.0</v>
      </c>
      <c r="AB45" s="95" t="s">
        <v>258</v>
      </c>
      <c r="AC45" s="502" t="s">
        <v>258</v>
      </c>
    </row>
    <row r="46">
      <c r="A46" s="67"/>
      <c r="D46" s="68"/>
      <c r="F46" s="73"/>
      <c r="G46" s="439"/>
      <c r="R46" s="73"/>
    </row>
    <row r="47">
      <c r="A47" s="67"/>
      <c r="D47" s="68"/>
      <c r="F47" s="73"/>
      <c r="H47" s="139"/>
      <c r="I47" s="139"/>
      <c r="R47" s="73"/>
    </row>
    <row r="48">
      <c r="A48" s="538"/>
      <c r="B48" s="539"/>
      <c r="C48" s="539"/>
      <c r="D48" s="540"/>
      <c r="E48" s="539"/>
      <c r="F48" s="541"/>
      <c r="G48" s="539"/>
      <c r="H48" s="542"/>
      <c r="I48" s="542"/>
      <c r="J48" s="539"/>
      <c r="K48" s="539"/>
      <c r="L48" s="539"/>
      <c r="M48" s="539"/>
      <c r="N48" s="539"/>
      <c r="O48" s="539"/>
      <c r="P48" s="539"/>
      <c r="Q48" s="539"/>
      <c r="R48" s="541"/>
      <c r="S48" s="539"/>
      <c r="T48" s="539"/>
      <c r="U48" s="539"/>
      <c r="V48" s="539"/>
      <c r="W48" s="539"/>
      <c r="X48" s="539"/>
      <c r="Y48" s="539"/>
      <c r="Z48" s="539"/>
      <c r="AA48" s="539"/>
      <c r="AB48" s="539"/>
      <c r="AC48" s="539"/>
    </row>
    <row r="49">
      <c r="A49" s="538"/>
      <c r="B49" s="539"/>
      <c r="C49" s="539"/>
      <c r="D49" s="540"/>
      <c r="E49" s="539"/>
      <c r="F49" s="541"/>
      <c r="G49" s="539"/>
      <c r="H49" s="542"/>
      <c r="I49" s="542"/>
      <c r="J49" s="539"/>
      <c r="K49" s="539"/>
      <c r="L49" s="539"/>
      <c r="M49" s="539"/>
      <c r="N49" s="539"/>
      <c r="O49" s="539"/>
      <c r="P49" s="539"/>
      <c r="Q49" s="539"/>
      <c r="R49" s="541"/>
      <c r="S49" s="539"/>
      <c r="T49" s="539"/>
      <c r="U49" s="539"/>
      <c r="V49" s="539"/>
      <c r="W49" s="539"/>
      <c r="X49" s="539"/>
      <c r="Y49" s="539"/>
      <c r="Z49" s="539"/>
      <c r="AA49" s="539"/>
      <c r="AB49" s="539"/>
      <c r="AC49" s="539"/>
    </row>
    <row r="50">
      <c r="A50" s="67"/>
      <c r="D50" s="68"/>
      <c r="F50" s="73"/>
      <c r="H50" s="139"/>
      <c r="I50" s="139"/>
      <c r="R50" s="73"/>
    </row>
    <row r="51">
      <c r="A51" s="67"/>
      <c r="D51" s="68"/>
      <c r="F51" s="73"/>
      <c r="H51" s="6" t="s">
        <v>151</v>
      </c>
      <c r="I51" s="4"/>
      <c r="R51" s="73"/>
    </row>
    <row r="52">
      <c r="A52" s="67"/>
      <c r="D52" s="190" t="s">
        <v>745</v>
      </c>
      <c r="E52" s="191" t="s">
        <v>775</v>
      </c>
      <c r="F52" s="73"/>
      <c r="H52" s="288" t="s">
        <v>154</v>
      </c>
      <c r="I52" s="27" t="s">
        <v>7</v>
      </c>
      <c r="L52" s="191" t="s">
        <v>853</v>
      </c>
      <c r="M52" s="192" t="s">
        <v>8</v>
      </c>
      <c r="P52" s="191" t="s">
        <v>808</v>
      </c>
      <c r="Q52" s="28" t="s">
        <v>9</v>
      </c>
      <c r="R52" s="73"/>
      <c r="T52" s="288" t="s">
        <v>154</v>
      </c>
      <c r="U52" s="191" t="s">
        <v>808</v>
      </c>
      <c r="X52" s="191" t="s">
        <v>853</v>
      </c>
      <c r="Y52" s="288" t="s">
        <v>154</v>
      </c>
      <c r="AB52" s="191" t="s">
        <v>775</v>
      </c>
      <c r="AC52" s="288" t="s">
        <v>154</v>
      </c>
    </row>
    <row r="53">
      <c r="A53" s="693" t="s">
        <v>50</v>
      </c>
      <c r="B53" s="41" t="s">
        <v>33</v>
      </c>
      <c r="C53" s="37">
        <v>45006.0</v>
      </c>
      <c r="D53" s="148" t="s">
        <v>283</v>
      </c>
      <c r="E53" s="300" t="s">
        <v>126</v>
      </c>
      <c r="F53" s="95" t="s">
        <v>46</v>
      </c>
      <c r="G53" s="495">
        <v>45007.0</v>
      </c>
      <c r="H53" s="96" t="s">
        <v>25</v>
      </c>
      <c r="I53" s="110" t="s">
        <v>25</v>
      </c>
      <c r="J53" s="38" t="s">
        <v>36</v>
      </c>
      <c r="K53" s="37">
        <v>45008.0</v>
      </c>
      <c r="L53" s="40" t="s">
        <v>337</v>
      </c>
      <c r="M53" s="39" t="s">
        <v>195</v>
      </c>
      <c r="N53" s="43" t="s">
        <v>26</v>
      </c>
      <c r="O53" s="37">
        <v>45008.0</v>
      </c>
      <c r="P53" s="145" t="s">
        <v>298</v>
      </c>
      <c r="Q53" s="39" t="s">
        <v>280</v>
      </c>
      <c r="R53" s="95" t="s">
        <v>40</v>
      </c>
      <c r="S53" s="37">
        <v>45010.0</v>
      </c>
      <c r="T53" s="96" t="s">
        <v>289</v>
      </c>
      <c r="U53" s="409" t="s">
        <v>578</v>
      </c>
      <c r="V53" s="66" t="s">
        <v>57</v>
      </c>
      <c r="W53" s="37">
        <v>45010.0</v>
      </c>
      <c r="X53" s="40" t="s">
        <v>352</v>
      </c>
      <c r="Y53" s="96" t="s">
        <v>289</v>
      </c>
      <c r="Z53" s="95" t="s">
        <v>93</v>
      </c>
      <c r="AA53" s="37">
        <v>45011.0</v>
      </c>
      <c r="AB53" s="300" t="s">
        <v>307</v>
      </c>
      <c r="AC53" s="131" t="s">
        <v>288</v>
      </c>
    </row>
    <row r="54">
      <c r="A54" s="67"/>
      <c r="D54" s="136"/>
      <c r="E54" s="51"/>
      <c r="F54" s="73"/>
      <c r="H54" s="98"/>
      <c r="I54" s="197"/>
      <c r="L54" s="98"/>
      <c r="M54" s="39"/>
      <c r="P54" s="53"/>
      <c r="Q54" s="39"/>
      <c r="R54" s="73"/>
      <c r="X54" s="53"/>
      <c r="Y54" s="39"/>
      <c r="AB54" s="53"/>
      <c r="AC54" s="39"/>
    </row>
    <row r="55">
      <c r="A55" s="67"/>
      <c r="D55" s="53"/>
      <c r="E55" s="39"/>
      <c r="F55" s="73"/>
      <c r="H55" s="98"/>
      <c r="I55" s="197"/>
      <c r="L55" s="98"/>
      <c r="M55" s="39"/>
      <c r="P55" s="53"/>
      <c r="Q55" s="39"/>
      <c r="R55" s="73"/>
      <c r="T55" s="53"/>
      <c r="U55" s="39"/>
      <c r="X55" s="53"/>
      <c r="Y55" s="39"/>
      <c r="AB55" s="53"/>
      <c r="AC55" s="39"/>
    </row>
    <row r="56">
      <c r="A56" s="67"/>
      <c r="D56" s="190" t="s">
        <v>154</v>
      </c>
      <c r="E56" s="191" t="s">
        <v>775</v>
      </c>
      <c r="F56" s="73"/>
      <c r="H56" s="191" t="s">
        <v>808</v>
      </c>
      <c r="I56" s="27" t="s">
        <v>7</v>
      </c>
      <c r="L56" s="190" t="s">
        <v>154</v>
      </c>
      <c r="M56" s="191" t="s">
        <v>775</v>
      </c>
      <c r="P56" s="191" t="s">
        <v>853</v>
      </c>
      <c r="Q56" s="28" t="s">
        <v>9</v>
      </c>
      <c r="R56" s="73"/>
      <c r="T56" s="191" t="s">
        <v>853</v>
      </c>
      <c r="U56" s="29" t="s">
        <v>10</v>
      </c>
      <c r="X56" s="191" t="s">
        <v>853</v>
      </c>
      <c r="Y56" s="29" t="s">
        <v>11</v>
      </c>
      <c r="AB56" s="191" t="s">
        <v>853</v>
      </c>
      <c r="AC56" s="39" t="s">
        <v>920</v>
      </c>
    </row>
    <row r="57">
      <c r="A57" s="716" t="s">
        <v>52</v>
      </c>
      <c r="B57" s="41" t="s">
        <v>33</v>
      </c>
      <c r="C57" s="37">
        <v>45006.0</v>
      </c>
      <c r="D57" s="148" t="s">
        <v>25</v>
      </c>
      <c r="E57" s="300" t="s">
        <v>25</v>
      </c>
      <c r="F57" s="95" t="s">
        <v>46</v>
      </c>
      <c r="G57" s="495">
        <v>45007.0</v>
      </c>
      <c r="H57" s="148" t="s">
        <v>112</v>
      </c>
      <c r="I57" s="110" t="s">
        <v>71</v>
      </c>
      <c r="J57" s="38" t="s">
        <v>36</v>
      </c>
      <c r="K57" s="37">
        <v>45008.0</v>
      </c>
      <c r="L57" s="147" t="s">
        <v>288</v>
      </c>
      <c r="M57" s="300" t="s">
        <v>360</v>
      </c>
      <c r="N57" s="96" t="s">
        <v>37</v>
      </c>
      <c r="O57" s="37">
        <v>45009.0</v>
      </c>
      <c r="P57" s="40" t="s">
        <v>273</v>
      </c>
      <c r="Q57" s="39" t="s">
        <v>39</v>
      </c>
      <c r="R57" s="95" t="s">
        <v>40</v>
      </c>
      <c r="S57" s="37">
        <v>45010.0</v>
      </c>
      <c r="T57" s="40" t="s">
        <v>273</v>
      </c>
      <c r="U57" s="39" t="s">
        <v>39</v>
      </c>
      <c r="V57" s="435" t="s">
        <v>43</v>
      </c>
      <c r="W57" s="37">
        <v>45011.0</v>
      </c>
      <c r="X57" s="40" t="s">
        <v>273</v>
      </c>
      <c r="Y57" s="39" t="s">
        <v>39</v>
      </c>
      <c r="Z57" s="420" t="s">
        <v>44</v>
      </c>
      <c r="AA57" s="495">
        <v>45012.0</v>
      </c>
      <c r="AB57" s="38" t="s">
        <v>273</v>
      </c>
      <c r="AC57" s="39" t="s">
        <v>39</v>
      </c>
    </row>
    <row r="58">
      <c r="A58" s="67"/>
      <c r="D58" s="68"/>
    </row>
    <row r="59">
      <c r="A59" s="67"/>
      <c r="D59" s="53"/>
      <c r="E59" s="39"/>
      <c r="F59" s="73"/>
      <c r="H59" s="98"/>
      <c r="I59" s="197"/>
      <c r="L59" s="98"/>
      <c r="M59" s="39"/>
      <c r="P59" s="53"/>
      <c r="Q59" s="39"/>
      <c r="R59" s="73"/>
      <c r="T59" s="53"/>
      <c r="U59" s="39"/>
      <c r="X59" s="53"/>
      <c r="Y59" s="39"/>
      <c r="AB59" s="53"/>
      <c r="AC59" s="39"/>
    </row>
    <row r="60">
      <c r="A60" s="67"/>
      <c r="D60" s="187" t="s">
        <v>775</v>
      </c>
      <c r="E60" s="190" t="s">
        <v>154</v>
      </c>
      <c r="F60" s="73"/>
      <c r="H60" s="187" t="s">
        <v>775</v>
      </c>
      <c r="I60" s="191" t="s">
        <v>853</v>
      </c>
      <c r="L60" s="187" t="s">
        <v>775</v>
      </c>
      <c r="M60" s="192" t="s">
        <v>8</v>
      </c>
      <c r="P60" s="187" t="s">
        <v>775</v>
      </c>
      <c r="Q60" s="191" t="s">
        <v>853</v>
      </c>
      <c r="R60" s="73"/>
      <c r="T60" s="187" t="s">
        <v>775</v>
      </c>
      <c r="U60" s="191" t="s">
        <v>853</v>
      </c>
      <c r="X60" s="187" t="s">
        <v>775</v>
      </c>
      <c r="Y60" s="191" t="s">
        <v>853</v>
      </c>
      <c r="AB60" s="187" t="s">
        <v>775</v>
      </c>
      <c r="AC60" s="39" t="s">
        <v>920</v>
      </c>
    </row>
    <row r="61">
      <c r="A61" s="684" t="s">
        <v>54</v>
      </c>
      <c r="B61" s="41" t="s">
        <v>19</v>
      </c>
      <c r="C61" s="37">
        <v>45005.0</v>
      </c>
      <c r="D61" s="95" t="s">
        <v>307</v>
      </c>
      <c r="E61" s="147" t="s">
        <v>288</v>
      </c>
      <c r="F61" s="43" t="s">
        <v>22</v>
      </c>
      <c r="G61" s="37">
        <v>45006.0</v>
      </c>
      <c r="H61" s="95" t="s">
        <v>307</v>
      </c>
      <c r="I61" s="40" t="s">
        <v>322</v>
      </c>
      <c r="J61" s="38" t="s">
        <v>24</v>
      </c>
      <c r="K61" s="495">
        <v>45007.0</v>
      </c>
      <c r="L61" s="95" t="s">
        <v>287</v>
      </c>
      <c r="M61" s="418" t="s">
        <v>136</v>
      </c>
      <c r="N61" s="43" t="s">
        <v>26</v>
      </c>
      <c r="O61" s="37">
        <v>45008.0</v>
      </c>
      <c r="P61" s="95" t="s">
        <v>307</v>
      </c>
      <c r="Q61" s="40" t="s">
        <v>322</v>
      </c>
      <c r="R61" s="95" t="s">
        <v>56</v>
      </c>
      <c r="S61" s="37">
        <v>45009.0</v>
      </c>
      <c r="T61" s="95" t="s">
        <v>307</v>
      </c>
      <c r="U61" s="40" t="s">
        <v>322</v>
      </c>
      <c r="V61" s="435" t="s">
        <v>57</v>
      </c>
      <c r="W61" s="37">
        <v>45010.0</v>
      </c>
      <c r="X61" s="95" t="s">
        <v>307</v>
      </c>
      <c r="Y61" s="40" t="s">
        <v>322</v>
      </c>
      <c r="Z61" s="95" t="s">
        <v>93</v>
      </c>
      <c r="AA61" s="37">
        <v>45011.0</v>
      </c>
      <c r="AB61" s="95" t="s">
        <v>25</v>
      </c>
      <c r="AC61" s="418" t="s">
        <v>25</v>
      </c>
    </row>
    <row r="62">
      <c r="A62" s="67"/>
      <c r="B62" s="68"/>
      <c r="C62" s="68"/>
    </row>
    <row r="63">
      <c r="A63" s="67"/>
      <c r="B63" s="68"/>
      <c r="C63" s="68"/>
    </row>
    <row r="64">
      <c r="A64" s="67"/>
      <c r="B64" s="68"/>
      <c r="C64" s="68"/>
      <c r="H64" s="6" t="s">
        <v>334</v>
      </c>
      <c r="I64" s="4"/>
    </row>
    <row r="65">
      <c r="A65" s="224"/>
      <c r="B65" s="392"/>
      <c r="C65" s="723"/>
      <c r="D65" s="592" t="s">
        <v>2</v>
      </c>
      <c r="E65" s="26" t="s">
        <v>3</v>
      </c>
      <c r="F65" s="26"/>
      <c r="G65" s="26"/>
      <c r="H65" s="592" t="s">
        <v>2</v>
      </c>
      <c r="I65" s="26" t="s">
        <v>7</v>
      </c>
      <c r="J65" s="26"/>
      <c r="K65" s="26"/>
      <c r="L65" s="592" t="s">
        <v>2</v>
      </c>
      <c r="M65" s="26" t="s">
        <v>8</v>
      </c>
      <c r="N65" s="28"/>
      <c r="O65" s="29"/>
      <c r="P65" s="592" t="s">
        <v>2</v>
      </c>
      <c r="Q65" s="29" t="s">
        <v>9</v>
      </c>
    </row>
    <row r="66">
      <c r="A66" s="224" t="s">
        <v>73</v>
      </c>
      <c r="B66" s="41" t="s">
        <v>33</v>
      </c>
      <c r="C66" s="37">
        <v>45006.0</v>
      </c>
      <c r="D66" s="131" t="s">
        <v>607</v>
      </c>
      <c r="E66" s="433" t="s">
        <v>739</v>
      </c>
      <c r="F66" s="95" t="s">
        <v>46</v>
      </c>
      <c r="G66" s="495">
        <v>45007.0</v>
      </c>
      <c r="H66" s="131" t="s">
        <v>607</v>
      </c>
      <c r="I66" s="433" t="s">
        <v>739</v>
      </c>
      <c r="J66" s="38" t="s">
        <v>36</v>
      </c>
      <c r="K66" s="37">
        <v>45008.0</v>
      </c>
      <c r="L66" s="131" t="s">
        <v>607</v>
      </c>
      <c r="M66" s="433" t="s">
        <v>739</v>
      </c>
      <c r="N66" s="96" t="s">
        <v>37</v>
      </c>
      <c r="O66" s="37">
        <v>45009.0</v>
      </c>
      <c r="P66" s="131" t="s">
        <v>607</v>
      </c>
      <c r="Q66" s="433" t="s">
        <v>739</v>
      </c>
    </row>
    <row r="67">
      <c r="A67" s="224" t="s">
        <v>32</v>
      </c>
      <c r="B67" s="41" t="s">
        <v>33</v>
      </c>
      <c r="C67" s="37">
        <v>45006.0</v>
      </c>
      <c r="D67" s="131" t="s">
        <v>607</v>
      </c>
      <c r="E67" s="433" t="s">
        <v>739</v>
      </c>
      <c r="F67" s="95" t="s">
        <v>46</v>
      </c>
      <c r="G67" s="495">
        <v>45007.0</v>
      </c>
      <c r="H67" s="131" t="s">
        <v>607</v>
      </c>
      <c r="I67" s="433" t="s">
        <v>739</v>
      </c>
      <c r="J67" s="38" t="s">
        <v>36</v>
      </c>
      <c r="K67" s="37">
        <v>45008.0</v>
      </c>
      <c r="L67" s="131" t="s">
        <v>607</v>
      </c>
      <c r="M67" s="433" t="s">
        <v>739</v>
      </c>
      <c r="N67" s="96" t="s">
        <v>37</v>
      </c>
      <c r="O67" s="37">
        <v>45009.0</v>
      </c>
      <c r="P67" s="131" t="s">
        <v>607</v>
      </c>
      <c r="Q67" s="433" t="s">
        <v>739</v>
      </c>
    </row>
    <row r="68">
      <c r="A68" s="67"/>
      <c r="B68" s="68"/>
      <c r="C68" s="68"/>
    </row>
    <row r="69">
      <c r="A69" s="67"/>
      <c r="B69" s="68" t="s">
        <v>25</v>
      </c>
      <c r="C69" s="68" t="s">
        <v>166</v>
      </c>
    </row>
    <row r="70">
      <c r="A70" s="67" t="s">
        <v>18</v>
      </c>
      <c r="B70" s="68" t="s">
        <v>172</v>
      </c>
    </row>
    <row r="71">
      <c r="A71" s="67" t="s">
        <v>52</v>
      </c>
      <c r="B71" s="68" t="s">
        <v>175</v>
      </c>
    </row>
    <row r="72">
      <c r="A72" s="67" t="s">
        <v>176</v>
      </c>
      <c r="B72" s="68" t="s">
        <v>569</v>
      </c>
    </row>
    <row r="73">
      <c r="A73" s="225" t="s">
        <v>69</v>
      </c>
      <c r="B73" s="152" t="s">
        <v>175</v>
      </c>
      <c r="C73" s="152"/>
      <c r="D73" s="152"/>
      <c r="E73" s="152"/>
      <c r="Y73" s="226"/>
      <c r="Z73" s="226"/>
    </row>
    <row r="74">
      <c r="A74" s="225" t="s">
        <v>45</v>
      </c>
      <c r="B74" s="152" t="s">
        <v>172</v>
      </c>
      <c r="D74" s="152"/>
      <c r="Y74" s="226"/>
      <c r="Z74" s="226"/>
    </row>
    <row r="75">
      <c r="A75" s="67" t="s">
        <v>54</v>
      </c>
      <c r="B75" s="68" t="s">
        <v>172</v>
      </c>
      <c r="Y75" s="228"/>
      <c r="Z75" s="228"/>
    </row>
    <row r="76">
      <c r="A76" s="67" t="s">
        <v>88</v>
      </c>
      <c r="B76" s="68" t="s">
        <v>169</v>
      </c>
    </row>
    <row r="77">
      <c r="A77" s="225" t="s">
        <v>403</v>
      </c>
      <c r="B77" s="68" t="s">
        <v>171</v>
      </c>
      <c r="C77" s="153"/>
      <c r="E77" s="153"/>
      <c r="F77" s="153"/>
    </row>
    <row r="78">
      <c r="A78" s="225" t="s">
        <v>82</v>
      </c>
      <c r="B78" s="152" t="s">
        <v>169</v>
      </c>
      <c r="C78" s="152"/>
      <c r="D78" s="152"/>
      <c r="E78" s="152"/>
      <c r="F78" s="153"/>
    </row>
    <row r="79">
      <c r="A79" s="225" t="s">
        <v>123</v>
      </c>
      <c r="B79" s="152" t="s">
        <v>175</v>
      </c>
      <c r="C79" s="153"/>
      <c r="D79" s="152"/>
      <c r="E79" s="153"/>
      <c r="F79" s="153"/>
    </row>
    <row r="80">
      <c r="A80" s="225" t="s">
        <v>501</v>
      </c>
      <c r="B80" s="152" t="s">
        <v>169</v>
      </c>
      <c r="C80" s="152"/>
      <c r="D80" s="152"/>
      <c r="E80" s="236"/>
      <c r="F80" s="153"/>
    </row>
    <row r="81">
      <c r="A81" s="225" t="s">
        <v>97</v>
      </c>
      <c r="B81" s="68" t="s">
        <v>170</v>
      </c>
      <c r="C81" s="236"/>
      <c r="E81" s="236"/>
      <c r="F81" s="153"/>
    </row>
    <row r="82">
      <c r="A82" s="153"/>
      <c r="B82" s="153"/>
      <c r="C82" s="153"/>
      <c r="D82" s="153"/>
      <c r="E82" s="136"/>
      <c r="F82" s="117"/>
    </row>
    <row r="83">
      <c r="A83" s="225" t="s">
        <v>73</v>
      </c>
      <c r="B83" s="152" t="s">
        <v>295</v>
      </c>
      <c r="C83" s="153"/>
      <c r="D83" s="153"/>
      <c r="E83" s="136"/>
      <c r="F83" s="117"/>
    </row>
    <row r="84">
      <c r="A84" s="225" t="s">
        <v>32</v>
      </c>
      <c r="B84" s="152" t="s">
        <v>295</v>
      </c>
      <c r="C84" s="153"/>
      <c r="D84" s="153"/>
      <c r="E84" s="136"/>
      <c r="F84" s="117"/>
    </row>
    <row r="85">
      <c r="B85" s="153"/>
      <c r="C85" s="153"/>
      <c r="D85" s="153"/>
      <c r="E85" s="136"/>
      <c r="F85" s="117"/>
    </row>
    <row r="86">
      <c r="B86" s="153"/>
      <c r="C86" s="153"/>
      <c r="D86" s="153" t="s">
        <v>1</v>
      </c>
      <c r="E86" s="136">
        <v>121.5</v>
      </c>
      <c r="F86" s="117"/>
    </row>
    <row r="87">
      <c r="A87" s="153"/>
      <c r="B87" s="153"/>
      <c r="C87" s="153"/>
      <c r="D87" s="153" t="s">
        <v>547</v>
      </c>
      <c r="E87" s="136">
        <v>0.0</v>
      </c>
      <c r="F87" s="153"/>
    </row>
    <row r="88">
      <c r="A88" s="153"/>
      <c r="B88" s="153"/>
      <c r="C88" s="153"/>
      <c r="D88" s="153" t="s">
        <v>31</v>
      </c>
      <c r="E88" s="380">
        <v>155.5</v>
      </c>
      <c r="F88" s="153"/>
    </row>
    <row r="89">
      <c r="A89" s="153"/>
      <c r="B89" s="153"/>
      <c r="C89" s="153"/>
      <c r="D89" s="153" t="s">
        <v>23</v>
      </c>
      <c r="E89" s="136">
        <v>73.5</v>
      </c>
      <c r="F89" s="153"/>
    </row>
    <row r="90">
      <c r="A90" s="153"/>
      <c r="B90" s="153"/>
      <c r="C90" s="153"/>
      <c r="D90" s="152" t="s">
        <v>49</v>
      </c>
      <c r="E90" s="380">
        <v>22.0</v>
      </c>
      <c r="F90" s="153"/>
    </row>
    <row r="91">
      <c r="D91" s="68" t="s">
        <v>51</v>
      </c>
      <c r="E91" s="99">
        <v>150.0</v>
      </c>
    </row>
    <row r="92">
      <c r="D92" s="68" t="s">
        <v>60</v>
      </c>
      <c r="E92" s="99">
        <v>32.0</v>
      </c>
    </row>
  </sheetData>
  <mergeCells count="19">
    <mergeCell ref="D1:E1"/>
    <mergeCell ref="H1:I1"/>
    <mergeCell ref="T1:U1"/>
    <mergeCell ref="H10:I10"/>
    <mergeCell ref="T10:U10"/>
    <mergeCell ref="H18:I18"/>
    <mergeCell ref="T18:U18"/>
    <mergeCell ref="D42:E42"/>
    <mergeCell ref="H42:I42"/>
    <mergeCell ref="T42:U42"/>
    <mergeCell ref="H51:I51"/>
    <mergeCell ref="H64:I64"/>
    <mergeCell ref="D18:E18"/>
    <mergeCell ref="D27:E27"/>
    <mergeCell ref="H27:I27"/>
    <mergeCell ref="T27:U27"/>
    <mergeCell ref="X27:Y27"/>
    <mergeCell ref="H35:I35"/>
    <mergeCell ref="T35:U35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6.88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44998.0</v>
      </c>
      <c r="F2" s="387"/>
      <c r="G2" s="124"/>
      <c r="H2" s="124"/>
      <c r="I2" s="351">
        <v>44999.0</v>
      </c>
      <c r="J2" s="124"/>
      <c r="K2" s="124"/>
      <c r="L2" s="124"/>
      <c r="M2" s="351">
        <v>45000.0</v>
      </c>
      <c r="N2" s="8"/>
      <c r="O2" s="126"/>
      <c r="P2" s="126"/>
      <c r="Q2" s="405">
        <v>45001.0</v>
      </c>
      <c r="R2" s="126"/>
      <c r="S2" s="126"/>
      <c r="T2" s="126"/>
      <c r="U2" s="405">
        <v>45002.0</v>
      </c>
      <c r="V2" s="126"/>
      <c r="W2" s="126"/>
      <c r="X2" s="126"/>
      <c r="Y2" s="405">
        <v>45003.0</v>
      </c>
      <c r="Z2" s="126"/>
      <c r="AA2" s="126"/>
      <c r="AB2" s="126"/>
      <c r="AC2" s="405">
        <v>45004.0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43" t="s">
        <v>19</v>
      </c>
      <c r="C4" s="37">
        <v>44998.0</v>
      </c>
      <c r="D4" s="38" t="s">
        <v>788</v>
      </c>
      <c r="E4" s="39" t="s">
        <v>652</v>
      </c>
      <c r="F4" s="41" t="s">
        <v>22</v>
      </c>
      <c r="G4" s="37">
        <v>44999.0</v>
      </c>
      <c r="H4" s="38" t="s">
        <v>788</v>
      </c>
      <c r="I4" s="39" t="s">
        <v>652</v>
      </c>
      <c r="J4" s="95" t="s">
        <v>24</v>
      </c>
      <c r="K4" s="37">
        <v>45000.0</v>
      </c>
      <c r="L4" s="38" t="s">
        <v>788</v>
      </c>
      <c r="M4" s="39" t="s">
        <v>652</v>
      </c>
      <c r="N4" s="43" t="s">
        <v>26</v>
      </c>
      <c r="O4" s="495">
        <v>45001.0</v>
      </c>
      <c r="P4" s="38" t="s">
        <v>352</v>
      </c>
      <c r="Q4" s="39" t="s">
        <v>208</v>
      </c>
      <c r="R4" s="56" t="s">
        <v>56</v>
      </c>
      <c r="S4" s="37">
        <v>45002.0</v>
      </c>
      <c r="T4" s="38" t="s">
        <v>895</v>
      </c>
      <c r="U4" s="39" t="s">
        <v>896</v>
      </c>
      <c r="V4" s="66" t="s">
        <v>57</v>
      </c>
      <c r="W4" s="37">
        <v>45003.0</v>
      </c>
      <c r="X4" s="38" t="s">
        <v>895</v>
      </c>
      <c r="Y4" s="39" t="s">
        <v>896</v>
      </c>
      <c r="Z4" s="47" t="s">
        <v>44</v>
      </c>
      <c r="AA4" s="495">
        <v>45005.0</v>
      </c>
      <c r="AB4" s="38" t="s">
        <v>273</v>
      </c>
      <c r="AC4" s="39" t="s">
        <v>39</v>
      </c>
    </row>
    <row r="5">
      <c r="A5" s="35" t="s">
        <v>45</v>
      </c>
      <c r="B5" s="41" t="s">
        <v>33</v>
      </c>
      <c r="C5" s="37">
        <v>44999.0</v>
      </c>
      <c r="D5" s="38" t="s">
        <v>926</v>
      </c>
      <c r="E5" s="39" t="s">
        <v>927</v>
      </c>
      <c r="F5" s="420" t="s">
        <v>46</v>
      </c>
      <c r="G5" s="495">
        <v>45000.0</v>
      </c>
      <c r="H5" s="38" t="s">
        <v>926</v>
      </c>
      <c r="I5" s="39" t="s">
        <v>927</v>
      </c>
      <c r="J5" s="38" t="s">
        <v>36</v>
      </c>
      <c r="K5" s="37">
        <v>45001.0</v>
      </c>
      <c r="L5" s="38" t="s">
        <v>25</v>
      </c>
      <c r="M5" s="39" t="s">
        <v>25</v>
      </c>
      <c r="N5" s="56" t="s">
        <v>37</v>
      </c>
      <c r="O5" s="37">
        <v>45002.0</v>
      </c>
      <c r="P5" s="38" t="s">
        <v>862</v>
      </c>
      <c r="Q5" s="39" t="s">
        <v>863</v>
      </c>
      <c r="R5" s="56" t="s">
        <v>40</v>
      </c>
      <c r="S5" s="37">
        <v>45003.0</v>
      </c>
      <c r="T5" s="38" t="s">
        <v>70</v>
      </c>
      <c r="U5" s="39" t="s">
        <v>897</v>
      </c>
      <c r="V5" s="47" t="s">
        <v>43</v>
      </c>
      <c r="W5" s="37">
        <v>45004.0</v>
      </c>
      <c r="X5" s="38" t="s">
        <v>70</v>
      </c>
      <c r="Y5" s="39" t="s">
        <v>897</v>
      </c>
      <c r="Z5" s="47" t="s">
        <v>44</v>
      </c>
      <c r="AA5" s="495">
        <v>45005.0</v>
      </c>
      <c r="AB5" s="38" t="s">
        <v>273</v>
      </c>
      <c r="AC5" s="39" t="s">
        <v>39</v>
      </c>
    </row>
    <row r="6">
      <c r="A6" s="67" t="s">
        <v>52</v>
      </c>
      <c r="D6" s="68"/>
      <c r="F6" s="134"/>
      <c r="G6" s="45"/>
      <c r="H6" s="39"/>
      <c r="I6" s="39"/>
      <c r="J6" s="98"/>
      <c r="K6" s="45"/>
      <c r="L6" s="39"/>
      <c r="M6" s="39"/>
      <c r="N6" s="56" t="s">
        <v>37</v>
      </c>
      <c r="O6" s="37">
        <v>45002.0</v>
      </c>
      <c r="P6" s="38" t="s">
        <v>337</v>
      </c>
      <c r="Q6" s="39" t="s">
        <v>195</v>
      </c>
      <c r="R6" s="56" t="s">
        <v>40</v>
      </c>
      <c r="S6" s="37">
        <v>45003.0</v>
      </c>
      <c r="T6" s="38" t="s">
        <v>353</v>
      </c>
      <c r="U6" s="39" t="s">
        <v>354</v>
      </c>
      <c r="V6" s="47" t="s">
        <v>43</v>
      </c>
      <c r="W6" s="37">
        <v>45004.0</v>
      </c>
      <c r="X6" s="38" t="s">
        <v>70</v>
      </c>
      <c r="Y6" s="39" t="s">
        <v>897</v>
      </c>
      <c r="Z6" s="47"/>
      <c r="AA6" s="495"/>
      <c r="AB6" s="38"/>
      <c r="AC6" s="39"/>
    </row>
    <row r="7">
      <c r="A7" s="67" t="s">
        <v>54</v>
      </c>
      <c r="D7" s="68"/>
      <c r="H7" s="382"/>
      <c r="I7" s="382"/>
      <c r="J7" s="70"/>
      <c r="K7" s="71"/>
      <c r="L7" s="51"/>
      <c r="M7" s="51"/>
      <c r="N7" s="56" t="s">
        <v>37</v>
      </c>
      <c r="O7" s="37">
        <v>45002.0</v>
      </c>
      <c r="P7" s="38" t="s">
        <v>322</v>
      </c>
      <c r="Q7" s="39" t="s">
        <v>323</v>
      </c>
      <c r="R7" s="44"/>
      <c r="S7" s="45"/>
      <c r="T7" s="39"/>
      <c r="U7" s="39"/>
      <c r="V7" s="47" t="s">
        <v>43</v>
      </c>
      <c r="W7" s="37">
        <v>45004.0</v>
      </c>
      <c r="X7" s="38" t="s">
        <v>322</v>
      </c>
      <c r="Y7" s="39" t="s">
        <v>323</v>
      </c>
      <c r="Z7" s="54"/>
      <c r="AA7" s="200"/>
      <c r="AB7" s="39"/>
      <c r="AC7" s="39"/>
    </row>
    <row r="8">
      <c r="A8" s="67" t="s">
        <v>50</v>
      </c>
      <c r="D8" s="68"/>
      <c r="H8" s="382"/>
      <c r="I8" s="382"/>
      <c r="J8" s="38" t="s">
        <v>36</v>
      </c>
      <c r="K8" s="37">
        <v>45001.0</v>
      </c>
      <c r="L8" s="38" t="s">
        <v>926</v>
      </c>
      <c r="M8" s="39" t="s">
        <v>927</v>
      </c>
      <c r="N8" s="75"/>
      <c r="O8" s="68"/>
      <c r="P8" s="32"/>
      <c r="Q8" s="32"/>
      <c r="R8" s="73"/>
      <c r="T8" s="115"/>
      <c r="U8" s="115"/>
      <c r="Z8" s="92"/>
      <c r="AA8" s="202"/>
      <c r="AB8" s="297"/>
      <c r="AC8" s="297"/>
    </row>
    <row r="10">
      <c r="D10" s="68"/>
      <c r="H10" s="6" t="s">
        <v>51</v>
      </c>
      <c r="I10" s="4"/>
      <c r="J10" s="70"/>
      <c r="K10" s="71"/>
      <c r="L10" s="51"/>
      <c r="M10" s="51"/>
      <c r="N10" s="75"/>
      <c r="O10" s="68"/>
      <c r="P10" s="32"/>
      <c r="Q10" s="32"/>
      <c r="R10" s="73"/>
      <c r="T10" s="9" t="s">
        <v>51</v>
      </c>
      <c r="U10" s="4"/>
      <c r="Z10" s="92"/>
      <c r="AA10" s="45"/>
      <c r="AB10" s="297"/>
      <c r="AC10" s="297"/>
    </row>
    <row r="11">
      <c r="A11" s="7"/>
      <c r="B11" s="350"/>
      <c r="C11" s="350"/>
      <c r="D11" s="124"/>
      <c r="E11" s="351">
        <v>44998.0</v>
      </c>
      <c r="F11" s="387"/>
      <c r="G11" s="124"/>
      <c r="H11" s="124"/>
      <c r="I11" s="351">
        <v>44999.0</v>
      </c>
      <c r="J11" s="124"/>
      <c r="K11" s="124"/>
      <c r="L11" s="124"/>
      <c r="M11" s="351">
        <v>45000.0</v>
      </c>
      <c r="N11" s="8"/>
      <c r="O11" s="126"/>
      <c r="P11" s="126"/>
      <c r="Q11" s="405">
        <v>45001.0</v>
      </c>
      <c r="R11" s="724"/>
      <c r="S11" s="126"/>
      <c r="T11" s="126"/>
      <c r="U11" s="405">
        <v>45002.0</v>
      </c>
      <c r="V11" s="126"/>
      <c r="W11" s="126"/>
      <c r="X11" s="126"/>
      <c r="Y11" s="405">
        <v>45003.0</v>
      </c>
      <c r="Z11" s="126"/>
      <c r="AA11" s="126"/>
      <c r="AB11" s="126"/>
      <c r="AC11" s="405">
        <v>45004.0</v>
      </c>
    </row>
    <row r="12">
      <c r="A12" s="153"/>
      <c r="B12" s="11"/>
      <c r="C12" s="17"/>
      <c r="D12" s="413" t="s">
        <v>2</v>
      </c>
      <c r="E12" s="26" t="s">
        <v>3</v>
      </c>
      <c r="F12" s="14"/>
      <c r="G12" s="18"/>
      <c r="H12" s="413" t="s">
        <v>2</v>
      </c>
      <c r="I12" s="413" t="s">
        <v>7</v>
      </c>
      <c r="J12" s="15"/>
      <c r="K12" s="18"/>
      <c r="L12" s="413" t="s">
        <v>2</v>
      </c>
      <c r="M12" s="447" t="s">
        <v>8</v>
      </c>
      <c r="N12" s="11"/>
      <c r="O12" s="18"/>
      <c r="P12" s="413" t="s">
        <v>2</v>
      </c>
      <c r="Q12" s="29" t="s">
        <v>9</v>
      </c>
      <c r="R12" s="582"/>
      <c r="S12" s="18"/>
      <c r="T12" s="413" t="s">
        <v>2</v>
      </c>
      <c r="U12" s="29" t="s">
        <v>10</v>
      </c>
      <c r="V12" s="15"/>
      <c r="W12" s="18"/>
      <c r="X12" s="413" t="s">
        <v>2</v>
      </c>
      <c r="Y12" s="448" t="s">
        <v>11</v>
      </c>
      <c r="Z12" s="15"/>
      <c r="AA12" s="18"/>
      <c r="AB12" s="413" t="s">
        <v>2</v>
      </c>
      <c r="AC12" s="29" t="s">
        <v>12</v>
      </c>
    </row>
    <row r="13">
      <c r="A13" s="415" t="s">
        <v>54</v>
      </c>
      <c r="B13" s="43" t="s">
        <v>19</v>
      </c>
      <c r="C13" s="37">
        <v>44998.0</v>
      </c>
      <c r="D13" s="95" t="s">
        <v>287</v>
      </c>
      <c r="E13" s="418" t="s">
        <v>136</v>
      </c>
      <c r="F13" s="43" t="s">
        <v>22</v>
      </c>
      <c r="G13" s="37">
        <v>44999.0</v>
      </c>
      <c r="H13" s="95" t="s">
        <v>25</v>
      </c>
      <c r="I13" s="98" t="s">
        <v>25</v>
      </c>
      <c r="J13" s="43" t="s">
        <v>24</v>
      </c>
      <c r="K13" s="37">
        <v>45000.0</v>
      </c>
      <c r="L13" s="95" t="s">
        <v>287</v>
      </c>
      <c r="M13" s="418" t="s">
        <v>136</v>
      </c>
      <c r="N13" s="43" t="s">
        <v>26</v>
      </c>
      <c r="O13" s="495">
        <v>45001.0</v>
      </c>
      <c r="P13" s="95" t="s">
        <v>307</v>
      </c>
      <c r="Q13" s="418" t="s">
        <v>180</v>
      </c>
      <c r="R13" s="43" t="s">
        <v>56</v>
      </c>
      <c r="S13" s="37">
        <v>45002.0</v>
      </c>
      <c r="T13" s="95" t="s">
        <v>307</v>
      </c>
      <c r="U13" s="418" t="s">
        <v>180</v>
      </c>
      <c r="V13" s="66" t="s">
        <v>57</v>
      </c>
      <c r="W13" s="37">
        <v>45003.0</v>
      </c>
      <c r="X13" s="95" t="s">
        <v>307</v>
      </c>
      <c r="Y13" s="418" t="s">
        <v>180</v>
      </c>
      <c r="Z13" s="43" t="s">
        <v>93</v>
      </c>
      <c r="AA13" s="37">
        <v>45004.0</v>
      </c>
      <c r="AB13" s="95" t="s">
        <v>287</v>
      </c>
      <c r="AC13" s="418" t="s">
        <v>136</v>
      </c>
    </row>
    <row r="14">
      <c r="A14" s="419" t="s">
        <v>82</v>
      </c>
      <c r="B14" s="420" t="s">
        <v>33</v>
      </c>
      <c r="C14" s="37">
        <v>44999.0</v>
      </c>
      <c r="D14" s="95" t="s">
        <v>25</v>
      </c>
      <c r="E14" s="418" t="s">
        <v>25</v>
      </c>
      <c r="F14" s="420" t="s">
        <v>46</v>
      </c>
      <c r="G14" s="495">
        <v>45000.0</v>
      </c>
      <c r="H14" s="95" t="s">
        <v>274</v>
      </c>
      <c r="I14" s="418" t="s">
        <v>200</v>
      </c>
      <c r="J14" s="420" t="s">
        <v>36</v>
      </c>
      <c r="K14" s="37">
        <v>45001.0</v>
      </c>
      <c r="L14" s="95" t="s">
        <v>112</v>
      </c>
      <c r="M14" s="418" t="s">
        <v>71</v>
      </c>
      <c r="N14" s="420" t="s">
        <v>37</v>
      </c>
      <c r="O14" s="37">
        <v>45002.0</v>
      </c>
      <c r="P14" s="95" t="s">
        <v>274</v>
      </c>
      <c r="Q14" s="98" t="s">
        <v>48</v>
      </c>
      <c r="R14" s="420" t="s">
        <v>40</v>
      </c>
      <c r="S14" s="37">
        <v>45003.0</v>
      </c>
      <c r="T14" s="95" t="s">
        <v>274</v>
      </c>
      <c r="U14" s="98" t="s">
        <v>48</v>
      </c>
      <c r="V14" s="96" t="s">
        <v>43</v>
      </c>
      <c r="W14" s="37">
        <v>45004.0</v>
      </c>
      <c r="X14" s="95" t="s">
        <v>315</v>
      </c>
      <c r="Y14" s="98" t="s">
        <v>200</v>
      </c>
      <c r="Z14" s="420" t="s">
        <v>44</v>
      </c>
      <c r="AA14" s="495">
        <v>45005.0</v>
      </c>
      <c r="AB14" s="95" t="s">
        <v>25</v>
      </c>
      <c r="AC14" s="98" t="s">
        <v>25</v>
      </c>
    </row>
    <row r="15">
      <c r="A15" s="423" t="s">
        <v>69</v>
      </c>
      <c r="B15" s="420" t="s">
        <v>33</v>
      </c>
      <c r="C15" s="37">
        <v>44999.0</v>
      </c>
      <c r="D15" s="95" t="s">
        <v>112</v>
      </c>
      <c r="E15" s="418" t="s">
        <v>71</v>
      </c>
      <c r="F15" s="420" t="s">
        <v>46</v>
      </c>
      <c r="G15" s="495">
        <v>45000.0</v>
      </c>
      <c r="H15" s="95" t="s">
        <v>315</v>
      </c>
      <c r="I15" s="418" t="s">
        <v>200</v>
      </c>
      <c r="J15" s="420" t="s">
        <v>36</v>
      </c>
      <c r="K15" s="37">
        <v>45001.0</v>
      </c>
      <c r="L15" s="95" t="s">
        <v>25</v>
      </c>
      <c r="M15" s="418" t="s">
        <v>25</v>
      </c>
      <c r="N15" s="420" t="s">
        <v>37</v>
      </c>
      <c r="O15" s="37">
        <v>45002.0</v>
      </c>
      <c r="P15" s="95" t="s">
        <v>315</v>
      </c>
      <c r="Q15" s="98" t="s">
        <v>200</v>
      </c>
      <c r="R15" s="420" t="s">
        <v>40</v>
      </c>
      <c r="S15" s="37">
        <v>45003.0</v>
      </c>
      <c r="T15" s="95" t="s">
        <v>315</v>
      </c>
      <c r="U15" s="98" t="s">
        <v>200</v>
      </c>
      <c r="V15" s="96" t="s">
        <v>43</v>
      </c>
      <c r="W15" s="37">
        <v>45004.0</v>
      </c>
      <c r="X15" s="95" t="s">
        <v>274</v>
      </c>
      <c r="Y15" s="98" t="s">
        <v>48</v>
      </c>
      <c r="Z15" s="420" t="s">
        <v>44</v>
      </c>
      <c r="AA15" s="495">
        <v>45005.0</v>
      </c>
      <c r="AB15" s="95" t="s">
        <v>25</v>
      </c>
      <c r="AC15" s="98" t="s">
        <v>25</v>
      </c>
    </row>
    <row r="16">
      <c r="A16" s="116" t="s">
        <v>52</v>
      </c>
      <c r="B16" s="422" t="s">
        <v>33</v>
      </c>
      <c r="C16" s="146">
        <v>44999.0</v>
      </c>
      <c r="D16" s="300" t="s">
        <v>360</v>
      </c>
      <c r="E16" s="300" t="s">
        <v>361</v>
      </c>
      <c r="F16" s="318" t="s">
        <v>22</v>
      </c>
      <c r="G16" s="146">
        <v>44999.0</v>
      </c>
      <c r="H16" s="300" t="s">
        <v>307</v>
      </c>
      <c r="I16" s="300" t="s">
        <v>180</v>
      </c>
      <c r="J16" s="422" t="s">
        <v>36</v>
      </c>
      <c r="K16" s="146">
        <v>45001.0</v>
      </c>
      <c r="L16" s="300" t="s">
        <v>360</v>
      </c>
      <c r="M16" s="300" t="s">
        <v>361</v>
      </c>
      <c r="N16" s="103"/>
      <c r="O16" s="104"/>
      <c r="P16" s="104"/>
      <c r="Q16" s="105"/>
      <c r="R16" s="292"/>
      <c r="S16" s="45"/>
      <c r="T16" s="98"/>
      <c r="U16" s="98"/>
      <c r="V16" s="46"/>
      <c r="W16" s="45"/>
      <c r="X16" s="98"/>
      <c r="Y16" s="98"/>
      <c r="Z16" s="422" t="s">
        <v>44</v>
      </c>
      <c r="AA16" s="498">
        <v>45005.0</v>
      </c>
      <c r="AB16" s="300" t="s">
        <v>274</v>
      </c>
      <c r="AC16" s="300" t="s">
        <v>48</v>
      </c>
    </row>
    <row r="17">
      <c r="A17" s="116" t="s">
        <v>50</v>
      </c>
      <c r="B17" s="101"/>
      <c r="C17" s="101"/>
      <c r="D17" s="424"/>
      <c r="E17" s="424"/>
      <c r="J17" s="98"/>
      <c r="K17" s="45"/>
      <c r="L17" s="53"/>
      <c r="M17" s="39"/>
      <c r="N17" s="103"/>
      <c r="O17" s="104"/>
      <c r="P17" s="104"/>
      <c r="Q17" s="105"/>
      <c r="R17" s="73"/>
      <c r="Z17" s="422" t="s">
        <v>44</v>
      </c>
      <c r="AA17" s="498">
        <v>45005.0</v>
      </c>
      <c r="AB17" s="300" t="s">
        <v>718</v>
      </c>
      <c r="AC17" s="300" t="s">
        <v>659</v>
      </c>
    </row>
    <row r="18">
      <c r="A18" s="100"/>
      <c r="B18" s="101"/>
      <c r="C18" s="101"/>
      <c r="D18" s="3"/>
      <c r="E18" s="4"/>
      <c r="F18" s="102"/>
      <c r="G18" s="102"/>
      <c r="H18" s="6" t="s">
        <v>85</v>
      </c>
      <c r="I18" s="4"/>
      <c r="N18" s="103"/>
      <c r="O18" s="104"/>
      <c r="P18" s="104"/>
      <c r="Q18" s="105"/>
      <c r="R18" s="104"/>
      <c r="S18" s="104"/>
      <c r="T18" s="9" t="s">
        <v>85</v>
      </c>
      <c r="U18" s="4"/>
      <c r="V18" s="104"/>
      <c r="W18" s="104"/>
      <c r="X18" s="104"/>
      <c r="Y18" s="105"/>
      <c r="Z18" s="104"/>
      <c r="AA18" s="104"/>
      <c r="AB18" s="104"/>
      <c r="AC18" s="105"/>
    </row>
    <row r="19">
      <c r="A19" s="7"/>
      <c r="B19" s="350"/>
      <c r="C19" s="350"/>
      <c r="D19" s="124"/>
      <c r="E19" s="351">
        <v>44998.0</v>
      </c>
      <c r="F19" s="387"/>
      <c r="G19" s="124"/>
      <c r="H19" s="124"/>
      <c r="I19" s="351">
        <v>44999.0</v>
      </c>
      <c r="J19" s="124"/>
      <c r="K19" s="124"/>
      <c r="L19" s="124"/>
      <c r="M19" s="351">
        <v>45000.0</v>
      </c>
      <c r="N19" s="8"/>
      <c r="O19" s="126"/>
      <c r="P19" s="126"/>
      <c r="Q19" s="405">
        <v>45001.0</v>
      </c>
      <c r="R19" s="724"/>
      <c r="S19" s="126"/>
      <c r="T19" s="126"/>
      <c r="U19" s="405">
        <v>45002.0</v>
      </c>
      <c r="V19" s="126"/>
      <c r="W19" s="126"/>
      <c r="X19" s="126"/>
      <c r="Y19" s="405">
        <v>45003.0</v>
      </c>
      <c r="Z19" s="126"/>
      <c r="AA19" s="126"/>
      <c r="AB19" s="126"/>
      <c r="AC19" s="405">
        <v>45004.0</v>
      </c>
    </row>
    <row r="20">
      <c r="A20" s="107"/>
      <c r="B20" s="26"/>
      <c r="C20" s="26"/>
      <c r="D20" s="26" t="s">
        <v>2</v>
      </c>
      <c r="E20" s="26" t="s">
        <v>3</v>
      </c>
      <c r="F20" s="26"/>
      <c r="G20" s="26"/>
      <c r="H20" s="26" t="s">
        <v>2</v>
      </c>
      <c r="I20" s="26" t="s">
        <v>7</v>
      </c>
      <c r="J20" s="26"/>
      <c r="K20" s="26"/>
      <c r="L20" s="26" t="s">
        <v>2</v>
      </c>
      <c r="M20" s="26" t="s">
        <v>8</v>
      </c>
      <c r="N20" s="28"/>
      <c r="O20" s="29"/>
      <c r="P20" s="29" t="s">
        <v>2</v>
      </c>
      <c r="Q20" s="29" t="s">
        <v>9</v>
      </c>
      <c r="R20" s="29"/>
      <c r="S20" s="29"/>
      <c r="T20" s="29" t="s">
        <v>2</v>
      </c>
      <c r="U20" s="29" t="s">
        <v>10</v>
      </c>
      <c r="V20" s="29"/>
      <c r="W20" s="29"/>
      <c r="X20" s="29" t="s">
        <v>2</v>
      </c>
      <c r="Y20" s="29" t="s">
        <v>11</v>
      </c>
      <c r="Z20" s="29"/>
      <c r="AA20" s="29"/>
      <c r="AB20" s="29" t="s">
        <v>2</v>
      </c>
      <c r="AC20" s="29" t="s">
        <v>12</v>
      </c>
    </row>
    <row r="21">
      <c r="A21" s="35" t="s">
        <v>50</v>
      </c>
      <c r="B21" s="64"/>
      <c r="C21" s="45"/>
      <c r="D21" s="53"/>
      <c r="E21" s="39"/>
      <c r="F21" s="422" t="s">
        <v>46</v>
      </c>
      <c r="G21" s="498">
        <v>45000.0</v>
      </c>
      <c r="H21" s="148" t="s">
        <v>74</v>
      </c>
      <c r="I21" s="148" t="s">
        <v>99</v>
      </c>
      <c r="J21" s="64"/>
      <c r="K21" s="45"/>
      <c r="L21" s="53"/>
      <c r="M21" s="39"/>
      <c r="N21" s="64"/>
      <c r="O21" s="200"/>
      <c r="P21" s="53"/>
      <c r="Q21" s="39"/>
      <c r="R21" s="64"/>
      <c r="S21" s="45"/>
      <c r="T21" s="53"/>
      <c r="U21" s="39"/>
      <c r="V21" s="46"/>
      <c r="W21" s="45"/>
      <c r="X21" s="53"/>
      <c r="Y21" s="39"/>
      <c r="Z21" s="64"/>
      <c r="AA21" s="45"/>
      <c r="AB21" s="53"/>
      <c r="AC21" s="92"/>
    </row>
    <row r="22">
      <c r="A22" s="35" t="s">
        <v>88</v>
      </c>
      <c r="B22" s="43" t="s">
        <v>19</v>
      </c>
      <c r="C22" s="37">
        <v>44998.0</v>
      </c>
      <c r="D22" s="42" t="s">
        <v>298</v>
      </c>
      <c r="E22" s="39" t="s">
        <v>280</v>
      </c>
      <c r="F22" s="43" t="s">
        <v>22</v>
      </c>
      <c r="G22" s="37">
        <v>44999.0</v>
      </c>
      <c r="H22" s="42" t="s">
        <v>298</v>
      </c>
      <c r="I22" s="39" t="s">
        <v>280</v>
      </c>
      <c r="J22" s="43" t="s">
        <v>24</v>
      </c>
      <c r="K22" s="37">
        <v>45000.0</v>
      </c>
      <c r="L22" s="42" t="s">
        <v>298</v>
      </c>
      <c r="M22" s="39" t="s">
        <v>280</v>
      </c>
      <c r="N22" s="43" t="s">
        <v>26</v>
      </c>
      <c r="O22" s="495">
        <v>45001.0</v>
      </c>
      <c r="P22" s="42" t="s">
        <v>298</v>
      </c>
      <c r="Q22" s="39" t="s">
        <v>280</v>
      </c>
      <c r="R22" s="43" t="s">
        <v>56</v>
      </c>
      <c r="S22" s="37">
        <v>45002.0</v>
      </c>
      <c r="T22" s="42" t="s">
        <v>278</v>
      </c>
      <c r="U22" s="108" t="s">
        <v>92</v>
      </c>
      <c r="V22" s="66" t="s">
        <v>57</v>
      </c>
      <c r="W22" s="37">
        <v>45003.0</v>
      </c>
      <c r="X22" s="42" t="s">
        <v>278</v>
      </c>
      <c r="Y22" s="108" t="s">
        <v>92</v>
      </c>
      <c r="Z22" s="43" t="s">
        <v>93</v>
      </c>
      <c r="AA22" s="37">
        <v>45004.0</v>
      </c>
      <c r="AB22" s="42" t="s">
        <v>298</v>
      </c>
      <c r="AC22" s="108" t="s">
        <v>280</v>
      </c>
    </row>
    <row r="23">
      <c r="A23" s="116" t="s">
        <v>97</v>
      </c>
      <c r="B23" s="420" t="s">
        <v>33</v>
      </c>
      <c r="C23" s="37">
        <v>44999.0</v>
      </c>
      <c r="D23" s="96" t="s">
        <v>74</v>
      </c>
      <c r="E23" s="110" t="s">
        <v>99</v>
      </c>
      <c r="F23" s="420" t="s">
        <v>46</v>
      </c>
      <c r="G23" s="495">
        <v>45000.0</v>
      </c>
      <c r="H23" s="96" t="s">
        <v>25</v>
      </c>
      <c r="I23" s="110" t="s">
        <v>25</v>
      </c>
      <c r="J23" s="420" t="s">
        <v>36</v>
      </c>
      <c r="K23" s="37">
        <v>45001.0</v>
      </c>
      <c r="L23" s="96" t="s">
        <v>74</v>
      </c>
      <c r="M23" s="110" t="s">
        <v>99</v>
      </c>
      <c r="N23" s="420" t="s">
        <v>37</v>
      </c>
      <c r="O23" s="37">
        <v>45002.0</v>
      </c>
      <c r="P23" s="96" t="s">
        <v>74</v>
      </c>
      <c r="Q23" s="110" t="s">
        <v>99</v>
      </c>
      <c r="R23" s="420" t="s">
        <v>40</v>
      </c>
      <c r="S23" s="37">
        <v>45003.0</v>
      </c>
      <c r="T23" s="114" t="s">
        <v>213</v>
      </c>
      <c r="U23" s="110" t="s">
        <v>225</v>
      </c>
      <c r="V23" s="96" t="s">
        <v>43</v>
      </c>
      <c r="W23" s="37">
        <v>45004.0</v>
      </c>
      <c r="X23" s="114" t="s">
        <v>213</v>
      </c>
      <c r="Y23" s="110" t="s">
        <v>225</v>
      </c>
      <c r="Z23" s="420" t="s">
        <v>44</v>
      </c>
      <c r="AA23" s="495">
        <v>45005.0</v>
      </c>
      <c r="AB23" s="96" t="s">
        <v>799</v>
      </c>
      <c r="AC23" s="110" t="s">
        <v>800</v>
      </c>
    </row>
    <row r="24">
      <c r="A24" s="109" t="s">
        <v>403</v>
      </c>
      <c r="B24" s="420" t="s">
        <v>33</v>
      </c>
      <c r="C24" s="37">
        <v>44999.0</v>
      </c>
      <c r="D24" s="96" t="s">
        <v>112</v>
      </c>
      <c r="E24" s="110" t="s">
        <v>71</v>
      </c>
      <c r="F24" s="420" t="s">
        <v>46</v>
      </c>
      <c r="G24" s="495">
        <v>45000.0</v>
      </c>
      <c r="H24" s="96" t="s">
        <v>112</v>
      </c>
      <c r="I24" s="110" t="s">
        <v>71</v>
      </c>
      <c r="J24" s="420" t="s">
        <v>36</v>
      </c>
      <c r="K24" s="37">
        <v>45001.0</v>
      </c>
      <c r="L24" s="96" t="s">
        <v>112</v>
      </c>
      <c r="M24" s="110" t="s">
        <v>71</v>
      </c>
      <c r="N24" s="420" t="s">
        <v>37</v>
      </c>
      <c r="O24" s="37">
        <v>45002.0</v>
      </c>
      <c r="P24" s="96" t="s">
        <v>112</v>
      </c>
      <c r="Q24" s="110" t="s">
        <v>71</v>
      </c>
      <c r="R24" s="420" t="s">
        <v>40</v>
      </c>
      <c r="S24" s="37">
        <v>45003.0</v>
      </c>
      <c r="T24" s="114" t="s">
        <v>281</v>
      </c>
      <c r="U24" s="110" t="s">
        <v>101</v>
      </c>
      <c r="V24" s="96" t="s">
        <v>43</v>
      </c>
      <c r="W24" s="37">
        <v>45004.0</v>
      </c>
      <c r="X24" s="114" t="s">
        <v>281</v>
      </c>
      <c r="Y24" s="110" t="s">
        <v>101</v>
      </c>
      <c r="Z24" s="420" t="s">
        <v>44</v>
      </c>
      <c r="AA24" s="495">
        <v>45005.0</v>
      </c>
      <c r="AB24" s="96" t="s">
        <v>299</v>
      </c>
      <c r="AC24" s="110" t="s">
        <v>39</v>
      </c>
    </row>
    <row r="25">
      <c r="A25" s="35"/>
      <c r="B25" s="64"/>
      <c r="C25" s="45"/>
      <c r="D25" s="39"/>
      <c r="E25" s="39"/>
      <c r="F25" s="73"/>
      <c r="J25" s="292"/>
      <c r="K25" s="45"/>
      <c r="L25" s="92"/>
      <c r="M25" s="92"/>
      <c r="N25" s="420"/>
      <c r="O25" s="37"/>
      <c r="P25" s="96"/>
      <c r="Q25" s="110"/>
      <c r="R25" s="292"/>
      <c r="S25" s="45"/>
      <c r="T25" s="72"/>
      <c r="U25" s="92"/>
      <c r="V25" s="92"/>
      <c r="W25" s="104"/>
      <c r="X25" s="53"/>
      <c r="Y25" s="39"/>
      <c r="Z25" s="292"/>
      <c r="AA25" s="200"/>
      <c r="AB25" s="92"/>
      <c r="AC25" s="92"/>
    </row>
    <row r="26">
      <c r="A26" s="368"/>
      <c r="B26" s="361"/>
      <c r="C26" s="361"/>
      <c r="D26" s="3"/>
      <c r="E26" s="4"/>
      <c r="F26" s="123"/>
      <c r="G26" s="124"/>
      <c r="H26" s="6" t="s">
        <v>23</v>
      </c>
      <c r="I26" s="4"/>
      <c r="J26" s="124"/>
      <c r="K26" s="124"/>
      <c r="L26" s="7"/>
      <c r="M26" s="124"/>
      <c r="N26" s="8"/>
      <c r="O26" s="8"/>
      <c r="P26" s="8"/>
      <c r="Q26" s="126"/>
      <c r="R26" s="119"/>
      <c r="S26" s="8"/>
      <c r="T26" s="9" t="s">
        <v>23</v>
      </c>
      <c r="U26" s="4"/>
      <c r="V26" s="8"/>
      <c r="W26" s="8"/>
      <c r="X26" s="431"/>
      <c r="Y26" s="4"/>
      <c r="Z26" s="8"/>
      <c r="AA26" s="8"/>
      <c r="AB26" s="8"/>
      <c r="AC26" s="126"/>
    </row>
    <row r="27">
      <c r="A27" s="7"/>
      <c r="B27" s="350"/>
      <c r="C27" s="350"/>
      <c r="D27" s="124"/>
      <c r="E27" s="351">
        <v>44998.0</v>
      </c>
      <c r="F27" s="387"/>
      <c r="G27" s="124"/>
      <c r="H27" s="124"/>
      <c r="I27" s="351">
        <v>44999.0</v>
      </c>
      <c r="J27" s="124"/>
      <c r="K27" s="124"/>
      <c r="L27" s="124"/>
      <c r="M27" s="351">
        <v>45000.0</v>
      </c>
      <c r="N27" s="8"/>
      <c r="O27" s="126"/>
      <c r="P27" s="126"/>
      <c r="Q27" s="405">
        <v>45001.0</v>
      </c>
      <c r="R27" s="724"/>
      <c r="S27" s="126"/>
      <c r="T27" s="126"/>
      <c r="U27" s="405">
        <v>45002.0</v>
      </c>
      <c r="V27" s="126"/>
      <c r="W27" s="126"/>
      <c r="X27" s="126"/>
      <c r="Y27" s="405">
        <v>45003.0</v>
      </c>
      <c r="Z27" s="126"/>
      <c r="AA27" s="126"/>
      <c r="AB27" s="126"/>
      <c r="AC27" s="405">
        <v>45004.0</v>
      </c>
    </row>
    <row r="28">
      <c r="A28" s="107"/>
      <c r="B28" s="26"/>
      <c r="C28" s="26"/>
      <c r="D28" s="26" t="s">
        <v>2</v>
      </c>
      <c r="E28" s="26" t="s">
        <v>3</v>
      </c>
      <c r="F28" s="26"/>
      <c r="G28" s="26"/>
      <c r="H28" s="26" t="s">
        <v>2</v>
      </c>
      <c r="I28" s="26" t="s">
        <v>7</v>
      </c>
      <c r="J28" s="26"/>
      <c r="K28" s="26"/>
      <c r="L28" s="26" t="s">
        <v>2</v>
      </c>
      <c r="M28" s="26" t="s">
        <v>8</v>
      </c>
      <c r="N28" s="28"/>
      <c r="O28" s="29"/>
      <c r="P28" s="29" t="s">
        <v>2</v>
      </c>
      <c r="Q28" s="29" t="s">
        <v>9</v>
      </c>
      <c r="R28" s="29"/>
      <c r="S28" s="29"/>
      <c r="T28" s="29" t="s">
        <v>2</v>
      </c>
      <c r="U28" s="29" t="s">
        <v>10</v>
      </c>
      <c r="V28" s="29"/>
      <c r="W28" s="29"/>
      <c r="X28" s="29" t="s">
        <v>2</v>
      </c>
      <c r="Y28" s="29" t="s">
        <v>11</v>
      </c>
      <c r="Z28" s="29"/>
      <c r="AA28" s="29"/>
      <c r="AB28" s="29" t="s">
        <v>2</v>
      </c>
      <c r="AC28" s="29" t="s">
        <v>12</v>
      </c>
    </row>
    <row r="29">
      <c r="A29" s="35" t="s">
        <v>123</v>
      </c>
      <c r="B29" s="275" t="s">
        <v>62</v>
      </c>
      <c r="C29" s="37">
        <v>44999.0</v>
      </c>
      <c r="D29" s="38" t="s">
        <v>25</v>
      </c>
      <c r="E29" s="108" t="s">
        <v>25</v>
      </c>
      <c r="F29" s="719" t="s">
        <v>131</v>
      </c>
      <c r="G29" s="495">
        <v>45000.0</v>
      </c>
      <c r="H29" s="131" t="s">
        <v>928</v>
      </c>
      <c r="I29" s="433" t="s">
        <v>929</v>
      </c>
      <c r="J29" s="369" t="s">
        <v>64</v>
      </c>
      <c r="K29" s="37">
        <v>45001.0</v>
      </c>
      <c r="L29" s="131" t="s">
        <v>928</v>
      </c>
      <c r="M29" s="433" t="s">
        <v>929</v>
      </c>
      <c r="N29" s="720" t="s">
        <v>67</v>
      </c>
      <c r="O29" s="37">
        <v>45002.0</v>
      </c>
      <c r="P29" s="131" t="s">
        <v>283</v>
      </c>
      <c r="Q29" s="433" t="s">
        <v>538</v>
      </c>
      <c r="R29" s="720" t="s">
        <v>78</v>
      </c>
      <c r="S29" s="37">
        <v>45003.0</v>
      </c>
      <c r="T29" s="131" t="s">
        <v>283</v>
      </c>
      <c r="U29" s="433" t="s">
        <v>538</v>
      </c>
      <c r="V29" s="434" t="s">
        <v>79</v>
      </c>
      <c r="W29" s="37">
        <v>45004.0</v>
      </c>
      <c r="X29" s="131" t="s">
        <v>431</v>
      </c>
      <c r="Y29" s="433" t="s">
        <v>470</v>
      </c>
      <c r="Z29" s="434" t="s">
        <v>27</v>
      </c>
      <c r="AA29" s="495">
        <v>45005.0</v>
      </c>
      <c r="AB29" s="131" t="s">
        <v>283</v>
      </c>
      <c r="AC29" s="433" t="s">
        <v>538</v>
      </c>
    </row>
    <row r="30">
      <c r="A30" s="35" t="s">
        <v>501</v>
      </c>
      <c r="B30" s="275" t="s">
        <v>33</v>
      </c>
      <c r="C30" s="37">
        <v>44999.0</v>
      </c>
      <c r="D30" s="38" t="s">
        <v>166</v>
      </c>
      <c r="E30" s="108" t="s">
        <v>166</v>
      </c>
      <c r="F30" s="719" t="s">
        <v>46</v>
      </c>
      <c r="G30" s="495">
        <v>45000.0</v>
      </c>
      <c r="H30" s="38" t="s">
        <v>166</v>
      </c>
      <c r="I30" s="108" t="s">
        <v>166</v>
      </c>
      <c r="J30" s="38" t="s">
        <v>36</v>
      </c>
      <c r="K30" s="37">
        <v>45001.0</v>
      </c>
      <c r="L30" s="38" t="s">
        <v>166</v>
      </c>
      <c r="M30" s="108" t="s">
        <v>166</v>
      </c>
      <c r="N30" s="96" t="s">
        <v>37</v>
      </c>
      <c r="O30" s="37">
        <v>45002.0</v>
      </c>
      <c r="P30" s="38" t="s">
        <v>166</v>
      </c>
      <c r="Q30" s="108" t="s">
        <v>166</v>
      </c>
      <c r="R30" s="435" t="s">
        <v>40</v>
      </c>
      <c r="S30" s="37">
        <v>45003.0</v>
      </c>
      <c r="T30" s="38" t="s">
        <v>166</v>
      </c>
      <c r="U30" s="108" t="s">
        <v>166</v>
      </c>
      <c r="V30" s="435" t="s">
        <v>43</v>
      </c>
      <c r="W30" s="37">
        <v>45004.0</v>
      </c>
      <c r="X30" s="38" t="s">
        <v>166</v>
      </c>
      <c r="Y30" s="108" t="s">
        <v>166</v>
      </c>
      <c r="Z30" s="96" t="s">
        <v>44</v>
      </c>
      <c r="AA30" s="495">
        <v>45005.0</v>
      </c>
      <c r="AB30" s="131" t="s">
        <v>236</v>
      </c>
      <c r="AC30" s="433" t="s">
        <v>125</v>
      </c>
    </row>
    <row r="31">
      <c r="A31" s="67" t="s">
        <v>50</v>
      </c>
      <c r="B31" s="390" t="s">
        <v>62</v>
      </c>
      <c r="C31" s="146">
        <v>44999.0</v>
      </c>
      <c r="D31" s="725" t="s">
        <v>308</v>
      </c>
      <c r="E31" s="725" t="s">
        <v>309</v>
      </c>
      <c r="F31" s="73"/>
      <c r="H31" s="140"/>
      <c r="I31" s="140"/>
      <c r="N31" s="148" t="s">
        <v>37</v>
      </c>
      <c r="O31" s="146">
        <v>45002.0</v>
      </c>
      <c r="P31" s="147" t="s">
        <v>236</v>
      </c>
      <c r="Q31" s="147" t="s">
        <v>125</v>
      </c>
      <c r="R31" s="436" t="s">
        <v>40</v>
      </c>
      <c r="S31" s="146">
        <v>45003.0</v>
      </c>
      <c r="T31" s="147" t="s">
        <v>236</v>
      </c>
      <c r="U31" s="147" t="s">
        <v>125</v>
      </c>
      <c r="V31" s="436" t="s">
        <v>43</v>
      </c>
      <c r="W31" s="146">
        <v>45004.0</v>
      </c>
      <c r="X31" s="391" t="s">
        <v>708</v>
      </c>
      <c r="Y31" s="147" t="s">
        <v>473</v>
      </c>
    </row>
    <row r="32">
      <c r="A32" s="67" t="s">
        <v>18</v>
      </c>
      <c r="F32" s="693" t="s">
        <v>131</v>
      </c>
      <c r="G32" s="498">
        <v>45000.0</v>
      </c>
      <c r="H32" s="391" t="s">
        <v>930</v>
      </c>
      <c r="I32" s="147" t="s">
        <v>931</v>
      </c>
      <c r="J32" s="40" t="s">
        <v>36</v>
      </c>
      <c r="K32" s="146">
        <v>45001.0</v>
      </c>
      <c r="L32" s="391" t="s">
        <v>930</v>
      </c>
      <c r="M32" s="147" t="s">
        <v>931</v>
      </c>
      <c r="N32" s="92"/>
      <c r="O32" s="45"/>
      <c r="P32" s="135"/>
      <c r="Q32" s="111"/>
    </row>
    <row r="33">
      <c r="F33" s="73"/>
    </row>
    <row r="34">
      <c r="F34" s="73"/>
      <c r="H34" s="6" t="s">
        <v>49</v>
      </c>
      <c r="I34" s="4"/>
      <c r="T34" s="9" t="s">
        <v>49</v>
      </c>
      <c r="U34" s="4"/>
    </row>
    <row r="35">
      <c r="A35" s="7"/>
      <c r="B35" s="350"/>
      <c r="C35" s="350"/>
      <c r="D35" s="124"/>
      <c r="E35" s="351">
        <v>44998.0</v>
      </c>
      <c r="F35" s="387"/>
      <c r="G35" s="124"/>
      <c r="H35" s="124"/>
      <c r="I35" s="351">
        <v>44999.0</v>
      </c>
      <c r="J35" s="124"/>
      <c r="K35" s="124"/>
      <c r="L35" s="124"/>
      <c r="M35" s="351">
        <v>45000.0</v>
      </c>
      <c r="N35" s="8"/>
      <c r="O35" s="126"/>
      <c r="P35" s="126"/>
      <c r="Q35" s="405">
        <v>45001.0</v>
      </c>
      <c r="R35" s="126"/>
      <c r="S35" s="126"/>
      <c r="T35" s="126"/>
      <c r="U35" s="405">
        <v>45002.0</v>
      </c>
      <c r="V35" s="126"/>
      <c r="W35" s="126"/>
      <c r="X35" s="126"/>
      <c r="Y35" s="405">
        <v>45003.0</v>
      </c>
      <c r="Z35" s="126"/>
      <c r="AA35" s="126"/>
      <c r="AB35" s="126"/>
      <c r="AC35" s="405">
        <v>45004.0</v>
      </c>
    </row>
    <row r="36">
      <c r="A36" s="107"/>
      <c r="B36" s="26"/>
      <c r="C36" s="26"/>
      <c r="D36" s="26" t="s">
        <v>2</v>
      </c>
      <c r="E36" s="26" t="s">
        <v>3</v>
      </c>
      <c r="F36" s="26"/>
      <c r="G36" s="26"/>
      <c r="H36" s="26" t="s">
        <v>2</v>
      </c>
      <c r="I36" s="26" t="s">
        <v>7</v>
      </c>
      <c r="J36" s="26"/>
      <c r="K36" s="26"/>
      <c r="L36" s="26" t="s">
        <v>2</v>
      </c>
      <c r="M36" s="26" t="s">
        <v>8</v>
      </c>
      <c r="N36" s="28"/>
      <c r="O36" s="29"/>
      <c r="P36" s="29" t="s">
        <v>2</v>
      </c>
      <c r="Q36" s="29" t="s">
        <v>9</v>
      </c>
      <c r="R36" s="29"/>
      <c r="S36" s="29"/>
      <c r="T36" s="29" t="s">
        <v>2</v>
      </c>
      <c r="U36" s="29" t="s">
        <v>10</v>
      </c>
      <c r="V36" s="29"/>
      <c r="W36" s="29"/>
      <c r="X36" s="29" t="s">
        <v>2</v>
      </c>
      <c r="Y36" s="29" t="s">
        <v>11</v>
      </c>
      <c r="Z36" s="29"/>
      <c r="AA36" s="29"/>
      <c r="AB36" s="29" t="s">
        <v>2</v>
      </c>
      <c r="AC36" s="29" t="s">
        <v>12</v>
      </c>
    </row>
    <row r="37">
      <c r="A37" s="67" t="s">
        <v>50</v>
      </c>
      <c r="B37" s="41" t="s">
        <v>33</v>
      </c>
      <c r="C37" s="37">
        <v>44999.0</v>
      </c>
      <c r="D37" s="38" t="s">
        <v>23</v>
      </c>
      <c r="E37" s="108" t="s">
        <v>23</v>
      </c>
      <c r="F37" s="43" t="s">
        <v>22</v>
      </c>
      <c r="G37" s="37">
        <v>44999.0</v>
      </c>
      <c r="H37" s="92" t="s">
        <v>258</v>
      </c>
      <c r="I37" s="92" t="s">
        <v>258</v>
      </c>
      <c r="J37" s="38" t="s">
        <v>36</v>
      </c>
      <c r="K37" s="37">
        <v>45001.0</v>
      </c>
      <c r="L37" s="96" t="s">
        <v>1</v>
      </c>
      <c r="M37" s="39" t="s">
        <v>1</v>
      </c>
      <c r="N37" s="96" t="s">
        <v>37</v>
      </c>
      <c r="O37" s="37">
        <v>45002.0</v>
      </c>
      <c r="P37" s="92" t="s">
        <v>23</v>
      </c>
      <c r="Q37" s="92" t="s">
        <v>258</v>
      </c>
      <c r="R37" s="56" t="s">
        <v>40</v>
      </c>
      <c r="S37" s="37">
        <v>45003.0</v>
      </c>
      <c r="T37" s="96" t="s">
        <v>23</v>
      </c>
      <c r="U37" s="92" t="s">
        <v>23</v>
      </c>
      <c r="V37" s="96" t="s">
        <v>43</v>
      </c>
      <c r="W37" s="37">
        <v>45004.0</v>
      </c>
      <c r="X37" s="96" t="s">
        <v>289</v>
      </c>
      <c r="Y37" s="92" t="s">
        <v>106</v>
      </c>
      <c r="Z37" s="47" t="s">
        <v>44</v>
      </c>
      <c r="AA37" s="495">
        <v>45005.0</v>
      </c>
      <c r="AB37" s="131" t="s">
        <v>288</v>
      </c>
      <c r="AC37" s="39" t="s">
        <v>138</v>
      </c>
    </row>
    <row r="38">
      <c r="A38" s="152" t="s">
        <v>52</v>
      </c>
      <c r="B38" s="390" t="s">
        <v>33</v>
      </c>
      <c r="C38" s="146">
        <v>44999.0</v>
      </c>
      <c r="D38" s="147" t="s">
        <v>288</v>
      </c>
      <c r="E38" s="40" t="s">
        <v>138</v>
      </c>
      <c r="F38" s="719" t="s">
        <v>46</v>
      </c>
      <c r="G38" s="495">
        <v>45000.0</v>
      </c>
      <c r="H38" s="92" t="s">
        <v>258</v>
      </c>
      <c r="I38" s="92" t="s">
        <v>258</v>
      </c>
      <c r="J38" s="40" t="s">
        <v>36</v>
      </c>
      <c r="K38" s="146">
        <v>45001.0</v>
      </c>
      <c r="L38" s="147" t="s">
        <v>288</v>
      </c>
      <c r="M38" s="40" t="s">
        <v>138</v>
      </c>
      <c r="N38" s="155"/>
      <c r="O38" s="165"/>
      <c r="P38" s="17"/>
      <c r="Q38" s="12"/>
      <c r="R38" s="157"/>
      <c r="S38" s="171"/>
      <c r="T38" s="637"/>
      <c r="U38" s="637"/>
      <c r="V38" s="444"/>
      <c r="W38" s="444"/>
      <c r="X38" s="444"/>
      <c r="Y38" s="438"/>
      <c r="Z38" s="153"/>
      <c r="AA38" s="153"/>
      <c r="AB38" s="153"/>
      <c r="AC38" s="438"/>
    </row>
    <row r="39">
      <c r="A39" s="68" t="s">
        <v>54</v>
      </c>
      <c r="R39" s="514" t="s">
        <v>40</v>
      </c>
      <c r="S39" s="146">
        <v>45003.0</v>
      </c>
      <c r="T39" s="148" t="s">
        <v>289</v>
      </c>
      <c r="U39" s="148" t="s">
        <v>106</v>
      </c>
    </row>
    <row r="40">
      <c r="A40" s="165"/>
      <c r="B40" s="171"/>
      <c r="C40" s="171"/>
      <c r="D40" s="437"/>
      <c r="E40" s="81"/>
      <c r="F40" s="438"/>
      <c r="G40" s="439"/>
      <c r="H40" s="440" t="s">
        <v>499</v>
      </c>
      <c r="I40" s="4"/>
      <c r="J40" s="441"/>
      <c r="K40" s="442"/>
      <c r="L40" s="155"/>
      <c r="M40" s="15"/>
      <c r="N40" s="155"/>
      <c r="O40" s="165"/>
      <c r="P40" s="16"/>
      <c r="Q40" s="12"/>
      <c r="R40" s="157"/>
      <c r="S40" s="171"/>
      <c r="T40" s="440" t="s">
        <v>499</v>
      </c>
      <c r="U40" s="4"/>
      <c r="V40" s="444"/>
      <c r="W40" s="444"/>
      <c r="X40" s="444"/>
      <c r="Y40" s="438"/>
      <c r="Z40" s="153"/>
      <c r="AA40" s="153"/>
      <c r="AB40" s="153"/>
      <c r="AC40" s="438"/>
    </row>
    <row r="41">
      <c r="A41" s="7"/>
      <c r="B41" s="350"/>
      <c r="C41" s="350"/>
      <c r="D41" s="124"/>
      <c r="E41" s="351">
        <v>44998.0</v>
      </c>
      <c r="F41" s="387"/>
      <c r="G41" s="124"/>
      <c r="H41" s="124"/>
      <c r="I41" s="351">
        <v>44999.0</v>
      </c>
      <c r="J41" s="124"/>
      <c r="K41" s="124"/>
      <c r="L41" s="124"/>
      <c r="M41" s="351">
        <v>45000.0</v>
      </c>
      <c r="N41" s="8"/>
      <c r="O41" s="126"/>
      <c r="P41" s="126"/>
      <c r="Q41" s="405">
        <v>45001.0</v>
      </c>
      <c r="R41" s="724"/>
      <c r="S41" s="126"/>
      <c r="T41" s="126"/>
      <c r="U41" s="405">
        <v>45002.0</v>
      </c>
      <c r="V41" s="126"/>
      <c r="W41" s="126"/>
      <c r="X41" s="126"/>
      <c r="Y41" s="405">
        <v>45003.0</v>
      </c>
      <c r="Z41" s="126"/>
      <c r="AA41" s="126"/>
      <c r="AB41" s="126"/>
      <c r="AC41" s="405">
        <v>45004.0</v>
      </c>
    </row>
    <row r="42">
      <c r="A42" s="107"/>
      <c r="B42" s="26"/>
      <c r="C42" s="26"/>
      <c r="D42" s="26" t="s">
        <v>2</v>
      </c>
      <c r="E42" s="26" t="s">
        <v>3</v>
      </c>
      <c r="F42" s="26"/>
      <c r="G42" s="26"/>
      <c r="H42" s="26" t="s">
        <v>2</v>
      </c>
      <c r="I42" s="26" t="s">
        <v>7</v>
      </c>
      <c r="J42" s="26"/>
      <c r="K42" s="26"/>
      <c r="L42" s="26" t="s">
        <v>2</v>
      </c>
      <c r="M42" s="26" t="s">
        <v>8</v>
      </c>
      <c r="N42" s="28"/>
      <c r="O42" s="29"/>
      <c r="P42" s="29" t="s">
        <v>2</v>
      </c>
      <c r="Q42" s="29" t="s">
        <v>9</v>
      </c>
      <c r="R42" s="29"/>
      <c r="S42" s="29"/>
      <c r="T42" s="29" t="s">
        <v>2</v>
      </c>
      <c r="U42" s="29" t="s">
        <v>10</v>
      </c>
      <c r="V42" s="29"/>
      <c r="W42" s="29"/>
      <c r="X42" s="29" t="s">
        <v>2</v>
      </c>
      <c r="Y42" s="29" t="s">
        <v>11</v>
      </c>
      <c r="Z42" s="29"/>
      <c r="AA42" s="29"/>
      <c r="AB42" s="29" t="s">
        <v>2</v>
      </c>
      <c r="AC42" s="29" t="s">
        <v>12</v>
      </c>
    </row>
    <row r="43">
      <c r="A43" s="726" t="s">
        <v>52</v>
      </c>
      <c r="B43" s="41" t="s">
        <v>33</v>
      </c>
      <c r="C43" s="37">
        <v>44992.0</v>
      </c>
      <c r="D43" s="95" t="s">
        <v>258</v>
      </c>
      <c r="E43" s="98" t="s">
        <v>258</v>
      </c>
      <c r="F43" s="719" t="s">
        <v>46</v>
      </c>
      <c r="G43" s="495">
        <v>45000.0</v>
      </c>
      <c r="H43" s="95" t="s">
        <v>258</v>
      </c>
      <c r="I43" s="98" t="s">
        <v>258</v>
      </c>
      <c r="J43" s="38" t="s">
        <v>36</v>
      </c>
      <c r="K43" s="37">
        <v>45001.0</v>
      </c>
      <c r="L43" s="95" t="s">
        <v>258</v>
      </c>
      <c r="M43" s="98" t="s">
        <v>258</v>
      </c>
      <c r="N43" s="96" t="s">
        <v>37</v>
      </c>
      <c r="O43" s="37">
        <v>45002.0</v>
      </c>
      <c r="P43" s="95" t="s">
        <v>258</v>
      </c>
      <c r="Q43" s="98" t="s">
        <v>258</v>
      </c>
      <c r="R43" s="56" t="s">
        <v>40</v>
      </c>
      <c r="S43" s="37">
        <v>45003.0</v>
      </c>
      <c r="T43" s="95" t="s">
        <v>258</v>
      </c>
      <c r="U43" s="98" t="s">
        <v>258</v>
      </c>
      <c r="V43" s="435" t="s">
        <v>43</v>
      </c>
      <c r="W43" s="37">
        <v>45004.0</v>
      </c>
      <c r="X43" s="95" t="s">
        <v>258</v>
      </c>
      <c r="Y43" s="502" t="s">
        <v>258</v>
      </c>
      <c r="Z43" s="96" t="s">
        <v>44</v>
      </c>
      <c r="AA43" s="495">
        <v>45005.0</v>
      </c>
      <c r="AB43" s="95" t="s">
        <v>258</v>
      </c>
      <c r="AC43" s="502" t="s">
        <v>258</v>
      </c>
    </row>
    <row r="44">
      <c r="A44" s="67"/>
      <c r="D44" s="68"/>
      <c r="F44" s="73"/>
      <c r="G44" s="439"/>
      <c r="R44" s="73"/>
    </row>
    <row r="45">
      <c r="A45" s="67"/>
      <c r="D45" s="68"/>
      <c r="F45" s="73"/>
      <c r="H45" s="139"/>
      <c r="I45" s="139"/>
      <c r="R45" s="73"/>
    </row>
    <row r="46">
      <c r="A46" s="538"/>
      <c r="B46" s="539"/>
      <c r="C46" s="539"/>
      <c r="D46" s="540"/>
      <c r="E46" s="539"/>
      <c r="F46" s="541"/>
      <c r="G46" s="539"/>
      <c r="H46" s="542"/>
      <c r="I46" s="542"/>
      <c r="J46" s="539"/>
      <c r="K46" s="539"/>
      <c r="L46" s="539"/>
      <c r="M46" s="539"/>
      <c r="N46" s="539"/>
      <c r="O46" s="539"/>
      <c r="P46" s="539"/>
      <c r="Q46" s="539"/>
      <c r="R46" s="541"/>
      <c r="S46" s="539"/>
      <c r="T46" s="539"/>
      <c r="U46" s="539"/>
      <c r="V46" s="539"/>
      <c r="W46" s="539"/>
      <c r="X46" s="539"/>
      <c r="Y46" s="539"/>
      <c r="Z46" s="539"/>
      <c r="AA46" s="539"/>
      <c r="AB46" s="539"/>
      <c r="AC46" s="539"/>
    </row>
    <row r="47">
      <c r="A47" s="538"/>
      <c r="B47" s="539"/>
      <c r="C47" s="539"/>
      <c r="D47" s="540"/>
      <c r="E47" s="539"/>
      <c r="F47" s="541"/>
      <c r="G47" s="539"/>
      <c r="H47" s="542"/>
      <c r="I47" s="542"/>
      <c r="J47" s="539"/>
      <c r="K47" s="539"/>
      <c r="L47" s="539"/>
      <c r="M47" s="539"/>
      <c r="N47" s="539"/>
      <c r="O47" s="539"/>
      <c r="P47" s="539"/>
      <c r="Q47" s="539"/>
      <c r="R47" s="541"/>
      <c r="S47" s="539"/>
      <c r="T47" s="539"/>
      <c r="U47" s="539"/>
      <c r="V47" s="539"/>
      <c r="W47" s="539"/>
      <c r="X47" s="539"/>
      <c r="Y47" s="539"/>
      <c r="Z47" s="539"/>
      <c r="AA47" s="539"/>
      <c r="AB47" s="539"/>
      <c r="AC47" s="539"/>
    </row>
    <row r="48">
      <c r="A48" s="67"/>
      <c r="D48" s="68"/>
      <c r="F48" s="73"/>
      <c r="H48" s="139"/>
      <c r="I48" s="139"/>
      <c r="R48" s="73"/>
    </row>
    <row r="49">
      <c r="A49" s="67"/>
      <c r="D49" s="68"/>
      <c r="F49" s="73"/>
      <c r="H49" s="6" t="s">
        <v>151</v>
      </c>
      <c r="I49" s="4"/>
      <c r="R49" s="73"/>
    </row>
    <row r="50">
      <c r="A50" s="67"/>
      <c r="D50" s="190" t="s">
        <v>745</v>
      </c>
      <c r="E50" s="192" t="s">
        <v>809</v>
      </c>
      <c r="F50" s="73"/>
      <c r="H50" s="191" t="s">
        <v>808</v>
      </c>
      <c r="I50" s="27" t="s">
        <v>7</v>
      </c>
      <c r="L50" s="191" t="s">
        <v>853</v>
      </c>
      <c r="M50" s="192" t="s">
        <v>8</v>
      </c>
      <c r="P50" s="190" t="s">
        <v>745</v>
      </c>
      <c r="Q50" s="28" t="s">
        <v>9</v>
      </c>
      <c r="R50" s="73"/>
      <c r="T50" s="288" t="s">
        <v>745</v>
      </c>
      <c r="U50" s="29" t="s">
        <v>10</v>
      </c>
      <c r="X50" s="288" t="s">
        <v>154</v>
      </c>
      <c r="Y50" s="191" t="s">
        <v>745</v>
      </c>
      <c r="AB50" s="288" t="s">
        <v>154</v>
      </c>
      <c r="AC50" s="191" t="s">
        <v>775</v>
      </c>
    </row>
    <row r="51">
      <c r="A51" s="693" t="s">
        <v>50</v>
      </c>
      <c r="B51" s="41" t="s">
        <v>33</v>
      </c>
      <c r="C51" s="37">
        <v>44999.0</v>
      </c>
      <c r="D51" s="725" t="s">
        <v>308</v>
      </c>
      <c r="E51" s="186" t="s">
        <v>309</v>
      </c>
      <c r="F51" s="95" t="s">
        <v>46</v>
      </c>
      <c r="G51" s="495">
        <v>45000.0</v>
      </c>
      <c r="H51" s="148" t="s">
        <v>567</v>
      </c>
      <c r="I51" s="110" t="s">
        <v>210</v>
      </c>
      <c r="J51" s="38" t="s">
        <v>36</v>
      </c>
      <c r="K51" s="37">
        <v>45001.0</v>
      </c>
      <c r="L51" s="40" t="s">
        <v>926</v>
      </c>
      <c r="M51" s="39" t="s">
        <v>927</v>
      </c>
      <c r="N51" s="96" t="s">
        <v>37</v>
      </c>
      <c r="O51" s="37">
        <v>45002.0</v>
      </c>
      <c r="P51" s="147" t="s">
        <v>236</v>
      </c>
      <c r="Q51" s="111" t="s">
        <v>125</v>
      </c>
      <c r="R51" s="95" t="s">
        <v>40</v>
      </c>
      <c r="S51" s="37">
        <v>45003.0</v>
      </c>
      <c r="T51" s="147" t="s">
        <v>236</v>
      </c>
      <c r="U51" s="111" t="s">
        <v>125</v>
      </c>
      <c r="V51" s="435" t="s">
        <v>43</v>
      </c>
      <c r="W51" s="37">
        <v>45004.0</v>
      </c>
      <c r="X51" s="96" t="s">
        <v>289</v>
      </c>
      <c r="Y51" s="391" t="s">
        <v>708</v>
      </c>
      <c r="Z51" s="47" t="s">
        <v>44</v>
      </c>
      <c r="AA51" s="495">
        <v>45005.0</v>
      </c>
      <c r="AB51" s="131" t="s">
        <v>288</v>
      </c>
      <c r="AC51" s="300" t="s">
        <v>718</v>
      </c>
    </row>
    <row r="52">
      <c r="A52" s="67"/>
      <c r="D52" s="136"/>
      <c r="E52" s="51"/>
      <c r="F52" s="73"/>
      <c r="H52" s="98"/>
      <c r="I52" s="197"/>
      <c r="L52" s="98"/>
      <c r="M52" s="39"/>
      <c r="P52" s="53"/>
      <c r="Q52" s="39"/>
      <c r="R52" s="73"/>
      <c r="X52" s="53"/>
      <c r="Y52" s="39"/>
      <c r="AB52" s="53"/>
      <c r="AC52" s="39"/>
    </row>
    <row r="53">
      <c r="A53" s="67"/>
      <c r="D53" s="53"/>
      <c r="E53" s="39"/>
      <c r="F53" s="73"/>
      <c r="H53" s="98"/>
      <c r="I53" s="197"/>
      <c r="L53" s="98"/>
      <c r="M53" s="39"/>
      <c r="P53" s="53"/>
      <c r="Q53" s="39"/>
      <c r="R53" s="73"/>
      <c r="T53" s="53"/>
      <c r="U53" s="39"/>
      <c r="X53" s="53"/>
      <c r="Y53" s="39"/>
      <c r="AB53" s="53"/>
      <c r="AC53" s="39"/>
    </row>
    <row r="54">
      <c r="A54" s="67"/>
      <c r="D54" s="190" t="s">
        <v>154</v>
      </c>
      <c r="E54" s="191" t="s">
        <v>775</v>
      </c>
      <c r="F54" s="73"/>
      <c r="H54" s="190" t="s">
        <v>765</v>
      </c>
      <c r="I54" s="27" t="s">
        <v>7</v>
      </c>
      <c r="L54" s="190" t="s">
        <v>154</v>
      </c>
      <c r="M54" s="191" t="s">
        <v>775</v>
      </c>
      <c r="P54" s="191" t="s">
        <v>853</v>
      </c>
      <c r="Q54" s="28" t="s">
        <v>9</v>
      </c>
      <c r="R54" s="73"/>
      <c r="T54" s="191" t="s">
        <v>853</v>
      </c>
      <c r="U54" s="29" t="s">
        <v>10</v>
      </c>
      <c r="X54" s="191" t="s">
        <v>853</v>
      </c>
      <c r="Y54" s="29" t="s">
        <v>11</v>
      </c>
      <c r="AB54" s="145" t="s">
        <v>51</v>
      </c>
      <c r="AC54" s="39" t="s">
        <v>920</v>
      </c>
    </row>
    <row r="55">
      <c r="A55" s="716" t="s">
        <v>52</v>
      </c>
      <c r="B55" s="41" t="s">
        <v>33</v>
      </c>
      <c r="C55" s="37">
        <v>44999.0</v>
      </c>
      <c r="D55" s="147" t="s">
        <v>288</v>
      </c>
      <c r="E55" s="300" t="s">
        <v>360</v>
      </c>
      <c r="F55" s="43" t="s">
        <v>22</v>
      </c>
      <c r="G55" s="37">
        <v>44999.0</v>
      </c>
      <c r="H55" s="300" t="s">
        <v>307</v>
      </c>
      <c r="I55" s="418" t="s">
        <v>180</v>
      </c>
      <c r="J55" s="38" t="s">
        <v>36</v>
      </c>
      <c r="K55" s="37">
        <v>45001.0</v>
      </c>
      <c r="L55" s="147" t="s">
        <v>288</v>
      </c>
      <c r="M55" s="300" t="s">
        <v>360</v>
      </c>
      <c r="N55" s="96" t="s">
        <v>37</v>
      </c>
      <c r="O55" s="37">
        <v>45002.0</v>
      </c>
      <c r="P55" s="40" t="s">
        <v>337</v>
      </c>
      <c r="Q55" s="39" t="s">
        <v>195</v>
      </c>
      <c r="R55" s="95" t="s">
        <v>40</v>
      </c>
      <c r="S55" s="37">
        <v>45003.0</v>
      </c>
      <c r="T55" s="40" t="s">
        <v>353</v>
      </c>
      <c r="U55" s="39" t="s">
        <v>354</v>
      </c>
      <c r="V55" s="435" t="s">
        <v>43</v>
      </c>
      <c r="W55" s="37">
        <v>45004.0</v>
      </c>
      <c r="X55" s="40" t="s">
        <v>70</v>
      </c>
      <c r="Y55" s="39" t="s">
        <v>897</v>
      </c>
      <c r="Z55" s="420" t="s">
        <v>44</v>
      </c>
      <c r="AA55" s="495">
        <v>45005.0</v>
      </c>
      <c r="AB55" s="300" t="s">
        <v>274</v>
      </c>
      <c r="AC55" s="98" t="s">
        <v>48</v>
      </c>
    </row>
    <row r="56">
      <c r="A56" s="67"/>
      <c r="D56" s="68"/>
    </row>
    <row r="57">
      <c r="A57" s="67"/>
      <c r="D57" s="53"/>
      <c r="E57" s="39"/>
      <c r="F57" s="73"/>
      <c r="H57" s="98"/>
      <c r="I57" s="197"/>
      <c r="L57" s="98"/>
      <c r="M57" s="39"/>
      <c r="P57" s="53"/>
      <c r="Q57" s="39"/>
      <c r="R57" s="73"/>
      <c r="T57" s="53"/>
      <c r="U57" s="39"/>
      <c r="X57" s="53"/>
      <c r="Y57" s="39"/>
      <c r="AB57" s="53"/>
      <c r="AC57" s="39"/>
    </row>
    <row r="58">
      <c r="A58" s="67"/>
      <c r="D58" s="187" t="s">
        <v>775</v>
      </c>
      <c r="E58" s="192" t="s">
        <v>809</v>
      </c>
      <c r="F58" s="73"/>
      <c r="H58" s="187" t="s">
        <v>775</v>
      </c>
      <c r="I58" s="27" t="s">
        <v>7</v>
      </c>
      <c r="L58" s="187" t="s">
        <v>775</v>
      </c>
      <c r="M58" s="192" t="s">
        <v>8</v>
      </c>
      <c r="P58" s="187" t="s">
        <v>775</v>
      </c>
      <c r="Q58" s="191" t="s">
        <v>853</v>
      </c>
      <c r="R58" s="73"/>
      <c r="T58" s="187" t="s">
        <v>775</v>
      </c>
      <c r="U58" s="190" t="s">
        <v>154</v>
      </c>
      <c r="X58" s="191" t="s">
        <v>853</v>
      </c>
      <c r="Y58" s="191" t="s">
        <v>853</v>
      </c>
      <c r="AB58" s="187" t="s">
        <v>775</v>
      </c>
      <c r="AC58" s="39" t="s">
        <v>920</v>
      </c>
    </row>
    <row r="59">
      <c r="A59" s="684" t="s">
        <v>54</v>
      </c>
      <c r="B59" s="41" t="s">
        <v>19</v>
      </c>
      <c r="C59" s="37">
        <v>44998.0</v>
      </c>
      <c r="D59" s="95" t="s">
        <v>287</v>
      </c>
      <c r="E59" s="418" t="s">
        <v>136</v>
      </c>
      <c r="F59" s="43" t="s">
        <v>22</v>
      </c>
      <c r="G59" s="37">
        <v>44999.0</v>
      </c>
      <c r="H59" s="95" t="s">
        <v>25</v>
      </c>
      <c r="I59" s="418" t="s">
        <v>25</v>
      </c>
      <c r="J59" s="38" t="s">
        <v>24</v>
      </c>
      <c r="K59" s="37">
        <v>45000.0</v>
      </c>
      <c r="L59" s="95" t="s">
        <v>287</v>
      </c>
      <c r="M59" s="418" t="s">
        <v>136</v>
      </c>
      <c r="N59" s="43" t="s">
        <v>26</v>
      </c>
      <c r="O59" s="495">
        <v>45001.0</v>
      </c>
      <c r="P59" s="95" t="s">
        <v>307</v>
      </c>
      <c r="Q59" s="40" t="s">
        <v>322</v>
      </c>
      <c r="R59" s="95" t="s">
        <v>56</v>
      </c>
      <c r="S59" s="37">
        <v>45002.0</v>
      </c>
      <c r="T59" s="95" t="s">
        <v>307</v>
      </c>
      <c r="U59" s="148" t="s">
        <v>289</v>
      </c>
      <c r="V59" s="435" t="s">
        <v>57</v>
      </c>
      <c r="W59" s="37">
        <v>45003.0</v>
      </c>
      <c r="X59" s="95" t="s">
        <v>307</v>
      </c>
      <c r="Y59" s="40" t="s">
        <v>322</v>
      </c>
      <c r="Z59" s="95" t="s">
        <v>932</v>
      </c>
      <c r="AA59" s="495">
        <v>45004.0</v>
      </c>
      <c r="AB59" s="95" t="s">
        <v>287</v>
      </c>
      <c r="AC59" s="418" t="s">
        <v>136</v>
      </c>
    </row>
    <row r="60">
      <c r="A60" s="67"/>
      <c r="B60" s="68"/>
      <c r="C60" s="68"/>
    </row>
    <row r="61">
      <c r="A61" s="67"/>
      <c r="B61" s="68"/>
      <c r="C61" s="68"/>
    </row>
    <row r="62">
      <c r="A62" s="67"/>
      <c r="B62" s="68" t="s">
        <v>25</v>
      </c>
      <c r="C62" s="68" t="s">
        <v>166</v>
      </c>
    </row>
    <row r="63">
      <c r="A63" s="67" t="s">
        <v>18</v>
      </c>
      <c r="B63" s="68" t="s">
        <v>170</v>
      </c>
      <c r="C63" s="68" t="s">
        <v>158</v>
      </c>
    </row>
    <row r="64">
      <c r="A64" s="67" t="s">
        <v>52</v>
      </c>
      <c r="B64" s="68" t="s">
        <v>170</v>
      </c>
      <c r="C64" s="68" t="s">
        <v>158</v>
      </c>
    </row>
    <row r="65">
      <c r="A65" s="67" t="s">
        <v>176</v>
      </c>
      <c r="B65" s="68" t="s">
        <v>168</v>
      </c>
      <c r="C65" s="68" t="s">
        <v>158</v>
      </c>
    </row>
    <row r="66">
      <c r="A66" s="225" t="s">
        <v>69</v>
      </c>
      <c r="B66" s="152" t="s">
        <v>169</v>
      </c>
      <c r="C66" s="152" t="s">
        <v>933</v>
      </c>
      <c r="D66" s="152"/>
      <c r="E66" s="152"/>
      <c r="Y66" s="226"/>
      <c r="Z66" s="226"/>
    </row>
    <row r="67">
      <c r="A67" s="225" t="s">
        <v>45</v>
      </c>
      <c r="B67" s="152" t="s">
        <v>169</v>
      </c>
      <c r="D67" s="152"/>
      <c r="Y67" s="226"/>
      <c r="Z67" s="226"/>
    </row>
    <row r="68">
      <c r="A68" s="67" t="s">
        <v>54</v>
      </c>
      <c r="B68" s="68" t="s">
        <v>175</v>
      </c>
      <c r="Y68" s="228"/>
      <c r="Z68" s="228"/>
    </row>
    <row r="69">
      <c r="A69" s="67" t="s">
        <v>88</v>
      </c>
      <c r="B69" s="68" t="s">
        <v>169</v>
      </c>
      <c r="C69" s="68" t="s">
        <v>158</v>
      </c>
    </row>
    <row r="70">
      <c r="A70" s="225" t="s">
        <v>403</v>
      </c>
      <c r="B70" s="68" t="s">
        <v>174</v>
      </c>
      <c r="C70" s="68" t="s">
        <v>158</v>
      </c>
      <c r="E70" s="153"/>
      <c r="F70" s="153"/>
      <c r="U70" s="104"/>
      <c r="V70" s="226">
        <v>91.0</v>
      </c>
      <c r="W70" s="226">
        <v>34.0</v>
      </c>
      <c r="X70" s="727">
        <v>24.0</v>
      </c>
    </row>
    <row r="71">
      <c r="A71" s="225" t="s">
        <v>82</v>
      </c>
      <c r="B71" s="152" t="s">
        <v>175</v>
      </c>
      <c r="C71" s="152" t="s">
        <v>933</v>
      </c>
      <c r="D71" s="152"/>
      <c r="E71" s="152"/>
      <c r="F71" s="153"/>
      <c r="V71" s="68">
        <v>51.0</v>
      </c>
      <c r="W71" s="68">
        <v>60.0</v>
      </c>
      <c r="X71" s="68">
        <v>32.0</v>
      </c>
      <c r="Y71" s="68">
        <v>13.0</v>
      </c>
    </row>
    <row r="72">
      <c r="A72" s="225" t="s">
        <v>123</v>
      </c>
      <c r="B72" s="152" t="s">
        <v>175</v>
      </c>
      <c r="C72" s="153"/>
      <c r="D72" s="152"/>
      <c r="E72" s="153"/>
      <c r="F72" s="153"/>
    </row>
    <row r="73">
      <c r="A73" s="225" t="s">
        <v>501</v>
      </c>
      <c r="B73" s="152" t="s">
        <v>166</v>
      </c>
      <c r="C73" s="152"/>
      <c r="D73" s="152"/>
      <c r="E73" s="236"/>
      <c r="F73" s="153"/>
    </row>
    <row r="74">
      <c r="A74" s="225" t="s">
        <v>97</v>
      </c>
      <c r="B74" s="68" t="s">
        <v>171</v>
      </c>
      <c r="C74" s="236"/>
      <c r="E74" s="236"/>
      <c r="F74" s="153"/>
    </row>
    <row r="75">
      <c r="A75" s="153"/>
      <c r="B75" s="153"/>
      <c r="C75" s="153"/>
      <c r="D75" s="153"/>
      <c r="E75" s="136"/>
      <c r="F75" s="117"/>
    </row>
    <row r="76">
      <c r="A76" s="153"/>
      <c r="B76" s="153"/>
      <c r="C76" s="153"/>
      <c r="D76" s="153" t="s">
        <v>1</v>
      </c>
      <c r="E76" s="136">
        <v>121.5</v>
      </c>
      <c r="F76" s="117"/>
    </row>
    <row r="77">
      <c r="A77" s="153"/>
      <c r="B77" s="153"/>
      <c r="C77" s="153"/>
      <c r="D77" s="153" t="s">
        <v>547</v>
      </c>
      <c r="E77" s="136">
        <v>0.0</v>
      </c>
      <c r="F77" s="153"/>
    </row>
    <row r="78">
      <c r="A78" s="153"/>
      <c r="B78" s="153"/>
      <c r="C78" s="153"/>
      <c r="D78" s="153" t="s">
        <v>31</v>
      </c>
      <c r="E78" s="380">
        <v>156.0</v>
      </c>
      <c r="F78" s="153"/>
    </row>
    <row r="79">
      <c r="A79" s="153"/>
      <c r="B79" s="153"/>
      <c r="C79" s="153"/>
      <c r="D79" s="153" t="s">
        <v>23</v>
      </c>
      <c r="E79" s="136">
        <v>73.5</v>
      </c>
      <c r="F79" s="153"/>
    </row>
    <row r="80">
      <c r="A80" s="153"/>
      <c r="B80" s="153"/>
      <c r="C80" s="153"/>
      <c r="D80" s="152" t="s">
        <v>49</v>
      </c>
      <c r="E80" s="380">
        <v>22.0</v>
      </c>
      <c r="F80" s="153"/>
    </row>
    <row r="81">
      <c r="D81" s="68" t="s">
        <v>51</v>
      </c>
      <c r="E81" s="99">
        <v>149.0</v>
      </c>
    </row>
  </sheetData>
  <mergeCells count="18">
    <mergeCell ref="D1:E1"/>
    <mergeCell ref="H1:I1"/>
    <mergeCell ref="T1:U1"/>
    <mergeCell ref="H10:I10"/>
    <mergeCell ref="T10:U10"/>
    <mergeCell ref="H18:I18"/>
    <mergeCell ref="T18:U18"/>
    <mergeCell ref="D40:E40"/>
    <mergeCell ref="H40:I40"/>
    <mergeCell ref="T40:U40"/>
    <mergeCell ref="H49:I49"/>
    <mergeCell ref="D18:E18"/>
    <mergeCell ref="D26:E26"/>
    <mergeCell ref="H26:I26"/>
    <mergeCell ref="T26:U26"/>
    <mergeCell ref="X26:Y26"/>
    <mergeCell ref="H34:I34"/>
    <mergeCell ref="T34:U34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8.38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45000.0</v>
      </c>
      <c r="B2" s="68" t="s">
        <v>123</v>
      </c>
      <c r="C2" s="68" t="s">
        <v>23</v>
      </c>
      <c r="D2" s="234" t="s">
        <v>169</v>
      </c>
      <c r="E2" s="233">
        <v>45001.0</v>
      </c>
      <c r="F2" s="237">
        <v>0.020833333333333332</v>
      </c>
      <c r="G2" s="237">
        <v>0.3541666666666667</v>
      </c>
      <c r="H2" s="68">
        <v>8.0</v>
      </c>
      <c r="I2" s="68">
        <v>0.0</v>
      </c>
      <c r="J2" s="68">
        <v>2.5</v>
      </c>
      <c r="K2" s="68">
        <v>5.5</v>
      </c>
    </row>
    <row r="3">
      <c r="A3" s="233">
        <v>45000.0</v>
      </c>
      <c r="B3" s="68" t="s">
        <v>18</v>
      </c>
      <c r="C3" s="68" t="s">
        <v>23</v>
      </c>
      <c r="D3" s="234" t="s">
        <v>169</v>
      </c>
      <c r="E3" s="233">
        <v>45001.0</v>
      </c>
      <c r="F3" s="237">
        <v>0.3541666666666667</v>
      </c>
      <c r="G3" s="237">
        <v>0.4583333333333333</v>
      </c>
      <c r="H3" s="235">
        <v>2.5</v>
      </c>
      <c r="I3" s="235">
        <v>0.0</v>
      </c>
      <c r="J3" s="235">
        <v>2.5</v>
      </c>
      <c r="K3" s="235">
        <v>0.0</v>
      </c>
      <c r="L3" s="152"/>
    </row>
    <row r="4">
      <c r="A4" s="233">
        <v>45000.0</v>
      </c>
      <c r="B4" s="68" t="s">
        <v>501</v>
      </c>
      <c r="C4" s="68" t="s">
        <v>23</v>
      </c>
      <c r="D4" s="234" t="s">
        <v>169</v>
      </c>
      <c r="E4" s="233">
        <v>45001.0</v>
      </c>
      <c r="F4" s="235">
        <v>0.0</v>
      </c>
      <c r="G4" s="235">
        <v>0.0</v>
      </c>
      <c r="H4" s="235">
        <v>0.0</v>
      </c>
      <c r="I4" s="235">
        <v>0.0</v>
      </c>
      <c r="J4" s="235">
        <v>0.0</v>
      </c>
      <c r="K4" s="235">
        <v>0.0</v>
      </c>
      <c r="L4" s="152" t="s">
        <v>166</v>
      </c>
    </row>
    <row r="5">
      <c r="A5" s="233">
        <v>45000.0</v>
      </c>
      <c r="B5" s="68" t="s">
        <v>50</v>
      </c>
      <c r="C5" s="68" t="s">
        <v>1</v>
      </c>
      <c r="D5" s="234" t="s">
        <v>169</v>
      </c>
      <c r="E5" s="233">
        <v>45001.0</v>
      </c>
      <c r="F5" s="237">
        <v>0.1875</v>
      </c>
      <c r="G5" s="237">
        <v>0.4791666666666667</v>
      </c>
      <c r="H5" s="68">
        <v>7.0</v>
      </c>
      <c r="I5" s="68">
        <v>0.0</v>
      </c>
      <c r="J5" s="68">
        <v>5.5</v>
      </c>
      <c r="K5" s="68">
        <v>1.5</v>
      </c>
    </row>
    <row r="6">
      <c r="A6" s="233">
        <v>45000.0</v>
      </c>
      <c r="B6" s="68" t="s">
        <v>45</v>
      </c>
      <c r="C6" s="68" t="s">
        <v>1</v>
      </c>
      <c r="D6" s="234" t="s">
        <v>169</v>
      </c>
      <c r="E6" s="233">
        <v>45001.0</v>
      </c>
      <c r="F6" s="235">
        <v>0.0</v>
      </c>
      <c r="G6" s="235">
        <v>0.0</v>
      </c>
      <c r="H6" s="235">
        <v>0.0</v>
      </c>
      <c r="I6" s="235">
        <v>0.0</v>
      </c>
      <c r="J6" s="235">
        <v>0.0</v>
      </c>
      <c r="K6" s="235">
        <v>0.0</v>
      </c>
      <c r="L6" s="152" t="s">
        <v>25</v>
      </c>
    </row>
    <row r="7">
      <c r="A7" s="233">
        <v>45000.0</v>
      </c>
      <c r="B7" s="68" t="s">
        <v>52</v>
      </c>
      <c r="C7" s="68" t="s">
        <v>49</v>
      </c>
      <c r="D7" s="234" t="s">
        <v>169</v>
      </c>
      <c r="E7" s="233">
        <v>45001.0</v>
      </c>
      <c r="F7" s="237">
        <v>0.16666666666666666</v>
      </c>
      <c r="G7" s="237">
        <v>0.3333333333333333</v>
      </c>
      <c r="H7" s="68">
        <v>4.0</v>
      </c>
      <c r="I7" s="68">
        <v>0.0</v>
      </c>
      <c r="J7" s="68">
        <v>2.0</v>
      </c>
      <c r="K7" s="68">
        <v>2.0</v>
      </c>
    </row>
    <row r="8">
      <c r="A8" s="233">
        <v>45000.0</v>
      </c>
      <c r="B8" s="68" t="s">
        <v>52</v>
      </c>
      <c r="C8" s="68" t="s">
        <v>51</v>
      </c>
      <c r="D8" s="234" t="s">
        <v>169</v>
      </c>
      <c r="E8" s="233">
        <v>45001.0</v>
      </c>
      <c r="F8" s="237">
        <v>0.3333333333333333</v>
      </c>
      <c r="G8" s="237">
        <v>0.5</v>
      </c>
      <c r="H8" s="68">
        <v>4.0</v>
      </c>
      <c r="I8" s="68">
        <v>0.0</v>
      </c>
      <c r="J8" s="68">
        <v>4.0</v>
      </c>
      <c r="K8" s="68">
        <v>0.0</v>
      </c>
    </row>
    <row r="9">
      <c r="A9" s="233">
        <v>45000.0</v>
      </c>
      <c r="B9" s="68" t="s">
        <v>82</v>
      </c>
      <c r="C9" s="68" t="s">
        <v>51</v>
      </c>
      <c r="D9" s="234" t="s">
        <v>169</v>
      </c>
      <c r="E9" s="233">
        <v>45001.0</v>
      </c>
      <c r="F9" s="237">
        <v>0.16666666666666666</v>
      </c>
      <c r="G9" s="237">
        <v>0.5208333333333334</v>
      </c>
      <c r="H9" s="68">
        <v>8.5</v>
      </c>
      <c r="I9" s="68">
        <v>0.5</v>
      </c>
      <c r="J9" s="68">
        <v>6.0</v>
      </c>
      <c r="K9" s="68">
        <v>2.0</v>
      </c>
      <c r="L9" s="153" t="s">
        <v>192</v>
      </c>
    </row>
    <row r="10">
      <c r="A10" s="233">
        <v>45000.0</v>
      </c>
      <c r="B10" s="152" t="s">
        <v>69</v>
      </c>
      <c r="C10" s="68" t="s">
        <v>51</v>
      </c>
      <c r="D10" s="234" t="s">
        <v>169</v>
      </c>
      <c r="E10" s="233">
        <v>45001.0</v>
      </c>
      <c r="F10" s="235">
        <v>0.0</v>
      </c>
      <c r="G10" s="235">
        <v>0.0</v>
      </c>
      <c r="H10" s="235">
        <v>0.0</v>
      </c>
      <c r="I10" s="235">
        <v>0.0</v>
      </c>
      <c r="J10" s="235">
        <v>0.0</v>
      </c>
      <c r="K10" s="235">
        <v>0.0</v>
      </c>
      <c r="L10" s="152" t="s">
        <v>25</v>
      </c>
    </row>
    <row r="11">
      <c r="A11" s="233">
        <v>45000.0</v>
      </c>
      <c r="B11" s="155" t="s">
        <v>97</v>
      </c>
      <c r="C11" s="68" t="s">
        <v>31</v>
      </c>
      <c r="D11" s="234" t="s">
        <v>169</v>
      </c>
      <c r="E11" s="233">
        <v>45001.0</v>
      </c>
      <c r="F11" s="237">
        <v>0.22916666666666666</v>
      </c>
      <c r="G11" s="237">
        <v>0.5416666666666666</v>
      </c>
      <c r="H11" s="68">
        <v>7.5</v>
      </c>
      <c r="I11" s="68">
        <v>0.0</v>
      </c>
      <c r="J11" s="68">
        <v>7.0</v>
      </c>
      <c r="K11" s="68">
        <v>0.5</v>
      </c>
    </row>
    <row r="12">
      <c r="A12" s="233">
        <v>45000.0</v>
      </c>
      <c r="B12" s="153" t="s">
        <v>403</v>
      </c>
      <c r="C12" s="68" t="s">
        <v>31</v>
      </c>
      <c r="D12" s="234" t="s">
        <v>169</v>
      </c>
      <c r="E12" s="233">
        <v>45001.0</v>
      </c>
      <c r="F12" s="238">
        <v>0.20833333333333334</v>
      </c>
      <c r="G12" s="237">
        <v>0.5208333333333334</v>
      </c>
      <c r="H12" s="68">
        <v>7.5</v>
      </c>
      <c r="I12" s="68">
        <v>7.5</v>
      </c>
      <c r="J12" s="68">
        <v>0.0</v>
      </c>
      <c r="K12" s="68">
        <v>0.0</v>
      </c>
      <c r="L12" s="68" t="s">
        <v>158</v>
      </c>
    </row>
    <row r="13">
      <c r="A13" s="233">
        <v>45001.0</v>
      </c>
      <c r="B13" s="68" t="s">
        <v>88</v>
      </c>
      <c r="C13" s="68" t="s">
        <v>31</v>
      </c>
      <c r="D13" s="234" t="s">
        <v>169</v>
      </c>
      <c r="E13" s="233">
        <v>45001.0</v>
      </c>
      <c r="F13" s="237">
        <v>0.9166666666666666</v>
      </c>
      <c r="G13" s="237">
        <v>0.20833333333333334</v>
      </c>
      <c r="H13" s="68">
        <v>7.0</v>
      </c>
      <c r="I13" s="68">
        <v>7.0</v>
      </c>
      <c r="J13" s="68">
        <v>0.0</v>
      </c>
      <c r="K13" s="68">
        <v>0.0</v>
      </c>
      <c r="L13" s="68" t="s">
        <v>158</v>
      </c>
    </row>
    <row r="14">
      <c r="A14" s="233">
        <v>45001.0</v>
      </c>
      <c r="B14" s="68" t="s">
        <v>18</v>
      </c>
      <c r="C14" s="68" t="s">
        <v>1</v>
      </c>
      <c r="D14" s="234" t="s">
        <v>169</v>
      </c>
      <c r="E14" s="233">
        <v>45001.0</v>
      </c>
      <c r="F14" s="237">
        <v>0.9375</v>
      </c>
      <c r="G14" s="237">
        <v>0.16666666666666666</v>
      </c>
      <c r="H14" s="68">
        <v>5.5</v>
      </c>
      <c r="I14" s="68">
        <v>0.0</v>
      </c>
      <c r="J14" s="68">
        <v>0.0</v>
      </c>
      <c r="K14" s="68">
        <v>5.5</v>
      </c>
    </row>
    <row r="15">
      <c r="A15" s="233">
        <v>45001.0</v>
      </c>
      <c r="B15" s="68" t="s">
        <v>54</v>
      </c>
      <c r="C15" s="68" t="s">
        <v>51</v>
      </c>
      <c r="D15" s="234" t="s">
        <v>169</v>
      </c>
      <c r="E15" s="233">
        <v>45001.0</v>
      </c>
      <c r="F15" s="237">
        <v>0.9583333333333334</v>
      </c>
      <c r="G15" s="237">
        <v>0.16666666666666666</v>
      </c>
      <c r="H15" s="68">
        <v>5.0</v>
      </c>
      <c r="I15" s="68">
        <v>0.0</v>
      </c>
      <c r="J15" s="68">
        <v>0.0</v>
      </c>
      <c r="K15" s="68">
        <v>5.0</v>
      </c>
    </row>
    <row r="16">
      <c r="A16" s="233">
        <v>45001.0</v>
      </c>
      <c r="B16" s="68" t="s">
        <v>54</v>
      </c>
      <c r="C16" s="68" t="s">
        <v>1</v>
      </c>
      <c r="D16" s="234" t="s">
        <v>169</v>
      </c>
      <c r="E16" s="233">
        <v>45001.0</v>
      </c>
      <c r="F16" s="237">
        <v>0.16666666666666666</v>
      </c>
      <c r="G16" s="237">
        <v>0.25</v>
      </c>
      <c r="H16" s="68">
        <v>2.0</v>
      </c>
      <c r="I16" s="68">
        <v>0.0</v>
      </c>
      <c r="J16" s="68">
        <v>0.0</v>
      </c>
      <c r="K16" s="68">
        <v>2.0</v>
      </c>
      <c r="L16" s="153"/>
    </row>
    <row r="17">
      <c r="A17" s="233">
        <v>45001.0</v>
      </c>
      <c r="B17" s="68" t="s">
        <v>123</v>
      </c>
      <c r="C17" s="68" t="s">
        <v>23</v>
      </c>
      <c r="D17" s="234" t="s">
        <v>168</v>
      </c>
      <c r="E17" s="233">
        <v>45002.0</v>
      </c>
      <c r="F17" s="237">
        <v>0.020833333333333332</v>
      </c>
      <c r="G17" s="237">
        <v>0.25</v>
      </c>
      <c r="H17" s="68">
        <v>5.5</v>
      </c>
      <c r="I17" s="68">
        <v>0.0</v>
      </c>
      <c r="J17" s="68">
        <v>0.0</v>
      </c>
      <c r="K17" s="68">
        <v>5.5</v>
      </c>
    </row>
    <row r="18">
      <c r="A18" s="233">
        <v>45001.0</v>
      </c>
      <c r="B18" s="68" t="s">
        <v>501</v>
      </c>
      <c r="C18" s="68" t="s">
        <v>23</v>
      </c>
      <c r="D18" s="234" t="s">
        <v>168</v>
      </c>
      <c r="E18" s="233">
        <v>45002.0</v>
      </c>
      <c r="F18" s="235">
        <v>0.0</v>
      </c>
      <c r="G18" s="235">
        <v>0.0</v>
      </c>
      <c r="H18" s="235">
        <v>0.0</v>
      </c>
      <c r="I18" s="235">
        <v>0.0</v>
      </c>
      <c r="J18" s="235">
        <v>0.0</v>
      </c>
      <c r="K18" s="235">
        <v>0.0</v>
      </c>
      <c r="L18" s="152" t="s">
        <v>166</v>
      </c>
    </row>
    <row r="19">
      <c r="A19" s="233">
        <v>45001.0</v>
      </c>
      <c r="B19" s="68" t="s">
        <v>50</v>
      </c>
      <c r="C19" s="68" t="s">
        <v>23</v>
      </c>
      <c r="D19" s="234" t="s">
        <v>168</v>
      </c>
      <c r="E19" s="233">
        <v>45002.0</v>
      </c>
      <c r="F19" s="237">
        <v>0.25</v>
      </c>
      <c r="G19" s="237">
        <v>0.4583333333333333</v>
      </c>
      <c r="H19" s="68">
        <v>5.0</v>
      </c>
      <c r="I19" s="68">
        <v>0.0</v>
      </c>
      <c r="J19" s="68">
        <v>5.0</v>
      </c>
      <c r="K19" s="68">
        <v>0.0</v>
      </c>
    </row>
    <row r="20">
      <c r="A20" s="233">
        <v>45001.0</v>
      </c>
      <c r="B20" s="68" t="s">
        <v>45</v>
      </c>
      <c r="C20" s="68" t="s">
        <v>1</v>
      </c>
      <c r="D20" s="234" t="s">
        <v>168</v>
      </c>
      <c r="E20" s="233">
        <v>45002.0</v>
      </c>
      <c r="F20" s="237">
        <v>0.2708333333333333</v>
      </c>
      <c r="G20" s="237">
        <v>0.4791666666666667</v>
      </c>
      <c r="H20" s="68">
        <v>5.0</v>
      </c>
      <c r="I20" s="68">
        <v>0.0</v>
      </c>
      <c r="J20" s="68">
        <v>5.0</v>
      </c>
      <c r="K20" s="68">
        <v>0.0</v>
      </c>
    </row>
    <row r="21">
      <c r="A21" s="233">
        <v>45001.0</v>
      </c>
      <c r="B21" s="68" t="s">
        <v>52</v>
      </c>
      <c r="C21" s="68" t="s">
        <v>1</v>
      </c>
      <c r="D21" s="234" t="s">
        <v>168</v>
      </c>
      <c r="E21" s="233">
        <v>45002.0</v>
      </c>
      <c r="F21" s="237">
        <v>0.16666666666666666</v>
      </c>
      <c r="G21" s="237">
        <v>0.5625</v>
      </c>
      <c r="H21" s="68">
        <v>9.5</v>
      </c>
      <c r="I21" s="68">
        <v>1.5</v>
      </c>
      <c r="J21" s="68">
        <v>6.0</v>
      </c>
      <c r="K21" s="68">
        <v>2.0</v>
      </c>
    </row>
    <row r="22">
      <c r="A22" s="233">
        <v>45001.0</v>
      </c>
      <c r="B22" s="68" t="s">
        <v>82</v>
      </c>
      <c r="C22" s="68" t="s">
        <v>51</v>
      </c>
      <c r="D22" s="234" t="s">
        <v>168</v>
      </c>
      <c r="E22" s="233">
        <v>45002.0</v>
      </c>
      <c r="F22" s="237">
        <v>0.16666666666666666</v>
      </c>
      <c r="G22" s="237">
        <v>0.5</v>
      </c>
      <c r="H22" s="68">
        <v>8.0</v>
      </c>
      <c r="I22" s="68">
        <v>0.0</v>
      </c>
      <c r="J22" s="68">
        <v>6.0</v>
      </c>
      <c r="K22" s="68">
        <v>2.0</v>
      </c>
    </row>
    <row r="23">
      <c r="A23" s="233">
        <v>45001.0</v>
      </c>
      <c r="B23" s="152" t="s">
        <v>69</v>
      </c>
      <c r="C23" s="68" t="s">
        <v>51</v>
      </c>
      <c r="D23" s="234" t="s">
        <v>168</v>
      </c>
      <c r="E23" s="233">
        <v>45002.0</v>
      </c>
      <c r="F23" s="237">
        <v>0.16666666666666666</v>
      </c>
      <c r="G23" s="237">
        <v>0.5208333333333334</v>
      </c>
      <c r="H23" s="68">
        <v>8.5</v>
      </c>
      <c r="I23" s="68">
        <v>0.5</v>
      </c>
      <c r="J23" s="68">
        <v>6.0</v>
      </c>
      <c r="K23" s="68">
        <v>2.0</v>
      </c>
      <c r="L23" s="153" t="s">
        <v>192</v>
      </c>
    </row>
    <row r="24">
      <c r="A24" s="233">
        <v>45001.0</v>
      </c>
      <c r="B24" s="155" t="s">
        <v>97</v>
      </c>
      <c r="C24" s="68" t="s">
        <v>31</v>
      </c>
      <c r="D24" s="234" t="s">
        <v>168</v>
      </c>
      <c r="E24" s="233">
        <v>45002.0</v>
      </c>
      <c r="F24" s="237">
        <v>0.22916666666666666</v>
      </c>
      <c r="G24" s="237">
        <v>0.5416666666666666</v>
      </c>
      <c r="H24" s="68">
        <v>7.5</v>
      </c>
      <c r="I24" s="68">
        <v>0.0</v>
      </c>
      <c r="J24" s="68">
        <v>7.0</v>
      </c>
      <c r="K24" s="68">
        <v>0.5</v>
      </c>
    </row>
    <row r="25">
      <c r="A25" s="233">
        <v>45001.0</v>
      </c>
      <c r="B25" s="153" t="s">
        <v>403</v>
      </c>
      <c r="C25" s="68" t="s">
        <v>31</v>
      </c>
      <c r="D25" s="234" t="s">
        <v>168</v>
      </c>
      <c r="E25" s="233">
        <v>45002.0</v>
      </c>
      <c r="F25" s="238">
        <v>0.20833333333333334</v>
      </c>
      <c r="G25" s="237">
        <v>0.5208333333333334</v>
      </c>
      <c r="H25" s="68">
        <v>7.5</v>
      </c>
      <c r="I25" s="68">
        <v>0.0</v>
      </c>
      <c r="J25" s="68">
        <v>6.5</v>
      </c>
      <c r="K25" s="68">
        <v>1.0</v>
      </c>
    </row>
    <row r="26">
      <c r="A26" s="233">
        <v>45002.0</v>
      </c>
      <c r="B26" s="68" t="s">
        <v>88</v>
      </c>
      <c r="C26" s="68" t="s">
        <v>31</v>
      </c>
      <c r="D26" s="234" t="s">
        <v>168</v>
      </c>
      <c r="E26" s="233">
        <v>45002.0</v>
      </c>
      <c r="F26" s="237">
        <v>0.9166666666666666</v>
      </c>
      <c r="G26" s="237">
        <v>0.25</v>
      </c>
      <c r="H26" s="68">
        <v>8.0</v>
      </c>
      <c r="I26" s="68">
        <v>0.0</v>
      </c>
      <c r="J26" s="68">
        <v>0.0</v>
      </c>
      <c r="K26" s="68">
        <v>8.0</v>
      </c>
    </row>
    <row r="27">
      <c r="A27" s="233">
        <v>45002.0</v>
      </c>
      <c r="B27" s="68" t="s">
        <v>18</v>
      </c>
      <c r="C27" s="68" t="s">
        <v>1</v>
      </c>
      <c r="D27" s="234" t="s">
        <v>168</v>
      </c>
      <c r="E27" s="233">
        <v>45002.0</v>
      </c>
      <c r="F27" s="237">
        <v>0.9375</v>
      </c>
      <c r="G27" s="237">
        <v>0.25</v>
      </c>
      <c r="H27" s="68">
        <v>7.5</v>
      </c>
      <c r="I27" s="68">
        <v>7.5</v>
      </c>
      <c r="J27" s="68">
        <v>0.0</v>
      </c>
      <c r="K27" s="68">
        <v>0.0</v>
      </c>
      <c r="L27" s="68" t="s">
        <v>158</v>
      </c>
    </row>
    <row r="28">
      <c r="A28" s="233">
        <v>45002.0</v>
      </c>
      <c r="B28" s="68" t="s">
        <v>54</v>
      </c>
      <c r="C28" s="68" t="s">
        <v>51</v>
      </c>
      <c r="D28" s="234" t="s">
        <v>168</v>
      </c>
      <c r="E28" s="233">
        <v>45002.0</v>
      </c>
      <c r="F28" s="237">
        <v>0.9583333333333334</v>
      </c>
      <c r="G28" s="237">
        <v>0.16666666666666666</v>
      </c>
      <c r="H28" s="68">
        <v>5.0</v>
      </c>
      <c r="I28" s="68">
        <v>0.0</v>
      </c>
      <c r="J28" s="68">
        <v>0.0</v>
      </c>
      <c r="K28" s="68">
        <v>5.0</v>
      </c>
    </row>
    <row r="29">
      <c r="A29" s="233">
        <v>45002.0</v>
      </c>
      <c r="B29" s="68" t="s">
        <v>54</v>
      </c>
      <c r="C29" s="68" t="s">
        <v>49</v>
      </c>
      <c r="D29" s="234" t="s">
        <v>170</v>
      </c>
      <c r="E29" s="233">
        <v>45003.0</v>
      </c>
      <c r="F29" s="237">
        <v>0.16666666666666666</v>
      </c>
      <c r="G29" s="237">
        <v>0.375</v>
      </c>
      <c r="H29" s="68">
        <v>5.0</v>
      </c>
      <c r="I29" s="68">
        <v>2.0</v>
      </c>
      <c r="J29" s="68">
        <v>1.0</v>
      </c>
      <c r="K29" s="68">
        <v>2.0</v>
      </c>
      <c r="L29" s="152" t="s">
        <v>411</v>
      </c>
    </row>
    <row r="30">
      <c r="A30" s="233">
        <v>45002.0</v>
      </c>
      <c r="B30" s="68" t="s">
        <v>123</v>
      </c>
      <c r="C30" s="68" t="s">
        <v>23</v>
      </c>
      <c r="D30" s="234" t="s">
        <v>170</v>
      </c>
      <c r="E30" s="233">
        <v>45003.0</v>
      </c>
      <c r="F30" s="237">
        <v>0.020833333333333332</v>
      </c>
      <c r="G30" s="237">
        <v>0.25</v>
      </c>
      <c r="H30" s="68">
        <v>5.5</v>
      </c>
      <c r="I30" s="68">
        <v>0.0</v>
      </c>
      <c r="J30" s="68">
        <v>0.0</v>
      </c>
      <c r="K30" s="68">
        <v>5.5</v>
      </c>
    </row>
    <row r="31">
      <c r="A31" s="233">
        <v>45002.0</v>
      </c>
      <c r="B31" s="68" t="s">
        <v>501</v>
      </c>
      <c r="C31" s="68" t="s">
        <v>23</v>
      </c>
      <c r="D31" s="234" t="s">
        <v>170</v>
      </c>
      <c r="E31" s="233">
        <v>45003.0</v>
      </c>
      <c r="F31" s="235">
        <v>0.0</v>
      </c>
      <c r="G31" s="235">
        <v>0.0</v>
      </c>
      <c r="H31" s="235">
        <v>0.0</v>
      </c>
      <c r="I31" s="235">
        <v>0.0</v>
      </c>
      <c r="J31" s="235">
        <v>0.0</v>
      </c>
      <c r="K31" s="235">
        <v>0.0</v>
      </c>
      <c r="L31" s="152" t="s">
        <v>166</v>
      </c>
    </row>
    <row r="32">
      <c r="A32" s="233">
        <v>45002.0</v>
      </c>
      <c r="B32" s="68" t="s">
        <v>50</v>
      </c>
      <c r="C32" s="68" t="s">
        <v>23</v>
      </c>
      <c r="D32" s="234" t="s">
        <v>170</v>
      </c>
      <c r="E32" s="233">
        <v>45003.0</v>
      </c>
      <c r="F32" s="237">
        <v>0.25</v>
      </c>
      <c r="G32" s="237">
        <v>0.4583333333333333</v>
      </c>
      <c r="H32" s="68">
        <v>5.0</v>
      </c>
      <c r="I32" s="68">
        <v>5.0</v>
      </c>
      <c r="J32" s="68">
        <v>0.0</v>
      </c>
      <c r="K32" s="68">
        <v>0.0</v>
      </c>
      <c r="L32" s="68" t="s">
        <v>158</v>
      </c>
    </row>
    <row r="33">
      <c r="A33" s="233">
        <v>45002.0</v>
      </c>
      <c r="B33" s="68" t="s">
        <v>45</v>
      </c>
      <c r="C33" s="68" t="s">
        <v>1</v>
      </c>
      <c r="D33" s="234" t="s">
        <v>170</v>
      </c>
      <c r="E33" s="233">
        <v>45003.0</v>
      </c>
      <c r="F33" s="237">
        <v>0.25</v>
      </c>
      <c r="G33" s="237">
        <v>0.5625</v>
      </c>
      <c r="H33" s="68">
        <v>7.5</v>
      </c>
      <c r="I33" s="68">
        <v>0.0</v>
      </c>
      <c r="J33" s="68">
        <v>7.5</v>
      </c>
      <c r="K33" s="68">
        <v>0.0</v>
      </c>
    </row>
    <row r="34">
      <c r="A34" s="233">
        <v>45002.0</v>
      </c>
      <c r="B34" s="68" t="s">
        <v>52</v>
      </c>
      <c r="C34" s="68" t="s">
        <v>1</v>
      </c>
      <c r="D34" s="234" t="s">
        <v>170</v>
      </c>
      <c r="E34" s="233">
        <v>45003.0</v>
      </c>
      <c r="F34" s="237">
        <v>0.16666666666666666</v>
      </c>
      <c r="G34" s="237">
        <v>0.5625</v>
      </c>
      <c r="H34" s="68">
        <v>9.5</v>
      </c>
      <c r="I34" s="68">
        <v>9.5</v>
      </c>
      <c r="J34" s="68">
        <v>0.0</v>
      </c>
      <c r="K34" s="68">
        <v>0.0</v>
      </c>
      <c r="L34" s="68" t="s">
        <v>158</v>
      </c>
    </row>
    <row r="35">
      <c r="A35" s="233">
        <v>45002.0</v>
      </c>
      <c r="B35" s="68" t="s">
        <v>82</v>
      </c>
      <c r="C35" s="68" t="s">
        <v>51</v>
      </c>
      <c r="D35" s="234" t="s">
        <v>170</v>
      </c>
      <c r="E35" s="233">
        <v>45003.0</v>
      </c>
      <c r="F35" s="237">
        <v>0.16666666666666666</v>
      </c>
      <c r="G35" s="237">
        <v>0.5</v>
      </c>
      <c r="H35" s="68">
        <v>8.0</v>
      </c>
      <c r="I35" s="68">
        <v>0.0</v>
      </c>
      <c r="J35" s="68">
        <v>6.0</v>
      </c>
      <c r="K35" s="68">
        <v>2.0</v>
      </c>
      <c r="L35" s="153"/>
    </row>
    <row r="36">
      <c r="A36" s="233">
        <v>45002.0</v>
      </c>
      <c r="B36" s="152" t="s">
        <v>69</v>
      </c>
      <c r="C36" s="68" t="s">
        <v>51</v>
      </c>
      <c r="D36" s="234" t="s">
        <v>170</v>
      </c>
      <c r="E36" s="233">
        <v>45003.0</v>
      </c>
      <c r="F36" s="237">
        <v>0.16666666666666666</v>
      </c>
      <c r="G36" s="237">
        <v>0.5208333333333334</v>
      </c>
      <c r="H36" s="68">
        <v>8.5</v>
      </c>
      <c r="I36" s="68">
        <v>0.5</v>
      </c>
      <c r="J36" s="68">
        <v>6.0</v>
      </c>
      <c r="K36" s="68">
        <v>2.0</v>
      </c>
      <c r="L36" s="153" t="s">
        <v>192</v>
      </c>
    </row>
    <row r="37">
      <c r="A37" s="233">
        <v>45002.0</v>
      </c>
      <c r="B37" s="155" t="s">
        <v>97</v>
      </c>
      <c r="C37" s="68" t="s">
        <v>31</v>
      </c>
      <c r="D37" s="234" t="s">
        <v>170</v>
      </c>
      <c r="E37" s="233">
        <v>45003.0</v>
      </c>
      <c r="F37" s="237">
        <v>0.22916666666666666</v>
      </c>
      <c r="G37" s="237">
        <v>0.5625</v>
      </c>
      <c r="H37" s="68">
        <v>8.0</v>
      </c>
      <c r="I37" s="68">
        <v>0.0</v>
      </c>
      <c r="J37" s="68">
        <v>7.5</v>
      </c>
      <c r="K37" s="68">
        <v>0.5</v>
      </c>
    </row>
    <row r="38">
      <c r="A38" s="233">
        <v>45002.0</v>
      </c>
      <c r="B38" s="153" t="s">
        <v>403</v>
      </c>
      <c r="C38" s="68" t="s">
        <v>31</v>
      </c>
      <c r="D38" s="234" t="s">
        <v>170</v>
      </c>
      <c r="E38" s="233">
        <v>45003.0</v>
      </c>
      <c r="F38" s="237">
        <v>0.25</v>
      </c>
      <c r="G38" s="237">
        <v>0.5833333333333334</v>
      </c>
      <c r="H38" s="68">
        <v>8.0</v>
      </c>
      <c r="I38" s="68">
        <v>0.0</v>
      </c>
      <c r="J38" s="68">
        <v>8.0</v>
      </c>
      <c r="K38" s="68">
        <v>0.0</v>
      </c>
    </row>
    <row r="39">
      <c r="A39" s="233">
        <v>45003.0</v>
      </c>
      <c r="B39" s="68" t="s">
        <v>88</v>
      </c>
      <c r="C39" s="68" t="s">
        <v>31</v>
      </c>
      <c r="D39" s="234" t="s">
        <v>170</v>
      </c>
      <c r="E39" s="233">
        <v>45003.0</v>
      </c>
      <c r="F39" s="237">
        <v>0.9166666666666666</v>
      </c>
      <c r="G39" s="237">
        <v>0.25</v>
      </c>
      <c r="H39" s="68">
        <v>8.0</v>
      </c>
      <c r="I39" s="68">
        <v>0.0</v>
      </c>
      <c r="J39" s="68">
        <v>0.0</v>
      </c>
      <c r="K39" s="68">
        <v>8.0</v>
      </c>
    </row>
    <row r="40">
      <c r="A40" s="233">
        <v>45003.0</v>
      </c>
      <c r="B40" s="68" t="s">
        <v>18</v>
      </c>
      <c r="C40" s="68" t="s">
        <v>1</v>
      </c>
      <c r="D40" s="234" t="s">
        <v>170</v>
      </c>
      <c r="E40" s="233">
        <v>45003.0</v>
      </c>
      <c r="F40" s="237">
        <v>0.9375</v>
      </c>
      <c r="G40" s="237">
        <v>0.25</v>
      </c>
      <c r="H40" s="68">
        <v>7.5</v>
      </c>
      <c r="I40" s="68">
        <v>0.0</v>
      </c>
      <c r="J40" s="68">
        <v>0.0</v>
      </c>
      <c r="K40" s="68">
        <v>7.5</v>
      </c>
    </row>
    <row r="41">
      <c r="A41" s="233">
        <v>45003.0</v>
      </c>
      <c r="B41" s="68" t="s">
        <v>54</v>
      </c>
      <c r="C41" s="68" t="s">
        <v>51</v>
      </c>
      <c r="D41" s="234" t="s">
        <v>170</v>
      </c>
      <c r="E41" s="233">
        <v>45003.0</v>
      </c>
      <c r="F41" s="237">
        <v>0.9583333333333334</v>
      </c>
      <c r="G41" s="237">
        <v>0.16666666666666666</v>
      </c>
      <c r="H41" s="68">
        <v>5.0</v>
      </c>
      <c r="I41" s="68">
        <v>0.0</v>
      </c>
      <c r="J41" s="68">
        <v>0.0</v>
      </c>
      <c r="K41" s="68">
        <v>5.0</v>
      </c>
    </row>
    <row r="42">
      <c r="A42" s="233">
        <v>45003.0</v>
      </c>
      <c r="B42" s="68" t="s">
        <v>54</v>
      </c>
      <c r="C42" s="68" t="s">
        <v>1</v>
      </c>
      <c r="D42" s="234" t="s">
        <v>172</v>
      </c>
      <c r="E42" s="233">
        <v>45004.0</v>
      </c>
      <c r="F42" s="237">
        <v>0.16666666666666666</v>
      </c>
      <c r="G42" s="237">
        <v>0.25</v>
      </c>
      <c r="H42" s="68">
        <v>2.0</v>
      </c>
      <c r="I42" s="68">
        <v>0.0</v>
      </c>
      <c r="J42" s="68">
        <v>0.0</v>
      </c>
      <c r="K42" s="68">
        <v>2.0</v>
      </c>
    </row>
    <row r="43">
      <c r="A43" s="233">
        <v>45003.0</v>
      </c>
      <c r="B43" s="68" t="s">
        <v>123</v>
      </c>
      <c r="C43" s="68" t="s">
        <v>23</v>
      </c>
      <c r="D43" s="234" t="s">
        <v>172</v>
      </c>
      <c r="E43" s="233">
        <v>45004.0</v>
      </c>
      <c r="F43" s="237">
        <v>0.020833333333333332</v>
      </c>
      <c r="G43" s="237">
        <v>0.375</v>
      </c>
      <c r="H43" s="68">
        <v>8.5</v>
      </c>
      <c r="I43" s="68">
        <v>0.5</v>
      </c>
      <c r="J43" s="68">
        <v>2.5</v>
      </c>
      <c r="K43" s="68">
        <v>5.5</v>
      </c>
      <c r="L43" s="153" t="s">
        <v>192</v>
      </c>
    </row>
    <row r="44">
      <c r="A44" s="233">
        <v>45003.0</v>
      </c>
      <c r="B44" s="68" t="s">
        <v>501</v>
      </c>
      <c r="C44" s="68" t="s">
        <v>23</v>
      </c>
      <c r="D44" s="234" t="s">
        <v>172</v>
      </c>
      <c r="E44" s="233">
        <v>45004.0</v>
      </c>
      <c r="F44" s="235">
        <v>0.0</v>
      </c>
      <c r="G44" s="235">
        <v>0.0</v>
      </c>
      <c r="H44" s="235">
        <v>0.0</v>
      </c>
      <c r="I44" s="235">
        <v>0.0</v>
      </c>
      <c r="J44" s="235">
        <v>0.0</v>
      </c>
      <c r="K44" s="235">
        <v>0.0</v>
      </c>
      <c r="L44" s="152" t="s">
        <v>166</v>
      </c>
    </row>
    <row r="45">
      <c r="A45" s="233">
        <v>45003.0</v>
      </c>
      <c r="B45" s="68" t="s">
        <v>50</v>
      </c>
      <c r="C45" s="68" t="s">
        <v>49</v>
      </c>
      <c r="D45" s="234" t="s">
        <v>172</v>
      </c>
      <c r="E45" s="233">
        <v>45004.0</v>
      </c>
      <c r="F45" s="237">
        <v>0.16666666666666666</v>
      </c>
      <c r="G45" s="237">
        <v>0.375</v>
      </c>
      <c r="H45" s="68">
        <v>5.0</v>
      </c>
      <c r="I45" s="68">
        <v>2.0</v>
      </c>
      <c r="J45" s="68">
        <v>1.0</v>
      </c>
      <c r="K45" s="68">
        <v>2.0</v>
      </c>
    </row>
    <row r="46">
      <c r="A46" s="233">
        <v>45003.0</v>
      </c>
      <c r="B46" s="68" t="s">
        <v>50</v>
      </c>
      <c r="C46" s="68" t="s">
        <v>23</v>
      </c>
      <c r="D46" s="234" t="s">
        <v>172</v>
      </c>
      <c r="E46" s="233">
        <v>45004.0</v>
      </c>
      <c r="F46" s="237">
        <v>0.375</v>
      </c>
      <c r="G46" s="237">
        <v>0.4583333333333333</v>
      </c>
      <c r="H46" s="68">
        <v>2.0</v>
      </c>
      <c r="I46" s="68">
        <v>0.0</v>
      </c>
      <c r="J46" s="68">
        <v>2.0</v>
      </c>
      <c r="K46" s="68">
        <v>0.0</v>
      </c>
    </row>
    <row r="47">
      <c r="A47" s="233">
        <v>45003.0</v>
      </c>
      <c r="B47" s="68" t="s">
        <v>45</v>
      </c>
      <c r="C47" s="68" t="s">
        <v>1</v>
      </c>
      <c r="D47" s="234" t="s">
        <v>172</v>
      </c>
      <c r="E47" s="233">
        <v>45004.0</v>
      </c>
      <c r="F47" s="237">
        <v>0.25</v>
      </c>
      <c r="G47" s="237">
        <v>0.5625</v>
      </c>
      <c r="H47" s="68">
        <v>7.5</v>
      </c>
      <c r="I47" s="68">
        <v>0.0</v>
      </c>
      <c r="J47" s="68">
        <v>7.5</v>
      </c>
      <c r="K47" s="68">
        <v>0.0</v>
      </c>
    </row>
    <row r="48">
      <c r="A48" s="233">
        <v>45003.0</v>
      </c>
      <c r="B48" s="68" t="s">
        <v>52</v>
      </c>
      <c r="C48" s="68" t="s">
        <v>1</v>
      </c>
      <c r="D48" s="234" t="s">
        <v>172</v>
      </c>
      <c r="E48" s="233">
        <v>45004.0</v>
      </c>
      <c r="F48" s="237">
        <v>0.25</v>
      </c>
      <c r="G48" s="237">
        <v>0.5625</v>
      </c>
      <c r="H48" s="68">
        <v>7.5</v>
      </c>
      <c r="I48" s="68">
        <v>0.0</v>
      </c>
      <c r="J48" s="68">
        <v>7.5</v>
      </c>
      <c r="K48" s="68">
        <v>0.0</v>
      </c>
    </row>
    <row r="49">
      <c r="A49" s="233">
        <v>45003.0</v>
      </c>
      <c r="B49" s="68" t="s">
        <v>82</v>
      </c>
      <c r="C49" s="68" t="s">
        <v>51</v>
      </c>
      <c r="D49" s="234" t="s">
        <v>172</v>
      </c>
      <c r="E49" s="233">
        <v>45004.0</v>
      </c>
      <c r="F49" s="237">
        <v>0.16666666666666666</v>
      </c>
      <c r="G49" s="237">
        <v>0.5208333333333334</v>
      </c>
      <c r="H49" s="68">
        <v>8.5</v>
      </c>
      <c r="I49" s="68">
        <v>0.5</v>
      </c>
      <c r="J49" s="68">
        <v>6.0</v>
      </c>
      <c r="K49" s="68">
        <v>2.0</v>
      </c>
      <c r="L49" s="153" t="s">
        <v>192</v>
      </c>
    </row>
    <row r="50">
      <c r="A50" s="233">
        <v>45003.0</v>
      </c>
      <c r="B50" s="152" t="s">
        <v>69</v>
      </c>
      <c r="C50" s="68" t="s">
        <v>51</v>
      </c>
      <c r="D50" s="234" t="s">
        <v>172</v>
      </c>
      <c r="E50" s="233">
        <v>45004.0</v>
      </c>
      <c r="F50" s="237">
        <v>0.16666666666666666</v>
      </c>
      <c r="G50" s="237">
        <v>0.5</v>
      </c>
      <c r="H50" s="68">
        <v>8.0</v>
      </c>
      <c r="I50" s="68">
        <v>0.0</v>
      </c>
      <c r="J50" s="68">
        <v>6.0</v>
      </c>
      <c r="K50" s="68">
        <v>2.0</v>
      </c>
    </row>
    <row r="51">
      <c r="A51" s="233">
        <v>45003.0</v>
      </c>
      <c r="B51" s="155" t="s">
        <v>97</v>
      </c>
      <c r="C51" s="68" t="s">
        <v>31</v>
      </c>
      <c r="D51" s="234" t="s">
        <v>172</v>
      </c>
      <c r="E51" s="233">
        <v>45004.0</v>
      </c>
      <c r="F51" s="237">
        <v>0.22916666666666666</v>
      </c>
      <c r="G51" s="237">
        <v>0.5625</v>
      </c>
      <c r="H51" s="68">
        <v>8.0</v>
      </c>
      <c r="I51" s="68">
        <v>0.0</v>
      </c>
      <c r="J51" s="68">
        <v>7.5</v>
      </c>
      <c r="K51" s="68">
        <v>0.5</v>
      </c>
    </row>
    <row r="52">
      <c r="A52" s="233">
        <v>45003.0</v>
      </c>
      <c r="B52" s="153" t="s">
        <v>403</v>
      </c>
      <c r="C52" s="68" t="s">
        <v>31</v>
      </c>
      <c r="D52" s="234" t="s">
        <v>172</v>
      </c>
      <c r="E52" s="233">
        <v>45004.0</v>
      </c>
      <c r="F52" s="237">
        <v>0.25</v>
      </c>
      <c r="G52" s="237">
        <v>0.5833333333333334</v>
      </c>
      <c r="H52" s="68">
        <v>8.0</v>
      </c>
      <c r="I52" s="68">
        <v>0.0</v>
      </c>
      <c r="J52" s="68">
        <v>8.0</v>
      </c>
      <c r="K52" s="68">
        <v>0.0</v>
      </c>
    </row>
    <row r="53">
      <c r="A53" s="233">
        <v>45004.0</v>
      </c>
      <c r="B53" s="68" t="s">
        <v>88</v>
      </c>
      <c r="C53" s="68" t="s">
        <v>31</v>
      </c>
      <c r="D53" s="234" t="s">
        <v>172</v>
      </c>
      <c r="E53" s="233">
        <v>45004.0</v>
      </c>
      <c r="F53" s="237">
        <v>0.9166666666666666</v>
      </c>
      <c r="G53" s="237">
        <v>0.20833333333333334</v>
      </c>
      <c r="H53" s="68">
        <v>7.0</v>
      </c>
      <c r="I53" s="68">
        <v>0.0</v>
      </c>
      <c r="J53" s="68">
        <v>0.0</v>
      </c>
      <c r="K53" s="68">
        <v>7.0</v>
      </c>
    </row>
    <row r="54">
      <c r="A54" s="233">
        <v>45004.0</v>
      </c>
      <c r="B54" s="68" t="s">
        <v>54</v>
      </c>
      <c r="C54" s="68" t="s">
        <v>51</v>
      </c>
      <c r="D54" s="234" t="s">
        <v>172</v>
      </c>
      <c r="E54" s="233">
        <v>45004.0</v>
      </c>
      <c r="F54" s="237">
        <v>0.9583333333333334</v>
      </c>
      <c r="G54" s="237">
        <v>0.3333333333333333</v>
      </c>
      <c r="H54" s="68">
        <v>9.0</v>
      </c>
      <c r="I54" s="68">
        <v>1.0</v>
      </c>
      <c r="J54" s="68">
        <v>1.0</v>
      </c>
      <c r="K54" s="68">
        <v>7.0</v>
      </c>
      <c r="L54" s="68" t="s">
        <v>191</v>
      </c>
    </row>
    <row r="55">
      <c r="A55" s="233">
        <v>45004.0</v>
      </c>
      <c r="B55" s="68" t="s">
        <v>123</v>
      </c>
      <c r="C55" s="68" t="s">
        <v>23</v>
      </c>
      <c r="D55" s="234" t="s">
        <v>174</v>
      </c>
      <c r="E55" s="233">
        <v>45005.0</v>
      </c>
      <c r="F55" s="237">
        <v>0.020833333333333332</v>
      </c>
      <c r="G55" s="237">
        <v>0.25</v>
      </c>
      <c r="H55" s="68">
        <v>5.5</v>
      </c>
      <c r="I55" s="68">
        <v>0.0</v>
      </c>
      <c r="J55" s="68">
        <v>0.0</v>
      </c>
      <c r="K55" s="68">
        <v>5.5</v>
      </c>
    </row>
    <row r="56">
      <c r="A56" s="233">
        <v>45004.0</v>
      </c>
      <c r="B56" s="68" t="s">
        <v>501</v>
      </c>
      <c r="C56" s="68" t="s">
        <v>23</v>
      </c>
      <c r="D56" s="234" t="s">
        <v>174</v>
      </c>
      <c r="E56" s="233">
        <v>45005.0</v>
      </c>
      <c r="F56" s="237">
        <v>0.25</v>
      </c>
      <c r="G56" s="237">
        <v>0.4583333333333333</v>
      </c>
      <c r="H56" s="68">
        <v>5.0</v>
      </c>
      <c r="I56" s="68">
        <v>0.0</v>
      </c>
      <c r="J56" s="68">
        <v>5.0</v>
      </c>
      <c r="K56" s="68">
        <v>0.0</v>
      </c>
    </row>
    <row r="57">
      <c r="A57" s="233">
        <v>45004.0</v>
      </c>
      <c r="B57" s="68" t="s">
        <v>18</v>
      </c>
      <c r="C57" s="68" t="s">
        <v>1</v>
      </c>
      <c r="D57" s="234" t="s">
        <v>174</v>
      </c>
      <c r="E57" s="233">
        <v>45005.0</v>
      </c>
      <c r="F57" s="237">
        <v>0.20833333333333334</v>
      </c>
      <c r="G57" s="237">
        <v>0.4791666666666667</v>
      </c>
      <c r="H57" s="68">
        <v>6.5</v>
      </c>
      <c r="I57" s="68">
        <v>0.0</v>
      </c>
      <c r="J57" s="68">
        <v>5.5</v>
      </c>
      <c r="K57" s="68">
        <v>1.0</v>
      </c>
    </row>
    <row r="58">
      <c r="A58" s="233">
        <v>45004.0</v>
      </c>
      <c r="B58" s="68" t="s">
        <v>45</v>
      </c>
      <c r="C58" s="68" t="s">
        <v>1</v>
      </c>
      <c r="D58" s="234" t="s">
        <v>174</v>
      </c>
      <c r="E58" s="233">
        <v>45005.0</v>
      </c>
      <c r="F58" s="237">
        <v>0.20833333333333334</v>
      </c>
      <c r="G58" s="237">
        <v>0.4791666666666667</v>
      </c>
      <c r="H58" s="68">
        <v>6.5</v>
      </c>
      <c r="I58" s="68">
        <v>0.0</v>
      </c>
      <c r="J58" s="68">
        <v>5.5</v>
      </c>
      <c r="K58" s="68">
        <v>1.0</v>
      </c>
    </row>
    <row r="59">
      <c r="A59" s="233">
        <v>45004.0</v>
      </c>
      <c r="B59" s="68" t="s">
        <v>50</v>
      </c>
      <c r="C59" s="68" t="s">
        <v>49</v>
      </c>
      <c r="D59" s="234" t="s">
        <v>174</v>
      </c>
      <c r="E59" s="233">
        <v>45005.0</v>
      </c>
      <c r="F59" s="237">
        <v>0.16666666666666666</v>
      </c>
      <c r="G59" s="237">
        <v>0.3333333333333333</v>
      </c>
      <c r="H59" s="68">
        <v>4.0</v>
      </c>
      <c r="I59" s="68">
        <v>0.0</v>
      </c>
      <c r="J59" s="68">
        <v>2.0</v>
      </c>
      <c r="K59" s="68">
        <v>2.0</v>
      </c>
    </row>
    <row r="60">
      <c r="A60" s="233">
        <v>45004.0</v>
      </c>
      <c r="B60" s="68" t="s">
        <v>50</v>
      </c>
      <c r="C60" s="68" t="s">
        <v>51</v>
      </c>
      <c r="D60" s="234" t="s">
        <v>174</v>
      </c>
      <c r="E60" s="233">
        <v>45005.0</v>
      </c>
      <c r="F60" s="237">
        <v>0.3333333333333333</v>
      </c>
      <c r="G60" s="237">
        <v>0.5416666666666666</v>
      </c>
      <c r="H60" s="68">
        <v>5.0</v>
      </c>
      <c r="I60" s="68">
        <v>1.0</v>
      </c>
      <c r="J60" s="68">
        <v>4.0</v>
      </c>
      <c r="K60" s="68">
        <v>0.0</v>
      </c>
      <c r="L60" s="68" t="s">
        <v>191</v>
      </c>
    </row>
    <row r="61">
      <c r="A61" s="233">
        <v>45004.0</v>
      </c>
      <c r="B61" s="68" t="s">
        <v>52</v>
      </c>
      <c r="C61" s="68" t="s">
        <v>51</v>
      </c>
      <c r="D61" s="234" t="s">
        <v>174</v>
      </c>
      <c r="E61" s="233">
        <v>45005.0</v>
      </c>
      <c r="F61" s="237">
        <v>0.16666666666666666</v>
      </c>
      <c r="G61" s="237">
        <v>0.5</v>
      </c>
      <c r="H61" s="68">
        <v>8.0</v>
      </c>
      <c r="I61" s="68">
        <v>0.0</v>
      </c>
      <c r="J61" s="68">
        <v>6.0</v>
      </c>
      <c r="K61" s="68">
        <v>2.0</v>
      </c>
    </row>
    <row r="62">
      <c r="A62" s="233">
        <v>45004.0</v>
      </c>
      <c r="B62" s="68" t="s">
        <v>82</v>
      </c>
      <c r="C62" s="68" t="s">
        <v>51</v>
      </c>
      <c r="D62" s="234" t="s">
        <v>174</v>
      </c>
      <c r="E62" s="233">
        <v>45005.0</v>
      </c>
      <c r="F62" s="235">
        <v>0.0</v>
      </c>
      <c r="G62" s="235">
        <v>0.0</v>
      </c>
      <c r="H62" s="235">
        <v>0.0</v>
      </c>
      <c r="I62" s="235">
        <v>0.0</v>
      </c>
      <c r="J62" s="235">
        <v>0.0</v>
      </c>
      <c r="K62" s="235">
        <v>0.0</v>
      </c>
      <c r="L62" s="152" t="s">
        <v>166</v>
      </c>
    </row>
    <row r="63">
      <c r="A63" s="233">
        <v>45004.0</v>
      </c>
      <c r="B63" s="152" t="s">
        <v>69</v>
      </c>
      <c r="C63" s="68" t="s">
        <v>51</v>
      </c>
      <c r="D63" s="234" t="s">
        <v>174</v>
      </c>
      <c r="E63" s="233">
        <v>45005.0</v>
      </c>
      <c r="F63" s="235">
        <v>0.0</v>
      </c>
      <c r="G63" s="235">
        <v>0.0</v>
      </c>
      <c r="H63" s="235">
        <v>0.0</v>
      </c>
      <c r="I63" s="235">
        <v>0.0</v>
      </c>
      <c r="J63" s="235">
        <v>0.0</v>
      </c>
      <c r="K63" s="235">
        <v>0.0</v>
      </c>
      <c r="L63" s="152" t="s">
        <v>166</v>
      </c>
    </row>
    <row r="64">
      <c r="A64" s="233">
        <v>45004.0</v>
      </c>
      <c r="B64" s="155" t="s">
        <v>97</v>
      </c>
      <c r="C64" s="68" t="s">
        <v>31</v>
      </c>
      <c r="D64" s="234" t="s">
        <v>174</v>
      </c>
      <c r="E64" s="233">
        <v>45005.0</v>
      </c>
      <c r="F64" s="237">
        <v>0.22916666666666666</v>
      </c>
      <c r="G64" s="237">
        <v>0.5</v>
      </c>
      <c r="H64" s="68">
        <v>6.5</v>
      </c>
      <c r="I64" s="68">
        <v>0.0</v>
      </c>
      <c r="J64" s="68">
        <v>6.0</v>
      </c>
      <c r="K64" s="68">
        <v>0.5</v>
      </c>
    </row>
    <row r="65">
      <c r="A65" s="233">
        <v>45004.0</v>
      </c>
      <c r="B65" s="153" t="s">
        <v>403</v>
      </c>
      <c r="C65" s="68" t="s">
        <v>31</v>
      </c>
      <c r="D65" s="234" t="s">
        <v>174</v>
      </c>
      <c r="E65" s="233">
        <v>45005.0</v>
      </c>
      <c r="F65" s="238">
        <v>0.20833333333333334</v>
      </c>
      <c r="G65" s="237">
        <v>0.4791666666666667</v>
      </c>
      <c r="H65" s="68">
        <v>6.5</v>
      </c>
      <c r="I65" s="68">
        <v>0.0</v>
      </c>
      <c r="J65" s="68">
        <v>5.5</v>
      </c>
      <c r="K65" s="68">
        <v>1.0</v>
      </c>
    </row>
    <row r="66">
      <c r="A66" s="728">
        <v>45005.0</v>
      </c>
      <c r="B66" s="729" t="s">
        <v>88</v>
      </c>
      <c r="C66" s="729" t="s">
        <v>934</v>
      </c>
      <c r="D66" s="730" t="s">
        <v>174</v>
      </c>
      <c r="E66" s="728">
        <v>45005.0</v>
      </c>
      <c r="F66" s="731">
        <v>0.9166666666666666</v>
      </c>
      <c r="G66" s="731">
        <v>0.25</v>
      </c>
      <c r="H66" s="729">
        <v>8.0</v>
      </c>
      <c r="I66" s="729">
        <v>0.0</v>
      </c>
      <c r="J66" s="729">
        <v>0.0</v>
      </c>
      <c r="K66" s="729">
        <v>8.0</v>
      </c>
      <c r="L66" s="729" t="s">
        <v>935</v>
      </c>
    </row>
    <row r="67">
      <c r="A67" s="233">
        <v>45005.0</v>
      </c>
      <c r="B67" s="68" t="s">
        <v>18</v>
      </c>
      <c r="C67" s="68" t="s">
        <v>1</v>
      </c>
      <c r="D67" s="234" t="s">
        <v>174</v>
      </c>
      <c r="E67" s="233">
        <v>45005.0</v>
      </c>
      <c r="F67" s="237">
        <v>0.9375</v>
      </c>
      <c r="G67" s="237">
        <v>0.22916666666666666</v>
      </c>
      <c r="H67" s="68">
        <v>7.0</v>
      </c>
      <c r="I67" s="68">
        <v>0.0</v>
      </c>
      <c r="J67" s="68">
        <v>0.0</v>
      </c>
      <c r="K67" s="68">
        <v>7.0</v>
      </c>
    </row>
    <row r="68">
      <c r="A68" s="233">
        <v>45005.0</v>
      </c>
      <c r="B68" s="68" t="s">
        <v>54</v>
      </c>
      <c r="C68" s="68" t="s">
        <v>51</v>
      </c>
      <c r="D68" s="234" t="s">
        <v>174</v>
      </c>
      <c r="E68" s="233">
        <v>45005.0</v>
      </c>
      <c r="F68" s="237">
        <v>0.9583333333333334</v>
      </c>
      <c r="G68" s="237">
        <v>0.16666666666666666</v>
      </c>
      <c r="H68" s="68">
        <v>5.0</v>
      </c>
      <c r="I68" s="68">
        <v>0.0</v>
      </c>
      <c r="J68" s="68">
        <v>0.0</v>
      </c>
      <c r="K68" s="68">
        <v>5.0</v>
      </c>
    </row>
    <row r="69">
      <c r="A69" s="233">
        <v>45005.0</v>
      </c>
      <c r="B69" s="68" t="s">
        <v>54</v>
      </c>
      <c r="C69" s="68" t="s">
        <v>49</v>
      </c>
      <c r="D69" s="234" t="s">
        <v>175</v>
      </c>
      <c r="E69" s="233">
        <v>45006.0</v>
      </c>
      <c r="F69" s="237">
        <v>0.16666666666666666</v>
      </c>
      <c r="G69" s="237">
        <v>0.3333333333333333</v>
      </c>
      <c r="H69" s="68">
        <v>4.0</v>
      </c>
      <c r="I69" s="68">
        <v>1.0</v>
      </c>
      <c r="J69" s="68">
        <v>1.0</v>
      </c>
      <c r="K69" s="68">
        <v>2.0</v>
      </c>
      <c r="L69" s="68" t="s">
        <v>191</v>
      </c>
    </row>
    <row r="70">
      <c r="A70" s="233">
        <v>45005.0</v>
      </c>
      <c r="B70" s="68" t="s">
        <v>123</v>
      </c>
      <c r="C70" s="68" t="s">
        <v>23</v>
      </c>
      <c r="D70" s="234" t="s">
        <v>175</v>
      </c>
      <c r="E70" s="233">
        <v>45006.0</v>
      </c>
      <c r="F70" s="235">
        <v>0.0</v>
      </c>
      <c r="G70" s="235">
        <v>0.0</v>
      </c>
      <c r="H70" s="235">
        <v>0.0</v>
      </c>
      <c r="I70" s="235">
        <v>0.0</v>
      </c>
      <c r="J70" s="235">
        <v>0.0</v>
      </c>
      <c r="K70" s="235">
        <v>0.0</v>
      </c>
      <c r="L70" s="152" t="s">
        <v>25</v>
      </c>
    </row>
    <row r="71">
      <c r="A71" s="233">
        <v>45005.0</v>
      </c>
      <c r="B71" s="68" t="s">
        <v>501</v>
      </c>
      <c r="C71" s="68" t="s">
        <v>23</v>
      </c>
      <c r="D71" s="234" t="s">
        <v>175</v>
      </c>
      <c r="E71" s="233">
        <v>45006.0</v>
      </c>
      <c r="F71" s="237">
        <v>0.25</v>
      </c>
      <c r="G71" s="237">
        <v>0.4583333333333333</v>
      </c>
      <c r="H71" s="68">
        <v>5.0</v>
      </c>
      <c r="I71" s="68">
        <v>0.0</v>
      </c>
      <c r="J71" s="68">
        <v>5.0</v>
      </c>
      <c r="K71" s="68">
        <v>0.0</v>
      </c>
    </row>
    <row r="72">
      <c r="A72" s="233">
        <v>45005.0</v>
      </c>
      <c r="B72" s="68" t="s">
        <v>50</v>
      </c>
      <c r="C72" s="68" t="s">
        <v>23</v>
      </c>
      <c r="D72" s="234" t="s">
        <v>175</v>
      </c>
      <c r="E72" s="233">
        <v>45006.0</v>
      </c>
      <c r="F72" s="237">
        <v>0.020833333333333332</v>
      </c>
      <c r="G72" s="237">
        <v>0.20833333333333334</v>
      </c>
      <c r="H72" s="68">
        <v>4.5</v>
      </c>
      <c r="I72" s="68">
        <v>0.0</v>
      </c>
      <c r="J72" s="68">
        <v>0.0</v>
      </c>
      <c r="K72" s="68">
        <v>4.5</v>
      </c>
    </row>
    <row r="73">
      <c r="A73" s="233">
        <v>45005.0</v>
      </c>
      <c r="B73" s="68" t="s">
        <v>50</v>
      </c>
      <c r="C73" s="68" t="s">
        <v>51</v>
      </c>
      <c r="D73" s="234" t="s">
        <v>175</v>
      </c>
      <c r="E73" s="233">
        <v>45006.0</v>
      </c>
      <c r="F73" s="237">
        <v>0.20833333333333334</v>
      </c>
      <c r="G73" s="237">
        <v>0.5</v>
      </c>
      <c r="H73" s="68">
        <v>7.0</v>
      </c>
      <c r="I73" s="68">
        <v>3.5</v>
      </c>
      <c r="J73" s="68">
        <v>2.5</v>
      </c>
      <c r="K73" s="68">
        <v>1.0</v>
      </c>
      <c r="L73" s="68" t="s">
        <v>409</v>
      </c>
    </row>
    <row r="74">
      <c r="A74" s="233">
        <v>45005.0</v>
      </c>
      <c r="B74" s="68" t="s">
        <v>52</v>
      </c>
      <c r="C74" s="68" t="s">
        <v>51</v>
      </c>
      <c r="D74" s="234" t="s">
        <v>175</v>
      </c>
      <c r="E74" s="233">
        <v>45006.0</v>
      </c>
      <c r="F74" s="235">
        <v>0.0</v>
      </c>
      <c r="G74" s="235">
        <v>0.0</v>
      </c>
      <c r="H74" s="235">
        <v>0.0</v>
      </c>
      <c r="I74" s="235">
        <v>0.0</v>
      </c>
      <c r="J74" s="235">
        <v>0.0</v>
      </c>
      <c r="K74" s="235">
        <v>0.0</v>
      </c>
      <c r="L74" s="152" t="s">
        <v>25</v>
      </c>
    </row>
    <row r="75">
      <c r="A75" s="233">
        <v>45005.0</v>
      </c>
      <c r="B75" s="68" t="s">
        <v>45</v>
      </c>
      <c r="C75" s="68" t="s">
        <v>1</v>
      </c>
      <c r="D75" s="234" t="s">
        <v>175</v>
      </c>
      <c r="E75" s="233">
        <v>45006.0</v>
      </c>
      <c r="F75" s="237">
        <v>0.22916666666666666</v>
      </c>
      <c r="G75" s="237">
        <v>0.4791666666666667</v>
      </c>
      <c r="H75" s="68">
        <v>6.0</v>
      </c>
      <c r="I75" s="68">
        <v>0.0</v>
      </c>
      <c r="J75" s="68">
        <v>5.5</v>
      </c>
      <c r="K75" s="68">
        <v>0.5</v>
      </c>
    </row>
    <row r="76">
      <c r="A76" s="233">
        <v>45005.0</v>
      </c>
      <c r="B76" s="68" t="s">
        <v>82</v>
      </c>
      <c r="C76" s="68" t="s">
        <v>51</v>
      </c>
      <c r="D76" s="234" t="s">
        <v>175</v>
      </c>
      <c r="E76" s="233">
        <v>45006.0</v>
      </c>
      <c r="F76" s="237">
        <v>0.16666666666666666</v>
      </c>
      <c r="G76" s="237">
        <v>0.5208333333333334</v>
      </c>
      <c r="H76" s="68">
        <v>8.5</v>
      </c>
      <c r="I76" s="68">
        <v>0.5</v>
      </c>
      <c r="J76" s="68">
        <v>6.0</v>
      </c>
      <c r="K76" s="68">
        <v>2.0</v>
      </c>
      <c r="L76" s="153" t="s">
        <v>192</v>
      </c>
    </row>
    <row r="77">
      <c r="A77" s="233">
        <v>45005.0</v>
      </c>
      <c r="B77" s="152" t="s">
        <v>69</v>
      </c>
      <c r="C77" s="68" t="s">
        <v>51</v>
      </c>
      <c r="D77" s="234" t="s">
        <v>175</v>
      </c>
      <c r="E77" s="233">
        <v>45006.0</v>
      </c>
      <c r="F77" s="235">
        <v>0.0</v>
      </c>
      <c r="G77" s="235">
        <v>0.0</v>
      </c>
      <c r="H77" s="235">
        <v>0.0</v>
      </c>
      <c r="I77" s="235">
        <v>0.0</v>
      </c>
      <c r="J77" s="235">
        <v>0.0</v>
      </c>
      <c r="K77" s="235">
        <v>0.0</v>
      </c>
      <c r="L77" s="152" t="s">
        <v>25</v>
      </c>
    </row>
    <row r="78">
      <c r="A78" s="233">
        <v>45005.0</v>
      </c>
      <c r="B78" s="155" t="s">
        <v>97</v>
      </c>
      <c r="C78" s="68" t="s">
        <v>31</v>
      </c>
      <c r="D78" s="234" t="s">
        <v>175</v>
      </c>
      <c r="E78" s="233">
        <v>45006.0</v>
      </c>
      <c r="F78" s="237">
        <v>0.22916666666666666</v>
      </c>
      <c r="G78" s="237">
        <v>0.5416666666666666</v>
      </c>
      <c r="H78" s="68">
        <v>7.5</v>
      </c>
      <c r="I78" s="68">
        <v>0.0</v>
      </c>
      <c r="J78" s="68">
        <v>7.0</v>
      </c>
      <c r="K78" s="68">
        <v>0.5</v>
      </c>
    </row>
    <row r="79">
      <c r="A79" s="233">
        <v>45005.0</v>
      </c>
      <c r="B79" s="153" t="s">
        <v>403</v>
      </c>
      <c r="C79" s="68" t="s">
        <v>31</v>
      </c>
      <c r="D79" s="234" t="s">
        <v>175</v>
      </c>
      <c r="E79" s="233">
        <v>45006.0</v>
      </c>
      <c r="F79" s="238">
        <v>0.20833333333333334</v>
      </c>
      <c r="G79" s="237">
        <v>0.5208333333333334</v>
      </c>
      <c r="H79" s="68">
        <v>7.5</v>
      </c>
      <c r="I79" s="68">
        <v>0.0</v>
      </c>
      <c r="J79" s="68">
        <v>6.5</v>
      </c>
      <c r="K79" s="68">
        <v>1.0</v>
      </c>
    </row>
    <row r="80">
      <c r="A80" s="233">
        <v>45005.0</v>
      </c>
      <c r="B80" s="68" t="s">
        <v>190</v>
      </c>
      <c r="C80" s="68" t="s">
        <v>60</v>
      </c>
      <c r="D80" s="234" t="s">
        <v>175</v>
      </c>
      <c r="E80" s="233">
        <v>45006.0</v>
      </c>
      <c r="F80" s="237">
        <v>0.2916666666666667</v>
      </c>
      <c r="G80" s="237">
        <v>0.4583333333333333</v>
      </c>
      <c r="H80" s="68">
        <v>4.0</v>
      </c>
      <c r="I80" s="68">
        <v>0.0</v>
      </c>
      <c r="J80" s="68">
        <v>4.0</v>
      </c>
      <c r="K80" s="68">
        <v>0.0</v>
      </c>
      <c r="L80" s="68" t="s">
        <v>51</v>
      </c>
    </row>
    <row r="81">
      <c r="A81" s="233">
        <v>45005.0</v>
      </c>
      <c r="B81" s="68" t="s">
        <v>32</v>
      </c>
      <c r="C81" s="68" t="s">
        <v>60</v>
      </c>
      <c r="D81" s="234" t="s">
        <v>175</v>
      </c>
      <c r="E81" s="233">
        <v>45006.0</v>
      </c>
      <c r="F81" s="237">
        <v>0.2916666666666667</v>
      </c>
      <c r="G81" s="237">
        <v>0.4583333333333333</v>
      </c>
      <c r="H81" s="68">
        <v>4.0</v>
      </c>
      <c r="I81" s="68">
        <v>0.0</v>
      </c>
      <c r="J81" s="68">
        <v>4.0</v>
      </c>
      <c r="K81" s="68">
        <v>0.0</v>
      </c>
      <c r="L81" s="68" t="s">
        <v>1</v>
      </c>
    </row>
    <row r="82">
      <c r="A82" s="233">
        <v>45006.0</v>
      </c>
      <c r="B82" s="68" t="s">
        <v>88</v>
      </c>
      <c r="C82" s="68" t="s">
        <v>31</v>
      </c>
      <c r="D82" s="234" t="s">
        <v>175</v>
      </c>
      <c r="E82" s="233">
        <v>45006.0</v>
      </c>
      <c r="F82" s="237">
        <v>0.9166666666666666</v>
      </c>
      <c r="G82" s="237">
        <v>0.20833333333333334</v>
      </c>
      <c r="H82" s="68">
        <v>7.0</v>
      </c>
      <c r="I82" s="68">
        <v>0.0</v>
      </c>
      <c r="J82" s="68">
        <v>0.0</v>
      </c>
      <c r="K82" s="68">
        <v>7.0</v>
      </c>
    </row>
    <row r="83">
      <c r="A83" s="233">
        <v>45006.0</v>
      </c>
      <c r="B83" s="68" t="s">
        <v>50</v>
      </c>
      <c r="C83" s="68" t="s">
        <v>1</v>
      </c>
      <c r="D83" s="234" t="s">
        <v>175</v>
      </c>
      <c r="E83" s="233">
        <v>45006.0</v>
      </c>
      <c r="F83" s="235">
        <v>0.0</v>
      </c>
      <c r="G83" s="235">
        <v>0.0</v>
      </c>
      <c r="H83" s="235">
        <v>0.0</v>
      </c>
      <c r="I83" s="235">
        <v>0.0</v>
      </c>
      <c r="J83" s="235">
        <v>0.0</v>
      </c>
      <c r="K83" s="235">
        <v>0.0</v>
      </c>
      <c r="L83" s="152" t="s">
        <v>25</v>
      </c>
    </row>
    <row r="84">
      <c r="A84" s="233">
        <v>45006.0</v>
      </c>
      <c r="B84" s="68" t="s">
        <v>18</v>
      </c>
      <c r="C84" s="68" t="s">
        <v>1</v>
      </c>
      <c r="D84" s="234" t="s">
        <v>175</v>
      </c>
      <c r="E84" s="233">
        <v>45006.0</v>
      </c>
      <c r="F84" s="237">
        <v>0.9375</v>
      </c>
      <c r="G84" s="237">
        <v>0.16666666666666666</v>
      </c>
      <c r="H84" s="68">
        <v>5.5</v>
      </c>
      <c r="I84" s="68">
        <v>0.0</v>
      </c>
      <c r="J84" s="68">
        <v>0.0</v>
      </c>
      <c r="K84" s="68">
        <v>5.5</v>
      </c>
    </row>
    <row r="85">
      <c r="A85" s="233">
        <v>45006.0</v>
      </c>
      <c r="B85" s="68" t="s">
        <v>54</v>
      </c>
      <c r="C85" s="68" t="s">
        <v>51</v>
      </c>
      <c r="D85" s="234" t="s">
        <v>175</v>
      </c>
      <c r="E85" s="233">
        <v>45006.0</v>
      </c>
      <c r="F85" s="237">
        <v>0.9583333333333334</v>
      </c>
      <c r="G85" s="237">
        <v>0.16666666666666666</v>
      </c>
      <c r="H85" s="68">
        <v>5.0</v>
      </c>
      <c r="I85" s="68">
        <v>0.0</v>
      </c>
      <c r="J85" s="68">
        <v>0.0</v>
      </c>
      <c r="K85" s="68">
        <v>5.0</v>
      </c>
    </row>
    <row r="86">
      <c r="A86" s="233">
        <v>45006.0</v>
      </c>
      <c r="B86" s="68" t="s">
        <v>54</v>
      </c>
      <c r="C86" s="68" t="s">
        <v>1</v>
      </c>
      <c r="D86" s="234" t="s">
        <v>171</v>
      </c>
      <c r="E86" s="233">
        <v>45007.0</v>
      </c>
      <c r="F86" s="237">
        <v>0.16666666666666666</v>
      </c>
      <c r="G86" s="237">
        <v>0.25</v>
      </c>
      <c r="H86" s="68">
        <v>2.0</v>
      </c>
      <c r="I86" s="68">
        <v>0.0</v>
      </c>
      <c r="J86" s="68">
        <v>0.0</v>
      </c>
      <c r="K86" s="68">
        <v>2.0</v>
      </c>
    </row>
    <row r="87">
      <c r="A87" s="233">
        <v>45006.0</v>
      </c>
      <c r="B87" s="68" t="s">
        <v>123</v>
      </c>
      <c r="C87" s="68" t="s">
        <v>23</v>
      </c>
      <c r="D87" s="234" t="s">
        <v>171</v>
      </c>
      <c r="E87" s="233">
        <v>45007.0</v>
      </c>
      <c r="F87" s="237">
        <v>0.020833333333333332</v>
      </c>
      <c r="G87" s="237">
        <v>0.25</v>
      </c>
      <c r="H87" s="68">
        <v>5.5</v>
      </c>
      <c r="I87" s="68">
        <v>0.0</v>
      </c>
      <c r="J87" s="68">
        <v>0.0</v>
      </c>
      <c r="K87" s="68">
        <v>5.5</v>
      </c>
    </row>
    <row r="88">
      <c r="A88" s="233">
        <v>45006.0</v>
      </c>
      <c r="B88" s="68" t="s">
        <v>501</v>
      </c>
      <c r="C88" s="68" t="s">
        <v>23</v>
      </c>
      <c r="D88" s="234" t="s">
        <v>171</v>
      </c>
      <c r="E88" s="233">
        <v>45007.0</v>
      </c>
      <c r="F88" s="237">
        <v>0.25</v>
      </c>
      <c r="G88" s="237">
        <v>0.4583333333333333</v>
      </c>
      <c r="H88" s="68">
        <v>5.0</v>
      </c>
      <c r="I88" s="68">
        <v>0.0</v>
      </c>
      <c r="J88" s="68">
        <v>5.0</v>
      </c>
      <c r="K88" s="68">
        <v>0.0</v>
      </c>
    </row>
    <row r="89">
      <c r="A89" s="233">
        <v>45006.0</v>
      </c>
      <c r="B89" s="68" t="s">
        <v>52</v>
      </c>
      <c r="C89" s="68" t="s">
        <v>31</v>
      </c>
      <c r="D89" s="234" t="s">
        <v>171</v>
      </c>
      <c r="E89" s="233">
        <v>45007.0</v>
      </c>
      <c r="F89" s="238">
        <v>0.20833333333333334</v>
      </c>
      <c r="G89" s="237">
        <v>0.5208333333333334</v>
      </c>
      <c r="H89" s="68">
        <v>7.5</v>
      </c>
      <c r="I89" s="68">
        <v>0.0</v>
      </c>
      <c r="J89" s="68">
        <v>6.5</v>
      </c>
      <c r="K89" s="68">
        <v>1.0</v>
      </c>
    </row>
    <row r="90">
      <c r="A90" s="233">
        <v>45006.0</v>
      </c>
      <c r="B90" s="68" t="s">
        <v>45</v>
      </c>
      <c r="C90" s="68" t="s">
        <v>1</v>
      </c>
      <c r="D90" s="234" t="s">
        <v>171</v>
      </c>
      <c r="E90" s="233">
        <v>45007.0</v>
      </c>
      <c r="F90" s="237">
        <v>0.25</v>
      </c>
      <c r="G90" s="237">
        <v>0.4791666666666667</v>
      </c>
      <c r="H90" s="68">
        <v>5.5</v>
      </c>
      <c r="I90" s="68">
        <v>0.0</v>
      </c>
      <c r="J90" s="68">
        <v>5.5</v>
      </c>
      <c r="K90" s="68">
        <v>0.0</v>
      </c>
    </row>
    <row r="91">
      <c r="A91" s="233">
        <v>45006.0</v>
      </c>
      <c r="B91" s="68" t="s">
        <v>82</v>
      </c>
      <c r="C91" s="68" t="s">
        <v>51</v>
      </c>
      <c r="D91" s="234" t="s">
        <v>171</v>
      </c>
      <c r="E91" s="233">
        <v>45007.0</v>
      </c>
      <c r="F91" s="237">
        <v>0.16666666666666666</v>
      </c>
      <c r="G91" s="237">
        <v>0.5</v>
      </c>
      <c r="H91" s="68">
        <v>8.0</v>
      </c>
      <c r="I91" s="68">
        <v>0.0</v>
      </c>
      <c r="J91" s="68">
        <v>6.0</v>
      </c>
      <c r="K91" s="68">
        <v>2.0</v>
      </c>
    </row>
    <row r="92">
      <c r="A92" s="233">
        <v>45006.0</v>
      </c>
      <c r="B92" s="152" t="s">
        <v>69</v>
      </c>
      <c r="C92" s="68" t="s">
        <v>51</v>
      </c>
      <c r="D92" s="234" t="s">
        <v>171</v>
      </c>
      <c r="E92" s="233">
        <v>45007.0</v>
      </c>
      <c r="F92" s="237">
        <v>0.16666666666666666</v>
      </c>
      <c r="G92" s="237">
        <v>0.5208333333333334</v>
      </c>
      <c r="H92" s="68">
        <v>8.5</v>
      </c>
      <c r="I92" s="68">
        <v>0.5</v>
      </c>
      <c r="J92" s="68">
        <v>6.0</v>
      </c>
      <c r="K92" s="68">
        <v>2.0</v>
      </c>
      <c r="L92" s="153" t="s">
        <v>192</v>
      </c>
    </row>
    <row r="93">
      <c r="A93" s="233">
        <v>45006.0</v>
      </c>
      <c r="B93" s="155" t="s">
        <v>97</v>
      </c>
      <c r="C93" s="68" t="s">
        <v>31</v>
      </c>
      <c r="D93" s="234" t="s">
        <v>171</v>
      </c>
      <c r="E93" s="233">
        <v>45007.0</v>
      </c>
      <c r="F93" s="237">
        <v>0.22916666666666666</v>
      </c>
      <c r="G93" s="237">
        <v>0.5416666666666666</v>
      </c>
      <c r="H93" s="68">
        <v>7.5</v>
      </c>
      <c r="I93" s="68">
        <v>0.0</v>
      </c>
      <c r="J93" s="68">
        <v>7.0</v>
      </c>
      <c r="K93" s="68">
        <v>0.5</v>
      </c>
    </row>
    <row r="94">
      <c r="A94" s="233">
        <v>45006.0</v>
      </c>
      <c r="B94" s="153" t="s">
        <v>403</v>
      </c>
      <c r="C94" s="68" t="s">
        <v>31</v>
      </c>
      <c r="D94" s="234" t="s">
        <v>171</v>
      </c>
      <c r="E94" s="233">
        <v>45007.0</v>
      </c>
      <c r="F94" s="235">
        <v>0.0</v>
      </c>
      <c r="G94" s="235">
        <v>0.0</v>
      </c>
      <c r="H94" s="235">
        <v>0.0</v>
      </c>
      <c r="I94" s="235">
        <v>0.0</v>
      </c>
      <c r="J94" s="235">
        <v>0.0</v>
      </c>
      <c r="K94" s="235">
        <v>0.0</v>
      </c>
      <c r="L94" s="152" t="s">
        <v>25</v>
      </c>
    </row>
    <row r="95">
      <c r="A95" s="233">
        <v>45006.0</v>
      </c>
      <c r="B95" s="68" t="s">
        <v>190</v>
      </c>
      <c r="C95" s="68" t="s">
        <v>60</v>
      </c>
      <c r="D95" s="234" t="s">
        <v>171</v>
      </c>
      <c r="E95" s="233">
        <v>45007.0</v>
      </c>
      <c r="F95" s="237">
        <v>0.2916666666666667</v>
      </c>
      <c r="G95" s="237">
        <v>0.4583333333333333</v>
      </c>
      <c r="H95" s="68">
        <v>4.0</v>
      </c>
      <c r="I95" s="68">
        <v>0.0</v>
      </c>
      <c r="J95" s="68">
        <v>4.0</v>
      </c>
      <c r="K95" s="68">
        <v>0.0</v>
      </c>
      <c r="L95" s="68" t="s">
        <v>51</v>
      </c>
    </row>
    <row r="96">
      <c r="A96" s="233">
        <v>45006.0</v>
      </c>
      <c r="B96" s="68" t="s">
        <v>32</v>
      </c>
      <c r="C96" s="68" t="s">
        <v>60</v>
      </c>
      <c r="D96" s="234" t="s">
        <v>171</v>
      </c>
      <c r="E96" s="233">
        <v>45007.0</v>
      </c>
      <c r="F96" s="237">
        <v>0.2916666666666667</v>
      </c>
      <c r="G96" s="237">
        <v>0.4583333333333333</v>
      </c>
      <c r="H96" s="68">
        <v>4.0</v>
      </c>
      <c r="I96" s="68">
        <v>0.0</v>
      </c>
      <c r="J96" s="68">
        <v>4.0</v>
      </c>
      <c r="K96" s="68">
        <v>0.0</v>
      </c>
      <c r="L96" s="68" t="s">
        <v>1</v>
      </c>
    </row>
    <row r="97">
      <c r="A97" s="233">
        <v>45007.0</v>
      </c>
      <c r="B97" s="68" t="s">
        <v>88</v>
      </c>
      <c r="C97" s="68" t="s">
        <v>31</v>
      </c>
      <c r="D97" s="234" t="s">
        <v>171</v>
      </c>
      <c r="E97" s="233">
        <v>45007.0</v>
      </c>
      <c r="F97" s="237">
        <v>0.9166666666666666</v>
      </c>
      <c r="G97" s="237">
        <v>0.20833333333333334</v>
      </c>
      <c r="H97" s="68">
        <v>7.0</v>
      </c>
      <c r="I97" s="68">
        <v>0.0</v>
      </c>
      <c r="J97" s="68">
        <v>0.0</v>
      </c>
      <c r="K97" s="68">
        <v>7.0</v>
      </c>
    </row>
    <row r="98">
      <c r="A98" s="233">
        <v>45007.0</v>
      </c>
      <c r="B98" s="68" t="s">
        <v>54</v>
      </c>
      <c r="C98" s="68" t="s">
        <v>845</v>
      </c>
      <c r="D98" s="234" t="s">
        <v>171</v>
      </c>
      <c r="E98" s="233">
        <v>45007.0</v>
      </c>
      <c r="F98" s="237">
        <v>0.9583333333333334</v>
      </c>
      <c r="G98" s="237">
        <v>0.20833333333333334</v>
      </c>
      <c r="H98" s="68">
        <v>6.0</v>
      </c>
      <c r="I98" s="68">
        <v>0.0</v>
      </c>
      <c r="J98" s="68">
        <v>0.0</v>
      </c>
      <c r="K98" s="68">
        <v>6.0</v>
      </c>
      <c r="L98" s="152"/>
    </row>
    <row r="99">
      <c r="A99" s="233">
        <v>45007.0</v>
      </c>
      <c r="B99" s="68" t="s">
        <v>18</v>
      </c>
      <c r="C99" s="68" t="s">
        <v>1</v>
      </c>
      <c r="D99" s="234" t="s">
        <v>171</v>
      </c>
      <c r="E99" s="233">
        <v>45007.0</v>
      </c>
      <c r="F99" s="237">
        <v>0.9375</v>
      </c>
      <c r="G99" s="237">
        <v>0.16666666666666666</v>
      </c>
      <c r="H99" s="68">
        <v>5.5</v>
      </c>
      <c r="I99" s="68">
        <v>0.0</v>
      </c>
      <c r="J99" s="68">
        <v>0.0</v>
      </c>
      <c r="K99" s="68">
        <v>5.5</v>
      </c>
      <c r="L99" s="152"/>
    </row>
    <row r="100">
      <c r="A100" s="233">
        <v>45007.0</v>
      </c>
      <c r="B100" s="68" t="s">
        <v>18</v>
      </c>
      <c r="C100" s="68" t="s">
        <v>23</v>
      </c>
      <c r="D100" s="234" t="s">
        <v>169</v>
      </c>
      <c r="E100" s="233">
        <v>45008.0</v>
      </c>
      <c r="F100" s="237">
        <v>0.3541666666666667</v>
      </c>
      <c r="G100" s="237">
        <v>0.4583333333333333</v>
      </c>
      <c r="H100" s="68">
        <v>2.5</v>
      </c>
      <c r="I100" s="235">
        <v>0.0</v>
      </c>
      <c r="J100" s="68">
        <v>2.5</v>
      </c>
      <c r="K100" s="235">
        <v>0.0</v>
      </c>
      <c r="L100" s="68" t="s">
        <v>936</v>
      </c>
    </row>
    <row r="101">
      <c r="A101" s="233">
        <v>45007.0</v>
      </c>
      <c r="B101" s="68" t="s">
        <v>88</v>
      </c>
      <c r="C101" s="68" t="s">
        <v>49</v>
      </c>
      <c r="D101" s="234" t="s">
        <v>169</v>
      </c>
      <c r="E101" s="233">
        <v>45008.0</v>
      </c>
      <c r="F101" s="237">
        <v>0.20833333333333334</v>
      </c>
      <c r="G101" s="237">
        <v>0.3333333333333333</v>
      </c>
      <c r="H101" s="68">
        <v>3.0</v>
      </c>
      <c r="I101" s="68">
        <v>2.0</v>
      </c>
      <c r="J101" s="68">
        <v>0.0</v>
      </c>
      <c r="K101" s="68">
        <v>1.0</v>
      </c>
      <c r="L101" s="68" t="s">
        <v>937</v>
      </c>
    </row>
    <row r="102">
      <c r="A102" s="233">
        <v>45007.0</v>
      </c>
      <c r="B102" s="68" t="s">
        <v>123</v>
      </c>
      <c r="C102" s="68" t="s">
        <v>23</v>
      </c>
      <c r="D102" s="234" t="s">
        <v>169</v>
      </c>
      <c r="E102" s="233">
        <v>45008.0</v>
      </c>
      <c r="F102" s="237">
        <v>0.020833333333333332</v>
      </c>
      <c r="G102" s="237">
        <v>0.3541666666666667</v>
      </c>
      <c r="H102" s="68">
        <v>8.0</v>
      </c>
      <c r="I102" s="68">
        <v>0.0</v>
      </c>
      <c r="J102" s="68">
        <v>2.5</v>
      </c>
      <c r="K102" s="68">
        <v>5.5</v>
      </c>
    </row>
    <row r="103">
      <c r="A103" s="233">
        <v>45007.0</v>
      </c>
      <c r="B103" s="68" t="s">
        <v>50</v>
      </c>
      <c r="C103" s="68" t="s">
        <v>1</v>
      </c>
      <c r="D103" s="234" t="s">
        <v>169</v>
      </c>
      <c r="E103" s="233">
        <v>45008.0</v>
      </c>
      <c r="F103" s="237">
        <v>0.16666666666666666</v>
      </c>
      <c r="G103" s="237">
        <v>0.4791666666666667</v>
      </c>
      <c r="H103" s="68">
        <v>7.5</v>
      </c>
      <c r="I103" s="68">
        <v>0.0</v>
      </c>
      <c r="J103" s="68">
        <v>5.5</v>
      </c>
      <c r="K103" s="68">
        <v>2.0</v>
      </c>
      <c r="L103" s="152"/>
    </row>
    <row r="104">
      <c r="A104" s="233">
        <v>45007.0</v>
      </c>
      <c r="B104" s="68" t="s">
        <v>501</v>
      </c>
      <c r="C104" s="68" t="s">
        <v>23</v>
      </c>
      <c r="D104" s="234" t="s">
        <v>169</v>
      </c>
      <c r="E104" s="233">
        <v>45008.0</v>
      </c>
      <c r="F104" s="235">
        <v>0.0</v>
      </c>
      <c r="G104" s="235">
        <v>0.0</v>
      </c>
      <c r="H104" s="235">
        <v>0.0</v>
      </c>
      <c r="I104" s="235">
        <v>0.0</v>
      </c>
      <c r="J104" s="235">
        <v>0.0</v>
      </c>
      <c r="K104" s="235">
        <v>0.0</v>
      </c>
      <c r="L104" s="152" t="s">
        <v>25</v>
      </c>
    </row>
    <row r="105">
      <c r="A105" s="233">
        <v>45007.0</v>
      </c>
      <c r="B105" s="68" t="s">
        <v>52</v>
      </c>
      <c r="C105" s="68" t="s">
        <v>49</v>
      </c>
      <c r="D105" s="234" t="s">
        <v>169</v>
      </c>
      <c r="E105" s="233">
        <v>45008.0</v>
      </c>
      <c r="F105" s="237">
        <v>0.16666666666666666</v>
      </c>
      <c r="G105" s="237">
        <v>0.3333333333333333</v>
      </c>
      <c r="H105" s="68">
        <v>4.0</v>
      </c>
      <c r="I105" s="68">
        <v>0.0</v>
      </c>
      <c r="J105" s="68">
        <v>2.0</v>
      </c>
      <c r="K105" s="68">
        <v>2.0</v>
      </c>
    </row>
    <row r="106">
      <c r="A106" s="233">
        <v>45007.0</v>
      </c>
      <c r="B106" s="68" t="s">
        <v>52</v>
      </c>
      <c r="C106" s="68" t="s">
        <v>51</v>
      </c>
      <c r="D106" s="234" t="s">
        <v>169</v>
      </c>
      <c r="E106" s="233">
        <v>45008.0</v>
      </c>
      <c r="F106" s="237">
        <v>0.3333333333333333</v>
      </c>
      <c r="G106" s="237">
        <v>0.5</v>
      </c>
      <c r="H106" s="68">
        <v>4.0</v>
      </c>
      <c r="I106" s="68">
        <v>0.0</v>
      </c>
      <c r="J106" s="68">
        <v>4.0</v>
      </c>
      <c r="K106" s="68">
        <v>0.0</v>
      </c>
    </row>
    <row r="107">
      <c r="A107" s="233">
        <v>45007.0</v>
      </c>
      <c r="B107" s="68" t="s">
        <v>45</v>
      </c>
      <c r="C107" s="68" t="s">
        <v>1</v>
      </c>
      <c r="D107" s="234" t="s">
        <v>169</v>
      </c>
      <c r="E107" s="233">
        <v>45008.0</v>
      </c>
      <c r="F107" s="235">
        <v>0.0</v>
      </c>
      <c r="G107" s="235">
        <v>0.0</v>
      </c>
      <c r="H107" s="235">
        <v>0.0</v>
      </c>
      <c r="I107" s="235">
        <v>0.0</v>
      </c>
      <c r="J107" s="235">
        <v>0.0</v>
      </c>
      <c r="K107" s="235">
        <v>0.0</v>
      </c>
      <c r="L107" s="152" t="s">
        <v>25</v>
      </c>
    </row>
    <row r="108">
      <c r="A108" s="233">
        <v>45007.0</v>
      </c>
      <c r="B108" s="68" t="s">
        <v>82</v>
      </c>
      <c r="C108" s="68" t="s">
        <v>51</v>
      </c>
      <c r="D108" s="234" t="s">
        <v>169</v>
      </c>
      <c r="E108" s="233">
        <v>45008.0</v>
      </c>
      <c r="F108" s="235">
        <v>0.0</v>
      </c>
      <c r="G108" s="235">
        <v>0.0</v>
      </c>
      <c r="H108" s="235">
        <v>0.0</v>
      </c>
      <c r="I108" s="235">
        <v>0.0</v>
      </c>
      <c r="J108" s="235">
        <v>0.0</v>
      </c>
      <c r="K108" s="235">
        <v>0.0</v>
      </c>
      <c r="L108" s="152" t="s">
        <v>25</v>
      </c>
    </row>
    <row r="109">
      <c r="A109" s="233">
        <v>45007.0</v>
      </c>
      <c r="B109" s="152" t="s">
        <v>69</v>
      </c>
      <c r="C109" s="68" t="s">
        <v>51</v>
      </c>
      <c r="D109" s="234" t="s">
        <v>169</v>
      </c>
      <c r="E109" s="233">
        <v>45008.0</v>
      </c>
      <c r="F109" s="238">
        <v>0.20833333333333334</v>
      </c>
      <c r="G109" s="237">
        <v>0.5208333333333334</v>
      </c>
      <c r="H109" s="68">
        <v>7.5</v>
      </c>
      <c r="I109" s="68">
        <v>0.0</v>
      </c>
      <c r="J109" s="68">
        <v>7.0</v>
      </c>
      <c r="K109" s="68">
        <v>0.5</v>
      </c>
    </row>
    <row r="110">
      <c r="A110" s="233">
        <v>45007.0</v>
      </c>
      <c r="B110" s="155" t="s">
        <v>97</v>
      </c>
      <c r="C110" s="68" t="s">
        <v>31</v>
      </c>
      <c r="D110" s="234" t="s">
        <v>169</v>
      </c>
      <c r="E110" s="233">
        <v>45008.0</v>
      </c>
      <c r="F110" s="237">
        <v>0.22916666666666666</v>
      </c>
      <c r="G110" s="237">
        <v>0.5416666666666666</v>
      </c>
      <c r="H110" s="68">
        <v>7.5</v>
      </c>
      <c r="I110" s="68">
        <v>0.0</v>
      </c>
      <c r="J110" s="68">
        <v>7.0</v>
      </c>
      <c r="K110" s="68">
        <v>0.5</v>
      </c>
    </row>
    <row r="111">
      <c r="A111" s="233">
        <v>45007.0</v>
      </c>
      <c r="B111" s="153" t="s">
        <v>403</v>
      </c>
      <c r="C111" s="68" t="s">
        <v>31</v>
      </c>
      <c r="D111" s="234" t="s">
        <v>169</v>
      </c>
      <c r="E111" s="233">
        <v>45008.0</v>
      </c>
      <c r="F111" s="238">
        <v>0.20833333333333334</v>
      </c>
      <c r="G111" s="237">
        <v>0.5208333333333334</v>
      </c>
      <c r="H111" s="68">
        <v>7.5</v>
      </c>
      <c r="I111" s="68">
        <v>0.0</v>
      </c>
      <c r="J111" s="68">
        <v>6.5</v>
      </c>
      <c r="K111" s="68">
        <v>1.0</v>
      </c>
    </row>
    <row r="112">
      <c r="A112" s="233">
        <v>45007.0</v>
      </c>
      <c r="B112" s="68" t="s">
        <v>190</v>
      </c>
      <c r="C112" s="68" t="s">
        <v>60</v>
      </c>
      <c r="D112" s="234" t="s">
        <v>169</v>
      </c>
      <c r="E112" s="233">
        <v>45008.0</v>
      </c>
      <c r="F112" s="237">
        <v>0.2916666666666667</v>
      </c>
      <c r="G112" s="237">
        <v>0.4583333333333333</v>
      </c>
      <c r="H112" s="68">
        <v>4.0</v>
      </c>
      <c r="I112" s="68">
        <v>0.0</v>
      </c>
      <c r="J112" s="68">
        <v>4.0</v>
      </c>
      <c r="K112" s="68">
        <v>0.0</v>
      </c>
      <c r="L112" s="68" t="s">
        <v>51</v>
      </c>
    </row>
    <row r="113">
      <c r="A113" s="233">
        <v>45007.0</v>
      </c>
      <c r="B113" s="68" t="s">
        <v>32</v>
      </c>
      <c r="C113" s="68" t="s">
        <v>60</v>
      </c>
      <c r="D113" s="234" t="s">
        <v>169</v>
      </c>
      <c r="E113" s="233">
        <v>45008.0</v>
      </c>
      <c r="F113" s="237">
        <v>0.2916666666666667</v>
      </c>
      <c r="G113" s="237">
        <v>0.4583333333333333</v>
      </c>
      <c r="H113" s="68">
        <v>4.0</v>
      </c>
      <c r="I113" s="68">
        <v>0.0</v>
      </c>
      <c r="J113" s="68">
        <v>4.0</v>
      </c>
      <c r="K113" s="68">
        <v>0.0</v>
      </c>
      <c r="L113" s="68" t="s">
        <v>1</v>
      </c>
    </row>
    <row r="114">
      <c r="A114" s="233">
        <v>45008.0</v>
      </c>
      <c r="B114" s="68" t="s">
        <v>88</v>
      </c>
      <c r="C114" s="68" t="s">
        <v>31</v>
      </c>
      <c r="D114" s="234" t="s">
        <v>169</v>
      </c>
      <c r="E114" s="233">
        <v>45008.0</v>
      </c>
      <c r="F114" s="235">
        <v>0.0</v>
      </c>
      <c r="G114" s="235">
        <v>0.0</v>
      </c>
      <c r="H114" s="235">
        <v>0.0</v>
      </c>
      <c r="I114" s="235">
        <v>0.0</v>
      </c>
      <c r="J114" s="235">
        <v>0.0</v>
      </c>
      <c r="K114" s="235">
        <v>0.0</v>
      </c>
      <c r="L114" s="152" t="s">
        <v>25</v>
      </c>
    </row>
    <row r="115">
      <c r="A115" s="233">
        <v>45008.0</v>
      </c>
      <c r="B115" s="68" t="s">
        <v>50</v>
      </c>
      <c r="C115" s="68" t="s">
        <v>31</v>
      </c>
      <c r="D115" s="234" t="s">
        <v>169</v>
      </c>
      <c r="E115" s="233">
        <v>45008.0</v>
      </c>
      <c r="F115" s="237">
        <v>0.9166666666666666</v>
      </c>
      <c r="G115" s="237">
        <v>0.22916666666666666</v>
      </c>
      <c r="H115" s="68">
        <v>7.5</v>
      </c>
      <c r="I115" s="68">
        <v>0.0</v>
      </c>
      <c r="J115" s="68">
        <v>0.0</v>
      </c>
      <c r="K115" s="68">
        <v>7.5</v>
      </c>
    </row>
    <row r="116">
      <c r="A116" s="233">
        <v>45008.0</v>
      </c>
      <c r="B116" s="68" t="s">
        <v>18</v>
      </c>
      <c r="C116" s="68" t="s">
        <v>1</v>
      </c>
      <c r="D116" s="234" t="s">
        <v>169</v>
      </c>
      <c r="E116" s="233">
        <v>45008.0</v>
      </c>
      <c r="F116" s="237">
        <v>0.9375</v>
      </c>
      <c r="G116" s="237">
        <v>0.20833333333333334</v>
      </c>
      <c r="H116" s="68">
        <v>6.5</v>
      </c>
      <c r="I116" s="68">
        <v>0.0</v>
      </c>
      <c r="J116" s="68">
        <v>0.0</v>
      </c>
      <c r="K116" s="68">
        <v>6.5</v>
      </c>
    </row>
    <row r="117">
      <c r="A117" s="233">
        <v>45008.0</v>
      </c>
      <c r="B117" s="68" t="s">
        <v>54</v>
      </c>
      <c r="C117" s="68" t="s">
        <v>51</v>
      </c>
      <c r="D117" s="234" t="s">
        <v>169</v>
      </c>
      <c r="E117" s="233">
        <v>45008.0</v>
      </c>
      <c r="F117" s="237">
        <v>0.9583333333333334</v>
      </c>
      <c r="G117" s="237">
        <v>0.16666666666666666</v>
      </c>
      <c r="H117" s="68">
        <v>5.0</v>
      </c>
      <c r="I117" s="68">
        <v>0.0</v>
      </c>
      <c r="J117" s="68">
        <v>0.0</v>
      </c>
      <c r="K117" s="68">
        <v>5.0</v>
      </c>
    </row>
    <row r="118">
      <c r="A118" s="233">
        <v>45008.0</v>
      </c>
      <c r="B118" s="68" t="s">
        <v>54</v>
      </c>
      <c r="C118" s="68" t="s">
        <v>1</v>
      </c>
      <c r="D118" s="234" t="s">
        <v>168</v>
      </c>
      <c r="E118" s="233">
        <v>45009.0</v>
      </c>
      <c r="F118" s="237">
        <v>0.16666666666666666</v>
      </c>
      <c r="G118" s="237">
        <v>0.25</v>
      </c>
      <c r="H118" s="68">
        <v>2.0</v>
      </c>
      <c r="I118" s="68">
        <v>0.0</v>
      </c>
      <c r="J118" s="68">
        <v>0.0</v>
      </c>
      <c r="K118" s="68">
        <v>2.0</v>
      </c>
    </row>
    <row r="119">
      <c r="A119" s="233">
        <v>45008.0</v>
      </c>
      <c r="B119" s="68" t="s">
        <v>123</v>
      </c>
      <c r="C119" s="68" t="s">
        <v>23</v>
      </c>
      <c r="D119" s="234" t="s">
        <v>168</v>
      </c>
      <c r="E119" s="233">
        <v>45009.0</v>
      </c>
      <c r="F119" s="237">
        <v>0.020833333333333332</v>
      </c>
      <c r="G119" s="237">
        <v>0.25</v>
      </c>
      <c r="H119" s="68">
        <v>5.5</v>
      </c>
      <c r="I119" s="68">
        <v>0.0</v>
      </c>
      <c r="J119" s="68">
        <v>0.0</v>
      </c>
      <c r="K119" s="68">
        <v>5.5</v>
      </c>
    </row>
    <row r="120">
      <c r="A120" s="233">
        <v>45008.0</v>
      </c>
      <c r="B120" s="68" t="s">
        <v>501</v>
      </c>
      <c r="C120" s="68" t="s">
        <v>23</v>
      </c>
      <c r="D120" s="234" t="s">
        <v>168</v>
      </c>
      <c r="E120" s="233">
        <v>45009.0</v>
      </c>
      <c r="F120" s="237">
        <v>0.25</v>
      </c>
      <c r="G120" s="237">
        <v>0.4583333333333333</v>
      </c>
      <c r="H120" s="68">
        <v>5.0</v>
      </c>
      <c r="I120" s="68">
        <v>0.0</v>
      </c>
      <c r="J120" s="68">
        <v>5.0</v>
      </c>
      <c r="K120" s="68">
        <v>0.0</v>
      </c>
    </row>
    <row r="121">
      <c r="A121" s="233">
        <v>45008.0</v>
      </c>
      <c r="B121" s="68" t="s">
        <v>52</v>
      </c>
      <c r="C121" s="68" t="s">
        <v>1</v>
      </c>
      <c r="D121" s="234" t="s">
        <v>168</v>
      </c>
      <c r="E121" s="233">
        <v>45009.0</v>
      </c>
      <c r="F121" s="238">
        <v>0.20833333333333334</v>
      </c>
      <c r="G121" s="237">
        <v>0.4791666666666667</v>
      </c>
      <c r="H121" s="68">
        <v>6.5</v>
      </c>
      <c r="I121" s="68">
        <v>0.0</v>
      </c>
      <c r="J121" s="68">
        <v>5.5</v>
      </c>
      <c r="K121" s="68">
        <v>1.0</v>
      </c>
    </row>
    <row r="122">
      <c r="A122" s="233">
        <v>45008.0</v>
      </c>
      <c r="B122" s="68" t="s">
        <v>45</v>
      </c>
      <c r="C122" s="68" t="s">
        <v>1</v>
      </c>
      <c r="D122" s="234" t="s">
        <v>168</v>
      </c>
      <c r="E122" s="233">
        <v>45009.0</v>
      </c>
      <c r="F122" s="237">
        <v>0.25</v>
      </c>
      <c r="G122" s="237">
        <v>0.4791666666666667</v>
      </c>
      <c r="H122" s="68">
        <v>5.5</v>
      </c>
      <c r="I122" s="68">
        <v>0.0</v>
      </c>
      <c r="J122" s="68">
        <v>5.5</v>
      </c>
      <c r="K122" s="68">
        <v>0.0</v>
      </c>
    </row>
    <row r="123">
      <c r="A123" s="233">
        <v>45008.0</v>
      </c>
      <c r="B123" s="68" t="s">
        <v>82</v>
      </c>
      <c r="C123" s="68" t="s">
        <v>51</v>
      </c>
      <c r="D123" s="234" t="s">
        <v>168</v>
      </c>
      <c r="E123" s="233">
        <v>45009.0</v>
      </c>
      <c r="F123" s="237">
        <v>0.16666666666666666</v>
      </c>
      <c r="G123" s="237">
        <v>0.5</v>
      </c>
      <c r="H123" s="68">
        <v>8.0</v>
      </c>
      <c r="I123" s="68">
        <v>0.0</v>
      </c>
      <c r="J123" s="68">
        <v>6.0</v>
      </c>
      <c r="K123" s="68">
        <v>2.0</v>
      </c>
    </row>
    <row r="124">
      <c r="A124" s="233">
        <v>45008.0</v>
      </c>
      <c r="B124" s="152" t="s">
        <v>69</v>
      </c>
      <c r="C124" s="68" t="s">
        <v>51</v>
      </c>
      <c r="D124" s="234" t="s">
        <v>168</v>
      </c>
      <c r="E124" s="233">
        <v>45009.0</v>
      </c>
      <c r="F124" s="237">
        <v>0.16666666666666666</v>
      </c>
      <c r="G124" s="237">
        <v>0.5208333333333334</v>
      </c>
      <c r="H124" s="68">
        <v>8.5</v>
      </c>
      <c r="I124" s="68">
        <v>0.5</v>
      </c>
      <c r="J124" s="68">
        <v>6.0</v>
      </c>
      <c r="K124" s="68">
        <v>2.0</v>
      </c>
      <c r="L124" s="153" t="s">
        <v>192</v>
      </c>
    </row>
    <row r="125">
      <c r="A125" s="233">
        <v>45008.0</v>
      </c>
      <c r="B125" s="155" t="s">
        <v>97</v>
      </c>
      <c r="C125" s="68" t="s">
        <v>31</v>
      </c>
      <c r="D125" s="234" t="s">
        <v>168</v>
      </c>
      <c r="E125" s="233">
        <v>45009.0</v>
      </c>
      <c r="F125" s="237">
        <v>0.22916666666666666</v>
      </c>
      <c r="G125" s="237">
        <v>0.5416666666666666</v>
      </c>
      <c r="H125" s="68">
        <v>7.5</v>
      </c>
      <c r="I125" s="68">
        <v>0.0</v>
      </c>
      <c r="J125" s="68">
        <v>7.0</v>
      </c>
      <c r="K125" s="68">
        <v>0.5</v>
      </c>
    </row>
    <row r="126">
      <c r="A126" s="233">
        <v>45008.0</v>
      </c>
      <c r="B126" s="153" t="s">
        <v>403</v>
      </c>
      <c r="C126" s="68" t="s">
        <v>31</v>
      </c>
      <c r="D126" s="234" t="s">
        <v>168</v>
      </c>
      <c r="E126" s="233">
        <v>45009.0</v>
      </c>
      <c r="F126" s="237">
        <v>0.22916666666666666</v>
      </c>
      <c r="G126" s="237">
        <v>0.5208333333333334</v>
      </c>
      <c r="H126" s="68">
        <v>7.0</v>
      </c>
      <c r="I126" s="68">
        <v>0.0</v>
      </c>
      <c r="J126" s="68">
        <v>6.5</v>
      </c>
      <c r="K126" s="68">
        <v>0.5</v>
      </c>
      <c r="L126" s="68" t="s">
        <v>262</v>
      </c>
    </row>
    <row r="127">
      <c r="A127" s="233">
        <v>45008.0</v>
      </c>
      <c r="B127" s="68" t="s">
        <v>190</v>
      </c>
      <c r="C127" s="68" t="s">
        <v>60</v>
      </c>
      <c r="D127" s="234" t="s">
        <v>168</v>
      </c>
      <c r="E127" s="233">
        <v>45009.0</v>
      </c>
      <c r="F127" s="237">
        <v>0.2916666666666667</v>
      </c>
      <c r="G127" s="237">
        <v>0.4583333333333333</v>
      </c>
      <c r="H127" s="68">
        <v>4.0</v>
      </c>
      <c r="I127" s="68">
        <v>0.0</v>
      </c>
      <c r="J127" s="68">
        <v>4.0</v>
      </c>
      <c r="K127" s="68">
        <v>0.0</v>
      </c>
      <c r="L127" s="68" t="s">
        <v>51</v>
      </c>
    </row>
    <row r="128">
      <c r="A128" s="233">
        <v>45008.0</v>
      </c>
      <c r="B128" s="68" t="s">
        <v>32</v>
      </c>
      <c r="C128" s="68" t="s">
        <v>60</v>
      </c>
      <c r="D128" s="234" t="s">
        <v>168</v>
      </c>
      <c r="E128" s="233">
        <v>45009.0</v>
      </c>
      <c r="F128" s="237">
        <v>0.2916666666666667</v>
      </c>
      <c r="G128" s="237">
        <v>0.4583333333333333</v>
      </c>
      <c r="H128" s="68">
        <v>4.0</v>
      </c>
      <c r="I128" s="68">
        <v>0.0</v>
      </c>
      <c r="J128" s="68">
        <v>4.0</v>
      </c>
      <c r="K128" s="68">
        <v>0.0</v>
      </c>
      <c r="L128" s="68" t="s">
        <v>1</v>
      </c>
    </row>
    <row r="129">
      <c r="A129" s="233">
        <v>45009.0</v>
      </c>
      <c r="B129" s="68" t="s">
        <v>88</v>
      </c>
      <c r="C129" s="68" t="s">
        <v>31</v>
      </c>
      <c r="D129" s="234" t="s">
        <v>168</v>
      </c>
      <c r="E129" s="233">
        <v>45009.0</v>
      </c>
      <c r="F129" s="237">
        <v>0.9166666666666666</v>
      </c>
      <c r="G129" s="237">
        <v>0.375</v>
      </c>
      <c r="H129" s="68">
        <v>11.0</v>
      </c>
      <c r="I129" s="68">
        <v>3.0</v>
      </c>
      <c r="J129" s="68">
        <v>0.0</v>
      </c>
      <c r="K129" s="68">
        <v>8.0</v>
      </c>
      <c r="L129" s="152" t="s">
        <v>259</v>
      </c>
    </row>
    <row r="130">
      <c r="A130" s="233">
        <v>45009.0</v>
      </c>
      <c r="B130" s="68" t="s">
        <v>18</v>
      </c>
      <c r="C130" s="68" t="s">
        <v>1</v>
      </c>
      <c r="D130" s="234" t="s">
        <v>168</v>
      </c>
      <c r="E130" s="233">
        <v>45009.0</v>
      </c>
      <c r="F130" s="237">
        <v>0.9375</v>
      </c>
      <c r="G130" s="237">
        <v>0.16666666666666666</v>
      </c>
      <c r="H130" s="68">
        <v>5.5</v>
      </c>
      <c r="I130" s="68">
        <v>0.0</v>
      </c>
      <c r="J130" s="68">
        <v>0.0</v>
      </c>
      <c r="K130" s="68">
        <v>5.5</v>
      </c>
    </row>
    <row r="131">
      <c r="A131" s="233">
        <v>45009.0</v>
      </c>
      <c r="B131" s="68" t="s">
        <v>54</v>
      </c>
      <c r="C131" s="68" t="s">
        <v>51</v>
      </c>
      <c r="D131" s="234" t="s">
        <v>168</v>
      </c>
      <c r="E131" s="233">
        <v>45009.0</v>
      </c>
      <c r="F131" s="237">
        <v>0.9583333333333334</v>
      </c>
      <c r="G131" s="237">
        <v>0.16666666666666666</v>
      </c>
      <c r="H131" s="68">
        <v>5.0</v>
      </c>
      <c r="I131" s="68">
        <v>0.0</v>
      </c>
      <c r="J131" s="68">
        <v>0.0</v>
      </c>
      <c r="K131" s="68">
        <v>5.0</v>
      </c>
    </row>
    <row r="132">
      <c r="A132" s="233">
        <v>45009.0</v>
      </c>
      <c r="B132" s="68" t="s">
        <v>54</v>
      </c>
      <c r="C132" s="68" t="s">
        <v>1</v>
      </c>
      <c r="D132" s="234" t="s">
        <v>170</v>
      </c>
      <c r="E132" s="233">
        <v>45010.0</v>
      </c>
      <c r="F132" s="237">
        <v>0.16666666666666666</v>
      </c>
      <c r="G132" s="237">
        <v>0.25</v>
      </c>
      <c r="H132" s="68">
        <v>2.0</v>
      </c>
      <c r="I132" s="68">
        <v>0.0</v>
      </c>
      <c r="J132" s="68">
        <v>0.0</v>
      </c>
      <c r="K132" s="68">
        <v>2.0</v>
      </c>
    </row>
    <row r="133">
      <c r="A133" s="233">
        <v>45009.0</v>
      </c>
      <c r="B133" s="68" t="s">
        <v>123</v>
      </c>
      <c r="C133" s="68" t="s">
        <v>23</v>
      </c>
      <c r="D133" s="234" t="s">
        <v>170</v>
      </c>
      <c r="E133" s="233">
        <v>45010.0</v>
      </c>
      <c r="F133" s="237">
        <v>0.020833333333333332</v>
      </c>
      <c r="G133" s="237">
        <v>0.25</v>
      </c>
      <c r="H133" s="68">
        <v>5.5</v>
      </c>
      <c r="I133" s="68">
        <v>0.0</v>
      </c>
      <c r="J133" s="68">
        <v>0.0</v>
      </c>
      <c r="K133" s="68">
        <v>5.5</v>
      </c>
    </row>
    <row r="134">
      <c r="A134" s="233">
        <v>45009.0</v>
      </c>
      <c r="B134" s="68" t="s">
        <v>501</v>
      </c>
      <c r="C134" s="68" t="s">
        <v>23</v>
      </c>
      <c r="D134" s="234" t="s">
        <v>170</v>
      </c>
      <c r="E134" s="233">
        <v>45010.0</v>
      </c>
      <c r="F134" s="237">
        <v>0.25</v>
      </c>
      <c r="G134" s="237">
        <v>0.4583333333333333</v>
      </c>
      <c r="H134" s="68">
        <v>5.0</v>
      </c>
      <c r="I134" s="68">
        <v>0.0</v>
      </c>
      <c r="J134" s="68">
        <v>5.0</v>
      </c>
      <c r="K134" s="68">
        <v>0.0</v>
      </c>
    </row>
    <row r="135">
      <c r="A135" s="233">
        <v>45009.0</v>
      </c>
      <c r="B135" s="68" t="s">
        <v>52</v>
      </c>
      <c r="C135" s="68" t="s">
        <v>1</v>
      </c>
      <c r="D135" s="234" t="s">
        <v>170</v>
      </c>
      <c r="E135" s="233">
        <v>45010.0</v>
      </c>
      <c r="F135" s="237">
        <v>0.16666666666666666</v>
      </c>
      <c r="G135" s="237">
        <v>0.5625</v>
      </c>
      <c r="H135" s="68">
        <v>9.5</v>
      </c>
      <c r="I135" s="68">
        <v>1.5</v>
      </c>
      <c r="J135" s="68">
        <v>7.0</v>
      </c>
      <c r="K135" s="68">
        <v>1.0</v>
      </c>
      <c r="L135" s="152" t="s">
        <v>336</v>
      </c>
    </row>
    <row r="136">
      <c r="A136" s="233">
        <v>45009.0</v>
      </c>
      <c r="B136" s="68" t="s">
        <v>45</v>
      </c>
      <c r="C136" s="68" t="s">
        <v>1</v>
      </c>
      <c r="D136" s="234" t="s">
        <v>170</v>
      </c>
      <c r="E136" s="233">
        <v>45010.0</v>
      </c>
      <c r="F136" s="237">
        <v>0.25</v>
      </c>
      <c r="G136" s="237">
        <v>0.5625</v>
      </c>
      <c r="H136" s="68">
        <v>7.5</v>
      </c>
      <c r="I136" s="68">
        <v>0.0</v>
      </c>
      <c r="J136" s="68">
        <v>7.5</v>
      </c>
      <c r="K136" s="68">
        <v>0.0</v>
      </c>
    </row>
    <row r="137">
      <c r="A137" s="233">
        <v>45009.0</v>
      </c>
      <c r="B137" s="68" t="s">
        <v>50</v>
      </c>
      <c r="C137" s="68" t="s">
        <v>49</v>
      </c>
      <c r="D137" s="234" t="s">
        <v>170</v>
      </c>
      <c r="E137" s="233">
        <v>45010.0</v>
      </c>
      <c r="F137" s="237">
        <v>0.16666666666666666</v>
      </c>
      <c r="G137" s="237">
        <v>0.375</v>
      </c>
      <c r="H137" s="68">
        <v>5.0</v>
      </c>
      <c r="I137" s="68">
        <v>0.0</v>
      </c>
      <c r="J137" s="68">
        <v>3.0</v>
      </c>
      <c r="K137" s="68">
        <v>2.0</v>
      </c>
      <c r="L137" s="153"/>
    </row>
    <row r="138">
      <c r="A138" s="233">
        <v>45009.0</v>
      </c>
      <c r="B138" s="68" t="s">
        <v>50</v>
      </c>
      <c r="C138" s="68" t="s">
        <v>31</v>
      </c>
      <c r="D138" s="234" t="s">
        <v>170</v>
      </c>
      <c r="E138" s="233">
        <v>45010.0</v>
      </c>
      <c r="F138" s="237">
        <v>0.375</v>
      </c>
      <c r="G138" s="237">
        <v>0.5625</v>
      </c>
      <c r="H138" s="68">
        <v>4.5</v>
      </c>
      <c r="I138" s="68">
        <v>1.5</v>
      </c>
      <c r="J138" s="68">
        <v>3.0</v>
      </c>
      <c r="K138" s="68">
        <v>0.0</v>
      </c>
      <c r="L138" s="152" t="s">
        <v>336</v>
      </c>
    </row>
    <row r="139">
      <c r="A139" s="233">
        <v>45009.0</v>
      </c>
      <c r="B139" s="68" t="s">
        <v>82</v>
      </c>
      <c r="C139" s="68" t="s">
        <v>51</v>
      </c>
      <c r="D139" s="234" t="s">
        <v>170</v>
      </c>
      <c r="E139" s="233">
        <v>45010.0</v>
      </c>
      <c r="F139" s="237">
        <v>0.16666666666666666</v>
      </c>
      <c r="G139" s="237">
        <v>0.5208333333333334</v>
      </c>
      <c r="H139" s="68">
        <v>8.5</v>
      </c>
      <c r="I139" s="68">
        <v>0.5</v>
      </c>
      <c r="J139" s="68">
        <v>6.0</v>
      </c>
      <c r="K139" s="68">
        <v>2.0</v>
      </c>
      <c r="L139" s="153" t="s">
        <v>192</v>
      </c>
    </row>
    <row r="140">
      <c r="A140" s="233">
        <v>45009.0</v>
      </c>
      <c r="B140" s="152" t="s">
        <v>69</v>
      </c>
      <c r="C140" s="68" t="s">
        <v>51</v>
      </c>
      <c r="D140" s="234" t="s">
        <v>170</v>
      </c>
      <c r="E140" s="233">
        <v>45010.0</v>
      </c>
      <c r="F140" s="237">
        <v>0.16666666666666666</v>
      </c>
      <c r="G140" s="237">
        <v>0.5</v>
      </c>
      <c r="H140" s="68">
        <v>8.0</v>
      </c>
      <c r="I140" s="68">
        <v>0.0</v>
      </c>
      <c r="J140" s="68">
        <v>6.0</v>
      </c>
      <c r="K140" s="68">
        <v>2.0</v>
      </c>
    </row>
    <row r="141">
      <c r="A141" s="233">
        <v>45009.0</v>
      </c>
      <c r="B141" s="155" t="s">
        <v>97</v>
      </c>
      <c r="C141" s="68" t="s">
        <v>31</v>
      </c>
      <c r="D141" s="234" t="s">
        <v>170</v>
      </c>
      <c r="E141" s="233">
        <v>45010.0</v>
      </c>
      <c r="F141" s="235">
        <v>0.0</v>
      </c>
      <c r="G141" s="235">
        <v>0.0</v>
      </c>
      <c r="H141" s="235">
        <v>0.0</v>
      </c>
      <c r="I141" s="235">
        <v>0.0</v>
      </c>
      <c r="J141" s="235">
        <v>0.0</v>
      </c>
      <c r="K141" s="235">
        <v>0.0</v>
      </c>
      <c r="L141" s="152" t="s">
        <v>25</v>
      </c>
    </row>
    <row r="142">
      <c r="A142" s="233">
        <v>45009.0</v>
      </c>
      <c r="B142" s="153" t="s">
        <v>403</v>
      </c>
      <c r="C142" s="68" t="s">
        <v>31</v>
      </c>
      <c r="D142" s="234" t="s">
        <v>170</v>
      </c>
      <c r="E142" s="233">
        <v>45010.0</v>
      </c>
      <c r="F142" s="237">
        <v>0.25</v>
      </c>
      <c r="G142" s="237">
        <v>0.5833333333333334</v>
      </c>
      <c r="H142" s="68">
        <v>8.0</v>
      </c>
      <c r="I142" s="68">
        <v>0.0</v>
      </c>
      <c r="J142" s="68">
        <v>8.0</v>
      </c>
      <c r="K142" s="68">
        <v>0.0</v>
      </c>
    </row>
    <row r="143">
      <c r="A143" s="233">
        <v>45009.0</v>
      </c>
      <c r="B143" s="68" t="s">
        <v>190</v>
      </c>
      <c r="C143" s="68" t="s">
        <v>60</v>
      </c>
      <c r="D143" s="234" t="s">
        <v>170</v>
      </c>
      <c r="E143" s="233">
        <v>45010.0</v>
      </c>
      <c r="F143" s="235">
        <v>0.0</v>
      </c>
      <c r="G143" s="235">
        <v>0.0</v>
      </c>
      <c r="H143" s="235">
        <v>0.0</v>
      </c>
      <c r="I143" s="235">
        <v>0.0</v>
      </c>
      <c r="J143" s="235">
        <v>0.0</v>
      </c>
      <c r="K143" s="235">
        <v>0.0</v>
      </c>
      <c r="L143" s="152" t="s">
        <v>25</v>
      </c>
    </row>
    <row r="144">
      <c r="A144" s="233">
        <v>45009.0</v>
      </c>
      <c r="B144" s="68" t="s">
        <v>32</v>
      </c>
      <c r="C144" s="68" t="s">
        <v>60</v>
      </c>
      <c r="D144" s="234" t="s">
        <v>170</v>
      </c>
      <c r="E144" s="233">
        <v>45010.0</v>
      </c>
      <c r="F144" s="235">
        <v>0.0</v>
      </c>
      <c r="G144" s="235">
        <v>0.0</v>
      </c>
      <c r="H144" s="235">
        <v>0.0</v>
      </c>
      <c r="I144" s="235">
        <v>0.0</v>
      </c>
      <c r="J144" s="235">
        <v>0.0</v>
      </c>
      <c r="K144" s="235">
        <v>0.0</v>
      </c>
      <c r="L144" s="152" t="s">
        <v>25</v>
      </c>
    </row>
    <row r="145">
      <c r="A145" s="233">
        <v>45010.0</v>
      </c>
      <c r="B145" s="68" t="s">
        <v>88</v>
      </c>
      <c r="C145" s="68" t="s">
        <v>31</v>
      </c>
      <c r="D145" s="234" t="s">
        <v>170</v>
      </c>
      <c r="E145" s="233">
        <v>45010.0</v>
      </c>
      <c r="F145" s="237">
        <v>0.9166666666666666</v>
      </c>
      <c r="G145" s="237">
        <v>0.20833333333333334</v>
      </c>
      <c r="H145" s="68">
        <v>7.0</v>
      </c>
      <c r="I145" s="68">
        <v>0.0</v>
      </c>
      <c r="J145" s="68">
        <v>0.0</v>
      </c>
      <c r="K145" s="68">
        <v>7.0</v>
      </c>
    </row>
    <row r="146">
      <c r="A146" s="233">
        <v>45010.0</v>
      </c>
      <c r="B146" s="68" t="s">
        <v>18</v>
      </c>
      <c r="C146" s="68" t="s">
        <v>1</v>
      </c>
      <c r="D146" s="234" t="s">
        <v>170</v>
      </c>
      <c r="E146" s="233">
        <v>45010.0</v>
      </c>
      <c r="F146" s="235">
        <v>0.0</v>
      </c>
      <c r="G146" s="235">
        <v>0.0</v>
      </c>
      <c r="H146" s="68">
        <v>0.0</v>
      </c>
      <c r="I146" s="68">
        <v>0.0</v>
      </c>
      <c r="J146" s="68">
        <v>0.0</v>
      </c>
      <c r="K146" s="68">
        <v>0.0</v>
      </c>
      <c r="L146" s="152" t="s">
        <v>25</v>
      </c>
    </row>
    <row r="147">
      <c r="A147" s="233">
        <v>45010.0</v>
      </c>
      <c r="B147" s="68" t="s">
        <v>54</v>
      </c>
      <c r="C147" s="68" t="s">
        <v>51</v>
      </c>
      <c r="D147" s="234" t="s">
        <v>170</v>
      </c>
      <c r="E147" s="233">
        <v>45010.0</v>
      </c>
      <c r="F147" s="237">
        <v>0.9583333333333334</v>
      </c>
      <c r="G147" s="237">
        <v>0.16666666666666666</v>
      </c>
      <c r="H147" s="68">
        <v>5.0</v>
      </c>
      <c r="I147" s="68">
        <v>0.0</v>
      </c>
      <c r="J147" s="68">
        <v>0.0</v>
      </c>
      <c r="K147" s="68">
        <v>5.0</v>
      </c>
    </row>
    <row r="148">
      <c r="A148" s="233">
        <v>45010.0</v>
      </c>
      <c r="B148" s="68" t="s">
        <v>54</v>
      </c>
      <c r="C148" s="68" t="s">
        <v>1</v>
      </c>
      <c r="D148" s="234" t="s">
        <v>172</v>
      </c>
      <c r="E148" s="233">
        <v>45011.0</v>
      </c>
      <c r="F148" s="237">
        <v>0.16666666666666666</v>
      </c>
      <c r="G148" s="237">
        <v>0.25</v>
      </c>
      <c r="H148" s="68">
        <v>2.0</v>
      </c>
      <c r="I148" s="68">
        <v>0.0</v>
      </c>
      <c r="J148" s="68">
        <v>0.0</v>
      </c>
      <c r="K148" s="68">
        <v>2.0</v>
      </c>
      <c r="L148" s="152"/>
    </row>
    <row r="149">
      <c r="A149" s="233">
        <v>45010.0</v>
      </c>
      <c r="B149" s="68" t="s">
        <v>50</v>
      </c>
      <c r="C149" s="68" t="s">
        <v>1</v>
      </c>
      <c r="D149" s="234" t="s">
        <v>170</v>
      </c>
      <c r="E149" s="233">
        <v>45010.0</v>
      </c>
      <c r="F149" s="237">
        <v>0.9375</v>
      </c>
      <c r="G149" s="237">
        <v>0.16666666666666666</v>
      </c>
      <c r="H149" s="68">
        <v>5.5</v>
      </c>
      <c r="I149" s="68">
        <v>0.0</v>
      </c>
      <c r="J149" s="68">
        <v>0.0</v>
      </c>
      <c r="K149" s="68">
        <v>5.5</v>
      </c>
      <c r="L149" s="152"/>
    </row>
    <row r="150">
      <c r="A150" s="233">
        <v>45010.0</v>
      </c>
      <c r="B150" s="68" t="s">
        <v>50</v>
      </c>
      <c r="C150" s="68" t="s">
        <v>49</v>
      </c>
      <c r="D150" s="234" t="s">
        <v>172</v>
      </c>
      <c r="E150" s="233">
        <v>45011.0</v>
      </c>
      <c r="F150" s="237">
        <v>0.16666666666666666</v>
      </c>
      <c r="G150" s="237">
        <v>0.375</v>
      </c>
      <c r="H150" s="68">
        <v>5.0</v>
      </c>
      <c r="I150" s="68">
        <v>2.5</v>
      </c>
      <c r="J150" s="68">
        <v>0.5</v>
      </c>
      <c r="K150" s="68">
        <v>2.0</v>
      </c>
      <c r="L150" s="152" t="s">
        <v>304</v>
      </c>
    </row>
    <row r="151">
      <c r="A151" s="233">
        <v>45010.0</v>
      </c>
      <c r="B151" s="68" t="s">
        <v>123</v>
      </c>
      <c r="C151" s="68" t="s">
        <v>23</v>
      </c>
      <c r="D151" s="234" t="s">
        <v>172</v>
      </c>
      <c r="E151" s="233">
        <v>45011.0</v>
      </c>
      <c r="F151" s="237">
        <v>0.020833333333333332</v>
      </c>
      <c r="G151" s="237">
        <v>0.25</v>
      </c>
      <c r="H151" s="68">
        <v>5.5</v>
      </c>
      <c r="I151" s="68">
        <v>0.0</v>
      </c>
      <c r="J151" s="68">
        <v>0.0</v>
      </c>
      <c r="K151" s="68">
        <v>5.5</v>
      </c>
    </row>
    <row r="152">
      <c r="A152" s="233">
        <v>45010.0</v>
      </c>
      <c r="B152" s="68" t="s">
        <v>501</v>
      </c>
      <c r="C152" s="68" t="s">
        <v>23</v>
      </c>
      <c r="D152" s="234" t="s">
        <v>172</v>
      </c>
      <c r="E152" s="233">
        <v>45011.0</v>
      </c>
      <c r="F152" s="237">
        <v>0.25</v>
      </c>
      <c r="G152" s="237">
        <v>0.4583333333333333</v>
      </c>
      <c r="H152" s="68">
        <v>5.0</v>
      </c>
      <c r="I152" s="68">
        <v>0.0</v>
      </c>
      <c r="J152" s="68">
        <v>5.0</v>
      </c>
      <c r="K152" s="68">
        <v>0.0</v>
      </c>
    </row>
    <row r="153">
      <c r="A153" s="233">
        <v>45010.0</v>
      </c>
      <c r="B153" s="68" t="s">
        <v>52</v>
      </c>
      <c r="C153" s="68" t="s">
        <v>1</v>
      </c>
      <c r="D153" s="234" t="s">
        <v>172</v>
      </c>
      <c r="E153" s="233">
        <v>45011.0</v>
      </c>
      <c r="F153" s="237">
        <v>0.16666666666666666</v>
      </c>
      <c r="G153" s="237">
        <v>0.5625</v>
      </c>
      <c r="H153" s="68">
        <v>9.5</v>
      </c>
      <c r="I153" s="68">
        <v>1.5</v>
      </c>
      <c r="J153" s="68">
        <v>6.0</v>
      </c>
      <c r="K153" s="68">
        <v>2.0</v>
      </c>
      <c r="L153" s="152" t="s">
        <v>336</v>
      </c>
    </row>
    <row r="154">
      <c r="A154" s="233">
        <v>45010.0</v>
      </c>
      <c r="B154" s="68" t="s">
        <v>45</v>
      </c>
      <c r="C154" s="68" t="s">
        <v>1</v>
      </c>
      <c r="D154" s="234" t="s">
        <v>172</v>
      </c>
      <c r="E154" s="233">
        <v>45011.0</v>
      </c>
      <c r="F154" s="237">
        <v>0.25</v>
      </c>
      <c r="G154" s="237">
        <v>0.5625</v>
      </c>
      <c r="H154" s="68">
        <v>7.5</v>
      </c>
      <c r="I154" s="68">
        <v>0.0</v>
      </c>
      <c r="J154" s="68">
        <v>7.5</v>
      </c>
      <c r="K154" s="68">
        <v>0.0</v>
      </c>
    </row>
    <row r="155">
      <c r="A155" s="233">
        <v>45010.0</v>
      </c>
      <c r="B155" s="68" t="s">
        <v>82</v>
      </c>
      <c r="C155" s="68" t="s">
        <v>51</v>
      </c>
      <c r="D155" s="234" t="s">
        <v>172</v>
      </c>
      <c r="E155" s="233">
        <v>45011.0</v>
      </c>
      <c r="F155" s="237">
        <v>0.16666666666666666</v>
      </c>
      <c r="G155" s="237">
        <v>0.5208333333333334</v>
      </c>
      <c r="H155" s="68">
        <v>8.5</v>
      </c>
      <c r="I155" s="68">
        <v>0.5</v>
      </c>
      <c r="J155" s="68">
        <v>6.0</v>
      </c>
      <c r="K155" s="68">
        <v>2.0</v>
      </c>
      <c r="L155" s="153" t="s">
        <v>192</v>
      </c>
    </row>
    <row r="156">
      <c r="A156" s="233">
        <v>45010.0</v>
      </c>
      <c r="B156" s="152" t="s">
        <v>69</v>
      </c>
      <c r="C156" s="68" t="s">
        <v>51</v>
      </c>
      <c r="D156" s="234" t="s">
        <v>172</v>
      </c>
      <c r="E156" s="233">
        <v>45011.0</v>
      </c>
      <c r="F156" s="237">
        <v>0.16666666666666666</v>
      </c>
      <c r="G156" s="237">
        <v>0.5</v>
      </c>
      <c r="H156" s="68">
        <v>8.0</v>
      </c>
      <c r="I156" s="68">
        <v>0.0</v>
      </c>
      <c r="J156" s="68">
        <v>6.0</v>
      </c>
      <c r="K156" s="68">
        <v>2.0</v>
      </c>
    </row>
    <row r="157">
      <c r="A157" s="233">
        <v>45010.0</v>
      </c>
      <c r="B157" s="155" t="s">
        <v>97</v>
      </c>
      <c r="C157" s="68" t="s">
        <v>31</v>
      </c>
      <c r="D157" s="234" t="s">
        <v>172</v>
      </c>
      <c r="E157" s="233">
        <v>45011.0</v>
      </c>
      <c r="F157" s="237">
        <v>0.22916666666666666</v>
      </c>
      <c r="G157" s="237">
        <v>0.5416666666666666</v>
      </c>
      <c r="H157" s="68">
        <v>8.0</v>
      </c>
      <c r="I157" s="68">
        <v>0.0</v>
      </c>
      <c r="J157" s="68">
        <v>7.5</v>
      </c>
      <c r="K157" s="68">
        <v>0.5</v>
      </c>
    </row>
    <row r="158">
      <c r="A158" s="233">
        <v>45010.0</v>
      </c>
      <c r="B158" s="153" t="s">
        <v>403</v>
      </c>
      <c r="C158" s="68" t="s">
        <v>31</v>
      </c>
      <c r="D158" s="234" t="s">
        <v>172</v>
      </c>
      <c r="E158" s="233">
        <v>45011.0</v>
      </c>
      <c r="F158" s="237">
        <v>0.25</v>
      </c>
      <c r="G158" s="237">
        <v>0.5833333333333334</v>
      </c>
      <c r="H158" s="68">
        <v>8.0</v>
      </c>
      <c r="I158" s="68">
        <v>0.0</v>
      </c>
      <c r="J158" s="68">
        <v>8.0</v>
      </c>
      <c r="K158" s="68">
        <v>0.0</v>
      </c>
    </row>
    <row r="159">
      <c r="A159" s="233">
        <v>45010.0</v>
      </c>
      <c r="B159" s="68" t="s">
        <v>190</v>
      </c>
      <c r="C159" s="68" t="s">
        <v>60</v>
      </c>
      <c r="D159" s="234" t="s">
        <v>172</v>
      </c>
      <c r="E159" s="233">
        <v>45011.0</v>
      </c>
      <c r="F159" s="235">
        <v>0.0</v>
      </c>
      <c r="G159" s="235">
        <v>0.0</v>
      </c>
      <c r="H159" s="235">
        <v>0.0</v>
      </c>
      <c r="I159" s="235">
        <v>0.0</v>
      </c>
      <c r="J159" s="235">
        <v>0.0</v>
      </c>
      <c r="K159" s="235">
        <v>0.0</v>
      </c>
      <c r="L159" s="152" t="s">
        <v>25</v>
      </c>
    </row>
    <row r="160">
      <c r="A160" s="233">
        <v>45010.0</v>
      </c>
      <c r="B160" s="68" t="s">
        <v>32</v>
      </c>
      <c r="C160" s="68" t="s">
        <v>60</v>
      </c>
      <c r="D160" s="234" t="s">
        <v>172</v>
      </c>
      <c r="E160" s="233">
        <v>45011.0</v>
      </c>
      <c r="F160" s="235">
        <v>0.0</v>
      </c>
      <c r="G160" s="235">
        <v>0.0</v>
      </c>
      <c r="H160" s="235">
        <v>0.0</v>
      </c>
      <c r="I160" s="235">
        <v>0.0</v>
      </c>
      <c r="J160" s="235">
        <v>0.0</v>
      </c>
      <c r="K160" s="235">
        <v>0.0</v>
      </c>
      <c r="L160" s="152" t="s">
        <v>25</v>
      </c>
    </row>
    <row r="161">
      <c r="A161" s="233">
        <v>45011.0</v>
      </c>
      <c r="B161" s="68" t="s">
        <v>88</v>
      </c>
      <c r="C161" s="68" t="s">
        <v>31</v>
      </c>
      <c r="D161" s="234" t="s">
        <v>172</v>
      </c>
      <c r="E161" s="233">
        <v>45011.0</v>
      </c>
      <c r="F161" s="237">
        <v>0.9375</v>
      </c>
      <c r="G161" s="237">
        <v>0.20833333333333334</v>
      </c>
      <c r="H161" s="68">
        <v>6.5</v>
      </c>
      <c r="I161" s="68">
        <v>0.0</v>
      </c>
      <c r="J161" s="68">
        <v>0.0</v>
      </c>
      <c r="K161" s="68">
        <v>6.5</v>
      </c>
      <c r="L161" s="68" t="s">
        <v>262</v>
      </c>
    </row>
    <row r="162">
      <c r="A162" s="233">
        <v>45011.0</v>
      </c>
      <c r="B162" s="68" t="s">
        <v>18</v>
      </c>
      <c r="C162" s="68" t="s">
        <v>1</v>
      </c>
      <c r="D162" s="234" t="s">
        <v>172</v>
      </c>
      <c r="E162" s="233">
        <v>45011.0</v>
      </c>
      <c r="F162" s="235">
        <v>0.0</v>
      </c>
      <c r="G162" s="235">
        <v>0.0</v>
      </c>
      <c r="H162" s="235">
        <v>0.0</v>
      </c>
      <c r="I162" s="235">
        <v>0.0</v>
      </c>
      <c r="J162" s="235">
        <v>0.0</v>
      </c>
      <c r="K162" s="235">
        <v>0.0</v>
      </c>
      <c r="L162" s="152" t="s">
        <v>25</v>
      </c>
    </row>
    <row r="163">
      <c r="A163" s="233">
        <v>45011.0</v>
      </c>
      <c r="B163" s="68" t="s">
        <v>54</v>
      </c>
      <c r="C163" s="68" t="s">
        <v>51</v>
      </c>
      <c r="D163" s="234" t="s">
        <v>172</v>
      </c>
      <c r="E163" s="233">
        <v>45011.0</v>
      </c>
      <c r="F163" s="235">
        <v>0.0</v>
      </c>
      <c r="G163" s="235">
        <v>0.0</v>
      </c>
      <c r="H163" s="235">
        <v>0.0</v>
      </c>
      <c r="I163" s="235">
        <v>0.0</v>
      </c>
      <c r="J163" s="235">
        <v>0.0</v>
      </c>
      <c r="K163" s="235">
        <v>0.0</v>
      </c>
      <c r="L163" s="152" t="s">
        <v>25</v>
      </c>
    </row>
    <row r="164">
      <c r="A164" s="233">
        <v>45011.0</v>
      </c>
      <c r="B164" s="68" t="s">
        <v>50</v>
      </c>
      <c r="C164" s="68" t="s">
        <v>51</v>
      </c>
      <c r="D164" s="234" t="s">
        <v>172</v>
      </c>
      <c r="E164" s="233">
        <v>45011.0</v>
      </c>
      <c r="F164" s="237">
        <v>0.9583333333333334</v>
      </c>
      <c r="G164" s="237">
        <v>0.16666666666666666</v>
      </c>
      <c r="H164" s="68">
        <v>5.0</v>
      </c>
      <c r="I164" s="68">
        <v>0.0</v>
      </c>
      <c r="J164" s="68">
        <v>0.0</v>
      </c>
      <c r="K164" s="68">
        <v>5.0</v>
      </c>
    </row>
    <row r="165">
      <c r="A165" s="233">
        <v>45011.0</v>
      </c>
      <c r="B165" s="68" t="s">
        <v>50</v>
      </c>
      <c r="C165" s="68" t="s">
        <v>49</v>
      </c>
      <c r="D165" s="234" t="s">
        <v>174</v>
      </c>
      <c r="E165" s="233">
        <v>45012.0</v>
      </c>
      <c r="F165" s="237">
        <v>0.16666666666666666</v>
      </c>
      <c r="G165" s="237">
        <v>0.3333333333333333</v>
      </c>
      <c r="H165" s="68">
        <v>4.0</v>
      </c>
      <c r="I165" s="68">
        <v>1.0</v>
      </c>
      <c r="J165" s="68">
        <v>1.0</v>
      </c>
      <c r="K165" s="68">
        <v>2.0</v>
      </c>
      <c r="L165" s="152" t="s">
        <v>191</v>
      </c>
    </row>
    <row r="166">
      <c r="A166" s="233">
        <v>45011.0</v>
      </c>
      <c r="B166" s="68" t="s">
        <v>123</v>
      </c>
      <c r="C166" s="68" t="s">
        <v>23</v>
      </c>
      <c r="D166" s="234" t="s">
        <v>174</v>
      </c>
      <c r="E166" s="233">
        <v>45012.0</v>
      </c>
      <c r="F166" s="237">
        <v>0.020833333333333332</v>
      </c>
      <c r="G166" s="237">
        <v>0.25</v>
      </c>
      <c r="H166" s="68">
        <v>5.5</v>
      </c>
      <c r="I166" s="68">
        <v>0.0</v>
      </c>
      <c r="J166" s="68">
        <v>0.0</v>
      </c>
      <c r="K166" s="68">
        <v>5.5</v>
      </c>
    </row>
    <row r="167">
      <c r="A167" s="233">
        <v>45011.0</v>
      </c>
      <c r="B167" s="68" t="s">
        <v>501</v>
      </c>
      <c r="C167" s="68" t="s">
        <v>23</v>
      </c>
      <c r="D167" s="234" t="s">
        <v>174</v>
      </c>
      <c r="E167" s="233">
        <v>45012.0</v>
      </c>
      <c r="F167" s="237">
        <v>0.25</v>
      </c>
      <c r="G167" s="237">
        <v>0.4583333333333333</v>
      </c>
      <c r="H167" s="68">
        <v>5.0</v>
      </c>
      <c r="I167" s="68">
        <v>0.0</v>
      </c>
      <c r="J167" s="68">
        <v>5.0</v>
      </c>
      <c r="K167" s="68">
        <v>0.0</v>
      </c>
    </row>
    <row r="168">
      <c r="A168" s="233">
        <v>45011.0</v>
      </c>
      <c r="B168" s="68" t="s">
        <v>52</v>
      </c>
      <c r="C168" s="68" t="s">
        <v>1</v>
      </c>
      <c r="D168" s="234" t="s">
        <v>174</v>
      </c>
      <c r="E168" s="233">
        <v>45012.0</v>
      </c>
      <c r="F168" s="237">
        <v>0.20833333333333334</v>
      </c>
      <c r="G168" s="237">
        <v>0.4791666666666667</v>
      </c>
      <c r="H168" s="68">
        <v>6.5</v>
      </c>
      <c r="I168" s="68">
        <v>0.0</v>
      </c>
      <c r="J168" s="68">
        <v>5.5</v>
      </c>
      <c r="K168" s="68">
        <v>1.0</v>
      </c>
    </row>
    <row r="169">
      <c r="A169" s="233">
        <v>45011.0</v>
      </c>
      <c r="B169" s="68" t="s">
        <v>45</v>
      </c>
      <c r="C169" s="68" t="s">
        <v>1</v>
      </c>
      <c r="D169" s="234" t="s">
        <v>174</v>
      </c>
      <c r="E169" s="233">
        <v>45012.0</v>
      </c>
      <c r="F169" s="237">
        <v>0.20833333333333334</v>
      </c>
      <c r="G169" s="237">
        <v>0.4791666666666667</v>
      </c>
      <c r="H169" s="68">
        <v>6.5</v>
      </c>
      <c r="I169" s="68">
        <v>0.0</v>
      </c>
      <c r="J169" s="68">
        <v>5.5</v>
      </c>
      <c r="K169" s="68">
        <v>1.0</v>
      </c>
    </row>
    <row r="170">
      <c r="A170" s="233">
        <v>45011.0</v>
      </c>
      <c r="B170" s="68" t="s">
        <v>82</v>
      </c>
      <c r="C170" s="68" t="s">
        <v>51</v>
      </c>
      <c r="D170" s="234" t="s">
        <v>174</v>
      </c>
      <c r="E170" s="233">
        <v>45012.0</v>
      </c>
      <c r="F170" s="237">
        <v>0.16666666666666666</v>
      </c>
      <c r="G170" s="237">
        <v>0.5</v>
      </c>
      <c r="H170" s="68">
        <v>8.0</v>
      </c>
      <c r="I170" s="68">
        <v>0.0</v>
      </c>
      <c r="J170" s="68">
        <v>6.0</v>
      </c>
      <c r="K170" s="68">
        <v>2.0</v>
      </c>
    </row>
    <row r="171">
      <c r="A171" s="233">
        <v>45011.0</v>
      </c>
      <c r="B171" s="152" t="s">
        <v>69</v>
      </c>
      <c r="C171" s="68" t="s">
        <v>51</v>
      </c>
      <c r="D171" s="234" t="s">
        <v>174</v>
      </c>
      <c r="E171" s="233">
        <v>45012.0</v>
      </c>
      <c r="F171" s="237">
        <v>0.16666666666666666</v>
      </c>
      <c r="G171" s="237">
        <v>0.5416666666666666</v>
      </c>
      <c r="H171" s="68">
        <v>9.0</v>
      </c>
      <c r="I171" s="68">
        <v>1.0</v>
      </c>
      <c r="J171" s="68">
        <v>6.0</v>
      </c>
      <c r="K171" s="68">
        <v>2.0</v>
      </c>
      <c r="L171" s="152" t="s">
        <v>191</v>
      </c>
    </row>
    <row r="172">
      <c r="A172" s="233">
        <v>45011.0</v>
      </c>
      <c r="B172" s="155" t="s">
        <v>97</v>
      </c>
      <c r="C172" s="68" t="s">
        <v>31</v>
      </c>
      <c r="D172" s="234" t="s">
        <v>174</v>
      </c>
      <c r="E172" s="233">
        <v>45012.0</v>
      </c>
      <c r="F172" s="237">
        <v>0.22916666666666666</v>
      </c>
      <c r="G172" s="237">
        <v>0.5</v>
      </c>
      <c r="H172" s="68">
        <v>6.5</v>
      </c>
      <c r="I172" s="68">
        <v>0.0</v>
      </c>
      <c r="J172" s="68">
        <v>6.0</v>
      </c>
      <c r="K172" s="68">
        <v>0.5</v>
      </c>
    </row>
    <row r="173">
      <c r="A173" s="233">
        <v>45011.0</v>
      </c>
      <c r="B173" s="153" t="s">
        <v>403</v>
      </c>
      <c r="C173" s="68" t="s">
        <v>31</v>
      </c>
      <c r="D173" s="234" t="s">
        <v>174</v>
      </c>
      <c r="E173" s="233">
        <v>45012.0</v>
      </c>
      <c r="F173" s="238">
        <v>0.20833333333333334</v>
      </c>
      <c r="G173" s="237">
        <v>0.4791666666666667</v>
      </c>
      <c r="H173" s="68">
        <v>6.5</v>
      </c>
      <c r="I173" s="68">
        <v>0.0</v>
      </c>
      <c r="J173" s="68">
        <v>5.5</v>
      </c>
      <c r="K173" s="68">
        <v>1.0</v>
      </c>
    </row>
    <row r="174">
      <c r="A174" s="233">
        <v>45011.0</v>
      </c>
      <c r="B174" s="68" t="s">
        <v>190</v>
      </c>
      <c r="C174" s="68" t="s">
        <v>51</v>
      </c>
      <c r="D174" s="234" t="s">
        <v>174</v>
      </c>
      <c r="E174" s="233">
        <v>45012.0</v>
      </c>
      <c r="F174" s="235">
        <v>0.0</v>
      </c>
      <c r="G174" s="235">
        <v>0.0</v>
      </c>
      <c r="H174" s="235">
        <v>0.0</v>
      </c>
      <c r="I174" s="235">
        <v>0.0</v>
      </c>
      <c r="J174" s="235">
        <v>0.0</v>
      </c>
      <c r="K174" s="235">
        <v>0.0</v>
      </c>
      <c r="L174" s="152" t="s">
        <v>25</v>
      </c>
    </row>
    <row r="175">
      <c r="A175" s="233">
        <v>45011.0</v>
      </c>
      <c r="B175" s="68" t="s">
        <v>32</v>
      </c>
      <c r="C175" s="68" t="s">
        <v>1</v>
      </c>
      <c r="D175" s="234" t="s">
        <v>174</v>
      </c>
      <c r="E175" s="233">
        <v>45012.0</v>
      </c>
      <c r="F175" s="235">
        <v>0.0</v>
      </c>
      <c r="G175" s="235">
        <v>0.0</v>
      </c>
      <c r="H175" s="235">
        <v>0.0</v>
      </c>
      <c r="I175" s="235">
        <v>0.0</v>
      </c>
      <c r="J175" s="235">
        <v>0.0</v>
      </c>
      <c r="K175" s="235">
        <v>0.0</v>
      </c>
      <c r="L175" s="152" t="s">
        <v>25</v>
      </c>
    </row>
    <row r="176">
      <c r="A176" s="233">
        <v>45012.0</v>
      </c>
      <c r="B176" s="68" t="s">
        <v>88</v>
      </c>
      <c r="C176" s="68" t="s">
        <v>31</v>
      </c>
      <c r="D176" s="234" t="s">
        <v>174</v>
      </c>
      <c r="E176" s="233">
        <v>45012.0</v>
      </c>
      <c r="F176" s="237">
        <v>0.9166666666666666</v>
      </c>
      <c r="G176" s="237">
        <v>0.3333333333333333</v>
      </c>
      <c r="H176" s="68">
        <v>10.0</v>
      </c>
      <c r="I176" s="68">
        <v>2.0</v>
      </c>
      <c r="J176" s="68">
        <v>0.0</v>
      </c>
      <c r="K176" s="68">
        <v>8.0</v>
      </c>
      <c r="L176" s="68" t="s">
        <v>411</v>
      </c>
    </row>
    <row r="177">
      <c r="A177" s="233">
        <v>45012.0</v>
      </c>
      <c r="B177" s="68" t="s">
        <v>18</v>
      </c>
      <c r="C177" s="68" t="s">
        <v>1</v>
      </c>
      <c r="D177" s="234" t="s">
        <v>174</v>
      </c>
      <c r="E177" s="233">
        <v>45012.0</v>
      </c>
      <c r="F177" s="237">
        <v>0.9375</v>
      </c>
      <c r="G177" s="237">
        <v>0.20833333333333334</v>
      </c>
      <c r="H177" s="68">
        <v>6.5</v>
      </c>
      <c r="I177" s="68">
        <v>0.0</v>
      </c>
      <c r="J177" s="68">
        <v>0.0</v>
      </c>
      <c r="K177" s="68">
        <v>5.5</v>
      </c>
    </row>
    <row r="178">
      <c r="A178" s="233">
        <v>45012.0</v>
      </c>
      <c r="B178" s="68" t="s">
        <v>54</v>
      </c>
      <c r="C178" s="68" t="s">
        <v>51</v>
      </c>
      <c r="D178" s="234" t="s">
        <v>174</v>
      </c>
      <c r="E178" s="233">
        <v>45012.0</v>
      </c>
      <c r="F178" s="237">
        <v>0.9583333333333334</v>
      </c>
      <c r="G178" s="237">
        <v>0.20833333333333334</v>
      </c>
      <c r="H178" s="68">
        <v>6.0</v>
      </c>
      <c r="I178" s="68">
        <v>0.0</v>
      </c>
      <c r="J178" s="68">
        <v>0.0</v>
      </c>
      <c r="K178" s="68">
        <v>6.0</v>
      </c>
      <c r="L178" s="68" t="s">
        <v>938</v>
      </c>
    </row>
    <row r="179">
      <c r="A179" s="233">
        <v>45012.0</v>
      </c>
      <c r="B179" s="68" t="s">
        <v>50</v>
      </c>
      <c r="C179" s="68" t="s">
        <v>23</v>
      </c>
      <c r="D179" s="234" t="s">
        <v>175</v>
      </c>
      <c r="E179" s="233">
        <v>45013.0</v>
      </c>
      <c r="F179" s="237">
        <v>0.020833333333333332</v>
      </c>
      <c r="G179" s="237">
        <v>0.4583333333333333</v>
      </c>
      <c r="H179" s="68">
        <v>10.5</v>
      </c>
      <c r="I179" s="68">
        <v>2.5</v>
      </c>
      <c r="J179" s="68">
        <v>2.5</v>
      </c>
      <c r="K179" s="68">
        <v>5.5</v>
      </c>
      <c r="L179" s="68" t="s">
        <v>304</v>
      </c>
    </row>
    <row r="180">
      <c r="A180" s="233">
        <v>45012.0</v>
      </c>
      <c r="B180" s="68" t="s">
        <v>123</v>
      </c>
      <c r="C180" s="68" t="s">
        <v>23</v>
      </c>
      <c r="D180" s="234" t="s">
        <v>175</v>
      </c>
      <c r="E180" s="233">
        <v>45013.0</v>
      </c>
      <c r="F180" s="235">
        <v>0.0</v>
      </c>
      <c r="G180" s="235">
        <v>0.0</v>
      </c>
      <c r="H180" s="235">
        <v>0.0</v>
      </c>
      <c r="I180" s="235">
        <v>0.0</v>
      </c>
      <c r="J180" s="235">
        <v>0.0</v>
      </c>
      <c r="K180" s="235">
        <v>0.0</v>
      </c>
      <c r="L180" s="152" t="s">
        <v>25</v>
      </c>
    </row>
    <row r="181">
      <c r="A181" s="233">
        <v>45012.0</v>
      </c>
      <c r="B181" s="68" t="s">
        <v>501</v>
      </c>
      <c r="C181" s="68" t="s">
        <v>23</v>
      </c>
      <c r="D181" s="234" t="s">
        <v>175</v>
      </c>
      <c r="E181" s="233">
        <v>45013.0</v>
      </c>
      <c r="F181" s="235">
        <v>0.0</v>
      </c>
      <c r="G181" s="235">
        <v>0.0</v>
      </c>
      <c r="H181" s="235">
        <v>0.0</v>
      </c>
      <c r="I181" s="235">
        <v>0.0</v>
      </c>
      <c r="J181" s="235">
        <v>0.0</v>
      </c>
      <c r="K181" s="235">
        <v>0.0</v>
      </c>
      <c r="L181" s="152" t="s">
        <v>25</v>
      </c>
    </row>
    <row r="182">
      <c r="A182" s="233">
        <v>45012.0</v>
      </c>
      <c r="B182" s="68" t="s">
        <v>52</v>
      </c>
      <c r="C182" s="68" t="s">
        <v>49</v>
      </c>
      <c r="D182" s="234" t="s">
        <v>175</v>
      </c>
      <c r="E182" s="233">
        <v>45013.0</v>
      </c>
      <c r="F182" s="237">
        <v>0.16666666666666666</v>
      </c>
      <c r="G182" s="237">
        <v>0.3333333333333333</v>
      </c>
      <c r="H182" s="68">
        <v>4.0</v>
      </c>
      <c r="I182" s="68">
        <v>1.0</v>
      </c>
      <c r="J182" s="68">
        <v>1.0</v>
      </c>
      <c r="K182" s="68">
        <v>2.0</v>
      </c>
    </row>
    <row r="183">
      <c r="A183" s="233">
        <v>45012.0</v>
      </c>
      <c r="B183" s="68" t="s">
        <v>52</v>
      </c>
      <c r="C183" s="68" t="s">
        <v>31</v>
      </c>
      <c r="D183" s="234" t="s">
        <v>175</v>
      </c>
      <c r="E183" s="233">
        <v>45013.0</v>
      </c>
      <c r="F183" s="237">
        <v>0.3333333333333333</v>
      </c>
      <c r="G183" s="237">
        <v>0.5208333333333334</v>
      </c>
      <c r="H183" s="68">
        <v>4.5</v>
      </c>
      <c r="I183" s="68">
        <v>0.5</v>
      </c>
      <c r="J183" s="68">
        <v>4.0</v>
      </c>
      <c r="K183" s="68">
        <v>0.0</v>
      </c>
      <c r="L183" s="153" t="s">
        <v>192</v>
      </c>
    </row>
    <row r="184">
      <c r="A184" s="233">
        <v>45012.0</v>
      </c>
      <c r="B184" s="68" t="s">
        <v>45</v>
      </c>
      <c r="C184" s="68" t="s">
        <v>1</v>
      </c>
      <c r="D184" s="234" t="s">
        <v>175</v>
      </c>
      <c r="E184" s="233">
        <v>45013.0</v>
      </c>
      <c r="F184" s="238">
        <v>0.20833333333333334</v>
      </c>
      <c r="G184" s="237">
        <v>0.4791666666666667</v>
      </c>
      <c r="H184" s="68">
        <v>6.5</v>
      </c>
      <c r="I184" s="68">
        <v>0.0</v>
      </c>
      <c r="J184" s="68">
        <v>5.5</v>
      </c>
      <c r="K184" s="68">
        <v>1.0</v>
      </c>
    </row>
    <row r="185">
      <c r="A185" s="233">
        <v>45012.0</v>
      </c>
      <c r="B185" s="68" t="s">
        <v>82</v>
      </c>
      <c r="C185" s="68" t="s">
        <v>51</v>
      </c>
      <c r="D185" s="234" t="s">
        <v>175</v>
      </c>
      <c r="E185" s="233">
        <v>45013.0</v>
      </c>
      <c r="F185" s="237">
        <v>0.16666666666666666</v>
      </c>
      <c r="G185" s="237">
        <v>0.5208333333333334</v>
      </c>
      <c r="H185" s="68">
        <v>8.5</v>
      </c>
      <c r="I185" s="68">
        <v>0.5</v>
      </c>
      <c r="J185" s="68">
        <v>6.0</v>
      </c>
      <c r="K185" s="68">
        <v>2.0</v>
      </c>
      <c r="L185" s="153" t="s">
        <v>192</v>
      </c>
    </row>
    <row r="186">
      <c r="A186" s="233">
        <v>45012.0</v>
      </c>
      <c r="B186" s="152" t="s">
        <v>69</v>
      </c>
      <c r="C186" s="68" t="s">
        <v>51</v>
      </c>
      <c r="D186" s="234" t="s">
        <v>175</v>
      </c>
      <c r="E186" s="233">
        <v>45013.0</v>
      </c>
      <c r="F186" s="235">
        <v>0.0</v>
      </c>
      <c r="G186" s="235">
        <v>0.0</v>
      </c>
      <c r="H186" s="235">
        <v>0.0</v>
      </c>
      <c r="I186" s="235">
        <v>0.0</v>
      </c>
      <c r="J186" s="235">
        <v>0.0</v>
      </c>
      <c r="K186" s="235">
        <v>0.0</v>
      </c>
      <c r="L186" s="152" t="s">
        <v>25</v>
      </c>
    </row>
    <row r="187">
      <c r="A187" s="233">
        <v>45012.0</v>
      </c>
      <c r="B187" s="155" t="s">
        <v>97</v>
      </c>
      <c r="C187" s="68" t="s">
        <v>31</v>
      </c>
      <c r="D187" s="234" t="s">
        <v>175</v>
      </c>
      <c r="E187" s="233">
        <v>45013.0</v>
      </c>
      <c r="F187" s="237">
        <v>0.22916666666666666</v>
      </c>
      <c r="G187" s="237">
        <v>0.5416666666666666</v>
      </c>
      <c r="H187" s="68">
        <v>7.5</v>
      </c>
      <c r="I187" s="68">
        <v>0.0</v>
      </c>
      <c r="J187" s="68">
        <v>7.0</v>
      </c>
      <c r="K187" s="68">
        <v>0.5</v>
      </c>
      <c r="L187" s="68" t="s">
        <v>939</v>
      </c>
    </row>
    <row r="188">
      <c r="A188" s="233">
        <v>45012.0</v>
      </c>
      <c r="B188" s="153" t="s">
        <v>403</v>
      </c>
      <c r="C188" s="68" t="s">
        <v>31</v>
      </c>
      <c r="D188" s="234" t="s">
        <v>175</v>
      </c>
      <c r="E188" s="233">
        <v>45013.0</v>
      </c>
      <c r="F188" s="235">
        <v>0.0</v>
      </c>
      <c r="G188" s="235">
        <v>0.0</v>
      </c>
      <c r="H188" s="235">
        <v>0.0</v>
      </c>
      <c r="I188" s="235">
        <v>0.0</v>
      </c>
      <c r="J188" s="235">
        <v>0.0</v>
      </c>
      <c r="K188" s="235">
        <v>0.0</v>
      </c>
      <c r="L188" s="152" t="s">
        <v>25</v>
      </c>
    </row>
    <row r="189">
      <c r="A189" s="233">
        <v>45012.0</v>
      </c>
      <c r="B189" s="68" t="s">
        <v>190</v>
      </c>
      <c r="C189" s="68" t="s">
        <v>51</v>
      </c>
      <c r="D189" s="234" t="s">
        <v>175</v>
      </c>
      <c r="E189" s="233">
        <v>45013.0</v>
      </c>
      <c r="F189" s="238">
        <v>0.20833333333333334</v>
      </c>
      <c r="G189" s="237">
        <v>0.5</v>
      </c>
      <c r="H189" s="68">
        <v>7.0</v>
      </c>
      <c r="I189" s="68">
        <v>0.0</v>
      </c>
      <c r="J189" s="68">
        <v>6.0</v>
      </c>
      <c r="K189" s="68">
        <v>1.0</v>
      </c>
    </row>
    <row r="190">
      <c r="A190" s="233">
        <v>45012.0</v>
      </c>
      <c r="B190" s="68" t="s">
        <v>32</v>
      </c>
      <c r="C190" s="68" t="s">
        <v>1</v>
      </c>
      <c r="D190" s="234" t="s">
        <v>175</v>
      </c>
      <c r="E190" s="233">
        <v>45013.0</v>
      </c>
      <c r="F190" s="235">
        <v>0.0</v>
      </c>
      <c r="G190" s="235">
        <v>0.0</v>
      </c>
      <c r="H190" s="235">
        <v>0.0</v>
      </c>
      <c r="I190" s="235">
        <v>0.0</v>
      </c>
      <c r="J190" s="235">
        <v>0.0</v>
      </c>
      <c r="K190" s="235">
        <v>0.0</v>
      </c>
      <c r="L190" s="152" t="s">
        <v>25</v>
      </c>
    </row>
    <row r="191">
      <c r="A191" s="233">
        <v>45013.0</v>
      </c>
      <c r="B191" s="68" t="s">
        <v>88</v>
      </c>
      <c r="C191" s="68" t="s">
        <v>31</v>
      </c>
      <c r="D191" s="234" t="s">
        <v>175</v>
      </c>
      <c r="E191" s="233">
        <v>45013.0</v>
      </c>
      <c r="F191" s="237">
        <v>0.9166666666666666</v>
      </c>
      <c r="G191" s="237">
        <v>0.20833333333333334</v>
      </c>
      <c r="H191" s="68">
        <v>7.0</v>
      </c>
      <c r="I191" s="68">
        <v>0.0</v>
      </c>
      <c r="J191" s="68">
        <v>0.0</v>
      </c>
      <c r="K191" s="68">
        <v>7.0</v>
      </c>
    </row>
    <row r="192">
      <c r="A192" s="233">
        <v>45013.0</v>
      </c>
      <c r="B192" s="68" t="s">
        <v>18</v>
      </c>
      <c r="C192" s="68" t="s">
        <v>1</v>
      </c>
      <c r="D192" s="234" t="s">
        <v>175</v>
      </c>
      <c r="E192" s="233">
        <v>45013.0</v>
      </c>
      <c r="F192" s="235">
        <v>0.0</v>
      </c>
      <c r="G192" s="235">
        <v>0.0</v>
      </c>
      <c r="H192" s="68">
        <v>0.0</v>
      </c>
      <c r="I192" s="68">
        <v>0.0</v>
      </c>
      <c r="J192" s="68">
        <v>0.0</v>
      </c>
      <c r="K192" s="68">
        <v>0.0</v>
      </c>
    </row>
    <row r="193">
      <c r="A193" s="233">
        <v>45013.0</v>
      </c>
      <c r="B193" s="68" t="s">
        <v>50</v>
      </c>
      <c r="C193" s="68" t="s">
        <v>49</v>
      </c>
      <c r="D193" s="234" t="s">
        <v>175</v>
      </c>
      <c r="E193" s="233">
        <v>45014.0</v>
      </c>
      <c r="F193" s="237">
        <v>0.9375</v>
      </c>
      <c r="G193" s="237">
        <v>0.16666666666666666</v>
      </c>
      <c r="H193" s="68">
        <v>5.5</v>
      </c>
      <c r="I193" s="68">
        <v>0.0</v>
      </c>
      <c r="J193" s="68">
        <v>0.0</v>
      </c>
      <c r="K193" s="68">
        <v>5.5</v>
      </c>
      <c r="L193" s="152" t="s">
        <v>263</v>
      </c>
    </row>
    <row r="194">
      <c r="A194" s="233">
        <v>45013.0</v>
      </c>
      <c r="B194" s="68" t="s">
        <v>54</v>
      </c>
      <c r="C194" s="68" t="s">
        <v>51</v>
      </c>
      <c r="D194" s="234" t="s">
        <v>175</v>
      </c>
      <c r="E194" s="233">
        <v>45013.0</v>
      </c>
      <c r="F194" s="237">
        <v>0.9583333333333334</v>
      </c>
      <c r="G194" s="237">
        <v>0.16666666666666666</v>
      </c>
      <c r="H194" s="68">
        <v>5.0</v>
      </c>
      <c r="I194" s="68">
        <v>0.0</v>
      </c>
      <c r="J194" s="68">
        <v>0.0</v>
      </c>
      <c r="K194" s="68">
        <v>5.0</v>
      </c>
    </row>
    <row r="195">
      <c r="A195" s="233">
        <v>45013.0</v>
      </c>
      <c r="B195" s="68" t="s">
        <v>54</v>
      </c>
      <c r="C195" s="68" t="s">
        <v>1</v>
      </c>
      <c r="D195" s="234" t="s">
        <v>171</v>
      </c>
      <c r="E195" s="233">
        <v>45013.0</v>
      </c>
      <c r="F195" s="237">
        <v>0.16666666666666666</v>
      </c>
      <c r="G195" s="237">
        <v>0.25</v>
      </c>
      <c r="H195" s="68">
        <v>2.0</v>
      </c>
      <c r="I195" s="68">
        <v>0.0</v>
      </c>
      <c r="J195" s="68">
        <v>0.0</v>
      </c>
      <c r="K195" s="68">
        <v>2.0</v>
      </c>
    </row>
    <row r="196">
      <c r="A196" s="233">
        <v>45013.0</v>
      </c>
      <c r="B196" s="68" t="s">
        <v>123</v>
      </c>
      <c r="C196" s="68" t="s">
        <v>23</v>
      </c>
      <c r="D196" s="234" t="s">
        <v>171</v>
      </c>
      <c r="E196" s="233">
        <v>45014.0</v>
      </c>
      <c r="F196" s="235">
        <v>0.0</v>
      </c>
      <c r="G196" s="235">
        <v>0.0</v>
      </c>
      <c r="H196" s="235">
        <v>0.0</v>
      </c>
      <c r="I196" s="235">
        <v>0.0</v>
      </c>
      <c r="J196" s="235">
        <v>0.0</v>
      </c>
      <c r="K196" s="235">
        <v>0.0</v>
      </c>
      <c r="L196" s="152" t="s">
        <v>25</v>
      </c>
    </row>
    <row r="197">
      <c r="A197" s="233">
        <v>45013.0</v>
      </c>
      <c r="B197" s="68" t="s">
        <v>501</v>
      </c>
      <c r="C197" s="68" t="s">
        <v>23</v>
      </c>
      <c r="D197" s="234" t="s">
        <v>171</v>
      </c>
      <c r="E197" s="233">
        <v>45014.0</v>
      </c>
      <c r="F197" s="237">
        <v>0.25</v>
      </c>
      <c r="G197" s="237">
        <v>0.4583333333333333</v>
      </c>
      <c r="H197" s="68">
        <v>5.0</v>
      </c>
      <c r="I197" s="68">
        <v>0.0</v>
      </c>
      <c r="J197" s="68">
        <v>5.0</v>
      </c>
      <c r="K197" s="68">
        <v>0.0</v>
      </c>
    </row>
    <row r="198">
      <c r="A198" s="233">
        <v>45013.0</v>
      </c>
      <c r="B198" s="68" t="s">
        <v>52</v>
      </c>
      <c r="C198" s="68" t="s">
        <v>23</v>
      </c>
      <c r="D198" s="234" t="s">
        <v>171</v>
      </c>
      <c r="E198" s="233">
        <v>45014.0</v>
      </c>
      <c r="F198" s="237">
        <v>0.020833333333333332</v>
      </c>
      <c r="G198" s="237">
        <v>0.25</v>
      </c>
      <c r="H198" s="68">
        <v>5.5</v>
      </c>
      <c r="I198" s="68">
        <v>0.0</v>
      </c>
      <c r="J198" s="68">
        <v>0.0</v>
      </c>
      <c r="K198" s="68">
        <v>5.5</v>
      </c>
    </row>
    <row r="199">
      <c r="A199" s="233">
        <v>45013.0</v>
      </c>
      <c r="B199" s="68" t="s">
        <v>45</v>
      </c>
      <c r="C199" s="68" t="s">
        <v>1</v>
      </c>
      <c r="D199" s="234" t="s">
        <v>171</v>
      </c>
      <c r="E199" s="233">
        <v>45014.0</v>
      </c>
      <c r="F199" s="237">
        <v>0.25</v>
      </c>
      <c r="G199" s="237">
        <v>0.4791666666666667</v>
      </c>
      <c r="H199" s="68">
        <v>5.5</v>
      </c>
      <c r="I199" s="68">
        <v>0.0</v>
      </c>
      <c r="J199" s="68">
        <v>5.5</v>
      </c>
      <c r="K199" s="68">
        <v>0.0</v>
      </c>
    </row>
    <row r="200">
      <c r="A200" s="233">
        <v>45013.0</v>
      </c>
      <c r="B200" s="68" t="s">
        <v>82</v>
      </c>
      <c r="C200" s="68" t="s">
        <v>51</v>
      </c>
      <c r="D200" s="234" t="s">
        <v>171</v>
      </c>
      <c r="E200" s="233">
        <v>45014.0</v>
      </c>
      <c r="F200" s="237">
        <v>0.16666666666666666</v>
      </c>
      <c r="G200" s="237">
        <v>0.5</v>
      </c>
      <c r="H200" s="68">
        <v>8.0</v>
      </c>
      <c r="I200" s="68">
        <v>0.0</v>
      </c>
      <c r="J200" s="68">
        <v>6.0</v>
      </c>
      <c r="K200" s="68">
        <v>2.0</v>
      </c>
      <c r="L200" s="153"/>
    </row>
    <row r="201">
      <c r="A201" s="233">
        <v>45013.0</v>
      </c>
      <c r="B201" s="152" t="s">
        <v>69</v>
      </c>
      <c r="C201" s="68" t="s">
        <v>51</v>
      </c>
      <c r="D201" s="234" t="s">
        <v>171</v>
      </c>
      <c r="E201" s="233">
        <v>45014.0</v>
      </c>
      <c r="F201" s="237">
        <v>0.16666666666666666</v>
      </c>
      <c r="G201" s="237">
        <v>0.5208333333333334</v>
      </c>
      <c r="H201" s="68">
        <v>8.5</v>
      </c>
      <c r="I201" s="68">
        <v>0.5</v>
      </c>
      <c r="J201" s="68">
        <v>6.0</v>
      </c>
      <c r="K201" s="68">
        <v>2.0</v>
      </c>
      <c r="L201" s="153" t="s">
        <v>192</v>
      </c>
    </row>
    <row r="202">
      <c r="A202" s="233">
        <v>45013.0</v>
      </c>
      <c r="B202" s="155" t="s">
        <v>97</v>
      </c>
      <c r="C202" s="68" t="s">
        <v>31</v>
      </c>
      <c r="D202" s="234" t="s">
        <v>171</v>
      </c>
      <c r="E202" s="233">
        <v>45014.0</v>
      </c>
      <c r="F202" s="237">
        <v>0.22916666666666666</v>
      </c>
      <c r="G202" s="237">
        <v>0.5416666666666666</v>
      </c>
      <c r="H202" s="68">
        <v>7.5</v>
      </c>
      <c r="I202" s="68">
        <v>0.0</v>
      </c>
      <c r="J202" s="68">
        <v>7.0</v>
      </c>
      <c r="K202" s="68">
        <v>0.5</v>
      </c>
      <c r="L202" s="153"/>
    </row>
    <row r="203">
      <c r="A203" s="233">
        <v>45013.0</v>
      </c>
      <c r="B203" s="153" t="s">
        <v>403</v>
      </c>
      <c r="C203" s="68" t="s">
        <v>31</v>
      </c>
      <c r="D203" s="234" t="s">
        <v>171</v>
      </c>
      <c r="E203" s="233">
        <v>45014.0</v>
      </c>
      <c r="F203" s="238">
        <v>0.20833333333333334</v>
      </c>
      <c r="G203" s="237">
        <v>0.5208333333333334</v>
      </c>
      <c r="H203" s="68">
        <v>7.5</v>
      </c>
      <c r="I203" s="68">
        <v>0.0</v>
      </c>
      <c r="J203" s="68">
        <v>7.0</v>
      </c>
      <c r="K203" s="68">
        <v>0.5</v>
      </c>
    </row>
    <row r="204">
      <c r="A204" s="233">
        <v>45013.0</v>
      </c>
      <c r="B204" s="68" t="s">
        <v>190</v>
      </c>
      <c r="C204" s="68" t="s">
        <v>51</v>
      </c>
      <c r="D204" s="234" t="s">
        <v>171</v>
      </c>
      <c r="E204" s="233">
        <v>45014.0</v>
      </c>
      <c r="F204" s="235">
        <v>0.0</v>
      </c>
      <c r="G204" s="235">
        <v>0.0</v>
      </c>
      <c r="H204" s="235">
        <v>0.0</v>
      </c>
      <c r="I204" s="235">
        <v>0.0</v>
      </c>
      <c r="J204" s="235">
        <v>0.0</v>
      </c>
      <c r="K204" s="235">
        <v>0.0</v>
      </c>
      <c r="L204" s="152" t="s">
        <v>25</v>
      </c>
    </row>
    <row r="205">
      <c r="A205" s="233">
        <v>45013.0</v>
      </c>
      <c r="B205" s="68" t="s">
        <v>32</v>
      </c>
      <c r="C205" s="68" t="s">
        <v>1</v>
      </c>
      <c r="D205" s="234" t="s">
        <v>171</v>
      </c>
      <c r="E205" s="233">
        <v>45014.0</v>
      </c>
      <c r="F205" s="235">
        <v>0.0</v>
      </c>
      <c r="G205" s="235">
        <v>0.0</v>
      </c>
      <c r="H205" s="235">
        <v>0.0</v>
      </c>
      <c r="I205" s="235">
        <v>0.0</v>
      </c>
      <c r="J205" s="235">
        <v>0.0</v>
      </c>
      <c r="K205" s="235">
        <v>0.0</v>
      </c>
      <c r="L205" s="152" t="s">
        <v>25</v>
      </c>
    </row>
    <row r="206">
      <c r="A206" s="233">
        <v>45014.0</v>
      </c>
      <c r="B206" s="68" t="s">
        <v>88</v>
      </c>
      <c r="C206" s="68" t="s">
        <v>31</v>
      </c>
      <c r="D206" s="234" t="s">
        <v>171</v>
      </c>
      <c r="E206" s="233">
        <v>45014.0</v>
      </c>
      <c r="F206" s="237">
        <v>0.9166666666666666</v>
      </c>
      <c r="G206" s="237">
        <v>0.3333333333333333</v>
      </c>
      <c r="H206" s="68">
        <v>10.0</v>
      </c>
      <c r="I206" s="68">
        <v>2.0</v>
      </c>
      <c r="J206" s="68">
        <v>1.0</v>
      </c>
      <c r="K206" s="68">
        <v>7.0</v>
      </c>
      <c r="L206" s="68" t="s">
        <v>411</v>
      </c>
    </row>
    <row r="207">
      <c r="A207" s="233">
        <v>45014.0</v>
      </c>
      <c r="B207" s="68" t="s">
        <v>18</v>
      </c>
      <c r="C207" s="68" t="s">
        <v>1</v>
      </c>
      <c r="D207" s="234" t="s">
        <v>171</v>
      </c>
      <c r="E207" s="233">
        <v>45014.0</v>
      </c>
      <c r="F207" s="237">
        <v>0.9375</v>
      </c>
      <c r="G207" s="237">
        <v>0.16666666666666666</v>
      </c>
      <c r="H207" s="68">
        <v>5.5</v>
      </c>
      <c r="I207" s="68">
        <v>0.0</v>
      </c>
      <c r="J207" s="68">
        <v>0.0</v>
      </c>
      <c r="K207" s="68">
        <v>5.5</v>
      </c>
    </row>
    <row r="208">
      <c r="A208" s="233">
        <v>45014.0</v>
      </c>
      <c r="B208" s="68" t="s">
        <v>54</v>
      </c>
      <c r="C208" s="68" t="s">
        <v>51</v>
      </c>
      <c r="D208" s="234" t="s">
        <v>171</v>
      </c>
      <c r="E208" s="233">
        <v>45014.0</v>
      </c>
      <c r="F208" s="237">
        <v>0.9583333333333334</v>
      </c>
      <c r="G208" s="237">
        <v>0.16666666666666666</v>
      </c>
      <c r="H208" s="68">
        <v>5.0</v>
      </c>
      <c r="I208" s="68">
        <v>0.0</v>
      </c>
      <c r="J208" s="68">
        <v>0.0</v>
      </c>
      <c r="K208" s="68">
        <v>5.0</v>
      </c>
    </row>
    <row r="209">
      <c r="A209" s="233">
        <v>45014.0</v>
      </c>
      <c r="B209" s="68" t="s">
        <v>54</v>
      </c>
      <c r="C209" s="68" t="s">
        <v>1</v>
      </c>
      <c r="D209" s="234" t="s">
        <v>169</v>
      </c>
      <c r="E209" s="233">
        <v>45015.0</v>
      </c>
      <c r="F209" s="237">
        <v>0.16666666666666666</v>
      </c>
      <c r="G209" s="237">
        <v>0.25</v>
      </c>
      <c r="H209" s="68">
        <v>2.0</v>
      </c>
      <c r="I209" s="68">
        <v>0.0</v>
      </c>
      <c r="J209" s="68">
        <v>0.0</v>
      </c>
      <c r="K209" s="68">
        <v>2.0</v>
      </c>
    </row>
    <row r="210">
      <c r="A210" s="233">
        <v>45014.0</v>
      </c>
      <c r="B210" s="68" t="s">
        <v>123</v>
      </c>
      <c r="C210" s="68" t="s">
        <v>23</v>
      </c>
      <c r="D210" s="234" t="s">
        <v>169</v>
      </c>
      <c r="E210" s="233">
        <v>45015.0</v>
      </c>
      <c r="F210" s="237">
        <v>0.020833333333333332</v>
      </c>
      <c r="G210" s="237">
        <v>0.3333333333333333</v>
      </c>
      <c r="H210" s="68">
        <v>7.5</v>
      </c>
      <c r="I210" s="68">
        <v>0.0</v>
      </c>
      <c r="J210" s="68">
        <v>2.0</v>
      </c>
      <c r="K210" s="68">
        <v>5.5</v>
      </c>
    </row>
    <row r="211">
      <c r="A211" s="233">
        <v>45014.0</v>
      </c>
      <c r="B211" s="68" t="s">
        <v>501</v>
      </c>
      <c r="C211" s="68" t="s">
        <v>23</v>
      </c>
      <c r="D211" s="234" t="s">
        <v>169</v>
      </c>
      <c r="E211" s="233">
        <v>45015.0</v>
      </c>
      <c r="F211" s="235">
        <v>0.0</v>
      </c>
      <c r="G211" s="235">
        <v>0.0</v>
      </c>
      <c r="H211" s="68">
        <v>0.0</v>
      </c>
      <c r="I211" s="68">
        <v>0.0</v>
      </c>
      <c r="J211" s="68">
        <v>0.0</v>
      </c>
      <c r="K211" s="68">
        <v>0.0</v>
      </c>
      <c r="L211" s="68" t="s">
        <v>63</v>
      </c>
    </row>
    <row r="212">
      <c r="A212" s="233">
        <v>45014.0</v>
      </c>
      <c r="B212" s="68" t="s">
        <v>18</v>
      </c>
      <c r="C212" s="68" t="s">
        <v>940</v>
      </c>
      <c r="D212" s="234" t="s">
        <v>169</v>
      </c>
      <c r="E212" s="233">
        <v>45015.0</v>
      </c>
      <c r="F212" s="237">
        <v>0.2916666666666667</v>
      </c>
      <c r="G212" s="237">
        <v>0.4583333333333333</v>
      </c>
      <c r="H212" s="68">
        <v>4.0</v>
      </c>
      <c r="I212" s="68">
        <v>1.5</v>
      </c>
      <c r="J212" s="68">
        <v>2.5</v>
      </c>
      <c r="K212" s="68">
        <v>0.0</v>
      </c>
      <c r="L212" s="68" t="s">
        <v>941</v>
      </c>
    </row>
    <row r="213">
      <c r="A213" s="233">
        <v>45014.0</v>
      </c>
      <c r="B213" s="68" t="s">
        <v>50</v>
      </c>
      <c r="C213" s="68" t="s">
        <v>49</v>
      </c>
      <c r="D213" s="234" t="s">
        <v>169</v>
      </c>
      <c r="E213" s="233">
        <v>45015.0</v>
      </c>
      <c r="F213" s="237">
        <v>0.16666666666666666</v>
      </c>
      <c r="G213" s="237">
        <v>0.3333333333333333</v>
      </c>
      <c r="H213" s="68">
        <v>4.0</v>
      </c>
      <c r="I213" s="68">
        <v>1.0</v>
      </c>
      <c r="J213" s="68">
        <v>1.0</v>
      </c>
      <c r="K213" s="68">
        <v>2.0</v>
      </c>
    </row>
    <row r="214">
      <c r="A214" s="233">
        <v>45014.0</v>
      </c>
      <c r="B214" s="68" t="s">
        <v>50</v>
      </c>
      <c r="C214" s="68" t="s">
        <v>31</v>
      </c>
      <c r="D214" s="234" t="s">
        <v>169</v>
      </c>
      <c r="E214" s="233">
        <v>45015.0</v>
      </c>
      <c r="F214" s="237">
        <v>0.3333333333333333</v>
      </c>
      <c r="G214" s="237">
        <v>0.5208333333333334</v>
      </c>
      <c r="H214" s="68">
        <v>4.5</v>
      </c>
      <c r="I214" s="68">
        <v>0.5</v>
      </c>
      <c r="J214" s="68">
        <v>4.0</v>
      </c>
      <c r="K214" s="68">
        <v>0.0</v>
      </c>
      <c r="L214" s="153" t="s">
        <v>192</v>
      </c>
    </row>
    <row r="215">
      <c r="A215" s="233">
        <v>45014.0</v>
      </c>
      <c r="B215" s="68" t="s">
        <v>52</v>
      </c>
      <c r="C215" s="68" t="s">
        <v>1</v>
      </c>
      <c r="D215" s="234" t="s">
        <v>169</v>
      </c>
      <c r="E215" s="233">
        <v>45015.0</v>
      </c>
      <c r="F215" s="237">
        <v>0.25</v>
      </c>
      <c r="G215" s="237">
        <v>0.4791666666666667</v>
      </c>
      <c r="H215" s="68">
        <v>5.5</v>
      </c>
      <c r="I215" s="68">
        <v>0.0</v>
      </c>
      <c r="J215" s="68">
        <v>5.5</v>
      </c>
      <c r="K215" s="68">
        <v>0.0</v>
      </c>
    </row>
    <row r="216">
      <c r="A216" s="233">
        <v>45014.0</v>
      </c>
      <c r="B216" s="68" t="s">
        <v>45</v>
      </c>
      <c r="C216" s="68" t="s">
        <v>1</v>
      </c>
      <c r="D216" s="234" t="s">
        <v>169</v>
      </c>
      <c r="E216" s="233">
        <v>45015.0</v>
      </c>
      <c r="F216" s="235">
        <v>0.0</v>
      </c>
      <c r="G216" s="235">
        <v>0.0</v>
      </c>
      <c r="H216" s="235">
        <v>0.0</v>
      </c>
      <c r="I216" s="235">
        <v>0.0</v>
      </c>
      <c r="J216" s="235">
        <v>0.0</v>
      </c>
      <c r="K216" s="235">
        <v>0.0</v>
      </c>
      <c r="L216" s="152" t="s">
        <v>25</v>
      </c>
    </row>
    <row r="217">
      <c r="A217" s="233">
        <v>45014.0</v>
      </c>
      <c r="B217" s="68" t="s">
        <v>82</v>
      </c>
      <c r="C217" s="68" t="s">
        <v>51</v>
      </c>
      <c r="D217" s="234" t="s">
        <v>169</v>
      </c>
      <c r="E217" s="233">
        <v>45015.0</v>
      </c>
      <c r="F217" s="237">
        <v>0.16666666666666666</v>
      </c>
      <c r="G217" s="237">
        <v>0.5347222222222222</v>
      </c>
      <c r="H217" s="283">
        <v>8.8333</v>
      </c>
      <c r="I217" s="283">
        <v>0.8333</v>
      </c>
      <c r="J217" s="283">
        <v>6.0</v>
      </c>
      <c r="K217" s="283">
        <v>2.0</v>
      </c>
      <c r="L217" s="153" t="s">
        <v>891</v>
      </c>
    </row>
    <row r="218">
      <c r="A218" s="233">
        <v>45014.0</v>
      </c>
      <c r="B218" s="152" t="s">
        <v>69</v>
      </c>
      <c r="C218" s="68" t="s">
        <v>51</v>
      </c>
      <c r="D218" s="234" t="s">
        <v>169</v>
      </c>
      <c r="E218" s="233">
        <v>45015.0</v>
      </c>
      <c r="F218" s="237">
        <v>0.16666666666666666</v>
      </c>
      <c r="G218" s="237">
        <v>0.5</v>
      </c>
      <c r="H218" s="68">
        <v>8.0</v>
      </c>
      <c r="I218" s="68">
        <v>0.0</v>
      </c>
      <c r="J218" s="68">
        <v>6.0</v>
      </c>
      <c r="K218" s="68">
        <v>2.0</v>
      </c>
    </row>
    <row r="219">
      <c r="A219" s="233">
        <v>45014.0</v>
      </c>
      <c r="B219" s="155" t="s">
        <v>97</v>
      </c>
      <c r="C219" s="68" t="s">
        <v>31</v>
      </c>
      <c r="D219" s="234" t="s">
        <v>169</v>
      </c>
      <c r="E219" s="233">
        <v>45015.0</v>
      </c>
      <c r="F219" s="235">
        <v>0.0</v>
      </c>
      <c r="G219" s="235">
        <v>0.0</v>
      </c>
      <c r="H219" s="235">
        <v>0.0</v>
      </c>
      <c r="I219" s="235">
        <v>0.0</v>
      </c>
      <c r="J219" s="235">
        <v>0.0</v>
      </c>
      <c r="K219" s="235">
        <v>0.0</v>
      </c>
      <c r="L219" s="152" t="s">
        <v>25</v>
      </c>
    </row>
    <row r="220">
      <c r="A220" s="233">
        <v>45014.0</v>
      </c>
      <c r="B220" s="153" t="s">
        <v>403</v>
      </c>
      <c r="C220" s="68" t="s">
        <v>31</v>
      </c>
      <c r="D220" s="234" t="s">
        <v>169</v>
      </c>
      <c r="E220" s="233">
        <v>45015.0</v>
      </c>
      <c r="F220" s="238">
        <v>0.20833333333333334</v>
      </c>
      <c r="G220" s="237">
        <v>0.5416666666666666</v>
      </c>
      <c r="H220" s="68">
        <v>8.0</v>
      </c>
      <c r="I220" s="68">
        <v>0.0</v>
      </c>
      <c r="J220" s="68">
        <v>7.0</v>
      </c>
      <c r="K220" s="68">
        <v>1.0</v>
      </c>
    </row>
    <row r="221">
      <c r="A221" s="233">
        <v>45014.0</v>
      </c>
      <c r="B221" s="68" t="s">
        <v>190</v>
      </c>
      <c r="C221" s="68" t="s">
        <v>51</v>
      </c>
      <c r="D221" s="234" t="s">
        <v>169</v>
      </c>
      <c r="E221" s="233">
        <v>45015.0</v>
      </c>
      <c r="F221" s="235">
        <v>0.0</v>
      </c>
      <c r="G221" s="235">
        <v>0.0</v>
      </c>
      <c r="H221" s="235">
        <v>0.0</v>
      </c>
      <c r="I221" s="235">
        <v>0.0</v>
      </c>
      <c r="J221" s="235">
        <v>0.0</v>
      </c>
      <c r="K221" s="235">
        <v>0.0</v>
      </c>
      <c r="L221" s="152" t="s">
        <v>25</v>
      </c>
    </row>
    <row r="222">
      <c r="A222" s="233">
        <v>45014.0</v>
      </c>
      <c r="B222" s="68" t="s">
        <v>32</v>
      </c>
      <c r="C222" s="68" t="s">
        <v>1</v>
      </c>
      <c r="D222" s="234" t="s">
        <v>169</v>
      </c>
      <c r="E222" s="233">
        <v>45015.0</v>
      </c>
      <c r="F222" s="235">
        <v>0.0</v>
      </c>
      <c r="G222" s="235">
        <v>0.0</v>
      </c>
      <c r="H222" s="235">
        <v>0.0</v>
      </c>
      <c r="I222" s="235">
        <v>0.0</v>
      </c>
      <c r="J222" s="235">
        <v>0.0</v>
      </c>
      <c r="K222" s="235">
        <v>0.0</v>
      </c>
      <c r="L222" s="152" t="s">
        <v>25</v>
      </c>
    </row>
    <row r="223">
      <c r="A223" s="233">
        <v>45015.0</v>
      </c>
      <c r="B223" s="68" t="s">
        <v>88</v>
      </c>
      <c r="C223" s="68" t="s">
        <v>31</v>
      </c>
      <c r="D223" s="234" t="s">
        <v>169</v>
      </c>
      <c r="E223" s="233">
        <v>45015.0</v>
      </c>
      <c r="F223" s="235">
        <v>0.0</v>
      </c>
      <c r="G223" s="235">
        <v>0.0</v>
      </c>
      <c r="H223" s="235">
        <v>0.0</v>
      </c>
      <c r="I223" s="235">
        <v>0.0</v>
      </c>
      <c r="J223" s="235">
        <v>0.0</v>
      </c>
      <c r="K223" s="235">
        <v>0.0</v>
      </c>
      <c r="L223" s="152" t="s">
        <v>25</v>
      </c>
    </row>
    <row r="224">
      <c r="A224" s="233">
        <v>45015.0</v>
      </c>
      <c r="B224" s="68" t="s">
        <v>50</v>
      </c>
      <c r="C224" s="68" t="s">
        <v>31</v>
      </c>
      <c r="D224" s="234" t="s">
        <v>169</v>
      </c>
      <c r="E224" s="233">
        <v>45015.0</v>
      </c>
      <c r="F224" s="237">
        <v>0.9166666666666666</v>
      </c>
      <c r="G224" s="237">
        <v>0.20833333333333334</v>
      </c>
      <c r="H224" s="68">
        <v>7.0</v>
      </c>
      <c r="I224" s="68">
        <v>0.0</v>
      </c>
      <c r="J224" s="68">
        <v>0.0</v>
      </c>
      <c r="K224" s="68">
        <v>7.0</v>
      </c>
    </row>
    <row r="225">
      <c r="A225" s="233">
        <v>45015.0</v>
      </c>
      <c r="B225" s="68" t="s">
        <v>18</v>
      </c>
      <c r="C225" s="68" t="s">
        <v>1</v>
      </c>
      <c r="D225" s="234" t="s">
        <v>169</v>
      </c>
      <c r="E225" s="233">
        <v>45015.0</v>
      </c>
      <c r="F225" s="237">
        <v>0.9375</v>
      </c>
      <c r="G225" s="237">
        <v>0.16666666666666666</v>
      </c>
      <c r="H225" s="68">
        <v>5.5</v>
      </c>
      <c r="I225" s="68">
        <v>0.0</v>
      </c>
      <c r="J225" s="68">
        <v>0.0</v>
      </c>
      <c r="K225" s="68">
        <v>5.5</v>
      </c>
    </row>
    <row r="226">
      <c r="A226" s="233">
        <v>45015.0</v>
      </c>
      <c r="B226" s="68" t="s">
        <v>54</v>
      </c>
      <c r="C226" s="68" t="s">
        <v>51</v>
      </c>
      <c r="D226" s="234" t="s">
        <v>169</v>
      </c>
      <c r="E226" s="233">
        <v>45015.0</v>
      </c>
      <c r="F226" s="237">
        <v>0.9583333333333334</v>
      </c>
      <c r="G226" s="237">
        <v>0.20833333333333334</v>
      </c>
      <c r="H226" s="68">
        <v>6.0</v>
      </c>
      <c r="I226" s="68">
        <v>0.0</v>
      </c>
      <c r="J226" s="68">
        <v>0.0</v>
      </c>
      <c r="K226" s="68">
        <v>6.0</v>
      </c>
    </row>
    <row r="227">
      <c r="A227" s="233">
        <v>45015.0</v>
      </c>
      <c r="B227" s="68" t="s">
        <v>123</v>
      </c>
      <c r="C227" s="68" t="s">
        <v>23</v>
      </c>
      <c r="D227" s="234" t="s">
        <v>168</v>
      </c>
      <c r="E227" s="233">
        <v>45016.0</v>
      </c>
      <c r="F227" s="237">
        <v>0.020833333333333332</v>
      </c>
      <c r="G227" s="237">
        <v>0.3333333333333333</v>
      </c>
      <c r="H227" s="68">
        <v>7.5</v>
      </c>
      <c r="I227" s="68">
        <v>0.0</v>
      </c>
      <c r="J227" s="68">
        <v>2.0</v>
      </c>
      <c r="K227" s="68">
        <v>5.5</v>
      </c>
    </row>
    <row r="228">
      <c r="A228" s="233">
        <v>45014.0</v>
      </c>
      <c r="B228" s="68" t="s">
        <v>18</v>
      </c>
      <c r="C228" s="68" t="s">
        <v>940</v>
      </c>
      <c r="D228" s="234" t="s">
        <v>169</v>
      </c>
      <c r="E228" s="233">
        <v>45015.0</v>
      </c>
      <c r="F228" s="237">
        <v>0.2916666666666667</v>
      </c>
      <c r="G228" s="237">
        <v>0.4583333333333333</v>
      </c>
      <c r="H228" s="68">
        <v>4.0</v>
      </c>
      <c r="I228" s="68">
        <v>1.5</v>
      </c>
      <c r="J228" s="68">
        <v>2.5</v>
      </c>
      <c r="K228" s="68">
        <v>0.0</v>
      </c>
      <c r="L228" s="68" t="s">
        <v>941</v>
      </c>
    </row>
    <row r="229">
      <c r="A229" s="233">
        <v>45015.0</v>
      </c>
      <c r="B229" s="68" t="s">
        <v>501</v>
      </c>
      <c r="C229" s="68" t="s">
        <v>23</v>
      </c>
      <c r="D229" s="234" t="s">
        <v>168</v>
      </c>
      <c r="E229" s="233">
        <v>45016.0</v>
      </c>
      <c r="F229" s="235">
        <v>0.0</v>
      </c>
      <c r="G229" s="235">
        <v>0.0</v>
      </c>
      <c r="H229" s="68">
        <v>0.0</v>
      </c>
      <c r="I229" s="68">
        <v>0.0</v>
      </c>
      <c r="J229" s="68">
        <v>0.0</v>
      </c>
      <c r="K229" s="68">
        <v>0.0</v>
      </c>
      <c r="L229" s="68" t="s">
        <v>63</v>
      </c>
    </row>
    <row r="230">
      <c r="A230" s="233">
        <v>45015.0</v>
      </c>
      <c r="B230" s="68" t="s">
        <v>52</v>
      </c>
      <c r="C230" s="68" t="s">
        <v>1</v>
      </c>
      <c r="D230" s="234" t="s">
        <v>168</v>
      </c>
      <c r="E230" s="233">
        <v>45016.0</v>
      </c>
      <c r="F230" s="237">
        <v>0.16666666666666666</v>
      </c>
      <c r="G230" s="237">
        <v>0.4791666666666667</v>
      </c>
      <c r="H230" s="68">
        <v>7.5</v>
      </c>
      <c r="I230" s="68">
        <v>0.0</v>
      </c>
      <c r="J230" s="68">
        <v>5.5</v>
      </c>
      <c r="K230" s="68">
        <v>2.0</v>
      </c>
    </row>
    <row r="231">
      <c r="A231" s="233">
        <v>45015.0</v>
      </c>
      <c r="B231" s="68" t="s">
        <v>45</v>
      </c>
      <c r="C231" s="68" t="s">
        <v>1</v>
      </c>
      <c r="D231" s="234" t="s">
        <v>168</v>
      </c>
      <c r="E231" s="233">
        <v>45016.0</v>
      </c>
      <c r="F231" s="235">
        <v>0.0</v>
      </c>
      <c r="G231" s="235">
        <v>0.0</v>
      </c>
      <c r="H231" s="235">
        <v>0.0</v>
      </c>
      <c r="I231" s="235">
        <v>0.0</v>
      </c>
      <c r="J231" s="235">
        <v>0.0</v>
      </c>
      <c r="K231" s="235">
        <v>0.0</v>
      </c>
      <c r="L231" s="152" t="s">
        <v>25</v>
      </c>
    </row>
    <row r="232">
      <c r="A232" s="233">
        <v>45015.0</v>
      </c>
      <c r="B232" s="68" t="s">
        <v>82</v>
      </c>
      <c r="C232" s="68" t="s">
        <v>51</v>
      </c>
      <c r="D232" s="234" t="s">
        <v>168</v>
      </c>
      <c r="E232" s="233">
        <v>45016.0</v>
      </c>
      <c r="F232" s="235">
        <v>0.0</v>
      </c>
      <c r="G232" s="235">
        <v>0.0</v>
      </c>
      <c r="H232" s="235">
        <v>0.0</v>
      </c>
      <c r="I232" s="235">
        <v>0.0</v>
      </c>
      <c r="J232" s="235">
        <v>0.0</v>
      </c>
      <c r="K232" s="235">
        <v>0.0</v>
      </c>
      <c r="L232" s="152" t="s">
        <v>25</v>
      </c>
    </row>
    <row r="233">
      <c r="A233" s="233">
        <v>45015.0</v>
      </c>
      <c r="B233" s="152" t="s">
        <v>69</v>
      </c>
      <c r="C233" s="68" t="s">
        <v>51</v>
      </c>
      <c r="D233" s="234" t="s">
        <v>168</v>
      </c>
      <c r="E233" s="233">
        <v>45016.0</v>
      </c>
      <c r="F233" s="237">
        <v>0.16666666666666666</v>
      </c>
      <c r="G233" s="237">
        <v>0.5208333333333334</v>
      </c>
      <c r="H233" s="68">
        <v>8.5</v>
      </c>
      <c r="I233" s="68">
        <v>0.5</v>
      </c>
      <c r="J233" s="68">
        <v>6.0</v>
      </c>
      <c r="K233" s="68">
        <v>2.0</v>
      </c>
      <c r="L233" s="153" t="s">
        <v>192</v>
      </c>
    </row>
    <row r="234">
      <c r="A234" s="233">
        <v>45015.0</v>
      </c>
      <c r="B234" s="155" t="s">
        <v>97</v>
      </c>
      <c r="C234" s="68" t="s">
        <v>31</v>
      </c>
      <c r="D234" s="234" t="s">
        <v>168</v>
      </c>
      <c r="E234" s="233">
        <v>45016.0</v>
      </c>
      <c r="F234" s="237">
        <v>0.22916666666666666</v>
      </c>
      <c r="G234" s="237">
        <v>0.5416666666666666</v>
      </c>
      <c r="H234" s="68">
        <v>7.5</v>
      </c>
      <c r="I234" s="68">
        <v>0.0</v>
      </c>
      <c r="J234" s="68">
        <v>7.0</v>
      </c>
      <c r="K234" s="68">
        <v>0.5</v>
      </c>
    </row>
    <row r="235">
      <c r="A235" s="233">
        <v>45015.0</v>
      </c>
      <c r="B235" s="153" t="s">
        <v>403</v>
      </c>
      <c r="C235" s="68" t="s">
        <v>31</v>
      </c>
      <c r="D235" s="234" t="s">
        <v>168</v>
      </c>
      <c r="E235" s="233">
        <v>45016.0</v>
      </c>
      <c r="F235" s="238">
        <v>0.20833333333333334</v>
      </c>
      <c r="G235" s="237">
        <v>0.5208333333333334</v>
      </c>
      <c r="H235" s="68">
        <v>7.5</v>
      </c>
      <c r="I235" s="68">
        <v>0.0</v>
      </c>
      <c r="J235" s="68">
        <v>7.0</v>
      </c>
      <c r="K235" s="68">
        <v>0.5</v>
      </c>
    </row>
    <row r="236">
      <c r="A236" s="233">
        <v>45015.0</v>
      </c>
      <c r="B236" s="68" t="s">
        <v>190</v>
      </c>
      <c r="C236" s="68" t="s">
        <v>51</v>
      </c>
      <c r="D236" s="234" t="s">
        <v>168</v>
      </c>
      <c r="E236" s="233">
        <v>45016.0</v>
      </c>
      <c r="F236" s="238">
        <v>0.20833333333333334</v>
      </c>
      <c r="G236" s="237">
        <v>0.5</v>
      </c>
      <c r="H236" s="68">
        <v>7.0</v>
      </c>
      <c r="I236" s="68">
        <v>0.0</v>
      </c>
      <c r="J236" s="68">
        <v>6.0</v>
      </c>
      <c r="K236" s="68">
        <v>1.0</v>
      </c>
    </row>
    <row r="237">
      <c r="A237" s="233">
        <v>45015.0</v>
      </c>
      <c r="B237" s="68" t="s">
        <v>32</v>
      </c>
      <c r="C237" s="68" t="s">
        <v>1</v>
      </c>
      <c r="D237" s="234" t="s">
        <v>168</v>
      </c>
      <c r="E237" s="233">
        <v>45016.0</v>
      </c>
      <c r="F237" s="237">
        <v>0.16666666666666666</v>
      </c>
      <c r="G237" s="237">
        <v>0.4791666666666667</v>
      </c>
      <c r="H237" s="68">
        <v>7.5</v>
      </c>
      <c r="I237" s="68">
        <v>0.0</v>
      </c>
      <c r="J237" s="68">
        <v>5.5</v>
      </c>
      <c r="K237" s="68">
        <v>2.0</v>
      </c>
    </row>
    <row r="238">
      <c r="A238" s="233">
        <v>45016.0</v>
      </c>
      <c r="B238" s="68" t="s">
        <v>88</v>
      </c>
      <c r="C238" s="68" t="s">
        <v>942</v>
      </c>
      <c r="D238" s="234" t="s">
        <v>168</v>
      </c>
      <c r="E238" s="233">
        <v>45016.0</v>
      </c>
      <c r="F238" s="237">
        <v>0.9166666666666666</v>
      </c>
      <c r="G238" s="237">
        <v>0.25</v>
      </c>
      <c r="H238" s="68">
        <v>8.0</v>
      </c>
      <c r="I238" s="68">
        <v>0.0</v>
      </c>
      <c r="J238" s="68">
        <v>0.0</v>
      </c>
      <c r="K238" s="68">
        <v>8.0</v>
      </c>
    </row>
    <row r="239">
      <c r="A239" s="233">
        <v>45016.0</v>
      </c>
      <c r="B239" s="68" t="s">
        <v>18</v>
      </c>
      <c r="C239" s="68" t="s">
        <v>943</v>
      </c>
      <c r="D239" s="234" t="s">
        <v>168</v>
      </c>
      <c r="E239" s="233">
        <v>45016.0</v>
      </c>
      <c r="F239" s="237">
        <v>0.9375</v>
      </c>
      <c r="G239" s="237">
        <v>0.25</v>
      </c>
      <c r="H239" s="68">
        <v>7.5</v>
      </c>
      <c r="I239" s="68">
        <v>0.0</v>
      </c>
      <c r="J239" s="68">
        <v>0.0</v>
      </c>
      <c r="K239" s="68">
        <v>7.5</v>
      </c>
    </row>
    <row r="240">
      <c r="A240" s="233">
        <v>45016.0</v>
      </c>
      <c r="B240" s="68" t="s">
        <v>54</v>
      </c>
      <c r="C240" s="68" t="s">
        <v>51</v>
      </c>
      <c r="D240" s="234" t="s">
        <v>168</v>
      </c>
      <c r="E240" s="233">
        <v>45016.0</v>
      </c>
      <c r="F240" s="237">
        <v>0.9583333333333334</v>
      </c>
      <c r="G240" s="237">
        <v>0.20833333333333334</v>
      </c>
      <c r="H240" s="68">
        <v>6.0</v>
      </c>
      <c r="I240" s="68">
        <v>0.0</v>
      </c>
      <c r="J240" s="68">
        <v>0.0</v>
      </c>
      <c r="K240" s="68">
        <v>6.0</v>
      </c>
    </row>
    <row r="241">
      <c r="A241" s="233"/>
    </row>
  </sheetData>
  <autoFilter ref="$A$1:$AC$242"/>
  <customSheetViews>
    <customSheetView guid="{6F7B0752-2D34-424D-B3B4-CA21D0151CF6}" filter="1" showAutoFilter="1">
      <autoFilter ref="$A$1:$L$1">
        <filterColumn colId="1">
          <filters/>
        </filterColumn>
      </autoFilter>
    </customSheetView>
    <customSheetView guid="{482CA3F1-235E-4CBB-838F-2B51A4768B5C}" filter="1" showAutoFilter="1">
      <autoFilter ref="$A$1:$AC$1"/>
    </customSheetView>
    <customSheetView guid="{E03E75B9-18D3-4F9C-8E98-9CFDBAC1C039}" filter="1" showAutoFilter="1">
      <autoFilter ref="$A$1:$AC$1"/>
    </customSheetView>
    <customSheetView guid="{6AFCB687-A5B1-4A43-94F3-0C0C9622126F}" filter="1" showAutoFilter="1">
      <autoFilter ref="$A$1:$L$1">
        <filterColumn colId="1">
          <filters/>
        </filterColumn>
      </autoFilter>
    </customSheetView>
    <customSheetView guid="{15494CB8-74BA-41CD-979C-0A1F98FA7AD5}" filter="1" showAutoFilter="1">
      <autoFilter ref="$A$1:$L$1">
        <filterColumn colId="1">
          <filters/>
        </filterColumn>
      </autoFilter>
    </customSheetView>
  </customSheetViews>
  <conditionalFormatting sqref="F2:G240 H3:K4 H6:K6 H10:K10 H18:K18 H31:K31 H44:K44 H62:K63 H70:K70 H74:K74 H77:K77 H83:K83 H94:K94 H99 I99:I100 J99 K99:K100 H103:K104 H107:K108 H114:K114 H141:K141 H143:K144 H148:K149 H159:K160 H162:K163 H174:K175 H177:K177 H180:K181 H186:K186 H188:K188 H190:K190 H192:K193 H196:K196 H204:K205 H207:K207 H216:K216 H219:K219 H221:K223 H225:K225 H231:K232 H239:K239">
    <cfRule type="expression" dxfId="0" priority="1">
      <formula>MOD</formula>
    </cfRule>
  </conditionalFormatting>
  <conditionalFormatting sqref="F2:F240 G2:G53 H3:K4 H6:K6 H10:K10 H18:K18 H31:K31 H44:K44 G55:G240 H62:K63 H70:K70 H74:K74 H77:K77 H83:K83 H94:K94 H99 I99:I100 J99 K99:K100 H103:K104 H107:K108 H114:K114 H141:K141 H143:K144 H148:K149 H159:K160 H162:K163 H174:K175 H177:K177 H180:K181 H186:K186 H188:K188 H190:K190 H192:K193 H196:K196 H204:K205 H207:K207 H216:K216 H219:K219 H221:K223 H225:K225 H231:K232 H239:K239">
    <cfRule type="expression" dxfId="0" priority="2">
      <formula>MOD</formula>
    </cfRule>
  </conditionalFormatting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1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44985.0</v>
      </c>
      <c r="B2" s="155" t="s">
        <v>50</v>
      </c>
      <c r="C2" s="155" t="s">
        <v>23</v>
      </c>
      <c r="D2" s="234" t="s">
        <v>171</v>
      </c>
      <c r="E2" s="233">
        <v>44986.0</v>
      </c>
      <c r="F2" s="237">
        <v>0.25</v>
      </c>
      <c r="G2" s="237">
        <v>0.5208333333333334</v>
      </c>
      <c r="H2" s="68">
        <v>6.5</v>
      </c>
      <c r="I2" s="68">
        <v>6.5</v>
      </c>
      <c r="J2" s="68">
        <v>0.0</v>
      </c>
      <c r="K2" s="68">
        <v>0.0</v>
      </c>
      <c r="L2" s="152" t="s">
        <v>158</v>
      </c>
    </row>
    <row r="3">
      <c r="A3" s="233">
        <v>44985.0</v>
      </c>
      <c r="B3" s="153" t="s">
        <v>123</v>
      </c>
      <c r="C3" s="155" t="s">
        <v>23</v>
      </c>
      <c r="D3" s="234" t="s">
        <v>171</v>
      </c>
      <c r="E3" s="233">
        <v>44986.0</v>
      </c>
      <c r="F3" s="238">
        <v>0.0625</v>
      </c>
      <c r="G3" s="238">
        <v>0.2916666666666667</v>
      </c>
      <c r="H3" s="236">
        <v>5.5</v>
      </c>
      <c r="I3" s="236">
        <v>0.0</v>
      </c>
      <c r="J3" s="236">
        <v>1.0</v>
      </c>
      <c r="K3" s="236">
        <v>4.5</v>
      </c>
      <c r="L3" s="153"/>
    </row>
    <row r="4">
      <c r="A4" s="233">
        <v>44985.0</v>
      </c>
      <c r="B4" s="153" t="s">
        <v>501</v>
      </c>
      <c r="C4" s="155" t="s">
        <v>23</v>
      </c>
      <c r="D4" s="234" t="s">
        <v>171</v>
      </c>
      <c r="E4" s="233">
        <v>44986.0</v>
      </c>
      <c r="F4" s="238">
        <v>0.2916666666666667</v>
      </c>
      <c r="G4" s="238">
        <v>0.5</v>
      </c>
      <c r="H4" s="283">
        <v>5.0</v>
      </c>
      <c r="I4" s="283">
        <v>0.0</v>
      </c>
      <c r="J4" s="283">
        <v>5.0</v>
      </c>
      <c r="K4" s="283">
        <v>0.0</v>
      </c>
      <c r="L4" s="153"/>
    </row>
    <row r="5">
      <c r="A5" s="233">
        <v>44985.0</v>
      </c>
      <c r="B5" s="153" t="s">
        <v>45</v>
      </c>
      <c r="C5" s="155" t="s">
        <v>1</v>
      </c>
      <c r="D5" s="234" t="s">
        <v>171</v>
      </c>
      <c r="E5" s="233">
        <v>44986.0</v>
      </c>
      <c r="F5" s="235">
        <v>0.0</v>
      </c>
      <c r="G5" s="235">
        <v>0.0</v>
      </c>
      <c r="H5" s="235">
        <v>0.0</v>
      </c>
      <c r="I5" s="235">
        <v>0.0</v>
      </c>
      <c r="J5" s="235">
        <v>0.0</v>
      </c>
      <c r="K5" s="235">
        <v>0.0</v>
      </c>
      <c r="L5" s="152" t="s">
        <v>63</v>
      </c>
    </row>
    <row r="6">
      <c r="A6" s="233">
        <v>44985.0</v>
      </c>
      <c r="B6" s="153" t="s">
        <v>52</v>
      </c>
      <c r="C6" s="155" t="s">
        <v>499</v>
      </c>
      <c r="D6" s="234" t="s">
        <v>171</v>
      </c>
      <c r="E6" s="233">
        <v>44986.0</v>
      </c>
      <c r="F6" s="238">
        <v>0.16666666666666666</v>
      </c>
      <c r="G6" s="238">
        <v>0.3333333333333333</v>
      </c>
      <c r="H6" s="236">
        <v>4.0</v>
      </c>
      <c r="I6" s="236">
        <v>0.0</v>
      </c>
      <c r="J6" s="236">
        <v>2.0</v>
      </c>
      <c r="K6" s="236">
        <v>2.0</v>
      </c>
      <c r="L6" s="155"/>
    </row>
    <row r="7">
      <c r="A7" s="233">
        <v>44985.0</v>
      </c>
      <c r="B7" s="153" t="s">
        <v>52</v>
      </c>
      <c r="C7" s="155" t="s">
        <v>51</v>
      </c>
      <c r="D7" s="234" t="s">
        <v>171</v>
      </c>
      <c r="E7" s="233">
        <v>44986.0</v>
      </c>
      <c r="F7" s="238">
        <v>0.3333333333333333</v>
      </c>
      <c r="G7" s="238">
        <v>0.5625</v>
      </c>
      <c r="H7" s="283">
        <v>5.5</v>
      </c>
      <c r="I7" s="283">
        <v>1.5</v>
      </c>
      <c r="J7" s="283">
        <v>4.0</v>
      </c>
      <c r="K7" s="283">
        <v>0.0</v>
      </c>
      <c r="L7" s="153" t="s">
        <v>336</v>
      </c>
    </row>
    <row r="8">
      <c r="A8" s="233">
        <v>44985.0</v>
      </c>
      <c r="B8" s="153" t="s">
        <v>82</v>
      </c>
      <c r="C8" s="153" t="s">
        <v>51</v>
      </c>
      <c r="D8" s="234" t="s">
        <v>171</v>
      </c>
      <c r="E8" s="233">
        <v>44986.0</v>
      </c>
      <c r="F8" s="238">
        <v>0.20833333333333334</v>
      </c>
      <c r="G8" s="238">
        <v>0.5625</v>
      </c>
      <c r="H8" s="283">
        <v>8.5</v>
      </c>
      <c r="I8" s="283">
        <v>0.5</v>
      </c>
      <c r="J8" s="283">
        <v>7.0</v>
      </c>
      <c r="K8" s="283">
        <v>1.0</v>
      </c>
      <c r="L8" s="153" t="s">
        <v>192</v>
      </c>
    </row>
    <row r="9">
      <c r="A9" s="233">
        <v>44985.0</v>
      </c>
      <c r="B9" s="153" t="s">
        <v>69</v>
      </c>
      <c r="C9" s="153" t="s">
        <v>51</v>
      </c>
      <c r="D9" s="234" t="s">
        <v>171</v>
      </c>
      <c r="E9" s="233">
        <v>44986.0</v>
      </c>
      <c r="F9" s="235">
        <v>0.0</v>
      </c>
      <c r="G9" s="235">
        <v>0.0</v>
      </c>
      <c r="H9" s="235">
        <v>0.0</v>
      </c>
      <c r="I9" s="235">
        <v>0.0</v>
      </c>
      <c r="J9" s="235">
        <v>0.0</v>
      </c>
      <c r="K9" s="235">
        <v>0.0</v>
      </c>
      <c r="L9" s="152" t="s">
        <v>25</v>
      </c>
    </row>
    <row r="10">
      <c r="A10" s="233">
        <v>44985.0</v>
      </c>
      <c r="B10" s="155" t="s">
        <v>97</v>
      </c>
      <c r="C10" s="155" t="s">
        <v>31</v>
      </c>
      <c r="D10" s="234" t="s">
        <v>171</v>
      </c>
      <c r="E10" s="233">
        <v>44986.0</v>
      </c>
      <c r="F10" s="238">
        <v>0.25</v>
      </c>
      <c r="G10" s="238">
        <v>0.5625</v>
      </c>
      <c r="H10" s="283">
        <v>7.5</v>
      </c>
      <c r="I10" s="283">
        <v>0.0</v>
      </c>
      <c r="J10" s="283">
        <v>7.5</v>
      </c>
      <c r="K10" s="283">
        <v>0.0</v>
      </c>
      <c r="L10" s="153"/>
    </row>
    <row r="11">
      <c r="A11" s="233">
        <v>44985.0</v>
      </c>
      <c r="B11" s="153" t="s">
        <v>403</v>
      </c>
      <c r="C11" s="153" t="s">
        <v>31</v>
      </c>
      <c r="D11" s="234" t="s">
        <v>171</v>
      </c>
      <c r="E11" s="233">
        <v>44986.0</v>
      </c>
      <c r="F11" s="238">
        <v>0.2708333333333333</v>
      </c>
      <c r="G11" s="238">
        <v>0.5833333333333334</v>
      </c>
      <c r="H11" s="236">
        <v>7.5</v>
      </c>
      <c r="I11" s="236">
        <v>0.0</v>
      </c>
      <c r="J11" s="236">
        <v>7.5</v>
      </c>
      <c r="K11" s="236">
        <v>0.0</v>
      </c>
      <c r="L11" s="153"/>
    </row>
    <row r="12">
      <c r="A12" s="233">
        <v>44986.0</v>
      </c>
      <c r="B12" s="155" t="s">
        <v>88</v>
      </c>
      <c r="C12" s="153" t="s">
        <v>31</v>
      </c>
      <c r="D12" s="234" t="s">
        <v>171</v>
      </c>
      <c r="E12" s="233">
        <v>44986.0</v>
      </c>
      <c r="F12" s="238">
        <v>0.9583333333333334</v>
      </c>
      <c r="G12" s="237">
        <v>0.4166666666666667</v>
      </c>
      <c r="H12" s="235">
        <v>11.0</v>
      </c>
      <c r="I12" s="235">
        <v>3.0</v>
      </c>
      <c r="J12" s="235">
        <v>1.0</v>
      </c>
      <c r="K12" s="236">
        <v>7.0</v>
      </c>
      <c r="L12" s="152" t="s">
        <v>259</v>
      </c>
    </row>
    <row r="13">
      <c r="A13" s="233">
        <v>44986.0</v>
      </c>
      <c r="B13" s="155" t="s">
        <v>54</v>
      </c>
      <c r="C13" s="155" t="s">
        <v>51</v>
      </c>
      <c r="D13" s="234" t="s">
        <v>171</v>
      </c>
      <c r="E13" s="233">
        <v>44986.0</v>
      </c>
      <c r="F13" s="235">
        <v>0.0</v>
      </c>
      <c r="G13" s="235">
        <v>0.0</v>
      </c>
      <c r="H13" s="235">
        <v>0.0</v>
      </c>
      <c r="I13" s="235">
        <v>0.0</v>
      </c>
      <c r="J13" s="235">
        <v>0.0</v>
      </c>
      <c r="K13" s="235">
        <v>0.0</v>
      </c>
      <c r="L13" s="152" t="s">
        <v>25</v>
      </c>
    </row>
    <row r="14">
      <c r="A14" s="233">
        <v>44986.0</v>
      </c>
      <c r="B14" s="155" t="s">
        <v>18</v>
      </c>
      <c r="C14" s="155" t="s">
        <v>1</v>
      </c>
      <c r="D14" s="234" t="s">
        <v>171</v>
      </c>
      <c r="E14" s="233">
        <v>44986.0</v>
      </c>
      <c r="F14" s="238">
        <v>0.9791666666666666</v>
      </c>
      <c r="G14" s="238">
        <v>0.25</v>
      </c>
      <c r="H14" s="283">
        <v>6.5</v>
      </c>
      <c r="I14" s="283">
        <v>0.0</v>
      </c>
      <c r="J14" s="283">
        <v>0.0</v>
      </c>
      <c r="K14" s="283">
        <v>6.5</v>
      </c>
      <c r="L14" s="155"/>
    </row>
    <row r="15">
      <c r="A15" s="233">
        <v>44986.0</v>
      </c>
      <c r="B15" s="152" t="s">
        <v>50</v>
      </c>
      <c r="C15" s="152" t="s">
        <v>51</v>
      </c>
      <c r="D15" s="234" t="s">
        <v>171</v>
      </c>
      <c r="E15" s="233">
        <v>44986.0</v>
      </c>
      <c r="F15" s="237">
        <v>0.9583333333333334</v>
      </c>
      <c r="G15" s="237">
        <v>0.20833333333333334</v>
      </c>
      <c r="H15" s="68">
        <v>6.0</v>
      </c>
      <c r="I15" s="68">
        <v>0.0</v>
      </c>
      <c r="J15" s="68">
        <v>0.0</v>
      </c>
      <c r="K15" s="68">
        <v>6.0</v>
      </c>
      <c r="L15" s="153"/>
    </row>
    <row r="16">
      <c r="A16" s="233">
        <v>44986.0</v>
      </c>
      <c r="B16" s="152" t="s">
        <v>50</v>
      </c>
      <c r="C16" s="152" t="s">
        <v>49</v>
      </c>
      <c r="D16" s="234" t="s">
        <v>169</v>
      </c>
      <c r="E16" s="233">
        <v>44987.0</v>
      </c>
      <c r="F16" s="237">
        <v>0.20833333333333334</v>
      </c>
      <c r="G16" s="237">
        <v>0.375</v>
      </c>
      <c r="H16" s="68">
        <v>4.0</v>
      </c>
      <c r="I16" s="68">
        <v>2.0</v>
      </c>
      <c r="J16" s="68">
        <v>1.0</v>
      </c>
      <c r="K16" s="68">
        <v>1.0</v>
      </c>
      <c r="L16" s="68" t="s">
        <v>411</v>
      </c>
    </row>
    <row r="17">
      <c r="A17" s="233">
        <v>44986.0</v>
      </c>
      <c r="B17" s="68" t="s">
        <v>123</v>
      </c>
      <c r="C17" s="152" t="s">
        <v>23</v>
      </c>
      <c r="D17" s="234" t="s">
        <v>169</v>
      </c>
      <c r="E17" s="233">
        <v>44987.0</v>
      </c>
      <c r="F17" s="238">
        <v>0.0625</v>
      </c>
      <c r="G17" s="238">
        <v>0.2916666666666667</v>
      </c>
      <c r="H17" s="236">
        <v>5.5</v>
      </c>
      <c r="I17" s="236">
        <v>0.0</v>
      </c>
      <c r="J17" s="236">
        <v>1.0</v>
      </c>
      <c r="K17" s="236">
        <v>4.5</v>
      </c>
      <c r="L17" s="68"/>
    </row>
    <row r="18">
      <c r="A18" s="233">
        <v>44986.0</v>
      </c>
      <c r="B18" s="68" t="s">
        <v>501</v>
      </c>
      <c r="C18" s="152" t="s">
        <v>23</v>
      </c>
      <c r="D18" s="234" t="s">
        <v>169</v>
      </c>
      <c r="E18" s="233">
        <v>44987.0</v>
      </c>
      <c r="F18" s="238">
        <v>0.2916666666666667</v>
      </c>
      <c r="G18" s="238">
        <v>0.5</v>
      </c>
      <c r="H18" s="283">
        <v>5.0</v>
      </c>
      <c r="I18" s="283">
        <v>0.0</v>
      </c>
      <c r="J18" s="283">
        <v>5.0</v>
      </c>
      <c r="K18" s="283">
        <v>0.0</v>
      </c>
      <c r="L18" s="68"/>
    </row>
    <row r="19">
      <c r="A19" s="233">
        <v>44986.0</v>
      </c>
      <c r="B19" s="153" t="s">
        <v>45</v>
      </c>
      <c r="C19" s="155" t="s">
        <v>1</v>
      </c>
      <c r="D19" s="234" t="s">
        <v>169</v>
      </c>
      <c r="E19" s="233">
        <v>44987.0</v>
      </c>
      <c r="F19" s="237">
        <v>0.25</v>
      </c>
      <c r="G19" s="237">
        <v>0.5208333333333334</v>
      </c>
      <c r="H19" s="68">
        <v>6.5</v>
      </c>
      <c r="I19" s="68">
        <v>0.0</v>
      </c>
      <c r="J19" s="68">
        <v>6.5</v>
      </c>
      <c r="K19" s="68">
        <v>0.0</v>
      </c>
      <c r="L19" s="153"/>
    </row>
    <row r="20">
      <c r="A20" s="233">
        <v>44986.0</v>
      </c>
      <c r="B20" s="68" t="s">
        <v>52</v>
      </c>
      <c r="C20" s="152" t="s">
        <v>499</v>
      </c>
      <c r="D20" s="234" t="s">
        <v>169</v>
      </c>
      <c r="E20" s="233">
        <v>44987.0</v>
      </c>
      <c r="F20" s="238">
        <v>0.16666666666666666</v>
      </c>
      <c r="G20" s="237">
        <v>0.4166666666666667</v>
      </c>
      <c r="H20" s="235">
        <v>6.0</v>
      </c>
      <c r="I20" s="235">
        <v>0.0</v>
      </c>
      <c r="J20" s="235">
        <v>4.0</v>
      </c>
      <c r="K20" s="235">
        <v>2.0</v>
      </c>
      <c r="L20" s="152"/>
    </row>
    <row r="21">
      <c r="A21" s="233">
        <v>44986.0</v>
      </c>
      <c r="B21" s="68" t="s">
        <v>52</v>
      </c>
      <c r="C21" s="152" t="s">
        <v>31</v>
      </c>
      <c r="D21" s="234" t="s">
        <v>169</v>
      </c>
      <c r="E21" s="233">
        <v>44987.0</v>
      </c>
      <c r="F21" s="237">
        <v>0.4166666666666667</v>
      </c>
      <c r="G21" s="238">
        <v>0.5625</v>
      </c>
      <c r="H21" s="235">
        <v>3.5</v>
      </c>
      <c r="I21" s="235">
        <v>1.5</v>
      </c>
      <c r="J21" s="235">
        <v>2.0</v>
      </c>
      <c r="K21" s="235">
        <v>0.0</v>
      </c>
      <c r="L21" s="153" t="s">
        <v>336</v>
      </c>
    </row>
    <row r="22">
      <c r="A22" s="233">
        <v>44986.0</v>
      </c>
      <c r="B22" s="153" t="s">
        <v>82</v>
      </c>
      <c r="C22" s="152" t="s">
        <v>51</v>
      </c>
      <c r="D22" s="234" t="s">
        <v>169</v>
      </c>
      <c r="E22" s="233">
        <v>44987.0</v>
      </c>
      <c r="F22" s="238">
        <v>0.20833333333333334</v>
      </c>
      <c r="G22" s="237">
        <v>0.5416666666666666</v>
      </c>
      <c r="H22" s="235">
        <v>8.0</v>
      </c>
      <c r="I22" s="235">
        <v>0.0</v>
      </c>
      <c r="J22" s="283">
        <v>7.0</v>
      </c>
      <c r="K22" s="283">
        <v>1.0</v>
      </c>
      <c r="L22" s="153"/>
    </row>
    <row r="23">
      <c r="A23" s="233">
        <v>44986.0</v>
      </c>
      <c r="B23" s="153" t="s">
        <v>69</v>
      </c>
      <c r="C23" s="68" t="s">
        <v>51</v>
      </c>
      <c r="D23" s="234" t="s">
        <v>169</v>
      </c>
      <c r="E23" s="233">
        <v>44987.0</v>
      </c>
      <c r="F23" s="238">
        <v>0.20833333333333334</v>
      </c>
      <c r="G23" s="238">
        <v>0.5833333333333334</v>
      </c>
      <c r="H23" s="235">
        <v>9.0</v>
      </c>
      <c r="I23" s="235">
        <v>1.0</v>
      </c>
      <c r="J23" s="283">
        <v>7.0</v>
      </c>
      <c r="K23" s="283">
        <v>1.0</v>
      </c>
      <c r="L23" s="152" t="s">
        <v>191</v>
      </c>
    </row>
    <row r="24">
      <c r="A24" s="233">
        <v>44986.0</v>
      </c>
      <c r="B24" s="155" t="s">
        <v>97</v>
      </c>
      <c r="C24" s="152" t="s">
        <v>31</v>
      </c>
      <c r="D24" s="234" t="s">
        <v>169</v>
      </c>
      <c r="E24" s="233">
        <v>44987.0</v>
      </c>
      <c r="F24" s="235">
        <v>0.0</v>
      </c>
      <c r="G24" s="235">
        <v>0.0</v>
      </c>
      <c r="H24" s="235">
        <v>0.0</v>
      </c>
      <c r="I24" s="235">
        <v>0.0</v>
      </c>
      <c r="J24" s="235">
        <v>0.0</v>
      </c>
      <c r="K24" s="235">
        <v>0.0</v>
      </c>
      <c r="L24" s="152" t="s">
        <v>25</v>
      </c>
    </row>
    <row r="25">
      <c r="A25" s="233">
        <v>44986.0</v>
      </c>
      <c r="B25" s="153" t="s">
        <v>403</v>
      </c>
      <c r="C25" s="152" t="s">
        <v>31</v>
      </c>
      <c r="D25" s="234" t="s">
        <v>169</v>
      </c>
      <c r="E25" s="233">
        <v>44987.0</v>
      </c>
      <c r="F25" s="238">
        <v>0.25</v>
      </c>
      <c r="G25" s="238">
        <v>0.5833333333333334</v>
      </c>
      <c r="H25" s="235">
        <v>8.0</v>
      </c>
      <c r="I25" s="235">
        <v>0.0</v>
      </c>
      <c r="J25" s="235">
        <v>8.0</v>
      </c>
      <c r="K25" s="235">
        <v>0.0</v>
      </c>
    </row>
    <row r="26">
      <c r="A26" s="233">
        <v>44987.0</v>
      </c>
      <c r="B26" s="152" t="s">
        <v>54</v>
      </c>
      <c r="C26" s="152" t="s">
        <v>51</v>
      </c>
      <c r="D26" s="234" t="s">
        <v>169</v>
      </c>
      <c r="E26" s="233">
        <v>44987.0</v>
      </c>
      <c r="F26" s="237">
        <v>0.9583333333333334</v>
      </c>
      <c r="G26" s="238">
        <v>0.2916666666666667</v>
      </c>
      <c r="H26" s="235">
        <v>8.0</v>
      </c>
      <c r="I26" s="68">
        <v>0.0</v>
      </c>
      <c r="J26" s="68">
        <v>1.0</v>
      </c>
      <c r="K26" s="68">
        <v>7.0</v>
      </c>
    </row>
    <row r="27">
      <c r="A27" s="233">
        <v>44987.0</v>
      </c>
      <c r="B27" s="152" t="s">
        <v>18</v>
      </c>
      <c r="C27" s="68" t="s">
        <v>1</v>
      </c>
      <c r="D27" s="234" t="s">
        <v>169</v>
      </c>
      <c r="E27" s="233">
        <v>44987.0</v>
      </c>
      <c r="F27" s="238">
        <v>0.9791666666666666</v>
      </c>
      <c r="G27" s="238">
        <v>0.25</v>
      </c>
      <c r="H27" s="283">
        <v>6.5</v>
      </c>
      <c r="I27" s="283">
        <v>0.0</v>
      </c>
      <c r="J27" s="283">
        <v>0.0</v>
      </c>
      <c r="K27" s="283">
        <v>6.5</v>
      </c>
    </row>
    <row r="28">
      <c r="A28" s="233">
        <v>44987.0</v>
      </c>
      <c r="B28" s="152" t="s">
        <v>88</v>
      </c>
      <c r="C28" s="68" t="s">
        <v>31</v>
      </c>
      <c r="D28" s="234" t="s">
        <v>169</v>
      </c>
      <c r="E28" s="233">
        <v>44987.0</v>
      </c>
      <c r="F28" s="235">
        <v>0.0</v>
      </c>
      <c r="G28" s="235">
        <v>0.0</v>
      </c>
      <c r="H28" s="235">
        <v>0.0</v>
      </c>
      <c r="I28" s="235">
        <v>0.0</v>
      </c>
      <c r="J28" s="235">
        <v>0.0</v>
      </c>
      <c r="K28" s="235">
        <v>0.0</v>
      </c>
      <c r="L28" s="152" t="s">
        <v>25</v>
      </c>
    </row>
    <row r="29">
      <c r="A29" s="233">
        <v>44987.0</v>
      </c>
      <c r="B29" s="152" t="s">
        <v>50</v>
      </c>
      <c r="C29" s="152" t="s">
        <v>31</v>
      </c>
      <c r="D29" s="234" t="s">
        <v>169</v>
      </c>
      <c r="E29" s="233">
        <v>44987.0</v>
      </c>
      <c r="F29" s="238">
        <v>0.9583333333333334</v>
      </c>
      <c r="G29" s="237">
        <v>0.4166666666666667</v>
      </c>
      <c r="H29" s="235">
        <v>11.0</v>
      </c>
      <c r="I29" s="235">
        <v>3.0</v>
      </c>
      <c r="J29" s="235">
        <v>1.0</v>
      </c>
      <c r="K29" s="236">
        <v>7.0</v>
      </c>
      <c r="L29" s="152" t="s">
        <v>259</v>
      </c>
    </row>
    <row r="30">
      <c r="A30" s="233">
        <v>44987.0</v>
      </c>
      <c r="B30" s="68" t="s">
        <v>123</v>
      </c>
      <c r="C30" s="152" t="s">
        <v>23</v>
      </c>
      <c r="D30" s="234" t="s">
        <v>168</v>
      </c>
      <c r="E30" s="233">
        <v>44988.0</v>
      </c>
      <c r="F30" s="238">
        <v>0.0625</v>
      </c>
      <c r="G30" s="238">
        <v>0.2916666666666667</v>
      </c>
      <c r="H30" s="236">
        <v>5.5</v>
      </c>
      <c r="I30" s="236">
        <v>0.0</v>
      </c>
      <c r="J30" s="236">
        <v>1.0</v>
      </c>
      <c r="K30" s="236">
        <v>4.5</v>
      </c>
    </row>
    <row r="31">
      <c r="A31" s="233">
        <v>44987.0</v>
      </c>
      <c r="B31" s="68" t="s">
        <v>501</v>
      </c>
      <c r="C31" s="152" t="s">
        <v>23</v>
      </c>
      <c r="D31" s="234" t="s">
        <v>168</v>
      </c>
      <c r="E31" s="233">
        <v>44988.0</v>
      </c>
      <c r="F31" s="238">
        <v>0.2916666666666667</v>
      </c>
      <c r="G31" s="238">
        <v>0.5</v>
      </c>
      <c r="H31" s="283">
        <v>5.0</v>
      </c>
      <c r="I31" s="283">
        <v>0.0</v>
      </c>
      <c r="J31" s="283">
        <v>5.0</v>
      </c>
      <c r="K31" s="283">
        <v>0.0</v>
      </c>
    </row>
    <row r="32">
      <c r="A32" s="258">
        <v>44987.0</v>
      </c>
      <c r="B32" s="155" t="s">
        <v>45</v>
      </c>
      <c r="C32" s="155" t="s">
        <v>1</v>
      </c>
      <c r="D32" s="259" t="s">
        <v>168</v>
      </c>
      <c r="E32" s="258">
        <v>44988.0</v>
      </c>
      <c r="F32" s="238">
        <v>0.25</v>
      </c>
      <c r="G32" s="238">
        <v>0.5208333333333334</v>
      </c>
      <c r="H32" s="283">
        <v>6.5</v>
      </c>
      <c r="I32" s="283">
        <v>0.0</v>
      </c>
      <c r="J32" s="283">
        <v>6.5</v>
      </c>
      <c r="K32" s="283">
        <v>0.0</v>
      </c>
    </row>
    <row r="33">
      <c r="A33" s="233">
        <v>44987.0</v>
      </c>
      <c r="B33" s="68" t="s">
        <v>52</v>
      </c>
      <c r="C33" s="152" t="s">
        <v>499</v>
      </c>
      <c r="D33" s="234" t="s">
        <v>168</v>
      </c>
      <c r="E33" s="233">
        <v>44988.0</v>
      </c>
      <c r="F33" s="238">
        <v>0.16666666666666666</v>
      </c>
      <c r="G33" s="237">
        <v>0.4166666666666667</v>
      </c>
      <c r="H33" s="235">
        <v>6.0</v>
      </c>
      <c r="I33" s="235">
        <v>0.0</v>
      </c>
      <c r="J33" s="235">
        <v>4.0</v>
      </c>
      <c r="K33" s="235">
        <v>2.0</v>
      </c>
      <c r="L33" s="152"/>
    </row>
    <row r="34">
      <c r="A34" s="233">
        <v>44987.0</v>
      </c>
      <c r="B34" s="68" t="s">
        <v>52</v>
      </c>
      <c r="C34" s="152" t="s">
        <v>31</v>
      </c>
      <c r="D34" s="234" t="s">
        <v>168</v>
      </c>
      <c r="E34" s="233">
        <v>44988.0</v>
      </c>
      <c r="F34" s="237">
        <v>0.4166666666666667</v>
      </c>
      <c r="G34" s="238">
        <v>0.5625</v>
      </c>
      <c r="H34" s="235">
        <v>3.5</v>
      </c>
      <c r="I34" s="235">
        <v>1.5</v>
      </c>
      <c r="J34" s="235">
        <v>2.0</v>
      </c>
      <c r="K34" s="235">
        <v>0.0</v>
      </c>
      <c r="L34" s="153" t="s">
        <v>336</v>
      </c>
    </row>
    <row r="35">
      <c r="A35" s="233">
        <v>44987.0</v>
      </c>
      <c r="B35" s="153" t="s">
        <v>82</v>
      </c>
      <c r="C35" s="152" t="s">
        <v>31</v>
      </c>
      <c r="D35" s="234" t="s">
        <v>168</v>
      </c>
      <c r="E35" s="233">
        <v>44988.0</v>
      </c>
      <c r="F35" s="238">
        <v>0.20833333333333334</v>
      </c>
      <c r="G35" s="238">
        <v>0.2916666666666667</v>
      </c>
      <c r="H35" s="235">
        <v>2.0</v>
      </c>
      <c r="I35" s="235">
        <v>0.0</v>
      </c>
      <c r="J35" s="235">
        <v>1.0</v>
      </c>
      <c r="K35" s="235">
        <v>1.0</v>
      </c>
    </row>
    <row r="36">
      <c r="A36" s="233">
        <v>44987.0</v>
      </c>
      <c r="B36" s="153" t="s">
        <v>82</v>
      </c>
      <c r="C36" s="152" t="s">
        <v>51</v>
      </c>
      <c r="D36" s="234" t="s">
        <v>168</v>
      </c>
      <c r="E36" s="233">
        <v>44988.0</v>
      </c>
      <c r="F36" s="238">
        <v>0.2916666666666667</v>
      </c>
      <c r="G36" s="237">
        <v>0.5416666666666666</v>
      </c>
      <c r="H36" s="235">
        <v>6.0</v>
      </c>
      <c r="I36" s="235">
        <v>0.0</v>
      </c>
      <c r="J36" s="235">
        <v>6.0</v>
      </c>
      <c r="K36" s="235">
        <v>0.0</v>
      </c>
      <c r="L36" s="153"/>
    </row>
    <row r="37">
      <c r="A37" s="233">
        <v>44987.0</v>
      </c>
      <c r="B37" s="153" t="s">
        <v>69</v>
      </c>
      <c r="C37" s="152" t="s">
        <v>51</v>
      </c>
      <c r="D37" s="234" t="s">
        <v>168</v>
      </c>
      <c r="E37" s="233">
        <v>44988.0</v>
      </c>
      <c r="F37" s="238">
        <v>0.20833333333333334</v>
      </c>
      <c r="G37" s="238">
        <v>0.5625</v>
      </c>
      <c r="H37" s="283">
        <v>8.5</v>
      </c>
      <c r="I37" s="283">
        <v>0.5</v>
      </c>
      <c r="J37" s="283">
        <v>7.0</v>
      </c>
      <c r="K37" s="283">
        <v>1.0</v>
      </c>
      <c r="L37" s="153" t="s">
        <v>192</v>
      </c>
    </row>
    <row r="38">
      <c r="A38" s="233">
        <v>44987.0</v>
      </c>
      <c r="B38" s="155" t="s">
        <v>97</v>
      </c>
      <c r="C38" s="152" t="s">
        <v>31</v>
      </c>
      <c r="D38" s="234" t="s">
        <v>168</v>
      </c>
      <c r="E38" s="233">
        <v>44988.0</v>
      </c>
      <c r="F38" s="238">
        <v>0.2708333333333333</v>
      </c>
      <c r="G38" s="238">
        <v>0.5833333333333334</v>
      </c>
      <c r="H38" s="236">
        <v>7.5</v>
      </c>
      <c r="I38" s="236">
        <v>0.0</v>
      </c>
      <c r="J38" s="236">
        <v>7.5</v>
      </c>
      <c r="K38" s="236">
        <v>0.0</v>
      </c>
    </row>
    <row r="39">
      <c r="A39" s="233">
        <v>44987.0</v>
      </c>
      <c r="B39" s="153" t="s">
        <v>403</v>
      </c>
      <c r="C39" s="152" t="s">
        <v>31</v>
      </c>
      <c r="D39" s="234" t="s">
        <v>168</v>
      </c>
      <c r="E39" s="233">
        <v>44988.0</v>
      </c>
      <c r="F39" s="235">
        <v>0.0</v>
      </c>
      <c r="G39" s="235">
        <v>0.0</v>
      </c>
      <c r="H39" s="235">
        <v>0.0</v>
      </c>
      <c r="I39" s="235">
        <v>0.0</v>
      </c>
      <c r="J39" s="235">
        <v>0.0</v>
      </c>
      <c r="K39" s="235">
        <v>0.0</v>
      </c>
      <c r="L39" s="152" t="s">
        <v>25</v>
      </c>
    </row>
    <row r="40">
      <c r="A40" s="233">
        <v>44988.0</v>
      </c>
      <c r="B40" s="68" t="s">
        <v>88</v>
      </c>
      <c r="C40" s="152" t="s">
        <v>31</v>
      </c>
      <c r="D40" s="234" t="s">
        <v>168</v>
      </c>
      <c r="E40" s="233">
        <v>44988.0</v>
      </c>
      <c r="F40" s="237">
        <v>0.9583333333333334</v>
      </c>
      <c r="G40" s="237">
        <v>0.25</v>
      </c>
      <c r="H40" s="68">
        <v>7.0</v>
      </c>
      <c r="I40" s="68">
        <v>0.0</v>
      </c>
      <c r="J40" s="68">
        <v>0.0</v>
      </c>
      <c r="K40" s="68">
        <v>7.0</v>
      </c>
      <c r="L40" s="153"/>
    </row>
    <row r="41">
      <c r="A41" s="233">
        <v>44988.0</v>
      </c>
      <c r="B41" s="68" t="s">
        <v>18</v>
      </c>
      <c r="C41" s="68" t="s">
        <v>1</v>
      </c>
      <c r="D41" s="234" t="s">
        <v>168</v>
      </c>
      <c r="E41" s="233">
        <v>44988.0</v>
      </c>
      <c r="F41" s="237">
        <v>0.9791666666666666</v>
      </c>
      <c r="G41" s="237">
        <v>0.20833333333333334</v>
      </c>
      <c r="H41" s="235">
        <v>5.5</v>
      </c>
      <c r="I41" s="235">
        <v>0.0</v>
      </c>
      <c r="J41" s="235">
        <v>0.0</v>
      </c>
      <c r="K41" s="235">
        <v>5.5</v>
      </c>
    </row>
    <row r="42">
      <c r="A42" s="233">
        <v>44988.0</v>
      </c>
      <c r="B42" s="68" t="s">
        <v>54</v>
      </c>
      <c r="C42" s="68" t="s">
        <v>51</v>
      </c>
      <c r="D42" s="234" t="s">
        <v>168</v>
      </c>
      <c r="E42" s="233">
        <v>44988.0</v>
      </c>
      <c r="F42" s="237">
        <v>0.9583333333333334</v>
      </c>
      <c r="G42" s="238">
        <v>0.2916666666666667</v>
      </c>
      <c r="H42" s="235">
        <v>8.0</v>
      </c>
      <c r="I42" s="68">
        <v>0.0</v>
      </c>
      <c r="J42" s="68">
        <v>1.0</v>
      </c>
      <c r="K42" s="68">
        <v>7.0</v>
      </c>
    </row>
    <row r="43">
      <c r="A43" s="233">
        <v>44988.0</v>
      </c>
      <c r="B43" s="152" t="s">
        <v>123</v>
      </c>
      <c r="C43" s="68" t="s">
        <v>23</v>
      </c>
      <c r="D43" s="234" t="s">
        <v>170</v>
      </c>
      <c r="E43" s="233">
        <v>44989.0</v>
      </c>
      <c r="F43" s="238">
        <v>0.0625</v>
      </c>
      <c r="G43" s="238">
        <v>0.2916666666666667</v>
      </c>
      <c r="H43" s="236">
        <v>5.5</v>
      </c>
      <c r="I43" s="236">
        <v>0.0</v>
      </c>
      <c r="J43" s="236">
        <v>1.0</v>
      </c>
      <c r="K43" s="236">
        <v>4.5</v>
      </c>
    </row>
    <row r="44">
      <c r="A44" s="233">
        <v>44988.0</v>
      </c>
      <c r="B44" s="152" t="s">
        <v>501</v>
      </c>
      <c r="C44" s="68" t="s">
        <v>23</v>
      </c>
      <c r="D44" s="234" t="s">
        <v>170</v>
      </c>
      <c r="E44" s="233">
        <v>44989.0</v>
      </c>
      <c r="F44" s="238">
        <v>0.2916666666666667</v>
      </c>
      <c r="G44" s="238">
        <v>0.5</v>
      </c>
      <c r="H44" s="283">
        <v>5.0</v>
      </c>
      <c r="I44" s="283">
        <v>0.0</v>
      </c>
      <c r="J44" s="283">
        <v>5.0</v>
      </c>
      <c r="K44" s="283">
        <v>0.0</v>
      </c>
    </row>
    <row r="45">
      <c r="A45" s="233">
        <v>44988.0</v>
      </c>
      <c r="B45" s="152" t="s">
        <v>45</v>
      </c>
      <c r="C45" s="68" t="s">
        <v>49</v>
      </c>
      <c r="D45" s="234" t="s">
        <v>170</v>
      </c>
      <c r="E45" s="233">
        <v>44989.0</v>
      </c>
      <c r="F45" s="238">
        <v>0.20833333333333334</v>
      </c>
      <c r="G45" s="237">
        <v>0.4166666666666667</v>
      </c>
      <c r="H45" s="152">
        <v>5.0</v>
      </c>
      <c r="I45" s="152">
        <v>0.0</v>
      </c>
      <c r="J45" s="152">
        <v>4.0</v>
      </c>
      <c r="K45" s="152">
        <v>1.0</v>
      </c>
      <c r="L45" s="153"/>
    </row>
    <row r="46">
      <c r="A46" s="233">
        <v>44988.0</v>
      </c>
      <c r="B46" s="152" t="s">
        <v>50</v>
      </c>
      <c r="C46" s="68" t="s">
        <v>49</v>
      </c>
      <c r="D46" s="234" t="s">
        <v>170</v>
      </c>
      <c r="E46" s="233">
        <v>44989.0</v>
      </c>
      <c r="F46" s="235">
        <v>0.0</v>
      </c>
      <c r="G46" s="235">
        <v>0.0</v>
      </c>
      <c r="H46" s="235">
        <v>0.0</v>
      </c>
      <c r="I46" s="235">
        <v>0.0</v>
      </c>
      <c r="J46" s="235">
        <v>0.0</v>
      </c>
      <c r="K46" s="235">
        <v>0.0</v>
      </c>
      <c r="L46" s="152" t="s">
        <v>25</v>
      </c>
    </row>
    <row r="47">
      <c r="A47" s="233">
        <v>44988.0</v>
      </c>
      <c r="B47" s="152" t="s">
        <v>52</v>
      </c>
      <c r="C47" s="68" t="s">
        <v>499</v>
      </c>
      <c r="D47" s="234" t="s">
        <v>170</v>
      </c>
      <c r="E47" s="233">
        <v>44989.0</v>
      </c>
      <c r="F47" s="235">
        <v>0.0</v>
      </c>
      <c r="G47" s="235">
        <v>0.0</v>
      </c>
      <c r="H47" s="235">
        <v>0.0</v>
      </c>
      <c r="I47" s="235">
        <v>0.0</v>
      </c>
      <c r="J47" s="235">
        <v>0.0</v>
      </c>
      <c r="K47" s="235">
        <v>0.0</v>
      </c>
      <c r="L47" s="152" t="s">
        <v>25</v>
      </c>
    </row>
    <row r="48">
      <c r="A48" s="233">
        <v>44988.0</v>
      </c>
      <c r="B48" s="152" t="s">
        <v>82</v>
      </c>
      <c r="C48" s="68" t="s">
        <v>31</v>
      </c>
      <c r="D48" s="234" t="s">
        <v>170</v>
      </c>
      <c r="E48" s="233">
        <v>44989.0</v>
      </c>
      <c r="F48" s="238">
        <v>0.20833333333333334</v>
      </c>
      <c r="G48" s="238">
        <v>0.2916666666666667</v>
      </c>
      <c r="H48" s="235">
        <v>2.0</v>
      </c>
      <c r="I48" s="235">
        <v>0.0</v>
      </c>
      <c r="J48" s="235">
        <v>1.0</v>
      </c>
      <c r="K48" s="235">
        <v>1.0</v>
      </c>
    </row>
    <row r="49">
      <c r="A49" s="233">
        <v>44988.0</v>
      </c>
      <c r="B49" s="152" t="s">
        <v>82</v>
      </c>
      <c r="C49" s="68" t="s">
        <v>51</v>
      </c>
      <c r="D49" s="234" t="s">
        <v>170</v>
      </c>
      <c r="E49" s="233">
        <v>44989.0</v>
      </c>
      <c r="F49" s="238">
        <v>0.2916666666666667</v>
      </c>
      <c r="G49" s="238">
        <v>0.5833333333333334</v>
      </c>
      <c r="H49" s="235">
        <v>7.0</v>
      </c>
      <c r="I49" s="235">
        <v>1.0</v>
      </c>
      <c r="J49" s="235">
        <v>7.0</v>
      </c>
      <c r="K49" s="235">
        <v>0.0</v>
      </c>
      <c r="L49" s="152" t="s">
        <v>191</v>
      </c>
    </row>
    <row r="50">
      <c r="A50" s="233">
        <v>44988.0</v>
      </c>
      <c r="B50" s="152" t="s">
        <v>69</v>
      </c>
      <c r="C50" s="68" t="s">
        <v>51</v>
      </c>
      <c r="D50" s="234" t="s">
        <v>170</v>
      </c>
      <c r="E50" s="233">
        <v>44989.0</v>
      </c>
      <c r="F50" s="238">
        <v>0.20833333333333334</v>
      </c>
      <c r="G50" s="237">
        <v>0.5416666666666666</v>
      </c>
      <c r="H50" s="235">
        <v>8.0</v>
      </c>
      <c r="I50" s="235">
        <v>0.0</v>
      </c>
      <c r="J50" s="283">
        <v>7.0</v>
      </c>
      <c r="K50" s="283">
        <v>1.0</v>
      </c>
    </row>
    <row r="51">
      <c r="A51" s="233">
        <v>44988.0</v>
      </c>
      <c r="B51" s="155" t="s">
        <v>97</v>
      </c>
      <c r="C51" s="152" t="s">
        <v>31</v>
      </c>
      <c r="D51" s="234" t="s">
        <v>170</v>
      </c>
      <c r="E51" s="233">
        <v>44989.0</v>
      </c>
      <c r="F51" s="238">
        <v>0.2708333333333333</v>
      </c>
      <c r="G51" s="237">
        <v>0.6041666666666666</v>
      </c>
      <c r="H51" s="68">
        <v>8.0</v>
      </c>
      <c r="I51" s="68">
        <v>0.0</v>
      </c>
      <c r="J51" s="68">
        <v>8.0</v>
      </c>
      <c r="K51" s="68">
        <v>0.0</v>
      </c>
    </row>
    <row r="52">
      <c r="A52" s="233">
        <v>44988.0</v>
      </c>
      <c r="B52" s="153" t="s">
        <v>403</v>
      </c>
      <c r="C52" s="152" t="s">
        <v>31</v>
      </c>
      <c r="D52" s="234" t="s">
        <v>170</v>
      </c>
      <c r="E52" s="233">
        <v>44989.0</v>
      </c>
      <c r="F52" s="238">
        <v>0.2916666666666667</v>
      </c>
      <c r="G52" s="237">
        <v>0.625</v>
      </c>
      <c r="H52" s="68">
        <v>8.0</v>
      </c>
      <c r="I52" s="68">
        <v>0.0</v>
      </c>
      <c r="J52" s="68">
        <v>8.0</v>
      </c>
      <c r="K52" s="68">
        <v>0.0</v>
      </c>
    </row>
    <row r="53">
      <c r="A53" s="233">
        <v>44989.0</v>
      </c>
      <c r="B53" s="68" t="s">
        <v>88</v>
      </c>
      <c r="C53" s="152" t="s">
        <v>31</v>
      </c>
      <c r="D53" s="234" t="s">
        <v>170</v>
      </c>
      <c r="E53" s="233">
        <v>44989.0</v>
      </c>
      <c r="F53" s="237">
        <v>0.9583333333333334</v>
      </c>
      <c r="G53" s="237">
        <v>0.25</v>
      </c>
      <c r="H53" s="68">
        <v>7.0</v>
      </c>
      <c r="I53" s="68">
        <v>0.0</v>
      </c>
      <c r="J53" s="68">
        <v>0.0</v>
      </c>
      <c r="K53" s="68">
        <v>7.0</v>
      </c>
      <c r="L53" s="152"/>
    </row>
    <row r="54">
      <c r="A54" s="233">
        <v>44989.0</v>
      </c>
      <c r="B54" s="68" t="s">
        <v>54</v>
      </c>
      <c r="C54" s="152" t="s">
        <v>31</v>
      </c>
      <c r="D54" s="234" t="s">
        <v>170</v>
      </c>
      <c r="E54" s="233">
        <v>44989.0</v>
      </c>
      <c r="F54" s="237">
        <v>0.9583333333333334</v>
      </c>
      <c r="G54" s="237">
        <v>0.0</v>
      </c>
      <c r="H54" s="235">
        <v>1.0</v>
      </c>
      <c r="I54" s="68">
        <v>0.0</v>
      </c>
      <c r="J54" s="68">
        <v>0.0</v>
      </c>
      <c r="K54" s="68">
        <v>1.0</v>
      </c>
    </row>
    <row r="55">
      <c r="A55" s="233">
        <v>44989.0</v>
      </c>
      <c r="B55" s="68" t="s">
        <v>54</v>
      </c>
      <c r="C55" s="152" t="s">
        <v>51</v>
      </c>
      <c r="D55" s="234" t="s">
        <v>172</v>
      </c>
      <c r="E55" s="233">
        <v>44989.0</v>
      </c>
      <c r="F55" s="237">
        <v>0.0</v>
      </c>
      <c r="G55" s="238">
        <v>0.2916666666666667</v>
      </c>
      <c r="H55" s="235">
        <v>8.0</v>
      </c>
      <c r="I55" s="68">
        <v>0.0</v>
      </c>
      <c r="J55" s="68">
        <v>1.0</v>
      </c>
      <c r="K55" s="68">
        <v>6.0</v>
      </c>
    </row>
    <row r="56">
      <c r="A56" s="233">
        <v>44989.0</v>
      </c>
      <c r="B56" s="68" t="s">
        <v>18</v>
      </c>
      <c r="C56" s="68" t="s">
        <v>1</v>
      </c>
      <c r="D56" s="234" t="s">
        <v>170</v>
      </c>
      <c r="E56" s="233">
        <v>44989.0</v>
      </c>
      <c r="F56" s="235">
        <v>0.0</v>
      </c>
      <c r="G56" s="235">
        <v>0.0</v>
      </c>
      <c r="H56" s="235">
        <v>0.0</v>
      </c>
      <c r="I56" s="235">
        <v>0.0</v>
      </c>
      <c r="J56" s="235">
        <v>0.0</v>
      </c>
      <c r="K56" s="235">
        <v>0.0</v>
      </c>
      <c r="L56" s="152" t="s">
        <v>25</v>
      </c>
    </row>
    <row r="57">
      <c r="A57" s="233">
        <v>44989.0</v>
      </c>
      <c r="B57" s="68" t="s">
        <v>50</v>
      </c>
      <c r="C57" s="152" t="s">
        <v>1</v>
      </c>
      <c r="D57" s="234" t="s">
        <v>170</v>
      </c>
      <c r="E57" s="233">
        <v>44989.0</v>
      </c>
      <c r="F57" s="237">
        <v>0.9791666666666666</v>
      </c>
      <c r="G57" s="237">
        <v>0.20833333333333334</v>
      </c>
      <c r="H57" s="235">
        <v>5.5</v>
      </c>
      <c r="I57" s="235">
        <v>0.0</v>
      </c>
      <c r="J57" s="235">
        <v>0.0</v>
      </c>
      <c r="K57" s="235">
        <v>5.5</v>
      </c>
    </row>
    <row r="58">
      <c r="A58" s="233">
        <v>44989.0</v>
      </c>
      <c r="B58" s="152" t="s">
        <v>50</v>
      </c>
      <c r="C58" s="68" t="s">
        <v>49</v>
      </c>
      <c r="D58" s="234" t="s">
        <v>172</v>
      </c>
      <c r="E58" s="233">
        <v>44990.0</v>
      </c>
      <c r="F58" s="238">
        <v>0.20833333333333334</v>
      </c>
      <c r="G58" s="237">
        <v>0.4166666666666667</v>
      </c>
      <c r="H58" s="152">
        <v>5.0</v>
      </c>
      <c r="I58" s="152">
        <v>2.5</v>
      </c>
      <c r="J58" s="152">
        <v>1.5</v>
      </c>
      <c r="K58" s="152">
        <v>1.0</v>
      </c>
    </row>
    <row r="59">
      <c r="A59" s="233">
        <v>44989.0</v>
      </c>
      <c r="B59" s="152" t="s">
        <v>123</v>
      </c>
      <c r="C59" s="68" t="s">
        <v>23</v>
      </c>
      <c r="D59" s="234" t="s">
        <v>172</v>
      </c>
      <c r="E59" s="233">
        <v>44990.0</v>
      </c>
      <c r="F59" s="238">
        <v>0.0625</v>
      </c>
      <c r="G59" s="238">
        <v>0.2916666666666667</v>
      </c>
      <c r="H59" s="236">
        <v>5.5</v>
      </c>
      <c r="I59" s="236">
        <v>0.0</v>
      </c>
      <c r="J59" s="236">
        <v>1.0</v>
      </c>
      <c r="K59" s="236">
        <v>4.5</v>
      </c>
    </row>
    <row r="60">
      <c r="A60" s="233">
        <v>44989.0</v>
      </c>
      <c r="B60" s="152" t="s">
        <v>501</v>
      </c>
      <c r="C60" s="68" t="s">
        <v>23</v>
      </c>
      <c r="D60" s="234" t="s">
        <v>172</v>
      </c>
      <c r="E60" s="233">
        <v>44990.0</v>
      </c>
      <c r="F60" s="238">
        <v>0.2916666666666667</v>
      </c>
      <c r="G60" s="238">
        <v>0.5</v>
      </c>
      <c r="H60" s="283">
        <v>5.0</v>
      </c>
      <c r="I60" s="283">
        <v>0.0</v>
      </c>
      <c r="J60" s="283">
        <v>5.0</v>
      </c>
      <c r="K60" s="283">
        <v>0.0</v>
      </c>
    </row>
    <row r="61">
      <c r="A61" s="233">
        <v>44989.0</v>
      </c>
      <c r="B61" s="152" t="s">
        <v>45</v>
      </c>
      <c r="C61" s="152" t="s">
        <v>1</v>
      </c>
      <c r="D61" s="234" t="s">
        <v>172</v>
      </c>
      <c r="E61" s="233">
        <v>44990.0</v>
      </c>
      <c r="F61" s="235">
        <v>0.0</v>
      </c>
      <c r="G61" s="235">
        <v>0.0</v>
      </c>
      <c r="H61" s="235">
        <v>0.0</v>
      </c>
      <c r="I61" s="235">
        <v>0.0</v>
      </c>
      <c r="J61" s="235">
        <v>0.0</v>
      </c>
      <c r="K61" s="235">
        <v>0.0</v>
      </c>
      <c r="L61" s="152" t="s">
        <v>25</v>
      </c>
    </row>
    <row r="62">
      <c r="A62" s="233">
        <v>44989.0</v>
      </c>
      <c r="B62" s="152" t="s">
        <v>52</v>
      </c>
      <c r="C62" s="68" t="s">
        <v>499</v>
      </c>
      <c r="D62" s="234" t="s">
        <v>172</v>
      </c>
      <c r="E62" s="233">
        <v>44990.0</v>
      </c>
      <c r="F62" s="235">
        <v>0.0</v>
      </c>
      <c r="G62" s="235">
        <v>0.0</v>
      </c>
      <c r="H62" s="235">
        <v>0.0</v>
      </c>
      <c r="I62" s="235">
        <v>0.0</v>
      </c>
      <c r="J62" s="235">
        <v>0.0</v>
      </c>
      <c r="K62" s="235">
        <v>0.0</v>
      </c>
      <c r="L62" s="152" t="s">
        <v>25</v>
      </c>
    </row>
    <row r="63">
      <c r="A63" s="233">
        <v>44989.0</v>
      </c>
      <c r="B63" s="152" t="s">
        <v>82</v>
      </c>
      <c r="C63" s="152" t="s">
        <v>31</v>
      </c>
      <c r="D63" s="234" t="s">
        <v>172</v>
      </c>
      <c r="E63" s="233">
        <v>44990.0</v>
      </c>
      <c r="F63" s="238">
        <v>0.20833333333333334</v>
      </c>
      <c r="G63" s="238">
        <v>0.2916666666666667</v>
      </c>
      <c r="H63" s="235">
        <v>2.0</v>
      </c>
      <c r="I63" s="235">
        <v>0.0</v>
      </c>
      <c r="J63" s="235">
        <v>1.0</v>
      </c>
      <c r="K63" s="235">
        <v>1.0</v>
      </c>
    </row>
    <row r="64">
      <c r="A64" s="233">
        <v>44989.0</v>
      </c>
      <c r="B64" s="152" t="s">
        <v>82</v>
      </c>
      <c r="C64" s="152" t="s">
        <v>51</v>
      </c>
      <c r="D64" s="234" t="s">
        <v>172</v>
      </c>
      <c r="E64" s="233">
        <v>44990.0</v>
      </c>
      <c r="F64" s="238">
        <v>0.2916666666666667</v>
      </c>
      <c r="G64" s="238">
        <v>0.5833333333333334</v>
      </c>
      <c r="H64" s="235">
        <v>7.0</v>
      </c>
      <c r="I64" s="235">
        <v>1.0</v>
      </c>
      <c r="J64" s="235">
        <v>7.0</v>
      </c>
      <c r="K64" s="235">
        <v>0.0</v>
      </c>
      <c r="L64" s="152" t="s">
        <v>191</v>
      </c>
    </row>
    <row r="65">
      <c r="A65" s="233">
        <v>44989.0</v>
      </c>
      <c r="B65" s="152" t="s">
        <v>69</v>
      </c>
      <c r="C65" s="152" t="s">
        <v>51</v>
      </c>
      <c r="D65" s="234" t="s">
        <v>172</v>
      </c>
      <c r="E65" s="233">
        <v>44990.0</v>
      </c>
      <c r="F65" s="238">
        <v>0.20833333333333334</v>
      </c>
      <c r="G65" s="237">
        <v>0.5416666666666666</v>
      </c>
      <c r="H65" s="235">
        <v>8.0</v>
      </c>
      <c r="I65" s="235">
        <v>0.0</v>
      </c>
      <c r="J65" s="283">
        <v>7.0</v>
      </c>
      <c r="K65" s="283">
        <v>1.0</v>
      </c>
      <c r="L65" s="153"/>
    </row>
    <row r="66">
      <c r="A66" s="233">
        <v>44989.0</v>
      </c>
      <c r="B66" s="155" t="s">
        <v>97</v>
      </c>
      <c r="C66" s="152" t="s">
        <v>31</v>
      </c>
      <c r="D66" s="234" t="s">
        <v>172</v>
      </c>
      <c r="E66" s="233">
        <v>44990.0</v>
      </c>
      <c r="F66" s="238">
        <v>0.2708333333333333</v>
      </c>
      <c r="G66" s="237">
        <v>0.6041666666666666</v>
      </c>
      <c r="H66" s="68">
        <v>8.0</v>
      </c>
      <c r="I66" s="68">
        <v>0.0</v>
      </c>
      <c r="J66" s="68">
        <v>8.0</v>
      </c>
      <c r="K66" s="68">
        <v>0.0</v>
      </c>
    </row>
    <row r="67">
      <c r="A67" s="233">
        <v>44989.0</v>
      </c>
      <c r="B67" s="153" t="s">
        <v>403</v>
      </c>
      <c r="C67" s="68" t="s">
        <v>31</v>
      </c>
      <c r="D67" s="234" t="s">
        <v>172</v>
      </c>
      <c r="E67" s="233">
        <v>44990.0</v>
      </c>
      <c r="F67" s="238">
        <v>0.2916666666666667</v>
      </c>
      <c r="G67" s="237">
        <v>0.625</v>
      </c>
      <c r="H67" s="68">
        <v>8.0</v>
      </c>
      <c r="I67" s="68">
        <v>0.0</v>
      </c>
      <c r="J67" s="68">
        <v>8.0</v>
      </c>
      <c r="K67" s="68">
        <v>0.0</v>
      </c>
    </row>
    <row r="68">
      <c r="A68" s="233">
        <v>44990.0</v>
      </c>
      <c r="B68" s="68" t="s">
        <v>88</v>
      </c>
      <c r="C68" s="68" t="s">
        <v>31</v>
      </c>
      <c r="D68" s="234" t="s">
        <v>172</v>
      </c>
      <c r="E68" s="233">
        <v>44990.0</v>
      </c>
      <c r="F68" s="237">
        <v>0.9583333333333334</v>
      </c>
      <c r="G68" s="237">
        <v>0.25</v>
      </c>
      <c r="H68" s="68">
        <v>7.0</v>
      </c>
      <c r="I68" s="68">
        <v>0.0</v>
      </c>
      <c r="J68" s="68">
        <v>0.0</v>
      </c>
      <c r="K68" s="68">
        <v>7.0</v>
      </c>
    </row>
    <row r="69">
      <c r="A69" s="233">
        <v>44990.0</v>
      </c>
      <c r="B69" s="68" t="s">
        <v>18</v>
      </c>
      <c r="C69" s="68" t="s">
        <v>1</v>
      </c>
      <c r="D69" s="234" t="s">
        <v>172</v>
      </c>
      <c r="E69" s="233">
        <v>44990.0</v>
      </c>
      <c r="F69" s="235">
        <v>0.0</v>
      </c>
      <c r="G69" s="235">
        <v>0.0</v>
      </c>
      <c r="H69" s="235">
        <v>0.0</v>
      </c>
      <c r="I69" s="235">
        <v>0.0</v>
      </c>
      <c r="J69" s="235">
        <v>0.0</v>
      </c>
      <c r="K69" s="235">
        <v>0.0</v>
      </c>
      <c r="L69" s="152" t="s">
        <v>25</v>
      </c>
    </row>
    <row r="70">
      <c r="A70" s="233">
        <v>44990.0</v>
      </c>
      <c r="B70" s="68" t="s">
        <v>54</v>
      </c>
      <c r="C70" s="68" t="s">
        <v>51</v>
      </c>
      <c r="D70" s="234" t="s">
        <v>174</v>
      </c>
      <c r="E70" s="233">
        <v>44990.0</v>
      </c>
      <c r="F70" s="237">
        <v>0.0</v>
      </c>
      <c r="G70" s="237">
        <v>0.25</v>
      </c>
      <c r="H70" s="68">
        <v>6.0</v>
      </c>
      <c r="I70" s="68">
        <v>0.0</v>
      </c>
      <c r="J70" s="68">
        <v>0.0</v>
      </c>
      <c r="K70" s="68">
        <v>6.0</v>
      </c>
    </row>
    <row r="71">
      <c r="A71" s="233">
        <v>44990.0</v>
      </c>
      <c r="B71" s="68" t="s">
        <v>123</v>
      </c>
      <c r="C71" s="68" t="s">
        <v>23</v>
      </c>
      <c r="D71" s="234" t="s">
        <v>174</v>
      </c>
      <c r="E71" s="233">
        <v>44991.0</v>
      </c>
      <c r="F71" s="238">
        <v>0.0625</v>
      </c>
      <c r="G71" s="238">
        <v>0.2916666666666667</v>
      </c>
      <c r="H71" s="236">
        <v>5.5</v>
      </c>
      <c r="I71" s="236">
        <v>0.0</v>
      </c>
      <c r="J71" s="236">
        <v>1.0</v>
      </c>
      <c r="K71" s="236">
        <v>4.5</v>
      </c>
    </row>
    <row r="72">
      <c r="A72" s="233">
        <v>44990.0</v>
      </c>
      <c r="B72" s="68" t="s">
        <v>501</v>
      </c>
      <c r="C72" s="68" t="s">
        <v>23</v>
      </c>
      <c r="D72" s="234" t="s">
        <v>174</v>
      </c>
      <c r="E72" s="233">
        <v>44991.0</v>
      </c>
      <c r="F72" s="238">
        <v>0.2916666666666667</v>
      </c>
      <c r="G72" s="238">
        <v>0.5</v>
      </c>
      <c r="H72" s="283">
        <v>5.0</v>
      </c>
      <c r="I72" s="283">
        <v>0.0</v>
      </c>
      <c r="J72" s="283">
        <v>5.0</v>
      </c>
      <c r="K72" s="283">
        <v>0.0</v>
      </c>
    </row>
    <row r="73">
      <c r="A73" s="233">
        <v>44990.0</v>
      </c>
      <c r="B73" s="68" t="s">
        <v>50</v>
      </c>
      <c r="C73" s="68" t="s">
        <v>49</v>
      </c>
      <c r="D73" s="234" t="s">
        <v>174</v>
      </c>
      <c r="E73" s="233">
        <v>44991.0</v>
      </c>
      <c r="F73" s="238">
        <v>0.20833333333333334</v>
      </c>
      <c r="G73" s="237">
        <v>0.4166666666666667</v>
      </c>
      <c r="H73" s="152">
        <v>5.0</v>
      </c>
      <c r="I73" s="152">
        <v>2.5</v>
      </c>
      <c r="J73" s="152">
        <v>1.5</v>
      </c>
      <c r="K73" s="152">
        <v>1.0</v>
      </c>
    </row>
    <row r="74">
      <c r="A74" s="233">
        <v>44990.0</v>
      </c>
      <c r="B74" s="68" t="s">
        <v>52</v>
      </c>
      <c r="C74" s="68" t="s">
        <v>51</v>
      </c>
      <c r="D74" s="234" t="s">
        <v>174</v>
      </c>
      <c r="E74" s="233">
        <v>44991.0</v>
      </c>
      <c r="F74" s="238">
        <v>0.20833333333333334</v>
      </c>
      <c r="G74" s="238">
        <v>0.5833333333333334</v>
      </c>
      <c r="H74" s="68">
        <v>9.0</v>
      </c>
      <c r="I74" s="68">
        <v>1.0</v>
      </c>
      <c r="J74" s="68">
        <v>7.0</v>
      </c>
      <c r="K74" s="68">
        <v>1.0</v>
      </c>
    </row>
    <row r="75">
      <c r="A75" s="233">
        <v>44990.0</v>
      </c>
      <c r="B75" s="68" t="s">
        <v>45</v>
      </c>
      <c r="C75" s="68" t="s">
        <v>1</v>
      </c>
      <c r="D75" s="234" t="s">
        <v>174</v>
      </c>
      <c r="E75" s="233">
        <v>44991.0</v>
      </c>
      <c r="F75" s="235">
        <v>0.0</v>
      </c>
      <c r="G75" s="235">
        <v>0.0</v>
      </c>
      <c r="H75" s="235">
        <v>0.0</v>
      </c>
      <c r="I75" s="235">
        <v>0.0</v>
      </c>
      <c r="J75" s="235">
        <v>0.0</v>
      </c>
      <c r="K75" s="235">
        <v>0.0</v>
      </c>
      <c r="L75" s="152" t="s">
        <v>25</v>
      </c>
    </row>
    <row r="76">
      <c r="A76" s="233">
        <v>44990.0</v>
      </c>
      <c r="B76" s="68" t="s">
        <v>82</v>
      </c>
      <c r="C76" s="68" t="s">
        <v>31</v>
      </c>
      <c r="D76" s="234" t="s">
        <v>174</v>
      </c>
      <c r="E76" s="233">
        <v>44991.0</v>
      </c>
      <c r="F76" s="237">
        <v>0.25</v>
      </c>
      <c r="G76" s="237">
        <v>0.5416666666666666</v>
      </c>
      <c r="H76" s="68">
        <v>7.0</v>
      </c>
      <c r="I76" s="68">
        <v>0.0</v>
      </c>
      <c r="J76" s="68">
        <v>7.0</v>
      </c>
      <c r="K76" s="68">
        <v>0.0</v>
      </c>
    </row>
    <row r="77">
      <c r="A77" s="233">
        <v>44990.0</v>
      </c>
      <c r="B77" s="152" t="s">
        <v>69</v>
      </c>
      <c r="C77" s="68" t="s">
        <v>51</v>
      </c>
      <c r="D77" s="234" t="s">
        <v>174</v>
      </c>
      <c r="E77" s="233">
        <v>44991.0</v>
      </c>
      <c r="F77" s="238">
        <v>0.20833333333333334</v>
      </c>
      <c r="G77" s="238">
        <v>0.5833333333333334</v>
      </c>
      <c r="H77" s="68">
        <v>9.0</v>
      </c>
      <c r="I77" s="68">
        <v>1.0</v>
      </c>
      <c r="J77" s="68">
        <v>7.0</v>
      </c>
      <c r="K77" s="68">
        <v>1.0</v>
      </c>
      <c r="L77" s="152" t="s">
        <v>191</v>
      </c>
    </row>
    <row r="78">
      <c r="A78" s="233">
        <v>44990.0</v>
      </c>
      <c r="B78" s="155" t="s">
        <v>97</v>
      </c>
      <c r="C78" s="68" t="s">
        <v>31</v>
      </c>
      <c r="D78" s="234" t="s">
        <v>174</v>
      </c>
      <c r="E78" s="233">
        <v>44991.0</v>
      </c>
      <c r="F78" s="237">
        <v>0.25</v>
      </c>
      <c r="G78" s="237">
        <v>0.5208333333333334</v>
      </c>
      <c r="H78" s="68">
        <v>6.5</v>
      </c>
      <c r="I78" s="68">
        <v>0.0</v>
      </c>
      <c r="J78" s="68">
        <v>6.5</v>
      </c>
      <c r="K78" s="68">
        <v>0.0</v>
      </c>
    </row>
    <row r="79">
      <c r="A79" s="233">
        <v>44990.0</v>
      </c>
      <c r="B79" s="153" t="s">
        <v>403</v>
      </c>
      <c r="C79" s="68" t="s">
        <v>31</v>
      </c>
      <c r="D79" s="234" t="s">
        <v>174</v>
      </c>
      <c r="E79" s="233">
        <v>44991.0</v>
      </c>
      <c r="F79" s="235">
        <v>0.0</v>
      </c>
      <c r="G79" s="235">
        <v>0.0</v>
      </c>
      <c r="H79" s="235">
        <v>0.0</v>
      </c>
      <c r="I79" s="235">
        <v>0.0</v>
      </c>
      <c r="J79" s="235">
        <v>0.0</v>
      </c>
      <c r="K79" s="235">
        <v>0.0</v>
      </c>
      <c r="L79" s="152" t="s">
        <v>25</v>
      </c>
    </row>
    <row r="80">
      <c r="A80" s="233">
        <v>44991.0</v>
      </c>
      <c r="B80" s="68" t="s">
        <v>88</v>
      </c>
      <c r="C80" s="68" t="s">
        <v>31</v>
      </c>
      <c r="D80" s="234" t="s">
        <v>174</v>
      </c>
      <c r="E80" s="233">
        <v>44991.0</v>
      </c>
      <c r="F80" s="237">
        <v>0.9583333333333334</v>
      </c>
      <c r="G80" s="237">
        <v>0.25</v>
      </c>
      <c r="H80" s="68">
        <v>7.0</v>
      </c>
      <c r="I80" s="68">
        <v>0.0</v>
      </c>
      <c r="J80" s="68">
        <v>0.0</v>
      </c>
      <c r="K80" s="68">
        <v>7.0</v>
      </c>
    </row>
    <row r="81">
      <c r="A81" s="233">
        <v>44991.0</v>
      </c>
      <c r="B81" s="68" t="s">
        <v>18</v>
      </c>
      <c r="C81" s="68" t="s">
        <v>1</v>
      </c>
      <c r="D81" s="234" t="s">
        <v>174</v>
      </c>
      <c r="E81" s="233">
        <v>44991.0</v>
      </c>
      <c r="F81" s="237">
        <v>0.9791666666666666</v>
      </c>
      <c r="G81" s="237">
        <v>0.20833333333333334</v>
      </c>
      <c r="H81" s="235">
        <v>5.5</v>
      </c>
      <c r="I81" s="235">
        <v>0.0</v>
      </c>
      <c r="J81" s="235">
        <v>0.0</v>
      </c>
      <c r="K81" s="235">
        <v>5.5</v>
      </c>
    </row>
    <row r="82">
      <c r="A82" s="233">
        <v>44991.0</v>
      </c>
      <c r="B82" s="68" t="s">
        <v>54</v>
      </c>
      <c r="C82" s="68" t="s">
        <v>51</v>
      </c>
      <c r="D82" s="234" t="s">
        <v>175</v>
      </c>
      <c r="E82" s="233">
        <v>44992.0</v>
      </c>
      <c r="F82" s="237">
        <v>0.0</v>
      </c>
      <c r="G82" s="238">
        <v>0.2916666666666667</v>
      </c>
      <c r="H82" s="68">
        <v>7.0</v>
      </c>
      <c r="I82" s="68">
        <v>0.0</v>
      </c>
      <c r="J82" s="68">
        <v>1.0</v>
      </c>
      <c r="K82" s="68">
        <v>6.0</v>
      </c>
    </row>
    <row r="83">
      <c r="A83" s="233">
        <v>44991.0</v>
      </c>
      <c r="B83" s="68" t="s">
        <v>50</v>
      </c>
      <c r="C83" s="68" t="s">
        <v>23</v>
      </c>
      <c r="D83" s="234" t="s">
        <v>175</v>
      </c>
      <c r="E83" s="233">
        <v>44992.0</v>
      </c>
      <c r="F83" s="238">
        <v>0.0625</v>
      </c>
      <c r="G83" s="238">
        <v>0.5</v>
      </c>
      <c r="H83" s="68">
        <v>10.5</v>
      </c>
      <c r="I83" s="68">
        <v>2.5</v>
      </c>
      <c r="J83" s="68">
        <v>3.5</v>
      </c>
      <c r="K83" s="68">
        <v>4.5</v>
      </c>
      <c r="L83" s="68" t="s">
        <v>304</v>
      </c>
    </row>
    <row r="84">
      <c r="A84" s="233">
        <v>44991.0</v>
      </c>
      <c r="B84" s="68" t="s">
        <v>123</v>
      </c>
      <c r="C84" s="68" t="s">
        <v>23</v>
      </c>
      <c r="D84" s="234" t="s">
        <v>175</v>
      </c>
      <c r="E84" s="233">
        <v>44992.0</v>
      </c>
      <c r="F84" s="235">
        <v>0.0</v>
      </c>
      <c r="G84" s="235">
        <v>0.0</v>
      </c>
      <c r="H84" s="235">
        <v>0.0</v>
      </c>
      <c r="I84" s="235">
        <v>0.0</v>
      </c>
      <c r="J84" s="235">
        <v>0.0</v>
      </c>
      <c r="K84" s="235">
        <v>0.0</v>
      </c>
      <c r="L84" s="152" t="s">
        <v>25</v>
      </c>
    </row>
    <row r="85">
      <c r="A85" s="233">
        <v>44991.0</v>
      </c>
      <c r="B85" s="68" t="s">
        <v>501</v>
      </c>
      <c r="C85" s="68" t="s">
        <v>23</v>
      </c>
      <c r="D85" s="234" t="s">
        <v>175</v>
      </c>
      <c r="E85" s="233">
        <v>44992.0</v>
      </c>
      <c r="F85" s="235">
        <v>0.0</v>
      </c>
      <c r="G85" s="235">
        <v>0.0</v>
      </c>
      <c r="H85" s="235">
        <v>0.0</v>
      </c>
      <c r="I85" s="235">
        <v>0.0</v>
      </c>
      <c r="J85" s="235">
        <v>0.0</v>
      </c>
      <c r="K85" s="235">
        <v>0.0</v>
      </c>
      <c r="L85" s="152" t="s">
        <v>25</v>
      </c>
    </row>
    <row r="86">
      <c r="A86" s="233">
        <v>44991.0</v>
      </c>
      <c r="B86" s="68" t="s">
        <v>45</v>
      </c>
      <c r="C86" s="68" t="s">
        <v>49</v>
      </c>
      <c r="D86" s="234" t="s">
        <v>175</v>
      </c>
      <c r="E86" s="233">
        <v>44992.0</v>
      </c>
      <c r="F86" s="238">
        <v>0.20833333333333334</v>
      </c>
      <c r="G86" s="237">
        <v>0.375</v>
      </c>
      <c r="H86" s="68">
        <v>4.0</v>
      </c>
      <c r="I86" s="68">
        <v>0.0</v>
      </c>
      <c r="J86" s="68">
        <v>3.0</v>
      </c>
      <c r="K86" s="68">
        <v>1.0</v>
      </c>
    </row>
    <row r="87">
      <c r="A87" s="233">
        <v>44991.0</v>
      </c>
      <c r="B87" s="68" t="s">
        <v>52</v>
      </c>
      <c r="C87" s="68" t="s">
        <v>51</v>
      </c>
      <c r="D87" s="234" t="s">
        <v>175</v>
      </c>
      <c r="E87" s="233">
        <v>44992.0</v>
      </c>
      <c r="F87" s="237">
        <v>0.2916666666666667</v>
      </c>
      <c r="G87" s="237">
        <v>0.5625</v>
      </c>
      <c r="H87" s="235">
        <v>6.5</v>
      </c>
      <c r="I87" s="235">
        <v>0.0</v>
      </c>
      <c r="J87" s="235">
        <v>6.5</v>
      </c>
      <c r="K87" s="235">
        <v>0.0</v>
      </c>
    </row>
    <row r="88">
      <c r="A88" s="233">
        <v>44991.0</v>
      </c>
      <c r="B88" s="68" t="s">
        <v>82</v>
      </c>
      <c r="C88" s="68" t="s">
        <v>51</v>
      </c>
      <c r="D88" s="234" t="s">
        <v>175</v>
      </c>
      <c r="E88" s="233">
        <v>44992.0</v>
      </c>
      <c r="F88" s="238">
        <v>0.20833333333333334</v>
      </c>
      <c r="G88" s="237">
        <v>0.5416666666666666</v>
      </c>
      <c r="H88" s="235">
        <v>8.0</v>
      </c>
      <c r="I88" s="235">
        <v>0.0</v>
      </c>
      <c r="J88" s="283">
        <v>7.0</v>
      </c>
      <c r="K88" s="283">
        <v>1.0</v>
      </c>
    </row>
    <row r="89">
      <c r="A89" s="233">
        <v>44991.0</v>
      </c>
      <c r="B89" s="152" t="s">
        <v>69</v>
      </c>
      <c r="C89" s="68" t="s">
        <v>51</v>
      </c>
      <c r="D89" s="234" t="s">
        <v>175</v>
      </c>
      <c r="E89" s="233">
        <v>44992.0</v>
      </c>
      <c r="F89" s="235">
        <v>0.0</v>
      </c>
      <c r="G89" s="235">
        <v>0.0</v>
      </c>
      <c r="H89" s="235">
        <v>0.0</v>
      </c>
      <c r="I89" s="235">
        <v>0.0</v>
      </c>
      <c r="J89" s="235">
        <v>0.0</v>
      </c>
      <c r="K89" s="235">
        <v>0.0</v>
      </c>
      <c r="L89" s="152" t="s">
        <v>25</v>
      </c>
    </row>
    <row r="90">
      <c r="A90" s="233">
        <v>44991.0</v>
      </c>
      <c r="B90" s="155" t="s">
        <v>97</v>
      </c>
      <c r="C90" s="68" t="s">
        <v>31</v>
      </c>
      <c r="D90" s="234" t="s">
        <v>175</v>
      </c>
      <c r="E90" s="233">
        <v>44992.0</v>
      </c>
      <c r="F90" s="237">
        <v>0.25</v>
      </c>
      <c r="G90" s="238">
        <v>0.5833333333333334</v>
      </c>
      <c r="H90" s="235">
        <v>8.0</v>
      </c>
      <c r="I90" s="236">
        <v>0.0</v>
      </c>
      <c r="J90" s="235">
        <v>8.0</v>
      </c>
      <c r="K90" s="236">
        <v>0.0</v>
      </c>
    </row>
    <row r="91">
      <c r="A91" s="233">
        <v>44991.0</v>
      </c>
      <c r="B91" s="153" t="s">
        <v>403</v>
      </c>
      <c r="C91" s="68" t="s">
        <v>31</v>
      </c>
      <c r="D91" s="234" t="s">
        <v>175</v>
      </c>
      <c r="E91" s="233">
        <v>44992.0</v>
      </c>
      <c r="F91" s="237">
        <v>0.2708333333333333</v>
      </c>
      <c r="G91" s="238">
        <v>0.5625</v>
      </c>
      <c r="H91" s="235">
        <v>7.0</v>
      </c>
      <c r="I91" s="283">
        <v>0.0</v>
      </c>
      <c r="J91" s="235">
        <v>7.0</v>
      </c>
      <c r="K91" s="283">
        <v>0.0</v>
      </c>
    </row>
    <row r="92">
      <c r="A92" s="233">
        <v>44992.0</v>
      </c>
      <c r="B92" s="68" t="s">
        <v>88</v>
      </c>
      <c r="C92" s="68" t="s">
        <v>31</v>
      </c>
      <c r="D92" s="234" t="s">
        <v>175</v>
      </c>
      <c r="E92" s="233">
        <v>44992.0</v>
      </c>
      <c r="F92" s="237">
        <v>0.9583333333333334</v>
      </c>
      <c r="G92" s="237">
        <v>0.25</v>
      </c>
      <c r="H92" s="68">
        <v>7.0</v>
      </c>
      <c r="I92" s="68">
        <v>0.0</v>
      </c>
      <c r="J92" s="68">
        <v>0.0</v>
      </c>
      <c r="K92" s="68">
        <v>7.0</v>
      </c>
    </row>
    <row r="93">
      <c r="A93" s="233">
        <v>44992.0</v>
      </c>
      <c r="B93" s="68" t="s">
        <v>18</v>
      </c>
      <c r="C93" s="68" t="s">
        <v>1</v>
      </c>
      <c r="D93" s="234" t="s">
        <v>175</v>
      </c>
      <c r="E93" s="233">
        <v>44992.0</v>
      </c>
      <c r="F93" s="235">
        <v>0.0</v>
      </c>
      <c r="G93" s="235">
        <v>0.0</v>
      </c>
      <c r="H93" s="235">
        <v>0.0</v>
      </c>
      <c r="I93" s="283">
        <v>0.0</v>
      </c>
      <c r="J93" s="283">
        <v>0.0</v>
      </c>
      <c r="K93" s="235">
        <v>0.0</v>
      </c>
      <c r="L93" s="68" t="s">
        <v>63</v>
      </c>
    </row>
    <row r="94">
      <c r="A94" s="233">
        <v>44992.0</v>
      </c>
      <c r="B94" s="68" t="s">
        <v>50</v>
      </c>
      <c r="C94" s="68" t="s">
        <v>1</v>
      </c>
      <c r="D94" s="234" t="s">
        <v>175</v>
      </c>
      <c r="E94" s="233">
        <v>44993.0</v>
      </c>
      <c r="F94" s="238">
        <v>0.9791666666666666</v>
      </c>
      <c r="G94" s="238">
        <v>0.25</v>
      </c>
      <c r="H94" s="283">
        <v>6.5</v>
      </c>
      <c r="I94" s="283">
        <v>0.0</v>
      </c>
      <c r="J94" s="283">
        <v>0.0</v>
      </c>
      <c r="K94" s="283">
        <v>6.5</v>
      </c>
      <c r="L94" s="152"/>
    </row>
    <row r="95">
      <c r="A95" s="233">
        <v>44992.0</v>
      </c>
      <c r="B95" s="68" t="s">
        <v>54</v>
      </c>
      <c r="C95" s="68" t="s">
        <v>51</v>
      </c>
      <c r="D95" s="234" t="s">
        <v>171</v>
      </c>
      <c r="E95" s="233">
        <v>44993.0</v>
      </c>
      <c r="F95" s="237">
        <v>0.0</v>
      </c>
      <c r="G95" s="238">
        <v>0.2916666666666667</v>
      </c>
      <c r="H95" s="68">
        <v>7.0</v>
      </c>
      <c r="I95" s="68">
        <v>0.0</v>
      </c>
      <c r="J95" s="68">
        <v>1.0</v>
      </c>
      <c r="K95" s="68">
        <v>6.0</v>
      </c>
    </row>
    <row r="96">
      <c r="A96" s="233">
        <v>44992.0</v>
      </c>
      <c r="B96" s="68" t="s">
        <v>123</v>
      </c>
      <c r="C96" s="68" t="s">
        <v>23</v>
      </c>
      <c r="D96" s="234" t="s">
        <v>171</v>
      </c>
      <c r="E96" s="233">
        <v>44993.0</v>
      </c>
      <c r="F96" s="238">
        <v>0.0625</v>
      </c>
      <c r="G96" s="238">
        <v>0.2916666666666667</v>
      </c>
      <c r="H96" s="236">
        <v>5.5</v>
      </c>
      <c r="I96" s="236">
        <v>0.0</v>
      </c>
      <c r="J96" s="236">
        <v>1.0</v>
      </c>
      <c r="K96" s="236">
        <v>4.5</v>
      </c>
    </row>
    <row r="97">
      <c r="A97" s="233">
        <v>44992.0</v>
      </c>
      <c r="B97" s="68" t="s">
        <v>501</v>
      </c>
      <c r="C97" s="68" t="s">
        <v>23</v>
      </c>
      <c r="D97" s="234" t="s">
        <v>171</v>
      </c>
      <c r="E97" s="233">
        <v>44993.0</v>
      </c>
      <c r="F97" s="238">
        <v>0.2916666666666667</v>
      </c>
      <c r="G97" s="238">
        <v>0.5</v>
      </c>
      <c r="H97" s="283">
        <v>5.0</v>
      </c>
      <c r="I97" s="283">
        <v>0.0</v>
      </c>
      <c r="J97" s="283">
        <v>5.0</v>
      </c>
      <c r="K97" s="283">
        <v>0.0</v>
      </c>
    </row>
    <row r="98">
      <c r="A98" s="233">
        <v>44992.0</v>
      </c>
      <c r="B98" s="68" t="s">
        <v>45</v>
      </c>
      <c r="C98" s="68" t="s">
        <v>1</v>
      </c>
      <c r="D98" s="234" t="s">
        <v>171</v>
      </c>
      <c r="E98" s="233">
        <v>44993.0</v>
      </c>
      <c r="F98" s="237">
        <v>0.25</v>
      </c>
      <c r="G98" s="237">
        <v>0.5208333333333334</v>
      </c>
      <c r="H98" s="68">
        <v>6.5</v>
      </c>
      <c r="I98" s="68">
        <v>0.0</v>
      </c>
      <c r="J98" s="68">
        <v>6.5</v>
      </c>
      <c r="K98" s="68">
        <v>0.0</v>
      </c>
    </row>
    <row r="99">
      <c r="A99" s="233">
        <v>44992.0</v>
      </c>
      <c r="B99" s="68" t="s">
        <v>52</v>
      </c>
      <c r="C99" s="68" t="s">
        <v>51</v>
      </c>
      <c r="D99" s="234" t="s">
        <v>171</v>
      </c>
      <c r="E99" s="233">
        <v>44993.0</v>
      </c>
      <c r="F99" s="237">
        <v>0.2916666666666667</v>
      </c>
      <c r="G99" s="237">
        <v>0.5625</v>
      </c>
      <c r="H99" s="235">
        <v>6.5</v>
      </c>
      <c r="I99" s="235">
        <v>0.0</v>
      </c>
      <c r="J99" s="235">
        <v>6.5</v>
      </c>
      <c r="K99" s="235">
        <v>0.0</v>
      </c>
    </row>
    <row r="100">
      <c r="A100" s="233">
        <v>44992.0</v>
      </c>
      <c r="B100" s="68" t="s">
        <v>82</v>
      </c>
      <c r="C100" s="68" t="s">
        <v>51</v>
      </c>
      <c r="D100" s="234" t="s">
        <v>171</v>
      </c>
      <c r="E100" s="233">
        <v>44993.0</v>
      </c>
      <c r="F100" s="235">
        <v>0.0</v>
      </c>
      <c r="G100" s="235">
        <v>0.0</v>
      </c>
      <c r="H100" s="235">
        <v>0.0</v>
      </c>
      <c r="I100" s="235">
        <v>0.0</v>
      </c>
      <c r="J100" s="235">
        <v>0.0</v>
      </c>
      <c r="K100" s="235">
        <v>0.0</v>
      </c>
      <c r="L100" s="152" t="s">
        <v>25</v>
      </c>
    </row>
    <row r="101">
      <c r="A101" s="233">
        <v>44992.0</v>
      </c>
      <c r="B101" s="152" t="s">
        <v>69</v>
      </c>
      <c r="C101" s="68" t="s">
        <v>51</v>
      </c>
      <c r="D101" s="234" t="s">
        <v>171</v>
      </c>
      <c r="E101" s="233">
        <v>44993.0</v>
      </c>
      <c r="F101" s="238">
        <v>0.20833333333333334</v>
      </c>
      <c r="G101" s="237">
        <v>0.5416666666666666</v>
      </c>
      <c r="H101" s="235">
        <v>8.0</v>
      </c>
      <c r="I101" s="235">
        <v>0.0</v>
      </c>
      <c r="J101" s="283">
        <v>7.0</v>
      </c>
      <c r="K101" s="283">
        <v>1.0</v>
      </c>
    </row>
    <row r="102">
      <c r="A102" s="233">
        <v>44992.0</v>
      </c>
      <c r="B102" s="155" t="s">
        <v>97</v>
      </c>
      <c r="C102" s="68" t="s">
        <v>31</v>
      </c>
      <c r="D102" s="234" t="s">
        <v>171</v>
      </c>
      <c r="E102" s="233">
        <v>44993.0</v>
      </c>
      <c r="F102" s="238">
        <v>0.25</v>
      </c>
      <c r="G102" s="237">
        <v>0.5833333333333334</v>
      </c>
      <c r="H102" s="235">
        <v>8.0</v>
      </c>
      <c r="I102" s="283">
        <v>0.0</v>
      </c>
      <c r="J102" s="235">
        <v>8.0</v>
      </c>
      <c r="K102" s="283">
        <v>0.0</v>
      </c>
    </row>
    <row r="103">
      <c r="A103" s="233">
        <v>44992.0</v>
      </c>
      <c r="B103" s="153" t="s">
        <v>403</v>
      </c>
      <c r="C103" s="68" t="s">
        <v>31</v>
      </c>
      <c r="D103" s="234" t="s">
        <v>171</v>
      </c>
      <c r="E103" s="233">
        <v>44993.0</v>
      </c>
      <c r="F103" s="235">
        <v>0.0</v>
      </c>
      <c r="G103" s="235">
        <v>0.0</v>
      </c>
      <c r="H103" s="235">
        <v>0.0</v>
      </c>
      <c r="I103" s="235">
        <v>0.0</v>
      </c>
      <c r="J103" s="235">
        <v>0.0</v>
      </c>
      <c r="K103" s="235">
        <v>0.0</v>
      </c>
      <c r="L103" s="152"/>
    </row>
    <row r="104">
      <c r="A104" s="233">
        <v>44993.0</v>
      </c>
      <c r="B104" s="68" t="s">
        <v>88</v>
      </c>
      <c r="C104" s="68" t="s">
        <v>31</v>
      </c>
      <c r="D104" s="234" t="s">
        <v>171</v>
      </c>
      <c r="E104" s="233">
        <v>44993.0</v>
      </c>
      <c r="F104" s="237">
        <v>0.9583333333333334</v>
      </c>
      <c r="G104" s="237">
        <v>0.25</v>
      </c>
      <c r="H104" s="68">
        <v>7.0</v>
      </c>
      <c r="I104" s="68">
        <v>0.0</v>
      </c>
      <c r="J104" s="68">
        <v>0.0</v>
      </c>
      <c r="K104" s="68">
        <v>7.0</v>
      </c>
    </row>
    <row r="105">
      <c r="A105" s="233">
        <v>44993.0</v>
      </c>
      <c r="B105" s="68" t="s">
        <v>18</v>
      </c>
      <c r="C105" s="68" t="s">
        <v>1</v>
      </c>
      <c r="D105" s="234" t="s">
        <v>171</v>
      </c>
      <c r="E105" s="233">
        <v>44993.0</v>
      </c>
      <c r="F105" s="235">
        <v>0.0</v>
      </c>
      <c r="G105" s="235">
        <v>0.0</v>
      </c>
      <c r="H105" s="235">
        <v>0.0</v>
      </c>
      <c r="I105" s="283">
        <v>0.0</v>
      </c>
      <c r="J105" s="283">
        <v>0.0</v>
      </c>
      <c r="K105" s="235">
        <v>0.0</v>
      </c>
      <c r="L105" s="68" t="s">
        <v>63</v>
      </c>
    </row>
    <row r="106">
      <c r="A106" s="233">
        <v>44993.0</v>
      </c>
      <c r="B106" s="68" t="s">
        <v>50</v>
      </c>
      <c r="C106" s="68" t="s">
        <v>1</v>
      </c>
      <c r="D106" s="234" t="s">
        <v>171</v>
      </c>
      <c r="E106" s="233">
        <v>44994.0</v>
      </c>
      <c r="F106" s="238">
        <v>0.9791666666666666</v>
      </c>
      <c r="G106" s="237">
        <v>0.20833333333333334</v>
      </c>
      <c r="H106" s="68">
        <v>5.5</v>
      </c>
      <c r="I106" s="68">
        <v>0.0</v>
      </c>
      <c r="J106" s="68">
        <v>0.0</v>
      </c>
      <c r="K106" s="68">
        <v>5.5</v>
      </c>
      <c r="L106" s="68" t="s">
        <v>263</v>
      </c>
    </row>
    <row r="107">
      <c r="A107" s="233">
        <v>44993.0</v>
      </c>
      <c r="B107" s="68" t="s">
        <v>50</v>
      </c>
      <c r="C107" s="68" t="s">
        <v>49</v>
      </c>
      <c r="D107" s="234" t="s">
        <v>169</v>
      </c>
      <c r="E107" s="233">
        <v>44994.0</v>
      </c>
      <c r="F107" s="238">
        <v>0.20833333333333334</v>
      </c>
      <c r="G107" s="237">
        <v>0.375</v>
      </c>
      <c r="H107" s="68">
        <v>4.0</v>
      </c>
      <c r="I107" s="68">
        <v>1.5</v>
      </c>
      <c r="J107" s="68">
        <v>1.5</v>
      </c>
      <c r="K107" s="68">
        <v>1.0</v>
      </c>
      <c r="L107" s="68" t="s">
        <v>701</v>
      </c>
    </row>
    <row r="108">
      <c r="A108" s="233">
        <v>44993.0</v>
      </c>
      <c r="B108" s="68" t="s">
        <v>54</v>
      </c>
      <c r="C108" s="68" t="s">
        <v>51</v>
      </c>
      <c r="D108" s="234" t="s">
        <v>169</v>
      </c>
      <c r="E108" s="233">
        <v>44994.0</v>
      </c>
      <c r="F108" s="237">
        <v>0.0</v>
      </c>
      <c r="G108" s="237">
        <v>0.20833333333333334</v>
      </c>
      <c r="H108" s="68">
        <v>5.0</v>
      </c>
      <c r="I108" s="68">
        <v>0.0</v>
      </c>
      <c r="J108" s="68">
        <v>0.0</v>
      </c>
      <c r="K108" s="68">
        <v>5.0</v>
      </c>
      <c r="L108" s="152"/>
    </row>
    <row r="109">
      <c r="A109" s="233">
        <v>44993.0</v>
      </c>
      <c r="B109" s="68" t="s">
        <v>54</v>
      </c>
      <c r="C109" s="68" t="s">
        <v>1</v>
      </c>
      <c r="D109" s="234" t="s">
        <v>169</v>
      </c>
      <c r="E109" s="233">
        <v>44994.0</v>
      </c>
      <c r="F109" s="237">
        <v>0.20833333333333334</v>
      </c>
      <c r="G109" s="237">
        <v>0.25</v>
      </c>
      <c r="H109" s="235">
        <v>1.0</v>
      </c>
      <c r="I109" s="235">
        <v>0.0</v>
      </c>
      <c r="J109" s="235">
        <v>0.0</v>
      </c>
      <c r="K109" s="235">
        <v>1.0</v>
      </c>
    </row>
    <row r="110">
      <c r="A110" s="233">
        <v>44993.0</v>
      </c>
      <c r="B110" s="68" t="s">
        <v>123</v>
      </c>
      <c r="C110" s="68" t="s">
        <v>23</v>
      </c>
      <c r="D110" s="234" t="s">
        <v>169</v>
      </c>
      <c r="E110" s="233">
        <v>44994.0</v>
      </c>
      <c r="F110" s="238">
        <v>0.0625</v>
      </c>
      <c r="G110" s="238">
        <v>0.2916666666666667</v>
      </c>
      <c r="H110" s="236">
        <v>5.5</v>
      </c>
      <c r="I110" s="236">
        <v>0.0</v>
      </c>
      <c r="J110" s="236">
        <v>1.0</v>
      </c>
      <c r="K110" s="236">
        <v>4.5</v>
      </c>
    </row>
    <row r="111">
      <c r="A111" s="233">
        <v>44993.0</v>
      </c>
      <c r="B111" s="68" t="s">
        <v>501</v>
      </c>
      <c r="C111" s="68" t="s">
        <v>23</v>
      </c>
      <c r="D111" s="234" t="s">
        <v>169</v>
      </c>
      <c r="E111" s="233">
        <v>44994.0</v>
      </c>
      <c r="F111" s="238">
        <v>0.2916666666666667</v>
      </c>
      <c r="G111" s="238">
        <v>0.5</v>
      </c>
      <c r="H111" s="283">
        <v>5.0</v>
      </c>
      <c r="I111" s="283">
        <v>0.0</v>
      </c>
      <c r="J111" s="283">
        <v>5.0</v>
      </c>
      <c r="K111" s="283">
        <v>0.0</v>
      </c>
    </row>
    <row r="112">
      <c r="A112" s="233">
        <v>44993.0</v>
      </c>
      <c r="B112" s="68" t="s">
        <v>45</v>
      </c>
      <c r="C112" s="68" t="s">
        <v>1</v>
      </c>
      <c r="D112" s="234" t="s">
        <v>169</v>
      </c>
      <c r="E112" s="233">
        <v>44994.0</v>
      </c>
      <c r="F112" s="237">
        <v>0.25</v>
      </c>
      <c r="G112" s="237">
        <v>0.5208333333333334</v>
      </c>
      <c r="H112" s="68">
        <v>6.5</v>
      </c>
      <c r="I112" s="68">
        <v>0.0</v>
      </c>
      <c r="J112" s="68">
        <v>6.5</v>
      </c>
      <c r="K112" s="68">
        <v>0.0</v>
      </c>
    </row>
    <row r="113">
      <c r="A113" s="233">
        <v>44993.0</v>
      </c>
      <c r="B113" s="68" t="s">
        <v>52</v>
      </c>
      <c r="C113" s="68" t="s">
        <v>51</v>
      </c>
      <c r="D113" s="234" t="s">
        <v>169</v>
      </c>
      <c r="E113" s="233">
        <v>44994.0</v>
      </c>
      <c r="F113" s="238">
        <v>0.20833333333333334</v>
      </c>
      <c r="G113" s="237">
        <v>0.5416666666666666</v>
      </c>
      <c r="H113" s="235">
        <v>8.0</v>
      </c>
      <c r="I113" s="235">
        <v>0.0</v>
      </c>
      <c r="J113" s="283">
        <v>7.0</v>
      </c>
      <c r="K113" s="283">
        <v>1.0</v>
      </c>
    </row>
    <row r="114">
      <c r="A114" s="233">
        <v>44993.0</v>
      </c>
      <c r="B114" s="68" t="s">
        <v>82</v>
      </c>
      <c r="C114" s="68" t="s">
        <v>51</v>
      </c>
      <c r="D114" s="234" t="s">
        <v>169</v>
      </c>
      <c r="E114" s="233">
        <v>44994.0</v>
      </c>
      <c r="F114" s="238">
        <v>0.20833333333333334</v>
      </c>
      <c r="G114" s="238">
        <v>0.5625</v>
      </c>
      <c r="H114" s="283">
        <v>8.5</v>
      </c>
      <c r="I114" s="283">
        <v>0.5</v>
      </c>
      <c r="J114" s="283">
        <v>7.0</v>
      </c>
      <c r="K114" s="283">
        <v>1.0</v>
      </c>
      <c r="L114" s="153" t="s">
        <v>192</v>
      </c>
    </row>
    <row r="115">
      <c r="A115" s="233">
        <v>44993.0</v>
      </c>
      <c r="B115" s="152" t="s">
        <v>69</v>
      </c>
      <c r="C115" s="68" t="s">
        <v>51</v>
      </c>
      <c r="D115" s="234" t="s">
        <v>169</v>
      </c>
      <c r="E115" s="233">
        <v>44994.0</v>
      </c>
      <c r="F115" s="235">
        <v>0.0</v>
      </c>
      <c r="G115" s="235">
        <v>0.0</v>
      </c>
      <c r="H115" s="235">
        <v>0.0</v>
      </c>
      <c r="I115" s="235">
        <v>0.0</v>
      </c>
      <c r="J115" s="235">
        <v>0.0</v>
      </c>
      <c r="K115" s="235">
        <v>0.0</v>
      </c>
      <c r="L115" s="152" t="s">
        <v>25</v>
      </c>
    </row>
    <row r="116">
      <c r="A116" s="233">
        <v>44993.0</v>
      </c>
      <c r="B116" s="155" t="s">
        <v>97</v>
      </c>
      <c r="C116" s="68" t="s">
        <v>31</v>
      </c>
      <c r="D116" s="234" t="s">
        <v>169</v>
      </c>
      <c r="E116" s="233">
        <v>44994.0</v>
      </c>
      <c r="F116" s="238">
        <v>0.25</v>
      </c>
      <c r="G116" s="238">
        <v>0.5625</v>
      </c>
      <c r="H116" s="283">
        <v>7.5</v>
      </c>
      <c r="I116" s="283">
        <v>0.0</v>
      </c>
      <c r="J116" s="283">
        <v>7.5</v>
      </c>
      <c r="K116" s="283">
        <v>0.0</v>
      </c>
    </row>
    <row r="117">
      <c r="A117" s="233">
        <v>44993.0</v>
      </c>
      <c r="B117" s="153" t="s">
        <v>403</v>
      </c>
      <c r="C117" s="68" t="s">
        <v>31</v>
      </c>
      <c r="D117" s="234" t="s">
        <v>169</v>
      </c>
      <c r="E117" s="233">
        <v>44994.0</v>
      </c>
      <c r="F117" s="238">
        <v>0.2708333333333333</v>
      </c>
      <c r="G117" s="238">
        <v>0.5833333333333334</v>
      </c>
      <c r="H117" s="236">
        <v>7.5</v>
      </c>
      <c r="I117" s="236">
        <v>0.0</v>
      </c>
      <c r="J117" s="236">
        <v>7.5</v>
      </c>
      <c r="K117" s="236">
        <v>0.0</v>
      </c>
    </row>
    <row r="118">
      <c r="A118" s="233">
        <v>44994.0</v>
      </c>
      <c r="B118" s="68" t="s">
        <v>88</v>
      </c>
      <c r="C118" s="68" t="s">
        <v>31</v>
      </c>
      <c r="D118" s="234" t="s">
        <v>169</v>
      </c>
      <c r="E118" s="233">
        <v>44994.0</v>
      </c>
      <c r="F118" s="235">
        <v>0.0</v>
      </c>
      <c r="G118" s="235">
        <v>0.0</v>
      </c>
      <c r="H118" s="235">
        <v>0.0</v>
      </c>
      <c r="I118" s="235">
        <v>0.0</v>
      </c>
      <c r="J118" s="235">
        <v>0.0</v>
      </c>
      <c r="K118" s="235">
        <v>0.0</v>
      </c>
      <c r="L118" s="152" t="s">
        <v>25</v>
      </c>
    </row>
    <row r="119">
      <c r="A119" s="233">
        <v>44994.0</v>
      </c>
      <c r="B119" s="68" t="s">
        <v>18</v>
      </c>
      <c r="C119" s="68" t="s">
        <v>1</v>
      </c>
      <c r="D119" s="234" t="s">
        <v>169</v>
      </c>
      <c r="E119" s="233">
        <v>44994.0</v>
      </c>
      <c r="F119" s="238">
        <v>0.9791666666666666</v>
      </c>
      <c r="G119" s="238">
        <v>0.25</v>
      </c>
      <c r="H119" s="283">
        <v>6.5</v>
      </c>
      <c r="I119" s="283">
        <v>0.0</v>
      </c>
      <c r="J119" s="283">
        <v>0.0</v>
      </c>
      <c r="K119" s="283">
        <v>6.5</v>
      </c>
    </row>
    <row r="120">
      <c r="A120" s="233">
        <v>44994.0</v>
      </c>
      <c r="B120" s="68" t="s">
        <v>50</v>
      </c>
      <c r="C120" s="68" t="s">
        <v>31</v>
      </c>
      <c r="D120" s="234" t="s">
        <v>169</v>
      </c>
      <c r="E120" s="233">
        <v>44994.0</v>
      </c>
      <c r="F120" s="237">
        <v>0.9583333333333334</v>
      </c>
      <c r="G120" s="237">
        <v>0.25</v>
      </c>
      <c r="H120" s="68">
        <v>7.0</v>
      </c>
      <c r="I120" s="68">
        <v>0.0</v>
      </c>
      <c r="J120" s="68">
        <v>0.0</v>
      </c>
      <c r="K120" s="68">
        <v>7.0</v>
      </c>
    </row>
    <row r="121">
      <c r="A121" s="233">
        <v>44994.0</v>
      </c>
      <c r="B121" s="68" t="s">
        <v>54</v>
      </c>
      <c r="C121" s="68" t="s">
        <v>51</v>
      </c>
      <c r="D121" s="234" t="s">
        <v>168</v>
      </c>
      <c r="E121" s="233">
        <v>44995.0</v>
      </c>
      <c r="F121" s="237">
        <v>0.0</v>
      </c>
      <c r="G121" s="237">
        <v>0.25</v>
      </c>
      <c r="H121" s="68">
        <v>7.0</v>
      </c>
      <c r="I121" s="68">
        <v>0.0</v>
      </c>
      <c r="J121" s="68">
        <v>1.0</v>
      </c>
      <c r="K121" s="68">
        <v>6.0</v>
      </c>
    </row>
    <row r="122">
      <c r="A122" s="233">
        <v>44994.0</v>
      </c>
      <c r="B122" s="68" t="s">
        <v>123</v>
      </c>
      <c r="C122" s="68" t="s">
        <v>23</v>
      </c>
      <c r="D122" s="234" t="s">
        <v>168</v>
      </c>
      <c r="E122" s="233">
        <v>44995.0</v>
      </c>
      <c r="F122" s="238">
        <v>0.0625</v>
      </c>
      <c r="G122" s="238">
        <v>0.2916666666666667</v>
      </c>
      <c r="H122" s="236">
        <v>5.5</v>
      </c>
      <c r="I122" s="236">
        <v>0.0</v>
      </c>
      <c r="J122" s="236">
        <v>1.0</v>
      </c>
      <c r="K122" s="236">
        <v>4.5</v>
      </c>
    </row>
    <row r="123">
      <c r="A123" s="233">
        <v>44994.0</v>
      </c>
      <c r="B123" s="68" t="s">
        <v>501</v>
      </c>
      <c r="C123" s="68" t="s">
        <v>23</v>
      </c>
      <c r="D123" s="234" t="s">
        <v>168</v>
      </c>
      <c r="E123" s="233">
        <v>44995.0</v>
      </c>
      <c r="F123" s="238">
        <v>0.2916666666666667</v>
      </c>
      <c r="G123" s="238">
        <v>0.5</v>
      </c>
      <c r="H123" s="283">
        <v>5.0</v>
      </c>
      <c r="I123" s="283">
        <v>0.0</v>
      </c>
      <c r="J123" s="283">
        <v>5.0</v>
      </c>
      <c r="K123" s="283">
        <v>0.0</v>
      </c>
    </row>
    <row r="124">
      <c r="A124" s="233">
        <v>44994.0</v>
      </c>
      <c r="B124" s="68" t="s">
        <v>45</v>
      </c>
      <c r="C124" s="68" t="s">
        <v>1</v>
      </c>
      <c r="D124" s="234" t="s">
        <v>168</v>
      </c>
      <c r="E124" s="233">
        <v>44995.0</v>
      </c>
      <c r="F124" s="237">
        <v>0.25</v>
      </c>
      <c r="G124" s="237">
        <v>0.5208333333333334</v>
      </c>
      <c r="H124" s="68">
        <v>6.5</v>
      </c>
      <c r="I124" s="68">
        <v>0.0</v>
      </c>
      <c r="J124" s="68">
        <v>6.5</v>
      </c>
      <c r="K124" s="68">
        <v>0.0</v>
      </c>
    </row>
    <row r="125">
      <c r="A125" s="233">
        <v>44994.0</v>
      </c>
      <c r="B125" s="68" t="s">
        <v>52</v>
      </c>
      <c r="C125" s="68" t="s">
        <v>31</v>
      </c>
      <c r="D125" s="234" t="s">
        <v>168</v>
      </c>
      <c r="E125" s="233">
        <v>44995.0</v>
      </c>
      <c r="F125" s="238">
        <v>0.25</v>
      </c>
      <c r="G125" s="238">
        <v>0.5625</v>
      </c>
      <c r="H125" s="283">
        <v>7.5</v>
      </c>
      <c r="I125" s="283">
        <v>0.0</v>
      </c>
      <c r="J125" s="283">
        <v>7.5</v>
      </c>
      <c r="K125" s="283">
        <v>0.0</v>
      </c>
    </row>
    <row r="126">
      <c r="A126" s="233">
        <v>44994.0</v>
      </c>
      <c r="B126" s="68" t="s">
        <v>82</v>
      </c>
      <c r="C126" s="68" t="s">
        <v>31</v>
      </c>
      <c r="D126" s="234" t="s">
        <v>168</v>
      </c>
      <c r="E126" s="233">
        <v>44995.0</v>
      </c>
      <c r="F126" s="238">
        <v>0.20833333333333334</v>
      </c>
      <c r="G126" s="238">
        <v>0.2916666666666667</v>
      </c>
      <c r="H126" s="68">
        <v>2.0</v>
      </c>
      <c r="I126" s="68">
        <v>0.0</v>
      </c>
      <c r="J126" s="68">
        <v>1.0</v>
      </c>
      <c r="K126" s="68">
        <v>1.0</v>
      </c>
    </row>
    <row r="127">
      <c r="A127" s="233">
        <v>44994.0</v>
      </c>
      <c r="B127" s="68" t="s">
        <v>82</v>
      </c>
      <c r="C127" s="68" t="s">
        <v>51</v>
      </c>
      <c r="D127" s="234" t="s">
        <v>168</v>
      </c>
      <c r="E127" s="233">
        <v>44995.0</v>
      </c>
      <c r="F127" s="238">
        <v>0.2916666666666667</v>
      </c>
      <c r="G127" s="238">
        <v>0.5625</v>
      </c>
      <c r="H127" s="68">
        <v>6.5</v>
      </c>
      <c r="I127" s="68">
        <v>0.5</v>
      </c>
      <c r="J127" s="68">
        <v>6.0</v>
      </c>
      <c r="K127" s="68">
        <v>0.0</v>
      </c>
      <c r="L127" s="153" t="s">
        <v>192</v>
      </c>
    </row>
    <row r="128">
      <c r="A128" s="233">
        <v>44994.0</v>
      </c>
      <c r="B128" s="152" t="s">
        <v>69</v>
      </c>
      <c r="C128" s="68" t="s">
        <v>51</v>
      </c>
      <c r="D128" s="234" t="s">
        <v>168</v>
      </c>
      <c r="E128" s="233">
        <v>44995.0</v>
      </c>
      <c r="F128" s="238">
        <v>0.20833333333333334</v>
      </c>
      <c r="G128" s="238">
        <v>0.5625</v>
      </c>
      <c r="H128" s="283">
        <v>8.5</v>
      </c>
      <c r="I128" s="283">
        <v>0.5</v>
      </c>
      <c r="J128" s="283">
        <v>7.0</v>
      </c>
      <c r="K128" s="283">
        <v>1.0</v>
      </c>
      <c r="L128" s="153" t="s">
        <v>192</v>
      </c>
    </row>
    <row r="129">
      <c r="A129" s="233">
        <v>44994.0</v>
      </c>
      <c r="B129" s="155" t="s">
        <v>97</v>
      </c>
      <c r="C129" s="68" t="s">
        <v>31</v>
      </c>
      <c r="D129" s="234" t="s">
        <v>168</v>
      </c>
      <c r="E129" s="233">
        <v>44995.0</v>
      </c>
      <c r="F129" s="235">
        <v>0.0</v>
      </c>
      <c r="G129" s="235">
        <v>0.0</v>
      </c>
      <c r="H129" s="235">
        <v>0.0</v>
      </c>
      <c r="I129" s="235">
        <v>0.0</v>
      </c>
      <c r="J129" s="235">
        <v>0.0</v>
      </c>
      <c r="K129" s="235">
        <v>0.0</v>
      </c>
      <c r="L129" s="152" t="s">
        <v>25</v>
      </c>
    </row>
    <row r="130">
      <c r="A130" s="233">
        <v>44994.0</v>
      </c>
      <c r="B130" s="153" t="s">
        <v>403</v>
      </c>
      <c r="C130" s="68" t="s">
        <v>31</v>
      </c>
      <c r="D130" s="234" t="s">
        <v>168</v>
      </c>
      <c r="E130" s="233">
        <v>44995.0</v>
      </c>
      <c r="F130" s="238">
        <v>0.2708333333333333</v>
      </c>
      <c r="G130" s="238">
        <v>0.5833333333333334</v>
      </c>
      <c r="H130" s="236">
        <v>7.5</v>
      </c>
      <c r="I130" s="236">
        <v>0.0</v>
      </c>
      <c r="J130" s="236">
        <v>7.5</v>
      </c>
      <c r="K130" s="236">
        <v>0.0</v>
      </c>
    </row>
    <row r="131">
      <c r="A131" s="233">
        <v>44995.0</v>
      </c>
      <c r="B131" s="68" t="s">
        <v>88</v>
      </c>
      <c r="C131" s="68" t="s">
        <v>31</v>
      </c>
      <c r="D131" s="234" t="s">
        <v>168</v>
      </c>
      <c r="E131" s="233">
        <v>44995.0</v>
      </c>
      <c r="F131" s="237">
        <v>0.9583333333333334</v>
      </c>
      <c r="G131" s="237">
        <v>0.2916666666666667</v>
      </c>
      <c r="H131" s="68">
        <v>8.0</v>
      </c>
      <c r="I131" s="68">
        <v>0.0</v>
      </c>
      <c r="J131" s="68">
        <v>1.0</v>
      </c>
      <c r="K131" s="68">
        <v>7.0</v>
      </c>
    </row>
    <row r="132">
      <c r="A132" s="233">
        <v>44995.0</v>
      </c>
      <c r="B132" s="68" t="s">
        <v>18</v>
      </c>
      <c r="C132" s="68" t="s">
        <v>1</v>
      </c>
      <c r="D132" s="234" t="s">
        <v>168</v>
      </c>
      <c r="E132" s="233">
        <v>44995.0</v>
      </c>
      <c r="F132" s="235">
        <v>0.0</v>
      </c>
      <c r="G132" s="235">
        <v>0.0</v>
      </c>
      <c r="H132" s="235">
        <v>0.0</v>
      </c>
      <c r="I132" s="235">
        <v>0.0</v>
      </c>
      <c r="J132" s="235">
        <v>0.0</v>
      </c>
      <c r="K132" s="235">
        <v>0.0</v>
      </c>
      <c r="L132" s="152" t="s">
        <v>63</v>
      </c>
    </row>
    <row r="133">
      <c r="A133" s="233">
        <v>44995.0</v>
      </c>
      <c r="B133" s="68" t="s">
        <v>50</v>
      </c>
      <c r="C133" s="68" t="s">
        <v>1</v>
      </c>
      <c r="D133" s="234" t="s">
        <v>168</v>
      </c>
      <c r="E133" s="233">
        <v>44995.0</v>
      </c>
      <c r="F133" s="237">
        <v>0.9791666666666666</v>
      </c>
      <c r="G133" s="237">
        <v>0.20833333333333334</v>
      </c>
      <c r="H133" s="235">
        <v>5.5</v>
      </c>
      <c r="I133" s="235">
        <v>0.0</v>
      </c>
      <c r="J133" s="235">
        <v>0.0</v>
      </c>
      <c r="K133" s="235">
        <v>5.5</v>
      </c>
      <c r="L133" s="152" t="s">
        <v>158</v>
      </c>
    </row>
    <row r="134">
      <c r="A134" s="233">
        <v>44995.0</v>
      </c>
      <c r="B134" s="68" t="s">
        <v>54</v>
      </c>
      <c r="C134" s="68" t="s">
        <v>51</v>
      </c>
      <c r="D134" s="234" t="s">
        <v>170</v>
      </c>
      <c r="E134" s="233">
        <v>44995.0</v>
      </c>
      <c r="F134" s="235">
        <v>0.0</v>
      </c>
      <c r="G134" s="235">
        <v>0.0</v>
      </c>
      <c r="H134" s="235">
        <v>0.0</v>
      </c>
      <c r="I134" s="235">
        <v>0.0</v>
      </c>
      <c r="J134" s="235">
        <v>0.0</v>
      </c>
      <c r="K134" s="235">
        <v>0.0</v>
      </c>
      <c r="L134" s="152" t="s">
        <v>25</v>
      </c>
    </row>
    <row r="135">
      <c r="A135" s="233">
        <v>44995.0</v>
      </c>
      <c r="B135" s="68" t="s">
        <v>52</v>
      </c>
      <c r="C135" s="68" t="s">
        <v>51</v>
      </c>
      <c r="D135" s="234" t="s">
        <v>170</v>
      </c>
      <c r="E135" s="233">
        <v>44996.0</v>
      </c>
      <c r="F135" s="237">
        <v>0.0</v>
      </c>
      <c r="G135" s="237">
        <v>0.20833333333333334</v>
      </c>
      <c r="H135" s="68">
        <v>5.0</v>
      </c>
      <c r="I135" s="68">
        <v>0.0</v>
      </c>
      <c r="J135" s="68">
        <v>0.0</v>
      </c>
      <c r="K135" s="68">
        <v>5.0</v>
      </c>
      <c r="L135" s="152" t="s">
        <v>936</v>
      </c>
    </row>
    <row r="136">
      <c r="A136" s="233">
        <v>44995.0</v>
      </c>
      <c r="B136" s="68" t="s">
        <v>123</v>
      </c>
      <c r="C136" s="68" t="s">
        <v>23</v>
      </c>
      <c r="D136" s="234" t="s">
        <v>170</v>
      </c>
      <c r="E136" s="233">
        <v>44996.0</v>
      </c>
      <c r="F136" s="238">
        <v>0.0625</v>
      </c>
      <c r="G136" s="238">
        <v>0.2916666666666667</v>
      </c>
      <c r="H136" s="236">
        <v>5.5</v>
      </c>
      <c r="I136" s="236">
        <v>0.0</v>
      </c>
      <c r="J136" s="236">
        <v>1.0</v>
      </c>
      <c r="K136" s="236">
        <v>4.5</v>
      </c>
    </row>
    <row r="137">
      <c r="A137" s="233">
        <v>44995.0</v>
      </c>
      <c r="B137" s="68" t="s">
        <v>501</v>
      </c>
      <c r="C137" s="68" t="s">
        <v>23</v>
      </c>
      <c r="D137" s="234" t="s">
        <v>170</v>
      </c>
      <c r="E137" s="233">
        <v>44996.0</v>
      </c>
      <c r="F137" s="238">
        <v>0.2916666666666667</v>
      </c>
      <c r="G137" s="238">
        <v>0.5</v>
      </c>
      <c r="H137" s="283">
        <v>5.0</v>
      </c>
      <c r="I137" s="283">
        <v>0.0</v>
      </c>
      <c r="J137" s="283">
        <v>5.0</v>
      </c>
      <c r="K137" s="283">
        <v>0.0</v>
      </c>
    </row>
    <row r="138">
      <c r="A138" s="233">
        <v>44995.0</v>
      </c>
      <c r="B138" s="68" t="s">
        <v>45</v>
      </c>
      <c r="C138" s="68" t="s">
        <v>49</v>
      </c>
      <c r="D138" s="234" t="s">
        <v>170</v>
      </c>
      <c r="E138" s="233">
        <v>44996.0</v>
      </c>
      <c r="F138" s="238">
        <v>0.20833333333333334</v>
      </c>
      <c r="G138" s="237">
        <v>0.4166666666666667</v>
      </c>
      <c r="H138" s="152">
        <v>5.0</v>
      </c>
      <c r="I138" s="152">
        <v>0.0</v>
      </c>
      <c r="J138" s="152">
        <v>4.0</v>
      </c>
      <c r="K138" s="152">
        <v>1.0</v>
      </c>
      <c r="L138" s="153"/>
    </row>
    <row r="139">
      <c r="A139" s="233">
        <v>44995.0</v>
      </c>
      <c r="B139" s="68" t="s">
        <v>82</v>
      </c>
      <c r="C139" s="68" t="s">
        <v>51</v>
      </c>
      <c r="D139" s="234" t="s">
        <v>170</v>
      </c>
      <c r="E139" s="233">
        <v>44996.0</v>
      </c>
      <c r="F139" s="238">
        <v>0.20833333333333334</v>
      </c>
      <c r="G139" s="238">
        <v>0.5625</v>
      </c>
      <c r="H139" s="68">
        <v>8.5</v>
      </c>
      <c r="I139" s="68">
        <v>0.5</v>
      </c>
      <c r="J139" s="68">
        <v>6.0</v>
      </c>
      <c r="K139" s="68">
        <v>0.0</v>
      </c>
      <c r="L139" s="153" t="s">
        <v>192</v>
      </c>
    </row>
    <row r="140">
      <c r="A140" s="233">
        <v>44995.0</v>
      </c>
      <c r="B140" s="152" t="s">
        <v>69</v>
      </c>
      <c r="C140" s="68" t="s">
        <v>51</v>
      </c>
      <c r="D140" s="234" t="s">
        <v>170</v>
      </c>
      <c r="E140" s="233">
        <v>44996.0</v>
      </c>
      <c r="F140" s="238">
        <v>0.20833333333333334</v>
      </c>
      <c r="G140" s="237">
        <v>0.5416666666666666</v>
      </c>
      <c r="H140" s="235">
        <v>8.0</v>
      </c>
      <c r="I140" s="235">
        <v>0.0</v>
      </c>
      <c r="J140" s="283">
        <v>7.0</v>
      </c>
      <c r="K140" s="283">
        <v>1.0</v>
      </c>
    </row>
    <row r="141">
      <c r="A141" s="233">
        <v>44995.0</v>
      </c>
      <c r="B141" s="155" t="s">
        <v>97</v>
      </c>
      <c r="C141" s="68" t="s">
        <v>31</v>
      </c>
      <c r="D141" s="234" t="s">
        <v>170</v>
      </c>
      <c r="E141" s="233">
        <v>44996.0</v>
      </c>
      <c r="F141" s="238">
        <v>0.2708333333333333</v>
      </c>
      <c r="G141" s="237">
        <v>0.6041666666666666</v>
      </c>
      <c r="H141" s="68">
        <v>8.0</v>
      </c>
      <c r="I141" s="68">
        <v>0.0</v>
      </c>
      <c r="J141" s="68">
        <v>8.0</v>
      </c>
      <c r="K141" s="68">
        <v>0.0</v>
      </c>
    </row>
    <row r="142">
      <c r="A142" s="233">
        <v>44995.0</v>
      </c>
      <c r="B142" s="153" t="s">
        <v>403</v>
      </c>
      <c r="C142" s="68" t="s">
        <v>31</v>
      </c>
      <c r="D142" s="234" t="s">
        <v>170</v>
      </c>
      <c r="E142" s="233">
        <v>44996.0</v>
      </c>
      <c r="F142" s="238">
        <v>0.2916666666666667</v>
      </c>
      <c r="G142" s="237">
        <v>0.625</v>
      </c>
      <c r="H142" s="68">
        <v>8.0</v>
      </c>
      <c r="I142" s="68">
        <v>0.0</v>
      </c>
      <c r="J142" s="68">
        <v>8.0</v>
      </c>
      <c r="K142" s="68">
        <v>0.0</v>
      </c>
    </row>
    <row r="143">
      <c r="A143" s="233">
        <v>44996.0</v>
      </c>
      <c r="B143" s="68" t="s">
        <v>88</v>
      </c>
      <c r="C143" s="68" t="s">
        <v>31</v>
      </c>
      <c r="D143" s="234" t="s">
        <v>170</v>
      </c>
      <c r="E143" s="233">
        <v>44996.0</v>
      </c>
      <c r="F143" s="237">
        <v>0.9583333333333334</v>
      </c>
      <c r="G143" s="237">
        <v>0.2916666666666667</v>
      </c>
      <c r="H143" s="68">
        <v>8.0</v>
      </c>
      <c r="I143" s="68">
        <v>0.0</v>
      </c>
      <c r="J143" s="68">
        <v>1.0</v>
      </c>
      <c r="K143" s="68">
        <v>7.0</v>
      </c>
    </row>
    <row r="144">
      <c r="A144" s="233">
        <v>44996.0</v>
      </c>
      <c r="B144" s="68" t="s">
        <v>50</v>
      </c>
      <c r="C144" s="68" t="s">
        <v>1</v>
      </c>
      <c r="D144" s="234" t="s">
        <v>170</v>
      </c>
      <c r="E144" s="233">
        <v>44996.0</v>
      </c>
      <c r="F144" s="237">
        <v>0.9791666666666666</v>
      </c>
      <c r="G144" s="237">
        <v>0.2916666666666667</v>
      </c>
      <c r="H144" s="235">
        <v>7.5</v>
      </c>
      <c r="I144" s="235">
        <v>0.0</v>
      </c>
      <c r="J144" s="235">
        <v>0.0</v>
      </c>
      <c r="K144" s="235">
        <v>7.5</v>
      </c>
    </row>
    <row r="145">
      <c r="A145" s="233">
        <v>44996.0</v>
      </c>
      <c r="B145" s="68" t="s">
        <v>50</v>
      </c>
      <c r="C145" s="68" t="s">
        <v>23</v>
      </c>
      <c r="D145" s="234" t="s">
        <v>172</v>
      </c>
      <c r="E145" s="233">
        <v>44997.0</v>
      </c>
      <c r="F145" s="238">
        <v>0.2916666666666667</v>
      </c>
      <c r="G145" s="238">
        <v>0.5</v>
      </c>
      <c r="H145" s="283">
        <v>5.0</v>
      </c>
      <c r="I145" s="235">
        <v>4.5</v>
      </c>
      <c r="J145" s="235">
        <v>0.5</v>
      </c>
      <c r="K145" s="283">
        <v>0.0</v>
      </c>
      <c r="L145" s="68" t="s">
        <v>697</v>
      </c>
    </row>
    <row r="146">
      <c r="A146" s="233">
        <v>44996.0</v>
      </c>
      <c r="B146" s="68" t="s">
        <v>54</v>
      </c>
      <c r="C146" s="68" t="s">
        <v>51</v>
      </c>
      <c r="D146" s="234" t="s">
        <v>172</v>
      </c>
      <c r="E146" s="233">
        <v>44997.0</v>
      </c>
      <c r="F146" s="237">
        <v>0.0</v>
      </c>
      <c r="G146" s="237">
        <v>0.20833333333333334</v>
      </c>
      <c r="H146" s="68">
        <v>5.0</v>
      </c>
      <c r="I146" s="68">
        <v>0.0</v>
      </c>
      <c r="J146" s="68">
        <v>0.0</v>
      </c>
      <c r="K146" s="68">
        <v>5.0</v>
      </c>
    </row>
    <row r="147">
      <c r="A147" s="233">
        <v>44996.0</v>
      </c>
      <c r="B147" s="68" t="s">
        <v>54</v>
      </c>
      <c r="C147" s="68" t="s">
        <v>49</v>
      </c>
      <c r="D147" s="234" t="s">
        <v>172</v>
      </c>
      <c r="E147" s="233">
        <v>44997.0</v>
      </c>
      <c r="F147" s="237">
        <v>0.20833333333333334</v>
      </c>
      <c r="G147" s="237">
        <v>0.4166666666666667</v>
      </c>
      <c r="H147" s="235">
        <v>5.0</v>
      </c>
      <c r="I147" s="235">
        <v>2.0</v>
      </c>
      <c r="J147" s="235">
        <v>2.0</v>
      </c>
      <c r="K147" s="235">
        <v>1.0</v>
      </c>
      <c r="L147" s="68" t="s">
        <v>890</v>
      </c>
    </row>
    <row r="148">
      <c r="A148" s="233">
        <v>44996.0</v>
      </c>
      <c r="B148" s="68" t="s">
        <v>123</v>
      </c>
      <c r="C148" s="68" t="s">
        <v>23</v>
      </c>
      <c r="D148" s="234" t="s">
        <v>172</v>
      </c>
      <c r="E148" s="233">
        <v>44997.0</v>
      </c>
      <c r="F148" s="238">
        <v>0.0625</v>
      </c>
      <c r="G148" s="238">
        <v>0.2916666666666667</v>
      </c>
      <c r="H148" s="236">
        <v>5.5</v>
      </c>
      <c r="I148" s="236">
        <v>0.0</v>
      </c>
      <c r="J148" s="236">
        <v>1.0</v>
      </c>
      <c r="K148" s="236">
        <v>4.5</v>
      </c>
    </row>
    <row r="149">
      <c r="A149" s="233">
        <v>44996.0</v>
      </c>
      <c r="B149" s="68" t="s">
        <v>501</v>
      </c>
      <c r="C149" s="68" t="s">
        <v>23</v>
      </c>
      <c r="D149" s="234" t="s">
        <v>172</v>
      </c>
      <c r="E149" s="233">
        <v>44997.0</v>
      </c>
      <c r="F149" s="235">
        <v>0.0</v>
      </c>
      <c r="G149" s="235">
        <v>0.0</v>
      </c>
      <c r="H149" s="235">
        <v>0.0</v>
      </c>
      <c r="I149" s="235">
        <v>0.0</v>
      </c>
      <c r="J149" s="235">
        <v>0.0</v>
      </c>
      <c r="K149" s="235">
        <v>0.0</v>
      </c>
      <c r="L149" s="152" t="s">
        <v>166</v>
      </c>
    </row>
    <row r="150">
      <c r="A150" s="233">
        <v>44996.0</v>
      </c>
      <c r="B150" s="68" t="s">
        <v>45</v>
      </c>
      <c r="C150" s="68" t="s">
        <v>1</v>
      </c>
      <c r="D150" s="234" t="s">
        <v>172</v>
      </c>
      <c r="E150" s="233">
        <v>44997.0</v>
      </c>
      <c r="F150" s="235">
        <v>0.0</v>
      </c>
      <c r="G150" s="235">
        <v>0.0</v>
      </c>
      <c r="H150" s="235">
        <v>0.0</v>
      </c>
      <c r="I150" s="235">
        <v>0.0</v>
      </c>
      <c r="J150" s="235">
        <v>0.0</v>
      </c>
      <c r="K150" s="235">
        <v>0.0</v>
      </c>
      <c r="L150" s="152" t="s">
        <v>25</v>
      </c>
    </row>
    <row r="151">
      <c r="A151" s="233">
        <v>44996.0</v>
      </c>
      <c r="B151" s="68" t="s">
        <v>52</v>
      </c>
      <c r="C151" s="68" t="s">
        <v>499</v>
      </c>
      <c r="D151" s="234" t="s">
        <v>172</v>
      </c>
      <c r="E151" s="233">
        <v>44997.0</v>
      </c>
      <c r="F151" s="235">
        <v>0.0</v>
      </c>
      <c r="G151" s="235">
        <v>0.0</v>
      </c>
      <c r="H151" s="235">
        <v>0.0</v>
      </c>
      <c r="I151" s="235">
        <v>0.0</v>
      </c>
      <c r="J151" s="235">
        <v>0.0</v>
      </c>
      <c r="K151" s="235">
        <v>0.0</v>
      </c>
      <c r="L151" s="152" t="s">
        <v>25</v>
      </c>
    </row>
    <row r="152">
      <c r="A152" s="233">
        <v>44996.0</v>
      </c>
      <c r="B152" s="68" t="s">
        <v>18</v>
      </c>
      <c r="C152" s="68" t="s">
        <v>1</v>
      </c>
      <c r="D152" s="234" t="s">
        <v>172</v>
      </c>
      <c r="E152" s="233">
        <v>44997.0</v>
      </c>
      <c r="F152" s="237">
        <v>0.2916666666666667</v>
      </c>
      <c r="G152" s="237">
        <v>0.5416666666666666</v>
      </c>
      <c r="H152" s="235">
        <v>6.0</v>
      </c>
      <c r="I152" s="283">
        <v>0.0</v>
      </c>
      <c r="J152" s="235">
        <v>6.0</v>
      </c>
      <c r="K152" s="283">
        <v>0.0</v>
      </c>
    </row>
    <row r="153">
      <c r="A153" s="233">
        <v>44996.0</v>
      </c>
      <c r="B153" s="68" t="s">
        <v>82</v>
      </c>
      <c r="C153" s="68" t="s">
        <v>51</v>
      </c>
      <c r="D153" s="234" t="s">
        <v>172</v>
      </c>
      <c r="E153" s="233">
        <v>44997.0</v>
      </c>
      <c r="F153" s="238">
        <v>0.2916666666666667</v>
      </c>
      <c r="G153" s="237">
        <v>0.5416666666666666</v>
      </c>
      <c r="H153" s="68">
        <v>6.0</v>
      </c>
      <c r="I153" s="68">
        <v>0.0</v>
      </c>
      <c r="J153" s="68">
        <v>6.0</v>
      </c>
      <c r="K153" s="68">
        <v>0.0</v>
      </c>
    </row>
    <row r="154">
      <c r="A154" s="233">
        <v>44996.0</v>
      </c>
      <c r="B154" s="68" t="s">
        <v>82</v>
      </c>
      <c r="C154" s="68" t="s">
        <v>31</v>
      </c>
      <c r="D154" s="234" t="s">
        <v>172</v>
      </c>
      <c r="E154" s="233">
        <v>44997.0</v>
      </c>
      <c r="F154" s="237">
        <v>0.5416666666666666</v>
      </c>
      <c r="G154" s="339">
        <v>0.6041666666666666</v>
      </c>
      <c r="H154" s="68">
        <v>1.5</v>
      </c>
      <c r="I154" s="68">
        <v>0.0</v>
      </c>
      <c r="J154" s="68">
        <v>1.5</v>
      </c>
      <c r="K154" s="68">
        <v>0.0</v>
      </c>
    </row>
    <row r="155">
      <c r="A155" s="233">
        <v>44996.0</v>
      </c>
      <c r="B155" s="152" t="s">
        <v>69</v>
      </c>
      <c r="C155" s="68" t="s">
        <v>51</v>
      </c>
      <c r="D155" s="234" t="s">
        <v>172</v>
      </c>
      <c r="E155" s="233">
        <v>44997.0</v>
      </c>
      <c r="F155" s="238">
        <v>0.20833333333333334</v>
      </c>
      <c r="G155" s="238">
        <v>0.5625</v>
      </c>
      <c r="H155" s="283">
        <v>8.5</v>
      </c>
      <c r="I155" s="283">
        <v>0.5</v>
      </c>
      <c r="J155" s="283">
        <v>7.0</v>
      </c>
      <c r="K155" s="283">
        <v>1.0</v>
      </c>
      <c r="L155" s="153" t="s">
        <v>192</v>
      </c>
    </row>
    <row r="156">
      <c r="A156" s="233">
        <v>44996.0</v>
      </c>
      <c r="B156" s="155" t="s">
        <v>97</v>
      </c>
      <c r="C156" s="68" t="s">
        <v>31</v>
      </c>
      <c r="D156" s="234" t="s">
        <v>172</v>
      </c>
      <c r="E156" s="233">
        <v>44997.0</v>
      </c>
      <c r="F156" s="238">
        <v>0.2916666666666667</v>
      </c>
      <c r="G156" s="237">
        <v>0.625</v>
      </c>
      <c r="H156" s="68">
        <v>8.0</v>
      </c>
      <c r="I156" s="68">
        <v>0.0</v>
      </c>
      <c r="J156" s="68">
        <v>8.0</v>
      </c>
      <c r="K156" s="68">
        <v>0.0</v>
      </c>
    </row>
    <row r="157">
      <c r="A157" s="233">
        <v>44996.0</v>
      </c>
      <c r="B157" s="153" t="s">
        <v>403</v>
      </c>
      <c r="C157" s="68" t="s">
        <v>31</v>
      </c>
      <c r="D157" s="234" t="s">
        <v>172</v>
      </c>
      <c r="E157" s="233">
        <v>44997.0</v>
      </c>
      <c r="F157" s="238">
        <v>0.25</v>
      </c>
      <c r="G157" s="237">
        <v>0.5416666666666666</v>
      </c>
      <c r="H157" s="68">
        <v>7.0</v>
      </c>
      <c r="I157" s="68">
        <v>0.0</v>
      </c>
      <c r="J157" s="68">
        <v>7.0</v>
      </c>
      <c r="K157" s="68">
        <v>0.0</v>
      </c>
    </row>
    <row r="158">
      <c r="A158" s="233">
        <v>44997.0</v>
      </c>
      <c r="B158" s="68" t="s">
        <v>88</v>
      </c>
      <c r="C158" s="68" t="s">
        <v>31</v>
      </c>
      <c r="D158" s="234" t="s">
        <v>172</v>
      </c>
      <c r="E158" s="233">
        <v>44997.0</v>
      </c>
      <c r="F158" s="235">
        <v>0.0</v>
      </c>
      <c r="G158" s="235">
        <v>0.0</v>
      </c>
      <c r="H158" s="68">
        <v>0.0</v>
      </c>
      <c r="I158" s="68">
        <v>0.0</v>
      </c>
      <c r="J158" s="68">
        <v>0.0</v>
      </c>
      <c r="K158" s="68">
        <v>0.0</v>
      </c>
      <c r="L158" s="68" t="s">
        <v>63</v>
      </c>
    </row>
    <row r="159">
      <c r="A159" s="233">
        <v>44997.0</v>
      </c>
      <c r="B159" s="68" t="s">
        <v>50</v>
      </c>
      <c r="C159" s="68" t="s">
        <v>31</v>
      </c>
      <c r="D159" s="234" t="s">
        <v>172</v>
      </c>
      <c r="E159" s="233">
        <v>44997.0</v>
      </c>
      <c r="F159" s="237">
        <v>0.9583333333333334</v>
      </c>
      <c r="G159" s="237">
        <v>0.20833333333333334</v>
      </c>
      <c r="H159" s="68">
        <v>6.0</v>
      </c>
      <c r="I159" s="68">
        <v>0.0</v>
      </c>
      <c r="J159" s="68">
        <v>0.0</v>
      </c>
      <c r="K159" s="68">
        <v>6.0</v>
      </c>
      <c r="L159" s="68" t="s">
        <v>263</v>
      </c>
    </row>
    <row r="160">
      <c r="A160" s="233">
        <v>44997.0</v>
      </c>
      <c r="B160" s="68" t="s">
        <v>50</v>
      </c>
      <c r="C160" s="68" t="s">
        <v>49</v>
      </c>
      <c r="D160" s="234" t="s">
        <v>174</v>
      </c>
      <c r="E160" s="233">
        <v>44998.0</v>
      </c>
      <c r="F160" s="238">
        <v>0.20833333333333334</v>
      </c>
      <c r="G160" s="237">
        <v>0.375</v>
      </c>
      <c r="H160" s="68">
        <v>4.0</v>
      </c>
      <c r="I160" s="68">
        <v>2.0</v>
      </c>
      <c r="J160" s="68">
        <v>2.0</v>
      </c>
      <c r="K160" s="68">
        <v>0.0</v>
      </c>
    </row>
    <row r="161">
      <c r="A161" s="233">
        <v>44997.0</v>
      </c>
      <c r="B161" s="68" t="s">
        <v>50</v>
      </c>
      <c r="C161" s="68" t="s">
        <v>23</v>
      </c>
      <c r="D161" s="234" t="s">
        <v>174</v>
      </c>
      <c r="E161" s="233">
        <v>44998.0</v>
      </c>
      <c r="F161" s="237">
        <v>0.375</v>
      </c>
      <c r="G161" s="238">
        <v>0.5</v>
      </c>
      <c r="H161" s="235">
        <v>3.0</v>
      </c>
      <c r="I161" s="235">
        <v>3.0</v>
      </c>
      <c r="J161" s="235">
        <v>0.0</v>
      </c>
      <c r="K161" s="235">
        <v>0.0</v>
      </c>
      <c r="L161" s="68" t="s">
        <v>407</v>
      </c>
    </row>
    <row r="162">
      <c r="A162" s="233">
        <v>44997.0</v>
      </c>
      <c r="B162" s="68" t="s">
        <v>54</v>
      </c>
      <c r="C162" s="68" t="s">
        <v>51</v>
      </c>
      <c r="D162" s="234" t="s">
        <v>174</v>
      </c>
      <c r="E162" s="233">
        <v>44998.0</v>
      </c>
      <c r="F162" s="237">
        <v>0.0</v>
      </c>
      <c r="G162" s="237">
        <v>0.25</v>
      </c>
      <c r="H162" s="68">
        <v>6.0</v>
      </c>
      <c r="I162" s="68">
        <v>0.0</v>
      </c>
      <c r="J162" s="68">
        <v>0.0</v>
      </c>
      <c r="K162" s="68">
        <v>6.0</v>
      </c>
    </row>
    <row r="163">
      <c r="A163" s="233">
        <v>44997.0</v>
      </c>
      <c r="B163" s="68" t="s">
        <v>123</v>
      </c>
      <c r="C163" s="68" t="s">
        <v>23</v>
      </c>
      <c r="D163" s="234" t="s">
        <v>174</v>
      </c>
      <c r="E163" s="233">
        <v>44998.0</v>
      </c>
      <c r="F163" s="238">
        <v>0.0625</v>
      </c>
      <c r="G163" s="237">
        <v>0.375</v>
      </c>
      <c r="H163" s="235">
        <v>7.5</v>
      </c>
      <c r="I163" s="236">
        <v>0.0</v>
      </c>
      <c r="J163" s="236">
        <v>1.0</v>
      </c>
      <c r="K163" s="235">
        <v>6.5</v>
      </c>
    </row>
    <row r="164">
      <c r="A164" s="233">
        <v>44997.0</v>
      </c>
      <c r="B164" s="68" t="s">
        <v>501</v>
      </c>
      <c r="C164" s="68" t="s">
        <v>23</v>
      </c>
      <c r="D164" s="234" t="s">
        <v>174</v>
      </c>
      <c r="E164" s="233">
        <v>44998.0</v>
      </c>
      <c r="F164" s="235">
        <v>0.0</v>
      </c>
      <c r="G164" s="235">
        <v>0.0</v>
      </c>
      <c r="H164" s="235">
        <v>0.0</v>
      </c>
      <c r="I164" s="235">
        <v>0.0</v>
      </c>
      <c r="J164" s="235">
        <v>0.0</v>
      </c>
      <c r="K164" s="235">
        <v>0.0</v>
      </c>
      <c r="L164" s="152" t="s">
        <v>166</v>
      </c>
    </row>
    <row r="165">
      <c r="A165" s="233">
        <v>44997.0</v>
      </c>
      <c r="B165" s="68" t="s">
        <v>45</v>
      </c>
      <c r="C165" s="68" t="s">
        <v>1</v>
      </c>
      <c r="D165" s="234" t="s">
        <v>174</v>
      </c>
      <c r="E165" s="233">
        <v>44998.0</v>
      </c>
      <c r="F165" s="238">
        <v>0.20833333333333334</v>
      </c>
      <c r="G165" s="237">
        <v>0.5416666666666666</v>
      </c>
      <c r="H165" s="68">
        <v>8.0</v>
      </c>
      <c r="I165" s="68">
        <v>0.0</v>
      </c>
      <c r="J165" s="68">
        <v>7.0</v>
      </c>
      <c r="K165" s="68">
        <v>1.0</v>
      </c>
      <c r="L165" s="152"/>
    </row>
    <row r="166">
      <c r="A166" s="233">
        <v>44997.0</v>
      </c>
      <c r="B166" s="68" t="s">
        <v>52</v>
      </c>
      <c r="C166" s="68" t="s">
        <v>51</v>
      </c>
      <c r="D166" s="234" t="s">
        <v>174</v>
      </c>
      <c r="E166" s="233">
        <v>44998.0</v>
      </c>
      <c r="F166" s="238">
        <v>0.25</v>
      </c>
      <c r="G166" s="237">
        <v>0.5833333333333334</v>
      </c>
      <c r="H166" s="68">
        <v>8.0</v>
      </c>
      <c r="I166" s="68">
        <v>0.0</v>
      </c>
      <c r="J166" s="68">
        <v>8.0</v>
      </c>
      <c r="K166" s="68">
        <v>0.0</v>
      </c>
    </row>
    <row r="167">
      <c r="A167" s="233">
        <v>44997.0</v>
      </c>
      <c r="B167" s="68" t="s">
        <v>82</v>
      </c>
      <c r="C167" s="68" t="s">
        <v>31</v>
      </c>
      <c r="D167" s="234" t="s">
        <v>174</v>
      </c>
      <c r="E167" s="233">
        <v>44998.0</v>
      </c>
      <c r="F167" s="238">
        <v>0.20833333333333334</v>
      </c>
      <c r="G167" s="237">
        <v>0.5208333333333334</v>
      </c>
      <c r="H167" s="68">
        <v>7.5</v>
      </c>
      <c r="I167" s="68">
        <v>0.0</v>
      </c>
      <c r="J167" s="68">
        <v>0.0</v>
      </c>
      <c r="K167" s="68">
        <v>7.5</v>
      </c>
    </row>
    <row r="168">
      <c r="A168" s="233">
        <v>44997.0</v>
      </c>
      <c r="B168" s="152" t="s">
        <v>69</v>
      </c>
      <c r="C168" s="68" t="s">
        <v>51</v>
      </c>
      <c r="D168" s="234" t="s">
        <v>174</v>
      </c>
      <c r="E168" s="233">
        <v>44998.0</v>
      </c>
      <c r="F168" s="238">
        <v>0.20833333333333334</v>
      </c>
      <c r="G168" s="238">
        <v>0.5625</v>
      </c>
      <c r="H168" s="283">
        <v>8.5</v>
      </c>
      <c r="I168" s="283">
        <v>0.5</v>
      </c>
      <c r="J168" s="283">
        <v>7.0</v>
      </c>
      <c r="K168" s="283">
        <v>1.0</v>
      </c>
      <c r="L168" s="153" t="s">
        <v>192</v>
      </c>
    </row>
    <row r="169">
      <c r="A169" s="233">
        <v>44997.0</v>
      </c>
      <c r="B169" s="155" t="s">
        <v>97</v>
      </c>
      <c r="C169" s="68" t="s">
        <v>31</v>
      </c>
      <c r="D169" s="234" t="s">
        <v>174</v>
      </c>
      <c r="E169" s="233">
        <v>44998.0</v>
      </c>
      <c r="F169" s="238">
        <v>0.25</v>
      </c>
      <c r="G169" s="237">
        <v>0.5416666666666666</v>
      </c>
      <c r="H169" s="68">
        <v>7.0</v>
      </c>
      <c r="I169" s="68">
        <v>0.0</v>
      </c>
      <c r="J169" s="68">
        <v>7.0</v>
      </c>
      <c r="K169" s="68">
        <v>0.0</v>
      </c>
    </row>
    <row r="170">
      <c r="A170" s="233">
        <v>44997.0</v>
      </c>
      <c r="B170" s="153" t="s">
        <v>403</v>
      </c>
      <c r="C170" s="68" t="s">
        <v>31</v>
      </c>
      <c r="D170" s="234" t="s">
        <v>174</v>
      </c>
      <c r="E170" s="233">
        <v>44998.0</v>
      </c>
      <c r="F170" s="235">
        <v>0.0</v>
      </c>
      <c r="G170" s="235">
        <v>0.0</v>
      </c>
      <c r="H170" s="235">
        <v>0.0</v>
      </c>
      <c r="I170" s="235">
        <v>0.0</v>
      </c>
      <c r="J170" s="235">
        <v>0.0</v>
      </c>
      <c r="K170" s="235">
        <v>0.0</v>
      </c>
      <c r="L170" s="152" t="s">
        <v>25</v>
      </c>
    </row>
    <row r="171">
      <c r="A171" s="233">
        <v>44998.0</v>
      </c>
      <c r="B171" s="68" t="s">
        <v>88</v>
      </c>
      <c r="C171" s="68" t="s">
        <v>31</v>
      </c>
      <c r="D171" s="234" t="s">
        <v>174</v>
      </c>
      <c r="E171" s="233">
        <v>44998.0</v>
      </c>
      <c r="F171" s="237">
        <v>0.9166666666666666</v>
      </c>
      <c r="G171" s="237">
        <v>0.20833333333333334</v>
      </c>
      <c r="H171" s="68">
        <v>7.0</v>
      </c>
      <c r="I171" s="68">
        <v>0.0</v>
      </c>
      <c r="J171" s="68">
        <v>0.0</v>
      </c>
      <c r="K171" s="68">
        <v>7.0</v>
      </c>
    </row>
    <row r="172">
      <c r="A172" s="233">
        <v>44998.0</v>
      </c>
      <c r="B172" s="68" t="s">
        <v>18</v>
      </c>
      <c r="C172" s="68" t="s">
        <v>1</v>
      </c>
      <c r="D172" s="234" t="s">
        <v>174</v>
      </c>
      <c r="E172" s="233">
        <v>44998.0</v>
      </c>
      <c r="F172" s="237">
        <v>0.9375</v>
      </c>
      <c r="G172" s="237">
        <v>0.22916666666666666</v>
      </c>
      <c r="H172" s="68">
        <v>7.0</v>
      </c>
      <c r="I172" s="68">
        <v>0.0</v>
      </c>
      <c r="J172" s="68">
        <v>0.0</v>
      </c>
      <c r="K172" s="68">
        <v>7.0</v>
      </c>
    </row>
    <row r="173">
      <c r="A173" s="233">
        <v>44998.0</v>
      </c>
      <c r="B173" s="68" t="s">
        <v>54</v>
      </c>
      <c r="C173" s="68" t="s">
        <v>51</v>
      </c>
      <c r="D173" s="234" t="s">
        <v>174</v>
      </c>
      <c r="E173" s="233">
        <v>44998.0</v>
      </c>
      <c r="F173" s="237">
        <v>0.9583333333333334</v>
      </c>
      <c r="G173" s="237">
        <v>0.3333333333333333</v>
      </c>
      <c r="H173" s="68">
        <v>9.0</v>
      </c>
      <c r="I173" s="68">
        <v>1.0</v>
      </c>
      <c r="J173" s="68">
        <v>1.0</v>
      </c>
      <c r="K173" s="68">
        <v>7.0</v>
      </c>
      <c r="L173" s="68" t="s">
        <v>191</v>
      </c>
    </row>
    <row r="174">
      <c r="A174" s="233">
        <v>44998.0</v>
      </c>
      <c r="B174" s="68" t="s">
        <v>50</v>
      </c>
      <c r="C174" s="68" t="s">
        <v>23</v>
      </c>
      <c r="D174" s="234" t="s">
        <v>175</v>
      </c>
      <c r="E174" s="233">
        <v>44999.0</v>
      </c>
      <c r="F174" s="237">
        <v>0.020833333333333332</v>
      </c>
      <c r="G174" s="237">
        <v>0.4583333333333333</v>
      </c>
      <c r="H174" s="68">
        <v>10.5</v>
      </c>
      <c r="I174" s="68">
        <v>2.5</v>
      </c>
      <c r="J174" s="68">
        <v>2.5</v>
      </c>
      <c r="K174" s="68">
        <v>5.5</v>
      </c>
      <c r="L174" s="68" t="s">
        <v>304</v>
      </c>
    </row>
    <row r="175">
      <c r="A175" s="233">
        <v>44998.0</v>
      </c>
      <c r="B175" s="68" t="s">
        <v>123</v>
      </c>
      <c r="C175" s="68" t="s">
        <v>23</v>
      </c>
      <c r="D175" s="234" t="s">
        <v>175</v>
      </c>
      <c r="E175" s="233">
        <v>44999.0</v>
      </c>
      <c r="F175" s="235">
        <v>0.0</v>
      </c>
      <c r="G175" s="235">
        <v>0.0</v>
      </c>
      <c r="H175" s="235">
        <v>0.0</v>
      </c>
      <c r="I175" s="235">
        <v>0.0</v>
      </c>
      <c r="J175" s="235">
        <v>0.0</v>
      </c>
      <c r="K175" s="235">
        <v>0.0</v>
      </c>
      <c r="L175" s="152" t="s">
        <v>25</v>
      </c>
    </row>
    <row r="176">
      <c r="A176" s="233">
        <v>44998.0</v>
      </c>
      <c r="B176" s="68" t="s">
        <v>501</v>
      </c>
      <c r="C176" s="68" t="s">
        <v>23</v>
      </c>
      <c r="D176" s="234" t="s">
        <v>175</v>
      </c>
      <c r="E176" s="233">
        <v>44999.0</v>
      </c>
      <c r="F176" s="235">
        <v>0.0</v>
      </c>
      <c r="G176" s="235">
        <v>0.0</v>
      </c>
      <c r="H176" s="235">
        <v>0.0</v>
      </c>
      <c r="I176" s="235">
        <v>0.0</v>
      </c>
      <c r="J176" s="235">
        <v>0.0</v>
      </c>
      <c r="K176" s="235">
        <v>0.0</v>
      </c>
      <c r="L176" s="152" t="s">
        <v>166</v>
      </c>
    </row>
    <row r="177">
      <c r="A177" s="233">
        <v>44998.0</v>
      </c>
      <c r="B177" s="68" t="s">
        <v>45</v>
      </c>
      <c r="C177" s="68" t="s">
        <v>1</v>
      </c>
      <c r="D177" s="234" t="s">
        <v>175</v>
      </c>
      <c r="E177" s="233">
        <v>44999.0</v>
      </c>
      <c r="F177" s="237">
        <v>0.22916666666666666</v>
      </c>
      <c r="G177" s="237">
        <v>0.4791666666666667</v>
      </c>
      <c r="H177" s="68">
        <v>6.0</v>
      </c>
      <c r="I177" s="68">
        <v>0.0</v>
      </c>
      <c r="J177" s="68">
        <v>5.5</v>
      </c>
      <c r="K177" s="68">
        <v>0.5</v>
      </c>
    </row>
    <row r="178">
      <c r="A178" s="233">
        <v>44998.0</v>
      </c>
      <c r="B178" s="68" t="s">
        <v>52</v>
      </c>
      <c r="C178" s="68" t="s">
        <v>49</v>
      </c>
      <c r="D178" s="234" t="s">
        <v>175</v>
      </c>
      <c r="E178" s="233">
        <v>44999.0</v>
      </c>
      <c r="F178" s="237">
        <v>0.16666666666666666</v>
      </c>
      <c r="G178" s="237">
        <v>0.3333333333333333</v>
      </c>
      <c r="H178" s="68">
        <v>4.0</v>
      </c>
      <c r="I178" s="68">
        <v>0.0</v>
      </c>
      <c r="J178" s="68">
        <v>2.0</v>
      </c>
      <c r="K178" s="68">
        <v>2.0</v>
      </c>
    </row>
    <row r="179">
      <c r="A179" s="233">
        <v>44998.0</v>
      </c>
      <c r="B179" s="68" t="s">
        <v>52</v>
      </c>
      <c r="C179" s="68" t="s">
        <v>51</v>
      </c>
      <c r="D179" s="234" t="s">
        <v>175</v>
      </c>
      <c r="E179" s="233">
        <v>44999.0</v>
      </c>
      <c r="F179" s="237">
        <v>0.3333333333333333</v>
      </c>
      <c r="G179" s="237">
        <v>0.5</v>
      </c>
      <c r="H179" s="68">
        <v>4.0</v>
      </c>
      <c r="I179" s="68">
        <v>0.0</v>
      </c>
      <c r="J179" s="68">
        <v>4.0</v>
      </c>
      <c r="K179" s="68">
        <v>0.0</v>
      </c>
    </row>
    <row r="180">
      <c r="A180" s="233">
        <v>44998.0</v>
      </c>
      <c r="B180" s="68" t="s">
        <v>82</v>
      </c>
      <c r="C180" s="68" t="s">
        <v>51</v>
      </c>
      <c r="D180" s="234" t="s">
        <v>175</v>
      </c>
      <c r="E180" s="233">
        <v>44999.0</v>
      </c>
      <c r="F180" s="235">
        <v>0.0</v>
      </c>
      <c r="G180" s="235">
        <v>0.0</v>
      </c>
      <c r="H180" s="235">
        <v>0.0</v>
      </c>
      <c r="I180" s="235">
        <v>0.0</v>
      </c>
      <c r="J180" s="235">
        <v>0.0</v>
      </c>
      <c r="K180" s="235">
        <v>0.0</v>
      </c>
      <c r="L180" s="152" t="s">
        <v>25</v>
      </c>
    </row>
    <row r="181">
      <c r="A181" s="233">
        <v>44998.0</v>
      </c>
      <c r="B181" s="152" t="s">
        <v>69</v>
      </c>
      <c r="C181" s="68" t="s">
        <v>51</v>
      </c>
      <c r="D181" s="234" t="s">
        <v>175</v>
      </c>
      <c r="E181" s="233">
        <v>44999.0</v>
      </c>
      <c r="F181" s="237">
        <v>0.20833333333333334</v>
      </c>
      <c r="G181" s="237">
        <v>0.5208333333333334</v>
      </c>
      <c r="H181" s="68">
        <v>7.5</v>
      </c>
      <c r="I181" s="68">
        <v>0.0</v>
      </c>
      <c r="J181" s="68">
        <v>6.5</v>
      </c>
      <c r="K181" s="68">
        <v>1.0</v>
      </c>
      <c r="L181" s="153"/>
    </row>
    <row r="182">
      <c r="A182" s="233">
        <v>44998.0</v>
      </c>
      <c r="B182" s="155" t="s">
        <v>97</v>
      </c>
      <c r="C182" s="68" t="s">
        <v>31</v>
      </c>
      <c r="D182" s="234" t="s">
        <v>175</v>
      </c>
      <c r="E182" s="233">
        <v>44999.0</v>
      </c>
      <c r="F182" s="237">
        <v>0.22916666666666666</v>
      </c>
      <c r="G182" s="237">
        <v>0.5416666666666666</v>
      </c>
      <c r="H182" s="68">
        <v>7.5</v>
      </c>
      <c r="I182" s="68">
        <v>0.0</v>
      </c>
      <c r="J182" s="68">
        <v>7.0</v>
      </c>
      <c r="K182" s="68">
        <v>0.5</v>
      </c>
    </row>
    <row r="183">
      <c r="A183" s="233">
        <v>44998.0</v>
      </c>
      <c r="B183" s="153" t="s">
        <v>403</v>
      </c>
      <c r="C183" s="68" t="s">
        <v>31</v>
      </c>
      <c r="D183" s="234" t="s">
        <v>175</v>
      </c>
      <c r="E183" s="233">
        <v>44999.0</v>
      </c>
      <c r="F183" s="238">
        <v>0.20833333333333334</v>
      </c>
      <c r="G183" s="237">
        <v>0.5208333333333334</v>
      </c>
      <c r="H183" s="68">
        <v>7.5</v>
      </c>
      <c r="I183" s="68">
        <v>0.0</v>
      </c>
      <c r="J183" s="68">
        <v>6.5</v>
      </c>
      <c r="K183" s="68">
        <v>1.0</v>
      </c>
    </row>
    <row r="184">
      <c r="A184" s="233">
        <v>44999.0</v>
      </c>
      <c r="B184" s="68" t="s">
        <v>88</v>
      </c>
      <c r="C184" s="68" t="s">
        <v>31</v>
      </c>
      <c r="D184" s="234" t="s">
        <v>175</v>
      </c>
      <c r="E184" s="233">
        <v>44999.0</v>
      </c>
      <c r="F184" s="237">
        <v>0.9166666666666666</v>
      </c>
      <c r="G184" s="237">
        <v>0.20833333333333334</v>
      </c>
      <c r="H184" s="68">
        <v>7.0</v>
      </c>
      <c r="I184" s="68">
        <v>0.0</v>
      </c>
      <c r="J184" s="68">
        <v>0.0</v>
      </c>
      <c r="K184" s="68">
        <v>7.0</v>
      </c>
    </row>
    <row r="185">
      <c r="A185" s="233">
        <v>44999.0</v>
      </c>
      <c r="B185" s="68" t="s">
        <v>54</v>
      </c>
      <c r="C185" s="68" t="s">
        <v>51</v>
      </c>
      <c r="D185" s="234" t="s">
        <v>175</v>
      </c>
      <c r="E185" s="233">
        <v>44999.0</v>
      </c>
      <c r="F185" s="235">
        <v>0.0</v>
      </c>
      <c r="G185" s="235">
        <v>0.0</v>
      </c>
      <c r="H185" s="235">
        <v>0.0</v>
      </c>
      <c r="I185" s="235">
        <v>0.0</v>
      </c>
      <c r="J185" s="235">
        <v>0.0</v>
      </c>
      <c r="K185" s="235">
        <v>0.0</v>
      </c>
      <c r="L185" s="152" t="s">
        <v>25</v>
      </c>
    </row>
    <row r="186">
      <c r="A186" s="233">
        <v>44999.0</v>
      </c>
      <c r="B186" s="68" t="s">
        <v>52</v>
      </c>
      <c r="C186" s="68" t="s">
        <v>51</v>
      </c>
      <c r="D186" s="234" t="s">
        <v>175</v>
      </c>
      <c r="E186" s="233">
        <v>44999.0</v>
      </c>
      <c r="F186" s="237">
        <v>0.9583333333333334</v>
      </c>
      <c r="G186" s="237">
        <v>0.16666666666666666</v>
      </c>
      <c r="H186" s="68">
        <v>5.0</v>
      </c>
      <c r="I186" s="68">
        <v>0.0</v>
      </c>
      <c r="J186" s="68">
        <v>0.0</v>
      </c>
      <c r="K186" s="68">
        <v>5.0</v>
      </c>
    </row>
    <row r="187">
      <c r="A187" s="233">
        <v>44999.0</v>
      </c>
      <c r="B187" s="68" t="s">
        <v>18</v>
      </c>
      <c r="C187" s="68" t="s">
        <v>1</v>
      </c>
      <c r="D187" s="234" t="s">
        <v>175</v>
      </c>
      <c r="E187" s="233">
        <v>44999.0</v>
      </c>
      <c r="F187" s="237">
        <v>0.9375</v>
      </c>
      <c r="G187" s="237">
        <v>0.22916666666666666</v>
      </c>
      <c r="H187" s="68">
        <v>7.0</v>
      </c>
      <c r="I187" s="68">
        <v>0.0</v>
      </c>
      <c r="J187" s="68">
        <v>0.0</v>
      </c>
      <c r="K187" s="68">
        <v>7.0</v>
      </c>
    </row>
    <row r="188">
      <c r="A188" s="233">
        <v>44999.0</v>
      </c>
      <c r="B188" s="68" t="s">
        <v>18</v>
      </c>
      <c r="C188" s="68" t="s">
        <v>23</v>
      </c>
      <c r="D188" s="234" t="s">
        <v>171</v>
      </c>
      <c r="E188" s="233">
        <v>45000.0</v>
      </c>
      <c r="F188" s="237">
        <v>0.3541666666666667</v>
      </c>
      <c r="G188" s="237">
        <v>0.4583333333333333</v>
      </c>
      <c r="H188" s="68">
        <v>2.5</v>
      </c>
      <c r="I188" s="68">
        <v>1.5</v>
      </c>
      <c r="J188" s="68">
        <v>1.0</v>
      </c>
      <c r="K188" s="68">
        <v>0.0</v>
      </c>
      <c r="L188" s="68" t="s">
        <v>336</v>
      </c>
    </row>
    <row r="189">
      <c r="A189" s="233">
        <v>44999.0</v>
      </c>
      <c r="B189" s="68" t="s">
        <v>123</v>
      </c>
      <c r="C189" s="68" t="s">
        <v>23</v>
      </c>
      <c r="D189" s="234" t="s">
        <v>171</v>
      </c>
      <c r="E189" s="233">
        <v>45000.0</v>
      </c>
      <c r="F189" s="237">
        <v>0.020833333333333332</v>
      </c>
      <c r="G189" s="237">
        <v>0.3541666666666667</v>
      </c>
      <c r="H189" s="68">
        <v>8.0</v>
      </c>
      <c r="I189" s="68">
        <v>0.0</v>
      </c>
      <c r="J189" s="68">
        <v>2.5</v>
      </c>
      <c r="K189" s="68">
        <v>5.5</v>
      </c>
    </row>
    <row r="190">
      <c r="A190" s="233">
        <v>44999.0</v>
      </c>
      <c r="B190" s="68" t="s">
        <v>501</v>
      </c>
      <c r="C190" s="68" t="s">
        <v>23</v>
      </c>
      <c r="D190" s="234" t="s">
        <v>171</v>
      </c>
      <c r="E190" s="233">
        <v>45000.0</v>
      </c>
      <c r="F190" s="235">
        <v>0.0</v>
      </c>
      <c r="G190" s="235">
        <v>0.0</v>
      </c>
      <c r="H190" s="235">
        <v>0.0</v>
      </c>
      <c r="I190" s="235">
        <v>0.0</v>
      </c>
      <c r="J190" s="235">
        <v>0.0</v>
      </c>
      <c r="K190" s="235">
        <v>0.0</v>
      </c>
      <c r="L190" s="152" t="s">
        <v>166</v>
      </c>
    </row>
    <row r="191">
      <c r="A191" s="233">
        <v>44999.0</v>
      </c>
      <c r="B191" s="68" t="s">
        <v>45</v>
      </c>
      <c r="C191" s="68" t="s">
        <v>1</v>
      </c>
      <c r="D191" s="234" t="s">
        <v>171</v>
      </c>
      <c r="E191" s="233">
        <v>45000.0</v>
      </c>
      <c r="F191" s="237">
        <v>0.22916666666666666</v>
      </c>
      <c r="G191" s="237">
        <v>0.4791666666666667</v>
      </c>
      <c r="H191" s="68">
        <v>6.0</v>
      </c>
      <c r="I191" s="68">
        <v>1.0</v>
      </c>
      <c r="J191" s="68">
        <v>4.5</v>
      </c>
      <c r="K191" s="68">
        <v>0.5</v>
      </c>
      <c r="L191" s="153" t="s">
        <v>192</v>
      </c>
    </row>
    <row r="192">
      <c r="A192" s="233">
        <v>44999.0</v>
      </c>
      <c r="B192" s="68" t="s">
        <v>50</v>
      </c>
      <c r="C192" s="68" t="s">
        <v>1</v>
      </c>
      <c r="D192" s="234" t="s">
        <v>171</v>
      </c>
      <c r="E192" s="233">
        <v>45000.0</v>
      </c>
      <c r="F192" s="237">
        <v>0.1875</v>
      </c>
      <c r="G192" s="237">
        <v>0.22916666666666666</v>
      </c>
      <c r="H192" s="68">
        <v>1.0</v>
      </c>
      <c r="I192" s="68">
        <v>0.0</v>
      </c>
      <c r="J192" s="68">
        <v>0.0</v>
      </c>
      <c r="K192" s="68">
        <v>1.0</v>
      </c>
      <c r="L192" s="153"/>
    </row>
    <row r="193">
      <c r="A193" s="233">
        <v>44999.0</v>
      </c>
      <c r="B193" s="68" t="s">
        <v>50</v>
      </c>
      <c r="C193" s="68" t="s">
        <v>31</v>
      </c>
      <c r="D193" s="234" t="s">
        <v>171</v>
      </c>
      <c r="E193" s="233">
        <v>45000.0</v>
      </c>
      <c r="F193" s="237">
        <v>0.22916666666666666</v>
      </c>
      <c r="G193" s="237">
        <v>0.5416666666666666</v>
      </c>
      <c r="H193" s="68">
        <v>7.5</v>
      </c>
      <c r="I193" s="68">
        <v>0.0</v>
      </c>
      <c r="J193" s="68">
        <v>7.0</v>
      </c>
      <c r="K193" s="68">
        <v>0.5</v>
      </c>
    </row>
    <row r="194">
      <c r="A194" s="233">
        <v>44999.0</v>
      </c>
      <c r="B194" s="68" t="s">
        <v>82</v>
      </c>
      <c r="C194" s="68" t="s">
        <v>51</v>
      </c>
      <c r="D194" s="234" t="s">
        <v>171</v>
      </c>
      <c r="E194" s="233">
        <v>45000.0</v>
      </c>
      <c r="F194" s="237">
        <v>0.16666666666666666</v>
      </c>
      <c r="G194" s="237">
        <v>0.5</v>
      </c>
      <c r="H194" s="68">
        <v>8.0</v>
      </c>
      <c r="I194" s="68">
        <v>0.0</v>
      </c>
      <c r="J194" s="68">
        <v>6.0</v>
      </c>
      <c r="K194" s="68">
        <v>2.0</v>
      </c>
    </row>
    <row r="195">
      <c r="A195" s="233">
        <v>44999.0</v>
      </c>
      <c r="B195" s="152" t="s">
        <v>69</v>
      </c>
      <c r="C195" s="68" t="s">
        <v>51</v>
      </c>
      <c r="D195" s="234" t="s">
        <v>171</v>
      </c>
      <c r="E195" s="233">
        <v>45000.0</v>
      </c>
      <c r="F195" s="237">
        <v>0.16666666666666666</v>
      </c>
      <c r="G195" s="237">
        <v>0.5208333333333334</v>
      </c>
      <c r="H195" s="68">
        <v>8.5</v>
      </c>
      <c r="I195" s="68">
        <v>0.5</v>
      </c>
      <c r="J195" s="68">
        <v>6.0</v>
      </c>
      <c r="K195" s="68">
        <v>2.0</v>
      </c>
      <c r="L195" s="153" t="s">
        <v>192</v>
      </c>
    </row>
    <row r="196">
      <c r="A196" s="233">
        <v>44999.0</v>
      </c>
      <c r="B196" s="155" t="s">
        <v>97</v>
      </c>
      <c r="C196" s="68" t="s">
        <v>31</v>
      </c>
      <c r="D196" s="234" t="s">
        <v>171</v>
      </c>
      <c r="E196" s="233">
        <v>45000.0</v>
      </c>
      <c r="F196" s="235">
        <v>0.0</v>
      </c>
      <c r="G196" s="235">
        <v>0.0</v>
      </c>
      <c r="H196" s="235">
        <v>0.0</v>
      </c>
      <c r="I196" s="235">
        <v>0.0</v>
      </c>
      <c r="J196" s="235">
        <v>0.0</v>
      </c>
      <c r="K196" s="235">
        <v>0.0</v>
      </c>
      <c r="L196" s="152" t="s">
        <v>25</v>
      </c>
    </row>
    <row r="197">
      <c r="A197" s="233">
        <v>44999.0</v>
      </c>
      <c r="B197" s="153" t="s">
        <v>403</v>
      </c>
      <c r="C197" s="68" t="s">
        <v>31</v>
      </c>
      <c r="D197" s="234" t="s">
        <v>171</v>
      </c>
      <c r="E197" s="233">
        <v>45000.0</v>
      </c>
      <c r="F197" s="238">
        <v>0.20833333333333334</v>
      </c>
      <c r="G197" s="237">
        <v>0.5208333333333334</v>
      </c>
      <c r="H197" s="68">
        <v>7.5</v>
      </c>
      <c r="I197" s="68">
        <v>0.0</v>
      </c>
      <c r="J197" s="68">
        <v>6.5</v>
      </c>
      <c r="K197" s="68">
        <v>1.0</v>
      </c>
    </row>
    <row r="198">
      <c r="A198" s="233">
        <v>45000.0</v>
      </c>
      <c r="B198" s="68" t="s">
        <v>88</v>
      </c>
      <c r="C198" s="68" t="s">
        <v>31</v>
      </c>
      <c r="D198" s="234" t="s">
        <v>171</v>
      </c>
      <c r="E198" s="233">
        <v>45000.0</v>
      </c>
      <c r="F198" s="237">
        <v>0.9166666666666666</v>
      </c>
      <c r="G198" s="237">
        <v>0.20833333333333334</v>
      </c>
      <c r="H198" s="68">
        <v>7.0</v>
      </c>
      <c r="I198" s="68">
        <v>0.0</v>
      </c>
      <c r="J198" s="68">
        <v>0.0</v>
      </c>
      <c r="K198" s="68">
        <v>7.0</v>
      </c>
    </row>
    <row r="199">
      <c r="A199" s="233">
        <v>45000.0</v>
      </c>
      <c r="B199" s="68" t="s">
        <v>54</v>
      </c>
      <c r="C199" s="68" t="s">
        <v>51</v>
      </c>
      <c r="D199" s="234" t="s">
        <v>171</v>
      </c>
      <c r="E199" s="233">
        <v>45000.0</v>
      </c>
      <c r="F199" s="237">
        <v>0.9583333333333334</v>
      </c>
      <c r="G199" s="237">
        <v>0.3333333333333333</v>
      </c>
      <c r="H199" s="68">
        <v>9.0</v>
      </c>
      <c r="I199" s="68">
        <v>1.0</v>
      </c>
      <c r="J199" s="68">
        <v>1.0</v>
      </c>
      <c r="K199" s="68">
        <v>7.0</v>
      </c>
      <c r="L199" s="68" t="s">
        <v>191</v>
      </c>
    </row>
    <row r="200">
      <c r="A200" s="233">
        <v>45000.0</v>
      </c>
      <c r="B200" s="68" t="s">
        <v>18</v>
      </c>
      <c r="C200" s="68" t="s">
        <v>880</v>
      </c>
      <c r="D200" s="234" t="s">
        <v>171</v>
      </c>
      <c r="E200" s="233">
        <v>45000.0</v>
      </c>
      <c r="F200" s="237">
        <v>0.9375</v>
      </c>
      <c r="G200" s="237">
        <v>0.25</v>
      </c>
      <c r="H200" s="68">
        <v>7.5</v>
      </c>
      <c r="I200" s="68">
        <v>0.0</v>
      </c>
      <c r="J200" s="68">
        <v>0.0</v>
      </c>
      <c r="K200" s="68">
        <v>7.5</v>
      </c>
    </row>
    <row r="201">
      <c r="A201" s="233"/>
    </row>
    <row r="202">
      <c r="A202" s="338"/>
    </row>
    <row r="203">
      <c r="A203" s="338"/>
    </row>
    <row r="204">
      <c r="A204" s="338"/>
    </row>
    <row r="205">
      <c r="A205" s="338"/>
    </row>
    <row r="206">
      <c r="A206" s="338"/>
    </row>
    <row r="207">
      <c r="A207" s="338"/>
    </row>
    <row r="208">
      <c r="A208" s="338"/>
    </row>
    <row r="209">
      <c r="A209" s="338"/>
    </row>
    <row r="210">
      <c r="A210" s="338"/>
    </row>
    <row r="211">
      <c r="A211" s="338"/>
    </row>
    <row r="212">
      <c r="A212" s="338"/>
    </row>
    <row r="213">
      <c r="A213" s="338"/>
    </row>
    <row r="214">
      <c r="A214" s="338"/>
    </row>
    <row r="215">
      <c r="A215" s="338"/>
    </row>
    <row r="216">
      <c r="A216" s="338"/>
    </row>
    <row r="217">
      <c r="A217" s="338"/>
    </row>
    <row r="218">
      <c r="A218" s="338"/>
    </row>
    <row r="219">
      <c r="A219" s="338"/>
    </row>
    <row r="220">
      <c r="A220" s="338"/>
    </row>
    <row r="221">
      <c r="A221" s="338"/>
    </row>
    <row r="222">
      <c r="A222" s="338"/>
    </row>
    <row r="223">
      <c r="A223" s="338"/>
    </row>
    <row r="224">
      <c r="A224" s="338"/>
    </row>
    <row r="225">
      <c r="A225" s="338"/>
    </row>
    <row r="226">
      <c r="A226" s="338"/>
    </row>
    <row r="227">
      <c r="A227" s="338"/>
    </row>
    <row r="228">
      <c r="A228" s="338"/>
    </row>
    <row r="229">
      <c r="A229" s="338"/>
    </row>
    <row r="230">
      <c r="A230" s="338"/>
    </row>
    <row r="231">
      <c r="A231" s="338"/>
    </row>
    <row r="232">
      <c r="A232" s="338"/>
    </row>
    <row r="233">
      <c r="A233" s="338"/>
    </row>
    <row r="234">
      <c r="A234" s="338"/>
    </row>
    <row r="235">
      <c r="A235" s="338"/>
    </row>
    <row r="236">
      <c r="A236" s="338"/>
    </row>
    <row r="237">
      <c r="A237" s="338"/>
    </row>
    <row r="238">
      <c r="A238" s="338"/>
    </row>
    <row r="239">
      <c r="A239" s="338"/>
    </row>
    <row r="240">
      <c r="A240" s="338"/>
    </row>
    <row r="241">
      <c r="A241" s="338"/>
    </row>
    <row r="242">
      <c r="A242" s="338"/>
    </row>
    <row r="243">
      <c r="A243" s="338"/>
    </row>
    <row r="244">
      <c r="A244" s="338"/>
    </row>
    <row r="245">
      <c r="A245" s="338"/>
    </row>
    <row r="246">
      <c r="A246" s="338"/>
    </row>
    <row r="247">
      <c r="A247" s="338"/>
    </row>
    <row r="248">
      <c r="A248" s="338"/>
    </row>
    <row r="249">
      <c r="A249" s="338"/>
    </row>
    <row r="250">
      <c r="A250" s="338"/>
    </row>
    <row r="251">
      <c r="A251" s="338"/>
    </row>
    <row r="252">
      <c r="A252" s="338"/>
    </row>
    <row r="253">
      <c r="A253" s="338"/>
    </row>
    <row r="254">
      <c r="A254" s="338"/>
    </row>
    <row r="255">
      <c r="A255" s="338"/>
    </row>
    <row r="256">
      <c r="A256" s="338"/>
    </row>
    <row r="257">
      <c r="A257" s="338"/>
    </row>
    <row r="258">
      <c r="A258" s="338"/>
    </row>
    <row r="259">
      <c r="A259" s="338"/>
    </row>
    <row r="260">
      <c r="A260" s="338"/>
    </row>
    <row r="261">
      <c r="A261" s="338"/>
    </row>
    <row r="262">
      <c r="A262" s="338"/>
    </row>
    <row r="263">
      <c r="A263" s="338"/>
    </row>
    <row r="264">
      <c r="A264" s="338"/>
    </row>
    <row r="265">
      <c r="A265" s="338"/>
    </row>
    <row r="266">
      <c r="A266" s="338"/>
    </row>
    <row r="267">
      <c r="A267" s="338"/>
    </row>
    <row r="268">
      <c r="A268" s="338"/>
    </row>
    <row r="269">
      <c r="A269" s="338"/>
    </row>
    <row r="270">
      <c r="A270" s="338"/>
    </row>
    <row r="271">
      <c r="A271" s="338"/>
    </row>
    <row r="272">
      <c r="A272" s="338"/>
    </row>
    <row r="273">
      <c r="A273" s="338"/>
    </row>
    <row r="274">
      <c r="A274" s="338"/>
    </row>
    <row r="275">
      <c r="A275" s="338"/>
    </row>
    <row r="276">
      <c r="A276" s="338"/>
    </row>
    <row r="277">
      <c r="A277" s="338"/>
    </row>
    <row r="278">
      <c r="A278" s="338"/>
    </row>
    <row r="279">
      <c r="A279" s="338"/>
    </row>
    <row r="280">
      <c r="A280" s="338"/>
    </row>
    <row r="281">
      <c r="A281" s="338"/>
    </row>
    <row r="282">
      <c r="A282" s="338"/>
    </row>
    <row r="283">
      <c r="A283" s="338"/>
    </row>
    <row r="284">
      <c r="A284" s="338"/>
    </row>
    <row r="285">
      <c r="A285" s="338"/>
    </row>
    <row r="286">
      <c r="A286" s="338"/>
    </row>
    <row r="287">
      <c r="A287" s="338"/>
    </row>
    <row r="288">
      <c r="A288" s="338"/>
    </row>
  </sheetData>
  <autoFilter ref="$A$1:$AC$302"/>
  <customSheetViews>
    <customSheetView guid="{E03E75B9-18D3-4F9C-8E98-9CFDBAC1C039}" filter="1" showAutoFilter="1">
      <autoFilter ref="$A$1:$AC$130"/>
    </customSheetView>
    <customSheetView guid="{15494CB8-74BA-41CD-979C-0A1F98FA7AD5}" filter="1" showAutoFilter="1">
      <autoFilter ref="$A$1:$L$130">
        <filterColumn colId="1">
          <filters>
            <filter val="LIZA"/>
            <filter val="FLADY"/>
          </filters>
        </filterColumn>
      </autoFilter>
    </customSheetView>
    <customSheetView guid="{6F7B0752-2D34-424D-B3B4-CA21D0151CF6}" filter="1" showAutoFilter="1">
      <autoFilter ref="$A$1:$L$130">
        <filterColumn colId="1">
          <filters>
            <filter val="LIZA"/>
            <filter val="FLADY"/>
          </filters>
        </filterColumn>
      </autoFilter>
    </customSheetView>
    <customSheetView guid="{482CA3F1-235E-4CBB-838F-2B51A4768B5C}" filter="1" showAutoFilter="1">
      <autoFilter ref="$A$1:$AC$130"/>
    </customSheetView>
    <customSheetView guid="{6AFCB687-A5B1-4A43-94F3-0C0C9622126F}" filter="1" showAutoFilter="1">
      <autoFilter ref="$A$1:$L$130">
        <filterColumn colId="1">
          <filters>
            <filter val="LIZA"/>
            <filter val="RJ"/>
          </filters>
        </filterColumn>
      </autoFilter>
    </customSheetView>
  </customSheetViews>
  <conditionalFormatting sqref="F2:F200 G2:G153 H2:K73 H75:K75 H77:K81 H84:K85 H87:K94 H96:K105 H108:K120 H122:K125 H128:K138 H140:K145 H147:K152 G155:G200 H155:K156 H161:K164 H168:K168 H170:K170 H175:K176 H180:K180 H185:K185 H190:K190 H196:K196">
    <cfRule type="expression" dxfId="0" priority="1">
      <formula>MOD</formula>
    </cfRule>
  </conditionalFormatting>
  <conditionalFormatting sqref="F2:G77 H2:K73 H75:K75 H77:K77 F79:F200 G79:G153 H79:K81 H84:K85 H87:K94 H96:K105 H108:K120 H122:K125 H128:K138 H140:K145 H147:K152 G155:G200 H155:K156 H161:K164 H168:K168 H170:K170 H175:K176 H180:K180 H185:K185 H190:K190 H196:K196">
    <cfRule type="expression" dxfId="0" priority="2">
      <formula>MOD</formula>
    </cfRule>
  </conditionalFormatting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6.88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44991.0</v>
      </c>
      <c r="F2" s="387"/>
      <c r="G2" s="124"/>
      <c r="H2" s="124"/>
      <c r="I2" s="351">
        <v>44992.0</v>
      </c>
      <c r="J2" s="124"/>
      <c r="K2" s="124"/>
      <c r="L2" s="124"/>
      <c r="M2" s="351">
        <v>44993.0</v>
      </c>
      <c r="N2" s="8"/>
      <c r="O2" s="126"/>
      <c r="P2" s="126"/>
      <c r="Q2" s="405">
        <v>44994.0</v>
      </c>
      <c r="R2" s="126"/>
      <c r="S2" s="126"/>
      <c r="T2" s="126"/>
      <c r="U2" s="405">
        <v>44995.0</v>
      </c>
      <c r="V2" s="126"/>
      <c r="W2" s="126"/>
      <c r="X2" s="126"/>
      <c r="Y2" s="405">
        <v>44996.0</v>
      </c>
      <c r="Z2" s="126"/>
      <c r="AA2" s="126"/>
      <c r="AB2" s="126"/>
      <c r="AC2" s="405">
        <v>44997.0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43" t="s">
        <v>19</v>
      </c>
      <c r="C4" s="37">
        <v>44991.0</v>
      </c>
      <c r="D4" s="38" t="s">
        <v>207</v>
      </c>
      <c r="E4" s="39" t="s">
        <v>208</v>
      </c>
      <c r="F4" s="275" t="s">
        <v>22</v>
      </c>
      <c r="G4" s="37">
        <v>44992.0</v>
      </c>
      <c r="H4" s="38" t="s">
        <v>63</v>
      </c>
      <c r="I4" s="39" t="s">
        <v>63</v>
      </c>
      <c r="J4" s="95" t="s">
        <v>24</v>
      </c>
      <c r="K4" s="37">
        <v>44993.0</v>
      </c>
      <c r="L4" s="38" t="s">
        <v>63</v>
      </c>
      <c r="M4" s="39" t="s">
        <v>63</v>
      </c>
      <c r="N4" s="43" t="s">
        <v>26</v>
      </c>
      <c r="O4" s="495">
        <v>44994.0</v>
      </c>
      <c r="P4" s="38" t="s">
        <v>20</v>
      </c>
      <c r="Q4" s="39" t="s">
        <v>21</v>
      </c>
      <c r="R4" s="47" t="s">
        <v>56</v>
      </c>
      <c r="S4" s="37">
        <v>44995.0</v>
      </c>
      <c r="T4" s="38" t="s">
        <v>207</v>
      </c>
      <c r="U4" s="39" t="s">
        <v>208</v>
      </c>
      <c r="V4" s="47" t="s">
        <v>43</v>
      </c>
      <c r="W4" s="37">
        <v>44997.0</v>
      </c>
      <c r="X4" s="131" t="s">
        <v>944</v>
      </c>
      <c r="Y4" s="433" t="s">
        <v>945</v>
      </c>
      <c r="Z4" s="47" t="s">
        <v>93</v>
      </c>
      <c r="AA4" s="37">
        <v>44997.0</v>
      </c>
      <c r="AB4" s="131" t="s">
        <v>25</v>
      </c>
      <c r="AC4" s="111" t="s">
        <v>25</v>
      </c>
    </row>
    <row r="5">
      <c r="A5" s="35" t="s">
        <v>45</v>
      </c>
      <c r="B5" s="275" t="s">
        <v>33</v>
      </c>
      <c r="C5" s="37">
        <v>44992.0</v>
      </c>
      <c r="D5" s="145" t="s">
        <v>49</v>
      </c>
      <c r="E5" s="145" t="s">
        <v>49</v>
      </c>
      <c r="F5" s="421" t="s">
        <v>46</v>
      </c>
      <c r="G5" s="495">
        <v>44993.0</v>
      </c>
      <c r="H5" s="38" t="s">
        <v>38</v>
      </c>
      <c r="I5" s="39" t="s">
        <v>39</v>
      </c>
      <c r="J5" s="38" t="s">
        <v>36</v>
      </c>
      <c r="K5" s="37">
        <v>44994.0</v>
      </c>
      <c r="L5" s="38" t="s">
        <v>38</v>
      </c>
      <c r="M5" s="39" t="s">
        <v>39</v>
      </c>
      <c r="N5" s="47" t="s">
        <v>37</v>
      </c>
      <c r="O5" s="37">
        <v>44995.0</v>
      </c>
      <c r="P5" s="38" t="s">
        <v>38</v>
      </c>
      <c r="Q5" s="39" t="s">
        <v>39</v>
      </c>
      <c r="R5" s="47" t="s">
        <v>40</v>
      </c>
      <c r="S5" s="37">
        <v>44996.0</v>
      </c>
      <c r="T5" s="148" t="s">
        <v>49</v>
      </c>
      <c r="U5" s="148" t="s">
        <v>49</v>
      </c>
      <c r="V5" s="47" t="s">
        <v>43</v>
      </c>
      <c r="W5" s="37">
        <v>44997.0</v>
      </c>
      <c r="X5" s="96" t="s">
        <v>25</v>
      </c>
      <c r="Y5" s="110" t="s">
        <v>25</v>
      </c>
      <c r="Z5" s="47" t="s">
        <v>44</v>
      </c>
      <c r="AA5" s="495">
        <v>44998.0</v>
      </c>
      <c r="AB5" s="131" t="s">
        <v>128</v>
      </c>
      <c r="AC5" s="433" t="s">
        <v>202</v>
      </c>
    </row>
    <row r="6">
      <c r="A6" s="67" t="s">
        <v>50</v>
      </c>
      <c r="D6" s="68"/>
      <c r="F6" s="275" t="s">
        <v>22</v>
      </c>
      <c r="G6" s="37">
        <v>44992.0</v>
      </c>
      <c r="H6" s="38" t="s">
        <v>20</v>
      </c>
      <c r="I6" s="39" t="s">
        <v>21</v>
      </c>
      <c r="J6" s="95" t="s">
        <v>24</v>
      </c>
      <c r="K6" s="37">
        <v>44993.0</v>
      </c>
      <c r="L6" s="38" t="s">
        <v>20</v>
      </c>
      <c r="M6" s="39" t="s">
        <v>21</v>
      </c>
      <c r="N6" s="75"/>
      <c r="O6" s="68"/>
      <c r="P6" s="32"/>
      <c r="Q6" s="32"/>
      <c r="T6" s="142"/>
      <c r="U6" s="141"/>
      <c r="V6" s="428" t="s">
        <v>57</v>
      </c>
      <c r="W6" s="146">
        <v>44996.0</v>
      </c>
      <c r="X6" s="40" t="s">
        <v>946</v>
      </c>
      <c r="Y6" s="40" t="s">
        <v>896</v>
      </c>
      <c r="Z6" s="92"/>
      <c r="AA6" s="202"/>
      <c r="AB6" s="297"/>
      <c r="AC6" s="297"/>
    </row>
    <row r="7">
      <c r="D7" s="68"/>
      <c r="H7" s="6" t="s">
        <v>51</v>
      </c>
      <c r="I7" s="4"/>
      <c r="J7" s="70"/>
      <c r="K7" s="71"/>
      <c r="L7" s="51"/>
      <c r="M7" s="51"/>
      <c r="N7" s="75"/>
      <c r="O7" s="68"/>
      <c r="P7" s="32"/>
      <c r="Q7" s="32"/>
      <c r="T7" s="9" t="s">
        <v>51</v>
      </c>
      <c r="U7" s="4"/>
      <c r="Z7" s="92"/>
      <c r="AA7" s="45"/>
      <c r="AB7" s="297"/>
      <c r="AC7" s="297"/>
    </row>
    <row r="8">
      <c r="A8" s="7"/>
      <c r="B8" s="350"/>
      <c r="C8" s="350"/>
      <c r="D8" s="124"/>
      <c r="E8" s="351">
        <v>44991.0</v>
      </c>
      <c r="F8" s="387"/>
      <c r="G8" s="124"/>
      <c r="H8" s="124"/>
      <c r="I8" s="351">
        <v>44992.0</v>
      </c>
      <c r="J8" s="124"/>
      <c r="K8" s="124"/>
      <c r="L8" s="124"/>
      <c r="M8" s="351">
        <v>44993.0</v>
      </c>
      <c r="N8" s="8"/>
      <c r="O8" s="126"/>
      <c r="P8" s="126"/>
      <c r="Q8" s="405">
        <v>44994.0</v>
      </c>
      <c r="R8" s="126"/>
      <c r="S8" s="126"/>
      <c r="T8" s="126"/>
      <c r="U8" s="405">
        <v>44995.0</v>
      </c>
      <c r="V8" s="126"/>
      <c r="W8" s="126"/>
      <c r="X8" s="126"/>
      <c r="Y8" s="405">
        <v>44996.0</v>
      </c>
      <c r="Z8" s="126"/>
      <c r="AA8" s="126"/>
      <c r="AB8" s="126"/>
      <c r="AC8" s="405">
        <v>44997.0</v>
      </c>
    </row>
    <row r="9">
      <c r="A9" s="153"/>
      <c r="B9" s="11"/>
      <c r="C9" s="17"/>
      <c r="D9" s="413" t="s">
        <v>2</v>
      </c>
      <c r="E9" s="26" t="s">
        <v>3</v>
      </c>
      <c r="F9" s="14"/>
      <c r="G9" s="18"/>
      <c r="H9" s="413" t="s">
        <v>2</v>
      </c>
      <c r="I9" s="413" t="s">
        <v>7</v>
      </c>
      <c r="J9" s="15"/>
      <c r="K9" s="18"/>
      <c r="L9" s="413" t="s">
        <v>2</v>
      </c>
      <c r="M9" s="447" t="s">
        <v>8</v>
      </c>
      <c r="N9" s="11"/>
      <c r="O9" s="18"/>
      <c r="P9" s="413" t="s">
        <v>2</v>
      </c>
      <c r="Q9" s="29" t="s">
        <v>9</v>
      </c>
      <c r="R9" s="15"/>
      <c r="S9" s="18"/>
      <c r="T9" s="413" t="s">
        <v>2</v>
      </c>
      <c r="U9" s="29" t="s">
        <v>10</v>
      </c>
      <c r="V9" s="15"/>
      <c r="W9" s="18"/>
      <c r="X9" s="413" t="s">
        <v>2</v>
      </c>
      <c r="Y9" s="448" t="s">
        <v>11</v>
      </c>
      <c r="Z9" s="15"/>
      <c r="AA9" s="18"/>
      <c r="AB9" s="413" t="s">
        <v>2</v>
      </c>
      <c r="AC9" s="29" t="s">
        <v>12</v>
      </c>
    </row>
    <row r="10">
      <c r="A10" s="415" t="s">
        <v>54</v>
      </c>
      <c r="B10" s="275" t="s">
        <v>62</v>
      </c>
      <c r="C10" s="37">
        <v>44992.0</v>
      </c>
      <c r="D10" s="95" t="s">
        <v>217</v>
      </c>
      <c r="E10" s="418" t="s">
        <v>218</v>
      </c>
      <c r="F10" s="369" t="s">
        <v>131</v>
      </c>
      <c r="G10" s="495">
        <v>44993.0</v>
      </c>
      <c r="H10" s="95" t="s">
        <v>217</v>
      </c>
      <c r="I10" s="418" t="s">
        <v>218</v>
      </c>
      <c r="J10" s="369" t="s">
        <v>64</v>
      </c>
      <c r="K10" s="37">
        <v>44994.0</v>
      </c>
      <c r="L10" s="95" t="s">
        <v>179</v>
      </c>
      <c r="M10" s="418" t="s">
        <v>180</v>
      </c>
      <c r="N10" s="434" t="s">
        <v>67</v>
      </c>
      <c r="O10" s="37">
        <v>44995.0</v>
      </c>
      <c r="P10" s="95" t="s">
        <v>560</v>
      </c>
      <c r="Q10" s="418" t="s">
        <v>218</v>
      </c>
      <c r="R10" s="434" t="s">
        <v>78</v>
      </c>
      <c r="S10" s="37">
        <v>44996.0</v>
      </c>
      <c r="T10" s="95" t="s">
        <v>25</v>
      </c>
      <c r="U10" s="418" t="s">
        <v>25</v>
      </c>
      <c r="V10" s="434" t="s">
        <v>79</v>
      </c>
      <c r="W10" s="37">
        <v>44997.0</v>
      </c>
      <c r="X10" s="95" t="s">
        <v>560</v>
      </c>
      <c r="Y10" s="418" t="s">
        <v>218</v>
      </c>
      <c r="Z10" s="434" t="s">
        <v>27</v>
      </c>
      <c r="AA10" s="495">
        <v>44998.0</v>
      </c>
      <c r="AB10" s="95" t="s">
        <v>276</v>
      </c>
      <c r="AC10" s="418" t="s">
        <v>218</v>
      </c>
    </row>
    <row r="11">
      <c r="A11" s="419" t="s">
        <v>82</v>
      </c>
      <c r="B11" s="420" t="s">
        <v>33</v>
      </c>
      <c r="C11" s="37">
        <v>44992.0</v>
      </c>
      <c r="D11" s="95" t="s">
        <v>47</v>
      </c>
      <c r="E11" s="418" t="s">
        <v>48</v>
      </c>
      <c r="F11" s="421" t="s">
        <v>46</v>
      </c>
      <c r="G11" s="495">
        <v>44993.0</v>
      </c>
      <c r="H11" s="95" t="s">
        <v>25</v>
      </c>
      <c r="I11" s="98" t="s">
        <v>25</v>
      </c>
      <c r="J11" s="420" t="s">
        <v>36</v>
      </c>
      <c r="K11" s="37">
        <v>44994.0</v>
      </c>
      <c r="L11" s="95" t="s">
        <v>199</v>
      </c>
      <c r="M11" s="98" t="s">
        <v>200</v>
      </c>
      <c r="N11" s="420" t="s">
        <v>37</v>
      </c>
      <c r="O11" s="37">
        <v>44995.0</v>
      </c>
      <c r="P11" s="95" t="s">
        <v>219</v>
      </c>
      <c r="Q11" s="98" t="s">
        <v>220</v>
      </c>
      <c r="R11" s="420" t="s">
        <v>40</v>
      </c>
      <c r="S11" s="37">
        <v>44996.0</v>
      </c>
      <c r="T11" s="95" t="s">
        <v>199</v>
      </c>
      <c r="U11" s="98" t="s">
        <v>200</v>
      </c>
      <c r="V11" s="96" t="s">
        <v>43</v>
      </c>
      <c r="W11" s="37">
        <v>44997.0</v>
      </c>
      <c r="X11" s="95" t="s">
        <v>944</v>
      </c>
      <c r="Y11" s="98" t="s">
        <v>343</v>
      </c>
      <c r="Z11" s="420" t="s">
        <v>44</v>
      </c>
      <c r="AA11" s="495">
        <v>44998.0</v>
      </c>
      <c r="AB11" s="95" t="s">
        <v>31</v>
      </c>
      <c r="AC11" s="98" t="s">
        <v>31</v>
      </c>
    </row>
    <row r="12">
      <c r="A12" s="423" t="s">
        <v>69</v>
      </c>
      <c r="B12" s="420" t="s">
        <v>33</v>
      </c>
      <c r="C12" s="37">
        <v>44992.0</v>
      </c>
      <c r="D12" s="95" t="s">
        <v>25</v>
      </c>
      <c r="E12" s="98" t="s">
        <v>25</v>
      </c>
      <c r="F12" s="421" t="s">
        <v>46</v>
      </c>
      <c r="G12" s="495">
        <v>44993.0</v>
      </c>
      <c r="H12" s="95" t="s">
        <v>47</v>
      </c>
      <c r="I12" s="418" t="s">
        <v>48</v>
      </c>
      <c r="J12" s="420" t="s">
        <v>36</v>
      </c>
      <c r="K12" s="37">
        <v>44994.0</v>
      </c>
      <c r="L12" s="95" t="s">
        <v>25</v>
      </c>
      <c r="M12" s="418" t="s">
        <v>25</v>
      </c>
      <c r="N12" s="420" t="s">
        <v>37</v>
      </c>
      <c r="O12" s="37">
        <v>44995.0</v>
      </c>
      <c r="P12" s="95" t="s">
        <v>47</v>
      </c>
      <c r="Q12" s="98" t="s">
        <v>48</v>
      </c>
      <c r="R12" s="420" t="s">
        <v>40</v>
      </c>
      <c r="S12" s="37">
        <v>44996.0</v>
      </c>
      <c r="T12" s="95" t="s">
        <v>47</v>
      </c>
      <c r="U12" s="98" t="s">
        <v>48</v>
      </c>
      <c r="V12" s="96" t="s">
        <v>43</v>
      </c>
      <c r="W12" s="37">
        <v>44997.0</v>
      </c>
      <c r="X12" s="95" t="s">
        <v>199</v>
      </c>
      <c r="Y12" s="418" t="s">
        <v>200</v>
      </c>
      <c r="Z12" s="420" t="s">
        <v>44</v>
      </c>
      <c r="AA12" s="495">
        <v>44998.0</v>
      </c>
      <c r="AB12" s="95" t="s">
        <v>112</v>
      </c>
      <c r="AC12" s="98" t="s">
        <v>71</v>
      </c>
    </row>
    <row r="13">
      <c r="A13" s="116" t="s">
        <v>52</v>
      </c>
      <c r="B13" s="422" t="s">
        <v>33</v>
      </c>
      <c r="C13" s="146">
        <v>44992.0</v>
      </c>
      <c r="D13" s="300" t="s">
        <v>219</v>
      </c>
      <c r="E13" s="300" t="s">
        <v>220</v>
      </c>
      <c r="F13" s="40" t="s">
        <v>46</v>
      </c>
      <c r="G13" s="498">
        <v>44993.0</v>
      </c>
      <c r="H13" s="300" t="s">
        <v>219</v>
      </c>
      <c r="I13" s="300" t="s">
        <v>220</v>
      </c>
      <c r="J13" s="422" t="s">
        <v>36</v>
      </c>
      <c r="K13" s="146">
        <v>44994.0</v>
      </c>
      <c r="L13" s="300" t="s">
        <v>47</v>
      </c>
      <c r="M13" s="300" t="s">
        <v>48</v>
      </c>
      <c r="N13" s="103"/>
      <c r="O13" s="104"/>
      <c r="P13" s="104"/>
      <c r="Q13" s="105"/>
      <c r="R13" s="422" t="s">
        <v>40</v>
      </c>
      <c r="S13" s="146">
        <v>44996.0</v>
      </c>
      <c r="T13" s="300" t="s">
        <v>947</v>
      </c>
      <c r="U13" s="300" t="s">
        <v>180</v>
      </c>
      <c r="V13" s="46"/>
      <c r="W13" s="45"/>
      <c r="X13" s="98"/>
      <c r="Y13" s="98"/>
      <c r="Z13" s="422" t="s">
        <v>44</v>
      </c>
      <c r="AA13" s="498">
        <v>44998.0</v>
      </c>
      <c r="AB13" s="300" t="s">
        <v>201</v>
      </c>
      <c r="AC13" s="300" t="s">
        <v>535</v>
      </c>
    </row>
    <row r="14">
      <c r="A14" s="116" t="s">
        <v>50</v>
      </c>
      <c r="B14" s="101"/>
      <c r="C14" s="101"/>
      <c r="D14" s="424"/>
      <c r="E14" s="424"/>
      <c r="F14" s="102"/>
      <c r="G14" s="102"/>
      <c r="H14" s="425"/>
      <c r="I14" s="425"/>
      <c r="J14" s="98"/>
      <c r="K14" s="45"/>
      <c r="L14" s="53"/>
      <c r="M14" s="39"/>
      <c r="N14" s="103"/>
      <c r="O14" s="104"/>
      <c r="P14" s="104"/>
      <c r="Q14" s="105"/>
      <c r="R14" s="104"/>
      <c r="S14" s="104"/>
      <c r="T14" s="141"/>
      <c r="U14" s="141"/>
      <c r="V14" s="104"/>
      <c r="W14" s="104"/>
      <c r="X14" s="104"/>
      <c r="Y14" s="105"/>
      <c r="Z14" s="104"/>
      <c r="AA14" s="104"/>
      <c r="AB14" s="104"/>
      <c r="AC14" s="105"/>
    </row>
    <row r="15">
      <c r="A15" s="100"/>
      <c r="B15" s="101"/>
      <c r="C15" s="101"/>
      <c r="D15" s="3"/>
      <c r="E15" s="4"/>
      <c r="F15" s="102"/>
      <c r="G15" s="102"/>
      <c r="H15" s="6" t="s">
        <v>85</v>
      </c>
      <c r="I15" s="4"/>
      <c r="N15" s="103"/>
      <c r="O15" s="104"/>
      <c r="P15" s="104"/>
      <c r="Q15" s="105"/>
      <c r="R15" s="104"/>
      <c r="S15" s="104"/>
      <c r="T15" s="9" t="s">
        <v>85</v>
      </c>
      <c r="U15" s="4"/>
      <c r="V15" s="104"/>
      <c r="W15" s="104"/>
      <c r="X15" s="104"/>
      <c r="Y15" s="105"/>
      <c r="Z15" s="104"/>
      <c r="AA15" s="104"/>
      <c r="AB15" s="104"/>
      <c r="AC15" s="105"/>
    </row>
    <row r="16">
      <c r="A16" s="7"/>
      <c r="B16" s="350"/>
      <c r="C16" s="350"/>
      <c r="D16" s="124"/>
      <c r="E16" s="351">
        <v>44991.0</v>
      </c>
      <c r="F16" s="387"/>
      <c r="G16" s="124"/>
      <c r="H16" s="124"/>
      <c r="I16" s="351">
        <v>44992.0</v>
      </c>
      <c r="J16" s="124"/>
      <c r="K16" s="124"/>
      <c r="L16" s="124"/>
      <c r="M16" s="351">
        <v>44993.0</v>
      </c>
      <c r="N16" s="8"/>
      <c r="O16" s="126"/>
      <c r="P16" s="126"/>
      <c r="Q16" s="405">
        <v>44994.0</v>
      </c>
      <c r="R16" s="126"/>
      <c r="S16" s="126"/>
      <c r="T16" s="126"/>
      <c r="U16" s="405">
        <v>44995.0</v>
      </c>
      <c r="V16" s="126"/>
      <c r="W16" s="126"/>
      <c r="X16" s="126"/>
      <c r="Y16" s="405">
        <v>44996.0</v>
      </c>
      <c r="Z16" s="126"/>
      <c r="AA16" s="126"/>
      <c r="AB16" s="126"/>
      <c r="AC16" s="405">
        <v>44997.0</v>
      </c>
    </row>
    <row r="17">
      <c r="A17" s="107"/>
      <c r="B17" s="26"/>
      <c r="C17" s="26"/>
      <c r="D17" s="26" t="s">
        <v>2</v>
      </c>
      <c r="E17" s="26" t="s">
        <v>3</v>
      </c>
      <c r="F17" s="26"/>
      <c r="G17" s="26"/>
      <c r="H17" s="26" t="s">
        <v>2</v>
      </c>
      <c r="I17" s="26" t="s">
        <v>7</v>
      </c>
      <c r="J17" s="26"/>
      <c r="K17" s="26"/>
      <c r="L17" s="26" t="s">
        <v>2</v>
      </c>
      <c r="M17" s="26" t="s">
        <v>8</v>
      </c>
      <c r="N17" s="28"/>
      <c r="O17" s="29"/>
      <c r="P17" s="29" t="s">
        <v>2</v>
      </c>
      <c r="Q17" s="29" t="s">
        <v>9</v>
      </c>
      <c r="R17" s="29"/>
      <c r="S17" s="29"/>
      <c r="T17" s="29" t="s">
        <v>2</v>
      </c>
      <c r="U17" s="29" t="s">
        <v>10</v>
      </c>
      <c r="V17" s="29"/>
      <c r="W17" s="29"/>
      <c r="X17" s="29" t="s">
        <v>2</v>
      </c>
      <c r="Y17" s="29" t="s">
        <v>11</v>
      </c>
      <c r="Z17" s="29"/>
      <c r="AA17" s="29"/>
      <c r="AB17" s="29" t="s">
        <v>2</v>
      </c>
      <c r="AC17" s="29" t="s">
        <v>12</v>
      </c>
    </row>
    <row r="18">
      <c r="A18" s="35" t="s">
        <v>50</v>
      </c>
      <c r="B18" s="64"/>
      <c r="C18" s="45"/>
      <c r="D18" s="53"/>
      <c r="E18" s="39"/>
      <c r="F18" s="46"/>
      <c r="G18" s="45"/>
      <c r="H18" s="53"/>
      <c r="I18" s="39"/>
      <c r="J18" s="64"/>
      <c r="K18" s="45"/>
      <c r="L18" s="53"/>
      <c r="M18" s="39"/>
      <c r="N18" s="43" t="s">
        <v>26</v>
      </c>
      <c r="O18" s="495">
        <v>44994.0</v>
      </c>
      <c r="P18" s="42" t="s">
        <v>279</v>
      </c>
      <c r="Q18" s="108" t="s">
        <v>280</v>
      </c>
      <c r="R18" s="46"/>
      <c r="S18" s="45"/>
      <c r="T18" s="53"/>
      <c r="U18" s="39"/>
      <c r="V18" s="46"/>
      <c r="W18" s="45"/>
      <c r="X18" s="53"/>
      <c r="Y18" s="39"/>
      <c r="Z18" s="64"/>
      <c r="AA18" s="45"/>
      <c r="AB18" s="53"/>
      <c r="AC18" s="92"/>
    </row>
    <row r="19">
      <c r="A19" s="35" t="s">
        <v>88</v>
      </c>
      <c r="B19" s="43" t="s">
        <v>19</v>
      </c>
      <c r="C19" s="37">
        <v>44991.0</v>
      </c>
      <c r="D19" s="42" t="s">
        <v>279</v>
      </c>
      <c r="E19" s="108" t="s">
        <v>280</v>
      </c>
      <c r="F19" s="66" t="s">
        <v>22</v>
      </c>
      <c r="G19" s="37">
        <v>44992.0</v>
      </c>
      <c r="H19" s="42" t="s">
        <v>279</v>
      </c>
      <c r="I19" s="108" t="s">
        <v>280</v>
      </c>
      <c r="J19" s="43" t="s">
        <v>24</v>
      </c>
      <c r="K19" s="37">
        <v>44993.0</v>
      </c>
      <c r="L19" s="42" t="s">
        <v>279</v>
      </c>
      <c r="M19" s="108" t="s">
        <v>280</v>
      </c>
      <c r="N19" s="43" t="s">
        <v>26</v>
      </c>
      <c r="O19" s="495">
        <v>44994.0</v>
      </c>
      <c r="P19" s="42" t="s">
        <v>25</v>
      </c>
      <c r="Q19" s="108" t="s">
        <v>25</v>
      </c>
      <c r="R19" s="66" t="s">
        <v>56</v>
      </c>
      <c r="S19" s="37">
        <v>44995.0</v>
      </c>
      <c r="T19" s="42" t="s">
        <v>91</v>
      </c>
      <c r="U19" s="108" t="s">
        <v>92</v>
      </c>
      <c r="V19" s="66" t="s">
        <v>57</v>
      </c>
      <c r="W19" s="37">
        <v>44996.0</v>
      </c>
      <c r="X19" s="42" t="s">
        <v>91</v>
      </c>
      <c r="Y19" s="108" t="s">
        <v>92</v>
      </c>
      <c r="Z19" s="43" t="s">
        <v>93</v>
      </c>
      <c r="AA19" s="37">
        <v>44997.0</v>
      </c>
      <c r="AB19" s="42" t="s">
        <v>211</v>
      </c>
      <c r="AC19" s="110" t="s">
        <v>66</v>
      </c>
    </row>
    <row r="20">
      <c r="A20" s="116" t="s">
        <v>97</v>
      </c>
      <c r="B20" s="420" t="s">
        <v>33</v>
      </c>
      <c r="C20" s="37">
        <v>44992.0</v>
      </c>
      <c r="D20" s="96" t="s">
        <v>281</v>
      </c>
      <c r="E20" s="110" t="s">
        <v>318</v>
      </c>
      <c r="F20" s="421" t="s">
        <v>46</v>
      </c>
      <c r="G20" s="495">
        <v>44993.0</v>
      </c>
      <c r="H20" s="96" t="s">
        <v>70</v>
      </c>
      <c r="I20" s="110" t="s">
        <v>71</v>
      </c>
      <c r="J20" s="420" t="s">
        <v>36</v>
      </c>
      <c r="K20" s="37">
        <v>44994.0</v>
      </c>
      <c r="L20" s="96" t="s">
        <v>70</v>
      </c>
      <c r="M20" s="110" t="s">
        <v>71</v>
      </c>
      <c r="N20" s="420" t="s">
        <v>37</v>
      </c>
      <c r="O20" s="37">
        <v>44995.0</v>
      </c>
      <c r="P20" s="42" t="s">
        <v>25</v>
      </c>
      <c r="Q20" s="108" t="s">
        <v>25</v>
      </c>
      <c r="R20" s="420" t="s">
        <v>40</v>
      </c>
      <c r="S20" s="37">
        <v>44996.0</v>
      </c>
      <c r="T20" s="114" t="s">
        <v>104</v>
      </c>
      <c r="U20" s="110" t="s">
        <v>225</v>
      </c>
      <c r="V20" s="96" t="s">
        <v>43</v>
      </c>
      <c r="W20" s="37">
        <v>44997.0</v>
      </c>
      <c r="X20" s="114" t="s">
        <v>100</v>
      </c>
      <c r="Y20" s="110" t="s">
        <v>101</v>
      </c>
      <c r="Z20" s="420" t="s">
        <v>44</v>
      </c>
      <c r="AA20" s="495">
        <v>44998.0</v>
      </c>
      <c r="AB20" s="96" t="s">
        <v>126</v>
      </c>
      <c r="AC20" s="110" t="s">
        <v>202</v>
      </c>
    </row>
    <row r="21">
      <c r="A21" s="109" t="s">
        <v>403</v>
      </c>
      <c r="B21" s="420" t="s">
        <v>33</v>
      </c>
      <c r="C21" s="37">
        <v>44992.0</v>
      </c>
      <c r="D21" s="96" t="s">
        <v>209</v>
      </c>
      <c r="E21" s="110" t="s">
        <v>210</v>
      </c>
      <c r="F21" s="421" t="s">
        <v>46</v>
      </c>
      <c r="G21" s="495">
        <v>44993.0</v>
      </c>
      <c r="H21" s="96" t="s">
        <v>98</v>
      </c>
      <c r="I21" s="110" t="s">
        <v>99</v>
      </c>
      <c r="J21" s="420" t="s">
        <v>36</v>
      </c>
      <c r="K21" s="37">
        <v>44994.0</v>
      </c>
      <c r="L21" s="96" t="s">
        <v>98</v>
      </c>
      <c r="M21" s="110" t="s">
        <v>99</v>
      </c>
      <c r="N21" s="420" t="s">
        <v>37</v>
      </c>
      <c r="O21" s="37">
        <v>44995.0</v>
      </c>
      <c r="P21" s="96" t="s">
        <v>577</v>
      </c>
      <c r="Q21" s="110" t="s">
        <v>535</v>
      </c>
      <c r="R21" s="420" t="s">
        <v>40</v>
      </c>
      <c r="S21" s="37">
        <v>44996.0</v>
      </c>
      <c r="T21" s="114" t="s">
        <v>100</v>
      </c>
      <c r="U21" s="110" t="s">
        <v>101</v>
      </c>
      <c r="V21" s="96" t="s">
        <v>43</v>
      </c>
      <c r="W21" s="37">
        <v>44997.0</v>
      </c>
      <c r="X21" s="114" t="s">
        <v>201</v>
      </c>
      <c r="Y21" s="110" t="s">
        <v>202</v>
      </c>
      <c r="Z21" s="420" t="s">
        <v>44</v>
      </c>
      <c r="AA21" s="495">
        <v>44998.0</v>
      </c>
      <c r="AB21" s="38" t="s">
        <v>25</v>
      </c>
      <c r="AC21" s="39" t="s">
        <v>25</v>
      </c>
    </row>
    <row r="22">
      <c r="A22" s="35" t="s">
        <v>82</v>
      </c>
      <c r="B22" s="420"/>
      <c r="C22" s="37"/>
      <c r="D22" s="96"/>
      <c r="E22" s="110"/>
      <c r="F22" s="732"/>
      <c r="G22" s="200"/>
      <c r="H22" s="39"/>
      <c r="I22" s="39"/>
      <c r="J22" s="292"/>
      <c r="K22" s="200"/>
      <c r="L22" s="39"/>
      <c r="M22" s="39"/>
      <c r="N22" s="420" t="s">
        <v>37</v>
      </c>
      <c r="O22" s="37">
        <v>44995.0</v>
      </c>
      <c r="P22" s="38" t="s">
        <v>948</v>
      </c>
      <c r="Q22" s="108" t="s">
        <v>51</v>
      </c>
      <c r="R22" s="420"/>
      <c r="S22" s="37"/>
      <c r="T22" s="38"/>
      <c r="U22" s="108"/>
      <c r="V22" s="96" t="s">
        <v>43</v>
      </c>
      <c r="W22" s="37">
        <v>44997.0</v>
      </c>
      <c r="X22" s="38" t="s">
        <v>949</v>
      </c>
      <c r="Y22" s="39" t="s">
        <v>950</v>
      </c>
      <c r="Z22" s="420" t="s">
        <v>44</v>
      </c>
      <c r="AA22" s="495">
        <v>44998.0</v>
      </c>
      <c r="AB22" s="96" t="s">
        <v>273</v>
      </c>
      <c r="AC22" s="110" t="s">
        <v>39</v>
      </c>
    </row>
    <row r="23">
      <c r="A23" s="35" t="s">
        <v>52</v>
      </c>
      <c r="B23" s="64"/>
      <c r="C23" s="45"/>
      <c r="D23" s="39"/>
      <c r="E23" s="39"/>
      <c r="F23" s="46"/>
      <c r="G23" s="45"/>
      <c r="H23" s="53"/>
      <c r="I23" s="39"/>
      <c r="J23" s="292"/>
      <c r="K23" s="45"/>
      <c r="L23" s="92"/>
      <c r="M23" s="92"/>
      <c r="N23" s="420" t="s">
        <v>37</v>
      </c>
      <c r="O23" s="37">
        <v>44995.0</v>
      </c>
      <c r="P23" s="96" t="s">
        <v>70</v>
      </c>
      <c r="Q23" s="110" t="s">
        <v>71</v>
      </c>
      <c r="R23" s="292"/>
      <c r="S23" s="45"/>
      <c r="T23" s="72"/>
      <c r="U23" s="92"/>
      <c r="V23" s="92"/>
      <c r="W23" s="104"/>
      <c r="X23" s="53"/>
      <c r="Y23" s="39"/>
      <c r="Z23" s="292"/>
      <c r="AA23" s="200"/>
      <c r="AB23" s="194"/>
      <c r="AC23" s="194"/>
    </row>
    <row r="24">
      <c r="A24" s="368"/>
      <c r="B24" s="361"/>
      <c r="C24" s="361"/>
      <c r="D24" s="3"/>
      <c r="E24" s="4"/>
      <c r="F24" s="124"/>
      <c r="G24" s="124"/>
      <c r="H24" s="6" t="s">
        <v>23</v>
      </c>
      <c r="I24" s="4"/>
      <c r="J24" s="124"/>
      <c r="K24" s="124"/>
      <c r="L24" s="7"/>
      <c r="M24" s="124"/>
      <c r="N24" s="8"/>
      <c r="O24" s="8"/>
      <c r="P24" s="8"/>
      <c r="Q24" s="126"/>
      <c r="R24" s="8"/>
      <c r="S24" s="8"/>
      <c r="T24" s="9" t="s">
        <v>23</v>
      </c>
      <c r="U24" s="4"/>
      <c r="V24" s="8"/>
      <c r="W24" s="8"/>
      <c r="X24" s="431"/>
      <c r="Y24" s="4"/>
      <c r="Z24" s="8"/>
      <c r="AA24" s="8"/>
      <c r="AB24" s="8"/>
      <c r="AC24" s="126"/>
    </row>
    <row r="25">
      <c r="A25" s="7"/>
      <c r="B25" s="350"/>
      <c r="C25" s="350"/>
      <c r="D25" s="124"/>
      <c r="E25" s="351">
        <v>44991.0</v>
      </c>
      <c r="F25" s="387"/>
      <c r="G25" s="124"/>
      <c r="H25" s="124"/>
      <c r="I25" s="351">
        <v>44992.0</v>
      </c>
      <c r="J25" s="124"/>
      <c r="K25" s="124"/>
      <c r="L25" s="124"/>
      <c r="M25" s="351">
        <v>44993.0</v>
      </c>
      <c r="N25" s="8"/>
      <c r="O25" s="126"/>
      <c r="P25" s="126"/>
      <c r="Q25" s="405">
        <v>44994.0</v>
      </c>
      <c r="R25" s="126"/>
      <c r="S25" s="126"/>
      <c r="T25" s="126"/>
      <c r="U25" s="405">
        <v>44995.0</v>
      </c>
      <c r="V25" s="126"/>
      <c r="W25" s="126"/>
      <c r="X25" s="126"/>
      <c r="Y25" s="405">
        <v>44996.0</v>
      </c>
      <c r="Z25" s="126"/>
      <c r="AA25" s="126"/>
      <c r="AB25" s="126"/>
      <c r="AC25" s="405">
        <v>44997.0</v>
      </c>
    </row>
    <row r="26">
      <c r="A26" s="107"/>
      <c r="B26" s="26"/>
      <c r="C26" s="26"/>
      <c r="D26" s="26" t="s">
        <v>2</v>
      </c>
      <c r="E26" s="26" t="s">
        <v>3</v>
      </c>
      <c r="F26" s="26"/>
      <c r="G26" s="26"/>
      <c r="H26" s="26" t="s">
        <v>2</v>
      </c>
      <c r="I26" s="26" t="s">
        <v>7</v>
      </c>
      <c r="J26" s="26"/>
      <c r="K26" s="26"/>
      <c r="L26" s="26" t="s">
        <v>2</v>
      </c>
      <c r="M26" s="26" t="s">
        <v>8</v>
      </c>
      <c r="N26" s="28"/>
      <c r="O26" s="29"/>
      <c r="P26" s="29" t="s">
        <v>2</v>
      </c>
      <c r="Q26" s="29" t="s">
        <v>9</v>
      </c>
      <c r="R26" s="29"/>
      <c r="S26" s="29"/>
      <c r="T26" s="29" t="s">
        <v>2</v>
      </c>
      <c r="U26" s="29" t="s">
        <v>10</v>
      </c>
      <c r="V26" s="29"/>
      <c r="W26" s="29"/>
      <c r="X26" s="29" t="s">
        <v>2</v>
      </c>
      <c r="Y26" s="29" t="s">
        <v>11</v>
      </c>
      <c r="Z26" s="29"/>
      <c r="AA26" s="29"/>
      <c r="AB26" s="29" t="s">
        <v>2</v>
      </c>
      <c r="AC26" s="29" t="s">
        <v>12</v>
      </c>
    </row>
    <row r="27">
      <c r="A27" s="35" t="s">
        <v>123</v>
      </c>
      <c r="B27" s="275" t="s">
        <v>62</v>
      </c>
      <c r="C27" s="37">
        <v>44992.0</v>
      </c>
      <c r="D27" s="352" t="s">
        <v>25</v>
      </c>
      <c r="E27" s="353" t="s">
        <v>25</v>
      </c>
      <c r="F27" s="369" t="s">
        <v>131</v>
      </c>
      <c r="G27" s="495">
        <v>44993.0</v>
      </c>
      <c r="H27" s="131" t="s">
        <v>117</v>
      </c>
      <c r="I27" s="433" t="s">
        <v>538</v>
      </c>
      <c r="J27" s="369" t="s">
        <v>64</v>
      </c>
      <c r="K27" s="37">
        <v>44994.0</v>
      </c>
      <c r="L27" s="131" t="s">
        <v>117</v>
      </c>
      <c r="M27" s="433" t="s">
        <v>538</v>
      </c>
      <c r="N27" s="434" t="s">
        <v>67</v>
      </c>
      <c r="O27" s="37">
        <v>44995.0</v>
      </c>
      <c r="P27" s="131" t="s">
        <v>117</v>
      </c>
      <c r="Q27" s="433" t="s">
        <v>538</v>
      </c>
      <c r="R27" s="434" t="s">
        <v>78</v>
      </c>
      <c r="S27" s="37">
        <v>44996.0</v>
      </c>
      <c r="T27" s="131" t="s">
        <v>117</v>
      </c>
      <c r="U27" s="433" t="s">
        <v>538</v>
      </c>
      <c r="V27" s="434" t="s">
        <v>79</v>
      </c>
      <c r="W27" s="37">
        <v>44997.0</v>
      </c>
      <c r="X27" s="131" t="s">
        <v>117</v>
      </c>
      <c r="Y27" s="433" t="s">
        <v>538</v>
      </c>
      <c r="Z27" s="434" t="s">
        <v>27</v>
      </c>
      <c r="AA27" s="495">
        <v>44998.0</v>
      </c>
      <c r="AB27" s="131" t="s">
        <v>951</v>
      </c>
      <c r="AC27" s="433" t="s">
        <v>903</v>
      </c>
    </row>
    <row r="28">
      <c r="A28" s="35" t="s">
        <v>501</v>
      </c>
      <c r="B28" s="275" t="s">
        <v>33</v>
      </c>
      <c r="C28" s="37">
        <v>44992.0</v>
      </c>
      <c r="D28" s="352" t="s">
        <v>25</v>
      </c>
      <c r="E28" s="353" t="s">
        <v>25</v>
      </c>
      <c r="F28" s="369" t="s">
        <v>46</v>
      </c>
      <c r="G28" s="495">
        <v>44993.0</v>
      </c>
      <c r="H28" s="352" t="s">
        <v>124</v>
      </c>
      <c r="I28" s="353" t="s">
        <v>125</v>
      </c>
      <c r="J28" s="38" t="s">
        <v>36</v>
      </c>
      <c r="K28" s="37">
        <v>44994.0</v>
      </c>
      <c r="L28" s="352" t="s">
        <v>124</v>
      </c>
      <c r="M28" s="353" t="s">
        <v>125</v>
      </c>
      <c r="N28" s="96" t="s">
        <v>37</v>
      </c>
      <c r="O28" s="37">
        <v>44995.0</v>
      </c>
      <c r="P28" s="131" t="s">
        <v>124</v>
      </c>
      <c r="Q28" s="433" t="s">
        <v>125</v>
      </c>
      <c r="R28" s="435" t="s">
        <v>40</v>
      </c>
      <c r="S28" s="37">
        <v>44996.0</v>
      </c>
      <c r="T28" s="131" t="s">
        <v>124</v>
      </c>
      <c r="U28" s="433" t="s">
        <v>125</v>
      </c>
      <c r="V28" s="435" t="s">
        <v>43</v>
      </c>
      <c r="W28" s="37">
        <v>44997.0</v>
      </c>
      <c r="X28" s="131" t="s">
        <v>166</v>
      </c>
      <c r="Y28" s="433" t="s">
        <v>166</v>
      </c>
      <c r="Z28" s="96" t="s">
        <v>44</v>
      </c>
      <c r="AA28" s="495">
        <v>44998.0</v>
      </c>
      <c r="AB28" s="131" t="s">
        <v>166</v>
      </c>
      <c r="AC28" s="433" t="s">
        <v>166</v>
      </c>
    </row>
    <row r="29">
      <c r="A29" s="67" t="s">
        <v>50</v>
      </c>
      <c r="B29" s="390" t="s">
        <v>62</v>
      </c>
      <c r="C29" s="146">
        <v>44992.0</v>
      </c>
      <c r="D29" s="725" t="s">
        <v>952</v>
      </c>
      <c r="E29" s="725" t="s">
        <v>309</v>
      </c>
      <c r="H29" s="140"/>
      <c r="I29" s="140"/>
      <c r="T29" s="142"/>
      <c r="U29" s="142"/>
      <c r="V29" s="436" t="s">
        <v>43</v>
      </c>
      <c r="W29" s="146">
        <v>44997.0</v>
      </c>
      <c r="X29" s="147" t="s">
        <v>124</v>
      </c>
      <c r="Y29" s="147" t="s">
        <v>125</v>
      </c>
      <c r="Z29" s="96" t="s">
        <v>44</v>
      </c>
      <c r="AA29" s="495">
        <v>44998.0</v>
      </c>
      <c r="AB29" s="391" t="s">
        <v>953</v>
      </c>
      <c r="AC29" s="147" t="s">
        <v>954</v>
      </c>
    </row>
    <row r="30">
      <c r="A30" s="68" t="s">
        <v>18</v>
      </c>
      <c r="H30" s="140"/>
      <c r="I30" s="140"/>
      <c r="T30" s="142"/>
      <c r="U30" s="142"/>
    </row>
    <row r="31">
      <c r="H31" s="6" t="s">
        <v>49</v>
      </c>
      <c r="I31" s="4"/>
      <c r="T31" s="9" t="s">
        <v>49</v>
      </c>
      <c r="U31" s="4"/>
    </row>
    <row r="32">
      <c r="A32" s="7"/>
      <c r="B32" s="350"/>
      <c r="C32" s="350"/>
      <c r="D32" s="124"/>
      <c r="E32" s="351">
        <v>44991.0</v>
      </c>
      <c r="F32" s="387"/>
      <c r="G32" s="124"/>
      <c r="H32" s="124"/>
      <c r="I32" s="351">
        <v>44992.0</v>
      </c>
      <c r="J32" s="124"/>
      <c r="K32" s="124"/>
      <c r="L32" s="124"/>
      <c r="M32" s="351">
        <v>44993.0</v>
      </c>
      <c r="N32" s="8"/>
      <c r="O32" s="126"/>
      <c r="P32" s="126"/>
      <c r="Q32" s="405">
        <v>44994.0</v>
      </c>
      <c r="R32" s="126"/>
      <c r="S32" s="126"/>
      <c r="T32" s="126"/>
      <c r="U32" s="405">
        <v>44995.0</v>
      </c>
      <c r="V32" s="126"/>
      <c r="W32" s="126"/>
      <c r="X32" s="126"/>
      <c r="Y32" s="405">
        <v>44996.0</v>
      </c>
      <c r="Z32" s="126"/>
      <c r="AA32" s="126"/>
      <c r="AB32" s="126"/>
      <c r="AC32" s="405">
        <v>44997.0</v>
      </c>
    </row>
    <row r="33">
      <c r="A33" s="107"/>
      <c r="B33" s="26"/>
      <c r="C33" s="26"/>
      <c r="D33" s="26" t="s">
        <v>2</v>
      </c>
      <c r="E33" s="26" t="s">
        <v>3</v>
      </c>
      <c r="F33" s="26"/>
      <c r="G33" s="26"/>
      <c r="H33" s="26" t="s">
        <v>2</v>
      </c>
      <c r="I33" s="26" t="s">
        <v>7</v>
      </c>
      <c r="J33" s="26"/>
      <c r="K33" s="26"/>
      <c r="L33" s="26" t="s">
        <v>2</v>
      </c>
      <c r="M33" s="26" t="s">
        <v>8</v>
      </c>
      <c r="N33" s="28"/>
      <c r="O33" s="29"/>
      <c r="P33" s="29" t="s">
        <v>2</v>
      </c>
      <c r="Q33" s="29" t="s">
        <v>9</v>
      </c>
      <c r="R33" s="29"/>
      <c r="S33" s="29"/>
      <c r="T33" s="29" t="s">
        <v>2</v>
      </c>
      <c r="U33" s="29" t="s">
        <v>10</v>
      </c>
      <c r="V33" s="29"/>
      <c r="W33" s="29"/>
      <c r="X33" s="29" t="s">
        <v>2</v>
      </c>
      <c r="Y33" s="29" t="s">
        <v>11</v>
      </c>
      <c r="Z33" s="29"/>
      <c r="AA33" s="29"/>
      <c r="AB33" s="29" t="s">
        <v>2</v>
      </c>
      <c r="AC33" s="29" t="s">
        <v>12</v>
      </c>
    </row>
    <row r="34">
      <c r="A34" s="67" t="s">
        <v>50</v>
      </c>
      <c r="B34" s="41" t="s">
        <v>33</v>
      </c>
      <c r="C34" s="37">
        <v>44992.0</v>
      </c>
      <c r="D34" s="352" t="s">
        <v>23</v>
      </c>
      <c r="E34" s="353" t="s">
        <v>23</v>
      </c>
      <c r="F34" s="369" t="s">
        <v>46</v>
      </c>
      <c r="G34" s="495">
        <v>44993.0</v>
      </c>
      <c r="H34" s="38" t="s">
        <v>25</v>
      </c>
      <c r="I34" s="39" t="s">
        <v>25</v>
      </c>
      <c r="J34" s="38" t="s">
        <v>36</v>
      </c>
      <c r="K34" s="37">
        <v>44994.0</v>
      </c>
      <c r="L34" s="131" t="s">
        <v>580</v>
      </c>
      <c r="M34" s="39" t="s">
        <v>138</v>
      </c>
      <c r="N34" s="96" t="s">
        <v>37</v>
      </c>
      <c r="O34" s="37">
        <v>44995.0</v>
      </c>
      <c r="P34" s="95" t="s">
        <v>31</v>
      </c>
      <c r="Q34" s="111" t="s">
        <v>258</v>
      </c>
      <c r="R34" s="47" t="s">
        <v>40</v>
      </c>
      <c r="S34" s="37">
        <v>44996.0</v>
      </c>
      <c r="T34" s="131" t="s">
        <v>25</v>
      </c>
      <c r="U34" s="111" t="s">
        <v>25</v>
      </c>
      <c r="V34" s="96" t="s">
        <v>43</v>
      </c>
      <c r="W34" s="37">
        <v>44997.0</v>
      </c>
      <c r="X34" s="96" t="s">
        <v>23</v>
      </c>
      <c r="Y34" s="92" t="s">
        <v>23</v>
      </c>
      <c r="Z34" s="47" t="s">
        <v>44</v>
      </c>
      <c r="AA34" s="495">
        <v>44998.0</v>
      </c>
      <c r="AB34" s="131" t="s">
        <v>955</v>
      </c>
      <c r="AC34" s="111" t="s">
        <v>138</v>
      </c>
    </row>
    <row r="35">
      <c r="A35" s="225" t="s">
        <v>45</v>
      </c>
      <c r="B35" s="390" t="s">
        <v>33</v>
      </c>
      <c r="C35" s="146">
        <v>44992.0</v>
      </c>
      <c r="D35" s="148" t="s">
        <v>955</v>
      </c>
      <c r="E35" s="92" t="s">
        <v>138</v>
      </c>
      <c r="F35" s="438"/>
      <c r="G35" s="439"/>
      <c r="H35" s="637"/>
      <c r="I35" s="637"/>
      <c r="J35" s="441"/>
      <c r="K35" s="442"/>
      <c r="L35" s="111"/>
      <c r="M35" s="15"/>
      <c r="N35" s="155"/>
      <c r="O35" s="165"/>
      <c r="P35" s="16"/>
      <c r="Q35" s="12"/>
      <c r="R35" s="514" t="s">
        <v>40</v>
      </c>
      <c r="S35" s="146">
        <v>44996.0</v>
      </c>
      <c r="T35" s="148" t="s">
        <v>581</v>
      </c>
      <c r="U35" s="92" t="s">
        <v>106</v>
      </c>
      <c r="V35" s="153"/>
      <c r="W35" s="444"/>
      <c r="X35" s="444"/>
      <c r="Y35" s="438"/>
      <c r="Z35" s="153"/>
      <c r="AA35" s="153"/>
      <c r="AB35" s="153"/>
      <c r="AC35" s="438"/>
    </row>
    <row r="36">
      <c r="A36" s="152" t="s">
        <v>54</v>
      </c>
      <c r="B36" s="171"/>
      <c r="C36" s="171"/>
      <c r="D36" s="609"/>
      <c r="E36" s="609"/>
      <c r="F36" s="438"/>
      <c r="G36" s="439"/>
      <c r="H36" s="637"/>
      <c r="I36" s="637"/>
      <c r="J36" s="441"/>
      <c r="K36" s="442"/>
      <c r="L36" s="155"/>
      <c r="M36" s="15"/>
      <c r="N36" s="155"/>
      <c r="O36" s="165"/>
      <c r="P36" s="16"/>
      <c r="Q36" s="12"/>
      <c r="R36" s="153"/>
      <c r="S36" s="171"/>
      <c r="T36" s="637"/>
      <c r="U36" s="637"/>
      <c r="V36" s="148" t="s">
        <v>43</v>
      </c>
      <c r="W36" s="146">
        <v>44997.0</v>
      </c>
      <c r="X36" s="148" t="s">
        <v>581</v>
      </c>
      <c r="Y36" s="148" t="s">
        <v>106</v>
      </c>
      <c r="Z36" s="153"/>
      <c r="AA36" s="153"/>
      <c r="AB36" s="153"/>
      <c r="AC36" s="438"/>
    </row>
    <row r="37">
      <c r="A37" s="165"/>
      <c r="B37" s="171"/>
      <c r="C37" s="171"/>
      <c r="D37" s="437"/>
      <c r="E37" s="81"/>
      <c r="F37" s="438"/>
      <c r="G37" s="439"/>
      <c r="H37" s="440" t="s">
        <v>499</v>
      </c>
      <c r="I37" s="4"/>
      <c r="J37" s="441"/>
      <c r="K37" s="442"/>
      <c r="L37" s="155"/>
      <c r="M37" s="15"/>
      <c r="N37" s="155"/>
      <c r="O37" s="165"/>
      <c r="P37" s="16"/>
      <c r="Q37" s="12"/>
      <c r="R37" s="153"/>
      <c r="S37" s="171"/>
      <c r="T37" s="440" t="s">
        <v>499</v>
      </c>
      <c r="U37" s="4"/>
      <c r="V37" s="444"/>
      <c r="W37" s="444"/>
      <c r="X37" s="444"/>
      <c r="Y37" s="438"/>
      <c r="Z37" s="153"/>
      <c r="AA37" s="153"/>
      <c r="AB37" s="153"/>
      <c r="AC37" s="438"/>
    </row>
    <row r="38">
      <c r="A38" s="7"/>
      <c r="B38" s="350"/>
      <c r="C38" s="350"/>
      <c r="D38" s="124"/>
      <c r="E38" s="351">
        <v>44984.0</v>
      </c>
      <c r="F38" s="387"/>
      <c r="G38" s="124"/>
      <c r="H38" s="124"/>
      <c r="I38" s="351">
        <v>44985.0</v>
      </c>
      <c r="J38" s="124"/>
      <c r="K38" s="124"/>
      <c r="L38" s="124"/>
      <c r="M38" s="351">
        <v>44986.0</v>
      </c>
      <c r="N38" s="8"/>
      <c r="O38" s="126"/>
      <c r="P38" s="126"/>
      <c r="Q38" s="405">
        <v>44987.0</v>
      </c>
      <c r="R38" s="126"/>
      <c r="S38" s="126"/>
      <c r="T38" s="126"/>
      <c r="U38" s="405">
        <v>44988.0</v>
      </c>
      <c r="V38" s="126"/>
      <c r="W38" s="126"/>
      <c r="X38" s="126"/>
      <c r="Y38" s="405">
        <v>44989.0</v>
      </c>
      <c r="Z38" s="126"/>
      <c r="AA38" s="126"/>
      <c r="AB38" s="126"/>
      <c r="AC38" s="405">
        <v>44990.0</v>
      </c>
    </row>
    <row r="39">
      <c r="A39" s="107"/>
      <c r="B39" s="26"/>
      <c r="C39" s="26"/>
      <c r="D39" s="26" t="s">
        <v>2</v>
      </c>
      <c r="E39" s="26" t="s">
        <v>3</v>
      </c>
      <c r="F39" s="26"/>
      <c r="G39" s="26"/>
      <c r="H39" s="26" t="s">
        <v>2</v>
      </c>
      <c r="I39" s="26" t="s">
        <v>7</v>
      </c>
      <c r="J39" s="26"/>
      <c r="K39" s="26"/>
      <c r="L39" s="26" t="s">
        <v>2</v>
      </c>
      <c r="M39" s="26" t="s">
        <v>8</v>
      </c>
      <c r="N39" s="28"/>
      <c r="O39" s="29"/>
      <c r="P39" s="29" t="s">
        <v>2</v>
      </c>
      <c r="Q39" s="29" t="s">
        <v>9</v>
      </c>
      <c r="R39" s="29"/>
      <c r="S39" s="29"/>
      <c r="T39" s="29" t="s">
        <v>2</v>
      </c>
      <c r="U39" s="29" t="s">
        <v>10</v>
      </c>
      <c r="V39" s="29"/>
      <c r="W39" s="29"/>
      <c r="X39" s="29" t="s">
        <v>2</v>
      </c>
      <c r="Y39" s="29" t="s">
        <v>11</v>
      </c>
      <c r="Z39" s="29"/>
      <c r="AA39" s="29"/>
      <c r="AB39" s="29" t="s">
        <v>2</v>
      </c>
      <c r="AC39" s="29" t="s">
        <v>12</v>
      </c>
    </row>
    <row r="40">
      <c r="A40" s="726" t="s">
        <v>52</v>
      </c>
      <c r="B40" s="41" t="s">
        <v>33</v>
      </c>
      <c r="C40" s="37">
        <v>44992.0</v>
      </c>
      <c r="D40" s="95" t="s">
        <v>258</v>
      </c>
      <c r="E40" s="502" t="s">
        <v>258</v>
      </c>
      <c r="F40" s="369" t="s">
        <v>46</v>
      </c>
      <c r="G40" s="495">
        <v>44993.0</v>
      </c>
      <c r="H40" s="95" t="s">
        <v>258</v>
      </c>
      <c r="I40" s="502" t="s">
        <v>258</v>
      </c>
      <c r="J40" s="38" t="s">
        <v>36</v>
      </c>
      <c r="K40" s="37">
        <v>44994.0</v>
      </c>
      <c r="L40" s="95" t="s">
        <v>258</v>
      </c>
      <c r="M40" s="502" t="s">
        <v>258</v>
      </c>
      <c r="N40" s="96" t="s">
        <v>37</v>
      </c>
      <c r="O40" s="37">
        <v>44995.0</v>
      </c>
      <c r="P40" s="95" t="s">
        <v>258</v>
      </c>
      <c r="Q40" s="502" t="s">
        <v>258</v>
      </c>
      <c r="R40" s="47" t="s">
        <v>40</v>
      </c>
      <c r="S40" s="37">
        <v>44996.0</v>
      </c>
      <c r="T40" s="131" t="s">
        <v>25</v>
      </c>
      <c r="U40" s="111" t="s">
        <v>25</v>
      </c>
      <c r="V40" s="435" t="s">
        <v>43</v>
      </c>
      <c r="W40" s="37">
        <v>44997.0</v>
      </c>
      <c r="X40" s="131" t="s">
        <v>25</v>
      </c>
      <c r="Y40" s="111" t="s">
        <v>25</v>
      </c>
      <c r="Z40" s="96" t="s">
        <v>44</v>
      </c>
      <c r="AA40" s="495">
        <v>44998.0</v>
      </c>
      <c r="AB40" s="98" t="s">
        <v>51</v>
      </c>
      <c r="AC40" s="98" t="s">
        <v>51</v>
      </c>
    </row>
    <row r="41">
      <c r="A41" s="67"/>
      <c r="D41" s="68"/>
    </row>
    <row r="42">
      <c r="A42" s="67"/>
      <c r="D42" s="68"/>
      <c r="H42" s="139"/>
      <c r="I42" s="139"/>
    </row>
    <row r="43">
      <c r="A43" s="538"/>
      <c r="B43" s="539"/>
      <c r="C43" s="539"/>
      <c r="D43" s="540"/>
      <c r="E43" s="539"/>
      <c r="F43" s="539"/>
      <c r="G43" s="539"/>
      <c r="H43" s="542"/>
      <c r="I43" s="542"/>
      <c r="J43" s="539"/>
      <c r="K43" s="539"/>
      <c r="L43" s="539"/>
      <c r="M43" s="539"/>
      <c r="N43" s="539"/>
      <c r="O43" s="539"/>
      <c r="P43" s="539"/>
      <c r="Q43" s="539"/>
      <c r="R43" s="539"/>
      <c r="S43" s="539"/>
      <c r="T43" s="539"/>
      <c r="U43" s="539"/>
      <c r="V43" s="539"/>
      <c r="W43" s="539"/>
      <c r="X43" s="539"/>
      <c r="Y43" s="539"/>
      <c r="Z43" s="539"/>
      <c r="AA43" s="539"/>
      <c r="AB43" s="539"/>
      <c r="AC43" s="539"/>
    </row>
    <row r="44">
      <c r="A44" s="538"/>
      <c r="B44" s="539"/>
      <c r="C44" s="539"/>
      <c r="D44" s="540"/>
      <c r="E44" s="539"/>
      <c r="F44" s="539"/>
      <c r="G44" s="539"/>
      <c r="H44" s="542"/>
      <c r="I44" s="542"/>
      <c r="J44" s="539"/>
      <c r="K44" s="539"/>
      <c r="L44" s="539"/>
      <c r="M44" s="539"/>
      <c r="N44" s="539"/>
      <c r="O44" s="539"/>
      <c r="P44" s="539"/>
      <c r="Q44" s="539"/>
      <c r="R44" s="539"/>
      <c r="S44" s="539"/>
      <c r="T44" s="539"/>
      <c r="U44" s="539"/>
      <c r="V44" s="539"/>
      <c r="W44" s="539"/>
      <c r="X44" s="539"/>
      <c r="Y44" s="539"/>
      <c r="Z44" s="539"/>
      <c r="AA44" s="539"/>
      <c r="AB44" s="539"/>
      <c r="AC44" s="539"/>
    </row>
    <row r="45">
      <c r="A45" s="67"/>
      <c r="D45" s="68"/>
      <c r="H45" s="139"/>
      <c r="I45" s="139"/>
    </row>
    <row r="46">
      <c r="A46" s="67"/>
      <c r="D46" s="68"/>
      <c r="H46" s="6" t="s">
        <v>151</v>
      </c>
      <c r="I46" s="4"/>
    </row>
    <row r="47">
      <c r="A47" s="67"/>
      <c r="D47" s="190" t="s">
        <v>956</v>
      </c>
      <c r="E47" s="191" t="s">
        <v>23</v>
      </c>
      <c r="H47" s="288" t="s">
        <v>956</v>
      </c>
      <c r="I47" s="27" t="s">
        <v>49</v>
      </c>
      <c r="L47" s="190" t="s">
        <v>51</v>
      </c>
      <c r="M47" s="187" t="s">
        <v>49</v>
      </c>
      <c r="P47" s="190" t="s">
        <v>2</v>
      </c>
      <c r="Q47" s="190" t="s">
        <v>31</v>
      </c>
      <c r="T47" s="288" t="s">
        <v>49</v>
      </c>
      <c r="U47" s="733" t="s">
        <v>10</v>
      </c>
      <c r="X47" s="190" t="s">
        <v>1</v>
      </c>
      <c r="Y47" s="288" t="s">
        <v>49</v>
      </c>
      <c r="AB47" s="288" t="s">
        <v>49</v>
      </c>
      <c r="AC47" s="191" t="s">
        <v>23</v>
      </c>
    </row>
    <row r="48">
      <c r="A48" s="693" t="s">
        <v>50</v>
      </c>
      <c r="B48" s="41" t="s">
        <v>33</v>
      </c>
      <c r="C48" s="37">
        <v>44992.0</v>
      </c>
      <c r="D48" s="725" t="s">
        <v>952</v>
      </c>
      <c r="E48" s="186" t="s">
        <v>309</v>
      </c>
      <c r="F48" s="369" t="s">
        <v>46</v>
      </c>
      <c r="G48" s="495">
        <v>44993.0</v>
      </c>
      <c r="H48" s="300" t="s">
        <v>25</v>
      </c>
      <c r="I48" s="98" t="s">
        <v>25</v>
      </c>
      <c r="J48" s="38" t="s">
        <v>64</v>
      </c>
      <c r="K48" s="37">
        <v>44994.0</v>
      </c>
      <c r="L48" s="300" t="s">
        <v>179</v>
      </c>
      <c r="M48" s="147" t="s">
        <v>580</v>
      </c>
      <c r="N48" s="43" t="s">
        <v>26</v>
      </c>
      <c r="O48" s="37">
        <v>44994.0</v>
      </c>
      <c r="P48" s="145" t="s">
        <v>279</v>
      </c>
      <c r="Q48" s="40" t="s">
        <v>280</v>
      </c>
      <c r="R48" s="66" t="s">
        <v>56</v>
      </c>
      <c r="S48" s="37">
        <v>44995.0</v>
      </c>
      <c r="T48" s="131" t="s">
        <v>25</v>
      </c>
      <c r="U48" s="111" t="s">
        <v>25</v>
      </c>
      <c r="V48" s="66" t="s">
        <v>57</v>
      </c>
      <c r="W48" s="37">
        <v>44996.0</v>
      </c>
      <c r="X48" s="40" t="s">
        <v>207</v>
      </c>
      <c r="Y48" s="434" t="s">
        <v>581</v>
      </c>
      <c r="Z48" s="47" t="s">
        <v>44</v>
      </c>
      <c r="AA48" s="495">
        <v>44998.0</v>
      </c>
      <c r="AB48" s="131" t="s">
        <v>955</v>
      </c>
      <c r="AC48" s="391" t="s">
        <v>953</v>
      </c>
    </row>
    <row r="49">
      <c r="A49" s="67"/>
      <c r="D49" s="136"/>
      <c r="E49" s="51"/>
      <c r="H49" s="98"/>
      <c r="I49" s="197"/>
      <c r="L49" s="98"/>
      <c r="M49" s="39"/>
      <c r="P49" s="53"/>
      <c r="Q49" s="39"/>
      <c r="X49" s="53"/>
      <c r="Y49" s="39"/>
      <c r="AB49" s="53"/>
      <c r="AC49" s="39"/>
    </row>
    <row r="50">
      <c r="A50" s="67"/>
      <c r="D50" s="53"/>
      <c r="E50" s="39"/>
      <c r="H50" s="98"/>
      <c r="I50" s="197"/>
      <c r="L50" s="98"/>
      <c r="M50" s="39"/>
      <c r="P50" s="53"/>
      <c r="Q50" s="39"/>
      <c r="T50" s="53"/>
      <c r="U50" s="39"/>
      <c r="X50" s="53"/>
      <c r="Y50" s="39"/>
      <c r="AB50" s="53"/>
      <c r="AC50" s="39"/>
    </row>
    <row r="51">
      <c r="A51" s="67"/>
      <c r="D51" s="42" t="s">
        <v>499</v>
      </c>
      <c r="E51" s="40" t="s">
        <v>51</v>
      </c>
      <c r="H51" s="187" t="s">
        <v>499</v>
      </c>
      <c r="I51" s="40" t="s">
        <v>51</v>
      </c>
      <c r="L51" s="187" t="s">
        <v>499</v>
      </c>
      <c r="M51" s="191" t="s">
        <v>51</v>
      </c>
      <c r="P51" s="187" t="s">
        <v>499</v>
      </c>
      <c r="Q51" s="191" t="s">
        <v>31</v>
      </c>
      <c r="T51" s="96" t="s">
        <v>499</v>
      </c>
      <c r="U51" s="733" t="s">
        <v>10</v>
      </c>
      <c r="X51" s="96" t="s">
        <v>499</v>
      </c>
      <c r="Y51" s="39" t="s">
        <v>11</v>
      </c>
      <c r="AB51" s="145" t="s">
        <v>51</v>
      </c>
      <c r="AC51" s="39" t="s">
        <v>920</v>
      </c>
    </row>
    <row r="52">
      <c r="A52" s="716" t="s">
        <v>52</v>
      </c>
      <c r="B52" s="41" t="s">
        <v>33</v>
      </c>
      <c r="C52" s="37">
        <v>44992.0</v>
      </c>
      <c r="D52" s="95" t="s">
        <v>258</v>
      </c>
      <c r="E52" s="300" t="s">
        <v>219</v>
      </c>
      <c r="F52" s="501" t="s">
        <v>46</v>
      </c>
      <c r="G52" s="495">
        <v>44993.0</v>
      </c>
      <c r="H52" s="95" t="s">
        <v>258</v>
      </c>
      <c r="I52" s="300" t="s">
        <v>219</v>
      </c>
      <c r="J52" s="38" t="s">
        <v>36</v>
      </c>
      <c r="K52" s="37">
        <v>44994.0</v>
      </c>
      <c r="L52" s="95" t="s">
        <v>258</v>
      </c>
      <c r="M52" s="300" t="s">
        <v>199</v>
      </c>
      <c r="N52" s="96" t="s">
        <v>37</v>
      </c>
      <c r="O52" s="37">
        <v>44995.0</v>
      </c>
      <c r="P52" s="95" t="s">
        <v>258</v>
      </c>
      <c r="Q52" s="148" t="s">
        <v>70</v>
      </c>
      <c r="R52" s="47" t="s">
        <v>40</v>
      </c>
      <c r="S52" s="37">
        <v>44996.0</v>
      </c>
      <c r="T52" s="38" t="s">
        <v>25</v>
      </c>
      <c r="U52" s="39" t="s">
        <v>25</v>
      </c>
      <c r="V52" s="435" t="s">
        <v>43</v>
      </c>
      <c r="W52" s="37">
        <v>44997.0</v>
      </c>
      <c r="X52" s="131"/>
      <c r="Y52" s="111"/>
      <c r="Z52" s="422" t="s">
        <v>44</v>
      </c>
      <c r="AA52" s="498">
        <v>44998.0</v>
      </c>
      <c r="AB52" s="300" t="s">
        <v>281</v>
      </c>
      <c r="AC52" s="98" t="s">
        <v>318</v>
      </c>
    </row>
    <row r="53">
      <c r="A53" s="67"/>
      <c r="D53" s="68"/>
    </row>
    <row r="54">
      <c r="A54" s="67"/>
      <c r="D54" s="374" t="s">
        <v>49</v>
      </c>
      <c r="E54" s="39" t="s">
        <v>809</v>
      </c>
      <c r="H54" s="42" t="s">
        <v>1</v>
      </c>
      <c r="I54" s="39" t="s">
        <v>7</v>
      </c>
      <c r="L54" s="42" t="s">
        <v>1</v>
      </c>
      <c r="M54" s="39" t="s">
        <v>8</v>
      </c>
      <c r="P54" s="42" t="s">
        <v>1</v>
      </c>
      <c r="Q54" s="39" t="s">
        <v>957</v>
      </c>
      <c r="T54" s="145" t="s">
        <v>49</v>
      </c>
      <c r="U54" s="108" t="s">
        <v>958</v>
      </c>
      <c r="X54" s="42" t="s">
        <v>1</v>
      </c>
      <c r="Y54" s="108" t="s">
        <v>11</v>
      </c>
      <c r="AB54" s="42" t="s">
        <v>1</v>
      </c>
      <c r="AC54" s="108" t="s">
        <v>920</v>
      </c>
    </row>
    <row r="55">
      <c r="A55" s="684" t="s">
        <v>45</v>
      </c>
      <c r="B55" s="275" t="s">
        <v>33</v>
      </c>
      <c r="C55" s="37">
        <v>44992.0</v>
      </c>
      <c r="D55" s="148" t="s">
        <v>955</v>
      </c>
      <c r="E55" s="92" t="s">
        <v>138</v>
      </c>
      <c r="F55" s="38" t="s">
        <v>46</v>
      </c>
      <c r="G55" s="495">
        <v>44993.0</v>
      </c>
      <c r="H55" s="38" t="s">
        <v>38</v>
      </c>
      <c r="I55" s="39" t="s">
        <v>39</v>
      </c>
      <c r="J55" s="38" t="s">
        <v>36</v>
      </c>
      <c r="K55" s="37">
        <v>44994.0</v>
      </c>
      <c r="L55" s="38" t="s">
        <v>38</v>
      </c>
      <c r="M55" s="39" t="s">
        <v>39</v>
      </c>
      <c r="N55" s="47" t="s">
        <v>37</v>
      </c>
      <c r="O55" s="37">
        <v>44995.0</v>
      </c>
      <c r="P55" s="38" t="s">
        <v>38</v>
      </c>
      <c r="Q55" s="39" t="s">
        <v>39</v>
      </c>
      <c r="R55" s="406" t="s">
        <v>40</v>
      </c>
      <c r="S55" s="146">
        <v>44996.0</v>
      </c>
      <c r="T55" s="148" t="s">
        <v>581</v>
      </c>
      <c r="U55" s="148" t="s">
        <v>106</v>
      </c>
      <c r="V55" s="47" t="s">
        <v>43</v>
      </c>
      <c r="W55" s="37">
        <v>44997.0</v>
      </c>
      <c r="X55" s="38" t="s">
        <v>25</v>
      </c>
      <c r="Y55" s="39" t="s">
        <v>25</v>
      </c>
      <c r="Z55" s="47" t="s">
        <v>44</v>
      </c>
      <c r="AA55" s="495">
        <v>44998.0</v>
      </c>
      <c r="AB55" s="38" t="s">
        <v>25</v>
      </c>
      <c r="AC55" s="39" t="s">
        <v>25</v>
      </c>
    </row>
    <row r="56">
      <c r="A56" s="67"/>
      <c r="D56" s="68"/>
    </row>
    <row r="57">
      <c r="A57" s="67"/>
      <c r="D57" s="68"/>
    </row>
    <row r="58">
      <c r="A58" s="67" t="s">
        <v>18</v>
      </c>
      <c r="D58" s="68" t="s">
        <v>295</v>
      </c>
    </row>
    <row r="59">
      <c r="A59" s="67" t="s">
        <v>52</v>
      </c>
      <c r="D59" s="68" t="s">
        <v>295</v>
      </c>
    </row>
    <row r="60">
      <c r="A60" s="67" t="s">
        <v>176</v>
      </c>
      <c r="D60" s="68" t="s">
        <v>168</v>
      </c>
    </row>
    <row r="61">
      <c r="A61" s="225" t="s">
        <v>69</v>
      </c>
      <c r="B61" s="152"/>
      <c r="C61" s="153"/>
      <c r="D61" s="152" t="s">
        <v>959</v>
      </c>
      <c r="Y61" s="226"/>
      <c r="Z61" s="226"/>
    </row>
    <row r="62">
      <c r="A62" s="225" t="s">
        <v>45</v>
      </c>
      <c r="B62" s="153"/>
      <c r="C62" s="153"/>
      <c r="D62" s="152" t="s">
        <v>921</v>
      </c>
      <c r="Y62" s="226"/>
      <c r="Z62" s="226"/>
    </row>
    <row r="63">
      <c r="A63" s="67" t="s">
        <v>54</v>
      </c>
      <c r="D63" s="68" t="s">
        <v>171</v>
      </c>
      <c r="Y63" s="228"/>
      <c r="Z63" s="228"/>
    </row>
    <row r="64">
      <c r="A64" s="67" t="s">
        <v>88</v>
      </c>
      <c r="D64" s="68" t="s">
        <v>169</v>
      </c>
    </row>
    <row r="65">
      <c r="A65" s="225" t="s">
        <v>403</v>
      </c>
      <c r="B65" s="152"/>
      <c r="C65" s="153"/>
      <c r="D65" s="152" t="s">
        <v>174</v>
      </c>
      <c r="E65" s="153"/>
      <c r="F65" s="153"/>
    </row>
    <row r="66">
      <c r="A66" s="225" t="s">
        <v>82</v>
      </c>
      <c r="B66" s="152"/>
      <c r="C66" s="153"/>
      <c r="D66" s="152" t="s">
        <v>171</v>
      </c>
      <c r="E66" s="153"/>
      <c r="F66" s="153"/>
    </row>
    <row r="67">
      <c r="A67" s="225" t="s">
        <v>123</v>
      </c>
      <c r="B67" s="152"/>
      <c r="C67" s="153"/>
      <c r="D67" s="152" t="s">
        <v>175</v>
      </c>
      <c r="E67" s="153"/>
      <c r="F67" s="153"/>
    </row>
    <row r="68">
      <c r="A68" s="225" t="s">
        <v>501</v>
      </c>
      <c r="B68" s="152"/>
      <c r="C68" s="153"/>
      <c r="D68" s="152" t="s">
        <v>175</v>
      </c>
      <c r="E68" s="236"/>
      <c r="F68" s="153"/>
    </row>
    <row r="69">
      <c r="A69" s="225" t="s">
        <v>97</v>
      </c>
      <c r="B69" s="152"/>
      <c r="C69" s="153"/>
      <c r="D69" s="68" t="s">
        <v>168</v>
      </c>
      <c r="E69" s="236"/>
      <c r="F69" s="153"/>
    </row>
    <row r="70">
      <c r="A70" s="153"/>
      <c r="B70" s="153"/>
      <c r="C70" s="153"/>
      <c r="D70" s="153"/>
      <c r="E70" s="136"/>
      <c r="F70" s="117"/>
    </row>
    <row r="71">
      <c r="A71" s="153"/>
      <c r="B71" s="153"/>
      <c r="C71" s="153"/>
      <c r="D71" s="153" t="s">
        <v>1</v>
      </c>
      <c r="E71" s="136"/>
      <c r="F71" s="117"/>
    </row>
    <row r="72">
      <c r="A72" s="153"/>
      <c r="B72" s="153"/>
      <c r="C72" s="153"/>
      <c r="D72" s="153" t="s">
        <v>547</v>
      </c>
      <c r="E72" s="136"/>
      <c r="F72" s="153"/>
    </row>
    <row r="73">
      <c r="A73" s="153"/>
      <c r="B73" s="153"/>
      <c r="C73" s="153"/>
      <c r="D73" s="153" t="s">
        <v>31</v>
      </c>
      <c r="E73" s="152"/>
      <c r="F73" s="153"/>
    </row>
    <row r="74">
      <c r="A74" s="153"/>
      <c r="B74" s="153"/>
      <c r="C74" s="153"/>
      <c r="D74" s="153" t="s">
        <v>23</v>
      </c>
      <c r="E74" s="136">
        <v>73.5</v>
      </c>
      <c r="F74" s="153"/>
    </row>
    <row r="75">
      <c r="A75" s="153"/>
      <c r="B75" s="153"/>
      <c r="C75" s="153"/>
      <c r="D75" s="152" t="s">
        <v>49</v>
      </c>
      <c r="E75" s="380"/>
      <c r="F75" s="153"/>
    </row>
    <row r="76">
      <c r="D76" s="68" t="s">
        <v>51</v>
      </c>
      <c r="E76" s="99"/>
    </row>
  </sheetData>
  <mergeCells count="18">
    <mergeCell ref="D1:E1"/>
    <mergeCell ref="H1:I1"/>
    <mergeCell ref="T1:U1"/>
    <mergeCell ref="H7:I7"/>
    <mergeCell ref="T7:U7"/>
    <mergeCell ref="H15:I15"/>
    <mergeCell ref="T15:U15"/>
    <mergeCell ref="D37:E37"/>
    <mergeCell ref="H37:I37"/>
    <mergeCell ref="T37:U37"/>
    <mergeCell ref="H46:I46"/>
    <mergeCell ref="D15:E15"/>
    <mergeCell ref="D24:E24"/>
    <mergeCell ref="H24:I24"/>
    <mergeCell ref="T24:U24"/>
    <mergeCell ref="X24:Y24"/>
    <mergeCell ref="H31:I31"/>
    <mergeCell ref="T31:U3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6.88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44984.0</v>
      </c>
      <c r="F2" s="387"/>
      <c r="G2" s="124"/>
      <c r="H2" s="124"/>
      <c r="I2" s="351">
        <v>44985.0</v>
      </c>
      <c r="J2" s="124"/>
      <c r="K2" s="124"/>
      <c r="L2" s="124"/>
      <c r="M2" s="351">
        <v>44986.0</v>
      </c>
      <c r="N2" s="8"/>
      <c r="O2" s="126"/>
      <c r="P2" s="126"/>
      <c r="Q2" s="405">
        <v>44987.0</v>
      </c>
      <c r="R2" s="126"/>
      <c r="S2" s="126"/>
      <c r="T2" s="126"/>
      <c r="U2" s="405">
        <v>44988.0</v>
      </c>
      <c r="V2" s="126"/>
      <c r="W2" s="126"/>
      <c r="X2" s="126"/>
      <c r="Y2" s="405">
        <v>44989.0</v>
      </c>
      <c r="Z2" s="126"/>
      <c r="AA2" s="126"/>
      <c r="AB2" s="126"/>
      <c r="AC2" s="405">
        <v>44990.0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43" t="s">
        <v>19</v>
      </c>
      <c r="C4" s="37">
        <v>44984.0</v>
      </c>
      <c r="D4" s="38" t="s">
        <v>207</v>
      </c>
      <c r="E4" s="39" t="s">
        <v>208</v>
      </c>
      <c r="F4" s="275" t="s">
        <v>22</v>
      </c>
      <c r="G4" s="37">
        <v>44985.0</v>
      </c>
      <c r="H4" s="38" t="s">
        <v>20</v>
      </c>
      <c r="I4" s="39" t="s">
        <v>21</v>
      </c>
      <c r="J4" s="95" t="s">
        <v>24</v>
      </c>
      <c r="K4" s="37">
        <v>44986.0</v>
      </c>
      <c r="L4" s="38" t="s">
        <v>20</v>
      </c>
      <c r="M4" s="39" t="s">
        <v>21</v>
      </c>
      <c r="N4" s="43" t="s">
        <v>26</v>
      </c>
      <c r="O4" s="495">
        <v>44987.0</v>
      </c>
      <c r="P4" s="38" t="s">
        <v>20</v>
      </c>
      <c r="Q4" s="39" t="s">
        <v>21</v>
      </c>
      <c r="R4" s="47" t="s">
        <v>56</v>
      </c>
      <c r="S4" s="37">
        <v>44988.0</v>
      </c>
      <c r="T4" s="38" t="s">
        <v>207</v>
      </c>
      <c r="U4" s="39" t="s">
        <v>208</v>
      </c>
      <c r="V4" s="66" t="s">
        <v>57</v>
      </c>
      <c r="W4" s="37">
        <v>44989.0</v>
      </c>
      <c r="X4" s="38" t="s">
        <v>25</v>
      </c>
      <c r="Y4" s="39" t="s">
        <v>25</v>
      </c>
      <c r="Z4" s="47" t="s">
        <v>93</v>
      </c>
      <c r="AA4" s="37">
        <v>44990.0</v>
      </c>
      <c r="AB4" s="131" t="s">
        <v>25</v>
      </c>
      <c r="AC4" s="111" t="s">
        <v>25</v>
      </c>
    </row>
    <row r="5">
      <c r="A5" s="35" t="s">
        <v>45</v>
      </c>
      <c r="B5" s="275" t="s">
        <v>33</v>
      </c>
      <c r="C5" s="37">
        <v>44985.0</v>
      </c>
      <c r="D5" s="42" t="s">
        <v>49</v>
      </c>
      <c r="E5" s="42" t="s">
        <v>49</v>
      </c>
      <c r="F5" s="421" t="s">
        <v>46</v>
      </c>
      <c r="G5" s="495">
        <v>44986.0</v>
      </c>
      <c r="H5" s="38" t="s">
        <v>38</v>
      </c>
      <c r="I5" s="39" t="s">
        <v>39</v>
      </c>
      <c r="J5" s="38" t="s">
        <v>36</v>
      </c>
      <c r="K5" s="37">
        <v>44987.0</v>
      </c>
      <c r="L5" s="38" t="s">
        <v>38</v>
      </c>
      <c r="M5" s="39" t="s">
        <v>39</v>
      </c>
      <c r="N5" s="47" t="s">
        <v>37</v>
      </c>
      <c r="O5" s="37">
        <v>44988.0</v>
      </c>
      <c r="P5" s="38" t="s">
        <v>38</v>
      </c>
      <c r="Q5" s="39" t="s">
        <v>39</v>
      </c>
      <c r="R5" s="47" t="s">
        <v>40</v>
      </c>
      <c r="S5" s="37">
        <v>44989.0</v>
      </c>
      <c r="T5" s="148" t="s">
        <v>49</v>
      </c>
      <c r="U5" s="148" t="s">
        <v>49</v>
      </c>
      <c r="V5" s="47" t="s">
        <v>43</v>
      </c>
      <c r="W5" s="37">
        <v>44990.0</v>
      </c>
      <c r="X5" s="96" t="s">
        <v>25</v>
      </c>
      <c r="Y5" s="110" t="s">
        <v>25</v>
      </c>
      <c r="Z5" s="47" t="s">
        <v>44</v>
      </c>
      <c r="AA5" s="495">
        <v>44991.0</v>
      </c>
      <c r="AB5" s="131" t="s">
        <v>25</v>
      </c>
      <c r="AC5" s="111" t="s">
        <v>25</v>
      </c>
    </row>
    <row r="6">
      <c r="A6" s="67" t="s">
        <v>50</v>
      </c>
      <c r="D6" s="68"/>
      <c r="H6" s="140"/>
      <c r="I6" s="140"/>
      <c r="J6" s="70"/>
      <c r="K6" s="71"/>
      <c r="L6" s="51"/>
      <c r="M6" s="51"/>
      <c r="N6" s="75"/>
      <c r="O6" s="68"/>
      <c r="P6" s="32"/>
      <c r="Q6" s="32"/>
      <c r="T6" s="142"/>
      <c r="U6" s="141"/>
      <c r="V6" s="428" t="s">
        <v>57</v>
      </c>
      <c r="W6" s="146">
        <v>44989.0</v>
      </c>
      <c r="X6" s="40" t="s">
        <v>207</v>
      </c>
      <c r="Y6" s="40" t="s">
        <v>208</v>
      </c>
      <c r="Z6" s="92"/>
      <c r="AA6" s="202"/>
      <c r="AB6" s="297"/>
      <c r="AC6" s="297"/>
    </row>
    <row r="7">
      <c r="D7" s="68"/>
      <c r="H7" s="6" t="s">
        <v>51</v>
      </c>
      <c r="I7" s="4"/>
      <c r="J7" s="70"/>
      <c r="K7" s="71"/>
      <c r="L7" s="51"/>
      <c r="M7" s="51"/>
      <c r="N7" s="75"/>
      <c r="O7" s="68"/>
      <c r="P7" s="32"/>
      <c r="Q7" s="32"/>
      <c r="T7" s="9" t="s">
        <v>51</v>
      </c>
      <c r="U7" s="4"/>
      <c r="Z7" s="92"/>
      <c r="AA7" s="45"/>
      <c r="AB7" s="297"/>
      <c r="AC7" s="297"/>
    </row>
    <row r="8">
      <c r="A8" s="7"/>
      <c r="B8" s="350"/>
      <c r="C8" s="350"/>
      <c r="D8" s="124"/>
      <c r="E8" s="351">
        <v>44984.0</v>
      </c>
      <c r="F8" s="387"/>
      <c r="G8" s="124"/>
      <c r="H8" s="124"/>
      <c r="I8" s="351">
        <v>44985.0</v>
      </c>
      <c r="J8" s="124"/>
      <c r="K8" s="124"/>
      <c r="L8" s="124"/>
      <c r="M8" s="351">
        <v>44986.0</v>
      </c>
      <c r="N8" s="8"/>
      <c r="O8" s="126"/>
      <c r="P8" s="126"/>
      <c r="Q8" s="405">
        <v>44987.0</v>
      </c>
      <c r="R8" s="126"/>
      <c r="S8" s="126"/>
      <c r="T8" s="126"/>
      <c r="U8" s="405">
        <v>44988.0</v>
      </c>
      <c r="V8" s="126"/>
      <c r="W8" s="126"/>
      <c r="X8" s="126"/>
      <c r="Y8" s="405">
        <v>44989.0</v>
      </c>
      <c r="Z8" s="126"/>
      <c r="AA8" s="126"/>
      <c r="AB8" s="126"/>
      <c r="AC8" s="405">
        <v>44990.0</v>
      </c>
    </row>
    <row r="9">
      <c r="A9" s="153"/>
      <c r="B9" s="11"/>
      <c r="C9" s="17"/>
      <c r="D9" s="413" t="s">
        <v>2</v>
      </c>
      <c r="E9" s="26" t="s">
        <v>3</v>
      </c>
      <c r="F9" s="14"/>
      <c r="G9" s="18"/>
      <c r="H9" s="413" t="s">
        <v>2</v>
      </c>
      <c r="I9" s="413" t="s">
        <v>7</v>
      </c>
      <c r="J9" s="15"/>
      <c r="K9" s="18"/>
      <c r="L9" s="413" t="s">
        <v>2</v>
      </c>
      <c r="M9" s="447" t="s">
        <v>8</v>
      </c>
      <c r="N9" s="11"/>
      <c r="O9" s="18"/>
      <c r="P9" s="413" t="s">
        <v>2</v>
      </c>
      <c r="Q9" s="29" t="s">
        <v>9</v>
      </c>
      <c r="R9" s="15"/>
      <c r="S9" s="18"/>
      <c r="T9" s="413" t="s">
        <v>2</v>
      </c>
      <c r="U9" s="29" t="s">
        <v>10</v>
      </c>
      <c r="V9" s="15"/>
      <c r="W9" s="18"/>
      <c r="X9" s="413" t="s">
        <v>2</v>
      </c>
      <c r="Y9" s="448" t="s">
        <v>11</v>
      </c>
      <c r="Z9" s="15"/>
      <c r="AA9" s="18"/>
      <c r="AB9" s="413" t="s">
        <v>2</v>
      </c>
      <c r="AC9" s="29" t="s">
        <v>12</v>
      </c>
    </row>
    <row r="10">
      <c r="A10" s="415" t="s">
        <v>54</v>
      </c>
      <c r="B10" s="43" t="s">
        <v>19</v>
      </c>
      <c r="C10" s="37">
        <v>44984.0</v>
      </c>
      <c r="D10" s="95" t="s">
        <v>287</v>
      </c>
      <c r="E10" s="418" t="s">
        <v>656</v>
      </c>
      <c r="F10" s="66" t="s">
        <v>22</v>
      </c>
      <c r="G10" s="37">
        <v>44985.0</v>
      </c>
      <c r="H10" s="95" t="s">
        <v>287</v>
      </c>
      <c r="I10" s="418" t="s">
        <v>656</v>
      </c>
      <c r="J10" s="43" t="s">
        <v>24</v>
      </c>
      <c r="K10" s="37">
        <v>44986.0</v>
      </c>
      <c r="L10" s="95" t="s">
        <v>25</v>
      </c>
      <c r="M10" s="418" t="s">
        <v>25</v>
      </c>
      <c r="N10" s="43" t="s">
        <v>26</v>
      </c>
      <c r="O10" s="495">
        <v>44987.0</v>
      </c>
      <c r="P10" s="95" t="s">
        <v>91</v>
      </c>
      <c r="Q10" s="418" t="s">
        <v>92</v>
      </c>
      <c r="R10" s="66" t="s">
        <v>56</v>
      </c>
      <c r="S10" s="37">
        <v>44988.0</v>
      </c>
      <c r="T10" s="95" t="s">
        <v>91</v>
      </c>
      <c r="U10" s="418" t="s">
        <v>92</v>
      </c>
      <c r="V10" s="66" t="s">
        <v>57</v>
      </c>
      <c r="W10" s="37">
        <v>44989.0</v>
      </c>
      <c r="X10" s="95" t="s">
        <v>91</v>
      </c>
      <c r="Y10" s="418" t="s">
        <v>92</v>
      </c>
      <c r="Z10" s="43" t="s">
        <v>93</v>
      </c>
      <c r="AA10" s="37">
        <v>44990.0</v>
      </c>
      <c r="AB10" s="95" t="s">
        <v>276</v>
      </c>
      <c r="AC10" s="418" t="s">
        <v>66</v>
      </c>
    </row>
    <row r="11">
      <c r="A11" s="419" t="s">
        <v>82</v>
      </c>
      <c r="B11" s="420" t="s">
        <v>33</v>
      </c>
      <c r="C11" s="495">
        <v>44985.0</v>
      </c>
      <c r="D11" s="95" t="s">
        <v>25</v>
      </c>
      <c r="E11" s="418" t="s">
        <v>25</v>
      </c>
      <c r="F11" s="421" t="s">
        <v>46</v>
      </c>
      <c r="G11" s="495">
        <v>44986.0</v>
      </c>
      <c r="H11" s="95" t="s">
        <v>199</v>
      </c>
      <c r="I11" s="98" t="s">
        <v>200</v>
      </c>
      <c r="J11" s="420" t="s">
        <v>36</v>
      </c>
      <c r="K11" s="495">
        <v>44987.0</v>
      </c>
      <c r="L11" s="95" t="s">
        <v>47</v>
      </c>
      <c r="M11" s="98" t="s">
        <v>48</v>
      </c>
      <c r="N11" s="420" t="s">
        <v>37</v>
      </c>
      <c r="O11" s="37">
        <v>44988.0</v>
      </c>
      <c r="P11" s="95" t="s">
        <v>944</v>
      </c>
      <c r="Q11" s="98" t="s">
        <v>343</v>
      </c>
      <c r="R11" s="420" t="s">
        <v>40</v>
      </c>
      <c r="S11" s="37">
        <v>44989.0</v>
      </c>
      <c r="T11" s="95" t="s">
        <v>577</v>
      </c>
      <c r="U11" s="98" t="s">
        <v>535</v>
      </c>
      <c r="V11" s="96" t="s">
        <v>43</v>
      </c>
      <c r="W11" s="37">
        <v>44990.0</v>
      </c>
      <c r="X11" s="95" t="s">
        <v>577</v>
      </c>
      <c r="Y11" s="98" t="s">
        <v>535</v>
      </c>
      <c r="Z11" s="420" t="s">
        <v>44</v>
      </c>
      <c r="AA11" s="495">
        <v>44991.0</v>
      </c>
      <c r="AB11" s="95" t="s">
        <v>31</v>
      </c>
      <c r="AC11" s="98" t="s">
        <v>31</v>
      </c>
    </row>
    <row r="12">
      <c r="A12" s="423" t="s">
        <v>69</v>
      </c>
      <c r="B12" s="420" t="s">
        <v>33</v>
      </c>
      <c r="C12" s="495">
        <v>44985.0</v>
      </c>
      <c r="D12" s="95" t="s">
        <v>199</v>
      </c>
      <c r="E12" s="418" t="s">
        <v>200</v>
      </c>
      <c r="F12" s="421" t="s">
        <v>46</v>
      </c>
      <c r="G12" s="495">
        <v>44986.0</v>
      </c>
      <c r="H12" s="95" t="s">
        <v>25</v>
      </c>
      <c r="I12" s="98" t="s">
        <v>25</v>
      </c>
      <c r="J12" s="420" t="s">
        <v>36</v>
      </c>
      <c r="K12" s="495">
        <v>44987.0</v>
      </c>
      <c r="L12" s="95" t="s">
        <v>960</v>
      </c>
      <c r="M12" s="98" t="s">
        <v>725</v>
      </c>
      <c r="N12" s="420" t="s">
        <v>37</v>
      </c>
      <c r="O12" s="37">
        <v>44988.0</v>
      </c>
      <c r="P12" s="95" t="s">
        <v>199</v>
      </c>
      <c r="Q12" s="98" t="s">
        <v>200</v>
      </c>
      <c r="R12" s="420" t="s">
        <v>40</v>
      </c>
      <c r="S12" s="37">
        <v>44989.0</v>
      </c>
      <c r="T12" s="95" t="s">
        <v>47</v>
      </c>
      <c r="U12" s="418" t="s">
        <v>48</v>
      </c>
      <c r="V12" s="96" t="s">
        <v>43</v>
      </c>
      <c r="W12" s="37">
        <v>44990.0</v>
      </c>
      <c r="X12" s="95" t="s">
        <v>47</v>
      </c>
      <c r="Y12" s="418" t="s">
        <v>48</v>
      </c>
      <c r="Z12" s="420" t="s">
        <v>44</v>
      </c>
      <c r="AA12" s="495">
        <v>44991.0</v>
      </c>
      <c r="AB12" s="95" t="s">
        <v>199</v>
      </c>
      <c r="AC12" s="98" t="s">
        <v>200</v>
      </c>
    </row>
    <row r="13">
      <c r="A13" s="116" t="s">
        <v>52</v>
      </c>
      <c r="B13" s="422" t="s">
        <v>33</v>
      </c>
      <c r="C13" s="498">
        <v>44985.0</v>
      </c>
      <c r="D13" s="300" t="s">
        <v>961</v>
      </c>
      <c r="E13" s="300" t="s">
        <v>962</v>
      </c>
      <c r="F13" s="40" t="s">
        <v>46</v>
      </c>
      <c r="G13" s="498">
        <v>44986.0</v>
      </c>
      <c r="H13" s="300" t="s">
        <v>961</v>
      </c>
      <c r="I13" s="300" t="s">
        <v>962</v>
      </c>
      <c r="J13" s="64"/>
      <c r="K13" s="45"/>
      <c r="N13" s="103"/>
      <c r="O13" s="104"/>
      <c r="P13" s="104"/>
      <c r="Q13" s="105"/>
      <c r="V13" s="46"/>
      <c r="W13" s="45"/>
      <c r="X13" s="98"/>
      <c r="Y13" s="98"/>
      <c r="Z13" s="422" t="s">
        <v>44</v>
      </c>
      <c r="AA13" s="498">
        <v>44991.0</v>
      </c>
      <c r="AB13" s="300" t="s">
        <v>960</v>
      </c>
      <c r="AC13" s="300" t="s">
        <v>725</v>
      </c>
    </row>
    <row r="14">
      <c r="A14" s="116" t="s">
        <v>50</v>
      </c>
      <c r="B14" s="101"/>
      <c r="C14" s="101"/>
      <c r="D14" s="424"/>
      <c r="E14" s="424"/>
      <c r="F14" s="102"/>
      <c r="G14" s="102"/>
      <c r="H14" s="425"/>
      <c r="I14" s="425"/>
      <c r="J14" s="318" t="s">
        <v>24</v>
      </c>
      <c r="K14" s="146">
        <v>44986.0</v>
      </c>
      <c r="L14" s="145" t="s">
        <v>211</v>
      </c>
      <c r="M14" s="40" t="s">
        <v>212</v>
      </c>
      <c r="N14" s="103"/>
      <c r="O14" s="104"/>
      <c r="P14" s="104"/>
      <c r="Q14" s="105"/>
      <c r="R14" s="104"/>
      <c r="S14" s="104"/>
      <c r="T14" s="141"/>
      <c r="U14" s="141"/>
      <c r="V14" s="104"/>
      <c r="W14" s="104"/>
      <c r="X14" s="104"/>
      <c r="Y14" s="105"/>
      <c r="Z14" s="104"/>
      <c r="AA14" s="104"/>
      <c r="AB14" s="104"/>
      <c r="AC14" s="105"/>
    </row>
    <row r="15">
      <c r="A15" s="100"/>
      <c r="B15" s="101"/>
      <c r="C15" s="101"/>
      <c r="D15" s="3"/>
      <c r="E15" s="4"/>
      <c r="F15" s="102"/>
      <c r="G15" s="102"/>
      <c r="H15" s="6" t="s">
        <v>85</v>
      </c>
      <c r="I15" s="4"/>
      <c r="N15" s="103"/>
      <c r="O15" s="104"/>
      <c r="P15" s="104"/>
      <c r="Q15" s="105"/>
      <c r="R15" s="104"/>
      <c r="S15" s="104"/>
      <c r="T15" s="9" t="s">
        <v>85</v>
      </c>
      <c r="U15" s="4"/>
      <c r="V15" s="104"/>
      <c r="W15" s="104"/>
      <c r="X15" s="104"/>
      <c r="Y15" s="105"/>
      <c r="Z15" s="104"/>
      <c r="AA15" s="104"/>
      <c r="AB15" s="104"/>
      <c r="AC15" s="105"/>
    </row>
    <row r="16">
      <c r="A16" s="7"/>
      <c r="B16" s="350"/>
      <c r="C16" s="350"/>
      <c r="D16" s="124"/>
      <c r="E16" s="351">
        <v>44984.0</v>
      </c>
      <c r="F16" s="387"/>
      <c r="G16" s="124"/>
      <c r="H16" s="124"/>
      <c r="I16" s="351">
        <v>44985.0</v>
      </c>
      <c r="J16" s="124"/>
      <c r="K16" s="124"/>
      <c r="L16" s="124"/>
      <c r="M16" s="351">
        <v>44986.0</v>
      </c>
      <c r="N16" s="8"/>
      <c r="O16" s="126"/>
      <c r="P16" s="126"/>
      <c r="Q16" s="405">
        <v>44987.0</v>
      </c>
      <c r="R16" s="126"/>
      <c r="S16" s="126"/>
      <c r="T16" s="126"/>
      <c r="U16" s="405">
        <v>44988.0</v>
      </c>
      <c r="V16" s="126"/>
      <c r="W16" s="126"/>
      <c r="X16" s="126"/>
      <c r="Y16" s="405">
        <v>44989.0</v>
      </c>
      <c r="Z16" s="126"/>
      <c r="AA16" s="126"/>
      <c r="AB16" s="126"/>
      <c r="AC16" s="405">
        <v>44990.0</v>
      </c>
    </row>
    <row r="17">
      <c r="A17" s="107"/>
      <c r="B17" s="26"/>
      <c r="C17" s="26"/>
      <c r="D17" s="26" t="s">
        <v>2</v>
      </c>
      <c r="E17" s="26" t="s">
        <v>3</v>
      </c>
      <c r="F17" s="26"/>
      <c r="G17" s="26"/>
      <c r="H17" s="26" t="s">
        <v>2</v>
      </c>
      <c r="I17" s="26" t="s">
        <v>7</v>
      </c>
      <c r="J17" s="26"/>
      <c r="K17" s="26"/>
      <c r="L17" s="26" t="s">
        <v>2</v>
      </c>
      <c r="M17" s="26" t="s">
        <v>8</v>
      </c>
      <c r="N17" s="28"/>
      <c r="O17" s="29"/>
      <c r="P17" s="29" t="s">
        <v>2</v>
      </c>
      <c r="Q17" s="29" t="s">
        <v>9</v>
      </c>
      <c r="R17" s="29"/>
      <c r="S17" s="29"/>
      <c r="T17" s="29" t="s">
        <v>2</v>
      </c>
      <c r="U17" s="29" t="s">
        <v>10</v>
      </c>
      <c r="V17" s="29"/>
      <c r="W17" s="29"/>
      <c r="X17" s="29" t="s">
        <v>2</v>
      </c>
      <c r="Y17" s="29" t="s">
        <v>11</v>
      </c>
      <c r="Z17" s="29"/>
      <c r="AA17" s="29"/>
      <c r="AB17" s="29" t="s">
        <v>2</v>
      </c>
      <c r="AC17" s="29" t="s">
        <v>12</v>
      </c>
    </row>
    <row r="18">
      <c r="A18" s="35" t="s">
        <v>50</v>
      </c>
      <c r="B18" s="64"/>
      <c r="C18" s="45"/>
      <c r="D18" s="53"/>
      <c r="E18" s="39"/>
      <c r="F18" s="46"/>
      <c r="G18" s="45"/>
      <c r="H18" s="53"/>
      <c r="I18" s="39"/>
      <c r="J18" s="64"/>
      <c r="K18" s="45"/>
      <c r="L18" s="53"/>
      <c r="M18" s="39"/>
      <c r="N18" s="43" t="s">
        <v>26</v>
      </c>
      <c r="O18" s="495">
        <v>44987.0</v>
      </c>
      <c r="P18" s="145" t="s">
        <v>529</v>
      </c>
      <c r="Q18" s="111" t="s">
        <v>963</v>
      </c>
      <c r="R18" s="46"/>
      <c r="S18" s="45"/>
      <c r="T18" s="53"/>
      <c r="U18" s="39"/>
      <c r="V18" s="46"/>
      <c r="W18" s="45"/>
      <c r="X18" s="53"/>
      <c r="Y18" s="39"/>
      <c r="Z18" s="64"/>
      <c r="AA18" s="45"/>
      <c r="AB18" s="53"/>
      <c r="AC18" s="92"/>
    </row>
    <row r="19">
      <c r="A19" s="35" t="s">
        <v>88</v>
      </c>
      <c r="B19" s="43" t="s">
        <v>19</v>
      </c>
      <c r="C19" s="37">
        <v>44984.0</v>
      </c>
      <c r="D19" s="42" t="s">
        <v>279</v>
      </c>
      <c r="E19" s="108" t="s">
        <v>280</v>
      </c>
      <c r="F19" s="66" t="s">
        <v>22</v>
      </c>
      <c r="G19" s="37">
        <v>44985.0</v>
      </c>
      <c r="H19" s="42" t="s">
        <v>279</v>
      </c>
      <c r="I19" s="108" t="s">
        <v>280</v>
      </c>
      <c r="J19" s="43" t="s">
        <v>24</v>
      </c>
      <c r="K19" s="37">
        <v>44986.0</v>
      </c>
      <c r="L19" s="42" t="s">
        <v>529</v>
      </c>
      <c r="M19" s="108" t="s">
        <v>686</v>
      </c>
      <c r="N19" s="43" t="s">
        <v>26</v>
      </c>
      <c r="O19" s="495">
        <v>44987.0</v>
      </c>
      <c r="P19" s="42" t="s">
        <v>25</v>
      </c>
      <c r="Q19" s="108" t="s">
        <v>25</v>
      </c>
      <c r="R19" s="66" t="s">
        <v>56</v>
      </c>
      <c r="S19" s="37">
        <v>44988.0</v>
      </c>
      <c r="T19" s="42" t="s">
        <v>279</v>
      </c>
      <c r="U19" s="108" t="s">
        <v>280</v>
      </c>
      <c r="V19" s="66" t="s">
        <v>57</v>
      </c>
      <c r="W19" s="37">
        <v>44989.0</v>
      </c>
      <c r="X19" s="42" t="s">
        <v>279</v>
      </c>
      <c r="Y19" s="108" t="s">
        <v>280</v>
      </c>
      <c r="Z19" s="43" t="s">
        <v>93</v>
      </c>
      <c r="AA19" s="37">
        <v>44990.0</v>
      </c>
      <c r="AB19" s="42" t="s">
        <v>279</v>
      </c>
      <c r="AC19" s="110" t="s">
        <v>280</v>
      </c>
    </row>
    <row r="20">
      <c r="A20" s="116" t="s">
        <v>97</v>
      </c>
      <c r="B20" s="420" t="s">
        <v>33</v>
      </c>
      <c r="C20" s="37">
        <v>44985.0</v>
      </c>
      <c r="D20" s="96" t="s">
        <v>70</v>
      </c>
      <c r="E20" s="110" t="s">
        <v>71</v>
      </c>
      <c r="F20" s="421" t="s">
        <v>46</v>
      </c>
      <c r="G20" s="495">
        <v>44986.0</v>
      </c>
      <c r="H20" s="96" t="s">
        <v>70</v>
      </c>
      <c r="I20" s="110" t="s">
        <v>71</v>
      </c>
      <c r="J20" s="420" t="s">
        <v>36</v>
      </c>
      <c r="K20" s="495">
        <v>44987.0</v>
      </c>
      <c r="L20" s="96" t="s">
        <v>25</v>
      </c>
      <c r="M20" s="110" t="s">
        <v>25</v>
      </c>
      <c r="N20" s="420" t="s">
        <v>37</v>
      </c>
      <c r="O20" s="37">
        <v>44988.0</v>
      </c>
      <c r="P20" s="96" t="s">
        <v>98</v>
      </c>
      <c r="Q20" s="110" t="s">
        <v>99</v>
      </c>
      <c r="R20" s="420" t="s">
        <v>40</v>
      </c>
      <c r="S20" s="37">
        <v>44989.0</v>
      </c>
      <c r="T20" s="114" t="s">
        <v>104</v>
      </c>
      <c r="U20" s="110" t="s">
        <v>225</v>
      </c>
      <c r="V20" s="96" t="s">
        <v>43</v>
      </c>
      <c r="W20" s="37">
        <v>44990.0</v>
      </c>
      <c r="X20" s="114" t="s">
        <v>104</v>
      </c>
      <c r="Y20" s="110" t="s">
        <v>225</v>
      </c>
      <c r="Z20" s="420" t="s">
        <v>44</v>
      </c>
      <c r="AA20" s="495">
        <v>44991.0</v>
      </c>
      <c r="AB20" s="96" t="s">
        <v>275</v>
      </c>
      <c r="AC20" s="110" t="s">
        <v>39</v>
      </c>
    </row>
    <row r="21">
      <c r="A21" s="109" t="s">
        <v>403</v>
      </c>
      <c r="B21" s="420" t="s">
        <v>33</v>
      </c>
      <c r="C21" s="37">
        <v>44985.0</v>
      </c>
      <c r="D21" s="96" t="s">
        <v>98</v>
      </c>
      <c r="E21" s="110" t="s">
        <v>99</v>
      </c>
      <c r="F21" s="421" t="s">
        <v>46</v>
      </c>
      <c r="G21" s="495">
        <v>44986.0</v>
      </c>
      <c r="H21" s="96" t="s">
        <v>98</v>
      </c>
      <c r="I21" s="110" t="s">
        <v>99</v>
      </c>
      <c r="J21" s="420" t="s">
        <v>36</v>
      </c>
      <c r="K21" s="495">
        <v>44987.0</v>
      </c>
      <c r="L21" s="96" t="s">
        <v>281</v>
      </c>
      <c r="M21" s="110" t="s">
        <v>318</v>
      </c>
      <c r="N21" s="420" t="s">
        <v>37</v>
      </c>
      <c r="O21" s="37">
        <v>44988.0</v>
      </c>
      <c r="P21" s="96" t="s">
        <v>25</v>
      </c>
      <c r="Q21" s="110" t="s">
        <v>25</v>
      </c>
      <c r="R21" s="420" t="s">
        <v>40</v>
      </c>
      <c r="S21" s="37">
        <v>44989.0</v>
      </c>
      <c r="T21" s="114" t="s">
        <v>100</v>
      </c>
      <c r="U21" s="110" t="s">
        <v>101</v>
      </c>
      <c r="V21" s="96" t="s">
        <v>43</v>
      </c>
      <c r="W21" s="37">
        <v>44990.0</v>
      </c>
      <c r="X21" s="114" t="s">
        <v>100</v>
      </c>
      <c r="Y21" s="110" t="s">
        <v>101</v>
      </c>
      <c r="Z21" s="420" t="s">
        <v>44</v>
      </c>
      <c r="AA21" s="495">
        <v>44991.0</v>
      </c>
      <c r="AB21" s="38" t="s">
        <v>25</v>
      </c>
      <c r="AC21" s="39" t="s">
        <v>25</v>
      </c>
    </row>
    <row r="22">
      <c r="A22" s="35" t="s">
        <v>82</v>
      </c>
      <c r="B22" s="420"/>
      <c r="C22" s="37"/>
      <c r="D22" s="96"/>
      <c r="E22" s="110"/>
      <c r="F22" s="732"/>
      <c r="G22" s="200"/>
      <c r="H22" s="39"/>
      <c r="I22" s="39"/>
      <c r="J22" s="292"/>
      <c r="K22" s="200"/>
      <c r="L22" s="39"/>
      <c r="M22" s="39"/>
      <c r="N22" s="420" t="s">
        <v>37</v>
      </c>
      <c r="O22" s="37">
        <v>44988.0</v>
      </c>
      <c r="P22" s="38" t="s">
        <v>948</v>
      </c>
      <c r="Q22" s="108" t="s">
        <v>51</v>
      </c>
      <c r="R22" s="420" t="s">
        <v>40</v>
      </c>
      <c r="S22" s="37">
        <v>44989.0</v>
      </c>
      <c r="T22" s="38" t="s">
        <v>948</v>
      </c>
      <c r="U22" s="108" t="s">
        <v>51</v>
      </c>
      <c r="V22" s="96" t="s">
        <v>43</v>
      </c>
      <c r="W22" s="37">
        <v>44990.0</v>
      </c>
      <c r="X22" s="38" t="s">
        <v>948</v>
      </c>
      <c r="Y22" s="108" t="s">
        <v>51</v>
      </c>
      <c r="Z22" s="420" t="s">
        <v>44</v>
      </c>
      <c r="AA22" s="495">
        <v>44991.0</v>
      </c>
      <c r="AB22" s="96" t="s">
        <v>201</v>
      </c>
      <c r="AC22" s="110" t="s">
        <v>202</v>
      </c>
    </row>
    <row r="23">
      <c r="A23" s="35" t="s">
        <v>52</v>
      </c>
      <c r="B23" s="64"/>
      <c r="C23" s="45"/>
      <c r="D23" s="39"/>
      <c r="E23" s="39"/>
      <c r="F23" s="46"/>
      <c r="G23" s="45"/>
      <c r="H23" s="53"/>
      <c r="I23" s="39"/>
      <c r="J23" s="420" t="s">
        <v>36</v>
      </c>
      <c r="K23" s="495">
        <v>44987.0</v>
      </c>
      <c r="L23" s="392" t="s">
        <v>964</v>
      </c>
      <c r="M23" s="734" t="s">
        <v>499</v>
      </c>
      <c r="N23" s="420" t="s">
        <v>37</v>
      </c>
      <c r="O23" s="37">
        <v>44988.0</v>
      </c>
      <c r="P23" s="392" t="s">
        <v>964</v>
      </c>
      <c r="Q23" s="734" t="s">
        <v>499</v>
      </c>
      <c r="R23" s="292"/>
      <c r="S23" s="45"/>
      <c r="T23" s="72"/>
      <c r="U23" s="92"/>
      <c r="V23" s="92"/>
      <c r="W23" s="104"/>
      <c r="X23" s="53"/>
      <c r="Y23" s="39"/>
      <c r="Z23" s="292"/>
      <c r="AA23" s="200"/>
      <c r="AB23" s="194"/>
      <c r="AC23" s="194"/>
    </row>
    <row r="24">
      <c r="A24" s="368"/>
      <c r="B24" s="361"/>
      <c r="C24" s="361"/>
      <c r="D24" s="3"/>
      <c r="E24" s="4"/>
      <c r="F24" s="124"/>
      <c r="G24" s="124"/>
      <c r="H24" s="6" t="s">
        <v>23</v>
      </c>
      <c r="I24" s="4"/>
      <c r="J24" s="124"/>
      <c r="K24" s="124"/>
      <c r="L24" s="7"/>
      <c r="M24" s="124"/>
      <c r="N24" s="8"/>
      <c r="O24" s="8"/>
      <c r="P24" s="8"/>
      <c r="Q24" s="126"/>
      <c r="R24" s="8"/>
      <c r="S24" s="8"/>
      <c r="T24" s="9" t="s">
        <v>23</v>
      </c>
      <c r="U24" s="4"/>
      <c r="V24" s="8"/>
      <c r="W24" s="8"/>
      <c r="X24" s="431"/>
      <c r="Y24" s="4"/>
      <c r="Z24" s="8"/>
      <c r="AA24" s="8"/>
      <c r="AB24" s="8"/>
      <c r="AC24" s="126"/>
    </row>
    <row r="25">
      <c r="A25" s="7"/>
      <c r="B25" s="350"/>
      <c r="C25" s="350"/>
      <c r="D25" s="124"/>
      <c r="E25" s="351">
        <v>44984.0</v>
      </c>
      <c r="F25" s="387"/>
      <c r="G25" s="124"/>
      <c r="H25" s="124"/>
      <c r="I25" s="351">
        <v>44985.0</v>
      </c>
      <c r="J25" s="124"/>
      <c r="K25" s="124"/>
      <c r="L25" s="124"/>
      <c r="M25" s="351">
        <v>44986.0</v>
      </c>
      <c r="N25" s="8"/>
      <c r="O25" s="126"/>
      <c r="P25" s="126"/>
      <c r="Q25" s="405">
        <v>44987.0</v>
      </c>
      <c r="R25" s="126"/>
      <c r="S25" s="126"/>
      <c r="T25" s="126"/>
      <c r="U25" s="405">
        <v>44988.0</v>
      </c>
      <c r="V25" s="126"/>
      <c r="W25" s="126"/>
      <c r="X25" s="126"/>
      <c r="Y25" s="405">
        <v>44989.0</v>
      </c>
      <c r="Z25" s="126"/>
      <c r="AA25" s="126"/>
      <c r="AB25" s="126"/>
      <c r="AC25" s="405">
        <v>44990.0</v>
      </c>
    </row>
    <row r="26">
      <c r="A26" s="107"/>
      <c r="B26" s="26"/>
      <c r="C26" s="26"/>
      <c r="D26" s="26" t="s">
        <v>2</v>
      </c>
      <c r="E26" s="26" t="s">
        <v>3</v>
      </c>
      <c r="F26" s="26"/>
      <c r="G26" s="26"/>
      <c r="H26" s="26" t="s">
        <v>2</v>
      </c>
      <c r="I26" s="26" t="s">
        <v>7</v>
      </c>
      <c r="J26" s="26"/>
      <c r="K26" s="26"/>
      <c r="L26" s="26" t="s">
        <v>2</v>
      </c>
      <c r="M26" s="26" t="s">
        <v>8</v>
      </c>
      <c r="N26" s="28"/>
      <c r="O26" s="29"/>
      <c r="P26" s="29" t="s">
        <v>2</v>
      </c>
      <c r="Q26" s="29" t="s">
        <v>9</v>
      </c>
      <c r="R26" s="29"/>
      <c r="S26" s="29"/>
      <c r="T26" s="29" t="s">
        <v>2</v>
      </c>
      <c r="U26" s="29" t="s">
        <v>10</v>
      </c>
      <c r="V26" s="29"/>
      <c r="W26" s="29"/>
      <c r="X26" s="29" t="s">
        <v>2</v>
      </c>
      <c r="Y26" s="29" t="s">
        <v>11</v>
      </c>
      <c r="Z26" s="29"/>
      <c r="AA26" s="29"/>
      <c r="AB26" s="29" t="s">
        <v>2</v>
      </c>
      <c r="AC26" s="29" t="s">
        <v>12</v>
      </c>
    </row>
    <row r="27">
      <c r="A27" s="35" t="s">
        <v>123</v>
      </c>
      <c r="B27" s="275" t="s">
        <v>62</v>
      </c>
      <c r="C27" s="37">
        <v>44985.0</v>
      </c>
      <c r="D27" s="352" t="s">
        <v>25</v>
      </c>
      <c r="E27" s="353" t="s">
        <v>25</v>
      </c>
      <c r="F27" s="369" t="s">
        <v>131</v>
      </c>
      <c r="G27" s="495">
        <v>44986.0</v>
      </c>
      <c r="H27" s="131" t="s">
        <v>117</v>
      </c>
      <c r="I27" s="433" t="s">
        <v>538</v>
      </c>
      <c r="J27" s="369" t="s">
        <v>64</v>
      </c>
      <c r="K27" s="495">
        <v>44987.0</v>
      </c>
      <c r="L27" s="131" t="s">
        <v>117</v>
      </c>
      <c r="M27" s="433" t="s">
        <v>538</v>
      </c>
      <c r="N27" s="434" t="s">
        <v>67</v>
      </c>
      <c r="O27" s="37">
        <v>44988.0</v>
      </c>
      <c r="P27" s="131" t="s">
        <v>117</v>
      </c>
      <c r="Q27" s="433" t="s">
        <v>538</v>
      </c>
      <c r="R27" s="434" t="s">
        <v>78</v>
      </c>
      <c r="S27" s="37">
        <v>44989.0</v>
      </c>
      <c r="T27" s="131" t="s">
        <v>117</v>
      </c>
      <c r="U27" s="433" t="s">
        <v>538</v>
      </c>
      <c r="V27" s="434" t="s">
        <v>79</v>
      </c>
      <c r="W27" s="37">
        <v>44990.0</v>
      </c>
      <c r="X27" s="131" t="s">
        <v>117</v>
      </c>
      <c r="Y27" s="433" t="s">
        <v>538</v>
      </c>
      <c r="Z27" s="434" t="s">
        <v>27</v>
      </c>
      <c r="AA27" s="495">
        <v>44991.0</v>
      </c>
      <c r="AB27" s="131" t="s">
        <v>117</v>
      </c>
      <c r="AC27" s="433" t="s">
        <v>538</v>
      </c>
    </row>
    <row r="28">
      <c r="A28" s="35" t="s">
        <v>501</v>
      </c>
      <c r="B28" s="275" t="s">
        <v>33</v>
      </c>
      <c r="C28" s="37">
        <v>44985.0</v>
      </c>
      <c r="D28" s="352" t="s">
        <v>25</v>
      </c>
      <c r="E28" s="353" t="s">
        <v>25</v>
      </c>
      <c r="F28" s="369" t="s">
        <v>46</v>
      </c>
      <c r="G28" s="495">
        <v>44986.0</v>
      </c>
      <c r="H28" s="352" t="s">
        <v>124</v>
      </c>
      <c r="I28" s="353" t="s">
        <v>125</v>
      </c>
      <c r="J28" s="38" t="s">
        <v>36</v>
      </c>
      <c r="K28" s="495">
        <v>44987.0</v>
      </c>
      <c r="L28" s="352" t="s">
        <v>124</v>
      </c>
      <c r="M28" s="353" t="s">
        <v>125</v>
      </c>
      <c r="N28" s="96" t="s">
        <v>37</v>
      </c>
      <c r="O28" s="37">
        <v>44988.0</v>
      </c>
      <c r="P28" s="131" t="s">
        <v>124</v>
      </c>
      <c r="Q28" s="433" t="s">
        <v>125</v>
      </c>
      <c r="R28" s="435" t="s">
        <v>40</v>
      </c>
      <c r="S28" s="37">
        <v>44989.0</v>
      </c>
      <c r="T28" s="131" t="s">
        <v>124</v>
      </c>
      <c r="U28" s="433" t="s">
        <v>125</v>
      </c>
      <c r="V28" s="435" t="s">
        <v>43</v>
      </c>
      <c r="W28" s="37">
        <v>44990.0</v>
      </c>
      <c r="X28" s="131" t="s">
        <v>124</v>
      </c>
      <c r="Y28" s="433" t="s">
        <v>125</v>
      </c>
      <c r="Z28" s="96" t="s">
        <v>44</v>
      </c>
      <c r="AA28" s="495">
        <v>44991.0</v>
      </c>
      <c r="AB28" s="131" t="s">
        <v>124</v>
      </c>
      <c r="AC28" s="433" t="s">
        <v>125</v>
      </c>
    </row>
    <row r="29">
      <c r="A29" s="67" t="s">
        <v>50</v>
      </c>
      <c r="B29" s="390" t="s">
        <v>62</v>
      </c>
      <c r="C29" s="735">
        <v>44985.0</v>
      </c>
      <c r="D29" s="725" t="s">
        <v>952</v>
      </c>
      <c r="E29" s="725" t="s">
        <v>309</v>
      </c>
      <c r="H29" s="140"/>
      <c r="I29" s="140"/>
      <c r="T29" s="142"/>
      <c r="U29" s="142"/>
    </row>
    <row r="30">
      <c r="H30" s="6" t="s">
        <v>49</v>
      </c>
      <c r="I30" s="4"/>
      <c r="T30" s="9" t="s">
        <v>49</v>
      </c>
      <c r="U30" s="4"/>
    </row>
    <row r="31">
      <c r="A31" s="7"/>
      <c r="B31" s="350"/>
      <c r="C31" s="350"/>
      <c r="D31" s="124"/>
      <c r="E31" s="351">
        <v>44984.0</v>
      </c>
      <c r="F31" s="387"/>
      <c r="G31" s="124"/>
      <c r="H31" s="124"/>
      <c r="I31" s="351">
        <v>44985.0</v>
      </c>
      <c r="J31" s="124"/>
      <c r="K31" s="124"/>
      <c r="L31" s="124"/>
      <c r="M31" s="351">
        <v>44986.0</v>
      </c>
      <c r="N31" s="8"/>
      <c r="O31" s="126"/>
      <c r="P31" s="126"/>
      <c r="Q31" s="405">
        <v>44987.0</v>
      </c>
      <c r="R31" s="126"/>
      <c r="S31" s="126"/>
      <c r="T31" s="126"/>
      <c r="U31" s="405">
        <v>44988.0</v>
      </c>
      <c r="V31" s="126"/>
      <c r="W31" s="126"/>
      <c r="X31" s="126"/>
      <c r="Y31" s="405">
        <v>44989.0</v>
      </c>
      <c r="Z31" s="126"/>
      <c r="AA31" s="126"/>
      <c r="AB31" s="126"/>
      <c r="AC31" s="405">
        <v>44990.0</v>
      </c>
    </row>
    <row r="32">
      <c r="A32" s="107"/>
      <c r="B32" s="26"/>
      <c r="C32" s="26"/>
      <c r="D32" s="26" t="s">
        <v>2</v>
      </c>
      <c r="E32" s="26" t="s">
        <v>3</v>
      </c>
      <c r="F32" s="26"/>
      <c r="G32" s="26"/>
      <c r="H32" s="26" t="s">
        <v>2</v>
      </c>
      <c r="I32" s="26" t="s">
        <v>7</v>
      </c>
      <c r="J32" s="26"/>
      <c r="K32" s="26"/>
      <c r="L32" s="26" t="s">
        <v>2</v>
      </c>
      <c r="M32" s="26" t="s">
        <v>8</v>
      </c>
      <c r="N32" s="28"/>
      <c r="O32" s="29"/>
      <c r="P32" s="29" t="s">
        <v>2</v>
      </c>
      <c r="Q32" s="29" t="s">
        <v>9</v>
      </c>
      <c r="R32" s="29"/>
      <c r="S32" s="29"/>
      <c r="T32" s="29" t="s">
        <v>2</v>
      </c>
      <c r="U32" s="29" t="s">
        <v>10</v>
      </c>
      <c r="V32" s="29"/>
      <c r="W32" s="29"/>
      <c r="X32" s="29" t="s">
        <v>2</v>
      </c>
      <c r="Y32" s="29" t="s">
        <v>11</v>
      </c>
      <c r="Z32" s="29"/>
      <c r="AA32" s="29"/>
      <c r="AB32" s="29" t="s">
        <v>2</v>
      </c>
      <c r="AC32" s="29" t="s">
        <v>12</v>
      </c>
    </row>
    <row r="33">
      <c r="A33" s="67" t="s">
        <v>50</v>
      </c>
      <c r="B33" s="41" t="s">
        <v>33</v>
      </c>
      <c r="C33" s="37">
        <v>44985.0</v>
      </c>
      <c r="D33" s="352" t="s">
        <v>23</v>
      </c>
      <c r="E33" s="353" t="s">
        <v>23</v>
      </c>
      <c r="F33" s="369" t="s">
        <v>46</v>
      </c>
      <c r="G33" s="495">
        <v>44986.0</v>
      </c>
      <c r="H33" s="38" t="s">
        <v>25</v>
      </c>
      <c r="I33" s="39" t="s">
        <v>25</v>
      </c>
      <c r="J33" s="38" t="s">
        <v>36</v>
      </c>
      <c r="K33" s="495">
        <v>44987.0</v>
      </c>
      <c r="L33" s="131" t="s">
        <v>580</v>
      </c>
      <c r="M33" s="39" t="s">
        <v>138</v>
      </c>
      <c r="N33" s="43" t="s">
        <v>26</v>
      </c>
      <c r="O33" s="495">
        <v>44987.0</v>
      </c>
      <c r="P33" s="131" t="s">
        <v>31</v>
      </c>
      <c r="Q33" s="111" t="s">
        <v>31</v>
      </c>
      <c r="R33" s="47" t="s">
        <v>40</v>
      </c>
      <c r="S33" s="37">
        <v>44989.0</v>
      </c>
      <c r="T33" s="131" t="s">
        <v>25</v>
      </c>
      <c r="U33" s="111" t="s">
        <v>25</v>
      </c>
      <c r="V33" s="66" t="s">
        <v>57</v>
      </c>
      <c r="W33" s="37">
        <v>44989.0</v>
      </c>
      <c r="X33" s="96" t="s">
        <v>581</v>
      </c>
      <c r="Y33" s="92" t="s">
        <v>106</v>
      </c>
      <c r="Z33" s="47" t="s">
        <v>44</v>
      </c>
      <c r="AA33" s="495">
        <v>44991.0</v>
      </c>
      <c r="AB33" s="131" t="s">
        <v>955</v>
      </c>
      <c r="AC33" s="111" t="s">
        <v>138</v>
      </c>
    </row>
    <row r="34">
      <c r="A34" s="225" t="s">
        <v>45</v>
      </c>
      <c r="F34" s="438"/>
      <c r="G34" s="439"/>
      <c r="H34" s="637"/>
      <c r="I34" s="637"/>
      <c r="J34" s="441"/>
      <c r="K34" s="442"/>
      <c r="L34" s="111"/>
      <c r="M34" s="15"/>
      <c r="N34" s="155"/>
      <c r="O34" s="165"/>
      <c r="P34" s="16"/>
      <c r="Q34" s="12"/>
      <c r="R34" s="514" t="s">
        <v>40</v>
      </c>
      <c r="S34" s="735">
        <v>44989.0</v>
      </c>
      <c r="T34" s="148" t="s">
        <v>581</v>
      </c>
      <c r="U34" s="92" t="s">
        <v>106</v>
      </c>
      <c r="V34" s="153"/>
      <c r="W34" s="444"/>
      <c r="X34" s="444"/>
      <c r="Y34" s="438"/>
      <c r="Z34" s="153"/>
      <c r="AA34" s="153"/>
      <c r="AB34" s="153"/>
      <c r="AC34" s="438"/>
    </row>
    <row r="35">
      <c r="A35" s="225" t="s">
        <v>18</v>
      </c>
      <c r="B35" s="390" t="s">
        <v>33</v>
      </c>
      <c r="C35" s="736">
        <v>44985.0</v>
      </c>
      <c r="D35" s="148" t="s">
        <v>955</v>
      </c>
      <c r="E35" s="92" t="s">
        <v>138</v>
      </c>
      <c r="F35" s="438"/>
      <c r="G35" s="439"/>
      <c r="H35" s="637"/>
      <c r="I35" s="637"/>
      <c r="J35" s="441"/>
      <c r="K35" s="442"/>
      <c r="L35" s="155"/>
      <c r="M35" s="15"/>
      <c r="N35" s="155"/>
      <c r="O35" s="165"/>
      <c r="P35" s="16"/>
      <c r="Q35" s="12"/>
      <c r="R35" s="72"/>
      <c r="S35" s="737"/>
      <c r="T35" s="630"/>
      <c r="U35" s="630"/>
      <c r="V35" s="153"/>
      <c r="W35" s="444"/>
      <c r="X35" s="444"/>
      <c r="Y35" s="438"/>
      <c r="Z35" s="153"/>
      <c r="AA35" s="153"/>
      <c r="AB35" s="153"/>
      <c r="AC35" s="438"/>
    </row>
    <row r="36">
      <c r="A36" s="165"/>
      <c r="B36" s="171"/>
      <c r="C36" s="171"/>
      <c r="D36" s="437"/>
      <c r="E36" s="81"/>
      <c r="F36" s="438"/>
      <c r="G36" s="439"/>
      <c r="H36" s="440" t="s">
        <v>499</v>
      </c>
      <c r="I36" s="4"/>
      <c r="J36" s="441"/>
      <c r="K36" s="442"/>
      <c r="L36" s="155"/>
      <c r="M36" s="15"/>
      <c r="N36" s="155"/>
      <c r="O36" s="165"/>
      <c r="P36" s="16"/>
      <c r="Q36" s="12"/>
      <c r="R36" s="153"/>
      <c r="S36" s="171"/>
      <c r="T36" s="440" t="s">
        <v>499</v>
      </c>
      <c r="U36" s="4"/>
      <c r="V36" s="444"/>
      <c r="W36" s="444"/>
      <c r="X36" s="444"/>
      <c r="Y36" s="438"/>
      <c r="Z36" s="153"/>
      <c r="AA36" s="153"/>
      <c r="AB36" s="153"/>
      <c r="AC36" s="438"/>
    </row>
    <row r="37">
      <c r="A37" s="7"/>
      <c r="B37" s="350"/>
      <c r="C37" s="350"/>
      <c r="D37" s="124"/>
      <c r="E37" s="351">
        <v>44984.0</v>
      </c>
      <c r="F37" s="387"/>
      <c r="G37" s="124"/>
      <c r="H37" s="124"/>
      <c r="I37" s="351">
        <v>44985.0</v>
      </c>
      <c r="J37" s="124"/>
      <c r="K37" s="124"/>
      <c r="L37" s="124"/>
      <c r="M37" s="351">
        <v>44986.0</v>
      </c>
      <c r="N37" s="8"/>
      <c r="O37" s="126"/>
      <c r="P37" s="126"/>
      <c r="Q37" s="405">
        <v>44987.0</v>
      </c>
      <c r="R37" s="126"/>
      <c r="S37" s="126"/>
      <c r="T37" s="126"/>
      <c r="U37" s="405">
        <v>44988.0</v>
      </c>
      <c r="V37" s="126"/>
      <c r="W37" s="126"/>
      <c r="X37" s="126"/>
      <c r="Y37" s="405">
        <v>44989.0</v>
      </c>
      <c r="Z37" s="126"/>
      <c r="AA37" s="126"/>
      <c r="AB37" s="126"/>
      <c r="AC37" s="405">
        <v>44990.0</v>
      </c>
    </row>
    <row r="38">
      <c r="A38" s="107"/>
      <c r="B38" s="26"/>
      <c r="C38" s="26"/>
      <c r="D38" s="26" t="s">
        <v>2</v>
      </c>
      <c r="E38" s="26" t="s">
        <v>3</v>
      </c>
      <c r="F38" s="26"/>
      <c r="G38" s="26"/>
      <c r="H38" s="26" t="s">
        <v>2</v>
      </c>
      <c r="I38" s="26" t="s">
        <v>7</v>
      </c>
      <c r="J38" s="26"/>
      <c r="K38" s="26"/>
      <c r="L38" s="26" t="s">
        <v>2</v>
      </c>
      <c r="M38" s="26" t="s">
        <v>8</v>
      </c>
      <c r="N38" s="28"/>
      <c r="O38" s="29"/>
      <c r="P38" s="29" t="s">
        <v>2</v>
      </c>
      <c r="Q38" s="29" t="s">
        <v>9</v>
      </c>
      <c r="R38" s="29"/>
      <c r="S38" s="29"/>
      <c r="T38" s="29" t="s">
        <v>2</v>
      </c>
      <c r="U38" s="29" t="s">
        <v>10</v>
      </c>
      <c r="V38" s="29"/>
      <c r="W38" s="29"/>
      <c r="X38" s="29" t="s">
        <v>2</v>
      </c>
      <c r="Y38" s="29" t="s">
        <v>11</v>
      </c>
      <c r="Z38" s="29"/>
      <c r="AA38" s="29"/>
      <c r="AB38" s="29" t="s">
        <v>2</v>
      </c>
      <c r="AC38" s="29" t="s">
        <v>12</v>
      </c>
    </row>
    <row r="39">
      <c r="A39" s="726" t="s">
        <v>52</v>
      </c>
      <c r="B39" s="41" t="s">
        <v>33</v>
      </c>
      <c r="C39" s="37">
        <v>44985.0</v>
      </c>
      <c r="D39" s="95" t="s">
        <v>288</v>
      </c>
      <c r="E39" s="502" t="s">
        <v>649</v>
      </c>
      <c r="F39" s="369" t="s">
        <v>46</v>
      </c>
      <c r="G39" s="495">
        <v>44986.0</v>
      </c>
      <c r="H39" s="95" t="s">
        <v>288</v>
      </c>
      <c r="I39" s="502" t="s">
        <v>649</v>
      </c>
      <c r="J39" s="38" t="s">
        <v>36</v>
      </c>
      <c r="K39" s="495">
        <v>44987.0</v>
      </c>
      <c r="L39" s="131" t="s">
        <v>965</v>
      </c>
      <c r="M39" s="204" t="s">
        <v>966</v>
      </c>
      <c r="N39" s="96" t="s">
        <v>37</v>
      </c>
      <c r="O39" s="37">
        <v>44988.0</v>
      </c>
      <c r="P39" s="131" t="s">
        <v>965</v>
      </c>
      <c r="Q39" s="204" t="s">
        <v>966</v>
      </c>
      <c r="R39" s="47" t="s">
        <v>40</v>
      </c>
      <c r="S39" s="37">
        <v>44989.0</v>
      </c>
      <c r="T39" s="131" t="s">
        <v>25</v>
      </c>
      <c r="U39" s="111" t="s">
        <v>25</v>
      </c>
      <c r="V39" s="435" t="s">
        <v>43</v>
      </c>
      <c r="W39" s="37">
        <v>44990.0</v>
      </c>
      <c r="X39" s="131" t="s">
        <v>25</v>
      </c>
      <c r="Y39" s="111" t="s">
        <v>25</v>
      </c>
      <c r="Z39" s="96" t="s">
        <v>44</v>
      </c>
      <c r="AA39" s="495">
        <v>44991.0</v>
      </c>
      <c r="AB39" s="98" t="s">
        <v>51</v>
      </c>
      <c r="AC39" s="98" t="s">
        <v>51</v>
      </c>
    </row>
    <row r="40">
      <c r="A40" s="67"/>
      <c r="D40" s="68"/>
    </row>
    <row r="41">
      <c r="A41" s="67"/>
      <c r="D41" s="68"/>
      <c r="H41" s="139"/>
      <c r="I41" s="139"/>
    </row>
    <row r="42">
      <c r="A42" s="538"/>
      <c r="B42" s="539"/>
      <c r="C42" s="539"/>
      <c r="D42" s="540"/>
      <c r="E42" s="539"/>
      <c r="F42" s="539"/>
      <c r="G42" s="539"/>
      <c r="H42" s="542"/>
      <c r="I42" s="542"/>
      <c r="J42" s="539"/>
      <c r="K42" s="539"/>
      <c r="L42" s="539"/>
      <c r="M42" s="539"/>
      <c r="N42" s="539"/>
      <c r="O42" s="539"/>
      <c r="P42" s="539"/>
      <c r="Q42" s="539"/>
      <c r="R42" s="539"/>
      <c r="S42" s="539"/>
      <c r="T42" s="539"/>
      <c r="U42" s="539"/>
      <c r="V42" s="539"/>
      <c r="W42" s="539"/>
      <c r="X42" s="539"/>
      <c r="Y42" s="539"/>
      <c r="Z42" s="539"/>
      <c r="AA42" s="539"/>
      <c r="AB42" s="539"/>
      <c r="AC42" s="539"/>
    </row>
    <row r="43">
      <c r="A43" s="67"/>
      <c r="D43" s="68"/>
      <c r="H43" s="139"/>
      <c r="I43" s="139"/>
    </row>
    <row r="44">
      <c r="A44" s="67"/>
      <c r="D44" s="68"/>
      <c r="H44" s="6" t="s">
        <v>151</v>
      </c>
      <c r="I44" s="4"/>
    </row>
    <row r="45">
      <c r="A45" s="67"/>
      <c r="D45" s="190" t="s">
        <v>956</v>
      </c>
      <c r="E45" s="738" t="s">
        <v>23</v>
      </c>
      <c r="H45" s="29" t="s">
        <v>956</v>
      </c>
      <c r="I45" s="26" t="s">
        <v>49</v>
      </c>
      <c r="L45" s="190" t="s">
        <v>51</v>
      </c>
      <c r="M45" s="738" t="s">
        <v>49</v>
      </c>
      <c r="P45" s="190" t="s">
        <v>2</v>
      </c>
      <c r="Q45" s="29" t="s">
        <v>31</v>
      </c>
      <c r="T45" s="29" t="s">
        <v>49</v>
      </c>
      <c r="U45" s="448" t="s">
        <v>10</v>
      </c>
      <c r="X45" s="190" t="s">
        <v>1</v>
      </c>
      <c r="Y45" s="29" t="s">
        <v>49</v>
      </c>
      <c r="AB45" s="29" t="s">
        <v>49</v>
      </c>
      <c r="AC45" s="448" t="s">
        <v>12</v>
      </c>
    </row>
    <row r="46">
      <c r="A46" s="693" t="s">
        <v>50</v>
      </c>
      <c r="B46" s="41" t="s">
        <v>33</v>
      </c>
      <c r="C46" s="37">
        <v>44985.0</v>
      </c>
      <c r="D46" s="725" t="s">
        <v>952</v>
      </c>
      <c r="E46" s="186" t="s">
        <v>309</v>
      </c>
      <c r="F46" s="369" t="s">
        <v>46</v>
      </c>
      <c r="G46" s="495">
        <v>44986.0</v>
      </c>
      <c r="H46" s="300" t="s">
        <v>25</v>
      </c>
      <c r="I46" s="98" t="s">
        <v>25</v>
      </c>
      <c r="J46" s="38" t="s">
        <v>24</v>
      </c>
      <c r="K46" s="37">
        <v>44986.0</v>
      </c>
      <c r="L46" s="300" t="s">
        <v>211</v>
      </c>
      <c r="M46" s="147" t="s">
        <v>580</v>
      </c>
      <c r="N46" s="43" t="s">
        <v>26</v>
      </c>
      <c r="O46" s="37">
        <v>44988.0</v>
      </c>
      <c r="P46" s="145" t="s">
        <v>529</v>
      </c>
      <c r="Q46" s="111" t="s">
        <v>963</v>
      </c>
      <c r="R46" s="66" t="s">
        <v>56</v>
      </c>
      <c r="S46" s="37">
        <v>44988.0</v>
      </c>
      <c r="T46" s="131" t="s">
        <v>25</v>
      </c>
      <c r="U46" s="111" t="s">
        <v>25</v>
      </c>
      <c r="V46" s="66" t="s">
        <v>57</v>
      </c>
      <c r="W46" s="37">
        <v>44989.0</v>
      </c>
      <c r="X46" s="40" t="s">
        <v>207</v>
      </c>
      <c r="Y46" s="434" t="s">
        <v>581</v>
      </c>
      <c r="Z46" s="47" t="s">
        <v>44</v>
      </c>
      <c r="AA46" s="495">
        <v>44991.0</v>
      </c>
      <c r="AB46" s="131" t="s">
        <v>955</v>
      </c>
      <c r="AC46" s="111" t="s">
        <v>138</v>
      </c>
    </row>
    <row r="47">
      <c r="A47" s="67"/>
      <c r="D47" s="136"/>
      <c r="E47" s="51"/>
      <c r="H47" s="98"/>
      <c r="I47" s="197"/>
      <c r="L47" s="98"/>
      <c r="M47" s="39"/>
      <c r="P47" s="53"/>
      <c r="Q47" s="39"/>
      <c r="X47" s="53"/>
      <c r="Y47" s="39"/>
      <c r="AB47" s="53"/>
      <c r="AC47" s="39"/>
    </row>
    <row r="48">
      <c r="A48" s="67"/>
      <c r="D48" s="53"/>
      <c r="E48" s="39"/>
      <c r="H48" s="98"/>
      <c r="I48" s="197"/>
      <c r="L48" s="98"/>
      <c r="M48" s="39"/>
      <c r="P48" s="53"/>
      <c r="Q48" s="39"/>
      <c r="T48" s="53"/>
      <c r="U48" s="39"/>
      <c r="X48" s="53"/>
      <c r="Y48" s="39"/>
      <c r="AB48" s="53"/>
      <c r="AC48" s="39"/>
    </row>
    <row r="49">
      <c r="A49" s="67"/>
      <c r="D49" s="53" t="s">
        <v>499</v>
      </c>
      <c r="E49" s="40" t="s">
        <v>51</v>
      </c>
      <c r="H49" s="53" t="s">
        <v>499</v>
      </c>
      <c r="I49" s="40" t="s">
        <v>51</v>
      </c>
      <c r="L49" s="738" t="s">
        <v>499</v>
      </c>
      <c r="M49" s="191" t="s">
        <v>31</v>
      </c>
      <c r="P49" s="738" t="s">
        <v>499</v>
      </c>
      <c r="Q49" s="191" t="s">
        <v>31</v>
      </c>
      <c r="T49" s="92" t="s">
        <v>499</v>
      </c>
      <c r="U49" s="448" t="s">
        <v>10</v>
      </c>
      <c r="X49" s="92" t="s">
        <v>499</v>
      </c>
      <c r="Y49" s="108" t="s">
        <v>11</v>
      </c>
      <c r="AB49" s="53" t="s">
        <v>51</v>
      </c>
      <c r="AC49" s="108" t="s">
        <v>920</v>
      </c>
    </row>
    <row r="50">
      <c r="A50" s="716" t="s">
        <v>52</v>
      </c>
      <c r="B50" s="41" t="s">
        <v>33</v>
      </c>
      <c r="C50" s="37">
        <v>44985.0</v>
      </c>
      <c r="D50" s="95" t="s">
        <v>288</v>
      </c>
      <c r="E50" s="300" t="s">
        <v>961</v>
      </c>
      <c r="F50" s="501" t="s">
        <v>46</v>
      </c>
      <c r="G50" s="495">
        <v>44986.0</v>
      </c>
      <c r="H50" s="95" t="s">
        <v>288</v>
      </c>
      <c r="I50" s="300" t="s">
        <v>961</v>
      </c>
      <c r="J50" s="38" t="s">
        <v>36</v>
      </c>
      <c r="K50" s="495">
        <v>44987.0</v>
      </c>
      <c r="L50" s="131" t="s">
        <v>965</v>
      </c>
      <c r="M50" s="734" t="s">
        <v>964</v>
      </c>
      <c r="N50" s="96" t="s">
        <v>37</v>
      </c>
      <c r="O50" s="37">
        <v>44988.0</v>
      </c>
      <c r="P50" s="95" t="s">
        <v>291</v>
      </c>
      <c r="Q50" s="734" t="s">
        <v>964</v>
      </c>
      <c r="R50" s="47" t="s">
        <v>40</v>
      </c>
      <c r="S50" s="37">
        <v>44989.0</v>
      </c>
      <c r="T50" s="38" t="s">
        <v>25</v>
      </c>
      <c r="U50" s="39" t="s">
        <v>25</v>
      </c>
      <c r="V50" s="435" t="s">
        <v>43</v>
      </c>
      <c r="W50" s="37">
        <v>44990.0</v>
      </c>
      <c r="X50" s="131" t="s">
        <v>25</v>
      </c>
      <c r="Y50" s="111" t="s">
        <v>25</v>
      </c>
      <c r="Z50" s="422" t="s">
        <v>44</v>
      </c>
      <c r="AA50" s="498">
        <v>44991.0</v>
      </c>
      <c r="AB50" s="300" t="s">
        <v>960</v>
      </c>
      <c r="AC50" s="98" t="s">
        <v>725</v>
      </c>
    </row>
    <row r="51">
      <c r="A51" s="67"/>
      <c r="D51" s="68"/>
    </row>
    <row r="52">
      <c r="A52" s="67"/>
      <c r="D52" s="53"/>
      <c r="E52" s="108" t="s">
        <v>809</v>
      </c>
      <c r="H52" s="53" t="s">
        <v>1</v>
      </c>
      <c r="I52" s="108" t="s">
        <v>7</v>
      </c>
      <c r="L52" s="53" t="s">
        <v>1</v>
      </c>
      <c r="M52" s="108" t="s">
        <v>8</v>
      </c>
      <c r="P52" s="53" t="s">
        <v>1</v>
      </c>
      <c r="Q52" s="108" t="s">
        <v>957</v>
      </c>
      <c r="T52" s="145" t="s">
        <v>49</v>
      </c>
      <c r="U52" s="108" t="s">
        <v>958</v>
      </c>
      <c r="X52" s="53" t="s">
        <v>1</v>
      </c>
      <c r="Y52" s="108" t="s">
        <v>11</v>
      </c>
      <c r="AB52" s="53" t="s">
        <v>1</v>
      </c>
      <c r="AC52" s="108" t="s">
        <v>920</v>
      </c>
    </row>
    <row r="53">
      <c r="A53" s="684" t="s">
        <v>45</v>
      </c>
      <c r="B53" s="275" t="s">
        <v>33</v>
      </c>
      <c r="C53" s="37">
        <v>44985.0</v>
      </c>
      <c r="D53" s="374" t="s">
        <v>49</v>
      </c>
      <c r="E53" s="374" t="s">
        <v>49</v>
      </c>
      <c r="F53" s="38" t="s">
        <v>46</v>
      </c>
      <c r="G53" s="495">
        <v>44986.0</v>
      </c>
      <c r="H53" s="38" t="s">
        <v>38</v>
      </c>
      <c r="I53" s="39" t="s">
        <v>39</v>
      </c>
      <c r="J53" s="38" t="s">
        <v>36</v>
      </c>
      <c r="K53" s="495">
        <v>44987.0</v>
      </c>
      <c r="L53" s="38" t="s">
        <v>38</v>
      </c>
      <c r="M53" s="39" t="s">
        <v>39</v>
      </c>
      <c r="N53" s="47" t="s">
        <v>37</v>
      </c>
      <c r="O53" s="37">
        <v>44988.0</v>
      </c>
      <c r="P53" s="38" t="s">
        <v>38</v>
      </c>
      <c r="Q53" s="39" t="s">
        <v>39</v>
      </c>
      <c r="R53" s="406" t="s">
        <v>40</v>
      </c>
      <c r="S53" s="146">
        <v>44989.0</v>
      </c>
      <c r="T53" s="148" t="s">
        <v>581</v>
      </c>
      <c r="U53" s="148" t="s">
        <v>106</v>
      </c>
      <c r="V53" s="47" t="s">
        <v>43</v>
      </c>
      <c r="W53" s="37">
        <v>44990.0</v>
      </c>
      <c r="X53" s="38" t="s">
        <v>25</v>
      </c>
      <c r="Y53" s="39" t="s">
        <v>25</v>
      </c>
      <c r="Z53" s="47" t="s">
        <v>44</v>
      </c>
      <c r="AA53" s="495">
        <v>44991.0</v>
      </c>
      <c r="AB53" s="38" t="s">
        <v>25</v>
      </c>
      <c r="AC53" s="39" t="s">
        <v>25</v>
      </c>
    </row>
    <row r="54">
      <c r="A54" s="67"/>
      <c r="D54" s="68"/>
    </row>
    <row r="55">
      <c r="A55" s="67"/>
      <c r="D55" s="68"/>
    </row>
    <row r="56">
      <c r="A56" s="67" t="s">
        <v>18</v>
      </c>
      <c r="D56" s="68" t="s">
        <v>295</v>
      </c>
    </row>
    <row r="57">
      <c r="A57" s="67" t="s">
        <v>52</v>
      </c>
      <c r="D57" s="68" t="s">
        <v>295</v>
      </c>
    </row>
    <row r="58">
      <c r="A58" s="67" t="s">
        <v>176</v>
      </c>
      <c r="D58" s="68" t="s">
        <v>569</v>
      </c>
    </row>
    <row r="59">
      <c r="A59" s="67" t="s">
        <v>54</v>
      </c>
      <c r="D59" s="68" t="s">
        <v>171</v>
      </c>
      <c r="Y59" s="228"/>
      <c r="Z59" s="228"/>
    </row>
    <row r="60">
      <c r="A60" s="67" t="s">
        <v>88</v>
      </c>
      <c r="D60" s="68" t="s">
        <v>169</v>
      </c>
    </row>
    <row r="61">
      <c r="A61" s="225" t="s">
        <v>403</v>
      </c>
      <c r="B61" s="152"/>
      <c r="C61" s="153"/>
      <c r="D61" s="152" t="s">
        <v>598</v>
      </c>
      <c r="E61" s="153"/>
      <c r="F61" s="153"/>
    </row>
    <row r="62">
      <c r="A62" s="225" t="s">
        <v>82</v>
      </c>
      <c r="B62" s="152"/>
      <c r="C62" s="153"/>
      <c r="D62" s="152" t="s">
        <v>175</v>
      </c>
      <c r="E62" s="153"/>
      <c r="F62" s="153"/>
    </row>
    <row r="63">
      <c r="A63" s="225" t="s">
        <v>97</v>
      </c>
      <c r="B63" s="152"/>
      <c r="C63" s="153"/>
      <c r="D63" s="68" t="s">
        <v>169</v>
      </c>
      <c r="E63" s="153"/>
      <c r="F63" s="153"/>
    </row>
    <row r="64">
      <c r="A64" s="225" t="s">
        <v>123</v>
      </c>
      <c r="B64" s="152"/>
      <c r="C64" s="153"/>
      <c r="D64" s="152" t="s">
        <v>175</v>
      </c>
      <c r="E64" s="236"/>
      <c r="F64" s="153"/>
    </row>
    <row r="65">
      <c r="A65" s="225" t="s">
        <v>501</v>
      </c>
      <c r="B65" s="152"/>
      <c r="C65" s="153"/>
      <c r="D65" s="152" t="s">
        <v>175</v>
      </c>
      <c r="E65" s="236"/>
      <c r="F65" s="153"/>
    </row>
    <row r="66">
      <c r="A66" s="225" t="s">
        <v>69</v>
      </c>
      <c r="B66" s="152"/>
      <c r="C66" s="153"/>
      <c r="D66" s="152" t="s">
        <v>171</v>
      </c>
      <c r="E66" s="236"/>
      <c r="F66" s="153"/>
    </row>
    <row r="67">
      <c r="A67" s="225" t="s">
        <v>45</v>
      </c>
      <c r="B67" s="153"/>
      <c r="C67" s="153"/>
      <c r="D67" s="152" t="s">
        <v>921</v>
      </c>
      <c r="E67" s="136"/>
      <c r="F67" s="117"/>
    </row>
    <row r="68">
      <c r="A68" s="153"/>
      <c r="B68" s="153"/>
      <c r="C68" s="153"/>
      <c r="D68" s="153"/>
      <c r="E68" s="136"/>
      <c r="F68" s="117"/>
    </row>
    <row r="69">
      <c r="A69" s="153"/>
      <c r="B69" s="153"/>
      <c r="C69" s="153"/>
      <c r="D69" s="153" t="s">
        <v>1</v>
      </c>
      <c r="E69" s="136">
        <v>53.0</v>
      </c>
      <c r="F69" s="117"/>
    </row>
    <row r="70">
      <c r="A70" s="153"/>
      <c r="B70" s="153"/>
      <c r="C70" s="153"/>
      <c r="D70" s="153" t="s">
        <v>547</v>
      </c>
      <c r="E70" s="136"/>
      <c r="F70" s="153"/>
    </row>
    <row r="71">
      <c r="A71" s="153"/>
      <c r="B71" s="153"/>
      <c r="C71" s="153"/>
      <c r="D71" s="153" t="s">
        <v>31</v>
      </c>
      <c r="E71" s="152"/>
      <c r="F71" s="153"/>
    </row>
    <row r="72">
      <c r="A72" s="153"/>
      <c r="B72" s="153"/>
      <c r="C72" s="153"/>
      <c r="D72" s="153" t="s">
        <v>23</v>
      </c>
      <c r="E72" s="136">
        <v>73.5</v>
      </c>
      <c r="F72" s="153"/>
    </row>
    <row r="73">
      <c r="A73" s="153"/>
      <c r="B73" s="153"/>
      <c r="C73" s="153"/>
      <c r="D73" s="152" t="s">
        <v>49</v>
      </c>
      <c r="E73" s="380">
        <v>23.0</v>
      </c>
      <c r="F73" s="153"/>
    </row>
    <row r="74">
      <c r="D74" s="68" t="s">
        <v>51</v>
      </c>
      <c r="E74" s="99">
        <v>161.0</v>
      </c>
    </row>
  </sheetData>
  <mergeCells count="18">
    <mergeCell ref="D1:E1"/>
    <mergeCell ref="H1:I1"/>
    <mergeCell ref="T1:U1"/>
    <mergeCell ref="H7:I7"/>
    <mergeCell ref="T7:U7"/>
    <mergeCell ref="H15:I15"/>
    <mergeCell ref="T15:U15"/>
    <mergeCell ref="D36:E36"/>
    <mergeCell ref="H36:I36"/>
    <mergeCell ref="T36:U36"/>
    <mergeCell ref="H44:I44"/>
    <mergeCell ref="D15:E15"/>
    <mergeCell ref="D24:E24"/>
    <mergeCell ref="H24:I24"/>
    <mergeCell ref="T24:U24"/>
    <mergeCell ref="X24:Y24"/>
    <mergeCell ref="H30:I30"/>
    <mergeCell ref="T30:U30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1.75"/>
  </cols>
  <sheetData>
    <row r="1">
      <c r="A1" s="231" t="s">
        <v>181</v>
      </c>
      <c r="B1" s="232" t="s">
        <v>182</v>
      </c>
      <c r="C1" s="231" t="s">
        <v>16</v>
      </c>
      <c r="D1" s="231" t="s">
        <v>183</v>
      </c>
      <c r="E1" s="231" t="s">
        <v>184</v>
      </c>
      <c r="F1" s="231" t="s">
        <v>185</v>
      </c>
      <c r="G1" s="231" t="s">
        <v>186</v>
      </c>
      <c r="H1" s="231" t="s">
        <v>15</v>
      </c>
      <c r="I1" s="231" t="s">
        <v>6</v>
      </c>
      <c r="J1" s="231" t="s">
        <v>187</v>
      </c>
      <c r="K1" s="231" t="s">
        <v>188</v>
      </c>
      <c r="L1" s="231" t="s">
        <v>167</v>
      </c>
    </row>
    <row r="2">
      <c r="A2" s="233">
        <v>44972.0</v>
      </c>
      <c r="B2" s="152" t="s">
        <v>123</v>
      </c>
      <c r="C2" s="68" t="s">
        <v>23</v>
      </c>
      <c r="D2" s="234" t="s">
        <v>169</v>
      </c>
      <c r="E2" s="233">
        <v>44973.0</v>
      </c>
      <c r="F2" s="238">
        <v>0.0625</v>
      </c>
      <c r="G2" s="238">
        <v>0.2916666666666667</v>
      </c>
      <c r="H2" s="236">
        <v>5.5</v>
      </c>
      <c r="I2" s="236">
        <v>0.0</v>
      </c>
      <c r="J2" s="236">
        <v>1.0</v>
      </c>
      <c r="K2" s="236">
        <v>4.5</v>
      </c>
      <c r="L2" s="153"/>
    </row>
    <row r="3">
      <c r="A3" s="233">
        <v>44972.0</v>
      </c>
      <c r="B3" s="153" t="s">
        <v>501</v>
      </c>
      <c r="C3" s="152" t="s">
        <v>23</v>
      </c>
      <c r="D3" s="234" t="s">
        <v>169</v>
      </c>
      <c r="E3" s="233">
        <v>44973.0</v>
      </c>
      <c r="F3" s="238">
        <v>0.2916666666666667</v>
      </c>
      <c r="G3" s="238">
        <v>0.5</v>
      </c>
      <c r="H3" s="283">
        <v>5.0</v>
      </c>
      <c r="I3" s="283">
        <v>0.0</v>
      </c>
      <c r="J3" s="283">
        <v>5.0</v>
      </c>
      <c r="K3" s="283">
        <v>0.0</v>
      </c>
      <c r="L3" s="153"/>
    </row>
    <row r="4">
      <c r="A4" s="233">
        <v>44972.0</v>
      </c>
      <c r="B4" s="153" t="s">
        <v>45</v>
      </c>
      <c r="C4" s="68" t="s">
        <v>23</v>
      </c>
      <c r="D4" s="234" t="s">
        <v>169</v>
      </c>
      <c r="E4" s="233">
        <v>44973.0</v>
      </c>
      <c r="F4" s="235">
        <v>0.0</v>
      </c>
      <c r="G4" s="235">
        <v>0.0</v>
      </c>
      <c r="H4" s="236">
        <v>0.0</v>
      </c>
      <c r="I4" s="236">
        <v>0.0</v>
      </c>
      <c r="J4" s="236">
        <v>0.0</v>
      </c>
      <c r="K4" s="236">
        <v>0.0</v>
      </c>
      <c r="L4" s="152" t="s">
        <v>166</v>
      </c>
    </row>
    <row r="5">
      <c r="A5" s="233">
        <v>44972.0</v>
      </c>
      <c r="B5" s="152" t="s">
        <v>52</v>
      </c>
      <c r="C5" s="152" t="s">
        <v>499</v>
      </c>
      <c r="D5" s="234" t="s">
        <v>169</v>
      </c>
      <c r="E5" s="233">
        <v>44973.0</v>
      </c>
      <c r="F5" s="238">
        <v>0.20833333333333334</v>
      </c>
      <c r="G5" s="237">
        <v>0.4166666666666667</v>
      </c>
      <c r="H5" s="235">
        <v>5.0</v>
      </c>
      <c r="I5" s="283">
        <v>0.0</v>
      </c>
      <c r="J5" s="235">
        <v>4.0</v>
      </c>
      <c r="K5" s="283">
        <v>1.0</v>
      </c>
      <c r="L5" s="153"/>
    </row>
    <row r="6">
      <c r="A6" s="233">
        <v>44972.0</v>
      </c>
      <c r="B6" s="152" t="s">
        <v>52</v>
      </c>
      <c r="C6" s="152" t="s">
        <v>31</v>
      </c>
      <c r="D6" s="234" t="s">
        <v>169</v>
      </c>
      <c r="E6" s="233">
        <v>44973.0</v>
      </c>
      <c r="F6" s="237">
        <v>0.4166666666666667</v>
      </c>
      <c r="G6" s="238">
        <v>0.5625</v>
      </c>
      <c r="H6" s="235">
        <v>3.5</v>
      </c>
      <c r="I6" s="235">
        <v>0.5</v>
      </c>
      <c r="J6" s="235">
        <v>3.0</v>
      </c>
      <c r="K6" s="235">
        <v>0.0</v>
      </c>
      <c r="L6" s="68" t="s">
        <v>192</v>
      </c>
    </row>
    <row r="7">
      <c r="A7" s="233">
        <v>44972.0</v>
      </c>
      <c r="B7" s="153" t="s">
        <v>82</v>
      </c>
      <c r="C7" s="152" t="s">
        <v>51</v>
      </c>
      <c r="D7" s="234" t="s">
        <v>169</v>
      </c>
      <c r="E7" s="233">
        <v>44973.0</v>
      </c>
      <c r="F7" s="238">
        <v>0.20833333333333334</v>
      </c>
      <c r="G7" s="238">
        <v>0.5833333333333334</v>
      </c>
      <c r="H7" s="235">
        <v>9.0</v>
      </c>
      <c r="I7" s="235">
        <v>1.0</v>
      </c>
      <c r="J7" s="283">
        <v>7.0</v>
      </c>
      <c r="K7" s="283">
        <v>1.0</v>
      </c>
      <c r="L7" s="68" t="s">
        <v>967</v>
      </c>
    </row>
    <row r="8">
      <c r="A8" s="233">
        <v>44972.0</v>
      </c>
      <c r="B8" s="153" t="s">
        <v>69</v>
      </c>
      <c r="C8" s="152" t="s">
        <v>51</v>
      </c>
      <c r="D8" s="234" t="s">
        <v>169</v>
      </c>
      <c r="E8" s="233">
        <v>44973.0</v>
      </c>
      <c r="F8" s="238">
        <v>0.20833333333333334</v>
      </c>
      <c r="G8" s="238">
        <v>0.5833333333333334</v>
      </c>
      <c r="H8" s="235">
        <v>9.0</v>
      </c>
      <c r="I8" s="235">
        <v>1.0</v>
      </c>
      <c r="J8" s="283">
        <v>7.0</v>
      </c>
      <c r="K8" s="283">
        <v>1.0</v>
      </c>
      <c r="L8" s="68" t="s">
        <v>967</v>
      </c>
    </row>
    <row r="9">
      <c r="A9" s="233">
        <v>44972.0</v>
      </c>
      <c r="B9" s="153" t="s">
        <v>97</v>
      </c>
      <c r="C9" s="152" t="s">
        <v>31</v>
      </c>
      <c r="D9" s="234" t="s">
        <v>169</v>
      </c>
      <c r="E9" s="233">
        <v>44973.0</v>
      </c>
      <c r="F9" s="235">
        <v>0.0</v>
      </c>
      <c r="G9" s="235">
        <v>0.0</v>
      </c>
      <c r="H9" s="235">
        <v>0.0</v>
      </c>
      <c r="I9" s="236">
        <v>0.0</v>
      </c>
      <c r="J9" s="235">
        <v>0.0</v>
      </c>
      <c r="K9" s="235">
        <v>0.0</v>
      </c>
      <c r="L9" s="152" t="s">
        <v>25</v>
      </c>
    </row>
    <row r="10">
      <c r="A10" s="233">
        <v>44972.0</v>
      </c>
      <c r="B10" s="153" t="s">
        <v>403</v>
      </c>
      <c r="C10" s="152" t="s">
        <v>31</v>
      </c>
      <c r="D10" s="234" t="s">
        <v>169</v>
      </c>
      <c r="E10" s="233">
        <v>44973.0</v>
      </c>
      <c r="F10" s="238">
        <v>0.25</v>
      </c>
      <c r="G10" s="238">
        <v>0.5833333333333334</v>
      </c>
      <c r="H10" s="283">
        <v>8.0</v>
      </c>
      <c r="I10" s="283">
        <v>0.0</v>
      </c>
      <c r="J10" s="283">
        <v>8.0</v>
      </c>
      <c r="K10" s="283">
        <v>0.0</v>
      </c>
    </row>
    <row r="11">
      <c r="A11" s="233">
        <v>44973.0</v>
      </c>
      <c r="B11" s="68" t="s">
        <v>54</v>
      </c>
      <c r="C11" s="152" t="s">
        <v>51</v>
      </c>
      <c r="D11" s="234" t="s">
        <v>169</v>
      </c>
      <c r="E11" s="233">
        <v>44973.0</v>
      </c>
      <c r="F11" s="237">
        <v>0.9583333333333334</v>
      </c>
      <c r="G11" s="237">
        <v>0.25</v>
      </c>
      <c r="H11" s="68">
        <v>7.0</v>
      </c>
      <c r="I11" s="68">
        <v>0.0</v>
      </c>
      <c r="J11" s="68">
        <v>0.0</v>
      </c>
      <c r="K11" s="68">
        <v>7.0</v>
      </c>
    </row>
    <row r="12">
      <c r="A12" s="233">
        <v>44973.0</v>
      </c>
      <c r="B12" s="68" t="s">
        <v>18</v>
      </c>
      <c r="C12" s="68" t="s">
        <v>1</v>
      </c>
      <c r="D12" s="234" t="s">
        <v>169</v>
      </c>
      <c r="E12" s="233">
        <v>44973.0</v>
      </c>
      <c r="F12" s="237">
        <v>0.9791666666666666</v>
      </c>
      <c r="G12" s="237">
        <v>0.25</v>
      </c>
      <c r="H12" s="68">
        <v>6.5</v>
      </c>
      <c r="I12" s="68">
        <v>0.0</v>
      </c>
      <c r="J12" s="68">
        <v>0.0</v>
      </c>
      <c r="K12" s="68">
        <v>6.5</v>
      </c>
    </row>
    <row r="13">
      <c r="A13" s="233">
        <v>44973.0</v>
      </c>
      <c r="B13" s="68" t="s">
        <v>88</v>
      </c>
      <c r="C13" s="152" t="s">
        <v>31</v>
      </c>
      <c r="D13" s="234" t="s">
        <v>169</v>
      </c>
      <c r="E13" s="233">
        <v>44973.0</v>
      </c>
      <c r="F13" s="235">
        <v>0.0</v>
      </c>
      <c r="G13" s="235">
        <v>0.0</v>
      </c>
      <c r="H13" s="235">
        <v>0.0</v>
      </c>
      <c r="I13" s="236">
        <v>0.0</v>
      </c>
      <c r="J13" s="235">
        <v>0.0</v>
      </c>
      <c r="K13" s="235">
        <v>0.0</v>
      </c>
      <c r="L13" s="152" t="s">
        <v>25</v>
      </c>
    </row>
    <row r="14">
      <c r="A14" s="233">
        <v>44973.0</v>
      </c>
      <c r="B14" s="68" t="s">
        <v>50</v>
      </c>
      <c r="C14" s="68" t="s">
        <v>31</v>
      </c>
      <c r="D14" s="234" t="s">
        <v>169</v>
      </c>
      <c r="E14" s="233">
        <v>44973.0</v>
      </c>
      <c r="F14" s="237">
        <v>0.9583333333333334</v>
      </c>
      <c r="G14" s="237">
        <v>0.20833333333333334</v>
      </c>
      <c r="H14" s="68">
        <v>6.0</v>
      </c>
      <c r="I14" s="68">
        <v>0.0</v>
      </c>
      <c r="J14" s="68">
        <v>0.0</v>
      </c>
      <c r="K14" s="68">
        <v>6.0</v>
      </c>
      <c r="L14" s="153"/>
    </row>
    <row r="15">
      <c r="A15" s="233">
        <v>44973.0</v>
      </c>
      <c r="B15" s="68" t="s">
        <v>50</v>
      </c>
      <c r="C15" s="68" t="s">
        <v>1</v>
      </c>
      <c r="D15" s="234" t="s">
        <v>168</v>
      </c>
      <c r="E15" s="233">
        <v>44974.0</v>
      </c>
      <c r="F15" s="237">
        <v>0.20833333333333334</v>
      </c>
      <c r="G15" s="237">
        <v>0.4166666666666667</v>
      </c>
      <c r="H15" s="235">
        <v>5.0</v>
      </c>
      <c r="I15" s="235">
        <v>3.0</v>
      </c>
      <c r="J15" s="235">
        <v>2.0</v>
      </c>
      <c r="K15" s="235">
        <v>0.0</v>
      </c>
      <c r="L15" s="68" t="s">
        <v>259</v>
      </c>
    </row>
    <row r="16">
      <c r="A16" s="233">
        <v>44973.0</v>
      </c>
      <c r="B16" s="68" t="s">
        <v>123</v>
      </c>
      <c r="C16" s="68" t="s">
        <v>23</v>
      </c>
      <c r="D16" s="234" t="s">
        <v>168</v>
      </c>
      <c r="E16" s="233">
        <v>44974.0</v>
      </c>
      <c r="F16" s="238">
        <v>0.0625</v>
      </c>
      <c r="G16" s="237">
        <v>0.3333333333333333</v>
      </c>
      <c r="H16" s="235">
        <v>6.5</v>
      </c>
      <c r="I16" s="236">
        <v>0.0</v>
      </c>
      <c r="J16" s="236">
        <v>1.0</v>
      </c>
      <c r="K16" s="235">
        <v>5.5</v>
      </c>
    </row>
    <row r="17">
      <c r="A17" s="233">
        <v>44973.0</v>
      </c>
      <c r="B17" s="152" t="s">
        <v>501</v>
      </c>
      <c r="C17" s="152" t="s">
        <v>23</v>
      </c>
      <c r="D17" s="234" t="s">
        <v>168</v>
      </c>
      <c r="E17" s="233">
        <v>44974.0</v>
      </c>
      <c r="F17" s="237">
        <v>0.3333333333333333</v>
      </c>
      <c r="G17" s="238">
        <v>0.5</v>
      </c>
      <c r="H17" s="235">
        <v>4.0</v>
      </c>
      <c r="I17" s="283">
        <v>0.0</v>
      </c>
      <c r="J17" s="235">
        <v>4.0</v>
      </c>
      <c r="L17" s="153"/>
    </row>
    <row r="18">
      <c r="A18" s="233">
        <v>44973.0</v>
      </c>
      <c r="B18" s="152" t="s">
        <v>45</v>
      </c>
      <c r="C18" s="152" t="s">
        <v>1</v>
      </c>
      <c r="D18" s="234" t="s">
        <v>168</v>
      </c>
      <c r="E18" s="233">
        <v>44974.0</v>
      </c>
      <c r="F18" s="235">
        <v>0.0</v>
      </c>
      <c r="G18" s="235">
        <v>0.0</v>
      </c>
      <c r="H18" s="236">
        <v>0.0</v>
      </c>
      <c r="I18" s="236">
        <v>0.0</v>
      </c>
      <c r="J18" s="236">
        <v>0.0</v>
      </c>
      <c r="K18" s="283">
        <v>0.0</v>
      </c>
      <c r="L18" s="152" t="s">
        <v>166</v>
      </c>
    </row>
    <row r="19">
      <c r="A19" s="233">
        <v>44973.0</v>
      </c>
      <c r="B19" s="152" t="s">
        <v>52</v>
      </c>
      <c r="C19" s="152" t="s">
        <v>499</v>
      </c>
      <c r="D19" s="234" t="s">
        <v>168</v>
      </c>
      <c r="E19" s="233">
        <v>44974.0</v>
      </c>
      <c r="F19" s="237">
        <v>0.20833333333333334</v>
      </c>
      <c r="G19" s="237">
        <v>0.4166666666666667</v>
      </c>
      <c r="H19" s="235">
        <v>5.0</v>
      </c>
      <c r="I19" s="235">
        <v>0.0</v>
      </c>
      <c r="J19" s="235">
        <v>4.0</v>
      </c>
      <c r="K19" s="235">
        <v>1.0</v>
      </c>
      <c r="L19" s="153"/>
    </row>
    <row r="20">
      <c r="A20" s="233">
        <v>44973.0</v>
      </c>
      <c r="B20" s="152" t="s">
        <v>52</v>
      </c>
      <c r="C20" s="152" t="s">
        <v>1</v>
      </c>
      <c r="D20" s="234" t="s">
        <v>168</v>
      </c>
      <c r="E20" s="233">
        <v>44974.0</v>
      </c>
      <c r="F20" s="237">
        <v>0.4166666666666667</v>
      </c>
      <c r="G20" s="238">
        <v>0.5</v>
      </c>
      <c r="H20" s="235">
        <v>2.0</v>
      </c>
      <c r="I20" s="235">
        <v>0.0</v>
      </c>
      <c r="J20" s="235">
        <v>2.0</v>
      </c>
      <c r="K20" s="235">
        <v>0.0</v>
      </c>
    </row>
    <row r="21">
      <c r="A21" s="233">
        <v>44973.0</v>
      </c>
      <c r="B21" s="153" t="s">
        <v>82</v>
      </c>
      <c r="C21" s="152" t="s">
        <v>51</v>
      </c>
      <c r="D21" s="234" t="s">
        <v>168</v>
      </c>
      <c r="E21" s="233">
        <v>44974.0</v>
      </c>
      <c r="F21" s="237">
        <v>0.25</v>
      </c>
      <c r="G21" s="237">
        <v>0.5625</v>
      </c>
      <c r="H21" s="235">
        <v>7.5</v>
      </c>
      <c r="I21" s="235">
        <v>0.0</v>
      </c>
      <c r="J21" s="235">
        <v>7.5</v>
      </c>
      <c r="K21" s="235">
        <v>0.0</v>
      </c>
    </row>
    <row r="22">
      <c r="A22" s="233">
        <v>44973.0</v>
      </c>
      <c r="B22" s="153" t="s">
        <v>69</v>
      </c>
      <c r="C22" s="152" t="s">
        <v>51</v>
      </c>
      <c r="D22" s="234" t="s">
        <v>168</v>
      </c>
      <c r="E22" s="233">
        <v>44974.0</v>
      </c>
      <c r="F22" s="238">
        <v>0.20833333333333334</v>
      </c>
      <c r="G22" s="237">
        <v>0.5625</v>
      </c>
      <c r="H22" s="235">
        <v>8.5</v>
      </c>
      <c r="I22" s="235">
        <v>0.5</v>
      </c>
      <c r="J22" s="283">
        <v>7.0</v>
      </c>
      <c r="K22" s="283">
        <v>1.0</v>
      </c>
      <c r="L22" s="68" t="s">
        <v>192</v>
      </c>
    </row>
    <row r="23">
      <c r="A23" s="233">
        <v>44973.0</v>
      </c>
      <c r="B23" s="153" t="s">
        <v>97</v>
      </c>
      <c r="C23" s="152" t="s">
        <v>31</v>
      </c>
      <c r="D23" s="234" t="s">
        <v>168</v>
      </c>
      <c r="E23" s="233">
        <v>44974.0</v>
      </c>
      <c r="F23" s="237">
        <v>0.25</v>
      </c>
      <c r="G23" s="237">
        <v>0.5625</v>
      </c>
      <c r="H23" s="235">
        <v>7.5</v>
      </c>
      <c r="I23" s="235">
        <v>0.0</v>
      </c>
      <c r="J23" s="235">
        <v>7.5</v>
      </c>
      <c r="K23" s="235">
        <v>0.0</v>
      </c>
      <c r="L23" s="153"/>
    </row>
    <row r="24">
      <c r="A24" s="233">
        <v>44973.0</v>
      </c>
      <c r="B24" s="153" t="s">
        <v>403</v>
      </c>
      <c r="C24" s="152" t="s">
        <v>31</v>
      </c>
      <c r="D24" s="234" t="s">
        <v>168</v>
      </c>
      <c r="E24" s="233">
        <v>44974.0</v>
      </c>
      <c r="F24" s="237">
        <v>0.2708333333333333</v>
      </c>
      <c r="G24" s="237">
        <v>0.5833333333333334</v>
      </c>
      <c r="H24" s="235">
        <v>7.5</v>
      </c>
      <c r="I24" s="235">
        <v>0.0</v>
      </c>
      <c r="J24" s="235">
        <v>7.5</v>
      </c>
      <c r="K24" s="235">
        <v>0.0</v>
      </c>
      <c r="L24" s="152"/>
    </row>
    <row r="25">
      <c r="A25" s="233">
        <v>44974.0</v>
      </c>
      <c r="B25" s="68" t="s">
        <v>88</v>
      </c>
      <c r="C25" s="152" t="s">
        <v>31</v>
      </c>
      <c r="D25" s="234" t="s">
        <v>168</v>
      </c>
      <c r="E25" s="233">
        <v>44974.0</v>
      </c>
      <c r="F25" s="237">
        <v>0.9583333333333334</v>
      </c>
      <c r="G25" s="237">
        <v>0.2916666666666667</v>
      </c>
      <c r="H25" s="68">
        <v>8.0</v>
      </c>
      <c r="I25" s="68">
        <v>0.0</v>
      </c>
      <c r="J25" s="68">
        <v>1.0</v>
      </c>
      <c r="K25" s="68">
        <v>7.0</v>
      </c>
      <c r="L25" s="153"/>
    </row>
    <row r="26">
      <c r="A26" s="233">
        <v>44974.0</v>
      </c>
      <c r="B26" s="68" t="s">
        <v>18</v>
      </c>
      <c r="C26" s="68" t="s">
        <v>1</v>
      </c>
      <c r="D26" s="234" t="s">
        <v>168</v>
      </c>
      <c r="E26" s="233">
        <v>44974.0</v>
      </c>
      <c r="F26" s="237">
        <v>0.9791666666666666</v>
      </c>
      <c r="G26" s="237">
        <v>0.375</v>
      </c>
      <c r="H26" s="68">
        <v>9.5</v>
      </c>
      <c r="I26" s="68">
        <v>1.5</v>
      </c>
      <c r="J26" s="68">
        <v>1.5</v>
      </c>
      <c r="K26" s="68">
        <v>6.5</v>
      </c>
      <c r="L26" s="68" t="s">
        <v>336</v>
      </c>
    </row>
    <row r="27">
      <c r="A27" s="233">
        <v>44974.0</v>
      </c>
      <c r="B27" s="68" t="s">
        <v>54</v>
      </c>
      <c r="C27" s="68" t="s">
        <v>51</v>
      </c>
      <c r="D27" s="234" t="s">
        <v>168</v>
      </c>
      <c r="E27" s="233">
        <v>44974.0</v>
      </c>
      <c r="F27" s="237">
        <v>0.9583333333333334</v>
      </c>
      <c r="G27" s="237">
        <v>0.20833333333333334</v>
      </c>
      <c r="H27" s="68">
        <v>6.0</v>
      </c>
      <c r="I27" s="68">
        <v>0.0</v>
      </c>
      <c r="J27" s="68">
        <v>0.0</v>
      </c>
      <c r="K27" s="68">
        <v>6.0</v>
      </c>
    </row>
    <row r="28">
      <c r="A28" s="233">
        <v>44974.0</v>
      </c>
      <c r="B28" s="68" t="s">
        <v>54</v>
      </c>
      <c r="C28" s="68" t="s">
        <v>23</v>
      </c>
      <c r="D28" s="234" t="s">
        <v>168</v>
      </c>
      <c r="E28" s="233">
        <v>44975.0</v>
      </c>
      <c r="F28" s="237">
        <v>0.20833333333333334</v>
      </c>
      <c r="G28" s="238">
        <v>0.2916666666666667</v>
      </c>
      <c r="H28" s="235">
        <v>2.0</v>
      </c>
      <c r="I28" s="235">
        <v>0.0</v>
      </c>
      <c r="J28" s="235">
        <v>1.0</v>
      </c>
      <c r="K28" s="235">
        <v>1.0</v>
      </c>
    </row>
    <row r="29">
      <c r="A29" s="233">
        <v>44974.0</v>
      </c>
      <c r="B29" s="68" t="s">
        <v>123</v>
      </c>
      <c r="C29" s="68" t="s">
        <v>23</v>
      </c>
      <c r="D29" s="234" t="s">
        <v>170</v>
      </c>
      <c r="E29" s="233">
        <v>44975.0</v>
      </c>
      <c r="F29" s="235">
        <v>0.0</v>
      </c>
      <c r="G29" s="235">
        <v>0.0</v>
      </c>
      <c r="H29" s="235">
        <v>0.0</v>
      </c>
      <c r="I29" s="236">
        <v>0.0</v>
      </c>
      <c r="J29" s="235">
        <v>0.0</v>
      </c>
      <c r="K29" s="235">
        <v>0.0</v>
      </c>
      <c r="L29" s="152" t="s">
        <v>25</v>
      </c>
    </row>
    <row r="30">
      <c r="A30" s="233">
        <v>44974.0</v>
      </c>
      <c r="B30" s="68" t="s">
        <v>50</v>
      </c>
      <c r="C30" s="68" t="s">
        <v>23</v>
      </c>
      <c r="D30" s="234" t="s">
        <v>170</v>
      </c>
      <c r="E30" s="233">
        <v>44975.0</v>
      </c>
      <c r="F30" s="238">
        <v>0.0625</v>
      </c>
      <c r="G30" s="237">
        <v>0.20833333333333334</v>
      </c>
      <c r="H30" s="235">
        <v>3.5</v>
      </c>
      <c r="I30" s="235">
        <v>3.5</v>
      </c>
      <c r="J30" s="235">
        <v>0.0</v>
      </c>
      <c r="K30" s="235">
        <v>0.0</v>
      </c>
      <c r="L30" s="68" t="s">
        <v>409</v>
      </c>
    </row>
    <row r="31">
      <c r="A31" s="233">
        <v>44974.0</v>
      </c>
      <c r="B31" s="152" t="s">
        <v>50</v>
      </c>
      <c r="C31" s="68" t="s">
        <v>49</v>
      </c>
      <c r="D31" s="234" t="s">
        <v>170</v>
      </c>
      <c r="E31" s="233">
        <v>44975.0</v>
      </c>
      <c r="F31" s="237">
        <v>0.20833333333333334</v>
      </c>
      <c r="G31" s="237">
        <v>0.375</v>
      </c>
      <c r="H31" s="68">
        <v>4.0</v>
      </c>
      <c r="I31" s="68">
        <v>0.0</v>
      </c>
      <c r="J31" s="68">
        <v>3.0</v>
      </c>
      <c r="K31" s="68">
        <v>1.0</v>
      </c>
    </row>
    <row r="32">
      <c r="A32" s="233">
        <v>44974.0</v>
      </c>
      <c r="B32" s="152" t="s">
        <v>50</v>
      </c>
      <c r="C32" s="739" t="s">
        <v>1</v>
      </c>
      <c r="D32" s="234" t="s">
        <v>170</v>
      </c>
      <c r="E32" s="233">
        <v>44975.0</v>
      </c>
      <c r="F32" s="237">
        <v>0.375</v>
      </c>
      <c r="G32" s="237">
        <v>0.5416666666666666</v>
      </c>
      <c r="H32" s="152">
        <v>4.0</v>
      </c>
      <c r="I32" s="152">
        <v>0.0</v>
      </c>
      <c r="J32" s="152">
        <v>0.0</v>
      </c>
      <c r="K32" s="152">
        <v>4.0</v>
      </c>
      <c r="L32" s="153"/>
    </row>
    <row r="33">
      <c r="A33" s="233">
        <v>44974.0</v>
      </c>
      <c r="B33" s="152" t="s">
        <v>501</v>
      </c>
      <c r="C33" s="68" t="s">
        <v>23</v>
      </c>
      <c r="D33" s="234" t="s">
        <v>170</v>
      </c>
      <c r="E33" s="233">
        <v>44975.0</v>
      </c>
      <c r="F33" s="238">
        <v>0.2916666666666667</v>
      </c>
      <c r="G33" s="238">
        <v>0.5</v>
      </c>
      <c r="H33" s="283">
        <v>5.0</v>
      </c>
      <c r="I33" s="283">
        <v>0.0</v>
      </c>
      <c r="J33" s="283">
        <v>5.0</v>
      </c>
      <c r="K33" s="283">
        <v>0.0</v>
      </c>
      <c r="L33" s="153"/>
    </row>
    <row r="34">
      <c r="A34" s="233">
        <v>44974.0</v>
      </c>
      <c r="B34" s="152" t="s">
        <v>45</v>
      </c>
      <c r="C34" s="68" t="s">
        <v>1</v>
      </c>
      <c r="D34" s="234" t="s">
        <v>170</v>
      </c>
      <c r="E34" s="233">
        <v>44975.0</v>
      </c>
      <c r="F34" s="235">
        <v>0.0</v>
      </c>
      <c r="G34" s="235">
        <v>0.0</v>
      </c>
      <c r="H34" s="236">
        <v>0.0</v>
      </c>
      <c r="I34" s="236">
        <v>0.0</v>
      </c>
      <c r="J34" s="236">
        <v>0.0</v>
      </c>
      <c r="K34" s="236">
        <v>0.0</v>
      </c>
      <c r="L34" s="152" t="s">
        <v>166</v>
      </c>
    </row>
    <row r="35">
      <c r="A35" s="233">
        <v>44974.0</v>
      </c>
      <c r="B35" s="152" t="s">
        <v>52</v>
      </c>
      <c r="C35" s="68" t="s">
        <v>499</v>
      </c>
      <c r="D35" s="234" t="s">
        <v>170</v>
      </c>
      <c r="E35" s="233">
        <v>44975.0</v>
      </c>
      <c r="F35" s="235">
        <v>0.0</v>
      </c>
      <c r="G35" s="235">
        <v>0.0</v>
      </c>
      <c r="H35" s="235">
        <v>0.0</v>
      </c>
      <c r="I35" s="236">
        <v>0.0</v>
      </c>
      <c r="J35" s="235">
        <v>0.0</v>
      </c>
      <c r="K35" s="235">
        <v>0.0</v>
      </c>
      <c r="L35" s="152" t="s">
        <v>25</v>
      </c>
    </row>
    <row r="36">
      <c r="A36" s="233">
        <v>44974.0</v>
      </c>
      <c r="B36" s="153" t="s">
        <v>82</v>
      </c>
      <c r="C36" s="68" t="s">
        <v>51</v>
      </c>
      <c r="D36" s="234" t="s">
        <v>170</v>
      </c>
      <c r="E36" s="233">
        <v>44975.0</v>
      </c>
      <c r="F36" s="238">
        <v>0.20833333333333334</v>
      </c>
      <c r="G36" s="237">
        <v>0.5833333333333334</v>
      </c>
      <c r="H36" s="235">
        <v>9.0</v>
      </c>
      <c r="I36" s="235">
        <v>1.0</v>
      </c>
      <c r="J36" s="283">
        <v>7.0</v>
      </c>
      <c r="K36" s="283">
        <v>1.0</v>
      </c>
      <c r="L36" s="68" t="s">
        <v>967</v>
      </c>
    </row>
    <row r="37">
      <c r="A37" s="233">
        <v>44974.0</v>
      </c>
      <c r="B37" s="153" t="s">
        <v>69</v>
      </c>
      <c r="C37" s="68" t="s">
        <v>51</v>
      </c>
      <c r="D37" s="234" t="s">
        <v>170</v>
      </c>
      <c r="E37" s="233">
        <v>44975.0</v>
      </c>
      <c r="F37" s="238">
        <v>0.20833333333333334</v>
      </c>
      <c r="G37" s="237">
        <v>0.5833333333333334</v>
      </c>
      <c r="H37" s="235">
        <v>9.0</v>
      </c>
      <c r="I37" s="235">
        <v>1.0</v>
      </c>
      <c r="J37" s="283">
        <v>7.0</v>
      </c>
      <c r="K37" s="283">
        <v>1.0</v>
      </c>
      <c r="L37" s="68" t="s">
        <v>967</v>
      </c>
    </row>
    <row r="38">
      <c r="A38" s="233">
        <v>44974.0</v>
      </c>
      <c r="B38" s="153" t="s">
        <v>97</v>
      </c>
      <c r="C38" s="152" t="s">
        <v>31</v>
      </c>
      <c r="D38" s="234" t="s">
        <v>170</v>
      </c>
      <c r="E38" s="233">
        <v>44975.0</v>
      </c>
      <c r="F38" s="237">
        <v>0.2708333333333333</v>
      </c>
      <c r="G38" s="237">
        <v>0.6041666666666666</v>
      </c>
      <c r="H38" s="235">
        <v>8.0</v>
      </c>
      <c r="I38" s="235">
        <v>0.0</v>
      </c>
      <c r="J38" s="235">
        <v>8.0</v>
      </c>
      <c r="K38" s="235">
        <v>0.0</v>
      </c>
      <c r="L38" s="153"/>
    </row>
    <row r="39">
      <c r="A39" s="233">
        <v>44974.0</v>
      </c>
      <c r="B39" s="153" t="s">
        <v>403</v>
      </c>
      <c r="C39" s="152" t="s">
        <v>31</v>
      </c>
      <c r="D39" s="234" t="s">
        <v>170</v>
      </c>
      <c r="E39" s="233">
        <v>44975.0</v>
      </c>
      <c r="F39" s="238">
        <v>0.2916666666666667</v>
      </c>
      <c r="G39" s="237">
        <v>0.625</v>
      </c>
      <c r="H39" s="235">
        <v>8.0</v>
      </c>
      <c r="I39" s="235">
        <v>8.0</v>
      </c>
      <c r="J39" s="235">
        <v>8.0</v>
      </c>
      <c r="K39" s="235">
        <v>0.0</v>
      </c>
      <c r="L39" s="271" t="s">
        <v>968</v>
      </c>
    </row>
    <row r="40">
      <c r="A40" s="233">
        <v>44975.0</v>
      </c>
      <c r="B40" s="68" t="s">
        <v>88</v>
      </c>
      <c r="C40" s="152" t="s">
        <v>31</v>
      </c>
      <c r="D40" s="234" t="s">
        <v>170</v>
      </c>
      <c r="E40" s="233">
        <v>44975.0</v>
      </c>
      <c r="F40" s="237">
        <v>0.9583333333333334</v>
      </c>
      <c r="G40" s="237">
        <v>0.25</v>
      </c>
      <c r="H40" s="68">
        <v>7.0</v>
      </c>
      <c r="I40" s="68">
        <v>0.0</v>
      </c>
      <c r="J40" s="68">
        <v>0.0</v>
      </c>
      <c r="K40" s="68">
        <v>7.0</v>
      </c>
      <c r="L40" s="153"/>
    </row>
    <row r="41">
      <c r="A41" s="233">
        <v>44975.0</v>
      </c>
      <c r="B41" s="68" t="s">
        <v>18</v>
      </c>
      <c r="C41" s="68" t="s">
        <v>1</v>
      </c>
      <c r="D41" s="234" t="s">
        <v>170</v>
      </c>
      <c r="E41" s="233">
        <v>44975.0</v>
      </c>
      <c r="F41" s="237">
        <v>0.9791666666666666</v>
      </c>
      <c r="G41" s="237">
        <v>0.25</v>
      </c>
      <c r="H41" s="68">
        <v>6.5</v>
      </c>
      <c r="I41" s="68">
        <v>0.0</v>
      </c>
      <c r="J41" s="68">
        <v>0.0</v>
      </c>
      <c r="K41" s="68">
        <v>6.5</v>
      </c>
    </row>
    <row r="42">
      <c r="A42" s="233">
        <v>44975.0</v>
      </c>
      <c r="B42" s="68" t="s">
        <v>54</v>
      </c>
      <c r="C42" s="68" t="s">
        <v>51</v>
      </c>
      <c r="D42" s="234" t="s">
        <v>170</v>
      </c>
      <c r="E42" s="233">
        <v>44975.0</v>
      </c>
      <c r="F42" s="237">
        <v>0.9583333333333334</v>
      </c>
      <c r="G42" s="238">
        <v>0.2916666666666667</v>
      </c>
      <c r="H42" s="68">
        <v>8.0</v>
      </c>
      <c r="I42" s="68">
        <v>0.0</v>
      </c>
      <c r="J42" s="68">
        <v>1.0</v>
      </c>
      <c r="K42" s="68">
        <v>7.0</v>
      </c>
    </row>
    <row r="43">
      <c r="A43" s="233">
        <v>44975.0</v>
      </c>
      <c r="B43" s="68" t="s">
        <v>123</v>
      </c>
      <c r="C43" s="68" t="s">
        <v>23</v>
      </c>
      <c r="D43" s="234" t="s">
        <v>172</v>
      </c>
      <c r="E43" s="233">
        <v>44976.0</v>
      </c>
      <c r="F43" s="238">
        <v>0.0625</v>
      </c>
      <c r="G43" s="238">
        <v>0.2916666666666667</v>
      </c>
      <c r="H43" s="236">
        <v>5.5</v>
      </c>
      <c r="I43" s="236">
        <v>0.0</v>
      </c>
      <c r="J43" s="236">
        <v>1.0</v>
      </c>
      <c r="K43" s="236">
        <v>4.5</v>
      </c>
    </row>
    <row r="44">
      <c r="A44" s="233">
        <v>44975.0</v>
      </c>
      <c r="B44" s="152" t="s">
        <v>501</v>
      </c>
      <c r="C44" s="68" t="s">
        <v>23</v>
      </c>
      <c r="D44" s="234" t="s">
        <v>172</v>
      </c>
      <c r="E44" s="233">
        <v>44976.0</v>
      </c>
      <c r="F44" s="238">
        <v>0.2916666666666667</v>
      </c>
      <c r="G44" s="238">
        <v>0.5</v>
      </c>
      <c r="H44" s="283">
        <v>5.0</v>
      </c>
      <c r="I44" s="283">
        <v>0.0</v>
      </c>
      <c r="J44" s="283">
        <v>5.0</v>
      </c>
      <c r="K44" s="283">
        <v>0.0</v>
      </c>
    </row>
    <row r="45">
      <c r="A45" s="233">
        <v>44975.0</v>
      </c>
      <c r="B45" s="68" t="s">
        <v>52</v>
      </c>
      <c r="C45" s="68" t="s">
        <v>499</v>
      </c>
      <c r="D45" s="234" t="s">
        <v>172</v>
      </c>
      <c r="E45" s="233">
        <v>44976.0</v>
      </c>
      <c r="F45" s="237">
        <v>0.0</v>
      </c>
      <c r="G45" s="237">
        <v>0.25</v>
      </c>
      <c r="H45" s="235">
        <v>6.0</v>
      </c>
      <c r="I45" s="235">
        <v>0.0</v>
      </c>
      <c r="J45" s="235">
        <v>0.0</v>
      </c>
      <c r="K45" s="235">
        <v>6.0</v>
      </c>
      <c r="L45" s="153"/>
    </row>
    <row r="46">
      <c r="A46" s="233">
        <v>44975.0</v>
      </c>
      <c r="B46" s="152" t="s">
        <v>52</v>
      </c>
      <c r="C46" s="68" t="s">
        <v>1</v>
      </c>
      <c r="D46" s="234" t="s">
        <v>172</v>
      </c>
      <c r="E46" s="233">
        <v>44976.0</v>
      </c>
      <c r="F46" s="237">
        <v>0.25</v>
      </c>
      <c r="G46" s="237">
        <v>0.4166666666666667</v>
      </c>
      <c r="H46" s="68">
        <v>4.0</v>
      </c>
      <c r="I46" s="68">
        <v>2.0</v>
      </c>
      <c r="J46" s="68">
        <v>2.0</v>
      </c>
      <c r="K46" s="68">
        <v>0.0</v>
      </c>
      <c r="L46" s="68" t="s">
        <v>411</v>
      </c>
    </row>
    <row r="47">
      <c r="A47" s="233">
        <v>44975.0</v>
      </c>
      <c r="B47" s="152" t="s">
        <v>50</v>
      </c>
      <c r="C47" s="68" t="s">
        <v>49</v>
      </c>
      <c r="D47" s="234" t="s">
        <v>172</v>
      </c>
      <c r="E47" s="233">
        <v>44976.0</v>
      </c>
      <c r="F47" s="238">
        <v>0.20833333333333334</v>
      </c>
      <c r="G47" s="237">
        <v>0.4166666666666667</v>
      </c>
      <c r="H47" s="152">
        <v>5.0</v>
      </c>
      <c r="I47" s="152">
        <v>0.0</v>
      </c>
      <c r="J47" s="152">
        <v>4.0</v>
      </c>
      <c r="K47" s="152">
        <v>1.0</v>
      </c>
    </row>
    <row r="48">
      <c r="A48" s="233">
        <v>44975.0</v>
      </c>
      <c r="B48" s="152" t="s">
        <v>50</v>
      </c>
      <c r="C48" s="68" t="s">
        <v>1</v>
      </c>
      <c r="D48" s="234" t="s">
        <v>172</v>
      </c>
      <c r="E48" s="233">
        <v>44976.0</v>
      </c>
      <c r="F48" s="237">
        <v>0.4166666666666667</v>
      </c>
      <c r="G48" s="237">
        <v>0.5416666666666666</v>
      </c>
      <c r="H48" s="235">
        <v>3.0</v>
      </c>
      <c r="I48" s="235">
        <v>0.0</v>
      </c>
      <c r="J48" s="235">
        <v>3.0</v>
      </c>
      <c r="K48" s="235">
        <v>0.0</v>
      </c>
    </row>
    <row r="49">
      <c r="A49" s="233">
        <v>44975.0</v>
      </c>
      <c r="B49" s="152" t="s">
        <v>45</v>
      </c>
      <c r="C49" s="68" t="s">
        <v>1</v>
      </c>
      <c r="D49" s="234" t="s">
        <v>172</v>
      </c>
      <c r="E49" s="233">
        <v>44976.0</v>
      </c>
      <c r="F49" s="235">
        <v>0.0</v>
      </c>
      <c r="G49" s="235">
        <v>0.0</v>
      </c>
      <c r="H49" s="236">
        <v>0.0</v>
      </c>
      <c r="I49" s="236">
        <v>0.0</v>
      </c>
      <c r="J49" s="236">
        <v>0.0</v>
      </c>
      <c r="K49" s="236">
        <v>0.0</v>
      </c>
      <c r="L49" s="152" t="s">
        <v>166</v>
      </c>
    </row>
    <row r="50">
      <c r="A50" s="233">
        <v>44975.0</v>
      </c>
      <c r="B50" s="152" t="s">
        <v>82</v>
      </c>
      <c r="C50" s="68" t="s">
        <v>31</v>
      </c>
      <c r="D50" s="234" t="s">
        <v>172</v>
      </c>
      <c r="E50" s="233">
        <v>44976.0</v>
      </c>
      <c r="F50" s="238">
        <v>0.20833333333333334</v>
      </c>
      <c r="G50" s="238">
        <v>0.2916666666666667</v>
      </c>
      <c r="H50" s="235">
        <v>2.0</v>
      </c>
      <c r="I50" s="235">
        <v>0.0</v>
      </c>
      <c r="J50" s="235">
        <v>1.0</v>
      </c>
      <c r="K50" s="235">
        <v>1.0</v>
      </c>
    </row>
    <row r="51">
      <c r="A51" s="233">
        <v>44975.0</v>
      </c>
      <c r="B51" s="152" t="s">
        <v>82</v>
      </c>
      <c r="C51" s="68" t="s">
        <v>51</v>
      </c>
      <c r="D51" s="234" t="s">
        <v>172</v>
      </c>
      <c r="E51" s="233">
        <v>44976.0</v>
      </c>
      <c r="F51" s="238">
        <v>0.2916666666666667</v>
      </c>
      <c r="G51" s="237">
        <v>0.5625</v>
      </c>
      <c r="H51" s="68">
        <v>6.5</v>
      </c>
      <c r="I51" s="68">
        <v>0.5</v>
      </c>
      <c r="J51" s="68">
        <v>6.0</v>
      </c>
      <c r="K51" s="68">
        <v>0.0</v>
      </c>
      <c r="L51" s="68" t="s">
        <v>192</v>
      </c>
    </row>
    <row r="52">
      <c r="A52" s="233">
        <v>44975.0</v>
      </c>
      <c r="B52" s="152" t="s">
        <v>69</v>
      </c>
      <c r="C52" s="68" t="s">
        <v>51</v>
      </c>
      <c r="D52" s="234" t="s">
        <v>172</v>
      </c>
      <c r="E52" s="233">
        <v>44976.0</v>
      </c>
      <c r="F52" s="238">
        <v>0.20833333333333334</v>
      </c>
      <c r="G52" s="237">
        <v>0.5625</v>
      </c>
      <c r="H52" s="235">
        <v>8.5</v>
      </c>
      <c r="I52" s="235">
        <v>0.5</v>
      </c>
      <c r="J52" s="283">
        <v>7.0</v>
      </c>
      <c r="K52" s="283">
        <v>1.0</v>
      </c>
      <c r="L52" s="68" t="s">
        <v>192</v>
      </c>
    </row>
    <row r="53">
      <c r="A53" s="233">
        <v>44975.0</v>
      </c>
      <c r="B53" s="68" t="s">
        <v>97</v>
      </c>
      <c r="C53" s="68" t="s">
        <v>31</v>
      </c>
      <c r="D53" s="234" t="s">
        <v>172</v>
      </c>
      <c r="E53" s="233">
        <v>44976.0</v>
      </c>
      <c r="F53" s="237">
        <v>0.2708333333333333</v>
      </c>
      <c r="G53" s="237">
        <v>0.6041666666666666</v>
      </c>
      <c r="H53" s="235">
        <v>8.0</v>
      </c>
      <c r="I53" s="235">
        <v>0.0</v>
      </c>
      <c r="J53" s="235">
        <v>8.0</v>
      </c>
      <c r="K53" s="235">
        <v>0.0</v>
      </c>
    </row>
    <row r="54">
      <c r="A54" s="233">
        <v>44975.0</v>
      </c>
      <c r="B54" s="152" t="s">
        <v>403</v>
      </c>
      <c r="C54" s="68" t="s">
        <v>31</v>
      </c>
      <c r="D54" s="234" t="s">
        <v>172</v>
      </c>
      <c r="E54" s="233">
        <v>44976.0</v>
      </c>
      <c r="F54" s="238">
        <v>0.2916666666666667</v>
      </c>
      <c r="G54" s="237">
        <v>0.625</v>
      </c>
      <c r="H54" s="235">
        <v>8.0</v>
      </c>
      <c r="I54" s="235">
        <v>8.0</v>
      </c>
      <c r="J54" s="235">
        <v>8.0</v>
      </c>
      <c r="K54" s="235">
        <v>0.0</v>
      </c>
    </row>
    <row r="55">
      <c r="A55" s="233">
        <v>44976.0</v>
      </c>
      <c r="B55" s="152" t="s">
        <v>88</v>
      </c>
      <c r="C55" s="68" t="s">
        <v>31</v>
      </c>
      <c r="D55" s="234" t="s">
        <v>172</v>
      </c>
      <c r="E55" s="233">
        <v>44976.0</v>
      </c>
      <c r="F55" s="237">
        <v>0.9583333333333334</v>
      </c>
      <c r="G55" s="237">
        <v>0.25</v>
      </c>
      <c r="H55" s="68">
        <v>7.0</v>
      </c>
      <c r="I55" s="68">
        <v>0.0</v>
      </c>
      <c r="J55" s="68">
        <v>0.0</v>
      </c>
      <c r="K55" s="68">
        <v>7.0</v>
      </c>
    </row>
    <row r="56">
      <c r="A56" s="233">
        <v>44976.0</v>
      </c>
      <c r="B56" s="152" t="s">
        <v>54</v>
      </c>
      <c r="C56" s="68" t="s">
        <v>51</v>
      </c>
      <c r="D56" s="234" t="s">
        <v>172</v>
      </c>
      <c r="E56" s="233">
        <v>44976.0</v>
      </c>
      <c r="F56" s="237">
        <v>0.9583333333333334</v>
      </c>
      <c r="G56" s="237">
        <v>0.25</v>
      </c>
      <c r="H56" s="68">
        <v>7.0</v>
      </c>
      <c r="I56" s="68">
        <v>0.0</v>
      </c>
      <c r="J56" s="68">
        <v>0.0</v>
      </c>
      <c r="K56" s="68">
        <v>7.0</v>
      </c>
      <c r="L56" s="152"/>
    </row>
    <row r="57">
      <c r="A57" s="233">
        <v>44976.0</v>
      </c>
      <c r="B57" s="152" t="s">
        <v>18</v>
      </c>
      <c r="C57" s="68" t="s">
        <v>1</v>
      </c>
      <c r="D57" s="234" t="s">
        <v>172</v>
      </c>
      <c r="E57" s="233">
        <v>44976.0</v>
      </c>
      <c r="F57" s="235">
        <v>0.0</v>
      </c>
      <c r="G57" s="235">
        <v>0.0</v>
      </c>
      <c r="H57" s="68">
        <v>0.0</v>
      </c>
      <c r="I57" s="68">
        <v>0.0</v>
      </c>
      <c r="J57" s="68">
        <v>0.0</v>
      </c>
      <c r="K57" s="68">
        <v>0.0</v>
      </c>
      <c r="L57" s="68" t="s">
        <v>25</v>
      </c>
    </row>
    <row r="58">
      <c r="A58" s="233">
        <v>44976.0</v>
      </c>
      <c r="B58" s="68" t="s">
        <v>123</v>
      </c>
      <c r="C58" s="68" t="s">
        <v>23</v>
      </c>
      <c r="D58" s="234" t="s">
        <v>174</v>
      </c>
      <c r="E58" s="233">
        <v>44977.0</v>
      </c>
      <c r="F58" s="238">
        <v>0.0625</v>
      </c>
      <c r="G58" s="238">
        <v>0.2916666666666667</v>
      </c>
      <c r="H58" s="236">
        <v>5.5</v>
      </c>
      <c r="I58" s="236">
        <v>0.0</v>
      </c>
      <c r="J58" s="236">
        <v>1.0</v>
      </c>
      <c r="K58" s="236">
        <v>4.5</v>
      </c>
    </row>
    <row r="59">
      <c r="A59" s="233">
        <v>44976.0</v>
      </c>
      <c r="B59" s="152" t="s">
        <v>501</v>
      </c>
      <c r="C59" s="68" t="s">
        <v>23</v>
      </c>
      <c r="D59" s="234" t="s">
        <v>174</v>
      </c>
      <c r="E59" s="233">
        <v>44977.0</v>
      </c>
      <c r="F59" s="238">
        <v>0.2916666666666667</v>
      </c>
      <c r="G59" s="238">
        <v>0.5</v>
      </c>
      <c r="H59" s="283">
        <v>5.0</v>
      </c>
      <c r="I59" s="283">
        <v>0.0</v>
      </c>
      <c r="J59" s="283">
        <v>5.0</v>
      </c>
      <c r="K59" s="283">
        <v>0.0</v>
      </c>
    </row>
    <row r="60">
      <c r="A60" s="233">
        <v>44976.0</v>
      </c>
      <c r="B60" s="152" t="s">
        <v>50</v>
      </c>
      <c r="C60" s="68" t="s">
        <v>1</v>
      </c>
      <c r="D60" s="234" t="s">
        <v>174</v>
      </c>
      <c r="E60" s="233">
        <v>44977.0</v>
      </c>
      <c r="F60" s="237">
        <v>0.041666666666666664</v>
      </c>
      <c r="G60" s="238">
        <v>0.20833333333333334</v>
      </c>
      <c r="H60" s="235">
        <v>4.0</v>
      </c>
      <c r="I60" s="235">
        <v>0.0</v>
      </c>
      <c r="J60" s="235">
        <v>0.0</v>
      </c>
      <c r="K60" s="235">
        <v>4.0</v>
      </c>
    </row>
    <row r="61">
      <c r="A61" s="233">
        <v>44976.0</v>
      </c>
      <c r="B61" s="152" t="s">
        <v>50</v>
      </c>
      <c r="C61" s="152" t="s">
        <v>49</v>
      </c>
      <c r="D61" s="234" t="s">
        <v>174</v>
      </c>
      <c r="E61" s="233">
        <v>44977.0</v>
      </c>
      <c r="F61" s="238">
        <v>0.20833333333333334</v>
      </c>
      <c r="G61" s="237">
        <v>0.375</v>
      </c>
      <c r="H61" s="235">
        <v>4.0</v>
      </c>
      <c r="I61" s="235">
        <v>0.0</v>
      </c>
      <c r="J61" s="235">
        <v>3.0</v>
      </c>
      <c r="K61" s="235">
        <v>1.0</v>
      </c>
    </row>
    <row r="62">
      <c r="A62" s="233">
        <v>44976.0</v>
      </c>
      <c r="B62" s="152" t="s">
        <v>52</v>
      </c>
      <c r="C62" s="152" t="s">
        <v>1</v>
      </c>
      <c r="D62" s="234" t="s">
        <v>174</v>
      </c>
      <c r="E62" s="233">
        <v>44977.0</v>
      </c>
      <c r="F62" s="238">
        <v>0.20833333333333334</v>
      </c>
      <c r="G62" s="237">
        <v>0.5833333333333334</v>
      </c>
      <c r="H62" s="235">
        <v>9.0</v>
      </c>
      <c r="I62" s="235">
        <v>1.0</v>
      </c>
      <c r="J62" s="235">
        <v>8.0</v>
      </c>
      <c r="K62" s="235">
        <v>0.0</v>
      </c>
      <c r="L62" s="68" t="s">
        <v>191</v>
      </c>
    </row>
    <row r="63">
      <c r="A63" s="233">
        <v>44976.0</v>
      </c>
      <c r="B63" s="152" t="s">
        <v>45</v>
      </c>
      <c r="C63" s="68" t="s">
        <v>1</v>
      </c>
      <c r="D63" s="234" t="s">
        <v>174</v>
      </c>
      <c r="E63" s="233">
        <v>44977.0</v>
      </c>
      <c r="F63" s="235">
        <v>0.0</v>
      </c>
      <c r="G63" s="235">
        <v>0.0</v>
      </c>
      <c r="H63" s="236">
        <v>0.0</v>
      </c>
      <c r="I63" s="236">
        <v>0.0</v>
      </c>
      <c r="J63" s="236">
        <v>0.0</v>
      </c>
      <c r="K63" s="236">
        <v>0.0</v>
      </c>
      <c r="L63" s="152" t="s">
        <v>166</v>
      </c>
    </row>
    <row r="64">
      <c r="A64" s="233">
        <v>44976.0</v>
      </c>
      <c r="B64" s="152" t="s">
        <v>82</v>
      </c>
      <c r="C64" s="68" t="s">
        <v>51</v>
      </c>
      <c r="D64" s="234" t="s">
        <v>174</v>
      </c>
      <c r="E64" s="233">
        <v>44977.0</v>
      </c>
      <c r="F64" s="237">
        <v>0.25</v>
      </c>
      <c r="G64" s="237">
        <v>0.5833333333333334</v>
      </c>
      <c r="H64" s="68">
        <v>8.0</v>
      </c>
      <c r="I64" s="68">
        <v>0.0</v>
      </c>
      <c r="J64" s="68">
        <v>8.0</v>
      </c>
      <c r="K64" s="68">
        <v>0.0</v>
      </c>
    </row>
    <row r="65">
      <c r="A65" s="233">
        <v>44976.0</v>
      </c>
      <c r="B65" s="152" t="s">
        <v>69</v>
      </c>
      <c r="C65" s="68" t="s">
        <v>51</v>
      </c>
      <c r="D65" s="234" t="s">
        <v>174</v>
      </c>
      <c r="E65" s="233">
        <v>44977.0</v>
      </c>
      <c r="F65" s="238">
        <v>0.20833333333333334</v>
      </c>
      <c r="G65" s="237">
        <v>0.5833333333333334</v>
      </c>
      <c r="H65" s="235">
        <v>9.0</v>
      </c>
      <c r="I65" s="235">
        <v>1.0</v>
      </c>
      <c r="J65" s="235">
        <v>8.0</v>
      </c>
      <c r="K65" s="235">
        <v>0.0</v>
      </c>
      <c r="L65" s="68" t="s">
        <v>191</v>
      </c>
    </row>
    <row r="66">
      <c r="A66" s="233">
        <v>44976.0</v>
      </c>
      <c r="B66" s="68" t="s">
        <v>97</v>
      </c>
      <c r="C66" s="68" t="s">
        <v>31</v>
      </c>
      <c r="D66" s="234" t="s">
        <v>174</v>
      </c>
      <c r="E66" s="233">
        <v>44977.0</v>
      </c>
      <c r="F66" s="237">
        <v>0.25</v>
      </c>
      <c r="G66" s="237">
        <v>0.5208333333333334</v>
      </c>
      <c r="H66" s="68">
        <v>6.5</v>
      </c>
      <c r="I66" s="68">
        <v>0.0</v>
      </c>
      <c r="J66" s="68">
        <v>6.5</v>
      </c>
      <c r="K66" s="68">
        <v>0.0</v>
      </c>
    </row>
    <row r="67">
      <c r="A67" s="233">
        <v>44976.0</v>
      </c>
      <c r="B67" s="152" t="s">
        <v>403</v>
      </c>
      <c r="C67" s="68" t="s">
        <v>31</v>
      </c>
      <c r="D67" s="234" t="s">
        <v>174</v>
      </c>
      <c r="E67" s="233">
        <v>44977.0</v>
      </c>
      <c r="F67" s="237">
        <v>0.2708333333333333</v>
      </c>
      <c r="G67" s="237">
        <v>0.5416666666666666</v>
      </c>
      <c r="H67" s="68">
        <v>6.5</v>
      </c>
      <c r="I67" s="68">
        <v>0.0</v>
      </c>
      <c r="J67" s="68">
        <v>6.5</v>
      </c>
      <c r="K67" s="68">
        <v>0.0</v>
      </c>
    </row>
    <row r="68">
      <c r="A68" s="233">
        <v>44977.0</v>
      </c>
      <c r="B68" s="152" t="s">
        <v>88</v>
      </c>
      <c r="C68" s="68" t="s">
        <v>31</v>
      </c>
      <c r="D68" s="234" t="s">
        <v>174</v>
      </c>
      <c r="E68" s="233">
        <v>44977.0</v>
      </c>
      <c r="F68" s="235">
        <v>0.0</v>
      </c>
      <c r="G68" s="235">
        <v>0.0</v>
      </c>
      <c r="H68" s="236">
        <v>0.0</v>
      </c>
      <c r="I68" s="236">
        <v>0.0</v>
      </c>
      <c r="J68" s="236">
        <v>0.0</v>
      </c>
      <c r="K68" s="236">
        <v>0.0</v>
      </c>
      <c r="L68" s="152" t="s">
        <v>166</v>
      </c>
    </row>
    <row r="69">
      <c r="A69" s="233">
        <v>44977.0</v>
      </c>
      <c r="B69" s="68" t="s">
        <v>50</v>
      </c>
      <c r="C69" s="68" t="s">
        <v>31</v>
      </c>
      <c r="D69" s="234" t="s">
        <v>174</v>
      </c>
      <c r="E69" s="233">
        <v>44977.0</v>
      </c>
      <c r="F69" s="237">
        <v>0.9583333333333334</v>
      </c>
      <c r="G69" s="237">
        <v>0.25</v>
      </c>
      <c r="H69" s="68">
        <v>7.0</v>
      </c>
      <c r="I69" s="68">
        <v>0.0</v>
      </c>
      <c r="J69" s="68">
        <v>0.0</v>
      </c>
      <c r="K69" s="68">
        <v>7.0</v>
      </c>
      <c r="L69" s="152" t="s">
        <v>969</v>
      </c>
    </row>
    <row r="70">
      <c r="A70" s="233">
        <v>44977.0</v>
      </c>
      <c r="B70" s="152" t="s">
        <v>54</v>
      </c>
      <c r="C70" s="152" t="s">
        <v>51</v>
      </c>
      <c r="D70" s="234" t="s">
        <v>174</v>
      </c>
      <c r="E70" s="233">
        <v>44977.0</v>
      </c>
      <c r="F70" s="237">
        <v>0.9583333333333334</v>
      </c>
      <c r="G70" s="237">
        <v>0.3333333333333333</v>
      </c>
      <c r="H70" s="68">
        <v>9.0</v>
      </c>
      <c r="I70" s="68">
        <v>1.0</v>
      </c>
      <c r="J70" s="68">
        <v>1.0</v>
      </c>
      <c r="K70" s="68">
        <v>7.0</v>
      </c>
      <c r="L70" s="68" t="s">
        <v>191</v>
      </c>
    </row>
    <row r="71">
      <c r="A71" s="233">
        <v>44977.0</v>
      </c>
      <c r="B71" s="68" t="s">
        <v>18</v>
      </c>
      <c r="C71" s="152" t="s">
        <v>1</v>
      </c>
      <c r="D71" s="234" t="s">
        <v>174</v>
      </c>
      <c r="E71" s="233">
        <v>44977.0</v>
      </c>
      <c r="F71" s="237">
        <v>0.9791666666666666</v>
      </c>
      <c r="G71" s="237">
        <v>0.16666666666666666</v>
      </c>
      <c r="H71" s="235">
        <v>4.5</v>
      </c>
      <c r="I71" s="235">
        <v>0.0</v>
      </c>
      <c r="J71" s="235">
        <v>0.0</v>
      </c>
      <c r="K71" s="235">
        <v>4.5</v>
      </c>
    </row>
    <row r="72">
      <c r="A72" s="233">
        <v>44977.0</v>
      </c>
      <c r="B72" s="68" t="s">
        <v>18</v>
      </c>
      <c r="C72" s="152" t="s">
        <v>23</v>
      </c>
      <c r="D72" s="234" t="s">
        <v>175</v>
      </c>
      <c r="E72" s="233">
        <v>44978.0</v>
      </c>
      <c r="F72" s="237">
        <v>0.375</v>
      </c>
      <c r="G72" s="238">
        <v>0.5</v>
      </c>
      <c r="H72" s="235">
        <v>3.0</v>
      </c>
      <c r="I72" s="235">
        <v>0.0</v>
      </c>
      <c r="J72" s="235">
        <v>3.0</v>
      </c>
      <c r="K72" s="235">
        <v>0.0</v>
      </c>
      <c r="L72" s="153"/>
    </row>
    <row r="73">
      <c r="A73" s="233">
        <v>44977.0</v>
      </c>
      <c r="B73" s="152" t="s">
        <v>123</v>
      </c>
      <c r="C73" s="152" t="s">
        <v>23</v>
      </c>
      <c r="D73" s="234" t="s">
        <v>175</v>
      </c>
      <c r="E73" s="233">
        <v>44978.0</v>
      </c>
      <c r="F73" s="238">
        <v>0.0625</v>
      </c>
      <c r="G73" s="237">
        <v>0.375</v>
      </c>
      <c r="H73" s="235">
        <v>7.5</v>
      </c>
      <c r="I73" s="235">
        <v>0.0</v>
      </c>
      <c r="J73" s="235">
        <v>3.0</v>
      </c>
      <c r="K73" s="235">
        <v>4.5</v>
      </c>
      <c r="L73" s="153"/>
    </row>
    <row r="74">
      <c r="A74" s="233">
        <v>44977.0</v>
      </c>
      <c r="B74" s="152" t="s">
        <v>52</v>
      </c>
      <c r="C74" s="152" t="s">
        <v>499</v>
      </c>
      <c r="D74" s="234" t="s">
        <v>175</v>
      </c>
      <c r="E74" s="233">
        <v>44978.0</v>
      </c>
      <c r="F74" s="237">
        <v>0.16666666666666666</v>
      </c>
      <c r="G74" s="237">
        <v>0.3333333333333333</v>
      </c>
      <c r="H74" s="235">
        <v>4.0</v>
      </c>
      <c r="I74" s="235">
        <v>0.0</v>
      </c>
      <c r="J74" s="235">
        <v>2.0</v>
      </c>
      <c r="K74" s="235">
        <v>2.0</v>
      </c>
    </row>
    <row r="75">
      <c r="A75" s="233">
        <v>44977.0</v>
      </c>
      <c r="B75" s="152" t="s">
        <v>52</v>
      </c>
      <c r="C75" s="152" t="s">
        <v>51</v>
      </c>
      <c r="D75" s="234" t="s">
        <v>175</v>
      </c>
      <c r="E75" s="233">
        <v>44978.0</v>
      </c>
      <c r="F75" s="237">
        <v>0.3333333333333333</v>
      </c>
      <c r="G75" s="237">
        <v>0.5625</v>
      </c>
      <c r="H75" s="235">
        <v>5.5</v>
      </c>
      <c r="I75" s="235">
        <v>1.5</v>
      </c>
      <c r="J75" s="235">
        <v>4.0</v>
      </c>
      <c r="K75" s="235">
        <v>0.0</v>
      </c>
      <c r="L75" s="68" t="s">
        <v>336</v>
      </c>
    </row>
    <row r="76">
      <c r="A76" s="233">
        <v>44977.0</v>
      </c>
      <c r="B76" s="152" t="s">
        <v>501</v>
      </c>
      <c r="C76" s="152" t="s">
        <v>23</v>
      </c>
      <c r="D76" s="234" t="s">
        <v>175</v>
      </c>
      <c r="E76" s="233">
        <v>44978.0</v>
      </c>
      <c r="F76" s="235">
        <v>0.0</v>
      </c>
      <c r="G76" s="235">
        <v>0.0</v>
      </c>
      <c r="H76" s="68">
        <v>0.0</v>
      </c>
      <c r="I76" s="68">
        <v>0.0</v>
      </c>
      <c r="J76" s="68">
        <v>0.0</v>
      </c>
      <c r="K76" s="68">
        <v>0.0</v>
      </c>
      <c r="L76" s="68" t="s">
        <v>25</v>
      </c>
    </row>
    <row r="77">
      <c r="A77" s="233">
        <v>44977.0</v>
      </c>
      <c r="B77" s="152" t="s">
        <v>45</v>
      </c>
      <c r="C77" s="68" t="s">
        <v>1</v>
      </c>
      <c r="D77" s="234" t="s">
        <v>175</v>
      </c>
      <c r="E77" s="233">
        <v>44978.0</v>
      </c>
      <c r="F77" s="235">
        <v>0.0</v>
      </c>
      <c r="G77" s="235">
        <v>0.0</v>
      </c>
      <c r="H77" s="236">
        <v>0.0</v>
      </c>
      <c r="I77" s="236">
        <v>0.0</v>
      </c>
      <c r="J77" s="236">
        <v>0.0</v>
      </c>
      <c r="K77" s="236">
        <v>0.0</v>
      </c>
      <c r="L77" s="152" t="s">
        <v>166</v>
      </c>
    </row>
    <row r="78">
      <c r="A78" s="233">
        <v>44977.0</v>
      </c>
      <c r="B78" s="152" t="s">
        <v>82</v>
      </c>
      <c r="C78" s="68" t="s">
        <v>31</v>
      </c>
      <c r="D78" s="234" t="s">
        <v>175</v>
      </c>
      <c r="E78" s="233">
        <v>44978.0</v>
      </c>
      <c r="F78" s="237">
        <v>0.25</v>
      </c>
      <c r="G78" s="237">
        <v>0.5625</v>
      </c>
      <c r="H78" s="235">
        <v>7.5</v>
      </c>
      <c r="I78" s="235">
        <v>0.0</v>
      </c>
      <c r="J78" s="235">
        <v>7.5</v>
      </c>
      <c r="K78" s="235">
        <v>0.0</v>
      </c>
    </row>
    <row r="79">
      <c r="A79" s="233">
        <v>44977.0</v>
      </c>
      <c r="B79" s="152" t="s">
        <v>69</v>
      </c>
      <c r="C79" s="68" t="s">
        <v>51</v>
      </c>
      <c r="D79" s="234" t="s">
        <v>175</v>
      </c>
      <c r="E79" s="233">
        <v>44978.0</v>
      </c>
      <c r="F79" s="238">
        <v>0.20833333333333334</v>
      </c>
      <c r="G79" s="237">
        <v>0.5625</v>
      </c>
      <c r="H79" s="235">
        <v>8.5</v>
      </c>
      <c r="I79" s="235">
        <v>0.5</v>
      </c>
      <c r="J79" s="283">
        <v>7.0</v>
      </c>
      <c r="K79" s="283">
        <v>1.0</v>
      </c>
      <c r="L79" s="68" t="s">
        <v>192</v>
      </c>
    </row>
    <row r="80">
      <c r="A80" s="233">
        <v>44977.0</v>
      </c>
      <c r="B80" s="68" t="s">
        <v>97</v>
      </c>
      <c r="C80" s="68" t="s">
        <v>31</v>
      </c>
      <c r="D80" s="234" t="s">
        <v>175</v>
      </c>
      <c r="E80" s="233">
        <v>44978.0</v>
      </c>
      <c r="F80" s="235">
        <v>0.0</v>
      </c>
      <c r="G80" s="235">
        <v>0.0</v>
      </c>
      <c r="H80" s="68">
        <v>0.0</v>
      </c>
      <c r="I80" s="68">
        <v>0.0</v>
      </c>
      <c r="J80" s="68">
        <v>0.0</v>
      </c>
      <c r="K80" s="68">
        <v>0.0</v>
      </c>
      <c r="L80" s="68" t="s">
        <v>25</v>
      </c>
    </row>
    <row r="81">
      <c r="A81" s="233">
        <v>44977.0</v>
      </c>
      <c r="B81" s="152" t="s">
        <v>403</v>
      </c>
      <c r="C81" s="68" t="s">
        <v>31</v>
      </c>
      <c r="D81" s="234" t="s">
        <v>175</v>
      </c>
      <c r="E81" s="233">
        <v>44978.0</v>
      </c>
      <c r="F81" s="237">
        <v>0.2708333333333333</v>
      </c>
      <c r="G81" s="237">
        <v>0.5833333333333334</v>
      </c>
      <c r="H81" s="235">
        <v>7.5</v>
      </c>
      <c r="I81" s="235">
        <v>0.0</v>
      </c>
      <c r="J81" s="235">
        <v>7.5</v>
      </c>
      <c r="K81" s="235">
        <v>0.0</v>
      </c>
    </row>
    <row r="82">
      <c r="A82" s="233">
        <v>44978.0</v>
      </c>
      <c r="B82" s="152" t="s">
        <v>88</v>
      </c>
      <c r="C82" s="68" t="s">
        <v>31</v>
      </c>
      <c r="D82" s="234" t="s">
        <v>175</v>
      </c>
      <c r="E82" s="233">
        <v>44978.0</v>
      </c>
      <c r="F82" s="237">
        <v>0.9583333333333334</v>
      </c>
      <c r="G82" s="237">
        <v>0.25</v>
      </c>
      <c r="H82" s="68">
        <v>7.0</v>
      </c>
      <c r="I82" s="68">
        <v>0.0</v>
      </c>
      <c r="J82" s="68">
        <v>0.0</v>
      </c>
      <c r="K82" s="68">
        <v>7.0</v>
      </c>
    </row>
    <row r="83">
      <c r="A83" s="233">
        <v>44978.0</v>
      </c>
      <c r="B83" s="68" t="s">
        <v>54</v>
      </c>
      <c r="C83" s="152" t="s">
        <v>51</v>
      </c>
      <c r="D83" s="234" t="s">
        <v>175</v>
      </c>
      <c r="E83" s="233">
        <v>44978.0</v>
      </c>
      <c r="F83" s="237">
        <v>0.9583333333333334</v>
      </c>
      <c r="G83" s="237">
        <v>0.3333333333333333</v>
      </c>
      <c r="H83" s="68">
        <v>9.0</v>
      </c>
      <c r="I83" s="68">
        <v>1.0</v>
      </c>
      <c r="J83" s="68">
        <v>1.0</v>
      </c>
      <c r="K83" s="68">
        <v>7.0</v>
      </c>
      <c r="L83" s="68" t="s">
        <v>191</v>
      </c>
    </row>
    <row r="84">
      <c r="A84" s="233">
        <v>44978.0</v>
      </c>
      <c r="B84" s="68" t="s">
        <v>18</v>
      </c>
      <c r="C84" s="152" t="s">
        <v>1</v>
      </c>
      <c r="D84" s="234" t="s">
        <v>175</v>
      </c>
      <c r="E84" s="233">
        <v>44978.0</v>
      </c>
      <c r="F84" s="237">
        <v>0.9791666666666666</v>
      </c>
      <c r="G84" s="237">
        <v>0.16666666666666666</v>
      </c>
      <c r="H84" s="235">
        <v>4.5</v>
      </c>
      <c r="I84" s="235">
        <v>0.0</v>
      </c>
      <c r="J84" s="235">
        <v>0.0</v>
      </c>
      <c r="K84" s="235">
        <v>4.5</v>
      </c>
    </row>
    <row r="85">
      <c r="A85" s="233">
        <v>44978.0</v>
      </c>
      <c r="B85" s="68" t="s">
        <v>123</v>
      </c>
      <c r="C85" s="152" t="s">
        <v>23</v>
      </c>
      <c r="D85" s="234" t="s">
        <v>171</v>
      </c>
      <c r="E85" s="233">
        <v>44979.0</v>
      </c>
      <c r="F85" s="238">
        <v>0.0625</v>
      </c>
      <c r="G85" s="238">
        <v>0.2916666666666667</v>
      </c>
      <c r="H85" s="236">
        <v>5.5</v>
      </c>
      <c r="I85" s="236">
        <v>0.0</v>
      </c>
      <c r="J85" s="236">
        <v>1.0</v>
      </c>
      <c r="K85" s="236">
        <v>4.5</v>
      </c>
    </row>
    <row r="86">
      <c r="A86" s="233">
        <v>44978.0</v>
      </c>
      <c r="B86" s="68" t="s">
        <v>501</v>
      </c>
      <c r="C86" s="152" t="s">
        <v>23</v>
      </c>
      <c r="D86" s="234" t="s">
        <v>171</v>
      </c>
      <c r="E86" s="233">
        <v>44979.0</v>
      </c>
      <c r="F86" s="238">
        <v>0.2916666666666667</v>
      </c>
      <c r="G86" s="238">
        <v>0.5</v>
      </c>
      <c r="H86" s="283">
        <v>5.0</v>
      </c>
      <c r="I86" s="283">
        <v>0.0</v>
      </c>
      <c r="J86" s="283">
        <v>5.0</v>
      </c>
      <c r="K86" s="283">
        <v>0.0</v>
      </c>
      <c r="L86" s="153"/>
    </row>
    <row r="87">
      <c r="A87" s="233">
        <v>44978.0</v>
      </c>
      <c r="B87" s="68" t="s">
        <v>45</v>
      </c>
      <c r="C87" s="68" t="s">
        <v>1</v>
      </c>
      <c r="D87" s="234" t="s">
        <v>171</v>
      </c>
      <c r="E87" s="233">
        <v>44979.0</v>
      </c>
      <c r="F87" s="235">
        <v>0.0</v>
      </c>
      <c r="G87" s="235">
        <v>0.0</v>
      </c>
      <c r="H87" s="236">
        <v>0.0</v>
      </c>
      <c r="I87" s="236">
        <v>0.0</v>
      </c>
      <c r="J87" s="236">
        <v>0.0</v>
      </c>
      <c r="K87" s="236">
        <v>0.0</v>
      </c>
      <c r="L87" s="152" t="s">
        <v>166</v>
      </c>
    </row>
    <row r="88">
      <c r="A88" s="233">
        <v>44978.0</v>
      </c>
      <c r="B88" s="68" t="s">
        <v>52</v>
      </c>
      <c r="C88" s="152" t="s">
        <v>499</v>
      </c>
      <c r="D88" s="234" t="s">
        <v>171</v>
      </c>
      <c r="E88" s="233">
        <v>44979.0</v>
      </c>
      <c r="F88" s="237">
        <v>0.16666666666666666</v>
      </c>
      <c r="G88" s="237">
        <v>0.3333333333333333</v>
      </c>
      <c r="H88" s="235">
        <v>4.0</v>
      </c>
      <c r="I88" s="235">
        <v>0.0</v>
      </c>
      <c r="J88" s="235">
        <v>2.0</v>
      </c>
      <c r="K88" s="235">
        <v>2.0</v>
      </c>
    </row>
    <row r="89">
      <c r="A89" s="233">
        <v>44978.0</v>
      </c>
      <c r="B89" s="68" t="s">
        <v>52</v>
      </c>
      <c r="C89" s="152" t="s">
        <v>51</v>
      </c>
      <c r="D89" s="234" t="s">
        <v>171</v>
      </c>
      <c r="E89" s="233">
        <v>44979.0</v>
      </c>
      <c r="F89" s="237">
        <v>0.3333333333333333</v>
      </c>
      <c r="G89" s="237">
        <v>0.5625</v>
      </c>
      <c r="H89" s="235">
        <v>5.5</v>
      </c>
      <c r="I89" s="235">
        <v>1.5</v>
      </c>
      <c r="J89" s="235">
        <v>4.0</v>
      </c>
      <c r="K89" s="235">
        <v>0.0</v>
      </c>
      <c r="L89" s="68" t="s">
        <v>336</v>
      </c>
    </row>
    <row r="90">
      <c r="A90" s="233">
        <v>44978.0</v>
      </c>
      <c r="B90" s="68" t="s">
        <v>50</v>
      </c>
      <c r="C90" s="68" t="s">
        <v>51</v>
      </c>
      <c r="D90" s="234" t="s">
        <v>171</v>
      </c>
      <c r="E90" s="233">
        <v>44979.0</v>
      </c>
      <c r="F90" s="238">
        <v>0.20833333333333334</v>
      </c>
      <c r="G90" s="237">
        <v>0.5625</v>
      </c>
      <c r="H90" s="235">
        <v>8.5</v>
      </c>
      <c r="I90" s="235">
        <v>0.5</v>
      </c>
      <c r="J90" s="283">
        <v>7.0</v>
      </c>
      <c r="K90" s="283">
        <v>1.0</v>
      </c>
      <c r="L90" s="68" t="s">
        <v>192</v>
      </c>
    </row>
    <row r="91">
      <c r="A91" s="233">
        <v>44978.0</v>
      </c>
      <c r="B91" s="152" t="s">
        <v>82</v>
      </c>
      <c r="C91" s="68" t="s">
        <v>51</v>
      </c>
      <c r="D91" s="234" t="s">
        <v>171</v>
      </c>
      <c r="E91" s="233">
        <v>44979.0</v>
      </c>
      <c r="F91" s="235">
        <v>0.0</v>
      </c>
      <c r="G91" s="235">
        <v>0.0</v>
      </c>
      <c r="H91" s="68">
        <v>0.0</v>
      </c>
      <c r="I91" s="68">
        <v>0.0</v>
      </c>
      <c r="J91" s="68">
        <v>0.0</v>
      </c>
      <c r="K91" s="68">
        <v>0.0</v>
      </c>
      <c r="L91" s="68" t="s">
        <v>25</v>
      </c>
    </row>
    <row r="92">
      <c r="A92" s="233">
        <v>44978.0</v>
      </c>
      <c r="B92" s="152" t="s">
        <v>69</v>
      </c>
      <c r="C92" s="68" t="s">
        <v>51</v>
      </c>
      <c r="D92" s="234" t="s">
        <v>171</v>
      </c>
      <c r="E92" s="233">
        <v>44979.0</v>
      </c>
      <c r="F92" s="235">
        <v>0.0</v>
      </c>
      <c r="G92" s="235">
        <v>0.0</v>
      </c>
      <c r="H92" s="68">
        <v>0.0</v>
      </c>
      <c r="I92" s="68">
        <v>0.0</v>
      </c>
      <c r="J92" s="68">
        <v>0.0</v>
      </c>
      <c r="K92" s="68">
        <v>0.0</v>
      </c>
      <c r="L92" s="68" t="s">
        <v>25</v>
      </c>
    </row>
    <row r="93">
      <c r="A93" s="233">
        <v>44978.0</v>
      </c>
      <c r="B93" s="68" t="s">
        <v>97</v>
      </c>
      <c r="C93" s="152" t="s">
        <v>31</v>
      </c>
      <c r="D93" s="234" t="s">
        <v>171</v>
      </c>
      <c r="E93" s="233">
        <v>44979.0</v>
      </c>
      <c r="F93" s="237">
        <v>0.25</v>
      </c>
      <c r="G93" s="237">
        <v>0.5625</v>
      </c>
      <c r="H93" s="235">
        <v>7.5</v>
      </c>
      <c r="I93" s="235">
        <v>0.0</v>
      </c>
      <c r="J93" s="235">
        <v>7.5</v>
      </c>
      <c r="K93" s="235">
        <v>0.0</v>
      </c>
    </row>
    <row r="94">
      <c r="A94" s="233">
        <v>44978.0</v>
      </c>
      <c r="B94" s="152" t="s">
        <v>403</v>
      </c>
      <c r="C94" s="152" t="s">
        <v>31</v>
      </c>
      <c r="D94" s="234" t="s">
        <v>171</v>
      </c>
      <c r="E94" s="233">
        <v>44979.0</v>
      </c>
      <c r="F94" s="237">
        <v>0.2708333333333333</v>
      </c>
      <c r="G94" s="237">
        <v>0.5833333333333334</v>
      </c>
      <c r="H94" s="235">
        <v>7.5</v>
      </c>
      <c r="I94" s="235">
        <v>0.0</v>
      </c>
      <c r="J94" s="235">
        <v>7.5</v>
      </c>
      <c r="K94" s="235">
        <v>0.0</v>
      </c>
    </row>
    <row r="95">
      <c r="A95" s="233">
        <v>44979.0</v>
      </c>
      <c r="B95" s="68" t="s">
        <v>88</v>
      </c>
      <c r="C95" s="152" t="s">
        <v>31</v>
      </c>
      <c r="D95" s="234" t="s">
        <v>171</v>
      </c>
      <c r="E95" s="233">
        <v>44979.0</v>
      </c>
      <c r="F95" s="237">
        <v>0.9583333333333334</v>
      </c>
      <c r="G95" s="237">
        <v>0.4166666666666667</v>
      </c>
      <c r="H95" s="235">
        <v>11.0</v>
      </c>
      <c r="I95" s="235">
        <v>3.0</v>
      </c>
      <c r="J95" s="235">
        <v>1.0</v>
      </c>
      <c r="K95" s="235">
        <v>7.0</v>
      </c>
      <c r="L95" s="68" t="s">
        <v>259</v>
      </c>
    </row>
    <row r="96">
      <c r="A96" s="233">
        <v>44979.0</v>
      </c>
      <c r="B96" s="152" t="s">
        <v>54</v>
      </c>
      <c r="C96" s="152" t="s">
        <v>51</v>
      </c>
      <c r="D96" s="234" t="s">
        <v>171</v>
      </c>
      <c r="E96" s="233">
        <v>44979.0</v>
      </c>
      <c r="F96" s="235">
        <v>0.0</v>
      </c>
      <c r="G96" s="235">
        <v>0.0</v>
      </c>
      <c r="H96" s="68">
        <v>0.0</v>
      </c>
      <c r="I96" s="68">
        <v>0.0</v>
      </c>
      <c r="J96" s="68">
        <v>0.0</v>
      </c>
      <c r="K96" s="68">
        <v>0.0</v>
      </c>
      <c r="L96" s="68" t="s">
        <v>25</v>
      </c>
    </row>
    <row r="97">
      <c r="A97" s="233">
        <v>44979.0</v>
      </c>
      <c r="B97" s="68" t="s">
        <v>18</v>
      </c>
      <c r="C97" s="152" t="s">
        <v>1</v>
      </c>
      <c r="D97" s="234" t="s">
        <v>171</v>
      </c>
      <c r="E97" s="233">
        <v>44979.0</v>
      </c>
      <c r="F97" s="237">
        <v>0.9791666666666666</v>
      </c>
      <c r="G97" s="237">
        <v>0.16666666666666666</v>
      </c>
      <c r="H97" s="235">
        <v>4.5</v>
      </c>
      <c r="I97" s="235">
        <v>0.0</v>
      </c>
      <c r="J97" s="235">
        <v>0.0</v>
      </c>
      <c r="K97" s="235">
        <v>4.5</v>
      </c>
    </row>
    <row r="98">
      <c r="A98" s="233">
        <v>44979.0</v>
      </c>
      <c r="B98" s="68" t="s">
        <v>50</v>
      </c>
      <c r="C98" s="152" t="s">
        <v>51</v>
      </c>
      <c r="D98" s="234" t="s">
        <v>171</v>
      </c>
      <c r="E98" s="233">
        <v>44979.0</v>
      </c>
      <c r="F98" s="237">
        <v>0.9583333333333334</v>
      </c>
      <c r="G98" s="237">
        <v>0.20833333333333334</v>
      </c>
      <c r="H98" s="68">
        <v>6.0</v>
      </c>
      <c r="I98" s="68">
        <v>0.0</v>
      </c>
      <c r="J98" s="68">
        <v>0.0</v>
      </c>
      <c r="K98" s="68">
        <v>6.0</v>
      </c>
      <c r="L98" s="153"/>
    </row>
    <row r="99">
      <c r="A99" s="233">
        <v>44979.0</v>
      </c>
      <c r="B99" s="68" t="s">
        <v>50</v>
      </c>
      <c r="C99" s="152" t="s">
        <v>49</v>
      </c>
      <c r="D99" s="234" t="s">
        <v>169</v>
      </c>
      <c r="E99" s="233">
        <v>44980.0</v>
      </c>
      <c r="F99" s="237">
        <v>0.20833333333333334</v>
      </c>
      <c r="G99" s="237">
        <v>0.375</v>
      </c>
      <c r="H99" s="68">
        <v>4.0</v>
      </c>
      <c r="I99" s="68">
        <v>2.0</v>
      </c>
      <c r="J99" s="68">
        <v>1.0</v>
      </c>
      <c r="K99" s="68">
        <v>1.0</v>
      </c>
      <c r="L99" s="68" t="s">
        <v>411</v>
      </c>
    </row>
    <row r="100">
      <c r="A100" s="233">
        <v>44979.0</v>
      </c>
      <c r="B100" s="68" t="s">
        <v>123</v>
      </c>
      <c r="C100" s="152" t="s">
        <v>23</v>
      </c>
      <c r="D100" s="234" t="s">
        <v>169</v>
      </c>
      <c r="E100" s="233">
        <v>44980.0</v>
      </c>
      <c r="F100" s="238">
        <v>0.0625</v>
      </c>
      <c r="G100" s="237">
        <v>0.3541666666666667</v>
      </c>
      <c r="H100" s="235">
        <v>7.0</v>
      </c>
      <c r="I100" s="236">
        <v>0.0</v>
      </c>
      <c r="J100" s="235">
        <v>2.5</v>
      </c>
      <c r="K100" s="236">
        <v>4.5</v>
      </c>
    </row>
    <row r="101">
      <c r="A101" s="233">
        <v>44979.0</v>
      </c>
      <c r="B101" s="68" t="s">
        <v>501</v>
      </c>
      <c r="C101" s="152" t="s">
        <v>23</v>
      </c>
      <c r="D101" s="234" t="s">
        <v>169</v>
      </c>
      <c r="E101" s="233">
        <v>44980.0</v>
      </c>
      <c r="F101" s="237">
        <v>0.3541666666666667</v>
      </c>
      <c r="G101" s="238">
        <v>0.5</v>
      </c>
      <c r="H101" s="235">
        <v>3.5</v>
      </c>
      <c r="I101" s="283">
        <v>0.0</v>
      </c>
      <c r="J101" s="235">
        <v>3.5</v>
      </c>
      <c r="K101" s="283">
        <v>0.0</v>
      </c>
    </row>
    <row r="102">
      <c r="A102" s="233">
        <v>44979.0</v>
      </c>
      <c r="B102" s="68" t="s">
        <v>45</v>
      </c>
      <c r="C102" s="68" t="s">
        <v>1</v>
      </c>
      <c r="D102" s="234" t="s">
        <v>169</v>
      </c>
      <c r="E102" s="233">
        <v>44980.0</v>
      </c>
      <c r="F102" s="235">
        <v>0.0</v>
      </c>
      <c r="G102" s="235">
        <v>0.0</v>
      </c>
      <c r="H102" s="236">
        <v>0.0</v>
      </c>
      <c r="I102" s="236">
        <v>0.0</v>
      </c>
      <c r="J102" s="236">
        <v>0.0</v>
      </c>
      <c r="K102" s="236">
        <v>0.0</v>
      </c>
      <c r="L102" s="152" t="s">
        <v>166</v>
      </c>
    </row>
    <row r="103">
      <c r="A103" s="233">
        <v>44979.0</v>
      </c>
      <c r="B103" s="68" t="s">
        <v>52</v>
      </c>
      <c r="C103" s="68" t="s">
        <v>499</v>
      </c>
      <c r="D103" s="234" t="s">
        <v>169</v>
      </c>
      <c r="E103" s="233">
        <v>44980.0</v>
      </c>
      <c r="F103" s="238">
        <v>0.20833333333333334</v>
      </c>
      <c r="G103" s="237">
        <v>0.4166666666666667</v>
      </c>
      <c r="H103" s="235">
        <v>5.0</v>
      </c>
      <c r="I103" s="235">
        <v>0.0</v>
      </c>
      <c r="J103" s="235">
        <v>4.0</v>
      </c>
      <c r="K103" s="235">
        <v>1.0</v>
      </c>
      <c r="L103" s="153"/>
    </row>
    <row r="104">
      <c r="A104" s="233">
        <v>44979.0</v>
      </c>
      <c r="B104" s="68" t="s">
        <v>52</v>
      </c>
      <c r="C104" s="68" t="s">
        <v>31</v>
      </c>
      <c r="D104" s="234" t="s">
        <v>169</v>
      </c>
      <c r="E104" s="233">
        <v>44980.0</v>
      </c>
      <c r="F104" s="237">
        <v>0.4166666666666667</v>
      </c>
      <c r="G104" s="237">
        <v>0.5625</v>
      </c>
      <c r="H104" s="235">
        <v>3.5</v>
      </c>
      <c r="I104" s="235">
        <v>0.5</v>
      </c>
      <c r="J104" s="235">
        <v>3.0</v>
      </c>
      <c r="K104" s="235">
        <v>0.0</v>
      </c>
      <c r="L104" s="68" t="s">
        <v>192</v>
      </c>
    </row>
    <row r="105">
      <c r="A105" s="233">
        <v>44979.0</v>
      </c>
      <c r="B105" s="152" t="s">
        <v>82</v>
      </c>
      <c r="C105" s="68" t="s">
        <v>51</v>
      </c>
      <c r="D105" s="234" t="s">
        <v>169</v>
      </c>
      <c r="E105" s="233">
        <v>44980.0</v>
      </c>
      <c r="F105" s="238">
        <v>0.20833333333333334</v>
      </c>
      <c r="G105" s="237">
        <v>0.5833333333333334</v>
      </c>
      <c r="H105" s="235">
        <v>9.0</v>
      </c>
      <c r="I105" s="235">
        <v>1.0</v>
      </c>
      <c r="J105" s="283">
        <v>7.0</v>
      </c>
      <c r="K105" s="283">
        <v>1.0</v>
      </c>
      <c r="L105" s="68" t="s">
        <v>191</v>
      </c>
    </row>
    <row r="106">
      <c r="A106" s="233">
        <v>44979.0</v>
      </c>
      <c r="B106" s="152" t="s">
        <v>69</v>
      </c>
      <c r="C106" s="68" t="s">
        <v>51</v>
      </c>
      <c r="D106" s="234" t="s">
        <v>169</v>
      </c>
      <c r="E106" s="233">
        <v>44980.0</v>
      </c>
      <c r="F106" s="238">
        <v>0.20833333333333334</v>
      </c>
      <c r="G106" s="237">
        <v>0.5833333333333334</v>
      </c>
      <c r="H106" s="235">
        <v>9.0</v>
      </c>
      <c r="I106" s="235">
        <v>1.0</v>
      </c>
      <c r="J106" s="283">
        <v>7.0</v>
      </c>
      <c r="K106" s="283">
        <v>1.0</v>
      </c>
      <c r="L106" s="68" t="s">
        <v>191</v>
      </c>
    </row>
    <row r="107">
      <c r="A107" s="233">
        <v>44979.0</v>
      </c>
      <c r="B107" s="68" t="s">
        <v>97</v>
      </c>
      <c r="C107" s="152" t="s">
        <v>31</v>
      </c>
      <c r="D107" s="234" t="s">
        <v>169</v>
      </c>
      <c r="E107" s="233">
        <v>44980.0</v>
      </c>
      <c r="F107" s="237">
        <v>0.25</v>
      </c>
      <c r="G107" s="237">
        <v>0.5833333333333334</v>
      </c>
      <c r="H107" s="235">
        <v>8.0</v>
      </c>
      <c r="I107" s="235">
        <v>0.0</v>
      </c>
      <c r="J107" s="235">
        <v>8.0</v>
      </c>
      <c r="K107" s="235">
        <v>0.0</v>
      </c>
    </row>
    <row r="108">
      <c r="A108" s="233">
        <v>44979.0</v>
      </c>
      <c r="B108" s="152" t="s">
        <v>403</v>
      </c>
      <c r="C108" s="152" t="s">
        <v>31</v>
      </c>
      <c r="D108" s="234" t="s">
        <v>169</v>
      </c>
      <c r="E108" s="233">
        <v>44980.0</v>
      </c>
      <c r="F108" s="235">
        <v>0.0</v>
      </c>
      <c r="G108" s="235">
        <v>0.0</v>
      </c>
      <c r="H108" s="68">
        <v>0.0</v>
      </c>
      <c r="I108" s="68">
        <v>0.0</v>
      </c>
      <c r="J108" s="68">
        <v>0.0</v>
      </c>
      <c r="K108" s="68">
        <v>0.0</v>
      </c>
      <c r="L108" s="68" t="s">
        <v>25</v>
      </c>
    </row>
    <row r="109">
      <c r="A109" s="233">
        <v>44980.0</v>
      </c>
      <c r="B109" s="152" t="s">
        <v>54</v>
      </c>
      <c r="C109" s="152" t="s">
        <v>51</v>
      </c>
      <c r="D109" s="234" t="s">
        <v>169</v>
      </c>
      <c r="E109" s="233">
        <v>44980.0</v>
      </c>
      <c r="F109" s="237">
        <v>0.9583333333333334</v>
      </c>
      <c r="G109" s="238">
        <v>0.2916666666666667</v>
      </c>
      <c r="H109" s="235">
        <v>8.0</v>
      </c>
      <c r="I109" s="235">
        <v>0.0</v>
      </c>
      <c r="J109" s="235">
        <v>1.0</v>
      </c>
      <c r="K109" s="235">
        <v>7.0</v>
      </c>
    </row>
    <row r="110">
      <c r="A110" s="233">
        <v>44980.0</v>
      </c>
      <c r="B110" s="152" t="s">
        <v>18</v>
      </c>
      <c r="C110" s="152" t="s">
        <v>1</v>
      </c>
      <c r="D110" s="234" t="s">
        <v>169</v>
      </c>
      <c r="E110" s="233">
        <v>44980.0</v>
      </c>
      <c r="F110" s="237">
        <v>0.9791666666666666</v>
      </c>
      <c r="G110" s="237">
        <v>0.20833333333333334</v>
      </c>
      <c r="H110" s="235">
        <v>5.5</v>
      </c>
      <c r="I110" s="235">
        <v>0.0</v>
      </c>
      <c r="J110" s="235">
        <v>0.0</v>
      </c>
      <c r="K110" s="235">
        <v>5.5</v>
      </c>
    </row>
    <row r="111">
      <c r="A111" s="233">
        <v>44980.0</v>
      </c>
      <c r="B111" s="68" t="s">
        <v>88</v>
      </c>
      <c r="C111" s="152" t="s">
        <v>31</v>
      </c>
      <c r="D111" s="234" t="s">
        <v>169</v>
      </c>
      <c r="E111" s="233">
        <v>44980.0</v>
      </c>
      <c r="F111" s="235">
        <v>0.0</v>
      </c>
      <c r="G111" s="235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>
      <c r="A112" s="233">
        <v>44980.0</v>
      </c>
      <c r="B112" s="68" t="s">
        <v>50</v>
      </c>
      <c r="C112" s="152" t="s">
        <v>31</v>
      </c>
      <c r="D112" s="234" t="s">
        <v>169</v>
      </c>
      <c r="E112" s="233">
        <v>44980.0</v>
      </c>
      <c r="F112" s="237">
        <v>0.9583333333333334</v>
      </c>
      <c r="G112" s="237">
        <v>0.20833333333333334</v>
      </c>
      <c r="H112" s="68">
        <v>6.0</v>
      </c>
      <c r="I112" s="68">
        <v>0.0</v>
      </c>
      <c r="J112" s="68">
        <v>0.0</v>
      </c>
      <c r="K112" s="68">
        <v>6.0</v>
      </c>
    </row>
    <row r="113">
      <c r="A113" s="233">
        <v>44980.0</v>
      </c>
      <c r="B113" s="68" t="s">
        <v>50</v>
      </c>
      <c r="C113" s="68" t="s">
        <v>1</v>
      </c>
      <c r="D113" s="234" t="s">
        <v>168</v>
      </c>
      <c r="E113" s="233">
        <v>44981.0</v>
      </c>
      <c r="F113" s="238">
        <v>0.20833333333333334</v>
      </c>
      <c r="G113" s="237">
        <v>0.4166666666666667</v>
      </c>
      <c r="H113" s="235">
        <v>5.0</v>
      </c>
      <c r="I113" s="235">
        <v>3.0</v>
      </c>
      <c r="J113" s="235">
        <v>1.0</v>
      </c>
      <c r="K113" s="235">
        <v>1.0</v>
      </c>
      <c r="L113" s="68" t="s">
        <v>259</v>
      </c>
    </row>
    <row r="114">
      <c r="A114" s="233">
        <v>44980.0</v>
      </c>
      <c r="B114" s="68" t="s">
        <v>123</v>
      </c>
      <c r="C114" s="68" t="s">
        <v>23</v>
      </c>
      <c r="D114" s="234" t="s">
        <v>168</v>
      </c>
      <c r="E114" s="233">
        <v>44981.0</v>
      </c>
      <c r="F114" s="238">
        <v>0.0625</v>
      </c>
      <c r="G114" s="238">
        <v>0.2916666666666667</v>
      </c>
      <c r="H114" s="236">
        <v>5.5</v>
      </c>
      <c r="I114" s="236">
        <v>0.0</v>
      </c>
      <c r="J114" s="236">
        <v>1.0</v>
      </c>
      <c r="K114" s="236">
        <v>4.5</v>
      </c>
      <c r="L114" s="153"/>
    </row>
    <row r="115">
      <c r="A115" s="233">
        <v>44980.0</v>
      </c>
      <c r="B115" s="68" t="s">
        <v>501</v>
      </c>
      <c r="C115" s="152" t="s">
        <v>23</v>
      </c>
      <c r="D115" s="234" t="s">
        <v>168</v>
      </c>
      <c r="E115" s="233">
        <v>44981.0</v>
      </c>
      <c r="F115" s="238">
        <v>0.2916666666666667</v>
      </c>
      <c r="G115" s="238">
        <v>0.5</v>
      </c>
      <c r="H115" s="283">
        <v>5.0</v>
      </c>
      <c r="I115" s="283">
        <v>0.0</v>
      </c>
      <c r="J115" s="283">
        <v>5.0</v>
      </c>
      <c r="K115" s="283">
        <v>0.0</v>
      </c>
    </row>
    <row r="116">
      <c r="A116" s="233">
        <v>44980.0</v>
      </c>
      <c r="B116" s="68" t="s">
        <v>45</v>
      </c>
      <c r="C116" s="68" t="s">
        <v>1</v>
      </c>
      <c r="D116" s="234" t="s">
        <v>168</v>
      </c>
      <c r="E116" s="233">
        <v>44981.0</v>
      </c>
      <c r="F116" s="235">
        <v>0.0</v>
      </c>
      <c r="G116" s="235">
        <v>0.0</v>
      </c>
      <c r="H116" s="236">
        <v>0.0</v>
      </c>
      <c r="I116" s="236">
        <v>0.0</v>
      </c>
      <c r="J116" s="236">
        <v>0.0</v>
      </c>
      <c r="K116" s="236">
        <v>0.0</v>
      </c>
      <c r="L116" s="152" t="s">
        <v>166</v>
      </c>
    </row>
    <row r="117">
      <c r="A117" s="233">
        <v>44980.0</v>
      </c>
      <c r="B117" s="152" t="s">
        <v>52</v>
      </c>
      <c r="C117" s="68" t="s">
        <v>499</v>
      </c>
      <c r="D117" s="234" t="s">
        <v>168</v>
      </c>
      <c r="E117" s="233">
        <v>44981.0</v>
      </c>
      <c r="F117" s="238">
        <v>0.20833333333333334</v>
      </c>
      <c r="G117" s="237">
        <v>0.4166666666666667</v>
      </c>
      <c r="H117" s="235">
        <v>5.0</v>
      </c>
      <c r="I117" s="235">
        <v>0.0</v>
      </c>
      <c r="J117" s="235">
        <v>4.0</v>
      </c>
      <c r="K117" s="235">
        <v>1.0</v>
      </c>
    </row>
    <row r="118">
      <c r="A118" s="233">
        <v>44980.0</v>
      </c>
      <c r="B118" s="152" t="s">
        <v>52</v>
      </c>
      <c r="C118" s="68" t="s">
        <v>1</v>
      </c>
      <c r="D118" s="234" t="s">
        <v>168</v>
      </c>
      <c r="E118" s="233">
        <v>44981.0</v>
      </c>
      <c r="F118" s="237">
        <v>0.4166666666666667</v>
      </c>
      <c r="G118" s="238">
        <v>0.5</v>
      </c>
      <c r="H118" s="68">
        <v>2.0</v>
      </c>
      <c r="I118" s="68">
        <v>0.0</v>
      </c>
      <c r="J118" s="68">
        <v>2.0</v>
      </c>
      <c r="K118" s="68">
        <v>0.0</v>
      </c>
    </row>
    <row r="119">
      <c r="A119" s="233">
        <v>44980.0</v>
      </c>
      <c r="B119" s="152" t="s">
        <v>82</v>
      </c>
      <c r="C119" s="68" t="s">
        <v>31</v>
      </c>
      <c r="D119" s="234" t="s">
        <v>168</v>
      </c>
      <c r="E119" s="233">
        <v>44981.0</v>
      </c>
      <c r="F119" s="238">
        <v>0.20833333333333334</v>
      </c>
      <c r="G119" s="238">
        <v>0.2916666666666667</v>
      </c>
      <c r="H119" s="235">
        <v>2.0</v>
      </c>
      <c r="I119" s="235">
        <v>0.0</v>
      </c>
      <c r="J119" s="235">
        <v>1.0</v>
      </c>
      <c r="K119" s="235">
        <v>1.0</v>
      </c>
    </row>
    <row r="120">
      <c r="A120" s="233">
        <v>44980.0</v>
      </c>
      <c r="B120" s="152" t="s">
        <v>82</v>
      </c>
      <c r="C120" s="68" t="s">
        <v>51</v>
      </c>
      <c r="D120" s="234" t="s">
        <v>168</v>
      </c>
      <c r="E120" s="233">
        <v>44981.0</v>
      </c>
      <c r="F120" s="238">
        <v>0.2916666666666667</v>
      </c>
      <c r="G120" s="237">
        <v>0.5833333333333334</v>
      </c>
      <c r="H120" s="235">
        <v>7.0</v>
      </c>
      <c r="I120" s="235">
        <v>1.0</v>
      </c>
      <c r="J120" s="235">
        <v>6.0</v>
      </c>
      <c r="K120" s="235">
        <v>0.0</v>
      </c>
      <c r="L120" s="68" t="s">
        <v>191</v>
      </c>
    </row>
    <row r="121">
      <c r="A121" s="233">
        <v>44980.0</v>
      </c>
      <c r="B121" s="152" t="s">
        <v>69</v>
      </c>
      <c r="C121" s="152" t="s">
        <v>51</v>
      </c>
      <c r="D121" s="234" t="s">
        <v>168</v>
      </c>
      <c r="E121" s="233">
        <v>44981.0</v>
      </c>
      <c r="F121" s="238">
        <v>0.20833333333333334</v>
      </c>
      <c r="G121" s="237">
        <v>0.5833333333333334</v>
      </c>
      <c r="H121" s="235">
        <v>9.0</v>
      </c>
      <c r="I121" s="235">
        <v>1.0</v>
      </c>
      <c r="J121" s="283">
        <v>7.0</v>
      </c>
      <c r="K121" s="283">
        <v>1.0</v>
      </c>
      <c r="L121" s="68" t="s">
        <v>191</v>
      </c>
    </row>
    <row r="122">
      <c r="A122" s="233">
        <v>44980.0</v>
      </c>
      <c r="B122" s="68" t="s">
        <v>97</v>
      </c>
      <c r="C122" s="152" t="s">
        <v>31</v>
      </c>
      <c r="D122" s="234" t="s">
        <v>168</v>
      </c>
      <c r="E122" s="233">
        <v>44981.0</v>
      </c>
      <c r="F122" s="237">
        <v>0.25</v>
      </c>
      <c r="G122" s="237">
        <v>0.5833333333333334</v>
      </c>
      <c r="H122" s="235">
        <v>8.0</v>
      </c>
      <c r="I122" s="235">
        <v>0.0</v>
      </c>
      <c r="J122" s="235">
        <v>8.0</v>
      </c>
      <c r="K122" s="235">
        <v>0.0</v>
      </c>
    </row>
    <row r="123">
      <c r="A123" s="233">
        <v>44980.0</v>
      </c>
      <c r="B123" s="152" t="s">
        <v>403</v>
      </c>
      <c r="C123" s="152" t="s">
        <v>31</v>
      </c>
      <c r="D123" s="234" t="s">
        <v>168</v>
      </c>
      <c r="E123" s="233">
        <v>44981.0</v>
      </c>
      <c r="F123" s="237">
        <v>0.2708333333333333</v>
      </c>
      <c r="G123" s="237">
        <v>0.5</v>
      </c>
      <c r="H123" s="235">
        <v>5.5</v>
      </c>
      <c r="I123" s="235">
        <v>0.0</v>
      </c>
      <c r="J123" s="235">
        <v>5.5</v>
      </c>
      <c r="K123" s="235">
        <v>0.0</v>
      </c>
      <c r="L123" s="152" t="s">
        <v>970</v>
      </c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</row>
    <row r="124">
      <c r="A124" s="233">
        <v>44981.0</v>
      </c>
      <c r="B124" s="68" t="s">
        <v>88</v>
      </c>
      <c r="C124" s="152" t="s">
        <v>31</v>
      </c>
      <c r="D124" s="234" t="s">
        <v>168</v>
      </c>
      <c r="E124" s="233">
        <v>44981.0</v>
      </c>
      <c r="F124" s="237">
        <v>0.9583333333333334</v>
      </c>
      <c r="G124" s="238">
        <v>0.2916666666666667</v>
      </c>
      <c r="H124" s="235">
        <v>8.0</v>
      </c>
      <c r="I124" s="235">
        <v>0.0</v>
      </c>
      <c r="J124" s="235">
        <v>1.0</v>
      </c>
      <c r="K124" s="235">
        <v>7.0</v>
      </c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</row>
    <row r="125">
      <c r="A125" s="233">
        <v>44981.0</v>
      </c>
      <c r="B125" s="68" t="s">
        <v>18</v>
      </c>
      <c r="C125" s="152" t="s">
        <v>1</v>
      </c>
      <c r="D125" s="234" t="s">
        <v>168</v>
      </c>
      <c r="E125" s="233">
        <v>44981.0</v>
      </c>
      <c r="F125" s="237">
        <v>0.9791666666666666</v>
      </c>
      <c r="G125" s="237">
        <v>0.25</v>
      </c>
      <c r="H125" s="235">
        <v>6.5</v>
      </c>
      <c r="I125" s="235">
        <v>0.0</v>
      </c>
      <c r="J125" s="235">
        <v>0.0</v>
      </c>
      <c r="K125" s="235">
        <v>6.5</v>
      </c>
      <c r="L125" s="152"/>
      <c r="M125" s="153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</row>
    <row r="126">
      <c r="A126" s="233">
        <v>44981.0</v>
      </c>
      <c r="B126" s="68" t="s">
        <v>54</v>
      </c>
      <c r="C126" s="152" t="s">
        <v>51</v>
      </c>
      <c r="D126" s="234" t="s">
        <v>168</v>
      </c>
      <c r="E126" s="233">
        <v>44981.0</v>
      </c>
      <c r="F126" s="237">
        <v>0.9583333333333334</v>
      </c>
      <c r="G126" s="237">
        <v>0.20833333333333334</v>
      </c>
      <c r="H126" s="68">
        <v>6.0</v>
      </c>
      <c r="I126" s="68">
        <v>0.0</v>
      </c>
      <c r="J126" s="68">
        <v>0.0</v>
      </c>
      <c r="K126" s="68">
        <v>6.0</v>
      </c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</row>
    <row r="127">
      <c r="A127" s="233">
        <v>44981.0</v>
      </c>
      <c r="B127" s="68" t="s">
        <v>54</v>
      </c>
      <c r="C127" s="152" t="s">
        <v>23</v>
      </c>
      <c r="D127" s="234" t="s">
        <v>170</v>
      </c>
      <c r="E127" s="233">
        <v>44982.0</v>
      </c>
      <c r="F127" s="238">
        <v>0.20833333333333334</v>
      </c>
      <c r="G127" s="238">
        <v>0.2916666666666667</v>
      </c>
      <c r="H127" s="235">
        <v>2.0</v>
      </c>
      <c r="I127" s="235">
        <v>0.0</v>
      </c>
      <c r="J127" s="235">
        <v>1.0</v>
      </c>
      <c r="K127" s="235">
        <v>1.0</v>
      </c>
      <c r="L127" s="152"/>
      <c r="M127" s="153"/>
      <c r="N127" s="153"/>
      <c r="O127" s="153"/>
      <c r="P127" s="153"/>
      <c r="Q127" s="153"/>
      <c r="R127" s="153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</row>
    <row r="128">
      <c r="A128" s="233">
        <v>44981.0</v>
      </c>
      <c r="B128" s="68" t="s">
        <v>123</v>
      </c>
      <c r="C128" s="152" t="s">
        <v>23</v>
      </c>
      <c r="D128" s="234" t="s">
        <v>170</v>
      </c>
      <c r="E128" s="233">
        <v>44982.0</v>
      </c>
      <c r="F128" s="235">
        <v>0.0</v>
      </c>
      <c r="G128" s="235">
        <v>0.0</v>
      </c>
      <c r="H128" s="68">
        <v>0.0</v>
      </c>
      <c r="I128" s="68">
        <v>0.0</v>
      </c>
      <c r="J128" s="68">
        <v>0.0</v>
      </c>
      <c r="K128" s="68">
        <v>0.0</v>
      </c>
      <c r="L128" s="68" t="s">
        <v>25</v>
      </c>
      <c r="M128" s="153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</row>
    <row r="129">
      <c r="A129" s="233">
        <v>44981.0</v>
      </c>
      <c r="B129" s="68" t="s">
        <v>50</v>
      </c>
      <c r="C129" s="68" t="s">
        <v>23</v>
      </c>
      <c r="D129" s="234" t="s">
        <v>170</v>
      </c>
      <c r="E129" s="233">
        <v>44982.0</v>
      </c>
      <c r="F129" s="238">
        <v>0.0625</v>
      </c>
      <c r="G129" s="237">
        <v>0.20833333333333334</v>
      </c>
      <c r="H129" s="235">
        <v>3.5</v>
      </c>
      <c r="I129" s="235">
        <v>0.5</v>
      </c>
      <c r="J129" s="235">
        <v>0.0</v>
      </c>
      <c r="K129" s="235">
        <v>3.0</v>
      </c>
      <c r="L129" s="152" t="s">
        <v>192</v>
      </c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</row>
    <row r="130">
      <c r="A130" s="233">
        <v>44981.0</v>
      </c>
      <c r="B130" s="68" t="s">
        <v>50</v>
      </c>
      <c r="C130" s="68" t="s">
        <v>49</v>
      </c>
      <c r="D130" s="234" t="s">
        <v>170</v>
      </c>
      <c r="E130" s="233">
        <v>44982.0</v>
      </c>
      <c r="F130" s="238">
        <v>0.20833333333333334</v>
      </c>
      <c r="G130" s="237">
        <v>0.4166666666666667</v>
      </c>
      <c r="H130" s="152">
        <v>5.0</v>
      </c>
      <c r="I130" s="152">
        <v>0.0</v>
      </c>
      <c r="J130" s="152">
        <v>4.0</v>
      </c>
      <c r="K130" s="152">
        <v>1.0</v>
      </c>
      <c r="L130" s="152"/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</row>
    <row r="131">
      <c r="A131" s="233">
        <v>44981.0</v>
      </c>
      <c r="B131" s="68" t="s">
        <v>501</v>
      </c>
      <c r="C131" s="68" t="s">
        <v>23</v>
      </c>
      <c r="D131" s="234" t="s">
        <v>170</v>
      </c>
      <c r="E131" s="233">
        <v>44982.0</v>
      </c>
      <c r="F131" s="238">
        <v>0.2916666666666667</v>
      </c>
      <c r="G131" s="238">
        <v>0.5</v>
      </c>
      <c r="H131" s="283">
        <v>5.0</v>
      </c>
      <c r="I131" s="283">
        <v>0.0</v>
      </c>
      <c r="J131" s="283">
        <v>5.0</v>
      </c>
      <c r="K131" s="283">
        <v>0.0</v>
      </c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</row>
    <row r="132">
      <c r="A132" s="233">
        <v>44981.0</v>
      </c>
      <c r="B132" s="68" t="s">
        <v>45</v>
      </c>
      <c r="C132" s="68" t="s">
        <v>1</v>
      </c>
      <c r="D132" s="234" t="s">
        <v>170</v>
      </c>
      <c r="E132" s="233">
        <v>44982.0</v>
      </c>
      <c r="F132" s="235">
        <v>0.0</v>
      </c>
      <c r="G132" s="235">
        <v>0.0</v>
      </c>
      <c r="H132" s="236">
        <v>0.0</v>
      </c>
      <c r="I132" s="236">
        <v>0.0</v>
      </c>
      <c r="J132" s="236">
        <v>0.0</v>
      </c>
      <c r="K132" s="236">
        <v>0.0</v>
      </c>
      <c r="L132" s="152" t="s">
        <v>166</v>
      </c>
      <c r="M132" s="153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</row>
    <row r="133">
      <c r="A133" s="233">
        <v>44981.0</v>
      </c>
      <c r="B133" s="152" t="s">
        <v>52</v>
      </c>
      <c r="C133" s="68" t="s">
        <v>1</v>
      </c>
      <c r="D133" s="234" t="s">
        <v>170</v>
      </c>
      <c r="E133" s="233">
        <v>44982.0</v>
      </c>
      <c r="F133" s="237">
        <v>0.25</v>
      </c>
      <c r="G133" s="237">
        <v>0.5416666666666666</v>
      </c>
      <c r="H133" s="68">
        <v>7.0</v>
      </c>
      <c r="I133" s="68">
        <v>0.0</v>
      </c>
      <c r="J133" s="68">
        <v>7.0</v>
      </c>
      <c r="K133" s="68">
        <v>0.0</v>
      </c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</row>
    <row r="134">
      <c r="A134" s="233">
        <v>44981.0</v>
      </c>
      <c r="B134" s="152" t="s">
        <v>82</v>
      </c>
      <c r="C134" s="68" t="s">
        <v>51</v>
      </c>
      <c r="D134" s="234" t="s">
        <v>170</v>
      </c>
      <c r="E134" s="233">
        <v>44982.0</v>
      </c>
      <c r="F134" s="238">
        <v>0.20833333333333334</v>
      </c>
      <c r="G134" s="238">
        <v>0.5833333333333334</v>
      </c>
      <c r="H134" s="235">
        <v>9.0</v>
      </c>
      <c r="I134" s="235">
        <v>1.0</v>
      </c>
      <c r="J134" s="283">
        <v>7.0</v>
      </c>
      <c r="K134" s="283">
        <v>1.0</v>
      </c>
      <c r="L134" s="68" t="s">
        <v>967</v>
      </c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233">
        <v>44981.0</v>
      </c>
      <c r="B135" s="152" t="s">
        <v>69</v>
      </c>
      <c r="C135" s="68" t="s">
        <v>51</v>
      </c>
      <c r="D135" s="234" t="s">
        <v>170</v>
      </c>
      <c r="E135" s="233">
        <v>44982.0</v>
      </c>
      <c r="F135" s="238">
        <v>0.20833333333333334</v>
      </c>
      <c r="G135" s="238">
        <v>0.5833333333333334</v>
      </c>
      <c r="H135" s="235">
        <v>9.0</v>
      </c>
      <c r="I135" s="235">
        <v>1.0</v>
      </c>
      <c r="J135" s="283">
        <v>7.0</v>
      </c>
      <c r="K135" s="283">
        <v>1.0</v>
      </c>
      <c r="L135" s="68" t="s">
        <v>967</v>
      </c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</row>
    <row r="136">
      <c r="A136" s="233">
        <v>44981.0</v>
      </c>
      <c r="B136" s="68" t="s">
        <v>97</v>
      </c>
      <c r="C136" s="152" t="s">
        <v>31</v>
      </c>
      <c r="D136" s="234" t="s">
        <v>170</v>
      </c>
      <c r="E136" s="233">
        <v>44982.0</v>
      </c>
      <c r="F136" s="237">
        <v>0.2708333333333333</v>
      </c>
      <c r="G136" s="237">
        <v>0.6041666666666666</v>
      </c>
      <c r="H136" s="235">
        <v>8.0</v>
      </c>
      <c r="I136" s="235">
        <v>0.0</v>
      </c>
      <c r="J136" s="235">
        <v>8.0</v>
      </c>
      <c r="K136" s="235">
        <v>0.0</v>
      </c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</row>
    <row r="137">
      <c r="A137" s="233">
        <v>44981.0</v>
      </c>
      <c r="B137" s="152" t="s">
        <v>403</v>
      </c>
      <c r="C137" s="152" t="s">
        <v>31</v>
      </c>
      <c r="D137" s="234" t="s">
        <v>170</v>
      </c>
      <c r="E137" s="233">
        <v>44982.0</v>
      </c>
      <c r="F137" s="238">
        <v>0.2916666666666667</v>
      </c>
      <c r="G137" s="237">
        <v>0.625</v>
      </c>
      <c r="H137" s="235">
        <v>8.0</v>
      </c>
      <c r="I137" s="235">
        <v>8.0</v>
      </c>
      <c r="J137" s="235">
        <v>8.0</v>
      </c>
      <c r="K137" s="235">
        <v>0.0</v>
      </c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</row>
    <row r="138">
      <c r="A138" s="233">
        <v>44982.0</v>
      </c>
      <c r="B138" s="152" t="s">
        <v>88</v>
      </c>
      <c r="C138" s="152" t="s">
        <v>31</v>
      </c>
      <c r="D138" s="234" t="s">
        <v>170</v>
      </c>
      <c r="E138" s="233">
        <v>44982.0</v>
      </c>
      <c r="F138" s="237">
        <v>0.9583333333333334</v>
      </c>
      <c r="G138" s="238">
        <v>0.2916666666666667</v>
      </c>
      <c r="H138" s="235">
        <v>8.0</v>
      </c>
      <c r="I138" s="235">
        <v>0.0</v>
      </c>
      <c r="J138" s="235">
        <v>1.0</v>
      </c>
      <c r="K138" s="235">
        <v>7.0</v>
      </c>
      <c r="L138" s="153"/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</row>
    <row r="139">
      <c r="A139" s="233">
        <v>44982.0</v>
      </c>
      <c r="B139" s="68" t="s">
        <v>54</v>
      </c>
      <c r="C139" s="152" t="s">
        <v>51</v>
      </c>
      <c r="D139" s="234" t="s">
        <v>170</v>
      </c>
      <c r="E139" s="233">
        <v>44982.0</v>
      </c>
      <c r="F139" s="237">
        <v>0.9583333333333334</v>
      </c>
      <c r="G139" s="237">
        <v>0.4166666666666667</v>
      </c>
      <c r="H139" s="68">
        <v>11.0</v>
      </c>
      <c r="I139" s="68">
        <v>3.0</v>
      </c>
      <c r="J139" s="68">
        <v>1.0</v>
      </c>
      <c r="K139" s="68">
        <v>7.0</v>
      </c>
      <c r="L139" s="152" t="s">
        <v>259</v>
      </c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</row>
    <row r="140">
      <c r="A140" s="233">
        <v>44982.0</v>
      </c>
      <c r="B140" s="68" t="s">
        <v>18</v>
      </c>
      <c r="C140" s="152" t="s">
        <v>1</v>
      </c>
      <c r="D140" s="234" t="s">
        <v>170</v>
      </c>
      <c r="E140" s="233">
        <v>44982.0</v>
      </c>
      <c r="F140" s="235">
        <v>0.0</v>
      </c>
      <c r="G140" s="235">
        <v>0.0</v>
      </c>
      <c r="H140" s="235">
        <v>0.0</v>
      </c>
      <c r="I140" s="235">
        <v>0.0</v>
      </c>
      <c r="J140" s="235">
        <v>0.0</v>
      </c>
      <c r="K140" s="235">
        <v>0.0</v>
      </c>
    </row>
    <row r="141">
      <c r="A141" s="233">
        <v>44982.0</v>
      </c>
      <c r="B141" s="155" t="s">
        <v>50</v>
      </c>
      <c r="C141" s="152" t="s">
        <v>1</v>
      </c>
      <c r="D141" s="234" t="s">
        <v>170</v>
      </c>
      <c r="E141" s="233">
        <v>44982.0</v>
      </c>
      <c r="F141" s="237">
        <v>0.9791666666666666</v>
      </c>
      <c r="G141" s="237">
        <v>0.20833333333333334</v>
      </c>
      <c r="H141" s="235">
        <v>5.5</v>
      </c>
      <c r="I141" s="235">
        <v>0.0</v>
      </c>
      <c r="J141" s="235">
        <v>0.0</v>
      </c>
      <c r="K141" s="235">
        <v>5.5</v>
      </c>
      <c r="L141" s="153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>
      <c r="A142" s="258">
        <v>44982.0</v>
      </c>
      <c r="B142" s="155" t="s">
        <v>50</v>
      </c>
      <c r="C142" s="152" t="s">
        <v>971</v>
      </c>
      <c r="D142" s="259" t="s">
        <v>172</v>
      </c>
      <c r="E142" s="258">
        <v>44983.0</v>
      </c>
      <c r="F142" s="238">
        <v>0.20833333333333334</v>
      </c>
      <c r="G142" s="237">
        <v>0.5625</v>
      </c>
      <c r="H142" s="235">
        <v>8.5</v>
      </c>
      <c r="I142" s="235">
        <v>6.0</v>
      </c>
      <c r="J142" s="235">
        <v>1.5</v>
      </c>
      <c r="K142" s="235">
        <v>1.0</v>
      </c>
      <c r="L142" s="152" t="s">
        <v>972</v>
      </c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</row>
    <row r="143">
      <c r="A143" s="233">
        <v>44982.0</v>
      </c>
      <c r="B143" s="68" t="s">
        <v>123</v>
      </c>
      <c r="C143" s="152" t="s">
        <v>23</v>
      </c>
      <c r="D143" s="234" t="s">
        <v>172</v>
      </c>
      <c r="E143" s="233">
        <v>44983.0</v>
      </c>
      <c r="F143" s="238">
        <v>0.0625</v>
      </c>
      <c r="G143" s="238">
        <v>0.2916666666666667</v>
      </c>
      <c r="H143" s="236">
        <v>5.5</v>
      </c>
      <c r="I143" s="236">
        <v>0.0</v>
      </c>
      <c r="J143" s="236">
        <v>1.0</v>
      </c>
      <c r="K143" s="236">
        <v>4.5</v>
      </c>
      <c r="L143" s="153"/>
    </row>
    <row r="144">
      <c r="A144" s="233">
        <v>44982.0</v>
      </c>
      <c r="B144" s="68" t="s">
        <v>501</v>
      </c>
      <c r="C144" s="152" t="s">
        <v>23</v>
      </c>
      <c r="D144" s="234" t="s">
        <v>172</v>
      </c>
      <c r="E144" s="233">
        <v>44983.0</v>
      </c>
      <c r="F144" s="238">
        <v>0.2916666666666667</v>
      </c>
      <c r="G144" s="238">
        <v>0.5</v>
      </c>
      <c r="H144" s="283">
        <v>5.0</v>
      </c>
      <c r="I144" s="283">
        <v>0.0</v>
      </c>
      <c r="J144" s="283">
        <v>5.0</v>
      </c>
      <c r="K144" s="283">
        <v>0.0</v>
      </c>
    </row>
    <row r="145">
      <c r="A145" s="233">
        <v>44982.0</v>
      </c>
      <c r="B145" s="68" t="s">
        <v>45</v>
      </c>
      <c r="C145" s="152" t="s">
        <v>1</v>
      </c>
      <c r="D145" s="234" t="s">
        <v>172</v>
      </c>
      <c r="E145" s="233">
        <v>44983.0</v>
      </c>
      <c r="F145" s="235">
        <v>0.0</v>
      </c>
      <c r="G145" s="235">
        <v>0.0</v>
      </c>
      <c r="H145" s="236">
        <v>0.0</v>
      </c>
      <c r="I145" s="236">
        <v>0.0</v>
      </c>
      <c r="J145" s="236">
        <v>0.0</v>
      </c>
      <c r="K145" s="236">
        <v>0.0</v>
      </c>
      <c r="L145" s="152" t="s">
        <v>166</v>
      </c>
    </row>
    <row r="146">
      <c r="A146" s="233">
        <v>44982.0</v>
      </c>
      <c r="B146" s="68" t="s">
        <v>52</v>
      </c>
      <c r="C146" s="68" t="s">
        <v>1</v>
      </c>
      <c r="D146" s="234" t="s">
        <v>172</v>
      </c>
      <c r="E146" s="233">
        <v>44983.0</v>
      </c>
      <c r="F146" s="237">
        <v>0.20833333333333334</v>
      </c>
      <c r="G146" s="237">
        <v>0.5416666666666666</v>
      </c>
      <c r="H146" s="68">
        <v>8.0</v>
      </c>
      <c r="I146" s="68">
        <v>0.0</v>
      </c>
      <c r="J146" s="68">
        <v>7.0</v>
      </c>
      <c r="K146" s="68">
        <v>1.0</v>
      </c>
    </row>
    <row r="147">
      <c r="A147" s="233">
        <v>44982.0</v>
      </c>
      <c r="B147" s="68" t="s">
        <v>82</v>
      </c>
      <c r="C147" s="68" t="s">
        <v>31</v>
      </c>
      <c r="D147" s="234" t="s">
        <v>172</v>
      </c>
      <c r="E147" s="233">
        <v>44983.0</v>
      </c>
      <c r="F147" s="238">
        <v>0.20833333333333334</v>
      </c>
      <c r="G147" s="237">
        <v>0.25</v>
      </c>
      <c r="H147" s="235">
        <v>1.0</v>
      </c>
      <c r="I147" s="235">
        <v>0.0</v>
      </c>
      <c r="J147" s="235">
        <v>0.0</v>
      </c>
      <c r="K147" s="235">
        <v>1.0</v>
      </c>
    </row>
    <row r="148">
      <c r="A148" s="233">
        <v>44982.0</v>
      </c>
      <c r="B148" s="152" t="s">
        <v>82</v>
      </c>
      <c r="C148" s="68" t="s">
        <v>51</v>
      </c>
      <c r="D148" s="234" t="s">
        <v>172</v>
      </c>
      <c r="E148" s="233">
        <v>44983.0</v>
      </c>
      <c r="F148" s="237">
        <v>0.25</v>
      </c>
      <c r="G148" s="237">
        <v>0.5625</v>
      </c>
      <c r="H148" s="235">
        <v>7.5</v>
      </c>
      <c r="I148" s="235">
        <v>0.5</v>
      </c>
      <c r="J148" s="283">
        <v>7.0</v>
      </c>
      <c r="K148" s="235">
        <v>0.0</v>
      </c>
      <c r="L148" s="68" t="s">
        <v>192</v>
      </c>
    </row>
    <row r="149">
      <c r="A149" s="233">
        <v>44982.0</v>
      </c>
      <c r="B149" s="152" t="s">
        <v>69</v>
      </c>
      <c r="C149" s="68" t="s">
        <v>51</v>
      </c>
      <c r="D149" s="234" t="s">
        <v>172</v>
      </c>
      <c r="E149" s="233">
        <v>44983.0</v>
      </c>
      <c r="F149" s="235">
        <v>0.0</v>
      </c>
      <c r="G149" s="235">
        <v>0.0</v>
      </c>
      <c r="H149" s="235">
        <v>0.0</v>
      </c>
      <c r="I149" s="235">
        <v>0.0</v>
      </c>
      <c r="J149" s="235">
        <v>0.0</v>
      </c>
      <c r="K149" s="235">
        <v>0.0</v>
      </c>
      <c r="L149" s="68" t="s">
        <v>166</v>
      </c>
    </row>
    <row r="150">
      <c r="A150" s="233">
        <v>44982.0</v>
      </c>
      <c r="B150" s="68" t="s">
        <v>97</v>
      </c>
      <c r="C150" s="152" t="s">
        <v>31</v>
      </c>
      <c r="D150" s="234" t="s">
        <v>172</v>
      </c>
      <c r="E150" s="233">
        <v>44983.0</v>
      </c>
      <c r="F150" s="237">
        <v>0.2708333333333333</v>
      </c>
      <c r="G150" s="237">
        <v>0.6041666666666666</v>
      </c>
      <c r="H150" s="235">
        <v>8.0</v>
      </c>
      <c r="I150" s="235">
        <v>0.0</v>
      </c>
      <c r="J150" s="235">
        <v>8.0</v>
      </c>
      <c r="K150" s="235">
        <v>0.0</v>
      </c>
    </row>
    <row r="151">
      <c r="A151" s="233">
        <v>44982.0</v>
      </c>
      <c r="B151" s="152" t="s">
        <v>403</v>
      </c>
      <c r="C151" s="152" t="s">
        <v>31</v>
      </c>
      <c r="D151" s="234" t="s">
        <v>172</v>
      </c>
      <c r="E151" s="233">
        <v>44983.0</v>
      </c>
      <c r="F151" s="238">
        <v>0.2916666666666667</v>
      </c>
      <c r="G151" s="237">
        <v>0.625</v>
      </c>
      <c r="H151" s="235">
        <v>8.0</v>
      </c>
      <c r="I151" s="235">
        <v>8.0</v>
      </c>
      <c r="J151" s="235">
        <v>8.0</v>
      </c>
      <c r="K151" s="235">
        <v>0.0</v>
      </c>
    </row>
    <row r="152">
      <c r="A152" s="233">
        <v>44983.0</v>
      </c>
      <c r="B152" s="152" t="s">
        <v>88</v>
      </c>
      <c r="C152" s="152" t="s">
        <v>31</v>
      </c>
      <c r="D152" s="234" t="s">
        <v>172</v>
      </c>
      <c r="E152" s="233">
        <v>44983.0</v>
      </c>
      <c r="F152" s="237">
        <v>0.9583333333333334</v>
      </c>
      <c r="G152" s="237">
        <v>0.25</v>
      </c>
      <c r="H152" s="68">
        <v>7.0</v>
      </c>
      <c r="I152" s="68">
        <v>0.0</v>
      </c>
      <c r="J152" s="68">
        <v>0.0</v>
      </c>
      <c r="K152" s="68">
        <v>7.0</v>
      </c>
    </row>
    <row r="153">
      <c r="A153" s="233">
        <v>44983.0</v>
      </c>
      <c r="B153" s="152" t="s">
        <v>54</v>
      </c>
      <c r="C153" s="152" t="s">
        <v>51</v>
      </c>
      <c r="D153" s="234" t="s">
        <v>172</v>
      </c>
      <c r="E153" s="233">
        <v>44983.0</v>
      </c>
      <c r="F153" s="237">
        <v>0.9583333333333334</v>
      </c>
      <c r="G153" s="237">
        <v>0.25</v>
      </c>
      <c r="H153" s="68">
        <v>7.0</v>
      </c>
      <c r="I153" s="68">
        <v>0.0</v>
      </c>
      <c r="J153" s="68">
        <v>0.0</v>
      </c>
      <c r="K153" s="68">
        <v>7.0</v>
      </c>
    </row>
    <row r="154">
      <c r="A154" s="233">
        <v>44983.0</v>
      </c>
      <c r="B154" s="68" t="s">
        <v>18</v>
      </c>
      <c r="C154" s="152" t="s">
        <v>1</v>
      </c>
      <c r="D154" s="234" t="s">
        <v>172</v>
      </c>
      <c r="E154" s="233">
        <v>44983.0</v>
      </c>
      <c r="F154" s="235">
        <v>0.0</v>
      </c>
      <c r="G154" s="235">
        <v>0.0</v>
      </c>
      <c r="H154" s="68">
        <v>0.0</v>
      </c>
      <c r="I154" s="68">
        <v>0.0</v>
      </c>
      <c r="J154" s="68">
        <v>0.0</v>
      </c>
      <c r="K154" s="68">
        <v>0.0</v>
      </c>
      <c r="L154" s="68" t="s">
        <v>25</v>
      </c>
    </row>
    <row r="155">
      <c r="A155" s="233">
        <v>44983.0</v>
      </c>
      <c r="B155" s="68" t="s">
        <v>123</v>
      </c>
      <c r="C155" s="152" t="s">
        <v>23</v>
      </c>
      <c r="D155" s="234" t="s">
        <v>174</v>
      </c>
      <c r="E155" s="233">
        <v>44984.0</v>
      </c>
      <c r="F155" s="238">
        <v>0.0625</v>
      </c>
      <c r="G155" s="238">
        <v>0.2916666666666667</v>
      </c>
      <c r="H155" s="236">
        <v>5.5</v>
      </c>
      <c r="I155" s="236">
        <v>0.0</v>
      </c>
      <c r="J155" s="236">
        <v>1.0</v>
      </c>
      <c r="K155" s="236">
        <v>4.5</v>
      </c>
    </row>
    <row r="156">
      <c r="A156" s="233">
        <v>44983.0</v>
      </c>
      <c r="B156" s="68" t="s">
        <v>501</v>
      </c>
      <c r="C156" s="152" t="s">
        <v>23</v>
      </c>
      <c r="D156" s="234" t="s">
        <v>174</v>
      </c>
      <c r="E156" s="233">
        <v>44984.0</v>
      </c>
      <c r="F156" s="238">
        <v>0.2916666666666667</v>
      </c>
      <c r="G156" s="238">
        <v>0.5</v>
      </c>
      <c r="H156" s="283">
        <v>5.0</v>
      </c>
      <c r="I156" s="283">
        <v>0.0</v>
      </c>
      <c r="J156" s="283">
        <v>5.0</v>
      </c>
      <c r="K156" s="283">
        <v>0.0</v>
      </c>
    </row>
    <row r="157">
      <c r="A157" s="233">
        <v>44983.0</v>
      </c>
      <c r="B157" s="68" t="s">
        <v>45</v>
      </c>
      <c r="C157" s="152" t="s">
        <v>1</v>
      </c>
      <c r="D157" s="234" t="s">
        <v>174</v>
      </c>
      <c r="E157" s="233">
        <v>44984.0</v>
      </c>
      <c r="F157" s="235">
        <v>0.0</v>
      </c>
      <c r="G157" s="235">
        <v>0.0</v>
      </c>
      <c r="H157" s="236">
        <v>0.0</v>
      </c>
      <c r="I157" s="236">
        <v>0.0</v>
      </c>
      <c r="J157" s="236">
        <v>0.0</v>
      </c>
      <c r="K157" s="236">
        <v>0.0</v>
      </c>
      <c r="L157" s="152" t="s">
        <v>166</v>
      </c>
    </row>
    <row r="158">
      <c r="A158" s="233">
        <v>44983.0</v>
      </c>
      <c r="B158" s="68" t="s">
        <v>50</v>
      </c>
      <c r="C158" s="152" t="s">
        <v>49</v>
      </c>
      <c r="D158" s="234" t="s">
        <v>174</v>
      </c>
      <c r="E158" s="233">
        <v>44984.0</v>
      </c>
      <c r="F158" s="238">
        <v>0.20833333333333334</v>
      </c>
      <c r="G158" s="237">
        <v>0.4166666666666667</v>
      </c>
      <c r="H158" s="152">
        <v>5.0</v>
      </c>
      <c r="I158" s="152">
        <v>0.0</v>
      </c>
      <c r="J158" s="152">
        <v>4.0</v>
      </c>
      <c r="K158" s="152">
        <v>1.0</v>
      </c>
    </row>
    <row r="159">
      <c r="A159" s="233">
        <v>44983.0</v>
      </c>
      <c r="B159" s="68" t="s">
        <v>52</v>
      </c>
      <c r="C159" s="68" t="s">
        <v>499</v>
      </c>
      <c r="D159" s="234" t="s">
        <v>174</v>
      </c>
      <c r="E159" s="233">
        <v>44984.0</v>
      </c>
      <c r="F159" s="235">
        <v>0.0</v>
      </c>
      <c r="G159" s="235">
        <v>0.0</v>
      </c>
      <c r="H159" s="68">
        <v>0.0</v>
      </c>
      <c r="I159" s="68">
        <v>0.0</v>
      </c>
      <c r="J159" s="68">
        <v>0.0</v>
      </c>
      <c r="K159" s="68">
        <v>0.0</v>
      </c>
      <c r="L159" s="68" t="s">
        <v>25</v>
      </c>
    </row>
    <row r="160">
      <c r="A160" s="233">
        <v>44983.0</v>
      </c>
      <c r="B160" s="68" t="s">
        <v>82</v>
      </c>
      <c r="C160" s="68" t="s">
        <v>51</v>
      </c>
      <c r="D160" s="234" t="s">
        <v>174</v>
      </c>
      <c r="E160" s="233">
        <v>44984.0</v>
      </c>
      <c r="F160" s="237">
        <v>0.25</v>
      </c>
      <c r="G160" s="237">
        <v>0.5833333333333334</v>
      </c>
      <c r="H160" s="235">
        <v>8.0</v>
      </c>
      <c r="I160" s="235">
        <v>0.0</v>
      </c>
      <c r="J160" s="235">
        <v>8.0</v>
      </c>
      <c r="K160" s="235">
        <v>0.0</v>
      </c>
    </row>
    <row r="161">
      <c r="A161" s="233">
        <v>44983.0</v>
      </c>
      <c r="B161" s="152" t="s">
        <v>69</v>
      </c>
      <c r="C161" s="152" t="s">
        <v>51</v>
      </c>
      <c r="D161" s="234" t="s">
        <v>174</v>
      </c>
      <c r="E161" s="233">
        <v>44984.0</v>
      </c>
      <c r="F161" s="238">
        <v>0.20833333333333334</v>
      </c>
      <c r="G161" s="237">
        <v>0.5833333333333334</v>
      </c>
      <c r="H161" s="235">
        <v>9.0</v>
      </c>
      <c r="I161" s="235">
        <v>1.0</v>
      </c>
      <c r="J161" s="235">
        <v>8.0</v>
      </c>
      <c r="K161" s="235">
        <v>0.0</v>
      </c>
      <c r="L161" s="68" t="s">
        <v>191</v>
      </c>
    </row>
    <row r="162">
      <c r="A162" s="233">
        <v>44983.0</v>
      </c>
      <c r="B162" s="68" t="s">
        <v>97</v>
      </c>
      <c r="C162" s="68" t="s">
        <v>31</v>
      </c>
      <c r="D162" s="234" t="s">
        <v>174</v>
      </c>
      <c r="E162" s="233">
        <v>44984.0</v>
      </c>
      <c r="F162" s="237">
        <v>0.25</v>
      </c>
      <c r="G162" s="237">
        <v>0.5208333333333334</v>
      </c>
      <c r="H162" s="68">
        <v>6.5</v>
      </c>
      <c r="I162" s="68">
        <v>0.0</v>
      </c>
      <c r="J162" s="68">
        <v>6.5</v>
      </c>
      <c r="K162" s="68">
        <v>0.0</v>
      </c>
    </row>
    <row r="163">
      <c r="A163" s="233">
        <v>44983.0</v>
      </c>
      <c r="B163" s="152" t="s">
        <v>403</v>
      </c>
      <c r="C163" s="68" t="s">
        <v>31</v>
      </c>
      <c r="D163" s="234" t="s">
        <v>174</v>
      </c>
      <c r="E163" s="233">
        <v>44984.0</v>
      </c>
      <c r="F163" s="237">
        <v>0.2708333333333333</v>
      </c>
      <c r="G163" s="237">
        <v>0.5416666666666666</v>
      </c>
      <c r="H163" s="68">
        <v>6.5</v>
      </c>
      <c r="I163" s="68">
        <v>0.0</v>
      </c>
      <c r="J163" s="68">
        <v>6.5</v>
      </c>
      <c r="K163" s="68">
        <v>0.0</v>
      </c>
    </row>
    <row r="164">
      <c r="A164" s="233">
        <v>44984.0</v>
      </c>
      <c r="B164" s="152" t="s">
        <v>88</v>
      </c>
      <c r="C164" s="68" t="s">
        <v>31</v>
      </c>
      <c r="D164" s="234" t="s">
        <v>174</v>
      </c>
      <c r="E164" s="233">
        <v>44984.0</v>
      </c>
      <c r="F164" s="237">
        <v>0.9583333333333334</v>
      </c>
      <c r="G164" s="237">
        <v>0.25</v>
      </c>
      <c r="H164" s="68">
        <v>7.0</v>
      </c>
      <c r="I164" s="68">
        <v>0.0</v>
      </c>
      <c r="J164" s="68">
        <v>0.0</v>
      </c>
      <c r="K164" s="68">
        <v>7.0</v>
      </c>
    </row>
    <row r="165">
      <c r="A165" s="233">
        <v>44984.0</v>
      </c>
      <c r="B165" s="152" t="s">
        <v>54</v>
      </c>
      <c r="C165" s="68" t="s">
        <v>51</v>
      </c>
      <c r="D165" s="234" t="s">
        <v>174</v>
      </c>
      <c r="E165" s="233">
        <v>44984.0</v>
      </c>
      <c r="F165" s="237">
        <v>0.9583333333333334</v>
      </c>
      <c r="G165" s="237">
        <v>0.3333333333333333</v>
      </c>
      <c r="H165" s="68">
        <v>9.0</v>
      </c>
      <c r="I165" s="68">
        <v>1.0</v>
      </c>
      <c r="J165" s="68">
        <v>1.0</v>
      </c>
      <c r="K165" s="68">
        <v>7.0</v>
      </c>
      <c r="L165" s="68" t="s">
        <v>191</v>
      </c>
    </row>
    <row r="166">
      <c r="A166" s="233">
        <v>44984.0</v>
      </c>
      <c r="B166" s="152" t="s">
        <v>18</v>
      </c>
      <c r="C166" s="152" t="s">
        <v>1</v>
      </c>
      <c r="D166" s="234" t="s">
        <v>174</v>
      </c>
      <c r="E166" s="233">
        <v>44984.0</v>
      </c>
      <c r="F166" s="237">
        <v>0.9791666666666666</v>
      </c>
      <c r="G166" s="237">
        <v>0.20833333333333334</v>
      </c>
      <c r="H166" s="235">
        <v>5.5</v>
      </c>
      <c r="I166" s="235">
        <v>0.0</v>
      </c>
      <c r="J166" s="235">
        <v>0.0</v>
      </c>
      <c r="K166" s="235">
        <v>5.5</v>
      </c>
    </row>
    <row r="167">
      <c r="A167" s="233">
        <v>44984.0</v>
      </c>
      <c r="B167" s="152" t="s">
        <v>18</v>
      </c>
      <c r="C167" s="152" t="s">
        <v>49</v>
      </c>
      <c r="D167" s="234" t="s">
        <v>175</v>
      </c>
      <c r="E167" s="233">
        <v>44985.0</v>
      </c>
      <c r="F167" s="237">
        <v>0.20833333333333334</v>
      </c>
      <c r="G167" s="237">
        <v>0.375</v>
      </c>
      <c r="H167" s="235">
        <v>4.0</v>
      </c>
      <c r="I167" s="235">
        <v>1.5</v>
      </c>
      <c r="J167" s="235">
        <v>1.5</v>
      </c>
      <c r="K167" s="235">
        <v>1.0</v>
      </c>
      <c r="L167" s="68" t="s">
        <v>336</v>
      </c>
    </row>
    <row r="168">
      <c r="A168" s="233">
        <v>44984.0</v>
      </c>
      <c r="B168" s="152" t="s">
        <v>50</v>
      </c>
      <c r="C168" s="152" t="s">
        <v>23</v>
      </c>
      <c r="D168" s="234" t="s">
        <v>175</v>
      </c>
      <c r="E168" s="233">
        <v>44985.0</v>
      </c>
      <c r="F168" s="238">
        <v>0.0625</v>
      </c>
      <c r="G168" s="238">
        <v>0.5</v>
      </c>
      <c r="H168" s="235">
        <v>10.5</v>
      </c>
      <c r="I168" s="235">
        <v>2.5</v>
      </c>
      <c r="J168" s="235">
        <v>3.5</v>
      </c>
      <c r="K168" s="235">
        <v>4.5</v>
      </c>
      <c r="L168" s="68" t="s">
        <v>304</v>
      </c>
    </row>
    <row r="169">
      <c r="A169" s="233">
        <v>44984.0</v>
      </c>
      <c r="B169" s="68" t="s">
        <v>123</v>
      </c>
      <c r="C169" s="152" t="s">
        <v>23</v>
      </c>
      <c r="D169" s="234" t="s">
        <v>175</v>
      </c>
      <c r="E169" s="233">
        <v>44985.0</v>
      </c>
      <c r="F169" s="235">
        <v>0.0</v>
      </c>
      <c r="G169" s="235">
        <v>0.0</v>
      </c>
      <c r="H169" s="68">
        <v>0.0</v>
      </c>
      <c r="I169" s="68">
        <v>0.0</v>
      </c>
      <c r="J169" s="68">
        <v>0.0</v>
      </c>
      <c r="K169" s="68">
        <v>0.0</v>
      </c>
      <c r="L169" s="68" t="s">
        <v>25</v>
      </c>
    </row>
    <row r="170">
      <c r="A170" s="233">
        <v>44984.0</v>
      </c>
      <c r="B170" s="68" t="s">
        <v>501</v>
      </c>
      <c r="C170" s="152" t="s">
        <v>23</v>
      </c>
      <c r="D170" s="234" t="s">
        <v>175</v>
      </c>
      <c r="E170" s="233">
        <v>44985.0</v>
      </c>
      <c r="F170" s="235">
        <v>0.0</v>
      </c>
      <c r="G170" s="235">
        <v>0.0</v>
      </c>
      <c r="H170" s="68">
        <v>0.0</v>
      </c>
      <c r="I170" s="68">
        <v>0.0</v>
      </c>
      <c r="J170" s="68">
        <v>0.0</v>
      </c>
      <c r="K170" s="68">
        <v>0.0</v>
      </c>
      <c r="L170" s="68" t="s">
        <v>25</v>
      </c>
    </row>
    <row r="171">
      <c r="A171" s="233">
        <v>44984.0</v>
      </c>
      <c r="B171" s="68" t="s">
        <v>45</v>
      </c>
      <c r="C171" s="152" t="s">
        <v>1</v>
      </c>
      <c r="D171" s="234" t="s">
        <v>175</v>
      </c>
      <c r="E171" s="233">
        <v>44985.0</v>
      </c>
      <c r="F171" s="235">
        <v>0.0</v>
      </c>
      <c r="G171" s="235">
        <v>0.0</v>
      </c>
      <c r="H171" s="236">
        <v>0.0</v>
      </c>
      <c r="I171" s="236">
        <v>0.0</v>
      </c>
      <c r="J171" s="236">
        <v>0.0</v>
      </c>
      <c r="K171" s="236">
        <v>0.0</v>
      </c>
      <c r="L171" s="152" t="s">
        <v>166</v>
      </c>
    </row>
    <row r="172">
      <c r="A172" s="233">
        <v>44984.0</v>
      </c>
      <c r="B172" s="68" t="s">
        <v>52</v>
      </c>
      <c r="C172" s="152" t="s">
        <v>499</v>
      </c>
      <c r="D172" s="234" t="s">
        <v>175</v>
      </c>
      <c r="E172" s="233">
        <v>44985.0</v>
      </c>
      <c r="F172" s="237">
        <v>0.16666666666666666</v>
      </c>
      <c r="G172" s="237">
        <v>0.3333333333333333</v>
      </c>
      <c r="H172" s="235">
        <v>4.0</v>
      </c>
      <c r="I172" s="235">
        <v>0.0</v>
      </c>
      <c r="J172" s="235">
        <v>2.0</v>
      </c>
      <c r="K172" s="235">
        <v>2.0</v>
      </c>
    </row>
    <row r="173">
      <c r="A173" s="233">
        <v>44984.0</v>
      </c>
      <c r="B173" s="152" t="s">
        <v>52</v>
      </c>
      <c r="C173" s="152" t="s">
        <v>51</v>
      </c>
      <c r="D173" s="234" t="s">
        <v>175</v>
      </c>
      <c r="E173" s="233">
        <v>44985.0</v>
      </c>
      <c r="F173" s="237">
        <v>0.3333333333333333</v>
      </c>
      <c r="G173" s="237">
        <v>0.5625</v>
      </c>
      <c r="H173" s="235">
        <v>5.5</v>
      </c>
      <c r="I173" s="235">
        <v>1.5</v>
      </c>
      <c r="J173" s="235">
        <v>4.0</v>
      </c>
      <c r="K173" s="235">
        <v>0.0</v>
      </c>
      <c r="L173" s="68" t="s">
        <v>336</v>
      </c>
    </row>
    <row r="174">
      <c r="A174" s="233">
        <v>44984.0</v>
      </c>
      <c r="B174" s="68" t="s">
        <v>82</v>
      </c>
      <c r="C174" s="68" t="s">
        <v>51</v>
      </c>
      <c r="D174" s="234" t="s">
        <v>175</v>
      </c>
      <c r="E174" s="233">
        <v>44985.0</v>
      </c>
      <c r="F174" s="235">
        <v>0.0</v>
      </c>
      <c r="G174" s="235">
        <v>0.0</v>
      </c>
      <c r="H174" s="68">
        <v>0.0</v>
      </c>
      <c r="I174" s="68">
        <v>0.0</v>
      </c>
      <c r="J174" s="68">
        <v>0.0</v>
      </c>
      <c r="K174" s="68">
        <v>0.0</v>
      </c>
      <c r="L174" s="68" t="s">
        <v>25</v>
      </c>
    </row>
    <row r="175">
      <c r="A175" s="233">
        <v>44984.0</v>
      </c>
      <c r="B175" s="152" t="s">
        <v>69</v>
      </c>
      <c r="C175" s="152" t="s">
        <v>51</v>
      </c>
      <c r="D175" s="234" t="s">
        <v>175</v>
      </c>
      <c r="E175" s="233">
        <v>44985.0</v>
      </c>
      <c r="F175" s="238">
        <v>0.20833333333333334</v>
      </c>
      <c r="G175" s="237">
        <v>0.5625</v>
      </c>
      <c r="H175" s="235">
        <v>8.5</v>
      </c>
      <c r="I175" s="235">
        <v>0.5</v>
      </c>
      <c r="J175" s="283">
        <v>7.0</v>
      </c>
      <c r="K175" s="283">
        <v>1.0</v>
      </c>
      <c r="L175" s="68" t="s">
        <v>192</v>
      </c>
    </row>
    <row r="176">
      <c r="A176" s="233">
        <v>44984.0</v>
      </c>
      <c r="B176" s="68" t="s">
        <v>97</v>
      </c>
      <c r="C176" s="152" t="s">
        <v>31</v>
      </c>
      <c r="D176" s="234" t="s">
        <v>175</v>
      </c>
      <c r="E176" s="233">
        <v>44985.0</v>
      </c>
      <c r="F176" s="237">
        <v>0.25</v>
      </c>
      <c r="G176" s="237">
        <v>0.5625</v>
      </c>
      <c r="H176" s="235">
        <v>7.5</v>
      </c>
      <c r="I176" s="235">
        <v>0.0</v>
      </c>
      <c r="J176" s="235">
        <v>7.5</v>
      </c>
      <c r="K176" s="235">
        <v>0.0</v>
      </c>
    </row>
    <row r="177">
      <c r="A177" s="233">
        <v>44984.0</v>
      </c>
      <c r="B177" s="152" t="s">
        <v>403</v>
      </c>
      <c r="C177" s="152" t="s">
        <v>31</v>
      </c>
      <c r="D177" s="234" t="s">
        <v>175</v>
      </c>
      <c r="E177" s="233">
        <v>44985.0</v>
      </c>
      <c r="F177" s="237">
        <v>0.2708333333333333</v>
      </c>
      <c r="G177" s="237">
        <v>0.5833333333333334</v>
      </c>
      <c r="H177" s="235">
        <v>7.5</v>
      </c>
      <c r="I177" s="235">
        <v>0.0</v>
      </c>
      <c r="J177" s="235">
        <v>7.5</v>
      </c>
      <c r="K177" s="235">
        <v>0.0</v>
      </c>
    </row>
    <row r="178">
      <c r="A178" s="233">
        <v>44985.0</v>
      </c>
      <c r="B178" s="152" t="s">
        <v>88</v>
      </c>
      <c r="C178" s="68" t="s">
        <v>31</v>
      </c>
      <c r="D178" s="234" t="s">
        <v>175</v>
      </c>
      <c r="E178" s="233">
        <v>44985.0</v>
      </c>
      <c r="F178" s="237">
        <v>0.9583333333333334</v>
      </c>
      <c r="G178" s="237">
        <v>0.25</v>
      </c>
      <c r="H178" s="68">
        <v>7.0</v>
      </c>
      <c r="I178" s="68">
        <v>0.0</v>
      </c>
      <c r="J178" s="68">
        <v>0.0</v>
      </c>
      <c r="K178" s="68">
        <v>7.0</v>
      </c>
    </row>
    <row r="179">
      <c r="A179" s="233">
        <v>44985.0</v>
      </c>
      <c r="B179" s="152" t="s">
        <v>54</v>
      </c>
      <c r="C179" s="68" t="s">
        <v>51</v>
      </c>
      <c r="D179" s="234" t="s">
        <v>175</v>
      </c>
      <c r="E179" s="233">
        <v>44985.0</v>
      </c>
      <c r="F179" s="237">
        <v>0.9583333333333334</v>
      </c>
      <c r="G179" s="237">
        <v>0.3333333333333333</v>
      </c>
      <c r="H179" s="68">
        <v>9.0</v>
      </c>
      <c r="I179" s="68">
        <v>1.0</v>
      </c>
      <c r="J179" s="68">
        <v>1.0</v>
      </c>
      <c r="K179" s="68">
        <v>7.0</v>
      </c>
      <c r="L179" s="68" t="s">
        <v>191</v>
      </c>
    </row>
    <row r="180">
      <c r="A180" s="233">
        <v>44985.0</v>
      </c>
      <c r="B180" s="152" t="s">
        <v>50</v>
      </c>
      <c r="C180" s="152" t="s">
        <v>1</v>
      </c>
      <c r="D180" s="234" t="s">
        <v>175</v>
      </c>
      <c r="E180" s="233">
        <v>44985.0</v>
      </c>
      <c r="F180" s="237">
        <v>0.9791666666666666</v>
      </c>
      <c r="G180" s="237">
        <v>0.25</v>
      </c>
      <c r="H180" s="235">
        <v>6.5</v>
      </c>
      <c r="I180" s="235">
        <v>6.5</v>
      </c>
      <c r="J180" s="235">
        <v>0.0</v>
      </c>
      <c r="K180" s="235">
        <v>0.0</v>
      </c>
      <c r="L180" s="68" t="s">
        <v>158</v>
      </c>
    </row>
    <row r="181">
      <c r="A181" s="258"/>
      <c r="B181" s="152"/>
      <c r="D181" s="259"/>
      <c r="E181" s="258"/>
      <c r="F181" s="238"/>
      <c r="G181" s="237"/>
      <c r="H181" s="152"/>
      <c r="I181" s="152"/>
      <c r="J181" s="152"/>
      <c r="K181" s="152"/>
    </row>
    <row r="182">
      <c r="A182" s="258"/>
      <c r="C182" s="152"/>
      <c r="D182" s="259"/>
      <c r="E182" s="258"/>
      <c r="F182" s="237"/>
      <c r="G182" s="237"/>
    </row>
    <row r="183">
      <c r="A183" s="258"/>
      <c r="C183" s="152"/>
      <c r="D183" s="259"/>
      <c r="E183" s="258"/>
      <c r="F183" s="237"/>
      <c r="G183" s="237"/>
    </row>
    <row r="184">
      <c r="A184" s="258"/>
      <c r="B184" s="152"/>
      <c r="C184" s="152"/>
      <c r="D184" s="259"/>
      <c r="E184" s="258"/>
      <c r="F184" s="237"/>
      <c r="G184" s="237"/>
    </row>
    <row r="185">
      <c r="A185" s="258"/>
      <c r="B185" s="152"/>
      <c r="C185" s="152"/>
      <c r="D185" s="259"/>
      <c r="E185" s="258"/>
      <c r="F185" s="237"/>
      <c r="G185" s="237"/>
    </row>
    <row r="186">
      <c r="A186" s="258"/>
      <c r="C186" s="152"/>
      <c r="D186" s="259"/>
      <c r="E186" s="258"/>
      <c r="F186" s="237"/>
      <c r="G186" s="237"/>
    </row>
    <row r="187">
      <c r="A187" s="258"/>
      <c r="C187" s="152"/>
      <c r="D187" s="259"/>
      <c r="E187" s="258"/>
      <c r="F187" s="235"/>
      <c r="G187" s="235"/>
      <c r="H187" s="236"/>
      <c r="I187" s="236"/>
      <c r="J187" s="236"/>
      <c r="K187" s="236"/>
      <c r="L187" s="152"/>
    </row>
    <row r="188">
      <c r="A188" s="258"/>
      <c r="C188" s="152"/>
      <c r="D188" s="259"/>
      <c r="E188" s="258"/>
      <c r="F188" s="238"/>
      <c r="G188" s="237"/>
      <c r="H188" s="235"/>
      <c r="I188" s="236"/>
      <c r="J188" s="235"/>
      <c r="K188" s="236"/>
    </row>
    <row r="189">
      <c r="A189" s="258"/>
      <c r="C189" s="152"/>
      <c r="D189" s="259"/>
      <c r="E189" s="258"/>
      <c r="F189" s="238"/>
      <c r="G189" s="238"/>
      <c r="H189" s="236"/>
      <c r="I189" s="236"/>
      <c r="J189" s="236"/>
      <c r="K189" s="236"/>
    </row>
    <row r="190">
      <c r="A190" s="258"/>
      <c r="C190" s="152"/>
      <c r="D190" s="259"/>
      <c r="E190" s="258"/>
      <c r="F190" s="235"/>
      <c r="G190" s="235"/>
      <c r="H190" s="236"/>
      <c r="I190" s="236"/>
      <c r="J190" s="236"/>
      <c r="K190" s="236"/>
      <c r="L190" s="153"/>
    </row>
    <row r="191">
      <c r="A191" s="258"/>
      <c r="D191" s="259"/>
      <c r="E191" s="258"/>
      <c r="F191" s="238"/>
      <c r="G191" s="237"/>
    </row>
    <row r="192">
      <c r="A192" s="258"/>
      <c r="D192" s="259"/>
      <c r="E192" s="258"/>
      <c r="F192" s="237"/>
      <c r="G192" s="238"/>
      <c r="H192" s="235"/>
      <c r="I192" s="235"/>
      <c r="J192" s="235"/>
      <c r="K192" s="235"/>
    </row>
    <row r="193">
      <c r="A193" s="258"/>
      <c r="B193" s="152"/>
      <c r="D193" s="259"/>
      <c r="E193" s="258"/>
      <c r="F193" s="237"/>
      <c r="G193" s="237"/>
    </row>
    <row r="194">
      <c r="A194" s="258"/>
      <c r="B194" s="152"/>
      <c r="D194" s="259"/>
      <c r="E194" s="258"/>
      <c r="F194" s="237"/>
      <c r="G194" s="237"/>
      <c r="H194" s="235"/>
      <c r="I194" s="235"/>
      <c r="J194" s="235"/>
      <c r="K194" s="235"/>
    </row>
    <row r="195">
      <c r="A195" s="258"/>
      <c r="B195" s="152"/>
      <c r="D195" s="259"/>
      <c r="E195" s="258"/>
      <c r="F195" s="235"/>
      <c r="G195" s="235"/>
      <c r="H195" s="236"/>
      <c r="I195" s="236"/>
      <c r="J195" s="236"/>
      <c r="K195" s="236"/>
      <c r="L195" s="153"/>
    </row>
    <row r="196">
      <c r="A196" s="258"/>
      <c r="B196" s="152"/>
      <c r="D196" s="259"/>
      <c r="E196" s="258"/>
      <c r="F196" s="238"/>
      <c r="G196" s="237"/>
      <c r="H196" s="235"/>
      <c r="I196" s="235"/>
      <c r="J196" s="283"/>
      <c r="K196" s="283"/>
    </row>
    <row r="197">
      <c r="A197" s="258"/>
      <c r="B197" s="152"/>
      <c r="D197" s="259"/>
      <c r="E197" s="258"/>
      <c r="F197" s="237"/>
      <c r="G197" s="237"/>
      <c r="H197" s="235"/>
      <c r="I197" s="235"/>
      <c r="J197" s="235"/>
      <c r="K197" s="235"/>
    </row>
    <row r="198">
      <c r="A198" s="258"/>
      <c r="B198" s="152"/>
      <c r="D198" s="259"/>
      <c r="E198" s="258"/>
      <c r="F198" s="237"/>
      <c r="G198" s="237"/>
      <c r="H198" s="235"/>
      <c r="I198" s="235"/>
      <c r="J198" s="235"/>
      <c r="K198" s="235"/>
    </row>
    <row r="199">
      <c r="A199" s="258"/>
      <c r="B199" s="152"/>
      <c r="D199" s="259"/>
      <c r="E199" s="258"/>
      <c r="F199" s="237"/>
      <c r="G199" s="237"/>
    </row>
    <row r="200">
      <c r="A200" s="258"/>
      <c r="B200" s="152"/>
      <c r="D200" s="259"/>
      <c r="E200" s="258"/>
      <c r="F200" s="237"/>
      <c r="G200" s="237"/>
    </row>
    <row r="201">
      <c r="A201" s="258"/>
      <c r="C201" s="152"/>
      <c r="D201" s="259"/>
      <c r="E201" s="258"/>
      <c r="F201" s="237"/>
      <c r="G201" s="237"/>
    </row>
    <row r="202">
      <c r="A202" s="258"/>
      <c r="C202" s="152"/>
      <c r="D202" s="259"/>
      <c r="E202" s="258"/>
      <c r="F202" s="237"/>
      <c r="G202" s="237"/>
    </row>
    <row r="203">
      <c r="A203" s="258"/>
      <c r="C203" s="152"/>
      <c r="D203" s="259"/>
      <c r="E203" s="258"/>
      <c r="F203" s="235"/>
      <c r="G203" s="235"/>
      <c r="H203" s="236"/>
      <c r="I203" s="236"/>
      <c r="J203" s="236"/>
      <c r="K203" s="236"/>
      <c r="L203" s="152"/>
    </row>
    <row r="204">
      <c r="A204" s="258"/>
      <c r="C204" s="152"/>
      <c r="D204" s="259"/>
      <c r="E204" s="258"/>
      <c r="F204" s="238"/>
      <c r="G204" s="238"/>
      <c r="H204" s="236"/>
      <c r="I204" s="236"/>
      <c r="J204" s="236"/>
      <c r="K204" s="236"/>
    </row>
    <row r="205">
      <c r="A205" s="258"/>
      <c r="D205" s="259"/>
      <c r="E205" s="258"/>
      <c r="F205" s="238"/>
      <c r="G205" s="238"/>
      <c r="H205" s="283"/>
      <c r="I205" s="283"/>
      <c r="J205" s="283"/>
      <c r="K205" s="283"/>
    </row>
    <row r="206">
      <c r="A206" s="258"/>
      <c r="C206" s="152"/>
      <c r="D206" s="259"/>
      <c r="E206" s="258"/>
      <c r="F206" s="237"/>
      <c r="G206" s="237"/>
    </row>
    <row r="207">
      <c r="A207" s="258"/>
      <c r="B207" s="152"/>
      <c r="D207" s="259"/>
      <c r="E207" s="258"/>
      <c r="F207" s="237"/>
      <c r="G207" s="237"/>
      <c r="H207" s="235"/>
      <c r="I207" s="235"/>
      <c r="J207" s="235"/>
      <c r="K207" s="235"/>
    </row>
    <row r="208">
      <c r="A208" s="258"/>
      <c r="B208" s="152"/>
      <c r="D208" s="259"/>
      <c r="E208" s="258"/>
      <c r="F208" s="238"/>
      <c r="G208" s="237"/>
      <c r="H208" s="235"/>
      <c r="I208" s="235"/>
      <c r="J208" s="283"/>
      <c r="K208" s="283"/>
    </row>
    <row r="209">
      <c r="A209" s="258"/>
      <c r="B209" s="152"/>
      <c r="D209" s="259"/>
      <c r="E209" s="258"/>
      <c r="F209" s="238"/>
      <c r="G209" s="237"/>
      <c r="H209" s="235"/>
      <c r="I209" s="235"/>
      <c r="J209" s="283"/>
      <c r="K209" s="283"/>
    </row>
    <row r="210">
      <c r="A210" s="258"/>
      <c r="B210" s="152"/>
      <c r="C210" s="152"/>
      <c r="D210" s="259"/>
      <c r="E210" s="258"/>
      <c r="F210" s="237"/>
      <c r="G210" s="237"/>
      <c r="H210" s="235"/>
      <c r="I210" s="235"/>
      <c r="J210" s="235"/>
      <c r="K210" s="235"/>
    </row>
    <row r="211">
      <c r="A211" s="258"/>
      <c r="B211" s="152"/>
      <c r="D211" s="259"/>
      <c r="E211" s="258"/>
      <c r="F211" s="237"/>
      <c r="G211" s="237"/>
      <c r="H211" s="235"/>
      <c r="I211" s="235"/>
      <c r="J211" s="235"/>
      <c r="K211" s="235"/>
    </row>
    <row r="212">
      <c r="A212" s="258"/>
      <c r="B212" s="152"/>
      <c r="C212" s="152"/>
      <c r="D212" s="259"/>
      <c r="E212" s="258"/>
      <c r="F212" s="235"/>
      <c r="G212" s="235"/>
      <c r="H212" s="236"/>
      <c r="I212" s="236"/>
      <c r="J212" s="236"/>
      <c r="K212" s="236"/>
      <c r="L212" s="153"/>
    </row>
    <row r="213">
      <c r="A213" s="258"/>
      <c r="B213" s="152"/>
      <c r="C213" s="152"/>
      <c r="D213" s="259"/>
      <c r="E213" s="258"/>
      <c r="F213" s="237"/>
      <c r="G213" s="237"/>
    </row>
    <row r="214">
      <c r="A214" s="258"/>
      <c r="B214" s="152"/>
      <c r="C214" s="152"/>
      <c r="D214" s="259"/>
      <c r="E214" s="258"/>
      <c r="F214" s="237"/>
      <c r="G214" s="237"/>
    </row>
    <row r="215">
      <c r="A215" s="258"/>
      <c r="C215" s="152"/>
      <c r="D215" s="259"/>
      <c r="E215" s="258"/>
      <c r="F215" s="237"/>
      <c r="G215" s="237"/>
    </row>
    <row r="216">
      <c r="A216" s="338"/>
    </row>
    <row r="217">
      <c r="A217" s="338"/>
    </row>
    <row r="218">
      <c r="A218" s="338"/>
    </row>
    <row r="219">
      <c r="A219" s="338"/>
    </row>
    <row r="220">
      <c r="A220" s="338"/>
    </row>
    <row r="221">
      <c r="A221" s="338"/>
    </row>
    <row r="222">
      <c r="A222" s="338"/>
    </row>
    <row r="223">
      <c r="A223" s="338"/>
    </row>
    <row r="224">
      <c r="A224" s="338"/>
    </row>
    <row r="225">
      <c r="A225" s="338"/>
    </row>
    <row r="226">
      <c r="A226" s="338"/>
    </row>
    <row r="227">
      <c r="A227" s="338"/>
    </row>
    <row r="228">
      <c r="A228" s="338"/>
    </row>
    <row r="229">
      <c r="A229" s="338"/>
    </row>
    <row r="230">
      <c r="A230" s="338"/>
    </row>
    <row r="231">
      <c r="A231" s="338"/>
    </row>
    <row r="232">
      <c r="A232" s="338"/>
    </row>
    <row r="233">
      <c r="A233" s="338"/>
    </row>
    <row r="234">
      <c r="A234" s="338"/>
    </row>
    <row r="235">
      <c r="A235" s="338"/>
    </row>
    <row r="236">
      <c r="A236" s="338"/>
    </row>
    <row r="237">
      <c r="A237" s="338"/>
    </row>
    <row r="238">
      <c r="A238" s="338"/>
    </row>
    <row r="239">
      <c r="A239" s="338"/>
    </row>
    <row r="240">
      <c r="A240" s="338"/>
    </row>
    <row r="241">
      <c r="A241" s="338"/>
    </row>
    <row r="242">
      <c r="A242" s="338"/>
    </row>
    <row r="243">
      <c r="A243" s="338"/>
    </row>
    <row r="244">
      <c r="A244" s="338"/>
      <c r="D244" s="341"/>
      <c r="E244" s="338"/>
      <c r="F244" s="339"/>
      <c r="G244" s="339"/>
    </row>
    <row r="245">
      <c r="A245" s="338"/>
    </row>
    <row r="246">
      <c r="A246" s="338"/>
    </row>
    <row r="247">
      <c r="A247" s="338"/>
    </row>
    <row r="248">
      <c r="A248" s="338"/>
    </row>
    <row r="249">
      <c r="A249" s="338"/>
    </row>
    <row r="250">
      <c r="A250" s="338"/>
    </row>
    <row r="251">
      <c r="A251" s="338"/>
    </row>
    <row r="252">
      <c r="A252" s="338"/>
    </row>
    <row r="253">
      <c r="A253" s="338"/>
    </row>
    <row r="254">
      <c r="A254" s="338"/>
    </row>
    <row r="255">
      <c r="A255" s="338"/>
    </row>
    <row r="256">
      <c r="A256" s="338"/>
    </row>
    <row r="257">
      <c r="A257" s="338"/>
    </row>
    <row r="258">
      <c r="A258" s="338"/>
    </row>
    <row r="259">
      <c r="A259" s="338"/>
    </row>
    <row r="260">
      <c r="A260" s="338"/>
    </row>
    <row r="261">
      <c r="A261" s="338"/>
    </row>
    <row r="262">
      <c r="A262" s="338"/>
    </row>
    <row r="263">
      <c r="A263" s="338"/>
    </row>
    <row r="264">
      <c r="A264" s="338"/>
    </row>
    <row r="265">
      <c r="A265" s="338"/>
    </row>
    <row r="266">
      <c r="A266" s="338"/>
    </row>
    <row r="267">
      <c r="A267" s="338"/>
    </row>
    <row r="268">
      <c r="A268" s="338"/>
    </row>
    <row r="269">
      <c r="A269" s="338"/>
    </row>
    <row r="270">
      <c r="A270" s="338"/>
    </row>
    <row r="271">
      <c r="A271" s="338"/>
    </row>
    <row r="272">
      <c r="A272" s="338"/>
    </row>
    <row r="273">
      <c r="A273" s="338"/>
    </row>
    <row r="274">
      <c r="A274" s="338"/>
    </row>
    <row r="275">
      <c r="A275" s="338"/>
    </row>
    <row r="276">
      <c r="A276" s="338"/>
    </row>
    <row r="277">
      <c r="A277" s="338"/>
    </row>
    <row r="278">
      <c r="A278" s="338"/>
    </row>
    <row r="279">
      <c r="A279" s="338"/>
    </row>
    <row r="280">
      <c r="A280" s="338"/>
    </row>
    <row r="281">
      <c r="A281" s="338"/>
    </row>
    <row r="282">
      <c r="A282" s="338"/>
    </row>
    <row r="283">
      <c r="A283" s="338"/>
    </row>
    <row r="284">
      <c r="A284" s="338"/>
    </row>
    <row r="285">
      <c r="A285" s="338"/>
    </row>
    <row r="286">
      <c r="A286" s="338"/>
    </row>
    <row r="287">
      <c r="A287" s="338"/>
    </row>
    <row r="288">
      <c r="A288" s="338"/>
    </row>
    <row r="289">
      <c r="A289" s="338"/>
    </row>
    <row r="290">
      <c r="A290" s="338"/>
    </row>
    <row r="291">
      <c r="A291" s="338"/>
    </row>
    <row r="292">
      <c r="A292" s="338"/>
    </row>
    <row r="293">
      <c r="A293" s="338"/>
    </row>
    <row r="294">
      <c r="A294" s="338"/>
    </row>
    <row r="295">
      <c r="A295" s="338"/>
    </row>
    <row r="296">
      <c r="A296" s="338"/>
    </row>
    <row r="297">
      <c r="A297" s="338"/>
    </row>
    <row r="298">
      <c r="A298" s="338"/>
    </row>
    <row r="299">
      <c r="A299" s="338"/>
    </row>
    <row r="300">
      <c r="A300" s="338"/>
    </row>
    <row r="301">
      <c r="A301" s="338"/>
    </row>
    <row r="302">
      <c r="A302" s="338"/>
    </row>
    <row r="303">
      <c r="A303" s="338"/>
    </row>
    <row r="304">
      <c r="A304" s="338"/>
    </row>
    <row r="305">
      <c r="A305" s="338"/>
    </row>
    <row r="306">
      <c r="A306" s="338"/>
    </row>
    <row r="307">
      <c r="A307" s="338"/>
    </row>
    <row r="308">
      <c r="A308" s="338"/>
    </row>
    <row r="309">
      <c r="A309" s="338"/>
    </row>
    <row r="310">
      <c r="A310" s="338"/>
    </row>
    <row r="311">
      <c r="A311" s="338"/>
    </row>
    <row r="312">
      <c r="A312" s="338"/>
    </row>
    <row r="313">
      <c r="A313" s="338"/>
    </row>
    <row r="314">
      <c r="A314" s="338"/>
    </row>
    <row r="315">
      <c r="A315" s="338"/>
    </row>
    <row r="316">
      <c r="A316" s="338"/>
    </row>
    <row r="317">
      <c r="A317" s="338"/>
    </row>
    <row r="318">
      <c r="A318" s="338"/>
    </row>
    <row r="319">
      <c r="A319" s="338"/>
    </row>
    <row r="320">
      <c r="A320" s="338"/>
    </row>
    <row r="321">
      <c r="A321" s="338"/>
    </row>
    <row r="322">
      <c r="A322" s="338"/>
    </row>
    <row r="323">
      <c r="A323" s="338"/>
    </row>
    <row r="324">
      <c r="A324" s="338"/>
    </row>
    <row r="325">
      <c r="A325" s="338"/>
    </row>
    <row r="326">
      <c r="A326" s="338"/>
    </row>
    <row r="327">
      <c r="A327" s="338"/>
    </row>
    <row r="328">
      <c r="A328" s="338"/>
    </row>
    <row r="329">
      <c r="A329" s="338"/>
    </row>
    <row r="330">
      <c r="A330" s="338"/>
    </row>
    <row r="331">
      <c r="A331" s="338"/>
    </row>
    <row r="332">
      <c r="A332" s="338"/>
    </row>
    <row r="333">
      <c r="A333" s="338"/>
    </row>
    <row r="334">
      <c r="A334" s="338"/>
    </row>
    <row r="335">
      <c r="A335" s="338"/>
    </row>
    <row r="336">
      <c r="A336" s="338"/>
    </row>
    <row r="337">
      <c r="A337" s="338"/>
    </row>
    <row r="338">
      <c r="A338" s="338"/>
    </row>
    <row r="339">
      <c r="A339" s="338"/>
    </row>
    <row r="340">
      <c r="A340" s="338"/>
    </row>
    <row r="341">
      <c r="A341" s="338"/>
    </row>
    <row r="342">
      <c r="A342" s="338"/>
    </row>
    <row r="343">
      <c r="A343" s="338"/>
    </row>
    <row r="344">
      <c r="A344" s="338"/>
    </row>
    <row r="345">
      <c r="A345" s="338"/>
    </row>
    <row r="346">
      <c r="A346" s="338"/>
    </row>
    <row r="347">
      <c r="A347" s="338"/>
    </row>
    <row r="348">
      <c r="A348" s="338"/>
    </row>
    <row r="349">
      <c r="A349" s="338"/>
    </row>
    <row r="350">
      <c r="A350" s="338"/>
    </row>
    <row r="351">
      <c r="A351" s="338"/>
    </row>
    <row r="352">
      <c r="A352" s="338"/>
    </row>
    <row r="353">
      <c r="A353" s="338"/>
    </row>
    <row r="354">
      <c r="A354" s="338"/>
    </row>
    <row r="355">
      <c r="A355" s="338"/>
    </row>
    <row r="356">
      <c r="A356" s="338"/>
    </row>
    <row r="357">
      <c r="A357" s="338"/>
    </row>
    <row r="358">
      <c r="A358" s="338"/>
    </row>
    <row r="359">
      <c r="A359" s="338"/>
    </row>
    <row r="360">
      <c r="A360" s="338"/>
    </row>
    <row r="361">
      <c r="A361" s="338"/>
    </row>
    <row r="362">
      <c r="A362" s="338"/>
    </row>
    <row r="363">
      <c r="A363" s="338"/>
    </row>
    <row r="364">
      <c r="A364" s="338"/>
    </row>
    <row r="365">
      <c r="A365" s="338"/>
    </row>
    <row r="366">
      <c r="A366" s="338"/>
    </row>
    <row r="367">
      <c r="A367" s="338"/>
    </row>
    <row r="368">
      <c r="A368" s="338"/>
    </row>
    <row r="369">
      <c r="A369" s="338"/>
    </row>
    <row r="370">
      <c r="A370" s="338"/>
    </row>
    <row r="371">
      <c r="A371" s="338"/>
    </row>
    <row r="372">
      <c r="A372" s="338"/>
    </row>
    <row r="373">
      <c r="A373" s="338"/>
    </row>
    <row r="374">
      <c r="A374" s="338"/>
    </row>
    <row r="375">
      <c r="A375" s="338"/>
    </row>
    <row r="376">
      <c r="A376" s="338"/>
    </row>
    <row r="377">
      <c r="A377" s="338"/>
    </row>
    <row r="378">
      <c r="A378" s="338"/>
    </row>
    <row r="379">
      <c r="A379" s="338"/>
    </row>
    <row r="380">
      <c r="A380" s="338"/>
    </row>
    <row r="381">
      <c r="A381" s="338"/>
    </row>
    <row r="382">
      <c r="A382" s="338"/>
    </row>
    <row r="383">
      <c r="A383" s="338"/>
    </row>
    <row r="384">
      <c r="A384" s="338"/>
    </row>
    <row r="385">
      <c r="A385" s="338"/>
    </row>
    <row r="386">
      <c r="A386" s="338"/>
    </row>
    <row r="387">
      <c r="A387" s="338"/>
    </row>
    <row r="388">
      <c r="A388" s="338"/>
    </row>
    <row r="389">
      <c r="A389" s="338"/>
    </row>
    <row r="390">
      <c r="A390" s="338"/>
    </row>
    <row r="391">
      <c r="A391" s="338"/>
    </row>
    <row r="392">
      <c r="A392" s="338"/>
    </row>
    <row r="393">
      <c r="A393" s="338"/>
    </row>
    <row r="394">
      <c r="A394" s="338"/>
    </row>
    <row r="395">
      <c r="A395" s="338"/>
    </row>
    <row r="396">
      <c r="A396" s="338"/>
    </row>
    <row r="397">
      <c r="A397" s="338"/>
    </row>
    <row r="398">
      <c r="A398" s="338"/>
    </row>
    <row r="399">
      <c r="A399" s="338"/>
    </row>
    <row r="400">
      <c r="A400" s="338"/>
    </row>
    <row r="401">
      <c r="A401" s="338"/>
    </row>
    <row r="402">
      <c r="A402" s="338"/>
    </row>
    <row r="403">
      <c r="A403" s="338"/>
    </row>
    <row r="404">
      <c r="A404" s="338"/>
    </row>
    <row r="405">
      <c r="A405" s="338"/>
    </row>
    <row r="406">
      <c r="A406" s="338"/>
    </row>
    <row r="407">
      <c r="A407" s="338"/>
    </row>
    <row r="408">
      <c r="A408" s="338"/>
    </row>
    <row r="409">
      <c r="A409" s="338"/>
    </row>
    <row r="410">
      <c r="A410" s="338"/>
    </row>
    <row r="411">
      <c r="A411" s="338"/>
    </row>
    <row r="412">
      <c r="A412" s="338"/>
    </row>
    <row r="413">
      <c r="A413" s="338"/>
    </row>
    <row r="414">
      <c r="A414" s="338"/>
    </row>
    <row r="415">
      <c r="A415" s="338"/>
    </row>
    <row r="416">
      <c r="A416" s="338"/>
    </row>
    <row r="417">
      <c r="A417" s="338"/>
    </row>
    <row r="418">
      <c r="A418" s="338"/>
    </row>
    <row r="419">
      <c r="A419" s="338"/>
    </row>
    <row r="420">
      <c r="A420" s="338"/>
    </row>
    <row r="421">
      <c r="A421" s="338"/>
    </row>
    <row r="422">
      <c r="A422" s="338"/>
    </row>
    <row r="423">
      <c r="A423" s="338"/>
    </row>
    <row r="424">
      <c r="A424" s="338"/>
    </row>
    <row r="425">
      <c r="A425" s="338"/>
    </row>
    <row r="426">
      <c r="A426" s="338"/>
    </row>
    <row r="427">
      <c r="A427" s="338"/>
    </row>
    <row r="428">
      <c r="A428" s="338"/>
    </row>
    <row r="429">
      <c r="A429" s="338"/>
    </row>
    <row r="430">
      <c r="A430" s="338"/>
    </row>
    <row r="431">
      <c r="A431" s="338"/>
    </row>
    <row r="432">
      <c r="A432" s="338"/>
    </row>
  </sheetData>
  <autoFilter ref="$A$1:$AC$449"/>
  <customSheetViews>
    <customSheetView guid="{482CA3F1-235E-4CBB-838F-2B51A4768B5C}" filter="1" showAutoFilter="1">
      <autoFilter ref="$A$1:$AC$180"/>
    </customSheetView>
    <customSheetView guid="{E03E75B9-18D3-4F9C-8E98-9CFDBAC1C039}" filter="1" showAutoFilter="1">
      <autoFilter ref="$A$1:$AC$215"/>
    </customSheetView>
    <customSheetView guid="{6AFCB687-A5B1-4A43-94F3-0C0C9622126F}" filter="1" showAutoFilter="1">
      <autoFilter ref="$A$1:$L$215">
        <filterColumn colId="1">
          <filters blank="1">
            <filter val="LIZA"/>
            <filter val="RJ"/>
          </filters>
        </filterColumn>
      </autoFilter>
    </customSheetView>
    <customSheetView guid="{6F7B0752-2D34-424D-B3B4-CA21D0151CF6}" filter="1" showAutoFilter="1">
      <autoFilter ref="$A$1:$L$215">
        <filterColumn colId="1">
          <filters blank="1">
            <filter val="LIZA"/>
            <filter val="FLADY"/>
          </filters>
        </filterColumn>
      </autoFilter>
    </customSheetView>
    <customSheetView guid="{15494CB8-74BA-41CD-979C-0A1F98FA7AD5}" filter="1" showAutoFilter="1">
      <autoFilter ref="$A$1:$L$215">
        <filterColumn colId="1">
          <filters blank="1">
            <filter val="LIZA"/>
            <filter val="FLADY"/>
          </filters>
        </filterColumn>
      </autoFilter>
    </customSheetView>
  </customSheetViews>
  <conditionalFormatting sqref="F2:K215 F244:G244">
    <cfRule type="expression" dxfId="0" priority="1">
      <formula>MOD</formula>
    </cfRule>
  </conditionalFormatting>
  <conditionalFormatting sqref="F2:K215 F244:G244">
    <cfRule type="expression" dxfId="0" priority="2">
      <formula>MOD</formula>
    </cfRule>
  </conditionalFormatting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44977.0</v>
      </c>
      <c r="F2" s="387"/>
      <c r="G2" s="124"/>
      <c r="H2" s="124"/>
      <c r="I2" s="351">
        <v>44978.0</v>
      </c>
      <c r="J2" s="124"/>
      <c r="K2" s="124"/>
      <c r="L2" s="124"/>
      <c r="M2" s="351">
        <v>44979.0</v>
      </c>
      <c r="N2" s="8"/>
      <c r="O2" s="126"/>
      <c r="P2" s="126"/>
      <c r="Q2" s="405">
        <v>44980.0</v>
      </c>
      <c r="R2" s="126"/>
      <c r="S2" s="126"/>
      <c r="T2" s="126"/>
      <c r="U2" s="405">
        <v>44981.0</v>
      </c>
      <c r="V2" s="126"/>
      <c r="W2" s="126"/>
      <c r="X2" s="126"/>
      <c r="Y2" s="405">
        <v>44982.0</v>
      </c>
      <c r="Z2" s="126"/>
      <c r="AA2" s="126"/>
      <c r="AB2" s="126"/>
      <c r="AC2" s="405">
        <v>44983.0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275" t="s">
        <v>19</v>
      </c>
      <c r="C4" s="37">
        <v>44977.0</v>
      </c>
      <c r="D4" s="352" t="s">
        <v>572</v>
      </c>
      <c r="E4" s="353" t="s">
        <v>23</v>
      </c>
      <c r="F4" s="275" t="s">
        <v>22</v>
      </c>
      <c r="G4" s="37">
        <v>44978.0</v>
      </c>
      <c r="H4" s="352" t="s">
        <v>572</v>
      </c>
      <c r="I4" s="353" t="s">
        <v>524</v>
      </c>
      <c r="J4" s="38" t="s">
        <v>24</v>
      </c>
      <c r="K4" s="37">
        <v>44979.0</v>
      </c>
      <c r="L4" s="352" t="s">
        <v>572</v>
      </c>
      <c r="M4" s="353" t="s">
        <v>524</v>
      </c>
      <c r="N4" s="47" t="s">
        <v>26</v>
      </c>
      <c r="O4" s="37">
        <v>44980.0</v>
      </c>
      <c r="P4" s="131" t="s">
        <v>207</v>
      </c>
      <c r="Q4" s="433" t="s">
        <v>208</v>
      </c>
      <c r="R4" s="47" t="s">
        <v>56</v>
      </c>
      <c r="S4" s="37">
        <v>44981.0</v>
      </c>
      <c r="T4" s="131" t="s">
        <v>20</v>
      </c>
      <c r="U4" s="433" t="s">
        <v>21</v>
      </c>
      <c r="V4" s="47" t="s">
        <v>57</v>
      </c>
      <c r="W4" s="37">
        <v>44982.0</v>
      </c>
      <c r="X4" s="131" t="s">
        <v>207</v>
      </c>
      <c r="Y4" s="433" t="s">
        <v>208</v>
      </c>
      <c r="Z4" s="47" t="s">
        <v>93</v>
      </c>
      <c r="AA4" s="495">
        <v>44983.0</v>
      </c>
      <c r="AB4" s="96" t="s">
        <v>25</v>
      </c>
      <c r="AC4" s="110" t="s">
        <v>25</v>
      </c>
    </row>
    <row r="5">
      <c r="A5" s="67" t="s">
        <v>52</v>
      </c>
      <c r="D5" s="68"/>
      <c r="H5" s="140"/>
      <c r="I5" s="140"/>
      <c r="J5" s="70"/>
      <c r="K5" s="71"/>
      <c r="L5" s="51"/>
      <c r="M5" s="51"/>
      <c r="N5" s="420" t="s">
        <v>37</v>
      </c>
      <c r="O5" s="37">
        <v>44981.0</v>
      </c>
      <c r="P5" s="740" t="s">
        <v>564</v>
      </c>
      <c r="Q5" s="740" t="s">
        <v>499</v>
      </c>
      <c r="R5" s="420" t="s">
        <v>40</v>
      </c>
      <c r="S5" s="37">
        <v>44982.0</v>
      </c>
      <c r="T5" s="148" t="s">
        <v>201</v>
      </c>
      <c r="U5" s="409" t="s">
        <v>202</v>
      </c>
      <c r="V5" s="47" t="s">
        <v>43</v>
      </c>
      <c r="W5" s="37">
        <v>44983.0</v>
      </c>
      <c r="X5" s="148" t="s">
        <v>47</v>
      </c>
      <c r="Y5" s="409" t="s">
        <v>48</v>
      </c>
      <c r="Z5" s="47" t="s">
        <v>44</v>
      </c>
      <c r="AA5" s="495">
        <v>44984.0</v>
      </c>
      <c r="AB5" s="96" t="s">
        <v>25</v>
      </c>
      <c r="AC5" s="110" t="s">
        <v>25</v>
      </c>
    </row>
    <row r="6">
      <c r="A6" s="67" t="s">
        <v>50</v>
      </c>
      <c r="D6" s="68"/>
      <c r="H6" s="140"/>
      <c r="I6" s="140"/>
      <c r="J6" s="70"/>
      <c r="K6" s="71"/>
      <c r="L6" s="51"/>
      <c r="M6" s="51"/>
      <c r="N6" s="420" t="s">
        <v>37</v>
      </c>
      <c r="O6" s="37">
        <v>44981.0</v>
      </c>
      <c r="P6" s="481" t="s">
        <v>105</v>
      </c>
      <c r="Q6" s="481" t="s">
        <v>31</v>
      </c>
      <c r="R6" s="292"/>
      <c r="S6" s="45"/>
      <c r="T6" s="111"/>
      <c r="U6" s="111"/>
      <c r="V6" s="54"/>
      <c r="W6" s="45"/>
      <c r="X6" s="92"/>
      <c r="Y6" s="186"/>
      <c r="Z6" s="54"/>
      <c r="AA6" s="200"/>
      <c r="AB6" s="92"/>
      <c r="AC6" s="92"/>
    </row>
    <row r="7">
      <c r="D7" s="68"/>
      <c r="H7" s="6" t="s">
        <v>51</v>
      </c>
      <c r="I7" s="4"/>
      <c r="J7" s="70"/>
      <c r="K7" s="71"/>
      <c r="L7" s="51"/>
      <c r="M7" s="51"/>
      <c r="N7" s="75"/>
      <c r="O7" s="68"/>
      <c r="P7" s="32"/>
      <c r="Q7" s="32"/>
      <c r="T7" s="9" t="s">
        <v>51</v>
      </c>
      <c r="U7" s="4"/>
      <c r="Z7" s="92"/>
      <c r="AA7" s="45"/>
      <c r="AB7" s="297"/>
      <c r="AC7" s="297"/>
    </row>
    <row r="8">
      <c r="A8" s="7"/>
      <c r="B8" s="350"/>
      <c r="C8" s="350"/>
      <c r="D8" s="124"/>
      <c r="E8" s="351">
        <v>44977.0</v>
      </c>
      <c r="F8" s="387"/>
      <c r="G8" s="124"/>
      <c r="H8" s="124"/>
      <c r="I8" s="351">
        <v>44978.0</v>
      </c>
      <c r="J8" s="124"/>
      <c r="K8" s="124"/>
      <c r="L8" s="124"/>
      <c r="M8" s="351">
        <v>44979.0</v>
      </c>
      <c r="N8" s="8"/>
      <c r="O8" s="126"/>
      <c r="P8" s="126"/>
      <c r="Q8" s="405">
        <v>44980.0</v>
      </c>
      <c r="R8" s="126"/>
      <c r="S8" s="126"/>
      <c r="T8" s="126"/>
      <c r="U8" s="405">
        <v>44981.0</v>
      </c>
      <c r="V8" s="126"/>
      <c r="W8" s="126"/>
      <c r="X8" s="126"/>
      <c r="Y8" s="405">
        <v>44982.0</v>
      </c>
      <c r="Z8" s="126"/>
      <c r="AA8" s="126"/>
      <c r="AB8" s="126"/>
      <c r="AC8" s="405">
        <v>44983.0</v>
      </c>
    </row>
    <row r="9">
      <c r="A9" s="153"/>
      <c r="B9" s="11"/>
      <c r="C9" s="17"/>
      <c r="D9" s="413" t="s">
        <v>2</v>
      </c>
      <c r="E9" s="26" t="s">
        <v>3</v>
      </c>
      <c r="F9" s="14"/>
      <c r="G9" s="18"/>
      <c r="H9" s="413" t="s">
        <v>2</v>
      </c>
      <c r="I9" s="413" t="s">
        <v>7</v>
      </c>
      <c r="J9" s="15"/>
      <c r="K9" s="18"/>
      <c r="L9" s="413" t="s">
        <v>2</v>
      </c>
      <c r="M9" s="26" t="s">
        <v>8</v>
      </c>
      <c r="N9" s="11"/>
      <c r="O9" s="18"/>
      <c r="P9" s="413" t="s">
        <v>2</v>
      </c>
      <c r="Q9" s="29" t="s">
        <v>9</v>
      </c>
      <c r="R9" s="15"/>
      <c r="S9" s="18"/>
      <c r="T9" s="413" t="s">
        <v>2</v>
      </c>
      <c r="U9" s="29" t="s">
        <v>10</v>
      </c>
      <c r="V9" s="15"/>
      <c r="W9" s="18"/>
      <c r="X9" s="413" t="s">
        <v>2</v>
      </c>
      <c r="Y9" s="29" t="s">
        <v>11</v>
      </c>
      <c r="Z9" s="15"/>
      <c r="AA9" s="18"/>
      <c r="AB9" s="413" t="s">
        <v>2</v>
      </c>
      <c r="AC9" s="448" t="s">
        <v>12</v>
      </c>
    </row>
    <row r="10">
      <c r="A10" s="415" t="s">
        <v>54</v>
      </c>
      <c r="B10" s="43" t="s">
        <v>19</v>
      </c>
      <c r="C10" s="37">
        <v>44977.0</v>
      </c>
      <c r="D10" s="95" t="s">
        <v>287</v>
      </c>
      <c r="E10" s="418" t="s">
        <v>656</v>
      </c>
      <c r="F10" s="66" t="s">
        <v>22</v>
      </c>
      <c r="G10" s="37">
        <v>44978.0</v>
      </c>
      <c r="H10" s="95" t="s">
        <v>287</v>
      </c>
      <c r="I10" s="418" t="s">
        <v>656</v>
      </c>
      <c r="J10" s="43" t="s">
        <v>24</v>
      </c>
      <c r="K10" s="37">
        <v>44979.0</v>
      </c>
      <c r="L10" s="95" t="s">
        <v>25</v>
      </c>
      <c r="M10" s="418" t="s">
        <v>25</v>
      </c>
      <c r="N10" s="43" t="s">
        <v>26</v>
      </c>
      <c r="O10" s="37">
        <v>44980.0</v>
      </c>
      <c r="P10" s="95" t="s">
        <v>91</v>
      </c>
      <c r="Q10" s="418" t="s">
        <v>92</v>
      </c>
      <c r="R10" s="66" t="s">
        <v>56</v>
      </c>
      <c r="S10" s="37">
        <v>44981.0</v>
      </c>
      <c r="T10" s="95" t="s">
        <v>211</v>
      </c>
      <c r="U10" s="418" t="s">
        <v>212</v>
      </c>
      <c r="V10" s="66" t="s">
        <v>57</v>
      </c>
      <c r="W10" s="37">
        <v>44982.0</v>
      </c>
      <c r="X10" s="95" t="s">
        <v>279</v>
      </c>
      <c r="Y10" s="418" t="s">
        <v>280</v>
      </c>
      <c r="Z10" s="43" t="s">
        <v>93</v>
      </c>
      <c r="AA10" s="495">
        <v>44983.0</v>
      </c>
      <c r="AB10" s="95" t="s">
        <v>279</v>
      </c>
      <c r="AC10" s="418" t="s">
        <v>280</v>
      </c>
    </row>
    <row r="11">
      <c r="A11" s="419" t="s">
        <v>82</v>
      </c>
      <c r="B11" s="420" t="s">
        <v>33</v>
      </c>
      <c r="C11" s="495">
        <v>44978.0</v>
      </c>
      <c r="D11" s="95" t="s">
        <v>31</v>
      </c>
      <c r="E11" s="418" t="s">
        <v>31</v>
      </c>
      <c r="F11" s="421" t="s">
        <v>46</v>
      </c>
      <c r="G11" s="495">
        <v>44979.0</v>
      </c>
      <c r="H11" s="95" t="s">
        <v>25</v>
      </c>
      <c r="I11" s="98" t="s">
        <v>25</v>
      </c>
      <c r="J11" s="420" t="s">
        <v>36</v>
      </c>
      <c r="K11" s="495">
        <v>44980.0</v>
      </c>
      <c r="L11" s="95" t="s">
        <v>960</v>
      </c>
      <c r="M11" s="418" t="s">
        <v>725</v>
      </c>
      <c r="N11" s="420" t="s">
        <v>37</v>
      </c>
      <c r="O11" s="37">
        <v>44981.0</v>
      </c>
      <c r="P11" s="95" t="s">
        <v>577</v>
      </c>
      <c r="Q11" s="98" t="s">
        <v>535</v>
      </c>
      <c r="R11" s="420" t="s">
        <v>40</v>
      </c>
      <c r="S11" s="37">
        <v>44982.0</v>
      </c>
      <c r="T11" s="95" t="s">
        <v>960</v>
      </c>
      <c r="U11" s="418" t="s">
        <v>725</v>
      </c>
      <c r="V11" s="96" t="s">
        <v>43</v>
      </c>
      <c r="W11" s="37">
        <v>44983.0</v>
      </c>
      <c r="X11" s="95" t="s">
        <v>70</v>
      </c>
      <c r="Y11" s="98" t="s">
        <v>71</v>
      </c>
      <c r="Z11" s="420" t="s">
        <v>44</v>
      </c>
      <c r="AA11" s="495">
        <v>44984.0</v>
      </c>
      <c r="AB11" s="95" t="s">
        <v>281</v>
      </c>
      <c r="AC11" s="98" t="s">
        <v>318</v>
      </c>
    </row>
    <row r="12">
      <c r="A12" s="423" t="s">
        <v>69</v>
      </c>
      <c r="B12" s="420" t="s">
        <v>33</v>
      </c>
      <c r="C12" s="495">
        <v>44978.0</v>
      </c>
      <c r="D12" s="95" t="s">
        <v>199</v>
      </c>
      <c r="E12" s="418" t="s">
        <v>200</v>
      </c>
      <c r="F12" s="421" t="s">
        <v>46</v>
      </c>
      <c r="G12" s="495">
        <v>44979.0</v>
      </c>
      <c r="H12" s="95" t="s">
        <v>25</v>
      </c>
      <c r="I12" s="98" t="s">
        <v>25</v>
      </c>
      <c r="J12" s="420" t="s">
        <v>36</v>
      </c>
      <c r="K12" s="495">
        <v>44980.0</v>
      </c>
      <c r="L12" s="95" t="s">
        <v>960</v>
      </c>
      <c r="M12" s="418" t="s">
        <v>725</v>
      </c>
      <c r="N12" s="420" t="s">
        <v>37</v>
      </c>
      <c r="O12" s="37">
        <v>44981.0</v>
      </c>
      <c r="P12" s="95" t="s">
        <v>960</v>
      </c>
      <c r="Q12" s="418" t="s">
        <v>725</v>
      </c>
      <c r="R12" s="420" t="s">
        <v>40</v>
      </c>
      <c r="S12" s="37">
        <v>44982.0</v>
      </c>
      <c r="T12" s="95" t="s">
        <v>960</v>
      </c>
      <c r="U12" s="418" t="s">
        <v>725</v>
      </c>
      <c r="V12" s="96" t="s">
        <v>43</v>
      </c>
      <c r="W12" s="37">
        <v>44983.0</v>
      </c>
      <c r="X12" s="95" t="s">
        <v>199</v>
      </c>
      <c r="Y12" s="418" t="s">
        <v>200</v>
      </c>
      <c r="Z12" s="420" t="s">
        <v>44</v>
      </c>
      <c r="AA12" s="495">
        <v>44984.0</v>
      </c>
      <c r="AB12" s="95" t="s">
        <v>960</v>
      </c>
      <c r="AC12" s="418" t="s">
        <v>725</v>
      </c>
    </row>
    <row r="13">
      <c r="A13" s="116" t="s">
        <v>52</v>
      </c>
      <c r="B13" s="422" t="s">
        <v>33</v>
      </c>
      <c r="C13" s="498">
        <v>44978.0</v>
      </c>
      <c r="D13" s="300" t="s">
        <v>961</v>
      </c>
      <c r="E13" s="300" t="s">
        <v>962</v>
      </c>
      <c r="F13" s="40" t="s">
        <v>46</v>
      </c>
      <c r="G13" s="498">
        <v>44979.0</v>
      </c>
      <c r="H13" s="300" t="s">
        <v>961</v>
      </c>
      <c r="I13" s="300" t="s">
        <v>962</v>
      </c>
      <c r="J13" s="292"/>
      <c r="K13" s="200"/>
      <c r="L13" s="98"/>
      <c r="M13" s="98"/>
      <c r="N13" s="103"/>
      <c r="O13" s="104"/>
      <c r="P13" s="104"/>
      <c r="Q13" s="105"/>
      <c r="R13" s="104"/>
      <c r="S13" s="104"/>
      <c r="T13" s="430"/>
      <c r="U13" s="430"/>
      <c r="V13" s="104"/>
      <c r="W13" s="104"/>
      <c r="X13" s="104"/>
      <c r="Y13" s="105"/>
      <c r="Z13" s="104"/>
      <c r="AA13" s="104"/>
      <c r="AB13" s="104"/>
      <c r="AC13" s="105"/>
    </row>
    <row r="14">
      <c r="A14" s="116" t="s">
        <v>50</v>
      </c>
      <c r="B14" s="101"/>
      <c r="C14" s="101"/>
      <c r="D14" s="424"/>
      <c r="E14" s="424"/>
      <c r="F14" s="40" t="s">
        <v>46</v>
      </c>
      <c r="G14" s="498">
        <v>44979.0</v>
      </c>
      <c r="H14" s="300" t="s">
        <v>199</v>
      </c>
      <c r="I14" s="300" t="s">
        <v>200</v>
      </c>
      <c r="J14" s="43" t="s">
        <v>24</v>
      </c>
      <c r="K14" s="37">
        <v>44979.0</v>
      </c>
      <c r="L14" s="145" t="s">
        <v>211</v>
      </c>
      <c r="M14" s="40" t="s">
        <v>212</v>
      </c>
      <c r="N14" s="103"/>
      <c r="O14" s="104"/>
      <c r="P14" s="104"/>
      <c r="Q14" s="105"/>
      <c r="R14" s="104"/>
      <c r="S14" s="104"/>
      <c r="T14" s="430"/>
      <c r="U14" s="430"/>
      <c r="V14" s="104"/>
      <c r="W14" s="104"/>
      <c r="X14" s="104"/>
      <c r="Y14" s="105"/>
      <c r="Z14" s="104"/>
      <c r="AA14" s="104"/>
      <c r="AB14" s="104"/>
      <c r="AC14" s="105"/>
    </row>
    <row r="15">
      <c r="A15" s="100"/>
      <c r="B15" s="101"/>
      <c r="C15" s="101"/>
      <c r="D15" s="3"/>
      <c r="E15" s="4"/>
      <c r="F15" s="102"/>
      <c r="G15" s="102"/>
      <c r="H15" s="6" t="s">
        <v>85</v>
      </c>
      <c r="I15" s="4"/>
      <c r="N15" s="103"/>
      <c r="O15" s="104"/>
      <c r="P15" s="104"/>
      <c r="Q15" s="105"/>
      <c r="R15" s="104"/>
      <c r="S15" s="104"/>
      <c r="T15" s="9" t="s">
        <v>85</v>
      </c>
      <c r="U15" s="4"/>
      <c r="V15" s="104"/>
      <c r="W15" s="104"/>
      <c r="X15" s="104"/>
      <c r="Y15" s="105"/>
      <c r="Z15" s="104"/>
      <c r="AA15" s="104"/>
      <c r="AB15" s="104"/>
      <c r="AC15" s="105"/>
    </row>
    <row r="16">
      <c r="A16" s="7"/>
      <c r="B16" s="350"/>
      <c r="C16" s="350"/>
      <c r="D16" s="124"/>
      <c r="E16" s="351">
        <v>44977.0</v>
      </c>
      <c r="F16" s="387"/>
      <c r="G16" s="124"/>
      <c r="H16" s="124"/>
      <c r="I16" s="351">
        <v>44978.0</v>
      </c>
      <c r="J16" s="124"/>
      <c r="K16" s="124"/>
      <c r="L16" s="124"/>
      <c r="M16" s="351">
        <v>44979.0</v>
      </c>
      <c r="N16" s="8"/>
      <c r="O16" s="126"/>
      <c r="P16" s="126"/>
      <c r="Q16" s="405">
        <v>44980.0</v>
      </c>
      <c r="R16" s="126"/>
      <c r="S16" s="126"/>
      <c r="T16" s="126"/>
      <c r="U16" s="405">
        <v>44981.0</v>
      </c>
      <c r="V16" s="126"/>
      <c r="W16" s="126"/>
      <c r="X16" s="126"/>
      <c r="Y16" s="405">
        <v>44982.0</v>
      </c>
      <c r="Z16" s="126"/>
      <c r="AA16" s="126"/>
      <c r="AB16" s="126"/>
      <c r="AC16" s="405">
        <v>44983.0</v>
      </c>
    </row>
    <row r="17">
      <c r="A17" s="107"/>
      <c r="B17" s="26"/>
      <c r="C17" s="26"/>
      <c r="D17" s="26" t="s">
        <v>2</v>
      </c>
      <c r="E17" s="26" t="s">
        <v>3</v>
      </c>
      <c r="F17" s="26"/>
      <c r="G17" s="26"/>
      <c r="H17" s="26" t="s">
        <v>2</v>
      </c>
      <c r="I17" s="26" t="s">
        <v>7</v>
      </c>
      <c r="J17" s="26"/>
      <c r="K17" s="26"/>
      <c r="L17" s="26" t="s">
        <v>2</v>
      </c>
      <c r="M17" s="26" t="s">
        <v>8</v>
      </c>
      <c r="N17" s="28"/>
      <c r="O17" s="29"/>
      <c r="P17" s="29" t="s">
        <v>2</v>
      </c>
      <c r="Q17" s="29" t="s">
        <v>9</v>
      </c>
      <c r="R17" s="29"/>
      <c r="S17" s="29"/>
      <c r="T17" s="29" t="s">
        <v>2</v>
      </c>
      <c r="U17" s="29" t="s">
        <v>10</v>
      </c>
      <c r="V17" s="29"/>
      <c r="W17" s="29"/>
      <c r="X17" s="29" t="s">
        <v>2</v>
      </c>
      <c r="Y17" s="29" t="s">
        <v>11</v>
      </c>
      <c r="Z17" s="29"/>
      <c r="AA17" s="29"/>
      <c r="AB17" s="29" t="s">
        <v>2</v>
      </c>
      <c r="AC17" s="29" t="s">
        <v>12</v>
      </c>
    </row>
    <row r="18">
      <c r="A18" s="116" t="s">
        <v>50</v>
      </c>
      <c r="B18" s="64"/>
      <c r="C18" s="45"/>
      <c r="D18" s="53"/>
      <c r="E18" s="39"/>
      <c r="F18" s="46"/>
      <c r="G18" s="45"/>
      <c r="H18" s="53"/>
      <c r="I18" s="39"/>
      <c r="J18" s="292"/>
      <c r="K18" s="200"/>
      <c r="L18" s="39"/>
      <c r="M18" s="39"/>
      <c r="N18" s="318" t="s">
        <v>26</v>
      </c>
      <c r="O18" s="146">
        <v>44980.0</v>
      </c>
      <c r="P18" s="145" t="s">
        <v>211</v>
      </c>
      <c r="Q18" s="40" t="s">
        <v>1</v>
      </c>
      <c r="R18" s="420"/>
      <c r="S18" s="37"/>
      <c r="T18" s="114"/>
      <c r="U18" s="110"/>
      <c r="V18" s="92"/>
      <c r="W18" s="45"/>
      <c r="X18" s="194"/>
      <c r="Y18" s="194"/>
      <c r="Z18" s="98"/>
      <c r="AA18" s="200"/>
      <c r="AB18" s="92"/>
      <c r="AC18" s="92"/>
    </row>
    <row r="19">
      <c r="A19" s="35" t="s">
        <v>88</v>
      </c>
      <c r="B19" s="43" t="s">
        <v>19</v>
      </c>
      <c r="C19" s="37">
        <v>44977.0</v>
      </c>
      <c r="D19" s="42" t="s">
        <v>279</v>
      </c>
      <c r="E19" s="108" t="s">
        <v>280</v>
      </c>
      <c r="F19" s="66" t="s">
        <v>22</v>
      </c>
      <c r="G19" s="37">
        <v>44978.0</v>
      </c>
      <c r="H19" s="42" t="s">
        <v>279</v>
      </c>
      <c r="I19" s="108" t="s">
        <v>280</v>
      </c>
      <c r="J19" s="43" t="s">
        <v>24</v>
      </c>
      <c r="K19" s="37">
        <v>44979.0</v>
      </c>
      <c r="L19" s="42" t="s">
        <v>529</v>
      </c>
      <c r="M19" s="108" t="s">
        <v>686</v>
      </c>
      <c r="N19" s="43" t="s">
        <v>26</v>
      </c>
      <c r="O19" s="37">
        <v>44980.0</v>
      </c>
      <c r="P19" s="42" t="s">
        <v>25</v>
      </c>
      <c r="Q19" s="108" t="s">
        <v>25</v>
      </c>
      <c r="R19" s="66" t="s">
        <v>56</v>
      </c>
      <c r="S19" s="37">
        <v>44981.0</v>
      </c>
      <c r="T19" s="42" t="s">
        <v>91</v>
      </c>
      <c r="U19" s="108" t="s">
        <v>92</v>
      </c>
      <c r="V19" s="66" t="s">
        <v>57</v>
      </c>
      <c r="W19" s="37">
        <v>44982.0</v>
      </c>
      <c r="X19" s="42" t="s">
        <v>91</v>
      </c>
      <c r="Y19" s="108" t="s">
        <v>92</v>
      </c>
      <c r="Z19" s="43" t="s">
        <v>93</v>
      </c>
      <c r="AA19" s="495">
        <v>44983.0</v>
      </c>
      <c r="AB19" s="42" t="s">
        <v>279</v>
      </c>
      <c r="AC19" s="110" t="s">
        <v>280</v>
      </c>
    </row>
    <row r="20">
      <c r="A20" s="116" t="s">
        <v>97</v>
      </c>
      <c r="B20" s="420" t="s">
        <v>33</v>
      </c>
      <c r="C20" s="495">
        <v>44978.0</v>
      </c>
      <c r="D20" s="96" t="s">
        <v>25</v>
      </c>
      <c r="E20" s="110" t="s">
        <v>25</v>
      </c>
      <c r="F20" s="421" t="s">
        <v>46</v>
      </c>
      <c r="G20" s="495">
        <v>44979.0</v>
      </c>
      <c r="H20" s="96" t="s">
        <v>70</v>
      </c>
      <c r="I20" s="110" t="s">
        <v>71</v>
      </c>
      <c r="J20" s="420" t="s">
        <v>36</v>
      </c>
      <c r="K20" s="495">
        <v>44980.0</v>
      </c>
      <c r="L20" s="96" t="s">
        <v>281</v>
      </c>
      <c r="M20" s="110" t="s">
        <v>318</v>
      </c>
      <c r="N20" s="420" t="s">
        <v>37</v>
      </c>
      <c r="O20" s="37">
        <v>44981.0</v>
      </c>
      <c r="P20" s="96" t="s">
        <v>70</v>
      </c>
      <c r="Q20" s="110" t="s">
        <v>71</v>
      </c>
      <c r="R20" s="420" t="s">
        <v>40</v>
      </c>
      <c r="S20" s="37">
        <v>44982.0</v>
      </c>
      <c r="T20" s="114" t="s">
        <v>104</v>
      </c>
      <c r="U20" s="110" t="s">
        <v>225</v>
      </c>
      <c r="V20" s="96" t="s">
        <v>43</v>
      </c>
      <c r="W20" s="37">
        <v>44983.0</v>
      </c>
      <c r="X20" s="114" t="s">
        <v>104</v>
      </c>
      <c r="Y20" s="110" t="s">
        <v>225</v>
      </c>
      <c r="Z20" s="420" t="s">
        <v>44</v>
      </c>
      <c r="AA20" s="495">
        <v>44984.0</v>
      </c>
      <c r="AB20" s="96" t="s">
        <v>275</v>
      </c>
      <c r="AC20" s="110" t="s">
        <v>39</v>
      </c>
    </row>
    <row r="21">
      <c r="A21" s="109" t="s">
        <v>403</v>
      </c>
      <c r="B21" s="420" t="s">
        <v>33</v>
      </c>
      <c r="C21" s="495">
        <v>44978.0</v>
      </c>
      <c r="D21" s="96" t="s">
        <v>98</v>
      </c>
      <c r="E21" s="110" t="s">
        <v>99</v>
      </c>
      <c r="F21" s="421" t="s">
        <v>46</v>
      </c>
      <c r="G21" s="495">
        <v>44979.0</v>
      </c>
      <c r="H21" s="96" t="s">
        <v>98</v>
      </c>
      <c r="I21" s="110" t="s">
        <v>99</v>
      </c>
      <c r="J21" s="420" t="s">
        <v>36</v>
      </c>
      <c r="K21" s="495">
        <v>44980.0</v>
      </c>
      <c r="L21" s="96" t="s">
        <v>25</v>
      </c>
      <c r="M21" s="110" t="s">
        <v>25</v>
      </c>
      <c r="N21" s="420" t="s">
        <v>37</v>
      </c>
      <c r="O21" s="37">
        <v>44981.0</v>
      </c>
      <c r="P21" s="96" t="s">
        <v>98</v>
      </c>
      <c r="Q21" s="110" t="s">
        <v>99</v>
      </c>
      <c r="R21" s="420" t="s">
        <v>40</v>
      </c>
      <c r="S21" s="37">
        <v>44982.0</v>
      </c>
      <c r="T21" s="114" t="s">
        <v>100</v>
      </c>
      <c r="U21" s="110" t="s">
        <v>101</v>
      </c>
      <c r="V21" s="96" t="s">
        <v>43</v>
      </c>
      <c r="W21" s="37">
        <v>44983.0</v>
      </c>
      <c r="X21" s="114" t="s">
        <v>100</v>
      </c>
      <c r="Y21" s="110" t="s">
        <v>101</v>
      </c>
      <c r="Z21" s="420" t="s">
        <v>44</v>
      </c>
      <c r="AA21" s="495">
        <v>44984.0</v>
      </c>
      <c r="AB21" s="96" t="s">
        <v>784</v>
      </c>
      <c r="AC21" s="110" t="s">
        <v>800</v>
      </c>
    </row>
    <row r="22">
      <c r="A22" s="35" t="s">
        <v>82</v>
      </c>
      <c r="B22" s="420" t="s">
        <v>33</v>
      </c>
      <c r="C22" s="495">
        <v>44978.0</v>
      </c>
      <c r="D22" s="96" t="s">
        <v>70</v>
      </c>
      <c r="E22" s="110" t="s">
        <v>71</v>
      </c>
      <c r="F22" s="732"/>
      <c r="G22" s="200"/>
      <c r="H22" s="39"/>
      <c r="I22" s="39"/>
      <c r="J22" s="292"/>
      <c r="K22" s="200"/>
      <c r="L22" s="39"/>
      <c r="M22" s="39"/>
      <c r="N22" s="422" t="s">
        <v>37</v>
      </c>
      <c r="O22" s="146">
        <v>44981.0</v>
      </c>
      <c r="P22" s="40" t="s">
        <v>948</v>
      </c>
      <c r="Q22" s="40" t="s">
        <v>51</v>
      </c>
      <c r="R22" s="292"/>
      <c r="S22" s="45"/>
      <c r="T22" s="39"/>
      <c r="U22" s="39"/>
      <c r="V22" s="96" t="s">
        <v>43</v>
      </c>
      <c r="W22" s="37">
        <v>44983.0</v>
      </c>
      <c r="X22" s="38" t="s">
        <v>973</v>
      </c>
      <c r="Y22" s="108" t="s">
        <v>51</v>
      </c>
      <c r="Z22" s="292"/>
      <c r="AA22" s="200"/>
      <c r="AB22" s="39"/>
      <c r="AC22" s="39"/>
    </row>
    <row r="23">
      <c r="A23" s="35" t="s">
        <v>52</v>
      </c>
      <c r="B23" s="64"/>
      <c r="C23" s="45"/>
      <c r="D23" s="39"/>
      <c r="E23" s="39"/>
      <c r="F23" s="46"/>
      <c r="G23" s="45"/>
      <c r="H23" s="53"/>
      <c r="I23" s="39"/>
      <c r="J23" s="422" t="s">
        <v>36</v>
      </c>
      <c r="K23" s="498">
        <v>44980.0</v>
      </c>
      <c r="L23" s="734" t="s">
        <v>964</v>
      </c>
      <c r="M23" s="148" t="s">
        <v>499</v>
      </c>
      <c r="N23" s="64"/>
      <c r="O23" s="45"/>
      <c r="P23" s="53"/>
      <c r="Q23" s="39"/>
      <c r="R23" s="292"/>
      <c r="S23" s="45"/>
      <c r="T23" s="72"/>
      <c r="U23" s="92"/>
      <c r="V23" s="92"/>
      <c r="W23" s="45"/>
      <c r="X23" s="53"/>
      <c r="Y23" s="39"/>
      <c r="Z23" s="292"/>
      <c r="AA23" s="200"/>
      <c r="AB23" s="194"/>
      <c r="AC23" s="194"/>
    </row>
    <row r="24">
      <c r="A24" s="368"/>
      <c r="B24" s="361"/>
      <c r="C24" s="361"/>
      <c r="D24" s="3"/>
      <c r="E24" s="4"/>
      <c r="F24" s="124"/>
      <c r="G24" s="124"/>
      <c r="H24" s="6" t="s">
        <v>23</v>
      </c>
      <c r="I24" s="4"/>
      <c r="J24" s="124"/>
      <c r="K24" s="124"/>
      <c r="L24" s="7"/>
      <c r="M24" s="124"/>
      <c r="N24" s="8"/>
      <c r="O24" s="8"/>
      <c r="P24" s="8"/>
      <c r="Q24" s="126"/>
      <c r="R24" s="8"/>
      <c r="S24" s="8"/>
      <c r="T24" s="9" t="s">
        <v>23</v>
      </c>
      <c r="U24" s="4"/>
      <c r="V24" s="8"/>
      <c r="W24" s="8"/>
      <c r="X24" s="431"/>
      <c r="Y24" s="4"/>
      <c r="Z24" s="8"/>
      <c r="AA24" s="8"/>
      <c r="AB24" s="8"/>
      <c r="AC24" s="126"/>
    </row>
    <row r="25">
      <c r="A25" s="7"/>
      <c r="B25" s="350"/>
      <c r="C25" s="350"/>
      <c r="D25" s="124"/>
      <c r="E25" s="351">
        <v>44977.0</v>
      </c>
      <c r="F25" s="387"/>
      <c r="G25" s="124"/>
      <c r="H25" s="124"/>
      <c r="I25" s="351">
        <v>44978.0</v>
      </c>
      <c r="J25" s="124"/>
      <c r="K25" s="124"/>
      <c r="L25" s="124"/>
      <c r="M25" s="351">
        <v>44979.0</v>
      </c>
      <c r="N25" s="8"/>
      <c r="O25" s="126"/>
      <c r="P25" s="8"/>
      <c r="Q25" s="405">
        <v>44980.0</v>
      </c>
      <c r="R25" s="126"/>
      <c r="S25" s="126"/>
      <c r="T25" s="126"/>
      <c r="U25" s="405">
        <v>44981.0</v>
      </c>
      <c r="V25" s="126"/>
      <c r="W25" s="126"/>
      <c r="X25" s="126"/>
      <c r="Y25" s="405">
        <v>44982.0</v>
      </c>
      <c r="Z25" s="126"/>
      <c r="AA25" s="126"/>
      <c r="AB25" s="126"/>
      <c r="AC25" s="405">
        <v>44983.0</v>
      </c>
    </row>
    <row r="26">
      <c r="A26" s="107"/>
      <c r="B26" s="26"/>
      <c r="C26" s="26"/>
      <c r="D26" s="26" t="s">
        <v>2</v>
      </c>
      <c r="E26" s="26" t="s">
        <v>3</v>
      </c>
      <c r="F26" s="26"/>
      <c r="G26" s="26"/>
      <c r="H26" s="26" t="s">
        <v>2</v>
      </c>
      <c r="I26" s="26" t="s">
        <v>7</v>
      </c>
      <c r="J26" s="26"/>
      <c r="K26" s="26"/>
      <c r="L26" s="26" t="s">
        <v>2</v>
      </c>
      <c r="M26" s="26" t="s">
        <v>8</v>
      </c>
      <c r="N26" s="28"/>
      <c r="O26" s="29"/>
      <c r="P26" s="29" t="s">
        <v>2</v>
      </c>
      <c r="Q26" s="29" t="s">
        <v>9</v>
      </c>
      <c r="R26" s="29"/>
      <c r="S26" s="29"/>
      <c r="T26" s="29" t="s">
        <v>2</v>
      </c>
      <c r="U26" s="29" t="s">
        <v>10</v>
      </c>
      <c r="V26" s="29"/>
      <c r="W26" s="29"/>
      <c r="X26" s="29" t="s">
        <v>2</v>
      </c>
      <c r="Y26" s="29" t="s">
        <v>11</v>
      </c>
      <c r="Z26" s="29"/>
      <c r="AA26" s="29"/>
      <c r="AB26" s="29" t="s">
        <v>2</v>
      </c>
      <c r="AC26" s="29" t="s">
        <v>12</v>
      </c>
    </row>
    <row r="27">
      <c r="A27" s="35" t="s">
        <v>123</v>
      </c>
      <c r="B27" s="275" t="s">
        <v>62</v>
      </c>
      <c r="C27" s="495">
        <v>44978.0</v>
      </c>
      <c r="D27" s="352" t="s">
        <v>951</v>
      </c>
      <c r="E27" s="353" t="s">
        <v>903</v>
      </c>
      <c r="F27" s="369" t="s">
        <v>131</v>
      </c>
      <c r="G27" s="495">
        <v>44979.0</v>
      </c>
      <c r="H27" s="352" t="s">
        <v>117</v>
      </c>
      <c r="I27" s="353" t="s">
        <v>538</v>
      </c>
      <c r="J27" s="369" t="s">
        <v>64</v>
      </c>
      <c r="K27" s="495">
        <v>44980.0</v>
      </c>
      <c r="L27" s="352" t="s">
        <v>974</v>
      </c>
      <c r="M27" s="353" t="s">
        <v>975</v>
      </c>
      <c r="N27" s="434" t="s">
        <v>67</v>
      </c>
      <c r="O27" s="37">
        <v>44981.0</v>
      </c>
      <c r="P27" s="352" t="s">
        <v>117</v>
      </c>
      <c r="Q27" s="353" t="s">
        <v>538</v>
      </c>
      <c r="R27" s="434" t="s">
        <v>78</v>
      </c>
      <c r="S27" s="37">
        <v>44982.0</v>
      </c>
      <c r="T27" s="131" t="s">
        <v>25</v>
      </c>
      <c r="U27" s="433" t="s">
        <v>25</v>
      </c>
      <c r="V27" s="434" t="s">
        <v>79</v>
      </c>
      <c r="W27" s="37">
        <v>44983.0</v>
      </c>
      <c r="X27" s="131" t="s">
        <v>117</v>
      </c>
      <c r="Y27" s="433" t="s">
        <v>538</v>
      </c>
      <c r="Z27" s="434" t="s">
        <v>27</v>
      </c>
      <c r="AA27" s="495">
        <v>44984.0</v>
      </c>
      <c r="AB27" s="131" t="s">
        <v>117</v>
      </c>
      <c r="AC27" s="433" t="s">
        <v>538</v>
      </c>
    </row>
    <row r="28">
      <c r="A28" s="35" t="s">
        <v>501</v>
      </c>
      <c r="B28" s="275" t="s">
        <v>33</v>
      </c>
      <c r="C28" s="495">
        <v>44978.0</v>
      </c>
      <c r="D28" s="352" t="s">
        <v>25</v>
      </c>
      <c r="E28" s="353" t="s">
        <v>25</v>
      </c>
      <c r="F28" s="369" t="s">
        <v>46</v>
      </c>
      <c r="G28" s="495">
        <v>44979.0</v>
      </c>
      <c r="H28" s="352" t="s">
        <v>124</v>
      </c>
      <c r="I28" s="353" t="s">
        <v>125</v>
      </c>
      <c r="J28" s="38" t="s">
        <v>36</v>
      </c>
      <c r="K28" s="495">
        <v>44980.0</v>
      </c>
      <c r="L28" s="131" t="s">
        <v>976</v>
      </c>
      <c r="M28" s="433" t="s">
        <v>977</v>
      </c>
      <c r="N28" s="96" t="s">
        <v>37</v>
      </c>
      <c r="O28" s="37">
        <v>44981.0</v>
      </c>
      <c r="P28" s="352" t="s">
        <v>124</v>
      </c>
      <c r="Q28" s="353" t="s">
        <v>125</v>
      </c>
      <c r="R28" s="435" t="s">
        <v>40</v>
      </c>
      <c r="S28" s="37">
        <v>44982.0</v>
      </c>
      <c r="T28" s="131" t="s">
        <v>128</v>
      </c>
      <c r="U28" s="433" t="s">
        <v>129</v>
      </c>
      <c r="V28" s="435" t="s">
        <v>43</v>
      </c>
      <c r="W28" s="37">
        <v>44983.0</v>
      </c>
      <c r="X28" s="131" t="s">
        <v>124</v>
      </c>
      <c r="Y28" s="433" t="s">
        <v>125</v>
      </c>
      <c r="Z28" s="96" t="s">
        <v>44</v>
      </c>
      <c r="AA28" s="495">
        <v>44984.0</v>
      </c>
      <c r="AB28" s="131" t="s">
        <v>124</v>
      </c>
      <c r="AC28" s="433" t="s">
        <v>125</v>
      </c>
    </row>
    <row r="29" ht="19.5" customHeight="1">
      <c r="A29" s="35" t="s">
        <v>50</v>
      </c>
      <c r="B29" s="1"/>
      <c r="C29" s="200"/>
      <c r="D29" s="381"/>
      <c r="E29" s="381"/>
      <c r="J29" s="1"/>
      <c r="K29" s="45"/>
      <c r="L29" s="1"/>
      <c r="M29" s="1"/>
      <c r="R29" s="432" t="s">
        <v>78</v>
      </c>
      <c r="S29" s="146">
        <v>44982.0</v>
      </c>
      <c r="T29" s="147" t="s">
        <v>121</v>
      </c>
      <c r="U29" s="147" t="s">
        <v>49</v>
      </c>
    </row>
    <row r="30" ht="19.5" customHeight="1">
      <c r="A30" s="35" t="s">
        <v>18</v>
      </c>
      <c r="B30" s="363" t="s">
        <v>33</v>
      </c>
      <c r="C30" s="498">
        <v>44978.0</v>
      </c>
      <c r="D30" s="374" t="s">
        <v>221</v>
      </c>
      <c r="E30" s="374" t="s">
        <v>222</v>
      </c>
      <c r="F30" s="1"/>
      <c r="G30" s="200"/>
      <c r="H30" s="381"/>
      <c r="I30" s="381"/>
      <c r="R30" s="721"/>
      <c r="S30" s="45"/>
    </row>
    <row r="31">
      <c r="A31" s="68" t="s">
        <v>54</v>
      </c>
      <c r="H31" s="140"/>
      <c r="I31" s="140"/>
      <c r="R31" s="436" t="s">
        <v>40</v>
      </c>
      <c r="S31" s="146">
        <v>44982.0</v>
      </c>
      <c r="T31" s="40" t="s">
        <v>948</v>
      </c>
      <c r="U31" s="40" t="s">
        <v>51</v>
      </c>
    </row>
    <row r="32">
      <c r="H32" s="6" t="s">
        <v>49</v>
      </c>
      <c r="I32" s="4"/>
      <c r="T32" s="9" t="s">
        <v>49</v>
      </c>
      <c r="U32" s="4"/>
    </row>
    <row r="33">
      <c r="A33" s="7"/>
      <c r="B33" s="350"/>
      <c r="C33" s="350"/>
      <c r="D33" s="124"/>
      <c r="E33" s="351">
        <v>44977.0</v>
      </c>
      <c r="F33" s="387"/>
      <c r="G33" s="124"/>
      <c r="H33" s="124"/>
      <c r="I33" s="351">
        <v>44978.0</v>
      </c>
      <c r="J33" s="124"/>
      <c r="K33" s="124"/>
      <c r="L33" s="124"/>
      <c r="M33" s="351">
        <v>44979.0</v>
      </c>
      <c r="N33" s="8"/>
      <c r="O33" s="126"/>
      <c r="P33" s="126"/>
      <c r="Q33" s="405">
        <v>44980.0</v>
      </c>
      <c r="R33" s="126"/>
      <c r="S33" s="126"/>
      <c r="T33" s="126"/>
      <c r="U33" s="405">
        <v>44981.0</v>
      </c>
      <c r="V33" s="126"/>
      <c r="W33" s="126"/>
      <c r="X33" s="126"/>
      <c r="Y33" s="405">
        <v>44982.0</v>
      </c>
      <c r="Z33" s="126"/>
      <c r="AA33" s="126"/>
      <c r="AB33" s="126"/>
      <c r="AC33" s="405">
        <v>44983.0</v>
      </c>
    </row>
    <row r="34">
      <c r="A34" s="107"/>
      <c r="B34" s="26"/>
      <c r="C34" s="26"/>
      <c r="D34" s="26" t="s">
        <v>2</v>
      </c>
      <c r="E34" s="26" t="s">
        <v>3</v>
      </c>
      <c r="F34" s="26"/>
      <c r="G34" s="26"/>
      <c r="H34" s="26" t="s">
        <v>2</v>
      </c>
      <c r="I34" s="26" t="s">
        <v>7</v>
      </c>
      <c r="L34" s="26" t="s">
        <v>2</v>
      </c>
      <c r="M34" s="26" t="s">
        <v>8</v>
      </c>
      <c r="P34" s="29" t="s">
        <v>2</v>
      </c>
      <c r="Q34" s="29" t="s">
        <v>9</v>
      </c>
      <c r="T34" s="29" t="s">
        <v>2</v>
      </c>
      <c r="U34" s="448" t="s">
        <v>10</v>
      </c>
      <c r="X34" s="29" t="s">
        <v>2</v>
      </c>
      <c r="Y34" s="29" t="s">
        <v>11</v>
      </c>
      <c r="AB34" s="29" t="s">
        <v>2</v>
      </c>
      <c r="AC34" s="448" t="s">
        <v>12</v>
      </c>
    </row>
    <row r="35">
      <c r="A35" s="67" t="s">
        <v>50</v>
      </c>
      <c r="B35" s="41" t="s">
        <v>33</v>
      </c>
      <c r="C35" s="37">
        <v>44978.0</v>
      </c>
      <c r="D35" s="38" t="s">
        <v>25</v>
      </c>
      <c r="E35" s="39" t="s">
        <v>25</v>
      </c>
      <c r="F35" s="369" t="s">
        <v>46</v>
      </c>
      <c r="G35" s="495">
        <v>44979.0</v>
      </c>
      <c r="H35" s="53" t="s">
        <v>51</v>
      </c>
      <c r="I35" s="39" t="s">
        <v>51</v>
      </c>
      <c r="J35" s="38" t="s">
        <v>36</v>
      </c>
      <c r="K35" s="495">
        <v>44980.0</v>
      </c>
      <c r="L35" s="131" t="s">
        <v>580</v>
      </c>
      <c r="M35" s="147" t="s">
        <v>51</v>
      </c>
      <c r="N35" s="96" t="s">
        <v>37</v>
      </c>
      <c r="O35" s="37">
        <v>44981.0</v>
      </c>
      <c r="P35" s="147" t="s">
        <v>978</v>
      </c>
      <c r="Q35" s="147" t="s">
        <v>1</v>
      </c>
      <c r="R35" s="435" t="s">
        <v>40</v>
      </c>
      <c r="S35" s="37">
        <v>44982.0</v>
      </c>
      <c r="T35" s="131" t="s">
        <v>581</v>
      </c>
      <c r="U35" s="147" t="s">
        <v>23</v>
      </c>
      <c r="V35" s="435" t="s">
        <v>43</v>
      </c>
      <c r="W35" s="37">
        <v>44983.0</v>
      </c>
      <c r="X35" s="434" t="s">
        <v>581</v>
      </c>
      <c r="Y35" s="297" t="s">
        <v>106</v>
      </c>
      <c r="Z35" s="96" t="s">
        <v>44</v>
      </c>
      <c r="AA35" s="495">
        <v>44984.0</v>
      </c>
      <c r="AB35" s="434" t="s">
        <v>581</v>
      </c>
      <c r="AC35" s="297" t="s">
        <v>106</v>
      </c>
    </row>
    <row r="36">
      <c r="A36" s="165"/>
      <c r="B36" s="171"/>
      <c r="C36" s="171"/>
      <c r="D36" s="437"/>
      <c r="E36" s="81"/>
      <c r="F36" s="438"/>
      <c r="G36" s="439"/>
      <c r="H36" s="440" t="s">
        <v>499</v>
      </c>
      <c r="I36" s="4"/>
      <c r="J36" s="441"/>
      <c r="K36" s="442"/>
      <c r="L36" s="155"/>
      <c r="M36" s="15"/>
      <c r="N36" s="155"/>
      <c r="O36" s="165"/>
      <c r="P36" s="16"/>
      <c r="Q36" s="12"/>
      <c r="R36" s="153"/>
      <c r="S36" s="171"/>
      <c r="T36" s="440" t="s">
        <v>499</v>
      </c>
      <c r="U36" s="4"/>
      <c r="V36" s="444"/>
      <c r="W36" s="444"/>
      <c r="X36" s="444"/>
      <c r="Y36" s="438"/>
      <c r="Z36" s="153"/>
      <c r="AA36" s="153"/>
      <c r="AB36" s="153"/>
      <c r="AC36" s="438"/>
    </row>
    <row r="37">
      <c r="A37" s="7"/>
      <c r="B37" s="350"/>
      <c r="C37" s="350"/>
      <c r="D37" s="124"/>
      <c r="E37" s="351">
        <v>44977.0</v>
      </c>
      <c r="F37" s="387"/>
      <c r="G37" s="124"/>
      <c r="H37" s="124"/>
      <c r="I37" s="351">
        <v>44978.0</v>
      </c>
      <c r="J37" s="124"/>
      <c r="K37" s="124"/>
      <c r="L37" s="124"/>
      <c r="M37" s="351">
        <v>44979.0</v>
      </c>
      <c r="N37" s="8"/>
      <c r="O37" s="126"/>
      <c r="P37" s="126"/>
      <c r="Q37" s="405">
        <v>44980.0</v>
      </c>
      <c r="R37" s="126"/>
      <c r="S37" s="126"/>
      <c r="T37" s="126"/>
      <c r="U37" s="405">
        <v>44981.0</v>
      </c>
      <c r="V37" s="126"/>
      <c r="W37" s="126"/>
      <c r="X37" s="126"/>
      <c r="Y37" s="405">
        <v>44982.0</v>
      </c>
      <c r="Z37" s="126"/>
      <c r="AA37" s="126"/>
      <c r="AB37" s="126"/>
      <c r="AC37" s="405">
        <v>44983.0</v>
      </c>
    </row>
    <row r="38">
      <c r="A38" s="15"/>
      <c r="B38" s="177"/>
      <c r="C38" s="177"/>
      <c r="D38" s="447" t="s">
        <v>2</v>
      </c>
      <c r="E38" s="448" t="s">
        <v>3</v>
      </c>
      <c r="F38" s="448"/>
      <c r="G38" s="448"/>
      <c r="H38" s="448" t="s">
        <v>2</v>
      </c>
      <c r="I38" s="448" t="s">
        <v>7</v>
      </c>
      <c r="J38" s="447"/>
      <c r="K38" s="449"/>
      <c r="L38" s="447" t="s">
        <v>2</v>
      </c>
      <c r="M38" s="26" t="s">
        <v>8</v>
      </c>
      <c r="N38" s="741"/>
      <c r="O38" s="447"/>
      <c r="P38" s="447" t="s">
        <v>2</v>
      </c>
      <c r="Q38" s="447" t="s">
        <v>9</v>
      </c>
      <c r="R38" s="448"/>
      <c r="S38" s="448"/>
      <c r="T38" s="448" t="s">
        <v>2</v>
      </c>
      <c r="U38" s="448" t="s">
        <v>10</v>
      </c>
      <c r="V38" s="448"/>
      <c r="W38" s="448"/>
      <c r="X38" s="448" t="s">
        <v>2</v>
      </c>
      <c r="Y38" s="448" t="s">
        <v>11</v>
      </c>
      <c r="Z38" s="448"/>
      <c r="AA38" s="448"/>
      <c r="AB38" s="448" t="s">
        <v>2</v>
      </c>
      <c r="AC38" s="448" t="s">
        <v>12</v>
      </c>
    </row>
    <row r="39">
      <c r="A39" s="726" t="s">
        <v>52</v>
      </c>
      <c r="B39" s="41" t="s">
        <v>33</v>
      </c>
      <c r="C39" s="37">
        <v>44978.0</v>
      </c>
      <c r="D39" s="95" t="s">
        <v>288</v>
      </c>
      <c r="E39" s="742" t="s">
        <v>51</v>
      </c>
      <c r="F39" s="66" t="s">
        <v>22</v>
      </c>
      <c r="G39" s="37">
        <v>44978.0</v>
      </c>
      <c r="H39" s="95" t="s">
        <v>288</v>
      </c>
      <c r="I39" s="742" t="s">
        <v>51</v>
      </c>
      <c r="J39" s="38" t="s">
        <v>36</v>
      </c>
      <c r="K39" s="495">
        <v>44980.0</v>
      </c>
      <c r="L39" s="131" t="s">
        <v>581</v>
      </c>
      <c r="M39" s="147" t="s">
        <v>31</v>
      </c>
      <c r="N39" s="96" t="s">
        <v>37</v>
      </c>
      <c r="O39" s="37">
        <v>44981.0</v>
      </c>
      <c r="P39" s="131" t="s">
        <v>581</v>
      </c>
      <c r="Q39" s="147" t="s">
        <v>1</v>
      </c>
      <c r="R39" s="420" t="s">
        <v>40</v>
      </c>
      <c r="S39" s="37">
        <v>44982.0</v>
      </c>
      <c r="T39" s="300" t="s">
        <v>1</v>
      </c>
      <c r="U39" s="300" t="s">
        <v>1</v>
      </c>
      <c r="V39" s="435" t="s">
        <v>43</v>
      </c>
      <c r="W39" s="495">
        <v>44983.0</v>
      </c>
      <c r="X39" s="300" t="s">
        <v>1</v>
      </c>
      <c r="Y39" s="300" t="s">
        <v>1</v>
      </c>
      <c r="Z39" s="96" t="s">
        <v>44</v>
      </c>
      <c r="AA39" s="495">
        <v>44984.0</v>
      </c>
      <c r="AB39" s="98" t="s">
        <v>25</v>
      </c>
      <c r="AC39" s="98" t="s">
        <v>25</v>
      </c>
    </row>
    <row r="40">
      <c r="A40" s="67"/>
      <c r="D40" s="68"/>
    </row>
    <row r="41">
      <c r="A41" s="67"/>
      <c r="D41" s="68"/>
      <c r="H41" s="6" t="s">
        <v>151</v>
      </c>
      <c r="I41" s="4"/>
    </row>
    <row r="42">
      <c r="A42" s="67"/>
      <c r="D42" s="38" t="s">
        <v>25</v>
      </c>
      <c r="E42" s="39" t="s">
        <v>25</v>
      </c>
      <c r="H42" s="53" t="s">
        <v>51</v>
      </c>
      <c r="I42" s="39" t="s">
        <v>7</v>
      </c>
      <c r="L42" s="92" t="s">
        <v>51</v>
      </c>
      <c r="M42" s="92" t="s">
        <v>49</v>
      </c>
      <c r="P42" s="92" t="s">
        <v>31</v>
      </c>
      <c r="Q42" s="92" t="s">
        <v>1</v>
      </c>
      <c r="T42" s="92" t="s">
        <v>23</v>
      </c>
      <c r="U42" s="92" t="s">
        <v>49</v>
      </c>
      <c r="X42" s="108" t="s">
        <v>49</v>
      </c>
      <c r="Y42" s="108" t="s">
        <v>11</v>
      </c>
      <c r="AB42" s="108" t="s">
        <v>49</v>
      </c>
      <c r="AC42" s="108" t="s">
        <v>12</v>
      </c>
    </row>
    <row r="43">
      <c r="A43" s="693" t="s">
        <v>50</v>
      </c>
      <c r="B43" s="41" t="s">
        <v>33</v>
      </c>
      <c r="C43" s="37">
        <v>44978.0</v>
      </c>
      <c r="D43" s="38" t="s">
        <v>25</v>
      </c>
      <c r="E43" s="39" t="s">
        <v>25</v>
      </c>
      <c r="F43" s="369" t="s">
        <v>46</v>
      </c>
      <c r="G43" s="495">
        <v>44979.0</v>
      </c>
      <c r="H43" s="300" t="s">
        <v>199</v>
      </c>
      <c r="I43" s="98" t="s">
        <v>200</v>
      </c>
      <c r="J43" s="95" t="s">
        <v>24</v>
      </c>
      <c r="K43" s="495">
        <v>44979.0</v>
      </c>
      <c r="L43" s="300" t="s">
        <v>211</v>
      </c>
      <c r="M43" s="147" t="s">
        <v>580</v>
      </c>
      <c r="N43" s="43" t="s">
        <v>26</v>
      </c>
      <c r="O43" s="37">
        <v>44980.0</v>
      </c>
      <c r="P43" s="145" t="s">
        <v>211</v>
      </c>
      <c r="Q43" s="147" t="s">
        <v>979</v>
      </c>
      <c r="R43" s="420" t="s">
        <v>40</v>
      </c>
      <c r="S43" s="37">
        <v>44982.0</v>
      </c>
      <c r="T43" s="147" t="s">
        <v>121</v>
      </c>
      <c r="U43" s="147" t="s">
        <v>581</v>
      </c>
      <c r="V43" s="96" t="s">
        <v>43</v>
      </c>
      <c r="W43" s="495">
        <v>44983.0</v>
      </c>
      <c r="X43" s="434" t="s">
        <v>581</v>
      </c>
      <c r="Y43" s="297" t="s">
        <v>106</v>
      </c>
      <c r="Z43" s="420" t="s">
        <v>44</v>
      </c>
      <c r="AA43" s="495">
        <v>44984.0</v>
      </c>
      <c r="AB43" s="434" t="s">
        <v>581</v>
      </c>
      <c r="AC43" s="297" t="s">
        <v>106</v>
      </c>
    </row>
    <row r="44">
      <c r="A44" s="67"/>
      <c r="D44" s="53"/>
      <c r="E44" s="39"/>
      <c r="H44" s="98"/>
      <c r="I44" s="197"/>
      <c r="L44" s="98"/>
      <c r="M44" s="39"/>
      <c r="P44" s="53"/>
      <c r="Q44" s="39"/>
      <c r="T44" s="53"/>
      <c r="U44" s="39"/>
      <c r="X44" s="53"/>
      <c r="Y44" s="39"/>
      <c r="AB44" s="53"/>
      <c r="AC44" s="39"/>
    </row>
    <row r="45">
      <c r="A45" s="67"/>
      <c r="D45" s="53" t="s">
        <v>499</v>
      </c>
      <c r="E45" s="39" t="s">
        <v>51</v>
      </c>
      <c r="H45" s="53" t="s">
        <v>499</v>
      </c>
      <c r="I45" s="39" t="s">
        <v>51</v>
      </c>
      <c r="L45" s="53" t="s">
        <v>499</v>
      </c>
      <c r="M45" s="39" t="s">
        <v>31</v>
      </c>
      <c r="P45" s="53" t="s">
        <v>499</v>
      </c>
      <c r="Q45" s="108" t="s">
        <v>1</v>
      </c>
      <c r="T45" s="108" t="s">
        <v>1</v>
      </c>
      <c r="U45" s="108" t="s">
        <v>10</v>
      </c>
      <c r="X45" s="108" t="s">
        <v>1</v>
      </c>
      <c r="Y45" s="108" t="s">
        <v>11</v>
      </c>
      <c r="AB45" s="108" t="s">
        <v>1</v>
      </c>
      <c r="AC45" s="108" t="s">
        <v>1</v>
      </c>
    </row>
    <row r="46">
      <c r="A46" s="716" t="s">
        <v>52</v>
      </c>
      <c r="B46" s="41" t="s">
        <v>33</v>
      </c>
      <c r="C46" s="37">
        <v>44978.0</v>
      </c>
      <c r="D46" s="300" t="s">
        <v>288</v>
      </c>
      <c r="E46" s="300" t="s">
        <v>961</v>
      </c>
      <c r="F46" s="501" t="s">
        <v>46</v>
      </c>
      <c r="G46" s="495">
        <v>44979.0</v>
      </c>
      <c r="H46" s="300" t="s">
        <v>288</v>
      </c>
      <c r="I46" s="300" t="s">
        <v>961</v>
      </c>
      <c r="J46" s="38" t="s">
        <v>36</v>
      </c>
      <c r="K46" s="495">
        <v>44980.0</v>
      </c>
      <c r="L46" s="147" t="s">
        <v>581</v>
      </c>
      <c r="M46" s="40" t="s">
        <v>964</v>
      </c>
      <c r="N46" s="96" t="s">
        <v>37</v>
      </c>
      <c r="O46" s="37">
        <v>44981.0</v>
      </c>
      <c r="P46" s="147" t="s">
        <v>581</v>
      </c>
      <c r="Q46" s="740" t="s">
        <v>564</v>
      </c>
      <c r="R46" s="420" t="s">
        <v>40</v>
      </c>
      <c r="S46" s="37">
        <v>44982.0</v>
      </c>
      <c r="T46" s="148" t="s">
        <v>201</v>
      </c>
      <c r="U46" s="72" t="s">
        <v>202</v>
      </c>
      <c r="V46" s="435" t="s">
        <v>43</v>
      </c>
      <c r="W46" s="495">
        <v>44983.0</v>
      </c>
      <c r="X46" s="148" t="s">
        <v>201</v>
      </c>
      <c r="Y46" s="72" t="s">
        <v>202</v>
      </c>
      <c r="Z46" s="96" t="s">
        <v>44</v>
      </c>
      <c r="AA46" s="495">
        <v>44984.0</v>
      </c>
      <c r="AB46" s="92" t="s">
        <v>25</v>
      </c>
      <c r="AC46" s="92" t="s">
        <v>25</v>
      </c>
    </row>
    <row r="47">
      <c r="A47" s="67"/>
      <c r="D47" s="68"/>
    </row>
    <row r="48">
      <c r="A48" s="67"/>
      <c r="D48" s="68"/>
    </row>
    <row r="49">
      <c r="A49" s="67"/>
      <c r="D49" s="68"/>
    </row>
    <row r="50">
      <c r="A50" s="67" t="s">
        <v>18</v>
      </c>
      <c r="D50" s="68" t="s">
        <v>172</v>
      </c>
    </row>
    <row r="51">
      <c r="A51" s="67" t="s">
        <v>52</v>
      </c>
      <c r="D51" s="68" t="s">
        <v>174</v>
      </c>
    </row>
    <row r="52">
      <c r="A52" s="67" t="s">
        <v>176</v>
      </c>
      <c r="D52" s="68" t="s">
        <v>175</v>
      </c>
    </row>
    <row r="53">
      <c r="A53" s="67" t="s">
        <v>54</v>
      </c>
      <c r="D53" s="68" t="s">
        <v>171</v>
      </c>
      <c r="Y53" s="228"/>
      <c r="Z53" s="228"/>
    </row>
    <row r="54">
      <c r="A54" s="67" t="s">
        <v>88</v>
      </c>
      <c r="D54" s="68" t="s">
        <v>169</v>
      </c>
    </row>
    <row r="55">
      <c r="A55" s="225" t="s">
        <v>403</v>
      </c>
      <c r="B55" s="152"/>
      <c r="C55" s="153"/>
      <c r="D55" s="152" t="s">
        <v>169</v>
      </c>
      <c r="E55" s="153"/>
      <c r="F55" s="153"/>
    </row>
    <row r="56">
      <c r="A56" s="225" t="s">
        <v>82</v>
      </c>
      <c r="B56" s="152"/>
      <c r="C56" s="153"/>
      <c r="D56" s="152" t="s">
        <v>171</v>
      </c>
      <c r="E56" s="153"/>
      <c r="F56" s="153"/>
    </row>
    <row r="57">
      <c r="A57" s="225" t="s">
        <v>97</v>
      </c>
      <c r="B57" s="152"/>
      <c r="C57" s="153"/>
      <c r="D57" s="68" t="s">
        <v>175</v>
      </c>
      <c r="E57" s="153"/>
      <c r="F57" s="153"/>
    </row>
    <row r="58">
      <c r="A58" s="225" t="s">
        <v>123</v>
      </c>
      <c r="B58" s="152"/>
      <c r="C58" s="153"/>
      <c r="D58" s="152" t="s">
        <v>170</v>
      </c>
      <c r="E58" s="236"/>
      <c r="F58" s="153"/>
    </row>
    <row r="59">
      <c r="A59" s="225" t="s">
        <v>501</v>
      </c>
      <c r="B59" s="152"/>
      <c r="C59" s="153"/>
      <c r="D59" s="152" t="s">
        <v>175</v>
      </c>
      <c r="E59" s="236"/>
      <c r="F59" s="153"/>
    </row>
    <row r="60">
      <c r="A60" s="225" t="s">
        <v>69</v>
      </c>
      <c r="B60" s="152"/>
      <c r="C60" s="153"/>
      <c r="D60" s="152" t="s">
        <v>171</v>
      </c>
      <c r="E60" s="236"/>
      <c r="F60" s="153"/>
    </row>
    <row r="61">
      <c r="A61" s="225" t="s">
        <v>45</v>
      </c>
      <c r="B61" s="153"/>
      <c r="C61" s="153"/>
      <c r="D61" s="152" t="s">
        <v>166</v>
      </c>
      <c r="E61" s="136"/>
      <c r="F61" s="117"/>
    </row>
    <row r="62">
      <c r="A62" s="153"/>
      <c r="B62" s="153"/>
      <c r="C62" s="153"/>
      <c r="D62" s="153"/>
      <c r="E62" s="136"/>
      <c r="F62" s="117"/>
    </row>
    <row r="63">
      <c r="A63" s="153"/>
      <c r="B63" s="153"/>
      <c r="C63" s="153"/>
      <c r="D63" s="153" t="s">
        <v>1</v>
      </c>
      <c r="E63" s="136">
        <v>53.0</v>
      </c>
      <c r="F63" s="117"/>
    </row>
    <row r="64">
      <c r="A64" s="153"/>
      <c r="B64" s="153"/>
      <c r="C64" s="153"/>
      <c r="D64" s="153" t="s">
        <v>547</v>
      </c>
      <c r="E64" s="136"/>
      <c r="F64" s="153"/>
    </row>
    <row r="65">
      <c r="A65" s="153"/>
      <c r="B65" s="153"/>
      <c r="C65" s="153"/>
      <c r="D65" s="153" t="s">
        <v>31</v>
      </c>
      <c r="E65" s="152"/>
      <c r="F65" s="153"/>
    </row>
    <row r="66">
      <c r="A66" s="153"/>
      <c r="B66" s="153"/>
      <c r="C66" s="153"/>
      <c r="D66" s="153" t="s">
        <v>23</v>
      </c>
      <c r="E66" s="136">
        <v>73.5</v>
      </c>
      <c r="F66" s="153"/>
    </row>
    <row r="67">
      <c r="A67" s="153"/>
      <c r="B67" s="153"/>
      <c r="C67" s="153"/>
      <c r="D67" s="152" t="s">
        <v>49</v>
      </c>
      <c r="E67" s="380">
        <v>23.0</v>
      </c>
      <c r="F67" s="153"/>
    </row>
    <row r="68">
      <c r="D68" s="68" t="s">
        <v>51</v>
      </c>
      <c r="E68" s="99">
        <v>161.0</v>
      </c>
    </row>
  </sheetData>
  <mergeCells count="18">
    <mergeCell ref="D1:E1"/>
    <mergeCell ref="H1:I1"/>
    <mergeCell ref="T1:U1"/>
    <mergeCell ref="H7:I7"/>
    <mergeCell ref="T7:U7"/>
    <mergeCell ref="H15:I15"/>
    <mergeCell ref="T15:U15"/>
    <mergeCell ref="D36:E36"/>
    <mergeCell ref="H36:I36"/>
    <mergeCell ref="T36:U36"/>
    <mergeCell ref="H41:I41"/>
    <mergeCell ref="D15:E15"/>
    <mergeCell ref="D24:E24"/>
    <mergeCell ref="H24:I24"/>
    <mergeCell ref="T24:U24"/>
    <mergeCell ref="X24:Y24"/>
    <mergeCell ref="H32:I32"/>
    <mergeCell ref="T32:U32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44970.0</v>
      </c>
      <c r="F2" s="387"/>
      <c r="G2" s="124"/>
      <c r="H2" s="124"/>
      <c r="I2" s="351">
        <v>44971.0</v>
      </c>
      <c r="J2" s="124"/>
      <c r="K2" s="124"/>
      <c r="L2" s="124"/>
      <c r="M2" s="351">
        <v>44972.0</v>
      </c>
      <c r="N2" s="8"/>
      <c r="O2" s="126"/>
      <c r="P2" s="126"/>
      <c r="Q2" s="405">
        <v>44973.0</v>
      </c>
      <c r="R2" s="126"/>
      <c r="S2" s="126"/>
      <c r="T2" s="126"/>
      <c r="U2" s="405">
        <v>44974.0</v>
      </c>
      <c r="V2" s="126"/>
      <c r="W2" s="126"/>
      <c r="X2" s="126"/>
      <c r="Y2" s="405">
        <v>44975.0</v>
      </c>
      <c r="Z2" s="126"/>
      <c r="AA2" s="126"/>
      <c r="AB2" s="126"/>
      <c r="AC2" s="405">
        <v>44976.0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275" t="s">
        <v>19</v>
      </c>
      <c r="C4" s="37">
        <v>44970.0</v>
      </c>
      <c r="D4" s="352" t="s">
        <v>980</v>
      </c>
      <c r="E4" s="353" t="s">
        <v>23</v>
      </c>
      <c r="F4" s="275" t="s">
        <v>22</v>
      </c>
      <c r="G4" s="37">
        <v>44971.0</v>
      </c>
      <c r="H4" s="352" t="s">
        <v>980</v>
      </c>
      <c r="I4" s="353" t="s">
        <v>981</v>
      </c>
      <c r="J4" s="38" t="s">
        <v>24</v>
      </c>
      <c r="K4" s="37">
        <v>44972.0</v>
      </c>
      <c r="L4" s="352" t="s">
        <v>980</v>
      </c>
      <c r="M4" s="353" t="s">
        <v>981</v>
      </c>
      <c r="N4" s="47" t="s">
        <v>26</v>
      </c>
      <c r="O4" s="37">
        <v>44973.0</v>
      </c>
      <c r="P4" s="131" t="s">
        <v>20</v>
      </c>
      <c r="Q4" s="433" t="s">
        <v>21</v>
      </c>
      <c r="R4" s="47" t="s">
        <v>56</v>
      </c>
      <c r="S4" s="37">
        <v>44974.0</v>
      </c>
      <c r="T4" s="131" t="s">
        <v>982</v>
      </c>
      <c r="U4" s="433" t="s">
        <v>983</v>
      </c>
      <c r="V4" s="47" t="s">
        <v>57</v>
      </c>
      <c r="W4" s="37">
        <v>44975.0</v>
      </c>
      <c r="X4" s="131" t="s">
        <v>481</v>
      </c>
      <c r="Y4" s="407" t="s">
        <v>526</v>
      </c>
      <c r="Z4" s="47" t="s">
        <v>27</v>
      </c>
      <c r="AA4" s="495">
        <v>44977.0</v>
      </c>
      <c r="AB4" s="131" t="s">
        <v>25</v>
      </c>
      <c r="AC4" s="111" t="s">
        <v>25</v>
      </c>
    </row>
    <row r="5">
      <c r="A5" s="67" t="s">
        <v>52</v>
      </c>
      <c r="D5" s="68"/>
      <c r="H5" s="140"/>
      <c r="I5" s="140"/>
      <c r="J5" s="70"/>
      <c r="K5" s="71"/>
      <c r="L5" s="51"/>
      <c r="M5" s="51"/>
      <c r="N5" s="420" t="s">
        <v>37</v>
      </c>
      <c r="O5" s="37">
        <v>44974.0</v>
      </c>
      <c r="P5" s="740" t="s">
        <v>564</v>
      </c>
      <c r="Q5" s="740" t="s">
        <v>499</v>
      </c>
      <c r="T5" s="142"/>
      <c r="U5" s="141"/>
      <c r="V5" s="47" t="s">
        <v>43</v>
      </c>
      <c r="W5" s="37">
        <v>44976.0</v>
      </c>
      <c r="X5" s="148" t="s">
        <v>594</v>
      </c>
      <c r="Y5" s="409" t="s">
        <v>499</v>
      </c>
      <c r="Z5" s="47" t="s">
        <v>44</v>
      </c>
      <c r="AA5" s="495">
        <v>44977.0</v>
      </c>
      <c r="AB5" s="148" t="s">
        <v>960</v>
      </c>
      <c r="AC5" s="148" t="s">
        <v>725</v>
      </c>
    </row>
    <row r="6">
      <c r="A6" s="67" t="s">
        <v>50</v>
      </c>
      <c r="D6" s="68"/>
      <c r="H6" s="140"/>
      <c r="I6" s="140"/>
      <c r="J6" s="70"/>
      <c r="K6" s="71"/>
      <c r="L6" s="51"/>
      <c r="M6" s="51"/>
      <c r="N6" s="420" t="s">
        <v>37</v>
      </c>
      <c r="O6" s="37">
        <v>44974.0</v>
      </c>
      <c r="P6" s="481" t="s">
        <v>594</v>
      </c>
      <c r="Q6" s="481" t="s">
        <v>31</v>
      </c>
      <c r="R6" s="420" t="s">
        <v>40</v>
      </c>
      <c r="S6" s="37">
        <v>44975.0</v>
      </c>
      <c r="T6" s="147" t="s">
        <v>984</v>
      </c>
      <c r="U6" s="147" t="s">
        <v>361</v>
      </c>
      <c r="V6" s="47" t="s">
        <v>43</v>
      </c>
      <c r="W6" s="37">
        <v>44976.0</v>
      </c>
      <c r="X6" s="148" t="s">
        <v>985</v>
      </c>
      <c r="Y6" s="725" t="s">
        <v>49</v>
      </c>
      <c r="Z6" s="47" t="s">
        <v>27</v>
      </c>
      <c r="AA6" s="495">
        <v>44977.0</v>
      </c>
      <c r="AB6" s="148" t="s">
        <v>196</v>
      </c>
      <c r="AC6" s="148" t="s">
        <v>197</v>
      </c>
    </row>
    <row r="7">
      <c r="A7" s="7"/>
      <c r="B7" s="350"/>
      <c r="C7" s="350"/>
      <c r="D7" s="124"/>
      <c r="E7" s="351">
        <v>44970.0</v>
      </c>
      <c r="F7" s="387"/>
      <c r="G7" s="124"/>
      <c r="H7" s="124"/>
      <c r="I7" s="351">
        <v>44971.0</v>
      </c>
      <c r="J7" s="124"/>
      <c r="K7" s="124"/>
      <c r="L7" s="124"/>
      <c r="M7" s="351">
        <v>44972.0</v>
      </c>
      <c r="N7" s="8"/>
      <c r="O7" s="126"/>
      <c r="P7" s="126"/>
      <c r="Q7" s="405">
        <v>44973.0</v>
      </c>
      <c r="R7" s="126"/>
      <c r="S7" s="126"/>
      <c r="T7" s="126"/>
      <c r="U7" s="405">
        <v>44974.0</v>
      </c>
      <c r="V7" s="126"/>
      <c r="W7" s="126"/>
      <c r="X7" s="126"/>
      <c r="Y7" s="405">
        <v>44975.0</v>
      </c>
      <c r="Z7" s="126"/>
      <c r="AA7" s="126"/>
      <c r="AB7" s="126"/>
      <c r="AC7" s="405">
        <v>44976.0</v>
      </c>
    </row>
    <row r="8">
      <c r="A8" s="153"/>
      <c r="B8" s="11"/>
      <c r="C8" s="17"/>
      <c r="D8" s="413" t="s">
        <v>2</v>
      </c>
      <c r="E8" s="413" t="s">
        <v>7</v>
      </c>
      <c r="F8" s="14"/>
      <c r="G8" s="18"/>
      <c r="H8" s="413" t="s">
        <v>2</v>
      </c>
      <c r="I8" s="413" t="s">
        <v>7</v>
      </c>
      <c r="J8" s="15"/>
      <c r="K8" s="18"/>
      <c r="L8" s="413" t="s">
        <v>2</v>
      </c>
      <c r="M8" s="413" t="s">
        <v>7</v>
      </c>
      <c r="N8" s="11"/>
      <c r="O8" s="18"/>
      <c r="P8" s="413" t="s">
        <v>2</v>
      </c>
      <c r="Q8" s="413" t="s">
        <v>7</v>
      </c>
      <c r="R8" s="15"/>
      <c r="S8" s="18"/>
      <c r="T8" s="413" t="s">
        <v>2</v>
      </c>
      <c r="U8" s="413" t="s">
        <v>7</v>
      </c>
      <c r="V8" s="15"/>
      <c r="W8" s="18"/>
      <c r="X8" s="413" t="s">
        <v>2</v>
      </c>
      <c r="Y8" s="413" t="s">
        <v>7</v>
      </c>
      <c r="Z8" s="15"/>
      <c r="AA8" s="18"/>
      <c r="AB8" s="413" t="s">
        <v>2</v>
      </c>
      <c r="AC8" s="413" t="s">
        <v>7</v>
      </c>
    </row>
    <row r="9">
      <c r="A9" s="415" t="s">
        <v>54</v>
      </c>
      <c r="B9" s="43" t="s">
        <v>19</v>
      </c>
      <c r="C9" s="37">
        <v>44970.0</v>
      </c>
      <c r="D9" s="95" t="s">
        <v>287</v>
      </c>
      <c r="E9" s="418" t="s">
        <v>656</v>
      </c>
      <c r="F9" s="66" t="s">
        <v>22</v>
      </c>
      <c r="G9" s="37">
        <v>44971.0</v>
      </c>
      <c r="H9" s="95" t="s">
        <v>287</v>
      </c>
      <c r="I9" s="418" t="s">
        <v>656</v>
      </c>
      <c r="J9" s="43" t="s">
        <v>24</v>
      </c>
      <c r="K9" s="37">
        <v>44972.0</v>
      </c>
      <c r="L9" s="95" t="s">
        <v>25</v>
      </c>
      <c r="M9" s="418" t="s">
        <v>25</v>
      </c>
      <c r="N9" s="43" t="s">
        <v>26</v>
      </c>
      <c r="O9" s="37">
        <v>44973.0</v>
      </c>
      <c r="P9" s="95" t="s">
        <v>279</v>
      </c>
      <c r="Q9" s="418" t="s">
        <v>280</v>
      </c>
      <c r="R9" s="66" t="s">
        <v>56</v>
      </c>
      <c r="S9" s="37">
        <v>44974.0</v>
      </c>
      <c r="T9" s="95" t="s">
        <v>211</v>
      </c>
      <c r="U9" s="418" t="s">
        <v>212</v>
      </c>
      <c r="V9" s="66" t="s">
        <v>57</v>
      </c>
      <c r="W9" s="37">
        <v>44975.0</v>
      </c>
      <c r="X9" s="95" t="s">
        <v>91</v>
      </c>
      <c r="Y9" s="418" t="s">
        <v>92</v>
      </c>
      <c r="Z9" s="43" t="s">
        <v>93</v>
      </c>
      <c r="AA9" s="495">
        <v>44976.0</v>
      </c>
      <c r="AB9" s="95" t="s">
        <v>279</v>
      </c>
      <c r="AC9" s="418" t="s">
        <v>280</v>
      </c>
    </row>
    <row r="10">
      <c r="A10" s="419" t="s">
        <v>82</v>
      </c>
      <c r="B10" s="420" t="s">
        <v>33</v>
      </c>
      <c r="C10" s="495">
        <v>44971.0</v>
      </c>
      <c r="D10" s="96" t="s">
        <v>25</v>
      </c>
      <c r="E10" s="110" t="s">
        <v>25</v>
      </c>
      <c r="F10" s="421" t="s">
        <v>46</v>
      </c>
      <c r="G10" s="495">
        <v>44972.0</v>
      </c>
      <c r="H10" s="95" t="s">
        <v>199</v>
      </c>
      <c r="I10" s="98" t="s">
        <v>200</v>
      </c>
      <c r="J10" s="420" t="s">
        <v>36</v>
      </c>
      <c r="K10" s="495">
        <v>44973.0</v>
      </c>
      <c r="L10" s="95" t="s">
        <v>960</v>
      </c>
      <c r="M10" s="418" t="s">
        <v>725</v>
      </c>
      <c r="N10" s="420" t="s">
        <v>37</v>
      </c>
      <c r="O10" s="37">
        <v>44974.0</v>
      </c>
      <c r="P10" s="95" t="s">
        <v>70</v>
      </c>
      <c r="Q10" s="98" t="s">
        <v>71</v>
      </c>
      <c r="R10" s="420" t="s">
        <v>40</v>
      </c>
      <c r="S10" s="37">
        <v>44975.0</v>
      </c>
      <c r="T10" s="95" t="s">
        <v>960</v>
      </c>
      <c r="U10" s="418" t="s">
        <v>725</v>
      </c>
      <c r="V10" s="96" t="s">
        <v>43</v>
      </c>
      <c r="W10" s="37">
        <v>44976.0</v>
      </c>
      <c r="X10" s="95" t="s">
        <v>219</v>
      </c>
      <c r="Y10" s="98" t="s">
        <v>220</v>
      </c>
      <c r="Z10" s="420" t="s">
        <v>44</v>
      </c>
      <c r="AA10" s="495">
        <v>44977.0</v>
      </c>
      <c r="AB10" s="95" t="s">
        <v>281</v>
      </c>
      <c r="AC10" s="98" t="s">
        <v>318</v>
      </c>
    </row>
    <row r="11">
      <c r="A11" s="423" t="s">
        <v>69</v>
      </c>
      <c r="B11" s="420" t="s">
        <v>33</v>
      </c>
      <c r="C11" s="495">
        <v>44971.0</v>
      </c>
      <c r="D11" s="95" t="s">
        <v>199</v>
      </c>
      <c r="E11" s="418" t="s">
        <v>200</v>
      </c>
      <c r="F11" s="421" t="s">
        <v>46</v>
      </c>
      <c r="G11" s="495">
        <v>44972.0</v>
      </c>
      <c r="H11" s="95" t="s">
        <v>199</v>
      </c>
      <c r="I11" s="98" t="s">
        <v>200</v>
      </c>
      <c r="J11" s="420" t="s">
        <v>36</v>
      </c>
      <c r="K11" s="495">
        <v>44973.0</v>
      </c>
      <c r="L11" s="95" t="s">
        <v>960</v>
      </c>
      <c r="M11" s="418" t="s">
        <v>725</v>
      </c>
      <c r="N11" s="420" t="s">
        <v>37</v>
      </c>
      <c r="O11" s="37">
        <v>44974.0</v>
      </c>
      <c r="P11" s="95" t="s">
        <v>199</v>
      </c>
      <c r="Q11" s="418" t="s">
        <v>200</v>
      </c>
      <c r="R11" s="420" t="s">
        <v>40</v>
      </c>
      <c r="S11" s="37">
        <v>44975.0</v>
      </c>
      <c r="T11" s="95" t="s">
        <v>960</v>
      </c>
      <c r="U11" s="418" t="s">
        <v>725</v>
      </c>
      <c r="V11" s="96" t="s">
        <v>43</v>
      </c>
      <c r="W11" s="37">
        <v>44976.0</v>
      </c>
      <c r="X11" s="95" t="s">
        <v>199</v>
      </c>
      <c r="Y11" s="418" t="s">
        <v>200</v>
      </c>
      <c r="Z11" s="420" t="s">
        <v>44</v>
      </c>
      <c r="AA11" s="495">
        <v>44977.0</v>
      </c>
      <c r="AB11" s="95" t="s">
        <v>960</v>
      </c>
      <c r="AC11" s="418" t="s">
        <v>725</v>
      </c>
    </row>
    <row r="12">
      <c r="A12" s="116" t="s">
        <v>50</v>
      </c>
      <c r="D12" s="98"/>
      <c r="E12" s="98"/>
      <c r="F12" s="428" t="s">
        <v>22</v>
      </c>
      <c r="G12" s="146">
        <v>44971.0</v>
      </c>
      <c r="H12" s="300" t="s">
        <v>279</v>
      </c>
      <c r="I12" s="300" t="s">
        <v>280</v>
      </c>
      <c r="J12" s="318" t="s">
        <v>24</v>
      </c>
      <c r="K12" s="146">
        <v>44972.0</v>
      </c>
      <c r="L12" s="145" t="s">
        <v>211</v>
      </c>
      <c r="M12" s="40" t="s">
        <v>212</v>
      </c>
      <c r="N12" s="292"/>
      <c r="O12" s="743"/>
      <c r="P12" s="39"/>
      <c r="Q12" s="39"/>
      <c r="R12" s="292"/>
      <c r="S12" s="743"/>
      <c r="T12" s="39"/>
      <c r="U12" s="39"/>
      <c r="V12" s="104"/>
      <c r="W12" s="104"/>
      <c r="X12" s="104"/>
      <c r="Y12" s="105"/>
      <c r="Z12" s="64"/>
      <c r="AA12" s="200"/>
      <c r="AB12" s="98"/>
      <c r="AC12" s="98"/>
    </row>
    <row r="13">
      <c r="A13" s="116" t="s">
        <v>52</v>
      </c>
      <c r="B13" s="422" t="s">
        <v>33</v>
      </c>
      <c r="C13" s="498">
        <v>44971.0</v>
      </c>
      <c r="D13" s="300" t="s">
        <v>961</v>
      </c>
      <c r="E13" s="300" t="s">
        <v>962</v>
      </c>
      <c r="F13" s="40" t="s">
        <v>46</v>
      </c>
      <c r="G13" s="498">
        <v>44972.0</v>
      </c>
      <c r="H13" s="300" t="s">
        <v>961</v>
      </c>
      <c r="I13" s="300" t="s">
        <v>962</v>
      </c>
      <c r="J13" s="292"/>
      <c r="K13" s="200"/>
      <c r="L13" s="98"/>
      <c r="M13" s="98"/>
      <c r="N13" s="103"/>
      <c r="O13" s="104"/>
      <c r="P13" s="104"/>
      <c r="Q13" s="105"/>
      <c r="R13" s="104"/>
      <c r="S13" s="104"/>
      <c r="T13" s="430"/>
      <c r="U13" s="430"/>
      <c r="V13" s="104"/>
      <c r="W13" s="104"/>
      <c r="X13" s="104"/>
      <c r="Y13" s="105"/>
      <c r="Z13" s="104"/>
      <c r="AA13" s="104"/>
      <c r="AB13" s="104"/>
      <c r="AC13" s="105"/>
    </row>
    <row r="14">
      <c r="A14" s="100"/>
      <c r="B14" s="101"/>
      <c r="C14" s="101"/>
      <c r="D14" s="3"/>
      <c r="E14" s="4"/>
      <c r="F14" s="102"/>
      <c r="G14" s="102"/>
      <c r="H14" s="6" t="s">
        <v>85</v>
      </c>
      <c r="I14" s="4"/>
      <c r="N14" s="103"/>
      <c r="O14" s="104"/>
      <c r="P14" s="104"/>
      <c r="Q14" s="105"/>
      <c r="R14" s="104"/>
      <c r="S14" s="104"/>
      <c r="T14" s="9" t="s">
        <v>85</v>
      </c>
      <c r="U14" s="4"/>
      <c r="V14" s="104"/>
      <c r="W14" s="104"/>
      <c r="X14" s="104"/>
      <c r="Y14" s="105"/>
      <c r="Z14" s="104"/>
      <c r="AA14" s="104"/>
      <c r="AB14" s="104"/>
      <c r="AC14" s="105"/>
    </row>
    <row r="15">
      <c r="A15" s="7"/>
      <c r="B15" s="350"/>
      <c r="C15" s="350"/>
      <c r="D15" s="124"/>
      <c r="E15" s="351">
        <v>44970.0</v>
      </c>
      <c r="F15" s="387"/>
      <c r="G15" s="124"/>
      <c r="H15" s="124"/>
      <c r="I15" s="351">
        <v>44971.0</v>
      </c>
      <c r="J15" s="124"/>
      <c r="K15" s="124"/>
      <c r="L15" s="124"/>
      <c r="M15" s="351">
        <v>44972.0</v>
      </c>
      <c r="N15" s="8"/>
      <c r="O15" s="126"/>
      <c r="P15" s="126"/>
      <c r="Q15" s="405">
        <v>44973.0</v>
      </c>
      <c r="R15" s="126"/>
      <c r="S15" s="126"/>
      <c r="T15" s="126"/>
      <c r="U15" s="405">
        <v>44974.0</v>
      </c>
      <c r="V15" s="126"/>
      <c r="W15" s="126"/>
      <c r="X15" s="126"/>
      <c r="Y15" s="405">
        <v>44975.0</v>
      </c>
      <c r="Z15" s="126"/>
      <c r="AA15" s="126"/>
      <c r="AB15" s="126"/>
      <c r="AC15" s="405">
        <v>44976.0</v>
      </c>
    </row>
    <row r="16">
      <c r="A16" s="107"/>
      <c r="B16" s="26"/>
      <c r="C16" s="26"/>
      <c r="D16" s="26" t="s">
        <v>2</v>
      </c>
      <c r="E16" s="26" t="s">
        <v>3</v>
      </c>
      <c r="F16" s="26"/>
      <c r="G16" s="26"/>
      <c r="H16" s="26" t="s">
        <v>2</v>
      </c>
      <c r="I16" s="26" t="s">
        <v>7</v>
      </c>
      <c r="J16" s="26"/>
      <c r="K16" s="26"/>
      <c r="L16" s="26" t="s">
        <v>2</v>
      </c>
      <c r="M16" s="26" t="s">
        <v>8</v>
      </c>
      <c r="N16" s="28"/>
      <c r="O16" s="29"/>
      <c r="P16" s="29" t="s">
        <v>2</v>
      </c>
      <c r="Q16" s="29" t="s">
        <v>9</v>
      </c>
      <c r="R16" s="29"/>
      <c r="S16" s="29"/>
      <c r="T16" s="29" t="s">
        <v>2</v>
      </c>
      <c r="U16" s="29" t="s">
        <v>10</v>
      </c>
      <c r="V16" s="29"/>
      <c r="W16" s="29"/>
      <c r="X16" s="29" t="s">
        <v>2</v>
      </c>
      <c r="Y16" s="29" t="s">
        <v>11</v>
      </c>
      <c r="Z16" s="29"/>
      <c r="AA16" s="29"/>
      <c r="AB16" s="29" t="s">
        <v>2</v>
      </c>
      <c r="AC16" s="29" t="s">
        <v>12</v>
      </c>
    </row>
    <row r="17">
      <c r="A17" s="116" t="s">
        <v>52</v>
      </c>
      <c r="B17" s="64"/>
      <c r="C17" s="45"/>
      <c r="D17" s="53"/>
      <c r="E17" s="39"/>
      <c r="F17" s="46"/>
      <c r="G17" s="45"/>
      <c r="H17" s="53"/>
      <c r="I17" s="39"/>
      <c r="J17" s="420" t="s">
        <v>36</v>
      </c>
      <c r="K17" s="495">
        <v>44973.0</v>
      </c>
      <c r="L17" s="40" t="s">
        <v>964</v>
      </c>
      <c r="M17" s="40" t="s">
        <v>499</v>
      </c>
      <c r="N17" s="292"/>
      <c r="O17" s="45"/>
      <c r="P17" s="39"/>
      <c r="Q17" s="39"/>
      <c r="R17" s="420"/>
      <c r="S17" s="37"/>
      <c r="T17" s="114"/>
      <c r="U17" s="110"/>
      <c r="V17" s="92"/>
      <c r="W17" s="45"/>
      <c r="X17" s="194"/>
      <c r="Y17" s="194"/>
      <c r="Z17" s="98"/>
      <c r="AA17" s="200"/>
      <c r="AB17" s="92"/>
      <c r="AC17" s="92"/>
    </row>
    <row r="18">
      <c r="A18" s="35" t="s">
        <v>88</v>
      </c>
      <c r="B18" s="43" t="s">
        <v>19</v>
      </c>
      <c r="C18" s="37">
        <v>44970.0</v>
      </c>
      <c r="D18" s="42" t="s">
        <v>279</v>
      </c>
      <c r="E18" s="108" t="s">
        <v>280</v>
      </c>
      <c r="F18" s="66" t="s">
        <v>22</v>
      </c>
      <c r="G18" s="37">
        <v>44971.0</v>
      </c>
      <c r="H18" s="42" t="s">
        <v>279</v>
      </c>
      <c r="I18" s="108" t="s">
        <v>280</v>
      </c>
      <c r="J18" s="43" t="s">
        <v>24</v>
      </c>
      <c r="K18" s="37">
        <v>44972.0</v>
      </c>
      <c r="L18" s="42" t="s">
        <v>529</v>
      </c>
      <c r="M18" s="108" t="s">
        <v>686</v>
      </c>
      <c r="N18" s="43" t="s">
        <v>26</v>
      </c>
      <c r="O18" s="37">
        <v>44973.0</v>
      </c>
      <c r="P18" s="42" t="s">
        <v>25</v>
      </c>
      <c r="Q18" s="108" t="s">
        <v>25</v>
      </c>
      <c r="R18" s="66" t="s">
        <v>56</v>
      </c>
      <c r="S18" s="37">
        <v>44974.0</v>
      </c>
      <c r="T18" s="42" t="s">
        <v>91</v>
      </c>
      <c r="U18" s="108" t="s">
        <v>92</v>
      </c>
      <c r="V18" s="66" t="s">
        <v>57</v>
      </c>
      <c r="W18" s="37">
        <v>44975.0</v>
      </c>
      <c r="X18" s="42" t="s">
        <v>279</v>
      </c>
      <c r="Y18" s="108" t="s">
        <v>280</v>
      </c>
      <c r="Z18" s="43" t="s">
        <v>93</v>
      </c>
      <c r="AA18" s="495">
        <v>44976.0</v>
      </c>
      <c r="AB18" s="42" t="s">
        <v>279</v>
      </c>
      <c r="AC18" s="110" t="s">
        <v>280</v>
      </c>
    </row>
    <row r="19">
      <c r="A19" s="116" t="s">
        <v>97</v>
      </c>
      <c r="B19" s="420" t="s">
        <v>33</v>
      </c>
      <c r="C19" s="495">
        <v>44971.0</v>
      </c>
      <c r="D19" s="96" t="s">
        <v>70</v>
      </c>
      <c r="E19" s="110" t="s">
        <v>71</v>
      </c>
      <c r="F19" s="421" t="s">
        <v>46</v>
      </c>
      <c r="G19" s="495">
        <v>44972.0</v>
      </c>
      <c r="H19" s="96" t="s">
        <v>70</v>
      </c>
      <c r="I19" s="110" t="s">
        <v>71</v>
      </c>
      <c r="J19" s="420" t="s">
        <v>36</v>
      </c>
      <c r="K19" s="495">
        <v>44973.0</v>
      </c>
      <c r="L19" s="96" t="s">
        <v>25</v>
      </c>
      <c r="M19" s="110" t="s">
        <v>25</v>
      </c>
      <c r="N19" s="420" t="s">
        <v>37</v>
      </c>
      <c r="O19" s="37">
        <v>44974.0</v>
      </c>
      <c r="P19" s="96" t="s">
        <v>70</v>
      </c>
      <c r="Q19" s="110" t="s">
        <v>71</v>
      </c>
      <c r="R19" s="420" t="s">
        <v>40</v>
      </c>
      <c r="S19" s="37">
        <v>44975.0</v>
      </c>
      <c r="T19" s="114" t="s">
        <v>104</v>
      </c>
      <c r="U19" s="110" t="s">
        <v>225</v>
      </c>
      <c r="V19" s="96" t="s">
        <v>43</v>
      </c>
      <c r="W19" s="37">
        <v>44976.0</v>
      </c>
      <c r="X19" s="114" t="s">
        <v>104</v>
      </c>
      <c r="Y19" s="110" t="s">
        <v>225</v>
      </c>
      <c r="Z19" s="420" t="s">
        <v>44</v>
      </c>
      <c r="AA19" s="495">
        <v>44977.0</v>
      </c>
      <c r="AB19" s="96" t="s">
        <v>275</v>
      </c>
      <c r="AC19" s="110" t="s">
        <v>39</v>
      </c>
    </row>
    <row r="20">
      <c r="A20" s="109" t="s">
        <v>403</v>
      </c>
      <c r="B20" s="420" t="s">
        <v>33</v>
      </c>
      <c r="C20" s="495">
        <v>44971.0</v>
      </c>
      <c r="D20" s="96" t="s">
        <v>98</v>
      </c>
      <c r="E20" s="110" t="s">
        <v>99</v>
      </c>
      <c r="F20" s="421" t="s">
        <v>46</v>
      </c>
      <c r="G20" s="495">
        <v>44972.0</v>
      </c>
      <c r="H20" s="96" t="s">
        <v>98</v>
      </c>
      <c r="I20" s="110" t="s">
        <v>99</v>
      </c>
      <c r="J20" s="420" t="s">
        <v>36</v>
      </c>
      <c r="K20" s="495">
        <v>44973.0</v>
      </c>
      <c r="L20" s="96" t="s">
        <v>281</v>
      </c>
      <c r="M20" s="110" t="s">
        <v>318</v>
      </c>
      <c r="N20" s="420" t="s">
        <v>37</v>
      </c>
      <c r="O20" s="37">
        <v>44974.0</v>
      </c>
      <c r="P20" s="96" t="s">
        <v>98</v>
      </c>
      <c r="Q20" s="110" t="s">
        <v>99</v>
      </c>
      <c r="R20" s="420" t="s">
        <v>40</v>
      </c>
      <c r="S20" s="37">
        <v>44975.0</v>
      </c>
      <c r="T20" s="114" t="s">
        <v>100</v>
      </c>
      <c r="U20" s="110" t="s">
        <v>101</v>
      </c>
      <c r="V20" s="96" t="s">
        <v>43</v>
      </c>
      <c r="W20" s="37">
        <v>44976.0</v>
      </c>
      <c r="X20" s="114" t="s">
        <v>100</v>
      </c>
      <c r="Y20" s="110" t="s">
        <v>101</v>
      </c>
      <c r="Z20" s="420" t="s">
        <v>44</v>
      </c>
      <c r="AA20" s="495">
        <v>44977.0</v>
      </c>
      <c r="AB20" s="96" t="s">
        <v>784</v>
      </c>
      <c r="AC20" s="110" t="s">
        <v>800</v>
      </c>
    </row>
    <row r="21">
      <c r="A21" s="109" t="s">
        <v>82</v>
      </c>
      <c r="B21" s="292"/>
      <c r="C21" s="200"/>
      <c r="D21" s="92"/>
      <c r="E21" s="92"/>
      <c r="F21" s="732"/>
      <c r="G21" s="200"/>
      <c r="H21" s="39"/>
      <c r="I21" s="39"/>
      <c r="J21" s="292"/>
      <c r="K21" s="200"/>
      <c r="L21" s="39"/>
      <c r="M21" s="39"/>
      <c r="N21" s="420" t="s">
        <v>37</v>
      </c>
      <c r="O21" s="37">
        <v>44974.0</v>
      </c>
      <c r="P21" s="38" t="s">
        <v>329</v>
      </c>
      <c r="Q21" s="39" t="s">
        <v>311</v>
      </c>
      <c r="R21" s="292"/>
      <c r="S21" s="45"/>
      <c r="T21" s="39"/>
      <c r="U21" s="39"/>
      <c r="V21" s="96" t="s">
        <v>43</v>
      </c>
      <c r="W21" s="37">
        <v>44976.0</v>
      </c>
      <c r="X21" s="38" t="s">
        <v>948</v>
      </c>
      <c r="Y21" s="108" t="s">
        <v>51</v>
      </c>
      <c r="Z21" s="420"/>
      <c r="AA21" s="495"/>
      <c r="AB21" s="108"/>
      <c r="AC21" s="108"/>
    </row>
    <row r="22">
      <c r="A22" s="35" t="s">
        <v>50</v>
      </c>
      <c r="B22" s="64"/>
      <c r="C22" s="45"/>
      <c r="D22" s="39"/>
      <c r="E22" s="39"/>
      <c r="F22" s="46"/>
      <c r="G22" s="45"/>
      <c r="H22" s="53"/>
      <c r="I22" s="39"/>
      <c r="J22" s="98"/>
      <c r="K22" s="200"/>
      <c r="L22" s="92"/>
      <c r="M22" s="92"/>
      <c r="N22" s="43" t="s">
        <v>26</v>
      </c>
      <c r="O22" s="37">
        <v>44973.0</v>
      </c>
      <c r="P22" s="145" t="s">
        <v>279</v>
      </c>
      <c r="Q22" s="40" t="s">
        <v>1</v>
      </c>
      <c r="R22" s="292"/>
      <c r="S22" s="45"/>
      <c r="T22" s="53"/>
      <c r="U22" s="39"/>
      <c r="V22" s="92"/>
      <c r="W22" s="45"/>
      <c r="X22" s="53"/>
      <c r="Y22" s="39"/>
      <c r="Z22" s="292"/>
      <c r="AA22" s="200"/>
      <c r="AB22" s="194"/>
      <c r="AC22" s="194"/>
    </row>
    <row r="23">
      <c r="A23" s="368"/>
      <c r="B23" s="361"/>
      <c r="C23" s="361"/>
      <c r="D23" s="3"/>
      <c r="E23" s="4"/>
      <c r="F23" s="124"/>
      <c r="G23" s="124"/>
      <c r="H23" s="6" t="s">
        <v>23</v>
      </c>
      <c r="I23" s="4"/>
      <c r="J23" s="124"/>
      <c r="K23" s="124"/>
      <c r="L23" s="7"/>
      <c r="M23" s="124"/>
      <c r="N23" s="8"/>
      <c r="O23" s="8"/>
      <c r="P23" s="8"/>
      <c r="Q23" s="126"/>
      <c r="R23" s="8"/>
      <c r="S23" s="8"/>
      <c r="T23" s="9" t="s">
        <v>23</v>
      </c>
      <c r="U23" s="4"/>
      <c r="V23" s="8"/>
      <c r="W23" s="8"/>
      <c r="X23" s="431"/>
      <c r="Y23" s="4"/>
      <c r="Z23" s="8"/>
      <c r="AA23" s="8"/>
      <c r="AB23" s="8"/>
      <c r="AC23" s="126"/>
    </row>
    <row r="24">
      <c r="A24" s="7"/>
      <c r="B24" s="350"/>
      <c r="C24" s="350"/>
      <c r="D24" s="124"/>
      <c r="E24" s="351">
        <v>44970.0</v>
      </c>
      <c r="F24" s="387"/>
      <c r="G24" s="124"/>
      <c r="H24" s="124"/>
      <c r="I24" s="351">
        <v>44971.0</v>
      </c>
      <c r="J24" s="124"/>
      <c r="K24" s="124"/>
      <c r="L24" s="124"/>
      <c r="M24" s="351">
        <v>44972.0</v>
      </c>
      <c r="N24" s="8"/>
      <c r="O24" s="126"/>
      <c r="P24" s="126"/>
      <c r="Q24" s="405">
        <v>44973.0</v>
      </c>
      <c r="R24" s="126"/>
      <c r="S24" s="126"/>
      <c r="T24" s="126"/>
      <c r="U24" s="405">
        <v>44974.0</v>
      </c>
      <c r="V24" s="126"/>
      <c r="W24" s="126"/>
      <c r="X24" s="126"/>
      <c r="Y24" s="405">
        <v>44975.0</v>
      </c>
      <c r="Z24" s="126"/>
      <c r="AA24" s="126"/>
      <c r="AB24" s="126"/>
      <c r="AC24" s="405">
        <v>44976.0</v>
      </c>
    </row>
    <row r="25">
      <c r="A25" s="107"/>
      <c r="B25" s="26"/>
      <c r="C25" s="26"/>
      <c r="D25" s="26" t="s">
        <v>2</v>
      </c>
      <c r="E25" s="26" t="s">
        <v>7</v>
      </c>
      <c r="F25" s="26"/>
      <c r="G25" s="26"/>
      <c r="H25" s="26" t="s">
        <v>2</v>
      </c>
      <c r="I25" s="26" t="s">
        <v>7</v>
      </c>
      <c r="J25" s="26"/>
      <c r="K25" s="26"/>
      <c r="L25" s="26" t="s">
        <v>2</v>
      </c>
      <c r="M25" s="26" t="s">
        <v>8</v>
      </c>
      <c r="N25" s="28"/>
      <c r="O25" s="29"/>
      <c r="P25" s="29" t="s">
        <v>2</v>
      </c>
      <c r="Q25" s="29" t="s">
        <v>9</v>
      </c>
      <c r="R25" s="29"/>
      <c r="S25" s="29"/>
      <c r="T25" s="29" t="s">
        <v>2</v>
      </c>
      <c r="U25" s="29" t="s">
        <v>10</v>
      </c>
      <c r="V25" s="29"/>
      <c r="W25" s="29"/>
      <c r="X25" s="29" t="s">
        <v>2</v>
      </c>
      <c r="Y25" s="29" t="s">
        <v>11</v>
      </c>
      <c r="Z25" s="29"/>
      <c r="AA25" s="29"/>
      <c r="AB25" s="29" t="s">
        <v>2</v>
      </c>
      <c r="AC25" s="29" t="s">
        <v>12</v>
      </c>
    </row>
    <row r="26">
      <c r="A26" s="35" t="s">
        <v>123</v>
      </c>
      <c r="B26" s="275" t="s">
        <v>62</v>
      </c>
      <c r="C26" s="495">
        <v>44971.0</v>
      </c>
      <c r="D26" s="352" t="s">
        <v>951</v>
      </c>
      <c r="E26" s="353" t="s">
        <v>903</v>
      </c>
      <c r="F26" s="369" t="s">
        <v>131</v>
      </c>
      <c r="G26" s="495">
        <v>44972.0</v>
      </c>
      <c r="H26" s="352" t="s">
        <v>117</v>
      </c>
      <c r="I26" s="353" t="s">
        <v>538</v>
      </c>
      <c r="J26" s="369" t="s">
        <v>64</v>
      </c>
      <c r="K26" s="495">
        <v>44973.0</v>
      </c>
      <c r="L26" s="131" t="s">
        <v>117</v>
      </c>
      <c r="M26" s="433" t="s">
        <v>538</v>
      </c>
      <c r="N26" s="434" t="s">
        <v>67</v>
      </c>
      <c r="O26" s="37">
        <v>44974.0</v>
      </c>
      <c r="P26" s="131" t="s">
        <v>951</v>
      </c>
      <c r="Q26" s="433" t="s">
        <v>903</v>
      </c>
      <c r="R26" s="434" t="s">
        <v>78</v>
      </c>
      <c r="S26" s="37">
        <v>44975.0</v>
      </c>
      <c r="T26" s="131" t="s">
        <v>25</v>
      </c>
      <c r="U26" s="433" t="s">
        <v>25</v>
      </c>
      <c r="V26" s="434" t="s">
        <v>79</v>
      </c>
      <c r="W26" s="37">
        <v>44976.0</v>
      </c>
      <c r="X26" s="131" t="s">
        <v>117</v>
      </c>
      <c r="Y26" s="433" t="s">
        <v>538</v>
      </c>
      <c r="Z26" s="434" t="s">
        <v>27</v>
      </c>
      <c r="AA26" s="495">
        <v>44977.0</v>
      </c>
      <c r="AB26" s="131" t="s">
        <v>117</v>
      </c>
      <c r="AC26" s="433" t="s">
        <v>538</v>
      </c>
    </row>
    <row r="27">
      <c r="A27" s="35" t="s">
        <v>501</v>
      </c>
      <c r="B27" s="275" t="s">
        <v>33</v>
      </c>
      <c r="C27" s="495">
        <v>44971.0</v>
      </c>
      <c r="D27" s="352" t="s">
        <v>25</v>
      </c>
      <c r="E27" s="353" t="s">
        <v>25</v>
      </c>
      <c r="F27" s="369" t="s">
        <v>46</v>
      </c>
      <c r="G27" s="495">
        <v>44972.0</v>
      </c>
      <c r="H27" s="352" t="s">
        <v>124</v>
      </c>
      <c r="I27" s="353" t="s">
        <v>125</v>
      </c>
      <c r="J27" s="38" t="s">
        <v>36</v>
      </c>
      <c r="K27" s="495">
        <v>44973.0</v>
      </c>
      <c r="L27" s="352" t="s">
        <v>124</v>
      </c>
      <c r="M27" s="353" t="s">
        <v>125</v>
      </c>
      <c r="N27" s="96" t="s">
        <v>37</v>
      </c>
      <c r="O27" s="37">
        <v>44974.0</v>
      </c>
      <c r="P27" s="131" t="s">
        <v>221</v>
      </c>
      <c r="Q27" s="433" t="s">
        <v>222</v>
      </c>
      <c r="R27" s="435" t="s">
        <v>40</v>
      </c>
      <c r="S27" s="37">
        <v>44975.0</v>
      </c>
      <c r="T27" s="131" t="s">
        <v>128</v>
      </c>
      <c r="U27" s="433" t="s">
        <v>129</v>
      </c>
      <c r="V27" s="435" t="s">
        <v>43</v>
      </c>
      <c r="W27" s="37">
        <v>44976.0</v>
      </c>
      <c r="X27" s="131" t="s">
        <v>124</v>
      </c>
      <c r="Y27" s="433" t="s">
        <v>125</v>
      </c>
      <c r="Z27" s="96" t="s">
        <v>44</v>
      </c>
      <c r="AA27" s="495">
        <v>44977.0</v>
      </c>
      <c r="AB27" s="131" t="s">
        <v>124</v>
      </c>
      <c r="AC27" s="433" t="s">
        <v>125</v>
      </c>
    </row>
    <row r="28" ht="19.5" customHeight="1">
      <c r="A28" s="35" t="s">
        <v>50</v>
      </c>
      <c r="B28" s="275" t="s">
        <v>33</v>
      </c>
      <c r="C28" s="495">
        <v>44971.0</v>
      </c>
      <c r="D28" s="374" t="s">
        <v>221</v>
      </c>
      <c r="E28" s="374" t="s">
        <v>222</v>
      </c>
      <c r="J28" s="1"/>
      <c r="K28" s="45"/>
      <c r="L28" s="1"/>
      <c r="M28" s="1"/>
      <c r="R28" s="432" t="s">
        <v>78</v>
      </c>
      <c r="S28" s="146">
        <v>44975.0</v>
      </c>
      <c r="T28" s="147" t="s">
        <v>121</v>
      </c>
      <c r="U28" s="147" t="s">
        <v>49</v>
      </c>
    </row>
    <row r="29">
      <c r="A29" s="67" t="s">
        <v>54</v>
      </c>
      <c r="H29" s="140"/>
      <c r="I29" s="140"/>
      <c r="R29" s="436" t="s">
        <v>40</v>
      </c>
      <c r="S29" s="146">
        <v>44975.0</v>
      </c>
      <c r="T29" s="40" t="s">
        <v>948</v>
      </c>
      <c r="U29" s="40" t="s">
        <v>51</v>
      </c>
    </row>
    <row r="30">
      <c r="H30" s="6" t="s">
        <v>49</v>
      </c>
      <c r="I30" s="4"/>
      <c r="T30" s="9" t="s">
        <v>49</v>
      </c>
      <c r="U30" s="4"/>
    </row>
    <row r="31">
      <c r="A31" s="7"/>
      <c r="B31" s="350"/>
      <c r="C31" s="350"/>
      <c r="D31" s="124"/>
      <c r="E31" s="351">
        <v>44970.0</v>
      </c>
      <c r="F31" s="387"/>
      <c r="G31" s="124"/>
      <c r="H31" s="124"/>
      <c r="I31" s="351">
        <v>44971.0</v>
      </c>
      <c r="J31" s="124"/>
      <c r="K31" s="124"/>
      <c r="L31" s="124"/>
      <c r="M31" s="351">
        <v>44972.0</v>
      </c>
      <c r="N31" s="8"/>
      <c r="O31" s="126"/>
      <c r="P31" s="126"/>
      <c r="Q31" s="405">
        <v>44973.0</v>
      </c>
      <c r="R31" s="126"/>
      <c r="S31" s="126"/>
      <c r="T31" s="126"/>
      <c r="U31" s="405">
        <v>44974.0</v>
      </c>
      <c r="V31" s="126"/>
      <c r="W31" s="126"/>
      <c r="X31" s="126"/>
      <c r="Y31" s="405">
        <v>44975.0</v>
      </c>
      <c r="Z31" s="126"/>
      <c r="AA31" s="126"/>
      <c r="AB31" s="126"/>
      <c r="AC31" s="405">
        <v>44976.0</v>
      </c>
    </row>
    <row r="32">
      <c r="A32" s="107"/>
      <c r="B32" s="26"/>
      <c r="C32" s="26"/>
      <c r="D32" s="26" t="s">
        <v>2</v>
      </c>
      <c r="E32" s="26" t="s">
        <v>7</v>
      </c>
      <c r="F32" s="26"/>
      <c r="G32" s="26"/>
      <c r="H32" s="26" t="s">
        <v>2</v>
      </c>
      <c r="I32" s="26" t="s">
        <v>7</v>
      </c>
      <c r="L32" s="26" t="s">
        <v>2</v>
      </c>
      <c r="M32" s="26" t="s">
        <v>7</v>
      </c>
      <c r="P32" s="29" t="s">
        <v>2</v>
      </c>
      <c r="Q32" s="29" t="s">
        <v>7</v>
      </c>
      <c r="T32" s="29" t="s">
        <v>2</v>
      </c>
      <c r="U32" s="29" t="s">
        <v>7</v>
      </c>
      <c r="X32" s="29" t="s">
        <v>2</v>
      </c>
      <c r="Y32" s="29" t="s">
        <v>7</v>
      </c>
      <c r="AB32" s="29" t="s">
        <v>2</v>
      </c>
      <c r="AC32" s="29" t="s">
        <v>7</v>
      </c>
    </row>
    <row r="33">
      <c r="A33" s="67" t="s">
        <v>50</v>
      </c>
      <c r="B33" s="41" t="s">
        <v>33</v>
      </c>
      <c r="C33" s="495">
        <v>44971.0</v>
      </c>
      <c r="D33" s="131" t="s">
        <v>955</v>
      </c>
      <c r="E33" s="147" t="s">
        <v>23</v>
      </c>
      <c r="F33" s="66" t="s">
        <v>22</v>
      </c>
      <c r="G33" s="37">
        <v>44971.0</v>
      </c>
      <c r="H33" s="53" t="s">
        <v>51</v>
      </c>
      <c r="I33" s="39" t="s">
        <v>51</v>
      </c>
      <c r="J33" s="38" t="s">
        <v>36</v>
      </c>
      <c r="K33" s="495">
        <v>44973.0</v>
      </c>
      <c r="L33" s="131" t="s">
        <v>580</v>
      </c>
      <c r="M33" s="147" t="s">
        <v>51</v>
      </c>
      <c r="N33" s="96" t="s">
        <v>37</v>
      </c>
      <c r="O33" s="37">
        <v>44974.0</v>
      </c>
      <c r="P33" s="147" t="s">
        <v>31</v>
      </c>
      <c r="Q33" s="147" t="s">
        <v>1</v>
      </c>
      <c r="R33" s="435" t="s">
        <v>40</v>
      </c>
      <c r="S33" s="37">
        <v>44975.0</v>
      </c>
      <c r="T33" s="131" t="s">
        <v>986</v>
      </c>
      <c r="U33" s="147" t="s">
        <v>23</v>
      </c>
      <c r="V33" s="435" t="s">
        <v>43</v>
      </c>
      <c r="W33" s="37">
        <v>44976.0</v>
      </c>
      <c r="X33" s="434" t="s">
        <v>581</v>
      </c>
      <c r="Y33" s="297" t="s">
        <v>106</v>
      </c>
      <c r="Z33" s="96" t="s">
        <v>44</v>
      </c>
      <c r="AA33" s="495">
        <v>44977.0</v>
      </c>
      <c r="AB33" s="434" t="s">
        <v>137</v>
      </c>
      <c r="AC33" s="297" t="s">
        <v>138</v>
      </c>
    </row>
    <row r="34">
      <c r="A34" s="165"/>
      <c r="B34" s="171"/>
      <c r="C34" s="171"/>
      <c r="D34" s="437"/>
      <c r="E34" s="81"/>
      <c r="F34" s="438"/>
      <c r="G34" s="439"/>
      <c r="H34" s="440" t="s">
        <v>499</v>
      </c>
      <c r="I34" s="4"/>
      <c r="J34" s="441"/>
      <c r="K34" s="442"/>
      <c r="L34" s="155"/>
      <c r="M34" s="15"/>
      <c r="N34" s="155"/>
      <c r="O34" s="165"/>
      <c r="P34" s="16"/>
      <c r="Q34" s="12"/>
      <c r="R34" s="153"/>
      <c r="S34" s="171"/>
      <c r="T34" s="440" t="s">
        <v>499</v>
      </c>
      <c r="U34" s="4"/>
      <c r="V34" s="444"/>
      <c r="W34" s="444"/>
      <c r="X34" s="444"/>
      <c r="Y34" s="438"/>
      <c r="Z34" s="153"/>
      <c r="AA34" s="153"/>
      <c r="AB34" s="153"/>
      <c r="AC34" s="438"/>
    </row>
    <row r="35">
      <c r="A35" s="7"/>
      <c r="B35" s="350"/>
      <c r="C35" s="350"/>
      <c r="D35" s="124"/>
      <c r="E35" s="351">
        <v>44970.0</v>
      </c>
      <c r="F35" s="387"/>
      <c r="G35" s="124"/>
      <c r="H35" s="124"/>
      <c r="I35" s="351">
        <v>44971.0</v>
      </c>
      <c r="J35" s="124"/>
      <c r="K35" s="124"/>
      <c r="L35" s="124"/>
      <c r="M35" s="351">
        <v>44972.0</v>
      </c>
      <c r="N35" s="8"/>
      <c r="O35" s="126"/>
      <c r="P35" s="126"/>
      <c r="Q35" s="405">
        <v>44973.0</v>
      </c>
      <c r="R35" s="126"/>
      <c r="S35" s="126"/>
      <c r="T35" s="126"/>
      <c r="U35" s="405">
        <v>44974.0</v>
      </c>
      <c r="V35" s="126"/>
      <c r="W35" s="126"/>
      <c r="X35" s="126"/>
      <c r="Y35" s="405">
        <v>44975.0</v>
      </c>
      <c r="Z35" s="126"/>
      <c r="AA35" s="126"/>
      <c r="AB35" s="126"/>
      <c r="AC35" s="405">
        <v>44976.0</v>
      </c>
    </row>
    <row r="36">
      <c r="A36" s="15"/>
      <c r="B36" s="177"/>
      <c r="C36" s="177"/>
      <c r="D36" s="447" t="s">
        <v>2</v>
      </c>
      <c r="E36" s="448" t="s">
        <v>3</v>
      </c>
      <c r="F36" s="448"/>
      <c r="G36" s="448"/>
      <c r="H36" s="448" t="s">
        <v>2</v>
      </c>
      <c r="I36" s="448" t="s">
        <v>7</v>
      </c>
      <c r="J36" s="447"/>
      <c r="K36" s="449"/>
      <c r="L36" s="447" t="s">
        <v>2</v>
      </c>
      <c r="M36" s="447" t="s">
        <v>8</v>
      </c>
      <c r="N36" s="741"/>
      <c r="O36" s="447"/>
      <c r="P36" s="447" t="s">
        <v>2</v>
      </c>
      <c r="Q36" s="447" t="s">
        <v>9</v>
      </c>
      <c r="R36" s="448"/>
      <c r="S36" s="448"/>
      <c r="T36" s="448" t="s">
        <v>2</v>
      </c>
      <c r="U36" s="448" t="s">
        <v>10</v>
      </c>
      <c r="V36" s="448"/>
      <c r="W36" s="448"/>
      <c r="X36" s="448" t="s">
        <v>2</v>
      </c>
      <c r="Y36" s="448" t="s">
        <v>11</v>
      </c>
      <c r="Z36" s="448"/>
      <c r="AA36" s="448"/>
      <c r="AB36" s="448" t="s">
        <v>2</v>
      </c>
      <c r="AC36" s="448" t="s">
        <v>12</v>
      </c>
    </row>
    <row r="37">
      <c r="A37" s="726" t="s">
        <v>52</v>
      </c>
      <c r="B37" s="41" t="s">
        <v>33</v>
      </c>
      <c r="C37" s="495">
        <v>44971.0</v>
      </c>
      <c r="D37" s="95" t="s">
        <v>288</v>
      </c>
      <c r="E37" s="742" t="s">
        <v>51</v>
      </c>
      <c r="F37" s="501" t="s">
        <v>46</v>
      </c>
      <c r="G37" s="37">
        <v>44971.0</v>
      </c>
      <c r="H37" s="95" t="s">
        <v>288</v>
      </c>
      <c r="I37" s="742" t="s">
        <v>51</v>
      </c>
      <c r="J37" s="38" t="s">
        <v>36</v>
      </c>
      <c r="K37" s="495">
        <v>44973.0</v>
      </c>
      <c r="L37" s="131" t="s">
        <v>581</v>
      </c>
      <c r="M37" s="147" t="s">
        <v>31</v>
      </c>
      <c r="N37" s="96" t="s">
        <v>37</v>
      </c>
      <c r="O37" s="37">
        <v>44974.0</v>
      </c>
      <c r="P37" s="131" t="s">
        <v>581</v>
      </c>
      <c r="Q37" s="147" t="s">
        <v>1</v>
      </c>
      <c r="R37" s="420" t="s">
        <v>40</v>
      </c>
      <c r="S37" s="37">
        <v>44975.0</v>
      </c>
      <c r="T37" s="98" t="s">
        <v>25</v>
      </c>
      <c r="U37" s="98" t="s">
        <v>25</v>
      </c>
      <c r="V37" s="501" t="s">
        <v>79</v>
      </c>
      <c r="W37" s="37">
        <v>44976.0</v>
      </c>
      <c r="X37" s="95" t="s">
        <v>65</v>
      </c>
      <c r="Y37" s="98" t="s">
        <v>1</v>
      </c>
      <c r="Z37" s="420" t="s">
        <v>44</v>
      </c>
      <c r="AA37" s="495">
        <v>44977.0</v>
      </c>
      <c r="AB37" s="98" t="s">
        <v>1</v>
      </c>
      <c r="AC37" s="98" t="s">
        <v>1</v>
      </c>
    </row>
    <row r="38">
      <c r="A38" s="67"/>
      <c r="D38" s="68"/>
    </row>
    <row r="39">
      <c r="A39" s="67"/>
      <c r="D39" s="68"/>
      <c r="H39" s="6" t="s">
        <v>151</v>
      </c>
      <c r="I39" s="4"/>
    </row>
    <row r="40">
      <c r="A40" s="67"/>
      <c r="D40" s="38" t="s">
        <v>49</v>
      </c>
      <c r="E40" s="39" t="s">
        <v>23</v>
      </c>
      <c r="H40" s="53" t="s">
        <v>51</v>
      </c>
      <c r="I40" s="39" t="s">
        <v>7</v>
      </c>
      <c r="L40" s="92" t="s">
        <v>51</v>
      </c>
      <c r="M40" s="92" t="s">
        <v>49</v>
      </c>
      <c r="P40" s="92" t="s">
        <v>31</v>
      </c>
      <c r="Q40" s="92" t="s">
        <v>1</v>
      </c>
      <c r="T40" s="92" t="s">
        <v>23</v>
      </c>
      <c r="U40" s="92" t="s">
        <v>987</v>
      </c>
      <c r="X40" s="108" t="s">
        <v>49</v>
      </c>
      <c r="Y40" s="108" t="s">
        <v>1</v>
      </c>
      <c r="AB40" s="108" t="s">
        <v>1</v>
      </c>
      <c r="AC40" s="108" t="s">
        <v>49</v>
      </c>
    </row>
    <row r="41">
      <c r="A41" s="693" t="s">
        <v>50</v>
      </c>
      <c r="B41" s="41" t="s">
        <v>33</v>
      </c>
      <c r="C41" s="495">
        <v>44971.0</v>
      </c>
      <c r="D41" s="131" t="s">
        <v>955</v>
      </c>
      <c r="E41" s="374" t="s">
        <v>221</v>
      </c>
      <c r="F41" s="66" t="s">
        <v>22</v>
      </c>
      <c r="G41" s="37">
        <v>44971.0</v>
      </c>
      <c r="H41" s="300" t="s">
        <v>279</v>
      </c>
      <c r="I41" s="98" t="s">
        <v>280</v>
      </c>
      <c r="J41" s="95" t="s">
        <v>24</v>
      </c>
      <c r="K41" s="495">
        <v>44972.0</v>
      </c>
      <c r="L41" s="300" t="s">
        <v>211</v>
      </c>
      <c r="M41" s="131" t="s">
        <v>580</v>
      </c>
      <c r="N41" s="43" t="s">
        <v>26</v>
      </c>
      <c r="O41" s="37">
        <v>44973.0</v>
      </c>
      <c r="P41" s="145" t="s">
        <v>279</v>
      </c>
      <c r="Q41" s="481" t="s">
        <v>594</v>
      </c>
      <c r="R41" s="420" t="s">
        <v>40</v>
      </c>
      <c r="S41" s="37">
        <v>44975.0</v>
      </c>
      <c r="T41" s="147" t="s">
        <v>121</v>
      </c>
      <c r="U41" s="131" t="s">
        <v>47</v>
      </c>
      <c r="V41" s="96" t="s">
        <v>43</v>
      </c>
      <c r="W41" s="37">
        <v>44976.0</v>
      </c>
      <c r="X41" s="434" t="s">
        <v>581</v>
      </c>
      <c r="Y41" s="432" t="s">
        <v>985</v>
      </c>
      <c r="Z41" s="420" t="s">
        <v>44</v>
      </c>
      <c r="AA41" s="495">
        <v>44977.0</v>
      </c>
      <c r="AB41" s="432" t="s">
        <v>196</v>
      </c>
      <c r="AC41" s="434" t="s">
        <v>580</v>
      </c>
    </row>
    <row r="42">
      <c r="A42" s="67"/>
      <c r="D42" s="53"/>
      <c r="E42" s="39"/>
      <c r="H42" s="98"/>
      <c r="I42" s="197"/>
      <c r="L42" s="98"/>
      <c r="M42" s="39"/>
      <c r="P42" s="53"/>
      <c r="Q42" s="39"/>
      <c r="T42" s="53"/>
      <c r="U42" s="39"/>
      <c r="X42" s="53"/>
      <c r="Y42" s="39"/>
      <c r="AB42" s="53"/>
      <c r="AC42" s="39"/>
    </row>
    <row r="43">
      <c r="A43" s="67"/>
      <c r="D43" s="53" t="s">
        <v>499</v>
      </c>
      <c r="E43" s="39" t="s">
        <v>51</v>
      </c>
      <c r="H43" s="53" t="s">
        <v>499</v>
      </c>
      <c r="I43" s="39" t="s">
        <v>51</v>
      </c>
      <c r="L43" s="53" t="s">
        <v>499</v>
      </c>
      <c r="M43" s="39" t="s">
        <v>31</v>
      </c>
      <c r="P43" s="53" t="s">
        <v>499</v>
      </c>
      <c r="Q43" s="108" t="s">
        <v>1</v>
      </c>
      <c r="T43" s="53" t="s">
        <v>499</v>
      </c>
      <c r="U43" s="108" t="s">
        <v>958</v>
      </c>
      <c r="X43" s="53" t="s">
        <v>499</v>
      </c>
      <c r="Y43" s="53" t="s">
        <v>1</v>
      </c>
      <c r="AB43" s="53" t="s">
        <v>1</v>
      </c>
      <c r="AC43" s="39" t="s">
        <v>1</v>
      </c>
    </row>
    <row r="44">
      <c r="A44" s="716" t="s">
        <v>52</v>
      </c>
      <c r="B44" s="41" t="s">
        <v>33</v>
      </c>
      <c r="C44" s="495">
        <v>44971.0</v>
      </c>
      <c r="D44" s="95" t="s">
        <v>288</v>
      </c>
      <c r="E44" s="300" t="s">
        <v>961</v>
      </c>
      <c r="F44" s="501" t="s">
        <v>46</v>
      </c>
      <c r="G44" s="37">
        <v>44972.0</v>
      </c>
      <c r="H44" s="95" t="s">
        <v>288</v>
      </c>
      <c r="I44" s="300" t="s">
        <v>961</v>
      </c>
      <c r="J44" s="38" t="s">
        <v>36</v>
      </c>
      <c r="K44" s="495">
        <v>44973.0</v>
      </c>
      <c r="L44" s="131" t="s">
        <v>581</v>
      </c>
      <c r="M44" s="40" t="s">
        <v>964</v>
      </c>
      <c r="N44" s="96" t="s">
        <v>37</v>
      </c>
      <c r="O44" s="37">
        <v>44974.0</v>
      </c>
      <c r="P44" s="131" t="s">
        <v>581</v>
      </c>
      <c r="Q44" s="40" t="s">
        <v>564</v>
      </c>
      <c r="R44" s="420" t="s">
        <v>40</v>
      </c>
      <c r="S44" s="37">
        <v>44975.0</v>
      </c>
      <c r="T44" s="44" t="s">
        <v>25</v>
      </c>
      <c r="U44" s="92" t="s">
        <v>25</v>
      </c>
      <c r="V44" s="501" t="s">
        <v>79</v>
      </c>
      <c r="W44" s="37">
        <v>44976.0</v>
      </c>
      <c r="X44" s="95" t="s">
        <v>65</v>
      </c>
      <c r="Y44" s="147" t="s">
        <v>594</v>
      </c>
      <c r="Z44" s="420" t="s">
        <v>44</v>
      </c>
      <c r="AA44" s="495">
        <v>44977.0</v>
      </c>
      <c r="AB44" s="148" t="s">
        <v>960</v>
      </c>
      <c r="AC44" s="92" t="s">
        <v>725</v>
      </c>
    </row>
    <row r="45">
      <c r="A45" s="67"/>
      <c r="D45" s="68"/>
    </row>
    <row r="46">
      <c r="A46" s="67"/>
      <c r="D46" s="68"/>
    </row>
    <row r="47">
      <c r="A47" s="67"/>
      <c r="D47" s="68"/>
    </row>
    <row r="48">
      <c r="A48" s="67" t="s">
        <v>18</v>
      </c>
      <c r="D48" s="68" t="s">
        <v>172</v>
      </c>
    </row>
    <row r="49">
      <c r="A49" s="67" t="s">
        <v>52</v>
      </c>
      <c r="D49" s="68" t="s">
        <v>170</v>
      </c>
    </row>
    <row r="50">
      <c r="A50" s="67" t="s">
        <v>176</v>
      </c>
      <c r="D50" s="68" t="s">
        <v>988</v>
      </c>
    </row>
    <row r="51">
      <c r="A51" s="67" t="s">
        <v>54</v>
      </c>
      <c r="D51" s="68" t="s">
        <v>171</v>
      </c>
      <c r="Y51" s="228"/>
      <c r="Z51" s="228"/>
    </row>
    <row r="52">
      <c r="A52" s="67" t="s">
        <v>88</v>
      </c>
      <c r="D52" s="68" t="s">
        <v>169</v>
      </c>
    </row>
    <row r="53">
      <c r="A53" s="225" t="s">
        <v>403</v>
      </c>
      <c r="B53" s="152"/>
      <c r="C53" s="153"/>
      <c r="D53" s="152" t="s">
        <v>989</v>
      </c>
      <c r="E53" s="153"/>
      <c r="F53" s="153"/>
    </row>
    <row r="54">
      <c r="A54" s="225" t="s">
        <v>82</v>
      </c>
      <c r="B54" s="152"/>
      <c r="C54" s="153"/>
      <c r="D54" s="152" t="s">
        <v>175</v>
      </c>
      <c r="E54" s="153"/>
      <c r="F54" s="153"/>
    </row>
    <row r="55">
      <c r="A55" s="225" t="s">
        <v>97</v>
      </c>
      <c r="B55" s="152"/>
      <c r="C55" s="153"/>
      <c r="D55" s="68" t="s">
        <v>169</v>
      </c>
      <c r="E55" s="153"/>
      <c r="F55" s="153"/>
    </row>
    <row r="56">
      <c r="A56" s="225" t="s">
        <v>123</v>
      </c>
      <c r="B56" s="152"/>
      <c r="C56" s="153"/>
      <c r="D56" s="152" t="s">
        <v>170</v>
      </c>
      <c r="E56" s="236"/>
      <c r="F56" s="153"/>
    </row>
    <row r="57">
      <c r="A57" s="225" t="s">
        <v>501</v>
      </c>
      <c r="B57" s="152"/>
      <c r="C57" s="153"/>
      <c r="D57" s="152" t="s">
        <v>175</v>
      </c>
      <c r="E57" s="236"/>
      <c r="F57" s="153"/>
    </row>
    <row r="58">
      <c r="A58" s="225" t="s">
        <v>69</v>
      </c>
      <c r="B58" s="152"/>
      <c r="C58" s="153"/>
      <c r="D58" s="152" t="s">
        <v>990</v>
      </c>
      <c r="E58" s="236"/>
      <c r="F58" s="153"/>
    </row>
    <row r="59">
      <c r="A59" s="225" t="s">
        <v>45</v>
      </c>
      <c r="B59" s="153"/>
      <c r="C59" s="153"/>
      <c r="D59" s="152" t="s">
        <v>166</v>
      </c>
      <c r="E59" s="136"/>
      <c r="F59" s="117"/>
    </row>
    <row r="60">
      <c r="A60" s="153"/>
      <c r="B60" s="153"/>
      <c r="C60" s="153"/>
      <c r="D60" s="153"/>
      <c r="E60" s="136"/>
      <c r="F60" s="117"/>
    </row>
    <row r="61">
      <c r="A61" s="153"/>
      <c r="B61" s="153"/>
      <c r="C61" s="153"/>
      <c r="D61" s="153" t="s">
        <v>1</v>
      </c>
      <c r="E61" s="136">
        <v>53.0</v>
      </c>
      <c r="F61" s="117"/>
    </row>
    <row r="62">
      <c r="A62" s="153"/>
      <c r="B62" s="153"/>
      <c r="C62" s="153"/>
      <c r="D62" s="153" t="s">
        <v>547</v>
      </c>
      <c r="E62" s="136"/>
      <c r="F62" s="153"/>
    </row>
    <row r="63">
      <c r="A63" s="153"/>
      <c r="B63" s="153"/>
      <c r="C63" s="153"/>
      <c r="D63" s="153" t="s">
        <v>31</v>
      </c>
      <c r="E63" s="152"/>
      <c r="F63" s="153"/>
    </row>
    <row r="64">
      <c r="A64" s="153"/>
      <c r="B64" s="153"/>
      <c r="C64" s="153"/>
      <c r="D64" s="153" t="s">
        <v>23</v>
      </c>
      <c r="E64" s="136">
        <v>73.5</v>
      </c>
      <c r="F64" s="153"/>
    </row>
    <row r="65">
      <c r="A65" s="153"/>
      <c r="B65" s="153"/>
      <c r="C65" s="153"/>
      <c r="D65" s="152" t="s">
        <v>49</v>
      </c>
      <c r="E65" s="380">
        <v>23.0</v>
      </c>
      <c r="F65" s="153"/>
    </row>
    <row r="66">
      <c r="D66" s="68" t="s">
        <v>51</v>
      </c>
      <c r="E66" s="99">
        <v>161.0</v>
      </c>
    </row>
  </sheetData>
  <mergeCells count="16">
    <mergeCell ref="H23:I23"/>
    <mergeCell ref="T23:U23"/>
    <mergeCell ref="X23:Y23"/>
    <mergeCell ref="H30:I30"/>
    <mergeCell ref="T30:U30"/>
    <mergeCell ref="D34:E34"/>
    <mergeCell ref="H34:I34"/>
    <mergeCell ref="T34:U34"/>
    <mergeCell ref="H39:I39"/>
    <mergeCell ref="D1:E1"/>
    <mergeCell ref="H1:I1"/>
    <mergeCell ref="T1:U1"/>
    <mergeCell ref="D14:E14"/>
    <mergeCell ref="H14:I14"/>
    <mergeCell ref="T14:U14"/>
    <mergeCell ref="D23:E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38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21.75"/>
  </cols>
  <sheetData>
    <row r="1">
      <c r="A1" s="337" t="s">
        <v>495</v>
      </c>
      <c r="B1" s="386" t="s">
        <v>670</v>
      </c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15</v>
      </c>
      <c r="I1" s="337" t="s">
        <v>6</v>
      </c>
      <c r="J1" s="337" t="s">
        <v>187</v>
      </c>
      <c r="K1" s="337" t="s">
        <v>188</v>
      </c>
      <c r="L1" s="337" t="s">
        <v>167</v>
      </c>
    </row>
    <row r="2">
      <c r="A2" s="258">
        <v>44957.0</v>
      </c>
      <c r="B2" s="152" t="s">
        <v>123</v>
      </c>
      <c r="C2" s="68" t="s">
        <v>23</v>
      </c>
      <c r="D2" s="259" t="s">
        <v>171</v>
      </c>
      <c r="E2" s="258">
        <v>44958.0</v>
      </c>
      <c r="F2" s="238">
        <v>0.0625</v>
      </c>
      <c r="G2" s="238">
        <v>0.2916666666666667</v>
      </c>
      <c r="H2" s="236">
        <v>5.5</v>
      </c>
      <c r="I2" s="236">
        <v>0.0</v>
      </c>
      <c r="J2" s="236">
        <v>1.0</v>
      </c>
      <c r="K2" s="236">
        <v>4.5</v>
      </c>
      <c r="L2" s="153"/>
    </row>
    <row r="3">
      <c r="A3" s="258">
        <v>44957.0</v>
      </c>
      <c r="B3" s="153" t="s">
        <v>501</v>
      </c>
      <c r="C3" s="152" t="s">
        <v>23</v>
      </c>
      <c r="D3" s="259" t="s">
        <v>171</v>
      </c>
      <c r="E3" s="258">
        <v>44958.0</v>
      </c>
      <c r="F3" s="235">
        <v>0.0</v>
      </c>
      <c r="G3" s="235">
        <v>0.0</v>
      </c>
      <c r="H3" s="236">
        <v>0.0</v>
      </c>
      <c r="I3" s="236">
        <v>0.0</v>
      </c>
      <c r="J3" s="236">
        <v>0.0</v>
      </c>
      <c r="K3" s="236">
        <v>0.0</v>
      </c>
      <c r="L3" s="153" t="s">
        <v>25</v>
      </c>
    </row>
    <row r="4">
      <c r="A4" s="258">
        <v>44957.0</v>
      </c>
      <c r="B4" s="153" t="s">
        <v>45</v>
      </c>
      <c r="C4" s="68" t="s">
        <v>23</v>
      </c>
      <c r="D4" s="259" t="s">
        <v>171</v>
      </c>
      <c r="E4" s="258">
        <v>44958.0</v>
      </c>
      <c r="F4" s="238">
        <v>0.2916666666666667</v>
      </c>
      <c r="G4" s="238">
        <v>0.5</v>
      </c>
      <c r="H4" s="283">
        <v>5.0</v>
      </c>
      <c r="I4" s="283">
        <v>0.0</v>
      </c>
      <c r="J4" s="283">
        <v>5.0</v>
      </c>
      <c r="K4" s="283">
        <v>0.0</v>
      </c>
    </row>
    <row r="5">
      <c r="A5" s="258">
        <v>44957.0</v>
      </c>
      <c r="B5" s="152" t="s">
        <v>52</v>
      </c>
      <c r="C5" s="152" t="s">
        <v>51</v>
      </c>
      <c r="D5" s="259" t="s">
        <v>171</v>
      </c>
      <c r="E5" s="258">
        <v>44958.0</v>
      </c>
      <c r="F5" s="238">
        <v>0.20833333333333334</v>
      </c>
      <c r="G5" s="238">
        <v>0.5416666666666666</v>
      </c>
      <c r="H5" s="283">
        <v>8.0</v>
      </c>
      <c r="I5" s="283">
        <v>0.0</v>
      </c>
      <c r="J5" s="283">
        <v>7.0</v>
      </c>
      <c r="K5" s="283">
        <v>1.0</v>
      </c>
      <c r="L5" s="153"/>
    </row>
    <row r="6">
      <c r="A6" s="258">
        <v>44957.0</v>
      </c>
      <c r="B6" s="153" t="s">
        <v>82</v>
      </c>
      <c r="C6" s="152" t="s">
        <v>31</v>
      </c>
      <c r="D6" s="259" t="s">
        <v>171</v>
      </c>
      <c r="E6" s="258">
        <v>44958.0</v>
      </c>
      <c r="F6" s="238">
        <v>0.20833333333333334</v>
      </c>
      <c r="G6" s="238">
        <v>0.2916666666666667</v>
      </c>
      <c r="H6" s="236">
        <v>2.0</v>
      </c>
      <c r="I6" s="236">
        <v>0.0</v>
      </c>
      <c r="J6" s="236">
        <v>1.0</v>
      </c>
      <c r="K6" s="236">
        <v>1.0</v>
      </c>
    </row>
    <row r="7">
      <c r="A7" s="258">
        <v>44957.0</v>
      </c>
      <c r="B7" s="153" t="s">
        <v>82</v>
      </c>
      <c r="C7" s="152" t="s">
        <v>51</v>
      </c>
      <c r="D7" s="259" t="s">
        <v>171</v>
      </c>
      <c r="E7" s="258">
        <v>44958.0</v>
      </c>
      <c r="F7" s="238">
        <v>0.2916666666666667</v>
      </c>
      <c r="G7" s="238">
        <v>0.5416666666666666</v>
      </c>
      <c r="H7" s="236">
        <v>6.0</v>
      </c>
      <c r="I7" s="236">
        <v>0.0</v>
      </c>
      <c r="J7" s="236">
        <v>6.0</v>
      </c>
      <c r="K7" s="236">
        <v>0.0</v>
      </c>
      <c r="L7" s="153"/>
    </row>
    <row r="8">
      <c r="A8" s="258">
        <v>44957.0</v>
      </c>
      <c r="B8" s="153" t="s">
        <v>69</v>
      </c>
      <c r="C8" s="152" t="s">
        <v>51</v>
      </c>
      <c r="D8" s="259" t="s">
        <v>171</v>
      </c>
      <c r="E8" s="258">
        <v>44958.0</v>
      </c>
      <c r="F8" s="235">
        <v>0.0</v>
      </c>
      <c r="G8" s="235">
        <v>0.0</v>
      </c>
      <c r="H8" s="236">
        <v>0.0</v>
      </c>
      <c r="I8" s="236">
        <v>0.0</v>
      </c>
      <c r="J8" s="236">
        <v>0.0</v>
      </c>
      <c r="K8" s="236">
        <v>0.0</v>
      </c>
      <c r="L8" s="153" t="s">
        <v>25</v>
      </c>
    </row>
    <row r="9">
      <c r="A9" s="258">
        <v>44957.0</v>
      </c>
      <c r="B9" s="152" t="s">
        <v>50</v>
      </c>
      <c r="C9" s="152" t="s">
        <v>51</v>
      </c>
      <c r="D9" s="259" t="s">
        <v>171</v>
      </c>
      <c r="E9" s="258">
        <v>44958.0</v>
      </c>
      <c r="F9" s="235">
        <v>0.0</v>
      </c>
      <c r="G9" s="235">
        <v>0.0</v>
      </c>
      <c r="H9" s="236">
        <v>0.0</v>
      </c>
      <c r="I9" s="236">
        <v>0.0</v>
      </c>
      <c r="J9" s="236">
        <v>0.0</v>
      </c>
      <c r="K9" s="236">
        <v>0.0</v>
      </c>
      <c r="L9" s="153" t="s">
        <v>25</v>
      </c>
    </row>
    <row r="10">
      <c r="A10" s="258">
        <v>44957.0</v>
      </c>
      <c r="B10" s="153" t="s">
        <v>97</v>
      </c>
      <c r="C10" s="152" t="s">
        <v>31</v>
      </c>
      <c r="D10" s="259" t="s">
        <v>171</v>
      </c>
      <c r="E10" s="258">
        <v>44958.0</v>
      </c>
      <c r="F10" s="238">
        <v>0.2708333333333333</v>
      </c>
      <c r="G10" s="238">
        <v>0.5625</v>
      </c>
      <c r="H10" s="236">
        <v>7.0</v>
      </c>
      <c r="I10" s="236">
        <v>0.0</v>
      </c>
      <c r="J10" s="236">
        <v>7.0</v>
      </c>
      <c r="K10" s="236">
        <v>0.0</v>
      </c>
      <c r="L10" s="153"/>
    </row>
    <row r="11">
      <c r="A11" s="258">
        <v>44957.0</v>
      </c>
      <c r="B11" s="153" t="s">
        <v>403</v>
      </c>
      <c r="C11" s="152" t="s">
        <v>31</v>
      </c>
      <c r="D11" s="259" t="s">
        <v>171</v>
      </c>
      <c r="E11" s="258">
        <v>44958.0</v>
      </c>
      <c r="F11" s="238">
        <v>0.25</v>
      </c>
      <c r="G11" s="238">
        <v>0.5833333333333334</v>
      </c>
      <c r="H11" s="283">
        <v>8.0</v>
      </c>
      <c r="I11" s="283">
        <v>0.0</v>
      </c>
      <c r="J11" s="283">
        <v>8.0</v>
      </c>
      <c r="K11" s="283">
        <v>0.0</v>
      </c>
    </row>
    <row r="12">
      <c r="A12" s="258">
        <v>44958.0</v>
      </c>
      <c r="B12" s="68" t="s">
        <v>88</v>
      </c>
      <c r="C12" s="152" t="s">
        <v>31</v>
      </c>
      <c r="D12" s="259" t="s">
        <v>171</v>
      </c>
      <c r="E12" s="258">
        <v>44958.0</v>
      </c>
      <c r="F12" s="237">
        <v>0.9583333333333334</v>
      </c>
      <c r="G12" s="237">
        <v>0.25</v>
      </c>
      <c r="H12" s="68">
        <v>7.0</v>
      </c>
      <c r="I12" s="68">
        <v>0.0</v>
      </c>
      <c r="J12" s="68">
        <v>0.0</v>
      </c>
      <c r="K12" s="68">
        <v>7.0</v>
      </c>
    </row>
    <row r="13">
      <c r="A13" s="258">
        <v>44958.0</v>
      </c>
      <c r="B13" s="68" t="s">
        <v>54</v>
      </c>
      <c r="C13" s="68" t="s">
        <v>51</v>
      </c>
      <c r="D13" s="259" t="s">
        <v>171</v>
      </c>
      <c r="E13" s="258">
        <v>44958.0</v>
      </c>
      <c r="F13" s="237">
        <v>0.9583333333333334</v>
      </c>
      <c r="G13" s="237">
        <v>0.2916666666666667</v>
      </c>
      <c r="H13" s="68">
        <v>8.0</v>
      </c>
      <c r="I13" s="68">
        <v>0.0</v>
      </c>
      <c r="J13" s="68">
        <v>1.0</v>
      </c>
      <c r="K13" s="68">
        <v>7.0</v>
      </c>
    </row>
    <row r="14">
      <c r="A14" s="258">
        <v>44958.0</v>
      </c>
      <c r="B14" s="68" t="s">
        <v>18</v>
      </c>
      <c r="C14" s="152" t="s">
        <v>1</v>
      </c>
      <c r="D14" s="259" t="s">
        <v>171</v>
      </c>
      <c r="E14" s="258">
        <v>44958.0</v>
      </c>
      <c r="F14" s="237">
        <v>0.9791666666666666</v>
      </c>
      <c r="G14" s="237">
        <v>0.16666666666666666</v>
      </c>
      <c r="H14" s="68">
        <v>4.5</v>
      </c>
      <c r="I14" s="68">
        <v>0.0</v>
      </c>
      <c r="J14" s="68">
        <v>0.0</v>
      </c>
      <c r="K14" s="68">
        <v>4.5</v>
      </c>
      <c r="L14" s="153"/>
    </row>
    <row r="15">
      <c r="A15" s="258">
        <v>44958.0</v>
      </c>
      <c r="B15" s="68" t="s">
        <v>123</v>
      </c>
      <c r="C15" s="68" t="s">
        <v>23</v>
      </c>
      <c r="D15" s="259" t="s">
        <v>169</v>
      </c>
      <c r="E15" s="258">
        <v>44959.0</v>
      </c>
      <c r="F15" s="238">
        <v>0.0625</v>
      </c>
      <c r="G15" s="238">
        <v>0.2916666666666667</v>
      </c>
      <c r="H15" s="236">
        <v>5.5</v>
      </c>
      <c r="I15" s="236">
        <v>0.0</v>
      </c>
      <c r="J15" s="236">
        <v>1.0</v>
      </c>
      <c r="K15" s="236">
        <v>4.5</v>
      </c>
      <c r="L15" s="153"/>
    </row>
    <row r="16">
      <c r="A16" s="258">
        <v>44958.0</v>
      </c>
      <c r="B16" s="68" t="s">
        <v>501</v>
      </c>
      <c r="C16" s="68" t="s">
        <v>23</v>
      </c>
      <c r="D16" s="259" t="s">
        <v>169</v>
      </c>
      <c r="E16" s="258">
        <v>44959.0</v>
      </c>
      <c r="F16" s="238">
        <v>0.2916666666666667</v>
      </c>
      <c r="G16" s="238">
        <v>0.5</v>
      </c>
      <c r="H16" s="283">
        <v>5.0</v>
      </c>
      <c r="I16" s="283">
        <v>0.0</v>
      </c>
      <c r="J16" s="283">
        <v>5.0</v>
      </c>
      <c r="K16" s="283">
        <v>0.0</v>
      </c>
    </row>
    <row r="17">
      <c r="A17" s="258">
        <v>44958.0</v>
      </c>
      <c r="B17" s="153" t="s">
        <v>45</v>
      </c>
      <c r="C17" s="152" t="s">
        <v>1</v>
      </c>
      <c r="D17" s="259" t="s">
        <v>169</v>
      </c>
      <c r="E17" s="258">
        <v>44959.0</v>
      </c>
      <c r="F17" s="235">
        <v>0.0</v>
      </c>
      <c r="G17" s="235">
        <v>0.0</v>
      </c>
      <c r="H17" s="236">
        <v>0.0</v>
      </c>
      <c r="I17" s="236">
        <v>0.0</v>
      </c>
      <c r="J17" s="236">
        <v>0.0</v>
      </c>
      <c r="K17" s="236">
        <v>0.0</v>
      </c>
      <c r="L17" s="153" t="s">
        <v>25</v>
      </c>
    </row>
    <row r="18">
      <c r="A18" s="258">
        <v>44958.0</v>
      </c>
      <c r="B18" s="152" t="s">
        <v>50</v>
      </c>
      <c r="C18" s="152" t="s">
        <v>31</v>
      </c>
      <c r="D18" s="259" t="s">
        <v>169</v>
      </c>
      <c r="E18" s="258">
        <v>44959.0</v>
      </c>
      <c r="F18" s="238">
        <v>0.25</v>
      </c>
      <c r="G18" s="237">
        <v>0.5833333333333334</v>
      </c>
      <c r="H18" s="235">
        <v>8.0</v>
      </c>
      <c r="I18" s="236">
        <v>0.0</v>
      </c>
      <c r="J18" s="235">
        <v>8.0</v>
      </c>
      <c r="K18" s="236">
        <v>0.0</v>
      </c>
    </row>
    <row r="19">
      <c r="A19" s="258">
        <v>44958.0</v>
      </c>
      <c r="B19" s="152" t="s">
        <v>82</v>
      </c>
      <c r="C19" s="152" t="s">
        <v>31</v>
      </c>
      <c r="D19" s="259" t="s">
        <v>169</v>
      </c>
      <c r="E19" s="258">
        <v>44959.0</v>
      </c>
      <c r="F19" s="238">
        <v>0.20833333333333334</v>
      </c>
      <c r="G19" s="238">
        <v>0.2916666666666667</v>
      </c>
      <c r="H19" s="236">
        <v>2.0</v>
      </c>
      <c r="I19" s="236">
        <v>0.0</v>
      </c>
      <c r="J19" s="236">
        <v>1.0</v>
      </c>
      <c r="K19" s="236">
        <v>1.0</v>
      </c>
      <c r="L19" s="153"/>
    </row>
    <row r="20">
      <c r="A20" s="258">
        <v>44958.0</v>
      </c>
      <c r="B20" s="153" t="s">
        <v>82</v>
      </c>
      <c r="C20" s="152" t="s">
        <v>51</v>
      </c>
      <c r="D20" s="259" t="s">
        <v>169</v>
      </c>
      <c r="E20" s="258">
        <v>44959.0</v>
      </c>
      <c r="F20" s="238">
        <v>0.2916666666666667</v>
      </c>
      <c r="G20" s="238">
        <v>0.5416666666666666</v>
      </c>
      <c r="H20" s="236">
        <v>6.0</v>
      </c>
      <c r="I20" s="236">
        <v>0.0</v>
      </c>
      <c r="J20" s="236">
        <v>6.0</v>
      </c>
      <c r="K20" s="236">
        <v>0.0</v>
      </c>
    </row>
    <row r="21">
      <c r="A21" s="258">
        <v>44958.0</v>
      </c>
      <c r="B21" s="153" t="s">
        <v>69</v>
      </c>
      <c r="C21" s="152" t="s">
        <v>51</v>
      </c>
      <c r="D21" s="259" t="s">
        <v>169</v>
      </c>
      <c r="E21" s="258">
        <v>44959.0</v>
      </c>
      <c r="F21" s="238">
        <v>0.20833333333333334</v>
      </c>
      <c r="G21" s="237">
        <v>0.5625</v>
      </c>
      <c r="H21" s="283">
        <v>8.0</v>
      </c>
      <c r="I21" s="235">
        <v>0.5</v>
      </c>
      <c r="J21" s="283">
        <v>7.0</v>
      </c>
      <c r="K21" s="283">
        <v>1.0</v>
      </c>
      <c r="L21" s="68" t="s">
        <v>192</v>
      </c>
    </row>
    <row r="22">
      <c r="A22" s="258">
        <v>44958.0</v>
      </c>
      <c r="B22" s="153" t="s">
        <v>97</v>
      </c>
      <c r="C22" s="152" t="s">
        <v>31</v>
      </c>
      <c r="D22" s="259" t="s">
        <v>169</v>
      </c>
      <c r="E22" s="258">
        <v>44959.0</v>
      </c>
      <c r="F22" s="238">
        <v>0.2916666666666667</v>
      </c>
      <c r="G22" s="238">
        <v>0.5833333333333334</v>
      </c>
      <c r="H22" s="235">
        <v>7.0</v>
      </c>
      <c r="I22" s="235">
        <v>0.0</v>
      </c>
      <c r="J22" s="235">
        <v>7.0</v>
      </c>
      <c r="K22" s="235">
        <v>0.0</v>
      </c>
      <c r="L22" s="153"/>
    </row>
    <row r="23">
      <c r="A23" s="258">
        <v>44958.0</v>
      </c>
      <c r="B23" s="153" t="s">
        <v>403</v>
      </c>
      <c r="C23" s="152" t="s">
        <v>31</v>
      </c>
      <c r="D23" s="744" t="s">
        <v>169</v>
      </c>
      <c r="E23" s="745">
        <v>44959.0</v>
      </c>
      <c r="F23" s="746">
        <v>0.0</v>
      </c>
      <c r="G23" s="746">
        <v>0.0</v>
      </c>
      <c r="H23" s="747">
        <v>0.0</v>
      </c>
      <c r="I23" s="747">
        <v>0.0</v>
      </c>
      <c r="J23" s="747">
        <v>0.0</v>
      </c>
      <c r="K23" s="747">
        <v>0.0</v>
      </c>
      <c r="L23" s="748" t="s">
        <v>25</v>
      </c>
    </row>
    <row r="24">
      <c r="A24" s="258">
        <v>44959.0</v>
      </c>
      <c r="B24" s="68" t="s">
        <v>88</v>
      </c>
      <c r="C24" s="152" t="s">
        <v>31</v>
      </c>
      <c r="D24" s="259" t="s">
        <v>169</v>
      </c>
      <c r="E24" s="258">
        <v>44959.0</v>
      </c>
      <c r="F24" s="237">
        <v>0.9583333333333334</v>
      </c>
      <c r="G24" s="237">
        <v>0.375</v>
      </c>
      <c r="H24" s="235">
        <v>10.0</v>
      </c>
      <c r="I24" s="235">
        <v>2.0</v>
      </c>
      <c r="J24" s="235">
        <v>1.0</v>
      </c>
      <c r="K24" s="235">
        <v>7.0</v>
      </c>
      <c r="L24" s="152" t="s">
        <v>411</v>
      </c>
    </row>
    <row r="25">
      <c r="A25" s="258">
        <v>44959.0</v>
      </c>
      <c r="B25" s="68" t="s">
        <v>54</v>
      </c>
      <c r="C25" s="68" t="s">
        <v>51</v>
      </c>
      <c r="D25" s="259" t="s">
        <v>169</v>
      </c>
      <c r="E25" s="258">
        <v>44959.0</v>
      </c>
      <c r="F25" s="235">
        <v>0.0</v>
      </c>
      <c r="G25" s="235">
        <v>0.0</v>
      </c>
      <c r="H25" s="236">
        <v>0.0</v>
      </c>
      <c r="I25" s="236">
        <v>0.0</v>
      </c>
      <c r="J25" s="236">
        <v>0.0</v>
      </c>
      <c r="K25" s="236">
        <v>0.0</v>
      </c>
      <c r="L25" s="153" t="s">
        <v>25</v>
      </c>
    </row>
    <row r="26">
      <c r="A26" s="258">
        <v>44959.0</v>
      </c>
      <c r="B26" s="68" t="s">
        <v>52</v>
      </c>
      <c r="C26" s="68" t="s">
        <v>51</v>
      </c>
      <c r="D26" s="259" t="s">
        <v>169</v>
      </c>
      <c r="E26" s="258">
        <v>44959.0</v>
      </c>
      <c r="F26" s="237">
        <v>0.9583333333333334</v>
      </c>
      <c r="G26" s="237">
        <v>0.2916666666666667</v>
      </c>
      <c r="H26" s="68">
        <v>8.0</v>
      </c>
      <c r="I26" s="68">
        <v>0.0</v>
      </c>
      <c r="J26" s="68">
        <v>1.0</v>
      </c>
      <c r="K26" s="68">
        <v>7.0</v>
      </c>
    </row>
    <row r="27">
      <c r="A27" s="258">
        <v>44959.0</v>
      </c>
      <c r="B27" s="68" t="s">
        <v>18</v>
      </c>
      <c r="C27" s="68" t="s">
        <v>1</v>
      </c>
      <c r="D27" s="259" t="s">
        <v>169</v>
      </c>
      <c r="E27" s="258">
        <v>44959.0</v>
      </c>
      <c r="F27" s="237">
        <v>0.9791666666666666</v>
      </c>
      <c r="G27" s="237">
        <v>0.25</v>
      </c>
      <c r="H27" s="235">
        <v>6.5</v>
      </c>
      <c r="I27" s="235">
        <v>0.0</v>
      </c>
      <c r="J27" s="235">
        <v>0.0</v>
      </c>
      <c r="K27" s="235">
        <v>6.5</v>
      </c>
    </row>
    <row r="28">
      <c r="A28" s="258">
        <v>44959.0</v>
      </c>
      <c r="B28" s="68" t="s">
        <v>123</v>
      </c>
      <c r="C28" s="68" t="s">
        <v>23</v>
      </c>
      <c r="D28" s="259" t="s">
        <v>168</v>
      </c>
      <c r="E28" s="258">
        <v>44960.0</v>
      </c>
      <c r="F28" s="238">
        <v>0.0625</v>
      </c>
      <c r="G28" s="238">
        <v>0.2916666666666667</v>
      </c>
      <c r="H28" s="236">
        <v>5.5</v>
      </c>
      <c r="I28" s="236">
        <v>0.0</v>
      </c>
      <c r="J28" s="236">
        <v>1.0</v>
      </c>
      <c r="K28" s="236">
        <v>4.5</v>
      </c>
    </row>
    <row r="29">
      <c r="A29" s="258">
        <v>44959.0</v>
      </c>
      <c r="B29" s="68" t="s">
        <v>501</v>
      </c>
      <c r="C29" s="68" t="s">
        <v>23</v>
      </c>
      <c r="D29" s="259" t="s">
        <v>168</v>
      </c>
      <c r="E29" s="258">
        <v>44960.0</v>
      </c>
      <c r="F29" s="238">
        <v>0.2916666666666667</v>
      </c>
      <c r="G29" s="238">
        <v>0.5</v>
      </c>
      <c r="H29" s="283">
        <v>5.0</v>
      </c>
      <c r="I29" s="283">
        <v>0.0</v>
      </c>
      <c r="J29" s="283">
        <v>5.0</v>
      </c>
      <c r="K29" s="283">
        <v>0.0</v>
      </c>
    </row>
    <row r="30">
      <c r="A30" s="258">
        <v>44959.0</v>
      </c>
      <c r="B30" s="153" t="s">
        <v>45</v>
      </c>
      <c r="C30" s="68" t="s">
        <v>1</v>
      </c>
      <c r="D30" s="259" t="s">
        <v>168</v>
      </c>
      <c r="E30" s="258">
        <v>44960.0</v>
      </c>
      <c r="F30" s="237">
        <v>0.25</v>
      </c>
      <c r="G30" s="238">
        <v>0.5</v>
      </c>
      <c r="H30" s="68">
        <v>6.0</v>
      </c>
      <c r="I30" s="68">
        <v>0.0</v>
      </c>
      <c r="J30" s="68">
        <v>6.0</v>
      </c>
      <c r="K30" s="68">
        <v>0.0</v>
      </c>
    </row>
    <row r="31">
      <c r="A31" s="258">
        <v>44959.0</v>
      </c>
      <c r="B31" s="152" t="s">
        <v>50</v>
      </c>
      <c r="C31" s="68" t="s">
        <v>49</v>
      </c>
      <c r="D31" s="259" t="s">
        <v>168</v>
      </c>
      <c r="E31" s="258">
        <v>44960.0</v>
      </c>
      <c r="F31" s="237">
        <v>0.20833333333333334</v>
      </c>
      <c r="G31" s="237">
        <v>0.375</v>
      </c>
      <c r="H31" s="152">
        <v>4.0</v>
      </c>
      <c r="I31" s="152">
        <v>0.0</v>
      </c>
      <c r="J31" s="152">
        <v>3.0</v>
      </c>
      <c r="K31" s="152">
        <v>1.0</v>
      </c>
      <c r="L31" s="153"/>
    </row>
    <row r="32">
      <c r="A32" s="258">
        <v>44959.0</v>
      </c>
      <c r="B32" s="152" t="s">
        <v>50</v>
      </c>
      <c r="C32" s="68" t="s">
        <v>31</v>
      </c>
      <c r="D32" s="259" t="s">
        <v>168</v>
      </c>
      <c r="E32" s="258">
        <v>44960.0</v>
      </c>
      <c r="F32" s="237">
        <v>0.375</v>
      </c>
      <c r="G32" s="237">
        <v>0.5833333333333334</v>
      </c>
      <c r="H32" s="68">
        <v>5.0</v>
      </c>
      <c r="I32" s="68">
        <v>1.0</v>
      </c>
      <c r="J32" s="68">
        <v>4.0</v>
      </c>
      <c r="K32" s="68">
        <v>0.0</v>
      </c>
      <c r="L32" s="68" t="s">
        <v>191</v>
      </c>
    </row>
    <row r="33">
      <c r="A33" s="258">
        <v>44959.0</v>
      </c>
      <c r="B33" s="152" t="s">
        <v>82</v>
      </c>
      <c r="C33" s="68" t="s">
        <v>31</v>
      </c>
      <c r="D33" s="259" t="s">
        <v>168</v>
      </c>
      <c r="E33" s="258">
        <v>44960.0</v>
      </c>
      <c r="F33" s="238">
        <v>0.20833333333333334</v>
      </c>
      <c r="G33" s="238">
        <v>0.2916666666666667</v>
      </c>
      <c r="H33" s="236">
        <v>2.0</v>
      </c>
      <c r="I33" s="236">
        <v>0.0</v>
      </c>
      <c r="J33" s="236">
        <v>1.0</v>
      </c>
      <c r="K33" s="236">
        <v>1.0</v>
      </c>
    </row>
    <row r="34">
      <c r="A34" s="258">
        <v>44959.0</v>
      </c>
      <c r="B34" s="153" t="s">
        <v>82</v>
      </c>
      <c r="C34" s="68" t="s">
        <v>51</v>
      </c>
      <c r="D34" s="259" t="s">
        <v>168</v>
      </c>
      <c r="E34" s="258">
        <v>44960.0</v>
      </c>
      <c r="F34" s="238">
        <v>0.2916666666666667</v>
      </c>
      <c r="G34" s="238">
        <v>0.5416666666666666</v>
      </c>
      <c r="H34" s="236">
        <v>6.0</v>
      </c>
      <c r="I34" s="236">
        <v>0.0</v>
      </c>
      <c r="J34" s="236">
        <v>6.0</v>
      </c>
      <c r="K34" s="236">
        <v>0.0</v>
      </c>
    </row>
    <row r="35">
      <c r="A35" s="258">
        <v>44959.0</v>
      </c>
      <c r="B35" s="153" t="s">
        <v>69</v>
      </c>
      <c r="C35" s="68" t="s">
        <v>51</v>
      </c>
      <c r="D35" s="259" t="s">
        <v>168</v>
      </c>
      <c r="E35" s="258">
        <v>44960.0</v>
      </c>
      <c r="F35" s="238">
        <v>0.20833333333333334</v>
      </c>
      <c r="G35" s="237">
        <v>0.5625</v>
      </c>
      <c r="H35" s="283">
        <v>8.0</v>
      </c>
      <c r="I35" s="235">
        <v>0.5</v>
      </c>
      <c r="J35" s="283">
        <v>7.0</v>
      </c>
      <c r="K35" s="283">
        <v>1.0</v>
      </c>
      <c r="L35" s="68" t="s">
        <v>192</v>
      </c>
    </row>
    <row r="36">
      <c r="A36" s="258">
        <v>44959.0</v>
      </c>
      <c r="B36" s="153" t="s">
        <v>97</v>
      </c>
      <c r="C36" s="68" t="s">
        <v>31</v>
      </c>
      <c r="D36" s="259" t="s">
        <v>168</v>
      </c>
      <c r="E36" s="258">
        <v>44960.0</v>
      </c>
      <c r="F36" s="235">
        <v>0.0</v>
      </c>
      <c r="G36" s="235">
        <v>0.0</v>
      </c>
      <c r="H36" s="236">
        <v>0.0</v>
      </c>
      <c r="I36" s="236">
        <v>0.0</v>
      </c>
      <c r="J36" s="236">
        <v>0.0</v>
      </c>
      <c r="K36" s="236">
        <v>0.0</v>
      </c>
      <c r="L36" s="153" t="s">
        <v>25</v>
      </c>
    </row>
    <row r="37">
      <c r="A37" s="258">
        <v>44959.0</v>
      </c>
      <c r="B37" s="153" t="s">
        <v>403</v>
      </c>
      <c r="C37" s="68" t="s">
        <v>31</v>
      </c>
      <c r="D37" s="259" t="s">
        <v>168</v>
      </c>
      <c r="E37" s="258">
        <v>44960.0</v>
      </c>
      <c r="F37" s="238">
        <v>0.2916666666666667</v>
      </c>
      <c r="G37" s="238">
        <v>0.5833333333333334</v>
      </c>
      <c r="H37" s="235">
        <v>7.0</v>
      </c>
      <c r="I37" s="235">
        <v>0.0</v>
      </c>
      <c r="J37" s="235">
        <v>7.0</v>
      </c>
      <c r="K37" s="235">
        <v>0.0</v>
      </c>
    </row>
    <row r="38">
      <c r="A38" s="258">
        <v>44960.0</v>
      </c>
      <c r="B38" s="68" t="s">
        <v>88</v>
      </c>
      <c r="C38" s="68" t="s">
        <v>31</v>
      </c>
      <c r="D38" s="259" t="s">
        <v>168</v>
      </c>
      <c r="E38" s="258">
        <v>44960.0</v>
      </c>
      <c r="F38" s="235">
        <v>0.0</v>
      </c>
      <c r="G38" s="235">
        <v>0.0</v>
      </c>
      <c r="H38" s="236">
        <v>0.0</v>
      </c>
      <c r="I38" s="236">
        <v>0.0</v>
      </c>
      <c r="J38" s="236">
        <v>0.0</v>
      </c>
      <c r="K38" s="236">
        <v>0.0</v>
      </c>
      <c r="L38" s="153" t="s">
        <v>25</v>
      </c>
    </row>
    <row r="39">
      <c r="A39" s="258">
        <v>44960.0</v>
      </c>
      <c r="B39" s="68" t="s">
        <v>52</v>
      </c>
      <c r="C39" s="68" t="s">
        <v>31</v>
      </c>
      <c r="D39" s="259" t="s">
        <v>168</v>
      </c>
      <c r="E39" s="258">
        <v>44960.0</v>
      </c>
      <c r="F39" s="237">
        <v>0.9583333333333334</v>
      </c>
      <c r="G39" s="237">
        <v>0.2916666666666667</v>
      </c>
      <c r="H39" s="68">
        <v>8.0</v>
      </c>
      <c r="I39" s="68">
        <v>0.0</v>
      </c>
      <c r="J39" s="68">
        <v>1.0</v>
      </c>
      <c r="K39" s="68">
        <v>7.0</v>
      </c>
    </row>
    <row r="40">
      <c r="A40" s="258">
        <v>44960.0</v>
      </c>
      <c r="B40" s="68" t="s">
        <v>54</v>
      </c>
      <c r="C40" s="68" t="s">
        <v>51</v>
      </c>
      <c r="D40" s="259" t="s">
        <v>168</v>
      </c>
      <c r="E40" s="258">
        <v>44960.0</v>
      </c>
      <c r="F40" s="237">
        <v>0.9583333333333334</v>
      </c>
      <c r="G40" s="237">
        <v>0.2916666666666667</v>
      </c>
      <c r="H40" s="68">
        <v>8.0</v>
      </c>
      <c r="I40" s="68">
        <v>0.0</v>
      </c>
      <c r="J40" s="68">
        <v>1.0</v>
      </c>
      <c r="K40" s="68">
        <v>7.0</v>
      </c>
    </row>
    <row r="41">
      <c r="A41" s="258">
        <v>44960.0</v>
      </c>
      <c r="B41" s="68" t="s">
        <v>18</v>
      </c>
      <c r="C41" s="68" t="s">
        <v>1</v>
      </c>
      <c r="D41" s="259" t="s">
        <v>168</v>
      </c>
      <c r="E41" s="258">
        <v>44960.0</v>
      </c>
      <c r="F41" s="237">
        <v>0.9791666666666666</v>
      </c>
      <c r="G41" s="237">
        <v>0.25</v>
      </c>
      <c r="H41" s="235">
        <v>6.5</v>
      </c>
      <c r="I41" s="235">
        <v>0.0</v>
      </c>
      <c r="J41" s="235">
        <v>0.0</v>
      </c>
      <c r="K41" s="235">
        <v>6.5</v>
      </c>
    </row>
    <row r="42">
      <c r="A42" s="258">
        <v>44960.0</v>
      </c>
      <c r="B42" s="152" t="s">
        <v>123</v>
      </c>
      <c r="C42" s="68" t="s">
        <v>23</v>
      </c>
      <c r="D42" s="259" t="s">
        <v>170</v>
      </c>
      <c r="E42" s="258">
        <v>44961.0</v>
      </c>
      <c r="F42" s="238">
        <v>0.0625</v>
      </c>
      <c r="G42" s="238">
        <v>0.2916666666666667</v>
      </c>
      <c r="H42" s="236">
        <v>5.5</v>
      </c>
      <c r="I42" s="236">
        <v>0.0</v>
      </c>
      <c r="J42" s="236">
        <v>1.0</v>
      </c>
      <c r="K42" s="236">
        <v>4.5</v>
      </c>
    </row>
    <row r="43">
      <c r="A43" s="258">
        <v>44960.0</v>
      </c>
      <c r="B43" s="68" t="s">
        <v>501</v>
      </c>
      <c r="C43" s="68" t="s">
        <v>23</v>
      </c>
      <c r="D43" s="259" t="s">
        <v>170</v>
      </c>
      <c r="E43" s="258">
        <v>44961.0</v>
      </c>
      <c r="F43" s="238">
        <v>0.2916666666666667</v>
      </c>
      <c r="G43" s="238">
        <v>0.5</v>
      </c>
      <c r="H43" s="283">
        <v>5.0</v>
      </c>
      <c r="I43" s="283">
        <v>0.0</v>
      </c>
      <c r="J43" s="283">
        <v>5.0</v>
      </c>
      <c r="K43" s="283">
        <v>0.0</v>
      </c>
      <c r="L43" s="153"/>
    </row>
    <row r="44">
      <c r="A44" s="258">
        <v>44960.0</v>
      </c>
      <c r="B44" s="153" t="s">
        <v>45</v>
      </c>
      <c r="C44" s="68" t="s">
        <v>1</v>
      </c>
      <c r="D44" s="259" t="s">
        <v>170</v>
      </c>
      <c r="E44" s="258">
        <v>44961.0</v>
      </c>
      <c r="F44" s="237">
        <v>0.25</v>
      </c>
      <c r="G44" s="238">
        <v>0.5416666666666666</v>
      </c>
      <c r="H44" s="68">
        <v>7.0</v>
      </c>
      <c r="I44" s="68">
        <v>0.0</v>
      </c>
      <c r="J44" s="68">
        <v>7.0</v>
      </c>
      <c r="K44" s="68">
        <v>0.0</v>
      </c>
    </row>
    <row r="45">
      <c r="A45" s="258">
        <v>44960.0</v>
      </c>
      <c r="B45" s="152" t="s">
        <v>50</v>
      </c>
      <c r="C45" s="68" t="s">
        <v>49</v>
      </c>
      <c r="D45" s="259" t="s">
        <v>170</v>
      </c>
      <c r="E45" s="258">
        <v>44961.0</v>
      </c>
      <c r="F45" s="238">
        <v>0.20833333333333334</v>
      </c>
      <c r="G45" s="237">
        <v>0.4166666666666667</v>
      </c>
      <c r="H45" s="152">
        <v>5.0</v>
      </c>
      <c r="I45" s="152">
        <v>0.0</v>
      </c>
      <c r="J45" s="152">
        <v>4.0</v>
      </c>
      <c r="K45" s="152">
        <v>1.0</v>
      </c>
    </row>
    <row r="46">
      <c r="A46" s="258">
        <v>44960.0</v>
      </c>
      <c r="B46" s="152" t="s">
        <v>82</v>
      </c>
      <c r="C46" s="68" t="s">
        <v>31</v>
      </c>
      <c r="D46" s="259" t="s">
        <v>170</v>
      </c>
      <c r="E46" s="258">
        <v>44961.0</v>
      </c>
      <c r="F46" s="238">
        <v>0.20833333333333334</v>
      </c>
      <c r="G46" s="238">
        <v>0.2916666666666667</v>
      </c>
      <c r="H46" s="236">
        <v>2.0</v>
      </c>
      <c r="I46" s="236">
        <v>0.0</v>
      </c>
      <c r="J46" s="236">
        <v>1.0</v>
      </c>
      <c r="K46" s="236">
        <v>1.0</v>
      </c>
    </row>
    <row r="47">
      <c r="A47" s="258">
        <v>44960.0</v>
      </c>
      <c r="B47" s="153" t="s">
        <v>82</v>
      </c>
      <c r="C47" s="68" t="s">
        <v>51</v>
      </c>
      <c r="D47" s="259" t="s">
        <v>170</v>
      </c>
      <c r="E47" s="258">
        <v>44961.0</v>
      </c>
      <c r="F47" s="238">
        <v>0.2916666666666667</v>
      </c>
      <c r="G47" s="238">
        <v>0.5416666666666666</v>
      </c>
      <c r="H47" s="236">
        <v>6.0</v>
      </c>
      <c r="I47" s="236">
        <v>0.0</v>
      </c>
      <c r="J47" s="236">
        <v>6.0</v>
      </c>
      <c r="K47" s="236">
        <v>0.0</v>
      </c>
    </row>
    <row r="48">
      <c r="A48" s="258">
        <v>44960.0</v>
      </c>
      <c r="B48" s="153" t="s">
        <v>69</v>
      </c>
      <c r="C48" s="68" t="s">
        <v>51</v>
      </c>
      <c r="D48" s="259" t="s">
        <v>170</v>
      </c>
      <c r="E48" s="258">
        <v>44961.0</v>
      </c>
      <c r="F48" s="238">
        <v>0.20833333333333334</v>
      </c>
      <c r="G48" s="237">
        <v>0.5625</v>
      </c>
      <c r="H48" s="283">
        <v>8.0</v>
      </c>
      <c r="I48" s="235">
        <v>0.5</v>
      </c>
      <c r="J48" s="283">
        <v>7.0</v>
      </c>
      <c r="K48" s="283">
        <v>1.0</v>
      </c>
      <c r="L48" s="68" t="s">
        <v>192</v>
      </c>
    </row>
    <row r="49">
      <c r="A49" s="258">
        <v>44960.0</v>
      </c>
      <c r="B49" s="153" t="s">
        <v>97</v>
      </c>
      <c r="C49" s="68" t="s">
        <v>31</v>
      </c>
      <c r="D49" s="259" t="s">
        <v>170</v>
      </c>
      <c r="E49" s="258">
        <v>44961.0</v>
      </c>
      <c r="F49" s="238">
        <v>0.2916666666666667</v>
      </c>
      <c r="G49" s="237">
        <v>0.625</v>
      </c>
      <c r="H49" s="68">
        <v>8.0</v>
      </c>
      <c r="I49" s="68">
        <v>0.0</v>
      </c>
      <c r="J49" s="68">
        <v>8.0</v>
      </c>
      <c r="K49" s="68">
        <v>0.0</v>
      </c>
    </row>
    <row r="50">
      <c r="A50" s="258">
        <v>44960.0</v>
      </c>
      <c r="B50" s="153" t="s">
        <v>403</v>
      </c>
      <c r="C50" s="68" t="s">
        <v>31</v>
      </c>
      <c r="D50" s="259" t="s">
        <v>170</v>
      </c>
      <c r="E50" s="258">
        <v>44961.0</v>
      </c>
      <c r="F50" s="238">
        <v>0.2916666666666667</v>
      </c>
      <c r="G50" s="237">
        <v>0.625</v>
      </c>
      <c r="H50" s="68">
        <v>8.0</v>
      </c>
      <c r="I50" s="68">
        <v>0.0</v>
      </c>
      <c r="J50" s="68">
        <v>8.0</v>
      </c>
      <c r="K50" s="68">
        <v>0.0</v>
      </c>
    </row>
    <row r="51">
      <c r="A51" s="258">
        <v>44961.0</v>
      </c>
      <c r="B51" s="68" t="s">
        <v>88</v>
      </c>
      <c r="C51" s="68" t="s">
        <v>31</v>
      </c>
      <c r="D51" s="259" t="s">
        <v>170</v>
      </c>
      <c r="E51" s="258">
        <v>44961.0</v>
      </c>
      <c r="F51" s="237">
        <v>0.9583333333333334</v>
      </c>
      <c r="G51" s="237">
        <v>0.20833333333333334</v>
      </c>
      <c r="H51" s="68">
        <v>6.0</v>
      </c>
      <c r="I51" s="68">
        <v>0.0</v>
      </c>
      <c r="J51" s="68">
        <v>0.0</v>
      </c>
      <c r="K51" s="68">
        <v>6.0</v>
      </c>
    </row>
    <row r="52">
      <c r="A52" s="258">
        <v>44961.0</v>
      </c>
      <c r="B52" s="152" t="s">
        <v>52</v>
      </c>
      <c r="C52" s="68" t="s">
        <v>31</v>
      </c>
      <c r="D52" s="259" t="s">
        <v>170</v>
      </c>
      <c r="E52" s="258">
        <v>44961.0</v>
      </c>
      <c r="F52" s="237">
        <v>0.9583333333333334</v>
      </c>
      <c r="G52" s="237">
        <v>0.2916666666666667</v>
      </c>
      <c r="H52" s="68">
        <v>8.0</v>
      </c>
      <c r="I52" s="68">
        <v>0.0</v>
      </c>
      <c r="J52" s="68">
        <v>1.0</v>
      </c>
      <c r="K52" s="68">
        <v>7.0</v>
      </c>
    </row>
    <row r="53">
      <c r="A53" s="258">
        <v>44961.0</v>
      </c>
      <c r="B53" s="152" t="s">
        <v>54</v>
      </c>
      <c r="C53" s="68" t="s">
        <v>51</v>
      </c>
      <c r="D53" s="259" t="s">
        <v>170</v>
      </c>
      <c r="E53" s="258">
        <v>44961.0</v>
      </c>
      <c r="F53" s="237">
        <v>0.9583333333333334</v>
      </c>
      <c r="G53" s="237">
        <v>0.2916666666666667</v>
      </c>
      <c r="H53" s="68">
        <v>8.0</v>
      </c>
      <c r="I53" s="68">
        <v>0.0</v>
      </c>
      <c r="J53" s="68">
        <v>1.0</v>
      </c>
      <c r="K53" s="68">
        <v>7.0</v>
      </c>
    </row>
    <row r="54">
      <c r="A54" s="258">
        <v>44961.0</v>
      </c>
      <c r="B54" s="152" t="s">
        <v>18</v>
      </c>
      <c r="C54" s="68" t="s">
        <v>991</v>
      </c>
      <c r="D54" s="259" t="s">
        <v>170</v>
      </c>
      <c r="E54" s="258">
        <v>44961.0</v>
      </c>
      <c r="F54" s="237">
        <v>0.9583333333333334</v>
      </c>
      <c r="G54" s="237">
        <v>0.25</v>
      </c>
      <c r="H54" s="235">
        <v>7.0</v>
      </c>
      <c r="I54" s="236">
        <v>0.0</v>
      </c>
      <c r="J54" s="236">
        <v>0.0</v>
      </c>
      <c r="K54" s="235">
        <v>7.0</v>
      </c>
      <c r="L54" s="152"/>
    </row>
    <row r="55">
      <c r="A55" s="258">
        <v>44961.0</v>
      </c>
      <c r="B55" s="152" t="s">
        <v>50</v>
      </c>
      <c r="C55" s="68" t="s">
        <v>1</v>
      </c>
      <c r="D55" s="259" t="s">
        <v>170</v>
      </c>
      <c r="E55" s="258">
        <v>44961.0</v>
      </c>
      <c r="F55" s="237">
        <v>0.9791666666666666</v>
      </c>
      <c r="G55" s="237">
        <v>0.5416666666666666</v>
      </c>
      <c r="H55" s="68">
        <v>13.5</v>
      </c>
      <c r="I55" s="68">
        <v>5.5</v>
      </c>
      <c r="J55" s="68">
        <v>1.5</v>
      </c>
      <c r="K55" s="68">
        <v>6.5</v>
      </c>
      <c r="L55" s="68" t="s">
        <v>992</v>
      </c>
    </row>
    <row r="56">
      <c r="A56" s="258">
        <v>44961.0</v>
      </c>
      <c r="B56" s="152" t="s">
        <v>123</v>
      </c>
      <c r="C56" s="68" t="s">
        <v>23</v>
      </c>
      <c r="D56" s="259" t="s">
        <v>172</v>
      </c>
      <c r="E56" s="258">
        <v>44962.0</v>
      </c>
      <c r="F56" s="238">
        <v>0.0625</v>
      </c>
      <c r="G56" s="238">
        <v>0.2916666666666667</v>
      </c>
      <c r="H56" s="236">
        <v>5.5</v>
      </c>
      <c r="I56" s="236">
        <v>0.0</v>
      </c>
      <c r="J56" s="236">
        <v>1.0</v>
      </c>
      <c r="K56" s="236">
        <v>4.5</v>
      </c>
    </row>
    <row r="57">
      <c r="A57" s="258">
        <v>44961.0</v>
      </c>
      <c r="B57" s="68" t="s">
        <v>501</v>
      </c>
      <c r="C57" s="68" t="s">
        <v>23</v>
      </c>
      <c r="D57" s="259" t="s">
        <v>172</v>
      </c>
      <c r="E57" s="258">
        <v>44962.0</v>
      </c>
      <c r="F57" s="238">
        <v>0.2916666666666667</v>
      </c>
      <c r="G57" s="238">
        <v>0.5</v>
      </c>
      <c r="H57" s="283">
        <v>5.0</v>
      </c>
      <c r="I57" s="283">
        <v>0.0</v>
      </c>
      <c r="J57" s="283">
        <v>5.0</v>
      </c>
      <c r="K57" s="283">
        <v>0.0</v>
      </c>
    </row>
    <row r="58">
      <c r="A58" s="258">
        <v>44961.0</v>
      </c>
      <c r="B58" s="153" t="s">
        <v>45</v>
      </c>
      <c r="C58" s="68" t="s">
        <v>1</v>
      </c>
      <c r="D58" s="259" t="s">
        <v>172</v>
      </c>
      <c r="E58" s="258">
        <v>44962.0</v>
      </c>
      <c r="F58" s="238">
        <v>0.20833333333333334</v>
      </c>
      <c r="G58" s="237">
        <v>0.4166666666666667</v>
      </c>
      <c r="H58" s="235">
        <v>5.0</v>
      </c>
      <c r="I58" s="235">
        <v>0.0</v>
      </c>
      <c r="J58" s="235">
        <v>4.0</v>
      </c>
      <c r="K58" s="235">
        <v>1.0</v>
      </c>
    </row>
    <row r="59">
      <c r="A59" s="258">
        <v>44961.0</v>
      </c>
      <c r="B59" s="152" t="s">
        <v>82</v>
      </c>
      <c r="C59" s="152" t="s">
        <v>31</v>
      </c>
      <c r="D59" s="259" t="s">
        <v>172</v>
      </c>
      <c r="E59" s="258">
        <v>44962.0</v>
      </c>
      <c r="F59" s="238">
        <v>0.20833333333333334</v>
      </c>
      <c r="G59" s="238">
        <v>0.2916666666666667</v>
      </c>
      <c r="H59" s="236">
        <v>2.0</v>
      </c>
      <c r="I59" s="236">
        <v>0.0</v>
      </c>
      <c r="J59" s="236">
        <v>1.0</v>
      </c>
      <c r="K59" s="236">
        <v>1.0</v>
      </c>
    </row>
    <row r="60">
      <c r="A60" s="258">
        <v>44961.0</v>
      </c>
      <c r="B60" s="153" t="s">
        <v>82</v>
      </c>
      <c r="C60" s="152" t="s">
        <v>51</v>
      </c>
      <c r="D60" s="259" t="s">
        <v>172</v>
      </c>
      <c r="E60" s="258">
        <v>44962.0</v>
      </c>
      <c r="F60" s="238">
        <v>0.2916666666666667</v>
      </c>
      <c r="G60" s="237">
        <v>0.5625</v>
      </c>
      <c r="H60" s="235">
        <v>6.5</v>
      </c>
      <c r="I60" s="235">
        <v>0.5</v>
      </c>
      <c r="J60" s="236">
        <v>6.0</v>
      </c>
      <c r="K60" s="236">
        <v>0.0</v>
      </c>
      <c r="L60" s="68" t="s">
        <v>192</v>
      </c>
    </row>
    <row r="61">
      <c r="A61" s="258">
        <v>44961.0</v>
      </c>
      <c r="B61" s="153" t="s">
        <v>69</v>
      </c>
      <c r="C61" s="68" t="s">
        <v>51</v>
      </c>
      <c r="D61" s="259" t="s">
        <v>172</v>
      </c>
      <c r="E61" s="258">
        <v>44962.0</v>
      </c>
      <c r="F61" s="238">
        <v>0.20833333333333334</v>
      </c>
      <c r="G61" s="237">
        <v>0.5625</v>
      </c>
      <c r="H61" s="235">
        <v>8.5</v>
      </c>
      <c r="I61" s="235">
        <v>0.5</v>
      </c>
      <c r="J61" s="283">
        <v>7.0</v>
      </c>
      <c r="K61" s="283">
        <v>1.0</v>
      </c>
      <c r="L61" s="68" t="s">
        <v>192</v>
      </c>
    </row>
    <row r="62">
      <c r="A62" s="258">
        <v>44961.0</v>
      </c>
      <c r="B62" s="153" t="s">
        <v>97</v>
      </c>
      <c r="C62" s="68" t="s">
        <v>31</v>
      </c>
      <c r="D62" s="259" t="s">
        <v>172</v>
      </c>
      <c r="E62" s="258">
        <v>44962.0</v>
      </c>
      <c r="F62" s="238">
        <v>0.2916666666666667</v>
      </c>
      <c r="G62" s="237">
        <v>0.625</v>
      </c>
      <c r="H62" s="68">
        <v>8.0</v>
      </c>
      <c r="I62" s="68">
        <v>0.0</v>
      </c>
      <c r="J62" s="68">
        <v>8.0</v>
      </c>
      <c r="K62" s="68">
        <v>0.0</v>
      </c>
    </row>
    <row r="63">
      <c r="A63" s="258">
        <v>44961.0</v>
      </c>
      <c r="B63" s="153" t="s">
        <v>403</v>
      </c>
      <c r="C63" s="68" t="s">
        <v>31</v>
      </c>
      <c r="D63" s="259" t="s">
        <v>172</v>
      </c>
      <c r="E63" s="258">
        <v>44962.0</v>
      </c>
      <c r="F63" s="238">
        <v>0.2916666666666667</v>
      </c>
      <c r="G63" s="237">
        <v>0.625</v>
      </c>
      <c r="H63" s="68">
        <v>8.0</v>
      </c>
      <c r="I63" s="68">
        <v>0.0</v>
      </c>
      <c r="J63" s="68">
        <v>8.0</v>
      </c>
      <c r="K63" s="68">
        <v>0.0</v>
      </c>
    </row>
    <row r="64">
      <c r="A64" s="258">
        <v>44962.0</v>
      </c>
      <c r="B64" s="152" t="s">
        <v>88</v>
      </c>
      <c r="C64" s="68" t="s">
        <v>31</v>
      </c>
      <c r="D64" s="259" t="s">
        <v>172</v>
      </c>
      <c r="E64" s="258">
        <v>44962.0</v>
      </c>
      <c r="F64" s="237">
        <v>0.9583333333333334</v>
      </c>
      <c r="G64" s="237">
        <v>0.25</v>
      </c>
      <c r="H64" s="68">
        <v>7.0</v>
      </c>
      <c r="I64" s="68">
        <v>0.0</v>
      </c>
      <c r="J64" s="68">
        <v>0.0</v>
      </c>
      <c r="K64" s="68">
        <v>7.0</v>
      </c>
    </row>
    <row r="65">
      <c r="A65" s="258">
        <v>44962.0</v>
      </c>
      <c r="B65" s="152" t="s">
        <v>54</v>
      </c>
      <c r="C65" s="68" t="s">
        <v>51</v>
      </c>
      <c r="D65" s="259" t="s">
        <v>172</v>
      </c>
      <c r="E65" s="258">
        <v>44962.0</v>
      </c>
      <c r="F65" s="237">
        <v>0.9583333333333334</v>
      </c>
      <c r="G65" s="237">
        <v>0.25</v>
      </c>
      <c r="H65" s="68">
        <v>7.0</v>
      </c>
      <c r="I65" s="68">
        <v>0.0</v>
      </c>
      <c r="J65" s="68">
        <v>0.0</v>
      </c>
      <c r="K65" s="68">
        <v>7.0</v>
      </c>
    </row>
    <row r="66">
      <c r="A66" s="258">
        <v>44962.0</v>
      </c>
      <c r="B66" s="152" t="s">
        <v>52</v>
      </c>
      <c r="C66" s="152" t="s">
        <v>31</v>
      </c>
      <c r="D66" s="259" t="s">
        <v>172</v>
      </c>
      <c r="E66" s="258">
        <v>44962.0</v>
      </c>
      <c r="F66" s="235">
        <v>0.0</v>
      </c>
      <c r="G66" s="235">
        <v>0.0</v>
      </c>
      <c r="H66" s="236">
        <v>0.0</v>
      </c>
      <c r="I66" s="236">
        <v>0.0</v>
      </c>
      <c r="J66" s="236">
        <v>0.0</v>
      </c>
      <c r="K66" s="236">
        <v>0.0</v>
      </c>
      <c r="L66" s="153" t="s">
        <v>25</v>
      </c>
    </row>
    <row r="67">
      <c r="A67" s="258">
        <v>44962.0</v>
      </c>
      <c r="B67" s="68" t="s">
        <v>18</v>
      </c>
      <c r="C67" s="152" t="s">
        <v>1</v>
      </c>
      <c r="D67" s="259" t="s">
        <v>172</v>
      </c>
      <c r="E67" s="258">
        <v>44962.0</v>
      </c>
      <c r="F67" s="235">
        <v>0.0</v>
      </c>
      <c r="G67" s="235">
        <v>0.0</v>
      </c>
      <c r="H67" s="236">
        <v>0.0</v>
      </c>
      <c r="I67" s="236">
        <v>0.0</v>
      </c>
      <c r="J67" s="236">
        <v>0.0</v>
      </c>
      <c r="K67" s="236">
        <v>0.0</v>
      </c>
      <c r="L67" s="153" t="s">
        <v>25</v>
      </c>
    </row>
    <row r="68">
      <c r="A68" s="258">
        <v>44962.0</v>
      </c>
      <c r="B68" s="152" t="s">
        <v>123</v>
      </c>
      <c r="C68" s="152" t="s">
        <v>23</v>
      </c>
      <c r="D68" s="259" t="s">
        <v>174</v>
      </c>
      <c r="E68" s="258">
        <v>44963.0</v>
      </c>
      <c r="F68" s="238">
        <v>0.0625</v>
      </c>
      <c r="G68" s="238">
        <v>0.2916666666666667</v>
      </c>
      <c r="H68" s="236">
        <v>5.5</v>
      </c>
      <c r="I68" s="236">
        <v>0.0</v>
      </c>
      <c r="J68" s="236">
        <v>1.0</v>
      </c>
      <c r="K68" s="236">
        <v>4.5</v>
      </c>
    </row>
    <row r="69">
      <c r="A69" s="258">
        <v>44962.0</v>
      </c>
      <c r="B69" s="68" t="s">
        <v>501</v>
      </c>
      <c r="C69" s="152" t="s">
        <v>23</v>
      </c>
      <c r="D69" s="259" t="s">
        <v>174</v>
      </c>
      <c r="E69" s="258">
        <v>44963.0</v>
      </c>
      <c r="F69" s="238">
        <v>0.2916666666666667</v>
      </c>
      <c r="G69" s="238">
        <v>0.5</v>
      </c>
      <c r="H69" s="283">
        <v>5.0</v>
      </c>
      <c r="I69" s="283">
        <v>0.0</v>
      </c>
      <c r="J69" s="283">
        <v>5.0</v>
      </c>
      <c r="K69" s="283">
        <v>0.0</v>
      </c>
    </row>
    <row r="70">
      <c r="A70" s="258">
        <v>44962.0</v>
      </c>
      <c r="B70" s="153" t="s">
        <v>45</v>
      </c>
      <c r="C70" s="152" t="s">
        <v>1</v>
      </c>
      <c r="D70" s="259" t="s">
        <v>174</v>
      </c>
      <c r="E70" s="258">
        <v>44963.0</v>
      </c>
      <c r="F70" s="235">
        <v>0.0</v>
      </c>
      <c r="G70" s="235">
        <v>0.0</v>
      </c>
      <c r="H70" s="236">
        <v>0.0</v>
      </c>
      <c r="I70" s="236">
        <v>0.0</v>
      </c>
      <c r="J70" s="236">
        <v>0.0</v>
      </c>
      <c r="K70" s="236">
        <v>0.0</v>
      </c>
      <c r="L70" s="153" t="s">
        <v>25</v>
      </c>
    </row>
    <row r="71">
      <c r="A71" s="258">
        <v>44962.0</v>
      </c>
      <c r="B71" s="152" t="s">
        <v>82</v>
      </c>
      <c r="C71" s="152" t="s">
        <v>31</v>
      </c>
      <c r="D71" s="259" t="s">
        <v>174</v>
      </c>
      <c r="E71" s="258">
        <v>44963.0</v>
      </c>
      <c r="F71" s="238">
        <v>0.20833333333333334</v>
      </c>
      <c r="G71" s="237">
        <v>0.25</v>
      </c>
      <c r="H71" s="235">
        <v>1.0</v>
      </c>
      <c r="I71" s="236">
        <v>0.0</v>
      </c>
      <c r="J71" s="235">
        <v>0.0</v>
      </c>
      <c r="K71" s="235">
        <v>1.0</v>
      </c>
      <c r="L71" s="68" t="s">
        <v>191</v>
      </c>
    </row>
    <row r="72">
      <c r="A72" s="258">
        <v>44962.0</v>
      </c>
      <c r="B72" s="153" t="s">
        <v>82</v>
      </c>
      <c r="C72" s="152" t="s">
        <v>51</v>
      </c>
      <c r="D72" s="259" t="s">
        <v>174</v>
      </c>
      <c r="E72" s="258">
        <v>44963.0</v>
      </c>
      <c r="F72" s="237">
        <v>0.25</v>
      </c>
      <c r="G72" s="237">
        <v>0.5833333333333334</v>
      </c>
      <c r="H72" s="235">
        <v>8.0</v>
      </c>
      <c r="I72" s="235">
        <v>0.0</v>
      </c>
      <c r="J72" s="235">
        <v>8.0</v>
      </c>
      <c r="K72" s="235">
        <v>0.0</v>
      </c>
    </row>
    <row r="73">
      <c r="A73" s="258">
        <v>44962.0</v>
      </c>
      <c r="B73" s="153" t="s">
        <v>69</v>
      </c>
      <c r="C73" s="68" t="s">
        <v>51</v>
      </c>
      <c r="D73" s="259" t="s">
        <v>174</v>
      </c>
      <c r="E73" s="258">
        <v>44963.0</v>
      </c>
      <c r="F73" s="238">
        <v>0.20833333333333334</v>
      </c>
      <c r="G73" s="237">
        <v>0.5833333333333334</v>
      </c>
      <c r="H73" s="283">
        <v>8.0</v>
      </c>
      <c r="I73" s="283">
        <v>0.0</v>
      </c>
      <c r="J73" s="283">
        <v>7.0</v>
      </c>
      <c r="K73" s="283">
        <v>1.0</v>
      </c>
      <c r="L73" s="68" t="s">
        <v>191</v>
      </c>
    </row>
    <row r="74">
      <c r="A74" s="258">
        <v>44962.0</v>
      </c>
      <c r="B74" s="153" t="s">
        <v>97</v>
      </c>
      <c r="C74" s="68" t="s">
        <v>31</v>
      </c>
      <c r="D74" s="259" t="s">
        <v>174</v>
      </c>
      <c r="E74" s="258">
        <v>44963.0</v>
      </c>
      <c r="F74" s="237">
        <v>0.25</v>
      </c>
      <c r="G74" s="238">
        <v>0.5416666666666666</v>
      </c>
      <c r="H74" s="235">
        <v>7.0</v>
      </c>
      <c r="I74" s="235">
        <v>0.0</v>
      </c>
      <c r="J74" s="235">
        <v>7.0</v>
      </c>
      <c r="K74" s="235">
        <v>0.0</v>
      </c>
    </row>
    <row r="75">
      <c r="A75" s="258">
        <v>44962.0</v>
      </c>
      <c r="B75" s="153" t="s">
        <v>403</v>
      </c>
      <c r="C75" s="68" t="s">
        <v>31</v>
      </c>
      <c r="D75" s="259" t="s">
        <v>174</v>
      </c>
      <c r="E75" s="258">
        <v>44963.0</v>
      </c>
      <c r="F75" s="237">
        <v>0.25</v>
      </c>
      <c r="G75" s="238">
        <v>0.5416666666666666</v>
      </c>
      <c r="H75" s="235">
        <v>7.0</v>
      </c>
      <c r="I75" s="235">
        <v>0.0</v>
      </c>
      <c r="J75" s="235">
        <v>7.0</v>
      </c>
      <c r="K75" s="235">
        <v>0.0</v>
      </c>
      <c r="L75" s="68" t="s">
        <v>0</v>
      </c>
    </row>
    <row r="76">
      <c r="A76" s="258">
        <v>44962.0</v>
      </c>
      <c r="B76" s="152" t="s">
        <v>50</v>
      </c>
      <c r="C76" s="68" t="s">
        <v>49</v>
      </c>
      <c r="D76" s="259" t="s">
        <v>174</v>
      </c>
      <c r="E76" s="258">
        <v>44963.0</v>
      </c>
      <c r="F76" s="238">
        <v>0.20833333333333334</v>
      </c>
      <c r="G76" s="237">
        <v>0.4166666666666667</v>
      </c>
      <c r="H76" s="235">
        <v>5.0</v>
      </c>
      <c r="I76" s="235">
        <v>0.0</v>
      </c>
      <c r="J76" s="235">
        <v>4.0</v>
      </c>
      <c r="K76" s="235">
        <v>1.0</v>
      </c>
    </row>
    <row r="77">
      <c r="A77" s="258">
        <v>44963.0</v>
      </c>
      <c r="B77" s="152" t="s">
        <v>54</v>
      </c>
      <c r="C77" s="68" t="s">
        <v>51</v>
      </c>
      <c r="D77" s="259" t="s">
        <v>174</v>
      </c>
      <c r="E77" s="258">
        <v>44963.0</v>
      </c>
      <c r="F77" s="237">
        <v>0.9583333333333334</v>
      </c>
      <c r="G77" s="237">
        <v>0.3333333333333333</v>
      </c>
      <c r="H77" s="68">
        <v>9.0</v>
      </c>
      <c r="I77" s="68">
        <v>1.0</v>
      </c>
      <c r="J77" s="68">
        <v>2.0</v>
      </c>
      <c r="K77" s="68">
        <v>7.0</v>
      </c>
      <c r="L77" s="68" t="s">
        <v>191</v>
      </c>
    </row>
    <row r="78">
      <c r="A78" s="258">
        <v>44963.0</v>
      </c>
      <c r="B78" s="152" t="s">
        <v>18</v>
      </c>
      <c r="C78" s="152" t="s">
        <v>1</v>
      </c>
      <c r="D78" s="259" t="s">
        <v>174</v>
      </c>
      <c r="E78" s="258">
        <v>44963.0</v>
      </c>
      <c r="F78" s="237">
        <v>0.9791666666666666</v>
      </c>
      <c r="G78" s="237">
        <v>0.16666666666666666</v>
      </c>
      <c r="H78" s="68">
        <v>4.5</v>
      </c>
      <c r="I78" s="68">
        <v>0.0</v>
      </c>
      <c r="J78" s="68">
        <v>0.0</v>
      </c>
      <c r="K78" s="68">
        <v>4.5</v>
      </c>
    </row>
    <row r="79">
      <c r="A79" s="258">
        <v>44963.0</v>
      </c>
      <c r="B79" s="68" t="s">
        <v>50</v>
      </c>
      <c r="C79" s="152" t="s">
        <v>31</v>
      </c>
      <c r="D79" s="259" t="s">
        <v>174</v>
      </c>
      <c r="E79" s="258">
        <v>44963.0</v>
      </c>
      <c r="F79" s="237">
        <v>0.9583333333333334</v>
      </c>
      <c r="G79" s="237">
        <v>0.0625</v>
      </c>
      <c r="H79" s="68">
        <v>2.5</v>
      </c>
      <c r="I79" s="68">
        <v>0.0</v>
      </c>
      <c r="J79" s="68">
        <v>0.0</v>
      </c>
      <c r="K79" s="68">
        <v>2.5</v>
      </c>
    </row>
    <row r="80">
      <c r="A80" s="258">
        <v>44963.0</v>
      </c>
      <c r="B80" s="68" t="s">
        <v>50</v>
      </c>
      <c r="C80" s="152" t="s">
        <v>23</v>
      </c>
      <c r="D80" s="259" t="s">
        <v>175</v>
      </c>
      <c r="E80" s="258">
        <v>44964.0</v>
      </c>
      <c r="F80" s="238">
        <v>0.0625</v>
      </c>
      <c r="G80" s="237">
        <v>0.0</v>
      </c>
      <c r="H80" s="235">
        <v>10.5</v>
      </c>
      <c r="I80" s="235">
        <v>5.0</v>
      </c>
      <c r="J80" s="235">
        <v>5.5</v>
      </c>
      <c r="K80" s="235">
        <v>0.0</v>
      </c>
      <c r="L80" s="68" t="s">
        <v>407</v>
      </c>
    </row>
    <row r="81">
      <c r="A81" s="258">
        <v>44963.0</v>
      </c>
      <c r="B81" s="68" t="s">
        <v>88</v>
      </c>
      <c r="C81" s="152" t="s">
        <v>31</v>
      </c>
      <c r="D81" s="259" t="s">
        <v>175</v>
      </c>
      <c r="E81" s="258">
        <v>44964.0</v>
      </c>
      <c r="F81" s="238">
        <v>0.0625</v>
      </c>
      <c r="G81" s="237">
        <v>0.2708333333333333</v>
      </c>
      <c r="H81" s="235">
        <v>5.0</v>
      </c>
      <c r="I81" s="236">
        <v>0.0</v>
      </c>
      <c r="J81" s="235">
        <v>0.5</v>
      </c>
      <c r="K81" s="236">
        <v>4.5</v>
      </c>
    </row>
    <row r="82">
      <c r="A82" s="258">
        <v>44963.0</v>
      </c>
      <c r="B82" s="68" t="s">
        <v>123</v>
      </c>
      <c r="C82" s="152" t="s">
        <v>23</v>
      </c>
      <c r="D82" s="259" t="s">
        <v>175</v>
      </c>
      <c r="E82" s="258">
        <v>44964.0</v>
      </c>
      <c r="F82" s="235">
        <v>0.0</v>
      </c>
      <c r="G82" s="235">
        <v>0.0</v>
      </c>
      <c r="H82" s="236">
        <v>0.0</v>
      </c>
      <c r="I82" s="236">
        <v>0.0</v>
      </c>
      <c r="J82" s="236">
        <v>0.0</v>
      </c>
      <c r="K82" s="236">
        <v>0.0</v>
      </c>
      <c r="L82" s="153" t="s">
        <v>25</v>
      </c>
    </row>
    <row r="83">
      <c r="A83" s="258">
        <v>44963.0</v>
      </c>
      <c r="B83" s="68" t="s">
        <v>501</v>
      </c>
      <c r="C83" s="68" t="s">
        <v>23</v>
      </c>
      <c r="D83" s="259" t="s">
        <v>175</v>
      </c>
      <c r="E83" s="258">
        <v>44964.0</v>
      </c>
      <c r="F83" s="235">
        <v>0.0</v>
      </c>
      <c r="G83" s="235">
        <v>0.0</v>
      </c>
      <c r="H83" s="236">
        <v>0.0</v>
      </c>
      <c r="I83" s="236">
        <v>0.0</v>
      </c>
      <c r="J83" s="236">
        <v>0.0</v>
      </c>
      <c r="K83" s="236">
        <v>0.0</v>
      </c>
      <c r="L83" s="153" t="s">
        <v>25</v>
      </c>
    </row>
    <row r="84">
      <c r="A84" s="258">
        <v>44963.0</v>
      </c>
      <c r="B84" s="68" t="s">
        <v>45</v>
      </c>
      <c r="C84" s="68" t="s">
        <v>23</v>
      </c>
      <c r="D84" s="259" t="s">
        <v>175</v>
      </c>
      <c r="E84" s="258">
        <v>44964.0</v>
      </c>
      <c r="F84" s="235">
        <v>0.0</v>
      </c>
      <c r="G84" s="235">
        <v>0.0</v>
      </c>
      <c r="H84" s="235">
        <v>0.0</v>
      </c>
      <c r="I84" s="283">
        <v>0.0</v>
      </c>
      <c r="J84" s="235">
        <v>0.0</v>
      </c>
      <c r="K84" s="283">
        <v>0.0</v>
      </c>
      <c r="L84" s="68" t="s">
        <v>63</v>
      </c>
    </row>
    <row r="85">
      <c r="A85" s="258">
        <v>44963.0</v>
      </c>
      <c r="B85" s="68" t="s">
        <v>52</v>
      </c>
      <c r="C85" s="68" t="s">
        <v>499</v>
      </c>
      <c r="D85" s="259" t="s">
        <v>175</v>
      </c>
      <c r="E85" s="258">
        <v>44964.0</v>
      </c>
      <c r="F85" s="237">
        <v>0.16666666666666666</v>
      </c>
      <c r="G85" s="237">
        <v>0.3333333333333333</v>
      </c>
      <c r="H85" s="68">
        <v>4.0</v>
      </c>
      <c r="I85" s="68">
        <v>0.0</v>
      </c>
      <c r="J85" s="68">
        <v>2.0</v>
      </c>
      <c r="K85" s="68">
        <v>2.0</v>
      </c>
    </row>
    <row r="86">
      <c r="A86" s="258">
        <v>44963.0</v>
      </c>
      <c r="B86" s="68" t="s">
        <v>52</v>
      </c>
      <c r="C86" s="68" t="s">
        <v>51</v>
      </c>
      <c r="D86" s="259" t="s">
        <v>175</v>
      </c>
      <c r="E86" s="258">
        <v>44964.0</v>
      </c>
      <c r="F86" s="237">
        <v>0.3333333333333333</v>
      </c>
      <c r="G86" s="237">
        <v>0.5625</v>
      </c>
      <c r="H86" s="235">
        <v>5.5</v>
      </c>
      <c r="I86" s="235">
        <v>1.5</v>
      </c>
      <c r="J86" s="235">
        <v>4.0</v>
      </c>
      <c r="K86" s="235">
        <v>0.0</v>
      </c>
      <c r="L86" s="68" t="s">
        <v>336</v>
      </c>
    </row>
    <row r="87">
      <c r="A87" s="258">
        <v>44963.0</v>
      </c>
      <c r="B87" s="152" t="s">
        <v>82</v>
      </c>
      <c r="C87" s="68" t="s">
        <v>51</v>
      </c>
      <c r="D87" s="259" t="s">
        <v>175</v>
      </c>
      <c r="E87" s="258">
        <v>44964.0</v>
      </c>
      <c r="F87" s="235">
        <v>0.0</v>
      </c>
      <c r="G87" s="235">
        <v>0.0</v>
      </c>
      <c r="H87" s="236">
        <v>0.0</v>
      </c>
      <c r="I87" s="236">
        <v>0.0</v>
      </c>
      <c r="J87" s="236">
        <v>0.0</v>
      </c>
      <c r="K87" s="236">
        <v>0.0</v>
      </c>
      <c r="L87" s="153" t="s">
        <v>25</v>
      </c>
    </row>
    <row r="88">
      <c r="A88" s="258">
        <v>44963.0</v>
      </c>
      <c r="B88" s="152" t="s">
        <v>69</v>
      </c>
      <c r="C88" s="152" t="s">
        <v>51</v>
      </c>
      <c r="D88" s="259" t="s">
        <v>175</v>
      </c>
      <c r="E88" s="258">
        <v>44964.0</v>
      </c>
      <c r="F88" s="238">
        <v>0.20833333333333334</v>
      </c>
      <c r="G88" s="237">
        <v>0.5625</v>
      </c>
      <c r="H88" s="235">
        <v>8.5</v>
      </c>
      <c r="I88" s="235">
        <v>0.5</v>
      </c>
      <c r="J88" s="283">
        <v>7.0</v>
      </c>
      <c r="K88" s="283">
        <v>1.0</v>
      </c>
    </row>
    <row r="89">
      <c r="A89" s="258">
        <v>44963.0</v>
      </c>
      <c r="B89" s="152" t="s">
        <v>97</v>
      </c>
      <c r="C89" s="152" t="s">
        <v>31</v>
      </c>
      <c r="D89" s="259" t="s">
        <v>175</v>
      </c>
      <c r="E89" s="258">
        <v>44964.0</v>
      </c>
      <c r="F89" s="237">
        <v>0.2708333333333333</v>
      </c>
      <c r="G89" s="237">
        <v>0.5625</v>
      </c>
      <c r="H89" s="235">
        <v>7.0</v>
      </c>
      <c r="I89" s="283">
        <v>0.0</v>
      </c>
      <c r="J89" s="235">
        <v>7.0</v>
      </c>
      <c r="K89" s="283">
        <v>0.0</v>
      </c>
    </row>
    <row r="90">
      <c r="A90" s="258">
        <v>44963.0</v>
      </c>
      <c r="B90" s="152" t="s">
        <v>403</v>
      </c>
      <c r="C90" s="152" t="s">
        <v>31</v>
      </c>
      <c r="D90" s="259" t="s">
        <v>175</v>
      </c>
      <c r="E90" s="258">
        <v>44964.0</v>
      </c>
      <c r="F90" s="238">
        <v>0.2916666666666667</v>
      </c>
      <c r="G90" s="237">
        <v>0.5833333333333334</v>
      </c>
      <c r="H90" s="235">
        <v>7.0</v>
      </c>
      <c r="I90" s="283">
        <v>0.0</v>
      </c>
      <c r="J90" s="235">
        <v>7.0</v>
      </c>
      <c r="K90" s="283">
        <v>0.0</v>
      </c>
    </row>
    <row r="91">
      <c r="A91" s="258">
        <v>44964.0</v>
      </c>
      <c r="B91" s="68" t="s">
        <v>50</v>
      </c>
      <c r="C91" s="152" t="s">
        <v>51</v>
      </c>
      <c r="D91" s="259" t="s">
        <v>175</v>
      </c>
      <c r="E91" s="258">
        <v>44964.0</v>
      </c>
      <c r="F91" s="237">
        <v>0.9583333333333334</v>
      </c>
      <c r="G91" s="237">
        <v>0.3333333333333333</v>
      </c>
      <c r="H91" s="68">
        <v>9.0</v>
      </c>
      <c r="I91" s="68">
        <v>1.0</v>
      </c>
      <c r="J91" s="68">
        <v>2.0</v>
      </c>
      <c r="K91" s="68">
        <v>7.0</v>
      </c>
      <c r="L91" s="68" t="s">
        <v>191</v>
      </c>
    </row>
    <row r="92">
      <c r="A92" s="258">
        <v>44964.0</v>
      </c>
      <c r="B92" s="68" t="s">
        <v>54</v>
      </c>
      <c r="C92" s="152" t="s">
        <v>51</v>
      </c>
      <c r="D92" s="259" t="s">
        <v>175</v>
      </c>
      <c r="E92" s="258">
        <v>44964.0</v>
      </c>
      <c r="F92" s="235">
        <v>0.0</v>
      </c>
      <c r="G92" s="235">
        <v>0.0</v>
      </c>
      <c r="H92" s="236">
        <v>0.0</v>
      </c>
      <c r="I92" s="236">
        <v>0.0</v>
      </c>
      <c r="J92" s="236">
        <v>0.0</v>
      </c>
      <c r="K92" s="236">
        <v>0.0</v>
      </c>
      <c r="L92" s="153" t="s">
        <v>25</v>
      </c>
    </row>
    <row r="93">
      <c r="A93" s="258">
        <v>44964.0</v>
      </c>
      <c r="B93" s="68" t="s">
        <v>88</v>
      </c>
      <c r="C93" s="152" t="s">
        <v>31</v>
      </c>
      <c r="D93" s="259" t="s">
        <v>175</v>
      </c>
      <c r="E93" s="258">
        <v>44964.0</v>
      </c>
      <c r="F93" s="237">
        <v>0.9583333333333334</v>
      </c>
      <c r="G93" s="237">
        <v>0.2708333333333333</v>
      </c>
      <c r="H93" s="68">
        <v>7.5</v>
      </c>
      <c r="I93" s="68">
        <v>0.0</v>
      </c>
      <c r="J93" s="68">
        <v>0.5</v>
      </c>
      <c r="K93" s="68">
        <v>7.0</v>
      </c>
    </row>
    <row r="94">
      <c r="A94" s="258">
        <v>44964.0</v>
      </c>
      <c r="B94" s="68" t="s">
        <v>18</v>
      </c>
      <c r="C94" s="152" t="s">
        <v>1</v>
      </c>
      <c r="D94" s="259" t="s">
        <v>175</v>
      </c>
      <c r="E94" s="258">
        <v>44964.0</v>
      </c>
      <c r="F94" s="237">
        <v>0.9791666666666666</v>
      </c>
      <c r="G94" s="237">
        <v>0.16666666666666666</v>
      </c>
      <c r="H94" s="68">
        <v>4.5</v>
      </c>
      <c r="I94" s="68">
        <v>0.0</v>
      </c>
      <c r="J94" s="68">
        <v>0.0</v>
      </c>
      <c r="K94" s="68">
        <v>4.5</v>
      </c>
    </row>
    <row r="95">
      <c r="A95" s="258">
        <v>44964.0</v>
      </c>
      <c r="B95" s="68" t="s">
        <v>123</v>
      </c>
      <c r="C95" s="68" t="s">
        <v>23</v>
      </c>
      <c r="D95" s="259" t="s">
        <v>171</v>
      </c>
      <c r="E95" s="258">
        <v>44965.0</v>
      </c>
      <c r="F95" s="238">
        <v>0.0625</v>
      </c>
      <c r="G95" s="238">
        <v>0.2916666666666667</v>
      </c>
      <c r="H95" s="236">
        <v>5.5</v>
      </c>
      <c r="I95" s="236">
        <v>0.0</v>
      </c>
      <c r="J95" s="236">
        <v>1.0</v>
      </c>
      <c r="K95" s="236">
        <v>4.5</v>
      </c>
    </row>
    <row r="96">
      <c r="A96" s="258">
        <v>44964.0</v>
      </c>
      <c r="B96" s="68" t="s">
        <v>501</v>
      </c>
      <c r="C96" s="68" t="s">
        <v>23</v>
      </c>
      <c r="D96" s="259" t="s">
        <v>171</v>
      </c>
      <c r="E96" s="258">
        <v>44965.0</v>
      </c>
      <c r="F96" s="235">
        <v>0.0</v>
      </c>
      <c r="G96" s="235">
        <v>0.0</v>
      </c>
      <c r="H96" s="236">
        <v>0.0</v>
      </c>
      <c r="I96" s="236">
        <v>0.0</v>
      </c>
      <c r="J96" s="236">
        <v>0.0</v>
      </c>
      <c r="K96" s="236">
        <v>0.0</v>
      </c>
      <c r="L96" s="153" t="s">
        <v>25</v>
      </c>
    </row>
    <row r="97">
      <c r="A97" s="258">
        <v>44964.0</v>
      </c>
      <c r="B97" s="68" t="s">
        <v>45</v>
      </c>
      <c r="C97" s="68" t="s">
        <v>23</v>
      </c>
      <c r="D97" s="259" t="s">
        <v>171</v>
      </c>
      <c r="E97" s="258">
        <v>44965.0</v>
      </c>
      <c r="F97" s="238">
        <v>0.2916666666666667</v>
      </c>
      <c r="G97" s="238">
        <v>0.5</v>
      </c>
      <c r="H97" s="283">
        <v>5.0</v>
      </c>
      <c r="I97" s="283">
        <v>0.0</v>
      </c>
      <c r="J97" s="283">
        <v>5.0</v>
      </c>
      <c r="K97" s="283">
        <v>0.0</v>
      </c>
    </row>
    <row r="98">
      <c r="A98" s="258">
        <v>44964.0</v>
      </c>
      <c r="B98" s="68" t="s">
        <v>52</v>
      </c>
      <c r="C98" s="68" t="s">
        <v>499</v>
      </c>
      <c r="D98" s="259" t="s">
        <v>171</v>
      </c>
      <c r="E98" s="258">
        <v>44965.0</v>
      </c>
      <c r="F98" s="238">
        <v>0.20833333333333334</v>
      </c>
      <c r="G98" s="237">
        <v>0.3333333333333333</v>
      </c>
      <c r="H98" s="68">
        <v>3.0</v>
      </c>
      <c r="I98" s="68">
        <v>0.0</v>
      </c>
      <c r="J98" s="68">
        <v>2.0</v>
      </c>
      <c r="K98" s="68">
        <v>1.0</v>
      </c>
    </row>
    <row r="99">
      <c r="A99" s="258">
        <v>44964.0</v>
      </c>
      <c r="B99" s="152" t="s">
        <v>52</v>
      </c>
      <c r="C99" s="68" t="s">
        <v>51</v>
      </c>
      <c r="D99" s="259" t="s">
        <v>171</v>
      </c>
      <c r="E99" s="258">
        <v>44965.0</v>
      </c>
      <c r="F99" s="237">
        <v>0.3333333333333333</v>
      </c>
      <c r="G99" s="237">
        <v>0.5625</v>
      </c>
      <c r="H99" s="235">
        <v>5.5</v>
      </c>
      <c r="I99" s="235">
        <v>0.5</v>
      </c>
      <c r="J99" s="235">
        <v>4.0</v>
      </c>
      <c r="K99" s="235">
        <v>0.0</v>
      </c>
      <c r="L99" s="68" t="s">
        <v>192</v>
      </c>
    </row>
    <row r="100">
      <c r="A100" s="258">
        <v>44964.0</v>
      </c>
      <c r="B100" s="152" t="s">
        <v>82</v>
      </c>
      <c r="C100" s="152" t="s">
        <v>51</v>
      </c>
      <c r="D100" s="259" t="s">
        <v>171</v>
      </c>
      <c r="E100" s="258">
        <v>44965.0</v>
      </c>
      <c r="F100" s="238">
        <v>0.20833333333333334</v>
      </c>
      <c r="G100" s="237">
        <v>0.5625</v>
      </c>
      <c r="H100" s="235">
        <v>8.5</v>
      </c>
      <c r="I100" s="235">
        <v>0.5</v>
      </c>
      <c r="J100" s="283">
        <v>7.0</v>
      </c>
      <c r="K100" s="283">
        <v>1.0</v>
      </c>
      <c r="L100" s="68" t="s">
        <v>192</v>
      </c>
    </row>
    <row r="101">
      <c r="A101" s="258">
        <v>44964.0</v>
      </c>
      <c r="B101" s="152" t="s">
        <v>69</v>
      </c>
      <c r="C101" s="152" t="s">
        <v>51</v>
      </c>
      <c r="D101" s="259" t="s">
        <v>171</v>
      </c>
      <c r="E101" s="258">
        <v>44965.0</v>
      </c>
      <c r="F101" s="235">
        <v>0.0</v>
      </c>
      <c r="G101" s="235">
        <v>0.0</v>
      </c>
      <c r="H101" s="236">
        <v>0.0</v>
      </c>
      <c r="I101" s="236">
        <v>0.0</v>
      </c>
      <c r="J101" s="236">
        <v>0.0</v>
      </c>
      <c r="K101" s="236">
        <v>0.0</v>
      </c>
      <c r="L101" s="153" t="s">
        <v>25</v>
      </c>
    </row>
    <row r="102">
      <c r="A102" s="258">
        <v>44964.0</v>
      </c>
      <c r="B102" s="152" t="s">
        <v>97</v>
      </c>
      <c r="C102" s="152" t="s">
        <v>31</v>
      </c>
      <c r="D102" s="259" t="s">
        <v>171</v>
      </c>
      <c r="E102" s="258">
        <v>44965.0</v>
      </c>
      <c r="F102" s="237">
        <v>0.2708333333333333</v>
      </c>
      <c r="G102" s="237">
        <v>0.5625</v>
      </c>
      <c r="H102" s="235">
        <v>7.0</v>
      </c>
      <c r="I102" s="283">
        <v>0.0</v>
      </c>
      <c r="J102" s="235">
        <v>7.0</v>
      </c>
      <c r="K102" s="283">
        <v>0.0</v>
      </c>
    </row>
    <row r="103">
      <c r="A103" s="258">
        <v>44964.0</v>
      </c>
      <c r="B103" s="152" t="s">
        <v>403</v>
      </c>
      <c r="C103" s="152" t="s">
        <v>31</v>
      </c>
      <c r="D103" s="259" t="s">
        <v>171</v>
      </c>
      <c r="E103" s="258">
        <v>44965.0</v>
      </c>
      <c r="F103" s="238">
        <v>0.2916666666666667</v>
      </c>
      <c r="G103" s="237">
        <v>0.5833333333333334</v>
      </c>
      <c r="H103" s="235">
        <v>7.0</v>
      </c>
      <c r="I103" s="283">
        <v>0.0</v>
      </c>
      <c r="J103" s="235">
        <v>7.0</v>
      </c>
      <c r="K103" s="283">
        <v>0.0</v>
      </c>
    </row>
    <row r="104">
      <c r="A104" s="258">
        <v>44965.0</v>
      </c>
      <c r="B104" s="68" t="s">
        <v>88</v>
      </c>
      <c r="C104" s="152" t="s">
        <v>31</v>
      </c>
      <c r="D104" s="259" t="s">
        <v>171</v>
      </c>
      <c r="E104" s="258">
        <v>44965.0</v>
      </c>
      <c r="F104" s="237">
        <v>0.9583333333333334</v>
      </c>
      <c r="G104" s="237">
        <v>0.25</v>
      </c>
      <c r="H104" s="68">
        <v>7.0</v>
      </c>
      <c r="I104" s="68">
        <v>0.0</v>
      </c>
      <c r="J104" s="68">
        <v>0.0</v>
      </c>
      <c r="K104" s="68">
        <v>7.0</v>
      </c>
    </row>
    <row r="105">
      <c r="A105" s="258">
        <v>44965.0</v>
      </c>
      <c r="B105" s="68" t="s">
        <v>54</v>
      </c>
      <c r="C105" s="152" t="s">
        <v>51</v>
      </c>
      <c r="D105" s="259" t="s">
        <v>171</v>
      </c>
      <c r="E105" s="258">
        <v>44965.0</v>
      </c>
      <c r="F105" s="237">
        <v>0.9583333333333334</v>
      </c>
      <c r="G105" s="237">
        <v>0.2916666666666667</v>
      </c>
      <c r="H105" s="68">
        <v>8.0</v>
      </c>
      <c r="I105" s="68">
        <v>0.0</v>
      </c>
      <c r="J105" s="68">
        <v>1.0</v>
      </c>
      <c r="K105" s="68">
        <v>7.0</v>
      </c>
    </row>
    <row r="106">
      <c r="A106" s="258">
        <v>44965.0</v>
      </c>
      <c r="B106" s="68" t="s">
        <v>18</v>
      </c>
      <c r="C106" s="68" t="s">
        <v>1</v>
      </c>
      <c r="D106" s="259" t="s">
        <v>171</v>
      </c>
      <c r="E106" s="258">
        <v>44965.0</v>
      </c>
      <c r="F106" s="237">
        <v>0.9791666666666666</v>
      </c>
      <c r="G106" s="237">
        <v>0.16666666666666666</v>
      </c>
      <c r="H106" s="68">
        <v>4.5</v>
      </c>
      <c r="I106" s="68">
        <v>0.0</v>
      </c>
      <c r="J106" s="68">
        <v>0.0</v>
      </c>
      <c r="K106" s="68">
        <v>4.5</v>
      </c>
    </row>
    <row r="107">
      <c r="A107" s="258">
        <v>44965.0</v>
      </c>
      <c r="B107" s="68" t="s">
        <v>50</v>
      </c>
      <c r="C107" s="68" t="s">
        <v>31</v>
      </c>
      <c r="D107" s="259" t="s">
        <v>171</v>
      </c>
      <c r="E107" s="258">
        <v>44965.0</v>
      </c>
      <c r="F107" s="235">
        <v>0.0</v>
      </c>
      <c r="G107" s="235">
        <v>0.0</v>
      </c>
      <c r="H107" s="236">
        <v>0.0</v>
      </c>
      <c r="I107" s="236">
        <v>0.0</v>
      </c>
      <c r="J107" s="236">
        <v>0.0</v>
      </c>
      <c r="K107" s="236">
        <v>0.0</v>
      </c>
      <c r="L107" s="153" t="s">
        <v>25</v>
      </c>
    </row>
    <row r="108">
      <c r="A108" s="258">
        <v>44965.0</v>
      </c>
      <c r="B108" s="68" t="s">
        <v>123</v>
      </c>
      <c r="C108" s="152" t="s">
        <v>23</v>
      </c>
      <c r="D108" s="259" t="s">
        <v>169</v>
      </c>
      <c r="E108" s="258">
        <v>44966.0</v>
      </c>
      <c r="F108" s="238">
        <v>0.0625</v>
      </c>
      <c r="G108" s="238">
        <v>0.2916666666666667</v>
      </c>
      <c r="H108" s="236">
        <v>5.5</v>
      </c>
      <c r="I108" s="236">
        <v>0.0</v>
      </c>
      <c r="J108" s="236">
        <v>1.0</v>
      </c>
      <c r="K108" s="236">
        <v>4.5</v>
      </c>
    </row>
    <row r="109">
      <c r="A109" s="258">
        <v>44965.0</v>
      </c>
      <c r="B109" s="68" t="s">
        <v>501</v>
      </c>
      <c r="C109" s="68" t="s">
        <v>23</v>
      </c>
      <c r="D109" s="259" t="s">
        <v>169</v>
      </c>
      <c r="E109" s="258">
        <v>44966.0</v>
      </c>
      <c r="F109" s="238">
        <v>0.2916666666666667</v>
      </c>
      <c r="G109" s="238">
        <v>0.5</v>
      </c>
      <c r="H109" s="283">
        <v>5.0</v>
      </c>
      <c r="I109" s="283">
        <v>0.0</v>
      </c>
      <c r="J109" s="283">
        <v>5.0</v>
      </c>
      <c r="K109" s="283">
        <v>0.0</v>
      </c>
    </row>
    <row r="110">
      <c r="A110" s="258">
        <v>44965.0</v>
      </c>
      <c r="B110" s="152" t="s">
        <v>52</v>
      </c>
      <c r="C110" s="68" t="s">
        <v>499</v>
      </c>
      <c r="D110" s="259" t="s">
        <v>169</v>
      </c>
      <c r="E110" s="258">
        <v>44966.0</v>
      </c>
      <c r="F110" s="237">
        <v>0.0</v>
      </c>
      <c r="G110" s="238">
        <v>0.20833333333333334</v>
      </c>
      <c r="H110" s="283">
        <v>5.0</v>
      </c>
      <c r="I110" s="235">
        <v>0.0</v>
      </c>
      <c r="J110" s="235">
        <v>0.0</v>
      </c>
      <c r="K110" s="235">
        <v>5.0</v>
      </c>
    </row>
    <row r="111">
      <c r="A111" s="258">
        <v>44965.0</v>
      </c>
      <c r="B111" s="152" t="s">
        <v>45</v>
      </c>
      <c r="C111" s="68" t="s">
        <v>49</v>
      </c>
      <c r="D111" s="259" t="s">
        <v>169</v>
      </c>
      <c r="E111" s="258">
        <v>44966.0</v>
      </c>
      <c r="F111" s="238">
        <v>0.20833333333333334</v>
      </c>
      <c r="G111" s="237">
        <v>0.375</v>
      </c>
      <c r="H111" s="68">
        <v>4.0</v>
      </c>
      <c r="I111" s="68">
        <v>0.0</v>
      </c>
      <c r="J111" s="68">
        <v>3.0</v>
      </c>
      <c r="K111" s="68">
        <v>1.0</v>
      </c>
    </row>
    <row r="112">
      <c r="A112" s="258">
        <v>44965.0</v>
      </c>
      <c r="B112" s="152" t="s">
        <v>82</v>
      </c>
      <c r="C112" s="68" t="s">
        <v>31</v>
      </c>
      <c r="D112" s="259" t="s">
        <v>169</v>
      </c>
      <c r="E112" s="258">
        <v>44966.0</v>
      </c>
      <c r="F112" s="238">
        <v>0.20833333333333334</v>
      </c>
      <c r="G112" s="237">
        <v>0.2916666666666667</v>
      </c>
      <c r="H112" s="235">
        <v>2.0</v>
      </c>
      <c r="I112" s="235">
        <v>0.0</v>
      </c>
      <c r="J112" s="235">
        <v>1.0</v>
      </c>
      <c r="K112" s="235">
        <v>1.0</v>
      </c>
    </row>
    <row r="113">
      <c r="A113" s="258">
        <v>44965.0</v>
      </c>
      <c r="B113" s="152" t="s">
        <v>82</v>
      </c>
      <c r="C113" s="68" t="s">
        <v>51</v>
      </c>
      <c r="D113" s="259" t="s">
        <v>169</v>
      </c>
      <c r="E113" s="258">
        <v>44966.0</v>
      </c>
      <c r="F113" s="238">
        <v>0.2916666666666667</v>
      </c>
      <c r="G113" s="237">
        <v>0.5763888888888888</v>
      </c>
      <c r="H113" s="235">
        <v>6.83</v>
      </c>
      <c r="I113" s="235">
        <v>0.83</v>
      </c>
      <c r="J113" s="236">
        <v>6.0</v>
      </c>
      <c r="K113" s="236">
        <v>0.0</v>
      </c>
      <c r="L113" s="68" t="s">
        <v>891</v>
      </c>
    </row>
    <row r="114">
      <c r="A114" s="258">
        <v>44965.0</v>
      </c>
      <c r="B114" s="152" t="s">
        <v>69</v>
      </c>
      <c r="C114" s="152" t="s">
        <v>51</v>
      </c>
      <c r="D114" s="259" t="s">
        <v>169</v>
      </c>
      <c r="E114" s="258">
        <v>44966.0</v>
      </c>
      <c r="F114" s="238">
        <v>0.20833333333333334</v>
      </c>
      <c r="G114" s="237">
        <v>0.5763888888888888</v>
      </c>
      <c r="H114" s="235">
        <v>8.83</v>
      </c>
      <c r="I114" s="235">
        <v>0.83</v>
      </c>
      <c r="J114" s="283">
        <v>7.0</v>
      </c>
      <c r="K114" s="283">
        <v>1.0</v>
      </c>
      <c r="L114" s="68" t="s">
        <v>891</v>
      </c>
    </row>
    <row r="115">
      <c r="A115" s="258">
        <v>44965.0</v>
      </c>
      <c r="B115" s="68" t="s">
        <v>97</v>
      </c>
      <c r="C115" s="152" t="s">
        <v>31</v>
      </c>
      <c r="D115" s="259" t="s">
        <v>169</v>
      </c>
      <c r="E115" s="258">
        <v>44966.0</v>
      </c>
      <c r="F115" s="237">
        <v>0.2708333333333333</v>
      </c>
      <c r="G115" s="237">
        <v>0.5625</v>
      </c>
      <c r="H115" s="235">
        <v>7.0</v>
      </c>
      <c r="I115" s="283">
        <v>0.0</v>
      </c>
      <c r="J115" s="235">
        <v>7.0</v>
      </c>
      <c r="K115" s="283">
        <v>0.0</v>
      </c>
    </row>
    <row r="116">
      <c r="A116" s="258">
        <v>44965.0</v>
      </c>
      <c r="B116" s="68" t="s">
        <v>403</v>
      </c>
      <c r="C116" s="152" t="s">
        <v>31</v>
      </c>
      <c r="D116" s="259" t="s">
        <v>169</v>
      </c>
      <c r="E116" s="258">
        <v>44966.0</v>
      </c>
      <c r="F116" s="238">
        <v>0.2916666666666667</v>
      </c>
      <c r="G116" s="237">
        <v>0.5833333333333334</v>
      </c>
      <c r="H116" s="235">
        <v>7.0</v>
      </c>
      <c r="I116" s="283">
        <v>0.0</v>
      </c>
      <c r="J116" s="235">
        <v>7.0</v>
      </c>
      <c r="K116" s="283">
        <v>0.0</v>
      </c>
      <c r="L116" s="152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</row>
    <row r="117">
      <c r="A117" s="258">
        <v>44966.0</v>
      </c>
      <c r="B117" s="68" t="s">
        <v>54</v>
      </c>
      <c r="C117" s="152" t="s">
        <v>51</v>
      </c>
      <c r="D117" s="259" t="s">
        <v>169</v>
      </c>
      <c r="E117" s="258">
        <v>44966.0</v>
      </c>
      <c r="F117" s="237">
        <v>0.9583333333333334</v>
      </c>
      <c r="G117" s="237">
        <v>0.25</v>
      </c>
      <c r="H117" s="68">
        <v>7.0</v>
      </c>
      <c r="I117" s="68">
        <v>0.0</v>
      </c>
      <c r="J117" s="68">
        <v>0.0</v>
      </c>
      <c r="K117" s="68">
        <v>7.0</v>
      </c>
      <c r="M117" s="153"/>
      <c r="N117" s="153"/>
      <c r="O117" s="153"/>
      <c r="P117" s="153"/>
      <c r="Q117" s="153"/>
      <c r="R117" s="153"/>
      <c r="S117" s="153"/>
      <c r="T117" s="153"/>
      <c r="U117" s="153"/>
      <c r="V117" s="153"/>
      <c r="W117" s="153"/>
      <c r="X117" s="153"/>
      <c r="Y117" s="153"/>
      <c r="Z117" s="153"/>
      <c r="AA117" s="153"/>
      <c r="AB117" s="153"/>
      <c r="AC117" s="153"/>
    </row>
    <row r="118">
      <c r="A118" s="258">
        <v>44966.0</v>
      </c>
      <c r="B118" s="68" t="s">
        <v>88</v>
      </c>
      <c r="C118" s="152" t="s">
        <v>31</v>
      </c>
      <c r="D118" s="259" t="s">
        <v>169</v>
      </c>
      <c r="E118" s="258">
        <v>44966.0</v>
      </c>
      <c r="F118" s="237">
        <v>0.9583333333333334</v>
      </c>
      <c r="G118" s="237">
        <v>0.4166666666666667</v>
      </c>
      <c r="H118" s="68">
        <v>11.0</v>
      </c>
      <c r="I118" s="68">
        <v>3.0</v>
      </c>
      <c r="J118" s="68">
        <v>1.0</v>
      </c>
      <c r="K118" s="68">
        <v>7.0</v>
      </c>
      <c r="L118" s="152" t="s">
        <v>259</v>
      </c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53"/>
    </row>
    <row r="119">
      <c r="A119" s="258">
        <v>44966.0</v>
      </c>
      <c r="B119" s="68" t="s">
        <v>18</v>
      </c>
      <c r="C119" s="152" t="s">
        <v>1</v>
      </c>
      <c r="D119" s="259" t="s">
        <v>169</v>
      </c>
      <c r="E119" s="258">
        <v>44966.0</v>
      </c>
      <c r="F119" s="237">
        <v>0.9791666666666666</v>
      </c>
      <c r="G119" s="237">
        <v>0.25</v>
      </c>
      <c r="H119" s="68">
        <v>6.5</v>
      </c>
      <c r="I119" s="68">
        <v>0.0</v>
      </c>
      <c r="J119" s="68">
        <v>0.0</v>
      </c>
      <c r="K119" s="68">
        <v>6.5</v>
      </c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53"/>
    </row>
    <row r="120">
      <c r="A120" s="258">
        <v>44966.0</v>
      </c>
      <c r="B120" s="68" t="s">
        <v>123</v>
      </c>
      <c r="C120" s="152" t="s">
        <v>23</v>
      </c>
      <c r="D120" s="259" t="s">
        <v>168</v>
      </c>
      <c r="E120" s="258">
        <v>44967.0</v>
      </c>
      <c r="F120" s="238">
        <v>0.0625</v>
      </c>
      <c r="G120" s="238">
        <v>0.2916666666666667</v>
      </c>
      <c r="H120" s="236">
        <v>5.5</v>
      </c>
      <c r="I120" s="236">
        <v>0.0</v>
      </c>
      <c r="J120" s="236">
        <v>1.0</v>
      </c>
      <c r="K120" s="236">
        <v>4.5</v>
      </c>
      <c r="L120" s="152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53"/>
    </row>
    <row r="121">
      <c r="A121" s="258">
        <v>44966.0</v>
      </c>
      <c r="B121" s="68" t="s">
        <v>501</v>
      </c>
      <c r="C121" s="68" t="s">
        <v>23</v>
      </c>
      <c r="D121" s="259" t="s">
        <v>168</v>
      </c>
      <c r="E121" s="258">
        <v>44967.0</v>
      </c>
      <c r="F121" s="238">
        <v>0.2916666666666667</v>
      </c>
      <c r="G121" s="238">
        <v>0.5</v>
      </c>
      <c r="H121" s="283">
        <v>5.0</v>
      </c>
      <c r="I121" s="283">
        <v>0.0</v>
      </c>
      <c r="J121" s="283">
        <v>5.0</v>
      </c>
      <c r="K121" s="283">
        <v>0.0</v>
      </c>
      <c r="L121" s="152"/>
      <c r="M121" s="153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</row>
    <row r="122">
      <c r="A122" s="258">
        <v>44966.0</v>
      </c>
      <c r="B122" s="68" t="s">
        <v>45</v>
      </c>
      <c r="C122" s="68" t="s">
        <v>1</v>
      </c>
      <c r="D122" s="259" t="s">
        <v>168</v>
      </c>
      <c r="E122" s="258">
        <v>44967.0</v>
      </c>
      <c r="F122" s="235">
        <v>0.0</v>
      </c>
      <c r="G122" s="235">
        <v>0.0</v>
      </c>
      <c r="H122" s="152">
        <v>0.0</v>
      </c>
      <c r="I122" s="152">
        <v>0.0</v>
      </c>
      <c r="J122" s="152">
        <v>0.0</v>
      </c>
      <c r="K122" s="152">
        <v>0.0</v>
      </c>
      <c r="L122" s="152" t="s">
        <v>63</v>
      </c>
      <c r="M122" s="153"/>
      <c r="N122" s="153"/>
      <c r="O122" s="153"/>
      <c r="P122" s="153"/>
      <c r="Q122" s="153"/>
      <c r="R122" s="153"/>
      <c r="S122" s="153"/>
      <c r="T122" s="153"/>
      <c r="U122" s="153"/>
      <c r="V122" s="153"/>
      <c r="W122" s="153"/>
      <c r="X122" s="153"/>
      <c r="Y122" s="153"/>
      <c r="Z122" s="153"/>
      <c r="AA122" s="153"/>
      <c r="AB122" s="153"/>
      <c r="AC122" s="153"/>
    </row>
    <row r="123">
      <c r="A123" s="258">
        <v>44966.0</v>
      </c>
      <c r="B123" s="68" t="s">
        <v>52</v>
      </c>
      <c r="C123" s="68" t="s">
        <v>499</v>
      </c>
      <c r="D123" s="259" t="s">
        <v>168</v>
      </c>
      <c r="E123" s="258">
        <v>44967.0</v>
      </c>
      <c r="F123" s="238">
        <v>0.20833333333333334</v>
      </c>
      <c r="G123" s="237">
        <v>0.4166666666666667</v>
      </c>
      <c r="H123" s="283">
        <v>5.0</v>
      </c>
      <c r="I123" s="235">
        <v>0.0</v>
      </c>
      <c r="J123" s="235">
        <v>4.0</v>
      </c>
      <c r="K123" s="235">
        <v>1.0</v>
      </c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</row>
    <row r="124">
      <c r="A124" s="258">
        <v>44966.0</v>
      </c>
      <c r="B124" s="68" t="s">
        <v>52</v>
      </c>
      <c r="C124" s="68" t="s">
        <v>31</v>
      </c>
      <c r="D124" s="259" t="s">
        <v>168</v>
      </c>
      <c r="E124" s="258">
        <v>44967.0</v>
      </c>
      <c r="F124" s="237">
        <v>0.4166666666666667</v>
      </c>
      <c r="G124" s="237">
        <v>0.5625</v>
      </c>
      <c r="H124" s="68">
        <v>3.5</v>
      </c>
      <c r="I124" s="68">
        <v>0.5</v>
      </c>
      <c r="J124" s="68">
        <v>3.0</v>
      </c>
      <c r="K124" s="68">
        <v>0.0</v>
      </c>
      <c r="L124" s="68" t="s">
        <v>192</v>
      </c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</row>
    <row r="125">
      <c r="A125" s="258">
        <v>44966.0</v>
      </c>
      <c r="B125" s="152" t="s">
        <v>50</v>
      </c>
      <c r="C125" s="68" t="s">
        <v>1</v>
      </c>
      <c r="D125" s="259" t="s">
        <v>168</v>
      </c>
      <c r="E125" s="258">
        <v>44967.0</v>
      </c>
      <c r="F125" s="237">
        <v>0.25</v>
      </c>
      <c r="G125" s="238">
        <v>0.5</v>
      </c>
      <c r="H125" s="68">
        <v>6.0</v>
      </c>
      <c r="I125" s="68">
        <v>0.0</v>
      </c>
      <c r="J125" s="68">
        <v>6.0</v>
      </c>
      <c r="K125" s="68">
        <v>0.0</v>
      </c>
      <c r="L125" s="68"/>
      <c r="M125" s="153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</row>
    <row r="126">
      <c r="A126" s="258">
        <v>44966.0</v>
      </c>
      <c r="B126" s="152" t="s">
        <v>50</v>
      </c>
      <c r="C126" s="68" t="s">
        <v>31</v>
      </c>
      <c r="D126" s="259" t="s">
        <v>168</v>
      </c>
      <c r="E126" s="258">
        <v>44967.0</v>
      </c>
      <c r="F126" s="238">
        <v>0.5</v>
      </c>
      <c r="G126" s="237">
        <v>0.5833333333333334</v>
      </c>
      <c r="H126" s="235">
        <v>2.0</v>
      </c>
      <c r="I126" s="283">
        <v>0.0</v>
      </c>
      <c r="J126" s="235">
        <v>2.0</v>
      </c>
      <c r="K126" s="283">
        <v>0.0</v>
      </c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</row>
    <row r="127">
      <c r="A127" s="258">
        <v>44966.0</v>
      </c>
      <c r="B127" s="152" t="s">
        <v>82</v>
      </c>
      <c r="C127" s="68" t="s">
        <v>31</v>
      </c>
      <c r="D127" s="259" t="s">
        <v>168</v>
      </c>
      <c r="E127" s="258">
        <v>44967.0</v>
      </c>
      <c r="F127" s="238">
        <v>0.20833333333333334</v>
      </c>
      <c r="G127" s="237">
        <v>0.25</v>
      </c>
      <c r="H127" s="152">
        <v>1.0</v>
      </c>
      <c r="I127" s="152">
        <v>0.0</v>
      </c>
      <c r="J127" s="152">
        <v>0.0</v>
      </c>
      <c r="K127" s="152">
        <v>1.0</v>
      </c>
      <c r="L127" s="152"/>
      <c r="M127" s="153"/>
      <c r="N127" s="153"/>
      <c r="O127" s="153"/>
      <c r="P127" s="153"/>
      <c r="Q127" s="153"/>
      <c r="R127" s="153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</row>
    <row r="128">
      <c r="A128" s="258">
        <v>44966.0</v>
      </c>
      <c r="B128" s="152" t="s">
        <v>82</v>
      </c>
      <c r="C128" s="152" t="s">
        <v>51</v>
      </c>
      <c r="D128" s="259" t="s">
        <v>168</v>
      </c>
      <c r="E128" s="258">
        <v>44967.0</v>
      </c>
      <c r="F128" s="237">
        <v>0.25</v>
      </c>
      <c r="G128" s="237">
        <v>0.5833333333333334</v>
      </c>
      <c r="H128" s="68">
        <v>7.5</v>
      </c>
      <c r="I128" s="68">
        <v>1.0</v>
      </c>
      <c r="J128" s="68">
        <v>7.0</v>
      </c>
      <c r="K128" s="68">
        <v>0.0</v>
      </c>
      <c r="L128" s="68" t="s">
        <v>191</v>
      </c>
      <c r="M128" s="153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</row>
    <row r="129">
      <c r="A129" s="258">
        <v>44966.0</v>
      </c>
      <c r="B129" s="152" t="s">
        <v>69</v>
      </c>
      <c r="C129" s="152" t="s">
        <v>51</v>
      </c>
      <c r="D129" s="259" t="s">
        <v>168</v>
      </c>
      <c r="E129" s="258">
        <v>44967.0</v>
      </c>
      <c r="F129" s="238">
        <v>0.20833333333333334</v>
      </c>
      <c r="G129" s="237">
        <v>0.5833333333333334</v>
      </c>
      <c r="H129" s="235">
        <v>8.5</v>
      </c>
      <c r="I129" s="235">
        <v>1.0</v>
      </c>
      <c r="J129" s="283">
        <v>7.0</v>
      </c>
      <c r="K129" s="283">
        <v>1.0</v>
      </c>
      <c r="L129" s="68" t="s">
        <v>191</v>
      </c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</row>
    <row r="130">
      <c r="A130" s="258">
        <v>44966.0</v>
      </c>
      <c r="B130" s="152" t="s">
        <v>97</v>
      </c>
      <c r="C130" s="152" t="s">
        <v>31</v>
      </c>
      <c r="D130" s="259" t="s">
        <v>168</v>
      </c>
      <c r="E130" s="258">
        <v>44967.0</v>
      </c>
      <c r="F130" s="235">
        <v>0.0</v>
      </c>
      <c r="G130" s="235">
        <v>0.0</v>
      </c>
      <c r="H130" s="236">
        <v>0.0</v>
      </c>
      <c r="I130" s="236">
        <v>0.0</v>
      </c>
      <c r="J130" s="236">
        <v>0.0</v>
      </c>
      <c r="K130" s="236">
        <v>0.0</v>
      </c>
      <c r="L130" s="153" t="s">
        <v>25</v>
      </c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</row>
    <row r="131">
      <c r="A131" s="258">
        <v>44966.0</v>
      </c>
      <c r="B131" s="68" t="s">
        <v>403</v>
      </c>
      <c r="C131" s="152" t="s">
        <v>31</v>
      </c>
      <c r="D131" s="259" t="s">
        <v>168</v>
      </c>
      <c r="E131" s="258">
        <v>44967.0</v>
      </c>
      <c r="F131" s="237">
        <v>0.20833333333333334</v>
      </c>
      <c r="G131" s="237">
        <v>0.0</v>
      </c>
      <c r="H131" s="235">
        <v>7.0</v>
      </c>
      <c r="I131" s="235">
        <v>0.0</v>
      </c>
      <c r="J131" s="235">
        <v>6.0</v>
      </c>
      <c r="K131" s="235">
        <v>1.0</v>
      </c>
      <c r="L131" s="152"/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</row>
    <row r="132">
      <c r="A132" s="258">
        <v>44967.0</v>
      </c>
      <c r="B132" s="68" t="s">
        <v>54</v>
      </c>
      <c r="C132" s="152" t="s">
        <v>51</v>
      </c>
      <c r="D132" s="259" t="s">
        <v>168</v>
      </c>
      <c r="E132" s="258">
        <v>44967.0</v>
      </c>
      <c r="F132" s="237">
        <v>0.9583333333333334</v>
      </c>
      <c r="G132" s="237">
        <v>0.2916666666666667</v>
      </c>
      <c r="H132" s="68">
        <v>8.0</v>
      </c>
      <c r="I132" s="68">
        <v>0.0</v>
      </c>
      <c r="J132" s="68">
        <v>1.0</v>
      </c>
      <c r="K132" s="68">
        <v>7.0</v>
      </c>
    </row>
    <row r="133">
      <c r="A133" s="258">
        <v>44967.0</v>
      </c>
      <c r="B133" s="68" t="s">
        <v>88</v>
      </c>
      <c r="C133" s="152" t="s">
        <v>31</v>
      </c>
      <c r="D133" s="259" t="s">
        <v>168</v>
      </c>
      <c r="E133" s="258">
        <v>44967.0</v>
      </c>
      <c r="F133" s="235">
        <v>0.0</v>
      </c>
      <c r="G133" s="235">
        <v>0.0</v>
      </c>
      <c r="H133" s="236">
        <v>0.0</v>
      </c>
      <c r="I133" s="236">
        <v>0.0</v>
      </c>
      <c r="J133" s="236">
        <v>0.0</v>
      </c>
      <c r="K133" s="236">
        <v>0.0</v>
      </c>
      <c r="L133" s="153" t="s">
        <v>25</v>
      </c>
    </row>
    <row r="134">
      <c r="A134" s="258">
        <v>44967.0</v>
      </c>
      <c r="B134" s="68" t="s">
        <v>18</v>
      </c>
      <c r="C134" s="152" t="s">
        <v>1</v>
      </c>
      <c r="D134" s="259" t="s">
        <v>168</v>
      </c>
      <c r="E134" s="258">
        <v>44967.0</v>
      </c>
      <c r="F134" s="237">
        <v>0.9791666666666666</v>
      </c>
      <c r="G134" s="237">
        <v>0.25</v>
      </c>
      <c r="H134" s="68">
        <v>6.5</v>
      </c>
      <c r="I134" s="68">
        <v>0.0</v>
      </c>
      <c r="J134" s="68">
        <v>0.0</v>
      </c>
      <c r="K134" s="68">
        <v>6.5</v>
      </c>
    </row>
    <row r="135">
      <c r="A135" s="258">
        <v>44967.0</v>
      </c>
      <c r="B135" s="68" t="s">
        <v>50</v>
      </c>
      <c r="C135" s="152" t="s">
        <v>31</v>
      </c>
      <c r="D135" s="259" t="s">
        <v>168</v>
      </c>
      <c r="E135" s="258">
        <v>44967.0</v>
      </c>
      <c r="F135" s="237">
        <v>0.9583333333333334</v>
      </c>
      <c r="G135" s="237">
        <v>0.20833333333333334</v>
      </c>
      <c r="H135" s="68">
        <v>6.0</v>
      </c>
      <c r="I135" s="68">
        <v>0.0</v>
      </c>
      <c r="J135" s="68">
        <v>0.0</v>
      </c>
      <c r="K135" s="68">
        <v>6.0</v>
      </c>
    </row>
    <row r="136">
      <c r="A136" s="258">
        <v>44967.0</v>
      </c>
      <c r="B136" s="68" t="s">
        <v>50</v>
      </c>
      <c r="C136" s="68" t="s">
        <v>49</v>
      </c>
      <c r="D136" s="259" t="s">
        <v>170</v>
      </c>
      <c r="E136" s="258">
        <v>44968.0</v>
      </c>
      <c r="F136" s="238">
        <v>0.20833333333333334</v>
      </c>
      <c r="G136" s="237">
        <v>0.375</v>
      </c>
      <c r="H136" s="68">
        <v>4.0</v>
      </c>
      <c r="I136" s="68">
        <v>2.0</v>
      </c>
      <c r="J136" s="68">
        <v>2.0</v>
      </c>
      <c r="K136" s="68">
        <v>0.0</v>
      </c>
      <c r="L136" s="68" t="s">
        <v>411</v>
      </c>
    </row>
    <row r="137">
      <c r="A137" s="258">
        <v>44967.0</v>
      </c>
      <c r="B137" s="68" t="s">
        <v>123</v>
      </c>
      <c r="C137" s="68" t="s">
        <v>23</v>
      </c>
      <c r="D137" s="259" t="s">
        <v>170</v>
      </c>
      <c r="E137" s="258">
        <v>44968.0</v>
      </c>
      <c r="F137" s="238">
        <v>0.0625</v>
      </c>
      <c r="G137" s="238">
        <v>0.2916666666666667</v>
      </c>
      <c r="H137" s="236">
        <v>5.5</v>
      </c>
      <c r="I137" s="236">
        <v>0.0</v>
      </c>
      <c r="J137" s="236">
        <v>1.0</v>
      </c>
      <c r="K137" s="236">
        <v>4.5</v>
      </c>
    </row>
    <row r="138">
      <c r="A138" s="258">
        <v>44967.0</v>
      </c>
      <c r="B138" s="68" t="s">
        <v>501</v>
      </c>
      <c r="C138" s="68" t="s">
        <v>23</v>
      </c>
      <c r="D138" s="259" t="s">
        <v>170</v>
      </c>
      <c r="E138" s="258">
        <v>44968.0</v>
      </c>
      <c r="F138" s="238">
        <v>0.2916666666666667</v>
      </c>
      <c r="G138" s="238">
        <v>0.5</v>
      </c>
      <c r="H138" s="283">
        <v>5.0</v>
      </c>
      <c r="I138" s="283">
        <v>0.0</v>
      </c>
      <c r="J138" s="283">
        <v>5.0</v>
      </c>
      <c r="K138" s="283">
        <v>0.0</v>
      </c>
    </row>
    <row r="139">
      <c r="A139" s="258">
        <v>44967.0</v>
      </c>
      <c r="B139" s="152" t="s">
        <v>45</v>
      </c>
      <c r="C139" s="68" t="s">
        <v>1</v>
      </c>
      <c r="D139" s="259" t="s">
        <v>170</v>
      </c>
      <c r="E139" s="258">
        <v>44968.0</v>
      </c>
      <c r="F139" s="237">
        <v>0.25</v>
      </c>
      <c r="G139" s="237">
        <v>0.5416666666666666</v>
      </c>
      <c r="H139" s="152">
        <v>7.0</v>
      </c>
      <c r="I139" s="152">
        <v>0.0</v>
      </c>
      <c r="J139" s="152">
        <v>7.0</v>
      </c>
      <c r="K139" s="152">
        <v>0.0</v>
      </c>
    </row>
    <row r="140">
      <c r="A140" s="258">
        <v>44967.0</v>
      </c>
      <c r="B140" s="152" t="s">
        <v>52</v>
      </c>
      <c r="C140" s="68" t="s">
        <v>31</v>
      </c>
      <c r="D140" s="259" t="s">
        <v>170</v>
      </c>
      <c r="E140" s="258">
        <v>44968.0</v>
      </c>
      <c r="F140" s="238">
        <v>0.2916666666666667</v>
      </c>
      <c r="G140" s="237">
        <v>0.625</v>
      </c>
      <c r="H140" s="68">
        <v>8.0</v>
      </c>
      <c r="I140" s="68">
        <v>0.0</v>
      </c>
      <c r="J140" s="68">
        <v>8.0</v>
      </c>
      <c r="K140" s="68">
        <v>0.0</v>
      </c>
    </row>
    <row r="141">
      <c r="A141" s="258">
        <v>44967.0</v>
      </c>
      <c r="B141" s="152" t="s">
        <v>82</v>
      </c>
      <c r="C141" s="152" t="s">
        <v>31</v>
      </c>
      <c r="D141" s="259" t="s">
        <v>170</v>
      </c>
      <c r="E141" s="258">
        <v>44968.0</v>
      </c>
      <c r="F141" s="237">
        <v>0.20833333333333334</v>
      </c>
      <c r="G141" s="238">
        <v>0.2916666666666667</v>
      </c>
      <c r="H141" s="68">
        <v>2.0</v>
      </c>
      <c r="I141" s="68">
        <v>0.0</v>
      </c>
      <c r="J141" s="68">
        <v>1.0</v>
      </c>
      <c r="K141" s="68">
        <v>1.0</v>
      </c>
    </row>
    <row r="142">
      <c r="A142" s="258">
        <v>44967.0</v>
      </c>
      <c r="B142" s="152" t="s">
        <v>82</v>
      </c>
      <c r="C142" s="152" t="s">
        <v>51</v>
      </c>
      <c r="D142" s="259" t="s">
        <v>170</v>
      </c>
      <c r="E142" s="258">
        <v>44968.0</v>
      </c>
      <c r="F142" s="238">
        <v>0.2916666666666667</v>
      </c>
      <c r="G142" s="237">
        <v>0.5833333333333334</v>
      </c>
      <c r="H142" s="235">
        <v>7.0</v>
      </c>
      <c r="I142" s="235">
        <v>1.0</v>
      </c>
      <c r="J142" s="236">
        <v>6.0</v>
      </c>
      <c r="K142" s="236">
        <v>0.0</v>
      </c>
      <c r="L142" s="68" t="s">
        <v>191</v>
      </c>
    </row>
    <row r="143">
      <c r="A143" s="258">
        <v>44967.0</v>
      </c>
      <c r="B143" s="152" t="s">
        <v>69</v>
      </c>
      <c r="C143" s="152" t="s">
        <v>51</v>
      </c>
      <c r="D143" s="259" t="s">
        <v>170</v>
      </c>
      <c r="E143" s="258">
        <v>44968.0</v>
      </c>
      <c r="F143" s="238">
        <v>0.20833333333333334</v>
      </c>
      <c r="G143" s="237">
        <v>0.5833333333333334</v>
      </c>
      <c r="H143" s="235">
        <v>9.0</v>
      </c>
      <c r="I143" s="235">
        <v>1.0</v>
      </c>
      <c r="J143" s="283">
        <v>7.0</v>
      </c>
      <c r="K143" s="283">
        <v>1.0</v>
      </c>
      <c r="L143" s="68" t="s">
        <v>191</v>
      </c>
    </row>
    <row r="144">
      <c r="A144" s="258">
        <v>44967.0</v>
      </c>
      <c r="B144" s="152" t="s">
        <v>97</v>
      </c>
      <c r="C144" s="152" t="s">
        <v>31</v>
      </c>
      <c r="D144" s="259" t="s">
        <v>170</v>
      </c>
      <c r="E144" s="258">
        <v>44968.0</v>
      </c>
      <c r="F144" s="237">
        <v>0.2708333333333333</v>
      </c>
      <c r="G144" s="237">
        <v>0.6041666666666666</v>
      </c>
      <c r="H144" s="68">
        <v>8.0</v>
      </c>
      <c r="I144" s="68">
        <v>0.0</v>
      </c>
      <c r="J144" s="68">
        <v>8.0</v>
      </c>
      <c r="K144" s="68">
        <v>0.0</v>
      </c>
    </row>
    <row r="145">
      <c r="A145" s="258">
        <v>44967.0</v>
      </c>
      <c r="B145" s="68" t="s">
        <v>403</v>
      </c>
      <c r="C145" s="152" t="s">
        <v>31</v>
      </c>
      <c r="D145" s="744" t="s">
        <v>170</v>
      </c>
      <c r="E145" s="745">
        <v>44968.0</v>
      </c>
      <c r="F145" s="746">
        <v>0.0</v>
      </c>
      <c r="G145" s="746">
        <v>0.0</v>
      </c>
      <c r="H145" s="747">
        <v>0.0</v>
      </c>
      <c r="I145" s="747">
        <v>0.0</v>
      </c>
      <c r="J145" s="747">
        <v>0.0</v>
      </c>
      <c r="K145" s="747">
        <v>0.0</v>
      </c>
      <c r="L145" s="748" t="s">
        <v>25</v>
      </c>
    </row>
    <row r="146">
      <c r="A146" s="258">
        <v>44968.0</v>
      </c>
      <c r="B146" s="68" t="s">
        <v>88</v>
      </c>
      <c r="C146" s="152" t="s">
        <v>31</v>
      </c>
      <c r="D146" s="259" t="s">
        <v>170</v>
      </c>
      <c r="E146" s="258">
        <v>44968.0</v>
      </c>
      <c r="F146" s="237">
        <v>0.9583333333333334</v>
      </c>
      <c r="G146" s="237">
        <v>0.2916666666666667</v>
      </c>
      <c r="H146" s="68">
        <v>7.0</v>
      </c>
      <c r="I146" s="68">
        <v>0.0</v>
      </c>
      <c r="J146" s="68">
        <v>0.0</v>
      </c>
      <c r="K146" s="68">
        <v>7.0</v>
      </c>
    </row>
    <row r="147">
      <c r="A147" s="258">
        <v>44968.0</v>
      </c>
      <c r="B147" s="68" t="s">
        <v>18</v>
      </c>
      <c r="C147" s="152" t="s">
        <v>1</v>
      </c>
      <c r="D147" s="259" t="s">
        <v>170</v>
      </c>
      <c r="E147" s="258">
        <v>44968.0</v>
      </c>
      <c r="F147" s="237">
        <v>0.9791666666666666</v>
      </c>
      <c r="G147" s="237">
        <v>0.25</v>
      </c>
      <c r="H147" s="68">
        <v>6.5</v>
      </c>
      <c r="I147" s="68">
        <v>0.0</v>
      </c>
      <c r="J147" s="68">
        <v>0.0</v>
      </c>
      <c r="K147" s="68">
        <v>6.5</v>
      </c>
    </row>
    <row r="148">
      <c r="A148" s="258">
        <v>44968.0</v>
      </c>
      <c r="B148" s="68" t="s">
        <v>54</v>
      </c>
      <c r="C148" s="152" t="s">
        <v>51</v>
      </c>
      <c r="D148" s="259" t="s">
        <v>170</v>
      </c>
      <c r="E148" s="258">
        <v>44968.0</v>
      </c>
      <c r="F148" s="237">
        <v>0.9583333333333334</v>
      </c>
      <c r="G148" s="237">
        <v>0.2916666666666667</v>
      </c>
      <c r="H148" s="68">
        <v>6.0</v>
      </c>
      <c r="I148" s="68">
        <v>0.0</v>
      </c>
      <c r="J148" s="68">
        <v>0.0</v>
      </c>
      <c r="K148" s="68">
        <v>6.0</v>
      </c>
    </row>
    <row r="149">
      <c r="A149" s="258">
        <v>44968.0</v>
      </c>
      <c r="B149" s="68" t="s">
        <v>54</v>
      </c>
      <c r="C149" s="152" t="s">
        <v>23</v>
      </c>
      <c r="D149" s="259" t="s">
        <v>172</v>
      </c>
      <c r="E149" s="258">
        <v>44969.0</v>
      </c>
      <c r="F149" s="237">
        <v>0.20833333333333334</v>
      </c>
      <c r="G149" s="237">
        <v>0.2916666666666667</v>
      </c>
      <c r="H149" s="68">
        <v>2.0</v>
      </c>
      <c r="I149" s="68">
        <v>0.0</v>
      </c>
      <c r="J149" s="68">
        <v>1.0</v>
      </c>
      <c r="K149" s="68">
        <v>1.0</v>
      </c>
    </row>
    <row r="150">
      <c r="A150" s="258">
        <v>44968.0</v>
      </c>
      <c r="B150" s="68" t="s">
        <v>123</v>
      </c>
      <c r="C150" s="68" t="s">
        <v>23</v>
      </c>
      <c r="D150" s="259" t="s">
        <v>172</v>
      </c>
      <c r="E150" s="258">
        <v>44969.0</v>
      </c>
      <c r="F150" s="235">
        <v>0.0</v>
      </c>
      <c r="G150" s="235">
        <v>0.0</v>
      </c>
      <c r="H150" s="235">
        <v>0.0</v>
      </c>
      <c r="I150" s="236">
        <v>0.0</v>
      </c>
      <c r="J150" s="235">
        <v>0.0</v>
      </c>
      <c r="K150" s="235">
        <v>0.0</v>
      </c>
      <c r="L150" s="68" t="s">
        <v>25</v>
      </c>
    </row>
    <row r="151">
      <c r="A151" s="258">
        <v>44968.0</v>
      </c>
      <c r="B151" s="68" t="s">
        <v>50</v>
      </c>
      <c r="C151" s="68" t="s">
        <v>23</v>
      </c>
      <c r="D151" s="259" t="s">
        <v>172</v>
      </c>
      <c r="E151" s="258">
        <v>44969.0</v>
      </c>
      <c r="F151" s="237">
        <v>0.0625</v>
      </c>
      <c r="G151" s="237">
        <v>0.20833333333333334</v>
      </c>
      <c r="H151" s="235">
        <v>3.5</v>
      </c>
      <c r="I151" s="235">
        <v>3.5</v>
      </c>
      <c r="J151" s="235">
        <v>0.0</v>
      </c>
      <c r="K151" s="235">
        <v>0.0</v>
      </c>
      <c r="L151" s="68" t="s">
        <v>409</v>
      </c>
    </row>
    <row r="152">
      <c r="A152" s="258">
        <v>44968.0</v>
      </c>
      <c r="B152" s="152" t="s">
        <v>50</v>
      </c>
      <c r="C152" s="152" t="s">
        <v>49</v>
      </c>
      <c r="D152" s="259" t="s">
        <v>172</v>
      </c>
      <c r="E152" s="258">
        <v>44969.0</v>
      </c>
      <c r="F152" s="238">
        <v>0.20833333333333334</v>
      </c>
      <c r="G152" s="237">
        <v>0.4166666666666667</v>
      </c>
      <c r="H152" s="283">
        <v>5.0</v>
      </c>
      <c r="I152" s="235">
        <v>0.0</v>
      </c>
      <c r="J152" s="235">
        <v>4.0</v>
      </c>
      <c r="K152" s="235">
        <v>1.0</v>
      </c>
    </row>
    <row r="153">
      <c r="A153" s="258">
        <v>44968.0</v>
      </c>
      <c r="B153" s="152" t="s">
        <v>50</v>
      </c>
      <c r="C153" s="68" t="s">
        <v>1</v>
      </c>
      <c r="D153" s="259" t="s">
        <v>172</v>
      </c>
      <c r="E153" s="258">
        <v>44969.0</v>
      </c>
      <c r="F153" s="237">
        <v>0.4166666666666667</v>
      </c>
      <c r="G153" s="237">
        <v>0.5416666666666666</v>
      </c>
      <c r="H153" s="235">
        <v>3.0</v>
      </c>
      <c r="I153" s="235">
        <v>0.0</v>
      </c>
      <c r="J153" s="235">
        <v>3.0</v>
      </c>
      <c r="K153" s="235">
        <v>0.0</v>
      </c>
      <c r="L153" s="68" t="s">
        <v>409</v>
      </c>
    </row>
    <row r="154">
      <c r="A154" s="258">
        <v>44968.0</v>
      </c>
      <c r="B154" s="68" t="s">
        <v>501</v>
      </c>
      <c r="C154" s="68" t="s">
        <v>23</v>
      </c>
      <c r="D154" s="259" t="s">
        <v>172</v>
      </c>
      <c r="E154" s="258">
        <v>44969.0</v>
      </c>
      <c r="F154" s="238">
        <v>0.2916666666666667</v>
      </c>
      <c r="G154" s="238">
        <v>0.5</v>
      </c>
      <c r="H154" s="283">
        <v>5.0</v>
      </c>
      <c r="I154" s="283">
        <v>0.0</v>
      </c>
      <c r="J154" s="283">
        <v>5.0</v>
      </c>
      <c r="K154" s="283">
        <v>0.0</v>
      </c>
    </row>
    <row r="155">
      <c r="A155" s="258">
        <v>44968.0</v>
      </c>
      <c r="B155" s="152" t="s">
        <v>45</v>
      </c>
      <c r="C155" s="68" t="s">
        <v>1</v>
      </c>
      <c r="D155" s="259" t="s">
        <v>172</v>
      </c>
      <c r="E155" s="258">
        <v>44969.0</v>
      </c>
      <c r="F155" s="237">
        <v>0.25</v>
      </c>
      <c r="G155" s="237">
        <v>0.4166666666666667</v>
      </c>
      <c r="H155" s="152">
        <v>4.0</v>
      </c>
      <c r="I155" s="152">
        <v>0.0</v>
      </c>
      <c r="J155" s="152">
        <v>4.0</v>
      </c>
      <c r="K155" s="152">
        <v>0.0</v>
      </c>
    </row>
    <row r="156">
      <c r="A156" s="258">
        <v>44968.0</v>
      </c>
      <c r="B156" s="152" t="s">
        <v>52</v>
      </c>
      <c r="C156" s="68" t="s">
        <v>1</v>
      </c>
      <c r="D156" s="259" t="s">
        <v>172</v>
      </c>
      <c r="E156" s="258">
        <v>44969.0</v>
      </c>
      <c r="F156" s="235">
        <v>0.0</v>
      </c>
      <c r="G156" s="235">
        <v>0.0</v>
      </c>
      <c r="H156" s="236">
        <v>0.0</v>
      </c>
      <c r="I156" s="236">
        <v>0.0</v>
      </c>
      <c r="J156" s="236">
        <v>0.0</v>
      </c>
      <c r="K156" s="236">
        <v>0.0</v>
      </c>
      <c r="L156" s="153" t="s">
        <v>25</v>
      </c>
    </row>
    <row r="157">
      <c r="A157" s="258">
        <v>44968.0</v>
      </c>
      <c r="B157" s="152" t="s">
        <v>82</v>
      </c>
      <c r="C157" s="152" t="s">
        <v>51</v>
      </c>
      <c r="D157" s="259" t="s">
        <v>172</v>
      </c>
      <c r="E157" s="258">
        <v>44969.0</v>
      </c>
      <c r="F157" s="238">
        <v>0.20833333333333334</v>
      </c>
      <c r="G157" s="237">
        <v>0.5625</v>
      </c>
      <c r="H157" s="235">
        <v>8.5</v>
      </c>
      <c r="I157" s="235">
        <v>0.5</v>
      </c>
      <c r="J157" s="283">
        <v>7.0</v>
      </c>
      <c r="K157" s="283">
        <v>1.0</v>
      </c>
      <c r="L157" s="68" t="s">
        <v>192</v>
      </c>
    </row>
    <row r="158">
      <c r="A158" s="258">
        <v>44968.0</v>
      </c>
      <c r="B158" s="152" t="s">
        <v>69</v>
      </c>
      <c r="C158" s="152" t="s">
        <v>51</v>
      </c>
      <c r="D158" s="259" t="s">
        <v>172</v>
      </c>
      <c r="E158" s="258">
        <v>44969.0</v>
      </c>
      <c r="F158" s="238">
        <v>0.20833333333333334</v>
      </c>
      <c r="G158" s="237">
        <v>0.5625</v>
      </c>
      <c r="H158" s="235">
        <v>8.5</v>
      </c>
      <c r="I158" s="235">
        <v>0.5</v>
      </c>
      <c r="J158" s="283">
        <v>7.0</v>
      </c>
      <c r="K158" s="283">
        <v>1.0</v>
      </c>
      <c r="L158" s="68" t="s">
        <v>192</v>
      </c>
    </row>
    <row r="159">
      <c r="A159" s="258">
        <v>44968.0</v>
      </c>
      <c r="B159" s="68" t="s">
        <v>97</v>
      </c>
      <c r="C159" s="152" t="s">
        <v>31</v>
      </c>
      <c r="D159" s="259" t="s">
        <v>172</v>
      </c>
      <c r="E159" s="258">
        <v>44969.0</v>
      </c>
      <c r="F159" s="237">
        <v>0.2708333333333333</v>
      </c>
      <c r="G159" s="237">
        <v>0.6041666666666666</v>
      </c>
      <c r="H159" s="68">
        <v>8.0</v>
      </c>
      <c r="I159" s="68">
        <v>0.0</v>
      </c>
      <c r="J159" s="68">
        <v>8.0</v>
      </c>
      <c r="K159" s="68">
        <v>0.0</v>
      </c>
    </row>
    <row r="160">
      <c r="A160" s="258">
        <v>44968.0</v>
      </c>
      <c r="B160" s="68" t="s">
        <v>403</v>
      </c>
      <c r="C160" s="152" t="s">
        <v>31</v>
      </c>
      <c r="D160" s="259" t="s">
        <v>172</v>
      </c>
      <c r="E160" s="258">
        <v>44969.0</v>
      </c>
      <c r="F160" s="238">
        <v>0.2916666666666667</v>
      </c>
      <c r="G160" s="237">
        <v>0.625</v>
      </c>
      <c r="H160" s="68">
        <v>8.0</v>
      </c>
      <c r="I160" s="68">
        <v>0.0</v>
      </c>
      <c r="J160" s="68">
        <v>8.0</v>
      </c>
      <c r="K160" s="68">
        <v>0.0</v>
      </c>
    </row>
    <row r="161">
      <c r="A161" s="258">
        <v>44969.0</v>
      </c>
      <c r="B161" s="68" t="s">
        <v>54</v>
      </c>
      <c r="C161" s="152" t="s">
        <v>51</v>
      </c>
      <c r="D161" s="259" t="s">
        <v>172</v>
      </c>
      <c r="E161" s="258">
        <v>44969.0</v>
      </c>
      <c r="F161" s="237">
        <v>0.9583333333333334</v>
      </c>
      <c r="G161" s="237">
        <v>0.25</v>
      </c>
      <c r="H161" s="68">
        <v>7.0</v>
      </c>
      <c r="I161" s="68">
        <v>0.0</v>
      </c>
      <c r="J161" s="68">
        <v>0.0</v>
      </c>
      <c r="K161" s="68">
        <v>7.0</v>
      </c>
    </row>
    <row r="162">
      <c r="A162" s="258">
        <v>44969.0</v>
      </c>
      <c r="B162" s="68" t="s">
        <v>88</v>
      </c>
      <c r="C162" s="152" t="s">
        <v>31</v>
      </c>
      <c r="D162" s="259" t="s">
        <v>172</v>
      </c>
      <c r="E162" s="258">
        <v>44969.0</v>
      </c>
      <c r="F162" s="237">
        <v>0.9583333333333334</v>
      </c>
      <c r="G162" s="237">
        <v>0.25</v>
      </c>
      <c r="H162" s="68">
        <v>7.0</v>
      </c>
      <c r="I162" s="68">
        <v>0.0</v>
      </c>
      <c r="J162" s="68">
        <v>0.0</v>
      </c>
      <c r="K162" s="68">
        <v>7.0</v>
      </c>
    </row>
    <row r="163">
      <c r="A163" s="258">
        <v>44969.0</v>
      </c>
      <c r="B163" s="152" t="s">
        <v>50</v>
      </c>
      <c r="C163" s="152" t="s">
        <v>51</v>
      </c>
      <c r="D163" s="259" t="s">
        <v>172</v>
      </c>
      <c r="E163" s="258">
        <v>44969.0</v>
      </c>
      <c r="F163" s="237">
        <v>0.9583333333333334</v>
      </c>
      <c r="G163" s="238">
        <v>0.20833333333333334</v>
      </c>
      <c r="H163" s="68">
        <v>6.0</v>
      </c>
      <c r="I163" s="68">
        <v>0.0</v>
      </c>
      <c r="J163" s="68">
        <v>0.0</v>
      </c>
      <c r="K163" s="68">
        <v>6.0</v>
      </c>
    </row>
    <row r="164">
      <c r="A164" s="258">
        <v>44969.0</v>
      </c>
      <c r="B164" s="152" t="s">
        <v>50</v>
      </c>
      <c r="C164" s="68" t="s">
        <v>49</v>
      </c>
      <c r="D164" s="259" t="s">
        <v>174</v>
      </c>
      <c r="E164" s="258">
        <v>44970.0</v>
      </c>
      <c r="F164" s="238">
        <v>0.20833333333333334</v>
      </c>
      <c r="G164" s="237">
        <v>0.375</v>
      </c>
      <c r="H164" s="68">
        <v>4.0</v>
      </c>
      <c r="I164" s="68">
        <v>2.0</v>
      </c>
      <c r="J164" s="68">
        <v>1.0</v>
      </c>
      <c r="K164" s="68">
        <v>1.0</v>
      </c>
      <c r="L164" s="68" t="s">
        <v>411</v>
      </c>
    </row>
    <row r="165">
      <c r="A165" s="258">
        <v>44969.0</v>
      </c>
      <c r="B165" s="68" t="s">
        <v>18</v>
      </c>
      <c r="C165" s="152" t="s">
        <v>1</v>
      </c>
      <c r="D165" s="259" t="s">
        <v>174</v>
      </c>
      <c r="E165" s="233">
        <v>44970.0</v>
      </c>
      <c r="F165" s="235">
        <v>0.0</v>
      </c>
      <c r="G165" s="235">
        <v>0.0</v>
      </c>
      <c r="H165" s="235">
        <v>0.0</v>
      </c>
      <c r="I165" s="235">
        <v>0.0</v>
      </c>
      <c r="J165" s="236">
        <v>0.0</v>
      </c>
      <c r="K165" s="235">
        <v>0.0</v>
      </c>
      <c r="L165" s="152" t="s">
        <v>25</v>
      </c>
    </row>
    <row r="166">
      <c r="A166" s="258">
        <v>44969.0</v>
      </c>
      <c r="B166" s="68" t="s">
        <v>123</v>
      </c>
      <c r="C166" s="152" t="s">
        <v>23</v>
      </c>
      <c r="D166" s="259" t="s">
        <v>174</v>
      </c>
      <c r="E166" s="258">
        <v>44970.0</v>
      </c>
      <c r="F166" s="238">
        <v>0.0625</v>
      </c>
      <c r="G166" s="238">
        <v>0.2916666666666667</v>
      </c>
      <c r="H166" s="236">
        <v>5.5</v>
      </c>
      <c r="I166" s="236">
        <v>0.0</v>
      </c>
      <c r="J166" s="236">
        <v>1.0</v>
      </c>
      <c r="K166" s="236">
        <v>4.5</v>
      </c>
    </row>
    <row r="167">
      <c r="A167" s="258">
        <v>44969.0</v>
      </c>
      <c r="B167" s="68" t="s">
        <v>501</v>
      </c>
      <c r="C167" s="152" t="s">
        <v>23</v>
      </c>
      <c r="D167" s="259" t="s">
        <v>174</v>
      </c>
      <c r="E167" s="258">
        <v>44970.0</v>
      </c>
      <c r="F167" s="238">
        <v>0.2916666666666667</v>
      </c>
      <c r="G167" s="238">
        <v>0.5</v>
      </c>
      <c r="H167" s="283">
        <v>5.0</v>
      </c>
      <c r="I167" s="283">
        <v>0.0</v>
      </c>
      <c r="J167" s="283">
        <v>5.0</v>
      </c>
      <c r="K167" s="283">
        <v>0.0</v>
      </c>
    </row>
    <row r="168">
      <c r="A168" s="258">
        <v>44969.0</v>
      </c>
      <c r="B168" s="152" t="s">
        <v>45</v>
      </c>
      <c r="C168" s="152" t="s">
        <v>1</v>
      </c>
      <c r="D168" s="259" t="s">
        <v>174</v>
      </c>
      <c r="E168" s="258">
        <v>44970.0</v>
      </c>
      <c r="F168" s="235">
        <v>0.0</v>
      </c>
      <c r="G168" s="235">
        <v>0.0</v>
      </c>
      <c r="H168" s="236">
        <v>0.0</v>
      </c>
      <c r="I168" s="236">
        <v>0.0</v>
      </c>
      <c r="J168" s="236">
        <v>0.0</v>
      </c>
      <c r="K168" s="236">
        <v>0.0</v>
      </c>
      <c r="L168" s="153" t="s">
        <v>25</v>
      </c>
    </row>
    <row r="169">
      <c r="A169" s="258">
        <v>44969.0</v>
      </c>
      <c r="B169" s="152" t="s">
        <v>52</v>
      </c>
      <c r="C169" s="68" t="s">
        <v>1</v>
      </c>
      <c r="D169" s="259" t="s">
        <v>174</v>
      </c>
      <c r="E169" s="258">
        <v>44970.0</v>
      </c>
      <c r="F169" s="237">
        <v>0.041666666666666664</v>
      </c>
      <c r="G169" s="237">
        <v>0.5833333333333334</v>
      </c>
      <c r="H169" s="152">
        <v>13.0</v>
      </c>
      <c r="I169" s="152">
        <v>5.0</v>
      </c>
      <c r="J169" s="152">
        <v>8.0</v>
      </c>
      <c r="K169" s="152">
        <v>0.0</v>
      </c>
      <c r="L169" s="68" t="s">
        <v>993</v>
      </c>
    </row>
    <row r="170">
      <c r="A170" s="258">
        <v>44969.0</v>
      </c>
      <c r="B170" s="152" t="s">
        <v>82</v>
      </c>
      <c r="C170" s="68" t="s">
        <v>51</v>
      </c>
      <c r="D170" s="259" t="s">
        <v>174</v>
      </c>
      <c r="E170" s="258">
        <v>44970.0</v>
      </c>
      <c r="F170" s="238">
        <v>0.20833333333333334</v>
      </c>
      <c r="G170" s="237">
        <v>0.5833333333333334</v>
      </c>
      <c r="H170" s="152">
        <v>9.0</v>
      </c>
      <c r="I170" s="152">
        <v>1.0</v>
      </c>
      <c r="J170" s="152">
        <v>8.0</v>
      </c>
      <c r="K170" s="152">
        <v>0.0</v>
      </c>
      <c r="L170" s="68" t="s">
        <v>191</v>
      </c>
    </row>
    <row r="171">
      <c r="A171" s="258">
        <v>44969.0</v>
      </c>
      <c r="B171" s="152" t="s">
        <v>69</v>
      </c>
      <c r="C171" s="68" t="s">
        <v>51</v>
      </c>
      <c r="D171" s="259" t="s">
        <v>174</v>
      </c>
      <c r="E171" s="258">
        <v>44970.0</v>
      </c>
      <c r="F171" s="238">
        <v>0.20833333333333334</v>
      </c>
      <c r="G171" s="237">
        <v>0.5833333333333334</v>
      </c>
      <c r="H171" s="152">
        <v>9.0</v>
      </c>
      <c r="I171" s="152">
        <v>1.0</v>
      </c>
      <c r="J171" s="152">
        <v>8.0</v>
      </c>
      <c r="K171" s="152">
        <v>0.0</v>
      </c>
      <c r="L171" s="68" t="s">
        <v>191</v>
      </c>
    </row>
    <row r="172">
      <c r="A172" s="258">
        <v>44969.0</v>
      </c>
      <c r="B172" s="68" t="s">
        <v>97</v>
      </c>
      <c r="C172" s="152" t="s">
        <v>31</v>
      </c>
      <c r="D172" s="259" t="s">
        <v>174</v>
      </c>
      <c r="E172" s="258">
        <v>44970.0</v>
      </c>
      <c r="F172" s="237">
        <v>0.25</v>
      </c>
      <c r="G172" s="237">
        <v>0.5208333333333334</v>
      </c>
      <c r="H172" s="68">
        <v>6.5</v>
      </c>
      <c r="I172" s="68">
        <v>0.0</v>
      </c>
      <c r="J172" s="68">
        <v>6.5</v>
      </c>
      <c r="K172" s="68">
        <v>0.0</v>
      </c>
    </row>
    <row r="173">
      <c r="A173" s="258">
        <v>44969.0</v>
      </c>
      <c r="B173" s="68" t="s">
        <v>403</v>
      </c>
      <c r="C173" s="152" t="s">
        <v>31</v>
      </c>
      <c r="D173" s="259" t="s">
        <v>174</v>
      </c>
      <c r="E173" s="258">
        <v>44970.0</v>
      </c>
      <c r="F173" s="237">
        <v>0.2708333333333333</v>
      </c>
      <c r="G173" s="237">
        <v>0.5416666666666666</v>
      </c>
      <c r="H173" s="68">
        <v>6.5</v>
      </c>
      <c r="I173" s="68">
        <v>0.0</v>
      </c>
      <c r="J173" s="68">
        <v>6.5</v>
      </c>
      <c r="K173" s="68">
        <v>0.0</v>
      </c>
    </row>
    <row r="174">
      <c r="A174" s="258">
        <v>44970.0</v>
      </c>
      <c r="B174" s="152" t="s">
        <v>54</v>
      </c>
      <c r="C174" s="152" t="s">
        <v>51</v>
      </c>
      <c r="D174" s="259" t="s">
        <v>174</v>
      </c>
      <c r="E174" s="258">
        <v>44970.0</v>
      </c>
      <c r="F174" s="237">
        <v>0.9583333333333334</v>
      </c>
      <c r="G174" s="237">
        <v>0.3333333333333333</v>
      </c>
      <c r="H174" s="68">
        <v>9.0</v>
      </c>
      <c r="I174" s="68">
        <v>1.0</v>
      </c>
      <c r="J174" s="68">
        <v>1.0</v>
      </c>
      <c r="K174" s="68">
        <v>7.0</v>
      </c>
      <c r="L174" s="68" t="s">
        <v>191</v>
      </c>
    </row>
    <row r="175">
      <c r="A175" s="258">
        <v>44970.0</v>
      </c>
      <c r="B175" s="152" t="s">
        <v>88</v>
      </c>
      <c r="C175" s="152" t="s">
        <v>31</v>
      </c>
      <c r="D175" s="259" t="s">
        <v>174</v>
      </c>
      <c r="E175" s="258">
        <v>44970.0</v>
      </c>
      <c r="F175" s="237">
        <v>0.9583333333333334</v>
      </c>
      <c r="G175" s="237">
        <v>0.25</v>
      </c>
      <c r="H175" s="68">
        <v>7.0</v>
      </c>
      <c r="I175" s="68">
        <v>0.0</v>
      </c>
      <c r="J175" s="68">
        <v>0.0</v>
      </c>
      <c r="K175" s="68">
        <v>7.0</v>
      </c>
    </row>
    <row r="176">
      <c r="A176" s="258">
        <v>44970.0</v>
      </c>
      <c r="B176" s="68" t="s">
        <v>18</v>
      </c>
      <c r="C176" s="152" t="s">
        <v>1</v>
      </c>
      <c r="D176" s="259" t="s">
        <v>174</v>
      </c>
      <c r="E176" s="258">
        <v>44970.0</v>
      </c>
      <c r="F176" s="237">
        <v>0.9791666666666666</v>
      </c>
      <c r="G176" s="237">
        <v>0.16666666666666666</v>
      </c>
      <c r="H176" s="68">
        <v>4.5</v>
      </c>
      <c r="I176" s="68">
        <v>0.0</v>
      </c>
      <c r="J176" s="68">
        <v>0.0</v>
      </c>
      <c r="K176" s="68">
        <v>4.5</v>
      </c>
    </row>
    <row r="177">
      <c r="A177" s="258">
        <v>44970.0</v>
      </c>
      <c r="B177" s="68" t="s">
        <v>45</v>
      </c>
      <c r="C177" s="152" t="s">
        <v>1</v>
      </c>
      <c r="D177" s="259" t="s">
        <v>175</v>
      </c>
      <c r="E177" s="258">
        <v>44971.0</v>
      </c>
      <c r="F177" s="235">
        <v>0.0</v>
      </c>
      <c r="G177" s="235">
        <v>0.0</v>
      </c>
      <c r="H177" s="236">
        <v>0.0</v>
      </c>
      <c r="I177" s="236">
        <v>0.0</v>
      </c>
      <c r="J177" s="236">
        <v>0.0</v>
      </c>
      <c r="K177" s="236">
        <v>0.0</v>
      </c>
      <c r="L177" s="152" t="s">
        <v>166</v>
      </c>
    </row>
    <row r="178">
      <c r="A178" s="258">
        <v>44970.0</v>
      </c>
      <c r="B178" s="68" t="s">
        <v>123</v>
      </c>
      <c r="C178" s="152" t="s">
        <v>23</v>
      </c>
      <c r="D178" s="259" t="s">
        <v>175</v>
      </c>
      <c r="E178" s="258">
        <v>44971.0</v>
      </c>
      <c r="F178" s="238">
        <v>0.0625</v>
      </c>
      <c r="G178" s="237">
        <v>0.375</v>
      </c>
      <c r="H178" s="235">
        <v>7.5</v>
      </c>
      <c r="I178" s="236">
        <v>0.0</v>
      </c>
      <c r="J178" s="235">
        <v>3.0</v>
      </c>
      <c r="K178" s="236">
        <v>4.5</v>
      </c>
    </row>
    <row r="179">
      <c r="A179" s="258">
        <v>44970.0</v>
      </c>
      <c r="B179" s="68" t="s">
        <v>501</v>
      </c>
      <c r="C179" s="152" t="s">
        <v>23</v>
      </c>
      <c r="D179" s="259" t="s">
        <v>175</v>
      </c>
      <c r="E179" s="258">
        <v>44971.0</v>
      </c>
      <c r="F179" s="235">
        <v>0.0</v>
      </c>
      <c r="G179" s="235">
        <v>0.0</v>
      </c>
      <c r="H179" s="236">
        <v>0.0</v>
      </c>
      <c r="I179" s="236">
        <v>0.0</v>
      </c>
      <c r="J179" s="236">
        <v>0.0</v>
      </c>
      <c r="K179" s="236">
        <v>0.0</v>
      </c>
      <c r="L179" s="153" t="s">
        <v>25</v>
      </c>
    </row>
    <row r="180">
      <c r="A180" s="258">
        <v>44970.0</v>
      </c>
      <c r="B180" s="68" t="s">
        <v>50</v>
      </c>
      <c r="C180" s="68" t="s">
        <v>49</v>
      </c>
      <c r="D180" s="259" t="s">
        <v>175</v>
      </c>
      <c r="E180" s="258">
        <v>44971.0</v>
      </c>
      <c r="F180" s="238">
        <v>0.20833333333333334</v>
      </c>
      <c r="G180" s="237">
        <v>0.375</v>
      </c>
      <c r="H180" s="68">
        <v>4.0</v>
      </c>
      <c r="I180" s="68">
        <v>4.0</v>
      </c>
      <c r="J180" s="68">
        <v>0.0</v>
      </c>
      <c r="K180" s="68">
        <v>0.0</v>
      </c>
    </row>
    <row r="181">
      <c r="A181" s="258">
        <v>44970.0</v>
      </c>
      <c r="B181" s="68" t="s">
        <v>50</v>
      </c>
      <c r="C181" s="68" t="s">
        <v>23</v>
      </c>
      <c r="D181" s="259" t="s">
        <v>175</v>
      </c>
      <c r="E181" s="258">
        <v>44971.0</v>
      </c>
      <c r="F181" s="237">
        <v>0.375</v>
      </c>
      <c r="G181" s="238">
        <v>0.5</v>
      </c>
      <c r="H181" s="235">
        <v>3.0</v>
      </c>
      <c r="I181" s="235">
        <v>3.0</v>
      </c>
      <c r="J181" s="235">
        <v>0.0</v>
      </c>
      <c r="K181" s="235">
        <v>0.0</v>
      </c>
      <c r="L181" s="68" t="s">
        <v>994</v>
      </c>
    </row>
    <row r="182">
      <c r="A182" s="258">
        <v>44970.0</v>
      </c>
      <c r="B182" s="152" t="s">
        <v>52</v>
      </c>
      <c r="C182" s="68" t="s">
        <v>51</v>
      </c>
      <c r="D182" s="259" t="s">
        <v>175</v>
      </c>
      <c r="E182" s="258">
        <v>44971.0</v>
      </c>
      <c r="F182" s="237">
        <v>0.16666666666666666</v>
      </c>
      <c r="G182" s="237">
        <v>0.3333333333333333</v>
      </c>
      <c r="H182" s="68">
        <v>4.0</v>
      </c>
      <c r="I182" s="68">
        <v>0.0</v>
      </c>
      <c r="J182" s="68">
        <v>2.0</v>
      </c>
      <c r="K182" s="68">
        <v>2.0</v>
      </c>
    </row>
    <row r="183">
      <c r="A183" s="258">
        <v>44970.0</v>
      </c>
      <c r="B183" s="152" t="s">
        <v>52</v>
      </c>
      <c r="C183" s="68" t="s">
        <v>51</v>
      </c>
      <c r="D183" s="259" t="s">
        <v>175</v>
      </c>
      <c r="E183" s="258">
        <v>44971.0</v>
      </c>
      <c r="F183" s="237">
        <v>0.3333333333333333</v>
      </c>
      <c r="G183" s="237">
        <v>0.5625</v>
      </c>
      <c r="H183" s="235">
        <v>5.5</v>
      </c>
      <c r="I183" s="235">
        <v>1.5</v>
      </c>
      <c r="J183" s="235">
        <v>4.0</v>
      </c>
      <c r="K183" s="235">
        <v>0.0</v>
      </c>
      <c r="L183" s="68" t="s">
        <v>336</v>
      </c>
    </row>
    <row r="184">
      <c r="A184" s="258">
        <v>44970.0</v>
      </c>
      <c r="B184" s="152" t="s">
        <v>82</v>
      </c>
      <c r="C184" s="68" t="s">
        <v>51</v>
      </c>
      <c r="D184" s="259" t="s">
        <v>175</v>
      </c>
      <c r="E184" s="258">
        <v>44971.0</v>
      </c>
      <c r="F184" s="235">
        <v>0.0</v>
      </c>
      <c r="G184" s="235">
        <v>0.0</v>
      </c>
      <c r="H184" s="236">
        <v>0.0</v>
      </c>
      <c r="I184" s="236">
        <v>0.0</v>
      </c>
      <c r="J184" s="236">
        <v>0.0</v>
      </c>
      <c r="K184" s="236">
        <v>0.0</v>
      </c>
      <c r="L184" s="153" t="s">
        <v>25</v>
      </c>
    </row>
    <row r="185">
      <c r="A185" s="258">
        <v>44970.0</v>
      </c>
      <c r="B185" s="152" t="s">
        <v>69</v>
      </c>
      <c r="C185" s="68" t="s">
        <v>51</v>
      </c>
      <c r="D185" s="259" t="s">
        <v>175</v>
      </c>
      <c r="E185" s="258">
        <v>44971.0</v>
      </c>
      <c r="F185" s="238">
        <v>0.20833333333333334</v>
      </c>
      <c r="G185" s="237">
        <v>0.5625</v>
      </c>
      <c r="H185" s="235">
        <v>8.5</v>
      </c>
      <c r="I185" s="235">
        <v>0.5</v>
      </c>
      <c r="J185" s="283">
        <v>7.0</v>
      </c>
      <c r="K185" s="283">
        <v>1.0</v>
      </c>
      <c r="L185" s="68" t="s">
        <v>192</v>
      </c>
    </row>
    <row r="186">
      <c r="A186" s="258">
        <v>44970.0</v>
      </c>
      <c r="B186" s="152" t="s">
        <v>97</v>
      </c>
      <c r="C186" s="68" t="s">
        <v>31</v>
      </c>
      <c r="D186" s="259" t="s">
        <v>175</v>
      </c>
      <c r="E186" s="258">
        <v>44971.0</v>
      </c>
      <c r="F186" s="237">
        <v>0.25</v>
      </c>
      <c r="G186" s="237">
        <v>0.5625</v>
      </c>
      <c r="H186" s="235">
        <v>7.5</v>
      </c>
      <c r="I186" s="235">
        <v>0.0</v>
      </c>
      <c r="J186" s="235">
        <v>7.5</v>
      </c>
      <c r="K186" s="235">
        <v>0.0</v>
      </c>
    </row>
    <row r="187">
      <c r="A187" s="258">
        <v>44970.0</v>
      </c>
      <c r="B187" s="152" t="s">
        <v>403</v>
      </c>
      <c r="C187" s="68" t="s">
        <v>31</v>
      </c>
      <c r="D187" s="259" t="s">
        <v>175</v>
      </c>
      <c r="E187" s="258">
        <v>44971.0</v>
      </c>
      <c r="F187" s="237">
        <v>0.2708333333333333</v>
      </c>
      <c r="G187" s="237">
        <v>0.5833333333333334</v>
      </c>
      <c r="H187" s="235">
        <v>7.5</v>
      </c>
      <c r="I187" s="235">
        <v>0.0</v>
      </c>
      <c r="J187" s="235">
        <v>7.5</v>
      </c>
      <c r="K187" s="235">
        <v>0.0</v>
      </c>
    </row>
    <row r="188">
      <c r="A188" s="258">
        <v>44971.0</v>
      </c>
      <c r="B188" s="152" t="s">
        <v>88</v>
      </c>
      <c r="C188" s="68" t="s">
        <v>31</v>
      </c>
      <c r="D188" s="259" t="s">
        <v>175</v>
      </c>
      <c r="E188" s="258">
        <v>44971.0</v>
      </c>
      <c r="F188" s="237">
        <v>0.9583333333333334</v>
      </c>
      <c r="G188" s="237">
        <v>0.25</v>
      </c>
      <c r="H188" s="68">
        <v>7.0</v>
      </c>
      <c r="I188" s="68">
        <v>0.0</v>
      </c>
      <c r="J188" s="68">
        <v>0.0</v>
      </c>
      <c r="K188" s="68">
        <v>7.0</v>
      </c>
    </row>
    <row r="189">
      <c r="A189" s="258">
        <v>44971.0</v>
      </c>
      <c r="B189" s="152" t="s">
        <v>18</v>
      </c>
      <c r="C189" s="68" t="s">
        <v>1</v>
      </c>
      <c r="D189" s="259" t="s">
        <v>175</v>
      </c>
      <c r="E189" s="258">
        <v>44971.0</v>
      </c>
      <c r="F189" s="237">
        <v>0.9791666666666666</v>
      </c>
      <c r="G189" s="237">
        <v>0.16666666666666666</v>
      </c>
      <c r="H189" s="68">
        <v>4.5</v>
      </c>
      <c r="I189" s="68">
        <v>0.0</v>
      </c>
      <c r="J189" s="68">
        <v>0.0</v>
      </c>
      <c r="K189" s="68">
        <v>4.5</v>
      </c>
    </row>
    <row r="190">
      <c r="A190" s="258">
        <v>44971.0</v>
      </c>
      <c r="B190" s="68" t="s">
        <v>54</v>
      </c>
      <c r="C190" s="152" t="s">
        <v>51</v>
      </c>
      <c r="D190" s="259" t="s">
        <v>175</v>
      </c>
      <c r="E190" s="258">
        <v>44971.0</v>
      </c>
      <c r="F190" s="237">
        <v>0.9583333333333334</v>
      </c>
      <c r="G190" s="237">
        <v>0.3333333333333333</v>
      </c>
      <c r="H190" s="68">
        <v>9.0</v>
      </c>
      <c r="I190" s="68">
        <v>1.0</v>
      </c>
      <c r="J190" s="68">
        <v>1.0</v>
      </c>
      <c r="K190" s="68">
        <v>7.0</v>
      </c>
      <c r="L190" s="68" t="s">
        <v>191</v>
      </c>
    </row>
    <row r="191">
      <c r="A191" s="258">
        <v>44971.0</v>
      </c>
      <c r="B191" s="68" t="s">
        <v>50</v>
      </c>
      <c r="C191" s="152" t="s">
        <v>51</v>
      </c>
      <c r="D191" s="259" t="s">
        <v>175</v>
      </c>
      <c r="E191" s="258">
        <v>44971.0</v>
      </c>
      <c r="F191" s="237">
        <v>0.9583333333333334</v>
      </c>
      <c r="G191" s="237">
        <v>0.25</v>
      </c>
      <c r="H191" s="68">
        <v>7.0</v>
      </c>
      <c r="I191" s="68">
        <v>0.0</v>
      </c>
      <c r="J191" s="68">
        <v>0.0</v>
      </c>
      <c r="K191" s="68">
        <v>7.0</v>
      </c>
    </row>
    <row r="192">
      <c r="A192" s="258">
        <v>44971.0</v>
      </c>
      <c r="B192" s="68" t="s">
        <v>45</v>
      </c>
      <c r="C192" s="152" t="s">
        <v>1</v>
      </c>
      <c r="D192" s="259" t="s">
        <v>171</v>
      </c>
      <c r="E192" s="258">
        <v>44972.0</v>
      </c>
      <c r="F192" s="235">
        <v>0.0</v>
      </c>
      <c r="G192" s="235">
        <v>0.0</v>
      </c>
      <c r="H192" s="236">
        <v>0.0</v>
      </c>
      <c r="I192" s="236">
        <v>0.0</v>
      </c>
      <c r="J192" s="236">
        <v>0.0</v>
      </c>
      <c r="K192" s="236">
        <v>0.0</v>
      </c>
      <c r="L192" s="152" t="s">
        <v>166</v>
      </c>
    </row>
    <row r="193">
      <c r="A193" s="258">
        <v>44971.0</v>
      </c>
      <c r="B193" s="68" t="s">
        <v>123</v>
      </c>
      <c r="C193" s="152" t="s">
        <v>23</v>
      </c>
      <c r="D193" s="259" t="s">
        <v>171</v>
      </c>
      <c r="E193" s="258">
        <v>44972.0</v>
      </c>
      <c r="F193" s="238">
        <v>0.0625</v>
      </c>
      <c r="G193" s="238">
        <v>0.2916666666666667</v>
      </c>
      <c r="H193" s="236">
        <v>5.5</v>
      </c>
      <c r="I193" s="236">
        <v>0.0</v>
      </c>
      <c r="J193" s="236">
        <v>1.0</v>
      </c>
      <c r="K193" s="236">
        <v>4.5</v>
      </c>
    </row>
    <row r="194">
      <c r="A194" s="258">
        <v>44971.0</v>
      </c>
      <c r="B194" s="68" t="s">
        <v>501</v>
      </c>
      <c r="C194" s="68" t="s">
        <v>23</v>
      </c>
      <c r="D194" s="259" t="s">
        <v>171</v>
      </c>
      <c r="E194" s="258">
        <v>44972.0</v>
      </c>
      <c r="F194" s="238">
        <v>0.2916666666666667</v>
      </c>
      <c r="G194" s="238">
        <v>0.5</v>
      </c>
      <c r="H194" s="283">
        <v>5.0</v>
      </c>
      <c r="I194" s="283">
        <v>0.0</v>
      </c>
      <c r="J194" s="283">
        <v>5.0</v>
      </c>
      <c r="K194" s="283">
        <v>0.0</v>
      </c>
    </row>
    <row r="195">
      <c r="A195" s="258">
        <v>44971.0</v>
      </c>
      <c r="B195" s="68" t="s">
        <v>52</v>
      </c>
      <c r="C195" s="152" t="s">
        <v>499</v>
      </c>
      <c r="D195" s="259" t="s">
        <v>171</v>
      </c>
      <c r="E195" s="258">
        <v>44972.0</v>
      </c>
      <c r="F195" s="237">
        <v>0.16666666666666666</v>
      </c>
      <c r="G195" s="237">
        <v>0.3333333333333333</v>
      </c>
      <c r="H195" s="68">
        <v>4.0</v>
      </c>
      <c r="I195" s="68">
        <v>0.0</v>
      </c>
      <c r="J195" s="68">
        <v>2.0</v>
      </c>
      <c r="K195" s="68">
        <v>2.0</v>
      </c>
    </row>
    <row r="196">
      <c r="A196" s="258">
        <v>44971.0</v>
      </c>
      <c r="B196" s="152" t="s">
        <v>52</v>
      </c>
      <c r="C196" s="68" t="s">
        <v>51</v>
      </c>
      <c r="D196" s="259" t="s">
        <v>171</v>
      </c>
      <c r="E196" s="258">
        <v>44972.0</v>
      </c>
      <c r="F196" s="237">
        <v>0.3333333333333333</v>
      </c>
      <c r="G196" s="237">
        <v>0.5833333333333334</v>
      </c>
      <c r="H196" s="235">
        <v>6.0</v>
      </c>
      <c r="I196" s="235">
        <v>2.0</v>
      </c>
      <c r="J196" s="235">
        <v>4.0</v>
      </c>
      <c r="K196" s="235">
        <v>0.0</v>
      </c>
      <c r="L196" s="68" t="s">
        <v>411</v>
      </c>
    </row>
    <row r="197">
      <c r="A197" s="258">
        <v>44971.0</v>
      </c>
      <c r="B197" s="152" t="s">
        <v>82</v>
      </c>
      <c r="C197" s="68" t="s">
        <v>51</v>
      </c>
      <c r="D197" s="259" t="s">
        <v>171</v>
      </c>
      <c r="E197" s="258">
        <v>44972.0</v>
      </c>
      <c r="F197" s="238">
        <v>0.20833333333333334</v>
      </c>
      <c r="G197" s="237">
        <v>0.5833333333333334</v>
      </c>
      <c r="H197" s="235">
        <v>9.0</v>
      </c>
      <c r="I197" s="235">
        <v>1.0</v>
      </c>
      <c r="J197" s="283">
        <v>7.0</v>
      </c>
      <c r="K197" s="283">
        <v>1.0</v>
      </c>
      <c r="L197" s="68" t="s">
        <v>191</v>
      </c>
    </row>
    <row r="198">
      <c r="A198" s="258">
        <v>44971.0</v>
      </c>
      <c r="B198" s="152" t="s">
        <v>69</v>
      </c>
      <c r="C198" s="68" t="s">
        <v>51</v>
      </c>
      <c r="D198" s="259" t="s">
        <v>171</v>
      </c>
      <c r="E198" s="258">
        <v>44972.0</v>
      </c>
      <c r="F198" s="238">
        <v>0.20833333333333334</v>
      </c>
      <c r="G198" s="237">
        <v>0.5833333333333334</v>
      </c>
      <c r="H198" s="235">
        <v>9.0</v>
      </c>
      <c r="I198" s="235">
        <v>1.0</v>
      </c>
      <c r="J198" s="283">
        <v>7.0</v>
      </c>
      <c r="K198" s="283">
        <v>1.0</v>
      </c>
      <c r="L198" s="68" t="s">
        <v>995</v>
      </c>
    </row>
    <row r="199">
      <c r="A199" s="258">
        <v>44971.0</v>
      </c>
      <c r="B199" s="152" t="s">
        <v>97</v>
      </c>
      <c r="C199" s="152" t="s">
        <v>31</v>
      </c>
      <c r="D199" s="259" t="s">
        <v>171</v>
      </c>
      <c r="E199" s="258">
        <v>44972.0</v>
      </c>
      <c r="F199" s="237">
        <v>0.25</v>
      </c>
      <c r="G199" s="237">
        <v>0.5625</v>
      </c>
      <c r="H199" s="235">
        <v>7.5</v>
      </c>
      <c r="I199" s="235">
        <v>0.0</v>
      </c>
      <c r="J199" s="235">
        <v>7.5</v>
      </c>
      <c r="K199" s="235">
        <v>0.0</v>
      </c>
    </row>
    <row r="200">
      <c r="A200" s="258">
        <v>44971.0</v>
      </c>
      <c r="B200" s="152" t="s">
        <v>403</v>
      </c>
      <c r="C200" s="68" t="s">
        <v>31</v>
      </c>
      <c r="D200" s="259" t="s">
        <v>171</v>
      </c>
      <c r="E200" s="258">
        <v>44972.0</v>
      </c>
      <c r="F200" s="237">
        <v>0.2708333333333333</v>
      </c>
      <c r="G200" s="237">
        <v>0.5833333333333334</v>
      </c>
      <c r="H200" s="235">
        <v>7.5</v>
      </c>
      <c r="I200" s="235">
        <v>0.0</v>
      </c>
      <c r="J200" s="235">
        <v>7.5</v>
      </c>
      <c r="K200" s="235">
        <v>0.0</v>
      </c>
    </row>
    <row r="201">
      <c r="A201" s="749">
        <v>44972.0</v>
      </c>
      <c r="B201" s="251" t="s">
        <v>54</v>
      </c>
      <c r="C201" s="251" t="s">
        <v>51</v>
      </c>
      <c r="D201" s="750" t="s">
        <v>171</v>
      </c>
      <c r="E201" s="749">
        <v>44972.0</v>
      </c>
      <c r="F201" s="249">
        <v>0.0</v>
      </c>
      <c r="G201" s="249">
        <v>0.0</v>
      </c>
      <c r="H201" s="250">
        <v>0.0</v>
      </c>
      <c r="I201" s="250">
        <v>0.0</v>
      </c>
      <c r="J201" s="250">
        <v>0.0</v>
      </c>
      <c r="K201" s="250">
        <v>0.0</v>
      </c>
      <c r="L201" s="246" t="s">
        <v>25</v>
      </c>
    </row>
    <row r="202">
      <c r="A202" s="749">
        <v>44972.0</v>
      </c>
      <c r="B202" s="251" t="s">
        <v>50</v>
      </c>
      <c r="C202" s="251" t="s">
        <v>845</v>
      </c>
      <c r="D202" s="750" t="s">
        <v>171</v>
      </c>
      <c r="E202" s="749">
        <v>44972.0</v>
      </c>
      <c r="F202" s="248">
        <v>0.9583333333333334</v>
      </c>
      <c r="G202" s="248">
        <v>0.375</v>
      </c>
      <c r="H202" s="253">
        <v>10.0</v>
      </c>
      <c r="I202" s="253">
        <v>2.0</v>
      </c>
      <c r="J202" s="253">
        <v>1.0</v>
      </c>
      <c r="K202" s="253">
        <v>7.0</v>
      </c>
      <c r="L202" s="253" t="s">
        <v>411</v>
      </c>
    </row>
    <row r="203">
      <c r="A203" s="749">
        <v>44972.0</v>
      </c>
      <c r="B203" s="251" t="s">
        <v>88</v>
      </c>
      <c r="C203" s="251" t="s">
        <v>31</v>
      </c>
      <c r="D203" s="750" t="s">
        <v>171</v>
      </c>
      <c r="E203" s="749">
        <v>44972.0</v>
      </c>
      <c r="F203" s="248">
        <v>0.9583333333333334</v>
      </c>
      <c r="G203" s="248">
        <v>0.4166666666666667</v>
      </c>
      <c r="H203" s="253">
        <v>11.0</v>
      </c>
      <c r="I203" s="253">
        <v>3.0</v>
      </c>
      <c r="J203" s="253">
        <v>1.0</v>
      </c>
      <c r="K203" s="253">
        <v>7.0</v>
      </c>
      <c r="L203" s="253" t="s">
        <v>259</v>
      </c>
    </row>
    <row r="204">
      <c r="A204" s="749">
        <v>44972.0</v>
      </c>
      <c r="B204" s="253" t="s">
        <v>18</v>
      </c>
      <c r="C204" s="251" t="s">
        <v>1</v>
      </c>
      <c r="D204" s="750" t="s">
        <v>171</v>
      </c>
      <c r="E204" s="749">
        <v>44972.0</v>
      </c>
      <c r="F204" s="248">
        <v>0.9791666666666666</v>
      </c>
      <c r="G204" s="248">
        <v>0.16666666666666666</v>
      </c>
      <c r="H204" s="253">
        <v>4.5</v>
      </c>
      <c r="I204" s="253">
        <v>0.0</v>
      </c>
      <c r="J204" s="253">
        <v>0.0</v>
      </c>
      <c r="K204" s="253">
        <v>4.5</v>
      </c>
      <c r="L204" s="254"/>
    </row>
    <row r="205">
      <c r="A205" s="338"/>
    </row>
    <row r="206">
      <c r="A206" s="338"/>
    </row>
    <row r="207">
      <c r="A207" s="338"/>
    </row>
    <row r="208">
      <c r="A208" s="338"/>
    </row>
    <row r="209">
      <c r="A209" s="338"/>
    </row>
    <row r="210">
      <c r="A210" s="338"/>
    </row>
    <row r="211">
      <c r="A211" s="338"/>
    </row>
    <row r="212">
      <c r="A212" s="338"/>
    </row>
    <row r="213">
      <c r="A213" s="338"/>
    </row>
    <row r="214">
      <c r="A214" s="338"/>
    </row>
    <row r="215">
      <c r="A215" s="338"/>
    </row>
    <row r="216">
      <c r="A216" s="338"/>
    </row>
    <row r="217">
      <c r="A217" s="338"/>
    </row>
    <row r="218">
      <c r="A218" s="338"/>
    </row>
    <row r="219">
      <c r="A219" s="338"/>
    </row>
    <row r="220">
      <c r="A220" s="338"/>
    </row>
    <row r="221">
      <c r="A221" s="338"/>
    </row>
    <row r="222">
      <c r="A222" s="338"/>
    </row>
    <row r="223">
      <c r="A223" s="338"/>
    </row>
    <row r="224">
      <c r="A224" s="338"/>
    </row>
    <row r="225">
      <c r="A225" s="338"/>
    </row>
    <row r="226">
      <c r="A226" s="338"/>
    </row>
    <row r="227">
      <c r="A227" s="338"/>
    </row>
    <row r="228">
      <c r="A228" s="338"/>
    </row>
    <row r="229">
      <c r="A229" s="338"/>
    </row>
    <row r="230">
      <c r="A230" s="338"/>
    </row>
    <row r="231">
      <c r="A231" s="338"/>
    </row>
    <row r="232">
      <c r="A232" s="338"/>
    </row>
    <row r="233">
      <c r="A233" s="338"/>
      <c r="D233" s="341"/>
      <c r="E233" s="338"/>
      <c r="F233" s="339"/>
      <c r="G233" s="339"/>
    </row>
    <row r="234">
      <c r="A234" s="338"/>
    </row>
    <row r="235">
      <c r="A235" s="338"/>
    </row>
    <row r="236">
      <c r="A236" s="338"/>
    </row>
    <row r="237">
      <c r="A237" s="338"/>
    </row>
    <row r="238">
      <c r="A238" s="338"/>
    </row>
    <row r="239">
      <c r="A239" s="338"/>
    </row>
    <row r="240">
      <c r="A240" s="338"/>
    </row>
    <row r="241">
      <c r="A241" s="338"/>
    </row>
    <row r="242">
      <c r="A242" s="338"/>
    </row>
    <row r="243">
      <c r="A243" s="338"/>
    </row>
    <row r="244">
      <c r="A244" s="338"/>
    </row>
    <row r="245">
      <c r="A245" s="338"/>
    </row>
    <row r="246">
      <c r="A246" s="338"/>
    </row>
    <row r="247">
      <c r="A247" s="338"/>
    </row>
    <row r="248">
      <c r="A248" s="338"/>
    </row>
    <row r="249">
      <c r="A249" s="338"/>
    </row>
    <row r="250">
      <c r="A250" s="338"/>
    </row>
    <row r="251">
      <c r="A251" s="338"/>
    </row>
    <row r="252">
      <c r="A252" s="338"/>
    </row>
    <row r="253">
      <c r="A253" s="338"/>
    </row>
    <row r="254">
      <c r="A254" s="338"/>
    </row>
    <row r="255">
      <c r="A255" s="338"/>
    </row>
    <row r="256">
      <c r="A256" s="338"/>
    </row>
    <row r="257">
      <c r="A257" s="338"/>
    </row>
    <row r="258">
      <c r="A258" s="338"/>
    </row>
    <row r="259">
      <c r="A259" s="338"/>
    </row>
    <row r="260">
      <c r="A260" s="338"/>
    </row>
    <row r="261">
      <c r="A261" s="338"/>
    </row>
    <row r="262">
      <c r="A262" s="338"/>
    </row>
    <row r="263">
      <c r="A263" s="338"/>
    </row>
    <row r="264">
      <c r="A264" s="338"/>
    </row>
    <row r="265">
      <c r="A265" s="338"/>
    </row>
    <row r="266">
      <c r="A266" s="338"/>
    </row>
    <row r="267">
      <c r="A267" s="338"/>
    </row>
    <row r="268">
      <c r="A268" s="338"/>
    </row>
    <row r="269">
      <c r="A269" s="338"/>
    </row>
    <row r="270">
      <c r="A270" s="338"/>
    </row>
    <row r="271">
      <c r="A271" s="338"/>
    </row>
    <row r="272">
      <c r="A272" s="338"/>
    </row>
    <row r="273">
      <c r="A273" s="338"/>
    </row>
    <row r="274">
      <c r="A274" s="338"/>
    </row>
    <row r="275">
      <c r="A275" s="338"/>
    </row>
    <row r="276">
      <c r="A276" s="338"/>
    </row>
    <row r="277">
      <c r="A277" s="338"/>
    </row>
    <row r="278">
      <c r="A278" s="338"/>
    </row>
    <row r="279">
      <c r="A279" s="338"/>
    </row>
    <row r="280">
      <c r="A280" s="338"/>
    </row>
    <row r="281">
      <c r="A281" s="338"/>
    </row>
    <row r="282">
      <c r="A282" s="338"/>
    </row>
    <row r="283">
      <c r="A283" s="338"/>
    </row>
    <row r="284">
      <c r="A284" s="338"/>
    </row>
    <row r="285">
      <c r="A285" s="338"/>
    </row>
    <row r="286">
      <c r="A286" s="338"/>
    </row>
    <row r="287">
      <c r="A287" s="338"/>
    </row>
    <row r="288">
      <c r="A288" s="338"/>
    </row>
    <row r="289">
      <c r="A289" s="338"/>
    </row>
    <row r="290">
      <c r="A290" s="338"/>
    </row>
    <row r="291">
      <c r="A291" s="338"/>
    </row>
    <row r="292">
      <c r="A292" s="338"/>
    </row>
    <row r="293">
      <c r="A293" s="338"/>
    </row>
    <row r="294">
      <c r="A294" s="338"/>
    </row>
    <row r="295">
      <c r="A295" s="338"/>
    </row>
    <row r="296">
      <c r="A296" s="338"/>
    </row>
    <row r="297">
      <c r="A297" s="338"/>
    </row>
    <row r="298">
      <c r="A298" s="338"/>
    </row>
    <row r="299">
      <c r="A299" s="338"/>
    </row>
    <row r="300">
      <c r="A300" s="338"/>
    </row>
    <row r="301">
      <c r="A301" s="338"/>
    </row>
    <row r="302">
      <c r="A302" s="338"/>
    </row>
    <row r="303">
      <c r="A303" s="338"/>
    </row>
    <row r="304">
      <c r="A304" s="338"/>
    </row>
    <row r="305">
      <c r="A305" s="338"/>
    </row>
    <row r="306">
      <c r="A306" s="338"/>
    </row>
    <row r="307">
      <c r="A307" s="338"/>
    </row>
    <row r="308">
      <c r="A308" s="338"/>
    </row>
    <row r="309">
      <c r="A309" s="338"/>
    </row>
    <row r="310">
      <c r="A310" s="338"/>
    </row>
    <row r="311">
      <c r="A311" s="338"/>
    </row>
    <row r="312">
      <c r="A312" s="338"/>
    </row>
    <row r="313">
      <c r="A313" s="338"/>
    </row>
    <row r="314">
      <c r="A314" s="338"/>
    </row>
    <row r="315">
      <c r="A315" s="338"/>
    </row>
    <row r="316">
      <c r="A316" s="338"/>
    </row>
    <row r="317">
      <c r="A317" s="338"/>
    </row>
    <row r="318">
      <c r="A318" s="338"/>
    </row>
    <row r="319">
      <c r="A319" s="338"/>
    </row>
    <row r="320">
      <c r="A320" s="338"/>
    </row>
    <row r="321">
      <c r="A321" s="338"/>
    </row>
    <row r="322">
      <c r="A322" s="338"/>
    </row>
    <row r="323">
      <c r="A323" s="338"/>
    </row>
    <row r="324">
      <c r="A324" s="338"/>
    </row>
    <row r="325">
      <c r="A325" s="338"/>
    </row>
    <row r="326">
      <c r="A326" s="338"/>
    </row>
    <row r="327">
      <c r="A327" s="338"/>
    </row>
    <row r="328">
      <c r="A328" s="338"/>
    </row>
    <row r="329">
      <c r="A329" s="338"/>
    </row>
    <row r="330">
      <c r="A330" s="338"/>
    </row>
    <row r="331">
      <c r="A331" s="338"/>
    </row>
    <row r="332">
      <c r="A332" s="338"/>
    </row>
    <row r="333">
      <c r="A333" s="338"/>
    </row>
    <row r="334">
      <c r="A334" s="338"/>
    </row>
    <row r="335">
      <c r="A335" s="338"/>
    </row>
    <row r="336">
      <c r="A336" s="338"/>
    </row>
    <row r="337">
      <c r="A337" s="338"/>
    </row>
    <row r="338">
      <c r="A338" s="338"/>
    </row>
    <row r="339">
      <c r="A339" s="338"/>
    </row>
    <row r="340">
      <c r="A340" s="338"/>
    </row>
    <row r="341">
      <c r="A341" s="338"/>
    </row>
    <row r="342">
      <c r="A342" s="338"/>
    </row>
    <row r="343">
      <c r="A343" s="338"/>
    </row>
    <row r="344">
      <c r="A344" s="338"/>
    </row>
    <row r="345">
      <c r="A345" s="338"/>
    </row>
    <row r="346">
      <c r="A346" s="338"/>
    </row>
    <row r="347">
      <c r="A347" s="338"/>
    </row>
    <row r="348">
      <c r="A348" s="338"/>
    </row>
    <row r="349">
      <c r="A349" s="338"/>
    </row>
    <row r="350">
      <c r="A350" s="338"/>
    </row>
    <row r="351">
      <c r="A351" s="338"/>
    </row>
    <row r="352">
      <c r="A352" s="338"/>
    </row>
    <row r="353">
      <c r="A353" s="338"/>
    </row>
    <row r="354">
      <c r="A354" s="338"/>
    </row>
    <row r="355">
      <c r="A355" s="338"/>
    </row>
    <row r="356">
      <c r="A356" s="338"/>
    </row>
    <row r="357">
      <c r="A357" s="338"/>
    </row>
    <row r="358">
      <c r="A358" s="338"/>
    </row>
    <row r="359">
      <c r="A359" s="338"/>
    </row>
    <row r="360">
      <c r="A360" s="338"/>
    </row>
    <row r="361">
      <c r="A361" s="338"/>
    </row>
    <row r="362">
      <c r="A362" s="338"/>
    </row>
    <row r="363">
      <c r="A363" s="338"/>
    </row>
    <row r="364">
      <c r="A364" s="338"/>
    </row>
    <row r="365">
      <c r="A365" s="338"/>
    </row>
    <row r="366">
      <c r="A366" s="338"/>
    </row>
    <row r="367">
      <c r="A367" s="338"/>
    </row>
    <row r="368">
      <c r="A368" s="338"/>
    </row>
    <row r="369">
      <c r="A369" s="338"/>
    </row>
    <row r="370">
      <c r="A370" s="338"/>
    </row>
    <row r="371">
      <c r="A371" s="338"/>
    </row>
    <row r="372">
      <c r="A372" s="338"/>
    </row>
    <row r="373">
      <c r="A373" s="338"/>
    </row>
    <row r="374">
      <c r="A374" s="338"/>
    </row>
    <row r="375">
      <c r="A375" s="338"/>
    </row>
    <row r="376">
      <c r="A376" s="338"/>
    </row>
    <row r="377">
      <c r="A377" s="338"/>
    </row>
    <row r="378">
      <c r="A378" s="338"/>
    </row>
    <row r="379">
      <c r="A379" s="338"/>
    </row>
    <row r="380">
      <c r="A380" s="338"/>
    </row>
    <row r="381">
      <c r="A381" s="338"/>
    </row>
    <row r="382">
      <c r="A382" s="338"/>
    </row>
    <row r="383">
      <c r="A383" s="338"/>
    </row>
    <row r="384">
      <c r="A384" s="338"/>
    </row>
    <row r="385">
      <c r="A385" s="338"/>
    </row>
    <row r="386">
      <c r="A386" s="338"/>
    </row>
    <row r="387">
      <c r="A387" s="338"/>
    </row>
    <row r="388">
      <c r="A388" s="338"/>
    </row>
    <row r="389">
      <c r="A389" s="338"/>
    </row>
    <row r="390">
      <c r="A390" s="338"/>
    </row>
    <row r="391">
      <c r="A391" s="338"/>
    </row>
    <row r="392">
      <c r="A392" s="338"/>
    </row>
    <row r="393">
      <c r="A393" s="338"/>
    </row>
    <row r="394">
      <c r="A394" s="338"/>
    </row>
    <row r="395">
      <c r="A395" s="338"/>
    </row>
    <row r="396">
      <c r="A396" s="338"/>
    </row>
    <row r="397">
      <c r="A397" s="338"/>
    </row>
    <row r="398">
      <c r="A398" s="338"/>
    </row>
    <row r="399">
      <c r="A399" s="338"/>
    </row>
    <row r="400">
      <c r="A400" s="338"/>
    </row>
    <row r="401">
      <c r="A401" s="338"/>
    </row>
    <row r="402">
      <c r="A402" s="338"/>
    </row>
    <row r="403">
      <c r="A403" s="338"/>
    </row>
    <row r="404">
      <c r="A404" s="338"/>
    </row>
    <row r="405">
      <c r="A405" s="338"/>
    </row>
    <row r="406">
      <c r="A406" s="338"/>
    </row>
    <row r="407">
      <c r="A407" s="338"/>
    </row>
    <row r="408">
      <c r="A408" s="338"/>
    </row>
    <row r="409">
      <c r="A409" s="338"/>
    </row>
    <row r="410">
      <c r="A410" s="338"/>
    </row>
    <row r="411">
      <c r="A411" s="338"/>
    </row>
    <row r="412">
      <c r="A412" s="338"/>
    </row>
    <row r="413">
      <c r="A413" s="338"/>
    </row>
    <row r="414">
      <c r="A414" s="338"/>
    </row>
    <row r="415">
      <c r="A415" s="338"/>
    </row>
    <row r="416">
      <c r="A416" s="338"/>
    </row>
    <row r="417">
      <c r="A417" s="338"/>
    </row>
    <row r="418">
      <c r="A418" s="338"/>
    </row>
    <row r="419">
      <c r="A419" s="338"/>
    </row>
    <row r="420">
      <c r="A420" s="338"/>
    </row>
    <row r="421">
      <c r="A421" s="338"/>
    </row>
  </sheetData>
  <autoFilter ref="$A$1:$AC$435"/>
  <customSheetViews>
    <customSheetView guid="{482CA3F1-235E-4CBB-838F-2B51A4768B5C}" filter="1" showAutoFilter="1">
      <autoFilter ref="$A$1:$AC$145"/>
    </customSheetView>
    <customSheetView guid="{6AFCB687-A5B1-4A43-94F3-0C0C9622126F}" filter="1" showAutoFilter="1">
      <autoFilter ref="$A$1:$L$204">
        <filterColumn colId="1">
          <filters>
            <filter val="LIZA"/>
            <filter val="RJ"/>
          </filters>
        </filterColumn>
      </autoFilter>
    </customSheetView>
    <customSheetView guid="{6F7B0752-2D34-424D-B3B4-CA21D0151CF6}" filter="1" showAutoFilter="1">
      <autoFilter ref="$A$1:$L$204">
        <filterColumn colId="1">
          <filters>
            <filter val="LIZA"/>
            <filter val="FLADY"/>
          </filters>
        </filterColumn>
      </autoFilter>
    </customSheetView>
    <customSheetView guid="{E03E75B9-18D3-4F9C-8E98-9CFDBAC1C039}" filter="1" showAutoFilter="1">
      <autoFilter ref="$A$1:$AC$204"/>
    </customSheetView>
    <customSheetView guid="{15494CB8-74BA-41CD-979C-0A1F98FA7AD5}" filter="1" showAutoFilter="1">
      <autoFilter ref="$A$1:$L$204">
        <filterColumn colId="1">
          <filters>
            <filter val="LIZA"/>
            <filter val="FLADY"/>
          </filters>
        </filterColumn>
      </autoFilter>
    </customSheetView>
  </customSheetViews>
  <conditionalFormatting sqref="F2:K204 F233:G233">
    <cfRule type="expression" dxfId="0" priority="1">
      <formula>MOD</formula>
    </cfRule>
  </conditionalFormatting>
  <conditionalFormatting sqref="F2:K204 F233:G233">
    <cfRule type="expression" dxfId="0" priority="2">
      <formula>MOD</formula>
    </cfRule>
  </conditionalFormatting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44956.0</v>
      </c>
      <c r="F2" s="387"/>
      <c r="G2" s="124"/>
      <c r="H2" s="124"/>
      <c r="I2" s="351">
        <v>44957.0</v>
      </c>
      <c r="J2" s="124"/>
      <c r="K2" s="124"/>
      <c r="L2" s="124"/>
      <c r="M2" s="351">
        <v>44958.0</v>
      </c>
      <c r="N2" s="8"/>
      <c r="O2" s="126"/>
      <c r="P2" s="126"/>
      <c r="Q2" s="405">
        <v>44959.0</v>
      </c>
      <c r="R2" s="126"/>
      <c r="S2" s="126"/>
      <c r="T2" s="126"/>
      <c r="U2" s="405">
        <v>44960.0</v>
      </c>
      <c r="V2" s="126"/>
      <c r="W2" s="126"/>
      <c r="X2" s="126"/>
      <c r="Y2" s="405">
        <v>44961.0</v>
      </c>
      <c r="Z2" s="126"/>
      <c r="AA2" s="126"/>
      <c r="AB2" s="126"/>
      <c r="AC2" s="405">
        <v>44962.0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275" t="s">
        <v>19</v>
      </c>
      <c r="C4" s="37">
        <v>44956.0</v>
      </c>
      <c r="D4" s="352" t="s">
        <v>572</v>
      </c>
      <c r="E4" s="353" t="s">
        <v>524</v>
      </c>
      <c r="F4" s="275" t="s">
        <v>22</v>
      </c>
      <c r="G4" s="37">
        <v>44957.0</v>
      </c>
      <c r="H4" s="352" t="s">
        <v>572</v>
      </c>
      <c r="I4" s="353" t="s">
        <v>524</v>
      </c>
      <c r="J4" s="38" t="s">
        <v>24</v>
      </c>
      <c r="K4" s="37">
        <v>44958.0</v>
      </c>
      <c r="L4" s="352" t="s">
        <v>572</v>
      </c>
      <c r="M4" s="353" t="s">
        <v>524</v>
      </c>
      <c r="N4" s="47" t="s">
        <v>26</v>
      </c>
      <c r="O4" s="37">
        <v>44959.0</v>
      </c>
      <c r="P4" s="131" t="s">
        <v>481</v>
      </c>
      <c r="Q4" s="407" t="s">
        <v>526</v>
      </c>
      <c r="R4" s="47" t="s">
        <v>56</v>
      </c>
      <c r="S4" s="37">
        <v>44960.0</v>
      </c>
      <c r="T4" s="131" t="s">
        <v>481</v>
      </c>
      <c r="U4" s="407" t="s">
        <v>526</v>
      </c>
      <c r="V4" s="47" t="s">
        <v>57</v>
      </c>
      <c r="W4" s="37">
        <v>44961.0</v>
      </c>
      <c r="X4" s="96" t="s">
        <v>25</v>
      </c>
      <c r="Y4" s="110" t="s">
        <v>25</v>
      </c>
      <c r="Z4" s="47" t="s">
        <v>93</v>
      </c>
      <c r="AA4" s="37">
        <v>44962.0</v>
      </c>
      <c r="AB4" s="96" t="s">
        <v>25</v>
      </c>
      <c r="AC4" s="110" t="s">
        <v>25</v>
      </c>
    </row>
    <row r="5">
      <c r="A5" s="35" t="s">
        <v>45</v>
      </c>
      <c r="B5" s="363" t="s">
        <v>33</v>
      </c>
      <c r="C5" s="146">
        <v>44957.0</v>
      </c>
      <c r="D5" s="145" t="s">
        <v>23</v>
      </c>
      <c r="E5" s="40" t="s">
        <v>23</v>
      </c>
      <c r="F5" s="363" t="s">
        <v>46</v>
      </c>
      <c r="G5" s="146">
        <v>44958.0</v>
      </c>
      <c r="H5" s="145" t="s">
        <v>23</v>
      </c>
      <c r="I5" s="40" t="s">
        <v>23</v>
      </c>
      <c r="J5" s="40" t="s">
        <v>36</v>
      </c>
      <c r="K5" s="146">
        <v>44959.0</v>
      </c>
      <c r="L5" s="145" t="s">
        <v>25</v>
      </c>
      <c r="M5" s="40" t="s">
        <v>25</v>
      </c>
      <c r="N5" s="47" t="s">
        <v>37</v>
      </c>
      <c r="O5" s="37">
        <v>44960.0</v>
      </c>
      <c r="P5" s="131" t="s">
        <v>573</v>
      </c>
      <c r="Q5" s="408" t="s">
        <v>466</v>
      </c>
      <c r="R5" s="47" t="s">
        <v>40</v>
      </c>
      <c r="S5" s="37">
        <v>44961.0</v>
      </c>
      <c r="T5" s="131" t="s">
        <v>489</v>
      </c>
      <c r="U5" s="408" t="s">
        <v>494</v>
      </c>
      <c r="V5" s="47" t="s">
        <v>43</v>
      </c>
      <c r="W5" s="37">
        <v>44962.0</v>
      </c>
      <c r="X5" s="131" t="s">
        <v>49</v>
      </c>
      <c r="Y5" s="408" t="s">
        <v>49</v>
      </c>
      <c r="Z5" s="47" t="s">
        <v>44</v>
      </c>
      <c r="AA5" s="37">
        <v>44963.0</v>
      </c>
      <c r="AB5" s="96" t="s">
        <v>25</v>
      </c>
      <c r="AC5" s="110" t="s">
        <v>25</v>
      </c>
    </row>
    <row r="6">
      <c r="A6" s="355" t="s">
        <v>50</v>
      </c>
      <c r="B6" s="357"/>
      <c r="C6" s="357"/>
      <c r="D6" s="382"/>
      <c r="E6" s="382"/>
      <c r="F6" s="124"/>
      <c r="G6" s="124"/>
      <c r="H6" s="140"/>
      <c r="I6" s="140"/>
      <c r="J6" s="377"/>
      <c r="K6" s="124"/>
      <c r="L6" s="7"/>
      <c r="M6" s="124"/>
      <c r="N6" s="8"/>
      <c r="O6" s="8"/>
      <c r="P6" s="111"/>
      <c r="Q6" s="410"/>
      <c r="R6" s="8"/>
      <c r="S6" s="8"/>
      <c r="T6" s="142"/>
      <c r="U6" s="141"/>
      <c r="V6" s="406" t="s">
        <v>57</v>
      </c>
      <c r="W6" s="146">
        <v>44961.0</v>
      </c>
      <c r="X6" s="147" t="s">
        <v>996</v>
      </c>
      <c r="Y6" s="432" t="s">
        <v>997</v>
      </c>
      <c r="Z6" s="8"/>
      <c r="AA6" s="8"/>
      <c r="AB6" s="8"/>
      <c r="AC6" s="126"/>
    </row>
    <row r="7">
      <c r="D7" s="68"/>
      <c r="H7" s="6" t="s">
        <v>51</v>
      </c>
      <c r="I7" s="4"/>
      <c r="J7" s="70"/>
      <c r="K7" s="71"/>
      <c r="L7" s="51"/>
      <c r="M7" s="51"/>
      <c r="N7" s="75"/>
      <c r="O7" s="68"/>
      <c r="P7" s="32"/>
      <c r="Q7" s="32"/>
      <c r="T7" s="9" t="s">
        <v>51</v>
      </c>
      <c r="U7" s="4"/>
      <c r="Z7" s="92"/>
      <c r="AA7" s="45"/>
      <c r="AB7" s="297"/>
      <c r="AC7" s="297"/>
    </row>
    <row r="8">
      <c r="A8" s="7"/>
      <c r="B8" s="350"/>
      <c r="C8" s="350"/>
      <c r="D8" s="124"/>
      <c r="E8" s="351">
        <v>44956.0</v>
      </c>
      <c r="F8" s="387"/>
      <c r="G8" s="124"/>
      <c r="H8" s="124"/>
      <c r="I8" s="351">
        <v>44957.0</v>
      </c>
      <c r="J8" s="124"/>
      <c r="K8" s="124"/>
      <c r="L8" s="124"/>
      <c r="M8" s="351">
        <v>44958.0</v>
      </c>
      <c r="N8" s="8"/>
      <c r="O8" s="126"/>
      <c r="P8" s="126"/>
      <c r="Q8" s="405">
        <v>44959.0</v>
      </c>
      <c r="R8" s="126"/>
      <c r="S8" s="126"/>
      <c r="T8" s="126"/>
      <c r="U8" s="405">
        <v>44960.0</v>
      </c>
      <c r="V8" s="126"/>
      <c r="W8" s="126"/>
      <c r="X8" s="126"/>
      <c r="Y8" s="405">
        <v>44961.0</v>
      </c>
      <c r="Z8" s="126"/>
      <c r="AA8" s="126"/>
      <c r="AB8" s="126"/>
      <c r="AC8" s="405">
        <v>44962.0</v>
      </c>
    </row>
    <row r="9">
      <c r="A9" s="153"/>
      <c r="B9" s="11"/>
      <c r="C9" s="17"/>
      <c r="D9" s="413" t="s">
        <v>2</v>
      </c>
      <c r="E9" s="413" t="s">
        <v>7</v>
      </c>
      <c r="F9" s="14"/>
      <c r="G9" s="18"/>
      <c r="H9" s="413" t="s">
        <v>2</v>
      </c>
      <c r="I9" s="413" t="s">
        <v>7</v>
      </c>
      <c r="J9" s="15"/>
      <c r="K9" s="18"/>
      <c r="L9" s="413" t="s">
        <v>2</v>
      </c>
      <c r="M9" s="413" t="s">
        <v>7</v>
      </c>
      <c r="N9" s="11"/>
      <c r="O9" s="18"/>
      <c r="P9" s="413" t="s">
        <v>2</v>
      </c>
      <c r="Q9" s="413" t="s">
        <v>7</v>
      </c>
      <c r="R9" s="15"/>
      <c r="S9" s="18"/>
      <c r="T9" s="413" t="s">
        <v>2</v>
      </c>
      <c r="U9" s="413" t="s">
        <v>7</v>
      </c>
      <c r="V9" s="15"/>
      <c r="W9" s="18"/>
      <c r="X9" s="413" t="s">
        <v>2</v>
      </c>
      <c r="Y9" s="413" t="s">
        <v>7</v>
      </c>
      <c r="Z9" s="15"/>
      <c r="AA9" s="18"/>
      <c r="AB9" s="413" t="s">
        <v>2</v>
      </c>
      <c r="AC9" s="413" t="s">
        <v>7</v>
      </c>
    </row>
    <row r="10">
      <c r="A10" s="415" t="s">
        <v>54</v>
      </c>
      <c r="B10" s="43" t="s">
        <v>19</v>
      </c>
      <c r="C10" s="495">
        <v>44956.0</v>
      </c>
      <c r="D10" s="95" t="s">
        <v>91</v>
      </c>
      <c r="E10" s="418" t="s">
        <v>92</v>
      </c>
      <c r="F10" s="66" t="s">
        <v>22</v>
      </c>
      <c r="G10" s="495">
        <v>44957.0</v>
      </c>
      <c r="H10" s="95" t="s">
        <v>91</v>
      </c>
      <c r="I10" s="418" t="s">
        <v>92</v>
      </c>
      <c r="J10" s="43" t="s">
        <v>24</v>
      </c>
      <c r="K10" s="495">
        <v>44958.0</v>
      </c>
      <c r="L10" s="95" t="s">
        <v>91</v>
      </c>
      <c r="M10" s="418" t="s">
        <v>92</v>
      </c>
      <c r="N10" s="43" t="s">
        <v>26</v>
      </c>
      <c r="O10" s="495">
        <v>44959.0</v>
      </c>
      <c r="P10" s="95" t="s">
        <v>25</v>
      </c>
      <c r="Q10" s="418" t="s">
        <v>25</v>
      </c>
      <c r="R10" s="66" t="s">
        <v>56</v>
      </c>
      <c r="S10" s="495">
        <v>44960.0</v>
      </c>
      <c r="T10" s="95" t="s">
        <v>91</v>
      </c>
      <c r="U10" s="418" t="s">
        <v>92</v>
      </c>
      <c r="V10" s="66" t="s">
        <v>57</v>
      </c>
      <c r="W10" s="495">
        <v>44961.0</v>
      </c>
      <c r="X10" s="95" t="s">
        <v>91</v>
      </c>
      <c r="Y10" s="418" t="s">
        <v>92</v>
      </c>
      <c r="Z10" s="43" t="s">
        <v>93</v>
      </c>
      <c r="AA10" s="495">
        <v>44962.0</v>
      </c>
      <c r="AB10" s="95" t="s">
        <v>279</v>
      </c>
      <c r="AC10" s="418" t="s">
        <v>280</v>
      </c>
    </row>
    <row r="11">
      <c r="A11" s="419" t="s">
        <v>82</v>
      </c>
      <c r="B11" s="420" t="s">
        <v>33</v>
      </c>
      <c r="C11" s="495">
        <v>44957.0</v>
      </c>
      <c r="D11" s="95" t="s">
        <v>25</v>
      </c>
      <c r="E11" s="418" t="s">
        <v>25</v>
      </c>
      <c r="F11" s="421" t="s">
        <v>46</v>
      </c>
      <c r="G11" s="495">
        <v>44958.0</v>
      </c>
      <c r="H11" s="95" t="s">
        <v>944</v>
      </c>
      <c r="I11" s="98" t="s">
        <v>343</v>
      </c>
      <c r="J11" s="420" t="s">
        <v>36</v>
      </c>
      <c r="K11" s="495">
        <v>44959.0</v>
      </c>
      <c r="L11" s="95" t="s">
        <v>944</v>
      </c>
      <c r="M11" s="98" t="s">
        <v>343</v>
      </c>
      <c r="N11" s="420" t="s">
        <v>37</v>
      </c>
      <c r="O11" s="495">
        <v>44960.0</v>
      </c>
      <c r="P11" s="95" t="s">
        <v>944</v>
      </c>
      <c r="Q11" s="418" t="s">
        <v>998</v>
      </c>
      <c r="R11" s="420" t="s">
        <v>40</v>
      </c>
      <c r="S11" s="495">
        <v>44961.0</v>
      </c>
      <c r="T11" s="95" t="s">
        <v>944</v>
      </c>
      <c r="U11" s="418" t="s">
        <v>998</v>
      </c>
      <c r="V11" s="96" t="s">
        <v>43</v>
      </c>
      <c r="W11" s="495">
        <v>44962.0</v>
      </c>
      <c r="X11" s="95" t="s">
        <v>944</v>
      </c>
      <c r="Y11" s="418" t="s">
        <v>998</v>
      </c>
      <c r="Z11" s="420" t="s">
        <v>44</v>
      </c>
      <c r="AA11" s="495">
        <v>44963.0</v>
      </c>
      <c r="AB11" s="95" t="s">
        <v>201</v>
      </c>
      <c r="AC11" s="418" t="s">
        <v>202</v>
      </c>
    </row>
    <row r="12">
      <c r="A12" s="423" t="s">
        <v>69</v>
      </c>
      <c r="B12" s="420" t="s">
        <v>33</v>
      </c>
      <c r="C12" s="495">
        <v>44957.0</v>
      </c>
      <c r="D12" s="95" t="s">
        <v>47</v>
      </c>
      <c r="E12" s="418" t="s">
        <v>48</v>
      </c>
      <c r="F12" s="421" t="s">
        <v>46</v>
      </c>
      <c r="G12" s="495">
        <v>44958.0</v>
      </c>
      <c r="H12" s="95" t="s">
        <v>25</v>
      </c>
      <c r="I12" s="418" t="s">
        <v>25</v>
      </c>
      <c r="J12" s="420" t="s">
        <v>36</v>
      </c>
      <c r="K12" s="495">
        <v>44959.0</v>
      </c>
      <c r="L12" s="95" t="s">
        <v>199</v>
      </c>
      <c r="M12" s="418" t="s">
        <v>200</v>
      </c>
      <c r="N12" s="420" t="s">
        <v>37</v>
      </c>
      <c r="O12" s="495">
        <v>44960.0</v>
      </c>
      <c r="P12" s="95" t="s">
        <v>199</v>
      </c>
      <c r="Q12" s="418" t="s">
        <v>200</v>
      </c>
      <c r="R12" s="420" t="s">
        <v>40</v>
      </c>
      <c r="S12" s="495">
        <v>44961.0</v>
      </c>
      <c r="T12" s="95" t="s">
        <v>199</v>
      </c>
      <c r="U12" s="418" t="s">
        <v>200</v>
      </c>
      <c r="V12" s="96" t="s">
        <v>43</v>
      </c>
      <c r="W12" s="495">
        <v>44962.0</v>
      </c>
      <c r="X12" s="95" t="s">
        <v>199</v>
      </c>
      <c r="Y12" s="418" t="s">
        <v>200</v>
      </c>
      <c r="Z12" s="420" t="s">
        <v>44</v>
      </c>
      <c r="AA12" s="495">
        <v>44963.0</v>
      </c>
      <c r="AB12" s="95" t="s">
        <v>47</v>
      </c>
      <c r="AC12" s="418" t="s">
        <v>48</v>
      </c>
    </row>
    <row r="13">
      <c r="A13" s="116" t="s">
        <v>52</v>
      </c>
      <c r="B13" s="292"/>
      <c r="C13" s="200"/>
      <c r="D13" s="98"/>
      <c r="E13" s="98"/>
      <c r="F13" s="457" t="s">
        <v>46</v>
      </c>
      <c r="G13" s="498">
        <v>44958.0</v>
      </c>
      <c r="H13" s="300" t="s">
        <v>47</v>
      </c>
      <c r="I13" s="300" t="s">
        <v>48</v>
      </c>
      <c r="N13" s="300" t="s">
        <v>26</v>
      </c>
      <c r="O13" s="498">
        <v>44958.0</v>
      </c>
      <c r="P13" s="300" t="s">
        <v>91</v>
      </c>
      <c r="Q13" s="300" t="s">
        <v>92</v>
      </c>
      <c r="R13" s="104"/>
      <c r="S13" s="104"/>
      <c r="T13" s="427"/>
      <c r="U13" s="427"/>
      <c r="V13" s="66"/>
      <c r="W13" s="495"/>
      <c r="X13" s="98"/>
      <c r="Y13" s="98"/>
      <c r="Z13" s="104"/>
      <c r="AA13" s="104"/>
      <c r="AB13" s="104"/>
      <c r="AC13" s="105"/>
    </row>
    <row r="14">
      <c r="A14" s="116" t="s">
        <v>50</v>
      </c>
      <c r="B14" s="422" t="s">
        <v>33</v>
      </c>
      <c r="C14" s="498">
        <v>44957.0</v>
      </c>
      <c r="D14" s="300" t="s">
        <v>944</v>
      </c>
      <c r="E14" s="300" t="s">
        <v>343</v>
      </c>
      <c r="F14" s="38" t="s">
        <v>46</v>
      </c>
      <c r="G14" s="495">
        <v>44958.0</v>
      </c>
      <c r="H14" s="38" t="s">
        <v>25</v>
      </c>
      <c r="I14" s="108" t="s">
        <v>25</v>
      </c>
      <c r="N14" s="292"/>
      <c r="O14" s="743"/>
      <c r="P14" s="39"/>
      <c r="Q14" s="39"/>
      <c r="R14" s="292"/>
      <c r="S14" s="743"/>
      <c r="T14" s="39"/>
      <c r="U14" s="39"/>
      <c r="V14" s="104"/>
      <c r="W14" s="104"/>
      <c r="X14" s="104"/>
      <c r="Y14" s="105"/>
      <c r="Z14" s="104"/>
      <c r="AA14" s="104"/>
      <c r="AB14" s="104"/>
      <c r="AC14" s="105"/>
    </row>
    <row r="15">
      <c r="A15" s="116"/>
      <c r="B15" s="101"/>
      <c r="C15" s="101"/>
      <c r="D15" s="424"/>
      <c r="E15" s="424"/>
      <c r="F15" s="102"/>
      <c r="G15" s="102"/>
      <c r="H15" s="425"/>
      <c r="I15" s="425"/>
      <c r="N15" s="103"/>
      <c r="O15" s="104"/>
      <c r="P15" s="104"/>
      <c r="Q15" s="105"/>
      <c r="R15" s="104"/>
      <c r="S15" s="104"/>
      <c r="T15" s="430"/>
      <c r="U15" s="430"/>
      <c r="V15" s="104"/>
      <c r="W15" s="104"/>
      <c r="X15" s="104"/>
      <c r="Y15" s="105"/>
      <c r="Z15" s="104"/>
      <c r="AA15" s="104"/>
      <c r="AB15" s="104"/>
      <c r="AC15" s="105"/>
    </row>
    <row r="16">
      <c r="A16" s="100"/>
      <c r="B16" s="101"/>
      <c r="C16" s="101"/>
      <c r="D16" s="3"/>
      <c r="E16" s="4"/>
      <c r="F16" s="102"/>
      <c r="G16" s="102"/>
      <c r="H16" s="6" t="s">
        <v>85</v>
      </c>
      <c r="I16" s="4"/>
      <c r="N16" s="103"/>
      <c r="O16" s="104"/>
      <c r="P16" s="104"/>
      <c r="Q16" s="105"/>
      <c r="R16" s="104"/>
      <c r="S16" s="104"/>
      <c r="T16" s="9" t="s">
        <v>85</v>
      </c>
      <c r="U16" s="4"/>
      <c r="V16" s="104"/>
      <c r="W16" s="104"/>
      <c r="X16" s="104"/>
      <c r="Y16" s="105"/>
      <c r="Z16" s="104"/>
      <c r="AA16" s="104"/>
      <c r="AB16" s="104"/>
      <c r="AC16" s="105"/>
    </row>
    <row r="17">
      <c r="A17" s="7"/>
      <c r="B17" s="350"/>
      <c r="C17" s="350"/>
      <c r="D17" s="124"/>
      <c r="E17" s="351">
        <v>44956.0</v>
      </c>
      <c r="F17" s="387"/>
      <c r="G17" s="124"/>
      <c r="H17" s="124"/>
      <c r="I17" s="351">
        <v>44957.0</v>
      </c>
      <c r="J17" s="124"/>
      <c r="K17" s="124"/>
      <c r="L17" s="124"/>
      <c r="M17" s="351">
        <v>44958.0</v>
      </c>
      <c r="N17" s="8"/>
      <c r="O17" s="126"/>
      <c r="P17" s="126"/>
      <c r="Q17" s="405">
        <v>44959.0</v>
      </c>
      <c r="R17" s="126"/>
      <c r="S17" s="126"/>
      <c r="T17" s="126"/>
      <c r="U17" s="405">
        <v>44960.0</v>
      </c>
      <c r="V17" s="126"/>
      <c r="W17" s="126"/>
      <c r="X17" s="126"/>
      <c r="Y17" s="405">
        <v>44961.0</v>
      </c>
      <c r="Z17" s="126"/>
      <c r="AA17" s="126"/>
      <c r="AB17" s="126"/>
      <c r="AC17" s="405">
        <v>44962.0</v>
      </c>
    </row>
    <row r="18">
      <c r="A18" s="107"/>
      <c r="B18" s="26"/>
      <c r="C18" s="26"/>
      <c r="D18" s="26" t="s">
        <v>2</v>
      </c>
      <c r="E18" s="26" t="s">
        <v>3</v>
      </c>
      <c r="F18" s="26"/>
      <c r="G18" s="26"/>
      <c r="H18" s="26" t="s">
        <v>2</v>
      </c>
      <c r="I18" s="26" t="s">
        <v>7</v>
      </c>
      <c r="J18" s="26"/>
      <c r="K18" s="26"/>
      <c r="L18" s="26" t="s">
        <v>2</v>
      </c>
      <c r="M18" s="26" t="s">
        <v>8</v>
      </c>
      <c r="N18" s="28"/>
      <c r="O18" s="29"/>
      <c r="P18" s="29" t="s">
        <v>2</v>
      </c>
      <c r="Q18" s="29" t="s">
        <v>9</v>
      </c>
      <c r="R18" s="29"/>
      <c r="S18" s="29"/>
      <c r="T18" s="29" t="s">
        <v>2</v>
      </c>
      <c r="U18" s="29" t="s">
        <v>10</v>
      </c>
      <c r="V18" s="29"/>
      <c r="W18" s="29"/>
      <c r="X18" s="29" t="s">
        <v>2</v>
      </c>
      <c r="Y18" s="29" t="s">
        <v>11</v>
      </c>
      <c r="Z18" s="29"/>
      <c r="AA18" s="29"/>
      <c r="AB18" s="29" t="s">
        <v>2</v>
      </c>
      <c r="AC18" s="29" t="s">
        <v>12</v>
      </c>
    </row>
    <row r="19">
      <c r="A19" s="116" t="s">
        <v>52</v>
      </c>
      <c r="B19" s="390" t="s">
        <v>19</v>
      </c>
      <c r="C19" s="498">
        <v>44956.0</v>
      </c>
      <c r="D19" s="145" t="s">
        <v>681</v>
      </c>
      <c r="E19" s="40" t="s">
        <v>23</v>
      </c>
      <c r="F19" s="38" t="s">
        <v>46</v>
      </c>
      <c r="G19" s="495">
        <v>44958.0</v>
      </c>
      <c r="H19" s="42" t="s">
        <v>51</v>
      </c>
      <c r="I19" s="353" t="s">
        <v>51</v>
      </c>
      <c r="J19" s="38" t="s">
        <v>24</v>
      </c>
      <c r="K19" s="495">
        <v>44958.0</v>
      </c>
      <c r="L19" s="42" t="s">
        <v>25</v>
      </c>
      <c r="M19" s="108" t="s">
        <v>25</v>
      </c>
      <c r="N19" s="96" t="s">
        <v>26</v>
      </c>
      <c r="O19" s="495">
        <v>44959.0</v>
      </c>
      <c r="P19" s="42" t="s">
        <v>51</v>
      </c>
      <c r="Q19" s="110" t="s">
        <v>51</v>
      </c>
      <c r="R19" s="47" t="s">
        <v>56</v>
      </c>
      <c r="S19" s="495">
        <v>44960.0</v>
      </c>
      <c r="T19" s="42" t="s">
        <v>91</v>
      </c>
      <c r="U19" s="108" t="s">
        <v>92</v>
      </c>
      <c r="V19" s="47" t="s">
        <v>57</v>
      </c>
      <c r="W19" s="495">
        <v>44961.0</v>
      </c>
      <c r="X19" s="42" t="s">
        <v>91</v>
      </c>
      <c r="Y19" s="108" t="s">
        <v>92</v>
      </c>
      <c r="Z19" s="96" t="s">
        <v>93</v>
      </c>
      <c r="AA19" s="495">
        <v>44962.0</v>
      </c>
      <c r="AB19" s="42" t="s">
        <v>25</v>
      </c>
      <c r="AC19" s="110" t="s">
        <v>25</v>
      </c>
    </row>
    <row r="20">
      <c r="A20" s="35" t="s">
        <v>88</v>
      </c>
      <c r="B20" s="41" t="s">
        <v>19</v>
      </c>
      <c r="C20" s="495">
        <v>44956.0</v>
      </c>
      <c r="D20" s="42" t="s">
        <v>279</v>
      </c>
      <c r="E20" s="108" t="s">
        <v>280</v>
      </c>
      <c r="F20" s="275" t="s">
        <v>22</v>
      </c>
      <c r="G20" s="495">
        <v>44957.0</v>
      </c>
      <c r="H20" s="42" t="s">
        <v>89</v>
      </c>
      <c r="I20" s="108" t="s">
        <v>90</v>
      </c>
      <c r="J20" s="38" t="s">
        <v>24</v>
      </c>
      <c r="K20" s="495">
        <v>44958.0</v>
      </c>
      <c r="L20" s="42" t="s">
        <v>279</v>
      </c>
      <c r="M20" s="108" t="s">
        <v>280</v>
      </c>
      <c r="N20" s="96" t="s">
        <v>26</v>
      </c>
      <c r="O20" s="495">
        <v>44959.0</v>
      </c>
      <c r="P20" s="42" t="s">
        <v>300</v>
      </c>
      <c r="Q20" s="108" t="s">
        <v>428</v>
      </c>
      <c r="R20" s="47" t="s">
        <v>56</v>
      </c>
      <c r="S20" s="495">
        <v>44960.0</v>
      </c>
      <c r="T20" s="42" t="s">
        <v>25</v>
      </c>
      <c r="U20" s="110" t="s">
        <v>25</v>
      </c>
      <c r="V20" s="47" t="s">
        <v>57</v>
      </c>
      <c r="W20" s="495">
        <v>44961.0</v>
      </c>
      <c r="X20" s="42" t="s">
        <v>211</v>
      </c>
      <c r="Y20" s="108" t="s">
        <v>212</v>
      </c>
      <c r="Z20" s="96" t="s">
        <v>93</v>
      </c>
      <c r="AA20" s="495">
        <v>44962.0</v>
      </c>
      <c r="AB20" s="42" t="s">
        <v>279</v>
      </c>
      <c r="AC20" s="110" t="s">
        <v>280</v>
      </c>
    </row>
    <row r="21">
      <c r="A21" s="116" t="s">
        <v>97</v>
      </c>
      <c r="B21" s="41" t="s">
        <v>33</v>
      </c>
      <c r="C21" s="495">
        <v>44957.0</v>
      </c>
      <c r="D21" s="96" t="s">
        <v>209</v>
      </c>
      <c r="E21" s="110" t="s">
        <v>99</v>
      </c>
      <c r="F21" s="275" t="s">
        <v>46</v>
      </c>
      <c r="G21" s="495">
        <v>44958.0</v>
      </c>
      <c r="H21" s="96" t="s">
        <v>209</v>
      </c>
      <c r="I21" s="110" t="s">
        <v>99</v>
      </c>
      <c r="J21" s="38" t="s">
        <v>36</v>
      </c>
      <c r="K21" s="495">
        <v>44959.0</v>
      </c>
      <c r="L21" s="96" t="s">
        <v>577</v>
      </c>
      <c r="M21" s="110" t="s">
        <v>318</v>
      </c>
      <c r="N21" s="96" t="s">
        <v>37</v>
      </c>
      <c r="O21" s="495">
        <v>44960.0</v>
      </c>
      <c r="P21" s="96" t="s">
        <v>25</v>
      </c>
      <c r="Q21" s="110" t="s">
        <v>25</v>
      </c>
      <c r="R21" s="96" t="s">
        <v>40</v>
      </c>
      <c r="S21" s="495">
        <v>44961.0</v>
      </c>
      <c r="T21" s="114" t="s">
        <v>100</v>
      </c>
      <c r="U21" s="110" t="s">
        <v>101</v>
      </c>
      <c r="V21" s="96" t="s">
        <v>43</v>
      </c>
      <c r="W21" s="495">
        <v>44962.0</v>
      </c>
      <c r="X21" s="114" t="s">
        <v>100</v>
      </c>
      <c r="Y21" s="110" t="s">
        <v>101</v>
      </c>
      <c r="Z21" s="96" t="s">
        <v>44</v>
      </c>
      <c r="AA21" s="495">
        <v>44963.0</v>
      </c>
      <c r="AB21" s="96" t="s">
        <v>201</v>
      </c>
      <c r="AC21" s="110" t="s">
        <v>202</v>
      </c>
    </row>
    <row r="22">
      <c r="A22" s="109" t="s">
        <v>403</v>
      </c>
      <c r="B22" s="41" t="s">
        <v>33</v>
      </c>
      <c r="C22" s="495">
        <v>44957.0</v>
      </c>
      <c r="D22" s="96" t="s">
        <v>281</v>
      </c>
      <c r="E22" s="110" t="s">
        <v>318</v>
      </c>
      <c r="F22" s="38" t="s">
        <v>46</v>
      </c>
      <c r="G22" s="495">
        <v>44958.0</v>
      </c>
      <c r="H22" s="96" t="s">
        <v>577</v>
      </c>
      <c r="I22" s="110" t="s">
        <v>535</v>
      </c>
      <c r="J22" s="38" t="s">
        <v>36</v>
      </c>
      <c r="K22" s="495">
        <v>44959.0</v>
      </c>
      <c r="L22" s="38" t="s">
        <v>25</v>
      </c>
      <c r="M22" s="108" t="s">
        <v>25</v>
      </c>
      <c r="N22" s="96" t="s">
        <v>37</v>
      </c>
      <c r="O22" s="495">
        <v>44960.0</v>
      </c>
      <c r="P22" s="96" t="s">
        <v>577</v>
      </c>
      <c r="Q22" s="110" t="s">
        <v>535</v>
      </c>
      <c r="R22" s="96" t="s">
        <v>40</v>
      </c>
      <c r="S22" s="495">
        <v>44961.0</v>
      </c>
      <c r="T22" s="114" t="s">
        <v>100</v>
      </c>
      <c r="U22" s="110" t="s">
        <v>101</v>
      </c>
      <c r="V22" s="96" t="s">
        <v>43</v>
      </c>
      <c r="W22" s="495">
        <v>44962.0</v>
      </c>
      <c r="X22" s="114" t="s">
        <v>100</v>
      </c>
      <c r="Y22" s="110" t="s">
        <v>101</v>
      </c>
      <c r="Z22" s="96" t="s">
        <v>44</v>
      </c>
      <c r="AA22" s="495">
        <v>44963.0</v>
      </c>
      <c r="AB22" s="96" t="s">
        <v>201</v>
      </c>
      <c r="AC22" s="110" t="s">
        <v>202</v>
      </c>
    </row>
    <row r="23">
      <c r="A23" s="109" t="s">
        <v>82</v>
      </c>
      <c r="B23" s="41" t="s">
        <v>33</v>
      </c>
      <c r="C23" s="495">
        <v>44957.0</v>
      </c>
      <c r="D23" s="38" t="s">
        <v>25</v>
      </c>
      <c r="E23" s="108" t="s">
        <v>25</v>
      </c>
      <c r="F23" s="38" t="s">
        <v>46</v>
      </c>
      <c r="G23" s="495">
        <v>44958.0</v>
      </c>
      <c r="H23" s="38" t="s">
        <v>948</v>
      </c>
      <c r="I23" s="108" t="s">
        <v>51</v>
      </c>
      <c r="J23" s="38" t="s">
        <v>36</v>
      </c>
      <c r="K23" s="495">
        <v>44959.0</v>
      </c>
      <c r="L23" s="38" t="s">
        <v>948</v>
      </c>
      <c r="M23" s="108" t="s">
        <v>51</v>
      </c>
      <c r="N23" s="96" t="s">
        <v>37</v>
      </c>
      <c r="O23" s="495">
        <v>44960.0</v>
      </c>
      <c r="P23" s="38" t="s">
        <v>948</v>
      </c>
      <c r="Q23" s="108" t="s">
        <v>51</v>
      </c>
      <c r="R23" s="96" t="s">
        <v>40</v>
      </c>
      <c r="S23" s="495">
        <v>44961.0</v>
      </c>
      <c r="T23" s="38" t="s">
        <v>948</v>
      </c>
      <c r="U23" s="108" t="s">
        <v>51</v>
      </c>
      <c r="V23" s="96" t="s">
        <v>43</v>
      </c>
      <c r="W23" s="495">
        <v>44962.0</v>
      </c>
      <c r="X23" s="38" t="s">
        <v>948</v>
      </c>
      <c r="Y23" s="108" t="s">
        <v>51</v>
      </c>
      <c r="Z23" s="96" t="s">
        <v>44</v>
      </c>
      <c r="AA23" s="495">
        <v>44963.0</v>
      </c>
      <c r="AB23" s="38" t="s">
        <v>329</v>
      </c>
      <c r="AC23" s="108" t="s">
        <v>51</v>
      </c>
    </row>
    <row r="24">
      <c r="A24" s="35" t="s">
        <v>50</v>
      </c>
      <c r="B24" s="41" t="s">
        <v>33</v>
      </c>
      <c r="C24" s="495">
        <v>44957.0</v>
      </c>
      <c r="D24" s="38" t="s">
        <v>948</v>
      </c>
      <c r="E24" s="108" t="s">
        <v>51</v>
      </c>
      <c r="F24" s="38" t="s">
        <v>46</v>
      </c>
      <c r="G24" s="495">
        <v>44958.0</v>
      </c>
      <c r="H24" s="38" t="s">
        <v>25</v>
      </c>
      <c r="I24" s="108" t="s">
        <v>25</v>
      </c>
      <c r="J24" s="38" t="s">
        <v>36</v>
      </c>
      <c r="K24" s="495">
        <v>44959.0</v>
      </c>
      <c r="L24" s="96" t="s">
        <v>281</v>
      </c>
      <c r="M24" s="110" t="s">
        <v>318</v>
      </c>
      <c r="N24" s="96" t="s">
        <v>37</v>
      </c>
      <c r="O24" s="495">
        <v>44960.0</v>
      </c>
      <c r="P24" s="38" t="s">
        <v>578</v>
      </c>
      <c r="Q24" s="108" t="s">
        <v>49</v>
      </c>
      <c r="R24" s="96" t="s">
        <v>40</v>
      </c>
      <c r="S24" s="495">
        <v>44961.0</v>
      </c>
      <c r="T24" s="38" t="s">
        <v>49</v>
      </c>
      <c r="U24" s="108" t="s">
        <v>49</v>
      </c>
      <c r="V24" s="96" t="s">
        <v>43</v>
      </c>
      <c r="W24" s="495">
        <v>44962.0</v>
      </c>
      <c r="X24" s="38" t="s">
        <v>1</v>
      </c>
      <c r="Y24" s="108" t="s">
        <v>49</v>
      </c>
      <c r="Z24" s="8"/>
      <c r="AA24" s="8"/>
      <c r="AB24" s="8"/>
      <c r="AC24" s="126"/>
    </row>
    <row r="25">
      <c r="A25" s="368"/>
      <c r="B25" s="361"/>
      <c r="C25" s="361"/>
      <c r="D25" s="3"/>
      <c r="E25" s="4"/>
      <c r="F25" s="124"/>
      <c r="G25" s="124"/>
      <c r="H25" s="6" t="s">
        <v>23</v>
      </c>
      <c r="I25" s="4"/>
      <c r="J25" s="124"/>
      <c r="K25" s="124"/>
      <c r="L25" s="7"/>
      <c r="M25" s="124"/>
      <c r="N25" s="8"/>
      <c r="O25" s="8"/>
      <c r="P25" s="8"/>
      <c r="Q25" s="126"/>
      <c r="R25" s="8"/>
      <c r="S25" s="8"/>
      <c r="T25" s="9" t="s">
        <v>23</v>
      </c>
      <c r="U25" s="4"/>
      <c r="V25" s="8"/>
      <c r="W25" s="8"/>
      <c r="X25" s="431"/>
      <c r="Y25" s="4"/>
      <c r="Z25" s="8"/>
      <c r="AA25" s="8"/>
      <c r="AB25" s="8"/>
      <c r="AC25" s="126"/>
    </row>
    <row r="26">
      <c r="A26" s="7"/>
      <c r="B26" s="350"/>
      <c r="C26" s="350"/>
      <c r="D26" s="124"/>
      <c r="E26" s="351">
        <v>44956.0</v>
      </c>
      <c r="F26" s="387"/>
      <c r="G26" s="124"/>
      <c r="H26" s="124"/>
      <c r="I26" s="351">
        <v>44957.0</v>
      </c>
      <c r="J26" s="124"/>
      <c r="K26" s="124"/>
      <c r="L26" s="124"/>
      <c r="M26" s="351">
        <v>44958.0</v>
      </c>
      <c r="N26" s="8"/>
      <c r="O26" s="126"/>
      <c r="P26" s="126"/>
      <c r="Q26" s="405">
        <v>44959.0</v>
      </c>
      <c r="R26" s="126"/>
      <c r="S26" s="126"/>
      <c r="T26" s="126"/>
      <c r="U26" s="405">
        <v>44960.0</v>
      </c>
      <c r="V26" s="126"/>
      <c r="W26" s="126"/>
      <c r="X26" s="126"/>
      <c r="Y26" s="405">
        <v>44961.0</v>
      </c>
      <c r="Z26" s="126"/>
      <c r="AA26" s="126"/>
      <c r="AB26" s="126"/>
      <c r="AC26" s="405">
        <v>44962.0</v>
      </c>
    </row>
    <row r="27">
      <c r="A27" s="107"/>
      <c r="B27" s="26"/>
      <c r="C27" s="26"/>
      <c r="D27" s="26" t="s">
        <v>2</v>
      </c>
      <c r="E27" s="26" t="s">
        <v>7</v>
      </c>
      <c r="F27" s="26"/>
      <c r="G27" s="26"/>
      <c r="H27" s="26" t="s">
        <v>2</v>
      </c>
      <c r="I27" s="26" t="s">
        <v>7</v>
      </c>
      <c r="J27" s="26"/>
      <c r="K27" s="26"/>
      <c r="L27" s="26" t="s">
        <v>2</v>
      </c>
      <c r="M27" s="26" t="s">
        <v>8</v>
      </c>
      <c r="N27" s="28"/>
      <c r="O27" s="29"/>
      <c r="P27" s="29" t="s">
        <v>2</v>
      </c>
      <c r="Q27" s="29" t="s">
        <v>9</v>
      </c>
      <c r="R27" s="29"/>
      <c r="S27" s="29"/>
      <c r="T27" s="29" t="s">
        <v>2</v>
      </c>
      <c r="U27" s="29" t="s">
        <v>10</v>
      </c>
      <c r="V27" s="29"/>
      <c r="W27" s="29"/>
      <c r="X27" s="29" t="s">
        <v>2</v>
      </c>
      <c r="Y27" s="29" t="s">
        <v>11</v>
      </c>
      <c r="Z27" s="29"/>
      <c r="AA27" s="29"/>
      <c r="AB27" s="29" t="s">
        <v>2</v>
      </c>
      <c r="AC27" s="29" t="s">
        <v>12</v>
      </c>
    </row>
    <row r="28">
      <c r="A28" s="35" t="s">
        <v>123</v>
      </c>
      <c r="B28" s="275" t="s">
        <v>62</v>
      </c>
      <c r="C28" s="495">
        <v>44957.0</v>
      </c>
      <c r="D28" s="352" t="s">
        <v>25</v>
      </c>
      <c r="E28" s="353" t="s">
        <v>25</v>
      </c>
      <c r="F28" s="369" t="s">
        <v>131</v>
      </c>
      <c r="G28" s="495">
        <v>44958.0</v>
      </c>
      <c r="H28" s="352" t="s">
        <v>117</v>
      </c>
      <c r="I28" s="353" t="s">
        <v>538</v>
      </c>
      <c r="J28" s="369" t="s">
        <v>64</v>
      </c>
      <c r="K28" s="495">
        <v>44959.0</v>
      </c>
      <c r="L28" s="352" t="s">
        <v>117</v>
      </c>
      <c r="M28" s="353" t="s">
        <v>538</v>
      </c>
      <c r="N28" s="434" t="s">
        <v>67</v>
      </c>
      <c r="O28" s="495">
        <v>44960.0</v>
      </c>
      <c r="P28" s="131" t="s">
        <v>117</v>
      </c>
      <c r="Q28" s="433" t="s">
        <v>538</v>
      </c>
      <c r="R28" s="434" t="s">
        <v>78</v>
      </c>
      <c r="S28" s="495">
        <v>44961.0</v>
      </c>
      <c r="T28" s="131" t="s">
        <v>117</v>
      </c>
      <c r="U28" s="433" t="s">
        <v>538</v>
      </c>
      <c r="V28" s="434" t="s">
        <v>79</v>
      </c>
      <c r="W28" s="495">
        <v>44962.0</v>
      </c>
      <c r="X28" s="131" t="s">
        <v>117</v>
      </c>
      <c r="Y28" s="433" t="s">
        <v>538</v>
      </c>
      <c r="Z28" s="434" t="s">
        <v>27</v>
      </c>
      <c r="AA28" s="495">
        <v>44963.0</v>
      </c>
      <c r="AB28" s="131" t="s">
        <v>117</v>
      </c>
      <c r="AC28" s="433" t="s">
        <v>538</v>
      </c>
    </row>
    <row r="29">
      <c r="A29" s="35" t="s">
        <v>501</v>
      </c>
      <c r="B29" s="275" t="s">
        <v>33</v>
      </c>
      <c r="C29" s="495">
        <v>44957.0</v>
      </c>
      <c r="D29" s="352" t="s">
        <v>25</v>
      </c>
      <c r="E29" s="353" t="s">
        <v>25</v>
      </c>
      <c r="F29" s="369" t="s">
        <v>46</v>
      </c>
      <c r="G29" s="495">
        <v>44958.0</v>
      </c>
      <c r="H29" s="352" t="s">
        <v>25</v>
      </c>
      <c r="I29" s="353" t="s">
        <v>25</v>
      </c>
      <c r="J29" s="38" t="s">
        <v>36</v>
      </c>
      <c r="K29" s="495">
        <v>44959.0</v>
      </c>
      <c r="L29" s="352" t="s">
        <v>124</v>
      </c>
      <c r="M29" s="353" t="s">
        <v>125</v>
      </c>
      <c r="N29" s="96" t="s">
        <v>37</v>
      </c>
      <c r="O29" s="495">
        <v>44960.0</v>
      </c>
      <c r="P29" s="131" t="s">
        <v>124</v>
      </c>
      <c r="Q29" s="433" t="s">
        <v>125</v>
      </c>
      <c r="R29" s="435" t="s">
        <v>40</v>
      </c>
      <c r="S29" s="495">
        <v>44961.0</v>
      </c>
      <c r="T29" s="131" t="s">
        <v>124</v>
      </c>
      <c r="U29" s="433" t="s">
        <v>125</v>
      </c>
      <c r="V29" s="435" t="s">
        <v>43</v>
      </c>
      <c r="W29" s="495">
        <v>44962.0</v>
      </c>
      <c r="X29" s="131" t="s">
        <v>124</v>
      </c>
      <c r="Y29" s="433" t="s">
        <v>125</v>
      </c>
      <c r="Z29" s="96" t="s">
        <v>44</v>
      </c>
      <c r="AA29" s="495">
        <v>44963.0</v>
      </c>
      <c r="AB29" s="131" t="s">
        <v>124</v>
      </c>
      <c r="AC29" s="433" t="s">
        <v>125</v>
      </c>
    </row>
    <row r="30" ht="19.5" customHeight="1">
      <c r="A30" s="35" t="s">
        <v>52</v>
      </c>
      <c r="B30" s="371" t="s">
        <v>62</v>
      </c>
      <c r="C30" s="498">
        <v>44957.0</v>
      </c>
      <c r="D30" s="374" t="s">
        <v>117</v>
      </c>
      <c r="E30" s="374" t="s">
        <v>538</v>
      </c>
      <c r="J30" s="1"/>
      <c r="K30" s="45"/>
      <c r="L30" s="1"/>
      <c r="M30" s="1"/>
    </row>
    <row r="31" ht="19.5" customHeight="1">
      <c r="A31" s="35" t="s">
        <v>45</v>
      </c>
      <c r="B31" s="363" t="s">
        <v>33</v>
      </c>
      <c r="C31" s="498">
        <v>44957.0</v>
      </c>
      <c r="D31" s="374" t="s">
        <v>124</v>
      </c>
      <c r="E31" s="374" t="s">
        <v>125</v>
      </c>
      <c r="F31" s="371" t="s">
        <v>46</v>
      </c>
      <c r="G31" s="498">
        <v>44958.0</v>
      </c>
      <c r="H31" s="374" t="s">
        <v>124</v>
      </c>
      <c r="I31" s="374" t="s">
        <v>125</v>
      </c>
    </row>
    <row r="32">
      <c r="H32" s="6" t="s">
        <v>49</v>
      </c>
      <c r="I32" s="4"/>
      <c r="T32" s="9" t="s">
        <v>49</v>
      </c>
      <c r="U32" s="4"/>
    </row>
    <row r="33">
      <c r="A33" s="7"/>
      <c r="B33" s="350"/>
      <c r="C33" s="350"/>
      <c r="D33" s="124"/>
      <c r="E33" s="351">
        <v>44956.0</v>
      </c>
      <c r="F33" s="387"/>
      <c r="G33" s="124"/>
      <c r="H33" s="124"/>
      <c r="I33" s="351">
        <v>44957.0</v>
      </c>
      <c r="J33" s="124"/>
      <c r="K33" s="124"/>
      <c r="L33" s="124"/>
      <c r="M33" s="351">
        <v>44958.0</v>
      </c>
      <c r="N33" s="8"/>
      <c r="O33" s="126"/>
      <c r="P33" s="126"/>
      <c r="Q33" s="405">
        <v>44959.0</v>
      </c>
      <c r="R33" s="126"/>
      <c r="S33" s="126"/>
      <c r="T33" s="126"/>
      <c r="U33" s="405">
        <v>44960.0</v>
      </c>
      <c r="V33" s="126"/>
      <c r="W33" s="126"/>
      <c r="X33" s="126"/>
      <c r="Y33" s="405">
        <v>44961.0</v>
      </c>
      <c r="Z33" s="126"/>
      <c r="AA33" s="126"/>
      <c r="AB33" s="126"/>
      <c r="AC33" s="405">
        <v>44962.0</v>
      </c>
    </row>
    <row r="34">
      <c r="A34" s="107"/>
      <c r="B34" s="26"/>
      <c r="C34" s="26"/>
      <c r="D34" s="26" t="s">
        <v>2</v>
      </c>
      <c r="E34" s="26" t="s">
        <v>7</v>
      </c>
      <c r="F34" s="26"/>
      <c r="G34" s="26"/>
      <c r="H34" s="26" t="s">
        <v>2</v>
      </c>
      <c r="I34" s="26" t="s">
        <v>7</v>
      </c>
      <c r="L34" s="26" t="s">
        <v>2</v>
      </c>
      <c r="M34" s="26" t="s">
        <v>7</v>
      </c>
      <c r="P34" s="29" t="s">
        <v>2</v>
      </c>
      <c r="Q34" s="29" t="s">
        <v>7</v>
      </c>
      <c r="T34" s="29" t="s">
        <v>2</v>
      </c>
      <c r="U34" s="29" t="s">
        <v>7</v>
      </c>
      <c r="X34" s="29" t="s">
        <v>2</v>
      </c>
      <c r="Y34" s="29" t="s">
        <v>7</v>
      </c>
      <c r="AB34" s="29" t="s">
        <v>2</v>
      </c>
      <c r="AC34" s="29" t="s">
        <v>7</v>
      </c>
    </row>
    <row r="35">
      <c r="A35" s="67" t="s">
        <v>50</v>
      </c>
      <c r="B35" s="41" t="s">
        <v>33</v>
      </c>
      <c r="C35" s="495">
        <v>44957.0</v>
      </c>
      <c r="D35" s="42" t="s">
        <v>51</v>
      </c>
      <c r="E35" s="108" t="s">
        <v>51</v>
      </c>
      <c r="F35" s="38" t="s">
        <v>131</v>
      </c>
      <c r="G35" s="495">
        <v>44958.0</v>
      </c>
      <c r="H35" s="131" t="s">
        <v>25</v>
      </c>
      <c r="I35" s="433" t="s">
        <v>25</v>
      </c>
      <c r="J35" s="38" t="s">
        <v>36</v>
      </c>
      <c r="K35" s="751">
        <v>44959.0</v>
      </c>
      <c r="L35" s="131" t="s">
        <v>31</v>
      </c>
      <c r="M35" s="433" t="s">
        <v>31</v>
      </c>
      <c r="N35" s="96" t="s">
        <v>37</v>
      </c>
      <c r="O35" s="495">
        <v>44960.0</v>
      </c>
      <c r="P35" s="434" t="s">
        <v>580</v>
      </c>
      <c r="Q35" s="407" t="s">
        <v>138</v>
      </c>
      <c r="R35" s="435" t="s">
        <v>40</v>
      </c>
      <c r="S35" s="495">
        <v>44961.0</v>
      </c>
      <c r="T35" s="434" t="s">
        <v>581</v>
      </c>
      <c r="U35" s="297" t="s">
        <v>106</v>
      </c>
      <c r="V35" s="435" t="s">
        <v>43</v>
      </c>
      <c r="W35" s="751">
        <v>44962.0</v>
      </c>
      <c r="X35" s="131" t="s">
        <v>1</v>
      </c>
      <c r="Y35" s="111" t="s">
        <v>1</v>
      </c>
      <c r="Z35" s="96" t="s">
        <v>44</v>
      </c>
      <c r="AA35" s="37">
        <v>44956.0</v>
      </c>
      <c r="AB35" s="434" t="s">
        <v>581</v>
      </c>
      <c r="AC35" s="297" t="s">
        <v>106</v>
      </c>
    </row>
    <row r="36">
      <c r="A36" s="155"/>
      <c r="B36" s="171"/>
      <c r="C36" s="171"/>
      <c r="D36" s="609"/>
      <c r="E36" s="609"/>
      <c r="F36" s="438"/>
      <c r="G36" s="439"/>
      <c r="H36" s="637"/>
      <c r="I36" s="637"/>
      <c r="J36" s="441"/>
      <c r="K36" s="442"/>
      <c r="L36" s="155"/>
      <c r="M36" s="15"/>
      <c r="N36" s="155"/>
      <c r="O36" s="165"/>
      <c r="P36" s="16"/>
      <c r="Q36" s="12"/>
      <c r="R36" s="153"/>
      <c r="S36" s="171"/>
      <c r="T36" s="637"/>
      <c r="U36" s="637"/>
      <c r="V36" s="436" t="s">
        <v>43</v>
      </c>
      <c r="W36" s="498">
        <v>44962.0</v>
      </c>
      <c r="X36" s="432" t="s">
        <v>581</v>
      </c>
      <c r="Y36" s="432" t="s">
        <v>106</v>
      </c>
      <c r="Z36" s="153"/>
      <c r="AA36" s="153"/>
      <c r="AB36" s="153"/>
      <c r="AC36" s="438"/>
    </row>
    <row r="37">
      <c r="A37" s="165"/>
      <c r="B37" s="171"/>
      <c r="C37" s="171"/>
      <c r="D37" s="437"/>
      <c r="E37" s="81"/>
      <c r="F37" s="438"/>
      <c r="G37" s="439"/>
      <c r="H37" s="440" t="s">
        <v>499</v>
      </c>
      <c r="I37" s="4"/>
      <c r="J37" s="441"/>
      <c r="K37" s="442"/>
      <c r="L37" s="155"/>
      <c r="M37" s="15"/>
      <c r="N37" s="155"/>
      <c r="O37" s="165"/>
      <c r="P37" s="16"/>
      <c r="Q37" s="12"/>
      <c r="R37" s="153"/>
      <c r="S37" s="171"/>
      <c r="T37" s="440" t="s">
        <v>499</v>
      </c>
      <c r="U37" s="4"/>
      <c r="V37" s="444"/>
      <c r="W37" s="444"/>
      <c r="X37" s="444"/>
      <c r="Y37" s="438"/>
      <c r="Z37" s="153"/>
      <c r="AA37" s="153"/>
      <c r="AB37" s="153"/>
      <c r="AC37" s="438"/>
    </row>
    <row r="38">
      <c r="A38" s="7"/>
      <c r="B38" s="350"/>
      <c r="C38" s="350"/>
      <c r="D38" s="124"/>
      <c r="E38" s="351">
        <v>44956.0</v>
      </c>
      <c r="F38" s="387"/>
      <c r="G38" s="124"/>
      <c r="H38" s="124"/>
      <c r="I38" s="351">
        <v>44957.0</v>
      </c>
      <c r="J38" s="124"/>
      <c r="K38" s="124"/>
      <c r="L38" s="124"/>
      <c r="M38" s="351">
        <v>44958.0</v>
      </c>
      <c r="N38" s="8"/>
      <c r="O38" s="126"/>
      <c r="P38" s="126"/>
      <c r="Q38" s="405">
        <v>44959.0</v>
      </c>
      <c r="R38" s="126"/>
      <c r="S38" s="126"/>
      <c r="T38" s="126"/>
      <c r="U38" s="405">
        <v>44960.0</v>
      </c>
      <c r="V38" s="126"/>
      <c r="W38" s="126"/>
      <c r="X38" s="126"/>
      <c r="Y38" s="405">
        <v>44961.0</v>
      </c>
      <c r="Z38" s="126"/>
      <c r="AA38" s="126"/>
      <c r="AB38" s="126"/>
      <c r="AC38" s="405">
        <v>44962.0</v>
      </c>
    </row>
    <row r="39">
      <c r="A39" s="15"/>
      <c r="B39" s="177"/>
      <c r="C39" s="177"/>
      <c r="D39" s="447" t="s">
        <v>2</v>
      </c>
      <c r="E39" s="448" t="s">
        <v>3</v>
      </c>
      <c r="F39" s="448"/>
      <c r="G39" s="448"/>
      <c r="H39" s="448" t="s">
        <v>2</v>
      </c>
      <c r="I39" s="448" t="s">
        <v>7</v>
      </c>
      <c r="J39" s="447"/>
      <c r="K39" s="449"/>
      <c r="L39" s="447" t="s">
        <v>2</v>
      </c>
      <c r="M39" s="447" t="s">
        <v>8</v>
      </c>
      <c r="N39" s="741"/>
      <c r="O39" s="447"/>
      <c r="P39" s="447" t="s">
        <v>2</v>
      </c>
      <c r="Q39" s="447" t="s">
        <v>9</v>
      </c>
      <c r="R39" s="448"/>
      <c r="S39" s="448"/>
      <c r="T39" s="448" t="s">
        <v>2</v>
      </c>
      <c r="U39" s="448" t="s">
        <v>10</v>
      </c>
      <c r="V39" s="448"/>
      <c r="W39" s="448"/>
      <c r="X39" s="448" t="s">
        <v>2</v>
      </c>
      <c r="Y39" s="448" t="s">
        <v>11</v>
      </c>
      <c r="Z39" s="448"/>
      <c r="AA39" s="448"/>
      <c r="AB39" s="448" t="s">
        <v>2</v>
      </c>
      <c r="AC39" s="448" t="s">
        <v>12</v>
      </c>
    </row>
    <row r="40">
      <c r="A40" s="726" t="s">
        <v>52</v>
      </c>
      <c r="B40" s="275" t="s">
        <v>62</v>
      </c>
      <c r="C40" s="495">
        <v>44957.0</v>
      </c>
      <c r="D40" s="95" t="s">
        <v>31</v>
      </c>
      <c r="E40" s="502" t="s">
        <v>23</v>
      </c>
      <c r="F40" s="752" t="s">
        <v>46</v>
      </c>
      <c r="G40" s="495">
        <v>44957.0</v>
      </c>
      <c r="H40" s="95" t="s">
        <v>51</v>
      </c>
      <c r="I40" s="502" t="s">
        <v>51</v>
      </c>
      <c r="J40" s="500" t="s">
        <v>24</v>
      </c>
      <c r="K40" s="495">
        <v>44958.0</v>
      </c>
      <c r="L40" s="95" t="s">
        <v>25</v>
      </c>
      <c r="M40" s="502" t="s">
        <v>25</v>
      </c>
      <c r="N40" s="96" t="s">
        <v>26</v>
      </c>
      <c r="O40" s="495">
        <v>44959.0</v>
      </c>
      <c r="P40" s="95" t="s">
        <v>51</v>
      </c>
      <c r="Q40" s="502" t="s">
        <v>51</v>
      </c>
      <c r="R40" s="500" t="s">
        <v>56</v>
      </c>
      <c r="S40" s="495">
        <v>44960.0</v>
      </c>
      <c r="T40" s="420" t="s">
        <v>31</v>
      </c>
      <c r="U40" s="292" t="s">
        <v>31</v>
      </c>
      <c r="V40" s="421" t="s">
        <v>57</v>
      </c>
      <c r="W40" s="495">
        <v>44961.0</v>
      </c>
      <c r="X40" s="420" t="s">
        <v>31</v>
      </c>
      <c r="Y40" s="292" t="s">
        <v>31</v>
      </c>
      <c r="Z40" s="292" t="s">
        <v>93</v>
      </c>
      <c r="AA40" s="200">
        <v>44962.0</v>
      </c>
      <c r="AB40" s="292" t="s">
        <v>25</v>
      </c>
      <c r="AC40" s="292" t="s">
        <v>25</v>
      </c>
    </row>
    <row r="41">
      <c r="A41" s="67"/>
      <c r="D41" s="68"/>
    </row>
    <row r="42">
      <c r="A42" s="67" t="s">
        <v>18</v>
      </c>
      <c r="D42" s="68" t="s">
        <v>172</v>
      </c>
    </row>
    <row r="43">
      <c r="A43" s="67" t="s">
        <v>52</v>
      </c>
      <c r="D43" s="68" t="s">
        <v>999</v>
      </c>
    </row>
    <row r="44">
      <c r="A44" s="67" t="s">
        <v>176</v>
      </c>
      <c r="D44" s="68" t="s">
        <v>171</v>
      </c>
    </row>
    <row r="45">
      <c r="A45" s="67" t="s">
        <v>54</v>
      </c>
      <c r="D45" s="68" t="s">
        <v>169</v>
      </c>
      <c r="Y45" s="228"/>
      <c r="Z45" s="228"/>
    </row>
    <row r="46">
      <c r="A46" s="67" t="s">
        <v>88</v>
      </c>
      <c r="D46" s="68" t="s">
        <v>168</v>
      </c>
    </row>
    <row r="47">
      <c r="A47" s="225" t="s">
        <v>403</v>
      </c>
      <c r="B47" s="152"/>
      <c r="C47" s="153"/>
      <c r="D47" s="152" t="s">
        <v>169</v>
      </c>
      <c r="E47" s="153"/>
      <c r="F47" s="153"/>
    </row>
    <row r="48">
      <c r="A48" s="225" t="s">
        <v>82</v>
      </c>
      <c r="B48" s="152"/>
      <c r="C48" s="153"/>
      <c r="D48" s="152" t="s">
        <v>175</v>
      </c>
      <c r="E48" s="153"/>
      <c r="F48" s="153"/>
    </row>
    <row r="49">
      <c r="A49" s="225" t="s">
        <v>97</v>
      </c>
      <c r="B49" s="152"/>
      <c r="C49" s="153"/>
      <c r="D49" s="68" t="s">
        <v>168</v>
      </c>
      <c r="E49" s="153"/>
      <c r="F49" s="153"/>
    </row>
    <row r="50">
      <c r="A50" s="225" t="s">
        <v>123</v>
      </c>
      <c r="B50" s="152"/>
      <c r="C50" s="153"/>
      <c r="D50" s="152" t="s">
        <v>175</v>
      </c>
      <c r="E50" s="236"/>
      <c r="F50" s="153"/>
    </row>
    <row r="51">
      <c r="A51" s="225" t="s">
        <v>501</v>
      </c>
      <c r="B51" s="152"/>
      <c r="C51" s="153"/>
      <c r="D51" s="152" t="s">
        <v>685</v>
      </c>
      <c r="E51" s="236"/>
      <c r="F51" s="153"/>
    </row>
    <row r="52">
      <c r="A52" s="225" t="s">
        <v>69</v>
      </c>
      <c r="B52" s="152"/>
      <c r="C52" s="153"/>
      <c r="D52" s="152" t="s">
        <v>171</v>
      </c>
      <c r="E52" s="236"/>
      <c r="F52" s="153"/>
    </row>
    <row r="53">
      <c r="A53" s="225" t="s">
        <v>45</v>
      </c>
      <c r="B53" s="153"/>
      <c r="C53" s="153"/>
      <c r="D53" s="152" t="s">
        <v>270</v>
      </c>
      <c r="E53" s="136"/>
      <c r="F53" s="117"/>
    </row>
    <row r="54">
      <c r="A54" s="153"/>
      <c r="B54" s="153"/>
      <c r="C54" s="153"/>
      <c r="D54" s="153"/>
      <c r="E54" s="136"/>
      <c r="F54" s="117"/>
    </row>
    <row r="55">
      <c r="A55" s="153"/>
      <c r="B55" s="153"/>
      <c r="C55" s="153"/>
      <c r="D55" s="153" t="s">
        <v>1</v>
      </c>
      <c r="E55" s="136">
        <v>53.0</v>
      </c>
      <c r="F55" s="117"/>
    </row>
    <row r="56">
      <c r="A56" s="153"/>
      <c r="B56" s="153"/>
      <c r="C56" s="153"/>
      <c r="D56" s="153" t="s">
        <v>547</v>
      </c>
      <c r="E56" s="136">
        <v>0.0</v>
      </c>
      <c r="F56" s="153"/>
    </row>
    <row r="57">
      <c r="A57" s="153"/>
      <c r="B57" s="153"/>
      <c r="C57" s="153"/>
      <c r="D57" s="153" t="s">
        <v>31</v>
      </c>
      <c r="E57" s="152"/>
      <c r="F57" s="153"/>
    </row>
    <row r="58">
      <c r="A58" s="153"/>
      <c r="B58" s="153"/>
      <c r="C58" s="153"/>
      <c r="D58" s="153" t="s">
        <v>23</v>
      </c>
      <c r="E58" s="136">
        <v>73.5</v>
      </c>
      <c r="F58" s="153"/>
    </row>
    <row r="59">
      <c r="A59" s="153"/>
      <c r="B59" s="153"/>
      <c r="C59" s="153"/>
      <c r="D59" s="152" t="s">
        <v>49</v>
      </c>
      <c r="E59" s="380">
        <v>23.0</v>
      </c>
      <c r="F59" s="153"/>
    </row>
    <row r="60">
      <c r="D60" s="68" t="s">
        <v>51</v>
      </c>
    </row>
  </sheetData>
  <mergeCells count="17">
    <mergeCell ref="D1:E1"/>
    <mergeCell ref="H1:I1"/>
    <mergeCell ref="T1:U1"/>
    <mergeCell ref="H7:I7"/>
    <mergeCell ref="T7:U7"/>
    <mergeCell ref="H16:I16"/>
    <mergeCell ref="T16:U16"/>
    <mergeCell ref="D37:E37"/>
    <mergeCell ref="H37:I37"/>
    <mergeCell ref="T37:U37"/>
    <mergeCell ref="D16:E16"/>
    <mergeCell ref="D25:E25"/>
    <mergeCell ref="H25:I25"/>
    <mergeCell ref="T25:U25"/>
    <mergeCell ref="X25:Y25"/>
    <mergeCell ref="H32:I32"/>
    <mergeCell ref="T32:U32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44970.0</v>
      </c>
      <c r="F2" s="387"/>
      <c r="G2" s="124"/>
      <c r="H2" s="124"/>
      <c r="I2" s="351">
        <v>44971.0</v>
      </c>
      <c r="J2" s="124"/>
      <c r="K2" s="124"/>
      <c r="L2" s="124"/>
      <c r="M2" s="351">
        <v>44972.0</v>
      </c>
      <c r="N2" s="8"/>
      <c r="O2" s="126"/>
      <c r="P2" s="126"/>
      <c r="Q2" s="405">
        <v>44973.0</v>
      </c>
      <c r="R2" s="126"/>
      <c r="S2" s="126"/>
      <c r="T2" s="126"/>
      <c r="U2" s="405">
        <v>44974.0</v>
      </c>
      <c r="V2" s="126"/>
      <c r="W2" s="126"/>
      <c r="X2" s="126"/>
      <c r="Y2" s="405">
        <v>44975.0</v>
      </c>
      <c r="Z2" s="126"/>
      <c r="AA2" s="126"/>
      <c r="AB2" s="126"/>
      <c r="AC2" s="405">
        <v>44976.0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275" t="s">
        <v>19</v>
      </c>
      <c r="C4" s="37">
        <v>44970.0</v>
      </c>
      <c r="D4" s="352" t="s">
        <v>572</v>
      </c>
      <c r="E4" s="353" t="s">
        <v>524</v>
      </c>
      <c r="F4" s="275" t="s">
        <v>22</v>
      </c>
      <c r="G4" s="37">
        <v>44971.0</v>
      </c>
      <c r="H4" s="352" t="s">
        <v>572</v>
      </c>
      <c r="I4" s="353" t="s">
        <v>524</v>
      </c>
      <c r="J4" s="38" t="s">
        <v>24</v>
      </c>
      <c r="K4" s="37">
        <v>44972.0</v>
      </c>
      <c r="L4" s="352" t="s">
        <v>572</v>
      </c>
      <c r="M4" s="353" t="s">
        <v>524</v>
      </c>
      <c r="N4" s="47" t="s">
        <v>26</v>
      </c>
      <c r="O4" s="37">
        <v>44973.0</v>
      </c>
      <c r="P4" s="131" t="s">
        <v>481</v>
      </c>
      <c r="Q4" s="407" t="s">
        <v>526</v>
      </c>
      <c r="R4" s="47" t="s">
        <v>56</v>
      </c>
      <c r="S4" s="37">
        <v>44974.0</v>
      </c>
      <c r="T4" s="131" t="s">
        <v>481</v>
      </c>
      <c r="U4" s="407" t="s">
        <v>526</v>
      </c>
      <c r="V4" s="47" t="s">
        <v>57</v>
      </c>
      <c r="W4" s="37">
        <v>44975.0</v>
      </c>
      <c r="X4" s="131" t="s">
        <v>481</v>
      </c>
      <c r="Y4" s="407" t="s">
        <v>526</v>
      </c>
      <c r="Z4" s="47" t="s">
        <v>93</v>
      </c>
      <c r="AA4" s="495">
        <v>44976.0</v>
      </c>
      <c r="AB4" s="96" t="s">
        <v>25</v>
      </c>
      <c r="AC4" s="110" t="s">
        <v>25</v>
      </c>
    </row>
    <row r="5">
      <c r="A5" s="35" t="s">
        <v>45</v>
      </c>
      <c r="B5" s="363" t="s">
        <v>33</v>
      </c>
      <c r="C5" s="146">
        <v>44971.0</v>
      </c>
      <c r="D5" s="145" t="s">
        <v>23</v>
      </c>
      <c r="E5" s="40" t="s">
        <v>23</v>
      </c>
      <c r="F5" s="363" t="s">
        <v>46</v>
      </c>
      <c r="G5" s="146">
        <v>44972.0</v>
      </c>
      <c r="H5" s="145" t="s">
        <v>51</v>
      </c>
      <c r="I5" s="40" t="s">
        <v>51</v>
      </c>
      <c r="J5" s="40" t="s">
        <v>36</v>
      </c>
      <c r="K5" s="146">
        <v>44973.0</v>
      </c>
      <c r="L5" s="145" t="s">
        <v>49</v>
      </c>
      <c r="M5" s="40" t="s">
        <v>49</v>
      </c>
      <c r="N5" s="47" t="s">
        <v>37</v>
      </c>
      <c r="O5" s="37">
        <v>44974.0</v>
      </c>
      <c r="P5" s="131" t="s">
        <v>573</v>
      </c>
      <c r="Q5" s="408" t="s">
        <v>466</v>
      </c>
      <c r="R5" s="47" t="s">
        <v>40</v>
      </c>
      <c r="S5" s="37">
        <v>44975.0</v>
      </c>
      <c r="T5" s="131" t="s">
        <v>489</v>
      </c>
      <c r="U5" s="408" t="s">
        <v>494</v>
      </c>
      <c r="V5" s="47" t="s">
        <v>43</v>
      </c>
      <c r="W5" s="37">
        <v>44976.0</v>
      </c>
      <c r="X5" s="131" t="s">
        <v>489</v>
      </c>
      <c r="Y5" s="408" t="s">
        <v>494</v>
      </c>
      <c r="Z5" s="47" t="s">
        <v>44</v>
      </c>
      <c r="AA5" s="495">
        <v>44977.0</v>
      </c>
      <c r="AB5" s="96" t="s">
        <v>25</v>
      </c>
      <c r="AC5" s="110" t="s">
        <v>25</v>
      </c>
    </row>
    <row r="6">
      <c r="D6" s="68"/>
      <c r="H6" s="140"/>
      <c r="I6" s="140"/>
      <c r="J6" s="70"/>
      <c r="K6" s="71"/>
      <c r="L6" s="51"/>
      <c r="M6" s="51"/>
      <c r="N6" s="75"/>
      <c r="O6" s="68"/>
      <c r="P6" s="32"/>
      <c r="Q6" s="32"/>
      <c r="T6" s="142"/>
      <c r="U6" s="141"/>
      <c r="Z6" s="92"/>
      <c r="AA6" s="45"/>
      <c r="AB6" s="297"/>
      <c r="AC6" s="297"/>
    </row>
    <row r="7">
      <c r="D7" s="68"/>
      <c r="H7" s="6" t="s">
        <v>51</v>
      </c>
      <c r="I7" s="4"/>
      <c r="J7" s="70"/>
      <c r="K7" s="71"/>
      <c r="L7" s="51"/>
      <c r="M7" s="51"/>
      <c r="N7" s="75"/>
      <c r="O7" s="68"/>
      <c r="P7" s="32"/>
      <c r="Q7" s="32"/>
      <c r="T7" s="9" t="s">
        <v>51</v>
      </c>
      <c r="U7" s="4"/>
      <c r="Z7" s="92"/>
      <c r="AA7" s="45"/>
      <c r="AB7" s="297"/>
      <c r="AC7" s="297"/>
    </row>
    <row r="8">
      <c r="A8" s="7"/>
      <c r="B8" s="350"/>
      <c r="C8" s="350"/>
      <c r="D8" s="124"/>
      <c r="E8" s="351">
        <v>44970.0</v>
      </c>
      <c r="F8" s="387"/>
      <c r="G8" s="124"/>
      <c r="H8" s="124"/>
      <c r="I8" s="351">
        <v>44971.0</v>
      </c>
      <c r="J8" s="124"/>
      <c r="K8" s="124"/>
      <c r="L8" s="124"/>
      <c r="M8" s="351">
        <v>44972.0</v>
      </c>
      <c r="N8" s="8"/>
      <c r="O8" s="126"/>
      <c r="P8" s="126"/>
      <c r="Q8" s="405">
        <v>44973.0</v>
      </c>
      <c r="R8" s="126"/>
      <c r="S8" s="126"/>
      <c r="T8" s="126"/>
      <c r="U8" s="405">
        <v>44974.0</v>
      </c>
      <c r="V8" s="126"/>
      <c r="W8" s="126"/>
      <c r="X8" s="126"/>
      <c r="Y8" s="405">
        <v>44975.0</v>
      </c>
      <c r="Z8" s="126"/>
      <c r="AA8" s="126"/>
      <c r="AB8" s="126"/>
      <c r="AC8" s="405">
        <v>44976.0</v>
      </c>
    </row>
    <row r="9">
      <c r="A9" s="153"/>
      <c r="B9" s="11"/>
      <c r="C9" s="17"/>
      <c r="D9" s="413" t="s">
        <v>2</v>
      </c>
      <c r="E9" s="413" t="s">
        <v>7</v>
      </c>
      <c r="F9" s="14"/>
      <c r="G9" s="18"/>
      <c r="H9" s="413" t="s">
        <v>2</v>
      </c>
      <c r="I9" s="413" t="s">
        <v>7</v>
      </c>
      <c r="J9" s="15"/>
      <c r="K9" s="18"/>
      <c r="L9" s="413" t="s">
        <v>2</v>
      </c>
      <c r="M9" s="413" t="s">
        <v>7</v>
      </c>
      <c r="N9" s="11"/>
      <c r="O9" s="18"/>
      <c r="P9" s="413" t="s">
        <v>2</v>
      </c>
      <c r="Q9" s="413" t="s">
        <v>7</v>
      </c>
      <c r="R9" s="15"/>
      <c r="S9" s="18"/>
      <c r="T9" s="413" t="s">
        <v>2</v>
      </c>
      <c r="U9" s="413" t="s">
        <v>7</v>
      </c>
      <c r="V9" s="15"/>
      <c r="W9" s="18"/>
      <c r="X9" s="413" t="s">
        <v>2</v>
      </c>
      <c r="Y9" s="413" t="s">
        <v>7</v>
      </c>
      <c r="Z9" s="15"/>
      <c r="AA9" s="18"/>
      <c r="AB9" s="413" t="s">
        <v>2</v>
      </c>
      <c r="AC9" s="413" t="s">
        <v>7</v>
      </c>
    </row>
    <row r="10">
      <c r="A10" s="415" t="s">
        <v>54</v>
      </c>
      <c r="B10" s="43" t="s">
        <v>19</v>
      </c>
      <c r="C10" s="37">
        <v>44970.0</v>
      </c>
      <c r="D10" s="95" t="s">
        <v>91</v>
      </c>
      <c r="E10" s="418" t="s">
        <v>92</v>
      </c>
      <c r="F10" s="66" t="s">
        <v>22</v>
      </c>
      <c r="G10" s="37">
        <v>44971.0</v>
      </c>
      <c r="H10" s="38" t="s">
        <v>25</v>
      </c>
      <c r="I10" s="108" t="s">
        <v>25</v>
      </c>
      <c r="J10" s="43" t="s">
        <v>24</v>
      </c>
      <c r="K10" s="495">
        <v>44972.0</v>
      </c>
      <c r="L10" s="95" t="s">
        <v>91</v>
      </c>
      <c r="M10" s="418" t="s">
        <v>92</v>
      </c>
      <c r="N10" s="43" t="s">
        <v>26</v>
      </c>
      <c r="O10" s="37">
        <v>44973.0</v>
      </c>
      <c r="P10" s="95" t="s">
        <v>91</v>
      </c>
      <c r="Q10" s="418" t="s">
        <v>92</v>
      </c>
      <c r="R10" s="66" t="s">
        <v>56</v>
      </c>
      <c r="S10" s="37">
        <v>44974.0</v>
      </c>
      <c r="T10" s="95" t="s">
        <v>91</v>
      </c>
      <c r="U10" s="418" t="s">
        <v>92</v>
      </c>
      <c r="V10" s="66" t="s">
        <v>57</v>
      </c>
      <c r="W10" s="37">
        <v>44975.0</v>
      </c>
      <c r="X10" s="95" t="s">
        <v>91</v>
      </c>
      <c r="Y10" s="418" t="s">
        <v>92</v>
      </c>
      <c r="Z10" s="43" t="s">
        <v>93</v>
      </c>
      <c r="AA10" s="495">
        <v>44976.0</v>
      </c>
      <c r="AB10" s="95" t="s">
        <v>91</v>
      </c>
      <c r="AC10" s="418" t="s">
        <v>92</v>
      </c>
    </row>
    <row r="11">
      <c r="A11" s="419" t="s">
        <v>82</v>
      </c>
      <c r="B11" s="420" t="s">
        <v>33</v>
      </c>
      <c r="C11" s="495">
        <v>44971.0</v>
      </c>
      <c r="D11" s="95" t="s">
        <v>25</v>
      </c>
      <c r="E11" s="418" t="s">
        <v>25</v>
      </c>
      <c r="F11" s="421" t="s">
        <v>46</v>
      </c>
      <c r="G11" s="495">
        <v>44972.0</v>
      </c>
      <c r="H11" s="95" t="s">
        <v>219</v>
      </c>
      <c r="I11" s="98" t="s">
        <v>220</v>
      </c>
      <c r="J11" s="420" t="s">
        <v>36</v>
      </c>
      <c r="K11" s="495">
        <v>44973.0</v>
      </c>
      <c r="L11" s="95" t="s">
        <v>219</v>
      </c>
      <c r="M11" s="98" t="s">
        <v>220</v>
      </c>
      <c r="N11" s="420" t="s">
        <v>37</v>
      </c>
      <c r="O11" s="37">
        <v>44974.0</v>
      </c>
      <c r="P11" s="95" t="s">
        <v>219</v>
      </c>
      <c r="Q11" s="98" t="s">
        <v>220</v>
      </c>
      <c r="R11" s="420" t="s">
        <v>40</v>
      </c>
      <c r="S11" s="37">
        <v>44975.0</v>
      </c>
      <c r="T11" s="95" t="s">
        <v>219</v>
      </c>
      <c r="U11" s="98" t="s">
        <v>220</v>
      </c>
      <c r="V11" s="96" t="s">
        <v>43</v>
      </c>
      <c r="W11" s="37">
        <v>44976.0</v>
      </c>
      <c r="X11" s="95" t="s">
        <v>219</v>
      </c>
      <c r="Y11" s="98" t="s">
        <v>220</v>
      </c>
      <c r="Z11" s="420" t="s">
        <v>44</v>
      </c>
      <c r="AA11" s="495">
        <v>44977.0</v>
      </c>
      <c r="AB11" s="95" t="s">
        <v>944</v>
      </c>
      <c r="AC11" s="98" t="s">
        <v>343</v>
      </c>
    </row>
    <row r="12">
      <c r="A12" s="423" t="s">
        <v>69</v>
      </c>
      <c r="B12" s="420" t="s">
        <v>33</v>
      </c>
      <c r="C12" s="495">
        <v>44971.0</v>
      </c>
      <c r="D12" s="95" t="s">
        <v>199</v>
      </c>
      <c r="E12" s="418" t="s">
        <v>200</v>
      </c>
      <c r="F12" s="421" t="s">
        <v>46</v>
      </c>
      <c r="G12" s="495">
        <v>44972.0</v>
      </c>
      <c r="H12" s="95" t="s">
        <v>199</v>
      </c>
      <c r="I12" s="418" t="s">
        <v>200</v>
      </c>
      <c r="J12" s="420" t="s">
        <v>36</v>
      </c>
      <c r="K12" s="495">
        <v>44973.0</v>
      </c>
      <c r="L12" s="95" t="s">
        <v>25</v>
      </c>
      <c r="M12" s="418" t="s">
        <v>25</v>
      </c>
      <c r="N12" s="420" t="s">
        <v>37</v>
      </c>
      <c r="O12" s="37">
        <v>44974.0</v>
      </c>
      <c r="P12" s="95" t="s">
        <v>199</v>
      </c>
      <c r="Q12" s="418" t="s">
        <v>200</v>
      </c>
      <c r="R12" s="420" t="s">
        <v>40</v>
      </c>
      <c r="S12" s="37">
        <v>44975.0</v>
      </c>
      <c r="T12" s="95" t="s">
        <v>47</v>
      </c>
      <c r="U12" s="418" t="s">
        <v>48</v>
      </c>
      <c r="V12" s="96" t="s">
        <v>43</v>
      </c>
      <c r="W12" s="37">
        <v>44976.0</v>
      </c>
      <c r="X12" s="95" t="s">
        <v>199</v>
      </c>
      <c r="Y12" s="418" t="s">
        <v>200</v>
      </c>
      <c r="Z12" s="420" t="s">
        <v>44</v>
      </c>
      <c r="AA12" s="495">
        <v>44977.0</v>
      </c>
      <c r="AB12" s="95" t="s">
        <v>47</v>
      </c>
      <c r="AC12" s="418" t="s">
        <v>48</v>
      </c>
    </row>
    <row r="13">
      <c r="A13" s="116" t="s">
        <v>50</v>
      </c>
      <c r="B13" s="422" t="s">
        <v>33</v>
      </c>
      <c r="C13" s="498">
        <v>44971.0</v>
      </c>
      <c r="D13" s="300" t="s">
        <v>219</v>
      </c>
      <c r="E13" s="300" t="s">
        <v>220</v>
      </c>
      <c r="F13" s="39"/>
      <c r="G13" s="200"/>
      <c r="H13" s="98"/>
      <c r="I13" s="98"/>
      <c r="J13" s="292"/>
      <c r="K13" s="200"/>
      <c r="N13" s="292"/>
      <c r="O13" s="743"/>
      <c r="P13" s="39"/>
      <c r="Q13" s="39"/>
      <c r="R13" s="292"/>
      <c r="S13" s="743"/>
      <c r="T13" s="39"/>
      <c r="U13" s="39"/>
      <c r="V13" s="104"/>
      <c r="W13" s="104"/>
      <c r="X13" s="104"/>
      <c r="Y13" s="105"/>
      <c r="Z13" s="104"/>
      <c r="AA13" s="104"/>
      <c r="AB13" s="104"/>
      <c r="AC13" s="105"/>
    </row>
    <row r="14">
      <c r="A14" s="116" t="s">
        <v>52</v>
      </c>
      <c r="B14" s="64"/>
      <c r="C14" s="200"/>
      <c r="D14" s="98"/>
      <c r="E14" s="98"/>
      <c r="F14" s="428" t="s">
        <v>22</v>
      </c>
      <c r="G14" s="498">
        <v>44971.0</v>
      </c>
      <c r="H14" s="300" t="s">
        <v>91</v>
      </c>
      <c r="I14" s="300" t="s">
        <v>92</v>
      </c>
      <c r="J14" s="422" t="s">
        <v>36</v>
      </c>
      <c r="K14" s="498">
        <v>44966.0</v>
      </c>
      <c r="L14" s="300" t="s">
        <v>199</v>
      </c>
      <c r="M14" s="300" t="s">
        <v>200</v>
      </c>
      <c r="N14" s="103"/>
      <c r="O14" s="104"/>
      <c r="P14" s="104"/>
      <c r="Q14" s="105"/>
      <c r="R14" s="104"/>
      <c r="S14" s="104"/>
      <c r="T14" s="430"/>
      <c r="U14" s="430"/>
      <c r="V14" s="104"/>
      <c r="W14" s="104"/>
      <c r="X14" s="104"/>
      <c r="Y14" s="105"/>
      <c r="Z14" s="104"/>
      <c r="AA14" s="104"/>
      <c r="AB14" s="104"/>
      <c r="AC14" s="105"/>
    </row>
    <row r="15">
      <c r="A15" s="100"/>
      <c r="B15" s="101"/>
      <c r="C15" s="101"/>
      <c r="D15" s="3"/>
      <c r="E15" s="4"/>
      <c r="F15" s="102"/>
      <c r="G15" s="102"/>
      <c r="H15" s="6" t="s">
        <v>85</v>
      </c>
      <c r="I15" s="4"/>
      <c r="N15" s="103"/>
      <c r="O15" s="104"/>
      <c r="P15" s="104"/>
      <c r="Q15" s="105"/>
      <c r="R15" s="104"/>
      <c r="S15" s="104"/>
      <c r="T15" s="9" t="s">
        <v>85</v>
      </c>
      <c r="U15" s="4"/>
      <c r="V15" s="104"/>
      <c r="W15" s="104"/>
      <c r="X15" s="104"/>
      <c r="Y15" s="105"/>
      <c r="Z15" s="104"/>
      <c r="AA15" s="104"/>
      <c r="AB15" s="104"/>
      <c r="AC15" s="105"/>
    </row>
    <row r="16">
      <c r="A16" s="7"/>
      <c r="B16" s="350"/>
      <c r="C16" s="350"/>
      <c r="D16" s="124"/>
      <c r="E16" s="351">
        <v>44970.0</v>
      </c>
      <c r="F16" s="387"/>
      <c r="G16" s="124"/>
      <c r="H16" s="124"/>
      <c r="I16" s="351">
        <v>44971.0</v>
      </c>
      <c r="J16" s="124"/>
      <c r="K16" s="124"/>
      <c r="L16" s="124"/>
      <c r="M16" s="351">
        <v>44972.0</v>
      </c>
      <c r="N16" s="8"/>
      <c r="O16" s="126"/>
      <c r="P16" s="126"/>
      <c r="Q16" s="405">
        <v>44973.0</v>
      </c>
      <c r="R16" s="126"/>
      <c r="S16" s="126"/>
      <c r="T16" s="126"/>
      <c r="U16" s="405">
        <v>44974.0</v>
      </c>
      <c r="V16" s="126"/>
      <c r="W16" s="126"/>
      <c r="X16" s="126"/>
      <c r="Y16" s="405">
        <v>44975.0</v>
      </c>
      <c r="Z16" s="126"/>
      <c r="AA16" s="126"/>
      <c r="AB16" s="126"/>
      <c r="AC16" s="405">
        <v>44976.0</v>
      </c>
    </row>
    <row r="17">
      <c r="A17" s="107"/>
      <c r="B17" s="26"/>
      <c r="C17" s="26"/>
      <c r="D17" s="26" t="s">
        <v>2</v>
      </c>
      <c r="E17" s="26" t="s">
        <v>3</v>
      </c>
      <c r="F17" s="26"/>
      <c r="G17" s="26"/>
      <c r="H17" s="26" t="s">
        <v>2</v>
      </c>
      <c r="I17" s="26" t="s">
        <v>7</v>
      </c>
      <c r="J17" s="26"/>
      <c r="K17" s="26"/>
      <c r="L17" s="26" t="s">
        <v>2</v>
      </c>
      <c r="M17" s="26" t="s">
        <v>8</v>
      </c>
      <c r="N17" s="28"/>
      <c r="O17" s="29"/>
      <c r="P17" s="29" t="s">
        <v>2</v>
      </c>
      <c r="Q17" s="29" t="s">
        <v>9</v>
      </c>
      <c r="R17" s="29"/>
      <c r="S17" s="29"/>
      <c r="T17" s="29" t="s">
        <v>2</v>
      </c>
      <c r="U17" s="29" t="s">
        <v>10</v>
      </c>
      <c r="V17" s="29"/>
      <c r="W17" s="29"/>
      <c r="X17" s="29" t="s">
        <v>2</v>
      </c>
      <c r="Y17" s="29" t="s">
        <v>11</v>
      </c>
      <c r="Z17" s="29"/>
      <c r="AA17" s="29"/>
      <c r="AB17" s="29" t="s">
        <v>2</v>
      </c>
      <c r="AC17" s="29" t="s">
        <v>12</v>
      </c>
    </row>
    <row r="18">
      <c r="A18" s="116" t="s">
        <v>52</v>
      </c>
      <c r="B18" s="43" t="s">
        <v>19</v>
      </c>
      <c r="C18" s="37">
        <v>44970.0</v>
      </c>
      <c r="D18" s="42" t="s">
        <v>23</v>
      </c>
      <c r="E18" s="39" t="s">
        <v>23</v>
      </c>
      <c r="F18" s="66" t="s">
        <v>22</v>
      </c>
      <c r="G18" s="37">
        <v>44971.0</v>
      </c>
      <c r="H18" s="42" t="s">
        <v>51</v>
      </c>
      <c r="I18" s="108" t="s">
        <v>51</v>
      </c>
      <c r="J18" s="420" t="s">
        <v>36</v>
      </c>
      <c r="K18" s="495">
        <v>44973.0</v>
      </c>
      <c r="L18" s="42" t="s">
        <v>51</v>
      </c>
      <c r="M18" s="108" t="s">
        <v>51</v>
      </c>
      <c r="N18" s="95" t="s">
        <v>67</v>
      </c>
      <c r="O18" s="37">
        <v>44974.0</v>
      </c>
      <c r="P18" s="42" t="s">
        <v>626</v>
      </c>
      <c r="Q18" s="110" t="s">
        <v>627</v>
      </c>
      <c r="R18" s="66" t="s">
        <v>56</v>
      </c>
      <c r="S18" s="37">
        <v>44974.0</v>
      </c>
      <c r="T18" s="42" t="s">
        <v>91</v>
      </c>
      <c r="U18" s="108" t="s">
        <v>92</v>
      </c>
      <c r="V18" s="66" t="s">
        <v>57</v>
      </c>
      <c r="W18" s="37">
        <v>44975.0</v>
      </c>
      <c r="X18" s="42" t="s">
        <v>211</v>
      </c>
      <c r="Y18" s="108" t="s">
        <v>212</v>
      </c>
      <c r="Z18" s="43" t="s">
        <v>93</v>
      </c>
      <c r="AA18" s="495">
        <v>44976.0</v>
      </c>
      <c r="AB18" s="42" t="s">
        <v>25</v>
      </c>
      <c r="AC18" s="110" t="s">
        <v>25</v>
      </c>
    </row>
    <row r="19">
      <c r="A19" s="35" t="s">
        <v>88</v>
      </c>
      <c r="B19" s="43" t="s">
        <v>19</v>
      </c>
      <c r="C19" s="37">
        <v>44970.0</v>
      </c>
      <c r="D19" s="42" t="s">
        <v>279</v>
      </c>
      <c r="E19" s="108" t="s">
        <v>280</v>
      </c>
      <c r="F19" s="66" t="s">
        <v>22</v>
      </c>
      <c r="G19" s="37">
        <v>44971.0</v>
      </c>
      <c r="H19" s="42" t="s">
        <v>279</v>
      </c>
      <c r="I19" s="108" t="s">
        <v>280</v>
      </c>
      <c r="J19" s="43" t="s">
        <v>24</v>
      </c>
      <c r="K19" s="495">
        <v>44972.0</v>
      </c>
      <c r="L19" s="42" t="s">
        <v>279</v>
      </c>
      <c r="M19" s="108" t="s">
        <v>280</v>
      </c>
      <c r="N19" s="43" t="s">
        <v>26</v>
      </c>
      <c r="O19" s="495">
        <v>44973.0</v>
      </c>
      <c r="P19" s="42" t="s">
        <v>211</v>
      </c>
      <c r="Q19" s="108" t="s">
        <v>212</v>
      </c>
      <c r="R19" s="66" t="s">
        <v>56</v>
      </c>
      <c r="S19" s="37">
        <v>44974.0</v>
      </c>
      <c r="T19" s="42" t="s">
        <v>25</v>
      </c>
      <c r="U19" s="108" t="s">
        <v>25</v>
      </c>
      <c r="V19" s="66" t="s">
        <v>57</v>
      </c>
      <c r="W19" s="37">
        <v>44975.0</v>
      </c>
      <c r="X19" s="42" t="s">
        <v>211</v>
      </c>
      <c r="Y19" s="108" t="s">
        <v>212</v>
      </c>
      <c r="Z19" s="43" t="s">
        <v>93</v>
      </c>
      <c r="AA19" s="495">
        <v>44976.0</v>
      </c>
      <c r="AB19" s="42" t="s">
        <v>211</v>
      </c>
      <c r="AC19" s="108" t="s">
        <v>212</v>
      </c>
    </row>
    <row r="20">
      <c r="A20" s="116" t="s">
        <v>97</v>
      </c>
      <c r="B20" s="420" t="s">
        <v>33</v>
      </c>
      <c r="C20" s="495">
        <v>44971.0</v>
      </c>
      <c r="D20" s="96" t="s">
        <v>577</v>
      </c>
      <c r="E20" s="110" t="s">
        <v>318</v>
      </c>
      <c r="F20" s="421" t="s">
        <v>46</v>
      </c>
      <c r="G20" s="495">
        <v>44972.0</v>
      </c>
      <c r="H20" s="96" t="s">
        <v>577</v>
      </c>
      <c r="I20" s="110" t="s">
        <v>318</v>
      </c>
      <c r="J20" s="420" t="s">
        <v>36</v>
      </c>
      <c r="K20" s="495">
        <v>44973.0</v>
      </c>
      <c r="L20" s="96" t="s">
        <v>577</v>
      </c>
      <c r="M20" s="110" t="s">
        <v>318</v>
      </c>
      <c r="N20" s="420" t="s">
        <v>37</v>
      </c>
      <c r="O20" s="37">
        <v>44974.0</v>
      </c>
      <c r="P20" s="96" t="s">
        <v>25</v>
      </c>
      <c r="Q20" s="110" t="s">
        <v>25</v>
      </c>
      <c r="R20" s="420" t="s">
        <v>40</v>
      </c>
      <c r="S20" s="37">
        <v>44975.0</v>
      </c>
      <c r="T20" s="114" t="s">
        <v>104</v>
      </c>
      <c r="U20" s="110" t="s">
        <v>225</v>
      </c>
      <c r="V20" s="96" t="s">
        <v>43</v>
      </c>
      <c r="W20" s="37">
        <v>44976.0</v>
      </c>
      <c r="X20" s="114" t="s">
        <v>100</v>
      </c>
      <c r="Y20" s="110" t="s">
        <v>101</v>
      </c>
      <c r="Z20" s="420" t="s">
        <v>44</v>
      </c>
      <c r="AA20" s="495">
        <v>44977.0</v>
      </c>
      <c r="AB20" s="114" t="s">
        <v>105</v>
      </c>
      <c r="AC20" s="110" t="s">
        <v>106</v>
      </c>
    </row>
    <row r="21">
      <c r="A21" s="109" t="s">
        <v>403</v>
      </c>
      <c r="B21" s="420" t="s">
        <v>33</v>
      </c>
      <c r="C21" s="495">
        <v>44971.0</v>
      </c>
      <c r="D21" s="96" t="s">
        <v>281</v>
      </c>
      <c r="E21" s="110" t="s">
        <v>318</v>
      </c>
      <c r="F21" s="421" t="s">
        <v>46</v>
      </c>
      <c r="G21" s="495">
        <v>44972.0</v>
      </c>
      <c r="H21" s="96" t="s">
        <v>281</v>
      </c>
      <c r="I21" s="110" t="s">
        <v>318</v>
      </c>
      <c r="J21" s="420" t="s">
        <v>36</v>
      </c>
      <c r="K21" s="495">
        <v>44973.0</v>
      </c>
      <c r="L21" s="38" t="s">
        <v>25</v>
      </c>
      <c r="M21" s="108" t="s">
        <v>25</v>
      </c>
      <c r="N21" s="420" t="s">
        <v>37</v>
      </c>
      <c r="O21" s="37">
        <v>44974.0</v>
      </c>
      <c r="P21" s="96" t="s">
        <v>577</v>
      </c>
      <c r="Q21" s="110" t="s">
        <v>535</v>
      </c>
      <c r="R21" s="420" t="s">
        <v>40</v>
      </c>
      <c r="S21" s="37">
        <v>44975.0</v>
      </c>
      <c r="T21" s="114" t="s">
        <v>100</v>
      </c>
      <c r="U21" s="110" t="s">
        <v>101</v>
      </c>
      <c r="V21" s="96" t="s">
        <v>43</v>
      </c>
      <c r="W21" s="37">
        <v>44976.0</v>
      </c>
      <c r="X21" s="114" t="s">
        <v>105</v>
      </c>
      <c r="Y21" s="110" t="s">
        <v>106</v>
      </c>
      <c r="Z21" s="420" t="s">
        <v>44</v>
      </c>
      <c r="AA21" s="495">
        <v>44977.0</v>
      </c>
      <c r="AB21" s="96" t="s">
        <v>201</v>
      </c>
      <c r="AC21" s="110" t="s">
        <v>202</v>
      </c>
    </row>
    <row r="22">
      <c r="A22" s="109" t="s">
        <v>82</v>
      </c>
      <c r="B22" s="420" t="s">
        <v>33</v>
      </c>
      <c r="C22" s="495">
        <v>44971.0</v>
      </c>
      <c r="D22" s="38" t="s">
        <v>25</v>
      </c>
      <c r="E22" s="108" t="s">
        <v>25</v>
      </c>
      <c r="F22" s="421" t="s">
        <v>46</v>
      </c>
      <c r="G22" s="495">
        <v>44972.0</v>
      </c>
      <c r="H22" s="38" t="s">
        <v>948</v>
      </c>
      <c r="I22" s="108" t="s">
        <v>51</v>
      </c>
      <c r="J22" s="420" t="s">
        <v>36</v>
      </c>
      <c r="K22" s="495">
        <v>44973.0</v>
      </c>
      <c r="L22" s="38" t="s">
        <v>948</v>
      </c>
      <c r="M22" s="108" t="s">
        <v>51</v>
      </c>
      <c r="N22" s="420" t="s">
        <v>37</v>
      </c>
      <c r="O22" s="37">
        <v>44974.0</v>
      </c>
      <c r="P22" s="38" t="s">
        <v>948</v>
      </c>
      <c r="Q22" s="108" t="s">
        <v>51</v>
      </c>
      <c r="R22" s="420" t="s">
        <v>40</v>
      </c>
      <c r="S22" s="37">
        <v>44975.0</v>
      </c>
      <c r="T22" s="38" t="s">
        <v>948</v>
      </c>
      <c r="U22" s="108" t="s">
        <v>51</v>
      </c>
      <c r="V22" s="96" t="s">
        <v>43</v>
      </c>
      <c r="W22" s="37">
        <v>44976.0</v>
      </c>
      <c r="X22" s="38" t="s">
        <v>948</v>
      </c>
      <c r="Y22" s="108" t="s">
        <v>51</v>
      </c>
      <c r="Z22" s="420" t="s">
        <v>44</v>
      </c>
      <c r="AA22" s="495">
        <v>44977.0</v>
      </c>
      <c r="AB22" s="38" t="s">
        <v>948</v>
      </c>
      <c r="AC22" s="108" t="s">
        <v>51</v>
      </c>
    </row>
    <row r="23">
      <c r="A23" s="35" t="s">
        <v>50</v>
      </c>
      <c r="B23" s="420" t="s">
        <v>33</v>
      </c>
      <c r="C23" s="495">
        <v>44971.0</v>
      </c>
      <c r="D23" s="38" t="s">
        <v>948</v>
      </c>
      <c r="E23" s="108" t="s">
        <v>51</v>
      </c>
      <c r="F23" s="421" t="s">
        <v>46</v>
      </c>
      <c r="G23" s="495">
        <v>44972.0</v>
      </c>
      <c r="H23" s="38" t="s">
        <v>25</v>
      </c>
      <c r="I23" s="108" t="s">
        <v>25</v>
      </c>
      <c r="J23" s="420" t="s">
        <v>36</v>
      </c>
      <c r="K23" s="495">
        <v>44973.0</v>
      </c>
      <c r="L23" s="96" t="s">
        <v>281</v>
      </c>
      <c r="M23" s="110" t="s">
        <v>318</v>
      </c>
      <c r="N23" s="420" t="s">
        <v>37</v>
      </c>
      <c r="O23" s="37">
        <v>44974.0</v>
      </c>
      <c r="P23" s="38" t="s">
        <v>578</v>
      </c>
      <c r="Q23" s="108" t="s">
        <v>49</v>
      </c>
      <c r="R23" s="420" t="s">
        <v>40</v>
      </c>
      <c r="S23" s="37">
        <v>44975.0</v>
      </c>
      <c r="T23" s="42" t="s">
        <v>196</v>
      </c>
      <c r="U23" s="108" t="s">
        <v>197</v>
      </c>
      <c r="V23" s="96" t="s">
        <v>43</v>
      </c>
      <c r="W23" s="37">
        <v>44976.0</v>
      </c>
      <c r="X23" s="392" t="s">
        <v>110</v>
      </c>
      <c r="Y23" s="108" t="s">
        <v>49</v>
      </c>
      <c r="Z23" s="420" t="s">
        <v>44</v>
      </c>
      <c r="AA23" s="495">
        <v>44977.0</v>
      </c>
      <c r="AB23" s="392" t="s">
        <v>985</v>
      </c>
      <c r="AC23" s="108" t="s">
        <v>49</v>
      </c>
    </row>
    <row r="24">
      <c r="A24" s="368"/>
      <c r="B24" s="361"/>
      <c r="C24" s="361"/>
      <c r="D24" s="3"/>
      <c r="E24" s="4"/>
      <c r="F24" s="124"/>
      <c r="G24" s="124"/>
      <c r="H24" s="6" t="s">
        <v>23</v>
      </c>
      <c r="I24" s="4"/>
      <c r="J24" s="124"/>
      <c r="K24" s="124"/>
      <c r="L24" s="7"/>
      <c r="M24" s="124"/>
      <c r="N24" s="8"/>
      <c r="O24" s="8"/>
      <c r="P24" s="8"/>
      <c r="Q24" s="126"/>
      <c r="R24" s="8"/>
      <c r="S24" s="8"/>
      <c r="T24" s="9" t="s">
        <v>23</v>
      </c>
      <c r="U24" s="4"/>
      <c r="V24" s="8"/>
      <c r="W24" s="8"/>
      <c r="X24" s="431"/>
      <c r="Y24" s="4"/>
      <c r="Z24" s="8"/>
      <c r="AA24" s="8"/>
      <c r="AB24" s="8"/>
      <c r="AC24" s="126"/>
    </row>
    <row r="25">
      <c r="A25" s="7"/>
      <c r="B25" s="350"/>
      <c r="C25" s="350"/>
      <c r="D25" s="124"/>
      <c r="E25" s="351">
        <v>44970.0</v>
      </c>
      <c r="F25" s="387"/>
      <c r="G25" s="124"/>
      <c r="H25" s="124"/>
      <c r="I25" s="351">
        <v>44971.0</v>
      </c>
      <c r="J25" s="124"/>
      <c r="K25" s="124"/>
      <c r="L25" s="124"/>
      <c r="M25" s="351">
        <v>44972.0</v>
      </c>
      <c r="N25" s="8"/>
      <c r="O25" s="126"/>
      <c r="P25" s="126"/>
      <c r="Q25" s="405">
        <v>44973.0</v>
      </c>
      <c r="R25" s="126"/>
      <c r="S25" s="126"/>
      <c r="T25" s="126"/>
      <c r="U25" s="405">
        <v>44974.0</v>
      </c>
      <c r="V25" s="126"/>
      <c r="W25" s="126"/>
      <c r="X25" s="126"/>
      <c r="Y25" s="405">
        <v>44975.0</v>
      </c>
      <c r="Z25" s="126"/>
      <c r="AA25" s="126"/>
      <c r="AB25" s="126"/>
      <c r="AC25" s="405">
        <v>44976.0</v>
      </c>
    </row>
    <row r="26">
      <c r="A26" s="107"/>
      <c r="B26" s="26"/>
      <c r="C26" s="26"/>
      <c r="D26" s="26" t="s">
        <v>2</v>
      </c>
      <c r="E26" s="26" t="s">
        <v>7</v>
      </c>
      <c r="F26" s="26"/>
      <c r="G26" s="26"/>
      <c r="H26" s="26" t="s">
        <v>2</v>
      </c>
      <c r="I26" s="26" t="s">
        <v>7</v>
      </c>
      <c r="J26" s="26"/>
      <c r="K26" s="26"/>
      <c r="L26" s="26" t="s">
        <v>2</v>
      </c>
      <c r="M26" s="26" t="s">
        <v>8</v>
      </c>
      <c r="N26" s="28"/>
      <c r="O26" s="29"/>
      <c r="P26" s="29" t="s">
        <v>2</v>
      </c>
      <c r="Q26" s="29" t="s">
        <v>9</v>
      </c>
      <c r="R26" s="29"/>
      <c r="S26" s="29"/>
      <c r="T26" s="29" t="s">
        <v>2</v>
      </c>
      <c r="U26" s="29" t="s">
        <v>10</v>
      </c>
      <c r="V26" s="29"/>
      <c r="W26" s="29"/>
      <c r="X26" s="29" t="s">
        <v>2</v>
      </c>
      <c r="Y26" s="29" t="s">
        <v>11</v>
      </c>
      <c r="Z26" s="29"/>
      <c r="AA26" s="29"/>
      <c r="AB26" s="29" t="s">
        <v>2</v>
      </c>
      <c r="AC26" s="29" t="s">
        <v>12</v>
      </c>
    </row>
    <row r="27">
      <c r="A27" s="35" t="s">
        <v>123</v>
      </c>
      <c r="B27" s="275" t="s">
        <v>62</v>
      </c>
      <c r="C27" s="495">
        <v>44971.0</v>
      </c>
      <c r="D27" s="352" t="s">
        <v>25</v>
      </c>
      <c r="E27" s="353" t="s">
        <v>25</v>
      </c>
      <c r="F27" s="369" t="s">
        <v>131</v>
      </c>
      <c r="G27" s="495">
        <v>44972.0</v>
      </c>
      <c r="H27" s="352" t="s">
        <v>117</v>
      </c>
      <c r="I27" s="353" t="s">
        <v>538</v>
      </c>
      <c r="J27" s="369" t="s">
        <v>64</v>
      </c>
      <c r="K27" s="495">
        <v>44973.0</v>
      </c>
      <c r="L27" s="352" t="s">
        <v>117</v>
      </c>
      <c r="M27" s="353" t="s">
        <v>538</v>
      </c>
      <c r="N27" s="434" t="s">
        <v>67</v>
      </c>
      <c r="O27" s="37">
        <v>44974.0</v>
      </c>
      <c r="P27" s="131" t="s">
        <v>117</v>
      </c>
      <c r="Q27" s="433" t="s">
        <v>538</v>
      </c>
      <c r="R27" s="434" t="s">
        <v>78</v>
      </c>
      <c r="S27" s="37">
        <v>44975.0</v>
      </c>
      <c r="T27" s="131" t="s">
        <v>117</v>
      </c>
      <c r="U27" s="433" t="s">
        <v>538</v>
      </c>
      <c r="V27" s="434" t="s">
        <v>79</v>
      </c>
      <c r="W27" s="37">
        <v>44976.0</v>
      </c>
      <c r="X27" s="131" t="s">
        <v>117</v>
      </c>
      <c r="Y27" s="433" t="s">
        <v>538</v>
      </c>
      <c r="Z27" s="434" t="s">
        <v>27</v>
      </c>
      <c r="AA27" s="495">
        <v>44977.0</v>
      </c>
      <c r="AB27" s="131" t="s">
        <v>117</v>
      </c>
      <c r="AC27" s="433" t="s">
        <v>538</v>
      </c>
    </row>
    <row r="28">
      <c r="A28" s="35" t="s">
        <v>501</v>
      </c>
      <c r="B28" s="275" t="s">
        <v>33</v>
      </c>
      <c r="C28" s="495">
        <v>44971.0</v>
      </c>
      <c r="D28" s="352" t="s">
        <v>25</v>
      </c>
      <c r="E28" s="353" t="s">
        <v>25</v>
      </c>
      <c r="F28" s="369" t="s">
        <v>46</v>
      </c>
      <c r="G28" s="495">
        <v>44972.0</v>
      </c>
      <c r="H28" s="352" t="s">
        <v>124</v>
      </c>
      <c r="I28" s="353" t="s">
        <v>125</v>
      </c>
      <c r="J28" s="38" t="s">
        <v>36</v>
      </c>
      <c r="K28" s="495">
        <v>44973.0</v>
      </c>
      <c r="L28" s="352" t="s">
        <v>124</v>
      </c>
      <c r="M28" s="353" t="s">
        <v>125</v>
      </c>
      <c r="N28" s="96" t="s">
        <v>37</v>
      </c>
      <c r="O28" s="37">
        <v>44974.0</v>
      </c>
      <c r="P28" s="131" t="s">
        <v>124</v>
      </c>
      <c r="Q28" s="433" t="s">
        <v>125</v>
      </c>
      <c r="R28" s="435" t="s">
        <v>40</v>
      </c>
      <c r="S28" s="37">
        <v>44975.0</v>
      </c>
      <c r="T28" s="131" t="s">
        <v>124</v>
      </c>
      <c r="U28" s="433" t="s">
        <v>125</v>
      </c>
      <c r="V28" s="435" t="s">
        <v>43</v>
      </c>
      <c r="W28" s="37">
        <v>44976.0</v>
      </c>
      <c r="X28" s="131" t="s">
        <v>124</v>
      </c>
      <c r="Y28" s="433" t="s">
        <v>125</v>
      </c>
      <c r="Z28" s="96" t="s">
        <v>44</v>
      </c>
      <c r="AA28" s="495">
        <v>44977.0</v>
      </c>
      <c r="AB28" s="131" t="s">
        <v>124</v>
      </c>
      <c r="AC28" s="433" t="s">
        <v>125</v>
      </c>
    </row>
    <row r="29" ht="19.5" customHeight="1">
      <c r="A29" s="35" t="s">
        <v>52</v>
      </c>
      <c r="B29" s="371" t="s">
        <v>62</v>
      </c>
      <c r="C29" s="498">
        <v>44964.0</v>
      </c>
      <c r="D29" s="374" t="s">
        <v>117</v>
      </c>
      <c r="E29" s="374" t="s">
        <v>538</v>
      </c>
      <c r="J29" s="1"/>
      <c r="K29" s="45"/>
      <c r="L29" s="1"/>
      <c r="M29" s="1"/>
    </row>
    <row r="30" ht="19.5" customHeight="1">
      <c r="A30" s="35" t="s">
        <v>45</v>
      </c>
      <c r="B30" s="363" t="s">
        <v>33</v>
      </c>
      <c r="C30" s="498">
        <v>44964.0</v>
      </c>
      <c r="D30" s="374" t="s">
        <v>124</v>
      </c>
      <c r="E30" s="374" t="s">
        <v>125</v>
      </c>
      <c r="F30" s="1"/>
      <c r="G30" s="200"/>
      <c r="H30" s="381"/>
      <c r="I30" s="381"/>
    </row>
    <row r="31">
      <c r="H31" s="6" t="s">
        <v>49</v>
      </c>
      <c r="I31" s="4"/>
      <c r="T31" s="9" t="s">
        <v>49</v>
      </c>
      <c r="U31" s="4"/>
    </row>
    <row r="32">
      <c r="A32" s="7"/>
      <c r="B32" s="350"/>
      <c r="C32" s="350"/>
      <c r="D32" s="124"/>
      <c r="E32" s="351">
        <v>44970.0</v>
      </c>
      <c r="F32" s="387"/>
      <c r="G32" s="124"/>
      <c r="H32" s="124"/>
      <c r="I32" s="351">
        <v>44971.0</v>
      </c>
      <c r="J32" s="124"/>
      <c r="K32" s="124"/>
      <c r="L32" s="124"/>
      <c r="M32" s="351">
        <v>44972.0</v>
      </c>
      <c r="N32" s="8"/>
      <c r="O32" s="126"/>
      <c r="P32" s="126"/>
      <c r="Q32" s="405">
        <v>44973.0</v>
      </c>
      <c r="R32" s="126"/>
      <c r="S32" s="126"/>
      <c r="T32" s="126"/>
      <c r="U32" s="405">
        <v>44974.0</v>
      </c>
      <c r="V32" s="126"/>
      <c r="W32" s="126"/>
      <c r="X32" s="126"/>
      <c r="Y32" s="405">
        <v>44975.0</v>
      </c>
      <c r="Z32" s="126"/>
      <c r="AA32" s="126"/>
      <c r="AB32" s="126"/>
      <c r="AC32" s="405">
        <v>44976.0</v>
      </c>
    </row>
    <row r="33">
      <c r="A33" s="107"/>
      <c r="B33" s="26"/>
      <c r="C33" s="26"/>
      <c r="D33" s="26" t="s">
        <v>2</v>
      </c>
      <c r="E33" s="26" t="s">
        <v>7</v>
      </c>
      <c r="F33" s="26"/>
      <c r="G33" s="26"/>
      <c r="H33" s="26" t="s">
        <v>2</v>
      </c>
      <c r="I33" s="26" t="s">
        <v>7</v>
      </c>
      <c r="L33" s="26" t="s">
        <v>2</v>
      </c>
      <c r="M33" s="26" t="s">
        <v>7</v>
      </c>
      <c r="P33" s="29" t="s">
        <v>2</v>
      </c>
      <c r="Q33" s="29" t="s">
        <v>7</v>
      </c>
      <c r="T33" s="29" t="s">
        <v>2</v>
      </c>
      <c r="U33" s="29" t="s">
        <v>7</v>
      </c>
      <c r="X33" s="29" t="s">
        <v>2</v>
      </c>
      <c r="Y33" s="29" t="s">
        <v>7</v>
      </c>
      <c r="AB33" s="29" t="s">
        <v>2</v>
      </c>
      <c r="AC33" s="29" t="s">
        <v>7</v>
      </c>
    </row>
    <row r="34">
      <c r="A34" s="67" t="s">
        <v>50</v>
      </c>
      <c r="B34" s="41" t="s">
        <v>33</v>
      </c>
      <c r="C34" s="495">
        <v>44971.0</v>
      </c>
      <c r="D34" s="131" t="s">
        <v>51</v>
      </c>
      <c r="E34" s="108" t="s">
        <v>51</v>
      </c>
      <c r="F34" s="369" t="s">
        <v>46</v>
      </c>
      <c r="G34" s="495">
        <v>44972.0</v>
      </c>
      <c r="H34" s="131" t="s">
        <v>25</v>
      </c>
      <c r="I34" s="433" t="s">
        <v>25</v>
      </c>
      <c r="J34" s="38" t="s">
        <v>36</v>
      </c>
      <c r="K34" s="495">
        <v>44973.0</v>
      </c>
      <c r="L34" s="131" t="s">
        <v>31</v>
      </c>
      <c r="M34" s="108" t="s">
        <v>31</v>
      </c>
      <c r="N34" s="96" t="s">
        <v>37</v>
      </c>
      <c r="O34" s="495">
        <v>44974.0</v>
      </c>
      <c r="P34" s="434" t="s">
        <v>580</v>
      </c>
      <c r="Q34" s="407" t="s">
        <v>138</v>
      </c>
      <c r="R34" s="435" t="s">
        <v>40</v>
      </c>
      <c r="S34" s="495">
        <v>44975.0</v>
      </c>
      <c r="T34" s="434" t="s">
        <v>581</v>
      </c>
      <c r="U34" s="297" t="s">
        <v>106</v>
      </c>
      <c r="V34" s="435" t="s">
        <v>43</v>
      </c>
      <c r="W34" s="495">
        <v>44976.0</v>
      </c>
      <c r="X34" s="434" t="s">
        <v>581</v>
      </c>
      <c r="Y34" s="297" t="s">
        <v>106</v>
      </c>
      <c r="Z34" s="96" t="s">
        <v>44</v>
      </c>
      <c r="AA34" s="495">
        <v>44977.0</v>
      </c>
      <c r="AB34" s="434" t="s">
        <v>581</v>
      </c>
      <c r="AC34" s="297" t="s">
        <v>106</v>
      </c>
    </row>
    <row r="35">
      <c r="A35" s="165"/>
      <c r="B35" s="171"/>
      <c r="C35" s="171"/>
      <c r="D35" s="437"/>
      <c r="E35" s="81"/>
      <c r="F35" s="438"/>
      <c r="G35" s="439"/>
      <c r="H35" s="440" t="s">
        <v>499</v>
      </c>
      <c r="I35" s="4"/>
      <c r="J35" s="441"/>
      <c r="K35" s="442"/>
      <c r="L35" s="155"/>
      <c r="M35" s="15"/>
      <c r="N35" s="155"/>
      <c r="O35" s="165"/>
      <c r="P35" s="16"/>
      <c r="Q35" s="12"/>
      <c r="R35" s="153"/>
      <c r="S35" s="171"/>
      <c r="T35" s="440" t="s">
        <v>499</v>
      </c>
      <c r="U35" s="4"/>
      <c r="V35" s="444"/>
      <c r="W35" s="444"/>
      <c r="X35" s="444"/>
      <c r="Y35" s="438"/>
      <c r="Z35" s="153"/>
      <c r="AA35" s="153"/>
      <c r="AB35" s="153"/>
      <c r="AC35" s="438"/>
    </row>
    <row r="36">
      <c r="A36" s="7"/>
      <c r="B36" s="350"/>
      <c r="C36" s="350"/>
      <c r="D36" s="124"/>
      <c r="E36" s="351">
        <v>44970.0</v>
      </c>
      <c r="F36" s="387"/>
      <c r="G36" s="124"/>
      <c r="H36" s="124"/>
      <c r="I36" s="351">
        <v>44971.0</v>
      </c>
      <c r="J36" s="124"/>
      <c r="K36" s="124"/>
      <c r="L36" s="124"/>
      <c r="M36" s="351">
        <v>44972.0</v>
      </c>
      <c r="N36" s="8"/>
      <c r="O36" s="126"/>
      <c r="P36" s="126"/>
      <c r="Q36" s="405">
        <v>44973.0</v>
      </c>
      <c r="R36" s="126"/>
      <c r="S36" s="126"/>
      <c r="T36" s="126"/>
      <c r="U36" s="405">
        <v>44974.0</v>
      </c>
      <c r="V36" s="126"/>
      <c r="W36" s="126"/>
      <c r="X36" s="126"/>
      <c r="Y36" s="405">
        <v>44975.0</v>
      </c>
      <c r="Z36" s="126"/>
      <c r="AA36" s="126"/>
      <c r="AB36" s="126"/>
      <c r="AC36" s="405">
        <v>44976.0</v>
      </c>
    </row>
    <row r="37">
      <c r="A37" s="15"/>
      <c r="B37" s="177"/>
      <c r="C37" s="177"/>
      <c r="D37" s="447" t="s">
        <v>2</v>
      </c>
      <c r="E37" s="448" t="s">
        <v>3</v>
      </c>
      <c r="F37" s="448"/>
      <c r="G37" s="448"/>
      <c r="H37" s="448" t="s">
        <v>2</v>
      </c>
      <c r="I37" s="448" t="s">
        <v>7</v>
      </c>
      <c r="J37" s="447"/>
      <c r="K37" s="449"/>
      <c r="L37" s="447" t="s">
        <v>2</v>
      </c>
      <c r="M37" s="447" t="s">
        <v>8</v>
      </c>
      <c r="N37" s="741"/>
      <c r="O37" s="447"/>
      <c r="P37" s="447" t="s">
        <v>2</v>
      </c>
      <c r="Q37" s="447" t="s">
        <v>9</v>
      </c>
      <c r="R37" s="448"/>
      <c r="S37" s="448"/>
      <c r="T37" s="448" t="s">
        <v>2</v>
      </c>
      <c r="U37" s="448" t="s">
        <v>10</v>
      </c>
      <c r="V37" s="448"/>
      <c r="W37" s="448"/>
      <c r="X37" s="448" t="s">
        <v>2</v>
      </c>
      <c r="Y37" s="448" t="s">
        <v>11</v>
      </c>
      <c r="Z37" s="448"/>
      <c r="AA37" s="448"/>
      <c r="AB37" s="448" t="s">
        <v>2</v>
      </c>
      <c r="AC37" s="448" t="s">
        <v>12</v>
      </c>
    </row>
    <row r="38">
      <c r="A38" s="726" t="s">
        <v>52</v>
      </c>
      <c r="B38" s="43" t="s">
        <v>19</v>
      </c>
      <c r="C38" s="495">
        <v>44970.0</v>
      </c>
      <c r="D38" s="42" t="s">
        <v>23</v>
      </c>
      <c r="E38" s="39" t="s">
        <v>23</v>
      </c>
      <c r="F38" s="66" t="s">
        <v>22</v>
      </c>
      <c r="G38" s="495">
        <v>44971.0</v>
      </c>
      <c r="H38" s="42" t="s">
        <v>51</v>
      </c>
      <c r="I38" s="39" t="s">
        <v>51</v>
      </c>
      <c r="J38" s="752" t="s">
        <v>64</v>
      </c>
      <c r="K38" s="495">
        <v>44973.0</v>
      </c>
      <c r="L38" s="42" t="s">
        <v>51</v>
      </c>
      <c r="M38" s="39" t="s">
        <v>51</v>
      </c>
      <c r="N38" s="96" t="s">
        <v>67</v>
      </c>
      <c r="O38" s="495">
        <v>44974.0</v>
      </c>
      <c r="P38" s="131" t="s">
        <v>31</v>
      </c>
      <c r="Q38" s="108" t="s">
        <v>31</v>
      </c>
      <c r="R38" s="752" t="s">
        <v>78</v>
      </c>
      <c r="S38" s="495">
        <v>44975.0</v>
      </c>
      <c r="T38" s="131" t="s">
        <v>31</v>
      </c>
      <c r="U38" s="108" t="s">
        <v>31</v>
      </c>
      <c r="V38" s="501" t="s">
        <v>79</v>
      </c>
      <c r="W38" s="495">
        <v>44976.0</v>
      </c>
      <c r="X38" s="420"/>
      <c r="Y38" s="292"/>
      <c r="Z38" s="96" t="s">
        <v>27</v>
      </c>
      <c r="AA38" s="495">
        <v>44977.0</v>
      </c>
      <c r="AB38" s="292"/>
      <c r="AC38" s="292"/>
    </row>
    <row r="39">
      <c r="A39" s="67"/>
      <c r="D39" s="68"/>
    </row>
    <row r="40">
      <c r="A40" s="67" t="s">
        <v>18</v>
      </c>
      <c r="D40" s="68" t="s">
        <v>172</v>
      </c>
    </row>
    <row r="41">
      <c r="A41" s="67" t="s">
        <v>52</v>
      </c>
    </row>
    <row r="42">
      <c r="A42" s="67" t="s">
        <v>176</v>
      </c>
      <c r="D42" s="68" t="s">
        <v>171</v>
      </c>
    </row>
    <row r="43">
      <c r="A43" s="67" t="s">
        <v>54</v>
      </c>
      <c r="D43" s="68" t="s">
        <v>175</v>
      </c>
      <c r="Y43" s="228"/>
      <c r="Z43" s="228"/>
    </row>
    <row r="44">
      <c r="A44" s="67" t="s">
        <v>88</v>
      </c>
      <c r="D44" s="68" t="s">
        <v>168</v>
      </c>
    </row>
    <row r="45">
      <c r="A45" s="225" t="s">
        <v>403</v>
      </c>
      <c r="B45" s="152"/>
      <c r="C45" s="153"/>
      <c r="D45" s="152" t="s">
        <v>169</v>
      </c>
      <c r="E45" s="153"/>
      <c r="F45" s="153"/>
    </row>
    <row r="46">
      <c r="A46" s="225" t="s">
        <v>82</v>
      </c>
      <c r="B46" s="152"/>
      <c r="C46" s="153"/>
      <c r="D46" s="152" t="s">
        <v>175</v>
      </c>
      <c r="E46" s="153"/>
      <c r="F46" s="153"/>
    </row>
    <row r="47">
      <c r="A47" s="225" t="s">
        <v>97</v>
      </c>
      <c r="B47" s="152"/>
      <c r="C47" s="153"/>
      <c r="D47" s="68" t="s">
        <v>168</v>
      </c>
      <c r="E47" s="153"/>
      <c r="F47" s="153"/>
    </row>
    <row r="48">
      <c r="A48" s="225" t="s">
        <v>123</v>
      </c>
      <c r="B48" s="152"/>
      <c r="C48" s="153"/>
      <c r="D48" s="152" t="s">
        <v>175</v>
      </c>
      <c r="E48" s="236"/>
      <c r="F48" s="153"/>
    </row>
    <row r="49">
      <c r="A49" s="225" t="s">
        <v>501</v>
      </c>
      <c r="B49" s="152"/>
      <c r="C49" s="153"/>
      <c r="D49" s="152" t="s">
        <v>175</v>
      </c>
      <c r="E49" s="236"/>
      <c r="F49" s="153"/>
    </row>
    <row r="50">
      <c r="A50" s="225" t="s">
        <v>69</v>
      </c>
      <c r="B50" s="152"/>
      <c r="C50" s="153"/>
      <c r="D50" s="152" t="s">
        <v>169</v>
      </c>
      <c r="E50" s="236"/>
      <c r="F50" s="153"/>
    </row>
    <row r="51">
      <c r="A51" s="225" t="s">
        <v>45</v>
      </c>
      <c r="B51" s="153"/>
      <c r="C51" s="153"/>
      <c r="D51" s="152" t="s">
        <v>174</v>
      </c>
      <c r="E51" s="136"/>
      <c r="F51" s="117"/>
    </row>
    <row r="52">
      <c r="A52" s="153"/>
      <c r="B52" s="153"/>
      <c r="C52" s="153"/>
      <c r="D52" s="153"/>
      <c r="E52" s="136"/>
      <c r="F52" s="117"/>
    </row>
    <row r="53">
      <c r="A53" s="153"/>
      <c r="B53" s="153"/>
      <c r="C53" s="153"/>
      <c r="D53" s="153" t="s">
        <v>1</v>
      </c>
      <c r="E53" s="136">
        <v>53.0</v>
      </c>
      <c r="F53" s="117"/>
    </row>
    <row r="54">
      <c r="A54" s="153"/>
      <c r="B54" s="153"/>
      <c r="C54" s="153"/>
      <c r="D54" s="153" t="s">
        <v>547</v>
      </c>
      <c r="E54" s="136"/>
      <c r="F54" s="153"/>
    </row>
    <row r="55">
      <c r="A55" s="153"/>
      <c r="B55" s="153"/>
      <c r="C55" s="153"/>
      <c r="D55" s="153" t="s">
        <v>31</v>
      </c>
      <c r="E55" s="152"/>
      <c r="F55" s="153"/>
    </row>
    <row r="56">
      <c r="A56" s="153"/>
      <c r="B56" s="153"/>
      <c r="C56" s="153"/>
      <c r="D56" s="153" t="s">
        <v>23</v>
      </c>
      <c r="E56" s="136">
        <v>73.5</v>
      </c>
      <c r="F56" s="153"/>
    </row>
    <row r="57">
      <c r="A57" s="153"/>
      <c r="B57" s="153"/>
      <c r="C57" s="153"/>
      <c r="D57" s="152" t="s">
        <v>49</v>
      </c>
      <c r="E57" s="380">
        <v>23.0</v>
      </c>
      <c r="F57" s="153"/>
    </row>
    <row r="58">
      <c r="D58" s="68" t="s">
        <v>51</v>
      </c>
      <c r="E58" s="99">
        <v>161.0</v>
      </c>
    </row>
  </sheetData>
  <mergeCells count="17">
    <mergeCell ref="D1:E1"/>
    <mergeCell ref="H1:I1"/>
    <mergeCell ref="T1:U1"/>
    <mergeCell ref="H7:I7"/>
    <mergeCell ref="T7:U7"/>
    <mergeCell ref="H15:I15"/>
    <mergeCell ref="T15:U15"/>
    <mergeCell ref="D35:E35"/>
    <mergeCell ref="H35:I35"/>
    <mergeCell ref="T35:U35"/>
    <mergeCell ref="D15:E15"/>
    <mergeCell ref="D24:E24"/>
    <mergeCell ref="H24:I24"/>
    <mergeCell ref="T24:U24"/>
    <mergeCell ref="X24:Y24"/>
    <mergeCell ref="H31:I31"/>
    <mergeCell ref="T31:U3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6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3"/>
      <c r="E1" s="4"/>
      <c r="F1" s="5"/>
      <c r="G1" s="5"/>
      <c r="H1" s="6" t="s">
        <v>1</v>
      </c>
      <c r="I1" s="4"/>
      <c r="J1" s="7"/>
      <c r="K1" s="7"/>
      <c r="L1" s="7"/>
      <c r="M1" s="7"/>
      <c r="N1" s="8"/>
      <c r="O1" s="8"/>
      <c r="P1" s="8"/>
      <c r="Q1" s="8"/>
      <c r="R1" s="8"/>
      <c r="S1" s="8"/>
      <c r="T1" s="9" t="s">
        <v>1</v>
      </c>
      <c r="U1" s="4"/>
      <c r="V1" s="8"/>
      <c r="W1" s="8"/>
      <c r="X1" s="8"/>
      <c r="Y1" s="8"/>
      <c r="Z1" s="8"/>
      <c r="AA1" s="8"/>
      <c r="AB1" s="8"/>
      <c r="AC1" s="8"/>
    </row>
    <row r="2">
      <c r="A2" s="7"/>
      <c r="B2" s="350"/>
      <c r="C2" s="350"/>
      <c r="D2" s="124"/>
      <c r="E2" s="351">
        <v>44963.0</v>
      </c>
      <c r="F2" s="387"/>
      <c r="G2" s="124"/>
      <c r="H2" s="124"/>
      <c r="I2" s="351">
        <v>44964.0</v>
      </c>
      <c r="J2" s="124"/>
      <c r="K2" s="124"/>
      <c r="L2" s="124"/>
      <c r="M2" s="351">
        <v>44965.0</v>
      </c>
      <c r="N2" s="8"/>
      <c r="O2" s="126"/>
      <c r="P2" s="126"/>
      <c r="Q2" s="405">
        <v>44966.0</v>
      </c>
      <c r="R2" s="126"/>
      <c r="S2" s="126"/>
      <c r="T2" s="126"/>
      <c r="U2" s="405">
        <v>44967.0</v>
      </c>
      <c r="V2" s="126"/>
      <c r="W2" s="126"/>
      <c r="X2" s="126"/>
      <c r="Y2" s="405">
        <v>44968.0</v>
      </c>
      <c r="Z2" s="126"/>
      <c r="AA2" s="126"/>
      <c r="AB2" s="126"/>
      <c r="AC2" s="405">
        <v>44969.0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8"/>
      <c r="O3" s="29"/>
      <c r="P3" s="29" t="s">
        <v>2</v>
      </c>
      <c r="Q3" s="29" t="s">
        <v>9</v>
      </c>
      <c r="R3" s="29"/>
      <c r="S3" s="29"/>
      <c r="T3" s="29" t="s">
        <v>2</v>
      </c>
      <c r="U3" s="29" t="s">
        <v>10</v>
      </c>
      <c r="V3" s="29"/>
      <c r="W3" s="29"/>
      <c r="X3" s="29" t="s">
        <v>2</v>
      </c>
      <c r="Y3" s="29" t="s">
        <v>11</v>
      </c>
      <c r="Z3" s="29"/>
      <c r="AA3" s="29"/>
      <c r="AB3" s="29" t="s">
        <v>2</v>
      </c>
      <c r="AC3" s="29" t="s">
        <v>12</v>
      </c>
    </row>
    <row r="4">
      <c r="A4" s="35" t="s">
        <v>18</v>
      </c>
      <c r="B4" s="275" t="s">
        <v>19</v>
      </c>
      <c r="C4" s="37">
        <v>44963.0</v>
      </c>
      <c r="D4" s="352" t="s">
        <v>572</v>
      </c>
      <c r="E4" s="353" t="s">
        <v>524</v>
      </c>
      <c r="F4" s="275" t="s">
        <v>22</v>
      </c>
      <c r="G4" s="37">
        <v>44964.0</v>
      </c>
      <c r="H4" s="352" t="s">
        <v>572</v>
      </c>
      <c r="I4" s="353" t="s">
        <v>524</v>
      </c>
      <c r="J4" s="38" t="s">
        <v>24</v>
      </c>
      <c r="K4" s="37">
        <v>44965.0</v>
      </c>
      <c r="L4" s="352" t="s">
        <v>572</v>
      </c>
      <c r="M4" s="353" t="s">
        <v>524</v>
      </c>
      <c r="N4" s="47" t="s">
        <v>26</v>
      </c>
      <c r="O4" s="37">
        <v>44966.0</v>
      </c>
      <c r="P4" s="131" t="s">
        <v>481</v>
      </c>
      <c r="Q4" s="407" t="s">
        <v>526</v>
      </c>
      <c r="R4" s="47" t="s">
        <v>56</v>
      </c>
      <c r="S4" s="37">
        <v>44967.0</v>
      </c>
      <c r="T4" s="131" t="s">
        <v>481</v>
      </c>
      <c r="U4" s="407" t="s">
        <v>526</v>
      </c>
      <c r="V4" s="47" t="s">
        <v>57</v>
      </c>
      <c r="W4" s="37">
        <v>44968.0</v>
      </c>
      <c r="X4" s="131" t="s">
        <v>481</v>
      </c>
      <c r="Y4" s="407" t="s">
        <v>526</v>
      </c>
      <c r="Z4" s="47" t="s">
        <v>93</v>
      </c>
      <c r="AA4" s="495">
        <v>44969.0</v>
      </c>
      <c r="AB4" s="131" t="s">
        <v>196</v>
      </c>
      <c r="AC4" s="111" t="s">
        <v>197</v>
      </c>
    </row>
    <row r="5">
      <c r="A5" s="35" t="s">
        <v>45</v>
      </c>
      <c r="B5" s="275" t="s">
        <v>33</v>
      </c>
      <c r="C5" s="37">
        <v>44964.0</v>
      </c>
      <c r="D5" s="145" t="s">
        <v>23</v>
      </c>
      <c r="E5" s="40" t="s">
        <v>23</v>
      </c>
      <c r="F5" s="275" t="s">
        <v>46</v>
      </c>
      <c r="G5" s="37">
        <v>44965.0</v>
      </c>
      <c r="H5" s="145" t="s">
        <v>23</v>
      </c>
      <c r="I5" s="40" t="s">
        <v>23</v>
      </c>
      <c r="J5" s="38" t="s">
        <v>36</v>
      </c>
      <c r="K5" s="37">
        <v>44966.0</v>
      </c>
      <c r="L5" s="145" t="s">
        <v>49</v>
      </c>
      <c r="M5" s="40" t="s">
        <v>49</v>
      </c>
      <c r="N5" s="47" t="s">
        <v>37</v>
      </c>
      <c r="O5" s="37">
        <v>44967.0</v>
      </c>
      <c r="P5" s="131" t="s">
        <v>63</v>
      </c>
      <c r="Q5" s="408" t="s">
        <v>63</v>
      </c>
      <c r="R5" s="47" t="s">
        <v>40</v>
      </c>
      <c r="S5" s="37">
        <v>44968.0</v>
      </c>
      <c r="T5" s="131" t="s">
        <v>489</v>
      </c>
      <c r="U5" s="408" t="s">
        <v>494</v>
      </c>
      <c r="V5" s="47" t="s">
        <v>43</v>
      </c>
      <c r="W5" s="37">
        <v>44969.0</v>
      </c>
      <c r="X5" s="131" t="s">
        <v>489</v>
      </c>
      <c r="Y5" s="408" t="s">
        <v>494</v>
      </c>
      <c r="Z5" s="47" t="s">
        <v>44</v>
      </c>
      <c r="AA5" s="495">
        <v>44970.0</v>
      </c>
      <c r="AB5" s="96" t="s">
        <v>25</v>
      </c>
      <c r="AC5" s="110" t="s">
        <v>25</v>
      </c>
    </row>
    <row r="6">
      <c r="A6" s="68" t="s">
        <v>50</v>
      </c>
      <c r="D6" s="68"/>
      <c r="H6" s="140"/>
      <c r="I6" s="140"/>
      <c r="J6" s="70"/>
      <c r="K6" s="71"/>
      <c r="L6" s="51"/>
      <c r="M6" s="51"/>
      <c r="N6" s="406" t="s">
        <v>37</v>
      </c>
      <c r="O6" s="146">
        <v>44967.0</v>
      </c>
      <c r="P6" s="147" t="s">
        <v>573</v>
      </c>
      <c r="Q6" s="411" t="s">
        <v>31</v>
      </c>
      <c r="T6" s="142"/>
      <c r="U6" s="141"/>
      <c r="Z6" s="54"/>
      <c r="AA6" s="200"/>
      <c r="AB6" s="111"/>
      <c r="AC6" s="111"/>
    </row>
    <row r="7">
      <c r="A7" s="68" t="s">
        <v>52</v>
      </c>
      <c r="D7" s="68"/>
      <c r="H7" s="140"/>
      <c r="I7" s="140"/>
      <c r="J7" s="70"/>
      <c r="K7" s="71"/>
      <c r="L7" s="51"/>
      <c r="M7" s="51"/>
      <c r="N7" s="75"/>
      <c r="O7" s="68"/>
      <c r="P7" s="32"/>
      <c r="Q7" s="32"/>
      <c r="T7" s="142"/>
      <c r="U7" s="141"/>
      <c r="Z7" s="47" t="s">
        <v>44</v>
      </c>
      <c r="AA7" s="495">
        <v>44970.0</v>
      </c>
      <c r="AB7" s="432" t="s">
        <v>960</v>
      </c>
      <c r="AC7" s="432" t="s">
        <v>725</v>
      </c>
    </row>
    <row r="8">
      <c r="D8" s="68"/>
      <c r="H8" s="6" t="s">
        <v>51</v>
      </c>
      <c r="I8" s="4"/>
      <c r="J8" s="70"/>
      <c r="K8" s="71"/>
      <c r="L8" s="51"/>
      <c r="M8" s="51"/>
      <c r="N8" s="75"/>
      <c r="O8" s="68"/>
      <c r="P8" s="32"/>
      <c r="Q8" s="32"/>
      <c r="T8" s="9" t="s">
        <v>51</v>
      </c>
      <c r="U8" s="4"/>
      <c r="Z8" s="92"/>
      <c r="AA8" s="45"/>
      <c r="AB8" s="297"/>
      <c r="AC8" s="297"/>
    </row>
    <row r="9">
      <c r="A9" s="7"/>
      <c r="B9" s="350"/>
      <c r="C9" s="350"/>
      <c r="D9" s="124"/>
      <c r="E9" s="351">
        <v>44963.0</v>
      </c>
      <c r="F9" s="387"/>
      <c r="G9" s="124"/>
      <c r="H9" s="124"/>
      <c r="I9" s="351">
        <v>44964.0</v>
      </c>
      <c r="J9" s="124"/>
      <c r="K9" s="124"/>
      <c r="L9" s="124"/>
      <c r="M9" s="351">
        <v>44965.0</v>
      </c>
      <c r="N9" s="8"/>
      <c r="O9" s="126"/>
      <c r="P9" s="126"/>
      <c r="Q9" s="405">
        <v>44966.0</v>
      </c>
      <c r="R9" s="126"/>
      <c r="S9" s="126"/>
      <c r="T9" s="126"/>
      <c r="U9" s="405">
        <v>44967.0</v>
      </c>
      <c r="V9" s="126"/>
      <c r="W9" s="126"/>
      <c r="X9" s="126"/>
      <c r="Y9" s="405">
        <v>44968.0</v>
      </c>
      <c r="Z9" s="126"/>
      <c r="AA9" s="126"/>
      <c r="AB9" s="126"/>
      <c r="AC9" s="405">
        <v>44969.0</v>
      </c>
    </row>
    <row r="10">
      <c r="A10" s="153"/>
      <c r="B10" s="11"/>
      <c r="C10" s="17"/>
      <c r="D10" s="413" t="s">
        <v>2</v>
      </c>
      <c r="E10" s="413" t="s">
        <v>7</v>
      </c>
      <c r="F10" s="14"/>
      <c r="G10" s="18"/>
      <c r="H10" s="413" t="s">
        <v>2</v>
      </c>
      <c r="I10" s="413" t="s">
        <v>7</v>
      </c>
      <c r="J10" s="15"/>
      <c r="K10" s="18"/>
      <c r="L10" s="413" t="s">
        <v>2</v>
      </c>
      <c r="M10" s="413" t="s">
        <v>7</v>
      </c>
      <c r="N10" s="11"/>
      <c r="O10" s="18"/>
      <c r="P10" s="413" t="s">
        <v>2</v>
      </c>
      <c r="Q10" s="413" t="s">
        <v>7</v>
      </c>
      <c r="R10" s="15"/>
      <c r="S10" s="18"/>
      <c r="T10" s="413" t="s">
        <v>2</v>
      </c>
      <c r="U10" s="413" t="s">
        <v>7</v>
      </c>
      <c r="V10" s="15"/>
      <c r="W10" s="18"/>
      <c r="X10" s="413" t="s">
        <v>2</v>
      </c>
      <c r="Y10" s="413" t="s">
        <v>7</v>
      </c>
      <c r="Z10" s="15"/>
      <c r="AA10" s="18"/>
      <c r="AB10" s="413" t="s">
        <v>2</v>
      </c>
      <c r="AC10" s="413" t="s">
        <v>7</v>
      </c>
    </row>
    <row r="11">
      <c r="A11" s="415" t="s">
        <v>54</v>
      </c>
      <c r="B11" s="43" t="s">
        <v>19</v>
      </c>
      <c r="C11" s="495">
        <v>44963.0</v>
      </c>
      <c r="D11" s="95" t="s">
        <v>287</v>
      </c>
      <c r="E11" s="418" t="s">
        <v>656</v>
      </c>
      <c r="F11" s="66" t="s">
        <v>22</v>
      </c>
      <c r="G11" s="495">
        <v>44964.0</v>
      </c>
      <c r="H11" s="95" t="s">
        <v>25</v>
      </c>
      <c r="I11" s="418" t="s">
        <v>25</v>
      </c>
      <c r="J11" s="43" t="s">
        <v>24</v>
      </c>
      <c r="K11" s="495">
        <v>44965.0</v>
      </c>
      <c r="L11" s="95" t="s">
        <v>91</v>
      </c>
      <c r="M11" s="418" t="s">
        <v>92</v>
      </c>
      <c r="N11" s="43" t="s">
        <v>26</v>
      </c>
      <c r="O11" s="495">
        <v>44966.0</v>
      </c>
      <c r="P11" s="95" t="s">
        <v>279</v>
      </c>
      <c r="Q11" s="418" t="s">
        <v>280</v>
      </c>
      <c r="R11" s="66" t="s">
        <v>56</v>
      </c>
      <c r="S11" s="495">
        <v>44967.0</v>
      </c>
      <c r="T11" s="95" t="s">
        <v>91</v>
      </c>
      <c r="U11" s="418" t="s">
        <v>92</v>
      </c>
      <c r="V11" s="66" t="s">
        <v>57</v>
      </c>
      <c r="W11" s="495">
        <v>44968.0</v>
      </c>
      <c r="X11" s="95" t="s">
        <v>211</v>
      </c>
      <c r="Y11" s="418" t="s">
        <v>212</v>
      </c>
      <c r="Z11" s="43" t="s">
        <v>93</v>
      </c>
      <c r="AA11" s="495">
        <v>44969.0</v>
      </c>
      <c r="AB11" s="95" t="s">
        <v>279</v>
      </c>
      <c r="AC11" s="418" t="s">
        <v>280</v>
      </c>
    </row>
    <row r="12">
      <c r="A12" s="419" t="s">
        <v>82</v>
      </c>
      <c r="B12" s="420" t="s">
        <v>33</v>
      </c>
      <c r="C12" s="495">
        <v>44964.0</v>
      </c>
      <c r="D12" s="95" t="s">
        <v>25</v>
      </c>
      <c r="E12" s="418" t="s">
        <v>25</v>
      </c>
      <c r="F12" s="421" t="s">
        <v>46</v>
      </c>
      <c r="G12" s="495">
        <v>44965.0</v>
      </c>
      <c r="H12" s="95" t="s">
        <v>199</v>
      </c>
      <c r="I12" s="418" t="s">
        <v>200</v>
      </c>
      <c r="J12" s="420" t="s">
        <v>36</v>
      </c>
      <c r="K12" s="495">
        <v>44966.0</v>
      </c>
      <c r="L12" s="95" t="s">
        <v>219</v>
      </c>
      <c r="M12" s="98" t="s">
        <v>220</v>
      </c>
      <c r="N12" s="420" t="s">
        <v>37</v>
      </c>
      <c r="O12" s="495">
        <v>44967.0</v>
      </c>
      <c r="P12" s="95" t="s">
        <v>70</v>
      </c>
      <c r="Q12" s="98" t="s">
        <v>71</v>
      </c>
      <c r="R12" s="420" t="s">
        <v>40</v>
      </c>
      <c r="S12" s="495">
        <v>44968.0</v>
      </c>
      <c r="T12" s="95" t="s">
        <v>219</v>
      </c>
      <c r="U12" s="98" t="s">
        <v>220</v>
      </c>
      <c r="V12" s="96" t="s">
        <v>43</v>
      </c>
      <c r="W12" s="495">
        <v>44969.0</v>
      </c>
      <c r="X12" s="95" t="s">
        <v>199</v>
      </c>
      <c r="Y12" s="418" t="s">
        <v>200</v>
      </c>
      <c r="Z12" s="420" t="s">
        <v>44</v>
      </c>
      <c r="AA12" s="495">
        <v>44970.0</v>
      </c>
      <c r="AB12" s="95" t="s">
        <v>960</v>
      </c>
      <c r="AC12" s="98" t="s">
        <v>725</v>
      </c>
    </row>
    <row r="13">
      <c r="A13" s="423" t="s">
        <v>69</v>
      </c>
      <c r="B13" s="420" t="s">
        <v>33</v>
      </c>
      <c r="C13" s="495">
        <v>44964.0</v>
      </c>
      <c r="D13" s="95" t="s">
        <v>199</v>
      </c>
      <c r="E13" s="418" t="s">
        <v>200</v>
      </c>
      <c r="F13" s="421" t="s">
        <v>46</v>
      </c>
      <c r="G13" s="495">
        <v>44965.0</v>
      </c>
      <c r="H13" s="95" t="s">
        <v>25</v>
      </c>
      <c r="I13" s="418" t="s">
        <v>25</v>
      </c>
      <c r="J13" s="420" t="s">
        <v>36</v>
      </c>
      <c r="K13" s="495">
        <v>44966.0</v>
      </c>
      <c r="L13" s="95" t="s">
        <v>199</v>
      </c>
      <c r="M13" s="418" t="s">
        <v>200</v>
      </c>
      <c r="N13" s="420" t="s">
        <v>37</v>
      </c>
      <c r="O13" s="495">
        <v>44967.0</v>
      </c>
      <c r="P13" s="95" t="s">
        <v>199</v>
      </c>
      <c r="Q13" s="418" t="s">
        <v>200</v>
      </c>
      <c r="R13" s="420" t="s">
        <v>40</v>
      </c>
      <c r="S13" s="495">
        <v>44968.0</v>
      </c>
      <c r="T13" s="95" t="s">
        <v>47</v>
      </c>
      <c r="U13" s="418" t="s">
        <v>48</v>
      </c>
      <c r="V13" s="96" t="s">
        <v>43</v>
      </c>
      <c r="W13" s="495">
        <v>44969.0</v>
      </c>
      <c r="X13" s="95" t="s">
        <v>199</v>
      </c>
      <c r="Y13" s="418" t="s">
        <v>200</v>
      </c>
      <c r="Z13" s="420" t="s">
        <v>44</v>
      </c>
      <c r="AA13" s="495">
        <v>44970.0</v>
      </c>
      <c r="AB13" s="95" t="s">
        <v>960</v>
      </c>
      <c r="AC13" s="418" t="s">
        <v>725</v>
      </c>
    </row>
    <row r="14">
      <c r="A14" s="116" t="s">
        <v>50</v>
      </c>
      <c r="B14" s="292"/>
      <c r="C14" s="200"/>
      <c r="D14" s="98"/>
      <c r="E14" s="98"/>
      <c r="F14" s="66" t="s">
        <v>22</v>
      </c>
      <c r="G14" s="495">
        <v>44964.0</v>
      </c>
      <c r="H14" s="300" t="s">
        <v>287</v>
      </c>
      <c r="I14" s="300" t="s">
        <v>656</v>
      </c>
      <c r="N14" s="292"/>
      <c r="O14" s="743"/>
      <c r="P14" s="39"/>
      <c r="Q14" s="39"/>
      <c r="R14" s="292"/>
      <c r="S14" s="743"/>
      <c r="T14" s="39"/>
      <c r="U14" s="39"/>
      <c r="V14" s="104"/>
      <c r="W14" s="104"/>
      <c r="X14" s="104"/>
      <c r="Y14" s="105"/>
      <c r="Z14" s="43" t="s">
        <v>93</v>
      </c>
      <c r="AA14" s="495">
        <v>44969.0</v>
      </c>
      <c r="AB14" s="95" t="s">
        <v>211</v>
      </c>
      <c r="AC14" s="418" t="s">
        <v>212</v>
      </c>
    </row>
    <row r="15">
      <c r="A15" s="116" t="s">
        <v>52</v>
      </c>
      <c r="B15" s="420" t="s">
        <v>33</v>
      </c>
      <c r="C15" s="495">
        <v>44964.0</v>
      </c>
      <c r="D15" s="300" t="s">
        <v>961</v>
      </c>
      <c r="E15" s="300" t="s">
        <v>962</v>
      </c>
      <c r="F15" s="38" t="s">
        <v>46</v>
      </c>
      <c r="G15" s="495">
        <v>44965.0</v>
      </c>
      <c r="H15" s="300" t="s">
        <v>961</v>
      </c>
      <c r="I15" s="300" t="s">
        <v>220</v>
      </c>
      <c r="N15" s="103"/>
      <c r="O15" s="104"/>
      <c r="P15" s="104"/>
      <c r="Q15" s="105"/>
      <c r="R15" s="104"/>
      <c r="S15" s="104"/>
      <c r="T15" s="430"/>
      <c r="U15" s="430"/>
      <c r="V15" s="104"/>
      <c r="W15" s="104"/>
      <c r="X15" s="104"/>
      <c r="Y15" s="105"/>
      <c r="Z15" s="104"/>
      <c r="AA15" s="104"/>
      <c r="AB15" s="104"/>
      <c r="AC15" s="105"/>
    </row>
    <row r="16">
      <c r="A16" s="100"/>
      <c r="B16" s="101"/>
      <c r="C16" s="101"/>
      <c r="D16" s="3"/>
      <c r="E16" s="4"/>
      <c r="F16" s="102"/>
      <c r="G16" s="102"/>
      <c r="H16" s="6" t="s">
        <v>85</v>
      </c>
      <c r="I16" s="4"/>
      <c r="N16" s="103"/>
      <c r="O16" s="104"/>
      <c r="P16" s="104"/>
      <c r="Q16" s="105"/>
      <c r="R16" s="104"/>
      <c r="S16" s="104"/>
      <c r="T16" s="9" t="s">
        <v>85</v>
      </c>
      <c r="U16" s="4"/>
      <c r="V16" s="104"/>
      <c r="W16" s="104"/>
      <c r="X16" s="104"/>
      <c r="Y16" s="105"/>
      <c r="Z16" s="104"/>
      <c r="AA16" s="104"/>
      <c r="AB16" s="104"/>
      <c r="AC16" s="105"/>
    </row>
    <row r="17">
      <c r="A17" s="7"/>
      <c r="B17" s="350"/>
      <c r="C17" s="350"/>
      <c r="D17" s="124"/>
      <c r="E17" s="351">
        <v>44963.0</v>
      </c>
      <c r="F17" s="387"/>
      <c r="G17" s="124"/>
      <c r="H17" s="124"/>
      <c r="I17" s="351">
        <v>44964.0</v>
      </c>
      <c r="J17" s="124"/>
      <c r="K17" s="124"/>
      <c r="L17" s="124"/>
      <c r="M17" s="351">
        <v>44965.0</v>
      </c>
      <c r="N17" s="8"/>
      <c r="O17" s="126"/>
      <c r="P17" s="126"/>
      <c r="Q17" s="405">
        <v>44966.0</v>
      </c>
      <c r="R17" s="126"/>
      <c r="S17" s="126"/>
      <c r="T17" s="126"/>
      <c r="U17" s="405">
        <v>44967.0</v>
      </c>
      <c r="V17" s="126"/>
      <c r="W17" s="126"/>
      <c r="X17" s="126"/>
      <c r="Y17" s="405">
        <v>44968.0</v>
      </c>
      <c r="Z17" s="126"/>
      <c r="AA17" s="126"/>
      <c r="AB17" s="126"/>
      <c r="AC17" s="405">
        <v>44969.0</v>
      </c>
    </row>
    <row r="18">
      <c r="A18" s="107"/>
      <c r="B18" s="26"/>
      <c r="C18" s="26"/>
      <c r="D18" s="26" t="s">
        <v>2</v>
      </c>
      <c r="E18" s="26" t="s">
        <v>3</v>
      </c>
      <c r="F18" s="26"/>
      <c r="G18" s="26"/>
      <c r="H18" s="26" t="s">
        <v>2</v>
      </c>
      <c r="I18" s="26" t="s">
        <v>7</v>
      </c>
      <c r="J18" s="26"/>
      <c r="K18" s="26"/>
      <c r="L18" s="26" t="s">
        <v>2</v>
      </c>
      <c r="M18" s="26" t="s">
        <v>8</v>
      </c>
      <c r="N18" s="28"/>
      <c r="O18" s="29"/>
      <c r="P18" s="29" t="s">
        <v>2</v>
      </c>
      <c r="Q18" s="29" t="s">
        <v>9</v>
      </c>
      <c r="R18" s="29"/>
      <c r="S18" s="29"/>
      <c r="T18" s="29" t="s">
        <v>2</v>
      </c>
      <c r="U18" s="29" t="s">
        <v>10</v>
      </c>
      <c r="V18" s="29"/>
      <c r="W18" s="29"/>
      <c r="X18" s="29" t="s">
        <v>2</v>
      </c>
      <c r="Y18" s="29" t="s">
        <v>11</v>
      </c>
      <c r="Z18" s="29"/>
      <c r="AA18" s="29"/>
      <c r="AB18" s="29" t="s">
        <v>2</v>
      </c>
      <c r="AC18" s="29" t="s">
        <v>12</v>
      </c>
    </row>
    <row r="19">
      <c r="A19" s="116" t="s">
        <v>52</v>
      </c>
      <c r="B19" s="95" t="s">
        <v>62</v>
      </c>
      <c r="C19" s="495">
        <v>44964.0</v>
      </c>
      <c r="D19" s="42" t="s">
        <v>499</v>
      </c>
      <c r="E19" s="39" t="s">
        <v>51</v>
      </c>
      <c r="F19" s="752" t="s">
        <v>131</v>
      </c>
      <c r="G19" s="495">
        <v>44965.0</v>
      </c>
      <c r="H19" s="42" t="s">
        <v>499</v>
      </c>
      <c r="I19" s="39" t="s">
        <v>51</v>
      </c>
      <c r="J19" s="43" t="s">
        <v>24</v>
      </c>
      <c r="K19" s="495">
        <v>44965.0</v>
      </c>
      <c r="L19" s="42" t="s">
        <v>499</v>
      </c>
      <c r="M19" s="108" t="s">
        <v>499</v>
      </c>
      <c r="N19" s="420" t="s">
        <v>37</v>
      </c>
      <c r="O19" s="495">
        <v>44967.0</v>
      </c>
      <c r="P19" s="42" t="s">
        <v>964</v>
      </c>
      <c r="Q19" s="108" t="s">
        <v>865</v>
      </c>
      <c r="R19" s="420" t="s">
        <v>40</v>
      </c>
      <c r="S19" s="495">
        <v>44968.0</v>
      </c>
      <c r="T19" s="114" t="s">
        <v>100</v>
      </c>
      <c r="U19" s="110" t="s">
        <v>101</v>
      </c>
      <c r="V19" s="96" t="s">
        <v>43</v>
      </c>
      <c r="W19" s="495">
        <v>44969.0</v>
      </c>
      <c r="X19" s="42" t="s">
        <v>25</v>
      </c>
      <c r="Y19" s="108" t="s">
        <v>25</v>
      </c>
      <c r="Z19" s="420" t="s">
        <v>44</v>
      </c>
      <c r="AA19" s="495">
        <v>44970.0</v>
      </c>
      <c r="AB19" s="145" t="s">
        <v>1</v>
      </c>
      <c r="AC19" s="148" t="s">
        <v>1</v>
      </c>
    </row>
    <row r="20">
      <c r="A20" s="35" t="s">
        <v>88</v>
      </c>
      <c r="B20" s="95" t="s">
        <v>62</v>
      </c>
      <c r="C20" s="495">
        <v>44964.0</v>
      </c>
      <c r="D20" s="42" t="s">
        <v>1000</v>
      </c>
      <c r="E20" s="108" t="s">
        <v>120</v>
      </c>
      <c r="F20" s="66" t="s">
        <v>22</v>
      </c>
      <c r="G20" s="495">
        <v>44964.0</v>
      </c>
      <c r="H20" s="42" t="s">
        <v>89</v>
      </c>
      <c r="I20" s="108" t="s">
        <v>90</v>
      </c>
      <c r="J20" s="43" t="s">
        <v>24</v>
      </c>
      <c r="K20" s="495">
        <v>44965.0</v>
      </c>
      <c r="L20" s="42" t="s">
        <v>279</v>
      </c>
      <c r="M20" s="108" t="s">
        <v>280</v>
      </c>
      <c r="N20" s="43" t="s">
        <v>26</v>
      </c>
      <c r="O20" s="495">
        <v>44966.0</v>
      </c>
      <c r="P20" s="42" t="s">
        <v>529</v>
      </c>
      <c r="Q20" s="108" t="s">
        <v>686</v>
      </c>
      <c r="R20" s="66" t="s">
        <v>56</v>
      </c>
      <c r="S20" s="495">
        <v>44967.0</v>
      </c>
      <c r="T20" s="42" t="s">
        <v>25</v>
      </c>
      <c r="U20" s="110" t="s">
        <v>25</v>
      </c>
      <c r="V20" s="66" t="s">
        <v>57</v>
      </c>
      <c r="W20" s="495">
        <v>44968.0</v>
      </c>
      <c r="X20" s="42" t="s">
        <v>91</v>
      </c>
      <c r="Y20" s="110" t="s">
        <v>92</v>
      </c>
      <c r="Z20" s="43" t="s">
        <v>93</v>
      </c>
      <c r="AA20" s="495">
        <v>44969.0</v>
      </c>
      <c r="AB20" s="42" t="s">
        <v>279</v>
      </c>
      <c r="AC20" s="110" t="s">
        <v>280</v>
      </c>
    </row>
    <row r="21">
      <c r="A21" s="116" t="s">
        <v>97</v>
      </c>
      <c r="B21" s="420" t="s">
        <v>33</v>
      </c>
      <c r="C21" s="495">
        <v>44964.0</v>
      </c>
      <c r="D21" s="96" t="s">
        <v>209</v>
      </c>
      <c r="E21" s="110" t="s">
        <v>210</v>
      </c>
      <c r="F21" s="421" t="s">
        <v>46</v>
      </c>
      <c r="G21" s="495">
        <v>44965.0</v>
      </c>
      <c r="H21" s="96" t="s">
        <v>209</v>
      </c>
      <c r="I21" s="110" t="s">
        <v>210</v>
      </c>
      <c r="J21" s="420" t="s">
        <v>36</v>
      </c>
      <c r="K21" s="495">
        <v>44966.0</v>
      </c>
      <c r="L21" s="96" t="s">
        <v>209</v>
      </c>
      <c r="M21" s="110" t="s">
        <v>210</v>
      </c>
      <c r="N21" s="420" t="s">
        <v>37</v>
      </c>
      <c r="O21" s="495">
        <v>44967.0</v>
      </c>
      <c r="P21" s="96" t="s">
        <v>25</v>
      </c>
      <c r="Q21" s="110" t="s">
        <v>25</v>
      </c>
      <c r="R21" s="420" t="s">
        <v>40</v>
      </c>
      <c r="S21" s="495">
        <v>44968.0</v>
      </c>
      <c r="T21" s="114" t="s">
        <v>104</v>
      </c>
      <c r="U21" s="110" t="s">
        <v>225</v>
      </c>
      <c r="V21" s="96" t="s">
        <v>43</v>
      </c>
      <c r="W21" s="495">
        <v>44969.0</v>
      </c>
      <c r="X21" s="114" t="s">
        <v>104</v>
      </c>
      <c r="Y21" s="110" t="s">
        <v>225</v>
      </c>
      <c r="Z21" s="420" t="s">
        <v>44</v>
      </c>
      <c r="AA21" s="495">
        <v>44970.0</v>
      </c>
      <c r="AB21" s="96" t="s">
        <v>275</v>
      </c>
      <c r="AC21" s="110" t="s">
        <v>1001</v>
      </c>
    </row>
    <row r="22">
      <c r="A22" s="109" t="s">
        <v>403</v>
      </c>
      <c r="B22" s="420" t="s">
        <v>33</v>
      </c>
      <c r="C22" s="495">
        <v>44964.0</v>
      </c>
      <c r="D22" s="96" t="s">
        <v>281</v>
      </c>
      <c r="E22" s="110" t="s">
        <v>318</v>
      </c>
      <c r="F22" s="421" t="s">
        <v>46</v>
      </c>
      <c r="G22" s="495">
        <v>44965.0</v>
      </c>
      <c r="H22" s="96" t="s">
        <v>577</v>
      </c>
      <c r="I22" s="110" t="s">
        <v>318</v>
      </c>
      <c r="J22" s="420" t="s">
        <v>36</v>
      </c>
      <c r="K22" s="495">
        <v>44966.0</v>
      </c>
      <c r="L22" s="96" t="s">
        <v>577</v>
      </c>
      <c r="M22" s="110" t="s">
        <v>318</v>
      </c>
      <c r="N22" s="420" t="s">
        <v>37</v>
      </c>
      <c r="O22" s="495">
        <v>44967.0</v>
      </c>
      <c r="P22" s="96" t="s">
        <v>215</v>
      </c>
      <c r="Q22" s="111" t="s">
        <v>129</v>
      </c>
      <c r="R22" s="420" t="s">
        <v>40</v>
      </c>
      <c r="S22" s="495">
        <v>44968.0</v>
      </c>
      <c r="T22" s="114" t="s">
        <v>25</v>
      </c>
      <c r="U22" s="110" t="s">
        <v>25</v>
      </c>
      <c r="V22" s="96" t="s">
        <v>43</v>
      </c>
      <c r="W22" s="495">
        <v>44969.0</v>
      </c>
      <c r="X22" s="114" t="s">
        <v>100</v>
      </c>
      <c r="Y22" s="110" t="s">
        <v>101</v>
      </c>
      <c r="Z22" s="420" t="s">
        <v>44</v>
      </c>
      <c r="AA22" s="495">
        <v>44970.0</v>
      </c>
      <c r="AB22" s="96" t="s">
        <v>784</v>
      </c>
      <c r="AC22" s="110" t="s">
        <v>800</v>
      </c>
    </row>
    <row r="23">
      <c r="A23" s="109" t="s">
        <v>82</v>
      </c>
      <c r="B23" s="420" t="s">
        <v>33</v>
      </c>
      <c r="C23" s="495">
        <v>44964.0</v>
      </c>
      <c r="D23" s="38" t="s">
        <v>25</v>
      </c>
      <c r="E23" s="108" t="s">
        <v>25</v>
      </c>
      <c r="F23" s="421" t="s">
        <v>46</v>
      </c>
      <c r="G23" s="495">
        <v>44965.0</v>
      </c>
      <c r="H23" s="38" t="s">
        <v>51</v>
      </c>
      <c r="I23" s="108" t="s">
        <v>51</v>
      </c>
      <c r="J23" s="420" t="s">
        <v>36</v>
      </c>
      <c r="K23" s="495">
        <v>44966.0</v>
      </c>
      <c r="L23" s="38" t="s">
        <v>643</v>
      </c>
      <c r="M23" s="108" t="s">
        <v>51</v>
      </c>
      <c r="N23" s="420" t="s">
        <v>37</v>
      </c>
      <c r="O23" s="495">
        <v>44967.0</v>
      </c>
      <c r="P23" s="38" t="s">
        <v>329</v>
      </c>
      <c r="Q23" s="108" t="s">
        <v>51</v>
      </c>
      <c r="R23" s="420" t="s">
        <v>40</v>
      </c>
      <c r="S23" s="495">
        <v>44968.0</v>
      </c>
      <c r="T23" s="38" t="s">
        <v>643</v>
      </c>
      <c r="U23" s="108" t="s">
        <v>51</v>
      </c>
      <c r="V23" s="96" t="s">
        <v>43</v>
      </c>
      <c r="W23" s="495">
        <v>44969.0</v>
      </c>
      <c r="X23" s="108" t="s">
        <v>51</v>
      </c>
      <c r="Y23" s="108" t="s">
        <v>51</v>
      </c>
      <c r="Z23" s="420" t="s">
        <v>44</v>
      </c>
      <c r="AA23" s="495">
        <v>44970.0</v>
      </c>
      <c r="AB23" s="40" t="s">
        <v>51</v>
      </c>
      <c r="AC23" s="40" t="s">
        <v>51</v>
      </c>
    </row>
    <row r="24">
      <c r="A24" s="35" t="s">
        <v>50</v>
      </c>
      <c r="B24" s="43" t="s">
        <v>19</v>
      </c>
      <c r="C24" s="495">
        <v>44963.0</v>
      </c>
      <c r="D24" s="38" t="s">
        <v>650</v>
      </c>
      <c r="E24" s="40" t="s">
        <v>23</v>
      </c>
      <c r="F24" s="66" t="s">
        <v>22</v>
      </c>
      <c r="G24" s="495">
        <v>44964.0</v>
      </c>
      <c r="H24" s="40" t="s">
        <v>51</v>
      </c>
      <c r="I24" s="40" t="s">
        <v>51</v>
      </c>
      <c r="J24" s="95" t="s">
        <v>24</v>
      </c>
      <c r="K24" s="495">
        <v>44966.0</v>
      </c>
      <c r="L24" s="96" t="s">
        <v>25</v>
      </c>
      <c r="M24" s="110" t="s">
        <v>25</v>
      </c>
      <c r="N24" s="420" t="s">
        <v>37</v>
      </c>
      <c r="O24" s="495">
        <v>44967.0</v>
      </c>
      <c r="P24" s="96" t="s">
        <v>1002</v>
      </c>
      <c r="Q24" s="110" t="s">
        <v>341</v>
      </c>
      <c r="R24" s="66" t="s">
        <v>56</v>
      </c>
      <c r="S24" s="495">
        <v>44967.0</v>
      </c>
      <c r="T24" s="42" t="s">
        <v>211</v>
      </c>
      <c r="U24" s="40" t="s">
        <v>49</v>
      </c>
      <c r="V24" s="96" t="s">
        <v>43</v>
      </c>
      <c r="W24" s="495">
        <v>44969.0</v>
      </c>
      <c r="X24" s="145" t="s">
        <v>49</v>
      </c>
      <c r="Y24" s="148" t="s">
        <v>49</v>
      </c>
      <c r="Z24" s="420" t="s">
        <v>44</v>
      </c>
      <c r="AA24" s="495">
        <v>44970.0</v>
      </c>
      <c r="AB24" s="145" t="s">
        <v>51</v>
      </c>
      <c r="AC24" s="148" t="s">
        <v>49</v>
      </c>
    </row>
    <row r="25">
      <c r="A25" s="368"/>
      <c r="B25" s="361"/>
      <c r="C25" s="361"/>
      <c r="D25" s="3"/>
      <c r="E25" s="4"/>
      <c r="F25" s="124"/>
      <c r="G25" s="124"/>
      <c r="H25" s="6" t="s">
        <v>23</v>
      </c>
      <c r="I25" s="4"/>
      <c r="J25" s="124"/>
      <c r="K25" s="124"/>
      <c r="L25" s="7"/>
      <c r="M25" s="124"/>
      <c r="N25" s="8"/>
      <c r="O25" s="8"/>
      <c r="P25" s="8"/>
      <c r="Q25" s="126"/>
      <c r="R25" s="8"/>
      <c r="S25" s="8"/>
      <c r="T25" s="9" t="s">
        <v>23</v>
      </c>
      <c r="U25" s="4"/>
      <c r="V25" s="8"/>
      <c r="W25" s="8"/>
      <c r="X25" s="431"/>
      <c r="Y25" s="4"/>
      <c r="Z25" s="8"/>
      <c r="AA25" s="8"/>
      <c r="AB25" s="8"/>
      <c r="AC25" s="126"/>
    </row>
    <row r="26">
      <c r="A26" s="7"/>
      <c r="B26" s="350"/>
      <c r="C26" s="350"/>
      <c r="D26" s="124"/>
      <c r="E26" s="351">
        <v>44963.0</v>
      </c>
      <c r="F26" s="387"/>
      <c r="G26" s="124"/>
      <c r="H26" s="124"/>
      <c r="I26" s="351">
        <v>44964.0</v>
      </c>
      <c r="J26" s="124"/>
      <c r="K26" s="124"/>
      <c r="L26" s="124"/>
      <c r="M26" s="351">
        <v>44965.0</v>
      </c>
      <c r="N26" s="8"/>
      <c r="O26" s="126"/>
      <c r="P26" s="126"/>
      <c r="Q26" s="405">
        <v>44966.0</v>
      </c>
      <c r="R26" s="126"/>
      <c r="S26" s="126"/>
      <c r="T26" s="126"/>
      <c r="U26" s="405">
        <v>44967.0</v>
      </c>
      <c r="V26" s="126"/>
      <c r="W26" s="126"/>
      <c r="X26" s="126"/>
      <c r="Y26" s="405">
        <v>44968.0</v>
      </c>
      <c r="Z26" s="126"/>
      <c r="AA26" s="126"/>
      <c r="AB26" s="126"/>
      <c r="AC26" s="405">
        <v>44969.0</v>
      </c>
    </row>
    <row r="27">
      <c r="A27" s="107"/>
      <c r="B27" s="26"/>
      <c r="C27" s="26"/>
      <c r="D27" s="26" t="s">
        <v>2</v>
      </c>
      <c r="E27" s="26" t="s">
        <v>7</v>
      </c>
      <c r="F27" s="26"/>
      <c r="G27" s="26"/>
      <c r="H27" s="26" t="s">
        <v>2</v>
      </c>
      <c r="I27" s="26" t="s">
        <v>7</v>
      </c>
      <c r="J27" s="26"/>
      <c r="K27" s="26"/>
      <c r="L27" s="26" t="s">
        <v>2</v>
      </c>
      <c r="M27" s="26" t="s">
        <v>8</v>
      </c>
      <c r="N27" s="28"/>
      <c r="O27" s="29"/>
      <c r="P27" s="29" t="s">
        <v>2</v>
      </c>
      <c r="Q27" s="29" t="s">
        <v>9</v>
      </c>
      <c r="R27" s="29"/>
      <c r="S27" s="29"/>
      <c r="T27" s="29" t="s">
        <v>2</v>
      </c>
      <c r="U27" s="29" t="s">
        <v>10</v>
      </c>
      <c r="V27" s="29"/>
      <c r="W27" s="29"/>
      <c r="X27" s="29" t="s">
        <v>2</v>
      </c>
      <c r="Y27" s="29" t="s">
        <v>11</v>
      </c>
      <c r="Z27" s="29"/>
      <c r="AA27" s="29"/>
      <c r="AB27" s="29" t="s">
        <v>2</v>
      </c>
      <c r="AC27" s="29" t="s">
        <v>12</v>
      </c>
    </row>
    <row r="28">
      <c r="A28" s="35" t="s">
        <v>123</v>
      </c>
      <c r="B28" s="275" t="s">
        <v>62</v>
      </c>
      <c r="C28" s="495">
        <v>44964.0</v>
      </c>
      <c r="D28" s="352" t="s">
        <v>25</v>
      </c>
      <c r="E28" s="353" t="s">
        <v>25</v>
      </c>
      <c r="F28" s="369" t="s">
        <v>131</v>
      </c>
      <c r="G28" s="495">
        <v>44965.0</v>
      </c>
      <c r="H28" s="352" t="s">
        <v>117</v>
      </c>
      <c r="I28" s="353" t="s">
        <v>538</v>
      </c>
      <c r="J28" s="369" t="s">
        <v>64</v>
      </c>
      <c r="K28" s="495">
        <v>44966.0</v>
      </c>
      <c r="L28" s="352" t="s">
        <v>117</v>
      </c>
      <c r="M28" s="353" t="s">
        <v>538</v>
      </c>
      <c r="N28" s="434" t="s">
        <v>67</v>
      </c>
      <c r="O28" s="495">
        <v>44967.0</v>
      </c>
      <c r="P28" s="131" t="s">
        <v>117</v>
      </c>
      <c r="Q28" s="433" t="s">
        <v>538</v>
      </c>
      <c r="R28" s="434" t="s">
        <v>78</v>
      </c>
      <c r="S28" s="495">
        <v>44968.0</v>
      </c>
      <c r="T28" s="131" t="s">
        <v>117</v>
      </c>
      <c r="U28" s="433" t="s">
        <v>538</v>
      </c>
      <c r="V28" s="434" t="s">
        <v>79</v>
      </c>
      <c r="W28" s="495">
        <v>44969.0</v>
      </c>
      <c r="X28" s="131" t="s">
        <v>25</v>
      </c>
      <c r="Y28" s="433" t="s">
        <v>25</v>
      </c>
      <c r="Z28" s="434" t="s">
        <v>27</v>
      </c>
      <c r="AA28" s="495">
        <v>44970.0</v>
      </c>
      <c r="AB28" s="131" t="s">
        <v>117</v>
      </c>
      <c r="AC28" s="433" t="s">
        <v>538</v>
      </c>
    </row>
    <row r="29">
      <c r="A29" s="35" t="s">
        <v>501</v>
      </c>
      <c r="B29" s="275" t="s">
        <v>33</v>
      </c>
      <c r="C29" s="495">
        <v>44964.0</v>
      </c>
      <c r="D29" s="352" t="s">
        <v>25</v>
      </c>
      <c r="E29" s="353" t="s">
        <v>25</v>
      </c>
      <c r="F29" s="369" t="s">
        <v>46</v>
      </c>
      <c r="G29" s="495">
        <v>44965.0</v>
      </c>
      <c r="H29" s="352" t="s">
        <v>124</v>
      </c>
      <c r="I29" s="353" t="s">
        <v>125</v>
      </c>
      <c r="J29" s="38" t="s">
        <v>36</v>
      </c>
      <c r="K29" s="495">
        <v>44966.0</v>
      </c>
      <c r="L29" s="352" t="s">
        <v>124</v>
      </c>
      <c r="M29" s="353" t="s">
        <v>125</v>
      </c>
      <c r="N29" s="96" t="s">
        <v>37</v>
      </c>
      <c r="O29" s="495">
        <v>44967.0</v>
      </c>
      <c r="P29" s="131" t="s">
        <v>124</v>
      </c>
      <c r="Q29" s="433" t="s">
        <v>125</v>
      </c>
      <c r="R29" s="435" t="s">
        <v>40</v>
      </c>
      <c r="S29" s="495">
        <v>44968.0</v>
      </c>
      <c r="T29" s="131" t="s">
        <v>124</v>
      </c>
      <c r="U29" s="111" t="s">
        <v>125</v>
      </c>
      <c r="V29" s="435" t="s">
        <v>43</v>
      </c>
      <c r="W29" s="495">
        <v>44969.0</v>
      </c>
      <c r="X29" s="131" t="s">
        <v>124</v>
      </c>
      <c r="Y29" s="433" t="s">
        <v>125</v>
      </c>
      <c r="Z29" s="96" t="s">
        <v>44</v>
      </c>
      <c r="AA29" s="495">
        <v>44970.0</v>
      </c>
      <c r="AB29" s="131" t="s">
        <v>124</v>
      </c>
      <c r="AC29" s="433" t="s">
        <v>125</v>
      </c>
    </row>
    <row r="30" ht="19.5" customHeight="1">
      <c r="A30" s="35" t="s">
        <v>50</v>
      </c>
      <c r="B30" s="369" t="s">
        <v>62</v>
      </c>
      <c r="C30" s="495">
        <v>44964.0</v>
      </c>
      <c r="D30" s="374" t="s">
        <v>117</v>
      </c>
      <c r="E30" s="374" t="s">
        <v>538</v>
      </c>
      <c r="J30" s="1"/>
      <c r="K30" s="45"/>
      <c r="L30" s="1"/>
      <c r="M30" s="1"/>
      <c r="V30" s="432" t="s">
        <v>79</v>
      </c>
      <c r="W30" s="498">
        <v>44969.0</v>
      </c>
      <c r="X30" s="147" t="s">
        <v>121</v>
      </c>
      <c r="Y30" s="147" t="s">
        <v>49</v>
      </c>
    </row>
    <row r="31" ht="19.5" customHeight="1">
      <c r="A31" s="35" t="s">
        <v>45</v>
      </c>
      <c r="B31" s="275" t="s">
        <v>33</v>
      </c>
      <c r="C31" s="495">
        <v>44964.0</v>
      </c>
      <c r="D31" s="374" t="s">
        <v>124</v>
      </c>
      <c r="E31" s="374" t="s">
        <v>125</v>
      </c>
      <c r="F31" s="369" t="s">
        <v>46</v>
      </c>
      <c r="G31" s="495">
        <v>44965.0</v>
      </c>
      <c r="H31" s="374" t="s">
        <v>124</v>
      </c>
      <c r="I31" s="374" t="s">
        <v>125</v>
      </c>
    </row>
    <row r="32">
      <c r="A32" s="68" t="s">
        <v>54</v>
      </c>
      <c r="H32" s="140"/>
      <c r="I32" s="140"/>
      <c r="T32" s="141"/>
      <c r="U32" s="141"/>
      <c r="V32" s="436" t="s">
        <v>43</v>
      </c>
      <c r="W32" s="498">
        <v>44969.0</v>
      </c>
      <c r="X32" s="40" t="s">
        <v>643</v>
      </c>
      <c r="Y32" s="40" t="s">
        <v>51</v>
      </c>
      <c r="Z32" s="297"/>
      <c r="AA32" s="200"/>
      <c r="AB32" s="111"/>
      <c r="AC32" s="111"/>
    </row>
    <row r="33">
      <c r="H33" s="6" t="s">
        <v>49</v>
      </c>
      <c r="I33" s="4"/>
      <c r="T33" s="9" t="s">
        <v>49</v>
      </c>
      <c r="U33" s="4"/>
    </row>
    <row r="34">
      <c r="A34" s="7"/>
      <c r="B34" s="350"/>
      <c r="C34" s="350"/>
      <c r="D34" s="124"/>
      <c r="E34" s="351">
        <v>44963.0</v>
      </c>
      <c r="F34" s="387"/>
      <c r="G34" s="124"/>
      <c r="H34" s="124"/>
      <c r="I34" s="351">
        <v>44964.0</v>
      </c>
      <c r="J34" s="124"/>
      <c r="K34" s="124"/>
      <c r="L34" s="124"/>
      <c r="M34" s="351">
        <v>44965.0</v>
      </c>
      <c r="N34" s="8"/>
      <c r="O34" s="126"/>
      <c r="P34" s="126"/>
      <c r="Q34" s="405">
        <v>44966.0</v>
      </c>
      <c r="R34" s="126"/>
      <c r="S34" s="126"/>
      <c r="T34" s="126"/>
      <c r="U34" s="405">
        <v>44967.0</v>
      </c>
      <c r="V34" s="126"/>
      <c r="W34" s="126"/>
      <c r="X34" s="126"/>
      <c r="Y34" s="405">
        <v>44968.0</v>
      </c>
      <c r="Z34" s="126"/>
      <c r="AA34" s="126"/>
      <c r="AB34" s="126"/>
      <c r="AC34" s="405">
        <v>44969.0</v>
      </c>
    </row>
    <row r="35">
      <c r="A35" s="107"/>
      <c r="B35" s="26"/>
      <c r="C35" s="26"/>
      <c r="D35" s="26" t="s">
        <v>2</v>
      </c>
      <c r="E35" s="26" t="s">
        <v>7</v>
      </c>
      <c r="F35" s="26"/>
      <c r="G35" s="26"/>
      <c r="H35" s="26" t="s">
        <v>2</v>
      </c>
      <c r="I35" s="26" t="s">
        <v>7</v>
      </c>
      <c r="L35" s="26" t="s">
        <v>2</v>
      </c>
      <c r="M35" s="26" t="s">
        <v>7</v>
      </c>
      <c r="P35" s="29" t="s">
        <v>2</v>
      </c>
      <c r="Q35" s="29" t="s">
        <v>7</v>
      </c>
      <c r="T35" s="29" t="s">
        <v>2</v>
      </c>
      <c r="U35" s="29" t="s">
        <v>7</v>
      </c>
      <c r="X35" s="29" t="s">
        <v>2</v>
      </c>
      <c r="Y35" s="29" t="s">
        <v>7</v>
      </c>
      <c r="AB35" s="29" t="s">
        <v>2</v>
      </c>
      <c r="AC35" s="29" t="s">
        <v>7</v>
      </c>
    </row>
    <row r="36">
      <c r="A36" s="67" t="s">
        <v>50</v>
      </c>
      <c r="B36" s="43" t="s">
        <v>19</v>
      </c>
      <c r="C36" s="495">
        <v>44963.0</v>
      </c>
      <c r="D36" s="145" t="s">
        <v>31</v>
      </c>
      <c r="E36" s="40" t="s">
        <v>23</v>
      </c>
      <c r="F36" s="66" t="s">
        <v>22</v>
      </c>
      <c r="G36" s="495">
        <v>44964.0</v>
      </c>
      <c r="H36" s="147" t="s">
        <v>51</v>
      </c>
      <c r="I36" s="147" t="s">
        <v>51</v>
      </c>
      <c r="J36" s="38" t="s">
        <v>24</v>
      </c>
      <c r="K36" s="495">
        <v>44965.0</v>
      </c>
      <c r="L36" s="147" t="s">
        <v>25</v>
      </c>
      <c r="M36" s="147" t="s">
        <v>25</v>
      </c>
      <c r="N36" s="43" t="s">
        <v>26</v>
      </c>
      <c r="O36" s="495">
        <v>44966.0</v>
      </c>
      <c r="P36" s="147" t="s">
        <v>31</v>
      </c>
      <c r="Q36" s="147" t="s">
        <v>31</v>
      </c>
      <c r="R36" s="435" t="s">
        <v>40</v>
      </c>
      <c r="S36" s="495">
        <v>44968.0</v>
      </c>
      <c r="T36" s="131" t="s">
        <v>955</v>
      </c>
      <c r="U36" s="147" t="s">
        <v>31</v>
      </c>
      <c r="V36" s="435" t="s">
        <v>43</v>
      </c>
      <c r="W36" s="495">
        <v>44969.0</v>
      </c>
      <c r="X36" s="434" t="s">
        <v>581</v>
      </c>
      <c r="Y36" s="297" t="s">
        <v>106</v>
      </c>
      <c r="Z36" s="96" t="s">
        <v>44</v>
      </c>
      <c r="AA36" s="495">
        <v>44970.0</v>
      </c>
      <c r="AB36" s="131" t="s">
        <v>955</v>
      </c>
      <c r="AC36" s="147" t="s">
        <v>51</v>
      </c>
    </row>
    <row r="37">
      <c r="A37" s="152" t="s">
        <v>45</v>
      </c>
      <c r="B37" s="171"/>
      <c r="C37" s="171"/>
      <c r="D37" s="609"/>
      <c r="E37" s="609"/>
      <c r="F37" s="438"/>
      <c r="G37" s="439"/>
      <c r="H37" s="637"/>
      <c r="I37" s="637"/>
      <c r="J37" s="40" t="s">
        <v>36</v>
      </c>
      <c r="K37" s="498">
        <v>44966.0</v>
      </c>
      <c r="L37" s="147" t="s">
        <v>955</v>
      </c>
      <c r="M37" s="742" t="s">
        <v>138</v>
      </c>
      <c r="N37" s="155"/>
      <c r="O37" s="165"/>
      <c r="P37" s="16"/>
      <c r="Q37" s="12"/>
      <c r="R37" s="153"/>
      <c r="S37" s="171"/>
      <c r="T37" s="637"/>
      <c r="U37" s="637"/>
      <c r="V37" s="444"/>
      <c r="W37" s="153"/>
      <c r="X37" s="444"/>
      <c r="Y37" s="438"/>
      <c r="Z37" s="153"/>
      <c r="AA37" s="153"/>
      <c r="AB37" s="153"/>
      <c r="AC37" s="438"/>
    </row>
    <row r="38">
      <c r="A38" s="165"/>
      <c r="B38" s="171"/>
      <c r="C38" s="171"/>
      <c r="D38" s="437"/>
      <c r="E38" s="81"/>
      <c r="F38" s="438"/>
      <c r="G38" s="439"/>
      <c r="H38" s="440" t="s">
        <v>499</v>
      </c>
      <c r="I38" s="4"/>
      <c r="J38" s="441"/>
      <c r="K38" s="442"/>
      <c r="L38" s="155"/>
      <c r="M38" s="15"/>
      <c r="N38" s="155"/>
      <c r="O38" s="165"/>
      <c r="P38" s="16"/>
      <c r="Q38" s="12"/>
      <c r="R38" s="153"/>
      <c r="S38" s="171"/>
      <c r="T38" s="440" t="s">
        <v>499</v>
      </c>
      <c r="U38" s="4"/>
      <c r="V38" s="444"/>
      <c r="W38" s="444"/>
      <c r="X38" s="444"/>
      <c r="Y38" s="438"/>
      <c r="Z38" s="153"/>
      <c r="AA38" s="153"/>
      <c r="AB38" s="153"/>
      <c r="AC38" s="438"/>
    </row>
    <row r="39">
      <c r="A39" s="7"/>
      <c r="B39" s="350"/>
      <c r="C39" s="350"/>
      <c r="D39" s="124"/>
      <c r="E39" s="351">
        <v>44963.0</v>
      </c>
      <c r="F39" s="387"/>
      <c r="G39" s="124"/>
      <c r="H39" s="124"/>
      <c r="I39" s="351">
        <v>44964.0</v>
      </c>
      <c r="J39" s="124"/>
      <c r="K39" s="124"/>
      <c r="L39" s="124"/>
      <c r="M39" s="351">
        <v>44965.0</v>
      </c>
      <c r="N39" s="8"/>
      <c r="O39" s="126"/>
      <c r="P39" s="126"/>
      <c r="Q39" s="405">
        <v>44966.0</v>
      </c>
      <c r="R39" s="126"/>
      <c r="S39" s="126"/>
      <c r="T39" s="126"/>
      <c r="U39" s="405">
        <v>44967.0</v>
      </c>
      <c r="V39" s="126"/>
      <c r="W39" s="126"/>
      <c r="X39" s="126"/>
      <c r="Y39" s="405">
        <v>44968.0</v>
      </c>
      <c r="Z39" s="126"/>
      <c r="AA39" s="126"/>
      <c r="AB39" s="126"/>
      <c r="AC39" s="405">
        <v>44969.0</v>
      </c>
    </row>
    <row r="40">
      <c r="A40" s="15"/>
      <c r="B40" s="177"/>
      <c r="C40" s="177"/>
      <c r="D40" s="447" t="s">
        <v>2</v>
      </c>
      <c r="E40" s="448" t="s">
        <v>3</v>
      </c>
      <c r="F40" s="448"/>
      <c r="G40" s="448"/>
      <c r="H40" s="448" t="s">
        <v>2</v>
      </c>
      <c r="I40" s="448" t="s">
        <v>7</v>
      </c>
      <c r="J40" s="447"/>
      <c r="K40" s="449"/>
      <c r="L40" s="447" t="s">
        <v>2</v>
      </c>
      <c r="M40" s="447" t="s">
        <v>8</v>
      </c>
      <c r="N40" s="741"/>
      <c r="O40" s="447"/>
      <c r="P40" s="447" t="s">
        <v>2</v>
      </c>
      <c r="Q40" s="447" t="s">
        <v>9</v>
      </c>
      <c r="R40" s="448"/>
      <c r="S40" s="448"/>
      <c r="T40" s="448" t="s">
        <v>2</v>
      </c>
      <c r="U40" s="448" t="s">
        <v>10</v>
      </c>
      <c r="V40" s="448"/>
      <c r="W40" s="448"/>
      <c r="X40" s="448" t="s">
        <v>2</v>
      </c>
      <c r="Y40" s="448" t="s">
        <v>11</v>
      </c>
      <c r="Z40" s="448"/>
      <c r="AA40" s="448"/>
      <c r="AB40" s="448" t="s">
        <v>2</v>
      </c>
      <c r="AC40" s="448" t="s">
        <v>12</v>
      </c>
    </row>
    <row r="41">
      <c r="A41" s="726" t="s">
        <v>52</v>
      </c>
      <c r="B41" s="95" t="s">
        <v>62</v>
      </c>
      <c r="C41" s="495">
        <v>44964.0</v>
      </c>
      <c r="D41" s="95" t="s">
        <v>288</v>
      </c>
      <c r="E41" s="742" t="s">
        <v>51</v>
      </c>
      <c r="F41" s="752" t="s">
        <v>131</v>
      </c>
      <c r="G41" s="495">
        <v>44965.0</v>
      </c>
      <c r="H41" s="95" t="s">
        <v>292</v>
      </c>
      <c r="I41" s="742" t="s">
        <v>51</v>
      </c>
      <c r="J41" s="752" t="s">
        <v>64</v>
      </c>
      <c r="K41" s="495">
        <v>44966.0</v>
      </c>
      <c r="L41" s="131" t="s">
        <v>1003</v>
      </c>
      <c r="M41" s="111" t="s">
        <v>307</v>
      </c>
      <c r="N41" s="96" t="s">
        <v>67</v>
      </c>
      <c r="O41" s="495">
        <v>44967.0</v>
      </c>
      <c r="P41" s="131" t="s">
        <v>581</v>
      </c>
      <c r="Q41" s="147" t="s">
        <v>31</v>
      </c>
      <c r="R41" s="435" t="s">
        <v>40</v>
      </c>
      <c r="S41" s="495">
        <v>44968.0</v>
      </c>
      <c r="T41" s="95" t="s">
        <v>31</v>
      </c>
      <c r="U41" s="98" t="s">
        <v>31</v>
      </c>
      <c r="V41" s="435" t="s">
        <v>43</v>
      </c>
      <c r="W41" s="495">
        <v>44969.0</v>
      </c>
      <c r="X41" s="95" t="s">
        <v>25</v>
      </c>
      <c r="Y41" s="98" t="s">
        <v>25</v>
      </c>
      <c r="Z41" s="96" t="s">
        <v>27</v>
      </c>
      <c r="AA41" s="495">
        <v>44970.0</v>
      </c>
      <c r="AB41" s="300" t="s">
        <v>51</v>
      </c>
      <c r="AC41" s="300" t="s">
        <v>1</v>
      </c>
    </row>
    <row r="42">
      <c r="A42" s="67"/>
      <c r="D42" s="68"/>
    </row>
    <row r="43">
      <c r="A43" s="67" t="s">
        <v>18</v>
      </c>
      <c r="D43" s="68" t="s">
        <v>172</v>
      </c>
    </row>
    <row r="44">
      <c r="A44" s="67" t="s">
        <v>52</v>
      </c>
      <c r="D44" s="68" t="s">
        <v>172</v>
      </c>
    </row>
    <row r="45">
      <c r="A45" s="67" t="s">
        <v>176</v>
      </c>
      <c r="D45" s="68" t="s">
        <v>171</v>
      </c>
    </row>
    <row r="46">
      <c r="A46" s="67" t="s">
        <v>54</v>
      </c>
      <c r="D46" s="68" t="s">
        <v>175</v>
      </c>
      <c r="Y46" s="228"/>
      <c r="Z46" s="228"/>
    </row>
    <row r="47">
      <c r="A47" s="67" t="s">
        <v>88</v>
      </c>
      <c r="D47" s="68" t="s">
        <v>169</v>
      </c>
    </row>
    <row r="48">
      <c r="A48" s="225" t="s">
        <v>403</v>
      </c>
      <c r="B48" s="152"/>
      <c r="C48" s="153"/>
      <c r="D48" s="152" t="s">
        <v>170</v>
      </c>
      <c r="E48" s="153"/>
      <c r="F48" s="153"/>
    </row>
    <row r="49">
      <c r="A49" s="225" t="s">
        <v>82</v>
      </c>
      <c r="B49" s="152"/>
      <c r="C49" s="153"/>
      <c r="D49" s="152" t="s">
        <v>175</v>
      </c>
      <c r="E49" s="153"/>
      <c r="F49" s="153"/>
    </row>
    <row r="50">
      <c r="A50" s="225" t="s">
        <v>97</v>
      </c>
      <c r="B50" s="152"/>
      <c r="C50" s="153"/>
      <c r="D50" s="68" t="s">
        <v>168</v>
      </c>
      <c r="E50" s="153"/>
      <c r="F50" s="153"/>
    </row>
    <row r="51">
      <c r="A51" s="225" t="s">
        <v>123</v>
      </c>
      <c r="B51" s="152"/>
      <c r="C51" s="153"/>
      <c r="D51" s="152" t="s">
        <v>695</v>
      </c>
      <c r="E51" s="236"/>
      <c r="F51" s="153"/>
    </row>
    <row r="52">
      <c r="A52" s="225" t="s">
        <v>501</v>
      </c>
      <c r="B52" s="152"/>
      <c r="C52" s="153"/>
      <c r="D52" s="152" t="s">
        <v>546</v>
      </c>
      <c r="E52" s="236"/>
      <c r="F52" s="153"/>
    </row>
    <row r="53">
      <c r="A53" s="225" t="s">
        <v>69</v>
      </c>
      <c r="B53" s="152"/>
      <c r="C53" s="153"/>
      <c r="D53" s="152" t="s">
        <v>171</v>
      </c>
      <c r="E53" s="236"/>
      <c r="F53" s="153"/>
    </row>
    <row r="54">
      <c r="A54" s="225" t="s">
        <v>45</v>
      </c>
      <c r="B54" s="153"/>
      <c r="C54" s="153"/>
      <c r="D54" s="152" t="s">
        <v>174</v>
      </c>
      <c r="E54" s="136"/>
      <c r="F54" s="117"/>
    </row>
    <row r="55">
      <c r="A55" s="153"/>
      <c r="B55" s="153"/>
      <c r="C55" s="153"/>
      <c r="D55" s="153"/>
      <c r="E55" s="136"/>
      <c r="F55" s="117"/>
    </row>
    <row r="56">
      <c r="A56" s="153"/>
      <c r="B56" s="153"/>
      <c r="C56" s="153"/>
      <c r="D56" s="153" t="s">
        <v>1</v>
      </c>
      <c r="E56" s="136">
        <v>53.0</v>
      </c>
      <c r="F56" s="117"/>
    </row>
    <row r="57">
      <c r="A57" s="153"/>
      <c r="B57" s="153"/>
      <c r="C57" s="153"/>
      <c r="D57" s="153" t="s">
        <v>547</v>
      </c>
      <c r="E57" s="136"/>
      <c r="F57" s="153"/>
    </row>
    <row r="58">
      <c r="A58" s="153"/>
      <c r="B58" s="153"/>
      <c r="C58" s="153"/>
      <c r="D58" s="153" t="s">
        <v>31</v>
      </c>
      <c r="E58" s="152"/>
      <c r="F58" s="153"/>
    </row>
    <row r="59">
      <c r="A59" s="153"/>
      <c r="B59" s="153"/>
      <c r="C59" s="153"/>
      <c r="D59" s="153" t="s">
        <v>23</v>
      </c>
      <c r="E59" s="136">
        <v>73.5</v>
      </c>
      <c r="F59" s="153"/>
    </row>
    <row r="60">
      <c r="A60" s="153"/>
      <c r="B60" s="153"/>
      <c r="C60" s="153"/>
      <c r="D60" s="152" t="s">
        <v>49</v>
      </c>
      <c r="E60" s="380">
        <v>23.0</v>
      </c>
      <c r="F60" s="153"/>
    </row>
    <row r="61">
      <c r="D61" s="68" t="s">
        <v>51</v>
      </c>
      <c r="E61" s="99">
        <v>161.0</v>
      </c>
    </row>
  </sheetData>
  <mergeCells count="17">
    <mergeCell ref="D1:E1"/>
    <mergeCell ref="H1:I1"/>
    <mergeCell ref="T1:U1"/>
    <mergeCell ref="H8:I8"/>
    <mergeCell ref="T8:U8"/>
    <mergeCell ref="H16:I16"/>
    <mergeCell ref="T16:U16"/>
    <mergeCell ref="D38:E38"/>
    <mergeCell ref="H38:I38"/>
    <mergeCell ref="T38:U38"/>
    <mergeCell ref="D16:E16"/>
    <mergeCell ref="D25:E25"/>
    <mergeCell ref="H25:I25"/>
    <mergeCell ref="T25:U25"/>
    <mergeCell ref="X25:Y25"/>
    <mergeCell ref="H33:I33"/>
    <mergeCell ref="T33:U3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75"/>
    <col customWidth="1" min="3" max="3" width="11.13"/>
    <col customWidth="1" min="4" max="4" width="6.5"/>
    <col customWidth="1" min="5" max="5" width="11.13"/>
    <col customWidth="1" min="6" max="6" width="9.5"/>
    <col customWidth="1" min="7" max="7" width="11.13"/>
    <col customWidth="1" min="8" max="8" width="8.25"/>
    <col customWidth="1" min="9" max="9" width="5.63"/>
    <col customWidth="1" min="10" max="10" width="6.75"/>
    <col customWidth="1" min="11" max="11" width="7.75"/>
    <col customWidth="1" min="12" max="12" width="11.0"/>
  </cols>
  <sheetData>
    <row r="1">
      <c r="A1" s="337" t="s">
        <v>495</v>
      </c>
      <c r="B1" s="386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15</v>
      </c>
      <c r="I1" s="337" t="s">
        <v>6</v>
      </c>
      <c r="J1" s="337" t="s">
        <v>187</v>
      </c>
      <c r="K1" s="337" t="s">
        <v>188</v>
      </c>
      <c r="L1" s="337" t="s">
        <v>167</v>
      </c>
    </row>
    <row r="2">
      <c r="A2" s="338">
        <v>44910.0</v>
      </c>
      <c r="B2" s="68" t="s">
        <v>52</v>
      </c>
      <c r="C2" s="68" t="s">
        <v>499</v>
      </c>
      <c r="D2" s="341" t="s">
        <v>168</v>
      </c>
      <c r="E2" s="338">
        <v>44911.0</v>
      </c>
      <c r="F2" s="339">
        <v>0.0</v>
      </c>
      <c r="G2" s="339">
        <v>0.4583333333333333</v>
      </c>
      <c r="H2" s="68">
        <v>11.0</v>
      </c>
      <c r="I2" s="68">
        <v>3.0</v>
      </c>
      <c r="J2" s="68">
        <v>3.0</v>
      </c>
      <c r="K2" s="68">
        <v>6.0</v>
      </c>
      <c r="L2" s="68" t="s">
        <v>636</v>
      </c>
    </row>
    <row r="3">
      <c r="A3" s="338">
        <v>44910.0</v>
      </c>
      <c r="B3" s="68" t="s">
        <v>123</v>
      </c>
      <c r="C3" s="68" t="s">
        <v>23</v>
      </c>
      <c r="D3" s="341" t="s">
        <v>168</v>
      </c>
      <c r="E3" s="338">
        <v>44911.0</v>
      </c>
      <c r="F3" s="339">
        <v>0.0625</v>
      </c>
      <c r="G3" s="339">
        <v>0.2916666666666667</v>
      </c>
      <c r="H3" s="68">
        <v>5.5</v>
      </c>
      <c r="I3" s="68">
        <v>0.0</v>
      </c>
      <c r="J3" s="68">
        <v>1.0</v>
      </c>
      <c r="K3" s="68">
        <v>4.5</v>
      </c>
    </row>
    <row r="4">
      <c r="A4" s="338">
        <v>44910.0</v>
      </c>
      <c r="B4" s="68" t="s">
        <v>501</v>
      </c>
      <c r="C4" s="68" t="s">
        <v>23</v>
      </c>
      <c r="D4" s="341" t="s">
        <v>168</v>
      </c>
      <c r="E4" s="338">
        <v>44911.0</v>
      </c>
      <c r="F4" s="68">
        <v>0.0</v>
      </c>
      <c r="G4" s="68">
        <v>0.0</v>
      </c>
      <c r="H4" s="68">
        <v>0.0</v>
      </c>
      <c r="I4" s="68">
        <v>0.0</v>
      </c>
      <c r="J4" s="68">
        <v>0.0</v>
      </c>
      <c r="K4" s="68">
        <v>0.0</v>
      </c>
      <c r="L4" s="68" t="s">
        <v>25</v>
      </c>
    </row>
    <row r="5">
      <c r="A5" s="338">
        <v>44910.0</v>
      </c>
      <c r="B5" s="68" t="s">
        <v>50</v>
      </c>
      <c r="C5" s="68" t="s">
        <v>31</v>
      </c>
      <c r="D5" s="341" t="s">
        <v>168</v>
      </c>
      <c r="E5" s="338">
        <v>44911.0</v>
      </c>
      <c r="F5" s="339">
        <v>0.20833333333333334</v>
      </c>
      <c r="G5" s="339">
        <v>0.2916666666666667</v>
      </c>
      <c r="H5" s="68">
        <v>2.0</v>
      </c>
      <c r="I5" s="68">
        <v>0.0</v>
      </c>
      <c r="J5" s="68">
        <v>0.0</v>
      </c>
      <c r="K5" s="68">
        <v>2.0</v>
      </c>
    </row>
    <row r="6">
      <c r="A6" s="338">
        <v>44910.0</v>
      </c>
      <c r="B6" s="68" t="s">
        <v>50</v>
      </c>
      <c r="C6" s="68" t="s">
        <v>23</v>
      </c>
      <c r="D6" s="341" t="s">
        <v>168</v>
      </c>
      <c r="E6" s="338">
        <v>44911.0</v>
      </c>
      <c r="F6" s="339">
        <v>0.2916666666666667</v>
      </c>
      <c r="G6" s="339">
        <v>0.5</v>
      </c>
      <c r="H6" s="68">
        <v>5.0</v>
      </c>
      <c r="I6" s="68">
        <v>0.0</v>
      </c>
      <c r="J6" s="68">
        <v>5.0</v>
      </c>
      <c r="K6" s="68">
        <v>0.0</v>
      </c>
    </row>
    <row r="7">
      <c r="A7" s="338">
        <v>44910.0</v>
      </c>
      <c r="B7" s="68" t="s">
        <v>45</v>
      </c>
      <c r="C7" s="68" t="s">
        <v>1</v>
      </c>
      <c r="D7" s="341" t="s">
        <v>168</v>
      </c>
      <c r="E7" s="338">
        <v>44911.0</v>
      </c>
      <c r="F7" s="339">
        <v>0.25</v>
      </c>
      <c r="G7" s="339">
        <v>0.5</v>
      </c>
      <c r="H7" s="68">
        <v>6.0</v>
      </c>
      <c r="I7" s="68">
        <v>0.0</v>
      </c>
      <c r="J7" s="68">
        <v>6.0</v>
      </c>
      <c r="K7" s="68">
        <v>0.0</v>
      </c>
    </row>
    <row r="8">
      <c r="A8" s="338">
        <v>44910.0</v>
      </c>
      <c r="B8" s="68" t="s">
        <v>69</v>
      </c>
      <c r="C8" s="68" t="s">
        <v>49</v>
      </c>
      <c r="D8" s="341" t="s">
        <v>168</v>
      </c>
      <c r="E8" s="338">
        <v>44911.0</v>
      </c>
      <c r="F8" s="339">
        <v>0.20833333333333334</v>
      </c>
      <c r="G8" s="339">
        <v>0.375</v>
      </c>
      <c r="H8" s="68">
        <v>4.0</v>
      </c>
      <c r="I8" s="68">
        <v>0.0</v>
      </c>
      <c r="J8" s="68">
        <v>3.0</v>
      </c>
      <c r="K8" s="68">
        <v>1.0</v>
      </c>
    </row>
    <row r="9">
      <c r="A9" s="338">
        <v>44910.0</v>
      </c>
      <c r="B9" s="68" t="s">
        <v>69</v>
      </c>
      <c r="C9" s="68" t="s">
        <v>31</v>
      </c>
      <c r="D9" s="341" t="s">
        <v>168</v>
      </c>
      <c r="E9" s="338">
        <v>44911.0</v>
      </c>
      <c r="F9" s="339">
        <v>0.375</v>
      </c>
      <c r="G9" s="339">
        <v>0.5625</v>
      </c>
      <c r="H9" s="68">
        <v>4.5</v>
      </c>
      <c r="I9" s="68">
        <v>0.5</v>
      </c>
      <c r="J9" s="68">
        <v>4.0</v>
      </c>
      <c r="K9" s="68">
        <v>0.0</v>
      </c>
    </row>
    <row r="10">
      <c r="A10" s="338">
        <v>44910.0</v>
      </c>
      <c r="B10" s="68" t="s">
        <v>403</v>
      </c>
      <c r="C10" s="68" t="s">
        <v>31</v>
      </c>
      <c r="D10" s="341" t="s">
        <v>168</v>
      </c>
      <c r="E10" s="338">
        <v>44911.0</v>
      </c>
      <c r="F10" s="68">
        <v>0.0</v>
      </c>
      <c r="G10" s="68">
        <v>0.0</v>
      </c>
      <c r="H10" s="68">
        <v>0.0</v>
      </c>
      <c r="I10" s="68">
        <v>0.0</v>
      </c>
      <c r="J10" s="68">
        <v>0.0</v>
      </c>
      <c r="K10" s="68">
        <v>0.0</v>
      </c>
      <c r="L10" s="68" t="s">
        <v>25</v>
      </c>
    </row>
    <row r="11">
      <c r="A11" s="338">
        <v>44910.0</v>
      </c>
      <c r="B11" s="68" t="s">
        <v>82</v>
      </c>
      <c r="C11" s="68" t="s">
        <v>31</v>
      </c>
      <c r="D11" s="341" t="s">
        <v>168</v>
      </c>
      <c r="E11" s="338">
        <v>44911.0</v>
      </c>
      <c r="F11" s="339">
        <v>0.7916666666666666</v>
      </c>
      <c r="G11" s="339">
        <v>0.5833333333333334</v>
      </c>
      <c r="H11" s="68">
        <v>7.0</v>
      </c>
      <c r="I11" s="68">
        <v>0.0</v>
      </c>
      <c r="J11" s="68">
        <v>7.0</v>
      </c>
      <c r="K11" s="68">
        <v>0.0</v>
      </c>
    </row>
    <row r="12">
      <c r="A12" s="338">
        <v>44911.0</v>
      </c>
      <c r="B12" s="68" t="s">
        <v>88</v>
      </c>
      <c r="C12" s="68" t="s">
        <v>31</v>
      </c>
      <c r="D12" s="341" t="s">
        <v>168</v>
      </c>
      <c r="E12" s="338">
        <v>44911.0</v>
      </c>
      <c r="F12" s="68">
        <v>0.0</v>
      </c>
      <c r="G12" s="68">
        <v>0.0</v>
      </c>
      <c r="H12" s="68">
        <v>0.0</v>
      </c>
      <c r="I12" s="68">
        <v>0.0</v>
      </c>
      <c r="J12" s="68">
        <v>0.0</v>
      </c>
      <c r="K12" s="68">
        <v>0.0</v>
      </c>
      <c r="L12" s="68" t="s">
        <v>25</v>
      </c>
    </row>
    <row r="13">
      <c r="A13" s="338">
        <v>44911.0</v>
      </c>
      <c r="B13" s="68" t="s">
        <v>50</v>
      </c>
      <c r="C13" s="68" t="s">
        <v>31</v>
      </c>
      <c r="D13" s="341" t="s">
        <v>168</v>
      </c>
      <c r="E13" s="338">
        <v>44911.0</v>
      </c>
      <c r="F13" s="339">
        <v>0.9583333333333334</v>
      </c>
      <c r="G13" s="339">
        <v>0.375</v>
      </c>
      <c r="H13" s="68">
        <v>10.0</v>
      </c>
      <c r="I13" s="68">
        <v>2.0</v>
      </c>
      <c r="J13" s="68">
        <v>1.0</v>
      </c>
      <c r="K13" s="68">
        <v>7.0</v>
      </c>
      <c r="L13" s="68" t="s">
        <v>1004</v>
      </c>
    </row>
    <row r="14">
      <c r="A14" s="338">
        <v>44911.0</v>
      </c>
      <c r="B14" s="68" t="s">
        <v>97</v>
      </c>
      <c r="C14" s="68" t="s">
        <v>60</v>
      </c>
      <c r="D14" s="341" t="s">
        <v>168</v>
      </c>
      <c r="E14" s="338">
        <v>44911.0</v>
      </c>
      <c r="F14" s="339">
        <v>0.9583333333333334</v>
      </c>
      <c r="G14" s="339">
        <v>0.125</v>
      </c>
      <c r="H14" s="68">
        <v>4.0</v>
      </c>
      <c r="I14" s="68">
        <v>0.0</v>
      </c>
      <c r="J14" s="68">
        <v>0.0</v>
      </c>
      <c r="K14" s="68">
        <v>4.0</v>
      </c>
      <c r="L14" s="68" t="s">
        <v>60</v>
      </c>
    </row>
    <row r="15">
      <c r="A15" s="338">
        <v>44911.0</v>
      </c>
      <c r="B15" s="68" t="s">
        <v>18</v>
      </c>
      <c r="C15" s="68" t="s">
        <v>1</v>
      </c>
      <c r="D15" s="341" t="s">
        <v>168</v>
      </c>
      <c r="E15" s="338">
        <v>44911.0</v>
      </c>
      <c r="F15" s="339">
        <v>0.9791666666666666</v>
      </c>
      <c r="G15" s="339">
        <v>0.25</v>
      </c>
      <c r="H15" s="68">
        <v>6.5</v>
      </c>
      <c r="I15" s="68">
        <v>0.0</v>
      </c>
      <c r="J15" s="68">
        <v>0.0</v>
      </c>
      <c r="K15" s="68">
        <v>6.5</v>
      </c>
    </row>
    <row r="16">
      <c r="A16" s="338">
        <v>44911.0</v>
      </c>
      <c r="B16" s="68" t="s">
        <v>54</v>
      </c>
      <c r="C16" s="68" t="s">
        <v>499</v>
      </c>
      <c r="D16" s="341" t="s">
        <v>170</v>
      </c>
      <c r="E16" s="338">
        <v>44912.0</v>
      </c>
      <c r="F16" s="339">
        <v>0.0</v>
      </c>
      <c r="G16" s="339">
        <v>0.20833333333333334</v>
      </c>
      <c r="H16" s="68">
        <v>5.0</v>
      </c>
      <c r="I16" s="68">
        <v>0.0</v>
      </c>
      <c r="J16" s="68">
        <v>0.0</v>
      </c>
      <c r="K16" s="68">
        <v>5.0</v>
      </c>
    </row>
    <row r="17">
      <c r="A17" s="338">
        <v>44911.0</v>
      </c>
      <c r="B17" s="68" t="s">
        <v>123</v>
      </c>
      <c r="C17" s="68" t="s">
        <v>23</v>
      </c>
      <c r="D17" s="341" t="s">
        <v>170</v>
      </c>
      <c r="E17" s="338">
        <v>44912.0</v>
      </c>
      <c r="F17" s="339">
        <v>0.0625</v>
      </c>
      <c r="G17" s="339">
        <v>0.2916666666666667</v>
      </c>
      <c r="H17" s="68">
        <v>5.5</v>
      </c>
      <c r="I17" s="68">
        <v>0.0</v>
      </c>
      <c r="J17" s="68">
        <v>1.0</v>
      </c>
      <c r="K17" s="68">
        <v>4.5</v>
      </c>
    </row>
    <row r="18">
      <c r="A18" s="338">
        <v>44911.0</v>
      </c>
      <c r="B18" s="68" t="s">
        <v>501</v>
      </c>
      <c r="C18" s="68" t="s">
        <v>23</v>
      </c>
      <c r="D18" s="341" t="s">
        <v>170</v>
      </c>
      <c r="E18" s="338">
        <v>44912.0</v>
      </c>
      <c r="F18" s="339">
        <v>0.2916666666666667</v>
      </c>
      <c r="G18" s="339">
        <v>0.5</v>
      </c>
      <c r="H18" s="68">
        <v>5.0</v>
      </c>
      <c r="I18" s="68">
        <v>0.0</v>
      </c>
      <c r="J18" s="68">
        <v>5.0</v>
      </c>
      <c r="K18" s="68">
        <v>0.0</v>
      </c>
    </row>
    <row r="19">
      <c r="A19" s="338">
        <v>44911.0</v>
      </c>
      <c r="B19" s="68" t="s">
        <v>52</v>
      </c>
      <c r="C19" s="68" t="s">
        <v>499</v>
      </c>
      <c r="D19" s="341" t="s">
        <v>170</v>
      </c>
      <c r="E19" s="338">
        <v>44912.0</v>
      </c>
      <c r="F19" s="339">
        <v>0.20833333333333334</v>
      </c>
      <c r="G19" s="339">
        <v>0.375</v>
      </c>
      <c r="H19" s="68">
        <v>4.0</v>
      </c>
      <c r="I19" s="68">
        <v>0.0</v>
      </c>
      <c r="J19" s="68">
        <v>3.0</v>
      </c>
      <c r="K19" s="68">
        <v>1.0</v>
      </c>
    </row>
    <row r="20">
      <c r="A20" s="338">
        <v>44911.0</v>
      </c>
      <c r="B20" s="68" t="s">
        <v>45</v>
      </c>
      <c r="C20" s="68" t="s">
        <v>1</v>
      </c>
      <c r="D20" s="341" t="s">
        <v>170</v>
      </c>
      <c r="E20" s="338">
        <v>44912.0</v>
      </c>
      <c r="F20" s="339">
        <v>0.25</v>
      </c>
      <c r="G20" s="339">
        <v>0.5416666666666666</v>
      </c>
      <c r="H20" s="68">
        <v>7.0</v>
      </c>
      <c r="I20" s="68">
        <v>0.0</v>
      </c>
      <c r="J20" s="68">
        <v>7.0</v>
      </c>
      <c r="K20" s="68">
        <v>0.0</v>
      </c>
    </row>
    <row r="21">
      <c r="A21" s="338">
        <v>44911.0</v>
      </c>
      <c r="B21" s="68" t="s">
        <v>69</v>
      </c>
      <c r="C21" s="68" t="s">
        <v>49</v>
      </c>
      <c r="D21" s="341" t="s">
        <v>170</v>
      </c>
      <c r="E21" s="338">
        <v>44912.0</v>
      </c>
      <c r="F21" s="339">
        <v>0.20833333333333334</v>
      </c>
      <c r="G21" s="339">
        <v>0.4166666666666667</v>
      </c>
      <c r="H21" s="68">
        <v>5.0</v>
      </c>
      <c r="I21" s="68">
        <v>0.0</v>
      </c>
      <c r="J21" s="68">
        <v>4.0</v>
      </c>
      <c r="K21" s="68">
        <v>1.0</v>
      </c>
    </row>
    <row r="22">
      <c r="A22" s="338">
        <v>44911.0</v>
      </c>
      <c r="B22" s="68" t="s">
        <v>82</v>
      </c>
      <c r="C22" s="68" t="s">
        <v>31</v>
      </c>
      <c r="D22" s="341" t="s">
        <v>170</v>
      </c>
      <c r="E22" s="338">
        <v>44912.0</v>
      </c>
      <c r="F22" s="339">
        <v>0.2708333333333333</v>
      </c>
      <c r="G22" s="339">
        <v>0.6041666666666666</v>
      </c>
      <c r="H22" s="68">
        <v>8.0</v>
      </c>
      <c r="I22" s="68">
        <v>0.0</v>
      </c>
      <c r="J22" s="68">
        <v>8.0</v>
      </c>
      <c r="K22" s="68">
        <v>0.0</v>
      </c>
    </row>
    <row r="23">
      <c r="A23" s="338">
        <v>44911.0</v>
      </c>
      <c r="B23" s="68" t="s">
        <v>403</v>
      </c>
      <c r="C23" s="68" t="s">
        <v>31</v>
      </c>
      <c r="D23" s="341" t="s">
        <v>170</v>
      </c>
      <c r="E23" s="338">
        <v>44912.0</v>
      </c>
      <c r="F23" s="339">
        <v>0.2916666666666667</v>
      </c>
      <c r="G23" s="339">
        <v>0.625</v>
      </c>
      <c r="H23" s="68">
        <v>8.0</v>
      </c>
      <c r="I23" s="68">
        <v>0.0</v>
      </c>
      <c r="J23" s="68">
        <v>8.0</v>
      </c>
      <c r="K23" s="68">
        <v>0.0</v>
      </c>
    </row>
    <row r="24">
      <c r="A24" s="338">
        <v>44912.0</v>
      </c>
      <c r="B24" s="68" t="s">
        <v>88</v>
      </c>
      <c r="C24" s="68" t="s">
        <v>31</v>
      </c>
      <c r="D24" s="341" t="s">
        <v>170</v>
      </c>
      <c r="E24" s="338">
        <v>44912.0</v>
      </c>
      <c r="F24" s="339">
        <v>0.9583333333333334</v>
      </c>
      <c r="G24" s="339">
        <v>0.2916666666666667</v>
      </c>
      <c r="H24" s="68">
        <v>8.0</v>
      </c>
      <c r="I24" s="68">
        <v>0.0</v>
      </c>
      <c r="J24" s="68">
        <v>1.0</v>
      </c>
      <c r="K24" s="68">
        <v>7.0</v>
      </c>
    </row>
    <row r="25">
      <c r="A25" s="338">
        <v>44912.0</v>
      </c>
      <c r="B25" s="68" t="s">
        <v>18</v>
      </c>
      <c r="C25" s="68" t="s">
        <v>1</v>
      </c>
      <c r="D25" s="341" t="s">
        <v>170</v>
      </c>
      <c r="E25" s="338">
        <v>44912.0</v>
      </c>
      <c r="F25" s="68">
        <v>0.0</v>
      </c>
      <c r="G25" s="68">
        <v>0.0</v>
      </c>
      <c r="H25" s="68">
        <v>0.0</v>
      </c>
      <c r="I25" s="68">
        <v>0.0</v>
      </c>
      <c r="J25" s="68">
        <v>0.0</v>
      </c>
      <c r="K25" s="68">
        <v>0.0</v>
      </c>
      <c r="L25" s="68" t="s">
        <v>25</v>
      </c>
    </row>
    <row r="26">
      <c r="A26" s="338">
        <v>44912.0</v>
      </c>
      <c r="B26" s="68" t="s">
        <v>50</v>
      </c>
      <c r="C26" s="68" t="s">
        <v>1</v>
      </c>
      <c r="D26" s="341" t="s">
        <v>170</v>
      </c>
      <c r="E26" s="338">
        <v>44912.0</v>
      </c>
      <c r="F26" s="339">
        <v>0.9791666666666666</v>
      </c>
      <c r="G26" s="339">
        <v>0.25</v>
      </c>
      <c r="H26" s="68">
        <v>6.5</v>
      </c>
      <c r="I26" s="68">
        <v>0.0</v>
      </c>
      <c r="J26" s="68">
        <v>0.0</v>
      </c>
      <c r="K26" s="68">
        <v>6.5</v>
      </c>
    </row>
    <row r="27">
      <c r="A27" s="338">
        <v>44912.0</v>
      </c>
      <c r="B27" s="68" t="s">
        <v>50</v>
      </c>
      <c r="C27" s="68" t="s">
        <v>31</v>
      </c>
      <c r="D27" s="341" t="s">
        <v>170</v>
      </c>
      <c r="E27" s="338">
        <v>44912.0</v>
      </c>
      <c r="F27" s="339">
        <v>0.25</v>
      </c>
      <c r="G27" s="339">
        <v>0.4166666666666667</v>
      </c>
      <c r="H27" s="68">
        <v>4.0</v>
      </c>
      <c r="I27" s="68">
        <v>2.5</v>
      </c>
      <c r="J27" s="68">
        <v>1.5</v>
      </c>
      <c r="K27" s="68">
        <v>0.0</v>
      </c>
      <c r="L27" s="68" t="s">
        <v>1005</v>
      </c>
    </row>
    <row r="28">
      <c r="A28" s="338">
        <v>44912.0</v>
      </c>
      <c r="B28" s="68" t="s">
        <v>52</v>
      </c>
      <c r="C28" s="68" t="s">
        <v>499</v>
      </c>
      <c r="D28" s="341" t="s">
        <v>172</v>
      </c>
      <c r="E28" s="338">
        <v>44913.0</v>
      </c>
      <c r="F28" s="339">
        <v>0.0</v>
      </c>
      <c r="G28" s="339">
        <v>0.3333333333333333</v>
      </c>
      <c r="H28" s="68">
        <v>8.0</v>
      </c>
      <c r="I28" s="68">
        <v>0.0</v>
      </c>
      <c r="J28" s="68">
        <v>2.0</v>
      </c>
      <c r="K28" s="68">
        <v>6.0</v>
      </c>
    </row>
    <row r="29">
      <c r="A29" s="338">
        <v>44912.0</v>
      </c>
      <c r="B29" s="68" t="s">
        <v>54</v>
      </c>
      <c r="C29" s="68" t="s">
        <v>499</v>
      </c>
      <c r="D29" s="341" t="s">
        <v>172</v>
      </c>
      <c r="E29" s="338">
        <v>44913.0</v>
      </c>
      <c r="F29" s="68">
        <v>0.0</v>
      </c>
      <c r="G29" s="68">
        <v>0.0</v>
      </c>
      <c r="H29" s="68">
        <v>0.0</v>
      </c>
      <c r="I29" s="68">
        <v>0.0</v>
      </c>
      <c r="J29" s="68">
        <v>0.0</v>
      </c>
      <c r="K29" s="68">
        <v>0.0</v>
      </c>
      <c r="L29" s="68" t="s">
        <v>25</v>
      </c>
    </row>
    <row r="30">
      <c r="A30" s="338">
        <v>44912.0</v>
      </c>
      <c r="B30" s="68" t="s">
        <v>123</v>
      </c>
      <c r="C30" s="68" t="s">
        <v>23</v>
      </c>
      <c r="D30" s="341" t="s">
        <v>172</v>
      </c>
      <c r="E30" s="338">
        <v>44913.0</v>
      </c>
      <c r="F30" s="339">
        <v>0.0625</v>
      </c>
      <c r="G30" s="339">
        <v>0.2916666666666667</v>
      </c>
      <c r="H30" s="68">
        <v>5.5</v>
      </c>
      <c r="I30" s="68">
        <v>0.0</v>
      </c>
      <c r="J30" s="68">
        <v>1.0</v>
      </c>
      <c r="K30" s="68">
        <v>4.5</v>
      </c>
    </row>
    <row r="31">
      <c r="A31" s="338">
        <v>44912.0</v>
      </c>
      <c r="B31" s="68" t="s">
        <v>501</v>
      </c>
      <c r="C31" s="68" t="s">
        <v>23</v>
      </c>
      <c r="D31" s="341" t="s">
        <v>172</v>
      </c>
      <c r="E31" s="338">
        <v>44913.0</v>
      </c>
      <c r="F31" s="339">
        <v>0.2916666666666667</v>
      </c>
      <c r="G31" s="339">
        <v>0.5</v>
      </c>
      <c r="H31" s="68">
        <v>5.0</v>
      </c>
      <c r="I31" s="68">
        <v>0.0</v>
      </c>
      <c r="J31" s="68">
        <v>5.0</v>
      </c>
      <c r="K31" s="68">
        <v>0.0</v>
      </c>
    </row>
    <row r="32">
      <c r="A32" s="338">
        <v>44912.0</v>
      </c>
      <c r="B32" s="68" t="s">
        <v>45</v>
      </c>
      <c r="C32" s="68" t="s">
        <v>1</v>
      </c>
      <c r="D32" s="341" t="s">
        <v>172</v>
      </c>
      <c r="E32" s="338">
        <v>44913.0</v>
      </c>
      <c r="F32" s="339">
        <v>0.25</v>
      </c>
      <c r="G32" s="339">
        <v>0.5416666666666666</v>
      </c>
      <c r="H32" s="68">
        <v>7.0</v>
      </c>
      <c r="I32" s="68">
        <v>0.0</v>
      </c>
      <c r="J32" s="68">
        <v>7.0</v>
      </c>
      <c r="K32" s="68">
        <v>0.0</v>
      </c>
    </row>
    <row r="33">
      <c r="A33" s="338">
        <v>44912.0</v>
      </c>
      <c r="B33" s="68" t="s">
        <v>69</v>
      </c>
      <c r="C33" s="68" t="s">
        <v>49</v>
      </c>
      <c r="D33" s="341" t="s">
        <v>172</v>
      </c>
      <c r="E33" s="338">
        <v>44913.0</v>
      </c>
      <c r="F33" s="339">
        <v>0.20833333333333334</v>
      </c>
      <c r="G33" s="339">
        <v>0.4166666666666667</v>
      </c>
      <c r="H33" s="68">
        <v>5.0</v>
      </c>
      <c r="I33" s="68">
        <v>0.0</v>
      </c>
      <c r="J33" s="68">
        <v>4.0</v>
      </c>
      <c r="K33" s="68">
        <v>1.0</v>
      </c>
    </row>
    <row r="34">
      <c r="A34" s="338">
        <v>44912.0</v>
      </c>
      <c r="B34" s="68" t="s">
        <v>69</v>
      </c>
      <c r="C34" s="68" t="s">
        <v>31</v>
      </c>
      <c r="D34" s="341" t="s">
        <v>172</v>
      </c>
      <c r="E34" s="338">
        <v>44913.0</v>
      </c>
      <c r="F34" s="339">
        <v>0.4166666666666667</v>
      </c>
      <c r="G34" s="339">
        <v>0.6041666666666666</v>
      </c>
      <c r="H34" s="68">
        <v>4.5</v>
      </c>
      <c r="I34" s="68">
        <v>1.5</v>
      </c>
      <c r="J34" s="68">
        <v>3.0</v>
      </c>
      <c r="K34" s="68">
        <v>0.0</v>
      </c>
      <c r="L34" s="68" t="s">
        <v>678</v>
      </c>
    </row>
    <row r="35">
      <c r="A35" s="338">
        <v>44912.0</v>
      </c>
      <c r="B35" s="68" t="s">
        <v>97</v>
      </c>
      <c r="C35" s="68" t="s">
        <v>60</v>
      </c>
      <c r="D35" s="341" t="s">
        <v>172</v>
      </c>
      <c r="E35" s="338">
        <v>44913.0</v>
      </c>
      <c r="F35" s="339">
        <v>0.375</v>
      </c>
      <c r="G35" s="339">
        <v>0.5416666666666666</v>
      </c>
      <c r="H35" s="68">
        <v>4.0</v>
      </c>
      <c r="I35" s="68">
        <v>0.0</v>
      </c>
      <c r="J35" s="68">
        <v>4.0</v>
      </c>
      <c r="K35" s="68">
        <v>0.0</v>
      </c>
      <c r="L35" s="68" t="s">
        <v>60</v>
      </c>
    </row>
    <row r="36">
      <c r="A36" s="338">
        <v>44912.0</v>
      </c>
      <c r="B36" s="68" t="s">
        <v>82</v>
      </c>
      <c r="C36" s="68" t="s">
        <v>31</v>
      </c>
      <c r="D36" s="341" t="s">
        <v>172</v>
      </c>
      <c r="E36" s="338">
        <v>44913.0</v>
      </c>
      <c r="F36" s="68">
        <v>0.0</v>
      </c>
      <c r="G36" s="68">
        <v>0.0</v>
      </c>
      <c r="H36" s="68">
        <v>0.0</v>
      </c>
      <c r="I36" s="68">
        <v>0.0</v>
      </c>
      <c r="J36" s="68">
        <v>0.0</v>
      </c>
      <c r="K36" s="68">
        <v>0.0</v>
      </c>
      <c r="L36" s="68" t="s">
        <v>25</v>
      </c>
    </row>
    <row r="37">
      <c r="A37" s="338">
        <v>44912.0</v>
      </c>
      <c r="B37" s="68" t="s">
        <v>403</v>
      </c>
      <c r="C37" s="68" t="s">
        <v>31</v>
      </c>
      <c r="D37" s="341" t="s">
        <v>172</v>
      </c>
      <c r="E37" s="338">
        <v>44913.0</v>
      </c>
      <c r="F37" s="339">
        <v>0.2916666666666667</v>
      </c>
      <c r="G37" s="339">
        <v>0.625</v>
      </c>
      <c r="H37" s="68">
        <v>8.0</v>
      </c>
      <c r="I37" s="68">
        <v>0.0</v>
      </c>
      <c r="J37" s="68">
        <v>8.0</v>
      </c>
      <c r="K37" s="68">
        <v>0.0</v>
      </c>
    </row>
    <row r="38">
      <c r="A38" s="338">
        <v>44913.0</v>
      </c>
      <c r="B38" s="68" t="s">
        <v>88</v>
      </c>
      <c r="C38" s="68" t="s">
        <v>31</v>
      </c>
      <c r="D38" s="341" t="s">
        <v>172</v>
      </c>
      <c r="E38" s="338">
        <v>44913.0</v>
      </c>
      <c r="F38" s="339">
        <v>0.9583333333333334</v>
      </c>
      <c r="G38" s="339">
        <v>0.25</v>
      </c>
      <c r="H38" s="68">
        <v>7.0</v>
      </c>
      <c r="I38" s="68">
        <v>0.0</v>
      </c>
      <c r="J38" s="68">
        <v>0.0</v>
      </c>
      <c r="K38" s="68">
        <v>7.0</v>
      </c>
    </row>
    <row r="39">
      <c r="A39" s="338">
        <v>44913.0</v>
      </c>
      <c r="B39" s="68" t="s">
        <v>18</v>
      </c>
      <c r="C39" s="68" t="s">
        <v>1</v>
      </c>
      <c r="D39" s="341" t="s">
        <v>172</v>
      </c>
      <c r="E39" s="338">
        <v>44913.0</v>
      </c>
      <c r="F39" s="68">
        <v>0.0</v>
      </c>
      <c r="G39" s="68">
        <v>0.0</v>
      </c>
      <c r="H39" s="68">
        <v>0.0</v>
      </c>
      <c r="I39" s="68">
        <v>0.0</v>
      </c>
      <c r="J39" s="68">
        <v>0.0</v>
      </c>
      <c r="K39" s="68">
        <v>0.0</v>
      </c>
      <c r="L39" s="68" t="s">
        <v>25</v>
      </c>
    </row>
    <row r="40">
      <c r="A40" s="338">
        <v>44913.0</v>
      </c>
      <c r="B40" s="68" t="s">
        <v>50</v>
      </c>
      <c r="C40" s="68" t="s">
        <v>31</v>
      </c>
      <c r="D40" s="341" t="s">
        <v>172</v>
      </c>
      <c r="E40" s="338">
        <v>44913.0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25</v>
      </c>
    </row>
    <row r="41">
      <c r="A41" s="338">
        <v>44913.0</v>
      </c>
      <c r="B41" s="68" t="s">
        <v>54</v>
      </c>
      <c r="C41" s="68" t="s">
        <v>499</v>
      </c>
      <c r="D41" s="341" t="s">
        <v>174</v>
      </c>
      <c r="E41" s="338">
        <v>44914.0</v>
      </c>
      <c r="F41" s="339">
        <v>0.0</v>
      </c>
      <c r="G41" s="339">
        <v>0.25</v>
      </c>
      <c r="H41" s="68">
        <v>6.0</v>
      </c>
      <c r="I41" s="68">
        <v>0.0</v>
      </c>
      <c r="J41" s="68">
        <v>0.0</v>
      </c>
      <c r="K41" s="68">
        <v>6.0</v>
      </c>
    </row>
    <row r="42">
      <c r="A42" s="338">
        <v>44913.0</v>
      </c>
      <c r="B42" s="68" t="s">
        <v>123</v>
      </c>
      <c r="C42" s="68" t="s">
        <v>23</v>
      </c>
      <c r="D42" s="341" t="s">
        <v>174</v>
      </c>
      <c r="E42" s="338">
        <v>44914.0</v>
      </c>
      <c r="F42" s="339">
        <v>0.0625</v>
      </c>
      <c r="G42" s="339">
        <v>0.2916666666666667</v>
      </c>
      <c r="H42" s="68">
        <v>5.5</v>
      </c>
      <c r="I42" s="68">
        <v>0.0</v>
      </c>
      <c r="J42" s="68">
        <v>1.0</v>
      </c>
      <c r="K42" s="68">
        <v>4.5</v>
      </c>
    </row>
    <row r="43">
      <c r="A43" s="338">
        <v>44913.0</v>
      </c>
      <c r="B43" s="68" t="s">
        <v>501</v>
      </c>
      <c r="C43" s="68" t="s">
        <v>23</v>
      </c>
      <c r="D43" s="341" t="s">
        <v>174</v>
      </c>
      <c r="E43" s="338">
        <v>44914.0</v>
      </c>
      <c r="F43" s="339">
        <v>0.2916666666666667</v>
      </c>
      <c r="G43" s="339">
        <v>0.5</v>
      </c>
      <c r="H43" s="68">
        <v>5.0</v>
      </c>
      <c r="I43" s="68">
        <v>0.0</v>
      </c>
      <c r="J43" s="68">
        <v>5.0</v>
      </c>
      <c r="K43" s="68">
        <v>0.0</v>
      </c>
    </row>
    <row r="44">
      <c r="A44" s="338">
        <v>44913.0</v>
      </c>
      <c r="B44" s="68" t="s">
        <v>52</v>
      </c>
      <c r="C44" s="68" t="s">
        <v>499</v>
      </c>
      <c r="D44" s="341" t="s">
        <v>174</v>
      </c>
      <c r="E44" s="338">
        <v>44914.0</v>
      </c>
      <c r="F44" s="339">
        <v>0.25</v>
      </c>
      <c r="G44" s="339">
        <v>0.4583333333333333</v>
      </c>
      <c r="H44" s="68">
        <v>5.0</v>
      </c>
      <c r="I44" s="68">
        <v>0.0</v>
      </c>
      <c r="J44" s="68">
        <v>5.0</v>
      </c>
      <c r="K44" s="68">
        <v>0.0</v>
      </c>
    </row>
    <row r="45">
      <c r="A45" s="338">
        <v>44913.0</v>
      </c>
      <c r="B45" s="68" t="s">
        <v>45</v>
      </c>
      <c r="C45" s="68" t="s">
        <v>1</v>
      </c>
      <c r="D45" s="341" t="s">
        <v>174</v>
      </c>
      <c r="E45" s="338">
        <v>44914.0</v>
      </c>
      <c r="F45" s="68">
        <v>0.0</v>
      </c>
      <c r="G45" s="68">
        <v>0.0</v>
      </c>
      <c r="H45" s="68">
        <v>0.0</v>
      </c>
      <c r="I45" s="68">
        <v>0.0</v>
      </c>
      <c r="J45" s="68">
        <v>0.0</v>
      </c>
      <c r="K45" s="68">
        <v>0.0</v>
      </c>
      <c r="L45" s="68" t="s">
        <v>25</v>
      </c>
    </row>
    <row r="46">
      <c r="A46" s="338">
        <v>44913.0</v>
      </c>
      <c r="B46" s="68" t="s">
        <v>69</v>
      </c>
      <c r="C46" s="68" t="s">
        <v>49</v>
      </c>
      <c r="D46" s="341" t="s">
        <v>174</v>
      </c>
      <c r="E46" s="338">
        <v>44914.0</v>
      </c>
      <c r="F46" s="339">
        <v>0.20833333333333334</v>
      </c>
      <c r="G46" s="339">
        <v>0.375</v>
      </c>
      <c r="H46" s="68">
        <v>4.0</v>
      </c>
      <c r="I46" s="68">
        <v>0.0</v>
      </c>
      <c r="J46" s="68">
        <v>3.0</v>
      </c>
      <c r="K46" s="68">
        <v>1.0</v>
      </c>
    </row>
    <row r="47">
      <c r="A47" s="338">
        <v>44913.0</v>
      </c>
      <c r="B47" s="68" t="s">
        <v>82</v>
      </c>
      <c r="C47" s="68" t="s">
        <v>31</v>
      </c>
      <c r="D47" s="341" t="s">
        <v>174</v>
      </c>
      <c r="E47" s="338">
        <v>44914.0</v>
      </c>
      <c r="F47" s="339">
        <v>0.25</v>
      </c>
      <c r="G47" s="339">
        <v>0.5416666666666666</v>
      </c>
      <c r="H47" s="68">
        <v>7.0</v>
      </c>
      <c r="I47" s="68">
        <v>0.0</v>
      </c>
      <c r="J47" s="68">
        <v>7.0</v>
      </c>
      <c r="K47" s="68">
        <v>0.0</v>
      </c>
    </row>
    <row r="48">
      <c r="A48" s="338">
        <v>44913.0</v>
      </c>
      <c r="B48" s="68" t="s">
        <v>403</v>
      </c>
      <c r="C48" s="68" t="s">
        <v>31</v>
      </c>
      <c r="D48" s="341" t="s">
        <v>174</v>
      </c>
      <c r="E48" s="338">
        <v>44914.0</v>
      </c>
      <c r="F48" s="339">
        <v>0.25</v>
      </c>
      <c r="G48" s="339">
        <v>0.5416666666666666</v>
      </c>
      <c r="H48" s="68">
        <v>7.0</v>
      </c>
      <c r="I48" s="68">
        <v>0.0</v>
      </c>
      <c r="J48" s="68">
        <v>7.0</v>
      </c>
      <c r="K48" s="68">
        <v>0.0</v>
      </c>
    </row>
    <row r="49">
      <c r="A49" s="338">
        <v>44913.0</v>
      </c>
      <c r="B49" s="68" t="s">
        <v>1006</v>
      </c>
      <c r="C49" s="68" t="s">
        <v>60</v>
      </c>
      <c r="D49" s="341" t="s">
        <v>174</v>
      </c>
      <c r="E49" s="338">
        <v>44914.0</v>
      </c>
      <c r="F49" s="339">
        <v>0.375</v>
      </c>
      <c r="G49" s="339">
        <v>0.5416666666666666</v>
      </c>
      <c r="H49" s="68">
        <v>4.0</v>
      </c>
      <c r="I49" s="68">
        <v>0.0</v>
      </c>
      <c r="J49" s="68">
        <v>4.0</v>
      </c>
      <c r="K49" s="68">
        <v>0.0</v>
      </c>
      <c r="L49" s="68" t="s">
        <v>60</v>
      </c>
    </row>
    <row r="50">
      <c r="A50" s="338">
        <v>44913.0</v>
      </c>
      <c r="B50" s="68" t="s">
        <v>97</v>
      </c>
      <c r="C50" s="68" t="s">
        <v>60</v>
      </c>
      <c r="D50" s="341" t="s">
        <v>174</v>
      </c>
      <c r="E50" s="338">
        <v>44914.0</v>
      </c>
      <c r="F50" s="339">
        <v>0.375</v>
      </c>
      <c r="G50" s="339">
        <v>0.5416666666666666</v>
      </c>
      <c r="H50" s="68">
        <v>4.0</v>
      </c>
      <c r="I50" s="68">
        <v>0.0</v>
      </c>
      <c r="J50" s="68">
        <v>4.0</v>
      </c>
      <c r="K50" s="68">
        <v>0.0</v>
      </c>
      <c r="L50" s="68" t="s">
        <v>60</v>
      </c>
    </row>
    <row r="51">
      <c r="A51" s="338">
        <v>44914.0</v>
      </c>
      <c r="B51" s="68" t="s">
        <v>50</v>
      </c>
      <c r="C51" s="68" t="s">
        <v>31</v>
      </c>
      <c r="D51" s="341" t="s">
        <v>174</v>
      </c>
      <c r="E51" s="338">
        <v>44914.0</v>
      </c>
      <c r="F51" s="339">
        <v>0.9583333333333334</v>
      </c>
      <c r="G51" s="339">
        <v>0.2916666666666667</v>
      </c>
      <c r="H51" s="68">
        <v>8.0</v>
      </c>
      <c r="I51" s="68">
        <v>0.0</v>
      </c>
      <c r="J51" s="68">
        <v>1.0</v>
      </c>
      <c r="K51" s="68">
        <v>7.0</v>
      </c>
    </row>
    <row r="52">
      <c r="A52" s="338">
        <v>44914.0</v>
      </c>
      <c r="B52" s="68" t="s">
        <v>18</v>
      </c>
      <c r="C52" s="68" t="s">
        <v>1</v>
      </c>
      <c r="D52" s="341" t="s">
        <v>174</v>
      </c>
      <c r="E52" s="338">
        <v>44914.0</v>
      </c>
      <c r="F52" s="68">
        <v>0.0</v>
      </c>
      <c r="G52" s="68">
        <v>0.0</v>
      </c>
      <c r="H52" s="68">
        <v>0.0</v>
      </c>
      <c r="I52" s="68">
        <v>0.0</v>
      </c>
      <c r="J52" s="68">
        <v>0.0</v>
      </c>
      <c r="K52" s="68">
        <v>0.0</v>
      </c>
      <c r="L52" s="68" t="s">
        <v>63</v>
      </c>
    </row>
    <row r="53">
      <c r="A53" s="338">
        <v>44914.0</v>
      </c>
      <c r="B53" s="68" t="s">
        <v>88</v>
      </c>
      <c r="C53" s="68" t="s">
        <v>1</v>
      </c>
      <c r="D53" s="341" t="s">
        <v>174</v>
      </c>
      <c r="E53" s="338">
        <v>44914.0</v>
      </c>
      <c r="F53" s="339">
        <v>0.9791666666666666</v>
      </c>
      <c r="G53" s="339">
        <v>0.16666666666666666</v>
      </c>
      <c r="H53" s="68">
        <v>4.5</v>
      </c>
      <c r="I53" s="68">
        <v>0.0</v>
      </c>
      <c r="J53" s="68">
        <v>0.0</v>
      </c>
      <c r="K53" s="68">
        <v>4.5</v>
      </c>
      <c r="L53" s="68" t="s">
        <v>936</v>
      </c>
    </row>
    <row r="54">
      <c r="A54" s="338">
        <v>44914.0</v>
      </c>
      <c r="B54" s="68" t="s">
        <v>54</v>
      </c>
      <c r="C54" s="68" t="s">
        <v>31</v>
      </c>
      <c r="D54" s="341" t="s">
        <v>175</v>
      </c>
      <c r="E54" s="338">
        <v>44915.0</v>
      </c>
      <c r="F54" s="339">
        <v>0.0</v>
      </c>
      <c r="G54" s="339">
        <v>0.16666666666666666</v>
      </c>
      <c r="H54" s="68">
        <v>4.0</v>
      </c>
      <c r="I54" s="68">
        <v>0.0</v>
      </c>
      <c r="J54" s="68">
        <v>0.0</v>
      </c>
      <c r="K54" s="68">
        <v>4.0</v>
      </c>
    </row>
    <row r="55">
      <c r="A55" s="338">
        <v>44914.0</v>
      </c>
      <c r="B55" s="68" t="s">
        <v>54</v>
      </c>
      <c r="C55" s="68" t="s">
        <v>499</v>
      </c>
      <c r="D55" s="341" t="s">
        <v>175</v>
      </c>
      <c r="E55" s="338">
        <v>44915.0</v>
      </c>
      <c r="F55" s="339">
        <v>0.16666666666666666</v>
      </c>
      <c r="G55" s="339">
        <v>0.3333333333333333</v>
      </c>
      <c r="H55" s="68">
        <v>4.0</v>
      </c>
      <c r="I55" s="68">
        <v>0.0</v>
      </c>
      <c r="J55" s="68">
        <v>2.0</v>
      </c>
      <c r="K55" s="68">
        <v>2.0</v>
      </c>
    </row>
    <row r="56">
      <c r="A56" s="338">
        <v>44914.0</v>
      </c>
      <c r="B56" s="68" t="s">
        <v>52</v>
      </c>
      <c r="C56" s="68" t="s">
        <v>499</v>
      </c>
      <c r="D56" s="341" t="s">
        <v>175</v>
      </c>
      <c r="E56" s="338">
        <v>44915.0</v>
      </c>
      <c r="F56" s="68">
        <v>0.0</v>
      </c>
      <c r="G56" s="68">
        <v>0.0</v>
      </c>
      <c r="H56" s="68">
        <v>0.0</v>
      </c>
      <c r="I56" s="68">
        <v>0.0</v>
      </c>
      <c r="J56" s="68">
        <v>0.0</v>
      </c>
      <c r="K56" s="68">
        <v>0.0</v>
      </c>
      <c r="L56" s="68" t="s">
        <v>25</v>
      </c>
    </row>
    <row r="57">
      <c r="A57" s="338">
        <v>44914.0</v>
      </c>
      <c r="B57" s="68" t="s">
        <v>123</v>
      </c>
      <c r="C57" s="68" t="s">
        <v>23</v>
      </c>
      <c r="D57" s="341" t="s">
        <v>175</v>
      </c>
      <c r="E57" s="338">
        <v>44915.0</v>
      </c>
      <c r="F57" s="339">
        <v>0.0625</v>
      </c>
      <c r="G57" s="339">
        <v>0.2916666666666667</v>
      </c>
      <c r="H57" s="68">
        <v>5.5</v>
      </c>
      <c r="I57" s="68">
        <v>0.0</v>
      </c>
      <c r="J57" s="68">
        <v>1.0</v>
      </c>
      <c r="K57" s="68">
        <v>4.5</v>
      </c>
    </row>
    <row r="58">
      <c r="A58" s="338">
        <v>44914.0</v>
      </c>
      <c r="B58" s="68" t="s">
        <v>501</v>
      </c>
      <c r="C58" s="68" t="s">
        <v>23</v>
      </c>
      <c r="D58" s="341" t="s">
        <v>175</v>
      </c>
      <c r="E58" s="338">
        <v>44915.0</v>
      </c>
      <c r="F58" s="339">
        <v>0.2916666666666667</v>
      </c>
      <c r="G58" s="339">
        <v>0.5</v>
      </c>
      <c r="H58" s="68">
        <v>5.0</v>
      </c>
      <c r="I58" s="68">
        <v>0.0</v>
      </c>
      <c r="J58" s="68">
        <v>5.0</v>
      </c>
      <c r="K58" s="68">
        <v>0.0</v>
      </c>
    </row>
    <row r="59">
      <c r="A59" s="338">
        <v>44914.0</v>
      </c>
      <c r="B59" s="68" t="s">
        <v>45</v>
      </c>
      <c r="C59" s="68" t="s">
        <v>1</v>
      </c>
      <c r="D59" s="341" t="s">
        <v>175</v>
      </c>
      <c r="E59" s="338">
        <v>44915.0</v>
      </c>
      <c r="F59" s="68">
        <v>0.0</v>
      </c>
      <c r="G59" s="68">
        <v>0.0</v>
      </c>
      <c r="H59" s="68">
        <v>0.0</v>
      </c>
      <c r="I59" s="68">
        <v>0.0</v>
      </c>
      <c r="J59" s="68">
        <v>0.0</v>
      </c>
      <c r="K59" s="68">
        <v>0.0</v>
      </c>
      <c r="L59" s="68" t="s">
        <v>25</v>
      </c>
    </row>
    <row r="60">
      <c r="A60" s="338">
        <v>44914.0</v>
      </c>
      <c r="B60" s="68" t="s">
        <v>69</v>
      </c>
      <c r="C60" s="68" t="s">
        <v>31</v>
      </c>
      <c r="D60" s="341" t="s">
        <v>175</v>
      </c>
      <c r="E60" s="338">
        <v>44915.0</v>
      </c>
      <c r="F60" s="68">
        <v>0.0</v>
      </c>
      <c r="G60" s="68">
        <v>0.0</v>
      </c>
      <c r="H60" s="68">
        <v>0.0</v>
      </c>
      <c r="I60" s="68">
        <v>0.0</v>
      </c>
      <c r="J60" s="68">
        <v>0.0</v>
      </c>
      <c r="K60" s="68">
        <v>0.0</v>
      </c>
      <c r="L60" s="68" t="s">
        <v>25</v>
      </c>
    </row>
    <row r="61">
      <c r="A61" s="338">
        <v>44914.0</v>
      </c>
      <c r="B61" s="68" t="s">
        <v>82</v>
      </c>
      <c r="C61" s="68" t="s">
        <v>31</v>
      </c>
      <c r="D61" s="341" t="s">
        <v>175</v>
      </c>
      <c r="E61" s="338">
        <v>44915.0</v>
      </c>
      <c r="F61" s="339">
        <v>0.2708333333333333</v>
      </c>
      <c r="G61" s="339">
        <v>0.5625</v>
      </c>
      <c r="H61" s="68">
        <v>7.0</v>
      </c>
      <c r="I61" s="68">
        <v>0.0</v>
      </c>
      <c r="J61" s="68">
        <v>7.0</v>
      </c>
      <c r="K61" s="68">
        <v>0.0</v>
      </c>
    </row>
    <row r="62">
      <c r="A62" s="338">
        <v>44914.0</v>
      </c>
      <c r="B62" s="68" t="s">
        <v>403</v>
      </c>
      <c r="C62" s="68" t="s">
        <v>31</v>
      </c>
      <c r="D62" s="341" t="s">
        <v>175</v>
      </c>
      <c r="E62" s="338">
        <v>44915.0</v>
      </c>
      <c r="F62" s="339">
        <v>0.2916666666666667</v>
      </c>
      <c r="G62" s="339">
        <v>0.5833333333333334</v>
      </c>
      <c r="H62" s="68">
        <v>7.0</v>
      </c>
      <c r="I62" s="68">
        <v>0.0</v>
      </c>
      <c r="J62" s="68">
        <v>7.0</v>
      </c>
      <c r="K62" s="68">
        <v>0.0</v>
      </c>
    </row>
    <row r="63">
      <c r="A63" s="338">
        <v>44914.0</v>
      </c>
      <c r="B63" s="68" t="s">
        <v>1006</v>
      </c>
      <c r="C63" s="68" t="s">
        <v>60</v>
      </c>
      <c r="D63" s="341" t="s">
        <v>175</v>
      </c>
      <c r="E63" s="338">
        <v>44915.0</v>
      </c>
      <c r="F63" s="339">
        <v>0.25</v>
      </c>
      <c r="G63" s="339">
        <v>0.4166666666666667</v>
      </c>
      <c r="H63" s="68">
        <v>4.0</v>
      </c>
      <c r="I63" s="68">
        <v>0.0</v>
      </c>
      <c r="J63" s="68">
        <v>4.0</v>
      </c>
      <c r="K63" s="68">
        <v>0.0</v>
      </c>
      <c r="L63" s="68" t="s">
        <v>60</v>
      </c>
    </row>
    <row r="64">
      <c r="A64" s="338">
        <v>44914.0</v>
      </c>
      <c r="B64" s="68" t="s">
        <v>97</v>
      </c>
      <c r="C64" s="68" t="s">
        <v>60</v>
      </c>
      <c r="D64" s="341" t="s">
        <v>175</v>
      </c>
      <c r="E64" s="338">
        <v>44915.0</v>
      </c>
      <c r="F64" s="339">
        <v>0.4166666666666667</v>
      </c>
      <c r="G64" s="339">
        <v>0.5833333333333334</v>
      </c>
      <c r="H64" s="68">
        <v>4.0</v>
      </c>
      <c r="I64" s="68">
        <v>0.0</v>
      </c>
      <c r="J64" s="68">
        <v>4.0</v>
      </c>
      <c r="K64" s="68">
        <v>0.0</v>
      </c>
      <c r="L64" s="68" t="s">
        <v>60</v>
      </c>
    </row>
    <row r="65">
      <c r="A65" s="338">
        <v>44915.0</v>
      </c>
      <c r="B65" s="68" t="s">
        <v>88</v>
      </c>
      <c r="C65" s="68" t="s">
        <v>31</v>
      </c>
      <c r="D65" s="341" t="s">
        <v>175</v>
      </c>
      <c r="E65" s="338">
        <v>44915.0</v>
      </c>
      <c r="F65" s="339">
        <v>0.9583333333333334</v>
      </c>
      <c r="G65" s="339">
        <v>0.2916666666666667</v>
      </c>
      <c r="H65" s="68">
        <v>8.0</v>
      </c>
      <c r="I65" s="68">
        <v>0.0</v>
      </c>
      <c r="J65" s="68">
        <v>1.0</v>
      </c>
      <c r="K65" s="68">
        <v>7.0</v>
      </c>
    </row>
    <row r="66">
      <c r="A66" s="338">
        <v>44915.0</v>
      </c>
      <c r="B66" s="68" t="s">
        <v>18</v>
      </c>
      <c r="C66" s="68" t="s">
        <v>1</v>
      </c>
      <c r="D66" s="341" t="s">
        <v>175</v>
      </c>
      <c r="E66" s="338">
        <v>44915.0</v>
      </c>
      <c r="F66" s="68">
        <v>0.0</v>
      </c>
      <c r="G66" s="68">
        <v>0.0</v>
      </c>
      <c r="H66" s="68">
        <v>0.0</v>
      </c>
      <c r="I66" s="68">
        <v>0.0</v>
      </c>
      <c r="J66" s="68">
        <v>0.0</v>
      </c>
      <c r="K66" s="68">
        <v>0.0</v>
      </c>
      <c r="L66" s="68" t="s">
        <v>63</v>
      </c>
    </row>
    <row r="67">
      <c r="A67" s="338">
        <v>44915.0</v>
      </c>
      <c r="B67" s="68" t="s">
        <v>50</v>
      </c>
      <c r="C67" s="68" t="s">
        <v>1</v>
      </c>
      <c r="D67" s="341" t="s">
        <v>175</v>
      </c>
      <c r="E67" s="338">
        <v>44915.0</v>
      </c>
      <c r="F67" s="339">
        <v>0.9791666666666666</v>
      </c>
      <c r="G67" s="339">
        <v>0.16666666666666666</v>
      </c>
      <c r="H67" s="68">
        <v>4.5</v>
      </c>
      <c r="I67" s="68">
        <v>0.0</v>
      </c>
      <c r="J67" s="68">
        <v>0.0</v>
      </c>
      <c r="K67" s="68">
        <v>4.5</v>
      </c>
      <c r="L67" s="68" t="s">
        <v>936</v>
      </c>
    </row>
    <row r="68">
      <c r="A68" s="338">
        <v>44915.0</v>
      </c>
      <c r="B68" s="68" t="s">
        <v>50</v>
      </c>
      <c r="C68" s="68" t="s">
        <v>31</v>
      </c>
      <c r="D68" s="341" t="s">
        <v>171</v>
      </c>
      <c r="E68" s="338">
        <v>44916.0</v>
      </c>
      <c r="F68" s="339">
        <v>0.16666666666666666</v>
      </c>
      <c r="G68" s="339">
        <v>0.25</v>
      </c>
      <c r="H68" s="68">
        <v>2.0</v>
      </c>
      <c r="I68" s="68">
        <v>0.0</v>
      </c>
      <c r="J68" s="68">
        <v>0.0</v>
      </c>
      <c r="K68" s="68">
        <v>2.0</v>
      </c>
    </row>
    <row r="69">
      <c r="A69" s="338">
        <v>44915.0</v>
      </c>
      <c r="B69" s="68" t="s">
        <v>54</v>
      </c>
      <c r="C69" s="68" t="s">
        <v>23</v>
      </c>
      <c r="D69" s="341" t="s">
        <v>171</v>
      </c>
      <c r="E69" s="338">
        <v>44916.0</v>
      </c>
      <c r="F69" s="339">
        <v>0.0625</v>
      </c>
      <c r="G69" s="339">
        <v>0.2916666666666667</v>
      </c>
      <c r="H69" s="68">
        <v>5.5</v>
      </c>
      <c r="I69" s="68">
        <v>0.0</v>
      </c>
      <c r="J69" s="68">
        <v>1.0</v>
      </c>
      <c r="K69" s="68">
        <v>4.5</v>
      </c>
    </row>
    <row r="70">
      <c r="A70" s="338">
        <v>44915.0</v>
      </c>
      <c r="B70" s="68" t="s">
        <v>123</v>
      </c>
      <c r="C70" s="68" t="s">
        <v>23</v>
      </c>
      <c r="D70" s="341" t="s">
        <v>171</v>
      </c>
      <c r="E70" s="338">
        <v>44916.0</v>
      </c>
      <c r="F70" s="68">
        <v>0.0</v>
      </c>
      <c r="G70" s="68">
        <v>0.0</v>
      </c>
      <c r="H70" s="68">
        <v>0.0</v>
      </c>
      <c r="I70" s="68">
        <v>0.0</v>
      </c>
      <c r="J70" s="68">
        <v>0.0</v>
      </c>
      <c r="K70" s="68">
        <v>0.0</v>
      </c>
      <c r="L70" s="68" t="s">
        <v>25</v>
      </c>
    </row>
    <row r="71">
      <c r="A71" s="338">
        <v>44915.0</v>
      </c>
      <c r="B71" s="68" t="s">
        <v>501</v>
      </c>
      <c r="C71" s="68" t="s">
        <v>23</v>
      </c>
      <c r="D71" s="341" t="s">
        <v>171</v>
      </c>
      <c r="E71" s="338">
        <v>44916.0</v>
      </c>
      <c r="F71" s="68">
        <v>0.0</v>
      </c>
      <c r="G71" s="68">
        <v>0.0</v>
      </c>
      <c r="H71" s="68">
        <v>0.0</v>
      </c>
      <c r="I71" s="68">
        <v>0.0</v>
      </c>
      <c r="J71" s="68">
        <v>0.0</v>
      </c>
      <c r="K71" s="68">
        <v>0.0</v>
      </c>
      <c r="L71" s="68" t="s">
        <v>25</v>
      </c>
    </row>
    <row r="72">
      <c r="A72" s="338">
        <v>44915.0</v>
      </c>
      <c r="B72" s="68" t="s">
        <v>45</v>
      </c>
      <c r="C72" s="68" t="s">
        <v>23</v>
      </c>
      <c r="D72" s="341" t="s">
        <v>171</v>
      </c>
      <c r="E72" s="338">
        <v>44916.0</v>
      </c>
      <c r="F72" s="339">
        <v>0.2916666666666667</v>
      </c>
      <c r="G72" s="339">
        <v>0.5</v>
      </c>
      <c r="H72" s="68">
        <v>5.0</v>
      </c>
      <c r="I72" s="68">
        <v>0.0</v>
      </c>
      <c r="J72" s="68">
        <v>5.0</v>
      </c>
      <c r="K72" s="68">
        <v>0.0</v>
      </c>
    </row>
    <row r="73">
      <c r="A73" s="338">
        <v>44915.0</v>
      </c>
      <c r="B73" s="68" t="s">
        <v>52</v>
      </c>
      <c r="C73" s="68" t="s">
        <v>499</v>
      </c>
      <c r="D73" s="341" t="s">
        <v>171</v>
      </c>
      <c r="E73" s="338">
        <v>44916.0</v>
      </c>
      <c r="F73" s="339">
        <v>0.16666666666666666</v>
      </c>
      <c r="G73" s="339">
        <v>0.3333333333333333</v>
      </c>
      <c r="H73" s="68">
        <v>4.0</v>
      </c>
      <c r="I73" s="68">
        <v>0.0</v>
      </c>
      <c r="J73" s="68">
        <v>2.0</v>
      </c>
      <c r="K73" s="68">
        <v>2.0</v>
      </c>
    </row>
    <row r="74">
      <c r="A74" s="338">
        <v>44915.0</v>
      </c>
      <c r="B74" s="68" t="s">
        <v>69</v>
      </c>
      <c r="C74" s="68" t="s">
        <v>31</v>
      </c>
      <c r="D74" s="341" t="s">
        <v>171</v>
      </c>
      <c r="E74" s="338">
        <v>44916.0</v>
      </c>
      <c r="F74" s="339">
        <v>0.2708333333333333</v>
      </c>
      <c r="G74" s="339">
        <v>0.5625</v>
      </c>
      <c r="H74" s="68">
        <v>7.0</v>
      </c>
      <c r="I74" s="68">
        <v>0.0</v>
      </c>
      <c r="J74" s="68">
        <v>7.0</v>
      </c>
      <c r="K74" s="68">
        <v>0.0</v>
      </c>
    </row>
    <row r="75">
      <c r="A75" s="338">
        <v>44915.0</v>
      </c>
      <c r="B75" s="68" t="s">
        <v>82</v>
      </c>
      <c r="C75" s="68" t="s">
        <v>31</v>
      </c>
      <c r="D75" s="341" t="s">
        <v>171</v>
      </c>
      <c r="E75" s="338">
        <v>44916.0</v>
      </c>
      <c r="F75" s="68">
        <v>0.0</v>
      </c>
      <c r="G75" s="68">
        <v>0.0</v>
      </c>
      <c r="H75" s="68">
        <v>0.0</v>
      </c>
      <c r="I75" s="68">
        <v>0.0</v>
      </c>
      <c r="J75" s="68">
        <v>0.0</v>
      </c>
      <c r="K75" s="68">
        <v>0.0</v>
      </c>
      <c r="L75" s="68" t="s">
        <v>25</v>
      </c>
    </row>
    <row r="76">
      <c r="A76" s="338">
        <v>44915.0</v>
      </c>
      <c r="B76" s="68" t="s">
        <v>403</v>
      </c>
      <c r="C76" s="68" t="s">
        <v>31</v>
      </c>
      <c r="D76" s="341" t="s">
        <v>171</v>
      </c>
      <c r="E76" s="338">
        <v>44916.0</v>
      </c>
      <c r="F76" s="339">
        <v>0.2916666666666667</v>
      </c>
      <c r="G76" s="339">
        <v>0.5833333333333334</v>
      </c>
      <c r="H76" s="68">
        <v>7.0</v>
      </c>
      <c r="I76" s="68">
        <v>0.0</v>
      </c>
      <c r="J76" s="68">
        <v>7.0</v>
      </c>
      <c r="K76" s="68">
        <v>0.0</v>
      </c>
    </row>
    <row r="77">
      <c r="A77" s="338">
        <v>44916.0</v>
      </c>
      <c r="B77" s="68" t="s">
        <v>88</v>
      </c>
      <c r="C77" s="68" t="s">
        <v>31</v>
      </c>
      <c r="D77" s="341" t="s">
        <v>171</v>
      </c>
      <c r="E77" s="338">
        <v>44916.0</v>
      </c>
      <c r="F77" s="339">
        <v>0.9583333333333334</v>
      </c>
      <c r="G77" s="339">
        <v>0.2916666666666667</v>
      </c>
      <c r="H77" s="68">
        <v>8.0</v>
      </c>
      <c r="I77" s="68">
        <v>0.0</v>
      </c>
      <c r="J77" s="68">
        <v>1.0</v>
      </c>
      <c r="K77" s="68">
        <v>7.0</v>
      </c>
    </row>
    <row r="78">
      <c r="A78" s="338">
        <v>44916.0</v>
      </c>
      <c r="B78" s="68" t="s">
        <v>97</v>
      </c>
      <c r="C78" s="68" t="s">
        <v>60</v>
      </c>
      <c r="D78" s="341" t="s">
        <v>171</v>
      </c>
      <c r="E78" s="338">
        <v>44916.0</v>
      </c>
      <c r="F78" s="68">
        <v>0.0</v>
      </c>
      <c r="G78" s="68">
        <v>0.0</v>
      </c>
      <c r="H78" s="68">
        <v>0.0</v>
      </c>
      <c r="I78" s="68">
        <v>0.0</v>
      </c>
      <c r="J78" s="68">
        <v>0.0</v>
      </c>
      <c r="K78" s="68">
        <v>0.0</v>
      </c>
      <c r="L78" s="68" t="s">
        <v>1007</v>
      </c>
    </row>
    <row r="79">
      <c r="A79" s="338">
        <v>44916.0</v>
      </c>
      <c r="B79" s="68" t="s">
        <v>18</v>
      </c>
      <c r="C79" s="68" t="s">
        <v>1</v>
      </c>
      <c r="D79" s="341" t="s">
        <v>171</v>
      </c>
      <c r="E79" s="338">
        <v>44916.0</v>
      </c>
      <c r="F79" s="68">
        <v>0.0</v>
      </c>
      <c r="G79" s="68">
        <v>0.0</v>
      </c>
      <c r="H79" s="68">
        <v>0.0</v>
      </c>
      <c r="I79" s="68">
        <v>0.0</v>
      </c>
      <c r="J79" s="68">
        <v>0.0</v>
      </c>
      <c r="K79" s="68">
        <v>0.0</v>
      </c>
      <c r="L79" s="68" t="s">
        <v>63</v>
      </c>
    </row>
    <row r="80">
      <c r="A80" s="338">
        <v>44916.0</v>
      </c>
      <c r="B80" s="68" t="s">
        <v>50</v>
      </c>
      <c r="C80" s="68" t="s">
        <v>1</v>
      </c>
      <c r="D80" s="341" t="s">
        <v>171</v>
      </c>
      <c r="E80" s="338">
        <v>44916.0</v>
      </c>
      <c r="F80" s="339">
        <v>0.9791666666666666</v>
      </c>
      <c r="G80" s="339">
        <v>0.16666666666666666</v>
      </c>
      <c r="H80" s="68">
        <v>4.5</v>
      </c>
      <c r="I80" s="68">
        <v>0.0</v>
      </c>
      <c r="J80" s="68">
        <v>0.0</v>
      </c>
      <c r="K80" s="68">
        <v>4.5</v>
      </c>
      <c r="L80" s="68" t="s">
        <v>936</v>
      </c>
    </row>
    <row r="81">
      <c r="A81" s="338">
        <v>44916.0</v>
      </c>
      <c r="B81" s="68" t="s">
        <v>50</v>
      </c>
      <c r="C81" s="68" t="s">
        <v>31</v>
      </c>
      <c r="D81" s="341" t="s">
        <v>169</v>
      </c>
      <c r="E81" s="338">
        <v>44917.0</v>
      </c>
      <c r="F81" s="339">
        <v>0.16666666666666666</v>
      </c>
      <c r="G81" s="339">
        <v>0.25</v>
      </c>
      <c r="H81" s="68">
        <v>2.0</v>
      </c>
      <c r="I81" s="68">
        <v>0.0</v>
      </c>
      <c r="J81" s="68">
        <v>0.0</v>
      </c>
      <c r="K81" s="68">
        <v>2.0</v>
      </c>
    </row>
    <row r="82">
      <c r="A82" s="338">
        <v>44916.0</v>
      </c>
      <c r="B82" s="68" t="s">
        <v>54</v>
      </c>
      <c r="C82" s="68" t="s">
        <v>499</v>
      </c>
      <c r="D82" s="341" t="s">
        <v>169</v>
      </c>
      <c r="E82" s="338">
        <v>44917.0</v>
      </c>
      <c r="F82" s="68">
        <v>0.0</v>
      </c>
      <c r="G82" s="68">
        <v>0.0</v>
      </c>
      <c r="H82" s="68">
        <v>0.0</v>
      </c>
      <c r="I82" s="68">
        <v>0.0</v>
      </c>
      <c r="J82" s="68">
        <v>0.0</v>
      </c>
      <c r="K82" s="68">
        <v>0.0</v>
      </c>
      <c r="L82" s="68" t="s">
        <v>25</v>
      </c>
    </row>
    <row r="83">
      <c r="A83" s="338">
        <v>44916.0</v>
      </c>
      <c r="B83" s="68" t="s">
        <v>52</v>
      </c>
      <c r="C83" s="68" t="s">
        <v>499</v>
      </c>
      <c r="D83" s="341" t="s">
        <v>169</v>
      </c>
      <c r="E83" s="338">
        <v>44917.0</v>
      </c>
      <c r="F83" s="339">
        <v>0.0</v>
      </c>
      <c r="G83" s="339">
        <v>0.3333333333333333</v>
      </c>
      <c r="H83" s="68">
        <v>8.0</v>
      </c>
      <c r="I83" s="68">
        <v>0.0</v>
      </c>
      <c r="J83" s="68">
        <v>2.0</v>
      </c>
      <c r="K83" s="68">
        <v>6.0</v>
      </c>
    </row>
    <row r="84">
      <c r="A84" s="338">
        <v>44916.0</v>
      </c>
      <c r="B84" s="68" t="s">
        <v>123</v>
      </c>
      <c r="C84" s="68" t="s">
        <v>23</v>
      </c>
      <c r="D84" s="341" t="s">
        <v>169</v>
      </c>
      <c r="E84" s="338">
        <v>44917.0</v>
      </c>
      <c r="F84" s="339">
        <v>0.0625</v>
      </c>
      <c r="G84" s="339">
        <v>0.2916666666666667</v>
      </c>
      <c r="H84" s="68">
        <v>5.5</v>
      </c>
      <c r="I84" s="68">
        <v>0.0</v>
      </c>
      <c r="J84" s="68">
        <v>1.0</v>
      </c>
      <c r="K84" s="68">
        <v>4.5</v>
      </c>
    </row>
    <row r="85">
      <c r="A85" s="338">
        <v>44916.0</v>
      </c>
      <c r="B85" s="68" t="s">
        <v>501</v>
      </c>
      <c r="C85" s="68" t="s">
        <v>23</v>
      </c>
      <c r="D85" s="341" t="s">
        <v>169</v>
      </c>
      <c r="E85" s="338">
        <v>44917.0</v>
      </c>
      <c r="F85" s="339">
        <v>0.2916666666666667</v>
      </c>
      <c r="G85" s="339">
        <v>0.5</v>
      </c>
      <c r="H85" s="68">
        <v>5.0</v>
      </c>
      <c r="I85" s="68">
        <v>0.0</v>
      </c>
      <c r="J85" s="68">
        <v>5.0</v>
      </c>
      <c r="K85" s="68">
        <v>0.0</v>
      </c>
    </row>
    <row r="86">
      <c r="A86" s="338">
        <v>44916.0</v>
      </c>
      <c r="B86" s="68" t="s">
        <v>45</v>
      </c>
      <c r="C86" s="68" t="s">
        <v>49</v>
      </c>
      <c r="D86" s="341" t="s">
        <v>169</v>
      </c>
      <c r="E86" s="338">
        <v>44917.0</v>
      </c>
      <c r="F86" s="339">
        <v>0.20833333333333334</v>
      </c>
      <c r="G86" s="339">
        <v>0.375</v>
      </c>
      <c r="H86" s="68">
        <v>4.0</v>
      </c>
      <c r="I86" s="68">
        <v>0.0</v>
      </c>
      <c r="J86" s="68">
        <v>3.0</v>
      </c>
      <c r="K86" s="68">
        <v>1.0</v>
      </c>
    </row>
    <row r="87">
      <c r="A87" s="338">
        <v>44916.0</v>
      </c>
      <c r="B87" s="68" t="s">
        <v>69</v>
      </c>
      <c r="C87" s="68" t="s">
        <v>31</v>
      </c>
      <c r="D87" s="341" t="s">
        <v>169</v>
      </c>
      <c r="E87" s="338">
        <v>44917.0</v>
      </c>
      <c r="F87" s="339">
        <v>0.2708333333333333</v>
      </c>
      <c r="G87" s="339">
        <v>0.5625</v>
      </c>
      <c r="H87" s="68">
        <v>7.0</v>
      </c>
      <c r="I87" s="68">
        <v>0.0</v>
      </c>
      <c r="J87" s="68">
        <v>7.0</v>
      </c>
      <c r="K87" s="68">
        <v>0.0</v>
      </c>
    </row>
    <row r="88">
      <c r="A88" s="338">
        <v>44916.0</v>
      </c>
      <c r="B88" s="68" t="s">
        <v>82</v>
      </c>
      <c r="C88" s="68" t="s">
        <v>31</v>
      </c>
      <c r="D88" s="341" t="s">
        <v>169</v>
      </c>
      <c r="E88" s="338">
        <v>44917.0</v>
      </c>
      <c r="F88" s="339">
        <v>0.2916666666666667</v>
      </c>
      <c r="G88" s="339">
        <v>0.5833333333333334</v>
      </c>
      <c r="H88" s="68">
        <v>7.0</v>
      </c>
      <c r="I88" s="68">
        <v>0.0</v>
      </c>
      <c r="J88" s="68">
        <v>7.0</v>
      </c>
      <c r="K88" s="68">
        <v>0.0</v>
      </c>
      <c r="L88" s="68" t="s">
        <v>25</v>
      </c>
    </row>
    <row r="89">
      <c r="A89" s="338">
        <v>44916.0</v>
      </c>
      <c r="B89" s="68" t="s">
        <v>403</v>
      </c>
      <c r="C89" s="68" t="s">
        <v>31</v>
      </c>
      <c r="D89" s="341" t="s">
        <v>169</v>
      </c>
      <c r="E89" s="338">
        <v>44917.0</v>
      </c>
      <c r="F89" s="68">
        <v>0.0</v>
      </c>
      <c r="G89" s="68">
        <v>0.0</v>
      </c>
      <c r="H89" s="68">
        <v>0.0</v>
      </c>
      <c r="I89" s="68">
        <v>0.0</v>
      </c>
      <c r="J89" s="68">
        <v>0.0</v>
      </c>
      <c r="K89" s="68">
        <v>0.0</v>
      </c>
      <c r="L89" s="68" t="s">
        <v>25</v>
      </c>
    </row>
    <row r="90">
      <c r="A90" s="338">
        <v>44916.0</v>
      </c>
      <c r="B90" s="68" t="s">
        <v>1006</v>
      </c>
      <c r="C90" s="68" t="s">
        <v>60</v>
      </c>
      <c r="D90" s="341" t="s">
        <v>169</v>
      </c>
      <c r="E90" s="338">
        <v>44917.0</v>
      </c>
      <c r="F90" s="339">
        <v>0.2916666666666667</v>
      </c>
      <c r="G90" s="339">
        <v>0.4583333333333333</v>
      </c>
      <c r="H90" s="68">
        <v>4.0</v>
      </c>
      <c r="I90" s="68">
        <v>0.0</v>
      </c>
      <c r="J90" s="68">
        <v>4.0</v>
      </c>
      <c r="K90" s="68">
        <v>0.0</v>
      </c>
    </row>
    <row r="91">
      <c r="A91" s="338">
        <v>44917.0</v>
      </c>
      <c r="B91" s="68" t="s">
        <v>97</v>
      </c>
      <c r="C91" s="68" t="s">
        <v>31</v>
      </c>
      <c r="D91" s="341" t="s">
        <v>169</v>
      </c>
      <c r="E91" s="338">
        <v>44917.0</v>
      </c>
      <c r="F91" s="68">
        <v>0.0</v>
      </c>
      <c r="G91" s="68">
        <v>0.0</v>
      </c>
      <c r="H91" s="68">
        <v>0.0</v>
      </c>
      <c r="I91" s="68">
        <v>0.0</v>
      </c>
      <c r="J91" s="68">
        <v>0.0</v>
      </c>
      <c r="K91" s="68">
        <v>0.0</v>
      </c>
      <c r="L91" s="68" t="s">
        <v>1007</v>
      </c>
    </row>
    <row r="92">
      <c r="A92" s="338">
        <v>44917.0</v>
      </c>
      <c r="B92" s="68" t="s">
        <v>50</v>
      </c>
      <c r="C92" s="68" t="s">
        <v>1</v>
      </c>
      <c r="D92" s="341" t="s">
        <v>169</v>
      </c>
      <c r="E92" s="338">
        <v>44917.0</v>
      </c>
      <c r="F92" s="339">
        <v>0.9791666666666666</v>
      </c>
      <c r="G92" s="339">
        <v>0.25</v>
      </c>
      <c r="H92" s="68">
        <v>6.5</v>
      </c>
      <c r="I92" s="68">
        <v>0.0</v>
      </c>
      <c r="J92" s="68">
        <v>0.0</v>
      </c>
      <c r="K92" s="68">
        <v>6.5</v>
      </c>
    </row>
    <row r="93">
      <c r="A93" s="338">
        <v>44917.0</v>
      </c>
      <c r="B93" s="68" t="s">
        <v>18</v>
      </c>
      <c r="C93" s="68" t="s">
        <v>1</v>
      </c>
      <c r="D93" s="341" t="s">
        <v>169</v>
      </c>
      <c r="E93" s="338">
        <v>44917.0</v>
      </c>
      <c r="F93" s="68">
        <v>0.0</v>
      </c>
      <c r="G93" s="68">
        <v>0.0</v>
      </c>
      <c r="H93" s="68">
        <v>0.0</v>
      </c>
      <c r="I93" s="68">
        <v>0.0</v>
      </c>
      <c r="J93" s="68">
        <v>0.0</v>
      </c>
      <c r="K93" s="68">
        <v>0.0</v>
      </c>
      <c r="L93" s="68" t="s">
        <v>63</v>
      </c>
    </row>
    <row r="94">
      <c r="A94" s="338">
        <v>44917.0</v>
      </c>
      <c r="B94" s="68" t="s">
        <v>54</v>
      </c>
      <c r="C94" s="68" t="s">
        <v>31</v>
      </c>
      <c r="D94" s="341" t="s">
        <v>169</v>
      </c>
      <c r="E94" s="338">
        <v>44917.0</v>
      </c>
      <c r="F94" s="339">
        <v>0.9583333333333334</v>
      </c>
      <c r="G94" s="339">
        <v>0.0625</v>
      </c>
      <c r="H94" s="68">
        <v>2.5</v>
      </c>
      <c r="I94" s="68">
        <v>0.0</v>
      </c>
      <c r="J94" s="68">
        <v>0.0</v>
      </c>
      <c r="K94" s="68">
        <v>2.5</v>
      </c>
    </row>
    <row r="95">
      <c r="A95" s="338">
        <v>44917.0</v>
      </c>
      <c r="B95" s="68" t="s">
        <v>54</v>
      </c>
      <c r="C95" s="68" t="s">
        <v>23</v>
      </c>
      <c r="D95" s="341" t="s">
        <v>168</v>
      </c>
      <c r="E95" s="338">
        <v>44918.0</v>
      </c>
      <c r="F95" s="339">
        <v>0.0625</v>
      </c>
      <c r="G95" s="339">
        <v>0.2916666666666667</v>
      </c>
      <c r="H95" s="68">
        <v>5.5</v>
      </c>
      <c r="I95" s="68">
        <v>0.0</v>
      </c>
      <c r="J95" s="68">
        <v>1.0</v>
      </c>
      <c r="K95" s="68">
        <v>4.5</v>
      </c>
    </row>
    <row r="96">
      <c r="A96" s="338">
        <v>44917.0</v>
      </c>
      <c r="B96" s="68" t="s">
        <v>88</v>
      </c>
      <c r="C96" s="68" t="s">
        <v>31</v>
      </c>
      <c r="D96" s="341" t="s">
        <v>168</v>
      </c>
      <c r="E96" s="338">
        <v>44918.0</v>
      </c>
      <c r="F96" s="339">
        <v>0.0625</v>
      </c>
      <c r="G96" s="339">
        <v>0.375</v>
      </c>
      <c r="H96" s="68">
        <v>7.5</v>
      </c>
      <c r="I96" s="68">
        <v>0.0</v>
      </c>
      <c r="J96" s="68">
        <v>3.0</v>
      </c>
      <c r="K96" s="68">
        <v>4.5</v>
      </c>
    </row>
    <row r="97">
      <c r="A97" s="338">
        <v>44917.0</v>
      </c>
      <c r="B97" s="68" t="s">
        <v>52</v>
      </c>
      <c r="C97" s="68" t="s">
        <v>499</v>
      </c>
      <c r="D97" s="341" t="s">
        <v>168</v>
      </c>
      <c r="E97" s="338">
        <v>44918.0</v>
      </c>
      <c r="F97" s="339">
        <v>0.0</v>
      </c>
      <c r="G97" s="339">
        <v>0.4583333333333333</v>
      </c>
      <c r="H97" s="68">
        <v>11.0</v>
      </c>
      <c r="I97" s="68">
        <v>3.0</v>
      </c>
      <c r="J97" s="68">
        <v>2.0</v>
      </c>
      <c r="K97" s="68">
        <v>6.0</v>
      </c>
    </row>
    <row r="98">
      <c r="A98" s="338">
        <v>44917.0</v>
      </c>
      <c r="B98" s="68" t="s">
        <v>123</v>
      </c>
      <c r="C98" s="68" t="s">
        <v>23</v>
      </c>
      <c r="D98" s="341" t="s">
        <v>168</v>
      </c>
      <c r="E98" s="338">
        <v>44918.0</v>
      </c>
      <c r="F98" s="68">
        <v>0.0</v>
      </c>
      <c r="G98" s="68">
        <v>0.0</v>
      </c>
      <c r="H98" s="68">
        <v>0.0</v>
      </c>
      <c r="I98" s="68">
        <v>0.0</v>
      </c>
      <c r="J98" s="68">
        <v>0.0</v>
      </c>
      <c r="K98" s="68">
        <v>0.0</v>
      </c>
      <c r="L98" s="68" t="s">
        <v>25</v>
      </c>
    </row>
    <row r="99">
      <c r="A99" s="342">
        <v>44917.0</v>
      </c>
      <c r="B99" s="343" t="s">
        <v>501</v>
      </c>
      <c r="C99" s="343" t="s">
        <v>23</v>
      </c>
      <c r="D99" s="753" t="s">
        <v>168</v>
      </c>
      <c r="E99" s="342">
        <v>44918.0</v>
      </c>
      <c r="F99" s="345">
        <v>0.2916666666666667</v>
      </c>
      <c r="G99" s="345">
        <v>0.5</v>
      </c>
      <c r="H99" s="343">
        <v>5.0</v>
      </c>
      <c r="I99" s="343">
        <v>0.0</v>
      </c>
      <c r="J99" s="343">
        <v>5.0</v>
      </c>
      <c r="K99" s="343">
        <v>0.0</v>
      </c>
      <c r="L99" s="343" t="s">
        <v>1008</v>
      </c>
      <c r="M99" s="345">
        <v>0.0625</v>
      </c>
      <c r="N99" s="345">
        <v>0.2916666666666667</v>
      </c>
      <c r="O99" s="343">
        <v>5.5</v>
      </c>
      <c r="P99" s="343">
        <v>0.0</v>
      </c>
      <c r="Q99" s="343">
        <v>1.0</v>
      </c>
      <c r="R99" s="343">
        <v>4.5</v>
      </c>
      <c r="S99" s="754"/>
      <c r="T99" s="754"/>
      <c r="U99" s="754"/>
      <c r="V99" s="754"/>
      <c r="W99" s="754"/>
      <c r="X99" s="754"/>
      <c r="Y99" s="754"/>
      <c r="Z99" s="754"/>
      <c r="AA99" s="754"/>
      <c r="AB99" s="754"/>
      <c r="AC99" s="754"/>
    </row>
    <row r="100">
      <c r="A100" s="338">
        <v>44917.0</v>
      </c>
      <c r="B100" s="68" t="s">
        <v>45</v>
      </c>
      <c r="C100" s="68" t="s">
        <v>1</v>
      </c>
      <c r="D100" s="341" t="s">
        <v>168</v>
      </c>
      <c r="E100" s="338">
        <v>44918.0</v>
      </c>
      <c r="F100" s="339">
        <v>0.25</v>
      </c>
      <c r="G100" s="339">
        <v>0.5</v>
      </c>
      <c r="H100" s="68">
        <v>6.0</v>
      </c>
      <c r="I100" s="68">
        <v>0.0</v>
      </c>
      <c r="J100" s="68">
        <v>6.0</v>
      </c>
      <c r="K100" s="68">
        <v>0.0</v>
      </c>
    </row>
    <row r="101">
      <c r="A101" s="338">
        <v>44917.0</v>
      </c>
      <c r="B101" s="68" t="s">
        <v>69</v>
      </c>
      <c r="C101" s="68" t="s">
        <v>49</v>
      </c>
      <c r="D101" s="341" t="s">
        <v>168</v>
      </c>
      <c r="E101" s="338">
        <v>44918.0</v>
      </c>
      <c r="F101" s="339">
        <v>0.20833333333333334</v>
      </c>
      <c r="G101" s="339">
        <v>0.375</v>
      </c>
      <c r="H101" s="68">
        <v>4.0</v>
      </c>
      <c r="I101" s="68">
        <v>0.0</v>
      </c>
      <c r="J101" s="68">
        <v>3.0</v>
      </c>
      <c r="K101" s="68">
        <v>1.0</v>
      </c>
    </row>
    <row r="102">
      <c r="A102" s="338">
        <v>44917.0</v>
      </c>
      <c r="B102" s="68" t="s">
        <v>69</v>
      </c>
      <c r="C102" s="68" t="s">
        <v>31</v>
      </c>
      <c r="D102" s="341" t="s">
        <v>168</v>
      </c>
      <c r="E102" s="338">
        <v>44918.0</v>
      </c>
      <c r="F102" s="339">
        <v>0.375</v>
      </c>
      <c r="G102" s="339">
        <v>0.5625</v>
      </c>
      <c r="H102" s="68">
        <v>4.5</v>
      </c>
      <c r="I102" s="68">
        <v>0.5</v>
      </c>
      <c r="J102" s="68">
        <v>4.0</v>
      </c>
      <c r="K102" s="68">
        <v>0.0</v>
      </c>
      <c r="L102" s="68" t="s">
        <v>1009</v>
      </c>
    </row>
    <row r="103">
      <c r="A103" s="338">
        <v>44917.0</v>
      </c>
      <c r="B103" s="68" t="s">
        <v>82</v>
      </c>
      <c r="C103" s="68" t="s">
        <v>31</v>
      </c>
      <c r="D103" s="341" t="s">
        <v>168</v>
      </c>
      <c r="E103" s="338">
        <v>44918.0</v>
      </c>
      <c r="F103" s="339">
        <v>0.2916666666666667</v>
      </c>
      <c r="G103" s="339">
        <v>0.5833333333333334</v>
      </c>
      <c r="H103" s="68">
        <v>7.0</v>
      </c>
      <c r="I103" s="68">
        <v>0.0</v>
      </c>
      <c r="J103" s="68">
        <v>7.0</v>
      </c>
      <c r="K103" s="68">
        <v>0.0</v>
      </c>
    </row>
    <row r="104">
      <c r="A104" s="338">
        <v>44917.0</v>
      </c>
      <c r="B104" s="68" t="s">
        <v>403</v>
      </c>
      <c r="C104" s="68" t="s">
        <v>31</v>
      </c>
      <c r="D104" s="341" t="s">
        <v>168</v>
      </c>
      <c r="E104" s="338">
        <v>44918.0</v>
      </c>
      <c r="F104" s="68">
        <v>0.0</v>
      </c>
      <c r="G104" s="68">
        <v>0.0</v>
      </c>
      <c r="H104" s="68">
        <v>0.0</v>
      </c>
      <c r="I104" s="68">
        <v>0.0</v>
      </c>
      <c r="J104" s="68">
        <v>0.0</v>
      </c>
      <c r="K104" s="68">
        <v>0.0</v>
      </c>
      <c r="L104" s="68" t="s">
        <v>25</v>
      </c>
    </row>
    <row r="105">
      <c r="A105" s="338">
        <v>44917.0</v>
      </c>
      <c r="B105" s="68" t="s">
        <v>1006</v>
      </c>
      <c r="C105" s="68" t="s">
        <v>60</v>
      </c>
      <c r="D105" s="341" t="s">
        <v>168</v>
      </c>
      <c r="E105" s="338">
        <v>44918.0</v>
      </c>
      <c r="F105" s="339">
        <v>0.3333333333333333</v>
      </c>
      <c r="G105" s="339">
        <v>0.9583333333333334</v>
      </c>
      <c r="H105" s="68">
        <v>3.0</v>
      </c>
      <c r="I105" s="68">
        <v>0.0</v>
      </c>
      <c r="J105" s="68">
        <v>3.0</v>
      </c>
      <c r="K105" s="68">
        <v>0.0</v>
      </c>
    </row>
    <row r="106">
      <c r="A106" s="338">
        <v>44918.0</v>
      </c>
      <c r="B106" s="68" t="s">
        <v>88</v>
      </c>
      <c r="C106" s="68" t="s">
        <v>31</v>
      </c>
      <c r="D106" s="341" t="s">
        <v>168</v>
      </c>
      <c r="E106" s="338">
        <v>44918.0</v>
      </c>
      <c r="F106" s="339">
        <v>0.9583333333333334</v>
      </c>
      <c r="G106" s="339">
        <v>0.2916666666666667</v>
      </c>
      <c r="H106" s="68">
        <v>8.0</v>
      </c>
      <c r="I106" s="68">
        <v>0.0</v>
      </c>
      <c r="J106" s="68">
        <v>1.0</v>
      </c>
      <c r="K106" s="68">
        <v>7.0</v>
      </c>
    </row>
    <row r="107">
      <c r="A107" s="338">
        <v>44918.0</v>
      </c>
      <c r="B107" s="68" t="s">
        <v>18</v>
      </c>
      <c r="C107" s="68" t="s">
        <v>1</v>
      </c>
      <c r="D107" s="341" t="s">
        <v>168</v>
      </c>
      <c r="E107" s="338">
        <v>44918.0</v>
      </c>
      <c r="F107" s="68">
        <v>0.0</v>
      </c>
      <c r="G107" s="68">
        <v>0.0</v>
      </c>
      <c r="H107" s="68">
        <v>0.0</v>
      </c>
      <c r="I107" s="68">
        <v>0.0</v>
      </c>
      <c r="J107" s="68">
        <v>0.0</v>
      </c>
      <c r="K107" s="68">
        <v>0.0</v>
      </c>
      <c r="L107" s="68" t="s">
        <v>63</v>
      </c>
    </row>
    <row r="108">
      <c r="A108" s="338">
        <v>44918.0</v>
      </c>
      <c r="B108" s="68" t="s">
        <v>50</v>
      </c>
      <c r="C108" s="68" t="s">
        <v>1</v>
      </c>
      <c r="D108" s="341" t="s">
        <v>168</v>
      </c>
      <c r="E108" s="338">
        <v>44918.0</v>
      </c>
      <c r="F108" s="339">
        <v>0.9791666666666666</v>
      </c>
      <c r="G108" s="339">
        <v>0.25</v>
      </c>
      <c r="H108" s="68">
        <v>6.5</v>
      </c>
      <c r="I108" s="68">
        <v>0.0</v>
      </c>
      <c r="J108" s="68">
        <v>0.0</v>
      </c>
      <c r="K108" s="68">
        <v>6.5</v>
      </c>
    </row>
    <row r="109">
      <c r="A109" s="338">
        <v>44918.0</v>
      </c>
      <c r="B109" s="68" t="s">
        <v>54</v>
      </c>
      <c r="C109" s="68" t="s">
        <v>499</v>
      </c>
      <c r="D109" s="341" t="s">
        <v>170</v>
      </c>
      <c r="E109" s="338">
        <v>44919.0</v>
      </c>
      <c r="F109" s="339">
        <v>0.0</v>
      </c>
      <c r="G109" s="339">
        <v>0.3333333333333333</v>
      </c>
      <c r="H109" s="68">
        <v>8.0</v>
      </c>
      <c r="I109" s="68">
        <v>0.0</v>
      </c>
      <c r="J109" s="68">
        <v>2.0</v>
      </c>
      <c r="K109" s="68">
        <v>6.0</v>
      </c>
    </row>
    <row r="110">
      <c r="A110" s="338">
        <v>44918.0</v>
      </c>
      <c r="B110" s="68" t="s">
        <v>52</v>
      </c>
      <c r="C110" s="68" t="s">
        <v>499</v>
      </c>
      <c r="D110" s="341" t="s">
        <v>170</v>
      </c>
      <c r="E110" s="338">
        <v>44919.0</v>
      </c>
      <c r="F110" s="68">
        <v>0.0</v>
      </c>
      <c r="G110" s="68">
        <v>0.0</v>
      </c>
      <c r="H110" s="68">
        <v>0.0</v>
      </c>
      <c r="I110" s="68">
        <v>0.0</v>
      </c>
      <c r="J110" s="68">
        <v>0.0</v>
      </c>
      <c r="K110" s="68">
        <v>0.0</v>
      </c>
      <c r="L110" s="68" t="s">
        <v>25</v>
      </c>
    </row>
    <row r="111">
      <c r="A111" s="338">
        <v>44918.0</v>
      </c>
      <c r="B111" s="68" t="s">
        <v>123</v>
      </c>
      <c r="C111" s="68" t="s">
        <v>23</v>
      </c>
      <c r="D111" s="341" t="s">
        <v>170</v>
      </c>
      <c r="E111" s="338">
        <v>44919.0</v>
      </c>
      <c r="F111" s="339">
        <v>0.0625</v>
      </c>
      <c r="G111" s="339">
        <v>0.2916666666666667</v>
      </c>
      <c r="H111" s="68">
        <v>5.5</v>
      </c>
      <c r="I111" s="68">
        <v>0.0</v>
      </c>
      <c r="J111" s="68">
        <v>1.0</v>
      </c>
      <c r="K111" s="68">
        <v>4.5</v>
      </c>
    </row>
    <row r="112">
      <c r="A112" s="338">
        <v>44918.0</v>
      </c>
      <c r="B112" s="68" t="s">
        <v>501</v>
      </c>
      <c r="C112" s="68" t="s">
        <v>23</v>
      </c>
      <c r="D112" s="341" t="s">
        <v>170</v>
      </c>
      <c r="E112" s="338">
        <v>44919.0</v>
      </c>
      <c r="F112" s="339">
        <v>0.2916666666666667</v>
      </c>
      <c r="G112" s="339">
        <v>0.5</v>
      </c>
      <c r="H112" s="68">
        <v>5.0</v>
      </c>
      <c r="I112" s="68">
        <v>0.0</v>
      </c>
      <c r="J112" s="68">
        <v>5.0</v>
      </c>
      <c r="K112" s="68">
        <v>0.0</v>
      </c>
    </row>
    <row r="113">
      <c r="A113" s="338">
        <v>44918.0</v>
      </c>
      <c r="B113" s="68" t="s">
        <v>45</v>
      </c>
      <c r="C113" s="68" t="s">
        <v>1</v>
      </c>
      <c r="D113" s="341" t="s">
        <v>170</v>
      </c>
      <c r="E113" s="338">
        <v>44919.0</v>
      </c>
      <c r="F113" s="339">
        <v>0.25</v>
      </c>
      <c r="G113" s="339">
        <v>0.5416666666666666</v>
      </c>
      <c r="H113" s="68">
        <v>7.0</v>
      </c>
      <c r="I113" s="68">
        <v>0.0</v>
      </c>
      <c r="J113" s="68">
        <v>7.0</v>
      </c>
      <c r="K113" s="68">
        <v>0.0</v>
      </c>
    </row>
    <row r="114">
      <c r="A114" s="338">
        <v>44918.0</v>
      </c>
      <c r="B114" s="68" t="s">
        <v>69</v>
      </c>
      <c r="C114" s="68" t="s">
        <v>49</v>
      </c>
      <c r="D114" s="341" t="s">
        <v>170</v>
      </c>
      <c r="E114" s="338">
        <v>44919.0</v>
      </c>
      <c r="F114" s="339">
        <v>0.20833333333333334</v>
      </c>
      <c r="G114" s="339">
        <v>0.4166666666666667</v>
      </c>
      <c r="H114" s="68">
        <v>5.0</v>
      </c>
      <c r="I114" s="68">
        <v>0.0</v>
      </c>
      <c r="J114" s="68">
        <v>4.0</v>
      </c>
      <c r="K114" s="68">
        <v>1.0</v>
      </c>
    </row>
    <row r="115">
      <c r="A115" s="338">
        <v>44918.0</v>
      </c>
      <c r="B115" s="68" t="s">
        <v>82</v>
      </c>
      <c r="C115" s="68" t="s">
        <v>31</v>
      </c>
      <c r="D115" s="341" t="s">
        <v>170</v>
      </c>
      <c r="E115" s="338">
        <v>44919.0</v>
      </c>
      <c r="F115" s="339">
        <v>0.2708333333333333</v>
      </c>
      <c r="G115" s="339">
        <v>0.6041666666666666</v>
      </c>
      <c r="H115" s="68">
        <v>8.0</v>
      </c>
      <c r="I115" s="68">
        <v>0.0</v>
      </c>
      <c r="J115" s="68">
        <v>8.0</v>
      </c>
      <c r="K115" s="68">
        <v>0.0</v>
      </c>
    </row>
    <row r="116">
      <c r="A116" s="338">
        <v>44918.0</v>
      </c>
      <c r="B116" s="68" t="s">
        <v>403</v>
      </c>
      <c r="C116" s="68" t="s">
        <v>31</v>
      </c>
      <c r="D116" s="341" t="s">
        <v>170</v>
      </c>
      <c r="E116" s="338">
        <v>44919.0</v>
      </c>
      <c r="F116" s="339">
        <v>0.2916666666666667</v>
      </c>
      <c r="G116" s="339">
        <v>0.625</v>
      </c>
      <c r="H116" s="68">
        <v>8.0</v>
      </c>
      <c r="I116" s="68">
        <v>0.0</v>
      </c>
      <c r="J116" s="68">
        <v>8.0</v>
      </c>
      <c r="K116" s="68">
        <v>0.0</v>
      </c>
    </row>
    <row r="117">
      <c r="A117" s="338">
        <v>44918.0</v>
      </c>
      <c r="B117" s="68" t="s">
        <v>1006</v>
      </c>
      <c r="C117" s="68" t="s">
        <v>31</v>
      </c>
      <c r="D117" s="341" t="s">
        <v>170</v>
      </c>
      <c r="E117" s="338">
        <v>44919.0</v>
      </c>
      <c r="F117" s="68">
        <v>0.0</v>
      </c>
      <c r="G117" s="68">
        <v>0.0</v>
      </c>
      <c r="H117" s="68">
        <v>0.0</v>
      </c>
      <c r="I117" s="68">
        <v>0.0</v>
      </c>
      <c r="J117" s="68">
        <v>0.0</v>
      </c>
      <c r="K117" s="68">
        <v>0.0</v>
      </c>
      <c r="L117" s="68" t="s">
        <v>25</v>
      </c>
    </row>
    <row r="118">
      <c r="A118" s="338">
        <v>44918.0</v>
      </c>
      <c r="B118" s="68" t="s">
        <v>97</v>
      </c>
      <c r="C118" s="68" t="s">
        <v>31</v>
      </c>
      <c r="D118" s="341" t="s">
        <v>170</v>
      </c>
      <c r="E118" s="338">
        <v>44919.0</v>
      </c>
      <c r="F118" s="68">
        <v>0.0</v>
      </c>
      <c r="G118" s="68">
        <v>0.0</v>
      </c>
      <c r="H118" s="68">
        <v>0.0</v>
      </c>
      <c r="I118" s="68">
        <v>0.0</v>
      </c>
      <c r="J118" s="68">
        <v>0.0</v>
      </c>
      <c r="K118" s="68">
        <v>0.0</v>
      </c>
      <c r="L118" s="68" t="s">
        <v>25</v>
      </c>
    </row>
    <row r="119">
      <c r="A119" s="338">
        <v>44919.0</v>
      </c>
      <c r="B119" s="68" t="s">
        <v>88</v>
      </c>
      <c r="C119" s="68" t="s">
        <v>31</v>
      </c>
      <c r="D119" s="341" t="s">
        <v>170</v>
      </c>
      <c r="E119" s="338">
        <v>44919.0</v>
      </c>
      <c r="F119" s="339">
        <v>0.9583333333333334</v>
      </c>
      <c r="G119" s="339">
        <v>0.375</v>
      </c>
      <c r="H119" s="68">
        <v>10.0</v>
      </c>
      <c r="I119" s="68">
        <v>2.0</v>
      </c>
      <c r="J119" s="68">
        <v>1.0</v>
      </c>
      <c r="K119" s="68">
        <v>7.0</v>
      </c>
    </row>
    <row r="120">
      <c r="A120" s="338">
        <v>44919.0</v>
      </c>
      <c r="B120" s="68" t="s">
        <v>18</v>
      </c>
      <c r="C120" s="68" t="s">
        <v>1</v>
      </c>
      <c r="D120" s="341" t="s">
        <v>170</v>
      </c>
      <c r="E120" s="338">
        <v>44919.0</v>
      </c>
      <c r="F120" s="68">
        <v>0.0</v>
      </c>
      <c r="G120" s="68">
        <v>0.0</v>
      </c>
      <c r="H120" s="68">
        <v>0.0</v>
      </c>
      <c r="I120" s="68">
        <v>0.0</v>
      </c>
      <c r="J120" s="68">
        <v>0.0</v>
      </c>
      <c r="K120" s="68">
        <v>0.0</v>
      </c>
      <c r="L120" s="68" t="s">
        <v>25</v>
      </c>
    </row>
    <row r="121">
      <c r="A121" s="338">
        <v>44919.0</v>
      </c>
      <c r="B121" s="68" t="s">
        <v>50</v>
      </c>
      <c r="C121" s="68" t="s">
        <v>1</v>
      </c>
      <c r="D121" s="341" t="s">
        <v>170</v>
      </c>
      <c r="E121" s="338">
        <v>44919.0</v>
      </c>
      <c r="F121" s="339">
        <v>0.9791666666666666</v>
      </c>
      <c r="G121" s="339">
        <v>0.5416666666666666</v>
      </c>
      <c r="H121" s="68">
        <v>13.5</v>
      </c>
      <c r="I121" s="68">
        <v>5.5</v>
      </c>
      <c r="J121" s="68">
        <v>2.0</v>
      </c>
      <c r="K121" s="68">
        <v>6.5</v>
      </c>
    </row>
    <row r="122">
      <c r="A122" s="338">
        <v>44919.0</v>
      </c>
      <c r="B122" s="68" t="s">
        <v>52</v>
      </c>
      <c r="C122" s="68" t="s">
        <v>499</v>
      </c>
      <c r="D122" s="341" t="s">
        <v>172</v>
      </c>
      <c r="E122" s="338">
        <v>44920.0</v>
      </c>
      <c r="F122" s="339">
        <v>0.0</v>
      </c>
      <c r="G122" s="339">
        <v>0.3333333333333333</v>
      </c>
      <c r="H122" s="68">
        <v>8.0</v>
      </c>
      <c r="I122" s="68">
        <v>0.0</v>
      </c>
      <c r="J122" s="68">
        <v>2.0</v>
      </c>
      <c r="K122" s="68">
        <v>6.0</v>
      </c>
    </row>
    <row r="123">
      <c r="A123" s="338">
        <v>44919.0</v>
      </c>
      <c r="B123" s="68" t="s">
        <v>54</v>
      </c>
      <c r="C123" s="68" t="s">
        <v>499</v>
      </c>
      <c r="D123" s="341" t="s">
        <v>172</v>
      </c>
      <c r="E123" s="338">
        <v>44920.0</v>
      </c>
      <c r="F123" s="68">
        <v>0.0</v>
      </c>
      <c r="G123" s="68">
        <v>0.0</v>
      </c>
      <c r="H123" s="68">
        <v>0.0</v>
      </c>
      <c r="I123" s="68">
        <v>0.0</v>
      </c>
      <c r="J123" s="68">
        <v>0.0</v>
      </c>
      <c r="K123" s="68">
        <v>0.0</v>
      </c>
      <c r="L123" s="68" t="s">
        <v>25</v>
      </c>
    </row>
    <row r="124">
      <c r="A124" s="338">
        <v>44919.0</v>
      </c>
      <c r="B124" s="68" t="s">
        <v>123</v>
      </c>
      <c r="C124" s="68" t="s">
        <v>23</v>
      </c>
      <c r="D124" s="341" t="s">
        <v>172</v>
      </c>
      <c r="E124" s="338">
        <v>44920.0</v>
      </c>
      <c r="F124" s="339">
        <v>0.0625</v>
      </c>
      <c r="G124" s="339">
        <v>0.2916666666666667</v>
      </c>
      <c r="H124" s="68">
        <v>5.5</v>
      </c>
      <c r="I124" s="68">
        <v>0.0</v>
      </c>
      <c r="J124" s="68">
        <v>1.0</v>
      </c>
      <c r="K124" s="68">
        <v>4.5</v>
      </c>
    </row>
    <row r="125">
      <c r="A125" s="338">
        <v>44919.0</v>
      </c>
      <c r="B125" s="68" t="s">
        <v>501</v>
      </c>
      <c r="C125" s="68" t="s">
        <v>23</v>
      </c>
      <c r="D125" s="341" t="s">
        <v>172</v>
      </c>
      <c r="E125" s="338">
        <v>44920.0</v>
      </c>
      <c r="F125" s="68">
        <v>0.0</v>
      </c>
      <c r="G125" s="68">
        <v>0.0</v>
      </c>
      <c r="H125" s="68">
        <v>0.0</v>
      </c>
      <c r="I125" s="68">
        <v>0.0</v>
      </c>
      <c r="J125" s="68">
        <v>0.0</v>
      </c>
      <c r="K125" s="68">
        <v>0.0</v>
      </c>
      <c r="L125" s="68" t="s">
        <v>25</v>
      </c>
    </row>
    <row r="126">
      <c r="A126" s="338">
        <v>44919.0</v>
      </c>
      <c r="B126" s="68" t="s">
        <v>18</v>
      </c>
      <c r="C126" s="68" t="s">
        <v>23</v>
      </c>
      <c r="D126" s="341" t="s">
        <v>172</v>
      </c>
      <c r="E126" s="338">
        <v>44920.0</v>
      </c>
      <c r="F126" s="68">
        <v>0.0</v>
      </c>
      <c r="G126" s="68">
        <v>0.0</v>
      </c>
      <c r="H126" s="68">
        <v>0.0</v>
      </c>
      <c r="I126" s="68">
        <v>0.0</v>
      </c>
      <c r="J126" s="68">
        <v>0.0</v>
      </c>
      <c r="K126" s="68">
        <v>0.0</v>
      </c>
    </row>
    <row r="127">
      <c r="A127" s="338">
        <v>44919.0</v>
      </c>
      <c r="B127" s="68" t="s">
        <v>45</v>
      </c>
      <c r="C127" s="68" t="s">
        <v>1</v>
      </c>
      <c r="D127" s="341" t="s">
        <v>172</v>
      </c>
      <c r="E127" s="338">
        <v>44920.0</v>
      </c>
      <c r="F127" s="68">
        <v>0.0</v>
      </c>
      <c r="G127" s="68">
        <v>0.0</v>
      </c>
      <c r="H127" s="68">
        <v>0.0</v>
      </c>
      <c r="I127" s="68">
        <v>0.0</v>
      </c>
      <c r="J127" s="68">
        <v>0.0</v>
      </c>
      <c r="K127" s="68">
        <v>0.0</v>
      </c>
      <c r="L127" s="68" t="s">
        <v>63</v>
      </c>
    </row>
    <row r="128">
      <c r="A128" s="338">
        <v>44919.0</v>
      </c>
      <c r="B128" s="68" t="s">
        <v>69</v>
      </c>
      <c r="C128" s="68" t="s">
        <v>49</v>
      </c>
      <c r="D128" s="341" t="s">
        <v>172</v>
      </c>
      <c r="E128" s="338">
        <v>44920.0</v>
      </c>
      <c r="F128" s="339">
        <v>0.20833333333333334</v>
      </c>
      <c r="G128" s="339">
        <v>0.4166666666666667</v>
      </c>
      <c r="H128" s="68">
        <v>5.0</v>
      </c>
      <c r="I128" s="68">
        <v>0.0</v>
      </c>
      <c r="J128" s="68">
        <v>4.0</v>
      </c>
      <c r="K128" s="68">
        <v>1.0</v>
      </c>
    </row>
    <row r="129">
      <c r="A129" s="338">
        <v>44919.0</v>
      </c>
      <c r="B129" s="68" t="s">
        <v>69</v>
      </c>
      <c r="C129" s="68" t="s">
        <v>31</v>
      </c>
      <c r="D129" s="341" t="s">
        <v>172</v>
      </c>
      <c r="E129" s="338">
        <v>44920.0</v>
      </c>
      <c r="F129" s="339">
        <v>0.4166666666666667</v>
      </c>
      <c r="G129" s="339">
        <v>0.6041666666666666</v>
      </c>
      <c r="H129" s="68">
        <v>4.5</v>
      </c>
      <c r="I129" s="68">
        <v>1.5</v>
      </c>
      <c r="J129" s="68">
        <v>3.0</v>
      </c>
      <c r="K129" s="68">
        <v>0.0</v>
      </c>
      <c r="L129" s="68" t="s">
        <v>678</v>
      </c>
    </row>
    <row r="130">
      <c r="A130" s="338">
        <v>44919.0</v>
      </c>
      <c r="B130" s="68" t="s">
        <v>82</v>
      </c>
      <c r="C130" s="68" t="s">
        <v>31</v>
      </c>
      <c r="D130" s="341" t="s">
        <v>172</v>
      </c>
      <c r="E130" s="338">
        <v>44920.0</v>
      </c>
      <c r="F130" s="68">
        <v>0.0</v>
      </c>
      <c r="G130" s="68">
        <v>0.0</v>
      </c>
      <c r="H130" s="68">
        <v>0.0</v>
      </c>
      <c r="I130" s="68">
        <v>0.0</v>
      </c>
      <c r="J130" s="68">
        <v>0.0</v>
      </c>
      <c r="K130" s="68">
        <v>0.0</v>
      </c>
      <c r="L130" s="68" t="s">
        <v>25</v>
      </c>
    </row>
    <row r="131">
      <c r="A131" s="338">
        <v>44919.0</v>
      </c>
      <c r="B131" s="68" t="s">
        <v>403</v>
      </c>
      <c r="C131" s="68" t="s">
        <v>31</v>
      </c>
      <c r="D131" s="341" t="s">
        <v>172</v>
      </c>
      <c r="E131" s="338">
        <v>44920.0</v>
      </c>
      <c r="F131" s="339">
        <v>0.2916666666666667</v>
      </c>
      <c r="G131" s="339">
        <v>0.625</v>
      </c>
      <c r="H131" s="68">
        <v>8.0</v>
      </c>
      <c r="I131" s="68">
        <v>0.0</v>
      </c>
      <c r="J131" s="68">
        <v>8.0</v>
      </c>
      <c r="K131" s="68">
        <v>0.0</v>
      </c>
    </row>
    <row r="132">
      <c r="A132" s="338">
        <v>44919.0</v>
      </c>
      <c r="B132" s="68" t="s">
        <v>97</v>
      </c>
      <c r="C132" s="68" t="s">
        <v>31</v>
      </c>
      <c r="D132" s="341" t="s">
        <v>172</v>
      </c>
      <c r="E132" s="338">
        <v>44920.0</v>
      </c>
      <c r="F132" s="68">
        <v>0.0</v>
      </c>
      <c r="G132" s="68">
        <v>0.0</v>
      </c>
      <c r="H132" s="68">
        <v>0.0</v>
      </c>
      <c r="I132" s="68">
        <v>0.0</v>
      </c>
      <c r="J132" s="68">
        <v>0.0</v>
      </c>
      <c r="K132" s="68">
        <v>0.0</v>
      </c>
      <c r="L132" s="68" t="s">
        <v>25</v>
      </c>
    </row>
    <row r="133">
      <c r="A133" s="338">
        <v>44919.0</v>
      </c>
      <c r="B133" s="68" t="s">
        <v>1006</v>
      </c>
      <c r="C133" s="68" t="s">
        <v>31</v>
      </c>
      <c r="D133" s="341" t="s">
        <v>172</v>
      </c>
      <c r="E133" s="338">
        <v>44920.0</v>
      </c>
      <c r="F133" s="68">
        <v>0.0</v>
      </c>
      <c r="G133" s="68">
        <v>0.0</v>
      </c>
      <c r="H133" s="68">
        <v>0.0</v>
      </c>
      <c r="I133" s="68">
        <v>0.0</v>
      </c>
      <c r="J133" s="68">
        <v>0.0</v>
      </c>
      <c r="K133" s="68">
        <v>0.0</v>
      </c>
    </row>
    <row r="134">
      <c r="A134" s="338">
        <v>44920.0</v>
      </c>
      <c r="B134" s="153" t="s">
        <v>88</v>
      </c>
      <c r="C134" s="153" t="s">
        <v>31</v>
      </c>
      <c r="D134" s="341" t="s">
        <v>172</v>
      </c>
      <c r="E134" s="338">
        <v>44920.0</v>
      </c>
      <c r="F134" s="152">
        <v>0.0</v>
      </c>
      <c r="G134" s="152">
        <v>0.0</v>
      </c>
      <c r="H134" s="152">
        <v>0.0</v>
      </c>
      <c r="I134" s="152">
        <v>0.0</v>
      </c>
      <c r="J134" s="152">
        <v>0.0</v>
      </c>
      <c r="K134" s="152">
        <v>0.0</v>
      </c>
      <c r="L134" s="152" t="s">
        <v>1010</v>
      </c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</row>
    <row r="135">
      <c r="A135" s="338">
        <v>44920.0</v>
      </c>
      <c r="B135" s="153" t="s">
        <v>18</v>
      </c>
      <c r="C135" s="153" t="s">
        <v>1</v>
      </c>
      <c r="D135" s="341" t="s">
        <v>172</v>
      </c>
      <c r="E135" s="338">
        <v>44920.0</v>
      </c>
      <c r="F135" s="152">
        <v>0.0</v>
      </c>
      <c r="G135" s="152">
        <v>0.0</v>
      </c>
      <c r="H135" s="152">
        <v>0.0</v>
      </c>
      <c r="I135" s="152">
        <v>0.0</v>
      </c>
      <c r="J135" s="152">
        <v>0.0</v>
      </c>
      <c r="K135" s="152">
        <v>0.0</v>
      </c>
      <c r="L135" s="152" t="s">
        <v>1010</v>
      </c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</row>
    <row r="136">
      <c r="A136" s="338">
        <v>44920.0</v>
      </c>
      <c r="B136" s="153" t="s">
        <v>50</v>
      </c>
      <c r="C136" s="153" t="s">
        <v>1</v>
      </c>
      <c r="D136" s="341" t="s">
        <v>172</v>
      </c>
      <c r="E136" s="338">
        <v>44920.0</v>
      </c>
      <c r="F136" s="152">
        <v>0.0</v>
      </c>
      <c r="G136" s="152">
        <v>0.0</v>
      </c>
      <c r="H136" s="152">
        <v>0.0</v>
      </c>
      <c r="I136" s="152">
        <v>0.0</v>
      </c>
      <c r="J136" s="152">
        <v>0.0</v>
      </c>
      <c r="K136" s="152">
        <v>0.0</v>
      </c>
      <c r="L136" s="152" t="s">
        <v>1010</v>
      </c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</row>
    <row r="137">
      <c r="A137" s="338">
        <v>44920.0</v>
      </c>
      <c r="B137" s="153" t="s">
        <v>52</v>
      </c>
      <c r="C137" s="153" t="s">
        <v>499</v>
      </c>
      <c r="D137" s="341" t="s">
        <v>174</v>
      </c>
      <c r="E137" s="338">
        <v>44921.0</v>
      </c>
      <c r="F137" s="152">
        <v>0.0</v>
      </c>
      <c r="G137" s="152">
        <v>0.0</v>
      </c>
      <c r="H137" s="152">
        <v>0.0</v>
      </c>
      <c r="I137" s="152">
        <v>0.0</v>
      </c>
      <c r="J137" s="152">
        <v>0.0</v>
      </c>
      <c r="K137" s="152">
        <v>0.0</v>
      </c>
      <c r="L137" s="152" t="s">
        <v>1010</v>
      </c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</row>
    <row r="138">
      <c r="A138" s="338">
        <v>44920.0</v>
      </c>
      <c r="B138" s="153" t="s">
        <v>54</v>
      </c>
      <c r="C138" s="153" t="s">
        <v>499</v>
      </c>
      <c r="D138" s="341" t="s">
        <v>174</v>
      </c>
      <c r="E138" s="338">
        <v>44921.0</v>
      </c>
      <c r="F138" s="152">
        <v>0.0</v>
      </c>
      <c r="G138" s="152">
        <v>0.0</v>
      </c>
      <c r="H138" s="152">
        <v>0.0</v>
      </c>
      <c r="I138" s="152">
        <v>0.0</v>
      </c>
      <c r="J138" s="152">
        <v>0.0</v>
      </c>
      <c r="K138" s="152">
        <v>0.0</v>
      </c>
      <c r="L138" s="152" t="s">
        <v>1010</v>
      </c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</row>
    <row r="139">
      <c r="A139" s="338">
        <v>44920.0</v>
      </c>
      <c r="B139" s="153" t="s">
        <v>123</v>
      </c>
      <c r="C139" s="153" t="s">
        <v>23</v>
      </c>
      <c r="D139" s="341" t="s">
        <v>174</v>
      </c>
      <c r="E139" s="338">
        <v>44921.0</v>
      </c>
      <c r="F139" s="152">
        <v>0.0</v>
      </c>
      <c r="G139" s="152">
        <v>0.0</v>
      </c>
      <c r="H139" s="152">
        <v>0.0</v>
      </c>
      <c r="I139" s="152">
        <v>0.0</v>
      </c>
      <c r="J139" s="152">
        <v>0.0</v>
      </c>
      <c r="K139" s="152">
        <v>0.0</v>
      </c>
      <c r="L139" s="152" t="s">
        <v>1010</v>
      </c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</row>
    <row r="140">
      <c r="A140" s="338">
        <v>44920.0</v>
      </c>
      <c r="B140" s="153" t="s">
        <v>501</v>
      </c>
      <c r="C140" s="153" t="s">
        <v>23</v>
      </c>
      <c r="D140" s="341" t="s">
        <v>174</v>
      </c>
      <c r="E140" s="338">
        <v>44921.0</v>
      </c>
      <c r="F140" s="152">
        <v>0.0</v>
      </c>
      <c r="G140" s="152">
        <v>0.0</v>
      </c>
      <c r="H140" s="152">
        <v>0.0</v>
      </c>
      <c r="I140" s="152">
        <v>0.0</v>
      </c>
      <c r="J140" s="152">
        <v>0.0</v>
      </c>
      <c r="K140" s="152">
        <v>0.0</v>
      </c>
      <c r="L140" s="152" t="s">
        <v>1010</v>
      </c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</row>
    <row r="141">
      <c r="A141" s="338">
        <v>44920.0</v>
      </c>
      <c r="B141" s="153" t="s">
        <v>45</v>
      </c>
      <c r="C141" s="153" t="s">
        <v>1</v>
      </c>
      <c r="D141" s="341" t="s">
        <v>174</v>
      </c>
      <c r="E141" s="338">
        <v>44921.0</v>
      </c>
      <c r="F141" s="152">
        <v>0.0</v>
      </c>
      <c r="G141" s="152">
        <v>0.0</v>
      </c>
      <c r="H141" s="152">
        <v>0.0</v>
      </c>
      <c r="I141" s="152">
        <v>0.0</v>
      </c>
      <c r="J141" s="152">
        <v>0.0</v>
      </c>
      <c r="K141" s="152">
        <v>0.0</v>
      </c>
      <c r="L141" s="152" t="s">
        <v>1010</v>
      </c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</row>
    <row r="142">
      <c r="A142" s="338">
        <v>44920.0</v>
      </c>
      <c r="B142" s="153" t="s">
        <v>69</v>
      </c>
      <c r="C142" s="153" t="s">
        <v>49</v>
      </c>
      <c r="D142" s="341" t="s">
        <v>174</v>
      </c>
      <c r="E142" s="338">
        <v>44921.0</v>
      </c>
      <c r="F142" s="152">
        <v>0.0</v>
      </c>
      <c r="G142" s="152">
        <v>0.0</v>
      </c>
      <c r="H142" s="152">
        <v>0.0</v>
      </c>
      <c r="I142" s="152">
        <v>0.0</v>
      </c>
      <c r="J142" s="152">
        <v>0.0</v>
      </c>
      <c r="K142" s="152">
        <v>0.0</v>
      </c>
      <c r="L142" s="152" t="s">
        <v>1010</v>
      </c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</row>
    <row r="143">
      <c r="A143" s="338">
        <v>44920.0</v>
      </c>
      <c r="B143" s="153" t="s">
        <v>82</v>
      </c>
      <c r="C143" s="153" t="s">
        <v>31</v>
      </c>
      <c r="D143" s="341" t="s">
        <v>174</v>
      </c>
      <c r="E143" s="338">
        <v>44921.0</v>
      </c>
      <c r="F143" s="152">
        <v>0.0</v>
      </c>
      <c r="G143" s="152">
        <v>0.0</v>
      </c>
      <c r="H143" s="152">
        <v>0.0</v>
      </c>
      <c r="I143" s="152">
        <v>0.0</v>
      </c>
      <c r="J143" s="152">
        <v>0.0</v>
      </c>
      <c r="K143" s="152">
        <v>0.0</v>
      </c>
      <c r="L143" s="152" t="s">
        <v>1010</v>
      </c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</row>
    <row r="144">
      <c r="A144" s="338">
        <v>44920.0</v>
      </c>
      <c r="B144" s="153" t="s">
        <v>403</v>
      </c>
      <c r="C144" s="153" t="s">
        <v>31</v>
      </c>
      <c r="D144" s="341" t="s">
        <v>174</v>
      </c>
      <c r="E144" s="338">
        <v>44921.0</v>
      </c>
      <c r="F144" s="152">
        <v>0.0</v>
      </c>
      <c r="G144" s="152">
        <v>0.0</v>
      </c>
      <c r="H144" s="152">
        <v>0.0</v>
      </c>
      <c r="I144" s="152">
        <v>0.0</v>
      </c>
      <c r="J144" s="152">
        <v>0.0</v>
      </c>
      <c r="K144" s="152">
        <v>0.0</v>
      </c>
      <c r="L144" s="152" t="s">
        <v>1010</v>
      </c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</row>
    <row r="145">
      <c r="A145" s="338">
        <v>44920.0</v>
      </c>
      <c r="B145" s="153" t="s">
        <v>97</v>
      </c>
      <c r="C145" s="153" t="s">
        <v>31</v>
      </c>
      <c r="D145" s="341" t="s">
        <v>174</v>
      </c>
      <c r="E145" s="338">
        <v>44921.0</v>
      </c>
      <c r="F145" s="152">
        <v>0.0</v>
      </c>
      <c r="G145" s="152">
        <v>0.0</v>
      </c>
      <c r="H145" s="152">
        <v>0.0</v>
      </c>
      <c r="I145" s="152">
        <v>0.0</v>
      </c>
      <c r="J145" s="152">
        <v>0.0</v>
      </c>
      <c r="K145" s="152">
        <v>0.0</v>
      </c>
      <c r="L145" s="152" t="s">
        <v>1010</v>
      </c>
      <c r="M145" s="153"/>
      <c r="N145" s="153"/>
      <c r="O145" s="153"/>
      <c r="P145" s="153"/>
      <c r="Q145" s="153"/>
      <c r="R145" s="153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</row>
    <row r="146">
      <c r="A146" s="338">
        <v>44920.0</v>
      </c>
      <c r="B146" s="153" t="s">
        <v>1006</v>
      </c>
      <c r="C146" s="153" t="s">
        <v>31</v>
      </c>
      <c r="D146" s="341" t="s">
        <v>174</v>
      </c>
      <c r="E146" s="338">
        <v>44921.0</v>
      </c>
      <c r="F146" s="152">
        <v>0.0</v>
      </c>
      <c r="G146" s="152">
        <v>0.0</v>
      </c>
      <c r="H146" s="152">
        <v>0.0</v>
      </c>
      <c r="I146" s="152">
        <v>0.0</v>
      </c>
      <c r="J146" s="152">
        <v>0.0</v>
      </c>
      <c r="K146" s="152">
        <v>0.0</v>
      </c>
      <c r="L146" s="152" t="s">
        <v>1010</v>
      </c>
      <c r="M146" s="153"/>
      <c r="N146" s="153"/>
      <c r="O146" s="153"/>
      <c r="P146" s="153"/>
      <c r="Q146" s="153"/>
      <c r="R146" s="153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53"/>
    </row>
    <row r="147">
      <c r="A147" s="338">
        <v>44921.0</v>
      </c>
      <c r="B147" s="68" t="s">
        <v>88</v>
      </c>
      <c r="C147" s="153" t="s">
        <v>31</v>
      </c>
      <c r="D147" s="341" t="s">
        <v>174</v>
      </c>
      <c r="E147" s="338">
        <v>44921.0</v>
      </c>
      <c r="F147" s="339">
        <v>0.9583333333333334</v>
      </c>
      <c r="G147" s="339">
        <v>0.2916666666666667</v>
      </c>
      <c r="H147" s="68">
        <v>8.0</v>
      </c>
      <c r="I147" s="68">
        <v>0.0</v>
      </c>
      <c r="J147" s="68">
        <v>1.0</v>
      </c>
      <c r="K147" s="68">
        <v>7.0</v>
      </c>
    </row>
    <row r="148">
      <c r="A148" s="338">
        <v>44921.0</v>
      </c>
      <c r="B148" s="68" t="s">
        <v>97</v>
      </c>
      <c r="C148" s="153" t="s">
        <v>31</v>
      </c>
      <c r="D148" s="341" t="s">
        <v>174</v>
      </c>
      <c r="E148" s="338">
        <v>44921.0</v>
      </c>
      <c r="F148" s="339">
        <v>0.9583333333333334</v>
      </c>
      <c r="G148" s="339">
        <v>0.16666666666666666</v>
      </c>
      <c r="H148" s="68">
        <v>5.0</v>
      </c>
      <c r="I148" s="68">
        <v>0.0</v>
      </c>
      <c r="J148" s="68">
        <v>0.0</v>
      </c>
      <c r="K148" s="68">
        <v>5.0</v>
      </c>
      <c r="L148" s="68" t="s">
        <v>60</v>
      </c>
    </row>
    <row r="149">
      <c r="A149" s="338">
        <v>44921.0</v>
      </c>
      <c r="B149" s="68" t="s">
        <v>18</v>
      </c>
      <c r="C149" s="153" t="s">
        <v>31</v>
      </c>
      <c r="D149" s="341" t="s">
        <v>174</v>
      </c>
      <c r="E149" s="338">
        <v>44921.0</v>
      </c>
      <c r="F149" s="339">
        <v>0.9583333333333334</v>
      </c>
      <c r="G149" s="339">
        <v>0.16666666666666666</v>
      </c>
      <c r="H149" s="68">
        <v>5.0</v>
      </c>
      <c r="I149" s="68">
        <v>0.0</v>
      </c>
      <c r="J149" s="68">
        <v>0.0</v>
      </c>
      <c r="K149" s="68">
        <v>5.0</v>
      </c>
      <c r="L149" s="68" t="s">
        <v>60</v>
      </c>
    </row>
    <row r="150">
      <c r="A150" s="338">
        <v>44921.0</v>
      </c>
      <c r="B150" s="68" t="s">
        <v>50</v>
      </c>
      <c r="C150" s="153" t="s">
        <v>1</v>
      </c>
      <c r="D150" s="341" t="s">
        <v>174</v>
      </c>
      <c r="E150" s="338">
        <v>44921.0</v>
      </c>
      <c r="F150" s="339">
        <v>0.9791666666666666</v>
      </c>
      <c r="G150" s="339">
        <v>0.16666666666666666</v>
      </c>
      <c r="H150" s="68">
        <v>4.5</v>
      </c>
      <c r="I150" s="68">
        <v>0.0</v>
      </c>
      <c r="J150" s="68">
        <v>0.0</v>
      </c>
      <c r="K150" s="68">
        <v>4.5</v>
      </c>
    </row>
    <row r="151">
      <c r="A151" s="338">
        <v>44921.0</v>
      </c>
      <c r="B151" s="68" t="s">
        <v>54</v>
      </c>
      <c r="C151" s="153" t="s">
        <v>499</v>
      </c>
      <c r="D151" s="341" t="s">
        <v>174</v>
      </c>
      <c r="E151" s="338">
        <v>44921.0</v>
      </c>
      <c r="F151" s="152">
        <v>0.0</v>
      </c>
      <c r="G151" s="152">
        <v>0.0</v>
      </c>
      <c r="H151" s="152">
        <v>0.0</v>
      </c>
      <c r="I151" s="152">
        <v>0.0</v>
      </c>
      <c r="J151" s="152">
        <v>0.0</v>
      </c>
      <c r="K151" s="152">
        <v>0.0</v>
      </c>
      <c r="L151" s="68" t="s">
        <v>25</v>
      </c>
    </row>
    <row r="152">
      <c r="A152" s="338">
        <v>44921.0</v>
      </c>
      <c r="B152" s="68" t="s">
        <v>52</v>
      </c>
      <c r="C152" s="153" t="s">
        <v>499</v>
      </c>
      <c r="D152" s="341" t="s">
        <v>175</v>
      </c>
      <c r="E152" s="338">
        <v>44922.0</v>
      </c>
      <c r="F152" s="339">
        <v>0.16666666666666666</v>
      </c>
      <c r="G152" s="339">
        <v>0.3333333333333333</v>
      </c>
      <c r="H152" s="68">
        <v>4.0</v>
      </c>
      <c r="I152" s="68">
        <v>0.0</v>
      </c>
      <c r="J152" s="68">
        <v>2.0</v>
      </c>
      <c r="K152" s="68">
        <v>2.0</v>
      </c>
    </row>
    <row r="153">
      <c r="A153" s="338">
        <v>44921.0</v>
      </c>
      <c r="B153" s="68" t="s">
        <v>123</v>
      </c>
      <c r="C153" s="153" t="s">
        <v>23</v>
      </c>
      <c r="D153" s="341" t="s">
        <v>175</v>
      </c>
      <c r="E153" s="338">
        <v>44922.0</v>
      </c>
      <c r="F153" s="339">
        <v>0.0625</v>
      </c>
      <c r="G153" s="339">
        <v>0.2916666666666667</v>
      </c>
      <c r="H153" s="68">
        <v>5.5</v>
      </c>
      <c r="I153" s="68">
        <v>0.0</v>
      </c>
      <c r="J153" s="68">
        <v>1.0</v>
      </c>
      <c r="K153" s="68">
        <v>4.5</v>
      </c>
    </row>
    <row r="154">
      <c r="A154" s="338">
        <v>44921.0</v>
      </c>
      <c r="B154" s="68" t="s">
        <v>501</v>
      </c>
      <c r="C154" s="153" t="s">
        <v>23</v>
      </c>
      <c r="D154" s="341" t="s">
        <v>175</v>
      </c>
      <c r="E154" s="338">
        <v>44922.0</v>
      </c>
      <c r="F154" s="339">
        <v>0.2916666666666667</v>
      </c>
      <c r="G154" s="339">
        <v>0.5</v>
      </c>
      <c r="H154" s="68">
        <v>5.0</v>
      </c>
      <c r="I154" s="68">
        <v>0.0</v>
      </c>
      <c r="J154" s="68">
        <v>5.0</v>
      </c>
      <c r="K154" s="68">
        <v>0.0</v>
      </c>
    </row>
    <row r="155">
      <c r="A155" s="338">
        <v>44921.0</v>
      </c>
      <c r="B155" s="68" t="s">
        <v>45</v>
      </c>
      <c r="C155" s="153" t="s">
        <v>1</v>
      </c>
      <c r="D155" s="341" t="s">
        <v>175</v>
      </c>
      <c r="E155" s="338">
        <v>44922.0</v>
      </c>
      <c r="F155" s="152">
        <v>0.0</v>
      </c>
      <c r="G155" s="152">
        <v>0.0</v>
      </c>
      <c r="H155" s="152">
        <v>0.0</v>
      </c>
      <c r="I155" s="152">
        <v>0.0</v>
      </c>
      <c r="J155" s="152">
        <v>0.0</v>
      </c>
      <c r="K155" s="152">
        <v>0.0</v>
      </c>
      <c r="L155" s="68" t="s">
        <v>25</v>
      </c>
    </row>
    <row r="156">
      <c r="A156" s="338">
        <v>44921.0</v>
      </c>
      <c r="B156" s="153" t="s">
        <v>69</v>
      </c>
      <c r="C156" s="153" t="s">
        <v>31</v>
      </c>
      <c r="D156" s="341" t="s">
        <v>175</v>
      </c>
      <c r="E156" s="338">
        <v>44922.0</v>
      </c>
      <c r="F156" s="152">
        <v>0.0</v>
      </c>
      <c r="G156" s="152">
        <v>0.0</v>
      </c>
      <c r="H156" s="152">
        <v>0.0</v>
      </c>
      <c r="I156" s="152">
        <v>0.0</v>
      </c>
      <c r="J156" s="152">
        <v>0.0</v>
      </c>
      <c r="K156" s="152">
        <v>0.0</v>
      </c>
      <c r="L156" s="68" t="s">
        <v>25</v>
      </c>
    </row>
    <row r="157">
      <c r="A157" s="338">
        <v>44921.0</v>
      </c>
      <c r="B157" s="153" t="s">
        <v>82</v>
      </c>
      <c r="C157" s="153" t="s">
        <v>31</v>
      </c>
      <c r="D157" s="341" t="s">
        <v>175</v>
      </c>
      <c r="E157" s="338">
        <v>44922.0</v>
      </c>
      <c r="F157" s="339">
        <v>0.2708333333333333</v>
      </c>
      <c r="G157" s="339">
        <v>0.5625</v>
      </c>
      <c r="H157" s="68">
        <v>7.0</v>
      </c>
      <c r="I157" s="68">
        <v>0.0</v>
      </c>
      <c r="J157" s="68">
        <v>7.0</v>
      </c>
      <c r="K157" s="68">
        <v>0.0</v>
      </c>
    </row>
    <row r="158">
      <c r="A158" s="338">
        <v>44921.0</v>
      </c>
      <c r="B158" s="153" t="s">
        <v>403</v>
      </c>
      <c r="C158" s="153" t="s">
        <v>31</v>
      </c>
      <c r="D158" s="341" t="s">
        <v>175</v>
      </c>
      <c r="E158" s="338">
        <v>44922.0</v>
      </c>
      <c r="F158" s="339">
        <v>0.2916666666666667</v>
      </c>
      <c r="G158" s="339">
        <v>0.5833333333333334</v>
      </c>
      <c r="H158" s="68">
        <v>7.0</v>
      </c>
      <c r="I158" s="68">
        <v>0.0</v>
      </c>
      <c r="J158" s="68">
        <v>7.0</v>
      </c>
      <c r="K158" s="68">
        <v>0.0</v>
      </c>
    </row>
    <row r="159">
      <c r="A159" s="338">
        <v>44922.0</v>
      </c>
      <c r="B159" s="68" t="s">
        <v>97</v>
      </c>
      <c r="C159" s="153" t="s">
        <v>31</v>
      </c>
      <c r="D159" s="341" t="s">
        <v>175</v>
      </c>
      <c r="E159" s="338">
        <v>44922.0</v>
      </c>
      <c r="F159" s="339">
        <v>0.9583333333333334</v>
      </c>
      <c r="G159" s="339">
        <v>0.20833333333333334</v>
      </c>
      <c r="H159" s="68">
        <v>6.0</v>
      </c>
      <c r="I159" s="68">
        <v>0.0</v>
      </c>
      <c r="J159" s="68">
        <v>0.0</v>
      </c>
      <c r="K159" s="68">
        <v>6.0</v>
      </c>
    </row>
    <row r="160">
      <c r="A160" s="338">
        <v>44922.0</v>
      </c>
      <c r="B160" s="68" t="s">
        <v>18</v>
      </c>
      <c r="C160" s="153" t="s">
        <v>1</v>
      </c>
      <c r="D160" s="341" t="s">
        <v>175</v>
      </c>
      <c r="E160" s="338">
        <v>44922.0</v>
      </c>
      <c r="F160" s="339">
        <v>0.9791666666666666</v>
      </c>
      <c r="G160" s="339">
        <v>0.16666666666666666</v>
      </c>
      <c r="H160" s="68">
        <v>4.5</v>
      </c>
      <c r="I160" s="68">
        <v>0.0</v>
      </c>
      <c r="J160" s="68">
        <v>0.0</v>
      </c>
      <c r="K160" s="68">
        <v>4.5</v>
      </c>
    </row>
    <row r="161">
      <c r="A161" s="338">
        <v>44922.0</v>
      </c>
      <c r="B161" s="68" t="s">
        <v>50</v>
      </c>
      <c r="C161" s="153" t="s">
        <v>31</v>
      </c>
      <c r="D161" s="341" t="s">
        <v>175</v>
      </c>
      <c r="E161" s="338">
        <v>44922.0</v>
      </c>
      <c r="F161" s="339">
        <v>0.9583333333333334</v>
      </c>
      <c r="G161" s="339">
        <v>0.0625</v>
      </c>
      <c r="H161" s="68">
        <v>2.5</v>
      </c>
      <c r="I161" s="68">
        <v>0.0</v>
      </c>
      <c r="J161" s="68">
        <v>0.0</v>
      </c>
      <c r="K161" s="68">
        <v>2.5</v>
      </c>
    </row>
    <row r="162">
      <c r="A162" s="338">
        <v>44922.0</v>
      </c>
      <c r="B162" s="68" t="s">
        <v>50</v>
      </c>
      <c r="C162" s="153" t="s">
        <v>23</v>
      </c>
      <c r="D162" s="341" t="s">
        <v>171</v>
      </c>
      <c r="E162" s="338">
        <v>44923.0</v>
      </c>
      <c r="F162" s="339">
        <v>0.0625</v>
      </c>
      <c r="G162" s="339">
        <v>0.2916666666666667</v>
      </c>
      <c r="H162" s="68">
        <v>5.5</v>
      </c>
      <c r="I162" s="68">
        <v>0.0</v>
      </c>
      <c r="J162" s="68">
        <v>1.0</v>
      </c>
      <c r="K162" s="68">
        <v>4.5</v>
      </c>
    </row>
    <row r="163">
      <c r="A163" s="338">
        <v>44922.0</v>
      </c>
      <c r="B163" s="68" t="s">
        <v>88</v>
      </c>
      <c r="C163" s="153" t="s">
        <v>31</v>
      </c>
      <c r="D163" s="341" t="s">
        <v>171</v>
      </c>
      <c r="E163" s="338">
        <v>44923.0</v>
      </c>
      <c r="F163" s="339">
        <v>0.0</v>
      </c>
      <c r="G163" s="339">
        <v>0.16666666666666666</v>
      </c>
      <c r="H163" s="68">
        <v>4.0</v>
      </c>
      <c r="I163" s="68">
        <v>0.0</v>
      </c>
      <c r="J163" s="68">
        <v>0.0</v>
      </c>
      <c r="K163" s="68">
        <v>4.0</v>
      </c>
    </row>
    <row r="164">
      <c r="A164" s="338">
        <v>44922.0</v>
      </c>
      <c r="B164" s="68" t="s">
        <v>123</v>
      </c>
      <c r="C164" s="153" t="s">
        <v>23</v>
      </c>
      <c r="D164" s="341" t="s">
        <v>171</v>
      </c>
      <c r="E164" s="338">
        <v>44923.0</v>
      </c>
      <c r="F164" s="152">
        <v>0.0</v>
      </c>
      <c r="G164" s="152">
        <v>0.0</v>
      </c>
      <c r="H164" s="152">
        <v>0.0</v>
      </c>
      <c r="I164" s="152">
        <v>0.0</v>
      </c>
      <c r="J164" s="152">
        <v>0.0</v>
      </c>
      <c r="K164" s="152">
        <v>0.0</v>
      </c>
      <c r="L164" s="68" t="s">
        <v>25</v>
      </c>
    </row>
    <row r="165">
      <c r="A165" s="338">
        <v>44922.0</v>
      </c>
      <c r="B165" s="68" t="s">
        <v>501</v>
      </c>
      <c r="C165" s="153" t="s">
        <v>23</v>
      </c>
      <c r="D165" s="341" t="s">
        <v>171</v>
      </c>
      <c r="E165" s="338">
        <v>44923.0</v>
      </c>
      <c r="F165" s="152">
        <v>0.0</v>
      </c>
      <c r="G165" s="152">
        <v>0.0</v>
      </c>
      <c r="H165" s="152">
        <v>0.0</v>
      </c>
      <c r="I165" s="152">
        <v>0.0</v>
      </c>
      <c r="J165" s="152">
        <v>0.0</v>
      </c>
      <c r="K165" s="152">
        <v>0.0</v>
      </c>
      <c r="L165" s="68" t="s">
        <v>25</v>
      </c>
    </row>
    <row r="166">
      <c r="A166" s="338">
        <v>44922.0</v>
      </c>
      <c r="B166" s="68" t="s">
        <v>45</v>
      </c>
      <c r="C166" s="153" t="s">
        <v>23</v>
      </c>
      <c r="D166" s="341" t="s">
        <v>171</v>
      </c>
      <c r="E166" s="338">
        <v>44923.0</v>
      </c>
      <c r="F166" s="339">
        <v>0.2916666666666667</v>
      </c>
      <c r="G166" s="339">
        <v>0.5</v>
      </c>
      <c r="H166" s="68">
        <v>5.0</v>
      </c>
      <c r="I166" s="68">
        <v>0.0</v>
      </c>
      <c r="J166" s="68">
        <v>5.0</v>
      </c>
      <c r="K166" s="68">
        <v>0.0</v>
      </c>
    </row>
    <row r="167">
      <c r="A167" s="338">
        <v>44922.0</v>
      </c>
      <c r="B167" s="68" t="s">
        <v>54</v>
      </c>
      <c r="C167" s="153" t="s">
        <v>499</v>
      </c>
      <c r="D167" s="341" t="s">
        <v>171</v>
      </c>
      <c r="E167" s="338">
        <v>44923.0</v>
      </c>
      <c r="F167" s="339">
        <v>0.20833333333333334</v>
      </c>
      <c r="G167" s="339">
        <v>0.375</v>
      </c>
      <c r="H167" s="68">
        <v>4.0</v>
      </c>
      <c r="I167" s="68">
        <v>0.0</v>
      </c>
      <c r="J167" s="68">
        <v>3.0</v>
      </c>
      <c r="K167" s="68">
        <v>1.0</v>
      </c>
    </row>
    <row r="168">
      <c r="A168" s="338">
        <v>44922.0</v>
      </c>
      <c r="B168" s="68" t="s">
        <v>52</v>
      </c>
      <c r="C168" s="153" t="s">
        <v>499</v>
      </c>
      <c r="D168" s="341" t="s">
        <v>171</v>
      </c>
      <c r="E168" s="338">
        <v>44923.0</v>
      </c>
      <c r="F168" s="152">
        <v>0.0</v>
      </c>
      <c r="G168" s="152">
        <v>0.0</v>
      </c>
      <c r="H168" s="152">
        <v>0.0</v>
      </c>
      <c r="I168" s="152">
        <v>0.0</v>
      </c>
      <c r="J168" s="152">
        <v>0.0</v>
      </c>
      <c r="K168" s="152">
        <v>0.0</v>
      </c>
      <c r="L168" s="68" t="s">
        <v>25</v>
      </c>
    </row>
    <row r="169">
      <c r="A169" s="338">
        <v>44922.0</v>
      </c>
      <c r="B169" s="153" t="s">
        <v>69</v>
      </c>
      <c r="C169" s="153" t="s">
        <v>31</v>
      </c>
      <c r="D169" s="341" t="s">
        <v>171</v>
      </c>
      <c r="E169" s="338">
        <v>44923.0</v>
      </c>
      <c r="F169" s="339">
        <v>0.2708333333333333</v>
      </c>
      <c r="G169" s="339">
        <v>0.5625</v>
      </c>
      <c r="H169" s="68">
        <v>7.0</v>
      </c>
      <c r="I169" s="68">
        <v>0.0</v>
      </c>
      <c r="J169" s="68">
        <v>7.0</v>
      </c>
      <c r="K169" s="68">
        <v>0.0</v>
      </c>
    </row>
    <row r="170">
      <c r="A170" s="338">
        <v>44922.0</v>
      </c>
      <c r="B170" s="153" t="s">
        <v>82</v>
      </c>
      <c r="C170" s="153" t="s">
        <v>31</v>
      </c>
      <c r="D170" s="341" t="s">
        <v>171</v>
      </c>
      <c r="E170" s="338">
        <v>44923.0</v>
      </c>
      <c r="F170" s="152">
        <v>0.0</v>
      </c>
      <c r="G170" s="152">
        <v>0.0</v>
      </c>
      <c r="H170" s="152">
        <v>0.0</v>
      </c>
      <c r="I170" s="152">
        <v>0.0</v>
      </c>
      <c r="J170" s="152">
        <v>0.0</v>
      </c>
      <c r="K170" s="152">
        <v>0.0</v>
      </c>
      <c r="L170" s="68" t="s">
        <v>25</v>
      </c>
    </row>
    <row r="171">
      <c r="A171" s="338">
        <v>44922.0</v>
      </c>
      <c r="B171" s="153" t="s">
        <v>403</v>
      </c>
      <c r="C171" s="153" t="s">
        <v>31</v>
      </c>
      <c r="D171" s="341" t="s">
        <v>171</v>
      </c>
      <c r="E171" s="338">
        <v>44923.0</v>
      </c>
      <c r="F171" s="339">
        <v>0.2916666666666667</v>
      </c>
      <c r="G171" s="339">
        <v>0.5833333333333334</v>
      </c>
      <c r="H171" s="68">
        <v>7.0</v>
      </c>
      <c r="I171" s="68">
        <v>0.0</v>
      </c>
      <c r="J171" s="68">
        <v>7.0</v>
      </c>
      <c r="K171" s="68">
        <v>0.0</v>
      </c>
    </row>
    <row r="172">
      <c r="A172" s="338">
        <v>44923.0</v>
      </c>
      <c r="B172" s="68" t="s">
        <v>50</v>
      </c>
      <c r="C172" s="153" t="s">
        <v>31</v>
      </c>
      <c r="D172" s="341" t="s">
        <v>171</v>
      </c>
      <c r="E172" s="338">
        <v>44923.0</v>
      </c>
      <c r="F172" s="339">
        <v>0.9583333333333334</v>
      </c>
      <c r="G172" s="339">
        <v>0.2916666666666667</v>
      </c>
      <c r="H172" s="68">
        <v>8.0</v>
      </c>
      <c r="I172" s="68">
        <v>0.0</v>
      </c>
      <c r="J172" s="68">
        <v>1.0</v>
      </c>
      <c r="K172" s="68">
        <v>7.0</v>
      </c>
    </row>
    <row r="173">
      <c r="A173" s="338">
        <v>44923.0</v>
      </c>
      <c r="B173" s="68" t="s">
        <v>97</v>
      </c>
      <c r="C173" s="153" t="s">
        <v>31</v>
      </c>
      <c r="D173" s="341" t="s">
        <v>171</v>
      </c>
      <c r="E173" s="338">
        <v>44923.0</v>
      </c>
      <c r="F173" s="152">
        <v>0.0</v>
      </c>
      <c r="G173" s="152">
        <v>0.0</v>
      </c>
      <c r="H173" s="152">
        <v>0.0</v>
      </c>
      <c r="I173" s="152">
        <v>0.0</v>
      </c>
      <c r="J173" s="152">
        <v>0.0</v>
      </c>
      <c r="K173" s="152">
        <v>0.0</v>
      </c>
      <c r="L173" s="68" t="s">
        <v>25</v>
      </c>
    </row>
    <row r="174">
      <c r="A174" s="338">
        <v>44923.0</v>
      </c>
      <c r="B174" s="68" t="s">
        <v>88</v>
      </c>
      <c r="C174" s="153" t="s">
        <v>31</v>
      </c>
      <c r="D174" s="341" t="s">
        <v>171</v>
      </c>
      <c r="E174" s="338">
        <v>44923.0</v>
      </c>
      <c r="F174" s="339">
        <v>0.9791666666666666</v>
      </c>
      <c r="G174" s="339">
        <v>0.2708333333333333</v>
      </c>
      <c r="H174" s="68">
        <v>7.0</v>
      </c>
      <c r="I174" s="68">
        <v>0.0</v>
      </c>
      <c r="J174" s="68">
        <v>0.5</v>
      </c>
      <c r="K174" s="68">
        <v>6.5</v>
      </c>
    </row>
    <row r="175">
      <c r="A175" s="338">
        <v>44923.0</v>
      </c>
      <c r="B175" s="68" t="s">
        <v>18</v>
      </c>
      <c r="C175" s="153" t="s">
        <v>1</v>
      </c>
      <c r="D175" s="341" t="s">
        <v>171</v>
      </c>
      <c r="E175" s="338">
        <v>44923.0</v>
      </c>
      <c r="F175" s="339">
        <v>0.9791666666666666</v>
      </c>
      <c r="G175" s="339">
        <v>0.16666666666666666</v>
      </c>
      <c r="H175" s="68">
        <v>4.5</v>
      </c>
      <c r="I175" s="68">
        <v>0.0</v>
      </c>
      <c r="J175" s="68">
        <v>0.0</v>
      </c>
      <c r="K175" s="68">
        <v>4.5</v>
      </c>
    </row>
    <row r="176">
      <c r="A176" s="338">
        <v>44923.0</v>
      </c>
      <c r="B176" s="68" t="s">
        <v>54</v>
      </c>
      <c r="C176" s="153" t="s">
        <v>499</v>
      </c>
      <c r="D176" s="341" t="s">
        <v>169</v>
      </c>
      <c r="E176" s="338">
        <v>44924.0</v>
      </c>
      <c r="F176" s="339">
        <v>0.0</v>
      </c>
      <c r="G176" s="339">
        <v>0.3333333333333333</v>
      </c>
      <c r="H176" s="68">
        <v>8.0</v>
      </c>
      <c r="I176" s="68">
        <v>0.0</v>
      </c>
      <c r="J176" s="68">
        <v>2.0</v>
      </c>
      <c r="K176" s="68">
        <v>6.0</v>
      </c>
    </row>
    <row r="177">
      <c r="A177" s="338">
        <v>44923.0</v>
      </c>
      <c r="B177" s="68" t="s">
        <v>52</v>
      </c>
      <c r="C177" s="153" t="s">
        <v>499</v>
      </c>
      <c r="D177" s="341" t="s">
        <v>169</v>
      </c>
      <c r="E177" s="338">
        <v>44924.0</v>
      </c>
      <c r="F177" s="152">
        <v>0.0</v>
      </c>
      <c r="G177" s="152">
        <v>0.0</v>
      </c>
      <c r="H177" s="152">
        <v>0.0</v>
      </c>
      <c r="I177" s="152">
        <v>0.0</v>
      </c>
      <c r="J177" s="152">
        <v>0.0</v>
      </c>
      <c r="K177" s="152">
        <v>0.0</v>
      </c>
      <c r="L177" s="68" t="s">
        <v>25</v>
      </c>
    </row>
    <row r="178">
      <c r="A178" s="338">
        <v>44923.0</v>
      </c>
      <c r="B178" s="68" t="s">
        <v>123</v>
      </c>
      <c r="C178" s="153" t="s">
        <v>23</v>
      </c>
      <c r="D178" s="341" t="s">
        <v>169</v>
      </c>
      <c r="E178" s="338">
        <v>44924.0</v>
      </c>
      <c r="F178" s="339">
        <v>0.0625</v>
      </c>
      <c r="G178" s="339">
        <v>0.2916666666666667</v>
      </c>
      <c r="H178" s="68">
        <v>5.5</v>
      </c>
      <c r="I178" s="68">
        <v>0.0</v>
      </c>
      <c r="J178" s="68">
        <v>1.0</v>
      </c>
      <c r="K178" s="68">
        <v>4.5</v>
      </c>
    </row>
    <row r="179">
      <c r="A179" s="338">
        <v>44923.0</v>
      </c>
      <c r="B179" s="68" t="s">
        <v>501</v>
      </c>
      <c r="C179" s="153" t="s">
        <v>23</v>
      </c>
      <c r="D179" s="341" t="s">
        <v>169</v>
      </c>
      <c r="E179" s="338">
        <v>44924.0</v>
      </c>
      <c r="F179" s="339">
        <v>0.2916666666666667</v>
      </c>
      <c r="G179" s="339">
        <v>0.5</v>
      </c>
      <c r="H179" s="68">
        <v>5.0</v>
      </c>
      <c r="I179" s="68">
        <v>0.0</v>
      </c>
      <c r="J179" s="68">
        <v>5.0</v>
      </c>
      <c r="K179" s="68">
        <v>0.0</v>
      </c>
    </row>
    <row r="180">
      <c r="A180" s="338">
        <v>44923.0</v>
      </c>
      <c r="B180" s="68" t="s">
        <v>45</v>
      </c>
      <c r="C180" s="68" t="s">
        <v>49</v>
      </c>
      <c r="D180" s="341" t="s">
        <v>169</v>
      </c>
      <c r="E180" s="338">
        <v>44924.0</v>
      </c>
      <c r="F180" s="339">
        <v>0.20833333333333334</v>
      </c>
      <c r="G180" s="339">
        <v>0.375</v>
      </c>
      <c r="H180" s="68">
        <v>4.0</v>
      </c>
      <c r="I180" s="68">
        <v>0.0</v>
      </c>
      <c r="J180" s="68">
        <v>3.0</v>
      </c>
      <c r="K180" s="68">
        <v>1.0</v>
      </c>
    </row>
    <row r="181">
      <c r="A181" s="338">
        <v>44923.0</v>
      </c>
      <c r="B181" s="153" t="s">
        <v>69</v>
      </c>
      <c r="C181" s="153" t="s">
        <v>31</v>
      </c>
      <c r="D181" s="341" t="s">
        <v>169</v>
      </c>
      <c r="E181" s="338">
        <v>44924.0</v>
      </c>
      <c r="F181" s="339">
        <v>0.2708333333333333</v>
      </c>
      <c r="G181" s="339">
        <v>0.5625</v>
      </c>
      <c r="H181" s="68">
        <v>7.0</v>
      </c>
      <c r="I181" s="68">
        <v>0.0</v>
      </c>
      <c r="J181" s="68">
        <v>7.0</v>
      </c>
      <c r="K181" s="68">
        <v>0.0</v>
      </c>
    </row>
    <row r="182">
      <c r="A182" s="338">
        <v>44923.0</v>
      </c>
      <c r="B182" s="153" t="s">
        <v>82</v>
      </c>
      <c r="C182" s="153" t="s">
        <v>31</v>
      </c>
      <c r="D182" s="341" t="s">
        <v>169</v>
      </c>
      <c r="E182" s="338">
        <v>44924.0</v>
      </c>
      <c r="F182" s="339">
        <v>0.2916666666666667</v>
      </c>
      <c r="G182" s="339">
        <v>0.5833333333333334</v>
      </c>
      <c r="H182" s="68">
        <v>7.0</v>
      </c>
      <c r="I182" s="68">
        <v>0.0</v>
      </c>
      <c r="J182" s="68">
        <v>7.0</v>
      </c>
      <c r="K182" s="68">
        <v>0.0</v>
      </c>
    </row>
    <row r="183">
      <c r="A183" s="338">
        <v>44923.0</v>
      </c>
      <c r="B183" s="153" t="s">
        <v>403</v>
      </c>
      <c r="C183" s="153" t="s">
        <v>31</v>
      </c>
      <c r="D183" s="341" t="s">
        <v>169</v>
      </c>
      <c r="E183" s="338">
        <v>44924.0</v>
      </c>
      <c r="F183" s="152">
        <v>0.0</v>
      </c>
      <c r="G183" s="152">
        <v>0.0</v>
      </c>
      <c r="H183" s="152">
        <v>0.0</v>
      </c>
      <c r="I183" s="152">
        <v>0.0</v>
      </c>
      <c r="J183" s="152">
        <v>0.0</v>
      </c>
      <c r="K183" s="152">
        <v>0.0</v>
      </c>
      <c r="L183" s="68" t="s">
        <v>25</v>
      </c>
    </row>
    <row r="184">
      <c r="A184" s="338">
        <v>44924.0</v>
      </c>
      <c r="B184" s="68" t="s">
        <v>54</v>
      </c>
      <c r="C184" s="153" t="s">
        <v>31</v>
      </c>
      <c r="D184" s="341" t="s">
        <v>169</v>
      </c>
      <c r="E184" s="338">
        <v>44924.0</v>
      </c>
      <c r="F184" s="339">
        <v>0.9583333333333334</v>
      </c>
      <c r="G184" s="339">
        <v>0.2916666666666667</v>
      </c>
      <c r="H184" s="68">
        <v>8.0</v>
      </c>
      <c r="I184" s="68">
        <v>0.0</v>
      </c>
      <c r="J184" s="68">
        <v>1.0</v>
      </c>
      <c r="K184" s="68">
        <v>7.0</v>
      </c>
    </row>
    <row r="185">
      <c r="A185" s="338">
        <v>44924.0</v>
      </c>
      <c r="B185" s="68" t="s">
        <v>50</v>
      </c>
      <c r="C185" s="153" t="s">
        <v>31</v>
      </c>
      <c r="D185" s="341" t="s">
        <v>169</v>
      </c>
      <c r="E185" s="338">
        <v>44924.0</v>
      </c>
      <c r="F185" s="339">
        <v>0.9583333333333334</v>
      </c>
      <c r="G185" s="339">
        <v>0.2916666666666667</v>
      </c>
      <c r="H185" s="68">
        <v>8.0</v>
      </c>
      <c r="I185" s="68">
        <v>0.0</v>
      </c>
      <c r="J185" s="68">
        <v>1.0</v>
      </c>
      <c r="K185" s="68">
        <v>7.0</v>
      </c>
    </row>
    <row r="186">
      <c r="A186" s="338">
        <v>44924.0</v>
      </c>
      <c r="B186" s="68" t="s">
        <v>18</v>
      </c>
      <c r="C186" s="153" t="s">
        <v>1</v>
      </c>
      <c r="D186" s="341" t="s">
        <v>169</v>
      </c>
      <c r="E186" s="338">
        <v>44924.0</v>
      </c>
      <c r="F186" s="339">
        <v>0.9791666666666666</v>
      </c>
      <c r="G186" s="339">
        <v>0.25</v>
      </c>
      <c r="H186" s="68">
        <v>6.5</v>
      </c>
      <c r="I186" s="68">
        <v>0.0</v>
      </c>
      <c r="J186" s="68">
        <v>0.0</v>
      </c>
      <c r="K186" s="68">
        <v>6.5</v>
      </c>
    </row>
    <row r="187">
      <c r="A187" s="338">
        <v>44924.0</v>
      </c>
      <c r="B187" s="68" t="s">
        <v>88</v>
      </c>
      <c r="C187" s="153" t="s">
        <v>31</v>
      </c>
      <c r="D187" s="341" t="s">
        <v>169</v>
      </c>
      <c r="E187" s="338">
        <v>44924.0</v>
      </c>
      <c r="F187" s="152">
        <v>0.0</v>
      </c>
      <c r="G187" s="152">
        <v>0.0</v>
      </c>
      <c r="H187" s="152">
        <v>0.0</v>
      </c>
      <c r="I187" s="152">
        <v>0.0</v>
      </c>
      <c r="J187" s="152">
        <v>0.0</v>
      </c>
      <c r="K187" s="152">
        <v>0.0</v>
      </c>
      <c r="L187" s="68" t="s">
        <v>25</v>
      </c>
    </row>
    <row r="188">
      <c r="A188" s="338">
        <v>44924.0</v>
      </c>
      <c r="B188" s="68" t="s">
        <v>52</v>
      </c>
      <c r="C188" s="153" t="s">
        <v>499</v>
      </c>
      <c r="D188" s="341" t="s">
        <v>168</v>
      </c>
      <c r="E188" s="338">
        <v>44925.0</v>
      </c>
      <c r="F188" s="339">
        <v>0.0</v>
      </c>
      <c r="G188" s="339">
        <v>0.4583333333333333</v>
      </c>
      <c r="H188" s="68">
        <v>11.0</v>
      </c>
      <c r="I188" s="68">
        <v>3.0</v>
      </c>
      <c r="J188" s="68">
        <v>2.0</v>
      </c>
      <c r="K188" s="68">
        <v>6.0</v>
      </c>
    </row>
    <row r="189">
      <c r="A189" s="338">
        <v>44924.0</v>
      </c>
      <c r="B189" s="68" t="s">
        <v>123</v>
      </c>
      <c r="C189" s="153" t="s">
        <v>23</v>
      </c>
      <c r="D189" s="341" t="s">
        <v>168</v>
      </c>
      <c r="E189" s="338">
        <v>44925.0</v>
      </c>
      <c r="F189" s="339">
        <v>0.0625</v>
      </c>
      <c r="G189" s="339">
        <v>0.2916666666666667</v>
      </c>
      <c r="H189" s="68">
        <v>5.5</v>
      </c>
      <c r="I189" s="68">
        <v>0.0</v>
      </c>
      <c r="J189" s="68">
        <v>1.0</v>
      </c>
      <c r="K189" s="68">
        <v>4.5</v>
      </c>
    </row>
    <row r="190">
      <c r="A190" s="338">
        <v>44924.0</v>
      </c>
      <c r="B190" s="68" t="s">
        <v>501</v>
      </c>
      <c r="C190" s="153" t="s">
        <v>23</v>
      </c>
      <c r="D190" s="341" t="s">
        <v>168</v>
      </c>
      <c r="E190" s="338">
        <v>44925.0</v>
      </c>
      <c r="F190" s="339">
        <v>0.2916666666666667</v>
      </c>
      <c r="G190" s="339">
        <v>0.5</v>
      </c>
      <c r="H190" s="68">
        <v>5.0</v>
      </c>
      <c r="I190" s="68">
        <v>0.0</v>
      </c>
      <c r="J190" s="68">
        <v>5.0</v>
      </c>
      <c r="K190" s="68">
        <v>0.0</v>
      </c>
    </row>
    <row r="191">
      <c r="A191" s="338">
        <v>44924.0</v>
      </c>
      <c r="B191" s="68" t="s">
        <v>97</v>
      </c>
      <c r="C191" s="153" t="s">
        <v>31</v>
      </c>
      <c r="D191" s="341" t="s">
        <v>168</v>
      </c>
      <c r="E191" s="338">
        <v>44925.0</v>
      </c>
      <c r="F191" s="339">
        <v>0.20833333333333334</v>
      </c>
      <c r="G191" s="339">
        <v>0.375</v>
      </c>
      <c r="H191" s="68">
        <v>4.0</v>
      </c>
      <c r="I191" s="68">
        <v>0.0</v>
      </c>
      <c r="J191" s="68">
        <v>3.0</v>
      </c>
      <c r="K191" s="68">
        <v>1.0</v>
      </c>
    </row>
    <row r="192">
      <c r="A192" s="338">
        <v>44924.0</v>
      </c>
      <c r="B192" s="68" t="s">
        <v>45</v>
      </c>
      <c r="C192" s="153" t="s">
        <v>1</v>
      </c>
      <c r="D192" s="341" t="s">
        <v>168</v>
      </c>
      <c r="E192" s="338">
        <v>44925.0</v>
      </c>
      <c r="F192" s="339">
        <v>0.25</v>
      </c>
      <c r="G192" s="339">
        <v>0.5</v>
      </c>
      <c r="H192" s="68">
        <v>6.0</v>
      </c>
      <c r="I192" s="68">
        <v>0.0</v>
      </c>
      <c r="J192" s="68">
        <v>6.0</v>
      </c>
      <c r="K192" s="68">
        <v>0.0</v>
      </c>
    </row>
    <row r="193">
      <c r="A193" s="338">
        <v>44924.0</v>
      </c>
      <c r="B193" s="153" t="s">
        <v>69</v>
      </c>
      <c r="C193" s="153" t="s">
        <v>31</v>
      </c>
      <c r="D193" s="341" t="s">
        <v>168</v>
      </c>
      <c r="E193" s="338">
        <v>44925.0</v>
      </c>
      <c r="F193" s="339">
        <v>0.20833333333333334</v>
      </c>
      <c r="G193" s="339">
        <v>0.375</v>
      </c>
      <c r="H193" s="68">
        <v>4.0</v>
      </c>
      <c r="I193" s="68">
        <v>0.0</v>
      </c>
      <c r="J193" s="68">
        <v>3.0</v>
      </c>
      <c r="K193" s="68">
        <v>1.0</v>
      </c>
    </row>
    <row r="194">
      <c r="A194" s="338">
        <v>44924.0</v>
      </c>
      <c r="B194" s="153" t="s">
        <v>69</v>
      </c>
      <c r="C194" s="152" t="s">
        <v>49</v>
      </c>
      <c r="D194" s="341" t="s">
        <v>168</v>
      </c>
      <c r="E194" s="338">
        <v>44925.0</v>
      </c>
      <c r="F194" s="339">
        <v>0.375</v>
      </c>
      <c r="G194" s="339">
        <v>0.5625</v>
      </c>
      <c r="H194" s="68">
        <v>4.5</v>
      </c>
      <c r="I194" s="68">
        <v>0.5</v>
      </c>
      <c r="J194" s="68">
        <v>4.0</v>
      </c>
      <c r="K194" s="68">
        <v>0.0</v>
      </c>
      <c r="L194" s="68" t="s">
        <v>1011</v>
      </c>
    </row>
    <row r="195">
      <c r="A195" s="338">
        <v>44924.0</v>
      </c>
      <c r="B195" s="153" t="s">
        <v>82</v>
      </c>
      <c r="C195" s="153" t="s">
        <v>31</v>
      </c>
      <c r="D195" s="341" t="s">
        <v>168</v>
      </c>
      <c r="E195" s="338">
        <v>44925.0</v>
      </c>
      <c r="F195" s="339">
        <v>0.2916666666666667</v>
      </c>
      <c r="G195" s="339">
        <v>0.5833333333333334</v>
      </c>
      <c r="H195" s="68">
        <v>7.0</v>
      </c>
      <c r="I195" s="68">
        <v>0.0</v>
      </c>
      <c r="J195" s="68">
        <v>7.0</v>
      </c>
      <c r="K195" s="68">
        <v>0.0</v>
      </c>
    </row>
    <row r="196">
      <c r="A196" s="338">
        <v>44924.0</v>
      </c>
      <c r="B196" s="153" t="s">
        <v>403</v>
      </c>
      <c r="C196" s="153" t="s">
        <v>31</v>
      </c>
      <c r="D196" s="341" t="s">
        <v>168</v>
      </c>
      <c r="E196" s="338">
        <v>44925.0</v>
      </c>
      <c r="F196" s="152">
        <v>0.0</v>
      </c>
      <c r="G196" s="152">
        <v>0.0</v>
      </c>
      <c r="H196" s="152">
        <v>0.0</v>
      </c>
      <c r="I196" s="152">
        <v>0.0</v>
      </c>
      <c r="J196" s="152">
        <v>0.0</v>
      </c>
      <c r="K196" s="152">
        <v>0.0</v>
      </c>
      <c r="L196" s="68" t="s">
        <v>25</v>
      </c>
    </row>
    <row r="197">
      <c r="A197" s="338">
        <v>44925.0</v>
      </c>
      <c r="B197" s="68" t="s">
        <v>88</v>
      </c>
      <c r="C197" s="153" t="s">
        <v>31</v>
      </c>
      <c r="D197" s="341" t="s">
        <v>168</v>
      </c>
      <c r="E197" s="338">
        <v>44925.0</v>
      </c>
      <c r="F197" s="339">
        <v>0.9583333333333334</v>
      </c>
      <c r="G197" s="339">
        <v>0.2916666666666667</v>
      </c>
      <c r="H197" s="68">
        <v>8.0</v>
      </c>
      <c r="I197" s="68">
        <v>0.0</v>
      </c>
      <c r="J197" s="68">
        <v>1.0</v>
      </c>
      <c r="K197" s="68">
        <v>7.0</v>
      </c>
    </row>
    <row r="198">
      <c r="A198" s="338">
        <v>44925.0</v>
      </c>
      <c r="B198" s="68" t="s">
        <v>18</v>
      </c>
      <c r="C198" s="153" t="s">
        <v>1</v>
      </c>
      <c r="D198" s="341" t="s">
        <v>168</v>
      </c>
      <c r="E198" s="338">
        <v>44925.0</v>
      </c>
      <c r="F198" s="339">
        <v>0.9791666666666666</v>
      </c>
      <c r="G198" s="339">
        <v>0.25</v>
      </c>
      <c r="H198" s="68">
        <v>6.5</v>
      </c>
      <c r="I198" s="68">
        <v>0.0</v>
      </c>
      <c r="J198" s="68">
        <v>0.0</v>
      </c>
      <c r="K198" s="68">
        <v>6.5</v>
      </c>
    </row>
    <row r="199">
      <c r="A199" s="338">
        <v>44925.0</v>
      </c>
      <c r="B199" s="68" t="s">
        <v>54</v>
      </c>
      <c r="C199" s="153" t="s">
        <v>31</v>
      </c>
      <c r="D199" s="341" t="s">
        <v>168</v>
      </c>
      <c r="E199" s="338">
        <v>44925.0</v>
      </c>
      <c r="F199" s="152">
        <v>0.0</v>
      </c>
      <c r="G199" s="152">
        <v>0.0</v>
      </c>
      <c r="H199" s="152">
        <v>0.0</v>
      </c>
      <c r="I199" s="152">
        <v>0.0</v>
      </c>
      <c r="J199" s="152">
        <v>0.0</v>
      </c>
      <c r="K199" s="152">
        <v>0.0</v>
      </c>
      <c r="L199" s="68" t="s">
        <v>25</v>
      </c>
    </row>
    <row r="200">
      <c r="A200" s="338">
        <v>44925.0</v>
      </c>
      <c r="B200" s="68" t="s">
        <v>50</v>
      </c>
      <c r="C200" s="153" t="s">
        <v>31</v>
      </c>
      <c r="D200" s="341" t="s">
        <v>168</v>
      </c>
      <c r="E200" s="338">
        <v>44925.0</v>
      </c>
      <c r="F200" s="152">
        <v>0.0</v>
      </c>
      <c r="G200" s="152">
        <v>0.0</v>
      </c>
      <c r="H200" s="152">
        <v>0.0</v>
      </c>
      <c r="I200" s="152">
        <v>0.0</v>
      </c>
      <c r="J200" s="152">
        <v>0.0</v>
      </c>
      <c r="K200" s="152">
        <v>0.0</v>
      </c>
      <c r="L200" s="68" t="s">
        <v>25</v>
      </c>
    </row>
    <row r="201">
      <c r="A201" s="338">
        <v>44925.0</v>
      </c>
      <c r="B201" s="68" t="s">
        <v>52</v>
      </c>
      <c r="C201" s="68" t="s">
        <v>499</v>
      </c>
      <c r="D201" s="341" t="s">
        <v>170</v>
      </c>
      <c r="E201" s="338">
        <v>44926.0</v>
      </c>
      <c r="F201" s="339">
        <v>0.0</v>
      </c>
      <c r="G201" s="339">
        <v>0.3333333333333333</v>
      </c>
      <c r="H201" s="68">
        <v>8.0</v>
      </c>
      <c r="I201" s="68">
        <v>0.0</v>
      </c>
      <c r="J201" s="68">
        <v>2.0</v>
      </c>
      <c r="K201" s="68">
        <v>6.0</v>
      </c>
    </row>
    <row r="202">
      <c r="A202" s="338">
        <v>44925.0</v>
      </c>
      <c r="B202" s="68" t="s">
        <v>123</v>
      </c>
      <c r="C202" s="153" t="s">
        <v>23</v>
      </c>
      <c r="D202" s="341" t="s">
        <v>170</v>
      </c>
      <c r="E202" s="338">
        <v>44926.0</v>
      </c>
      <c r="F202" s="339">
        <v>0.0625</v>
      </c>
      <c r="G202" s="339">
        <v>0.2916666666666667</v>
      </c>
      <c r="H202" s="68">
        <v>5.5</v>
      </c>
      <c r="I202" s="68">
        <v>0.0</v>
      </c>
      <c r="J202" s="68">
        <v>1.0</v>
      </c>
      <c r="K202" s="68">
        <v>4.5</v>
      </c>
    </row>
    <row r="203">
      <c r="A203" s="338">
        <v>44925.0</v>
      </c>
      <c r="B203" s="68" t="s">
        <v>501</v>
      </c>
      <c r="C203" s="153" t="s">
        <v>23</v>
      </c>
      <c r="D203" s="341" t="s">
        <v>170</v>
      </c>
      <c r="E203" s="338">
        <v>44926.0</v>
      </c>
      <c r="F203" s="339">
        <v>0.2916666666666667</v>
      </c>
      <c r="G203" s="339">
        <v>0.5</v>
      </c>
      <c r="H203" s="68">
        <v>5.0</v>
      </c>
      <c r="I203" s="68">
        <v>0.0</v>
      </c>
      <c r="J203" s="68">
        <v>5.0</v>
      </c>
      <c r="K203" s="68">
        <v>0.0</v>
      </c>
    </row>
    <row r="204">
      <c r="A204" s="338">
        <v>44925.0</v>
      </c>
      <c r="B204" s="68" t="s">
        <v>45</v>
      </c>
      <c r="C204" s="153" t="s">
        <v>1</v>
      </c>
      <c r="D204" s="341" t="s">
        <v>170</v>
      </c>
      <c r="E204" s="338">
        <v>44926.0</v>
      </c>
      <c r="F204" s="339">
        <v>0.25</v>
      </c>
      <c r="G204" s="339">
        <v>0.5416666666666666</v>
      </c>
      <c r="H204" s="68">
        <v>7.0</v>
      </c>
      <c r="I204" s="68">
        <v>0.0</v>
      </c>
      <c r="J204" s="68">
        <v>7.0</v>
      </c>
      <c r="K204" s="68">
        <v>0.0</v>
      </c>
    </row>
    <row r="205">
      <c r="A205" s="338">
        <v>44925.0</v>
      </c>
      <c r="B205" s="68" t="s">
        <v>97</v>
      </c>
      <c r="C205" s="153" t="s">
        <v>31</v>
      </c>
      <c r="D205" s="341" t="s">
        <v>170</v>
      </c>
      <c r="E205" s="338">
        <v>44926.0</v>
      </c>
      <c r="F205" s="339">
        <v>0.20833333333333334</v>
      </c>
      <c r="G205" s="339">
        <v>0.4166666666666667</v>
      </c>
      <c r="H205" s="68">
        <v>5.0</v>
      </c>
      <c r="I205" s="68">
        <v>0.0</v>
      </c>
      <c r="J205" s="68">
        <v>4.0</v>
      </c>
      <c r="K205" s="68">
        <v>1.0</v>
      </c>
    </row>
    <row r="206">
      <c r="A206" s="338">
        <v>44925.0</v>
      </c>
      <c r="B206" s="68" t="s">
        <v>69</v>
      </c>
      <c r="C206" s="68" t="s">
        <v>49</v>
      </c>
      <c r="D206" s="341" t="s">
        <v>170</v>
      </c>
      <c r="E206" s="338">
        <v>44926.0</v>
      </c>
      <c r="F206" s="339">
        <v>0.20833333333333334</v>
      </c>
      <c r="G206" s="339">
        <v>0.4166666666666667</v>
      </c>
      <c r="H206" s="68">
        <v>5.0</v>
      </c>
      <c r="I206" s="68">
        <v>0.0</v>
      </c>
      <c r="J206" s="68">
        <v>4.0</v>
      </c>
      <c r="K206" s="68">
        <v>1.0</v>
      </c>
    </row>
    <row r="207">
      <c r="A207" s="338">
        <v>44925.0</v>
      </c>
      <c r="B207" s="153" t="s">
        <v>82</v>
      </c>
      <c r="C207" s="153" t="s">
        <v>31</v>
      </c>
      <c r="D207" s="341" t="s">
        <v>170</v>
      </c>
      <c r="E207" s="338">
        <v>44926.0</v>
      </c>
      <c r="F207" s="339">
        <v>0.2708333333333333</v>
      </c>
      <c r="G207" s="339">
        <v>0.6041666666666666</v>
      </c>
      <c r="H207" s="68">
        <v>8.0</v>
      </c>
      <c r="I207" s="68">
        <v>0.0</v>
      </c>
      <c r="J207" s="68">
        <v>8.0</v>
      </c>
      <c r="K207" s="68">
        <v>0.0</v>
      </c>
    </row>
    <row r="208">
      <c r="A208" s="338">
        <v>44925.0</v>
      </c>
      <c r="B208" s="153" t="s">
        <v>403</v>
      </c>
      <c r="C208" s="153" t="s">
        <v>31</v>
      </c>
      <c r="D208" s="341" t="s">
        <v>170</v>
      </c>
      <c r="E208" s="338">
        <v>44926.0</v>
      </c>
      <c r="F208" s="339">
        <v>0.2916666666666667</v>
      </c>
      <c r="G208" s="339">
        <v>0.625</v>
      </c>
      <c r="H208" s="68">
        <v>8.0</v>
      </c>
      <c r="I208" s="68">
        <v>0.0</v>
      </c>
      <c r="J208" s="68">
        <v>8.0</v>
      </c>
      <c r="K208" s="68">
        <v>0.0</v>
      </c>
    </row>
    <row r="209">
      <c r="A209" s="338">
        <v>44926.0</v>
      </c>
      <c r="B209" s="152" t="s">
        <v>54</v>
      </c>
      <c r="C209" s="153" t="s">
        <v>31</v>
      </c>
      <c r="D209" s="341" t="s">
        <v>170</v>
      </c>
      <c r="E209" s="338">
        <v>44926.0</v>
      </c>
      <c r="F209" s="339">
        <v>0.9583333333333334</v>
      </c>
      <c r="G209" s="339">
        <v>0.2916666666666667</v>
      </c>
      <c r="H209" s="68">
        <v>8.0</v>
      </c>
      <c r="I209" s="68">
        <v>0.0</v>
      </c>
      <c r="J209" s="68">
        <v>1.0</v>
      </c>
      <c r="K209" s="68">
        <v>7.0</v>
      </c>
    </row>
    <row r="210">
      <c r="A210" s="338">
        <v>44926.0</v>
      </c>
      <c r="B210" s="68" t="s">
        <v>18</v>
      </c>
      <c r="C210" s="153" t="s">
        <v>1</v>
      </c>
      <c r="D210" s="341" t="s">
        <v>170</v>
      </c>
      <c r="E210" s="338">
        <v>44926.0</v>
      </c>
      <c r="F210" s="339">
        <v>0.9791666666666666</v>
      </c>
      <c r="G210" s="339">
        <v>0.2708333333333333</v>
      </c>
      <c r="H210" s="68">
        <v>7.0</v>
      </c>
      <c r="I210" s="68">
        <v>0.0</v>
      </c>
      <c r="J210" s="68">
        <v>0.5</v>
      </c>
      <c r="K210" s="68">
        <v>6.5</v>
      </c>
    </row>
    <row r="211">
      <c r="A211" s="338">
        <v>44926.0</v>
      </c>
      <c r="B211" s="68" t="s">
        <v>88</v>
      </c>
      <c r="C211" s="153" t="s">
        <v>31</v>
      </c>
      <c r="D211" s="341" t="s">
        <v>170</v>
      </c>
      <c r="E211" s="338">
        <v>44926.0</v>
      </c>
      <c r="F211" s="152">
        <v>0.0</v>
      </c>
      <c r="G211" s="152">
        <v>0.0</v>
      </c>
      <c r="H211" s="152">
        <v>0.0</v>
      </c>
      <c r="I211" s="152">
        <v>0.0</v>
      </c>
      <c r="J211" s="152">
        <v>0.0</v>
      </c>
      <c r="K211" s="152">
        <v>0.0</v>
      </c>
      <c r="L211" s="68" t="s">
        <v>25</v>
      </c>
    </row>
    <row r="212">
      <c r="A212" s="338"/>
      <c r="E212" s="338"/>
    </row>
    <row r="213">
      <c r="A213" s="338"/>
    </row>
    <row r="214">
      <c r="A214" s="338"/>
    </row>
    <row r="215">
      <c r="A215" s="338"/>
    </row>
    <row r="216">
      <c r="A216" s="338"/>
    </row>
    <row r="217">
      <c r="A217" s="338"/>
    </row>
    <row r="218">
      <c r="A218" s="338"/>
    </row>
    <row r="219">
      <c r="A219" s="338"/>
    </row>
    <row r="220">
      <c r="A220" s="338"/>
    </row>
    <row r="221">
      <c r="A221" s="338"/>
    </row>
    <row r="222">
      <c r="A222" s="338"/>
    </row>
    <row r="223">
      <c r="A223" s="338"/>
    </row>
    <row r="224">
      <c r="A224" s="338"/>
    </row>
    <row r="225">
      <c r="A225" s="338"/>
    </row>
    <row r="226">
      <c r="A226" s="338"/>
    </row>
    <row r="227">
      <c r="A227" s="338"/>
    </row>
    <row r="228">
      <c r="A228" s="338"/>
    </row>
    <row r="229">
      <c r="A229" s="338"/>
    </row>
    <row r="230">
      <c r="A230" s="338"/>
    </row>
    <row r="231">
      <c r="A231" s="338"/>
    </row>
    <row r="232">
      <c r="A232" s="338"/>
    </row>
    <row r="233">
      <c r="A233" s="338"/>
    </row>
    <row r="234">
      <c r="A234" s="338"/>
    </row>
    <row r="235">
      <c r="A235" s="338"/>
    </row>
    <row r="236">
      <c r="A236" s="338"/>
    </row>
    <row r="237">
      <c r="A237" s="338"/>
    </row>
    <row r="238">
      <c r="A238" s="338"/>
    </row>
    <row r="239">
      <c r="A239" s="338"/>
      <c r="D239" s="341"/>
      <c r="E239" s="338"/>
      <c r="F239" s="339"/>
      <c r="G239" s="339"/>
    </row>
    <row r="240">
      <c r="A240" s="338"/>
    </row>
    <row r="241">
      <c r="A241" s="338"/>
    </row>
    <row r="242">
      <c r="A242" s="338"/>
    </row>
    <row r="243">
      <c r="A243" s="338"/>
    </row>
    <row r="244">
      <c r="A244" s="338"/>
    </row>
    <row r="245">
      <c r="A245" s="338"/>
    </row>
    <row r="246">
      <c r="A246" s="338"/>
    </row>
    <row r="247">
      <c r="A247" s="338"/>
    </row>
    <row r="248">
      <c r="A248" s="338"/>
    </row>
    <row r="249">
      <c r="A249" s="338"/>
    </row>
    <row r="250">
      <c r="A250" s="338"/>
    </row>
    <row r="251">
      <c r="A251" s="338"/>
    </row>
    <row r="252">
      <c r="A252" s="338"/>
    </row>
    <row r="253">
      <c r="A253" s="338"/>
    </row>
    <row r="254">
      <c r="A254" s="338"/>
    </row>
    <row r="255">
      <c r="A255" s="338"/>
    </row>
    <row r="256">
      <c r="A256" s="338"/>
    </row>
    <row r="257">
      <c r="A257" s="338"/>
    </row>
    <row r="258">
      <c r="A258" s="338"/>
    </row>
    <row r="259">
      <c r="A259" s="338"/>
    </row>
    <row r="260">
      <c r="A260" s="338"/>
    </row>
    <row r="261">
      <c r="A261" s="338"/>
    </row>
    <row r="262">
      <c r="A262" s="338"/>
    </row>
    <row r="263">
      <c r="A263" s="338"/>
    </row>
    <row r="264">
      <c r="A264" s="338"/>
    </row>
    <row r="265">
      <c r="A265" s="338"/>
    </row>
    <row r="266">
      <c r="A266" s="338"/>
    </row>
    <row r="267">
      <c r="A267" s="338"/>
    </row>
    <row r="268">
      <c r="A268" s="338"/>
    </row>
    <row r="269">
      <c r="A269" s="338"/>
    </row>
    <row r="270">
      <c r="A270" s="338"/>
    </row>
    <row r="271">
      <c r="A271" s="338"/>
    </row>
    <row r="272">
      <c r="A272" s="338"/>
    </row>
    <row r="273">
      <c r="A273" s="338"/>
    </row>
    <row r="274">
      <c r="A274" s="338"/>
    </row>
    <row r="275">
      <c r="A275" s="338"/>
    </row>
    <row r="276">
      <c r="A276" s="338"/>
    </row>
    <row r="277">
      <c r="A277" s="338"/>
    </row>
    <row r="278">
      <c r="A278" s="338"/>
    </row>
    <row r="279">
      <c r="A279" s="338"/>
    </row>
    <row r="280">
      <c r="A280" s="338"/>
    </row>
    <row r="281">
      <c r="A281" s="338"/>
    </row>
    <row r="282">
      <c r="A282" s="338"/>
    </row>
    <row r="283">
      <c r="A283" s="338"/>
    </row>
    <row r="284">
      <c r="A284" s="338"/>
    </row>
    <row r="285">
      <c r="A285" s="338"/>
    </row>
    <row r="286">
      <c r="A286" s="338"/>
    </row>
    <row r="287">
      <c r="A287" s="338"/>
    </row>
    <row r="288">
      <c r="A288" s="338"/>
    </row>
    <row r="289">
      <c r="A289" s="338"/>
    </row>
    <row r="290">
      <c r="A290" s="338"/>
    </row>
    <row r="291">
      <c r="A291" s="338"/>
    </row>
    <row r="292">
      <c r="A292" s="338"/>
    </row>
    <row r="293">
      <c r="A293" s="338"/>
    </row>
    <row r="294">
      <c r="A294" s="338"/>
    </row>
    <row r="295">
      <c r="A295" s="338"/>
    </row>
    <row r="296">
      <c r="A296" s="338"/>
    </row>
    <row r="297">
      <c r="A297" s="338"/>
    </row>
    <row r="298">
      <c r="A298" s="338"/>
    </row>
    <row r="299">
      <c r="A299" s="338"/>
    </row>
    <row r="300">
      <c r="A300" s="338"/>
    </row>
    <row r="301">
      <c r="A301" s="338"/>
    </row>
    <row r="302">
      <c r="A302" s="338"/>
    </row>
    <row r="303">
      <c r="A303" s="338"/>
    </row>
    <row r="304">
      <c r="A304" s="338"/>
    </row>
    <row r="305">
      <c r="A305" s="338"/>
    </row>
    <row r="306">
      <c r="A306" s="338"/>
    </row>
    <row r="307">
      <c r="A307" s="338"/>
    </row>
    <row r="308">
      <c r="A308" s="338"/>
    </row>
    <row r="309">
      <c r="A309" s="338"/>
    </row>
    <row r="310">
      <c r="A310" s="338"/>
    </row>
    <row r="311">
      <c r="A311" s="338"/>
    </row>
    <row r="312">
      <c r="A312" s="338"/>
    </row>
    <row r="313">
      <c r="A313" s="338"/>
    </row>
    <row r="314">
      <c r="A314" s="338"/>
    </row>
    <row r="315">
      <c r="A315" s="338"/>
    </row>
    <row r="316">
      <c r="A316" s="338"/>
    </row>
    <row r="317">
      <c r="A317" s="338"/>
    </row>
    <row r="318">
      <c r="A318" s="338"/>
    </row>
    <row r="319">
      <c r="A319" s="338"/>
    </row>
    <row r="320">
      <c r="A320" s="338"/>
    </row>
    <row r="321">
      <c r="A321" s="338"/>
    </row>
    <row r="322">
      <c r="A322" s="338"/>
    </row>
    <row r="323">
      <c r="A323" s="338"/>
    </row>
    <row r="324">
      <c r="A324" s="338"/>
    </row>
    <row r="325">
      <c r="A325" s="338"/>
    </row>
    <row r="326">
      <c r="A326" s="338"/>
    </row>
    <row r="327">
      <c r="A327" s="338"/>
    </row>
    <row r="328">
      <c r="A328" s="338"/>
    </row>
    <row r="329">
      <c r="A329" s="338"/>
    </row>
    <row r="330">
      <c r="A330" s="338"/>
    </row>
    <row r="331">
      <c r="A331" s="338"/>
    </row>
    <row r="332">
      <c r="A332" s="338"/>
    </row>
    <row r="333">
      <c r="A333" s="338"/>
    </row>
    <row r="334">
      <c r="A334" s="338"/>
    </row>
    <row r="335">
      <c r="A335" s="338"/>
    </row>
    <row r="336">
      <c r="A336" s="338"/>
    </row>
    <row r="337">
      <c r="A337" s="338"/>
    </row>
    <row r="338">
      <c r="A338" s="338"/>
    </row>
    <row r="339">
      <c r="A339" s="338"/>
    </row>
    <row r="340">
      <c r="A340" s="338"/>
    </row>
    <row r="341">
      <c r="A341" s="338"/>
    </row>
    <row r="342">
      <c r="A342" s="338"/>
    </row>
    <row r="343">
      <c r="A343" s="338"/>
    </row>
    <row r="344">
      <c r="A344" s="338"/>
    </row>
    <row r="345">
      <c r="A345" s="338"/>
    </row>
    <row r="346">
      <c r="A346" s="338"/>
    </row>
    <row r="347">
      <c r="A347" s="338"/>
    </row>
    <row r="348">
      <c r="A348" s="338"/>
    </row>
    <row r="349">
      <c r="A349" s="338"/>
    </row>
    <row r="350">
      <c r="A350" s="338"/>
    </row>
    <row r="351">
      <c r="A351" s="338"/>
    </row>
    <row r="352">
      <c r="A352" s="338"/>
    </row>
    <row r="353">
      <c r="A353" s="338"/>
    </row>
    <row r="354">
      <c r="A354" s="338"/>
    </row>
    <row r="355">
      <c r="A355" s="338"/>
    </row>
    <row r="356">
      <c r="A356" s="338"/>
    </row>
    <row r="357">
      <c r="A357" s="338"/>
    </row>
    <row r="358">
      <c r="A358" s="338"/>
    </row>
    <row r="359">
      <c r="A359" s="338"/>
    </row>
    <row r="360">
      <c r="A360" s="338"/>
    </row>
    <row r="361">
      <c r="A361" s="338"/>
    </row>
    <row r="362">
      <c r="A362" s="338"/>
    </row>
    <row r="363">
      <c r="A363" s="338"/>
    </row>
    <row r="364">
      <c r="A364" s="338"/>
    </row>
    <row r="365">
      <c r="A365" s="338"/>
    </row>
    <row r="366">
      <c r="A366" s="338"/>
    </row>
    <row r="367">
      <c r="A367" s="338"/>
    </row>
    <row r="368">
      <c r="A368" s="338"/>
    </row>
    <row r="369">
      <c r="A369" s="338"/>
    </row>
    <row r="370">
      <c r="A370" s="338"/>
    </row>
    <row r="371">
      <c r="A371" s="338"/>
    </row>
    <row r="372">
      <c r="A372" s="338"/>
    </row>
    <row r="373">
      <c r="A373" s="338"/>
    </row>
    <row r="374">
      <c r="A374" s="338"/>
    </row>
    <row r="375">
      <c r="A375" s="338"/>
    </row>
    <row r="376">
      <c r="A376" s="338"/>
    </row>
    <row r="377">
      <c r="A377" s="338"/>
    </row>
    <row r="378">
      <c r="A378" s="338"/>
    </row>
    <row r="379">
      <c r="A379" s="338"/>
    </row>
    <row r="380">
      <c r="A380" s="338"/>
    </row>
    <row r="381">
      <c r="A381" s="338"/>
    </row>
    <row r="382">
      <c r="A382" s="338"/>
    </row>
    <row r="383">
      <c r="A383" s="338"/>
    </row>
    <row r="384">
      <c r="A384" s="338"/>
    </row>
    <row r="385">
      <c r="A385" s="338"/>
    </row>
    <row r="386">
      <c r="A386" s="338"/>
    </row>
    <row r="387">
      <c r="A387" s="338"/>
    </row>
    <row r="388">
      <c r="A388" s="338"/>
    </row>
    <row r="389">
      <c r="A389" s="338"/>
    </row>
    <row r="390">
      <c r="A390" s="338"/>
    </row>
    <row r="391">
      <c r="A391" s="338"/>
    </row>
    <row r="392">
      <c r="A392" s="338"/>
    </row>
    <row r="393">
      <c r="A393" s="338"/>
    </row>
    <row r="394">
      <c r="A394" s="338"/>
    </row>
    <row r="395">
      <c r="A395" s="338"/>
    </row>
    <row r="396">
      <c r="A396" s="338"/>
    </row>
    <row r="397">
      <c r="A397" s="338"/>
    </row>
    <row r="398">
      <c r="A398" s="338"/>
    </row>
    <row r="399">
      <c r="A399" s="338"/>
    </row>
    <row r="400">
      <c r="A400" s="338"/>
    </row>
    <row r="401">
      <c r="A401" s="338"/>
    </row>
    <row r="402">
      <c r="A402" s="338"/>
    </row>
    <row r="403">
      <c r="A403" s="338"/>
    </row>
    <row r="404">
      <c r="A404" s="338"/>
    </row>
    <row r="405">
      <c r="A405" s="338"/>
    </row>
    <row r="406">
      <c r="A406" s="338"/>
    </row>
    <row r="407">
      <c r="A407" s="338"/>
    </row>
    <row r="408">
      <c r="A408" s="338"/>
    </row>
    <row r="409">
      <c r="A409" s="338"/>
    </row>
    <row r="410">
      <c r="A410" s="338"/>
    </row>
    <row r="411">
      <c r="A411" s="338"/>
    </row>
    <row r="412">
      <c r="A412" s="338"/>
    </row>
    <row r="413">
      <c r="A413" s="338"/>
    </row>
    <row r="414">
      <c r="A414" s="338"/>
    </row>
    <row r="415">
      <c r="A415" s="338"/>
    </row>
    <row r="416">
      <c r="A416" s="338"/>
    </row>
    <row r="417">
      <c r="A417" s="338"/>
    </row>
    <row r="418">
      <c r="A418" s="338"/>
    </row>
    <row r="419">
      <c r="A419" s="338"/>
    </row>
    <row r="420">
      <c r="A420" s="338"/>
    </row>
    <row r="421">
      <c r="A421" s="338"/>
    </row>
    <row r="422">
      <c r="A422" s="338"/>
    </row>
    <row r="423">
      <c r="A423" s="338"/>
    </row>
    <row r="424">
      <c r="A424" s="338"/>
    </row>
    <row r="425">
      <c r="A425" s="338"/>
    </row>
    <row r="426">
      <c r="A426" s="338"/>
    </row>
    <row r="427">
      <c r="A427" s="338"/>
    </row>
  </sheetData>
  <autoFilter ref="$A$1:$AC$429"/>
  <customSheetViews>
    <customSheetView guid="{482CA3F1-235E-4CBB-838F-2B51A4768B5C}" filter="1" showAutoFilter="1">
      <autoFilter ref="$A$1:$AC$23"/>
    </customSheetView>
    <customSheetView guid="{6AFCB687-A5B1-4A43-94F3-0C0C9622126F}" filter="1" showAutoFilter="1">
      <autoFilter ref="$A$1:$L$133">
        <filterColumn colId="1">
          <filters>
            <filter val="LIZA"/>
            <filter val="RJ"/>
            <filter val="NICOLE"/>
          </filters>
        </filterColumn>
      </autoFilter>
    </customSheetView>
    <customSheetView guid="{E03E75B9-18D3-4F9C-8E98-9CFDBAC1C039}" filter="1" showAutoFilter="1">
      <autoFilter ref="$A$1:$AC$133"/>
    </customSheetView>
    <customSheetView guid="{6F7B0752-2D34-424D-B3B4-CA21D0151CF6}" filter="1" showAutoFilter="1">
      <autoFilter ref="$A$1:$L$133">
        <filterColumn colId="1">
          <filters>
            <filter val="LIZA"/>
            <filter val="FLADY"/>
            <filter val="NICOLE"/>
          </filters>
        </filterColumn>
      </autoFilter>
    </customSheetView>
    <customSheetView guid="{15494CB8-74BA-41CD-979C-0A1F98FA7AD5}" filter="1" showAutoFilter="1">
      <autoFilter ref="$A$1:$L$133">
        <filterColumn colId="1">
          <filters>
            <filter val="LIZA"/>
            <filter val="FLADY"/>
            <filter val="NICOLE"/>
          </filters>
        </filterColumn>
      </autoFilter>
    </customSheetView>
  </customSheetViews>
  <conditionalFormatting sqref="F2:G211 H2:H173 I2:K130 M99:R99 I132:K173 H175:K185 H187:K187 H189:K191 H193:K193 H195:K197 H199:K204 H209:K209 H211:K211 F239:G239">
    <cfRule type="expression" dxfId="0" priority="1">
      <formula>MOD</formula>
    </cfRule>
  </conditionalFormatting>
  <conditionalFormatting sqref="F2:G211 H2:H173 I2:K130 M99:R99 I132:K173 H175:K185 H187:K187 H189:K191 H193:K193 H195:K197 H199:K204 H209:K209 H211:K211 F239:G239">
    <cfRule type="expression" dxfId="0" priority="2">
      <formula>MOD</formula>
    </cfRule>
  </conditionalFormatting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2" width="17.13"/>
    <col customWidth="1" min="13" max="13" width="16.13"/>
    <col customWidth="1" min="14" max="14" width="7.38"/>
    <col customWidth="1" min="15" max="15" width="5.25"/>
    <col customWidth="1" min="16" max="16" width="17.13"/>
    <col customWidth="1" min="17" max="17" width="16.88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1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44914.0</v>
      </c>
      <c r="F2" s="387"/>
      <c r="G2" s="124"/>
      <c r="H2" s="124"/>
      <c r="I2" s="351">
        <v>44915.0</v>
      </c>
      <c r="J2" s="124"/>
      <c r="K2" s="124"/>
      <c r="L2" s="124"/>
      <c r="M2" s="351">
        <v>44916.0</v>
      </c>
      <c r="N2" s="124"/>
      <c r="O2" s="124"/>
      <c r="P2" s="124"/>
      <c r="Q2" s="351">
        <v>44917.0</v>
      </c>
      <c r="R2" s="124"/>
      <c r="S2" s="124"/>
      <c r="T2" s="124"/>
      <c r="U2" s="351">
        <v>44918.0</v>
      </c>
      <c r="V2" s="124"/>
      <c r="W2" s="124"/>
      <c r="X2" s="124"/>
      <c r="Y2" s="351">
        <v>44919.0</v>
      </c>
      <c r="Z2" s="124"/>
      <c r="AA2" s="124"/>
      <c r="AB2" s="124"/>
      <c r="AC2" s="351">
        <v>44920.0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/>
      <c r="C4" s="37"/>
      <c r="D4" s="352"/>
      <c r="E4" s="353"/>
      <c r="F4" s="275"/>
      <c r="G4" s="37"/>
      <c r="H4" s="352"/>
      <c r="I4" s="353"/>
      <c r="J4" s="38" t="s">
        <v>24</v>
      </c>
      <c r="K4" s="37">
        <v>44916.0</v>
      </c>
      <c r="L4" s="352"/>
      <c r="M4" s="353"/>
      <c r="N4" s="275" t="s">
        <v>26</v>
      </c>
      <c r="O4" s="37">
        <v>44917.0</v>
      </c>
      <c r="P4" s="352"/>
      <c r="Q4" s="353"/>
      <c r="R4" s="275" t="s">
        <v>56</v>
      </c>
      <c r="S4" s="37">
        <v>44918.0</v>
      </c>
      <c r="T4" s="352" t="s">
        <v>481</v>
      </c>
      <c r="U4" s="354" t="s">
        <v>526</v>
      </c>
      <c r="V4" s="275" t="s">
        <v>57</v>
      </c>
      <c r="W4" s="37">
        <v>44919.0</v>
      </c>
      <c r="X4" s="352" t="s">
        <v>25</v>
      </c>
      <c r="Y4" s="353" t="s">
        <v>25</v>
      </c>
      <c r="Z4" s="275" t="s">
        <v>93</v>
      </c>
      <c r="AA4" s="37">
        <v>44920.0</v>
      </c>
      <c r="AB4" s="352" t="s">
        <v>1012</v>
      </c>
      <c r="AC4" s="353" t="s">
        <v>256</v>
      </c>
    </row>
    <row r="5">
      <c r="A5" s="35" t="s">
        <v>45</v>
      </c>
      <c r="B5" s="363" t="s">
        <v>33</v>
      </c>
      <c r="C5" s="146">
        <v>44915.0</v>
      </c>
      <c r="D5" s="145" t="s">
        <v>25</v>
      </c>
      <c r="E5" s="40" t="s">
        <v>25</v>
      </c>
      <c r="F5" s="363" t="s">
        <v>46</v>
      </c>
      <c r="G5" s="146">
        <v>44916.0</v>
      </c>
      <c r="H5" s="145" t="s">
        <v>23</v>
      </c>
      <c r="I5" s="40" t="s">
        <v>23</v>
      </c>
      <c r="J5" s="40" t="s">
        <v>36</v>
      </c>
      <c r="K5" s="146">
        <v>44917.0</v>
      </c>
      <c r="L5" s="145" t="s">
        <v>49</v>
      </c>
      <c r="M5" s="40" t="s">
        <v>49</v>
      </c>
      <c r="N5" s="275" t="s">
        <v>37</v>
      </c>
      <c r="O5" s="37">
        <v>44918.0</v>
      </c>
      <c r="P5" s="352" t="s">
        <v>573</v>
      </c>
      <c r="Q5" s="388" t="s">
        <v>466</v>
      </c>
      <c r="R5" s="275" t="s">
        <v>40</v>
      </c>
      <c r="S5" s="37">
        <v>44919.0</v>
      </c>
      <c r="T5" s="352" t="s">
        <v>489</v>
      </c>
      <c r="U5" s="388" t="s">
        <v>642</v>
      </c>
      <c r="V5" s="275" t="s">
        <v>43</v>
      </c>
      <c r="W5" s="37">
        <v>44920.0</v>
      </c>
      <c r="X5" s="352" t="s">
        <v>489</v>
      </c>
      <c r="Y5" s="388" t="s">
        <v>642</v>
      </c>
      <c r="Z5" s="275" t="s">
        <v>44</v>
      </c>
      <c r="AA5" s="37">
        <v>44921.0</v>
      </c>
      <c r="AB5" s="352" t="s">
        <v>1012</v>
      </c>
      <c r="AC5" s="353" t="s">
        <v>256</v>
      </c>
    </row>
    <row r="6">
      <c r="A6" s="355" t="s">
        <v>176</v>
      </c>
      <c r="B6" s="357"/>
      <c r="C6" s="357"/>
      <c r="D6" s="140"/>
      <c r="E6" s="140"/>
      <c r="F6" s="275" t="s">
        <v>22</v>
      </c>
      <c r="G6" s="37">
        <v>44915.0</v>
      </c>
      <c r="H6" s="352" t="s">
        <v>572</v>
      </c>
      <c r="I6" s="353" t="s">
        <v>524</v>
      </c>
      <c r="J6" s="38" t="s">
        <v>24</v>
      </c>
      <c r="K6" s="37">
        <v>44916.0</v>
      </c>
      <c r="L6" s="352" t="s">
        <v>572</v>
      </c>
      <c r="M6" s="353" t="s">
        <v>524</v>
      </c>
      <c r="N6" s="275" t="s">
        <v>26</v>
      </c>
      <c r="O6" s="37">
        <v>44917.0</v>
      </c>
      <c r="P6" s="352" t="s">
        <v>481</v>
      </c>
      <c r="Q6" s="353" t="s">
        <v>526</v>
      </c>
      <c r="R6" s="7"/>
      <c r="S6" s="7"/>
      <c r="T6" s="140"/>
      <c r="U6" s="139"/>
      <c r="V6" s="363" t="s">
        <v>57</v>
      </c>
      <c r="W6" s="146">
        <v>44919.0</v>
      </c>
      <c r="X6" s="374" t="s">
        <v>481</v>
      </c>
      <c r="Y6" s="371" t="s">
        <v>482</v>
      </c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I7" s="377"/>
      <c r="J7" s="377"/>
      <c r="K7" s="124"/>
      <c r="L7" s="7"/>
      <c r="M7" s="124"/>
      <c r="N7" s="7"/>
      <c r="O7" s="7"/>
      <c r="P7" s="381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44914.0</v>
      </c>
      <c r="F8" s="387"/>
      <c r="G8" s="124"/>
      <c r="H8" s="377"/>
      <c r="I8" s="351">
        <v>44915.0</v>
      </c>
      <c r="J8" s="124"/>
      <c r="K8" s="124"/>
      <c r="L8" s="124"/>
      <c r="M8" s="351">
        <v>44916.0</v>
      </c>
      <c r="N8" s="124"/>
      <c r="O8" s="124"/>
      <c r="P8" s="124"/>
      <c r="Q8" s="351">
        <v>44917.0</v>
      </c>
      <c r="R8" s="124"/>
      <c r="S8" s="124"/>
      <c r="T8" s="124"/>
      <c r="U8" s="351">
        <v>44918.0</v>
      </c>
      <c r="V8" s="124"/>
      <c r="W8" s="124"/>
      <c r="X8" s="124"/>
      <c r="Y8" s="351">
        <v>44919.0</v>
      </c>
      <c r="Z8" s="124"/>
      <c r="AA8" s="124"/>
      <c r="AB8" s="124"/>
      <c r="AC8" s="351">
        <v>44920.0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62</v>
      </c>
      <c r="C10" s="37">
        <v>44915.0</v>
      </c>
      <c r="D10" s="42" t="s">
        <v>25</v>
      </c>
      <c r="E10" s="353" t="s">
        <v>25</v>
      </c>
      <c r="F10" s="369" t="s">
        <v>131</v>
      </c>
      <c r="G10" s="37">
        <v>44916.0</v>
      </c>
      <c r="H10" s="42" t="s">
        <v>648</v>
      </c>
      <c r="I10" s="353" t="s">
        <v>649</v>
      </c>
      <c r="J10" s="369" t="s">
        <v>64</v>
      </c>
      <c r="K10" s="37">
        <v>44917.0</v>
      </c>
      <c r="L10" s="38" t="s">
        <v>574</v>
      </c>
      <c r="M10" s="39" t="s">
        <v>553</v>
      </c>
      <c r="N10" s="369" t="s">
        <v>67</v>
      </c>
      <c r="O10" s="37">
        <v>44918.0</v>
      </c>
      <c r="P10" s="38" t="s">
        <v>622</v>
      </c>
      <c r="Q10" s="39" t="s">
        <v>530</v>
      </c>
      <c r="R10" s="369" t="s">
        <v>40</v>
      </c>
      <c r="S10" s="37">
        <v>44919.0</v>
      </c>
      <c r="T10" s="38" t="s">
        <v>25</v>
      </c>
      <c r="U10" s="39" t="s">
        <v>25</v>
      </c>
      <c r="V10" s="369" t="s">
        <v>79</v>
      </c>
      <c r="W10" s="37">
        <v>44920.0</v>
      </c>
      <c r="X10" s="38" t="s">
        <v>574</v>
      </c>
      <c r="Y10" s="39" t="s">
        <v>553</v>
      </c>
      <c r="Z10" s="38" t="s">
        <v>27</v>
      </c>
      <c r="AA10" s="37">
        <v>44921.0</v>
      </c>
      <c r="AB10" s="352" t="s">
        <v>1012</v>
      </c>
      <c r="AC10" s="353" t="s">
        <v>256</v>
      </c>
    </row>
    <row r="11">
      <c r="A11" s="116" t="s">
        <v>54</v>
      </c>
      <c r="B11" s="363" t="s">
        <v>62</v>
      </c>
      <c r="C11" s="146">
        <v>44915.0</v>
      </c>
      <c r="D11" s="128" t="s">
        <v>288</v>
      </c>
      <c r="E11" s="128" t="s">
        <v>1013</v>
      </c>
      <c r="F11" s="1"/>
      <c r="G11" s="45"/>
      <c r="H11" s="130"/>
      <c r="I11" s="130"/>
      <c r="J11" s="1"/>
      <c r="K11" s="45"/>
      <c r="L11" s="39"/>
      <c r="M11" s="39"/>
      <c r="N11" s="1"/>
      <c r="O11" s="45"/>
      <c r="P11" s="53"/>
      <c r="Q11" s="39"/>
      <c r="R11" s="369" t="s">
        <v>40</v>
      </c>
      <c r="S11" s="37">
        <v>44919.0</v>
      </c>
      <c r="T11" s="38" t="s">
        <v>574</v>
      </c>
      <c r="U11" s="39" t="s">
        <v>553</v>
      </c>
      <c r="V11" s="1"/>
      <c r="W11" s="45"/>
      <c r="X11" s="39"/>
      <c r="Y11" s="39"/>
      <c r="Z11" s="39"/>
      <c r="AA11" s="45"/>
      <c r="AB11" s="381"/>
      <c r="AC11" s="381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44914.0</v>
      </c>
      <c r="F13" s="387"/>
      <c r="G13" s="124"/>
      <c r="H13" s="124"/>
      <c r="I13" s="351">
        <v>44915.0</v>
      </c>
      <c r="J13" s="124"/>
      <c r="K13" s="124"/>
      <c r="L13" s="124"/>
      <c r="M13" s="351">
        <v>44916.0</v>
      </c>
      <c r="N13" s="124"/>
      <c r="O13" s="124"/>
      <c r="P13" s="124"/>
      <c r="Q13" s="351">
        <v>44917.0</v>
      </c>
      <c r="R13" s="124"/>
      <c r="S13" s="124"/>
      <c r="T13" s="124"/>
      <c r="U13" s="351">
        <v>44918.0</v>
      </c>
      <c r="V13" s="124"/>
      <c r="W13" s="124"/>
      <c r="X13" s="124"/>
      <c r="Y13" s="351">
        <v>44919.0</v>
      </c>
      <c r="Z13" s="124"/>
      <c r="AA13" s="124"/>
      <c r="AB13" s="124"/>
      <c r="AC13" s="351">
        <v>44920.0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176</v>
      </c>
      <c r="B15" s="41" t="s">
        <v>19</v>
      </c>
      <c r="C15" s="37">
        <v>44914.0</v>
      </c>
      <c r="D15" s="42" t="s">
        <v>91</v>
      </c>
      <c r="E15" s="108" t="s">
        <v>218</v>
      </c>
      <c r="F15" s="40" t="s">
        <v>131</v>
      </c>
      <c r="G15" s="146">
        <v>44916.0</v>
      </c>
      <c r="H15" s="40" t="s">
        <v>322</v>
      </c>
      <c r="I15" s="40" t="s">
        <v>1</v>
      </c>
      <c r="J15" s="40" t="s">
        <v>24</v>
      </c>
      <c r="K15" s="146">
        <v>44916.0</v>
      </c>
      <c r="L15" s="40" t="s">
        <v>322</v>
      </c>
      <c r="M15" s="40" t="s">
        <v>1</v>
      </c>
      <c r="N15" s="40" t="s">
        <v>26</v>
      </c>
      <c r="O15" s="146">
        <v>44918.0</v>
      </c>
      <c r="P15" s="145" t="s">
        <v>1</v>
      </c>
      <c r="Q15" s="145" t="s">
        <v>1</v>
      </c>
      <c r="R15" s="275" t="s">
        <v>56</v>
      </c>
      <c r="S15" s="37">
        <v>44918.0</v>
      </c>
      <c r="T15" s="42" t="s">
        <v>25</v>
      </c>
      <c r="U15" s="108" t="s">
        <v>25</v>
      </c>
      <c r="V15" s="275" t="s">
        <v>57</v>
      </c>
      <c r="W15" s="37">
        <v>44919.0</v>
      </c>
      <c r="X15" s="38" t="s">
        <v>1</v>
      </c>
      <c r="Y15" s="381" t="s">
        <v>1</v>
      </c>
      <c r="Z15" s="38" t="s">
        <v>93</v>
      </c>
      <c r="AA15" s="37">
        <v>44920.0</v>
      </c>
      <c r="AB15" s="352" t="s">
        <v>1012</v>
      </c>
      <c r="AC15" s="353" t="s">
        <v>256</v>
      </c>
    </row>
    <row r="16">
      <c r="A16" s="35" t="s">
        <v>54</v>
      </c>
      <c r="B16" s="390" t="s">
        <v>62</v>
      </c>
      <c r="C16" s="146">
        <v>44915.0</v>
      </c>
      <c r="D16" s="145" t="s">
        <v>297</v>
      </c>
      <c r="E16" s="40" t="s">
        <v>499</v>
      </c>
      <c r="F16" s="40" t="s">
        <v>22</v>
      </c>
      <c r="G16" s="146">
        <v>44915.0</v>
      </c>
      <c r="H16" s="145" t="s">
        <v>23</v>
      </c>
      <c r="I16" s="40" t="s">
        <v>23</v>
      </c>
      <c r="J16" s="38" t="s">
        <v>24</v>
      </c>
      <c r="K16" s="37">
        <v>44916.0</v>
      </c>
      <c r="L16" s="42" t="s">
        <v>25</v>
      </c>
      <c r="M16" s="108" t="s">
        <v>25</v>
      </c>
      <c r="N16" s="38" t="s">
        <v>26</v>
      </c>
      <c r="O16" s="37">
        <v>44917.0</v>
      </c>
      <c r="P16" s="42" t="s">
        <v>653</v>
      </c>
      <c r="Q16" s="108" t="s">
        <v>92</v>
      </c>
      <c r="R16" s="275" t="s">
        <v>56</v>
      </c>
      <c r="S16" s="37">
        <v>44918.0</v>
      </c>
      <c r="T16" s="42" t="s">
        <v>499</v>
      </c>
      <c r="U16" s="108" t="s">
        <v>499</v>
      </c>
      <c r="V16" s="275" t="s">
        <v>79</v>
      </c>
      <c r="W16" s="37">
        <v>44920.0</v>
      </c>
      <c r="X16" s="352" t="s">
        <v>25</v>
      </c>
      <c r="Y16" s="381" t="s">
        <v>25</v>
      </c>
      <c r="Z16" s="38" t="s">
        <v>93</v>
      </c>
      <c r="AA16" s="37">
        <v>44921.0</v>
      </c>
      <c r="AB16" s="352" t="s">
        <v>1012</v>
      </c>
      <c r="AC16" s="353" t="s">
        <v>256</v>
      </c>
    </row>
    <row r="17">
      <c r="A17" s="35" t="s">
        <v>88</v>
      </c>
      <c r="B17" s="41" t="s">
        <v>19</v>
      </c>
      <c r="C17" s="37">
        <v>44914.0</v>
      </c>
      <c r="D17" s="352" t="s">
        <v>572</v>
      </c>
      <c r="E17" s="353" t="s">
        <v>524</v>
      </c>
      <c r="F17" s="38" t="s">
        <v>22</v>
      </c>
      <c r="G17" s="37">
        <v>44915.0</v>
      </c>
      <c r="H17" s="42" t="s">
        <v>91</v>
      </c>
      <c r="I17" s="108" t="s">
        <v>92</v>
      </c>
      <c r="J17" s="38" t="s">
        <v>64</v>
      </c>
      <c r="K17" s="37">
        <v>44917.0</v>
      </c>
      <c r="L17" s="42" t="s">
        <v>91</v>
      </c>
      <c r="M17" s="108" t="s">
        <v>92</v>
      </c>
      <c r="N17" s="38" t="s">
        <v>26</v>
      </c>
      <c r="O17" s="37">
        <v>44917.0</v>
      </c>
      <c r="P17" s="38" t="s">
        <v>951</v>
      </c>
      <c r="Q17" s="108" t="s">
        <v>902</v>
      </c>
      <c r="R17" s="275" t="s">
        <v>56</v>
      </c>
      <c r="S17" s="37">
        <v>44918.0</v>
      </c>
      <c r="T17" s="42" t="s">
        <v>91</v>
      </c>
      <c r="U17" s="108" t="s">
        <v>92</v>
      </c>
      <c r="V17" s="275" t="s">
        <v>57</v>
      </c>
      <c r="W17" s="37">
        <v>44919.0</v>
      </c>
      <c r="X17" s="42" t="s">
        <v>91</v>
      </c>
      <c r="Y17" s="108" t="s">
        <v>92</v>
      </c>
      <c r="Z17" s="38" t="s">
        <v>93</v>
      </c>
      <c r="AA17" s="37">
        <v>44920.0</v>
      </c>
      <c r="AB17" s="352" t="s">
        <v>1012</v>
      </c>
      <c r="AC17" s="353" t="s">
        <v>256</v>
      </c>
    </row>
    <row r="18">
      <c r="A18" s="109" t="s">
        <v>403</v>
      </c>
      <c r="B18" s="41" t="s">
        <v>33</v>
      </c>
      <c r="C18" s="37">
        <v>44915.0</v>
      </c>
      <c r="D18" s="38" t="s">
        <v>577</v>
      </c>
      <c r="E18" s="108" t="s">
        <v>318</v>
      </c>
      <c r="F18" s="38" t="s">
        <v>46</v>
      </c>
      <c r="G18" s="37">
        <v>44916.0</v>
      </c>
      <c r="H18" s="38" t="s">
        <v>577</v>
      </c>
      <c r="I18" s="108" t="s">
        <v>318</v>
      </c>
      <c r="J18" s="38" t="s">
        <v>36</v>
      </c>
      <c r="K18" s="37">
        <v>44917.0</v>
      </c>
      <c r="L18" s="38" t="s">
        <v>25</v>
      </c>
      <c r="M18" s="108" t="s">
        <v>25</v>
      </c>
      <c r="N18" s="38" t="s">
        <v>37</v>
      </c>
      <c r="O18" s="37">
        <v>44918.0</v>
      </c>
      <c r="P18" s="38" t="s">
        <v>25</v>
      </c>
      <c r="Q18" s="108" t="s">
        <v>25</v>
      </c>
      <c r="R18" s="38" t="s">
        <v>40</v>
      </c>
      <c r="S18" s="37">
        <v>44919.0</v>
      </c>
      <c r="T18" s="38" t="s">
        <v>100</v>
      </c>
      <c r="U18" s="108" t="s">
        <v>101</v>
      </c>
      <c r="V18" s="38" t="s">
        <v>43</v>
      </c>
      <c r="W18" s="37">
        <v>44920.0</v>
      </c>
      <c r="X18" s="38" t="s">
        <v>100</v>
      </c>
      <c r="Y18" s="108" t="s">
        <v>101</v>
      </c>
      <c r="Z18" s="38" t="s">
        <v>44</v>
      </c>
      <c r="AA18" s="37">
        <v>44921.0</v>
      </c>
      <c r="AB18" s="352" t="s">
        <v>1012</v>
      </c>
      <c r="AC18" s="353" t="s">
        <v>256</v>
      </c>
    </row>
    <row r="19">
      <c r="A19" s="109" t="s">
        <v>82</v>
      </c>
      <c r="B19" s="41" t="s">
        <v>33</v>
      </c>
      <c r="C19" s="37">
        <v>44915.0</v>
      </c>
      <c r="D19" s="38" t="s">
        <v>209</v>
      </c>
      <c r="E19" s="108" t="s">
        <v>210</v>
      </c>
      <c r="F19" s="38" t="s">
        <v>46</v>
      </c>
      <c r="G19" s="37">
        <v>44916.0</v>
      </c>
      <c r="H19" s="38" t="s">
        <v>25</v>
      </c>
      <c r="I19" s="108" t="s">
        <v>25</v>
      </c>
      <c r="J19" s="38" t="s">
        <v>36</v>
      </c>
      <c r="K19" s="37">
        <v>44917.0</v>
      </c>
      <c r="L19" s="38" t="s">
        <v>577</v>
      </c>
      <c r="M19" s="108" t="s">
        <v>318</v>
      </c>
      <c r="N19" s="38" t="s">
        <v>37</v>
      </c>
      <c r="O19" s="37">
        <v>44918.0</v>
      </c>
      <c r="P19" s="38" t="s">
        <v>577</v>
      </c>
      <c r="Q19" s="108" t="s">
        <v>535</v>
      </c>
      <c r="R19" s="38" t="s">
        <v>40</v>
      </c>
      <c r="S19" s="37">
        <v>44919.0</v>
      </c>
      <c r="T19" s="38" t="s">
        <v>104</v>
      </c>
      <c r="U19" s="108" t="s">
        <v>225</v>
      </c>
      <c r="V19" s="38" t="s">
        <v>43</v>
      </c>
      <c r="W19" s="37">
        <v>44920.0</v>
      </c>
      <c r="X19" s="38" t="s">
        <v>25</v>
      </c>
      <c r="Y19" s="108" t="s">
        <v>25</v>
      </c>
      <c r="Z19" s="38" t="s">
        <v>44</v>
      </c>
      <c r="AA19" s="37">
        <v>44921.0</v>
      </c>
      <c r="AB19" s="352" t="s">
        <v>1012</v>
      </c>
      <c r="AC19" s="353" t="s">
        <v>256</v>
      </c>
    </row>
    <row r="20">
      <c r="A20" s="67" t="s">
        <v>69</v>
      </c>
      <c r="B20" s="41" t="s">
        <v>33</v>
      </c>
      <c r="C20" s="37">
        <v>44915.0</v>
      </c>
      <c r="D20" s="38" t="s">
        <v>25</v>
      </c>
      <c r="E20" s="108" t="s">
        <v>25</v>
      </c>
      <c r="F20" s="38"/>
      <c r="G20" s="37"/>
      <c r="H20" s="38"/>
      <c r="I20" s="108"/>
      <c r="J20" s="38" t="s">
        <v>36</v>
      </c>
      <c r="K20" s="37">
        <v>44917.0</v>
      </c>
      <c r="L20" s="38" t="s">
        <v>209</v>
      </c>
      <c r="M20" s="108" t="s">
        <v>210</v>
      </c>
      <c r="N20" s="38" t="s">
        <v>37</v>
      </c>
      <c r="O20" s="37">
        <v>44918.0</v>
      </c>
      <c r="P20" s="38" t="s">
        <v>578</v>
      </c>
      <c r="Q20" s="108" t="s">
        <v>49</v>
      </c>
      <c r="R20" s="370" t="s">
        <v>40</v>
      </c>
      <c r="S20" s="37">
        <v>44919.0</v>
      </c>
      <c r="T20" s="38" t="s">
        <v>49</v>
      </c>
      <c r="U20" s="108" t="s">
        <v>49</v>
      </c>
      <c r="V20" s="38" t="s">
        <v>43</v>
      </c>
      <c r="W20" s="37">
        <v>44920.0</v>
      </c>
      <c r="X20" s="38" t="s">
        <v>593</v>
      </c>
      <c r="Y20" s="108" t="s">
        <v>49</v>
      </c>
      <c r="Z20" s="38" t="s">
        <v>44</v>
      </c>
      <c r="AA20" s="37">
        <v>44921.0</v>
      </c>
      <c r="AB20" s="352" t="s">
        <v>1012</v>
      </c>
      <c r="AC20" s="353" t="s">
        <v>256</v>
      </c>
    </row>
    <row r="21">
      <c r="A21" s="116" t="s">
        <v>97</v>
      </c>
      <c r="B21" s="361"/>
      <c r="C21" s="361"/>
      <c r="D21" s="140"/>
      <c r="E21" s="140"/>
      <c r="F21" s="38"/>
      <c r="G21" s="37"/>
      <c r="H21" s="38"/>
      <c r="I21" s="108"/>
      <c r="J21" s="38" t="s">
        <v>24</v>
      </c>
      <c r="K21" s="37">
        <v>44916.0</v>
      </c>
      <c r="L21" s="42" t="s">
        <v>279</v>
      </c>
      <c r="M21" s="108" t="s">
        <v>280</v>
      </c>
      <c r="N21" s="38" t="s">
        <v>26</v>
      </c>
      <c r="O21" s="37">
        <v>44918.0</v>
      </c>
      <c r="P21" s="42" t="s">
        <v>279</v>
      </c>
      <c r="Q21" s="108"/>
      <c r="R21" s="370" t="s">
        <v>40</v>
      </c>
      <c r="S21" s="37">
        <v>44919.0</v>
      </c>
      <c r="T21" s="42" t="s">
        <v>25</v>
      </c>
      <c r="U21" s="108" t="s">
        <v>25</v>
      </c>
      <c r="V21" s="38" t="s">
        <v>43</v>
      </c>
      <c r="W21" s="37">
        <v>44920.0</v>
      </c>
      <c r="X21" s="42" t="s">
        <v>25</v>
      </c>
      <c r="Y21" s="108" t="s">
        <v>25</v>
      </c>
      <c r="Z21" s="38" t="s">
        <v>44</v>
      </c>
      <c r="AA21" s="37">
        <v>44921.0</v>
      </c>
      <c r="AB21" s="352" t="s">
        <v>1012</v>
      </c>
      <c r="AC21" s="353" t="s">
        <v>256</v>
      </c>
    </row>
    <row r="22">
      <c r="A22" s="116" t="s">
        <v>1006</v>
      </c>
      <c r="B22" s="361"/>
      <c r="C22" s="361"/>
      <c r="D22" s="140"/>
      <c r="E22" s="140"/>
      <c r="F22" s="124"/>
      <c r="G22" s="124"/>
      <c r="H22" s="124"/>
      <c r="I22" s="124"/>
      <c r="J22" s="124"/>
      <c r="K22" s="124"/>
      <c r="L22" s="7"/>
      <c r="M22" s="124"/>
      <c r="N22" s="7"/>
      <c r="O22" s="7"/>
      <c r="P22" s="7"/>
      <c r="Q22" s="124"/>
      <c r="R22" s="370" t="s">
        <v>40</v>
      </c>
      <c r="S22" s="37">
        <v>44919.0</v>
      </c>
      <c r="T22" s="42" t="s">
        <v>25</v>
      </c>
      <c r="U22" s="108" t="s">
        <v>25</v>
      </c>
      <c r="V22" s="38" t="s">
        <v>43</v>
      </c>
      <c r="W22" s="37">
        <v>44920.0</v>
      </c>
      <c r="X22" s="392" t="s">
        <v>105</v>
      </c>
      <c r="Y22" s="108" t="s">
        <v>106</v>
      </c>
      <c r="Z22" s="7"/>
      <c r="AA22" s="7"/>
      <c r="AB22" s="7"/>
      <c r="AC22" s="124"/>
    </row>
    <row r="23">
      <c r="A23" s="368"/>
      <c r="B23" s="361"/>
      <c r="C23" s="361"/>
      <c r="D23" s="6" t="s">
        <v>23</v>
      </c>
      <c r="E23" s="4"/>
      <c r="F23" s="124"/>
      <c r="G23" s="124"/>
      <c r="H23" s="124"/>
      <c r="I23" s="124"/>
      <c r="J23" s="124"/>
      <c r="K23" s="124"/>
      <c r="L23" s="7"/>
      <c r="M23" s="124"/>
      <c r="N23" s="7"/>
      <c r="O23" s="7"/>
      <c r="P23" s="7"/>
      <c r="Q23" s="124"/>
      <c r="R23" s="7"/>
      <c r="S23" s="7"/>
      <c r="T23" s="6" t="s">
        <v>23</v>
      </c>
      <c r="U23" s="4"/>
      <c r="V23" s="7"/>
      <c r="W23" s="7"/>
      <c r="X23" s="6" t="s">
        <v>23</v>
      </c>
      <c r="Y23" s="4"/>
      <c r="Z23" s="7"/>
      <c r="AA23" s="7"/>
      <c r="AB23" s="7"/>
      <c r="AC23" s="124"/>
    </row>
    <row r="24">
      <c r="A24" s="7"/>
      <c r="B24" s="350"/>
      <c r="C24" s="350"/>
      <c r="D24" s="124"/>
      <c r="E24" s="351">
        <v>44914.0</v>
      </c>
      <c r="F24" s="387"/>
      <c r="G24" s="124"/>
      <c r="H24" s="124"/>
      <c r="I24" s="351">
        <v>44915.0</v>
      </c>
      <c r="J24" s="124"/>
      <c r="K24" s="124"/>
      <c r="L24" s="124"/>
      <c r="M24" s="351">
        <v>44916.0</v>
      </c>
      <c r="N24" s="124"/>
      <c r="O24" s="124"/>
      <c r="P24" s="124"/>
      <c r="Q24" s="351">
        <v>44917.0</v>
      </c>
      <c r="R24" s="124"/>
      <c r="S24" s="124"/>
      <c r="T24" s="124"/>
      <c r="U24" s="351">
        <v>44918.0</v>
      </c>
      <c r="V24" s="124"/>
      <c r="W24" s="124"/>
      <c r="X24" s="124"/>
      <c r="Y24" s="351">
        <v>44919.0</v>
      </c>
      <c r="Z24" s="124"/>
      <c r="AA24" s="124"/>
      <c r="AB24" s="124"/>
      <c r="AC24" s="351">
        <v>44920.0</v>
      </c>
    </row>
    <row r="25">
      <c r="A25" s="107"/>
      <c r="B25" s="26"/>
      <c r="C25" s="26"/>
      <c r="D25" s="26" t="s">
        <v>2</v>
      </c>
      <c r="E25" s="26" t="s">
        <v>7</v>
      </c>
      <c r="F25" s="26"/>
      <c r="G25" s="26"/>
      <c r="H25" s="26" t="s">
        <v>2</v>
      </c>
      <c r="I25" s="26" t="s">
        <v>7</v>
      </c>
      <c r="J25" s="26"/>
      <c r="K25" s="26"/>
      <c r="L25" s="26" t="s">
        <v>2</v>
      </c>
      <c r="M25" s="26" t="s">
        <v>8</v>
      </c>
      <c r="N25" s="26"/>
      <c r="O25" s="26"/>
      <c r="P25" s="26" t="s">
        <v>2</v>
      </c>
      <c r="Q25" s="26" t="s">
        <v>9</v>
      </c>
      <c r="R25" s="26"/>
      <c r="S25" s="26"/>
      <c r="T25" s="26" t="s">
        <v>2</v>
      </c>
      <c r="U25" s="26" t="s">
        <v>10</v>
      </c>
      <c r="V25" s="26"/>
      <c r="W25" s="26"/>
      <c r="X25" s="26" t="s">
        <v>2</v>
      </c>
      <c r="Y25" s="26" t="s">
        <v>11</v>
      </c>
      <c r="Z25" s="26"/>
      <c r="AA25" s="26"/>
      <c r="AB25" s="26" t="s">
        <v>2</v>
      </c>
      <c r="AC25" s="26" t="s">
        <v>12</v>
      </c>
    </row>
    <row r="26">
      <c r="A26" s="35" t="s">
        <v>123</v>
      </c>
      <c r="B26" s="275" t="s">
        <v>62</v>
      </c>
      <c r="C26" s="37">
        <v>44915.0</v>
      </c>
      <c r="D26" s="369" t="s">
        <v>117</v>
      </c>
      <c r="E26" s="354" t="s">
        <v>538</v>
      </c>
      <c r="F26" s="369" t="s">
        <v>131</v>
      </c>
      <c r="G26" s="37">
        <v>44916.0</v>
      </c>
      <c r="H26" s="352" t="s">
        <v>25</v>
      </c>
      <c r="I26" s="353" t="s">
        <v>25</v>
      </c>
      <c r="J26" s="369" t="s">
        <v>64</v>
      </c>
      <c r="K26" s="37">
        <v>44917.0</v>
      </c>
      <c r="L26" s="369" t="s">
        <v>117</v>
      </c>
      <c r="M26" s="354" t="s">
        <v>538</v>
      </c>
      <c r="N26" s="755" t="s">
        <v>67</v>
      </c>
      <c r="O26" s="756">
        <v>44918.0</v>
      </c>
      <c r="P26" s="757" t="s">
        <v>25</v>
      </c>
      <c r="Q26" s="757" t="s">
        <v>25</v>
      </c>
      <c r="R26" s="369" t="s">
        <v>78</v>
      </c>
      <c r="S26" s="37">
        <v>44919.0</v>
      </c>
      <c r="T26" s="369" t="s">
        <v>117</v>
      </c>
      <c r="U26" s="354" t="s">
        <v>538</v>
      </c>
      <c r="V26" s="369" t="s">
        <v>79</v>
      </c>
      <c r="W26" s="37">
        <v>44920.0</v>
      </c>
      <c r="X26" s="369" t="s">
        <v>117</v>
      </c>
      <c r="Y26" s="354" t="s">
        <v>538</v>
      </c>
      <c r="Z26" s="369" t="s">
        <v>27</v>
      </c>
      <c r="AA26" s="37">
        <v>44921.0</v>
      </c>
      <c r="AB26" s="352" t="s">
        <v>1012</v>
      </c>
      <c r="AC26" s="353" t="s">
        <v>256</v>
      </c>
    </row>
    <row r="27">
      <c r="A27" s="35" t="s">
        <v>501</v>
      </c>
      <c r="B27" s="275" t="s">
        <v>33</v>
      </c>
      <c r="C27" s="37">
        <v>44915.0</v>
      </c>
      <c r="D27" s="369" t="s">
        <v>124</v>
      </c>
      <c r="E27" s="354" t="s">
        <v>125</v>
      </c>
      <c r="F27" s="369" t="s">
        <v>46</v>
      </c>
      <c r="G27" s="37">
        <v>44916.0</v>
      </c>
      <c r="H27" s="352" t="s">
        <v>25</v>
      </c>
      <c r="I27" s="353" t="s">
        <v>25</v>
      </c>
      <c r="J27" s="38" t="s">
        <v>36</v>
      </c>
      <c r="K27" s="37">
        <v>44917.0</v>
      </c>
      <c r="L27" s="369" t="s">
        <v>124</v>
      </c>
      <c r="M27" s="354" t="s">
        <v>125</v>
      </c>
      <c r="N27" s="755" t="s">
        <v>67</v>
      </c>
      <c r="O27" s="756">
        <v>44918.0</v>
      </c>
      <c r="P27" s="755" t="s">
        <v>117</v>
      </c>
      <c r="Q27" s="755" t="s">
        <v>538</v>
      </c>
      <c r="R27" s="370" t="s">
        <v>40</v>
      </c>
      <c r="S27" s="37">
        <v>44919.0</v>
      </c>
      <c r="T27" s="369" t="s">
        <v>124</v>
      </c>
      <c r="U27" s="354" t="s">
        <v>125</v>
      </c>
      <c r="V27" s="370" t="s">
        <v>43</v>
      </c>
      <c r="W27" s="37">
        <v>44920.0</v>
      </c>
      <c r="X27" s="352" t="s">
        <v>25</v>
      </c>
      <c r="Y27" s="353" t="s">
        <v>25</v>
      </c>
      <c r="Z27" s="38" t="s">
        <v>44</v>
      </c>
      <c r="AA27" s="37">
        <v>44921.0</v>
      </c>
      <c r="AB27" s="352" t="s">
        <v>1012</v>
      </c>
      <c r="AC27" s="353" t="s">
        <v>256</v>
      </c>
    </row>
    <row r="28">
      <c r="A28" s="67" t="s">
        <v>176</v>
      </c>
      <c r="B28" s="134"/>
      <c r="C28" s="45"/>
      <c r="D28" s="1"/>
      <c r="E28" s="1"/>
      <c r="J28" s="1"/>
      <c r="K28" s="45"/>
      <c r="L28" s="381"/>
      <c r="M28" s="381"/>
      <c r="N28" s="757"/>
      <c r="O28" s="758"/>
      <c r="P28" s="755"/>
      <c r="Q28" s="755"/>
      <c r="R28" s="1"/>
      <c r="S28" s="45"/>
      <c r="T28" s="1"/>
      <c r="U28" s="1"/>
      <c r="V28" s="385" t="s">
        <v>43</v>
      </c>
      <c r="W28" s="146">
        <v>44920.0</v>
      </c>
      <c r="X28" s="371" t="s">
        <v>124</v>
      </c>
      <c r="Y28" s="371" t="s">
        <v>125</v>
      </c>
    </row>
    <row r="29">
      <c r="A29" s="67" t="s">
        <v>45</v>
      </c>
      <c r="B29" s="134"/>
      <c r="C29" s="45"/>
      <c r="D29" s="1"/>
      <c r="E29" s="1"/>
      <c r="F29" s="371" t="s">
        <v>46</v>
      </c>
      <c r="G29" s="146">
        <v>44916.0</v>
      </c>
      <c r="H29" s="371" t="s">
        <v>124</v>
      </c>
      <c r="I29" s="371" t="s">
        <v>125</v>
      </c>
      <c r="J29" s="39"/>
      <c r="K29" s="45"/>
      <c r="L29" s="1"/>
      <c r="M29" s="1"/>
      <c r="N29" s="286" t="s">
        <v>37</v>
      </c>
      <c r="O29" s="758">
        <v>44918.0</v>
      </c>
      <c r="P29" s="755" t="s">
        <v>124</v>
      </c>
      <c r="Q29" s="755" t="s">
        <v>125</v>
      </c>
    </row>
    <row r="30" ht="19.5" customHeight="1">
      <c r="A30" s="116" t="s">
        <v>54</v>
      </c>
      <c r="B30" s="361"/>
      <c r="C30" s="361"/>
      <c r="D30" s="140"/>
      <c r="E30" s="140"/>
      <c r="F30" s="371" t="s">
        <v>131</v>
      </c>
      <c r="G30" s="146">
        <v>44916.0</v>
      </c>
      <c r="H30" s="371" t="s">
        <v>117</v>
      </c>
      <c r="I30" s="371" t="s">
        <v>538</v>
      </c>
    </row>
    <row r="31" ht="19.5" customHeight="1">
      <c r="A31" s="368"/>
      <c r="B31" s="361"/>
      <c r="C31" s="361"/>
      <c r="D31" s="6" t="s">
        <v>579</v>
      </c>
      <c r="E31" s="4"/>
      <c r="F31" s="124"/>
      <c r="G31" s="124"/>
      <c r="H31" s="124"/>
      <c r="I31" s="124"/>
    </row>
    <row r="32">
      <c r="A32" s="7"/>
      <c r="B32" s="350"/>
      <c r="C32" s="350"/>
      <c r="D32" s="124"/>
      <c r="E32" s="351">
        <v>44914.0</v>
      </c>
      <c r="F32" s="387"/>
      <c r="G32" s="124"/>
      <c r="H32" s="124"/>
      <c r="I32" s="351">
        <v>44915.0</v>
      </c>
      <c r="J32" s="124"/>
      <c r="K32" s="124"/>
      <c r="L32" s="124"/>
      <c r="M32" s="351">
        <v>44916.0</v>
      </c>
      <c r="N32" s="124"/>
      <c r="O32" s="124"/>
      <c r="P32" s="124"/>
      <c r="Q32" s="351">
        <v>44917.0</v>
      </c>
      <c r="R32" s="124"/>
      <c r="S32" s="124"/>
      <c r="T32" s="124"/>
      <c r="U32" s="351">
        <v>44918.0</v>
      </c>
      <c r="V32" s="124"/>
      <c r="W32" s="124"/>
      <c r="X32" s="124"/>
      <c r="Y32" s="351">
        <v>44919.0</v>
      </c>
      <c r="Z32" s="124"/>
      <c r="AA32" s="124"/>
      <c r="AB32" s="124"/>
      <c r="AC32" s="351">
        <v>44920.0</v>
      </c>
    </row>
    <row r="33">
      <c r="A33" s="107"/>
      <c r="B33" s="26"/>
      <c r="C33" s="26"/>
      <c r="D33" s="26" t="s">
        <v>2</v>
      </c>
      <c r="E33" s="26" t="s">
        <v>7</v>
      </c>
      <c r="F33" s="26"/>
      <c r="G33" s="26"/>
      <c r="H33" s="26" t="s">
        <v>2</v>
      </c>
      <c r="I33" s="26" t="s">
        <v>7</v>
      </c>
    </row>
    <row r="34">
      <c r="A34" s="35" t="s">
        <v>69</v>
      </c>
      <c r="B34" s="41" t="s">
        <v>33</v>
      </c>
      <c r="C34" s="37">
        <v>44915.0</v>
      </c>
      <c r="D34" s="38" t="s">
        <v>25</v>
      </c>
      <c r="E34" s="108" t="s">
        <v>25</v>
      </c>
      <c r="F34" s="38" t="s">
        <v>46</v>
      </c>
      <c r="G34" s="37">
        <v>44916.0</v>
      </c>
      <c r="H34" s="369" t="s">
        <v>31</v>
      </c>
      <c r="I34" s="354" t="s">
        <v>31</v>
      </c>
      <c r="J34" s="38" t="s">
        <v>36</v>
      </c>
      <c r="K34" s="37">
        <v>44917.0</v>
      </c>
      <c r="L34" s="369" t="s">
        <v>31</v>
      </c>
      <c r="M34" s="354" t="s">
        <v>31</v>
      </c>
      <c r="N34" s="38" t="s">
        <v>37</v>
      </c>
      <c r="O34" s="37">
        <v>44918.0</v>
      </c>
      <c r="P34" s="369" t="s">
        <v>580</v>
      </c>
      <c r="Q34" s="354" t="s">
        <v>138</v>
      </c>
      <c r="R34" s="370" t="s">
        <v>40</v>
      </c>
      <c r="S34" s="37">
        <v>44919.0</v>
      </c>
      <c r="T34" s="369" t="s">
        <v>581</v>
      </c>
      <c r="U34" s="1" t="s">
        <v>106</v>
      </c>
      <c r="V34" s="370" t="s">
        <v>43</v>
      </c>
      <c r="W34" s="37">
        <v>44920.0</v>
      </c>
      <c r="X34" s="369" t="s">
        <v>581</v>
      </c>
      <c r="Y34" s="1" t="s">
        <v>106</v>
      </c>
      <c r="Z34" s="38" t="s">
        <v>44</v>
      </c>
      <c r="AA34" s="37">
        <v>44921.0</v>
      </c>
      <c r="AB34" s="352" t="s">
        <v>1012</v>
      </c>
      <c r="AC34" s="353" t="s">
        <v>256</v>
      </c>
    </row>
    <row r="35">
      <c r="A35" s="759" t="s">
        <v>45</v>
      </c>
      <c r="B35" s="390" t="s">
        <v>33</v>
      </c>
      <c r="C35" s="146">
        <v>44915.0</v>
      </c>
      <c r="D35" s="40" t="s">
        <v>25</v>
      </c>
      <c r="E35" s="40" t="s">
        <v>25</v>
      </c>
      <c r="F35" s="394"/>
      <c r="G35" s="394"/>
      <c r="H35" s="394"/>
      <c r="I35" s="394"/>
      <c r="J35" s="40" t="s">
        <v>36</v>
      </c>
      <c r="K35" s="146">
        <v>44917.0</v>
      </c>
      <c r="L35" s="371" t="s">
        <v>580</v>
      </c>
      <c r="M35" s="371" t="s">
        <v>138</v>
      </c>
      <c r="N35" s="395"/>
      <c r="O35" s="396"/>
      <c r="P35" s="397"/>
      <c r="Q35" s="397"/>
      <c r="R35" s="394"/>
      <c r="S35" s="394"/>
      <c r="T35" s="394"/>
      <c r="U35" s="394"/>
      <c r="V35" s="394"/>
      <c r="W35" s="394"/>
      <c r="X35" s="394"/>
      <c r="Y35" s="394"/>
      <c r="Z35" s="394"/>
      <c r="AA35" s="394"/>
      <c r="AB35" s="394"/>
      <c r="AC35" s="398"/>
    </row>
    <row r="36">
      <c r="A36" s="68"/>
      <c r="D36" s="68"/>
      <c r="J36" s="70"/>
      <c r="K36" s="71"/>
      <c r="L36" s="51"/>
      <c r="M36" s="51"/>
      <c r="N36" s="70"/>
      <c r="O36" s="68"/>
      <c r="P36" s="51"/>
      <c r="Q36" s="51"/>
    </row>
    <row r="37">
      <c r="A37" s="68" t="s">
        <v>45</v>
      </c>
      <c r="D37" s="68" t="s">
        <v>1014</v>
      </c>
      <c r="J37" s="70"/>
      <c r="K37" s="71"/>
      <c r="L37" s="51"/>
      <c r="M37" s="51"/>
      <c r="N37" s="70"/>
      <c r="O37" s="68" t="s">
        <v>0</v>
      </c>
      <c r="P37" s="51"/>
      <c r="Q37" s="51"/>
    </row>
    <row r="38">
      <c r="A38" s="68" t="s">
        <v>18</v>
      </c>
      <c r="D38" s="68" t="s">
        <v>295</v>
      </c>
    </row>
    <row r="39">
      <c r="A39" s="68" t="s">
        <v>52</v>
      </c>
      <c r="D39" s="68" t="s">
        <v>1015</v>
      </c>
    </row>
    <row r="40">
      <c r="A40" s="68" t="s">
        <v>176</v>
      </c>
      <c r="D40" s="68" t="s">
        <v>544</v>
      </c>
    </row>
    <row r="41">
      <c r="A41" s="68" t="s">
        <v>54</v>
      </c>
      <c r="D41" s="68" t="s">
        <v>1016</v>
      </c>
      <c r="Y41" s="373"/>
      <c r="Z41" s="373"/>
    </row>
    <row r="42">
      <c r="A42" s="68" t="s">
        <v>88</v>
      </c>
      <c r="D42" s="68" t="s">
        <v>557</v>
      </c>
    </row>
    <row r="43">
      <c r="A43" s="152" t="s">
        <v>403</v>
      </c>
      <c r="B43" s="153"/>
      <c r="C43" s="153"/>
      <c r="D43" s="152" t="s">
        <v>1017</v>
      </c>
      <c r="E43" s="153"/>
      <c r="F43" s="153"/>
    </row>
    <row r="44">
      <c r="A44" s="152" t="s">
        <v>82</v>
      </c>
      <c r="B44" s="153"/>
      <c r="C44" s="153"/>
      <c r="D44" s="152" t="s">
        <v>1018</v>
      </c>
      <c r="E44" s="153"/>
      <c r="F44" s="153"/>
    </row>
    <row r="45">
      <c r="A45" s="152" t="s">
        <v>97</v>
      </c>
      <c r="B45" s="153"/>
      <c r="C45" s="153"/>
      <c r="D45" s="152" t="s">
        <v>647</v>
      </c>
      <c r="E45" s="153"/>
      <c r="F45" s="153"/>
    </row>
    <row r="46">
      <c r="A46" s="152" t="s">
        <v>123</v>
      </c>
      <c r="B46" s="153"/>
      <c r="C46" s="153"/>
      <c r="D46" s="152" t="s">
        <v>1019</v>
      </c>
      <c r="E46" s="236"/>
      <c r="F46" s="153"/>
    </row>
    <row r="47">
      <c r="A47" s="152" t="s">
        <v>501</v>
      </c>
      <c r="B47" s="153"/>
      <c r="C47" s="153"/>
      <c r="D47" s="152" t="s">
        <v>1018</v>
      </c>
      <c r="E47" s="236"/>
      <c r="F47" s="153"/>
    </row>
    <row r="48">
      <c r="A48" s="152" t="s">
        <v>69</v>
      </c>
      <c r="B48" s="153"/>
      <c r="C48" s="153"/>
      <c r="D48" s="152" t="s">
        <v>1020</v>
      </c>
      <c r="E48" s="236"/>
      <c r="F48" s="153"/>
    </row>
    <row r="49">
      <c r="A49" s="152" t="s">
        <v>1006</v>
      </c>
      <c r="B49" s="153"/>
      <c r="C49" s="153"/>
      <c r="D49" s="152" t="s">
        <v>598</v>
      </c>
      <c r="E49" s="136"/>
      <c r="F49" s="117"/>
    </row>
    <row r="50">
      <c r="A50" s="153"/>
      <c r="B50" s="153"/>
      <c r="C50" s="153"/>
      <c r="D50" s="153"/>
      <c r="E50" s="136"/>
      <c r="F50" s="117"/>
    </row>
    <row r="51">
      <c r="A51" s="153"/>
      <c r="B51" s="153"/>
      <c r="C51" s="153"/>
      <c r="D51" s="153" t="s">
        <v>1</v>
      </c>
      <c r="E51" s="136">
        <v>53.0</v>
      </c>
      <c r="F51" s="117"/>
    </row>
    <row r="52">
      <c r="A52" s="153"/>
      <c r="B52" s="153"/>
      <c r="C52" s="153"/>
      <c r="D52" s="153" t="s">
        <v>547</v>
      </c>
      <c r="E52" s="136">
        <v>43.0</v>
      </c>
      <c r="F52" s="153"/>
    </row>
    <row r="53">
      <c r="A53" s="153"/>
      <c r="B53" s="153"/>
      <c r="C53" s="153"/>
      <c r="D53" s="153" t="s">
        <v>31</v>
      </c>
      <c r="E53" s="152"/>
      <c r="F53" s="153"/>
    </row>
    <row r="54">
      <c r="A54" s="153"/>
      <c r="B54" s="153"/>
      <c r="C54" s="153"/>
      <c r="D54" s="153" t="s">
        <v>23</v>
      </c>
      <c r="E54" s="136">
        <v>73.5</v>
      </c>
      <c r="F54" s="153"/>
    </row>
    <row r="55">
      <c r="A55" s="153"/>
      <c r="B55" s="153"/>
      <c r="C55" s="153"/>
      <c r="D55" s="152" t="s">
        <v>49</v>
      </c>
      <c r="E55" s="153"/>
      <c r="F55" s="153"/>
    </row>
  </sheetData>
  <mergeCells count="10">
    <mergeCell ref="T23:U23"/>
    <mergeCell ref="X23:Y23"/>
    <mergeCell ref="D1:E1"/>
    <mergeCell ref="T1:U1"/>
    <mergeCell ref="D7:E7"/>
    <mergeCell ref="T7:U7"/>
    <mergeCell ref="D12:E12"/>
    <mergeCell ref="T12:U12"/>
    <mergeCell ref="D23:E23"/>
    <mergeCell ref="D31:E31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44844.0</v>
      </c>
      <c r="D4" s="352" t="s">
        <v>523</v>
      </c>
      <c r="E4" s="353" t="s">
        <v>524</v>
      </c>
      <c r="F4" s="275" t="s">
        <v>22</v>
      </c>
      <c r="G4" s="37">
        <v>44845.0</v>
      </c>
      <c r="H4" s="352" t="s">
        <v>523</v>
      </c>
      <c r="I4" s="354" t="s">
        <v>524</v>
      </c>
      <c r="J4" s="38" t="s">
        <v>24</v>
      </c>
      <c r="K4" s="37">
        <v>44846.0</v>
      </c>
      <c r="L4" s="352" t="s">
        <v>523</v>
      </c>
      <c r="M4" s="354" t="s">
        <v>524</v>
      </c>
      <c r="N4" s="275" t="s">
        <v>26</v>
      </c>
      <c r="O4" s="37">
        <v>44847.0</v>
      </c>
      <c r="P4" s="352" t="s">
        <v>525</v>
      </c>
      <c r="Q4" s="354" t="s">
        <v>526</v>
      </c>
      <c r="R4" s="275" t="s">
        <v>56</v>
      </c>
      <c r="S4" s="37">
        <v>44848.0</v>
      </c>
      <c r="T4" s="352" t="s">
        <v>525</v>
      </c>
      <c r="U4" s="354" t="s">
        <v>526</v>
      </c>
      <c r="V4" s="275" t="s">
        <v>57</v>
      </c>
      <c r="W4" s="37">
        <v>44849.0</v>
      </c>
      <c r="X4" s="352" t="s">
        <v>525</v>
      </c>
      <c r="Y4" s="354" t="s">
        <v>526</v>
      </c>
      <c r="Z4" s="275" t="s">
        <v>93</v>
      </c>
      <c r="AA4" s="37">
        <v>44850.0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44845.0</v>
      </c>
      <c r="D5" s="352" t="s">
        <v>23</v>
      </c>
      <c r="E5" s="353" t="s">
        <v>23</v>
      </c>
      <c r="F5" s="275" t="s">
        <v>46</v>
      </c>
      <c r="G5" s="37">
        <v>44846.0</v>
      </c>
      <c r="H5" s="352" t="s">
        <v>23</v>
      </c>
      <c r="I5" s="353" t="s">
        <v>23</v>
      </c>
      <c r="J5" s="38" t="s">
        <v>36</v>
      </c>
      <c r="K5" s="37">
        <v>44847.0</v>
      </c>
      <c r="L5" s="352" t="s">
        <v>25</v>
      </c>
      <c r="M5" s="353" t="s">
        <v>25</v>
      </c>
      <c r="N5" s="275" t="s">
        <v>37</v>
      </c>
      <c r="O5" s="37">
        <v>44848.0</v>
      </c>
      <c r="P5" s="352" t="s">
        <v>465</v>
      </c>
      <c r="Q5" s="354" t="s">
        <v>466</v>
      </c>
      <c r="R5" s="275" t="s">
        <v>40</v>
      </c>
      <c r="S5" s="37">
        <v>44849.0</v>
      </c>
      <c r="T5" s="352" t="s">
        <v>527</v>
      </c>
      <c r="U5" s="354" t="s">
        <v>528</v>
      </c>
      <c r="V5" s="275" t="s">
        <v>43</v>
      </c>
      <c r="W5" s="37">
        <v>44850.0</v>
      </c>
      <c r="X5" s="352" t="s">
        <v>527</v>
      </c>
      <c r="Y5" s="354" t="s">
        <v>528</v>
      </c>
      <c r="Z5" s="275" t="s">
        <v>44</v>
      </c>
      <c r="AA5" s="37">
        <v>44851.0</v>
      </c>
      <c r="AB5" s="38" t="s">
        <v>25</v>
      </c>
      <c r="AC5" s="108" t="s">
        <v>25</v>
      </c>
    </row>
    <row r="6">
      <c r="A6" s="356"/>
      <c r="B6" s="357"/>
      <c r="C6" s="357"/>
      <c r="D6" s="6" t="s">
        <v>499</v>
      </c>
      <c r="E6" s="4"/>
      <c r="F6" s="124"/>
      <c r="G6" s="124"/>
      <c r="H6" s="124"/>
      <c r="I6" s="124"/>
      <c r="J6" s="124"/>
      <c r="K6" s="124"/>
      <c r="L6" s="7"/>
      <c r="M6" s="124"/>
      <c r="N6" s="7"/>
      <c r="O6" s="7"/>
      <c r="P6" s="352"/>
      <c r="Q6" s="354"/>
      <c r="R6" s="7"/>
      <c r="S6" s="7"/>
      <c r="T6" s="6" t="s">
        <v>499</v>
      </c>
      <c r="U6" s="4"/>
      <c r="V6" s="7"/>
      <c r="W6" s="7"/>
      <c r="X6" s="7"/>
      <c r="Y6" s="124"/>
      <c r="Z6" s="7"/>
      <c r="AA6" s="7"/>
      <c r="AB6" s="7"/>
      <c r="AC6" s="124"/>
    </row>
    <row r="7">
      <c r="A7" s="7"/>
      <c r="B7" s="350"/>
      <c r="C7" s="350"/>
      <c r="D7" s="124"/>
      <c r="E7" s="351">
        <v>44774.0</v>
      </c>
      <c r="F7" s="124"/>
      <c r="G7" s="124"/>
      <c r="H7" s="124"/>
      <c r="I7" s="351">
        <v>44775.0</v>
      </c>
      <c r="J7" s="124"/>
      <c r="K7" s="124"/>
      <c r="L7" s="124"/>
      <c r="M7" s="351">
        <v>44776.0</v>
      </c>
      <c r="N7" s="124"/>
      <c r="O7" s="124"/>
      <c r="P7" s="124"/>
      <c r="Q7" s="351">
        <v>44777.0</v>
      </c>
      <c r="R7" s="124"/>
      <c r="S7" s="124"/>
      <c r="T7" s="124"/>
      <c r="U7" s="351">
        <v>44778.0</v>
      </c>
      <c r="V7" s="124"/>
      <c r="W7" s="124"/>
      <c r="X7" s="124"/>
      <c r="Y7" s="351">
        <v>44779.0</v>
      </c>
      <c r="Z7" s="124"/>
      <c r="AA7" s="124"/>
      <c r="AB7" s="124"/>
      <c r="AC7" s="351">
        <v>44780.0</v>
      </c>
    </row>
    <row r="8">
      <c r="A8" s="123"/>
      <c r="B8" s="25"/>
      <c r="C8" s="25"/>
      <c r="D8" s="26" t="s">
        <v>2</v>
      </c>
      <c r="E8" s="26" t="s">
        <v>3</v>
      </c>
      <c r="F8" s="26"/>
      <c r="G8" s="26"/>
      <c r="H8" s="26" t="s">
        <v>2</v>
      </c>
      <c r="I8" s="26" t="s">
        <v>7</v>
      </c>
      <c r="J8" s="26"/>
      <c r="K8" s="26"/>
      <c r="L8" s="26" t="s">
        <v>2</v>
      </c>
      <c r="M8" s="26" t="s">
        <v>8</v>
      </c>
      <c r="N8" s="26"/>
      <c r="O8" s="26"/>
      <c r="P8" s="26" t="s">
        <v>2</v>
      </c>
      <c r="Q8" s="26" t="s">
        <v>9</v>
      </c>
      <c r="R8" s="26"/>
      <c r="S8" s="26"/>
      <c r="T8" s="26" t="s">
        <v>2</v>
      </c>
      <c r="U8" s="26" t="s">
        <v>10</v>
      </c>
      <c r="V8" s="26"/>
      <c r="W8" s="26"/>
      <c r="X8" s="26" t="s">
        <v>2</v>
      </c>
      <c r="Y8" s="26" t="s">
        <v>11</v>
      </c>
      <c r="Z8" s="26"/>
      <c r="AA8" s="26"/>
      <c r="AB8" s="26" t="s">
        <v>2</v>
      </c>
      <c r="AC8" s="26" t="s">
        <v>12</v>
      </c>
    </row>
    <row r="9">
      <c r="A9" s="35" t="s">
        <v>52</v>
      </c>
      <c r="B9" s="275"/>
      <c r="C9" s="37"/>
      <c r="D9" s="38" t="s">
        <v>1021</v>
      </c>
      <c r="E9" s="108" t="s">
        <v>1022</v>
      </c>
      <c r="F9" s="275" t="s">
        <v>22</v>
      </c>
      <c r="G9" s="37">
        <v>44845.0</v>
      </c>
      <c r="H9" s="352" t="s">
        <v>31</v>
      </c>
      <c r="I9" s="353" t="s">
        <v>31</v>
      </c>
      <c r="J9" s="38" t="s">
        <v>24</v>
      </c>
      <c r="K9" s="37">
        <v>44846.0</v>
      </c>
      <c r="L9" s="38" t="s">
        <v>300</v>
      </c>
      <c r="M9" s="108" t="s">
        <v>301</v>
      </c>
      <c r="N9" s="275" t="s">
        <v>26</v>
      </c>
      <c r="O9" s="37">
        <v>44847.0</v>
      </c>
      <c r="P9" s="38" t="s">
        <v>300</v>
      </c>
      <c r="Q9" s="108" t="s">
        <v>301</v>
      </c>
      <c r="R9" s="275" t="s">
        <v>40</v>
      </c>
      <c r="S9" s="37">
        <v>44849.0</v>
      </c>
      <c r="T9" s="38" t="s">
        <v>196</v>
      </c>
      <c r="U9" s="108" t="s">
        <v>1023</v>
      </c>
      <c r="V9" s="275" t="s">
        <v>43</v>
      </c>
      <c r="W9" s="37">
        <v>44850.0</v>
      </c>
      <c r="X9" s="38" t="s">
        <v>25</v>
      </c>
      <c r="Y9" s="108" t="s">
        <v>25</v>
      </c>
      <c r="Z9" s="38" t="s">
        <v>44</v>
      </c>
      <c r="AA9" s="37">
        <v>44851.0</v>
      </c>
      <c r="AB9" s="38" t="s">
        <v>247</v>
      </c>
      <c r="AC9" s="108" t="s">
        <v>127</v>
      </c>
    </row>
    <row r="10">
      <c r="A10" s="100"/>
      <c r="B10" s="101"/>
      <c r="C10" s="101"/>
      <c r="D10" s="6" t="s">
        <v>85</v>
      </c>
      <c r="E10" s="4"/>
      <c r="F10" s="102"/>
      <c r="G10" s="102"/>
      <c r="H10" s="102"/>
      <c r="I10" s="358" t="s">
        <v>0</v>
      </c>
      <c r="N10" s="359"/>
      <c r="O10" s="359"/>
      <c r="P10" s="359"/>
      <c r="Q10" s="360"/>
      <c r="R10" s="359"/>
      <c r="S10" s="359"/>
      <c r="T10" s="6" t="s">
        <v>85</v>
      </c>
      <c r="U10" s="4"/>
      <c r="V10" s="359"/>
      <c r="W10" s="359"/>
      <c r="X10" s="359"/>
      <c r="Y10" s="360"/>
      <c r="Z10" s="359"/>
      <c r="AA10" s="359"/>
      <c r="AB10" s="359"/>
      <c r="AC10" s="360"/>
    </row>
    <row r="11">
      <c r="A11" s="7"/>
      <c r="B11" s="350"/>
      <c r="C11" s="350"/>
      <c r="D11" s="124"/>
      <c r="E11" s="351">
        <v>44774.0</v>
      </c>
      <c r="F11" s="124"/>
      <c r="G11" s="124"/>
      <c r="H11" s="124"/>
      <c r="I11" s="351">
        <v>44775.0</v>
      </c>
      <c r="J11" s="124"/>
      <c r="K11" s="124"/>
      <c r="L11" s="124"/>
      <c r="M11" s="351">
        <v>44776.0</v>
      </c>
      <c r="N11" s="124"/>
      <c r="O11" s="124"/>
      <c r="P11" s="124"/>
      <c r="Q11" s="351">
        <v>44777.0</v>
      </c>
      <c r="R11" s="124"/>
      <c r="S11" s="124"/>
      <c r="T11" s="124"/>
      <c r="U11" s="351">
        <v>44778.0</v>
      </c>
      <c r="V11" s="124"/>
      <c r="W11" s="124"/>
      <c r="X11" s="124"/>
      <c r="Y11" s="351">
        <v>44779.0</v>
      </c>
      <c r="Z11" s="124"/>
      <c r="AA11" s="124"/>
      <c r="AB11" s="124"/>
      <c r="AC11" s="351">
        <v>44780.0</v>
      </c>
    </row>
    <row r="12">
      <c r="A12" s="107"/>
      <c r="B12" s="26"/>
      <c r="C12" s="26"/>
      <c r="D12" s="26" t="s">
        <v>2</v>
      </c>
      <c r="E12" s="26" t="s">
        <v>3</v>
      </c>
      <c r="F12" s="26"/>
      <c r="G12" s="26"/>
      <c r="H12" s="26" t="s">
        <v>2</v>
      </c>
      <c r="I12" s="26" t="s">
        <v>7</v>
      </c>
      <c r="J12" s="26"/>
      <c r="K12" s="26"/>
      <c r="L12" s="26" t="s">
        <v>2</v>
      </c>
      <c r="M12" s="26" t="s">
        <v>8</v>
      </c>
      <c r="N12" s="26"/>
      <c r="O12" s="26"/>
      <c r="P12" s="26" t="s">
        <v>2</v>
      </c>
      <c r="Q12" s="26" t="s">
        <v>9</v>
      </c>
      <c r="R12" s="26"/>
      <c r="S12" s="26"/>
      <c r="T12" s="26" t="s">
        <v>2</v>
      </c>
      <c r="U12" s="26" t="s">
        <v>10</v>
      </c>
      <c r="V12" s="26"/>
      <c r="W12" s="26"/>
      <c r="X12" s="26" t="s">
        <v>2</v>
      </c>
      <c r="Y12" s="26" t="s">
        <v>11</v>
      </c>
      <c r="Z12" s="26"/>
      <c r="AA12" s="26"/>
      <c r="AB12" s="26" t="s">
        <v>2</v>
      </c>
      <c r="AC12" s="26" t="s">
        <v>12</v>
      </c>
    </row>
    <row r="13">
      <c r="A13" s="35" t="s">
        <v>176</v>
      </c>
      <c r="B13" s="41"/>
      <c r="C13" s="37"/>
      <c r="D13" s="38"/>
      <c r="E13" s="108"/>
      <c r="F13" s="38" t="s">
        <v>22</v>
      </c>
      <c r="G13" s="37">
        <v>44845.0</v>
      </c>
      <c r="H13" s="38" t="s">
        <v>25</v>
      </c>
      <c r="I13" s="108" t="s">
        <v>25</v>
      </c>
      <c r="J13" s="38" t="s">
        <v>24</v>
      </c>
      <c r="K13" s="37">
        <v>44846.0</v>
      </c>
      <c r="L13" s="38" t="s">
        <v>278</v>
      </c>
      <c r="M13" s="108" t="s">
        <v>92</v>
      </c>
      <c r="N13" s="38" t="s">
        <v>26</v>
      </c>
      <c r="O13" s="37">
        <v>44847.0</v>
      </c>
      <c r="P13" s="38" t="s">
        <v>278</v>
      </c>
      <c r="Q13" s="108" t="s">
        <v>92</v>
      </c>
      <c r="R13" s="38" t="s">
        <v>56</v>
      </c>
      <c r="S13" s="37">
        <v>44848.0</v>
      </c>
      <c r="T13" s="38" t="s">
        <v>278</v>
      </c>
      <c r="U13" s="108" t="s">
        <v>92</v>
      </c>
      <c r="V13" s="38" t="s">
        <v>57</v>
      </c>
      <c r="W13" s="37">
        <v>44849.0</v>
      </c>
      <c r="X13" s="38" t="s">
        <v>278</v>
      </c>
      <c r="Y13" s="108" t="s">
        <v>92</v>
      </c>
      <c r="Z13" s="275" t="s">
        <v>93</v>
      </c>
      <c r="AA13" s="37">
        <v>44850.0</v>
      </c>
      <c r="AB13" s="38" t="s">
        <v>531</v>
      </c>
      <c r="AC13" s="108" t="s">
        <v>532</v>
      </c>
    </row>
    <row r="14">
      <c r="A14" s="35" t="s">
        <v>54</v>
      </c>
      <c r="B14" s="41" t="s">
        <v>19</v>
      </c>
      <c r="C14" s="37">
        <v>44844.0</v>
      </c>
      <c r="D14" s="38" t="s">
        <v>278</v>
      </c>
      <c r="E14" s="108" t="s">
        <v>92</v>
      </c>
      <c r="F14" s="38" t="s">
        <v>46</v>
      </c>
      <c r="G14" s="37">
        <v>44846.0</v>
      </c>
      <c r="H14" s="38" t="s">
        <v>112</v>
      </c>
      <c r="I14" s="108" t="s">
        <v>71</v>
      </c>
      <c r="J14" s="38" t="s">
        <v>36</v>
      </c>
      <c r="K14" s="37">
        <v>44847.0</v>
      </c>
      <c r="L14" s="38" t="s">
        <v>112</v>
      </c>
      <c r="M14" s="108" t="s">
        <v>71</v>
      </c>
      <c r="N14" s="38" t="s">
        <v>37</v>
      </c>
      <c r="O14" s="37">
        <v>44848.0</v>
      </c>
      <c r="P14" s="38" t="s">
        <v>25</v>
      </c>
      <c r="Q14" s="108" t="s">
        <v>25</v>
      </c>
      <c r="R14" s="38" t="s">
        <v>40</v>
      </c>
      <c r="S14" s="37">
        <v>44849.0</v>
      </c>
      <c r="T14" s="38" t="s">
        <v>47</v>
      </c>
      <c r="U14" s="108" t="s">
        <v>318</v>
      </c>
      <c r="V14" s="38" t="s">
        <v>43</v>
      </c>
      <c r="W14" s="37">
        <v>44850.0</v>
      </c>
      <c r="X14" s="38" t="s">
        <v>213</v>
      </c>
      <c r="Y14" s="108" t="s">
        <v>225</v>
      </c>
      <c r="Z14" s="38" t="s">
        <v>44</v>
      </c>
      <c r="AA14" s="37">
        <v>44851.0</v>
      </c>
      <c r="AB14" s="38" t="s">
        <v>25</v>
      </c>
      <c r="AC14" s="108" t="s">
        <v>25</v>
      </c>
    </row>
    <row r="15">
      <c r="A15" s="109" t="s">
        <v>403</v>
      </c>
      <c r="B15" s="41" t="s">
        <v>33</v>
      </c>
      <c r="C15" s="37">
        <v>44845.0</v>
      </c>
      <c r="D15" s="38" t="s">
        <v>112</v>
      </c>
      <c r="E15" s="108" t="s">
        <v>71</v>
      </c>
      <c r="F15" s="38" t="s">
        <v>46</v>
      </c>
      <c r="G15" s="37">
        <v>44846.0</v>
      </c>
      <c r="H15" s="38" t="s">
        <v>25</v>
      </c>
      <c r="I15" s="108" t="s">
        <v>25</v>
      </c>
      <c r="J15" s="38" t="s">
        <v>36</v>
      </c>
      <c r="K15" s="37">
        <v>44847.0</v>
      </c>
      <c r="L15" s="38" t="s">
        <v>25</v>
      </c>
      <c r="M15" s="108" t="s">
        <v>25</v>
      </c>
      <c r="N15" s="38" t="s">
        <v>37</v>
      </c>
      <c r="O15" s="37">
        <v>44848.0</v>
      </c>
      <c r="P15" s="38" t="s">
        <v>112</v>
      </c>
      <c r="Q15" s="108" t="s">
        <v>71</v>
      </c>
      <c r="R15" s="38" t="s">
        <v>40</v>
      </c>
      <c r="S15" s="37">
        <v>44849.0</v>
      </c>
      <c r="T15" s="38" t="s">
        <v>281</v>
      </c>
      <c r="U15" s="108" t="s">
        <v>101</v>
      </c>
      <c r="V15" s="38" t="s">
        <v>43</v>
      </c>
      <c r="W15" s="37">
        <v>44850.0</v>
      </c>
      <c r="X15" s="38" t="s">
        <v>281</v>
      </c>
      <c r="Y15" s="108" t="s">
        <v>101</v>
      </c>
      <c r="Z15" s="38" t="s">
        <v>44</v>
      </c>
      <c r="AA15" s="37">
        <v>44851.0</v>
      </c>
      <c r="AB15" s="38" t="s">
        <v>128</v>
      </c>
      <c r="AC15" s="108" t="s">
        <v>202</v>
      </c>
    </row>
    <row r="16">
      <c r="A16" s="109" t="s">
        <v>69</v>
      </c>
      <c r="B16" s="41" t="s">
        <v>33</v>
      </c>
      <c r="C16" s="37">
        <v>44845.0</v>
      </c>
      <c r="D16" s="38" t="s">
        <v>201</v>
      </c>
      <c r="E16" s="108" t="s">
        <v>535</v>
      </c>
      <c r="F16" s="38" t="s">
        <v>46</v>
      </c>
      <c r="G16" s="37">
        <v>44846.0</v>
      </c>
      <c r="H16" s="38" t="s">
        <v>201</v>
      </c>
      <c r="I16" s="108" t="s">
        <v>535</v>
      </c>
      <c r="J16" s="38" t="s">
        <v>36</v>
      </c>
      <c r="K16" s="37">
        <v>44847.0</v>
      </c>
      <c r="L16" s="38" t="s">
        <v>201</v>
      </c>
      <c r="M16" s="108" t="s">
        <v>535</v>
      </c>
      <c r="N16" s="38" t="s">
        <v>37</v>
      </c>
      <c r="O16" s="37">
        <v>44848.0</v>
      </c>
      <c r="P16" s="38" t="s">
        <v>201</v>
      </c>
      <c r="Q16" s="108" t="s">
        <v>535</v>
      </c>
      <c r="R16" s="38" t="s">
        <v>40</v>
      </c>
      <c r="S16" s="37">
        <v>44849.0</v>
      </c>
      <c r="T16" s="38" t="s">
        <v>25</v>
      </c>
      <c r="U16" s="108" t="s">
        <v>25</v>
      </c>
      <c r="V16" s="38" t="s">
        <v>43</v>
      </c>
      <c r="W16" s="37">
        <v>44850.0</v>
      </c>
      <c r="X16" s="38" t="s">
        <v>25</v>
      </c>
      <c r="Y16" s="108" t="s">
        <v>25</v>
      </c>
      <c r="Z16" s="38" t="s">
        <v>44</v>
      </c>
      <c r="AA16" s="37">
        <v>44851.0</v>
      </c>
      <c r="AB16" s="38" t="s">
        <v>299</v>
      </c>
      <c r="AC16" s="108" t="s">
        <v>282</v>
      </c>
    </row>
    <row r="17">
      <c r="A17" s="35" t="s">
        <v>52</v>
      </c>
      <c r="B17" s="361"/>
      <c r="C17" s="361"/>
      <c r="D17" s="362"/>
      <c r="E17" s="362"/>
      <c r="F17" s="363" t="s">
        <v>22</v>
      </c>
      <c r="G17" s="146">
        <v>44845.0</v>
      </c>
      <c r="H17" s="40" t="s">
        <v>278</v>
      </c>
      <c r="I17" s="40" t="s">
        <v>92</v>
      </c>
      <c r="J17" s="124"/>
      <c r="K17" s="124"/>
      <c r="L17" s="124"/>
      <c r="M17" s="124"/>
      <c r="N17" s="7"/>
      <c r="O17" s="366"/>
      <c r="P17" s="7"/>
      <c r="Q17" s="124"/>
      <c r="R17" s="108"/>
      <c r="S17" s="364"/>
      <c r="T17" s="108"/>
      <c r="U17" s="108"/>
      <c r="V17" s="7"/>
      <c r="W17" s="7"/>
      <c r="X17" s="7"/>
      <c r="Y17" s="124"/>
      <c r="Z17" s="7"/>
      <c r="AA17" s="7"/>
      <c r="AB17" s="7"/>
      <c r="AC17" s="124"/>
    </row>
    <row r="18">
      <c r="A18" s="35"/>
      <c r="B18" s="361"/>
      <c r="C18" s="361"/>
      <c r="D18" s="362"/>
      <c r="E18" s="362"/>
      <c r="F18" s="124"/>
      <c r="G18" s="124"/>
      <c r="H18" s="124"/>
      <c r="I18" s="365"/>
      <c r="J18" s="124"/>
      <c r="K18" s="124"/>
      <c r="L18" s="124"/>
      <c r="M18" s="124"/>
      <c r="N18" s="7"/>
      <c r="O18" s="366"/>
      <c r="P18" s="7"/>
      <c r="Q18" s="124"/>
      <c r="R18" s="7"/>
      <c r="S18" s="7"/>
      <c r="T18" s="367"/>
      <c r="U18" s="367"/>
      <c r="V18" s="7"/>
      <c r="W18" s="7"/>
      <c r="X18" s="7"/>
      <c r="Y18" s="124"/>
      <c r="Z18" s="7"/>
      <c r="AA18" s="7"/>
      <c r="AB18" s="7"/>
      <c r="AC18" s="124"/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7"/>
      <c r="B20" s="350"/>
      <c r="C20" s="350"/>
      <c r="D20" s="124"/>
      <c r="E20" s="351">
        <v>44774.0</v>
      </c>
      <c r="F20" s="124"/>
      <c r="G20" s="124"/>
      <c r="H20" s="124"/>
      <c r="I20" s="351">
        <v>44775.0</v>
      </c>
      <c r="J20" s="124"/>
      <c r="K20" s="124"/>
      <c r="L20" s="124"/>
      <c r="M20" s="351">
        <v>44776.0</v>
      </c>
      <c r="N20" s="124"/>
      <c r="O20" s="124"/>
      <c r="P20" s="124"/>
      <c r="Q20" s="351">
        <v>44777.0</v>
      </c>
      <c r="R20" s="124"/>
      <c r="S20" s="124"/>
      <c r="T20" s="124"/>
      <c r="U20" s="351">
        <v>44778.0</v>
      </c>
      <c r="V20" s="124"/>
      <c r="W20" s="124"/>
      <c r="X20" s="124"/>
      <c r="Y20" s="351">
        <v>44779.0</v>
      </c>
      <c r="Z20" s="124"/>
      <c r="AA20" s="124"/>
      <c r="AB20" s="124"/>
      <c r="AC20" s="351">
        <v>44780.0</v>
      </c>
    </row>
    <row r="21">
      <c r="A21" s="107"/>
      <c r="B21" s="26"/>
      <c r="C21" s="26"/>
      <c r="D21" s="26" t="s">
        <v>2</v>
      </c>
      <c r="E21" s="26" t="s">
        <v>7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38" t="s">
        <v>536</v>
      </c>
      <c r="C22" s="37">
        <v>44845.0</v>
      </c>
      <c r="D22" s="352" t="s">
        <v>25</v>
      </c>
      <c r="E22" s="353" t="s">
        <v>25</v>
      </c>
      <c r="F22" s="369" t="s">
        <v>131</v>
      </c>
      <c r="G22" s="37">
        <v>44846.0</v>
      </c>
      <c r="H22" s="369" t="s">
        <v>537</v>
      </c>
      <c r="I22" s="354" t="s">
        <v>538</v>
      </c>
      <c r="J22" s="369" t="s">
        <v>64</v>
      </c>
      <c r="K22" s="37">
        <v>44847.0</v>
      </c>
      <c r="L22" s="369" t="s">
        <v>537</v>
      </c>
      <c r="M22" s="354" t="s">
        <v>538</v>
      </c>
      <c r="N22" s="369" t="s">
        <v>67</v>
      </c>
      <c r="O22" s="37">
        <v>44848.0</v>
      </c>
      <c r="P22" s="369" t="s">
        <v>537</v>
      </c>
      <c r="Q22" s="354" t="s">
        <v>538</v>
      </c>
      <c r="R22" s="369" t="s">
        <v>78</v>
      </c>
      <c r="S22" s="37">
        <v>44849.0</v>
      </c>
      <c r="T22" s="369" t="s">
        <v>537</v>
      </c>
      <c r="U22" s="354" t="s">
        <v>538</v>
      </c>
      <c r="V22" s="369" t="s">
        <v>79</v>
      </c>
      <c r="W22" s="37">
        <v>44850.0</v>
      </c>
      <c r="X22" s="369" t="s">
        <v>537</v>
      </c>
      <c r="Y22" s="354" t="s">
        <v>538</v>
      </c>
      <c r="Z22" s="369" t="s">
        <v>27</v>
      </c>
      <c r="AA22" s="37">
        <v>44851.0</v>
      </c>
      <c r="AB22" s="369" t="s">
        <v>537</v>
      </c>
      <c r="AC22" s="354" t="s">
        <v>538</v>
      </c>
    </row>
    <row r="23">
      <c r="A23" s="35" t="s">
        <v>501</v>
      </c>
      <c r="B23" s="275" t="s">
        <v>33</v>
      </c>
      <c r="C23" s="37">
        <v>44845.0</v>
      </c>
      <c r="D23" s="352" t="s">
        <v>25</v>
      </c>
      <c r="E23" s="353" t="s">
        <v>25</v>
      </c>
      <c r="F23" s="369" t="s">
        <v>131</v>
      </c>
      <c r="G23" s="37">
        <v>44846.0</v>
      </c>
      <c r="H23" s="352" t="s">
        <v>25</v>
      </c>
      <c r="I23" s="353" t="s">
        <v>25</v>
      </c>
      <c r="J23" s="38" t="s">
        <v>36</v>
      </c>
      <c r="K23" s="37">
        <v>44847.0</v>
      </c>
      <c r="L23" s="369" t="s">
        <v>539</v>
      </c>
      <c r="M23" s="354" t="s">
        <v>125</v>
      </c>
      <c r="N23" s="38" t="s">
        <v>37</v>
      </c>
      <c r="O23" s="37">
        <v>44848.0</v>
      </c>
      <c r="P23" s="369" t="s">
        <v>539</v>
      </c>
      <c r="Q23" s="354" t="s">
        <v>125</v>
      </c>
      <c r="R23" s="370" t="s">
        <v>40</v>
      </c>
      <c r="S23" s="37">
        <v>44849.0</v>
      </c>
      <c r="T23" s="369" t="s">
        <v>539</v>
      </c>
      <c r="U23" s="354" t="s">
        <v>125</v>
      </c>
      <c r="V23" s="370" t="s">
        <v>43</v>
      </c>
      <c r="W23" s="37">
        <v>44850.0</v>
      </c>
      <c r="X23" s="369" t="s">
        <v>539</v>
      </c>
      <c r="Y23" s="354" t="s">
        <v>125</v>
      </c>
      <c r="Z23" s="38" t="s">
        <v>44</v>
      </c>
      <c r="AA23" s="37">
        <v>44851.0</v>
      </c>
      <c r="AB23" s="369" t="s">
        <v>539</v>
      </c>
      <c r="AC23" s="354" t="s">
        <v>125</v>
      </c>
    </row>
    <row r="24">
      <c r="A24" s="67" t="s">
        <v>45</v>
      </c>
      <c r="B24" s="363" t="s">
        <v>33</v>
      </c>
      <c r="C24" s="146">
        <v>44845.0</v>
      </c>
      <c r="D24" s="371" t="s">
        <v>475</v>
      </c>
      <c r="E24" s="371" t="s">
        <v>309</v>
      </c>
      <c r="F24" s="371" t="s">
        <v>46</v>
      </c>
      <c r="G24" s="146">
        <v>44846.0</v>
      </c>
      <c r="H24" s="371" t="s">
        <v>539</v>
      </c>
      <c r="I24" s="371" t="s">
        <v>125</v>
      </c>
    </row>
    <row r="25">
      <c r="A25" s="73"/>
    </row>
    <row r="26">
      <c r="A26" s="68" t="s">
        <v>182</v>
      </c>
      <c r="D26" s="68" t="s">
        <v>25</v>
      </c>
    </row>
    <row r="27">
      <c r="A27" s="68" t="s">
        <v>540</v>
      </c>
      <c r="D27" s="68" t="s">
        <v>175</v>
      </c>
    </row>
    <row r="28">
      <c r="A28" s="68" t="s">
        <v>54</v>
      </c>
      <c r="D28" s="68" t="s">
        <v>598</v>
      </c>
    </row>
    <row r="29">
      <c r="A29" s="68" t="s">
        <v>403</v>
      </c>
      <c r="D29" s="68" t="s">
        <v>543</v>
      </c>
    </row>
    <row r="30">
      <c r="A30" s="68" t="s">
        <v>69</v>
      </c>
      <c r="D30" s="68" t="s">
        <v>295</v>
      </c>
    </row>
    <row r="31">
      <c r="A31" s="68" t="s">
        <v>52</v>
      </c>
      <c r="D31" s="68" t="s">
        <v>544</v>
      </c>
    </row>
    <row r="32">
      <c r="A32" s="68" t="s">
        <v>18</v>
      </c>
      <c r="D32" s="68" t="s">
        <v>172</v>
      </c>
    </row>
    <row r="33">
      <c r="A33" s="68" t="s">
        <v>45</v>
      </c>
      <c r="D33" s="68" t="s">
        <v>545</v>
      </c>
    </row>
    <row r="34">
      <c r="A34" s="68" t="s">
        <v>501</v>
      </c>
      <c r="D34" s="68" t="s">
        <v>546</v>
      </c>
    </row>
    <row r="35">
      <c r="A35" s="68" t="s">
        <v>123</v>
      </c>
      <c r="D35" s="68" t="s">
        <v>175</v>
      </c>
    </row>
    <row r="37">
      <c r="D37" s="68" t="s">
        <v>1</v>
      </c>
      <c r="E37" s="68">
        <v>53.0</v>
      </c>
    </row>
    <row r="38">
      <c r="D38" s="68" t="s">
        <v>547</v>
      </c>
    </row>
    <row r="39">
      <c r="D39" s="68" t="s">
        <v>31</v>
      </c>
    </row>
    <row r="40">
      <c r="D40" s="68" t="s">
        <v>23</v>
      </c>
      <c r="E40" s="68">
        <v>73.5</v>
      </c>
    </row>
  </sheetData>
  <mergeCells count="8">
    <mergeCell ref="D1:E1"/>
    <mergeCell ref="T1:U1"/>
    <mergeCell ref="D6:E6"/>
    <mergeCell ref="T6:U6"/>
    <mergeCell ref="D10:E10"/>
    <mergeCell ref="T10:U10"/>
    <mergeCell ref="D19:E19"/>
    <mergeCell ref="T19:U19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44837.0</v>
      </c>
      <c r="D4" s="352" t="s">
        <v>523</v>
      </c>
      <c r="E4" s="353" t="s">
        <v>524</v>
      </c>
      <c r="F4" s="275" t="s">
        <v>22</v>
      </c>
      <c r="G4" s="37">
        <v>44838.0</v>
      </c>
      <c r="H4" s="352" t="s">
        <v>166</v>
      </c>
      <c r="I4" s="353" t="s">
        <v>166</v>
      </c>
      <c r="J4" s="38" t="s">
        <v>24</v>
      </c>
      <c r="K4" s="37">
        <v>44839.0</v>
      </c>
      <c r="L4" s="352" t="s">
        <v>523</v>
      </c>
      <c r="M4" s="354" t="s">
        <v>524</v>
      </c>
      <c r="N4" s="275" t="s">
        <v>26</v>
      </c>
      <c r="O4" s="37">
        <v>44840.0</v>
      </c>
      <c r="P4" s="352" t="s">
        <v>525</v>
      </c>
      <c r="Q4" s="354" t="s">
        <v>526</v>
      </c>
      <c r="R4" s="275" t="s">
        <v>56</v>
      </c>
      <c r="S4" s="37">
        <v>44841.0</v>
      </c>
      <c r="T4" s="352" t="s">
        <v>525</v>
      </c>
      <c r="U4" s="354" t="s">
        <v>526</v>
      </c>
      <c r="V4" s="275" t="s">
        <v>57</v>
      </c>
      <c r="W4" s="37">
        <v>44842.0</v>
      </c>
      <c r="X4" s="352" t="s">
        <v>525</v>
      </c>
      <c r="Y4" s="354" t="s">
        <v>526</v>
      </c>
      <c r="Z4" s="275" t="s">
        <v>93</v>
      </c>
      <c r="AA4" s="37">
        <v>44843.0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44838.0</v>
      </c>
      <c r="D5" s="352" t="s">
        <v>23</v>
      </c>
      <c r="E5" s="353" t="s">
        <v>23</v>
      </c>
      <c r="F5" s="275" t="s">
        <v>46</v>
      </c>
      <c r="G5" s="37">
        <v>44839.0</v>
      </c>
      <c r="H5" s="352" t="s">
        <v>23</v>
      </c>
      <c r="I5" s="353" t="s">
        <v>23</v>
      </c>
      <c r="J5" s="38" t="s">
        <v>36</v>
      </c>
      <c r="K5" s="37">
        <v>44840.0</v>
      </c>
      <c r="L5" s="352" t="s">
        <v>25</v>
      </c>
      <c r="M5" s="353" t="s">
        <v>25</v>
      </c>
      <c r="N5" s="275" t="s">
        <v>37</v>
      </c>
      <c r="O5" s="37">
        <v>44841.0</v>
      </c>
      <c r="P5" s="352" t="s">
        <v>465</v>
      </c>
      <c r="Q5" s="354" t="s">
        <v>466</v>
      </c>
      <c r="R5" s="275" t="s">
        <v>40</v>
      </c>
      <c r="S5" s="37">
        <v>44842.0</v>
      </c>
      <c r="T5" s="352" t="s">
        <v>527</v>
      </c>
      <c r="U5" s="354" t="s">
        <v>528</v>
      </c>
      <c r="V5" s="275" t="s">
        <v>43</v>
      </c>
      <c r="W5" s="37">
        <v>44843.0</v>
      </c>
      <c r="X5" s="352" t="s">
        <v>527</v>
      </c>
      <c r="Y5" s="354" t="s">
        <v>528</v>
      </c>
      <c r="Z5" s="275" t="s">
        <v>44</v>
      </c>
      <c r="AA5" s="37">
        <v>44844.0</v>
      </c>
      <c r="AB5" s="38" t="s">
        <v>25</v>
      </c>
      <c r="AC5" s="108" t="s">
        <v>25</v>
      </c>
    </row>
    <row r="6">
      <c r="A6" s="355" t="s">
        <v>52</v>
      </c>
      <c r="B6" s="357"/>
      <c r="C6" s="357"/>
      <c r="D6" s="140"/>
      <c r="E6" s="140"/>
      <c r="F6" s="363" t="s">
        <v>22</v>
      </c>
      <c r="G6" s="146">
        <v>44838.0</v>
      </c>
      <c r="H6" s="374" t="s">
        <v>523</v>
      </c>
      <c r="I6" s="371" t="s">
        <v>524</v>
      </c>
      <c r="J6" s="124"/>
      <c r="K6" s="124"/>
      <c r="L6" s="7"/>
      <c r="M6" s="124"/>
      <c r="N6" s="7"/>
      <c r="O6" s="7"/>
      <c r="P6" s="352"/>
      <c r="Q6" s="354"/>
      <c r="R6" s="7"/>
      <c r="S6" s="7"/>
      <c r="T6" s="140"/>
      <c r="U6" s="140"/>
      <c r="V6" s="7"/>
      <c r="W6" s="7"/>
      <c r="X6" s="7"/>
      <c r="Y6" s="124"/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/>
      <c r="C10" s="37"/>
      <c r="D10" s="38"/>
      <c r="E10" s="108"/>
      <c r="F10" s="275" t="s">
        <v>22</v>
      </c>
      <c r="G10" s="37">
        <v>44838.0</v>
      </c>
      <c r="H10" s="352" t="s">
        <v>1</v>
      </c>
      <c r="I10" s="353" t="s">
        <v>31</v>
      </c>
      <c r="J10" s="38" t="s">
        <v>24</v>
      </c>
      <c r="K10" s="37">
        <v>44839.0</v>
      </c>
      <c r="L10" s="38" t="s">
        <v>300</v>
      </c>
      <c r="M10" s="108" t="s">
        <v>301</v>
      </c>
      <c r="N10" s="275" t="s">
        <v>26</v>
      </c>
      <c r="O10" s="37">
        <v>44840.0</v>
      </c>
      <c r="P10" s="38" t="s">
        <v>300</v>
      </c>
      <c r="Q10" s="108" t="s">
        <v>301</v>
      </c>
      <c r="R10" s="275" t="s">
        <v>40</v>
      </c>
      <c r="S10" s="37">
        <v>44842.0</v>
      </c>
      <c r="T10" s="38" t="s">
        <v>196</v>
      </c>
      <c r="U10" s="108" t="s">
        <v>1023</v>
      </c>
      <c r="V10" s="275" t="s">
        <v>43</v>
      </c>
      <c r="W10" s="37">
        <v>44843.0</v>
      </c>
      <c r="X10" s="38" t="s">
        <v>25</v>
      </c>
      <c r="Y10" s="108" t="s">
        <v>25</v>
      </c>
      <c r="Z10" s="38" t="s">
        <v>44</v>
      </c>
      <c r="AA10" s="37">
        <v>44844.0</v>
      </c>
      <c r="AB10" s="38" t="s">
        <v>247</v>
      </c>
      <c r="AC10" s="108" t="s">
        <v>127</v>
      </c>
    </row>
    <row r="11">
      <c r="A11" s="100"/>
      <c r="B11" s="101"/>
      <c r="C11" s="101"/>
      <c r="D11" s="6" t="s">
        <v>85</v>
      </c>
      <c r="E11" s="4"/>
      <c r="F11" s="102"/>
      <c r="G11" s="102"/>
      <c r="H11" s="102"/>
      <c r="I11" s="358" t="s">
        <v>0</v>
      </c>
      <c r="N11" s="359"/>
      <c r="O11" s="359"/>
      <c r="P11" s="359"/>
      <c r="Q11" s="360"/>
      <c r="R11" s="359"/>
      <c r="S11" s="359"/>
      <c r="T11" s="6" t="s">
        <v>85</v>
      </c>
      <c r="U11" s="4"/>
      <c r="V11" s="359"/>
      <c r="W11" s="359"/>
      <c r="X11" s="359"/>
      <c r="Y11" s="360"/>
      <c r="Z11" s="359"/>
      <c r="AA11" s="359"/>
      <c r="AB11" s="359"/>
      <c r="AC11" s="360"/>
    </row>
    <row r="12">
      <c r="A12" s="7"/>
      <c r="B12" s="350"/>
      <c r="C12" s="350"/>
      <c r="D12" s="124"/>
      <c r="E12" s="351">
        <v>44774.0</v>
      </c>
      <c r="F12" s="124"/>
      <c r="G12" s="124"/>
      <c r="H12" s="124"/>
      <c r="I12" s="351">
        <v>44775.0</v>
      </c>
      <c r="J12" s="124"/>
      <c r="K12" s="124"/>
      <c r="L12" s="124"/>
      <c r="M12" s="351">
        <v>44776.0</v>
      </c>
      <c r="N12" s="124"/>
      <c r="O12" s="124"/>
      <c r="P12" s="124"/>
      <c r="Q12" s="351">
        <v>44777.0</v>
      </c>
      <c r="R12" s="124"/>
      <c r="S12" s="124"/>
      <c r="T12" s="124"/>
      <c r="U12" s="351">
        <v>44778.0</v>
      </c>
      <c r="V12" s="124"/>
      <c r="W12" s="124"/>
      <c r="X12" s="124"/>
      <c r="Y12" s="351">
        <v>44779.0</v>
      </c>
      <c r="Z12" s="124"/>
      <c r="AA12" s="124"/>
      <c r="AB12" s="124"/>
      <c r="AC12" s="351">
        <v>44780.0</v>
      </c>
    </row>
    <row r="13">
      <c r="A13" s="107"/>
      <c r="B13" s="26"/>
      <c r="C13" s="26"/>
      <c r="D13" s="26" t="s">
        <v>2</v>
      </c>
      <c r="E13" s="26" t="s">
        <v>3</v>
      </c>
      <c r="F13" s="26"/>
      <c r="G13" s="26"/>
      <c r="H13" s="26" t="s">
        <v>2</v>
      </c>
      <c r="I13" s="26" t="s">
        <v>7</v>
      </c>
      <c r="J13" s="26"/>
      <c r="K13" s="26"/>
      <c r="L13" s="26" t="s">
        <v>2</v>
      </c>
      <c r="M13" s="26" t="s">
        <v>8</v>
      </c>
      <c r="N13" s="26"/>
      <c r="O13" s="26"/>
      <c r="P13" s="26" t="s">
        <v>2</v>
      </c>
      <c r="Q13" s="26" t="s">
        <v>9</v>
      </c>
      <c r="R13" s="26"/>
      <c r="S13" s="26"/>
      <c r="T13" s="26" t="s">
        <v>2</v>
      </c>
      <c r="U13" s="26" t="s">
        <v>10</v>
      </c>
      <c r="V13" s="26"/>
      <c r="W13" s="26"/>
      <c r="X13" s="26" t="s">
        <v>2</v>
      </c>
      <c r="Y13" s="26" t="s">
        <v>11</v>
      </c>
      <c r="Z13" s="26"/>
      <c r="AA13" s="26"/>
      <c r="AB13" s="26" t="s">
        <v>2</v>
      </c>
      <c r="AC13" s="26" t="s">
        <v>12</v>
      </c>
    </row>
    <row r="14">
      <c r="A14" s="35" t="s">
        <v>54</v>
      </c>
      <c r="B14" s="41"/>
      <c r="C14" s="37"/>
      <c r="D14" s="38"/>
      <c r="E14" s="108"/>
      <c r="F14" s="38" t="s">
        <v>22</v>
      </c>
      <c r="G14" s="37">
        <v>44838.0</v>
      </c>
      <c r="H14" s="38" t="s">
        <v>25</v>
      </c>
      <c r="I14" s="108" t="s">
        <v>25</v>
      </c>
      <c r="J14" s="38" t="s">
        <v>24</v>
      </c>
      <c r="K14" s="37">
        <v>44839.0</v>
      </c>
      <c r="L14" s="38" t="s">
        <v>278</v>
      </c>
      <c r="M14" s="108" t="s">
        <v>92</v>
      </c>
      <c r="N14" s="38" t="s">
        <v>26</v>
      </c>
      <c r="O14" s="37">
        <v>44840.0</v>
      </c>
      <c r="P14" s="38" t="s">
        <v>278</v>
      </c>
      <c r="Q14" s="108" t="s">
        <v>92</v>
      </c>
      <c r="R14" s="38" t="s">
        <v>56</v>
      </c>
      <c r="S14" s="37">
        <v>44841.0</v>
      </c>
      <c r="T14" s="38" t="s">
        <v>278</v>
      </c>
      <c r="U14" s="108" t="s">
        <v>92</v>
      </c>
      <c r="V14" s="38" t="s">
        <v>57</v>
      </c>
      <c r="W14" s="37">
        <v>44842.0</v>
      </c>
      <c r="X14" s="38" t="s">
        <v>278</v>
      </c>
      <c r="Y14" s="108" t="s">
        <v>92</v>
      </c>
      <c r="Z14" s="275" t="s">
        <v>93</v>
      </c>
      <c r="AA14" s="37">
        <v>44843.0</v>
      </c>
      <c r="AB14" s="38" t="s">
        <v>531</v>
      </c>
      <c r="AC14" s="108" t="s">
        <v>532</v>
      </c>
    </row>
    <row r="15">
      <c r="A15" s="35" t="s">
        <v>176</v>
      </c>
      <c r="B15" s="41" t="s">
        <v>19</v>
      </c>
      <c r="C15" s="37">
        <v>44837.0</v>
      </c>
      <c r="D15" s="38" t="s">
        <v>278</v>
      </c>
      <c r="E15" s="108" t="s">
        <v>92</v>
      </c>
      <c r="F15" s="38" t="s">
        <v>22</v>
      </c>
      <c r="G15" s="37">
        <v>44838.0</v>
      </c>
      <c r="H15" s="38" t="s">
        <v>1024</v>
      </c>
      <c r="I15" s="108" t="s">
        <v>110</v>
      </c>
      <c r="J15" s="38" t="s">
        <v>36</v>
      </c>
      <c r="K15" s="37">
        <v>44840.0</v>
      </c>
      <c r="L15" s="38" t="s">
        <v>25</v>
      </c>
      <c r="M15" s="108" t="s">
        <v>25</v>
      </c>
      <c r="N15" s="38" t="s">
        <v>37</v>
      </c>
      <c r="O15" s="37">
        <v>44841.0</v>
      </c>
      <c r="P15" s="38" t="s">
        <v>201</v>
      </c>
      <c r="Q15" s="108" t="s">
        <v>535</v>
      </c>
      <c r="R15" s="38" t="s">
        <v>40</v>
      </c>
      <c r="S15" s="37">
        <v>44842.0</v>
      </c>
      <c r="T15" s="38" t="s">
        <v>281</v>
      </c>
      <c r="U15" s="108" t="s">
        <v>101</v>
      </c>
      <c r="V15" s="38" t="s">
        <v>43</v>
      </c>
      <c r="W15" s="37">
        <v>44843.0</v>
      </c>
      <c r="X15" s="38" t="s">
        <v>281</v>
      </c>
      <c r="Y15" s="108" t="s">
        <v>101</v>
      </c>
      <c r="Z15" s="38" t="s">
        <v>44</v>
      </c>
      <c r="AA15" s="37">
        <v>44844.0</v>
      </c>
      <c r="AB15" s="38" t="s">
        <v>128</v>
      </c>
      <c r="AC15" s="108" t="s">
        <v>202</v>
      </c>
    </row>
    <row r="16">
      <c r="A16" s="109" t="s">
        <v>403</v>
      </c>
      <c r="B16" s="41" t="s">
        <v>33</v>
      </c>
      <c r="C16" s="37">
        <v>44838.0</v>
      </c>
      <c r="D16" s="38" t="s">
        <v>112</v>
      </c>
      <c r="E16" s="108" t="s">
        <v>71</v>
      </c>
      <c r="F16" s="38" t="s">
        <v>46</v>
      </c>
      <c r="G16" s="37">
        <v>44839.0</v>
      </c>
      <c r="H16" s="38" t="s">
        <v>112</v>
      </c>
      <c r="I16" s="108" t="s">
        <v>71</v>
      </c>
      <c r="J16" s="38" t="s">
        <v>36</v>
      </c>
      <c r="K16" s="37">
        <v>44840.0</v>
      </c>
      <c r="L16" s="38" t="s">
        <v>47</v>
      </c>
      <c r="M16" s="108" t="s">
        <v>318</v>
      </c>
      <c r="N16" s="38" t="s">
        <v>37</v>
      </c>
      <c r="O16" s="37">
        <v>44841.0</v>
      </c>
      <c r="P16" s="38" t="s">
        <v>112</v>
      </c>
      <c r="Q16" s="108" t="s">
        <v>71</v>
      </c>
      <c r="R16" s="38" t="s">
        <v>40</v>
      </c>
      <c r="S16" s="37">
        <v>44842.0</v>
      </c>
      <c r="T16" s="38" t="s">
        <v>522</v>
      </c>
      <c r="U16" s="108" t="s">
        <v>522</v>
      </c>
      <c r="V16" s="38" t="s">
        <v>43</v>
      </c>
      <c r="W16" s="37">
        <v>44843.0</v>
      </c>
      <c r="X16" s="38" t="s">
        <v>25</v>
      </c>
      <c r="Y16" s="108" t="s">
        <v>25</v>
      </c>
      <c r="Z16" s="38" t="s">
        <v>44</v>
      </c>
      <c r="AA16" s="37">
        <v>44844.0</v>
      </c>
      <c r="AB16" s="38" t="s">
        <v>25</v>
      </c>
      <c r="AC16" s="108" t="s">
        <v>25</v>
      </c>
    </row>
    <row r="17">
      <c r="A17" s="109" t="s">
        <v>69</v>
      </c>
      <c r="B17" s="41" t="s">
        <v>33</v>
      </c>
      <c r="C17" s="37">
        <v>44838.0</v>
      </c>
      <c r="D17" s="38" t="s">
        <v>201</v>
      </c>
      <c r="E17" s="108" t="s">
        <v>535</v>
      </c>
      <c r="F17" s="38" t="s">
        <v>46</v>
      </c>
      <c r="G17" s="37">
        <v>44839.0</v>
      </c>
      <c r="H17" s="38" t="s">
        <v>201</v>
      </c>
      <c r="I17" s="108" t="s">
        <v>535</v>
      </c>
      <c r="J17" s="38" t="s">
        <v>36</v>
      </c>
      <c r="K17" s="37">
        <v>44840.0</v>
      </c>
      <c r="L17" s="38" t="s">
        <v>63</v>
      </c>
      <c r="M17" s="108" t="s">
        <v>63</v>
      </c>
      <c r="N17" s="38" t="s">
        <v>37</v>
      </c>
      <c r="O17" s="37">
        <v>44841.0</v>
      </c>
      <c r="P17" s="38" t="s">
        <v>25</v>
      </c>
      <c r="Q17" s="108" t="s">
        <v>25</v>
      </c>
      <c r="R17" s="38" t="s">
        <v>40</v>
      </c>
      <c r="S17" s="37">
        <v>44842.0</v>
      </c>
      <c r="T17" s="38" t="s">
        <v>25</v>
      </c>
      <c r="U17" s="108" t="s">
        <v>25</v>
      </c>
      <c r="V17" s="38" t="s">
        <v>43</v>
      </c>
      <c r="W17" s="37">
        <v>44843.0</v>
      </c>
      <c r="X17" s="38" t="s">
        <v>213</v>
      </c>
      <c r="Y17" s="108" t="s">
        <v>225</v>
      </c>
      <c r="Z17" s="38" t="s">
        <v>44</v>
      </c>
      <c r="AA17" s="37">
        <v>44844.0</v>
      </c>
      <c r="AB17" s="38" t="s">
        <v>299</v>
      </c>
      <c r="AC17" s="108" t="s">
        <v>282</v>
      </c>
    </row>
    <row r="18">
      <c r="A18" s="35" t="s">
        <v>52</v>
      </c>
      <c r="B18" s="361"/>
      <c r="C18" s="361"/>
      <c r="D18" s="362"/>
      <c r="E18" s="362"/>
      <c r="F18" s="40" t="s">
        <v>46</v>
      </c>
      <c r="G18" s="146">
        <v>44839.0</v>
      </c>
      <c r="H18" s="40" t="s">
        <v>565</v>
      </c>
      <c r="I18" s="40" t="s">
        <v>597</v>
      </c>
      <c r="J18" s="124"/>
      <c r="K18" s="124"/>
      <c r="L18" s="124"/>
      <c r="M18" s="124"/>
      <c r="N18" s="7"/>
      <c r="O18" s="366"/>
      <c r="P18" s="7"/>
      <c r="Q18" s="124"/>
      <c r="R18" s="108"/>
      <c r="S18" s="364"/>
      <c r="T18" s="108"/>
      <c r="U18" s="108"/>
      <c r="V18" s="7"/>
      <c r="W18" s="7"/>
      <c r="X18" s="7"/>
      <c r="Y18" s="124"/>
      <c r="Z18" s="7"/>
      <c r="AA18" s="7"/>
      <c r="AB18" s="7"/>
      <c r="AC18" s="124"/>
    </row>
    <row r="19">
      <c r="A19" s="35"/>
      <c r="B19" s="361"/>
      <c r="C19" s="361"/>
      <c r="D19" s="362"/>
      <c r="E19" s="362"/>
      <c r="F19" s="124"/>
      <c r="G19" s="124"/>
      <c r="H19" s="124"/>
      <c r="I19" s="365"/>
      <c r="J19" s="124"/>
      <c r="K19" s="124"/>
      <c r="L19" s="124"/>
      <c r="M19" s="124"/>
      <c r="N19" s="7"/>
      <c r="O19" s="366"/>
      <c r="P19" s="7"/>
      <c r="Q19" s="124"/>
      <c r="R19" s="7"/>
      <c r="S19" s="7"/>
      <c r="T19" s="367"/>
      <c r="U19" s="367"/>
      <c r="V19" s="7"/>
      <c r="W19" s="7"/>
      <c r="X19" s="7"/>
      <c r="Y19" s="124"/>
      <c r="Z19" s="7"/>
      <c r="AA19" s="7"/>
      <c r="AB19" s="7"/>
      <c r="AC19" s="124"/>
    </row>
    <row r="20">
      <c r="A20" s="368"/>
      <c r="B20" s="361"/>
      <c r="C20" s="361"/>
      <c r="D20" s="6" t="s">
        <v>23</v>
      </c>
      <c r="E20" s="4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6" t="s">
        <v>23</v>
      </c>
      <c r="U20" s="4"/>
      <c r="V20" s="7"/>
      <c r="W20" s="7"/>
      <c r="X20" s="7"/>
      <c r="Y20" s="124"/>
      <c r="Z20" s="7"/>
      <c r="AA20" s="7"/>
      <c r="AB20" s="7"/>
      <c r="AC20" s="124"/>
    </row>
    <row r="21">
      <c r="A21" s="7"/>
      <c r="B21" s="350"/>
      <c r="C21" s="350"/>
      <c r="D21" s="124"/>
      <c r="E21" s="351">
        <v>44774.0</v>
      </c>
      <c r="F21" s="124"/>
      <c r="G21" s="124"/>
      <c r="H21" s="124"/>
      <c r="I21" s="351">
        <v>44775.0</v>
      </c>
      <c r="J21" s="124"/>
      <c r="K21" s="124"/>
      <c r="L21" s="124"/>
      <c r="M21" s="351">
        <v>44776.0</v>
      </c>
      <c r="N21" s="124"/>
      <c r="O21" s="124"/>
      <c r="P21" s="124"/>
      <c r="Q21" s="351">
        <v>44777.0</v>
      </c>
      <c r="R21" s="124"/>
      <c r="S21" s="124"/>
      <c r="T21" s="124"/>
      <c r="U21" s="351">
        <v>44778.0</v>
      </c>
      <c r="V21" s="124"/>
      <c r="W21" s="124"/>
      <c r="X21" s="124"/>
      <c r="Y21" s="351">
        <v>44779.0</v>
      </c>
      <c r="Z21" s="124"/>
      <c r="AA21" s="124"/>
      <c r="AB21" s="124"/>
      <c r="AC21" s="351">
        <v>44780.0</v>
      </c>
    </row>
    <row r="22">
      <c r="A22" s="107"/>
      <c r="B22" s="26"/>
      <c r="C22" s="26"/>
      <c r="D22" s="26" t="s">
        <v>2</v>
      </c>
      <c r="E22" s="26" t="s">
        <v>7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6"/>
      <c r="O22" s="26"/>
      <c r="P22" s="26" t="s">
        <v>2</v>
      </c>
      <c r="Q22" s="26" t="s">
        <v>9</v>
      </c>
      <c r="R22" s="26"/>
      <c r="S22" s="26"/>
      <c r="T22" s="26" t="s">
        <v>2</v>
      </c>
      <c r="U22" s="26" t="s">
        <v>10</v>
      </c>
      <c r="V22" s="26"/>
      <c r="W22" s="26"/>
      <c r="X22" s="26" t="s">
        <v>2</v>
      </c>
      <c r="Y22" s="26" t="s">
        <v>11</v>
      </c>
      <c r="Z22" s="26"/>
      <c r="AA22" s="26"/>
      <c r="AB22" s="26" t="s">
        <v>2</v>
      </c>
      <c r="AC22" s="26" t="s">
        <v>12</v>
      </c>
    </row>
    <row r="23">
      <c r="A23" s="35" t="s">
        <v>123</v>
      </c>
      <c r="B23" s="38" t="s">
        <v>536</v>
      </c>
      <c r="C23" s="37">
        <v>44838.0</v>
      </c>
      <c r="D23" s="352" t="s">
        <v>25</v>
      </c>
      <c r="E23" s="353" t="s">
        <v>25</v>
      </c>
      <c r="F23" s="369" t="s">
        <v>131</v>
      </c>
      <c r="G23" s="37">
        <v>44839.0</v>
      </c>
      <c r="H23" s="369" t="s">
        <v>537</v>
      </c>
      <c r="I23" s="354" t="s">
        <v>538</v>
      </c>
      <c r="J23" s="369" t="s">
        <v>64</v>
      </c>
      <c r="K23" s="37">
        <v>44840.0</v>
      </c>
      <c r="L23" s="369" t="s">
        <v>537</v>
      </c>
      <c r="M23" s="354" t="s">
        <v>538</v>
      </c>
      <c r="N23" s="369" t="s">
        <v>67</v>
      </c>
      <c r="O23" s="37">
        <v>44841.0</v>
      </c>
      <c r="P23" s="369" t="s">
        <v>537</v>
      </c>
      <c r="Q23" s="354" t="s">
        <v>538</v>
      </c>
      <c r="R23" s="369" t="s">
        <v>78</v>
      </c>
      <c r="S23" s="37">
        <v>44842.0</v>
      </c>
      <c r="T23" s="369" t="s">
        <v>537</v>
      </c>
      <c r="U23" s="354" t="s">
        <v>538</v>
      </c>
      <c r="V23" s="369" t="s">
        <v>79</v>
      </c>
      <c r="W23" s="37">
        <v>44843.0</v>
      </c>
      <c r="X23" s="369" t="s">
        <v>537</v>
      </c>
      <c r="Y23" s="354" t="s">
        <v>538</v>
      </c>
      <c r="Z23" s="369" t="s">
        <v>27</v>
      </c>
      <c r="AA23" s="37">
        <v>44844.0</v>
      </c>
      <c r="AB23" s="369" t="s">
        <v>537</v>
      </c>
      <c r="AC23" s="354" t="s">
        <v>538</v>
      </c>
    </row>
    <row r="24">
      <c r="A24" s="35" t="s">
        <v>501</v>
      </c>
      <c r="B24" s="275" t="s">
        <v>33</v>
      </c>
      <c r="C24" s="37">
        <v>44838.0</v>
      </c>
      <c r="D24" s="352" t="s">
        <v>25</v>
      </c>
      <c r="E24" s="353" t="s">
        <v>25</v>
      </c>
      <c r="F24" s="38" t="s">
        <v>46</v>
      </c>
      <c r="G24" s="37">
        <v>44839.0</v>
      </c>
      <c r="H24" s="352" t="s">
        <v>25</v>
      </c>
      <c r="I24" s="353" t="s">
        <v>25</v>
      </c>
      <c r="J24" s="38" t="s">
        <v>36</v>
      </c>
      <c r="K24" s="37">
        <v>44840.0</v>
      </c>
      <c r="L24" s="369" t="s">
        <v>539</v>
      </c>
      <c r="M24" s="354" t="s">
        <v>125</v>
      </c>
      <c r="N24" s="38" t="s">
        <v>37</v>
      </c>
      <c r="O24" s="37">
        <v>44841.0</v>
      </c>
      <c r="P24" s="369" t="s">
        <v>539</v>
      </c>
      <c r="Q24" s="354" t="s">
        <v>125</v>
      </c>
      <c r="R24" s="370" t="s">
        <v>40</v>
      </c>
      <c r="S24" s="37">
        <v>44842.0</v>
      </c>
      <c r="T24" s="369" t="s">
        <v>539</v>
      </c>
      <c r="U24" s="354" t="s">
        <v>125</v>
      </c>
      <c r="V24" s="370" t="s">
        <v>43</v>
      </c>
      <c r="W24" s="37">
        <v>44843.0</v>
      </c>
      <c r="X24" s="369" t="s">
        <v>539</v>
      </c>
      <c r="Y24" s="354" t="s">
        <v>125</v>
      </c>
      <c r="Z24" s="38" t="s">
        <v>44</v>
      </c>
      <c r="AA24" s="37">
        <v>44844.0</v>
      </c>
      <c r="AB24" s="369" t="s">
        <v>539</v>
      </c>
      <c r="AC24" s="354" t="s">
        <v>125</v>
      </c>
    </row>
    <row r="25">
      <c r="A25" s="67" t="s">
        <v>45</v>
      </c>
      <c r="B25" s="363" t="s">
        <v>33</v>
      </c>
      <c r="C25" s="146">
        <v>44838.0</v>
      </c>
      <c r="D25" s="371" t="s">
        <v>475</v>
      </c>
      <c r="E25" s="371" t="s">
        <v>309</v>
      </c>
      <c r="F25" s="371" t="s">
        <v>131</v>
      </c>
      <c r="G25" s="146">
        <v>44839.0</v>
      </c>
      <c r="H25" s="371" t="s">
        <v>539</v>
      </c>
      <c r="I25" s="371" t="s">
        <v>125</v>
      </c>
    </row>
    <row r="26">
      <c r="A26" s="73"/>
    </row>
    <row r="27">
      <c r="A27" s="68" t="s">
        <v>182</v>
      </c>
      <c r="D27" s="68" t="s">
        <v>25</v>
      </c>
    </row>
    <row r="28">
      <c r="A28" s="68" t="s">
        <v>540</v>
      </c>
      <c r="D28" s="68" t="s">
        <v>543</v>
      </c>
    </row>
    <row r="29">
      <c r="A29" s="68" t="s">
        <v>54</v>
      </c>
      <c r="D29" s="68" t="s">
        <v>542</v>
      </c>
    </row>
    <row r="30">
      <c r="A30" s="68" t="s">
        <v>403</v>
      </c>
      <c r="D30" s="68" t="s">
        <v>1025</v>
      </c>
    </row>
    <row r="31">
      <c r="A31" s="68" t="s">
        <v>69</v>
      </c>
      <c r="D31" s="68" t="s">
        <v>556</v>
      </c>
    </row>
    <row r="32">
      <c r="A32" s="68" t="s">
        <v>52</v>
      </c>
      <c r="D32" s="68" t="s">
        <v>295</v>
      </c>
    </row>
    <row r="33">
      <c r="A33" s="68" t="s">
        <v>18</v>
      </c>
      <c r="D33" s="68" t="s">
        <v>554</v>
      </c>
    </row>
    <row r="34">
      <c r="A34" s="68" t="s">
        <v>45</v>
      </c>
      <c r="D34" s="68" t="s">
        <v>545</v>
      </c>
    </row>
    <row r="35">
      <c r="A35" s="68" t="s">
        <v>501</v>
      </c>
      <c r="D35" s="68" t="s">
        <v>171</v>
      </c>
    </row>
    <row r="36">
      <c r="A36" s="68" t="s">
        <v>123</v>
      </c>
      <c r="D36" s="68" t="s">
        <v>546</v>
      </c>
    </row>
    <row r="38">
      <c r="D38" s="68" t="s">
        <v>1</v>
      </c>
      <c r="E38" s="68">
        <v>53.0</v>
      </c>
    </row>
    <row r="39">
      <c r="D39" s="68" t="s">
        <v>547</v>
      </c>
    </row>
    <row r="40">
      <c r="D40" s="68" t="s">
        <v>31</v>
      </c>
    </row>
    <row r="41">
      <c r="D41" s="68" t="s">
        <v>23</v>
      </c>
      <c r="E41" s="68">
        <v>73.5</v>
      </c>
    </row>
  </sheetData>
  <mergeCells count="8">
    <mergeCell ref="D1:E1"/>
    <mergeCell ref="T1:U1"/>
    <mergeCell ref="D7:E7"/>
    <mergeCell ref="T7:U7"/>
    <mergeCell ref="D11:E11"/>
    <mergeCell ref="T11:U11"/>
    <mergeCell ref="D20:E20"/>
    <mergeCell ref="T20:U20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12" max="12" width="73.25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>
      <c r="A3" s="342">
        <v>44806.0</v>
      </c>
      <c r="B3" s="343" t="s">
        <v>69</v>
      </c>
      <c r="C3" s="343" t="s">
        <v>85</v>
      </c>
      <c r="D3" s="344" t="s">
        <v>513</v>
      </c>
      <c r="E3" s="342">
        <v>44807.0</v>
      </c>
      <c r="F3" s="345">
        <v>0.20833333333333334</v>
      </c>
      <c r="G3" s="345">
        <v>0.375</v>
      </c>
      <c r="H3" s="343">
        <v>4.0</v>
      </c>
      <c r="I3" s="343">
        <v>0.0</v>
      </c>
      <c r="J3" s="343">
        <v>3.0</v>
      </c>
      <c r="K3" s="343">
        <v>1.0</v>
      </c>
      <c r="L3" s="68" t="s">
        <v>520</v>
      </c>
    </row>
    <row r="4">
      <c r="A4" s="342">
        <v>44812.0</v>
      </c>
      <c r="B4" s="343" t="s">
        <v>501</v>
      </c>
      <c r="C4" s="343" t="s">
        <v>23</v>
      </c>
      <c r="D4" s="344" t="s">
        <v>512</v>
      </c>
      <c r="E4" s="342">
        <v>44813.0</v>
      </c>
      <c r="F4" s="345">
        <v>0.25</v>
      </c>
      <c r="G4" s="345">
        <v>0.4583333333333333</v>
      </c>
      <c r="H4" s="343">
        <v>5.0</v>
      </c>
      <c r="I4" s="343">
        <v>0.0</v>
      </c>
      <c r="J4" s="343">
        <v>5.0</v>
      </c>
      <c r="K4" s="343">
        <v>0.0</v>
      </c>
      <c r="L4" s="68" t="s">
        <v>521</v>
      </c>
    </row>
    <row r="5">
      <c r="A5" s="338">
        <v>44819.0</v>
      </c>
      <c r="B5" s="68" t="s">
        <v>123</v>
      </c>
      <c r="C5" s="68" t="s">
        <v>23</v>
      </c>
      <c r="D5" s="234" t="s">
        <v>512</v>
      </c>
      <c r="E5" s="338">
        <v>44820.0</v>
      </c>
      <c r="F5" s="339">
        <v>0.020833333333333332</v>
      </c>
      <c r="G5" s="339">
        <v>0.25</v>
      </c>
      <c r="H5" s="68">
        <v>5.5</v>
      </c>
      <c r="I5" s="68">
        <v>0.0</v>
      </c>
      <c r="J5" s="68">
        <v>0.0</v>
      </c>
      <c r="K5" s="68">
        <v>5.5</v>
      </c>
    </row>
    <row r="6">
      <c r="A6" s="338">
        <v>44819.0</v>
      </c>
      <c r="B6" s="68" t="s">
        <v>52</v>
      </c>
      <c r="C6" s="68" t="s">
        <v>499</v>
      </c>
      <c r="D6" s="234" t="s">
        <v>512</v>
      </c>
      <c r="E6" s="338">
        <v>44820.0</v>
      </c>
      <c r="F6" s="339">
        <v>0.041666666666666664</v>
      </c>
      <c r="G6" s="339">
        <v>0.3333333333333333</v>
      </c>
      <c r="H6" s="68">
        <v>7.0</v>
      </c>
      <c r="I6" s="68">
        <v>0.0</v>
      </c>
      <c r="J6" s="68">
        <v>2.0</v>
      </c>
      <c r="K6" s="68">
        <v>5.0</v>
      </c>
    </row>
    <row r="7">
      <c r="A7" s="338">
        <v>44819.0</v>
      </c>
      <c r="B7" s="68" t="s">
        <v>45</v>
      </c>
      <c r="C7" s="68" t="s">
        <v>1</v>
      </c>
      <c r="D7" s="234" t="s">
        <v>512</v>
      </c>
      <c r="E7" s="338">
        <v>44820.0</v>
      </c>
      <c r="F7" s="339">
        <v>0.20833333333333334</v>
      </c>
      <c r="G7" s="339">
        <v>0.4583333333333333</v>
      </c>
      <c r="H7" s="68">
        <v>6.0</v>
      </c>
      <c r="I7" s="68">
        <v>0.0</v>
      </c>
      <c r="J7" s="68">
        <v>5.0</v>
      </c>
      <c r="K7" s="68">
        <v>1.0</v>
      </c>
    </row>
    <row r="8">
      <c r="A8" s="338">
        <v>44819.0</v>
      </c>
      <c r="B8" s="68" t="s">
        <v>50</v>
      </c>
      <c r="C8" s="68" t="s">
        <v>85</v>
      </c>
      <c r="D8" s="234" t="s">
        <v>512</v>
      </c>
      <c r="E8" s="338">
        <v>44820.0</v>
      </c>
      <c r="F8" s="339">
        <v>0.20833333333333334</v>
      </c>
      <c r="G8" s="339">
        <v>0.5416666666666666</v>
      </c>
      <c r="H8" s="68">
        <v>8.0</v>
      </c>
      <c r="I8" s="68">
        <v>0.0</v>
      </c>
      <c r="J8" s="68">
        <v>7.0</v>
      </c>
      <c r="K8" s="68">
        <v>1.0</v>
      </c>
    </row>
    <row r="9">
      <c r="A9" s="338">
        <v>44819.0</v>
      </c>
      <c r="B9" s="68" t="s">
        <v>501</v>
      </c>
      <c r="C9" s="68" t="s">
        <v>23</v>
      </c>
      <c r="D9" s="234" t="s">
        <v>512</v>
      </c>
      <c r="E9" s="338">
        <v>44820.0</v>
      </c>
      <c r="F9" s="339">
        <v>0.25</v>
      </c>
      <c r="G9" s="339">
        <v>0.4583333333333333</v>
      </c>
      <c r="H9" s="68">
        <v>5.0</v>
      </c>
      <c r="I9" s="68">
        <v>0.0</v>
      </c>
      <c r="J9" s="68">
        <v>5.0</v>
      </c>
      <c r="K9" s="68">
        <v>0.0</v>
      </c>
    </row>
    <row r="10">
      <c r="A10" s="338">
        <v>44819.0</v>
      </c>
      <c r="B10" s="68" t="s">
        <v>69</v>
      </c>
      <c r="C10" s="68" t="s">
        <v>85</v>
      </c>
      <c r="D10" s="234" t="s">
        <v>512</v>
      </c>
      <c r="E10" s="338">
        <v>44820.0</v>
      </c>
      <c r="F10" s="339">
        <v>0.25</v>
      </c>
      <c r="G10" s="339">
        <v>0.5416666666666666</v>
      </c>
      <c r="H10" s="68">
        <v>7.0</v>
      </c>
      <c r="I10" s="68">
        <v>0.0</v>
      </c>
      <c r="J10" s="68">
        <v>7.0</v>
      </c>
      <c r="K10" s="68">
        <v>0.0</v>
      </c>
    </row>
    <row r="11">
      <c r="A11" s="338">
        <v>44820.0</v>
      </c>
      <c r="B11" s="68" t="s">
        <v>54</v>
      </c>
      <c r="C11" s="68" t="s">
        <v>85</v>
      </c>
      <c r="D11" s="234" t="s">
        <v>512</v>
      </c>
      <c r="E11" s="338">
        <v>44820.0</v>
      </c>
      <c r="F11" s="339">
        <v>0.9166666666666666</v>
      </c>
      <c r="G11" s="339">
        <v>0.25</v>
      </c>
      <c r="H11" s="68">
        <v>8.0</v>
      </c>
      <c r="I11" s="68">
        <v>0.0</v>
      </c>
      <c r="J11" s="68">
        <v>0.0</v>
      </c>
      <c r="K11" s="68">
        <v>8.0</v>
      </c>
    </row>
    <row r="12">
      <c r="A12" s="338">
        <v>44820.0</v>
      </c>
      <c r="B12" s="68" t="s">
        <v>18</v>
      </c>
      <c r="C12" s="68" t="s">
        <v>1</v>
      </c>
      <c r="D12" s="234" t="s">
        <v>512</v>
      </c>
      <c r="E12" s="338">
        <v>44820.0</v>
      </c>
      <c r="F12" s="339">
        <v>0.9375</v>
      </c>
      <c r="G12" s="339">
        <v>0.20833333333333334</v>
      </c>
      <c r="H12" s="68">
        <v>6.5</v>
      </c>
      <c r="I12" s="68">
        <v>0.0</v>
      </c>
      <c r="J12" s="68">
        <v>0.0</v>
      </c>
      <c r="K12" s="68">
        <v>6.5</v>
      </c>
    </row>
    <row r="13">
      <c r="A13" s="338">
        <v>44820.0</v>
      </c>
      <c r="B13" s="68" t="s">
        <v>123</v>
      </c>
      <c r="C13" s="68" t="s">
        <v>23</v>
      </c>
      <c r="D13" s="234" t="s">
        <v>513</v>
      </c>
      <c r="E13" s="338">
        <v>44821.0</v>
      </c>
      <c r="F13" s="339">
        <v>0.020833333333333332</v>
      </c>
      <c r="G13" s="339">
        <v>0.25</v>
      </c>
      <c r="H13" s="68">
        <v>5.5</v>
      </c>
      <c r="I13" s="68">
        <v>0.0</v>
      </c>
      <c r="J13" s="68">
        <v>0.0</v>
      </c>
      <c r="K13" s="68">
        <v>5.5</v>
      </c>
    </row>
    <row r="14">
      <c r="A14" s="338">
        <v>44820.0</v>
      </c>
      <c r="B14" s="68" t="s">
        <v>52</v>
      </c>
      <c r="C14" s="68" t="s">
        <v>499</v>
      </c>
      <c r="D14" s="234" t="s">
        <v>513</v>
      </c>
      <c r="E14" s="338">
        <v>44821.0</v>
      </c>
      <c r="F14" s="339">
        <v>0.041666666666666664</v>
      </c>
      <c r="G14" s="339">
        <v>0.3333333333333333</v>
      </c>
      <c r="H14" s="68">
        <v>7.0</v>
      </c>
      <c r="I14" s="68">
        <v>0.0</v>
      </c>
      <c r="J14" s="68">
        <v>2.0</v>
      </c>
      <c r="K14" s="68">
        <v>5.0</v>
      </c>
    </row>
    <row r="15" ht="16.5" customHeight="1">
      <c r="A15" s="338">
        <v>44820.0</v>
      </c>
      <c r="B15" s="68" t="s">
        <v>45</v>
      </c>
      <c r="C15" s="68" t="s">
        <v>1</v>
      </c>
      <c r="D15" s="234" t="s">
        <v>513</v>
      </c>
      <c r="E15" s="338">
        <v>44821.0</v>
      </c>
      <c r="F15" s="339">
        <v>0.20833333333333334</v>
      </c>
      <c r="G15" s="339">
        <v>0.0</v>
      </c>
      <c r="H15" s="68">
        <v>7.0</v>
      </c>
      <c r="I15" s="68">
        <v>0.0</v>
      </c>
      <c r="J15" s="68">
        <v>6.0</v>
      </c>
      <c r="K15" s="68">
        <v>1.0</v>
      </c>
    </row>
    <row r="16" ht="16.5" customHeight="1">
      <c r="A16" s="338">
        <v>44820.0</v>
      </c>
      <c r="B16" s="68" t="s">
        <v>50</v>
      </c>
      <c r="C16" s="68" t="s">
        <v>85</v>
      </c>
      <c r="D16" s="234" t="s">
        <v>513</v>
      </c>
      <c r="E16" s="338">
        <v>44821.0</v>
      </c>
      <c r="F16" s="339">
        <v>0.25</v>
      </c>
      <c r="G16" s="339">
        <v>0.5833333333333334</v>
      </c>
      <c r="H16" s="68">
        <v>8.0</v>
      </c>
      <c r="I16" s="68">
        <v>0.0</v>
      </c>
      <c r="J16" s="68">
        <v>8.0</v>
      </c>
      <c r="K16" s="68">
        <v>0.0</v>
      </c>
    </row>
    <row r="17">
      <c r="A17" s="338">
        <v>44820.0</v>
      </c>
      <c r="B17" s="68" t="s">
        <v>501</v>
      </c>
      <c r="C17" s="68" t="s">
        <v>23</v>
      </c>
      <c r="D17" s="234" t="s">
        <v>513</v>
      </c>
      <c r="E17" s="338">
        <v>44821.0</v>
      </c>
      <c r="F17" s="339">
        <v>0.25</v>
      </c>
      <c r="G17" s="339">
        <v>0.4583333333333333</v>
      </c>
      <c r="H17" s="68">
        <v>5.0</v>
      </c>
      <c r="I17" s="68">
        <v>0.0</v>
      </c>
      <c r="J17" s="68">
        <v>5.0</v>
      </c>
      <c r="K17" s="68">
        <v>0.0</v>
      </c>
    </row>
    <row r="18">
      <c r="A18" s="338">
        <v>44820.0</v>
      </c>
      <c r="B18" s="68" t="s">
        <v>69</v>
      </c>
      <c r="C18" s="68" t="s">
        <v>85</v>
      </c>
      <c r="D18" s="234" t="s">
        <v>513</v>
      </c>
      <c r="E18" s="338">
        <v>44821.0</v>
      </c>
      <c r="F18" s="339">
        <v>0.20833333333333334</v>
      </c>
      <c r="G18" s="339">
        <v>0.5416666666666666</v>
      </c>
      <c r="H18" s="68">
        <v>8.0</v>
      </c>
      <c r="I18" s="68">
        <v>0.0</v>
      </c>
      <c r="J18" s="68">
        <v>7.0</v>
      </c>
      <c r="K18" s="68">
        <v>1.0</v>
      </c>
    </row>
    <row r="19">
      <c r="A19" s="338">
        <v>44821.0</v>
      </c>
      <c r="B19" s="68" t="s">
        <v>54</v>
      </c>
      <c r="C19" s="68" t="s">
        <v>85</v>
      </c>
      <c r="D19" s="234" t="s">
        <v>513</v>
      </c>
      <c r="E19" s="338">
        <v>44821.0</v>
      </c>
      <c r="F19" s="339">
        <v>0.9166666666666666</v>
      </c>
      <c r="G19" s="339">
        <v>0.25</v>
      </c>
      <c r="H19" s="68">
        <v>8.0</v>
      </c>
      <c r="I19" s="68">
        <v>0.0</v>
      </c>
      <c r="J19" s="68">
        <v>0.0</v>
      </c>
      <c r="K19" s="68">
        <v>8.0</v>
      </c>
    </row>
    <row r="20">
      <c r="A20" s="338">
        <v>44821.0</v>
      </c>
      <c r="B20" s="68" t="s">
        <v>18</v>
      </c>
      <c r="C20" s="68" t="s">
        <v>1</v>
      </c>
      <c r="D20" s="234" t="s">
        <v>513</v>
      </c>
      <c r="E20" s="338">
        <v>44821.0</v>
      </c>
      <c r="F20" s="339">
        <v>0.9375</v>
      </c>
      <c r="G20" s="339">
        <v>0.20833333333333334</v>
      </c>
      <c r="H20" s="68">
        <v>6.5</v>
      </c>
      <c r="I20" s="68">
        <v>0.0</v>
      </c>
      <c r="J20" s="68">
        <v>0.0</v>
      </c>
      <c r="K20" s="68">
        <v>6.5</v>
      </c>
    </row>
    <row r="21">
      <c r="A21" s="338">
        <v>44821.0</v>
      </c>
      <c r="B21" s="68" t="s">
        <v>123</v>
      </c>
      <c r="C21" s="68" t="s">
        <v>23</v>
      </c>
      <c r="D21" s="234" t="s">
        <v>498</v>
      </c>
      <c r="E21" s="338">
        <v>44822.0</v>
      </c>
      <c r="F21" s="339">
        <v>0.020833333333333332</v>
      </c>
      <c r="G21" s="339">
        <v>0.25</v>
      </c>
      <c r="H21" s="68">
        <v>5.5</v>
      </c>
      <c r="I21" s="68">
        <v>0.0</v>
      </c>
      <c r="J21" s="68">
        <v>0.0</v>
      </c>
      <c r="K21" s="68">
        <v>5.5</v>
      </c>
    </row>
    <row r="22">
      <c r="A22" s="338">
        <v>44821.0</v>
      </c>
      <c r="B22" s="68" t="s">
        <v>52</v>
      </c>
      <c r="C22" s="68" t="s">
        <v>499</v>
      </c>
      <c r="D22" s="234" t="s">
        <v>498</v>
      </c>
      <c r="E22" s="338">
        <v>44822.0</v>
      </c>
      <c r="F22" s="68">
        <v>0.0</v>
      </c>
      <c r="G22" s="68">
        <v>0.0</v>
      </c>
      <c r="H22" s="68">
        <v>0.0</v>
      </c>
      <c r="I22" s="68">
        <v>0.0</v>
      </c>
      <c r="J22" s="68">
        <v>0.0</v>
      </c>
      <c r="K22" s="68">
        <v>0.0</v>
      </c>
      <c r="L22" s="68" t="s">
        <v>25</v>
      </c>
    </row>
    <row r="23">
      <c r="A23" s="338">
        <v>44821.0</v>
      </c>
      <c r="B23" s="68" t="s">
        <v>45</v>
      </c>
      <c r="C23" s="68" t="s">
        <v>1</v>
      </c>
      <c r="D23" s="234" t="s">
        <v>498</v>
      </c>
      <c r="E23" s="338">
        <v>44822.0</v>
      </c>
      <c r="F23" s="339">
        <v>0.20833333333333334</v>
      </c>
      <c r="G23" s="339">
        <v>0.0</v>
      </c>
      <c r="H23" s="68">
        <v>7.0</v>
      </c>
      <c r="I23" s="68">
        <v>0.0</v>
      </c>
      <c r="J23" s="68">
        <v>6.0</v>
      </c>
      <c r="K23" s="68">
        <v>1.0</v>
      </c>
    </row>
    <row r="24">
      <c r="A24" s="338">
        <v>44821.0</v>
      </c>
      <c r="B24" s="68" t="s">
        <v>50</v>
      </c>
      <c r="C24" s="68" t="s">
        <v>85</v>
      </c>
      <c r="D24" s="234" t="s">
        <v>498</v>
      </c>
      <c r="E24" s="338">
        <v>44822.0</v>
      </c>
      <c r="F24" s="339">
        <v>0.25</v>
      </c>
      <c r="G24" s="339">
        <v>0.5833333333333334</v>
      </c>
      <c r="H24" s="68">
        <v>8.0</v>
      </c>
      <c r="I24" s="68">
        <v>0.0</v>
      </c>
      <c r="J24" s="68">
        <v>8.0</v>
      </c>
      <c r="K24" s="68">
        <v>0.0</v>
      </c>
    </row>
    <row r="25">
      <c r="A25" s="338">
        <v>44821.0</v>
      </c>
      <c r="B25" s="68" t="s">
        <v>501</v>
      </c>
      <c r="C25" s="68" t="s">
        <v>23</v>
      </c>
      <c r="D25" s="234" t="s">
        <v>498</v>
      </c>
      <c r="E25" s="338">
        <v>44822.0</v>
      </c>
      <c r="F25" s="339">
        <v>0.25</v>
      </c>
      <c r="G25" s="339">
        <v>0.4583333333333333</v>
      </c>
      <c r="H25" s="68">
        <v>5.0</v>
      </c>
      <c r="I25" s="68">
        <v>0.0</v>
      </c>
      <c r="J25" s="68">
        <v>5.0</v>
      </c>
      <c r="K25" s="68">
        <v>0.0</v>
      </c>
    </row>
    <row r="26">
      <c r="A26" s="338">
        <v>44821.0</v>
      </c>
      <c r="B26" s="68" t="s">
        <v>69</v>
      </c>
      <c r="C26" s="68" t="s">
        <v>85</v>
      </c>
      <c r="D26" s="234" t="s">
        <v>498</v>
      </c>
      <c r="E26" s="338">
        <v>44822.0</v>
      </c>
      <c r="F26" s="339">
        <v>0.20833333333333334</v>
      </c>
      <c r="G26" s="339">
        <v>0.5416666666666666</v>
      </c>
      <c r="H26" s="68">
        <v>8.0</v>
      </c>
      <c r="I26" s="68">
        <v>0.0</v>
      </c>
      <c r="J26" s="68">
        <v>7.0</v>
      </c>
      <c r="K26" s="68">
        <v>1.0</v>
      </c>
    </row>
    <row r="27">
      <c r="A27" s="338">
        <v>44822.0</v>
      </c>
      <c r="B27" s="68" t="s">
        <v>54</v>
      </c>
      <c r="C27" s="68" t="s">
        <v>85</v>
      </c>
      <c r="D27" s="234" t="s">
        <v>498</v>
      </c>
      <c r="E27" s="338">
        <v>44822.0</v>
      </c>
      <c r="F27" s="339">
        <v>0.9375</v>
      </c>
      <c r="G27" s="339">
        <v>0.20833333333333334</v>
      </c>
      <c r="H27" s="68">
        <v>6.5</v>
      </c>
      <c r="I27" s="68">
        <v>0.0</v>
      </c>
      <c r="J27" s="68">
        <v>0.0</v>
      </c>
      <c r="K27" s="68">
        <v>6.5</v>
      </c>
    </row>
    <row r="28">
      <c r="A28" s="338">
        <v>44822.0</v>
      </c>
      <c r="B28" s="68" t="s">
        <v>18</v>
      </c>
      <c r="C28" s="68" t="s">
        <v>1</v>
      </c>
      <c r="D28" s="234" t="s">
        <v>498</v>
      </c>
      <c r="E28" s="338">
        <v>44822.0</v>
      </c>
      <c r="F28" s="68">
        <v>0.0</v>
      </c>
      <c r="G28" s="68">
        <v>0.0</v>
      </c>
      <c r="H28" s="68">
        <v>0.0</v>
      </c>
      <c r="I28" s="68">
        <v>0.0</v>
      </c>
      <c r="J28" s="68">
        <v>0.0</v>
      </c>
      <c r="K28" s="68">
        <v>0.0</v>
      </c>
      <c r="L28" s="68" t="s">
        <v>25</v>
      </c>
    </row>
    <row r="29">
      <c r="A29" s="338">
        <v>44822.0</v>
      </c>
      <c r="B29" s="68" t="s">
        <v>123</v>
      </c>
      <c r="C29" s="68" t="s">
        <v>23</v>
      </c>
      <c r="D29" s="234" t="s">
        <v>500</v>
      </c>
      <c r="E29" s="338">
        <v>44823.0</v>
      </c>
      <c r="F29" s="339">
        <v>0.020833333333333332</v>
      </c>
      <c r="G29" s="339">
        <v>0.25</v>
      </c>
      <c r="H29" s="68">
        <v>5.5</v>
      </c>
      <c r="I29" s="68">
        <v>0.0</v>
      </c>
      <c r="J29" s="68">
        <v>0.0</v>
      </c>
      <c r="K29" s="68">
        <v>5.5</v>
      </c>
    </row>
    <row r="30">
      <c r="A30" s="338">
        <v>44822.0</v>
      </c>
      <c r="B30" s="68" t="s">
        <v>52</v>
      </c>
      <c r="C30" s="68" t="s">
        <v>499</v>
      </c>
      <c r="D30" s="234" t="s">
        <v>500</v>
      </c>
      <c r="E30" s="338">
        <v>44823.0</v>
      </c>
      <c r="F30" s="339">
        <v>0.20833333333333334</v>
      </c>
      <c r="G30" s="339">
        <v>0.4583333333333333</v>
      </c>
      <c r="H30" s="68">
        <v>6.0</v>
      </c>
      <c r="I30" s="68">
        <v>0.0</v>
      </c>
      <c r="J30" s="68">
        <v>5.0</v>
      </c>
      <c r="K30" s="68">
        <v>1.0</v>
      </c>
    </row>
    <row r="31">
      <c r="A31" s="338">
        <v>44822.0</v>
      </c>
      <c r="B31" s="68" t="s">
        <v>45</v>
      </c>
      <c r="C31" s="68" t="s">
        <v>1</v>
      </c>
      <c r="D31" s="234" t="s">
        <v>500</v>
      </c>
      <c r="E31" s="338">
        <v>44823.0</v>
      </c>
      <c r="F31" s="68">
        <v>0.0</v>
      </c>
      <c r="G31" s="68">
        <v>0.0</v>
      </c>
      <c r="H31" s="68">
        <v>0.0</v>
      </c>
      <c r="I31" s="68">
        <v>0.0</v>
      </c>
      <c r="J31" s="68">
        <v>0.0</v>
      </c>
      <c r="K31" s="68">
        <v>0.0</v>
      </c>
      <c r="L31" s="68" t="s">
        <v>25</v>
      </c>
    </row>
    <row r="32">
      <c r="A32" s="338">
        <v>44822.0</v>
      </c>
      <c r="B32" s="68" t="s">
        <v>50</v>
      </c>
      <c r="C32" s="68" t="s">
        <v>85</v>
      </c>
      <c r="D32" s="234" t="s">
        <v>500</v>
      </c>
      <c r="E32" s="338">
        <v>44823.0</v>
      </c>
      <c r="F32" s="339">
        <v>0.20833333333333334</v>
      </c>
      <c r="G32" s="339">
        <v>0.0</v>
      </c>
      <c r="H32" s="68">
        <v>7.0</v>
      </c>
      <c r="I32" s="68">
        <v>0.0</v>
      </c>
      <c r="J32" s="68">
        <v>6.0</v>
      </c>
      <c r="K32" s="68">
        <v>1.0</v>
      </c>
    </row>
    <row r="33">
      <c r="A33" s="338">
        <v>44822.0</v>
      </c>
      <c r="B33" s="68" t="s">
        <v>501</v>
      </c>
      <c r="C33" s="68" t="s">
        <v>23</v>
      </c>
      <c r="D33" s="234" t="s">
        <v>500</v>
      </c>
      <c r="E33" s="338">
        <v>44823.0</v>
      </c>
      <c r="F33" s="339">
        <v>0.25</v>
      </c>
      <c r="G33" s="339">
        <v>0.4583333333333333</v>
      </c>
      <c r="H33" s="68">
        <v>5.0</v>
      </c>
      <c r="I33" s="68">
        <v>0.0</v>
      </c>
      <c r="J33" s="68">
        <v>5.0</v>
      </c>
      <c r="K33" s="68">
        <v>0.0</v>
      </c>
    </row>
    <row r="34">
      <c r="A34" s="338">
        <v>44822.0</v>
      </c>
      <c r="B34" s="68" t="s">
        <v>69</v>
      </c>
      <c r="C34" s="68" t="s">
        <v>85</v>
      </c>
      <c r="D34" s="234" t="s">
        <v>500</v>
      </c>
      <c r="E34" s="338">
        <v>44823.0</v>
      </c>
      <c r="F34" s="68">
        <v>0.0</v>
      </c>
      <c r="G34" s="68">
        <v>0.0</v>
      </c>
      <c r="H34" s="68">
        <v>0.0</v>
      </c>
      <c r="I34" s="68">
        <v>0.0</v>
      </c>
      <c r="J34" s="68">
        <v>0.0</v>
      </c>
      <c r="K34" s="68">
        <v>0.0</v>
      </c>
      <c r="L34" s="68" t="s">
        <v>25</v>
      </c>
    </row>
    <row r="35">
      <c r="A35" s="338">
        <v>44823.0</v>
      </c>
      <c r="B35" s="68" t="s">
        <v>54</v>
      </c>
      <c r="C35" s="68" t="s">
        <v>85</v>
      </c>
      <c r="D35" s="234" t="s">
        <v>500</v>
      </c>
      <c r="E35" s="338">
        <v>44823.0</v>
      </c>
      <c r="F35" s="339">
        <v>0.9166666666666666</v>
      </c>
      <c r="G35" s="339">
        <v>0.25</v>
      </c>
      <c r="H35" s="68">
        <v>8.0</v>
      </c>
      <c r="I35" s="68">
        <v>0.0</v>
      </c>
      <c r="J35" s="68">
        <v>0.0</v>
      </c>
      <c r="K35" s="68">
        <v>8.0</v>
      </c>
    </row>
    <row r="36">
      <c r="A36" s="338">
        <v>44823.0</v>
      </c>
      <c r="B36" s="68" t="s">
        <v>18</v>
      </c>
      <c r="C36" s="68" t="s">
        <v>1</v>
      </c>
      <c r="D36" s="234" t="s">
        <v>500</v>
      </c>
      <c r="E36" s="338">
        <v>44823.0</v>
      </c>
      <c r="F36" s="339">
        <v>0.9375</v>
      </c>
      <c r="G36" s="339">
        <v>0.125</v>
      </c>
      <c r="H36" s="68">
        <v>4.5</v>
      </c>
      <c r="I36" s="68">
        <v>0.0</v>
      </c>
      <c r="J36" s="68">
        <v>0.0</v>
      </c>
      <c r="K36" s="68">
        <v>4.5</v>
      </c>
    </row>
    <row r="37">
      <c r="A37" s="338">
        <v>44823.0</v>
      </c>
      <c r="B37" s="68" t="s">
        <v>52</v>
      </c>
      <c r="C37" s="68" t="s">
        <v>499</v>
      </c>
      <c r="D37" s="234" t="s">
        <v>500</v>
      </c>
      <c r="E37" s="338">
        <v>44823.0</v>
      </c>
      <c r="F37" s="339">
        <v>0.9583333333333334</v>
      </c>
      <c r="G37" s="339">
        <v>0.125</v>
      </c>
      <c r="H37" s="68">
        <v>4.0</v>
      </c>
      <c r="I37" s="68">
        <v>0.0</v>
      </c>
      <c r="J37" s="68">
        <v>0.0</v>
      </c>
      <c r="K37" s="68">
        <v>4.0</v>
      </c>
    </row>
    <row r="38">
      <c r="A38" s="338">
        <v>44823.0</v>
      </c>
      <c r="B38" s="68" t="s">
        <v>123</v>
      </c>
      <c r="C38" s="68" t="s">
        <v>23</v>
      </c>
      <c r="D38" s="234" t="s">
        <v>507</v>
      </c>
      <c r="E38" s="338">
        <v>44824.0</v>
      </c>
      <c r="F38" s="339">
        <v>0.020833333333333332</v>
      </c>
      <c r="G38" s="339">
        <v>0.125</v>
      </c>
      <c r="H38" s="68">
        <v>2.5</v>
      </c>
      <c r="I38" s="68">
        <v>0.0</v>
      </c>
      <c r="J38" s="68">
        <v>0.0</v>
      </c>
      <c r="K38" s="68">
        <v>2.5</v>
      </c>
      <c r="L38" s="68" t="s">
        <v>1026</v>
      </c>
    </row>
    <row r="39">
      <c r="A39" s="338">
        <v>44823.0</v>
      </c>
      <c r="B39" s="68" t="s">
        <v>52</v>
      </c>
      <c r="C39" s="68" t="s">
        <v>23</v>
      </c>
      <c r="D39" s="234" t="s">
        <v>507</v>
      </c>
      <c r="E39" s="338">
        <v>44824.0</v>
      </c>
      <c r="F39" s="339">
        <v>0.125</v>
      </c>
      <c r="G39" s="339">
        <v>0.25</v>
      </c>
      <c r="H39" s="68">
        <v>3.0</v>
      </c>
      <c r="I39" s="68">
        <v>0.0</v>
      </c>
      <c r="J39" s="68">
        <v>0.0</v>
      </c>
      <c r="K39" s="68">
        <v>3.0</v>
      </c>
      <c r="L39" s="68" t="s">
        <v>263</v>
      </c>
    </row>
    <row r="40">
      <c r="A40" s="338">
        <v>44823.0</v>
      </c>
      <c r="B40" s="68" t="s">
        <v>45</v>
      </c>
      <c r="C40" s="68" t="s">
        <v>23</v>
      </c>
      <c r="D40" s="234" t="s">
        <v>507</v>
      </c>
      <c r="E40" s="338">
        <v>44824.0</v>
      </c>
      <c r="F40" s="339">
        <v>0.25</v>
      </c>
      <c r="G40" s="339">
        <v>0.4583333333333333</v>
      </c>
      <c r="H40" s="68">
        <v>5.0</v>
      </c>
      <c r="I40" s="68">
        <v>0.0</v>
      </c>
      <c r="J40" s="68">
        <v>5.0</v>
      </c>
      <c r="K40" s="68">
        <v>0.0</v>
      </c>
    </row>
    <row r="41">
      <c r="A41" s="338">
        <v>44823.0</v>
      </c>
      <c r="B41" s="68" t="s">
        <v>501</v>
      </c>
      <c r="C41" s="68" t="s">
        <v>23</v>
      </c>
      <c r="D41" s="234" t="s">
        <v>507</v>
      </c>
      <c r="E41" s="338">
        <v>44824.0</v>
      </c>
      <c r="F41" s="68">
        <v>0.0</v>
      </c>
      <c r="G41" s="68">
        <v>0.0</v>
      </c>
      <c r="H41" s="68">
        <v>0.0</v>
      </c>
      <c r="I41" s="68">
        <v>0.0</v>
      </c>
      <c r="J41" s="68">
        <v>0.0</v>
      </c>
      <c r="K41" s="68">
        <v>0.0</v>
      </c>
      <c r="L41" s="68" t="s">
        <v>25</v>
      </c>
    </row>
    <row r="42">
      <c r="A42" s="338">
        <v>44823.0</v>
      </c>
      <c r="B42" s="68" t="s">
        <v>403</v>
      </c>
      <c r="C42" s="68" t="s">
        <v>85</v>
      </c>
      <c r="D42" s="234" t="s">
        <v>507</v>
      </c>
      <c r="E42" s="338">
        <v>44824.0</v>
      </c>
      <c r="F42" s="339">
        <v>0.20833333333333334</v>
      </c>
      <c r="G42" s="339">
        <v>0.5416666666666666</v>
      </c>
      <c r="H42" s="68">
        <v>8.0</v>
      </c>
      <c r="I42" s="68">
        <v>0.0</v>
      </c>
      <c r="J42" s="68">
        <v>7.0</v>
      </c>
      <c r="K42" s="68">
        <v>1.0</v>
      </c>
    </row>
    <row r="43">
      <c r="A43" s="338">
        <v>44823.0</v>
      </c>
      <c r="B43" s="68" t="s">
        <v>69</v>
      </c>
      <c r="C43" s="68" t="s">
        <v>85</v>
      </c>
      <c r="D43" s="234" t="s">
        <v>507</v>
      </c>
      <c r="E43" s="338">
        <v>44824.0</v>
      </c>
      <c r="F43" s="339">
        <v>0.25</v>
      </c>
      <c r="G43" s="339">
        <v>0.5416666666666666</v>
      </c>
      <c r="H43" s="68">
        <v>7.0</v>
      </c>
      <c r="I43" s="68">
        <v>0.0</v>
      </c>
      <c r="J43" s="68">
        <v>7.0</v>
      </c>
      <c r="K43" s="68">
        <v>0.0</v>
      </c>
    </row>
    <row r="44">
      <c r="A44" s="338">
        <v>44824.0</v>
      </c>
      <c r="B44" s="68" t="s">
        <v>50</v>
      </c>
      <c r="C44" s="68" t="s">
        <v>85</v>
      </c>
      <c r="D44" s="234" t="s">
        <v>507</v>
      </c>
      <c r="E44" s="338">
        <v>44824.0</v>
      </c>
      <c r="F44" s="68">
        <v>0.0</v>
      </c>
      <c r="G44" s="68">
        <v>0.0</v>
      </c>
      <c r="H44" s="68">
        <v>0.0</v>
      </c>
      <c r="I44" s="68">
        <v>0.0</v>
      </c>
      <c r="J44" s="68">
        <v>0.0</v>
      </c>
      <c r="K44" s="68">
        <v>0.0</v>
      </c>
      <c r="L44" s="68" t="s">
        <v>25</v>
      </c>
    </row>
    <row r="45">
      <c r="A45" s="338">
        <v>44824.0</v>
      </c>
      <c r="B45" s="68" t="s">
        <v>54</v>
      </c>
      <c r="C45" s="68" t="s">
        <v>85</v>
      </c>
      <c r="D45" s="234" t="s">
        <v>507</v>
      </c>
      <c r="E45" s="338">
        <v>44824.0</v>
      </c>
      <c r="F45" s="339">
        <v>0.9166666666666666</v>
      </c>
      <c r="G45" s="339">
        <v>0.25</v>
      </c>
      <c r="H45" s="68">
        <v>8.0</v>
      </c>
      <c r="I45" s="68">
        <v>0.0</v>
      </c>
      <c r="J45" s="68">
        <v>0.0</v>
      </c>
      <c r="K45" s="68">
        <v>8.0</v>
      </c>
    </row>
    <row r="46">
      <c r="A46" s="338">
        <v>44824.0</v>
      </c>
      <c r="B46" s="68" t="s">
        <v>18</v>
      </c>
      <c r="C46" s="68" t="s">
        <v>1</v>
      </c>
      <c r="D46" s="234" t="s">
        <v>507</v>
      </c>
      <c r="E46" s="338">
        <v>44824.0</v>
      </c>
      <c r="F46" s="339">
        <v>0.9375</v>
      </c>
      <c r="G46" s="339">
        <v>0.125</v>
      </c>
      <c r="H46" s="68">
        <v>4.5</v>
      </c>
      <c r="I46" s="68">
        <v>0.0</v>
      </c>
      <c r="J46" s="68">
        <v>0.0</v>
      </c>
      <c r="K46" s="68">
        <v>4.5</v>
      </c>
    </row>
    <row r="47">
      <c r="A47" s="338">
        <v>44824.0</v>
      </c>
      <c r="B47" s="68" t="s">
        <v>52</v>
      </c>
      <c r="C47" s="68" t="s">
        <v>499</v>
      </c>
      <c r="D47" s="234" t="s">
        <v>507</v>
      </c>
      <c r="E47" s="338">
        <v>44824.0</v>
      </c>
      <c r="F47" s="339">
        <v>0.9583333333333334</v>
      </c>
      <c r="G47" s="339">
        <v>0.08333333333333333</v>
      </c>
      <c r="H47" s="68">
        <v>3.0</v>
      </c>
      <c r="I47" s="68">
        <v>0.0</v>
      </c>
      <c r="J47" s="68">
        <v>0.0</v>
      </c>
      <c r="K47" s="68">
        <v>3.0</v>
      </c>
    </row>
    <row r="48">
      <c r="A48" s="338">
        <v>44824.0</v>
      </c>
      <c r="B48" s="68" t="s">
        <v>501</v>
      </c>
      <c r="C48" s="68" t="s">
        <v>23</v>
      </c>
      <c r="D48" s="234" t="s">
        <v>509</v>
      </c>
      <c r="E48" s="338">
        <v>44825.0</v>
      </c>
      <c r="F48" s="339">
        <v>0.020833333333333332</v>
      </c>
      <c r="G48" s="339">
        <v>0.08333333333333333</v>
      </c>
      <c r="H48" s="68">
        <v>1.5</v>
      </c>
      <c r="I48" s="68">
        <v>0.0</v>
      </c>
      <c r="J48" s="68">
        <v>0.0</v>
      </c>
      <c r="K48" s="68">
        <v>1.5</v>
      </c>
      <c r="L48" s="68" t="s">
        <v>1026</v>
      </c>
    </row>
    <row r="49">
      <c r="A49" s="338">
        <v>44824.0</v>
      </c>
      <c r="B49" s="68" t="s">
        <v>52</v>
      </c>
      <c r="C49" s="68" t="s">
        <v>23</v>
      </c>
      <c r="D49" s="234" t="s">
        <v>509</v>
      </c>
      <c r="E49" s="338">
        <v>44825.0</v>
      </c>
      <c r="F49" s="339">
        <v>0.08333333333333333</v>
      </c>
      <c r="G49" s="339">
        <v>0.25</v>
      </c>
      <c r="H49" s="68">
        <v>4.0</v>
      </c>
      <c r="I49" s="68">
        <v>0.0</v>
      </c>
      <c r="J49" s="68">
        <v>0.0</v>
      </c>
      <c r="K49" s="68">
        <v>4.0</v>
      </c>
    </row>
    <row r="50">
      <c r="A50" s="338">
        <v>44824.0</v>
      </c>
      <c r="B50" s="68" t="s">
        <v>123</v>
      </c>
      <c r="C50" s="68" t="s">
        <v>23</v>
      </c>
      <c r="D50" s="234" t="s">
        <v>509</v>
      </c>
      <c r="E50" s="338">
        <v>44825.0</v>
      </c>
      <c r="F50" s="68">
        <v>0.0</v>
      </c>
      <c r="G50" s="68">
        <v>0.0</v>
      </c>
      <c r="H50" s="68">
        <v>0.0</v>
      </c>
      <c r="I50" s="68">
        <v>0.0</v>
      </c>
      <c r="J50" s="68">
        <v>0.0</v>
      </c>
      <c r="K50" s="68">
        <v>0.0</v>
      </c>
      <c r="L50" s="68" t="s">
        <v>25</v>
      </c>
    </row>
    <row r="51">
      <c r="A51" s="338">
        <v>44824.0</v>
      </c>
      <c r="B51" s="68" t="s">
        <v>45</v>
      </c>
      <c r="C51" s="68" t="s">
        <v>23</v>
      </c>
      <c r="D51" s="234" t="s">
        <v>509</v>
      </c>
      <c r="E51" s="338">
        <v>44825.0</v>
      </c>
      <c r="F51" s="339">
        <v>0.25</v>
      </c>
      <c r="G51" s="339">
        <v>0.4583333333333333</v>
      </c>
      <c r="H51" s="68">
        <v>5.0</v>
      </c>
      <c r="I51" s="68">
        <v>0.0</v>
      </c>
      <c r="J51" s="68">
        <v>5.0</v>
      </c>
      <c r="K51" s="68">
        <v>0.0</v>
      </c>
    </row>
    <row r="52">
      <c r="A52" s="338">
        <v>44824.0</v>
      </c>
      <c r="B52" s="68" t="s">
        <v>403</v>
      </c>
      <c r="C52" s="68" t="s">
        <v>85</v>
      </c>
      <c r="D52" s="234" t="s">
        <v>509</v>
      </c>
      <c r="E52" s="338">
        <v>44825.0</v>
      </c>
      <c r="F52" s="339">
        <v>0.20833333333333334</v>
      </c>
      <c r="G52" s="339">
        <v>0.5416666666666666</v>
      </c>
      <c r="H52" s="68">
        <v>8.0</v>
      </c>
      <c r="I52" s="68">
        <v>0.0</v>
      </c>
      <c r="J52" s="68">
        <v>7.0</v>
      </c>
      <c r="K52" s="68">
        <v>1.0</v>
      </c>
    </row>
    <row r="53">
      <c r="A53" s="338">
        <v>44824.0</v>
      </c>
      <c r="B53" s="68" t="s">
        <v>69</v>
      </c>
      <c r="C53" s="68" t="s">
        <v>85</v>
      </c>
      <c r="D53" s="234" t="s">
        <v>509</v>
      </c>
      <c r="E53" s="338">
        <v>44825.0</v>
      </c>
      <c r="F53" s="339">
        <v>0.25</v>
      </c>
      <c r="G53" s="339">
        <v>0.5416666666666666</v>
      </c>
      <c r="H53" s="68">
        <v>7.0</v>
      </c>
      <c r="I53" s="68">
        <v>0.0</v>
      </c>
      <c r="J53" s="68">
        <v>7.0</v>
      </c>
      <c r="K53" s="68">
        <v>0.0</v>
      </c>
    </row>
    <row r="54">
      <c r="A54" s="338">
        <v>44825.0</v>
      </c>
      <c r="B54" s="68" t="s">
        <v>54</v>
      </c>
      <c r="C54" s="68" t="s">
        <v>85</v>
      </c>
      <c r="D54" s="234" t="s">
        <v>509</v>
      </c>
      <c r="E54" s="338">
        <v>44825.0</v>
      </c>
      <c r="F54" s="68">
        <v>0.0</v>
      </c>
      <c r="G54" s="68">
        <v>0.0</v>
      </c>
      <c r="H54" s="68">
        <v>0.0</v>
      </c>
      <c r="I54" s="68">
        <v>0.0</v>
      </c>
      <c r="J54" s="68">
        <v>0.0</v>
      </c>
      <c r="K54" s="68">
        <v>0.0</v>
      </c>
      <c r="L54" s="68" t="s">
        <v>25</v>
      </c>
    </row>
    <row r="55">
      <c r="A55" s="338">
        <v>44825.0</v>
      </c>
      <c r="B55" s="68" t="s">
        <v>50</v>
      </c>
      <c r="C55" s="68" t="s">
        <v>85</v>
      </c>
      <c r="D55" s="234" t="s">
        <v>509</v>
      </c>
      <c r="E55" s="338">
        <v>44825.0</v>
      </c>
      <c r="F55" s="339">
        <v>0.9166666666666666</v>
      </c>
      <c r="G55" s="339">
        <v>0.25</v>
      </c>
      <c r="H55" s="68">
        <v>8.0</v>
      </c>
      <c r="I55" s="68">
        <v>0.0</v>
      </c>
      <c r="J55" s="68">
        <v>0.0</v>
      </c>
      <c r="K55" s="68">
        <v>8.0</v>
      </c>
    </row>
    <row r="56">
      <c r="A56" s="338">
        <v>44825.0</v>
      </c>
      <c r="B56" s="68" t="s">
        <v>18</v>
      </c>
      <c r="C56" s="68" t="s">
        <v>1</v>
      </c>
      <c r="D56" s="234" t="s">
        <v>509</v>
      </c>
      <c r="E56" s="338">
        <v>44825.0</v>
      </c>
      <c r="F56" s="339">
        <v>0.9375</v>
      </c>
      <c r="G56" s="339">
        <v>0.125</v>
      </c>
      <c r="H56" s="68">
        <v>4.5</v>
      </c>
      <c r="I56" s="68">
        <v>0.0</v>
      </c>
      <c r="J56" s="68">
        <v>0.0</v>
      </c>
      <c r="K56" s="68">
        <v>4.5</v>
      </c>
    </row>
    <row r="57">
      <c r="A57" s="338">
        <v>44825.0</v>
      </c>
      <c r="B57" s="68" t="s">
        <v>123</v>
      </c>
      <c r="C57" s="68" t="s">
        <v>23</v>
      </c>
      <c r="D57" s="234" t="s">
        <v>510</v>
      </c>
      <c r="E57" s="338">
        <v>44826.0</v>
      </c>
      <c r="F57" s="339">
        <v>0.020833333333333332</v>
      </c>
      <c r="G57" s="339">
        <v>0.25</v>
      </c>
      <c r="H57" s="68">
        <v>5.5</v>
      </c>
      <c r="I57" s="68">
        <v>0.0</v>
      </c>
      <c r="J57" s="68">
        <v>0.0</v>
      </c>
      <c r="K57" s="68">
        <v>5.5</v>
      </c>
    </row>
    <row r="58">
      <c r="A58" s="338">
        <v>44825.0</v>
      </c>
      <c r="B58" s="68" t="s">
        <v>52</v>
      </c>
      <c r="C58" s="68" t="s">
        <v>499</v>
      </c>
      <c r="D58" s="234" t="s">
        <v>510</v>
      </c>
      <c r="E58" s="338">
        <v>44826.0</v>
      </c>
      <c r="F58" s="339">
        <v>0.125</v>
      </c>
      <c r="G58" s="339">
        <v>0.2916666666666667</v>
      </c>
      <c r="H58" s="68">
        <v>4.0</v>
      </c>
      <c r="I58" s="68">
        <v>0.0</v>
      </c>
      <c r="J58" s="68">
        <v>0.0</v>
      </c>
      <c r="K58" s="68">
        <v>4.0</v>
      </c>
    </row>
    <row r="59">
      <c r="A59" s="338">
        <v>44825.0</v>
      </c>
      <c r="B59" s="68" t="s">
        <v>501</v>
      </c>
      <c r="C59" s="68" t="s">
        <v>23</v>
      </c>
      <c r="D59" s="234" t="s">
        <v>510</v>
      </c>
      <c r="E59" s="338">
        <v>44826.0</v>
      </c>
      <c r="F59" s="339">
        <v>0.25</v>
      </c>
      <c r="G59" s="339">
        <v>0.4583333333333333</v>
      </c>
      <c r="H59" s="68">
        <v>5.0</v>
      </c>
      <c r="I59" s="68">
        <v>0.0</v>
      </c>
      <c r="J59" s="68">
        <v>5.0</v>
      </c>
      <c r="K59" s="68">
        <v>0.0</v>
      </c>
    </row>
    <row r="60">
      <c r="A60" s="338">
        <v>44825.0</v>
      </c>
      <c r="B60" s="68" t="s">
        <v>366</v>
      </c>
      <c r="C60" s="68" t="s">
        <v>85</v>
      </c>
      <c r="D60" s="234" t="s">
        <v>510</v>
      </c>
      <c r="E60" s="338">
        <v>44826.0</v>
      </c>
      <c r="F60" s="339">
        <v>0.20833333333333334</v>
      </c>
      <c r="G60" s="339">
        <v>0.5</v>
      </c>
      <c r="H60" s="68">
        <v>7.0</v>
      </c>
      <c r="I60" s="68">
        <v>0.0</v>
      </c>
      <c r="J60" s="68">
        <v>6.0</v>
      </c>
      <c r="K60" s="68">
        <v>1.0</v>
      </c>
    </row>
    <row r="61">
      <c r="A61" s="338">
        <v>44825.0</v>
      </c>
      <c r="B61" s="68" t="s">
        <v>403</v>
      </c>
      <c r="C61" s="68" t="s">
        <v>85</v>
      </c>
      <c r="D61" s="234" t="s">
        <v>510</v>
      </c>
      <c r="E61" s="338">
        <v>44826.0</v>
      </c>
      <c r="F61" s="68">
        <v>0.0</v>
      </c>
      <c r="G61" s="68">
        <v>0.0</v>
      </c>
      <c r="H61" s="68">
        <v>0.0</v>
      </c>
      <c r="I61" s="68">
        <v>0.0</v>
      </c>
      <c r="J61" s="68">
        <v>0.0</v>
      </c>
      <c r="K61" s="68">
        <v>0.0</v>
      </c>
      <c r="L61" s="68" t="s">
        <v>25</v>
      </c>
    </row>
    <row r="62">
      <c r="A62" s="338">
        <v>44825.0</v>
      </c>
      <c r="B62" s="68" t="s">
        <v>69</v>
      </c>
      <c r="C62" s="68" t="s">
        <v>85</v>
      </c>
      <c r="D62" s="234" t="s">
        <v>510</v>
      </c>
      <c r="E62" s="338">
        <v>44826.0</v>
      </c>
      <c r="F62" s="339">
        <v>0.25</v>
      </c>
      <c r="G62" s="339">
        <v>0.5416666666666666</v>
      </c>
      <c r="H62" s="68">
        <v>7.0</v>
      </c>
      <c r="I62" s="68">
        <v>0.0</v>
      </c>
      <c r="J62" s="68">
        <v>7.0</v>
      </c>
      <c r="K62" s="68">
        <v>0.0</v>
      </c>
    </row>
    <row r="63">
      <c r="A63" s="338">
        <v>44825.0</v>
      </c>
      <c r="B63" s="68" t="s">
        <v>45</v>
      </c>
      <c r="C63" s="68" t="s">
        <v>1</v>
      </c>
      <c r="D63" s="234" t="s">
        <v>510</v>
      </c>
      <c r="E63" s="338">
        <v>44826.0</v>
      </c>
      <c r="F63" s="68">
        <v>0.0</v>
      </c>
      <c r="G63" s="68">
        <v>0.0</v>
      </c>
      <c r="H63" s="68">
        <v>0.0</v>
      </c>
      <c r="I63" s="68">
        <v>0.0</v>
      </c>
      <c r="J63" s="68">
        <v>0.0</v>
      </c>
      <c r="K63" s="68">
        <v>0.0</v>
      </c>
      <c r="L63" s="68" t="s">
        <v>25</v>
      </c>
    </row>
    <row r="64">
      <c r="A64" s="338">
        <v>44826.0</v>
      </c>
      <c r="B64" s="68" t="s">
        <v>50</v>
      </c>
      <c r="C64" s="68" t="s">
        <v>85</v>
      </c>
      <c r="D64" s="234" t="s">
        <v>510</v>
      </c>
      <c r="E64" s="338">
        <v>44826.0</v>
      </c>
      <c r="F64" s="339">
        <v>0.9166666666666666</v>
      </c>
      <c r="G64" s="339">
        <v>0.25</v>
      </c>
      <c r="H64" s="68">
        <v>8.0</v>
      </c>
      <c r="I64" s="68">
        <v>0.0</v>
      </c>
      <c r="J64" s="68">
        <v>0.0</v>
      </c>
      <c r="K64" s="68">
        <v>8.0</v>
      </c>
    </row>
    <row r="65">
      <c r="A65" s="338">
        <v>44826.0</v>
      </c>
      <c r="B65" s="68" t="s">
        <v>18</v>
      </c>
      <c r="C65" s="68" t="s">
        <v>1</v>
      </c>
      <c r="D65" s="234" t="s">
        <v>510</v>
      </c>
      <c r="E65" s="338">
        <v>44826.0</v>
      </c>
      <c r="F65" s="68">
        <v>0.0</v>
      </c>
      <c r="G65" s="68">
        <v>0.0</v>
      </c>
      <c r="H65" s="68">
        <v>0.0</v>
      </c>
      <c r="I65" s="68">
        <v>0.0</v>
      </c>
      <c r="J65" s="68">
        <v>0.0</v>
      </c>
      <c r="K65" s="68">
        <v>0.0</v>
      </c>
      <c r="L65" s="68" t="s">
        <v>25</v>
      </c>
    </row>
    <row r="66">
      <c r="A66" s="338">
        <v>44826.0</v>
      </c>
      <c r="B66" s="68" t="s">
        <v>52</v>
      </c>
      <c r="C66" s="68" t="s">
        <v>1</v>
      </c>
      <c r="D66" s="234" t="s">
        <v>512</v>
      </c>
      <c r="E66" s="338">
        <v>44827.0</v>
      </c>
      <c r="F66" s="339">
        <v>0.9375</v>
      </c>
      <c r="G66" s="339">
        <v>0.20833333333333334</v>
      </c>
      <c r="H66" s="68">
        <v>6.5</v>
      </c>
      <c r="I66" s="68">
        <v>0.0</v>
      </c>
      <c r="J66" s="68">
        <v>0.0</v>
      </c>
      <c r="K66" s="68">
        <v>6.5</v>
      </c>
    </row>
    <row r="67">
      <c r="A67" s="338">
        <v>44826.0</v>
      </c>
      <c r="B67" s="68" t="s">
        <v>123</v>
      </c>
      <c r="C67" s="68" t="s">
        <v>23</v>
      </c>
      <c r="D67" s="234" t="s">
        <v>512</v>
      </c>
      <c r="E67" s="338">
        <v>44827.0</v>
      </c>
      <c r="F67" s="339">
        <v>0.020833333333333332</v>
      </c>
      <c r="G67" s="339">
        <v>0.25</v>
      </c>
      <c r="H67" s="68">
        <v>5.5</v>
      </c>
      <c r="I67" s="68">
        <v>0.0</v>
      </c>
      <c r="J67" s="68">
        <v>0.0</v>
      </c>
      <c r="K67" s="68">
        <v>5.5</v>
      </c>
    </row>
    <row r="68">
      <c r="A68" s="338">
        <v>44826.0</v>
      </c>
      <c r="B68" s="68" t="s">
        <v>501</v>
      </c>
      <c r="C68" s="68" t="s">
        <v>23</v>
      </c>
      <c r="D68" s="234" t="s">
        <v>512</v>
      </c>
      <c r="E68" s="338">
        <v>44827.0</v>
      </c>
      <c r="F68" s="339">
        <v>0.25</v>
      </c>
      <c r="G68" s="339">
        <v>0.4583333333333333</v>
      </c>
      <c r="H68" s="68">
        <v>5.0</v>
      </c>
      <c r="I68" s="68">
        <v>0.0</v>
      </c>
      <c r="J68" s="68">
        <v>5.0</v>
      </c>
      <c r="K68" s="68">
        <v>0.0</v>
      </c>
    </row>
    <row r="69">
      <c r="A69" s="338">
        <v>44826.0</v>
      </c>
      <c r="B69" s="68" t="s">
        <v>366</v>
      </c>
      <c r="C69" s="68" t="s">
        <v>85</v>
      </c>
      <c r="D69" s="234" t="s">
        <v>512</v>
      </c>
      <c r="E69" s="338">
        <v>44827.0</v>
      </c>
      <c r="F69" s="68">
        <v>0.0</v>
      </c>
      <c r="G69" s="68">
        <v>0.0</v>
      </c>
      <c r="H69" s="68">
        <v>0.0</v>
      </c>
      <c r="I69" s="68">
        <v>0.0</v>
      </c>
      <c r="J69" s="68">
        <v>0.0</v>
      </c>
      <c r="K69" s="68">
        <v>0.0</v>
      </c>
      <c r="L69" s="68" t="s">
        <v>25</v>
      </c>
    </row>
    <row r="70">
      <c r="A70" s="338">
        <v>44826.0</v>
      </c>
      <c r="B70" s="68" t="s">
        <v>403</v>
      </c>
      <c r="C70" s="68" t="s">
        <v>85</v>
      </c>
      <c r="D70" s="234" t="s">
        <v>512</v>
      </c>
      <c r="E70" s="338">
        <v>44827.0</v>
      </c>
      <c r="F70" s="339">
        <v>0.20833333333333334</v>
      </c>
      <c r="G70" s="339">
        <v>0.375</v>
      </c>
      <c r="H70" s="68">
        <v>4.0</v>
      </c>
      <c r="I70" s="68">
        <v>0.0</v>
      </c>
      <c r="J70" s="68">
        <v>3.0</v>
      </c>
      <c r="K70" s="68">
        <v>1.0</v>
      </c>
    </row>
    <row r="71">
      <c r="A71" s="338">
        <v>44826.0</v>
      </c>
      <c r="B71" s="68" t="s">
        <v>69</v>
      </c>
      <c r="C71" s="68" t="s">
        <v>85</v>
      </c>
      <c r="D71" s="234" t="s">
        <v>512</v>
      </c>
      <c r="E71" s="338">
        <v>44827.0</v>
      </c>
      <c r="F71" s="339">
        <v>0.25</v>
      </c>
      <c r="G71" s="339">
        <v>0.5416666666666666</v>
      </c>
      <c r="H71" s="68">
        <v>7.0</v>
      </c>
      <c r="I71" s="68">
        <v>0.0</v>
      </c>
      <c r="J71" s="68">
        <v>7.0</v>
      </c>
      <c r="K71" s="68">
        <v>0.0</v>
      </c>
    </row>
    <row r="72">
      <c r="A72" s="338">
        <v>44826.0</v>
      </c>
      <c r="B72" s="68" t="s">
        <v>45</v>
      </c>
      <c r="C72" s="68" t="s">
        <v>1</v>
      </c>
      <c r="D72" s="234" t="s">
        <v>512</v>
      </c>
      <c r="E72" s="338">
        <v>44827.0</v>
      </c>
      <c r="F72" s="339">
        <v>0.20833333333333334</v>
      </c>
      <c r="G72" s="339">
        <v>0.4583333333333333</v>
      </c>
      <c r="H72" s="68">
        <v>6.0</v>
      </c>
      <c r="I72" s="68">
        <v>0.0</v>
      </c>
      <c r="J72" s="68">
        <v>5.0</v>
      </c>
      <c r="K72" s="68">
        <v>1.0</v>
      </c>
    </row>
    <row r="73">
      <c r="A73" s="338">
        <v>44827.0</v>
      </c>
      <c r="B73" s="68" t="s">
        <v>50</v>
      </c>
      <c r="C73" s="68" t="s">
        <v>85</v>
      </c>
      <c r="D73" s="234" t="s">
        <v>512</v>
      </c>
      <c r="E73" s="338">
        <v>44827.0</v>
      </c>
      <c r="F73" s="339">
        <v>0.9166666666666666</v>
      </c>
      <c r="G73" s="339">
        <v>0.25</v>
      </c>
      <c r="H73" s="68">
        <v>8.0</v>
      </c>
      <c r="I73" s="68">
        <v>0.0</v>
      </c>
      <c r="J73" s="68">
        <v>0.0</v>
      </c>
      <c r="K73" s="68">
        <v>8.0</v>
      </c>
    </row>
    <row r="74">
      <c r="A74" s="338">
        <v>44827.0</v>
      </c>
      <c r="B74" s="68" t="s">
        <v>18</v>
      </c>
      <c r="C74" s="68" t="s">
        <v>1</v>
      </c>
      <c r="D74" s="234" t="s">
        <v>512</v>
      </c>
      <c r="E74" s="338">
        <v>44827.0</v>
      </c>
      <c r="F74" s="339">
        <v>0.9375</v>
      </c>
      <c r="G74" s="339">
        <v>0.20833333333333334</v>
      </c>
      <c r="H74" s="68">
        <v>6.5</v>
      </c>
      <c r="I74" s="68">
        <v>0.0</v>
      </c>
      <c r="J74" s="68">
        <v>0.0</v>
      </c>
      <c r="K74" s="68">
        <v>6.5</v>
      </c>
    </row>
    <row r="75">
      <c r="A75" s="338">
        <v>44827.0</v>
      </c>
      <c r="B75" s="68" t="s">
        <v>123</v>
      </c>
      <c r="C75" s="68" t="s">
        <v>23</v>
      </c>
      <c r="D75" s="234" t="s">
        <v>513</v>
      </c>
      <c r="E75" s="338">
        <v>44828.0</v>
      </c>
      <c r="F75" s="339">
        <v>0.020833333333333332</v>
      </c>
      <c r="G75" s="339">
        <v>0.25</v>
      </c>
      <c r="H75" s="68">
        <v>5.5</v>
      </c>
      <c r="I75" s="68">
        <v>0.0</v>
      </c>
      <c r="J75" s="68">
        <v>0.0</v>
      </c>
      <c r="K75" s="68">
        <v>5.5</v>
      </c>
    </row>
    <row r="76">
      <c r="A76" s="338">
        <v>44827.0</v>
      </c>
      <c r="B76" s="68" t="s">
        <v>501</v>
      </c>
      <c r="C76" s="68" t="s">
        <v>23</v>
      </c>
      <c r="D76" s="234" t="s">
        <v>513</v>
      </c>
      <c r="E76" s="338">
        <v>44828.0</v>
      </c>
      <c r="F76" s="339">
        <v>0.25</v>
      </c>
      <c r="G76" s="339">
        <v>0.4583333333333333</v>
      </c>
      <c r="H76" s="68">
        <v>5.0</v>
      </c>
      <c r="I76" s="68">
        <v>0.0</v>
      </c>
      <c r="J76" s="68">
        <v>5.0</v>
      </c>
      <c r="K76" s="68">
        <v>0.0</v>
      </c>
    </row>
    <row r="77">
      <c r="A77" s="338">
        <v>44827.0</v>
      </c>
      <c r="B77" s="68" t="s">
        <v>52</v>
      </c>
      <c r="C77" s="68" t="s">
        <v>499</v>
      </c>
      <c r="D77" s="234" t="s">
        <v>513</v>
      </c>
      <c r="E77" s="338">
        <v>44828.0</v>
      </c>
      <c r="F77" s="68">
        <v>0.0</v>
      </c>
      <c r="G77" s="68">
        <v>0.0</v>
      </c>
      <c r="H77" s="68">
        <v>0.0</v>
      </c>
      <c r="I77" s="68">
        <v>0.0</v>
      </c>
      <c r="J77" s="68">
        <v>0.0</v>
      </c>
      <c r="K77" s="68">
        <v>0.0</v>
      </c>
      <c r="L77" s="68" t="s">
        <v>25</v>
      </c>
    </row>
    <row r="78">
      <c r="A78" s="338">
        <v>44827.0</v>
      </c>
      <c r="B78" s="68" t="s">
        <v>54</v>
      </c>
      <c r="C78" s="68" t="s">
        <v>499</v>
      </c>
      <c r="D78" s="234" t="s">
        <v>513</v>
      </c>
      <c r="E78" s="338">
        <v>44828.0</v>
      </c>
      <c r="F78" s="339">
        <v>0.041666666666666664</v>
      </c>
      <c r="G78" s="339">
        <v>0.20833333333333334</v>
      </c>
      <c r="H78" s="68">
        <v>4.0</v>
      </c>
      <c r="I78" s="68">
        <v>0.0</v>
      </c>
      <c r="J78" s="68">
        <v>0.0</v>
      </c>
      <c r="K78" s="68">
        <v>4.0</v>
      </c>
    </row>
    <row r="79">
      <c r="A79" s="338">
        <v>44827.0</v>
      </c>
      <c r="B79" s="68" t="s">
        <v>45</v>
      </c>
      <c r="C79" s="68" t="s">
        <v>1</v>
      </c>
      <c r="D79" s="234" t="s">
        <v>513</v>
      </c>
      <c r="E79" s="338">
        <v>44828.0</v>
      </c>
      <c r="F79" s="339">
        <v>0.20833333333333334</v>
      </c>
      <c r="G79" s="339">
        <v>0.5</v>
      </c>
      <c r="H79" s="68">
        <v>7.0</v>
      </c>
      <c r="I79" s="68">
        <v>0.0</v>
      </c>
      <c r="J79" s="68">
        <v>6.0</v>
      </c>
      <c r="K79" s="68">
        <v>1.0</v>
      </c>
    </row>
    <row r="80">
      <c r="A80" s="338">
        <v>44827.0</v>
      </c>
      <c r="B80" s="68" t="s">
        <v>69</v>
      </c>
      <c r="C80" s="68" t="s">
        <v>85</v>
      </c>
      <c r="D80" s="234" t="s">
        <v>513</v>
      </c>
      <c r="E80" s="338">
        <v>44828.0</v>
      </c>
      <c r="F80" s="339">
        <v>0.20833333333333334</v>
      </c>
      <c r="G80" s="339">
        <v>0.5416666666666666</v>
      </c>
      <c r="H80" s="68">
        <v>8.0</v>
      </c>
      <c r="I80" s="68">
        <v>0.0</v>
      </c>
      <c r="J80" s="68">
        <v>7.0</v>
      </c>
      <c r="K80" s="68">
        <v>1.0</v>
      </c>
    </row>
    <row r="81">
      <c r="A81" s="338">
        <v>44827.0</v>
      </c>
      <c r="B81" s="68" t="s">
        <v>403</v>
      </c>
      <c r="C81" s="68" t="s">
        <v>85</v>
      </c>
      <c r="D81" s="234" t="s">
        <v>513</v>
      </c>
      <c r="E81" s="338">
        <v>44828.0</v>
      </c>
      <c r="F81" s="339">
        <v>0.25</v>
      </c>
      <c r="G81" s="339">
        <v>0.5833333333333334</v>
      </c>
      <c r="H81" s="68">
        <v>8.0</v>
      </c>
      <c r="I81" s="68">
        <v>0.0</v>
      </c>
      <c r="J81" s="68">
        <v>8.0</v>
      </c>
      <c r="K81" s="68">
        <v>0.0</v>
      </c>
    </row>
    <row r="82">
      <c r="A82" s="338">
        <v>44828.0</v>
      </c>
      <c r="B82" s="68" t="s">
        <v>50</v>
      </c>
      <c r="C82" s="68" t="s">
        <v>85</v>
      </c>
      <c r="D82" s="234" t="s">
        <v>513</v>
      </c>
      <c r="E82" s="338">
        <v>44828.0</v>
      </c>
      <c r="F82" s="339">
        <v>0.9166666666666666</v>
      </c>
      <c r="G82" s="339">
        <v>0.25</v>
      </c>
      <c r="H82" s="68">
        <v>8.0</v>
      </c>
      <c r="I82" s="68">
        <v>0.0</v>
      </c>
      <c r="J82" s="68">
        <v>0.0</v>
      </c>
      <c r="K82" s="68">
        <v>8.0</v>
      </c>
    </row>
    <row r="83">
      <c r="A83" s="338">
        <v>44828.0</v>
      </c>
      <c r="B83" s="68" t="s">
        <v>18</v>
      </c>
      <c r="C83" s="68" t="s">
        <v>1</v>
      </c>
      <c r="D83" s="234" t="s">
        <v>513</v>
      </c>
      <c r="E83" s="338">
        <v>44828.0</v>
      </c>
      <c r="F83" s="339">
        <v>0.9375</v>
      </c>
      <c r="G83" s="339">
        <v>0.20833333333333334</v>
      </c>
      <c r="H83" s="68">
        <v>6.5</v>
      </c>
      <c r="I83" s="68">
        <v>0.0</v>
      </c>
      <c r="J83" s="68">
        <v>0.0</v>
      </c>
      <c r="K83" s="68">
        <v>6.5</v>
      </c>
    </row>
    <row r="84">
      <c r="A84" s="338">
        <v>44828.0</v>
      </c>
      <c r="B84" s="68" t="s">
        <v>123</v>
      </c>
      <c r="C84" s="68" t="s">
        <v>23</v>
      </c>
      <c r="D84" s="234" t="s">
        <v>498</v>
      </c>
      <c r="E84" s="338">
        <v>44829.0</v>
      </c>
      <c r="F84" s="339">
        <v>0.020833333333333332</v>
      </c>
      <c r="G84" s="339">
        <v>0.25</v>
      </c>
      <c r="H84" s="68">
        <v>5.5</v>
      </c>
      <c r="I84" s="68">
        <v>0.0</v>
      </c>
      <c r="J84" s="68">
        <v>0.0</v>
      </c>
      <c r="K84" s="68">
        <v>5.5</v>
      </c>
    </row>
    <row r="85">
      <c r="A85" s="338">
        <v>44828.0</v>
      </c>
      <c r="B85" s="68" t="s">
        <v>501</v>
      </c>
      <c r="C85" s="68" t="s">
        <v>23</v>
      </c>
      <c r="D85" s="234" t="s">
        <v>498</v>
      </c>
      <c r="E85" s="338">
        <v>44829.0</v>
      </c>
      <c r="F85" s="339">
        <v>0.25</v>
      </c>
      <c r="G85" s="339">
        <v>0.4583333333333333</v>
      </c>
      <c r="H85" s="68">
        <v>5.0</v>
      </c>
      <c r="I85" s="68">
        <v>0.0</v>
      </c>
      <c r="J85" s="68">
        <v>5.0</v>
      </c>
      <c r="K85" s="68">
        <v>0.0</v>
      </c>
    </row>
    <row r="86">
      <c r="A86" s="338">
        <v>44828.0</v>
      </c>
      <c r="B86" s="68" t="s">
        <v>52</v>
      </c>
      <c r="C86" s="68" t="s">
        <v>499</v>
      </c>
      <c r="D86" s="234" t="s">
        <v>498</v>
      </c>
      <c r="E86" s="338">
        <v>44829.0</v>
      </c>
      <c r="F86" s="68">
        <v>0.0</v>
      </c>
      <c r="G86" s="68">
        <v>0.0</v>
      </c>
      <c r="H86" s="68">
        <v>0.0</v>
      </c>
      <c r="I86" s="68">
        <v>0.0</v>
      </c>
      <c r="J86" s="68">
        <v>0.0</v>
      </c>
      <c r="K86" s="68">
        <v>0.0</v>
      </c>
      <c r="L86" s="68" t="s">
        <v>25</v>
      </c>
    </row>
    <row r="87">
      <c r="A87" s="338">
        <v>44828.0</v>
      </c>
      <c r="B87" s="68" t="s">
        <v>54</v>
      </c>
      <c r="C87" s="68" t="s">
        <v>499</v>
      </c>
      <c r="D87" s="234" t="s">
        <v>498</v>
      </c>
      <c r="E87" s="338">
        <v>44829.0</v>
      </c>
      <c r="F87" s="339">
        <v>0.20833333333333334</v>
      </c>
      <c r="G87" s="339">
        <v>0.5416666666666666</v>
      </c>
      <c r="H87" s="68">
        <v>8.0</v>
      </c>
      <c r="I87" s="68">
        <v>0.0</v>
      </c>
      <c r="J87" s="68">
        <v>7.0</v>
      </c>
      <c r="K87" s="68">
        <v>1.0</v>
      </c>
    </row>
    <row r="88">
      <c r="A88" s="338">
        <v>44828.0</v>
      </c>
      <c r="B88" s="68" t="s">
        <v>45</v>
      </c>
      <c r="C88" s="68" t="s">
        <v>1</v>
      </c>
      <c r="D88" s="234" t="s">
        <v>498</v>
      </c>
      <c r="E88" s="338">
        <v>44829.0</v>
      </c>
      <c r="F88" s="339">
        <v>0.20833333333333334</v>
      </c>
      <c r="G88" s="339">
        <v>0.5</v>
      </c>
      <c r="H88" s="68">
        <v>7.0</v>
      </c>
      <c r="I88" s="68">
        <v>0.0</v>
      </c>
      <c r="J88" s="68">
        <v>6.0</v>
      </c>
      <c r="K88" s="68">
        <v>1.0</v>
      </c>
    </row>
    <row r="89">
      <c r="A89" s="338">
        <v>44828.0</v>
      </c>
      <c r="B89" s="68" t="s">
        <v>69</v>
      </c>
      <c r="C89" s="68" t="s">
        <v>85</v>
      </c>
      <c r="D89" s="234" t="s">
        <v>498</v>
      </c>
      <c r="E89" s="338">
        <v>44829.0</v>
      </c>
      <c r="F89" s="68">
        <v>0.0</v>
      </c>
      <c r="G89" s="68">
        <v>0.0</v>
      </c>
      <c r="H89" s="68">
        <v>0.0</v>
      </c>
      <c r="I89" s="68">
        <v>0.0</v>
      </c>
      <c r="J89" s="68">
        <v>0.0</v>
      </c>
      <c r="K89" s="68">
        <v>0.0</v>
      </c>
      <c r="L89" s="68" t="s">
        <v>25</v>
      </c>
    </row>
    <row r="90">
      <c r="A90" s="338">
        <v>44828.0</v>
      </c>
      <c r="B90" s="68" t="s">
        <v>403</v>
      </c>
      <c r="C90" s="68" t="s">
        <v>85</v>
      </c>
      <c r="D90" s="234" t="s">
        <v>498</v>
      </c>
      <c r="E90" s="338">
        <v>44829.0</v>
      </c>
      <c r="F90" s="339">
        <v>0.25</v>
      </c>
      <c r="G90" s="339">
        <v>0.5833333333333334</v>
      </c>
      <c r="H90" s="68">
        <v>8.0</v>
      </c>
      <c r="I90" s="68">
        <v>0.0</v>
      </c>
      <c r="J90" s="68">
        <v>8.0</v>
      </c>
      <c r="K90" s="68">
        <v>0.0</v>
      </c>
    </row>
    <row r="91">
      <c r="A91" s="338">
        <v>44829.0</v>
      </c>
      <c r="B91" s="68" t="s">
        <v>50</v>
      </c>
      <c r="C91" s="68" t="s">
        <v>85</v>
      </c>
      <c r="D91" s="234" t="s">
        <v>498</v>
      </c>
      <c r="E91" s="338">
        <v>44829.0</v>
      </c>
      <c r="F91" s="68">
        <v>0.0</v>
      </c>
      <c r="G91" s="68">
        <v>0.0</v>
      </c>
      <c r="H91" s="68">
        <v>0.0</v>
      </c>
      <c r="I91" s="68">
        <v>0.0</v>
      </c>
      <c r="J91" s="68">
        <v>0.0</v>
      </c>
      <c r="K91" s="68">
        <v>0.0</v>
      </c>
      <c r="L91" s="68" t="s">
        <v>1027</v>
      </c>
    </row>
    <row r="92">
      <c r="A92" s="338">
        <v>44829.0</v>
      </c>
      <c r="B92" s="68" t="s">
        <v>18</v>
      </c>
      <c r="C92" s="68" t="s">
        <v>1</v>
      </c>
      <c r="D92" s="234" t="s">
        <v>498</v>
      </c>
      <c r="E92" s="338">
        <v>44829.0</v>
      </c>
      <c r="F92" s="68">
        <v>0.0</v>
      </c>
      <c r="G92" s="68">
        <v>0.0</v>
      </c>
      <c r="H92" s="68">
        <v>0.0</v>
      </c>
      <c r="I92" s="68">
        <v>0.0</v>
      </c>
      <c r="J92" s="68">
        <v>0.0</v>
      </c>
      <c r="K92" s="68">
        <v>0.0</v>
      </c>
      <c r="L92" s="68" t="s">
        <v>25</v>
      </c>
    </row>
    <row r="93">
      <c r="A93" s="338">
        <v>44829.0</v>
      </c>
      <c r="B93" s="68" t="s">
        <v>123</v>
      </c>
      <c r="C93" s="68" t="s">
        <v>23</v>
      </c>
      <c r="D93" s="234" t="s">
        <v>500</v>
      </c>
      <c r="E93" s="338">
        <v>44830.0</v>
      </c>
      <c r="F93" s="68">
        <v>0.0</v>
      </c>
      <c r="G93" s="68">
        <v>0.0</v>
      </c>
      <c r="H93" s="68">
        <v>0.0</v>
      </c>
      <c r="I93" s="68">
        <v>0.0</v>
      </c>
      <c r="J93" s="68">
        <v>0.0</v>
      </c>
      <c r="K93" s="68">
        <v>0.0</v>
      </c>
      <c r="L93" s="68" t="s">
        <v>1027</v>
      </c>
    </row>
    <row r="94">
      <c r="A94" s="338">
        <v>44829.0</v>
      </c>
      <c r="B94" s="68" t="s">
        <v>501</v>
      </c>
      <c r="C94" s="68" t="s">
        <v>23</v>
      </c>
      <c r="D94" s="234" t="s">
        <v>500</v>
      </c>
      <c r="E94" s="338">
        <v>44830.0</v>
      </c>
      <c r="F94" s="339">
        <v>0.2916666666666667</v>
      </c>
      <c r="G94" s="339">
        <v>0.4583333333333333</v>
      </c>
      <c r="H94" s="68">
        <v>5.0</v>
      </c>
      <c r="I94" s="68">
        <v>0.0</v>
      </c>
      <c r="J94" s="68">
        <v>5.0</v>
      </c>
      <c r="K94" s="68">
        <v>0.0</v>
      </c>
    </row>
    <row r="95">
      <c r="A95" s="338">
        <v>44829.0</v>
      </c>
      <c r="B95" s="68" t="s">
        <v>52</v>
      </c>
      <c r="C95" s="68" t="s">
        <v>85</v>
      </c>
      <c r="D95" s="234" t="s">
        <v>500</v>
      </c>
      <c r="E95" s="338">
        <v>44830.0</v>
      </c>
      <c r="F95" s="339">
        <v>0.3125</v>
      </c>
      <c r="G95" s="339">
        <v>0.4166666666666667</v>
      </c>
      <c r="H95" s="68">
        <v>2.5</v>
      </c>
      <c r="I95" s="68">
        <v>0.0</v>
      </c>
      <c r="J95" s="68">
        <v>2.5</v>
      </c>
      <c r="K95" s="68">
        <v>0.0</v>
      </c>
    </row>
    <row r="96">
      <c r="A96" s="338">
        <v>44829.0</v>
      </c>
      <c r="B96" s="68" t="s">
        <v>52</v>
      </c>
      <c r="C96" s="68" t="s">
        <v>499</v>
      </c>
      <c r="D96" s="234" t="s">
        <v>500</v>
      </c>
      <c r="E96" s="338">
        <v>44830.0</v>
      </c>
      <c r="F96" s="339">
        <v>0.4166666666666667</v>
      </c>
      <c r="G96" s="339">
        <v>0.5</v>
      </c>
      <c r="H96" s="68">
        <v>2.0</v>
      </c>
      <c r="I96" s="68">
        <v>0.0</v>
      </c>
      <c r="J96" s="68">
        <v>2.0</v>
      </c>
      <c r="K96" s="68">
        <v>0.0</v>
      </c>
    </row>
    <row r="97">
      <c r="A97" s="338">
        <v>44829.0</v>
      </c>
      <c r="B97" s="68" t="s">
        <v>54</v>
      </c>
      <c r="C97" s="68" t="s">
        <v>85</v>
      </c>
      <c r="D97" s="234" t="s">
        <v>500</v>
      </c>
      <c r="E97" s="338">
        <v>44830.0</v>
      </c>
      <c r="F97" s="339">
        <v>0.2916666666666667</v>
      </c>
      <c r="G97" s="339">
        <v>0.5</v>
      </c>
      <c r="H97" s="68">
        <v>7.0</v>
      </c>
      <c r="I97" s="68">
        <v>0.0</v>
      </c>
      <c r="J97" s="68">
        <v>6.0</v>
      </c>
      <c r="K97" s="68">
        <v>1.0</v>
      </c>
    </row>
    <row r="98">
      <c r="A98" s="338">
        <v>44829.0</v>
      </c>
      <c r="B98" s="68" t="s">
        <v>45</v>
      </c>
      <c r="C98" s="68" t="s">
        <v>1</v>
      </c>
      <c r="D98" s="234" t="s">
        <v>500</v>
      </c>
      <c r="E98" s="338">
        <v>44830.0</v>
      </c>
      <c r="F98" s="68">
        <v>0.0</v>
      </c>
      <c r="G98" s="68">
        <v>0.0</v>
      </c>
      <c r="H98" s="68">
        <v>0.0</v>
      </c>
      <c r="I98" s="68">
        <v>0.0</v>
      </c>
      <c r="J98" s="68">
        <v>0.0</v>
      </c>
      <c r="K98" s="68">
        <v>0.0</v>
      </c>
      <c r="L98" s="68" t="s">
        <v>25</v>
      </c>
    </row>
    <row r="99">
      <c r="A99" s="338">
        <v>44829.0</v>
      </c>
      <c r="B99" s="68" t="s">
        <v>69</v>
      </c>
      <c r="C99" s="68" t="s">
        <v>85</v>
      </c>
      <c r="D99" s="234" t="s">
        <v>500</v>
      </c>
      <c r="E99" s="338">
        <v>44830.0</v>
      </c>
      <c r="F99" s="68">
        <v>0.0</v>
      </c>
      <c r="G99" s="68">
        <v>0.0</v>
      </c>
      <c r="H99" s="68">
        <v>0.0</v>
      </c>
      <c r="I99" s="68">
        <v>0.0</v>
      </c>
      <c r="J99" s="68">
        <v>0.0</v>
      </c>
      <c r="K99" s="68">
        <v>0.0</v>
      </c>
      <c r="L99" s="68" t="s">
        <v>166</v>
      </c>
    </row>
    <row r="100">
      <c r="A100" s="338">
        <v>44829.0</v>
      </c>
      <c r="B100" s="68" t="s">
        <v>403</v>
      </c>
      <c r="C100" s="68" t="s">
        <v>85</v>
      </c>
      <c r="D100" s="234" t="s">
        <v>500</v>
      </c>
      <c r="E100" s="338">
        <v>44830.0</v>
      </c>
      <c r="F100" s="68">
        <v>0.0</v>
      </c>
      <c r="G100" s="68">
        <v>0.0</v>
      </c>
      <c r="H100" s="68">
        <v>0.0</v>
      </c>
      <c r="I100" s="68">
        <v>0.0</v>
      </c>
      <c r="J100" s="68">
        <v>0.0</v>
      </c>
      <c r="K100" s="68">
        <v>0.0</v>
      </c>
      <c r="L100" s="68" t="s">
        <v>25</v>
      </c>
    </row>
    <row r="101">
      <c r="A101" s="338">
        <v>44830.0</v>
      </c>
      <c r="B101" s="68" t="s">
        <v>50</v>
      </c>
      <c r="C101" s="68" t="s">
        <v>85</v>
      </c>
      <c r="D101" s="234" t="s">
        <v>500</v>
      </c>
      <c r="E101" s="338">
        <v>44830.0</v>
      </c>
      <c r="F101" s="339">
        <v>0.9166666666666666</v>
      </c>
      <c r="G101" s="339">
        <v>0.25</v>
      </c>
      <c r="H101" s="68">
        <v>8.0</v>
      </c>
      <c r="I101" s="68">
        <v>0.0</v>
      </c>
      <c r="J101" s="68">
        <v>0.0</v>
      </c>
      <c r="K101" s="68">
        <v>8.0</v>
      </c>
    </row>
    <row r="102">
      <c r="A102" s="338">
        <v>44830.0</v>
      </c>
      <c r="B102" s="68" t="s">
        <v>18</v>
      </c>
      <c r="C102" s="68" t="s">
        <v>1</v>
      </c>
      <c r="D102" s="234" t="s">
        <v>500</v>
      </c>
      <c r="E102" s="338">
        <v>44830.0</v>
      </c>
      <c r="F102" s="339">
        <v>0.9375</v>
      </c>
      <c r="G102" s="339">
        <v>0.125</v>
      </c>
      <c r="H102" s="68">
        <v>4.5</v>
      </c>
      <c r="I102" s="68">
        <v>0.0</v>
      </c>
      <c r="J102" s="68">
        <v>0.0</v>
      </c>
      <c r="K102" s="68">
        <v>4.5</v>
      </c>
    </row>
    <row r="103">
      <c r="A103" s="338">
        <v>44830.0</v>
      </c>
      <c r="B103" s="68" t="s">
        <v>123</v>
      </c>
      <c r="C103" s="68" t="s">
        <v>23</v>
      </c>
      <c r="D103" s="234" t="s">
        <v>507</v>
      </c>
      <c r="E103" s="338">
        <v>44831.0</v>
      </c>
      <c r="F103" s="68">
        <v>0.0</v>
      </c>
      <c r="G103" s="68">
        <v>0.0</v>
      </c>
      <c r="H103" s="68">
        <v>0.0</v>
      </c>
      <c r="I103" s="68">
        <v>0.0</v>
      </c>
      <c r="J103" s="68">
        <v>0.0</v>
      </c>
      <c r="K103" s="68">
        <v>0.0</v>
      </c>
      <c r="L103" s="68" t="s">
        <v>25</v>
      </c>
    </row>
    <row r="104">
      <c r="A104" s="338">
        <v>44830.0</v>
      </c>
      <c r="B104" s="68" t="s">
        <v>501</v>
      </c>
      <c r="C104" s="68" t="s">
        <v>23</v>
      </c>
      <c r="D104" s="234" t="s">
        <v>507</v>
      </c>
      <c r="E104" s="338">
        <v>44831.0</v>
      </c>
      <c r="F104" s="68">
        <v>0.0</v>
      </c>
      <c r="G104" s="68">
        <v>0.0</v>
      </c>
      <c r="H104" s="68">
        <v>0.0</v>
      </c>
      <c r="I104" s="68">
        <v>0.0</v>
      </c>
      <c r="J104" s="68">
        <v>0.0</v>
      </c>
      <c r="K104" s="68">
        <v>0.0</v>
      </c>
      <c r="L104" s="68" t="s">
        <v>25</v>
      </c>
    </row>
    <row r="105">
      <c r="A105" s="338">
        <v>44830.0</v>
      </c>
      <c r="B105" s="68" t="s">
        <v>45</v>
      </c>
      <c r="C105" s="68" t="s">
        <v>23</v>
      </c>
      <c r="D105" s="234" t="s">
        <v>507</v>
      </c>
      <c r="E105" s="338">
        <v>44831.0</v>
      </c>
      <c r="F105" s="339">
        <v>0.020833333333333332</v>
      </c>
      <c r="G105" s="339">
        <v>0.4583333333333333</v>
      </c>
      <c r="H105" s="68">
        <v>10.5</v>
      </c>
      <c r="I105" s="68">
        <v>2.5</v>
      </c>
      <c r="J105" s="68">
        <v>2.5</v>
      </c>
      <c r="K105" s="68">
        <v>5.5</v>
      </c>
    </row>
    <row r="106">
      <c r="A106" s="338">
        <v>44830.0</v>
      </c>
      <c r="B106" s="68" t="s">
        <v>403</v>
      </c>
      <c r="C106" s="68" t="s">
        <v>85</v>
      </c>
      <c r="D106" s="234" t="s">
        <v>507</v>
      </c>
      <c r="E106" s="338">
        <v>44831.0</v>
      </c>
      <c r="F106" s="68">
        <v>0.0</v>
      </c>
      <c r="G106" s="68">
        <v>0.0</v>
      </c>
      <c r="H106" s="68">
        <v>0.0</v>
      </c>
      <c r="I106" s="68">
        <v>0.0</v>
      </c>
      <c r="J106" s="68">
        <v>0.0</v>
      </c>
      <c r="K106" s="68">
        <v>0.0</v>
      </c>
      <c r="L106" s="68" t="s">
        <v>25</v>
      </c>
    </row>
    <row r="107">
      <c r="A107" s="338">
        <v>44830.0</v>
      </c>
      <c r="B107" s="68" t="s">
        <v>54</v>
      </c>
      <c r="C107" s="68" t="s">
        <v>85</v>
      </c>
      <c r="D107" s="234" t="s">
        <v>507</v>
      </c>
      <c r="E107" s="338">
        <v>44831.0</v>
      </c>
      <c r="F107" s="339">
        <v>0.20833333333333334</v>
      </c>
      <c r="G107" s="339">
        <v>0.5</v>
      </c>
      <c r="H107" s="68">
        <v>7.0</v>
      </c>
      <c r="I107" s="68">
        <v>0.0</v>
      </c>
      <c r="J107" s="68">
        <v>6.0</v>
      </c>
      <c r="K107" s="68">
        <v>1.0</v>
      </c>
    </row>
    <row r="108">
      <c r="A108" s="338">
        <v>44830.0</v>
      </c>
      <c r="B108" s="68" t="s">
        <v>69</v>
      </c>
      <c r="C108" s="68" t="s">
        <v>85</v>
      </c>
      <c r="D108" s="234" t="s">
        <v>507</v>
      </c>
      <c r="E108" s="338">
        <v>44831.0</v>
      </c>
      <c r="F108" s="339">
        <v>0.25</v>
      </c>
      <c r="G108" s="339">
        <v>0.5416666666666666</v>
      </c>
      <c r="H108" s="68">
        <v>7.0</v>
      </c>
      <c r="I108" s="68">
        <v>0.0</v>
      </c>
      <c r="J108" s="68">
        <v>7.0</v>
      </c>
      <c r="K108" s="68">
        <v>0.0</v>
      </c>
    </row>
    <row r="109">
      <c r="A109" s="338">
        <v>44831.0</v>
      </c>
      <c r="B109" s="68" t="s">
        <v>50</v>
      </c>
      <c r="C109" s="68" t="s">
        <v>85</v>
      </c>
      <c r="D109" s="234" t="s">
        <v>507</v>
      </c>
      <c r="E109" s="338">
        <v>44831.0</v>
      </c>
      <c r="F109" s="339">
        <v>0.9166666666666666</v>
      </c>
      <c r="G109" s="339">
        <v>0.125</v>
      </c>
      <c r="H109" s="68">
        <v>5.0</v>
      </c>
      <c r="I109" s="68">
        <v>0.0</v>
      </c>
      <c r="J109" s="68">
        <v>0.0</v>
      </c>
      <c r="K109" s="68">
        <v>5.0</v>
      </c>
    </row>
    <row r="110">
      <c r="A110" s="338">
        <v>44831.0</v>
      </c>
      <c r="B110" s="68" t="s">
        <v>18</v>
      </c>
      <c r="C110" s="68" t="s">
        <v>1</v>
      </c>
      <c r="D110" s="234" t="s">
        <v>507</v>
      </c>
      <c r="E110" s="338">
        <v>44831.0</v>
      </c>
      <c r="F110" s="339">
        <v>0.9375</v>
      </c>
      <c r="G110" s="339">
        <v>0.125</v>
      </c>
      <c r="H110" s="68">
        <v>4.5</v>
      </c>
      <c r="I110" s="68">
        <v>0.0</v>
      </c>
      <c r="J110" s="68">
        <v>0.0</v>
      </c>
      <c r="K110" s="68">
        <v>4.5</v>
      </c>
    </row>
    <row r="111">
      <c r="A111" s="338">
        <v>44831.0</v>
      </c>
      <c r="B111" s="68" t="s">
        <v>52</v>
      </c>
      <c r="C111" s="68" t="s">
        <v>499</v>
      </c>
      <c r="D111" s="234" t="s">
        <v>507</v>
      </c>
      <c r="E111" s="338">
        <v>44831.0</v>
      </c>
      <c r="F111" s="339">
        <v>0.9583333333333334</v>
      </c>
      <c r="G111" s="339">
        <v>0.125</v>
      </c>
      <c r="H111" s="68">
        <v>4.0</v>
      </c>
      <c r="I111" s="68">
        <v>0.0</v>
      </c>
      <c r="J111" s="68">
        <v>0.0</v>
      </c>
      <c r="K111" s="68">
        <v>4.0</v>
      </c>
    </row>
    <row r="112">
      <c r="A112" s="338">
        <v>44831.0</v>
      </c>
      <c r="B112" s="68" t="s">
        <v>52</v>
      </c>
      <c r="C112" s="68" t="s">
        <v>85</v>
      </c>
      <c r="D112" s="234" t="s">
        <v>507</v>
      </c>
      <c r="E112" s="338">
        <v>44831.0</v>
      </c>
      <c r="F112" s="339">
        <v>0.125</v>
      </c>
      <c r="G112" s="339">
        <v>0.25</v>
      </c>
      <c r="H112" s="68">
        <v>3.0</v>
      </c>
      <c r="I112" s="68">
        <v>0.0</v>
      </c>
      <c r="J112" s="68">
        <v>0.0</v>
      </c>
      <c r="K112" s="68">
        <v>3.0</v>
      </c>
    </row>
    <row r="113">
      <c r="A113" s="338">
        <v>44831.0</v>
      </c>
      <c r="B113" s="68" t="s">
        <v>123</v>
      </c>
      <c r="C113" s="68" t="s">
        <v>23</v>
      </c>
      <c r="D113" s="234" t="s">
        <v>509</v>
      </c>
      <c r="E113" s="338">
        <v>44832.0</v>
      </c>
      <c r="F113" s="339">
        <v>0.020833333333333332</v>
      </c>
      <c r="G113" s="339">
        <v>0.25</v>
      </c>
      <c r="H113" s="68">
        <v>5.5</v>
      </c>
      <c r="I113" s="68">
        <v>0.0</v>
      </c>
      <c r="J113" s="68">
        <v>0.0</v>
      </c>
      <c r="K113" s="68">
        <v>5.5</v>
      </c>
    </row>
    <row r="114">
      <c r="A114" s="338">
        <v>44831.0</v>
      </c>
      <c r="B114" s="68" t="s">
        <v>501</v>
      </c>
      <c r="C114" s="68" t="s">
        <v>23</v>
      </c>
      <c r="D114" s="234" t="s">
        <v>509</v>
      </c>
      <c r="E114" s="338">
        <v>44832.0</v>
      </c>
      <c r="F114" s="68">
        <v>0.0</v>
      </c>
      <c r="G114" s="68">
        <v>0.0</v>
      </c>
      <c r="H114" s="68">
        <v>0.0</v>
      </c>
      <c r="I114" s="68">
        <v>0.0</v>
      </c>
      <c r="J114" s="68">
        <v>0.0</v>
      </c>
      <c r="K114" s="68">
        <v>0.0</v>
      </c>
      <c r="L114" s="68" t="s">
        <v>25</v>
      </c>
    </row>
    <row r="115">
      <c r="A115" s="338">
        <v>44831.0</v>
      </c>
      <c r="B115" s="68" t="s">
        <v>45</v>
      </c>
      <c r="C115" s="68" t="s">
        <v>23</v>
      </c>
      <c r="D115" s="234" t="s">
        <v>509</v>
      </c>
      <c r="E115" s="338">
        <v>44832.0</v>
      </c>
      <c r="F115" s="339">
        <v>0.25</v>
      </c>
      <c r="G115" s="339">
        <v>0.4583333333333333</v>
      </c>
      <c r="H115" s="68">
        <v>5.0</v>
      </c>
      <c r="I115" s="68">
        <v>0.0</v>
      </c>
      <c r="J115" s="68">
        <v>5.0</v>
      </c>
      <c r="K115" s="68">
        <v>0.0</v>
      </c>
    </row>
    <row r="116">
      <c r="A116" s="338">
        <v>44831.0</v>
      </c>
      <c r="B116" s="68" t="s">
        <v>403</v>
      </c>
      <c r="C116" s="68" t="s">
        <v>85</v>
      </c>
      <c r="D116" s="234" t="s">
        <v>509</v>
      </c>
      <c r="E116" s="338">
        <v>44832.0</v>
      </c>
      <c r="F116" s="68">
        <v>0.0</v>
      </c>
      <c r="G116" s="68">
        <v>0.0</v>
      </c>
      <c r="H116" s="68">
        <v>0.0</v>
      </c>
      <c r="I116" s="68">
        <v>0.0</v>
      </c>
      <c r="J116" s="68">
        <v>0.0</v>
      </c>
      <c r="K116" s="68">
        <v>0.0</v>
      </c>
      <c r="L116" s="68" t="s">
        <v>166</v>
      </c>
    </row>
    <row r="117">
      <c r="A117" s="338">
        <v>44831.0</v>
      </c>
      <c r="B117" s="68" t="s">
        <v>69</v>
      </c>
      <c r="C117" s="68" t="s">
        <v>85</v>
      </c>
      <c r="D117" s="234" t="s">
        <v>509</v>
      </c>
      <c r="E117" s="338">
        <v>44832.0</v>
      </c>
      <c r="F117" s="339">
        <v>0.25</v>
      </c>
      <c r="G117" s="339">
        <v>0.5416666666666666</v>
      </c>
      <c r="H117" s="68">
        <v>7.0</v>
      </c>
      <c r="I117" s="68">
        <v>0.0</v>
      </c>
      <c r="J117" s="68">
        <v>7.0</v>
      </c>
      <c r="K117" s="68">
        <v>0.0</v>
      </c>
    </row>
    <row r="118">
      <c r="A118" s="338">
        <v>44832.0</v>
      </c>
      <c r="B118" s="68" t="s">
        <v>50</v>
      </c>
      <c r="C118" s="68" t="s">
        <v>85</v>
      </c>
      <c r="D118" s="234" t="s">
        <v>509</v>
      </c>
      <c r="E118" s="338">
        <v>44832.0</v>
      </c>
      <c r="F118" s="68">
        <v>0.0</v>
      </c>
      <c r="G118" s="68">
        <v>0.0</v>
      </c>
      <c r="H118" s="68">
        <v>0.0</v>
      </c>
      <c r="I118" s="68">
        <v>0.0</v>
      </c>
      <c r="J118" s="68">
        <v>0.0</v>
      </c>
      <c r="K118" s="68">
        <v>0.0</v>
      </c>
      <c r="L118" s="68" t="s">
        <v>25</v>
      </c>
    </row>
    <row r="119">
      <c r="A119" s="338">
        <v>44832.0</v>
      </c>
      <c r="B119" s="68" t="s">
        <v>54</v>
      </c>
      <c r="C119" s="68" t="s">
        <v>85</v>
      </c>
      <c r="D119" s="234" t="s">
        <v>509</v>
      </c>
      <c r="E119" s="338">
        <v>44832.0</v>
      </c>
      <c r="F119" s="339">
        <v>0.9166666666666666</v>
      </c>
      <c r="G119" s="339">
        <v>0.25</v>
      </c>
      <c r="H119" s="68">
        <v>8.0</v>
      </c>
      <c r="I119" s="68">
        <v>0.0</v>
      </c>
      <c r="J119" s="68">
        <v>0.0</v>
      </c>
      <c r="K119" s="68">
        <v>8.0</v>
      </c>
    </row>
    <row r="120">
      <c r="A120" s="338">
        <v>44832.0</v>
      </c>
      <c r="B120" s="68" t="s">
        <v>18</v>
      </c>
      <c r="C120" s="68" t="s">
        <v>1</v>
      </c>
      <c r="D120" s="234" t="s">
        <v>509</v>
      </c>
      <c r="E120" s="338">
        <v>44832.0</v>
      </c>
      <c r="F120" s="339">
        <v>0.9375</v>
      </c>
      <c r="G120" s="339">
        <v>0.125</v>
      </c>
      <c r="H120" s="68">
        <v>4.5</v>
      </c>
      <c r="I120" s="68">
        <v>0.0</v>
      </c>
      <c r="J120" s="68">
        <v>0.0</v>
      </c>
      <c r="K120" s="68">
        <v>4.5</v>
      </c>
    </row>
    <row r="121">
      <c r="A121" s="338">
        <v>44832.0</v>
      </c>
      <c r="B121" s="68" t="s">
        <v>123</v>
      </c>
      <c r="C121" s="68" t="s">
        <v>23</v>
      </c>
      <c r="D121" s="234" t="s">
        <v>510</v>
      </c>
      <c r="E121" s="338">
        <v>44833.0</v>
      </c>
      <c r="F121" s="339">
        <v>0.020833333333333332</v>
      </c>
      <c r="G121" s="339">
        <v>0.25</v>
      </c>
      <c r="H121" s="68">
        <v>5.5</v>
      </c>
      <c r="I121" s="68">
        <v>0.0</v>
      </c>
      <c r="J121" s="68">
        <v>0.0</v>
      </c>
      <c r="K121" s="68">
        <v>5.5</v>
      </c>
    </row>
    <row r="122">
      <c r="A122" s="338">
        <v>44832.0</v>
      </c>
      <c r="B122" s="68" t="s">
        <v>52</v>
      </c>
      <c r="C122" s="68" t="s">
        <v>499</v>
      </c>
      <c r="D122" s="234" t="s">
        <v>510</v>
      </c>
      <c r="E122" s="338">
        <v>44833.0</v>
      </c>
      <c r="F122" s="339">
        <v>0.125</v>
      </c>
      <c r="G122" s="339">
        <v>0.375</v>
      </c>
      <c r="H122" s="68">
        <v>6.0</v>
      </c>
      <c r="I122" s="68">
        <v>0.0</v>
      </c>
      <c r="J122" s="68">
        <v>3.0</v>
      </c>
      <c r="K122" s="68">
        <v>3.0</v>
      </c>
    </row>
    <row r="123">
      <c r="A123" s="338">
        <v>44832.0</v>
      </c>
      <c r="B123" s="68" t="s">
        <v>45</v>
      </c>
      <c r="C123" s="68" t="s">
        <v>1</v>
      </c>
      <c r="D123" s="234" t="s">
        <v>510</v>
      </c>
      <c r="E123" s="338">
        <v>44833.0</v>
      </c>
      <c r="F123" s="68">
        <v>0.0</v>
      </c>
      <c r="G123" s="68">
        <v>0.0</v>
      </c>
      <c r="H123" s="68">
        <v>0.0</v>
      </c>
      <c r="I123" s="68">
        <v>0.0</v>
      </c>
      <c r="J123" s="68">
        <v>0.0</v>
      </c>
      <c r="K123" s="68">
        <v>0.0</v>
      </c>
      <c r="L123" s="68" t="s">
        <v>25</v>
      </c>
    </row>
    <row r="124">
      <c r="A124" s="338">
        <v>44832.0</v>
      </c>
      <c r="B124" s="68" t="s">
        <v>501</v>
      </c>
      <c r="C124" s="68" t="s">
        <v>23</v>
      </c>
      <c r="D124" s="234" t="s">
        <v>510</v>
      </c>
      <c r="E124" s="338">
        <v>44833.0</v>
      </c>
      <c r="F124" s="339">
        <v>0.25</v>
      </c>
      <c r="G124" s="339">
        <v>0.4583333333333333</v>
      </c>
      <c r="H124" s="68">
        <v>5.0</v>
      </c>
      <c r="I124" s="68">
        <v>0.0</v>
      </c>
      <c r="J124" s="68">
        <v>5.0</v>
      </c>
      <c r="K124" s="68">
        <v>0.0</v>
      </c>
    </row>
    <row r="125">
      <c r="A125" s="338">
        <v>44832.0</v>
      </c>
      <c r="B125" s="68" t="s">
        <v>403</v>
      </c>
      <c r="C125" s="68" t="s">
        <v>85</v>
      </c>
      <c r="D125" s="234" t="s">
        <v>510</v>
      </c>
      <c r="E125" s="338">
        <v>44833.0</v>
      </c>
      <c r="F125" s="339">
        <v>0.22916666666666666</v>
      </c>
      <c r="G125" s="339">
        <v>0.5208333333333334</v>
      </c>
      <c r="H125" s="68">
        <v>7.0</v>
      </c>
      <c r="I125" s="68">
        <v>0.0</v>
      </c>
      <c r="J125" s="68">
        <v>6.0</v>
      </c>
      <c r="K125" s="68">
        <v>1.0</v>
      </c>
    </row>
    <row r="126">
      <c r="A126" s="338">
        <v>44832.0</v>
      </c>
      <c r="B126" s="68" t="s">
        <v>69</v>
      </c>
      <c r="C126" s="68" t="s">
        <v>85</v>
      </c>
      <c r="D126" s="234" t="s">
        <v>510</v>
      </c>
      <c r="E126" s="338">
        <v>44833.0</v>
      </c>
      <c r="F126" s="339">
        <v>0.25</v>
      </c>
      <c r="G126" s="339">
        <v>0.5416666666666666</v>
      </c>
      <c r="H126" s="68">
        <v>7.0</v>
      </c>
      <c r="I126" s="68">
        <v>0.0</v>
      </c>
      <c r="J126" s="68">
        <v>7.0</v>
      </c>
      <c r="K126" s="68">
        <v>0.0</v>
      </c>
    </row>
    <row r="127">
      <c r="A127" s="338">
        <v>44832.0</v>
      </c>
      <c r="B127" s="68" t="s">
        <v>54</v>
      </c>
      <c r="C127" s="68" t="s">
        <v>85</v>
      </c>
      <c r="D127" s="234" t="s">
        <v>510</v>
      </c>
      <c r="E127" s="338">
        <v>44833.0</v>
      </c>
      <c r="F127" s="68">
        <v>0.0</v>
      </c>
      <c r="G127" s="68">
        <v>0.0</v>
      </c>
      <c r="H127" s="68">
        <v>0.0</v>
      </c>
      <c r="I127" s="68">
        <v>0.0</v>
      </c>
      <c r="J127" s="68">
        <v>0.0</v>
      </c>
      <c r="K127" s="68">
        <v>0.0</v>
      </c>
      <c r="L127" s="68" t="s">
        <v>25</v>
      </c>
    </row>
    <row r="128">
      <c r="A128" s="338">
        <v>44833.0</v>
      </c>
      <c r="B128" s="68" t="s">
        <v>50</v>
      </c>
      <c r="C128" s="68" t="s">
        <v>85</v>
      </c>
      <c r="D128" s="234" t="s">
        <v>510</v>
      </c>
      <c r="E128" s="338">
        <v>44833.0</v>
      </c>
      <c r="F128" s="339">
        <v>0.9166666666666666</v>
      </c>
      <c r="G128" s="339">
        <v>0.25</v>
      </c>
      <c r="H128" s="68">
        <v>8.0</v>
      </c>
      <c r="I128" s="68">
        <v>0.0</v>
      </c>
      <c r="J128" s="68">
        <v>0.0</v>
      </c>
      <c r="K128" s="68">
        <v>8.0</v>
      </c>
    </row>
    <row r="129">
      <c r="A129" s="338">
        <v>44833.0</v>
      </c>
      <c r="B129" s="68" t="s">
        <v>18</v>
      </c>
      <c r="C129" s="68" t="s">
        <v>1</v>
      </c>
      <c r="D129" s="234" t="s">
        <v>510</v>
      </c>
      <c r="E129" s="338">
        <v>44833.0</v>
      </c>
      <c r="F129" s="339">
        <v>0.9375</v>
      </c>
      <c r="G129" s="339">
        <v>0.20833333333333334</v>
      </c>
      <c r="H129" s="68">
        <v>6.5</v>
      </c>
      <c r="I129" s="68">
        <v>0.0</v>
      </c>
      <c r="J129" s="68">
        <v>0.0</v>
      </c>
      <c r="K129" s="68">
        <v>6.5</v>
      </c>
    </row>
    <row r="130">
      <c r="A130" s="338">
        <v>44833.0</v>
      </c>
      <c r="B130" s="68" t="s">
        <v>123</v>
      </c>
      <c r="C130" s="68" t="s">
        <v>23</v>
      </c>
      <c r="D130" s="234" t="s">
        <v>512</v>
      </c>
      <c r="E130" s="338">
        <v>44834.0</v>
      </c>
      <c r="F130" s="339">
        <v>0.020833333333333332</v>
      </c>
      <c r="G130" s="339">
        <v>0.25</v>
      </c>
      <c r="H130" s="68">
        <v>5.5</v>
      </c>
      <c r="I130" s="68">
        <v>0.0</v>
      </c>
      <c r="J130" s="68">
        <v>0.0</v>
      </c>
      <c r="K130" s="68">
        <v>5.5</v>
      </c>
    </row>
    <row r="131">
      <c r="A131" s="338">
        <v>44833.0</v>
      </c>
      <c r="B131" s="68" t="s">
        <v>52</v>
      </c>
      <c r="C131" s="68" t="s">
        <v>499</v>
      </c>
      <c r="D131" s="234" t="s">
        <v>512</v>
      </c>
      <c r="E131" s="338">
        <v>44834.0</v>
      </c>
      <c r="F131" s="339">
        <v>0.125</v>
      </c>
      <c r="G131" s="339">
        <v>0.375</v>
      </c>
      <c r="H131" s="68">
        <v>6.0</v>
      </c>
      <c r="I131" s="68">
        <v>0.0</v>
      </c>
      <c r="J131" s="68">
        <v>3.0</v>
      </c>
      <c r="K131" s="68">
        <v>3.0</v>
      </c>
    </row>
    <row r="132">
      <c r="A132" s="338">
        <v>44833.0</v>
      </c>
      <c r="B132" s="68" t="s">
        <v>45</v>
      </c>
      <c r="C132" s="68" t="s">
        <v>1</v>
      </c>
      <c r="D132" s="234" t="s">
        <v>512</v>
      </c>
      <c r="E132" s="338">
        <v>44834.0</v>
      </c>
      <c r="F132" s="339">
        <v>0.20833333333333334</v>
      </c>
      <c r="G132" s="339">
        <v>0.4583333333333333</v>
      </c>
      <c r="H132" s="68">
        <v>6.0</v>
      </c>
      <c r="I132" s="68">
        <v>0.0</v>
      </c>
      <c r="J132" s="68">
        <v>5.0</v>
      </c>
      <c r="K132" s="68">
        <v>1.0</v>
      </c>
    </row>
    <row r="133">
      <c r="A133" s="338">
        <v>44833.0</v>
      </c>
      <c r="B133" s="68" t="s">
        <v>501</v>
      </c>
      <c r="C133" s="68" t="s">
        <v>23</v>
      </c>
      <c r="D133" s="234" t="s">
        <v>512</v>
      </c>
      <c r="E133" s="338">
        <v>44834.0</v>
      </c>
      <c r="F133" s="339">
        <v>0.25</v>
      </c>
      <c r="G133" s="339">
        <v>0.4583333333333333</v>
      </c>
      <c r="H133" s="68">
        <v>5.0</v>
      </c>
      <c r="I133" s="68">
        <v>0.0</v>
      </c>
      <c r="J133" s="68">
        <v>5.0</v>
      </c>
      <c r="K133" s="68">
        <v>0.0</v>
      </c>
    </row>
    <row r="134">
      <c r="A134" s="338">
        <v>44833.0</v>
      </c>
      <c r="B134" s="68" t="s">
        <v>54</v>
      </c>
      <c r="C134" s="68" t="s">
        <v>85</v>
      </c>
      <c r="D134" s="234" t="s">
        <v>512</v>
      </c>
      <c r="E134" s="338">
        <v>44834.0</v>
      </c>
      <c r="F134" s="68">
        <v>0.0</v>
      </c>
      <c r="G134" s="68">
        <v>0.0</v>
      </c>
      <c r="H134" s="68">
        <v>0.0</v>
      </c>
      <c r="I134" s="68">
        <v>0.0</v>
      </c>
      <c r="J134" s="68">
        <v>0.0</v>
      </c>
      <c r="K134" s="68">
        <v>0.0</v>
      </c>
      <c r="L134" s="68" t="s">
        <v>25</v>
      </c>
    </row>
    <row r="135">
      <c r="A135" s="338">
        <v>44833.0</v>
      </c>
      <c r="B135" s="68" t="s">
        <v>403</v>
      </c>
      <c r="C135" s="68" t="s">
        <v>85</v>
      </c>
      <c r="D135" s="234" t="s">
        <v>512</v>
      </c>
      <c r="E135" s="338">
        <v>44834.0</v>
      </c>
      <c r="F135" s="339">
        <v>0.20833333333333334</v>
      </c>
      <c r="G135" s="339">
        <v>0.5208333333333334</v>
      </c>
      <c r="H135" s="68">
        <v>7.5</v>
      </c>
      <c r="I135" s="68">
        <v>0.0</v>
      </c>
      <c r="J135" s="68">
        <v>6.5</v>
      </c>
      <c r="K135" s="68">
        <v>1.0</v>
      </c>
    </row>
    <row r="136">
      <c r="A136" s="338">
        <v>44833.0</v>
      </c>
      <c r="B136" s="68" t="s">
        <v>69</v>
      </c>
      <c r="C136" s="68" t="s">
        <v>85</v>
      </c>
      <c r="D136" s="234" t="s">
        <v>512</v>
      </c>
      <c r="E136" s="338">
        <v>44834.0</v>
      </c>
      <c r="F136" s="339">
        <v>0.25</v>
      </c>
      <c r="G136" s="339">
        <v>0.5416666666666666</v>
      </c>
      <c r="H136" s="68">
        <v>7.0</v>
      </c>
      <c r="I136" s="68">
        <v>0.0</v>
      </c>
      <c r="J136" s="68">
        <v>7.0</v>
      </c>
      <c r="K136" s="68">
        <v>0.0</v>
      </c>
    </row>
    <row r="137">
      <c r="A137" s="338">
        <v>44834.0</v>
      </c>
      <c r="B137" s="68" t="s">
        <v>50</v>
      </c>
      <c r="C137" s="68" t="s">
        <v>85</v>
      </c>
      <c r="D137" s="234" t="s">
        <v>512</v>
      </c>
      <c r="E137" s="338">
        <v>44834.0</v>
      </c>
      <c r="F137" s="339">
        <v>0.9166666666666666</v>
      </c>
      <c r="G137" s="339">
        <v>0.25</v>
      </c>
      <c r="H137" s="68">
        <v>8.0</v>
      </c>
      <c r="I137" s="68">
        <v>0.0</v>
      </c>
      <c r="J137" s="68">
        <v>0.0</v>
      </c>
      <c r="K137" s="68">
        <v>8.0</v>
      </c>
    </row>
    <row r="138">
      <c r="A138" s="338">
        <v>44834.0</v>
      </c>
      <c r="B138" s="68" t="s">
        <v>52</v>
      </c>
      <c r="C138" s="68" t="s">
        <v>1</v>
      </c>
      <c r="D138" s="234" t="s">
        <v>512</v>
      </c>
      <c r="E138" s="338">
        <v>44834.0</v>
      </c>
      <c r="F138" s="339">
        <v>0.9375</v>
      </c>
      <c r="G138" s="339">
        <v>0.20833333333333334</v>
      </c>
      <c r="H138" s="68">
        <v>6.5</v>
      </c>
      <c r="I138" s="68">
        <v>0.0</v>
      </c>
      <c r="J138" s="68">
        <v>0.0</v>
      </c>
      <c r="K138" s="68">
        <v>6.5</v>
      </c>
    </row>
    <row r="139">
      <c r="A139" s="338"/>
      <c r="D139" s="234"/>
      <c r="E139" s="338"/>
      <c r="F139" s="339"/>
      <c r="G139" s="339"/>
    </row>
    <row r="140">
      <c r="A140" s="338"/>
      <c r="D140" s="234"/>
      <c r="E140" s="338"/>
    </row>
    <row r="141">
      <c r="A141" s="338"/>
      <c r="D141" s="234"/>
      <c r="E141" s="338"/>
      <c r="F141" s="339"/>
      <c r="G141" s="339"/>
    </row>
    <row r="142">
      <c r="A142" s="338"/>
      <c r="D142" s="234"/>
      <c r="E142" s="338"/>
      <c r="F142" s="339"/>
      <c r="G142" s="339"/>
    </row>
    <row r="143">
      <c r="A143" s="338"/>
      <c r="D143" s="234"/>
      <c r="E143" s="338"/>
      <c r="F143" s="339"/>
      <c r="G143" s="339"/>
    </row>
    <row r="144">
      <c r="A144" s="338"/>
      <c r="D144" s="234"/>
      <c r="E144" s="338"/>
      <c r="F144" s="339"/>
      <c r="G144" s="339"/>
    </row>
    <row r="145">
      <c r="A145" s="338"/>
      <c r="D145" s="234"/>
      <c r="E145" s="338"/>
      <c r="F145" s="339"/>
      <c r="G145" s="339"/>
    </row>
    <row r="146">
      <c r="A146" s="338"/>
      <c r="D146" s="234"/>
      <c r="E146" s="338"/>
      <c r="F146" s="339"/>
      <c r="G146" s="339"/>
    </row>
    <row r="147">
      <c r="A147" s="338"/>
      <c r="D147" s="340"/>
      <c r="E147" s="338"/>
      <c r="F147" s="339"/>
      <c r="G147" s="339"/>
    </row>
    <row r="148">
      <c r="B148" s="346"/>
      <c r="C148" s="329"/>
      <c r="D148" s="347"/>
      <c r="E148" s="338"/>
      <c r="F148" s="339"/>
      <c r="G148" s="339"/>
    </row>
    <row r="149">
      <c r="B149" s="346"/>
      <c r="C149" s="329"/>
      <c r="D149" s="347"/>
      <c r="E149" s="338"/>
      <c r="F149" s="339"/>
      <c r="G149" s="339"/>
    </row>
    <row r="150">
      <c r="A150" s="338"/>
      <c r="B150" s="336"/>
      <c r="C150" s="336"/>
      <c r="D150" s="348"/>
      <c r="E150" s="338"/>
      <c r="F150" s="339"/>
      <c r="G150" s="339"/>
    </row>
    <row r="151">
      <c r="A151" s="338"/>
      <c r="D151" s="340"/>
      <c r="E151" s="338"/>
    </row>
  </sheetData>
  <autoFilter ref="$A$1:$AC$170">
    <filterColumn colId="4">
      <filters blank="1">
        <filter val="25-Sep-22"/>
        <filter val="16-Sep-22"/>
        <filter val="17-Sep-22"/>
        <filter val="24-Sep-22"/>
        <filter val="26-Sep-22"/>
        <filter val="9-Sep-22"/>
        <filter val="30-Sep-22"/>
        <filter val="21-Sep-22"/>
        <filter val="22-Sep-22"/>
        <filter val="28-Sep-22"/>
        <filter val="29-Sep-22"/>
        <filter val="23-Sep-22"/>
        <filter val="27-Sep-22"/>
        <filter val="18-Sep-22"/>
        <filter val="19-Sep-22"/>
        <filter val="20-Sep-22"/>
        <filter val="3-Sep-22"/>
      </filters>
    </filterColumn>
  </autoFilter>
  <conditionalFormatting sqref="F2:F149 G2:G150 H2:J148 K2:K145">
    <cfRule type="expression" dxfId="0" priority="1">
      <formula>MOD</formula>
    </cfRule>
  </conditionalFormatting>
  <conditionalFormatting sqref="F2:F10 G2:G150 H2:K2 F12:F149 H12:K12 H15:K16 H18:K35 H37:J148 K37:K145 F152:F154 G152:G156 H152:K153 F156">
    <cfRule type="expression" dxfId="0" priority="2">
      <formula>MOD</formula>
    </cfRule>
  </conditionalFormatting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8.38"/>
    <col customWidth="1" min="3" max="3" width="5.25"/>
    <col customWidth="1" min="4" max="4" width="17.25"/>
    <col customWidth="1" min="5" max="5" width="16.38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44830.0</v>
      </c>
      <c r="D4" s="352" t="s">
        <v>523</v>
      </c>
      <c r="E4" s="353" t="s">
        <v>524</v>
      </c>
      <c r="F4" s="275" t="s">
        <v>22</v>
      </c>
      <c r="G4" s="37">
        <v>44831.0</v>
      </c>
      <c r="H4" s="352" t="s">
        <v>523</v>
      </c>
      <c r="I4" s="354" t="s">
        <v>524</v>
      </c>
      <c r="J4" s="38" t="s">
        <v>24</v>
      </c>
      <c r="K4" s="37">
        <v>44832.0</v>
      </c>
      <c r="L4" s="352" t="s">
        <v>523</v>
      </c>
      <c r="M4" s="354" t="s">
        <v>524</v>
      </c>
      <c r="N4" s="275" t="s">
        <v>26</v>
      </c>
      <c r="O4" s="37">
        <v>44833.0</v>
      </c>
      <c r="P4" s="352" t="s">
        <v>525</v>
      </c>
      <c r="Q4" s="354" t="s">
        <v>526</v>
      </c>
      <c r="R4" s="275" t="s">
        <v>56</v>
      </c>
      <c r="S4" s="37">
        <v>44834.0</v>
      </c>
      <c r="T4" s="352" t="s">
        <v>25</v>
      </c>
      <c r="U4" s="353" t="s">
        <v>25</v>
      </c>
      <c r="V4" s="275" t="s">
        <v>57</v>
      </c>
      <c r="W4" s="37">
        <v>44835.0</v>
      </c>
      <c r="X4" s="352" t="s">
        <v>525</v>
      </c>
      <c r="Y4" s="354" t="s">
        <v>526</v>
      </c>
      <c r="Z4" s="275" t="s">
        <v>93</v>
      </c>
      <c r="AA4" s="37">
        <v>44836.0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44831.0</v>
      </c>
      <c r="D5" s="352" t="s">
        <v>23</v>
      </c>
      <c r="E5" s="353" t="s">
        <v>23</v>
      </c>
      <c r="F5" s="275" t="s">
        <v>46</v>
      </c>
      <c r="G5" s="37">
        <v>44832.0</v>
      </c>
      <c r="H5" s="352" t="s">
        <v>23</v>
      </c>
      <c r="I5" s="353" t="s">
        <v>23</v>
      </c>
      <c r="J5" s="38" t="s">
        <v>36</v>
      </c>
      <c r="K5" s="37">
        <v>44833.0</v>
      </c>
      <c r="L5" s="352" t="s">
        <v>25</v>
      </c>
      <c r="M5" s="353" t="s">
        <v>25</v>
      </c>
      <c r="N5" s="275" t="s">
        <v>37</v>
      </c>
      <c r="O5" s="37">
        <v>44834.0</v>
      </c>
      <c r="P5" s="352" t="s">
        <v>465</v>
      </c>
      <c r="Q5" s="354" t="s">
        <v>466</v>
      </c>
      <c r="R5" s="275" t="s">
        <v>40</v>
      </c>
      <c r="S5" s="37">
        <v>44835.0</v>
      </c>
      <c r="T5" s="352" t="s">
        <v>527</v>
      </c>
      <c r="U5" s="354" t="s">
        <v>528</v>
      </c>
      <c r="V5" s="275" t="s">
        <v>43</v>
      </c>
      <c r="W5" s="37">
        <v>44836.0</v>
      </c>
      <c r="X5" s="352" t="s">
        <v>527</v>
      </c>
      <c r="Y5" s="354" t="s">
        <v>528</v>
      </c>
      <c r="Z5" s="275" t="s">
        <v>44</v>
      </c>
      <c r="AA5" s="37">
        <v>44837.0</v>
      </c>
      <c r="AB5" s="38" t="s">
        <v>25</v>
      </c>
      <c r="AC5" s="108" t="s">
        <v>25</v>
      </c>
    </row>
    <row r="6">
      <c r="A6" s="355" t="s">
        <v>52</v>
      </c>
      <c r="B6" s="357"/>
      <c r="C6" s="357"/>
      <c r="D6" s="140"/>
      <c r="E6" s="140"/>
      <c r="F6" s="124"/>
      <c r="G6" s="124"/>
      <c r="H6" s="124"/>
      <c r="I6" s="124"/>
      <c r="J6" s="124"/>
      <c r="K6" s="124"/>
      <c r="L6" s="7"/>
      <c r="M6" s="124"/>
      <c r="N6" s="7"/>
      <c r="O6" s="7"/>
      <c r="P6" s="352"/>
      <c r="Q6" s="354"/>
      <c r="R6" s="363" t="s">
        <v>56</v>
      </c>
      <c r="S6" s="146">
        <v>44834.0</v>
      </c>
      <c r="T6" s="374" t="s">
        <v>525</v>
      </c>
      <c r="U6" s="371" t="s">
        <v>526</v>
      </c>
      <c r="V6" s="7"/>
      <c r="W6" s="7"/>
      <c r="X6" s="7"/>
      <c r="Y6" s="124"/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44</v>
      </c>
      <c r="C10" s="37">
        <v>44830.0</v>
      </c>
      <c r="D10" s="38"/>
      <c r="E10" s="108"/>
      <c r="F10" s="275" t="s">
        <v>22</v>
      </c>
      <c r="G10" s="37">
        <v>44831.0</v>
      </c>
      <c r="H10" s="352"/>
      <c r="I10" s="353"/>
      <c r="J10" s="38" t="s">
        <v>36</v>
      </c>
      <c r="K10" s="37">
        <v>44833.0</v>
      </c>
      <c r="L10" s="38" t="s">
        <v>626</v>
      </c>
      <c r="M10" s="108" t="s">
        <v>1028</v>
      </c>
      <c r="N10" s="275" t="s">
        <v>37</v>
      </c>
      <c r="O10" s="37">
        <v>44834.0</v>
      </c>
      <c r="P10" s="38" t="s">
        <v>626</v>
      </c>
      <c r="Q10" s="108" t="s">
        <v>1028</v>
      </c>
      <c r="R10" s="363" t="s">
        <v>56</v>
      </c>
      <c r="S10" s="403">
        <v>44835.0</v>
      </c>
      <c r="T10" s="374" t="s">
        <v>1</v>
      </c>
      <c r="U10" s="374" t="s">
        <v>1</v>
      </c>
      <c r="V10" s="275" t="s">
        <v>43</v>
      </c>
      <c r="W10" s="37">
        <v>44829.0</v>
      </c>
      <c r="X10" s="38" t="s">
        <v>25</v>
      </c>
      <c r="Y10" s="108" t="s">
        <v>25</v>
      </c>
      <c r="Z10" s="38" t="s">
        <v>44</v>
      </c>
      <c r="AA10" s="37">
        <v>44830.0</v>
      </c>
      <c r="AB10" s="594" t="s">
        <v>539</v>
      </c>
      <c r="AC10" s="594" t="s">
        <v>1029</v>
      </c>
    </row>
    <row r="11">
      <c r="A11" s="116" t="s">
        <v>54</v>
      </c>
      <c r="B11" s="101"/>
      <c r="C11" s="101"/>
      <c r="D11" s="140"/>
      <c r="E11" s="140"/>
      <c r="F11" s="102"/>
      <c r="G11" s="102"/>
      <c r="H11" s="102"/>
      <c r="I11" s="358"/>
      <c r="N11" s="359"/>
      <c r="O11" s="359"/>
      <c r="P11" s="359"/>
      <c r="Q11" s="360"/>
      <c r="R11" s="40" t="s">
        <v>40</v>
      </c>
      <c r="S11" s="403">
        <v>44835.0</v>
      </c>
      <c r="T11" s="374" t="s">
        <v>1030</v>
      </c>
      <c r="U11" s="374" t="s">
        <v>1031</v>
      </c>
      <c r="V11" s="359"/>
      <c r="W11" s="359"/>
      <c r="X11" s="359"/>
      <c r="Y11" s="360"/>
      <c r="Z11" s="359"/>
      <c r="AA11" s="359"/>
      <c r="AB11" s="359"/>
      <c r="AC11" s="360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44774.0</v>
      </c>
      <c r="F13" s="124"/>
      <c r="G13" s="124"/>
      <c r="H13" s="124"/>
      <c r="I13" s="351">
        <v>44775.0</v>
      </c>
      <c r="J13" s="124"/>
      <c r="K13" s="124"/>
      <c r="L13" s="124"/>
      <c r="M13" s="351">
        <v>44776.0</v>
      </c>
      <c r="N13" s="124"/>
      <c r="O13" s="124"/>
      <c r="P13" s="124"/>
      <c r="Q13" s="351">
        <v>44777.0</v>
      </c>
      <c r="R13" s="124"/>
      <c r="S13" s="124"/>
      <c r="T13" s="124"/>
      <c r="U13" s="351">
        <v>44778.0</v>
      </c>
      <c r="V13" s="124"/>
      <c r="W13" s="124"/>
      <c r="X13" s="124"/>
      <c r="Y13" s="351">
        <v>44779.0</v>
      </c>
      <c r="Z13" s="124"/>
      <c r="AA13" s="124"/>
      <c r="AB13" s="124"/>
      <c r="AC13" s="351">
        <v>44780.0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176</v>
      </c>
      <c r="B15" s="41" t="s">
        <v>19</v>
      </c>
      <c r="C15" s="37">
        <v>44830.0</v>
      </c>
      <c r="D15" s="38" t="s">
        <v>278</v>
      </c>
      <c r="E15" s="108" t="s">
        <v>92</v>
      </c>
      <c r="F15" s="38" t="s">
        <v>22</v>
      </c>
      <c r="G15" s="37">
        <v>44831.0</v>
      </c>
      <c r="H15" s="38" t="s">
        <v>1032</v>
      </c>
      <c r="I15" s="108" t="s">
        <v>1032</v>
      </c>
      <c r="J15" s="38" t="s">
        <v>24</v>
      </c>
      <c r="K15" s="37">
        <v>44832.0</v>
      </c>
      <c r="L15" s="38" t="s">
        <v>25</v>
      </c>
      <c r="M15" s="108" t="s">
        <v>25</v>
      </c>
      <c r="N15" s="38" t="s">
        <v>26</v>
      </c>
      <c r="O15" s="37">
        <v>44833.0</v>
      </c>
      <c r="P15" s="38" t="s">
        <v>278</v>
      </c>
      <c r="Q15" s="108" t="s">
        <v>92</v>
      </c>
      <c r="R15" s="38" t="s">
        <v>56</v>
      </c>
      <c r="S15" s="37">
        <v>44834.0</v>
      </c>
      <c r="T15" s="38" t="s">
        <v>278</v>
      </c>
      <c r="U15" s="108" t="s">
        <v>92</v>
      </c>
      <c r="V15" s="38" t="s">
        <v>57</v>
      </c>
      <c r="W15" s="37">
        <v>44835.0</v>
      </c>
      <c r="X15" s="38" t="s">
        <v>278</v>
      </c>
      <c r="Y15" s="108" t="s">
        <v>92</v>
      </c>
      <c r="Z15" s="275" t="s">
        <v>93</v>
      </c>
      <c r="AA15" s="37">
        <v>44836.0</v>
      </c>
      <c r="AB15" s="38" t="s">
        <v>531</v>
      </c>
      <c r="AC15" s="108" t="s">
        <v>532</v>
      </c>
    </row>
    <row r="16">
      <c r="A16" s="35" t="s">
        <v>54</v>
      </c>
      <c r="B16" s="41" t="s">
        <v>33</v>
      </c>
      <c r="C16" s="37">
        <v>44831.0</v>
      </c>
      <c r="D16" s="38" t="s">
        <v>128</v>
      </c>
      <c r="E16" s="108" t="s">
        <v>202</v>
      </c>
      <c r="F16" s="38" t="s">
        <v>46</v>
      </c>
      <c r="G16" s="37">
        <v>44832.0</v>
      </c>
      <c r="H16" s="108"/>
      <c r="I16" s="108"/>
      <c r="J16" s="38" t="s">
        <v>24</v>
      </c>
      <c r="K16" s="37">
        <v>44832.0</v>
      </c>
      <c r="L16" s="38" t="s">
        <v>278</v>
      </c>
      <c r="M16" s="108" t="s">
        <v>92</v>
      </c>
      <c r="N16" s="38" t="s">
        <v>37</v>
      </c>
      <c r="O16" s="37">
        <v>44834.0</v>
      </c>
      <c r="P16" s="38" t="s">
        <v>25</v>
      </c>
      <c r="Q16" s="108" t="s">
        <v>25</v>
      </c>
      <c r="R16" s="40" t="s">
        <v>40</v>
      </c>
      <c r="S16" s="146">
        <v>44835.0</v>
      </c>
      <c r="T16" s="40" t="s">
        <v>499</v>
      </c>
      <c r="U16" s="40" t="s">
        <v>499</v>
      </c>
      <c r="V16" s="38" t="s">
        <v>43</v>
      </c>
      <c r="W16" s="37">
        <v>44836.0</v>
      </c>
      <c r="X16" s="38" t="s">
        <v>213</v>
      </c>
      <c r="Y16" s="108" t="s">
        <v>225</v>
      </c>
      <c r="Z16" s="38" t="s">
        <v>44</v>
      </c>
      <c r="AA16" s="37">
        <v>44837.0</v>
      </c>
      <c r="AB16" s="38" t="s">
        <v>128</v>
      </c>
      <c r="AC16" s="108" t="s">
        <v>202</v>
      </c>
    </row>
    <row r="17">
      <c r="A17" s="109" t="s">
        <v>403</v>
      </c>
      <c r="B17" s="41" t="s">
        <v>33</v>
      </c>
      <c r="C17" s="37">
        <v>44830.0</v>
      </c>
      <c r="D17" s="38" t="s">
        <v>25</v>
      </c>
      <c r="E17" s="108" t="s">
        <v>25</v>
      </c>
      <c r="F17" s="38" t="s">
        <v>46</v>
      </c>
      <c r="G17" s="37">
        <v>44832.0</v>
      </c>
      <c r="H17" s="38" t="s">
        <v>1033</v>
      </c>
      <c r="I17" s="108" t="s">
        <v>1034</v>
      </c>
      <c r="J17" s="38" t="s">
        <v>36</v>
      </c>
      <c r="K17" s="37">
        <v>44833.0</v>
      </c>
      <c r="L17" s="38" t="s">
        <v>112</v>
      </c>
      <c r="M17" s="108" t="s">
        <v>71</v>
      </c>
      <c r="N17" s="38" t="s">
        <v>37</v>
      </c>
      <c r="O17" s="37">
        <v>44834.0</v>
      </c>
      <c r="P17" s="38" t="s">
        <v>112</v>
      </c>
      <c r="Q17" s="108" t="s">
        <v>71</v>
      </c>
      <c r="R17" s="38" t="s">
        <v>40</v>
      </c>
      <c r="S17" s="37">
        <v>44835.0</v>
      </c>
      <c r="T17" s="38" t="s">
        <v>281</v>
      </c>
      <c r="U17" s="108" t="s">
        <v>101</v>
      </c>
      <c r="V17" s="38" t="s">
        <v>43</v>
      </c>
      <c r="W17" s="37">
        <v>44836.0</v>
      </c>
      <c r="X17" s="38" t="s">
        <v>281</v>
      </c>
      <c r="Y17" s="108" t="s">
        <v>101</v>
      </c>
      <c r="Z17" s="38" t="s">
        <v>44</v>
      </c>
      <c r="AA17" s="37">
        <v>44837.0</v>
      </c>
      <c r="AB17" s="38" t="s">
        <v>25</v>
      </c>
      <c r="AC17" s="108" t="s">
        <v>25</v>
      </c>
    </row>
    <row r="18">
      <c r="A18" s="109" t="s">
        <v>69</v>
      </c>
      <c r="B18" s="41" t="s">
        <v>33</v>
      </c>
      <c r="C18" s="37">
        <v>44831.0</v>
      </c>
      <c r="D18" s="38" t="s">
        <v>201</v>
      </c>
      <c r="E18" s="108" t="s">
        <v>535</v>
      </c>
      <c r="F18" s="38" t="s">
        <v>46</v>
      </c>
      <c r="G18" s="37">
        <v>44832.0</v>
      </c>
      <c r="H18" s="38" t="s">
        <v>201</v>
      </c>
      <c r="I18" s="108" t="s">
        <v>535</v>
      </c>
      <c r="J18" s="38" t="s">
        <v>36</v>
      </c>
      <c r="K18" s="37">
        <v>44833.0</v>
      </c>
      <c r="L18" s="38" t="s">
        <v>201</v>
      </c>
      <c r="M18" s="108" t="s">
        <v>535</v>
      </c>
      <c r="N18" s="38" t="s">
        <v>37</v>
      </c>
      <c r="O18" s="37">
        <v>44834.0</v>
      </c>
      <c r="P18" s="38" t="s">
        <v>201</v>
      </c>
      <c r="Q18" s="108" t="s">
        <v>535</v>
      </c>
      <c r="R18" s="38" t="s">
        <v>40</v>
      </c>
      <c r="S18" s="37">
        <v>44835.0</v>
      </c>
      <c r="T18" s="38" t="s">
        <v>213</v>
      </c>
      <c r="U18" s="108" t="s">
        <v>225</v>
      </c>
      <c r="V18" s="38" t="s">
        <v>43</v>
      </c>
      <c r="W18" s="37">
        <v>44836.0</v>
      </c>
      <c r="X18" s="38" t="s">
        <v>25</v>
      </c>
      <c r="Y18" s="108" t="s">
        <v>25</v>
      </c>
      <c r="Z18" s="38" t="s">
        <v>44</v>
      </c>
      <c r="AA18" s="37">
        <v>44837.0</v>
      </c>
      <c r="AB18" s="38" t="s">
        <v>299</v>
      </c>
      <c r="AC18" s="108" t="s">
        <v>282</v>
      </c>
    </row>
    <row r="19">
      <c r="A19" s="35" t="s">
        <v>52</v>
      </c>
      <c r="B19" s="361"/>
      <c r="C19" s="361"/>
      <c r="D19" s="362"/>
      <c r="E19" s="362"/>
      <c r="F19" s="38" t="s">
        <v>22</v>
      </c>
      <c r="G19" s="37">
        <v>44831.0</v>
      </c>
      <c r="H19" s="38" t="s">
        <v>278</v>
      </c>
      <c r="I19" s="108" t="s">
        <v>92</v>
      </c>
      <c r="J19" s="124"/>
      <c r="K19" s="124"/>
      <c r="L19" s="124"/>
      <c r="M19" s="124"/>
      <c r="N19" s="7"/>
      <c r="O19" s="366"/>
      <c r="P19" s="7"/>
      <c r="Q19" s="124"/>
      <c r="R19" s="108"/>
      <c r="S19" s="364"/>
      <c r="T19" s="38" t="s">
        <v>487</v>
      </c>
      <c r="U19" s="108" t="s">
        <v>486</v>
      </c>
      <c r="V19" s="7"/>
      <c r="W19" s="7"/>
      <c r="X19" s="7"/>
      <c r="Y19" s="124"/>
      <c r="Z19" s="7"/>
      <c r="AA19" s="7"/>
      <c r="AB19" s="7"/>
      <c r="AC19" s="124"/>
    </row>
    <row r="20">
      <c r="A20" s="35"/>
      <c r="B20" s="361"/>
      <c r="C20" s="361"/>
      <c r="D20" s="362"/>
      <c r="E20" s="362"/>
      <c r="F20" s="124"/>
      <c r="G20" s="124"/>
      <c r="H20" s="124"/>
      <c r="I20" s="365"/>
      <c r="J20" s="124"/>
      <c r="K20" s="124"/>
      <c r="L20" s="124"/>
      <c r="M20" s="124"/>
      <c r="N20" s="7"/>
      <c r="O20" s="366"/>
      <c r="P20" s="7"/>
      <c r="Q20" s="124"/>
      <c r="R20" s="7"/>
      <c r="S20" s="7"/>
      <c r="T20" s="367"/>
      <c r="U20" s="367"/>
      <c r="V20" s="7"/>
      <c r="W20" s="7"/>
      <c r="X20" s="7"/>
      <c r="Y20" s="124"/>
      <c r="Z20" s="7"/>
      <c r="AA20" s="7"/>
      <c r="AB20" s="7"/>
      <c r="AC20" s="124"/>
    </row>
    <row r="21">
      <c r="A21" s="368"/>
      <c r="B21" s="361"/>
      <c r="C21" s="361"/>
      <c r="D21" s="6" t="s">
        <v>23</v>
      </c>
      <c r="E21" s="4"/>
      <c r="F21" s="124"/>
      <c r="G21" s="124"/>
      <c r="H21" s="124"/>
      <c r="I21" s="124"/>
      <c r="J21" s="124"/>
      <c r="K21" s="124"/>
      <c r="L21" s="7"/>
      <c r="M21" s="124"/>
      <c r="N21" s="7"/>
      <c r="O21" s="7"/>
      <c r="P21" s="7"/>
      <c r="Q21" s="124"/>
      <c r="R21" s="7"/>
      <c r="S21" s="7"/>
      <c r="T21" s="6" t="s">
        <v>23</v>
      </c>
      <c r="U21" s="4"/>
      <c r="V21" s="7"/>
      <c r="W21" s="7"/>
      <c r="X21" s="7"/>
      <c r="Y21" s="124"/>
      <c r="Z21" s="7"/>
      <c r="AA21" s="7"/>
      <c r="AB21" s="7"/>
      <c r="AC21" s="124"/>
    </row>
    <row r="22">
      <c r="A22" s="7"/>
      <c r="B22" s="350"/>
      <c r="C22" s="350"/>
      <c r="D22" s="124"/>
      <c r="E22" s="351">
        <v>44774.0</v>
      </c>
      <c r="F22" s="124"/>
      <c r="G22" s="124"/>
      <c r="H22" s="124"/>
      <c r="I22" s="351">
        <v>44775.0</v>
      </c>
      <c r="J22" s="124"/>
      <c r="K22" s="124"/>
      <c r="L22" s="124"/>
      <c r="M22" s="351">
        <v>44776.0</v>
      </c>
      <c r="N22" s="124"/>
      <c r="O22" s="124"/>
      <c r="P22" s="124"/>
      <c r="Q22" s="351">
        <v>44777.0</v>
      </c>
      <c r="R22" s="124"/>
      <c r="S22" s="124"/>
      <c r="T22" s="124"/>
      <c r="U22" s="351">
        <v>44778.0</v>
      </c>
      <c r="V22" s="124"/>
      <c r="W22" s="124"/>
      <c r="X22" s="124"/>
      <c r="Y22" s="351">
        <v>44779.0</v>
      </c>
      <c r="Z22" s="124"/>
      <c r="AA22" s="124"/>
      <c r="AB22" s="124"/>
      <c r="AC22" s="351">
        <v>44780.0</v>
      </c>
    </row>
    <row r="23">
      <c r="A23" s="107"/>
      <c r="B23" s="26"/>
      <c r="C23" s="26"/>
      <c r="D23" s="26" t="s">
        <v>2</v>
      </c>
      <c r="E23" s="26" t="s">
        <v>7</v>
      </c>
      <c r="F23" s="26"/>
      <c r="G23" s="26"/>
      <c r="H23" s="26" t="s">
        <v>2</v>
      </c>
      <c r="I23" s="26" t="s">
        <v>7</v>
      </c>
      <c r="J23" s="26"/>
      <c r="K23" s="26"/>
      <c r="L23" s="26" t="s">
        <v>2</v>
      </c>
      <c r="M23" s="26" t="s">
        <v>8</v>
      </c>
      <c r="N23" s="26"/>
      <c r="O23" s="26"/>
      <c r="P23" s="26" t="s">
        <v>2</v>
      </c>
      <c r="Q23" s="26" t="s">
        <v>9</v>
      </c>
      <c r="R23" s="26"/>
      <c r="S23" s="26"/>
      <c r="T23" s="26" t="s">
        <v>2</v>
      </c>
      <c r="U23" s="26" t="s">
        <v>10</v>
      </c>
      <c r="V23" s="26"/>
      <c r="W23" s="26"/>
      <c r="X23" s="26" t="s">
        <v>2</v>
      </c>
      <c r="Y23" s="26" t="s">
        <v>11</v>
      </c>
      <c r="Z23" s="26"/>
      <c r="AA23" s="26"/>
      <c r="AB23" s="26" t="s">
        <v>2</v>
      </c>
      <c r="AC23" s="26" t="s">
        <v>12</v>
      </c>
    </row>
    <row r="24">
      <c r="A24" s="35" t="s">
        <v>123</v>
      </c>
      <c r="B24" s="38" t="s">
        <v>536</v>
      </c>
      <c r="C24" s="37">
        <v>44831.0</v>
      </c>
      <c r="D24" s="352" t="s">
        <v>25</v>
      </c>
      <c r="E24" s="353" t="s">
        <v>25</v>
      </c>
      <c r="F24" s="369" t="s">
        <v>131</v>
      </c>
      <c r="G24" s="37">
        <v>44832.0</v>
      </c>
      <c r="H24" s="369" t="s">
        <v>537</v>
      </c>
      <c r="I24" s="354" t="s">
        <v>538</v>
      </c>
      <c r="J24" s="369" t="s">
        <v>64</v>
      </c>
      <c r="K24" s="37">
        <v>44833.0</v>
      </c>
      <c r="L24" s="369" t="s">
        <v>537</v>
      </c>
      <c r="M24" s="354" t="s">
        <v>538</v>
      </c>
      <c r="N24" s="369" t="s">
        <v>67</v>
      </c>
      <c r="O24" s="37">
        <v>44834.0</v>
      </c>
      <c r="P24" s="369" t="s">
        <v>537</v>
      </c>
      <c r="Q24" s="354" t="s">
        <v>538</v>
      </c>
      <c r="R24" s="369" t="s">
        <v>78</v>
      </c>
      <c r="S24" s="37">
        <v>44835.0</v>
      </c>
      <c r="T24" s="369" t="s">
        <v>537</v>
      </c>
      <c r="U24" s="354" t="s">
        <v>538</v>
      </c>
      <c r="V24" s="369" t="s">
        <v>79</v>
      </c>
      <c r="W24" s="37">
        <v>44836.0</v>
      </c>
      <c r="X24" s="369" t="s">
        <v>537</v>
      </c>
      <c r="Y24" s="354" t="s">
        <v>538</v>
      </c>
      <c r="Z24" s="369" t="s">
        <v>27</v>
      </c>
      <c r="AA24" s="37">
        <v>44837.0</v>
      </c>
      <c r="AB24" s="369" t="s">
        <v>537</v>
      </c>
      <c r="AC24" s="354" t="s">
        <v>538</v>
      </c>
    </row>
    <row r="25">
      <c r="A25" s="35" t="s">
        <v>501</v>
      </c>
      <c r="B25" s="275" t="s">
        <v>33</v>
      </c>
      <c r="C25" s="37">
        <v>44831.0</v>
      </c>
      <c r="D25" s="352" t="s">
        <v>25</v>
      </c>
      <c r="E25" s="353" t="s">
        <v>25</v>
      </c>
      <c r="F25" s="38" t="s">
        <v>46</v>
      </c>
      <c r="G25" s="37">
        <v>44832.0</v>
      </c>
      <c r="H25" s="352" t="s">
        <v>25</v>
      </c>
      <c r="I25" s="353" t="s">
        <v>25</v>
      </c>
      <c r="J25" s="38" t="s">
        <v>36</v>
      </c>
      <c r="K25" s="37">
        <v>44833.0</v>
      </c>
      <c r="L25" s="369" t="s">
        <v>539</v>
      </c>
      <c r="M25" s="354" t="s">
        <v>125</v>
      </c>
      <c r="N25" s="38" t="s">
        <v>37</v>
      </c>
      <c r="O25" s="37">
        <v>44834.0</v>
      </c>
      <c r="P25" s="369" t="s">
        <v>539</v>
      </c>
      <c r="Q25" s="354" t="s">
        <v>125</v>
      </c>
      <c r="R25" s="370" t="s">
        <v>40</v>
      </c>
      <c r="S25" s="37">
        <v>44835.0</v>
      </c>
      <c r="T25" s="369" t="s">
        <v>539</v>
      </c>
      <c r="U25" s="354" t="s">
        <v>125</v>
      </c>
      <c r="V25" s="370" t="s">
        <v>43</v>
      </c>
      <c r="W25" s="37">
        <v>44836.0</v>
      </c>
      <c r="X25" s="369" t="s">
        <v>539</v>
      </c>
      <c r="Y25" s="354" t="s">
        <v>125</v>
      </c>
      <c r="Z25" s="38" t="s">
        <v>44</v>
      </c>
      <c r="AA25" s="37">
        <v>44837.0</v>
      </c>
      <c r="AB25" s="369" t="s">
        <v>539</v>
      </c>
      <c r="AC25" s="354" t="s">
        <v>125</v>
      </c>
    </row>
    <row r="26">
      <c r="A26" s="67" t="s">
        <v>45</v>
      </c>
      <c r="B26" s="363" t="s">
        <v>33</v>
      </c>
      <c r="C26" s="146">
        <v>44831.0</v>
      </c>
      <c r="D26" s="371" t="s">
        <v>475</v>
      </c>
      <c r="E26" s="371" t="s">
        <v>309</v>
      </c>
      <c r="F26" s="371" t="s">
        <v>131</v>
      </c>
      <c r="G26" s="146">
        <v>44832.0</v>
      </c>
      <c r="H26" s="371" t="s">
        <v>539</v>
      </c>
      <c r="I26" s="371" t="s">
        <v>125</v>
      </c>
    </row>
    <row r="27">
      <c r="A27" s="73"/>
    </row>
    <row r="28">
      <c r="A28" s="68" t="s">
        <v>182</v>
      </c>
      <c r="D28" s="68" t="s">
        <v>25</v>
      </c>
    </row>
    <row r="29">
      <c r="A29" s="68" t="s">
        <v>540</v>
      </c>
      <c r="D29" s="68" t="s">
        <v>171</v>
      </c>
    </row>
    <row r="30">
      <c r="A30" s="68" t="s">
        <v>54</v>
      </c>
      <c r="D30" s="68" t="s">
        <v>588</v>
      </c>
      <c r="E30" s="68" t="s">
        <v>1035</v>
      </c>
    </row>
    <row r="31">
      <c r="A31" s="68" t="s">
        <v>403</v>
      </c>
      <c r="D31" s="68" t="s">
        <v>542</v>
      </c>
    </row>
    <row r="32">
      <c r="A32" s="68" t="s">
        <v>69</v>
      </c>
      <c r="D32" s="68" t="s">
        <v>921</v>
      </c>
    </row>
    <row r="33">
      <c r="A33" s="68" t="s">
        <v>52</v>
      </c>
      <c r="D33" s="68" t="s">
        <v>568</v>
      </c>
      <c r="F33" s="68" t="s">
        <v>1035</v>
      </c>
    </row>
    <row r="34">
      <c r="A34" s="68" t="s">
        <v>18</v>
      </c>
      <c r="D34" s="68" t="s">
        <v>544</v>
      </c>
    </row>
    <row r="35">
      <c r="A35" s="68" t="s">
        <v>45</v>
      </c>
      <c r="D35" s="68" t="s">
        <v>545</v>
      </c>
    </row>
    <row r="36">
      <c r="A36" s="68" t="s">
        <v>501</v>
      </c>
      <c r="D36" s="68" t="s">
        <v>546</v>
      </c>
    </row>
    <row r="37">
      <c r="A37" s="68" t="s">
        <v>123</v>
      </c>
      <c r="D37" s="68" t="s">
        <v>542</v>
      </c>
    </row>
    <row r="39">
      <c r="D39" s="68" t="s">
        <v>1</v>
      </c>
      <c r="E39" s="68">
        <v>53.0</v>
      </c>
    </row>
    <row r="40">
      <c r="D40" s="68" t="s">
        <v>547</v>
      </c>
      <c r="E40" s="68">
        <v>25.0</v>
      </c>
    </row>
    <row r="41">
      <c r="D41" s="68" t="s">
        <v>31</v>
      </c>
    </row>
    <row r="42">
      <c r="D42" s="68" t="s">
        <v>23</v>
      </c>
      <c r="E42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21:E21"/>
    <mergeCell ref="T21:U21"/>
  </mergeCells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6.63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44830.0</v>
      </c>
      <c r="D4" s="352" t="s">
        <v>523</v>
      </c>
      <c r="E4" s="353" t="s">
        <v>524</v>
      </c>
      <c r="F4" s="275" t="s">
        <v>22</v>
      </c>
      <c r="G4" s="37">
        <v>44831.0</v>
      </c>
      <c r="H4" s="352" t="s">
        <v>523</v>
      </c>
      <c r="I4" s="354" t="s">
        <v>524</v>
      </c>
      <c r="J4" s="38" t="s">
        <v>24</v>
      </c>
      <c r="K4" s="37">
        <v>44832.0</v>
      </c>
      <c r="L4" s="352" t="s">
        <v>523</v>
      </c>
      <c r="M4" s="354" t="s">
        <v>524</v>
      </c>
      <c r="N4" s="275" t="s">
        <v>26</v>
      </c>
      <c r="O4" s="37">
        <v>44833.0</v>
      </c>
      <c r="P4" s="352" t="s">
        <v>525</v>
      </c>
      <c r="Q4" s="354" t="s">
        <v>526</v>
      </c>
      <c r="R4" s="275" t="s">
        <v>56</v>
      </c>
      <c r="S4" s="37">
        <v>44834.0</v>
      </c>
      <c r="T4" s="352" t="s">
        <v>25</v>
      </c>
      <c r="U4" s="353" t="s">
        <v>25</v>
      </c>
      <c r="V4" s="275" t="s">
        <v>57</v>
      </c>
      <c r="W4" s="37">
        <v>44835.0</v>
      </c>
      <c r="X4" s="352" t="s">
        <v>525</v>
      </c>
      <c r="Y4" s="354" t="s">
        <v>526</v>
      </c>
      <c r="Z4" s="275" t="s">
        <v>93</v>
      </c>
      <c r="AA4" s="37">
        <v>44836.0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44831.0</v>
      </c>
      <c r="D5" s="352" t="s">
        <v>23</v>
      </c>
      <c r="E5" s="353" t="s">
        <v>23</v>
      </c>
      <c r="F5" s="275" t="s">
        <v>46</v>
      </c>
      <c r="G5" s="37">
        <v>44832.0</v>
      </c>
      <c r="H5" s="352" t="s">
        <v>23</v>
      </c>
      <c r="I5" s="353" t="s">
        <v>23</v>
      </c>
      <c r="J5" s="38" t="s">
        <v>36</v>
      </c>
      <c r="K5" s="37">
        <v>44833.0</v>
      </c>
      <c r="L5" s="352" t="s">
        <v>25</v>
      </c>
      <c r="M5" s="353" t="s">
        <v>25</v>
      </c>
      <c r="N5" s="275" t="s">
        <v>37</v>
      </c>
      <c r="O5" s="37">
        <v>44834.0</v>
      </c>
      <c r="P5" s="352" t="s">
        <v>465</v>
      </c>
      <c r="Q5" s="354" t="s">
        <v>466</v>
      </c>
      <c r="R5" s="275" t="s">
        <v>40</v>
      </c>
      <c r="S5" s="37">
        <v>44835.0</v>
      </c>
      <c r="T5" s="352" t="s">
        <v>527</v>
      </c>
      <c r="U5" s="354" t="s">
        <v>528</v>
      </c>
      <c r="V5" s="275" t="s">
        <v>43</v>
      </c>
      <c r="W5" s="37">
        <v>44836.0</v>
      </c>
      <c r="X5" s="352" t="s">
        <v>527</v>
      </c>
      <c r="Y5" s="354" t="s">
        <v>528</v>
      </c>
      <c r="Z5" s="275" t="s">
        <v>44</v>
      </c>
      <c r="AA5" s="37">
        <v>44837.0</v>
      </c>
      <c r="AB5" s="38" t="s">
        <v>25</v>
      </c>
      <c r="AC5" s="108" t="s">
        <v>25</v>
      </c>
    </row>
    <row r="6">
      <c r="A6" s="355" t="s">
        <v>52</v>
      </c>
      <c r="B6" s="357"/>
      <c r="C6" s="357"/>
      <c r="D6" s="140"/>
      <c r="E6" s="140"/>
      <c r="F6" s="124"/>
      <c r="G6" s="124"/>
      <c r="H6" s="124"/>
      <c r="I6" s="124"/>
      <c r="J6" s="124"/>
      <c r="K6" s="124"/>
      <c r="L6" s="7"/>
      <c r="M6" s="124"/>
      <c r="N6" s="7"/>
      <c r="O6" s="7"/>
      <c r="P6" s="352"/>
      <c r="Q6" s="354"/>
      <c r="R6" s="363" t="s">
        <v>56</v>
      </c>
      <c r="S6" s="146">
        <v>44834.0</v>
      </c>
      <c r="T6" s="374" t="s">
        <v>525</v>
      </c>
      <c r="U6" s="371" t="s">
        <v>526</v>
      </c>
      <c r="V6" s="7"/>
      <c r="W6" s="7"/>
      <c r="X6" s="7"/>
      <c r="Y6" s="124"/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44</v>
      </c>
      <c r="C10" s="37">
        <v>44830.0</v>
      </c>
      <c r="D10" s="38"/>
      <c r="E10" s="108"/>
      <c r="F10" s="275" t="s">
        <v>22</v>
      </c>
      <c r="G10" s="37">
        <v>44831.0</v>
      </c>
      <c r="H10" s="352" t="s">
        <v>1036</v>
      </c>
      <c r="I10" s="353" t="s">
        <v>1037</v>
      </c>
      <c r="J10" s="38" t="s">
        <v>36</v>
      </c>
      <c r="K10" s="37">
        <v>44833.0</v>
      </c>
      <c r="L10" s="38" t="s">
        <v>1038</v>
      </c>
      <c r="M10" s="108" t="s">
        <v>966</v>
      </c>
      <c r="N10" s="275" t="s">
        <v>37</v>
      </c>
      <c r="O10" s="37">
        <v>44834.0</v>
      </c>
      <c r="P10" s="38" t="s">
        <v>1038</v>
      </c>
      <c r="Q10" s="108" t="s">
        <v>966</v>
      </c>
      <c r="R10" s="363" t="s">
        <v>56</v>
      </c>
      <c r="S10" s="403">
        <v>44835.0</v>
      </c>
      <c r="T10" s="374" t="s">
        <v>1</v>
      </c>
      <c r="U10" s="374" t="s">
        <v>1</v>
      </c>
      <c r="V10" s="275" t="s">
        <v>43</v>
      </c>
      <c r="W10" s="37">
        <v>44829.0</v>
      </c>
      <c r="X10" s="38" t="s">
        <v>25</v>
      </c>
      <c r="Y10" s="108" t="s">
        <v>25</v>
      </c>
      <c r="Z10" s="38" t="s">
        <v>44</v>
      </c>
      <c r="AA10" s="37">
        <v>44830.0</v>
      </c>
      <c r="AB10" s="594" t="s">
        <v>539</v>
      </c>
      <c r="AC10" s="594" t="s">
        <v>1029</v>
      </c>
    </row>
    <row r="11">
      <c r="A11" s="116" t="s">
        <v>54</v>
      </c>
      <c r="B11" s="101"/>
      <c r="C11" s="101"/>
      <c r="D11" s="140"/>
      <c r="E11" s="140"/>
      <c r="F11" s="102"/>
      <c r="G11" s="102"/>
      <c r="H11" s="102"/>
      <c r="I11" s="358"/>
      <c r="N11" s="359"/>
      <c r="O11" s="359"/>
      <c r="P11" s="359"/>
      <c r="Q11" s="360"/>
      <c r="R11" s="40" t="s">
        <v>40</v>
      </c>
      <c r="S11" s="403">
        <v>44835.0</v>
      </c>
      <c r="T11" s="374" t="s">
        <v>1039</v>
      </c>
      <c r="U11" s="374" t="s">
        <v>1040</v>
      </c>
      <c r="V11" s="359"/>
      <c r="W11" s="359"/>
      <c r="X11" s="359"/>
      <c r="Y11" s="360"/>
      <c r="Z11" s="359"/>
      <c r="AA11" s="359"/>
      <c r="AB11" s="359"/>
      <c r="AC11" s="360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44774.0</v>
      </c>
      <c r="F13" s="124"/>
      <c r="G13" s="124"/>
      <c r="H13" s="124"/>
      <c r="I13" s="351">
        <v>44775.0</v>
      </c>
      <c r="J13" s="124"/>
      <c r="K13" s="124"/>
      <c r="L13" s="124"/>
      <c r="M13" s="351">
        <v>44776.0</v>
      </c>
      <c r="N13" s="124"/>
      <c r="O13" s="124"/>
      <c r="P13" s="124"/>
      <c r="Q13" s="351">
        <v>44777.0</v>
      </c>
      <c r="R13" s="124"/>
      <c r="S13" s="124"/>
      <c r="T13" s="124"/>
      <c r="U13" s="351">
        <v>44778.0</v>
      </c>
      <c r="V13" s="124"/>
      <c r="W13" s="124"/>
      <c r="X13" s="124"/>
      <c r="Y13" s="351">
        <v>44779.0</v>
      </c>
      <c r="Z13" s="124"/>
      <c r="AA13" s="124"/>
      <c r="AB13" s="124"/>
      <c r="AC13" s="351">
        <v>44780.0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176</v>
      </c>
      <c r="B15" s="41" t="s">
        <v>19</v>
      </c>
      <c r="C15" s="37">
        <v>44830.0</v>
      </c>
      <c r="D15" s="38" t="s">
        <v>278</v>
      </c>
      <c r="E15" s="108" t="s">
        <v>92</v>
      </c>
      <c r="F15" s="38" t="s">
        <v>22</v>
      </c>
      <c r="G15" s="37">
        <v>44831.0</v>
      </c>
      <c r="H15" s="38" t="s">
        <v>1024</v>
      </c>
      <c r="I15" s="108" t="s">
        <v>110</v>
      </c>
      <c r="J15" s="38" t="s">
        <v>24</v>
      </c>
      <c r="K15" s="37">
        <v>44832.0</v>
      </c>
      <c r="L15" s="38" t="s">
        <v>25</v>
      </c>
      <c r="M15" s="108" t="s">
        <v>25</v>
      </c>
      <c r="N15" s="38" t="s">
        <v>26</v>
      </c>
      <c r="O15" s="37">
        <v>44833.0</v>
      </c>
      <c r="P15" s="38" t="s">
        <v>278</v>
      </c>
      <c r="Q15" s="108" t="s">
        <v>92</v>
      </c>
      <c r="R15" s="38" t="s">
        <v>56</v>
      </c>
      <c r="S15" s="37">
        <v>44834.0</v>
      </c>
      <c r="T15" s="38" t="s">
        <v>278</v>
      </c>
      <c r="U15" s="108" t="s">
        <v>92</v>
      </c>
      <c r="V15" s="38" t="s">
        <v>57</v>
      </c>
      <c r="W15" s="37">
        <v>44835.0</v>
      </c>
      <c r="X15" s="38" t="s">
        <v>278</v>
      </c>
      <c r="Y15" s="108" t="s">
        <v>92</v>
      </c>
      <c r="Z15" s="275" t="s">
        <v>93</v>
      </c>
      <c r="AA15" s="37">
        <v>44836.0</v>
      </c>
      <c r="AB15" s="38" t="s">
        <v>531</v>
      </c>
      <c r="AC15" s="108" t="s">
        <v>532</v>
      </c>
    </row>
    <row r="16">
      <c r="A16" s="35" t="s">
        <v>54</v>
      </c>
      <c r="B16" s="41" t="s">
        <v>33</v>
      </c>
      <c r="C16" s="37">
        <v>44831.0</v>
      </c>
      <c r="D16" s="38" t="s">
        <v>128</v>
      </c>
      <c r="E16" s="108" t="s">
        <v>202</v>
      </c>
      <c r="F16" s="38" t="s">
        <v>46</v>
      </c>
      <c r="G16" s="37">
        <v>44832.0</v>
      </c>
      <c r="H16" s="108" t="s">
        <v>1041</v>
      </c>
      <c r="I16" s="108" t="s">
        <v>534</v>
      </c>
      <c r="J16" s="38" t="s">
        <v>24</v>
      </c>
      <c r="K16" s="37">
        <v>44832.0</v>
      </c>
      <c r="L16" s="38" t="s">
        <v>278</v>
      </c>
      <c r="M16" s="108" t="s">
        <v>92</v>
      </c>
      <c r="N16" s="38" t="s">
        <v>37</v>
      </c>
      <c r="O16" s="37">
        <v>44834.0</v>
      </c>
      <c r="P16" s="38" t="s">
        <v>25</v>
      </c>
      <c r="Q16" s="108" t="s">
        <v>25</v>
      </c>
      <c r="R16" s="40" t="s">
        <v>40</v>
      </c>
      <c r="S16" s="146">
        <v>44835.0</v>
      </c>
      <c r="T16" s="40" t="s">
        <v>499</v>
      </c>
      <c r="U16" s="40" t="s">
        <v>499</v>
      </c>
      <c r="V16" s="38" t="s">
        <v>43</v>
      </c>
      <c r="W16" s="37">
        <v>44836.0</v>
      </c>
      <c r="X16" s="38" t="s">
        <v>213</v>
      </c>
      <c r="Y16" s="108" t="s">
        <v>225</v>
      </c>
      <c r="Z16" s="38" t="s">
        <v>44</v>
      </c>
      <c r="AA16" s="37">
        <v>44837.0</v>
      </c>
      <c r="AB16" s="38" t="s">
        <v>128</v>
      </c>
      <c r="AC16" s="108" t="s">
        <v>202</v>
      </c>
    </row>
    <row r="17">
      <c r="A17" s="109" t="s">
        <v>403</v>
      </c>
      <c r="B17" s="41" t="s">
        <v>33</v>
      </c>
      <c r="C17" s="37">
        <v>44830.0</v>
      </c>
      <c r="D17" s="38" t="s">
        <v>25</v>
      </c>
      <c r="E17" s="108" t="s">
        <v>25</v>
      </c>
      <c r="F17" s="38" t="s">
        <v>46</v>
      </c>
      <c r="G17" s="37">
        <v>44832.0</v>
      </c>
      <c r="H17" s="38" t="s">
        <v>166</v>
      </c>
      <c r="I17" s="108" t="s">
        <v>166</v>
      </c>
      <c r="J17" s="38" t="s">
        <v>36</v>
      </c>
      <c r="K17" s="37">
        <v>44833.0</v>
      </c>
      <c r="L17" s="38" t="s">
        <v>112</v>
      </c>
      <c r="M17" s="108" t="s">
        <v>71</v>
      </c>
      <c r="N17" s="38" t="s">
        <v>37</v>
      </c>
      <c r="O17" s="37">
        <v>44834.0</v>
      </c>
      <c r="P17" s="38" t="s">
        <v>112</v>
      </c>
      <c r="Q17" s="108" t="s">
        <v>71</v>
      </c>
      <c r="R17" s="38" t="s">
        <v>40</v>
      </c>
      <c r="S17" s="37">
        <v>44835.0</v>
      </c>
      <c r="T17" s="38" t="s">
        <v>281</v>
      </c>
      <c r="U17" s="108" t="s">
        <v>101</v>
      </c>
      <c r="V17" s="38" t="s">
        <v>43</v>
      </c>
      <c r="W17" s="37">
        <v>44836.0</v>
      </c>
      <c r="X17" s="38" t="s">
        <v>281</v>
      </c>
      <c r="Y17" s="108" t="s">
        <v>101</v>
      </c>
      <c r="Z17" s="38" t="s">
        <v>44</v>
      </c>
      <c r="AA17" s="37">
        <v>44837.0</v>
      </c>
      <c r="AB17" s="38" t="s">
        <v>25</v>
      </c>
      <c r="AC17" s="108" t="s">
        <v>25</v>
      </c>
    </row>
    <row r="18">
      <c r="A18" s="109" t="s">
        <v>69</v>
      </c>
      <c r="B18" s="41" t="s">
        <v>33</v>
      </c>
      <c r="C18" s="37">
        <v>44831.0</v>
      </c>
      <c r="D18" s="38" t="s">
        <v>201</v>
      </c>
      <c r="E18" s="108" t="s">
        <v>535</v>
      </c>
      <c r="F18" s="38" t="s">
        <v>46</v>
      </c>
      <c r="G18" s="37">
        <v>44832.0</v>
      </c>
      <c r="H18" s="38" t="s">
        <v>201</v>
      </c>
      <c r="I18" s="108" t="s">
        <v>535</v>
      </c>
      <c r="J18" s="38" t="s">
        <v>36</v>
      </c>
      <c r="K18" s="37">
        <v>44833.0</v>
      </c>
      <c r="L18" s="38" t="s">
        <v>201</v>
      </c>
      <c r="M18" s="108" t="s">
        <v>535</v>
      </c>
      <c r="N18" s="38" t="s">
        <v>37</v>
      </c>
      <c r="O18" s="37">
        <v>44834.0</v>
      </c>
      <c r="P18" s="38" t="s">
        <v>201</v>
      </c>
      <c r="Q18" s="108" t="s">
        <v>535</v>
      </c>
      <c r="R18" s="38" t="s">
        <v>40</v>
      </c>
      <c r="S18" s="37">
        <v>44835.0</v>
      </c>
      <c r="T18" s="38" t="s">
        <v>213</v>
      </c>
      <c r="U18" s="108" t="s">
        <v>225</v>
      </c>
      <c r="V18" s="38" t="s">
        <v>43</v>
      </c>
      <c r="W18" s="37">
        <v>44836.0</v>
      </c>
      <c r="X18" s="38" t="s">
        <v>25</v>
      </c>
      <c r="Y18" s="108" t="s">
        <v>25</v>
      </c>
      <c r="Z18" s="38" t="s">
        <v>44</v>
      </c>
      <c r="AA18" s="37">
        <v>44837.0</v>
      </c>
      <c r="AB18" s="38" t="s">
        <v>299</v>
      </c>
      <c r="AC18" s="108" t="s">
        <v>282</v>
      </c>
    </row>
    <row r="19">
      <c r="A19" s="35" t="s">
        <v>52</v>
      </c>
      <c r="B19" s="361"/>
      <c r="C19" s="361"/>
      <c r="D19" s="362"/>
      <c r="E19" s="362"/>
      <c r="F19" s="38"/>
      <c r="G19" s="760"/>
      <c r="H19" s="369" t="s">
        <v>1042</v>
      </c>
      <c r="I19" s="354" t="s">
        <v>1043</v>
      </c>
      <c r="J19" s="124"/>
      <c r="K19" s="124"/>
      <c r="L19" s="124"/>
      <c r="M19" s="124"/>
      <c r="N19" s="7"/>
      <c r="O19" s="366"/>
      <c r="P19" s="7"/>
      <c r="Q19" s="124"/>
      <c r="R19" s="108"/>
      <c r="S19" s="364"/>
      <c r="T19" s="108"/>
      <c r="U19" s="108"/>
      <c r="V19" s="7"/>
      <c r="W19" s="7"/>
      <c r="X19" s="7"/>
      <c r="Y19" s="124"/>
      <c r="Z19" s="7"/>
      <c r="AA19" s="7"/>
      <c r="AB19" s="7"/>
      <c r="AC19" s="124"/>
    </row>
    <row r="20">
      <c r="A20" s="35"/>
      <c r="B20" s="361"/>
      <c r="C20" s="361"/>
      <c r="D20" s="362"/>
      <c r="E20" s="362"/>
      <c r="F20" s="124"/>
      <c r="G20" s="124"/>
      <c r="H20" s="124"/>
      <c r="I20" s="365"/>
      <c r="J20" s="124"/>
      <c r="K20" s="124"/>
      <c r="L20" s="124"/>
      <c r="M20" s="124"/>
      <c r="N20" s="7"/>
      <c r="O20" s="366"/>
      <c r="P20" s="7"/>
      <c r="Q20" s="124"/>
      <c r="R20" s="7"/>
      <c r="S20" s="7"/>
      <c r="T20" s="367"/>
      <c r="U20" s="367"/>
      <c r="V20" s="7"/>
      <c r="W20" s="7"/>
      <c r="X20" s="7"/>
      <c r="Y20" s="124"/>
      <c r="Z20" s="7"/>
      <c r="AA20" s="7"/>
      <c r="AB20" s="7"/>
      <c r="AC20" s="124"/>
    </row>
    <row r="21">
      <c r="A21" s="368"/>
      <c r="B21" s="361"/>
      <c r="C21" s="361"/>
      <c r="D21" s="6" t="s">
        <v>23</v>
      </c>
      <c r="E21" s="4"/>
      <c r="F21" s="124"/>
      <c r="G21" s="124"/>
      <c r="H21" s="124"/>
      <c r="I21" s="124"/>
      <c r="J21" s="124"/>
      <c r="K21" s="124"/>
      <c r="L21" s="7"/>
      <c r="M21" s="124"/>
      <c r="N21" s="7"/>
      <c r="O21" s="7"/>
      <c r="P21" s="7"/>
      <c r="Q21" s="124"/>
      <c r="R21" s="7"/>
      <c r="S21" s="7"/>
      <c r="T21" s="6" t="s">
        <v>23</v>
      </c>
      <c r="U21" s="4"/>
      <c r="V21" s="7"/>
      <c r="W21" s="7"/>
      <c r="X21" s="7"/>
      <c r="Y21" s="124"/>
      <c r="Z21" s="7"/>
      <c r="AA21" s="7"/>
      <c r="AB21" s="7"/>
      <c r="AC21" s="124"/>
    </row>
    <row r="22">
      <c r="A22" s="7"/>
      <c r="B22" s="350"/>
      <c r="C22" s="350"/>
      <c r="D22" s="124"/>
      <c r="E22" s="351">
        <v>44774.0</v>
      </c>
      <c r="F22" s="124"/>
      <c r="G22" s="124"/>
      <c r="H22" s="124"/>
      <c r="I22" s="351">
        <v>44775.0</v>
      </c>
      <c r="J22" s="124"/>
      <c r="K22" s="124"/>
      <c r="L22" s="124"/>
      <c r="M22" s="351">
        <v>44776.0</v>
      </c>
      <c r="N22" s="124"/>
      <c r="O22" s="124"/>
      <c r="P22" s="124"/>
      <c r="Q22" s="351">
        <v>44777.0</v>
      </c>
      <c r="R22" s="124"/>
      <c r="S22" s="124"/>
      <c r="T22" s="124"/>
      <c r="U22" s="351">
        <v>44778.0</v>
      </c>
      <c r="V22" s="124"/>
      <c r="W22" s="124"/>
      <c r="X22" s="124"/>
      <c r="Y22" s="351">
        <v>44779.0</v>
      </c>
      <c r="Z22" s="124"/>
      <c r="AA22" s="124"/>
      <c r="AB22" s="124"/>
      <c r="AC22" s="351">
        <v>44780.0</v>
      </c>
    </row>
    <row r="23">
      <c r="A23" s="107"/>
      <c r="B23" s="26"/>
      <c r="C23" s="26"/>
      <c r="D23" s="26" t="s">
        <v>2</v>
      </c>
      <c r="E23" s="26" t="s">
        <v>7</v>
      </c>
      <c r="F23" s="26"/>
      <c r="G23" s="26"/>
      <c r="H23" s="26" t="s">
        <v>2</v>
      </c>
      <c r="I23" s="26" t="s">
        <v>7</v>
      </c>
      <c r="J23" s="26"/>
      <c r="K23" s="26"/>
      <c r="L23" s="26" t="s">
        <v>2</v>
      </c>
      <c r="M23" s="26" t="s">
        <v>8</v>
      </c>
      <c r="N23" s="26"/>
      <c r="O23" s="26"/>
      <c r="P23" s="26" t="s">
        <v>2</v>
      </c>
      <c r="Q23" s="26" t="s">
        <v>9</v>
      </c>
      <c r="R23" s="26"/>
      <c r="S23" s="26"/>
      <c r="T23" s="26" t="s">
        <v>2</v>
      </c>
      <c r="U23" s="26" t="s">
        <v>10</v>
      </c>
      <c r="V23" s="26"/>
      <c r="W23" s="26"/>
      <c r="X23" s="26" t="s">
        <v>2</v>
      </c>
      <c r="Y23" s="26" t="s">
        <v>11</v>
      </c>
      <c r="Z23" s="26"/>
      <c r="AA23" s="26"/>
      <c r="AB23" s="26" t="s">
        <v>2</v>
      </c>
      <c r="AC23" s="26" t="s">
        <v>12</v>
      </c>
    </row>
    <row r="24">
      <c r="A24" s="35" t="s">
        <v>123</v>
      </c>
      <c r="B24" s="38" t="s">
        <v>536</v>
      </c>
      <c r="C24" s="37">
        <v>44831.0</v>
      </c>
      <c r="D24" s="352" t="s">
        <v>25</v>
      </c>
      <c r="E24" s="353" t="s">
        <v>25</v>
      </c>
      <c r="F24" s="369" t="s">
        <v>131</v>
      </c>
      <c r="G24" s="37">
        <v>44832.0</v>
      </c>
      <c r="H24" s="369" t="s">
        <v>537</v>
      </c>
      <c r="I24" s="354" t="s">
        <v>538</v>
      </c>
      <c r="J24" s="369" t="s">
        <v>64</v>
      </c>
      <c r="K24" s="37">
        <v>44833.0</v>
      </c>
      <c r="L24" s="369" t="s">
        <v>537</v>
      </c>
      <c r="M24" s="354" t="s">
        <v>538</v>
      </c>
      <c r="N24" s="369" t="s">
        <v>67</v>
      </c>
      <c r="O24" s="37">
        <v>44834.0</v>
      </c>
      <c r="P24" s="369" t="s">
        <v>537</v>
      </c>
      <c r="Q24" s="354" t="s">
        <v>538</v>
      </c>
      <c r="R24" s="369" t="s">
        <v>78</v>
      </c>
      <c r="S24" s="37">
        <v>44835.0</v>
      </c>
      <c r="T24" s="369" t="s">
        <v>537</v>
      </c>
      <c r="U24" s="354" t="s">
        <v>538</v>
      </c>
      <c r="V24" s="369" t="s">
        <v>79</v>
      </c>
      <c r="W24" s="37">
        <v>44836.0</v>
      </c>
      <c r="X24" s="369" t="s">
        <v>537</v>
      </c>
      <c r="Y24" s="354" t="s">
        <v>538</v>
      </c>
      <c r="Z24" s="369" t="s">
        <v>27</v>
      </c>
      <c r="AA24" s="37">
        <v>44837.0</v>
      </c>
      <c r="AB24" s="369" t="s">
        <v>537</v>
      </c>
      <c r="AC24" s="354" t="s">
        <v>538</v>
      </c>
    </row>
    <row r="25">
      <c r="A25" s="35" t="s">
        <v>501</v>
      </c>
      <c r="B25" s="275" t="s">
        <v>33</v>
      </c>
      <c r="C25" s="37">
        <v>44831.0</v>
      </c>
      <c r="D25" s="352" t="s">
        <v>25</v>
      </c>
      <c r="E25" s="353" t="s">
        <v>25</v>
      </c>
      <c r="F25" s="38" t="s">
        <v>46</v>
      </c>
      <c r="G25" s="37">
        <v>44832.0</v>
      </c>
      <c r="H25" s="352" t="s">
        <v>25</v>
      </c>
      <c r="I25" s="353" t="s">
        <v>25</v>
      </c>
      <c r="J25" s="38" t="s">
        <v>36</v>
      </c>
      <c r="K25" s="37">
        <v>44833.0</v>
      </c>
      <c r="L25" s="369" t="s">
        <v>539</v>
      </c>
      <c r="M25" s="354" t="s">
        <v>125</v>
      </c>
      <c r="N25" s="38" t="s">
        <v>37</v>
      </c>
      <c r="O25" s="37">
        <v>44834.0</v>
      </c>
      <c r="P25" s="369" t="s">
        <v>539</v>
      </c>
      <c r="Q25" s="354" t="s">
        <v>125</v>
      </c>
      <c r="R25" s="370" t="s">
        <v>40</v>
      </c>
      <c r="S25" s="37">
        <v>44835.0</v>
      </c>
      <c r="T25" s="369" t="s">
        <v>539</v>
      </c>
      <c r="U25" s="354" t="s">
        <v>125</v>
      </c>
      <c r="V25" s="370" t="s">
        <v>43</v>
      </c>
      <c r="W25" s="37">
        <v>44836.0</v>
      </c>
      <c r="X25" s="369" t="s">
        <v>539</v>
      </c>
      <c r="Y25" s="354" t="s">
        <v>125</v>
      </c>
      <c r="Z25" s="38" t="s">
        <v>44</v>
      </c>
      <c r="AA25" s="37">
        <v>44837.0</v>
      </c>
      <c r="AB25" s="369" t="s">
        <v>539</v>
      </c>
      <c r="AC25" s="354" t="s">
        <v>125</v>
      </c>
    </row>
    <row r="26">
      <c r="A26" s="67" t="s">
        <v>45</v>
      </c>
      <c r="B26" s="363" t="s">
        <v>33</v>
      </c>
      <c r="C26" s="146">
        <v>44831.0</v>
      </c>
      <c r="D26" s="371" t="s">
        <v>475</v>
      </c>
      <c r="E26" s="371" t="s">
        <v>309</v>
      </c>
      <c r="F26" s="371" t="s">
        <v>131</v>
      </c>
      <c r="G26" s="146">
        <v>44832.0</v>
      </c>
      <c r="H26" s="371" t="s">
        <v>539</v>
      </c>
      <c r="I26" s="371" t="s">
        <v>125</v>
      </c>
    </row>
    <row r="27">
      <c r="A27" s="73"/>
    </row>
    <row r="28">
      <c r="A28" s="68" t="s">
        <v>182</v>
      </c>
      <c r="D28" s="68" t="s">
        <v>25</v>
      </c>
    </row>
    <row r="29">
      <c r="A29" s="68" t="s">
        <v>540</v>
      </c>
      <c r="D29" s="68" t="s">
        <v>171</v>
      </c>
    </row>
    <row r="30">
      <c r="A30" s="68" t="s">
        <v>54</v>
      </c>
      <c r="D30" s="68" t="s">
        <v>588</v>
      </c>
      <c r="E30" s="68" t="s">
        <v>1035</v>
      </c>
    </row>
    <row r="31">
      <c r="A31" s="68" t="s">
        <v>403</v>
      </c>
      <c r="D31" s="68" t="s">
        <v>542</v>
      </c>
    </row>
    <row r="32">
      <c r="A32" s="68" t="s">
        <v>69</v>
      </c>
      <c r="D32" s="68" t="s">
        <v>921</v>
      </c>
    </row>
    <row r="33">
      <c r="A33" s="68" t="s">
        <v>52</v>
      </c>
      <c r="D33" s="68" t="s">
        <v>568</v>
      </c>
      <c r="F33" s="68" t="s">
        <v>1035</v>
      </c>
    </row>
    <row r="34">
      <c r="A34" s="68" t="s">
        <v>18</v>
      </c>
      <c r="D34" s="68" t="s">
        <v>544</v>
      </c>
    </row>
    <row r="35">
      <c r="A35" s="68" t="s">
        <v>45</v>
      </c>
      <c r="D35" s="68" t="s">
        <v>545</v>
      </c>
    </row>
    <row r="36">
      <c r="A36" s="68" t="s">
        <v>501</v>
      </c>
      <c r="D36" s="68" t="s">
        <v>546</v>
      </c>
    </row>
    <row r="37">
      <c r="A37" s="68" t="s">
        <v>123</v>
      </c>
      <c r="D37" s="68" t="s">
        <v>542</v>
      </c>
    </row>
    <row r="39">
      <c r="D39" s="68" t="s">
        <v>1</v>
      </c>
      <c r="E39" s="68">
        <v>53.0</v>
      </c>
    </row>
    <row r="40">
      <c r="D40" s="68" t="s">
        <v>547</v>
      </c>
      <c r="E40" s="68">
        <v>32.0</v>
      </c>
    </row>
    <row r="41">
      <c r="D41" s="68" t="s">
        <v>31</v>
      </c>
    </row>
    <row r="42">
      <c r="D42" s="68" t="s">
        <v>23</v>
      </c>
      <c r="E42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21:E21"/>
    <mergeCell ref="T21:U21"/>
  </mergeCells>
  <drawing r:id="rId2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75"/>
    <col customWidth="1" min="12" max="12" width="29.88"/>
  </cols>
  <sheetData>
    <row r="1">
      <c r="A1" s="337" t="s">
        <v>495</v>
      </c>
      <c r="B1" s="337"/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 hidden="1">
      <c r="A2" s="338">
        <v>44773.0</v>
      </c>
      <c r="B2" s="68" t="s">
        <v>52</v>
      </c>
      <c r="C2" s="68" t="s">
        <v>85</v>
      </c>
      <c r="D2" s="234" t="s">
        <v>498</v>
      </c>
      <c r="E2" s="338">
        <v>44773.0</v>
      </c>
      <c r="F2" s="339">
        <v>0.5</v>
      </c>
      <c r="G2" s="339">
        <v>0.5833333333333334</v>
      </c>
      <c r="H2" s="68">
        <v>2.0</v>
      </c>
      <c r="I2" s="68">
        <v>2.0</v>
      </c>
      <c r="J2" s="68">
        <v>0.0</v>
      </c>
      <c r="K2" s="68">
        <v>0.0</v>
      </c>
    </row>
    <row r="3" hidden="1">
      <c r="A3" s="338">
        <v>44804.0</v>
      </c>
      <c r="B3" s="68" t="s">
        <v>18</v>
      </c>
      <c r="C3" s="68" t="s">
        <v>85</v>
      </c>
      <c r="D3" s="234" t="s">
        <v>510</v>
      </c>
      <c r="E3" s="338">
        <v>44805.0</v>
      </c>
      <c r="F3" s="339">
        <v>0.125</v>
      </c>
      <c r="G3" s="339">
        <v>0.20833333333333334</v>
      </c>
      <c r="H3" s="68">
        <v>2.0</v>
      </c>
      <c r="I3" s="68">
        <v>0.0</v>
      </c>
      <c r="J3" s="68">
        <v>0.0</v>
      </c>
      <c r="K3" s="68">
        <v>2.0</v>
      </c>
    </row>
    <row r="4">
      <c r="A4" s="338">
        <v>44804.0</v>
      </c>
      <c r="B4" s="68" t="s">
        <v>123</v>
      </c>
      <c r="C4" s="68" t="s">
        <v>23</v>
      </c>
      <c r="D4" s="234" t="s">
        <v>510</v>
      </c>
      <c r="E4" s="338">
        <v>44805.0</v>
      </c>
      <c r="F4" s="339">
        <v>0.020833333333333332</v>
      </c>
      <c r="G4" s="339">
        <v>0.25</v>
      </c>
      <c r="H4" s="68">
        <v>5.5</v>
      </c>
      <c r="I4" s="68">
        <v>0.0</v>
      </c>
      <c r="J4" s="68">
        <v>0.0</v>
      </c>
      <c r="K4" s="68">
        <v>5.5</v>
      </c>
    </row>
    <row r="5">
      <c r="A5" s="338">
        <v>44804.0</v>
      </c>
      <c r="B5" s="68" t="s">
        <v>501</v>
      </c>
      <c r="C5" s="68" t="s">
        <v>23</v>
      </c>
      <c r="D5" s="234" t="s">
        <v>510</v>
      </c>
      <c r="E5" s="338">
        <v>44805.0</v>
      </c>
      <c r="F5" s="339">
        <v>0.25</v>
      </c>
      <c r="G5" s="339">
        <v>0.4583333333333333</v>
      </c>
      <c r="H5" s="68">
        <v>5.0</v>
      </c>
      <c r="I5" s="68">
        <v>0.0</v>
      </c>
      <c r="J5" s="68">
        <v>5.0</v>
      </c>
      <c r="K5" s="68">
        <v>0.0</v>
      </c>
    </row>
    <row r="6">
      <c r="A6" s="338">
        <v>44804.0</v>
      </c>
      <c r="B6" s="68" t="s">
        <v>52</v>
      </c>
      <c r="C6" s="68" t="s">
        <v>499</v>
      </c>
      <c r="D6" s="234" t="s">
        <v>510</v>
      </c>
      <c r="E6" s="338">
        <v>44805.0</v>
      </c>
      <c r="F6" s="339">
        <v>0.20833333333333334</v>
      </c>
      <c r="G6" s="339">
        <v>0.4583333333333333</v>
      </c>
      <c r="H6" s="68">
        <v>6.0</v>
      </c>
      <c r="I6" s="68">
        <v>0.0</v>
      </c>
      <c r="J6" s="68">
        <v>5.0</v>
      </c>
      <c r="K6" s="68">
        <v>1.0</v>
      </c>
    </row>
    <row r="7" hidden="1">
      <c r="A7" s="338">
        <v>44804.0</v>
      </c>
      <c r="B7" s="68" t="s">
        <v>52</v>
      </c>
      <c r="C7" s="68" t="s">
        <v>85</v>
      </c>
      <c r="D7" s="234" t="s">
        <v>510</v>
      </c>
      <c r="E7" s="338">
        <v>44805.0</v>
      </c>
      <c r="F7" s="339">
        <v>0.4583333333333333</v>
      </c>
      <c r="G7" s="339">
        <v>0.5416666666666666</v>
      </c>
      <c r="H7" s="68">
        <v>2.0</v>
      </c>
      <c r="I7" s="68">
        <v>0.0</v>
      </c>
      <c r="J7" s="68">
        <v>2.0</v>
      </c>
      <c r="K7" s="68">
        <v>0.0</v>
      </c>
    </row>
    <row r="8" hidden="1">
      <c r="A8" s="338">
        <v>44801.0</v>
      </c>
      <c r="B8" s="68" t="s">
        <v>69</v>
      </c>
      <c r="C8" s="68" t="s">
        <v>60</v>
      </c>
      <c r="D8" s="234" t="s">
        <v>500</v>
      </c>
      <c r="E8" s="338">
        <v>44802.0</v>
      </c>
      <c r="F8" s="339">
        <v>0.3333333333333333</v>
      </c>
      <c r="G8" s="339">
        <v>0.5</v>
      </c>
      <c r="H8" s="68">
        <v>4.0</v>
      </c>
      <c r="I8" s="68">
        <v>0.0</v>
      </c>
      <c r="J8" s="68">
        <v>4.0</v>
      </c>
      <c r="K8" s="68">
        <v>0.0</v>
      </c>
      <c r="L8" s="68" t="s">
        <v>60</v>
      </c>
    </row>
    <row r="9" hidden="1">
      <c r="A9" s="338">
        <v>44801.0</v>
      </c>
      <c r="B9" s="68" t="s">
        <v>1044</v>
      </c>
      <c r="C9" s="68" t="s">
        <v>60</v>
      </c>
      <c r="D9" s="234" t="s">
        <v>500</v>
      </c>
      <c r="E9" s="338">
        <v>44802.0</v>
      </c>
      <c r="F9" s="339">
        <v>0.3333333333333333</v>
      </c>
      <c r="G9" s="339">
        <v>0.5</v>
      </c>
      <c r="H9" s="68">
        <v>4.0</v>
      </c>
      <c r="I9" s="68">
        <v>0.0</v>
      </c>
      <c r="J9" s="68">
        <v>4.0</v>
      </c>
      <c r="K9" s="68">
        <v>0.0</v>
      </c>
      <c r="L9" s="68" t="s">
        <v>60</v>
      </c>
    </row>
    <row r="10" hidden="1">
      <c r="A10" s="338">
        <v>44802.0</v>
      </c>
      <c r="B10" s="68" t="s">
        <v>69</v>
      </c>
      <c r="C10" s="68" t="s">
        <v>60</v>
      </c>
      <c r="D10" s="234" t="s">
        <v>507</v>
      </c>
      <c r="E10" s="338">
        <v>44803.0</v>
      </c>
      <c r="F10" s="339">
        <v>0.3333333333333333</v>
      </c>
      <c r="G10" s="339">
        <v>0.5</v>
      </c>
      <c r="H10" s="68">
        <v>4.0</v>
      </c>
      <c r="I10" s="68">
        <v>0.0</v>
      </c>
      <c r="J10" s="68">
        <v>4.0</v>
      </c>
      <c r="K10" s="68">
        <v>0.0</v>
      </c>
      <c r="L10" s="68" t="s">
        <v>60</v>
      </c>
    </row>
    <row r="11" hidden="1">
      <c r="A11" s="338">
        <v>44802.0</v>
      </c>
      <c r="B11" s="68" t="s">
        <v>1044</v>
      </c>
      <c r="C11" s="68" t="s">
        <v>60</v>
      </c>
      <c r="D11" s="234" t="s">
        <v>507</v>
      </c>
      <c r="E11" s="338">
        <v>44803.0</v>
      </c>
      <c r="F11" s="339">
        <v>0.3333333333333333</v>
      </c>
      <c r="G11" s="339">
        <v>0.5</v>
      </c>
      <c r="H11" s="68">
        <v>4.0</v>
      </c>
      <c r="I11" s="68">
        <v>0.0</v>
      </c>
      <c r="J11" s="68">
        <v>4.0</v>
      </c>
      <c r="K11" s="68">
        <v>0.0</v>
      </c>
      <c r="L11" s="68" t="s">
        <v>60</v>
      </c>
    </row>
    <row r="12" hidden="1">
      <c r="A12" s="338">
        <v>44803.0</v>
      </c>
      <c r="B12" s="68" t="s">
        <v>69</v>
      </c>
      <c r="C12" s="68" t="s">
        <v>60</v>
      </c>
      <c r="D12" s="234" t="s">
        <v>509</v>
      </c>
      <c r="E12" s="338">
        <v>44804.0</v>
      </c>
      <c r="F12" s="339">
        <v>0.3333333333333333</v>
      </c>
      <c r="G12" s="339">
        <v>0.5</v>
      </c>
      <c r="H12" s="68">
        <v>4.0</v>
      </c>
      <c r="I12" s="68">
        <v>0.0</v>
      </c>
      <c r="J12" s="68">
        <v>4.0</v>
      </c>
      <c r="K12" s="68">
        <v>0.0</v>
      </c>
      <c r="L12" s="68" t="s">
        <v>60</v>
      </c>
    </row>
    <row r="13" hidden="1">
      <c r="A13" s="338">
        <v>44803.0</v>
      </c>
      <c r="B13" s="68" t="s">
        <v>1044</v>
      </c>
      <c r="C13" s="68" t="s">
        <v>60</v>
      </c>
      <c r="D13" s="234" t="s">
        <v>509</v>
      </c>
      <c r="E13" s="338">
        <v>44804.0</v>
      </c>
      <c r="F13" s="339">
        <v>0.3333333333333333</v>
      </c>
      <c r="G13" s="339">
        <v>0.5</v>
      </c>
      <c r="H13" s="68">
        <v>4.0</v>
      </c>
      <c r="I13" s="68">
        <v>0.0</v>
      </c>
      <c r="J13" s="68">
        <v>4.0</v>
      </c>
      <c r="K13" s="68">
        <v>0.0</v>
      </c>
      <c r="L13" s="68" t="s">
        <v>60</v>
      </c>
    </row>
    <row r="14" hidden="1">
      <c r="A14" s="338">
        <v>44805.0</v>
      </c>
      <c r="B14" s="68" t="s">
        <v>69</v>
      </c>
      <c r="C14" s="68" t="s">
        <v>60</v>
      </c>
      <c r="D14" s="234" t="s">
        <v>512</v>
      </c>
      <c r="E14" s="338">
        <v>44806.0</v>
      </c>
      <c r="F14" s="339">
        <v>0.20833333333333334</v>
      </c>
      <c r="G14" s="339">
        <v>0.375</v>
      </c>
      <c r="H14" s="68">
        <v>4.0</v>
      </c>
      <c r="I14" s="68">
        <v>0.0</v>
      </c>
      <c r="J14" s="68">
        <v>3.0</v>
      </c>
      <c r="K14" s="68">
        <v>1.0</v>
      </c>
      <c r="L14" s="68" t="s">
        <v>60</v>
      </c>
    </row>
    <row r="15" hidden="1">
      <c r="A15" s="338">
        <v>44805.0</v>
      </c>
      <c r="B15" s="68" t="s">
        <v>1044</v>
      </c>
      <c r="C15" s="68" t="s">
        <v>60</v>
      </c>
      <c r="D15" s="234" t="s">
        <v>512</v>
      </c>
      <c r="E15" s="338">
        <v>44806.0</v>
      </c>
      <c r="F15" s="339">
        <v>0.20833333333333334</v>
      </c>
      <c r="G15" s="339">
        <v>0.375</v>
      </c>
      <c r="H15" s="68">
        <v>4.0</v>
      </c>
      <c r="I15" s="68">
        <v>0.0</v>
      </c>
      <c r="J15" s="68">
        <v>3.0</v>
      </c>
      <c r="K15" s="68">
        <v>1.0</v>
      </c>
      <c r="L15" s="68" t="s">
        <v>60</v>
      </c>
    </row>
    <row r="16">
      <c r="A16" s="338">
        <v>44804.0</v>
      </c>
      <c r="B16" s="68" t="s">
        <v>45</v>
      </c>
      <c r="C16" s="68" t="s">
        <v>1</v>
      </c>
      <c r="D16" s="234" t="s">
        <v>510</v>
      </c>
      <c r="E16" s="338">
        <v>44805.0</v>
      </c>
      <c r="F16" s="339">
        <v>0.20833333333333334</v>
      </c>
      <c r="G16" s="339">
        <v>0.4583333333333333</v>
      </c>
      <c r="H16" s="68">
        <v>6.0</v>
      </c>
      <c r="I16" s="68">
        <v>0.0</v>
      </c>
      <c r="J16" s="68">
        <v>5.0</v>
      </c>
      <c r="K16" s="68">
        <v>1.0</v>
      </c>
    </row>
    <row r="17">
      <c r="A17" s="338">
        <v>44804.0</v>
      </c>
      <c r="B17" s="68" t="s">
        <v>54</v>
      </c>
      <c r="C17" s="68" t="s">
        <v>499</v>
      </c>
      <c r="D17" s="234" t="s">
        <v>510</v>
      </c>
      <c r="E17" s="338">
        <v>44805.0</v>
      </c>
      <c r="F17" s="68">
        <v>0.0</v>
      </c>
      <c r="G17" s="68">
        <v>0.0</v>
      </c>
      <c r="H17" s="68">
        <v>0.0</v>
      </c>
      <c r="I17" s="68">
        <v>0.0</v>
      </c>
      <c r="J17" s="68">
        <v>0.0</v>
      </c>
      <c r="K17" s="68">
        <v>0.0</v>
      </c>
      <c r="L17" s="68" t="s">
        <v>25</v>
      </c>
    </row>
    <row r="18" hidden="1">
      <c r="A18" s="338">
        <v>44804.0</v>
      </c>
      <c r="B18" s="68" t="s">
        <v>50</v>
      </c>
      <c r="C18" s="68" t="s">
        <v>85</v>
      </c>
      <c r="D18" s="234" t="s">
        <v>510</v>
      </c>
      <c r="E18" s="338">
        <v>44805.0</v>
      </c>
      <c r="F18" s="339">
        <v>0.20833333333333334</v>
      </c>
      <c r="G18" s="339">
        <v>0.5416666666666666</v>
      </c>
      <c r="H18" s="68">
        <v>8.0</v>
      </c>
      <c r="I18" s="68">
        <v>0.0</v>
      </c>
      <c r="J18" s="68">
        <v>7.0</v>
      </c>
      <c r="K18" s="68">
        <v>1.0</v>
      </c>
    </row>
    <row r="19" hidden="1">
      <c r="A19" s="338">
        <v>44805.0</v>
      </c>
      <c r="B19" s="68" t="s">
        <v>403</v>
      </c>
      <c r="C19" s="68" t="s">
        <v>85</v>
      </c>
      <c r="D19" s="234" t="s">
        <v>510</v>
      </c>
      <c r="E19" s="338">
        <v>44805.0</v>
      </c>
      <c r="F19" s="339">
        <v>0.9166666666666666</v>
      </c>
      <c r="G19" s="339">
        <v>0.25</v>
      </c>
      <c r="H19" s="68">
        <v>8.0</v>
      </c>
      <c r="I19" s="68">
        <v>0.0</v>
      </c>
      <c r="J19" s="68">
        <v>0.0</v>
      </c>
      <c r="K19" s="68">
        <v>8.0</v>
      </c>
    </row>
    <row r="20">
      <c r="A20" s="338">
        <v>44805.0</v>
      </c>
      <c r="B20" s="68" t="s">
        <v>18</v>
      </c>
      <c r="C20" s="68" t="s">
        <v>1</v>
      </c>
      <c r="D20" s="234" t="s">
        <v>510</v>
      </c>
      <c r="E20" s="338">
        <v>44805.0</v>
      </c>
      <c r="F20" s="339">
        <v>0.9375</v>
      </c>
      <c r="G20" s="339">
        <v>0.20833333333333334</v>
      </c>
      <c r="H20" s="68">
        <v>6.5</v>
      </c>
      <c r="I20" s="68">
        <v>0.0</v>
      </c>
      <c r="J20" s="68">
        <v>0.0</v>
      </c>
      <c r="K20" s="68">
        <v>6.5</v>
      </c>
    </row>
    <row r="21" ht="16.5" hidden="1" customHeight="1">
      <c r="A21" s="338">
        <v>44805.0</v>
      </c>
      <c r="B21" s="68" t="s">
        <v>18</v>
      </c>
      <c r="C21" s="68" t="s">
        <v>60</v>
      </c>
      <c r="D21" s="234" t="s">
        <v>512</v>
      </c>
      <c r="E21" s="338">
        <v>44805.0</v>
      </c>
      <c r="F21" s="339">
        <v>0.20833333333333334</v>
      </c>
      <c r="G21" s="339">
        <v>0.375</v>
      </c>
      <c r="H21" s="68">
        <v>4.0</v>
      </c>
      <c r="I21" s="68">
        <v>0.0</v>
      </c>
      <c r="J21" s="68">
        <v>3.0</v>
      </c>
      <c r="K21" s="68">
        <v>1.0</v>
      </c>
    </row>
    <row r="22" ht="16.5" customHeight="1">
      <c r="A22" s="338">
        <v>44805.0</v>
      </c>
      <c r="B22" s="68" t="s">
        <v>123</v>
      </c>
      <c r="C22" s="68" t="s">
        <v>23</v>
      </c>
      <c r="D22" s="234" t="s">
        <v>512</v>
      </c>
      <c r="E22" s="338">
        <v>44806.0</v>
      </c>
      <c r="F22" s="339">
        <v>0.020833333333333332</v>
      </c>
      <c r="G22" s="339">
        <v>0.25</v>
      </c>
      <c r="H22" s="68">
        <v>5.5</v>
      </c>
      <c r="I22" s="68">
        <v>0.0</v>
      </c>
      <c r="J22" s="68">
        <v>0.0</v>
      </c>
      <c r="K22" s="68">
        <v>5.5</v>
      </c>
    </row>
    <row r="23">
      <c r="A23" s="338">
        <v>44805.0</v>
      </c>
      <c r="B23" s="68" t="s">
        <v>501</v>
      </c>
      <c r="C23" s="68" t="s">
        <v>23</v>
      </c>
      <c r="D23" s="234" t="s">
        <v>512</v>
      </c>
      <c r="E23" s="338">
        <v>44806.0</v>
      </c>
      <c r="F23" s="339">
        <v>0.25</v>
      </c>
      <c r="G23" s="339">
        <v>0.4583333333333333</v>
      </c>
      <c r="H23" s="68">
        <v>5.0</v>
      </c>
      <c r="I23" s="68">
        <v>0.0</v>
      </c>
      <c r="J23" s="68">
        <v>5.0</v>
      </c>
      <c r="K23" s="68">
        <v>0.0</v>
      </c>
    </row>
    <row r="24">
      <c r="A24" s="338">
        <v>44805.0</v>
      </c>
      <c r="B24" s="68" t="s">
        <v>52</v>
      </c>
      <c r="C24" s="68" t="s">
        <v>499</v>
      </c>
      <c r="D24" s="234" t="s">
        <v>512</v>
      </c>
      <c r="E24" s="338">
        <v>44806.0</v>
      </c>
      <c r="F24" s="339">
        <v>0.16666666666666666</v>
      </c>
      <c r="G24" s="339">
        <v>0.2916666666666667</v>
      </c>
      <c r="H24" s="68">
        <v>3.0</v>
      </c>
      <c r="I24" s="68">
        <v>0.0</v>
      </c>
      <c r="J24" s="68">
        <v>2.0</v>
      </c>
      <c r="K24" s="68">
        <v>1.0</v>
      </c>
    </row>
    <row r="25" hidden="1">
      <c r="A25" s="338">
        <v>44805.0</v>
      </c>
      <c r="B25" s="68" t="s">
        <v>52</v>
      </c>
      <c r="C25" s="68" t="s">
        <v>85</v>
      </c>
      <c r="D25" s="234" t="s">
        <v>512</v>
      </c>
      <c r="E25" s="338">
        <v>44806.0</v>
      </c>
      <c r="F25" s="339">
        <v>0.2916666666666667</v>
      </c>
      <c r="G25" s="339">
        <v>0.5416666666666666</v>
      </c>
      <c r="H25" s="68">
        <v>6.0</v>
      </c>
      <c r="I25" s="68">
        <v>0.0</v>
      </c>
      <c r="J25" s="68">
        <v>6.0</v>
      </c>
      <c r="K25" s="68">
        <v>0.0</v>
      </c>
    </row>
    <row r="26">
      <c r="A26" s="338">
        <v>44805.0</v>
      </c>
      <c r="B26" s="68" t="s">
        <v>45</v>
      </c>
      <c r="C26" s="68" t="s">
        <v>1</v>
      </c>
      <c r="D26" s="234" t="s">
        <v>512</v>
      </c>
      <c r="E26" s="338">
        <v>44806.0</v>
      </c>
      <c r="F26" s="339">
        <v>0.20833333333333334</v>
      </c>
      <c r="G26" s="339">
        <v>0.4583333333333333</v>
      </c>
      <c r="H26" s="68">
        <v>6.0</v>
      </c>
      <c r="I26" s="68">
        <v>0.0</v>
      </c>
      <c r="J26" s="68">
        <v>5.0</v>
      </c>
      <c r="K26" s="68">
        <v>1.0</v>
      </c>
    </row>
    <row r="27">
      <c r="A27" s="338">
        <v>44805.0</v>
      </c>
      <c r="B27" s="68" t="s">
        <v>54</v>
      </c>
      <c r="C27" s="68" t="s">
        <v>499</v>
      </c>
      <c r="D27" s="234" t="s">
        <v>512</v>
      </c>
      <c r="E27" s="338">
        <v>44806.0</v>
      </c>
      <c r="F27" s="339">
        <v>0.20833333333333334</v>
      </c>
      <c r="G27" s="339">
        <v>0.5416666666666666</v>
      </c>
      <c r="H27" s="68">
        <v>8.0</v>
      </c>
      <c r="I27" s="68">
        <v>0.0</v>
      </c>
      <c r="J27" s="68">
        <v>7.0</v>
      </c>
      <c r="K27" s="68">
        <v>1.0</v>
      </c>
    </row>
    <row r="28" hidden="1">
      <c r="A28" s="338">
        <v>44805.0</v>
      </c>
      <c r="B28" s="68" t="s">
        <v>50</v>
      </c>
      <c r="C28" s="68" t="s">
        <v>85</v>
      </c>
      <c r="D28" s="234" t="s">
        <v>512</v>
      </c>
      <c r="E28" s="338">
        <v>44806.0</v>
      </c>
      <c r="F28" s="68">
        <v>0.0</v>
      </c>
      <c r="G28" s="68">
        <v>0.0</v>
      </c>
      <c r="H28" s="68">
        <v>0.0</v>
      </c>
      <c r="I28" s="68">
        <v>0.0</v>
      </c>
      <c r="J28" s="68">
        <v>0.0</v>
      </c>
      <c r="K28" s="68">
        <v>0.0</v>
      </c>
      <c r="L28" s="68" t="s">
        <v>25</v>
      </c>
    </row>
    <row r="29" hidden="1">
      <c r="A29" s="338">
        <v>44806.0</v>
      </c>
      <c r="B29" s="68" t="s">
        <v>403</v>
      </c>
      <c r="C29" s="68" t="s">
        <v>85</v>
      </c>
      <c r="D29" s="234" t="s">
        <v>512</v>
      </c>
      <c r="E29" s="338">
        <v>44806.0</v>
      </c>
      <c r="F29" s="339">
        <v>0.9166666666666666</v>
      </c>
      <c r="G29" s="339">
        <v>0.25</v>
      </c>
      <c r="H29" s="68">
        <v>8.0</v>
      </c>
      <c r="I29" s="68">
        <v>0.0</v>
      </c>
      <c r="J29" s="68">
        <v>0.0</v>
      </c>
      <c r="K29" s="68">
        <v>8.0</v>
      </c>
    </row>
    <row r="30">
      <c r="A30" s="338">
        <v>44806.0</v>
      </c>
      <c r="B30" s="68" t="s">
        <v>18</v>
      </c>
      <c r="C30" s="68" t="s">
        <v>1</v>
      </c>
      <c r="D30" s="234" t="s">
        <v>512</v>
      </c>
      <c r="E30" s="338">
        <v>44806.0</v>
      </c>
      <c r="F30" s="339">
        <v>0.9375</v>
      </c>
      <c r="G30" s="339">
        <v>0.20833333333333334</v>
      </c>
      <c r="H30" s="68">
        <v>6.5</v>
      </c>
      <c r="I30" s="68">
        <v>0.0</v>
      </c>
      <c r="J30" s="68">
        <v>0.0</v>
      </c>
      <c r="K30" s="68">
        <v>6.5</v>
      </c>
    </row>
    <row r="31">
      <c r="A31" s="338">
        <v>44806.0</v>
      </c>
      <c r="B31" s="68" t="s">
        <v>123</v>
      </c>
      <c r="C31" s="68" t="s">
        <v>23</v>
      </c>
      <c r="D31" s="234" t="s">
        <v>513</v>
      </c>
      <c r="E31" s="338">
        <v>44807.0</v>
      </c>
      <c r="F31" s="339">
        <v>0.020833333333333332</v>
      </c>
      <c r="G31" s="339">
        <v>0.25</v>
      </c>
      <c r="H31" s="68">
        <v>5.5</v>
      </c>
      <c r="I31" s="68">
        <v>0.0</v>
      </c>
      <c r="J31" s="68">
        <v>0.0</v>
      </c>
      <c r="K31" s="68">
        <v>5.5</v>
      </c>
    </row>
    <row r="32">
      <c r="A32" s="338">
        <v>44806.0</v>
      </c>
      <c r="B32" s="68" t="s">
        <v>501</v>
      </c>
      <c r="C32" s="68" t="s">
        <v>23</v>
      </c>
      <c r="D32" s="234" t="s">
        <v>513</v>
      </c>
      <c r="E32" s="338">
        <v>44807.0</v>
      </c>
      <c r="F32" s="339">
        <v>0.25</v>
      </c>
      <c r="G32" s="339">
        <v>0.4583333333333333</v>
      </c>
      <c r="H32" s="68">
        <v>5.0</v>
      </c>
      <c r="I32" s="68">
        <v>0.0</v>
      </c>
      <c r="J32" s="68">
        <v>5.0</v>
      </c>
      <c r="K32" s="68">
        <v>0.0</v>
      </c>
    </row>
    <row r="33" hidden="1">
      <c r="A33" s="338">
        <v>44806.0</v>
      </c>
      <c r="B33" s="68" t="s">
        <v>52</v>
      </c>
      <c r="C33" s="68" t="s">
        <v>60</v>
      </c>
      <c r="D33" s="234" t="s">
        <v>513</v>
      </c>
      <c r="E33" s="338">
        <v>44807.0</v>
      </c>
      <c r="F33" s="339">
        <v>0.20833333333333334</v>
      </c>
      <c r="G33" s="339">
        <v>0.375</v>
      </c>
      <c r="H33" s="68">
        <v>4.0</v>
      </c>
      <c r="I33" s="68">
        <v>0.0</v>
      </c>
      <c r="J33" s="68">
        <v>3.0</v>
      </c>
      <c r="K33" s="68">
        <v>1.0</v>
      </c>
    </row>
    <row r="34">
      <c r="A34" s="338">
        <v>44806.0</v>
      </c>
      <c r="B34" s="68" t="s">
        <v>45</v>
      </c>
      <c r="C34" s="68" t="s">
        <v>1</v>
      </c>
      <c r="D34" s="234" t="s">
        <v>513</v>
      </c>
      <c r="E34" s="338">
        <v>44807.0</v>
      </c>
      <c r="F34" s="339">
        <v>0.20833333333333334</v>
      </c>
      <c r="G34" s="339">
        <v>0.5</v>
      </c>
      <c r="H34" s="68">
        <v>7.0</v>
      </c>
      <c r="I34" s="68">
        <v>0.0</v>
      </c>
      <c r="J34" s="68">
        <v>6.0</v>
      </c>
      <c r="K34" s="68">
        <v>1.0</v>
      </c>
    </row>
    <row r="35">
      <c r="A35" s="338">
        <v>44806.0</v>
      </c>
      <c r="B35" s="68" t="s">
        <v>54</v>
      </c>
      <c r="C35" s="68" t="s">
        <v>499</v>
      </c>
      <c r="D35" s="234" t="s">
        <v>513</v>
      </c>
      <c r="E35" s="338">
        <v>44807.0</v>
      </c>
      <c r="F35" s="339">
        <v>0.20833333333333334</v>
      </c>
      <c r="G35" s="339">
        <v>0.5416666666666666</v>
      </c>
      <c r="H35" s="68">
        <v>8.0</v>
      </c>
      <c r="I35" s="68">
        <v>0.0</v>
      </c>
      <c r="J35" s="68">
        <v>7.0</v>
      </c>
      <c r="K35" s="68">
        <v>1.0</v>
      </c>
    </row>
    <row r="36" hidden="1">
      <c r="A36" s="342">
        <v>44806.0</v>
      </c>
      <c r="B36" s="343" t="s">
        <v>69</v>
      </c>
      <c r="C36" s="343" t="s">
        <v>85</v>
      </c>
      <c r="D36" s="344" t="s">
        <v>513</v>
      </c>
      <c r="E36" s="342">
        <v>44807.0</v>
      </c>
      <c r="F36" s="345">
        <v>0.20833333333333334</v>
      </c>
      <c r="G36" s="345">
        <v>0.375</v>
      </c>
      <c r="H36" s="343">
        <v>4.0</v>
      </c>
      <c r="I36" s="343">
        <v>0.0</v>
      </c>
      <c r="J36" s="343">
        <v>3.0</v>
      </c>
      <c r="K36" s="343">
        <v>1.0</v>
      </c>
    </row>
    <row r="37" hidden="1">
      <c r="A37" s="342">
        <v>44806.0</v>
      </c>
      <c r="B37" s="343" t="s">
        <v>1044</v>
      </c>
      <c r="C37" s="343" t="s">
        <v>85</v>
      </c>
      <c r="D37" s="344" t="s">
        <v>513</v>
      </c>
      <c r="E37" s="342">
        <v>44807.0</v>
      </c>
      <c r="F37" s="345">
        <v>0.20833333333333334</v>
      </c>
      <c r="G37" s="345">
        <v>0.375</v>
      </c>
      <c r="H37" s="343">
        <v>4.0</v>
      </c>
      <c r="I37" s="343">
        <v>0.0</v>
      </c>
      <c r="J37" s="343">
        <v>3.0</v>
      </c>
      <c r="K37" s="343">
        <v>1.0</v>
      </c>
    </row>
    <row r="38" hidden="1">
      <c r="A38" s="338">
        <v>44806.0</v>
      </c>
      <c r="B38" s="68" t="s">
        <v>50</v>
      </c>
      <c r="C38" s="68" t="s">
        <v>85</v>
      </c>
      <c r="D38" s="234" t="s">
        <v>513</v>
      </c>
      <c r="E38" s="338">
        <v>44807.0</v>
      </c>
      <c r="F38" s="339">
        <v>0.25</v>
      </c>
      <c r="G38" s="339">
        <v>0.5833333333333334</v>
      </c>
      <c r="H38" s="68">
        <v>8.0</v>
      </c>
      <c r="I38" s="68">
        <v>0.0</v>
      </c>
      <c r="J38" s="68">
        <v>0.0</v>
      </c>
      <c r="K38" s="68">
        <v>8.0</v>
      </c>
    </row>
    <row r="39" hidden="1">
      <c r="A39" s="338">
        <v>44807.0</v>
      </c>
      <c r="B39" s="68" t="s">
        <v>403</v>
      </c>
      <c r="C39" s="68" t="s">
        <v>85</v>
      </c>
      <c r="D39" s="234" t="s">
        <v>513</v>
      </c>
      <c r="E39" s="338">
        <v>44807.0</v>
      </c>
      <c r="F39" s="339">
        <v>0.9166666666666666</v>
      </c>
      <c r="G39" s="339">
        <v>0.25</v>
      </c>
      <c r="H39" s="68">
        <v>8.0</v>
      </c>
      <c r="I39" s="68">
        <v>0.0</v>
      </c>
      <c r="J39" s="68">
        <v>0.0</v>
      </c>
      <c r="K39" s="68">
        <v>8.0</v>
      </c>
    </row>
    <row r="40">
      <c r="A40" s="338">
        <v>44807.0</v>
      </c>
      <c r="B40" s="68" t="s">
        <v>18</v>
      </c>
      <c r="C40" s="68" t="s">
        <v>1</v>
      </c>
      <c r="D40" s="234" t="s">
        <v>513</v>
      </c>
      <c r="E40" s="338">
        <v>44807.0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166</v>
      </c>
    </row>
    <row r="41">
      <c r="A41" s="338">
        <v>44807.0</v>
      </c>
      <c r="B41" s="68" t="s">
        <v>52</v>
      </c>
      <c r="C41" s="68" t="s">
        <v>1</v>
      </c>
      <c r="D41" s="234" t="s">
        <v>513</v>
      </c>
      <c r="E41" s="338">
        <v>44807.0</v>
      </c>
      <c r="F41" s="339">
        <v>0.9375</v>
      </c>
      <c r="G41" s="339">
        <v>0.25</v>
      </c>
      <c r="H41" s="68">
        <v>7.5</v>
      </c>
      <c r="I41" s="68">
        <v>0.0</v>
      </c>
      <c r="J41" s="68">
        <v>0.0</v>
      </c>
      <c r="K41" s="68">
        <v>7.5</v>
      </c>
      <c r="L41" s="68" t="s">
        <v>263</v>
      </c>
    </row>
    <row r="42">
      <c r="A42" s="338">
        <v>44807.0</v>
      </c>
      <c r="B42" s="68" t="s">
        <v>52</v>
      </c>
      <c r="C42" s="68" t="s">
        <v>499</v>
      </c>
      <c r="D42" s="234" t="s">
        <v>498</v>
      </c>
      <c r="E42" s="338">
        <v>44808.0</v>
      </c>
      <c r="F42" s="339">
        <v>0.20833333333333334</v>
      </c>
      <c r="G42" s="339">
        <v>0.5</v>
      </c>
      <c r="H42" s="68">
        <v>7.0</v>
      </c>
      <c r="I42" s="68">
        <v>0.0</v>
      </c>
      <c r="J42" s="68">
        <v>6.0</v>
      </c>
      <c r="K42" s="68">
        <v>1.0</v>
      </c>
    </row>
    <row r="43">
      <c r="A43" s="338">
        <v>44807.0</v>
      </c>
      <c r="B43" s="68" t="s">
        <v>123</v>
      </c>
      <c r="C43" s="68" t="s">
        <v>23</v>
      </c>
      <c r="D43" s="234" t="s">
        <v>498</v>
      </c>
      <c r="E43" s="338">
        <v>44808.0</v>
      </c>
      <c r="F43" s="339">
        <v>0.020833333333333332</v>
      </c>
      <c r="G43" s="339">
        <v>0.25</v>
      </c>
      <c r="H43" s="68">
        <v>5.5</v>
      </c>
      <c r="I43" s="68">
        <v>0.0</v>
      </c>
      <c r="J43" s="68">
        <v>0.0</v>
      </c>
      <c r="K43" s="68">
        <v>5.5</v>
      </c>
    </row>
    <row r="44">
      <c r="A44" s="338">
        <v>44807.0</v>
      </c>
      <c r="B44" s="68" t="s">
        <v>501</v>
      </c>
      <c r="C44" s="68" t="s">
        <v>23</v>
      </c>
      <c r="D44" s="234" t="s">
        <v>498</v>
      </c>
      <c r="E44" s="338">
        <v>44808.0</v>
      </c>
      <c r="F44" s="339">
        <v>0.25</v>
      </c>
      <c r="G44" s="339">
        <v>0.4583333333333333</v>
      </c>
      <c r="H44" s="68">
        <v>5.0</v>
      </c>
      <c r="I44" s="68">
        <v>0.0</v>
      </c>
      <c r="J44" s="68">
        <v>5.0</v>
      </c>
      <c r="K44" s="68">
        <v>0.0</v>
      </c>
    </row>
    <row r="45">
      <c r="A45" s="338">
        <v>44807.0</v>
      </c>
      <c r="B45" s="68" t="s">
        <v>45</v>
      </c>
      <c r="C45" s="68" t="s">
        <v>1</v>
      </c>
      <c r="D45" s="234" t="s">
        <v>498</v>
      </c>
      <c r="E45" s="338">
        <v>44808.0</v>
      </c>
      <c r="F45" s="339">
        <v>0.25</v>
      </c>
      <c r="G45" s="339">
        <v>0.0</v>
      </c>
      <c r="H45" s="68">
        <v>6.0</v>
      </c>
      <c r="I45" s="68">
        <v>0.0</v>
      </c>
      <c r="J45" s="68">
        <v>6.0</v>
      </c>
      <c r="K45" s="68">
        <v>1.0</v>
      </c>
    </row>
    <row r="46">
      <c r="A46" s="338">
        <v>44807.0</v>
      </c>
      <c r="B46" s="68" t="s">
        <v>54</v>
      </c>
      <c r="C46" s="68" t="s">
        <v>499</v>
      </c>
      <c r="D46" s="234" t="s">
        <v>498</v>
      </c>
      <c r="E46" s="338">
        <v>44808.0</v>
      </c>
      <c r="F46" s="339">
        <v>0.20833333333333334</v>
      </c>
      <c r="G46" s="339">
        <v>0.5416666666666666</v>
      </c>
      <c r="H46" s="68">
        <v>8.0</v>
      </c>
      <c r="I46" s="68">
        <v>0.0</v>
      </c>
      <c r="J46" s="68">
        <v>7.0</v>
      </c>
      <c r="K46" s="68">
        <v>1.0</v>
      </c>
    </row>
    <row r="47" hidden="1">
      <c r="A47" s="338">
        <v>44807.0</v>
      </c>
      <c r="B47" s="68" t="s">
        <v>50</v>
      </c>
      <c r="C47" s="68" t="s">
        <v>85</v>
      </c>
      <c r="D47" s="234" t="s">
        <v>498</v>
      </c>
      <c r="E47" s="338">
        <v>44808.0</v>
      </c>
      <c r="F47" s="339">
        <v>0.25</v>
      </c>
      <c r="G47" s="339">
        <v>0.5833333333333334</v>
      </c>
      <c r="H47" s="68">
        <v>8.0</v>
      </c>
      <c r="I47" s="68">
        <v>0.0</v>
      </c>
      <c r="J47" s="68">
        <v>0.0</v>
      </c>
      <c r="K47" s="68">
        <v>8.0</v>
      </c>
    </row>
    <row r="48" hidden="1">
      <c r="A48" s="338">
        <v>44808.0</v>
      </c>
      <c r="B48" s="68" t="s">
        <v>403</v>
      </c>
      <c r="C48" s="68" t="s">
        <v>85</v>
      </c>
      <c r="D48" s="234" t="s">
        <v>498</v>
      </c>
      <c r="E48" s="338">
        <v>44808.0</v>
      </c>
      <c r="F48" s="339">
        <v>0.9375</v>
      </c>
      <c r="G48" s="339">
        <v>0.20833333333333334</v>
      </c>
      <c r="H48" s="68">
        <v>6.5</v>
      </c>
      <c r="I48" s="68">
        <v>0.0</v>
      </c>
      <c r="J48" s="68">
        <v>0.0</v>
      </c>
      <c r="K48" s="68">
        <v>6.5</v>
      </c>
    </row>
    <row r="49">
      <c r="A49" s="338">
        <v>44808.0</v>
      </c>
      <c r="B49" s="68" t="s">
        <v>18</v>
      </c>
      <c r="C49" s="68" t="s">
        <v>1</v>
      </c>
      <c r="D49" s="234" t="s">
        <v>498</v>
      </c>
      <c r="E49" s="338">
        <v>44808.0</v>
      </c>
      <c r="F49" s="68">
        <v>0.0</v>
      </c>
      <c r="G49" s="68">
        <v>0.0</v>
      </c>
      <c r="H49" s="68">
        <v>0.0</v>
      </c>
      <c r="I49" s="68">
        <v>0.0</v>
      </c>
      <c r="J49" s="68">
        <v>0.0</v>
      </c>
      <c r="K49" s="68">
        <v>0.0</v>
      </c>
      <c r="L49" s="68" t="s">
        <v>25</v>
      </c>
    </row>
    <row r="50">
      <c r="A50" s="338">
        <v>44808.0</v>
      </c>
      <c r="B50" s="68" t="s">
        <v>52</v>
      </c>
      <c r="C50" s="68" t="s">
        <v>23</v>
      </c>
      <c r="D50" s="234" t="s">
        <v>500</v>
      </c>
      <c r="E50" s="338">
        <v>44809.0</v>
      </c>
      <c r="F50" s="339">
        <v>0.20833333333333334</v>
      </c>
      <c r="G50" s="339">
        <v>0.5</v>
      </c>
      <c r="H50" s="68">
        <v>7.0</v>
      </c>
      <c r="I50" s="68">
        <v>0.0</v>
      </c>
      <c r="J50" s="68">
        <v>6.0</v>
      </c>
      <c r="K50" s="68">
        <v>1.0</v>
      </c>
    </row>
    <row r="51">
      <c r="A51" s="338">
        <v>44808.0</v>
      </c>
      <c r="B51" s="68" t="s">
        <v>123</v>
      </c>
      <c r="C51" s="68" t="s">
        <v>23</v>
      </c>
      <c r="D51" s="234" t="s">
        <v>500</v>
      </c>
      <c r="E51" s="338">
        <v>44809.0</v>
      </c>
      <c r="F51" s="339">
        <v>0.020833333333333332</v>
      </c>
      <c r="G51" s="339">
        <v>0.25</v>
      </c>
      <c r="H51" s="68">
        <v>5.5</v>
      </c>
      <c r="I51" s="68">
        <v>0.0</v>
      </c>
      <c r="J51" s="68">
        <v>0.0</v>
      </c>
      <c r="K51" s="68">
        <v>5.5</v>
      </c>
    </row>
    <row r="52">
      <c r="A52" s="338">
        <v>44808.0</v>
      </c>
      <c r="B52" s="68" t="s">
        <v>501</v>
      </c>
      <c r="C52" s="68" t="s">
        <v>23</v>
      </c>
      <c r="D52" s="234" t="s">
        <v>500</v>
      </c>
      <c r="E52" s="338">
        <v>44809.0</v>
      </c>
      <c r="F52" s="68">
        <v>0.0</v>
      </c>
      <c r="G52" s="68">
        <v>0.0</v>
      </c>
      <c r="H52" s="68">
        <v>0.0</v>
      </c>
      <c r="I52" s="68">
        <v>0.0</v>
      </c>
      <c r="J52" s="68">
        <v>0.0</v>
      </c>
      <c r="K52" s="68">
        <v>0.0</v>
      </c>
      <c r="L52" s="68" t="s">
        <v>25</v>
      </c>
    </row>
    <row r="53">
      <c r="A53" s="338">
        <v>44808.0</v>
      </c>
      <c r="B53" s="68" t="s">
        <v>18</v>
      </c>
      <c r="C53" s="68" t="s">
        <v>23</v>
      </c>
      <c r="D53" s="234" t="s">
        <v>500</v>
      </c>
      <c r="E53" s="338">
        <v>44809.0</v>
      </c>
      <c r="F53" s="339">
        <v>0.25</v>
      </c>
      <c r="G53" s="339">
        <v>0.4583333333333333</v>
      </c>
      <c r="H53" s="68">
        <v>5.0</v>
      </c>
      <c r="I53" s="68">
        <v>0.0</v>
      </c>
      <c r="J53" s="68">
        <v>5.0</v>
      </c>
      <c r="K53" s="68">
        <v>0.0</v>
      </c>
      <c r="L53" s="68" t="s">
        <v>263</v>
      </c>
    </row>
    <row r="54">
      <c r="A54" s="338">
        <v>44808.0</v>
      </c>
      <c r="B54" s="68" t="s">
        <v>45</v>
      </c>
      <c r="C54" s="68" t="s">
        <v>1</v>
      </c>
      <c r="D54" s="234" t="s">
        <v>500</v>
      </c>
      <c r="E54" s="338">
        <v>44809.0</v>
      </c>
      <c r="F54" s="68">
        <v>0.0</v>
      </c>
      <c r="G54" s="68">
        <v>0.0</v>
      </c>
      <c r="H54" s="68">
        <v>0.0</v>
      </c>
      <c r="I54" s="68">
        <v>0.0</v>
      </c>
      <c r="J54" s="68">
        <v>0.0</v>
      </c>
      <c r="K54" s="68">
        <v>0.0</v>
      </c>
      <c r="L54" s="68" t="s">
        <v>25</v>
      </c>
    </row>
    <row r="55" hidden="1">
      <c r="A55" s="338">
        <v>44808.0</v>
      </c>
      <c r="B55" s="68" t="s">
        <v>54</v>
      </c>
      <c r="C55" s="68" t="s">
        <v>85</v>
      </c>
      <c r="D55" s="234" t="s">
        <v>500</v>
      </c>
      <c r="E55" s="338">
        <v>44809.0</v>
      </c>
      <c r="F55" s="339">
        <v>0.20833333333333334</v>
      </c>
      <c r="G55" s="339">
        <v>0.5</v>
      </c>
      <c r="H55" s="68">
        <v>7.0</v>
      </c>
      <c r="I55" s="68">
        <v>0.0</v>
      </c>
      <c r="J55" s="68">
        <v>6.0</v>
      </c>
      <c r="K55" s="68">
        <v>1.0</v>
      </c>
    </row>
    <row r="56" hidden="1">
      <c r="A56" s="338">
        <v>44808.0</v>
      </c>
      <c r="B56" s="68" t="s">
        <v>50</v>
      </c>
      <c r="C56" s="68" t="s">
        <v>85</v>
      </c>
      <c r="D56" s="234" t="s">
        <v>500</v>
      </c>
      <c r="E56" s="338">
        <v>44809.0</v>
      </c>
      <c r="F56" s="68">
        <v>0.0</v>
      </c>
      <c r="G56" s="68">
        <v>0.0</v>
      </c>
      <c r="H56" s="68">
        <v>0.0</v>
      </c>
      <c r="I56" s="68">
        <v>0.0</v>
      </c>
      <c r="J56" s="68">
        <v>0.0</v>
      </c>
      <c r="K56" s="68">
        <v>0.0</v>
      </c>
      <c r="L56" s="68" t="s">
        <v>1045</v>
      </c>
    </row>
    <row r="57" hidden="1">
      <c r="A57" s="338">
        <v>44809.0</v>
      </c>
      <c r="B57" s="68" t="s">
        <v>403</v>
      </c>
      <c r="C57" s="68" t="s">
        <v>85</v>
      </c>
      <c r="D57" s="234" t="s">
        <v>500</v>
      </c>
      <c r="E57" s="338">
        <v>44809.0</v>
      </c>
      <c r="F57" s="339">
        <v>0.9166666666666666</v>
      </c>
      <c r="G57" s="339">
        <v>0.25</v>
      </c>
      <c r="H57" s="68">
        <v>8.0</v>
      </c>
      <c r="I57" s="68">
        <v>0.0</v>
      </c>
      <c r="J57" s="68">
        <v>0.0</v>
      </c>
      <c r="K57" s="68">
        <v>8.0</v>
      </c>
      <c r="L57" s="68" t="s">
        <v>1046</v>
      </c>
    </row>
    <row r="58">
      <c r="A58" s="338">
        <v>44809.0</v>
      </c>
      <c r="B58" s="68" t="s">
        <v>18</v>
      </c>
      <c r="C58" s="68" t="s">
        <v>1</v>
      </c>
      <c r="D58" s="234" t="s">
        <v>500</v>
      </c>
      <c r="E58" s="338">
        <v>44809.0</v>
      </c>
      <c r="F58" s="339">
        <v>0.9375</v>
      </c>
      <c r="G58" s="339">
        <v>0.125</v>
      </c>
      <c r="H58" s="68">
        <v>4.5</v>
      </c>
      <c r="I58" s="68">
        <v>0.0</v>
      </c>
      <c r="J58" s="68">
        <v>0.0</v>
      </c>
      <c r="K58" s="68">
        <v>4.5</v>
      </c>
      <c r="L58" s="68" t="s">
        <v>1046</v>
      </c>
    </row>
    <row r="59">
      <c r="A59" s="338">
        <v>44809.0</v>
      </c>
      <c r="B59" s="68" t="s">
        <v>52</v>
      </c>
      <c r="C59" s="68" t="s">
        <v>23</v>
      </c>
      <c r="D59" s="234" t="s">
        <v>507</v>
      </c>
      <c r="E59" s="338">
        <v>44810.0</v>
      </c>
      <c r="F59" s="339">
        <v>0.020833333333333332</v>
      </c>
      <c r="G59" s="339">
        <v>0.25</v>
      </c>
      <c r="H59" s="68">
        <v>5.5</v>
      </c>
      <c r="I59" s="68">
        <v>0.0</v>
      </c>
      <c r="J59" s="68">
        <v>0.0</v>
      </c>
      <c r="K59" s="68">
        <v>5.5</v>
      </c>
      <c r="L59" s="68" t="s">
        <v>1047</v>
      </c>
    </row>
    <row r="60">
      <c r="A60" s="338">
        <v>44809.0</v>
      </c>
      <c r="B60" s="68" t="s">
        <v>123</v>
      </c>
      <c r="C60" s="68" t="s">
        <v>23</v>
      </c>
      <c r="D60" s="234" t="s">
        <v>507</v>
      </c>
      <c r="E60" s="338">
        <v>44810.0</v>
      </c>
      <c r="F60" s="68">
        <v>0.0</v>
      </c>
      <c r="G60" s="68">
        <v>0.0</v>
      </c>
      <c r="H60" s="68">
        <v>0.0</v>
      </c>
      <c r="I60" s="68">
        <v>0.0</v>
      </c>
      <c r="J60" s="68">
        <v>0.0</v>
      </c>
      <c r="K60" s="68">
        <v>0.0</v>
      </c>
      <c r="L60" s="68" t="s">
        <v>25</v>
      </c>
    </row>
    <row r="61">
      <c r="A61" s="338">
        <v>44809.0</v>
      </c>
      <c r="B61" s="68" t="s">
        <v>501</v>
      </c>
      <c r="C61" s="68" t="s">
        <v>23</v>
      </c>
      <c r="D61" s="234" t="s">
        <v>507</v>
      </c>
      <c r="E61" s="338">
        <v>44810.0</v>
      </c>
      <c r="F61" s="68">
        <v>0.0</v>
      </c>
      <c r="G61" s="68">
        <v>0.0</v>
      </c>
      <c r="H61" s="68">
        <v>0.0</v>
      </c>
      <c r="I61" s="68">
        <v>0.0</v>
      </c>
      <c r="J61" s="68">
        <v>0.0</v>
      </c>
      <c r="K61" s="68">
        <v>0.0</v>
      </c>
      <c r="L61" s="68" t="s">
        <v>522</v>
      </c>
    </row>
    <row r="62">
      <c r="A62" s="338">
        <v>44809.0</v>
      </c>
      <c r="B62" s="68" t="s">
        <v>45</v>
      </c>
      <c r="C62" s="68" t="s">
        <v>23</v>
      </c>
      <c r="D62" s="234" t="s">
        <v>507</v>
      </c>
      <c r="E62" s="338">
        <v>44810.0</v>
      </c>
      <c r="F62" s="339">
        <v>0.25</v>
      </c>
      <c r="G62" s="339">
        <v>0.4583333333333333</v>
      </c>
      <c r="H62" s="68">
        <v>5.0</v>
      </c>
      <c r="I62" s="68">
        <v>0.0</v>
      </c>
      <c r="J62" s="68">
        <v>5.0</v>
      </c>
      <c r="K62" s="68">
        <v>0.0</v>
      </c>
      <c r="L62" s="68" t="s">
        <v>1047</v>
      </c>
    </row>
    <row r="63" hidden="1">
      <c r="A63" s="338">
        <v>44809.0</v>
      </c>
      <c r="B63" s="68" t="s">
        <v>54</v>
      </c>
      <c r="C63" s="68" t="s">
        <v>85</v>
      </c>
      <c r="D63" s="234" t="s">
        <v>507</v>
      </c>
      <c r="E63" s="338">
        <v>44810.0</v>
      </c>
      <c r="F63" s="339">
        <v>0.20833333333333334</v>
      </c>
      <c r="G63" s="339">
        <v>0.5</v>
      </c>
      <c r="H63" s="68">
        <v>7.0</v>
      </c>
      <c r="I63" s="68">
        <v>0.0</v>
      </c>
      <c r="J63" s="68">
        <v>6.0</v>
      </c>
      <c r="K63" s="68">
        <v>1.0</v>
      </c>
      <c r="L63" s="68" t="s">
        <v>1046</v>
      </c>
    </row>
    <row r="64" hidden="1">
      <c r="A64" s="338">
        <v>44809.0</v>
      </c>
      <c r="B64" s="68" t="s">
        <v>69</v>
      </c>
      <c r="C64" s="68" t="s">
        <v>85</v>
      </c>
      <c r="D64" s="234" t="s">
        <v>507</v>
      </c>
      <c r="E64" s="338">
        <v>44810.0</v>
      </c>
      <c r="F64" s="339">
        <v>0.25</v>
      </c>
      <c r="G64" s="339">
        <v>0.5416666666666666</v>
      </c>
      <c r="H64" s="68">
        <v>7.0</v>
      </c>
      <c r="I64" s="68">
        <v>0.0</v>
      </c>
      <c r="J64" s="68">
        <v>7.0</v>
      </c>
      <c r="K64" s="68">
        <v>0.0</v>
      </c>
      <c r="L64" s="68" t="s">
        <v>1046</v>
      </c>
    </row>
    <row r="65" hidden="1">
      <c r="A65" s="338">
        <v>44810.0</v>
      </c>
      <c r="B65" s="68" t="s">
        <v>50</v>
      </c>
      <c r="C65" s="68" t="s">
        <v>85</v>
      </c>
      <c r="D65" s="234" t="s">
        <v>507</v>
      </c>
      <c r="E65" s="338">
        <v>44810.0</v>
      </c>
      <c r="F65" s="339">
        <v>0.9166666666666666</v>
      </c>
      <c r="G65" s="339">
        <v>0.25</v>
      </c>
      <c r="H65" s="68">
        <v>8.0</v>
      </c>
      <c r="I65" s="68">
        <v>0.0</v>
      </c>
      <c r="J65" s="68">
        <v>0.0</v>
      </c>
      <c r="K65" s="68">
        <v>8.0</v>
      </c>
    </row>
    <row r="66">
      <c r="A66" s="338">
        <v>44810.0</v>
      </c>
      <c r="B66" s="68" t="s">
        <v>18</v>
      </c>
      <c r="C66" s="68" t="s">
        <v>1</v>
      </c>
      <c r="D66" s="234" t="s">
        <v>507</v>
      </c>
      <c r="E66" s="338">
        <v>44810.0</v>
      </c>
      <c r="F66" s="339">
        <v>0.9375</v>
      </c>
      <c r="G66" s="339">
        <v>0.125</v>
      </c>
      <c r="H66" s="68">
        <v>4.5</v>
      </c>
      <c r="I66" s="68">
        <v>0.0</v>
      </c>
      <c r="J66" s="68">
        <v>0.0</v>
      </c>
      <c r="K66" s="68">
        <v>4.5</v>
      </c>
      <c r="L66" s="68" t="s">
        <v>25</v>
      </c>
    </row>
    <row r="67">
      <c r="A67" s="338">
        <v>44810.0</v>
      </c>
      <c r="B67" s="68" t="s">
        <v>52</v>
      </c>
      <c r="C67" s="68" t="s">
        <v>1</v>
      </c>
      <c r="D67" s="234" t="s">
        <v>507</v>
      </c>
      <c r="E67" s="338">
        <v>44810.0</v>
      </c>
      <c r="F67" s="339">
        <v>0.9375</v>
      </c>
      <c r="G67" s="339">
        <v>0.125</v>
      </c>
      <c r="H67" s="68">
        <v>4.5</v>
      </c>
      <c r="I67" s="68">
        <v>0.0</v>
      </c>
      <c r="J67" s="68">
        <v>0.0</v>
      </c>
      <c r="K67" s="68">
        <v>4.5</v>
      </c>
    </row>
    <row r="68">
      <c r="A68" s="338">
        <v>44810.0</v>
      </c>
      <c r="B68" s="68" t="s">
        <v>123</v>
      </c>
      <c r="C68" s="68" t="s">
        <v>23</v>
      </c>
      <c r="D68" s="234" t="s">
        <v>509</v>
      </c>
      <c r="E68" s="338">
        <v>44811.0</v>
      </c>
      <c r="F68" s="339">
        <v>0.020833333333333332</v>
      </c>
      <c r="G68" s="339">
        <v>0.25</v>
      </c>
      <c r="H68" s="68">
        <v>5.5</v>
      </c>
      <c r="I68" s="68">
        <v>0.0</v>
      </c>
      <c r="J68" s="68">
        <v>0.0</v>
      </c>
      <c r="K68" s="68">
        <v>5.5</v>
      </c>
    </row>
    <row r="69">
      <c r="A69" s="338">
        <v>44810.0</v>
      </c>
      <c r="B69" s="68" t="s">
        <v>501</v>
      </c>
      <c r="C69" s="68" t="s">
        <v>23</v>
      </c>
      <c r="D69" s="234" t="s">
        <v>509</v>
      </c>
      <c r="E69" s="338">
        <v>44811.0</v>
      </c>
      <c r="F69" s="68">
        <v>0.0</v>
      </c>
      <c r="G69" s="68">
        <v>0.0</v>
      </c>
      <c r="H69" s="68">
        <v>0.0</v>
      </c>
      <c r="I69" s="68">
        <v>0.0</v>
      </c>
      <c r="J69" s="68">
        <v>0.0</v>
      </c>
      <c r="K69" s="68">
        <v>0.0</v>
      </c>
      <c r="L69" s="68" t="s">
        <v>522</v>
      </c>
    </row>
    <row r="70">
      <c r="A70" s="338">
        <v>44810.0</v>
      </c>
      <c r="B70" s="68" t="s">
        <v>45</v>
      </c>
      <c r="C70" s="68" t="s">
        <v>499</v>
      </c>
      <c r="D70" s="234" t="s">
        <v>509</v>
      </c>
      <c r="E70" s="338">
        <v>44811.0</v>
      </c>
      <c r="F70" s="339">
        <v>0.25</v>
      </c>
      <c r="G70" s="339">
        <v>0.4583333333333333</v>
      </c>
      <c r="H70" s="68">
        <v>5.0</v>
      </c>
      <c r="I70" s="68">
        <v>0.0</v>
      </c>
      <c r="J70" s="68">
        <v>5.0</v>
      </c>
      <c r="K70" s="68">
        <v>0.0</v>
      </c>
      <c r="L70" s="68" t="s">
        <v>263</v>
      </c>
    </row>
    <row r="71">
      <c r="A71" s="338">
        <v>44810.0</v>
      </c>
      <c r="B71" s="68" t="s">
        <v>52</v>
      </c>
      <c r="C71" s="68" t="s">
        <v>1</v>
      </c>
      <c r="D71" s="234" t="s">
        <v>509</v>
      </c>
      <c r="E71" s="338">
        <v>44811.0</v>
      </c>
      <c r="F71" s="68">
        <v>0.0</v>
      </c>
      <c r="G71" s="68">
        <v>0.0</v>
      </c>
      <c r="H71" s="68">
        <v>0.0</v>
      </c>
      <c r="I71" s="68">
        <v>0.0</v>
      </c>
      <c r="J71" s="68">
        <v>0.0</v>
      </c>
      <c r="K71" s="68">
        <v>0.0</v>
      </c>
      <c r="L71" s="68" t="s">
        <v>258</v>
      </c>
    </row>
    <row r="72" hidden="1">
      <c r="A72" s="338">
        <v>44810.0</v>
      </c>
      <c r="B72" s="68" t="s">
        <v>403</v>
      </c>
      <c r="C72" s="68" t="s">
        <v>85</v>
      </c>
      <c r="D72" s="234" t="s">
        <v>509</v>
      </c>
      <c r="E72" s="338">
        <v>44811.0</v>
      </c>
      <c r="F72" s="68">
        <v>0.0</v>
      </c>
      <c r="G72" s="68">
        <v>0.0</v>
      </c>
      <c r="H72" s="68">
        <v>0.0</v>
      </c>
      <c r="I72" s="68">
        <v>0.0</v>
      </c>
      <c r="J72" s="68">
        <v>0.0</v>
      </c>
      <c r="K72" s="68">
        <v>0.0</v>
      </c>
      <c r="L72" s="68" t="s">
        <v>25</v>
      </c>
    </row>
    <row r="73" hidden="1">
      <c r="A73" s="338">
        <v>44810.0</v>
      </c>
      <c r="B73" s="68" t="s">
        <v>54</v>
      </c>
      <c r="C73" s="68" t="s">
        <v>85</v>
      </c>
      <c r="D73" s="234" t="s">
        <v>509</v>
      </c>
      <c r="E73" s="338">
        <v>44811.0</v>
      </c>
      <c r="F73" s="339">
        <v>0.20833333333333334</v>
      </c>
      <c r="G73" s="339">
        <v>0.5416666666666666</v>
      </c>
      <c r="H73" s="68">
        <v>8.0</v>
      </c>
      <c r="I73" s="68">
        <v>0.0</v>
      </c>
      <c r="J73" s="68">
        <v>7.0</v>
      </c>
      <c r="K73" s="68">
        <v>1.0</v>
      </c>
    </row>
    <row r="74" hidden="1">
      <c r="A74" s="338">
        <v>44810.0</v>
      </c>
      <c r="B74" s="68" t="s">
        <v>69</v>
      </c>
      <c r="C74" s="68" t="s">
        <v>85</v>
      </c>
      <c r="D74" s="234" t="s">
        <v>509</v>
      </c>
      <c r="E74" s="338">
        <v>44811.0</v>
      </c>
      <c r="F74" s="339">
        <v>0.25</v>
      </c>
      <c r="G74" s="339">
        <v>0.5208333333333334</v>
      </c>
      <c r="H74" s="68">
        <v>6.5</v>
      </c>
      <c r="I74" s="68">
        <v>0.0</v>
      </c>
      <c r="J74" s="68">
        <v>6.5</v>
      </c>
      <c r="K74" s="68">
        <v>0.0</v>
      </c>
    </row>
    <row r="75" hidden="1">
      <c r="A75" s="338">
        <v>44811.0</v>
      </c>
      <c r="B75" s="68" t="s">
        <v>50</v>
      </c>
      <c r="C75" s="68" t="s">
        <v>85</v>
      </c>
      <c r="D75" s="234" t="s">
        <v>509</v>
      </c>
      <c r="E75" s="338">
        <v>44811.0</v>
      </c>
      <c r="F75" s="339">
        <v>0.9166666666666666</v>
      </c>
      <c r="G75" s="339">
        <v>0.25</v>
      </c>
      <c r="H75" s="68">
        <v>8.0</v>
      </c>
      <c r="I75" s="68">
        <v>0.0</v>
      </c>
      <c r="J75" s="68">
        <v>0.0</v>
      </c>
      <c r="K75" s="68">
        <v>8.0</v>
      </c>
    </row>
    <row r="76">
      <c r="A76" s="338">
        <v>44811.0</v>
      </c>
      <c r="B76" s="68" t="s">
        <v>18</v>
      </c>
      <c r="C76" s="68" t="s">
        <v>1</v>
      </c>
      <c r="D76" s="234" t="s">
        <v>509</v>
      </c>
      <c r="E76" s="338">
        <v>44811.0</v>
      </c>
      <c r="F76" s="339">
        <v>0.9375</v>
      </c>
      <c r="G76" s="339">
        <v>0.125</v>
      </c>
      <c r="H76" s="68">
        <v>4.5</v>
      </c>
      <c r="I76" s="68">
        <v>0.0</v>
      </c>
      <c r="J76" s="68">
        <v>0.0</v>
      </c>
      <c r="K76" s="68">
        <v>4.5</v>
      </c>
    </row>
    <row r="77">
      <c r="A77" s="338">
        <v>44811.0</v>
      </c>
      <c r="B77" s="68" t="s">
        <v>123</v>
      </c>
      <c r="C77" s="68" t="s">
        <v>23</v>
      </c>
      <c r="D77" s="234" t="s">
        <v>510</v>
      </c>
      <c r="E77" s="338">
        <v>44812.0</v>
      </c>
      <c r="F77" s="339">
        <v>0.020833333333333332</v>
      </c>
      <c r="G77" s="339">
        <v>0.25</v>
      </c>
      <c r="H77" s="68">
        <v>5.5</v>
      </c>
      <c r="I77" s="68">
        <v>0.0</v>
      </c>
      <c r="J77" s="68">
        <v>0.0</v>
      </c>
      <c r="K77" s="68">
        <v>5.5</v>
      </c>
    </row>
    <row r="78">
      <c r="A78" s="338">
        <v>44811.0</v>
      </c>
      <c r="B78" s="68" t="s">
        <v>501</v>
      </c>
      <c r="C78" s="68" t="s">
        <v>23</v>
      </c>
      <c r="D78" s="234" t="s">
        <v>510</v>
      </c>
      <c r="E78" s="338">
        <v>44812.0</v>
      </c>
      <c r="F78" s="68">
        <v>0.0</v>
      </c>
      <c r="G78" s="68">
        <v>0.0</v>
      </c>
      <c r="H78" s="68">
        <v>0.0</v>
      </c>
      <c r="I78" s="68">
        <v>0.0</v>
      </c>
      <c r="J78" s="68">
        <v>0.0</v>
      </c>
      <c r="K78" s="68">
        <v>0.0</v>
      </c>
      <c r="L78" s="68" t="s">
        <v>522</v>
      </c>
    </row>
    <row r="79">
      <c r="A79" s="338">
        <v>44811.0</v>
      </c>
      <c r="B79" s="68" t="s">
        <v>45</v>
      </c>
      <c r="C79" s="68" t="s">
        <v>23</v>
      </c>
      <c r="D79" s="234" t="s">
        <v>510</v>
      </c>
      <c r="E79" s="338">
        <v>44812.0</v>
      </c>
      <c r="F79" s="339">
        <v>0.25</v>
      </c>
      <c r="G79" s="339">
        <v>0.4583333333333333</v>
      </c>
      <c r="H79" s="68">
        <v>6.0</v>
      </c>
      <c r="I79" s="68">
        <v>0.0</v>
      </c>
      <c r="J79" s="68">
        <v>5.0</v>
      </c>
      <c r="K79" s="68">
        <v>1.0</v>
      </c>
    </row>
    <row r="80" hidden="1">
      <c r="A80" s="338">
        <v>44811.0</v>
      </c>
      <c r="B80" s="68" t="s">
        <v>403</v>
      </c>
      <c r="C80" s="68" t="s">
        <v>85</v>
      </c>
      <c r="D80" s="234" t="s">
        <v>510</v>
      </c>
      <c r="E80" s="338">
        <v>44812.0</v>
      </c>
      <c r="F80" s="68">
        <v>0.0</v>
      </c>
      <c r="G80" s="68">
        <v>0.0</v>
      </c>
      <c r="H80" s="68">
        <v>0.0</v>
      </c>
      <c r="I80" s="68">
        <v>0.0</v>
      </c>
      <c r="J80" s="68">
        <v>0.0</v>
      </c>
      <c r="K80" s="68">
        <v>0.0</v>
      </c>
      <c r="L80" s="68" t="s">
        <v>25</v>
      </c>
    </row>
    <row r="81" hidden="1">
      <c r="A81" s="338">
        <v>44811.0</v>
      </c>
      <c r="B81" s="68" t="s">
        <v>54</v>
      </c>
      <c r="C81" s="68" t="s">
        <v>85</v>
      </c>
      <c r="D81" s="234" t="s">
        <v>510</v>
      </c>
      <c r="E81" s="338">
        <v>44812.0</v>
      </c>
      <c r="F81" s="68">
        <v>0.0</v>
      </c>
      <c r="G81" s="68">
        <v>0.0</v>
      </c>
      <c r="H81" s="68">
        <v>0.0</v>
      </c>
      <c r="I81" s="68">
        <v>0.0</v>
      </c>
      <c r="J81" s="68">
        <v>0.0</v>
      </c>
      <c r="K81" s="68">
        <v>0.0</v>
      </c>
      <c r="L81" s="68" t="s">
        <v>25</v>
      </c>
    </row>
    <row r="82">
      <c r="A82" s="338">
        <v>44811.0</v>
      </c>
      <c r="B82" s="68" t="s">
        <v>52</v>
      </c>
      <c r="C82" s="68" t="s">
        <v>499</v>
      </c>
      <c r="D82" s="234" t="s">
        <v>510</v>
      </c>
      <c r="E82" s="338">
        <v>44812.0</v>
      </c>
      <c r="F82" s="339">
        <v>0.20833333333333334</v>
      </c>
      <c r="G82" s="339">
        <v>0.4583333333333333</v>
      </c>
      <c r="H82" s="68">
        <v>6.0</v>
      </c>
      <c r="I82" s="68">
        <v>0.0</v>
      </c>
      <c r="J82" s="68">
        <v>5.0</v>
      </c>
      <c r="K82" s="68">
        <v>1.0</v>
      </c>
    </row>
    <row r="83" hidden="1">
      <c r="A83" s="338">
        <v>44811.0</v>
      </c>
      <c r="B83" s="68" t="s">
        <v>50</v>
      </c>
      <c r="C83" s="68" t="s">
        <v>85</v>
      </c>
      <c r="D83" s="234" t="s">
        <v>510</v>
      </c>
      <c r="E83" s="338">
        <v>44812.0</v>
      </c>
      <c r="F83" s="339">
        <v>0.4583333333333333</v>
      </c>
      <c r="G83" s="339">
        <v>0.5416666666666666</v>
      </c>
      <c r="H83" s="68">
        <v>2.0</v>
      </c>
      <c r="I83" s="68">
        <v>0.0</v>
      </c>
      <c r="J83" s="68">
        <v>2.0</v>
      </c>
      <c r="K83" s="68">
        <v>0.0</v>
      </c>
      <c r="L83" s="68" t="s">
        <v>6</v>
      </c>
    </row>
    <row r="84" hidden="1">
      <c r="A84" s="338">
        <v>44811.0</v>
      </c>
      <c r="B84" s="68" t="s">
        <v>69</v>
      </c>
      <c r="C84" s="68" t="s">
        <v>85</v>
      </c>
      <c r="D84" s="234" t="s">
        <v>510</v>
      </c>
      <c r="E84" s="338">
        <v>44812.0</v>
      </c>
      <c r="F84" s="339">
        <v>0.25</v>
      </c>
      <c r="G84" s="339">
        <v>0.5416666666666666</v>
      </c>
      <c r="H84" s="68">
        <v>7.0</v>
      </c>
      <c r="I84" s="68">
        <v>0.0</v>
      </c>
      <c r="J84" s="68">
        <v>7.0</v>
      </c>
      <c r="K84" s="68">
        <v>0.0</v>
      </c>
    </row>
    <row r="85" hidden="1">
      <c r="A85" s="338">
        <v>44812.0</v>
      </c>
      <c r="B85" s="68" t="s">
        <v>50</v>
      </c>
      <c r="C85" s="68" t="s">
        <v>85</v>
      </c>
      <c r="D85" s="234" t="s">
        <v>510</v>
      </c>
      <c r="E85" s="338">
        <v>44812.0</v>
      </c>
      <c r="F85" s="339">
        <v>0.9166666666666666</v>
      </c>
      <c r="G85" s="339">
        <v>0.25</v>
      </c>
      <c r="H85" s="68">
        <v>8.0</v>
      </c>
      <c r="I85" s="68">
        <v>0.0</v>
      </c>
      <c r="J85" s="68">
        <v>0.0</v>
      </c>
      <c r="K85" s="68">
        <v>8.0</v>
      </c>
    </row>
    <row r="86">
      <c r="A86" s="338">
        <v>44812.0</v>
      </c>
      <c r="B86" s="68" t="s">
        <v>18</v>
      </c>
      <c r="C86" s="68" t="s">
        <v>1</v>
      </c>
      <c r="D86" s="234" t="s">
        <v>510</v>
      </c>
      <c r="E86" s="338">
        <v>44812.0</v>
      </c>
      <c r="F86" s="339">
        <v>0.9375</v>
      </c>
      <c r="G86" s="339">
        <v>0.20833333333333334</v>
      </c>
      <c r="H86" s="68">
        <v>6.5</v>
      </c>
      <c r="I86" s="68">
        <v>0.0</v>
      </c>
      <c r="J86" s="68">
        <v>0.0</v>
      </c>
      <c r="K86" s="68">
        <v>6.5</v>
      </c>
    </row>
    <row r="87">
      <c r="A87" s="338">
        <v>44812.0</v>
      </c>
      <c r="B87" s="68" t="s">
        <v>123</v>
      </c>
      <c r="C87" s="68" t="s">
        <v>23</v>
      </c>
      <c r="D87" s="234" t="s">
        <v>512</v>
      </c>
      <c r="E87" s="338">
        <v>44813.0</v>
      </c>
      <c r="F87" s="339">
        <v>0.020833333333333332</v>
      </c>
      <c r="G87" s="339">
        <v>0.25</v>
      </c>
      <c r="H87" s="68">
        <v>5.5</v>
      </c>
      <c r="I87" s="68">
        <v>0.0</v>
      </c>
      <c r="J87" s="68">
        <v>0.0</v>
      </c>
      <c r="K87" s="68">
        <v>5.5</v>
      </c>
    </row>
    <row r="88">
      <c r="A88" s="342">
        <v>44812.0</v>
      </c>
      <c r="B88" s="343" t="s">
        <v>501</v>
      </c>
      <c r="C88" s="343" t="s">
        <v>23</v>
      </c>
      <c r="D88" s="344" t="s">
        <v>512</v>
      </c>
      <c r="E88" s="342">
        <v>44813.0</v>
      </c>
      <c r="F88" s="345">
        <v>0.25</v>
      </c>
      <c r="G88" s="345">
        <v>0.4583333333333333</v>
      </c>
      <c r="H88" s="343">
        <v>5.0</v>
      </c>
      <c r="I88" s="343">
        <v>0.0</v>
      </c>
      <c r="J88" s="343">
        <v>5.0</v>
      </c>
      <c r="K88" s="343">
        <v>0.0</v>
      </c>
      <c r="L88" s="68" t="s">
        <v>1048</v>
      </c>
    </row>
    <row r="89">
      <c r="A89" s="338">
        <v>44812.0</v>
      </c>
      <c r="B89" s="68" t="s">
        <v>45</v>
      </c>
      <c r="C89" s="68" t="s">
        <v>1</v>
      </c>
      <c r="D89" s="234" t="s">
        <v>512</v>
      </c>
      <c r="E89" s="338">
        <v>44813.0</v>
      </c>
      <c r="F89" s="339">
        <v>0.20833333333333334</v>
      </c>
      <c r="G89" s="339">
        <v>0.4583333333333333</v>
      </c>
      <c r="H89" s="68">
        <v>6.0</v>
      </c>
      <c r="I89" s="68">
        <v>0.0</v>
      </c>
      <c r="J89" s="68">
        <v>5.0</v>
      </c>
      <c r="K89" s="68">
        <v>1.0</v>
      </c>
    </row>
    <row r="90" hidden="1">
      <c r="A90" s="338">
        <v>44812.0</v>
      </c>
      <c r="B90" s="68" t="s">
        <v>403</v>
      </c>
      <c r="C90" s="68" t="s">
        <v>85</v>
      </c>
      <c r="D90" s="234" t="s">
        <v>512</v>
      </c>
      <c r="E90" s="338">
        <v>44813.0</v>
      </c>
      <c r="F90" s="339">
        <v>0.20833333333333334</v>
      </c>
      <c r="G90" s="339">
        <v>0.5416666666666666</v>
      </c>
      <c r="H90" s="68">
        <v>8.0</v>
      </c>
      <c r="I90" s="68">
        <v>0.0</v>
      </c>
      <c r="J90" s="68">
        <v>7.0</v>
      </c>
      <c r="K90" s="68">
        <v>1.0</v>
      </c>
    </row>
    <row r="91">
      <c r="A91" s="338">
        <v>44812.0</v>
      </c>
      <c r="B91" s="68" t="s">
        <v>54</v>
      </c>
      <c r="C91" s="68" t="s">
        <v>499</v>
      </c>
      <c r="D91" s="234" t="s">
        <v>512</v>
      </c>
      <c r="E91" s="338">
        <v>44813.0</v>
      </c>
      <c r="F91" s="339">
        <v>0.20833333333333334</v>
      </c>
      <c r="G91" s="339">
        <v>0.4583333333333333</v>
      </c>
      <c r="H91" s="68">
        <v>6.0</v>
      </c>
      <c r="I91" s="68">
        <v>0.0</v>
      </c>
      <c r="J91" s="68">
        <v>5.0</v>
      </c>
      <c r="K91" s="68">
        <v>1.0</v>
      </c>
    </row>
    <row r="92">
      <c r="A92" s="338">
        <v>44812.0</v>
      </c>
      <c r="B92" s="68" t="s">
        <v>52</v>
      </c>
      <c r="C92" s="68" t="s">
        <v>499</v>
      </c>
      <c r="D92" s="234" t="s">
        <v>512</v>
      </c>
      <c r="E92" s="338">
        <v>44813.0</v>
      </c>
      <c r="F92" s="68">
        <v>0.0</v>
      </c>
      <c r="G92" s="68">
        <v>0.0</v>
      </c>
      <c r="H92" s="68">
        <v>0.0</v>
      </c>
      <c r="I92" s="68">
        <v>0.0</v>
      </c>
      <c r="J92" s="68">
        <v>0.0</v>
      </c>
      <c r="K92" s="68">
        <v>0.0</v>
      </c>
      <c r="L92" s="68" t="s">
        <v>25</v>
      </c>
    </row>
    <row r="93" hidden="1">
      <c r="A93" s="338">
        <v>44812.0</v>
      </c>
      <c r="B93" s="68" t="s">
        <v>69</v>
      </c>
      <c r="C93" s="68" t="s">
        <v>85</v>
      </c>
      <c r="D93" s="234" t="s">
        <v>512</v>
      </c>
      <c r="E93" s="338">
        <v>44813.0</v>
      </c>
      <c r="F93" s="339">
        <v>0.25</v>
      </c>
      <c r="G93" s="339">
        <v>0.5416666666666666</v>
      </c>
      <c r="H93" s="68">
        <v>7.0</v>
      </c>
      <c r="I93" s="68">
        <v>0.0</v>
      </c>
      <c r="J93" s="68">
        <v>7.0</v>
      </c>
      <c r="K93" s="68">
        <v>0.0</v>
      </c>
    </row>
    <row r="94" hidden="1">
      <c r="A94" s="338">
        <v>44813.0</v>
      </c>
      <c r="B94" s="68" t="s">
        <v>50</v>
      </c>
      <c r="C94" s="68" t="s">
        <v>85</v>
      </c>
      <c r="D94" s="234" t="s">
        <v>512</v>
      </c>
      <c r="E94" s="338">
        <v>44813.0</v>
      </c>
      <c r="F94" s="339">
        <v>0.9166666666666666</v>
      </c>
      <c r="G94" s="339">
        <v>0.25</v>
      </c>
      <c r="H94" s="68">
        <v>8.0</v>
      </c>
      <c r="I94" s="68">
        <v>0.0</v>
      </c>
      <c r="J94" s="68">
        <v>0.0</v>
      </c>
      <c r="K94" s="68">
        <v>8.0</v>
      </c>
    </row>
    <row r="95">
      <c r="A95" s="338">
        <v>44813.0</v>
      </c>
      <c r="B95" s="68" t="s">
        <v>18</v>
      </c>
      <c r="C95" s="68" t="s">
        <v>1</v>
      </c>
      <c r="D95" s="234" t="s">
        <v>512</v>
      </c>
      <c r="E95" s="338">
        <v>44813.0</v>
      </c>
      <c r="F95" s="339">
        <v>0.9375</v>
      </c>
      <c r="G95" s="339">
        <v>0.20833333333333334</v>
      </c>
      <c r="H95" s="68">
        <v>6.5</v>
      </c>
      <c r="I95" s="68">
        <v>0.0</v>
      </c>
      <c r="J95" s="68">
        <v>0.0</v>
      </c>
      <c r="K95" s="68">
        <v>6.5</v>
      </c>
    </row>
    <row r="96">
      <c r="A96" s="338">
        <v>44813.0</v>
      </c>
      <c r="B96" s="68" t="s">
        <v>123</v>
      </c>
      <c r="C96" s="68" t="s">
        <v>23</v>
      </c>
      <c r="D96" s="234" t="s">
        <v>513</v>
      </c>
      <c r="E96" s="338">
        <v>44814.0</v>
      </c>
      <c r="F96" s="339">
        <v>0.020833333333333332</v>
      </c>
      <c r="G96" s="339">
        <v>0.25</v>
      </c>
      <c r="H96" s="68">
        <v>5.5</v>
      </c>
      <c r="I96" s="68">
        <v>0.0</v>
      </c>
      <c r="J96" s="68">
        <v>0.0</v>
      </c>
      <c r="K96" s="68">
        <v>5.5</v>
      </c>
    </row>
    <row r="97">
      <c r="A97" s="338">
        <v>44813.0</v>
      </c>
      <c r="B97" s="68" t="s">
        <v>501</v>
      </c>
      <c r="C97" s="68" t="s">
        <v>23</v>
      </c>
      <c r="D97" s="234" t="s">
        <v>513</v>
      </c>
      <c r="E97" s="338">
        <v>44814.0</v>
      </c>
      <c r="F97" s="339">
        <v>0.25</v>
      </c>
      <c r="G97" s="339">
        <v>0.4583333333333333</v>
      </c>
      <c r="H97" s="68">
        <v>5.0</v>
      </c>
      <c r="I97" s="68">
        <v>0.0</v>
      </c>
      <c r="J97" s="68">
        <v>5.0</v>
      </c>
      <c r="K97" s="68">
        <v>0.0</v>
      </c>
    </row>
    <row r="98">
      <c r="A98" s="338">
        <v>44813.0</v>
      </c>
      <c r="B98" s="68" t="s">
        <v>45</v>
      </c>
      <c r="C98" s="68" t="s">
        <v>1</v>
      </c>
      <c r="D98" s="234" t="s">
        <v>513</v>
      </c>
      <c r="E98" s="338">
        <v>44814.0</v>
      </c>
      <c r="F98" s="339">
        <v>0.20833333333333334</v>
      </c>
      <c r="G98" s="339">
        <v>0.5</v>
      </c>
      <c r="H98" s="68">
        <v>7.0</v>
      </c>
      <c r="I98" s="68">
        <v>0.0</v>
      </c>
      <c r="J98" s="68">
        <v>6.0</v>
      </c>
      <c r="K98" s="68">
        <v>1.0</v>
      </c>
    </row>
    <row r="99" hidden="1">
      <c r="A99" s="338">
        <v>44813.0</v>
      </c>
      <c r="B99" s="68" t="s">
        <v>403</v>
      </c>
      <c r="C99" s="68" t="s">
        <v>85</v>
      </c>
      <c r="D99" s="234" t="s">
        <v>513</v>
      </c>
      <c r="E99" s="338">
        <v>44814.0</v>
      </c>
      <c r="F99" s="68">
        <v>0.0</v>
      </c>
      <c r="G99" s="68">
        <v>0.0</v>
      </c>
      <c r="H99" s="68">
        <v>0.0</v>
      </c>
      <c r="I99" s="68">
        <v>0.0</v>
      </c>
      <c r="J99" s="68">
        <v>0.0</v>
      </c>
      <c r="K99" s="68">
        <v>0.0</v>
      </c>
      <c r="L99" s="68" t="s">
        <v>166</v>
      </c>
    </row>
    <row r="100">
      <c r="A100" s="338">
        <v>44813.0</v>
      </c>
      <c r="B100" s="68" t="s">
        <v>54</v>
      </c>
      <c r="C100" s="68" t="s">
        <v>499</v>
      </c>
      <c r="D100" s="234" t="s">
        <v>513</v>
      </c>
      <c r="E100" s="338">
        <v>44814.0</v>
      </c>
      <c r="F100" s="339">
        <v>0.20833333333333334</v>
      </c>
      <c r="G100" s="339">
        <v>0.3333333333333333</v>
      </c>
      <c r="H100" s="68">
        <v>3.0</v>
      </c>
      <c r="I100" s="68">
        <v>0.0</v>
      </c>
      <c r="J100" s="68">
        <v>2.0</v>
      </c>
      <c r="K100" s="68">
        <v>1.0</v>
      </c>
      <c r="L100" s="68" t="s">
        <v>936</v>
      </c>
    </row>
    <row r="101" hidden="1">
      <c r="A101" s="338">
        <v>44813.0</v>
      </c>
      <c r="B101" s="68" t="s">
        <v>52</v>
      </c>
      <c r="C101" s="68" t="s">
        <v>85</v>
      </c>
      <c r="D101" s="234" t="s">
        <v>513</v>
      </c>
      <c r="E101" s="338">
        <v>44814.0</v>
      </c>
      <c r="F101" s="339">
        <v>0.25</v>
      </c>
      <c r="G101" s="339">
        <v>0.5833333333333334</v>
      </c>
      <c r="H101" s="68">
        <v>8.0</v>
      </c>
      <c r="I101" s="68">
        <v>0.0</v>
      </c>
      <c r="J101" s="68">
        <v>8.0</v>
      </c>
      <c r="K101" s="68">
        <v>0.0</v>
      </c>
      <c r="L101" s="68" t="s">
        <v>258</v>
      </c>
    </row>
    <row r="102" hidden="1">
      <c r="A102" s="338">
        <v>44813.0</v>
      </c>
      <c r="B102" s="68" t="s">
        <v>69</v>
      </c>
      <c r="C102" s="68" t="s">
        <v>85</v>
      </c>
      <c r="D102" s="234" t="s">
        <v>513</v>
      </c>
      <c r="E102" s="338">
        <v>44814.0</v>
      </c>
      <c r="F102" s="339">
        <v>0.25</v>
      </c>
      <c r="G102" s="339">
        <v>0.5416666666666666</v>
      </c>
      <c r="H102" s="68">
        <v>7.0</v>
      </c>
      <c r="I102" s="68">
        <v>0.0</v>
      </c>
      <c r="J102" s="68">
        <v>7.0</v>
      </c>
      <c r="K102" s="68">
        <v>0.0</v>
      </c>
    </row>
    <row r="103" hidden="1">
      <c r="A103" s="338">
        <v>44814.0</v>
      </c>
      <c r="B103" s="68" t="s">
        <v>50</v>
      </c>
      <c r="C103" s="68" t="s">
        <v>85</v>
      </c>
      <c r="D103" s="234" t="s">
        <v>513</v>
      </c>
      <c r="E103" s="338">
        <v>44814.0</v>
      </c>
      <c r="F103" s="68">
        <v>0.0</v>
      </c>
      <c r="G103" s="68">
        <v>0.0</v>
      </c>
      <c r="H103" s="68">
        <v>0.0</v>
      </c>
      <c r="I103" s="68">
        <v>0.0</v>
      </c>
      <c r="J103" s="68">
        <v>0.0</v>
      </c>
      <c r="K103" s="68">
        <v>0.0</v>
      </c>
      <c r="L103" s="68" t="s">
        <v>1049</v>
      </c>
    </row>
    <row r="104">
      <c r="A104" s="338">
        <v>44814.0</v>
      </c>
      <c r="B104" s="68" t="s">
        <v>18</v>
      </c>
      <c r="C104" s="68" t="s">
        <v>1</v>
      </c>
      <c r="D104" s="234" t="s">
        <v>513</v>
      </c>
      <c r="E104" s="338">
        <v>44814.0</v>
      </c>
      <c r="F104" s="68">
        <v>0.0</v>
      </c>
      <c r="G104" s="68">
        <v>0.0</v>
      </c>
      <c r="H104" s="68">
        <v>0.0</v>
      </c>
      <c r="I104" s="68">
        <v>0.0</v>
      </c>
      <c r="J104" s="68">
        <v>0.0</v>
      </c>
      <c r="K104" s="68">
        <v>0.0</v>
      </c>
      <c r="L104" s="68" t="s">
        <v>1049</v>
      </c>
    </row>
    <row r="105">
      <c r="A105" s="338">
        <v>44814.0</v>
      </c>
      <c r="B105" s="68" t="s">
        <v>123</v>
      </c>
      <c r="C105" s="68" t="s">
        <v>23</v>
      </c>
      <c r="D105" s="234" t="s">
        <v>498</v>
      </c>
      <c r="E105" s="338">
        <v>44815.0</v>
      </c>
      <c r="F105" s="68">
        <v>0.0</v>
      </c>
      <c r="G105" s="68">
        <v>0.0</v>
      </c>
      <c r="H105" s="68">
        <v>0.0</v>
      </c>
      <c r="I105" s="68">
        <v>0.0</v>
      </c>
      <c r="J105" s="68">
        <v>0.0</v>
      </c>
      <c r="K105" s="68">
        <v>0.0</v>
      </c>
      <c r="L105" s="68" t="s">
        <v>1049</v>
      </c>
    </row>
    <row r="106">
      <c r="A106" s="338">
        <v>44814.0</v>
      </c>
      <c r="B106" s="68" t="s">
        <v>501</v>
      </c>
      <c r="C106" s="68" t="s">
        <v>23</v>
      </c>
      <c r="D106" s="234" t="s">
        <v>498</v>
      </c>
      <c r="E106" s="338">
        <v>44815.0</v>
      </c>
      <c r="F106" s="339">
        <v>0.25</v>
      </c>
      <c r="G106" s="339">
        <v>0.4583333333333333</v>
      </c>
      <c r="H106" s="68">
        <v>5.0</v>
      </c>
      <c r="I106" s="68">
        <v>0.0</v>
      </c>
      <c r="J106" s="68">
        <v>5.0</v>
      </c>
      <c r="K106" s="68">
        <v>0.0</v>
      </c>
    </row>
    <row r="107">
      <c r="A107" s="338">
        <v>44814.0</v>
      </c>
      <c r="B107" s="68" t="s">
        <v>45</v>
      </c>
      <c r="C107" s="68" t="s">
        <v>1</v>
      </c>
      <c r="D107" s="234" t="s">
        <v>498</v>
      </c>
      <c r="E107" s="338">
        <v>44815.0</v>
      </c>
      <c r="F107" s="339">
        <v>0.20833333333333334</v>
      </c>
      <c r="G107" s="339">
        <v>0.5</v>
      </c>
      <c r="H107" s="68">
        <v>7.0</v>
      </c>
      <c r="I107" s="68">
        <v>0.0</v>
      </c>
      <c r="J107" s="68">
        <v>6.0</v>
      </c>
      <c r="K107" s="68">
        <v>1.0</v>
      </c>
    </row>
    <row r="108" hidden="1">
      <c r="A108" s="338">
        <v>44814.0</v>
      </c>
      <c r="B108" s="68" t="s">
        <v>403</v>
      </c>
      <c r="C108" s="68" t="s">
        <v>85</v>
      </c>
      <c r="D108" s="234" t="s">
        <v>498</v>
      </c>
      <c r="E108" s="338">
        <v>44815.0</v>
      </c>
      <c r="F108" s="68">
        <v>0.0</v>
      </c>
      <c r="G108" s="68">
        <v>0.0</v>
      </c>
      <c r="H108" s="68">
        <v>0.0</v>
      </c>
      <c r="I108" s="68">
        <v>0.0</v>
      </c>
      <c r="J108" s="68">
        <v>0.0</v>
      </c>
      <c r="K108" s="68">
        <v>0.0</v>
      </c>
      <c r="L108" s="68" t="s">
        <v>166</v>
      </c>
    </row>
    <row r="109" hidden="1">
      <c r="A109" s="338">
        <v>44814.0</v>
      </c>
      <c r="B109" s="68" t="s">
        <v>54</v>
      </c>
      <c r="C109" s="68" t="s">
        <v>85</v>
      </c>
      <c r="D109" s="234" t="s">
        <v>498</v>
      </c>
      <c r="E109" s="338">
        <v>44815.0</v>
      </c>
      <c r="F109" s="339">
        <v>0.20833333333333334</v>
      </c>
      <c r="G109" s="339">
        <v>0.5833333333333334</v>
      </c>
      <c r="H109" s="68">
        <v>9.0</v>
      </c>
      <c r="I109" s="68">
        <v>1.0</v>
      </c>
      <c r="J109" s="68">
        <v>7.0</v>
      </c>
      <c r="K109" s="68">
        <v>1.0</v>
      </c>
    </row>
    <row r="110" hidden="1">
      <c r="A110" s="338">
        <v>44814.0</v>
      </c>
      <c r="B110" s="68" t="s">
        <v>52</v>
      </c>
      <c r="C110" s="68" t="s">
        <v>85</v>
      </c>
      <c r="D110" s="234" t="s">
        <v>498</v>
      </c>
      <c r="E110" s="338">
        <v>44815.0</v>
      </c>
      <c r="F110" s="68">
        <v>0.0</v>
      </c>
      <c r="G110" s="68">
        <v>0.0</v>
      </c>
      <c r="H110" s="68">
        <v>0.0</v>
      </c>
      <c r="I110" s="68">
        <v>0.0</v>
      </c>
      <c r="J110" s="68">
        <v>0.0</v>
      </c>
      <c r="K110" s="68">
        <v>0.0</v>
      </c>
      <c r="L110" s="68" t="s">
        <v>25</v>
      </c>
    </row>
    <row r="111" hidden="1">
      <c r="A111" s="338">
        <v>44814.0</v>
      </c>
      <c r="B111" s="68" t="s">
        <v>69</v>
      </c>
      <c r="C111" s="68" t="s">
        <v>85</v>
      </c>
      <c r="D111" s="234" t="s">
        <v>498</v>
      </c>
      <c r="E111" s="338">
        <v>44815.0</v>
      </c>
      <c r="F111" s="68">
        <v>0.0</v>
      </c>
      <c r="G111" s="68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 hidden="1">
      <c r="A112" s="338">
        <v>44815.0</v>
      </c>
      <c r="B112" s="68" t="s">
        <v>50</v>
      </c>
      <c r="C112" s="68" t="s">
        <v>85</v>
      </c>
      <c r="D112" s="234" t="s">
        <v>498</v>
      </c>
      <c r="E112" s="338">
        <v>44815.0</v>
      </c>
      <c r="F112" s="339">
        <v>0.9375</v>
      </c>
      <c r="G112" s="339">
        <v>0.20833333333333334</v>
      </c>
      <c r="H112" s="68">
        <v>6.5</v>
      </c>
      <c r="I112" s="68">
        <v>0.0</v>
      </c>
      <c r="J112" s="68">
        <v>0.0</v>
      </c>
      <c r="K112" s="68">
        <v>6.5</v>
      </c>
    </row>
    <row r="113">
      <c r="A113" s="338">
        <v>44815.0</v>
      </c>
      <c r="B113" s="68" t="s">
        <v>18</v>
      </c>
      <c r="C113" s="68" t="s">
        <v>1</v>
      </c>
      <c r="D113" s="234" t="s">
        <v>498</v>
      </c>
      <c r="E113" s="338">
        <v>44815.0</v>
      </c>
      <c r="F113" s="68">
        <v>0.0</v>
      </c>
      <c r="G113" s="68">
        <v>0.0</v>
      </c>
      <c r="H113" s="68">
        <v>0.0</v>
      </c>
      <c r="I113" s="68">
        <v>0.0</v>
      </c>
      <c r="J113" s="68">
        <v>0.0</v>
      </c>
      <c r="K113" s="68">
        <v>0.0</v>
      </c>
      <c r="L113" s="68" t="s">
        <v>25</v>
      </c>
    </row>
    <row r="114">
      <c r="A114" s="338">
        <v>44815.0</v>
      </c>
      <c r="B114" s="68" t="s">
        <v>123</v>
      </c>
      <c r="C114" s="68" t="s">
        <v>23</v>
      </c>
      <c r="D114" s="234" t="s">
        <v>500</v>
      </c>
      <c r="E114" s="338">
        <v>44816.0</v>
      </c>
      <c r="F114" s="339">
        <v>0.020833333333333332</v>
      </c>
      <c r="G114" s="339">
        <v>0.25</v>
      </c>
      <c r="H114" s="68">
        <v>5.5</v>
      </c>
      <c r="I114" s="68">
        <v>0.0</v>
      </c>
      <c r="J114" s="68">
        <v>0.0</v>
      </c>
      <c r="K114" s="68">
        <v>5.5</v>
      </c>
    </row>
    <row r="115">
      <c r="A115" s="338">
        <v>44815.0</v>
      </c>
      <c r="B115" s="68" t="s">
        <v>501</v>
      </c>
      <c r="C115" s="68" t="s">
        <v>23</v>
      </c>
      <c r="D115" s="234" t="s">
        <v>500</v>
      </c>
      <c r="E115" s="338">
        <v>44816.0</v>
      </c>
      <c r="F115" s="339">
        <v>0.25</v>
      </c>
      <c r="G115" s="339">
        <v>0.4583333333333333</v>
      </c>
      <c r="H115" s="68">
        <v>5.0</v>
      </c>
      <c r="I115" s="68">
        <v>0.0</v>
      </c>
      <c r="J115" s="68">
        <v>5.0</v>
      </c>
      <c r="K115" s="68">
        <v>0.0</v>
      </c>
    </row>
    <row r="116">
      <c r="A116" s="338">
        <v>44815.0</v>
      </c>
      <c r="B116" s="68" t="s">
        <v>45</v>
      </c>
      <c r="C116" s="68" t="s">
        <v>1</v>
      </c>
      <c r="D116" s="234" t="s">
        <v>500</v>
      </c>
      <c r="E116" s="338">
        <v>44816.0</v>
      </c>
      <c r="F116" s="68">
        <v>0.0</v>
      </c>
      <c r="G116" s="68">
        <v>0.0</v>
      </c>
      <c r="H116" s="68">
        <v>0.0</v>
      </c>
      <c r="I116" s="68">
        <v>0.0</v>
      </c>
      <c r="J116" s="68">
        <v>0.0</v>
      </c>
      <c r="K116" s="68">
        <v>0.0</v>
      </c>
      <c r="L116" s="68" t="s">
        <v>25</v>
      </c>
    </row>
    <row r="117" hidden="1">
      <c r="A117" s="338">
        <v>44815.0</v>
      </c>
      <c r="B117" s="68" t="s">
        <v>403</v>
      </c>
      <c r="C117" s="68" t="s">
        <v>85</v>
      </c>
      <c r="D117" s="234" t="s">
        <v>500</v>
      </c>
      <c r="E117" s="338">
        <v>44816.0</v>
      </c>
      <c r="F117" s="68">
        <v>0.0</v>
      </c>
      <c r="G117" s="68">
        <v>0.0</v>
      </c>
      <c r="H117" s="68">
        <v>0.0</v>
      </c>
      <c r="I117" s="68">
        <v>0.0</v>
      </c>
      <c r="J117" s="68">
        <v>0.0</v>
      </c>
      <c r="K117" s="68">
        <v>0.0</v>
      </c>
      <c r="L117" s="68" t="s">
        <v>166</v>
      </c>
    </row>
    <row r="118">
      <c r="A118" s="338">
        <v>44815.0</v>
      </c>
      <c r="B118" s="68" t="s">
        <v>52</v>
      </c>
      <c r="C118" s="68" t="s">
        <v>499</v>
      </c>
      <c r="D118" s="234" t="s">
        <v>500</v>
      </c>
      <c r="E118" s="338">
        <v>44816.0</v>
      </c>
      <c r="F118" s="339">
        <v>0.20833333333333334</v>
      </c>
      <c r="G118" s="339">
        <v>0.4583333333333333</v>
      </c>
      <c r="H118" s="68">
        <v>6.0</v>
      </c>
      <c r="I118" s="68">
        <v>0.0</v>
      </c>
      <c r="J118" s="68">
        <v>5.0</v>
      </c>
      <c r="K118" s="68">
        <v>1.0</v>
      </c>
    </row>
    <row r="119" hidden="1">
      <c r="A119" s="338">
        <v>44815.0</v>
      </c>
      <c r="B119" s="68" t="s">
        <v>69</v>
      </c>
      <c r="C119" s="68" t="s">
        <v>85</v>
      </c>
      <c r="D119" s="234" t="s">
        <v>500</v>
      </c>
      <c r="E119" s="338">
        <v>44816.0</v>
      </c>
      <c r="F119" s="339">
        <v>0.25</v>
      </c>
      <c r="G119" s="339">
        <v>0.5</v>
      </c>
      <c r="H119" s="68">
        <v>6.0</v>
      </c>
      <c r="I119" s="68">
        <v>0.0</v>
      </c>
      <c r="J119" s="68">
        <v>6.0</v>
      </c>
      <c r="K119" s="68">
        <v>0.0</v>
      </c>
    </row>
    <row r="120" hidden="1">
      <c r="A120" s="338">
        <v>44815.0</v>
      </c>
      <c r="B120" s="68" t="s">
        <v>54</v>
      </c>
      <c r="C120" s="68" t="s">
        <v>85</v>
      </c>
      <c r="D120" s="234" t="s">
        <v>500</v>
      </c>
      <c r="E120" s="338">
        <v>44816.0</v>
      </c>
      <c r="F120" s="339">
        <v>0.20833333333333334</v>
      </c>
      <c r="G120" s="339">
        <v>0.5</v>
      </c>
      <c r="H120" s="68">
        <v>7.0</v>
      </c>
      <c r="I120" s="68">
        <v>0.0</v>
      </c>
      <c r="J120" s="68">
        <v>6.0</v>
      </c>
      <c r="K120" s="68">
        <v>1.0</v>
      </c>
    </row>
    <row r="121" hidden="1">
      <c r="A121" s="338">
        <v>44816.0</v>
      </c>
      <c r="B121" s="68" t="s">
        <v>50</v>
      </c>
      <c r="C121" s="68" t="s">
        <v>85</v>
      </c>
      <c r="D121" s="234" t="s">
        <v>500</v>
      </c>
      <c r="E121" s="338">
        <v>44816.0</v>
      </c>
      <c r="F121" s="68">
        <v>0.0</v>
      </c>
      <c r="G121" s="68">
        <v>0.0</v>
      </c>
      <c r="H121" s="68">
        <v>0.0</v>
      </c>
      <c r="I121" s="68">
        <v>0.0</v>
      </c>
      <c r="J121" s="68">
        <v>0.0</v>
      </c>
      <c r="K121" s="68">
        <v>0.0</v>
      </c>
      <c r="L121" s="68" t="s">
        <v>25</v>
      </c>
    </row>
    <row r="122" hidden="1">
      <c r="A122" s="338">
        <v>44816.0</v>
      </c>
      <c r="B122" s="68" t="s">
        <v>54</v>
      </c>
      <c r="C122" s="68" t="s">
        <v>85</v>
      </c>
      <c r="D122" s="234" t="s">
        <v>500</v>
      </c>
      <c r="E122" s="338">
        <v>44816.0</v>
      </c>
      <c r="F122" s="339">
        <v>0.9166666666666666</v>
      </c>
      <c r="G122" s="339">
        <v>0.25</v>
      </c>
      <c r="H122" s="68">
        <v>8.0</v>
      </c>
      <c r="I122" s="68">
        <v>0.0</v>
      </c>
      <c r="J122" s="68">
        <v>0.0</v>
      </c>
      <c r="K122" s="68">
        <v>8.0</v>
      </c>
    </row>
    <row r="123">
      <c r="A123" s="338">
        <v>44816.0</v>
      </c>
      <c r="B123" s="68" t="s">
        <v>18</v>
      </c>
      <c r="C123" s="68" t="s">
        <v>1</v>
      </c>
      <c r="D123" s="234" t="s">
        <v>500</v>
      </c>
      <c r="E123" s="338">
        <v>44816.0</v>
      </c>
      <c r="F123" s="339">
        <v>0.9375</v>
      </c>
      <c r="G123" s="339">
        <v>0.020833333333333332</v>
      </c>
      <c r="H123" s="68">
        <v>2.0</v>
      </c>
      <c r="I123" s="68">
        <v>0.0</v>
      </c>
      <c r="J123" s="68">
        <v>0.0</v>
      </c>
      <c r="K123" s="68">
        <v>2.0</v>
      </c>
    </row>
    <row r="124">
      <c r="A124" s="338">
        <v>44816.0</v>
      </c>
      <c r="B124" s="68" t="s">
        <v>52</v>
      </c>
      <c r="C124" s="68" t="s">
        <v>1</v>
      </c>
      <c r="D124" s="234" t="s">
        <v>507</v>
      </c>
      <c r="E124" s="338">
        <v>44817.0</v>
      </c>
      <c r="F124" s="339">
        <v>0.0</v>
      </c>
      <c r="G124" s="339">
        <v>0.125</v>
      </c>
      <c r="H124" s="68">
        <v>3.0</v>
      </c>
      <c r="I124" s="68">
        <v>0.0</v>
      </c>
      <c r="J124" s="68">
        <v>0.0</v>
      </c>
      <c r="K124" s="68">
        <v>3.0</v>
      </c>
    </row>
    <row r="125" hidden="1">
      <c r="A125" s="338">
        <v>44816.0</v>
      </c>
      <c r="B125" s="68" t="s">
        <v>52</v>
      </c>
      <c r="C125" s="68" t="s">
        <v>85</v>
      </c>
      <c r="D125" s="234" t="s">
        <v>507</v>
      </c>
      <c r="E125" s="338">
        <v>44817.0</v>
      </c>
      <c r="F125" s="339">
        <v>0.125</v>
      </c>
      <c r="G125" s="339">
        <v>0.20833333333333334</v>
      </c>
      <c r="H125" s="68">
        <v>2.0</v>
      </c>
      <c r="I125" s="68">
        <v>0.0</v>
      </c>
      <c r="J125" s="68">
        <v>0.0</v>
      </c>
      <c r="K125" s="68">
        <v>2.0</v>
      </c>
    </row>
    <row r="126">
      <c r="A126" s="338">
        <v>44816.0</v>
      </c>
      <c r="B126" s="68" t="s">
        <v>123</v>
      </c>
      <c r="C126" s="68" t="s">
        <v>23</v>
      </c>
      <c r="D126" s="234" t="s">
        <v>507</v>
      </c>
      <c r="E126" s="338">
        <v>44817.0</v>
      </c>
      <c r="F126" s="339">
        <v>0.020833333333333332</v>
      </c>
      <c r="G126" s="339">
        <v>0.25</v>
      </c>
      <c r="H126" s="68">
        <v>5.5</v>
      </c>
      <c r="I126" s="68">
        <v>0.0</v>
      </c>
      <c r="J126" s="68">
        <v>0.0</v>
      </c>
      <c r="K126" s="68">
        <v>5.5</v>
      </c>
    </row>
    <row r="127">
      <c r="A127" s="338">
        <v>44816.0</v>
      </c>
      <c r="B127" s="68" t="s">
        <v>501</v>
      </c>
      <c r="C127" s="68" t="s">
        <v>23</v>
      </c>
      <c r="D127" s="234" t="s">
        <v>507</v>
      </c>
      <c r="E127" s="338">
        <v>44817.0</v>
      </c>
      <c r="F127" s="339">
        <v>0.25</v>
      </c>
      <c r="G127" s="339">
        <v>0.4583333333333333</v>
      </c>
      <c r="H127" s="68">
        <v>5.0</v>
      </c>
      <c r="I127" s="68">
        <v>0.0</v>
      </c>
      <c r="J127" s="68">
        <v>5.0</v>
      </c>
      <c r="K127" s="68">
        <v>0.0</v>
      </c>
    </row>
    <row r="128">
      <c r="A128" s="338">
        <v>44816.0</v>
      </c>
      <c r="B128" s="68" t="s">
        <v>45</v>
      </c>
      <c r="C128" s="68" t="s">
        <v>23</v>
      </c>
      <c r="D128" s="234" t="s">
        <v>507</v>
      </c>
      <c r="E128" s="338">
        <v>44817.0</v>
      </c>
      <c r="F128" s="68">
        <v>0.0</v>
      </c>
      <c r="G128" s="68">
        <v>0.0</v>
      </c>
      <c r="H128" s="68">
        <v>0.0</v>
      </c>
      <c r="I128" s="68">
        <v>0.0</v>
      </c>
      <c r="J128" s="68">
        <v>0.0</v>
      </c>
      <c r="K128" s="68">
        <v>0.0</v>
      </c>
      <c r="L128" s="68" t="s">
        <v>166</v>
      </c>
    </row>
    <row r="129" hidden="1">
      <c r="A129" s="338">
        <v>44816.0</v>
      </c>
      <c r="B129" s="68" t="s">
        <v>69</v>
      </c>
      <c r="C129" s="68" t="s">
        <v>85</v>
      </c>
      <c r="D129" s="234" t="s">
        <v>507</v>
      </c>
      <c r="E129" s="338">
        <v>44817.0</v>
      </c>
      <c r="F129" s="339">
        <v>0.25</v>
      </c>
      <c r="G129" s="339">
        <v>0.5416666666666666</v>
      </c>
      <c r="H129" s="68">
        <v>7.0</v>
      </c>
      <c r="I129" s="68">
        <v>0.0</v>
      </c>
      <c r="J129" s="68">
        <v>7.0</v>
      </c>
      <c r="K129" s="68">
        <v>0.0</v>
      </c>
    </row>
    <row r="130" hidden="1">
      <c r="A130" s="338">
        <v>44816.0</v>
      </c>
      <c r="B130" s="68" t="s">
        <v>50</v>
      </c>
      <c r="C130" s="68" t="s">
        <v>85</v>
      </c>
      <c r="D130" s="234" t="s">
        <v>507</v>
      </c>
      <c r="E130" s="338">
        <v>44817.0</v>
      </c>
      <c r="F130" s="339">
        <v>0.20833333333333334</v>
      </c>
      <c r="G130" s="339">
        <v>0.5416666666666666</v>
      </c>
      <c r="H130" s="68">
        <v>8.0</v>
      </c>
      <c r="I130" s="68">
        <v>0.0</v>
      </c>
      <c r="J130" s="68">
        <v>7.0</v>
      </c>
      <c r="K130" s="68">
        <v>1.0</v>
      </c>
    </row>
    <row r="131" hidden="1">
      <c r="A131" s="338">
        <v>44817.0</v>
      </c>
      <c r="B131" s="68" t="s">
        <v>54</v>
      </c>
      <c r="C131" s="68" t="s">
        <v>85</v>
      </c>
      <c r="D131" s="234" t="s">
        <v>507</v>
      </c>
      <c r="E131" s="338">
        <v>44817.0</v>
      </c>
      <c r="F131" s="68">
        <v>0.0</v>
      </c>
      <c r="G131" s="68">
        <v>0.0</v>
      </c>
      <c r="H131" s="68">
        <v>0.0</v>
      </c>
      <c r="I131" s="68">
        <v>0.0</v>
      </c>
      <c r="J131" s="68">
        <v>0.0</v>
      </c>
      <c r="K131" s="68">
        <v>0.0</v>
      </c>
      <c r="L131" s="68" t="s">
        <v>25</v>
      </c>
    </row>
    <row r="132" hidden="1">
      <c r="A132" s="338">
        <v>44817.0</v>
      </c>
      <c r="B132" s="68" t="s">
        <v>52</v>
      </c>
      <c r="C132" s="68" t="s">
        <v>85</v>
      </c>
      <c r="D132" s="234" t="s">
        <v>507</v>
      </c>
      <c r="E132" s="338">
        <v>44817.0</v>
      </c>
      <c r="F132" s="339">
        <v>0.9166666666666666</v>
      </c>
      <c r="G132" s="339">
        <v>0.25</v>
      </c>
      <c r="H132" s="68">
        <v>8.0</v>
      </c>
      <c r="I132" s="68">
        <v>0.0</v>
      </c>
      <c r="J132" s="68">
        <v>0.0</v>
      </c>
      <c r="K132" s="68">
        <v>8.0</v>
      </c>
    </row>
    <row r="133">
      <c r="A133" s="338">
        <v>44817.0</v>
      </c>
      <c r="B133" s="68" t="s">
        <v>18</v>
      </c>
      <c r="C133" s="68" t="s">
        <v>1</v>
      </c>
      <c r="D133" s="234" t="s">
        <v>507</v>
      </c>
      <c r="E133" s="338">
        <v>44817.0</v>
      </c>
      <c r="F133" s="339">
        <v>0.9375</v>
      </c>
      <c r="G133" s="339">
        <v>0.125</v>
      </c>
      <c r="H133" s="68">
        <v>4.5</v>
      </c>
      <c r="I133" s="68">
        <v>0.0</v>
      </c>
      <c r="J133" s="68">
        <v>0.0</v>
      </c>
      <c r="K133" s="68">
        <v>4.5</v>
      </c>
    </row>
    <row r="134">
      <c r="A134" s="338">
        <v>44817.0</v>
      </c>
      <c r="B134" s="68" t="s">
        <v>123</v>
      </c>
      <c r="C134" s="68" t="s">
        <v>23</v>
      </c>
      <c r="D134" s="234" t="s">
        <v>509</v>
      </c>
      <c r="E134" s="338">
        <v>44818.0</v>
      </c>
      <c r="F134" s="339">
        <v>0.020833333333333332</v>
      </c>
      <c r="G134" s="339">
        <v>0.25</v>
      </c>
      <c r="H134" s="68">
        <v>5.5</v>
      </c>
      <c r="I134" s="68">
        <v>0.0</v>
      </c>
      <c r="J134" s="68">
        <v>0.0</v>
      </c>
      <c r="K134" s="68">
        <v>5.5</v>
      </c>
    </row>
    <row r="135">
      <c r="A135" s="338">
        <v>44817.0</v>
      </c>
      <c r="B135" s="68" t="s">
        <v>45</v>
      </c>
      <c r="C135" s="68" t="s">
        <v>23</v>
      </c>
      <c r="D135" s="234" t="s">
        <v>509</v>
      </c>
      <c r="E135" s="338">
        <v>44818.0</v>
      </c>
      <c r="F135" s="339">
        <v>0.25</v>
      </c>
      <c r="G135" s="339">
        <v>0.4583333333333333</v>
      </c>
      <c r="H135" s="68">
        <v>5.0</v>
      </c>
      <c r="I135" s="68">
        <v>0.0</v>
      </c>
      <c r="J135" s="68">
        <v>5.0</v>
      </c>
      <c r="K135" s="68">
        <v>0.0</v>
      </c>
    </row>
    <row r="136">
      <c r="A136" s="338">
        <v>44817.0</v>
      </c>
      <c r="B136" s="68" t="s">
        <v>501</v>
      </c>
      <c r="C136" s="68" t="s">
        <v>23</v>
      </c>
      <c r="D136" s="234" t="s">
        <v>509</v>
      </c>
      <c r="E136" s="338">
        <v>44818.0</v>
      </c>
      <c r="F136" s="68">
        <v>0.0</v>
      </c>
      <c r="G136" s="68">
        <v>0.0</v>
      </c>
      <c r="H136" s="68">
        <v>0.0</v>
      </c>
      <c r="I136" s="68">
        <v>0.0</v>
      </c>
      <c r="J136" s="68">
        <v>0.0</v>
      </c>
      <c r="K136" s="68">
        <v>0.0</v>
      </c>
      <c r="L136" s="68" t="s">
        <v>25</v>
      </c>
    </row>
    <row r="137" hidden="1">
      <c r="A137" s="338">
        <v>44817.0</v>
      </c>
      <c r="B137" s="68" t="s">
        <v>69</v>
      </c>
      <c r="C137" s="68" t="s">
        <v>85</v>
      </c>
      <c r="D137" s="234" t="s">
        <v>509</v>
      </c>
      <c r="E137" s="338">
        <v>44818.0</v>
      </c>
      <c r="F137" s="339">
        <v>0.25</v>
      </c>
      <c r="G137" s="339">
        <v>0.5416666666666666</v>
      </c>
      <c r="H137" s="68">
        <v>7.0</v>
      </c>
      <c r="I137" s="68">
        <v>0.0</v>
      </c>
      <c r="J137" s="68">
        <v>7.0</v>
      </c>
      <c r="K137" s="68">
        <v>0.0</v>
      </c>
    </row>
    <row r="138" hidden="1">
      <c r="A138" s="338">
        <v>44817.0</v>
      </c>
      <c r="B138" s="68" t="s">
        <v>50</v>
      </c>
      <c r="C138" s="68" t="s">
        <v>85</v>
      </c>
      <c r="D138" s="234" t="s">
        <v>509</v>
      </c>
      <c r="E138" s="338">
        <v>44818.0</v>
      </c>
      <c r="F138" s="339">
        <v>0.20833333333333334</v>
      </c>
      <c r="G138" s="339">
        <v>0.5416666666666666</v>
      </c>
      <c r="H138" s="68">
        <v>8.0</v>
      </c>
      <c r="I138" s="68">
        <v>0.0</v>
      </c>
      <c r="J138" s="68">
        <v>7.0</v>
      </c>
      <c r="K138" s="68">
        <v>1.0</v>
      </c>
    </row>
    <row r="139" hidden="1">
      <c r="A139" s="338">
        <v>44818.0</v>
      </c>
      <c r="B139" s="68" t="s">
        <v>54</v>
      </c>
      <c r="C139" s="68" t="s">
        <v>85</v>
      </c>
      <c r="D139" s="234" t="s">
        <v>509</v>
      </c>
      <c r="E139" s="338">
        <v>44818.0</v>
      </c>
      <c r="F139" s="339">
        <v>0.9166666666666666</v>
      </c>
      <c r="G139" s="339">
        <v>0.25</v>
      </c>
      <c r="H139" s="68">
        <v>8.0</v>
      </c>
      <c r="I139" s="68">
        <v>0.0</v>
      </c>
      <c r="J139" s="68">
        <v>0.0</v>
      </c>
      <c r="K139" s="68">
        <v>8.0</v>
      </c>
    </row>
    <row r="140">
      <c r="A140" s="338">
        <v>44818.0</v>
      </c>
      <c r="B140" s="68" t="s">
        <v>18</v>
      </c>
      <c r="C140" s="68" t="s">
        <v>1</v>
      </c>
      <c r="D140" s="234" t="s">
        <v>509</v>
      </c>
      <c r="E140" s="338">
        <v>44818.0</v>
      </c>
      <c r="F140" s="339">
        <v>0.9375</v>
      </c>
      <c r="G140" s="339">
        <v>0.125</v>
      </c>
      <c r="H140" s="68">
        <v>4.5</v>
      </c>
      <c r="I140" s="68">
        <v>0.0</v>
      </c>
      <c r="J140" s="68">
        <v>0.0</v>
      </c>
      <c r="K140" s="68">
        <v>4.5</v>
      </c>
    </row>
    <row r="141">
      <c r="A141" s="338">
        <v>44818.0</v>
      </c>
      <c r="B141" s="68" t="s">
        <v>52</v>
      </c>
      <c r="C141" s="68" t="s">
        <v>499</v>
      </c>
      <c r="D141" s="234" t="s">
        <v>509</v>
      </c>
      <c r="E141" s="338">
        <v>44818.0</v>
      </c>
      <c r="F141" s="339">
        <v>0.041666666666666664</v>
      </c>
      <c r="G141" s="339">
        <v>0.3333333333333333</v>
      </c>
      <c r="H141" s="68">
        <v>7.0</v>
      </c>
      <c r="I141" s="68">
        <v>0.0</v>
      </c>
      <c r="J141" s="68">
        <v>2.0</v>
      </c>
      <c r="K141" s="68">
        <v>5.0</v>
      </c>
    </row>
    <row r="142">
      <c r="A142" s="338">
        <v>44818.0</v>
      </c>
      <c r="B142" s="68" t="s">
        <v>123</v>
      </c>
      <c r="C142" s="68" t="s">
        <v>23</v>
      </c>
      <c r="D142" s="234" t="s">
        <v>510</v>
      </c>
      <c r="E142" s="338">
        <v>44819.0</v>
      </c>
      <c r="F142" s="68">
        <v>0.0</v>
      </c>
      <c r="G142" s="68">
        <v>0.0</v>
      </c>
      <c r="H142" s="68">
        <v>0.0</v>
      </c>
      <c r="I142" s="68">
        <v>0.0</v>
      </c>
      <c r="J142" s="68">
        <v>0.0</v>
      </c>
      <c r="K142" s="68">
        <v>0.0</v>
      </c>
      <c r="L142" s="68" t="s">
        <v>25</v>
      </c>
    </row>
    <row r="143">
      <c r="A143" s="338">
        <v>44818.0</v>
      </c>
      <c r="B143" s="68" t="s">
        <v>501</v>
      </c>
      <c r="C143" s="68" t="s">
        <v>23</v>
      </c>
      <c r="D143" s="234" t="s">
        <v>510</v>
      </c>
      <c r="E143" s="338">
        <v>44819.0</v>
      </c>
      <c r="F143" s="339">
        <v>0.25</v>
      </c>
      <c r="G143" s="339">
        <v>0.4583333333333333</v>
      </c>
      <c r="H143" s="68">
        <v>5.0</v>
      </c>
      <c r="I143" s="68">
        <v>0.0</v>
      </c>
      <c r="J143" s="68">
        <v>5.0</v>
      </c>
      <c r="K143" s="68">
        <v>0.0</v>
      </c>
    </row>
    <row r="144">
      <c r="A144" s="338">
        <v>44818.0</v>
      </c>
      <c r="B144" s="68" t="s">
        <v>45</v>
      </c>
      <c r="C144" s="68" t="s">
        <v>23</v>
      </c>
      <c r="D144" s="234" t="s">
        <v>510</v>
      </c>
      <c r="E144" s="338">
        <v>44819.0</v>
      </c>
      <c r="F144" s="339">
        <v>0.020833333333333332</v>
      </c>
      <c r="G144" s="339">
        <v>0.25</v>
      </c>
      <c r="H144" s="68">
        <v>5.5</v>
      </c>
      <c r="I144" s="68">
        <v>0.0</v>
      </c>
      <c r="J144" s="68">
        <v>0.0</v>
      </c>
      <c r="K144" s="68">
        <v>5.5</v>
      </c>
    </row>
    <row r="145" hidden="1">
      <c r="A145" s="338">
        <v>44818.0</v>
      </c>
      <c r="B145" s="68" t="s">
        <v>69</v>
      </c>
      <c r="C145" s="68" t="s">
        <v>85</v>
      </c>
      <c r="D145" s="234" t="s">
        <v>510</v>
      </c>
      <c r="E145" s="338">
        <v>44819.0</v>
      </c>
      <c r="F145" s="339">
        <v>0.25</v>
      </c>
      <c r="G145" s="339">
        <v>0.5416666666666666</v>
      </c>
      <c r="H145" s="68">
        <v>7.0</v>
      </c>
      <c r="I145" s="68">
        <v>0.0</v>
      </c>
      <c r="J145" s="68">
        <v>7.0</v>
      </c>
      <c r="K145" s="68">
        <v>0.0</v>
      </c>
    </row>
    <row r="146" hidden="1">
      <c r="A146" s="338">
        <v>44818.0</v>
      </c>
      <c r="B146" s="68" t="s">
        <v>50</v>
      </c>
      <c r="C146" s="68" t="s">
        <v>85</v>
      </c>
      <c r="D146" s="234" t="s">
        <v>510</v>
      </c>
      <c r="E146" s="338">
        <v>44819.0</v>
      </c>
      <c r="F146" s="339">
        <v>0.20833333333333334</v>
      </c>
      <c r="G146" s="339">
        <v>0.5416666666666666</v>
      </c>
      <c r="H146" s="68">
        <v>8.0</v>
      </c>
      <c r="I146" s="68">
        <v>0.0</v>
      </c>
      <c r="J146" s="68">
        <v>7.0</v>
      </c>
      <c r="K146" s="68">
        <v>1.0</v>
      </c>
    </row>
    <row r="147" hidden="1">
      <c r="A147" s="338">
        <v>44819.0</v>
      </c>
      <c r="B147" s="68" t="s">
        <v>54</v>
      </c>
      <c r="C147" s="68" t="s">
        <v>85</v>
      </c>
      <c r="D147" s="234" t="s">
        <v>510</v>
      </c>
      <c r="E147" s="338">
        <v>44819.0</v>
      </c>
      <c r="F147" s="339">
        <v>0.9166666666666666</v>
      </c>
      <c r="G147" s="339">
        <v>0.25</v>
      </c>
      <c r="H147" s="68">
        <v>8.0</v>
      </c>
      <c r="I147" s="68">
        <v>0.0</v>
      </c>
      <c r="J147" s="68">
        <v>0.0</v>
      </c>
      <c r="K147" s="68">
        <v>8.0</v>
      </c>
    </row>
    <row r="148">
      <c r="A148" s="338">
        <v>44819.0</v>
      </c>
      <c r="B148" s="68" t="s">
        <v>18</v>
      </c>
      <c r="C148" s="68" t="s">
        <v>1</v>
      </c>
      <c r="D148" s="234" t="s">
        <v>510</v>
      </c>
      <c r="E148" s="338">
        <v>44819.0</v>
      </c>
      <c r="F148" s="339">
        <v>0.9375</v>
      </c>
      <c r="G148" s="339">
        <v>0.20833333333333334</v>
      </c>
      <c r="H148" s="68">
        <v>6.5</v>
      </c>
      <c r="I148" s="68">
        <v>0.0</v>
      </c>
      <c r="J148" s="68">
        <v>0.0</v>
      </c>
      <c r="K148" s="68">
        <v>6.5</v>
      </c>
    </row>
    <row r="149">
      <c r="A149" s="338"/>
      <c r="D149" s="340"/>
      <c r="E149" s="338"/>
      <c r="F149" s="339"/>
      <c r="G149" s="339"/>
    </row>
    <row r="150">
      <c r="A150" s="338"/>
      <c r="D150" s="340"/>
      <c r="E150" s="338"/>
    </row>
  </sheetData>
  <autoFilter ref="$A$1:$AC$169">
    <filterColumn colId="2">
      <filters blank="1">
        <filter val="SUBKING"/>
        <filter val="ORIOLE"/>
        <filter val="DRAGON"/>
      </filters>
    </filterColumn>
    <filterColumn colId="4">
      <filters blank="1">
        <filter val="9-Sep-22"/>
        <filter val="29-Aug-22"/>
        <filter val="13-Sep-22"/>
        <filter val="12-Sep-22"/>
        <filter val="14-Sep-22"/>
        <filter val="11-Sep-22"/>
        <filter val="15-Sep-22"/>
        <filter val="3-Sep-22"/>
        <filter val="2-Sep-22"/>
        <filter val="4-Sep-22"/>
        <filter val="10-Sep-22"/>
        <filter val="30-Aug-22"/>
        <filter val="31-Aug-22"/>
        <filter val="6-Sep-22"/>
        <filter val="7-Sep-22"/>
        <filter val="8-Sep-22"/>
        <filter val="1-Sep-22"/>
        <filter val="5-Sep-22"/>
      </filters>
    </filterColumn>
  </autoFilter>
  <conditionalFormatting sqref="F2:K71 F73:F79 G73:G149 H73:K79 F81:F149 H81:K91 H93:K128 H130:J149 K130:K147">
    <cfRule type="expression" dxfId="0" priority="1">
      <formula>MOD</formula>
    </cfRule>
  </conditionalFormatting>
  <conditionalFormatting sqref="F2:F4 G2:G149 H2:K2 F6:F7 F18:F149 H18:K18 H21:K22 H24:K29 H31:K31 H33:K43 H45:K57 H59:K71 H73:K79 H81:K91 H93:K128 H130:J149 K130:K147 F151:F153 G151:G155 H151:K152 F155">
    <cfRule type="expression" dxfId="0" priority="2">
      <formula>MOD</formula>
    </cfRule>
  </conditionalFormatting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44823.0</v>
      </c>
      <c r="D4" s="352" t="s">
        <v>523</v>
      </c>
      <c r="E4" s="353" t="s">
        <v>524</v>
      </c>
      <c r="F4" s="275" t="s">
        <v>22</v>
      </c>
      <c r="G4" s="37">
        <v>44824.0</v>
      </c>
      <c r="H4" s="352" t="s">
        <v>523</v>
      </c>
      <c r="I4" s="354" t="s">
        <v>524</v>
      </c>
      <c r="J4" s="38" t="s">
        <v>24</v>
      </c>
      <c r="K4" s="37">
        <v>44825.0</v>
      </c>
      <c r="L4" s="352" t="s">
        <v>523</v>
      </c>
      <c r="M4" s="354" t="s">
        <v>524</v>
      </c>
      <c r="N4" s="275" t="s">
        <v>26</v>
      </c>
      <c r="O4" s="37">
        <v>44826.0</v>
      </c>
      <c r="P4" s="352" t="s">
        <v>25</v>
      </c>
      <c r="Q4" s="353" t="s">
        <v>25</v>
      </c>
      <c r="R4" s="275" t="s">
        <v>56</v>
      </c>
      <c r="S4" s="37">
        <v>44827.0</v>
      </c>
      <c r="T4" s="352" t="s">
        <v>525</v>
      </c>
      <c r="U4" s="354" t="s">
        <v>526</v>
      </c>
      <c r="V4" s="275" t="s">
        <v>57</v>
      </c>
      <c r="W4" s="37">
        <v>44828.0</v>
      </c>
      <c r="X4" s="352" t="s">
        <v>525</v>
      </c>
      <c r="Y4" s="354" t="s">
        <v>526</v>
      </c>
      <c r="Z4" s="275" t="s">
        <v>93</v>
      </c>
      <c r="AA4" s="37">
        <v>44829.0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44824.0</v>
      </c>
      <c r="D5" s="352" t="s">
        <v>23</v>
      </c>
      <c r="E5" s="353" t="s">
        <v>23</v>
      </c>
      <c r="F5" s="275" t="s">
        <v>46</v>
      </c>
      <c r="G5" s="37">
        <v>44825.0</v>
      </c>
      <c r="H5" s="352" t="s">
        <v>23</v>
      </c>
      <c r="I5" s="353" t="s">
        <v>23</v>
      </c>
      <c r="J5" s="38" t="s">
        <v>36</v>
      </c>
      <c r="K5" s="37">
        <v>44826.0</v>
      </c>
      <c r="L5" s="352" t="s">
        <v>25</v>
      </c>
      <c r="M5" s="353" t="s">
        <v>25</v>
      </c>
      <c r="N5" s="275" t="s">
        <v>37</v>
      </c>
      <c r="O5" s="37">
        <v>44827.0</v>
      </c>
      <c r="P5" s="352" t="s">
        <v>465</v>
      </c>
      <c r="Q5" s="354" t="s">
        <v>466</v>
      </c>
      <c r="R5" s="275" t="s">
        <v>40</v>
      </c>
      <c r="S5" s="37">
        <v>44828.0</v>
      </c>
      <c r="T5" s="352" t="s">
        <v>527</v>
      </c>
      <c r="U5" s="354" t="s">
        <v>528</v>
      </c>
      <c r="V5" s="275" t="s">
        <v>43</v>
      </c>
      <c r="W5" s="37">
        <v>44829.0</v>
      </c>
      <c r="X5" s="352" t="s">
        <v>527</v>
      </c>
      <c r="Y5" s="354" t="s">
        <v>528</v>
      </c>
      <c r="Z5" s="275" t="s">
        <v>44</v>
      </c>
      <c r="AA5" s="37">
        <v>44830.0</v>
      </c>
      <c r="AB5" s="38" t="s">
        <v>25</v>
      </c>
      <c r="AC5" s="108" t="s">
        <v>25</v>
      </c>
    </row>
    <row r="6">
      <c r="A6" s="355"/>
      <c r="B6" s="357"/>
      <c r="C6" s="357"/>
      <c r="D6" s="140"/>
      <c r="E6" s="140"/>
      <c r="F6" s="124"/>
      <c r="G6" s="124"/>
      <c r="H6" s="124"/>
      <c r="I6" s="124"/>
      <c r="J6" s="38"/>
      <c r="K6" s="37"/>
      <c r="L6" s="352"/>
      <c r="M6" s="354"/>
      <c r="N6" s="275" t="s">
        <v>26</v>
      </c>
      <c r="O6" s="37">
        <v>44826.0</v>
      </c>
      <c r="P6" s="352" t="s">
        <v>525</v>
      </c>
      <c r="Q6" s="354" t="s">
        <v>526</v>
      </c>
      <c r="R6" s="761"/>
      <c r="S6" s="364"/>
      <c r="T6" s="353"/>
      <c r="U6" s="354"/>
      <c r="Z6" s="7"/>
      <c r="AA6" s="7"/>
      <c r="AB6" s="7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19</v>
      </c>
      <c r="C10" s="37">
        <v>44823.0</v>
      </c>
      <c r="D10" s="352" t="s">
        <v>1036</v>
      </c>
      <c r="E10" s="353" t="s">
        <v>1037</v>
      </c>
      <c r="F10" s="275" t="s">
        <v>22</v>
      </c>
      <c r="G10" s="37">
        <v>44825.0</v>
      </c>
      <c r="H10" s="352" t="s">
        <v>1050</v>
      </c>
      <c r="I10" s="353" t="s">
        <v>1051</v>
      </c>
      <c r="J10" s="38" t="s">
        <v>36</v>
      </c>
      <c r="K10" s="37">
        <v>44826.0</v>
      </c>
      <c r="L10" s="38" t="s">
        <v>1052</v>
      </c>
      <c r="M10" s="108" t="s">
        <v>649</v>
      </c>
      <c r="N10" s="275" t="s">
        <v>26</v>
      </c>
      <c r="O10" s="37">
        <v>44827.0</v>
      </c>
      <c r="P10" s="38" t="s">
        <v>1</v>
      </c>
      <c r="Q10" s="108" t="s">
        <v>1</v>
      </c>
      <c r="R10" s="38" t="s">
        <v>40</v>
      </c>
      <c r="S10" s="37">
        <v>44828.0</v>
      </c>
      <c r="T10" s="38" t="s">
        <v>25</v>
      </c>
      <c r="U10" s="108" t="s">
        <v>25</v>
      </c>
      <c r="V10" s="275" t="s">
        <v>43</v>
      </c>
      <c r="W10" s="37">
        <v>44829.0</v>
      </c>
      <c r="X10" s="38" t="s">
        <v>25</v>
      </c>
      <c r="Y10" s="108" t="s">
        <v>25</v>
      </c>
      <c r="Z10" s="38" t="s">
        <v>44</v>
      </c>
      <c r="AA10" s="37">
        <v>44830.0</v>
      </c>
      <c r="AB10" s="594" t="s">
        <v>465</v>
      </c>
      <c r="AC10" s="594" t="s">
        <v>466</v>
      </c>
    </row>
    <row r="11">
      <c r="A11" s="116" t="s">
        <v>54</v>
      </c>
      <c r="B11" s="691"/>
      <c r="C11" s="723"/>
      <c r="D11" s="352"/>
      <c r="E11" s="353"/>
      <c r="F11" s="762"/>
      <c r="G11" s="723"/>
      <c r="H11" s="763"/>
      <c r="I11" s="764"/>
      <c r="J11" s="594"/>
      <c r="K11" s="723"/>
      <c r="L11" s="594"/>
      <c r="M11" s="358"/>
      <c r="N11" s="594"/>
      <c r="O11" s="723"/>
      <c r="P11" s="594"/>
      <c r="Q11" s="358"/>
      <c r="R11" s="40" t="s">
        <v>40</v>
      </c>
      <c r="S11" s="146">
        <v>44828.0</v>
      </c>
      <c r="T11" s="40" t="s">
        <v>196</v>
      </c>
      <c r="U11" s="40" t="s">
        <v>1023</v>
      </c>
      <c r="V11" s="691"/>
      <c r="W11" s="723"/>
      <c r="X11" s="594"/>
      <c r="Y11" s="358"/>
      <c r="Z11" s="594"/>
      <c r="AA11" s="723"/>
      <c r="AB11" s="594"/>
      <c r="AC11" s="594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44774.0</v>
      </c>
      <c r="F13" s="124"/>
      <c r="G13" s="124"/>
      <c r="H13" s="124"/>
      <c r="I13" s="351">
        <v>44775.0</v>
      </c>
      <c r="J13" s="124"/>
      <c r="K13" s="124"/>
      <c r="L13" s="124"/>
      <c r="M13" s="351">
        <v>44776.0</v>
      </c>
      <c r="N13" s="124"/>
      <c r="O13" s="124"/>
      <c r="P13" s="124"/>
      <c r="Q13" s="351">
        <v>44777.0</v>
      </c>
      <c r="R13" s="124"/>
      <c r="S13" s="124"/>
      <c r="T13" s="124"/>
      <c r="U13" s="351">
        <v>44778.0</v>
      </c>
      <c r="V13" s="124"/>
      <c r="W13" s="124"/>
      <c r="X13" s="124"/>
      <c r="Y13" s="351">
        <v>44779.0</v>
      </c>
      <c r="Z13" s="124"/>
      <c r="AA13" s="124"/>
      <c r="AB13" s="124"/>
      <c r="AC13" s="351">
        <v>44780.0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176</v>
      </c>
      <c r="B15" s="41" t="s">
        <v>44</v>
      </c>
      <c r="C15" s="37">
        <v>44823.0</v>
      </c>
      <c r="D15" s="38" t="s">
        <v>128</v>
      </c>
      <c r="E15" s="108" t="s">
        <v>202</v>
      </c>
      <c r="F15" s="38" t="s">
        <v>22</v>
      </c>
      <c r="G15" s="37">
        <v>44824.0</v>
      </c>
      <c r="H15" s="38" t="s">
        <v>25</v>
      </c>
      <c r="I15" s="108" t="s">
        <v>25</v>
      </c>
      <c r="J15" s="38" t="s">
        <v>24</v>
      </c>
      <c r="K15" s="37">
        <v>44825.0</v>
      </c>
      <c r="L15" s="38" t="s">
        <v>278</v>
      </c>
      <c r="M15" s="108" t="s">
        <v>92</v>
      </c>
      <c r="N15" s="38" t="s">
        <v>26</v>
      </c>
      <c r="O15" s="37">
        <v>44826.0</v>
      </c>
      <c r="P15" s="38" t="s">
        <v>278</v>
      </c>
      <c r="Q15" s="108" t="s">
        <v>92</v>
      </c>
      <c r="R15" s="38" t="s">
        <v>56</v>
      </c>
      <c r="S15" s="37">
        <v>44827.0</v>
      </c>
      <c r="T15" s="38" t="s">
        <v>278</v>
      </c>
      <c r="U15" s="108" t="s">
        <v>92</v>
      </c>
      <c r="V15" s="38" t="s">
        <v>57</v>
      </c>
      <c r="W15" s="37">
        <v>44828.0</v>
      </c>
      <c r="X15" s="38" t="s">
        <v>278</v>
      </c>
      <c r="Y15" s="108" t="s">
        <v>92</v>
      </c>
      <c r="Z15" s="275" t="s">
        <v>93</v>
      </c>
      <c r="AA15" s="37">
        <v>44829.0</v>
      </c>
      <c r="AB15" s="38" t="s">
        <v>531</v>
      </c>
      <c r="AC15" s="108" t="s">
        <v>532</v>
      </c>
    </row>
    <row r="16">
      <c r="A16" s="35" t="s">
        <v>403</v>
      </c>
      <c r="B16" s="41" t="s">
        <v>33</v>
      </c>
      <c r="C16" s="37">
        <v>44824.0</v>
      </c>
      <c r="D16" s="38" t="s">
        <v>47</v>
      </c>
      <c r="E16" s="108" t="s">
        <v>318</v>
      </c>
      <c r="F16" s="38" t="s">
        <v>46</v>
      </c>
      <c r="G16" s="37">
        <v>44825.0</v>
      </c>
      <c r="H16" s="38" t="s">
        <v>47</v>
      </c>
      <c r="I16" s="108" t="s">
        <v>318</v>
      </c>
      <c r="J16" s="38" t="s">
        <v>36</v>
      </c>
      <c r="K16" s="37">
        <v>44826.0</v>
      </c>
      <c r="L16" s="38" t="s">
        <v>25</v>
      </c>
      <c r="M16" s="108" t="s">
        <v>25</v>
      </c>
      <c r="N16" s="38" t="s">
        <v>37</v>
      </c>
      <c r="O16" s="37">
        <v>44827.0</v>
      </c>
      <c r="P16" s="38" t="s">
        <v>47</v>
      </c>
      <c r="Q16" s="108" t="s">
        <v>318</v>
      </c>
      <c r="R16" s="38" t="s">
        <v>40</v>
      </c>
      <c r="S16" s="37">
        <v>44828.0</v>
      </c>
      <c r="T16" s="38" t="s">
        <v>281</v>
      </c>
      <c r="U16" s="108" t="s">
        <v>101</v>
      </c>
      <c r="V16" s="38" t="s">
        <v>43</v>
      </c>
      <c r="W16" s="37">
        <v>44829.0</v>
      </c>
      <c r="X16" s="38" t="s">
        <v>281</v>
      </c>
      <c r="Y16" s="108" t="s">
        <v>101</v>
      </c>
      <c r="Z16" s="38" t="s">
        <v>44</v>
      </c>
      <c r="AA16" s="37">
        <v>44830.0</v>
      </c>
      <c r="AB16" s="38" t="s">
        <v>25</v>
      </c>
      <c r="AC16" s="108" t="s">
        <v>25</v>
      </c>
    </row>
    <row r="17">
      <c r="A17" s="109" t="s">
        <v>54</v>
      </c>
      <c r="B17" s="41" t="s">
        <v>1053</v>
      </c>
      <c r="C17" s="37">
        <v>44823.0</v>
      </c>
      <c r="D17" s="38" t="s">
        <v>278</v>
      </c>
      <c r="E17" s="108" t="s">
        <v>92</v>
      </c>
      <c r="F17" s="38" t="s">
        <v>22</v>
      </c>
      <c r="G17" s="37">
        <v>44825.0</v>
      </c>
      <c r="H17" s="38" t="s">
        <v>278</v>
      </c>
      <c r="I17" s="108" t="s">
        <v>92</v>
      </c>
      <c r="J17" s="38" t="s">
        <v>36</v>
      </c>
      <c r="K17" s="37">
        <v>44826.0</v>
      </c>
      <c r="L17" s="38" t="s">
        <v>128</v>
      </c>
      <c r="M17" s="108" t="s">
        <v>202</v>
      </c>
      <c r="N17" s="38" t="s">
        <v>37</v>
      </c>
      <c r="O17" s="37">
        <v>44827.0</v>
      </c>
      <c r="P17" s="38" t="s">
        <v>25</v>
      </c>
      <c r="Q17" s="108" t="s">
        <v>25</v>
      </c>
      <c r="R17" s="38" t="s">
        <v>40</v>
      </c>
      <c r="S17" s="37">
        <v>44828.0</v>
      </c>
      <c r="T17" s="38" t="s">
        <v>499</v>
      </c>
      <c r="U17" s="108" t="s">
        <v>499</v>
      </c>
      <c r="V17" s="38" t="s">
        <v>43</v>
      </c>
      <c r="W17" s="37">
        <v>44829.0</v>
      </c>
      <c r="X17" s="38" t="s">
        <v>47</v>
      </c>
      <c r="Y17" s="108" t="s">
        <v>318</v>
      </c>
      <c r="Z17" s="38" t="s">
        <v>44</v>
      </c>
      <c r="AA17" s="37">
        <v>44830.0</v>
      </c>
      <c r="AB17" s="38" t="s">
        <v>128</v>
      </c>
      <c r="AC17" s="108" t="s">
        <v>202</v>
      </c>
    </row>
    <row r="18">
      <c r="A18" s="109" t="s">
        <v>69</v>
      </c>
      <c r="B18" s="41" t="s">
        <v>33</v>
      </c>
      <c r="C18" s="37">
        <v>44824.0</v>
      </c>
      <c r="D18" s="38" t="s">
        <v>201</v>
      </c>
      <c r="E18" s="108" t="s">
        <v>535</v>
      </c>
      <c r="F18" s="38" t="s">
        <v>46</v>
      </c>
      <c r="G18" s="37">
        <v>44825.0</v>
      </c>
      <c r="H18" s="38" t="s">
        <v>201</v>
      </c>
      <c r="I18" s="108" t="s">
        <v>535</v>
      </c>
      <c r="J18" s="38" t="s">
        <v>36</v>
      </c>
      <c r="K18" s="37">
        <v>44826.0</v>
      </c>
      <c r="L18" s="38" t="s">
        <v>201</v>
      </c>
      <c r="M18" s="108" t="s">
        <v>535</v>
      </c>
      <c r="N18" s="38" t="s">
        <v>37</v>
      </c>
      <c r="O18" s="37">
        <v>44827.0</v>
      </c>
      <c r="P18" s="38" t="s">
        <v>201</v>
      </c>
      <c r="Q18" s="108" t="s">
        <v>535</v>
      </c>
      <c r="R18" s="38" t="s">
        <v>40</v>
      </c>
      <c r="S18" s="37">
        <v>44828.0</v>
      </c>
      <c r="T18" s="38" t="s">
        <v>47</v>
      </c>
      <c r="U18" s="108" t="s">
        <v>318</v>
      </c>
      <c r="V18" s="38" t="s">
        <v>43</v>
      </c>
      <c r="W18" s="37">
        <v>44829.0</v>
      </c>
      <c r="X18" s="38" t="s">
        <v>25</v>
      </c>
      <c r="Y18" s="108" t="s">
        <v>25</v>
      </c>
      <c r="Z18" s="38" t="s">
        <v>44</v>
      </c>
      <c r="AA18" s="37">
        <v>44830.0</v>
      </c>
      <c r="AB18" s="38" t="s">
        <v>1054</v>
      </c>
      <c r="AC18" s="108" t="s">
        <v>166</v>
      </c>
    </row>
    <row r="19">
      <c r="A19" s="35"/>
      <c r="B19" s="361"/>
      <c r="C19" s="361"/>
      <c r="D19" s="362"/>
      <c r="E19" s="362"/>
      <c r="F19" s="38"/>
      <c r="G19" s="124"/>
      <c r="H19" s="124"/>
      <c r="I19" s="124"/>
      <c r="J19" s="124"/>
      <c r="K19" s="124"/>
      <c r="L19" s="124"/>
      <c r="M19" s="124"/>
      <c r="N19" s="7"/>
      <c r="O19" s="366"/>
      <c r="P19" s="7"/>
      <c r="Q19" s="124"/>
      <c r="R19" s="108"/>
      <c r="S19" s="364"/>
      <c r="T19" s="108"/>
      <c r="U19" s="108"/>
      <c r="V19" s="7"/>
      <c r="W19" s="7"/>
      <c r="X19" s="7"/>
      <c r="Y19" s="124"/>
      <c r="Z19" s="7"/>
      <c r="AA19" s="7"/>
      <c r="AB19" s="7"/>
      <c r="AC19" s="124"/>
    </row>
    <row r="20">
      <c r="A20" s="35"/>
      <c r="B20" s="361"/>
      <c r="C20" s="361"/>
      <c r="D20" s="362"/>
      <c r="E20" s="362"/>
      <c r="F20" s="124"/>
      <c r="G20" s="124"/>
      <c r="H20" s="124"/>
      <c r="I20" s="365" t="s">
        <v>1055</v>
      </c>
      <c r="J20" s="124"/>
      <c r="K20" s="124"/>
      <c r="L20" s="124"/>
      <c r="M20" s="124"/>
      <c r="N20" s="7"/>
      <c r="O20" s="366"/>
      <c r="P20" s="7"/>
      <c r="Q20" s="124"/>
      <c r="R20" s="7"/>
      <c r="S20" s="7"/>
      <c r="T20" s="367"/>
      <c r="U20" s="367"/>
      <c r="V20" s="7"/>
      <c r="W20" s="7"/>
      <c r="X20" s="7"/>
      <c r="Y20" s="124"/>
      <c r="Z20" s="7"/>
      <c r="AA20" s="7"/>
      <c r="AB20" s="7"/>
      <c r="AC20" s="124"/>
    </row>
    <row r="21">
      <c r="A21" s="368"/>
      <c r="B21" s="361"/>
      <c r="C21" s="361"/>
      <c r="D21" s="6" t="s">
        <v>23</v>
      </c>
      <c r="E21" s="4"/>
      <c r="F21" s="124"/>
      <c r="G21" s="124"/>
      <c r="H21" s="124"/>
      <c r="I21" s="124"/>
      <c r="J21" s="124"/>
      <c r="K21" s="124"/>
      <c r="L21" s="7"/>
      <c r="M21" s="124"/>
      <c r="N21" s="7"/>
      <c r="O21" s="7"/>
      <c r="P21" s="7"/>
      <c r="Q21" s="124"/>
      <c r="R21" s="7"/>
      <c r="S21" s="7"/>
      <c r="T21" s="6" t="s">
        <v>23</v>
      </c>
      <c r="U21" s="4"/>
      <c r="V21" s="7"/>
      <c r="W21" s="7"/>
      <c r="X21" s="7"/>
      <c r="Y21" s="124"/>
      <c r="Z21" s="7"/>
      <c r="AA21" s="7"/>
      <c r="AB21" s="7"/>
      <c r="AC21" s="124"/>
    </row>
    <row r="22">
      <c r="A22" s="7"/>
      <c r="B22" s="350"/>
      <c r="C22" s="350"/>
      <c r="D22" s="124"/>
      <c r="E22" s="351">
        <v>44774.0</v>
      </c>
      <c r="F22" s="124"/>
      <c r="G22" s="124"/>
      <c r="H22" s="124"/>
      <c r="I22" s="351">
        <v>44775.0</v>
      </c>
      <c r="J22" s="124"/>
      <c r="K22" s="124"/>
      <c r="L22" s="124"/>
      <c r="M22" s="351">
        <v>44776.0</v>
      </c>
      <c r="N22" s="124"/>
      <c r="O22" s="124"/>
      <c r="P22" s="124"/>
      <c r="Q22" s="351">
        <v>44777.0</v>
      </c>
      <c r="R22" s="124"/>
      <c r="S22" s="124"/>
      <c r="T22" s="124"/>
      <c r="U22" s="351">
        <v>44778.0</v>
      </c>
      <c r="V22" s="124"/>
      <c r="W22" s="124"/>
      <c r="X22" s="124"/>
      <c r="Y22" s="351">
        <v>44779.0</v>
      </c>
      <c r="Z22" s="124"/>
      <c r="AA22" s="124"/>
      <c r="AB22" s="124"/>
      <c r="AC22" s="351">
        <v>44780.0</v>
      </c>
    </row>
    <row r="23">
      <c r="A23" s="107"/>
      <c r="B23" s="26"/>
      <c r="C23" s="26"/>
      <c r="D23" s="26" t="s">
        <v>2</v>
      </c>
      <c r="E23" s="26" t="s">
        <v>3</v>
      </c>
      <c r="F23" s="26"/>
      <c r="G23" s="26"/>
      <c r="H23" s="26" t="s">
        <v>2</v>
      </c>
      <c r="I23" s="26" t="s">
        <v>7</v>
      </c>
      <c r="J23" s="26"/>
      <c r="K23" s="26"/>
      <c r="L23" s="26" t="s">
        <v>2</v>
      </c>
      <c r="M23" s="26" t="s">
        <v>8</v>
      </c>
      <c r="N23" s="26"/>
      <c r="O23" s="26"/>
      <c r="P23" s="26" t="s">
        <v>2</v>
      </c>
      <c r="Q23" s="26" t="s">
        <v>9</v>
      </c>
      <c r="R23" s="26"/>
      <c r="S23" s="26"/>
      <c r="T23" s="26" t="s">
        <v>2</v>
      </c>
      <c r="U23" s="26" t="s">
        <v>10</v>
      </c>
      <c r="V23" s="26"/>
      <c r="W23" s="26"/>
      <c r="X23" s="26" t="s">
        <v>2</v>
      </c>
      <c r="Y23" s="26" t="s">
        <v>11</v>
      </c>
      <c r="Z23" s="26"/>
      <c r="AA23" s="26"/>
      <c r="AB23" s="26" t="s">
        <v>2</v>
      </c>
      <c r="AC23" s="26" t="s">
        <v>12</v>
      </c>
    </row>
    <row r="24">
      <c r="A24" s="35" t="s">
        <v>123</v>
      </c>
      <c r="B24" s="38" t="s">
        <v>536</v>
      </c>
      <c r="C24" s="37">
        <v>44824.0</v>
      </c>
      <c r="D24" s="369" t="s">
        <v>1056</v>
      </c>
      <c r="E24" s="354" t="s">
        <v>1057</v>
      </c>
      <c r="F24" s="369" t="s">
        <v>131</v>
      </c>
      <c r="G24" s="37">
        <v>44825.0</v>
      </c>
      <c r="H24" s="352" t="s">
        <v>25</v>
      </c>
      <c r="I24" s="353" t="s">
        <v>25</v>
      </c>
      <c r="J24" s="369" t="s">
        <v>64</v>
      </c>
      <c r="K24" s="37">
        <v>44826.0</v>
      </c>
      <c r="L24" s="369" t="s">
        <v>537</v>
      </c>
      <c r="M24" s="354" t="s">
        <v>538</v>
      </c>
      <c r="N24" s="369" t="s">
        <v>67</v>
      </c>
      <c r="O24" s="37">
        <v>44827.0</v>
      </c>
      <c r="P24" s="369" t="s">
        <v>537</v>
      </c>
      <c r="Q24" s="354" t="s">
        <v>538</v>
      </c>
      <c r="R24" s="369" t="s">
        <v>78</v>
      </c>
      <c r="S24" s="37">
        <v>44828.0</v>
      </c>
      <c r="T24" s="369" t="s">
        <v>537</v>
      </c>
      <c r="U24" s="354" t="s">
        <v>538</v>
      </c>
      <c r="V24" s="369" t="s">
        <v>79</v>
      </c>
      <c r="W24" s="37">
        <v>44829.0</v>
      </c>
      <c r="X24" s="369" t="s">
        <v>537</v>
      </c>
      <c r="Y24" s="354" t="s">
        <v>538</v>
      </c>
      <c r="Z24" s="369" t="s">
        <v>27</v>
      </c>
      <c r="AA24" s="37">
        <v>44830.0</v>
      </c>
      <c r="AB24" s="352" t="s">
        <v>25</v>
      </c>
      <c r="AC24" s="353" t="s">
        <v>25</v>
      </c>
    </row>
    <row r="25">
      <c r="A25" s="35" t="s">
        <v>501</v>
      </c>
      <c r="B25" s="275" t="s">
        <v>33</v>
      </c>
      <c r="C25" s="37">
        <v>44824.0</v>
      </c>
      <c r="D25" s="352" t="s">
        <v>25</v>
      </c>
      <c r="E25" s="353" t="s">
        <v>25</v>
      </c>
      <c r="F25" s="38" t="s">
        <v>46</v>
      </c>
      <c r="G25" s="37">
        <v>44825.0</v>
      </c>
      <c r="H25" s="369" t="s">
        <v>1058</v>
      </c>
      <c r="I25" s="354" t="s">
        <v>1059</v>
      </c>
      <c r="J25" s="38" t="s">
        <v>36</v>
      </c>
      <c r="K25" s="37">
        <v>44826.0</v>
      </c>
      <c r="L25" s="369" t="s">
        <v>539</v>
      </c>
      <c r="M25" s="354" t="s">
        <v>125</v>
      </c>
      <c r="N25" s="38" t="s">
        <v>37</v>
      </c>
      <c r="O25" s="37">
        <v>44827.0</v>
      </c>
      <c r="P25" s="369" t="s">
        <v>539</v>
      </c>
      <c r="Q25" s="354" t="s">
        <v>125</v>
      </c>
      <c r="R25" s="370" t="s">
        <v>40</v>
      </c>
      <c r="S25" s="37">
        <v>44828.0</v>
      </c>
      <c r="T25" s="369" t="s">
        <v>539</v>
      </c>
      <c r="U25" s="354" t="s">
        <v>125</v>
      </c>
      <c r="V25" s="370" t="s">
        <v>43</v>
      </c>
      <c r="W25" s="37">
        <v>44829.0</v>
      </c>
      <c r="X25" s="369" t="s">
        <v>539</v>
      </c>
      <c r="Y25" s="354" t="s">
        <v>125</v>
      </c>
      <c r="Z25" s="38" t="s">
        <v>44</v>
      </c>
      <c r="AA25" s="37">
        <v>44830.0</v>
      </c>
      <c r="AB25" s="369" t="s">
        <v>539</v>
      </c>
      <c r="AC25" s="354" t="s">
        <v>125</v>
      </c>
    </row>
    <row r="26">
      <c r="A26" s="67" t="s">
        <v>52</v>
      </c>
      <c r="B26" s="371" t="s">
        <v>62</v>
      </c>
      <c r="C26" s="146">
        <v>44825.0</v>
      </c>
      <c r="D26" s="371" t="s">
        <v>1060</v>
      </c>
      <c r="E26" s="371" t="s">
        <v>1061</v>
      </c>
      <c r="F26" s="371" t="s">
        <v>46</v>
      </c>
      <c r="G26" s="146">
        <v>44825.0</v>
      </c>
      <c r="H26" s="371" t="s">
        <v>1062</v>
      </c>
      <c r="I26" s="371" t="s">
        <v>1063</v>
      </c>
    </row>
    <row r="27">
      <c r="A27" s="67" t="s">
        <v>45</v>
      </c>
      <c r="B27" s="363" t="s">
        <v>33</v>
      </c>
      <c r="C27" s="146">
        <v>44824.0</v>
      </c>
      <c r="D27" s="371" t="s">
        <v>539</v>
      </c>
      <c r="E27" s="371" t="s">
        <v>125</v>
      </c>
      <c r="F27" s="371" t="s">
        <v>131</v>
      </c>
      <c r="G27" s="146">
        <v>44825.0</v>
      </c>
      <c r="H27" s="371" t="s">
        <v>539</v>
      </c>
      <c r="I27" s="371" t="s">
        <v>125</v>
      </c>
    </row>
    <row r="28">
      <c r="A28" s="73"/>
    </row>
    <row r="32">
      <c r="H32" s="68" t="s">
        <v>1</v>
      </c>
      <c r="I32" s="68">
        <v>53.0</v>
      </c>
    </row>
    <row r="33">
      <c r="H33" s="68" t="s">
        <v>547</v>
      </c>
      <c r="I33" s="68">
        <v>21.0</v>
      </c>
    </row>
    <row r="34">
      <c r="H34" s="68" t="s">
        <v>31</v>
      </c>
    </row>
    <row r="35">
      <c r="H35" s="68" t="s">
        <v>23</v>
      </c>
      <c r="I35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21:E21"/>
    <mergeCell ref="T21:U21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44816.0</v>
      </c>
      <c r="D4" s="352" t="s">
        <v>523</v>
      </c>
      <c r="E4" s="353" t="s">
        <v>524</v>
      </c>
      <c r="F4" s="275" t="s">
        <v>22</v>
      </c>
      <c r="G4" s="37">
        <v>44817.0</v>
      </c>
      <c r="H4" s="352" t="s">
        <v>523</v>
      </c>
      <c r="I4" s="354" t="s">
        <v>524</v>
      </c>
      <c r="J4" s="38" t="s">
        <v>24</v>
      </c>
      <c r="K4" s="37">
        <v>44818.0</v>
      </c>
      <c r="L4" s="352" t="s">
        <v>523</v>
      </c>
      <c r="M4" s="354" t="s">
        <v>524</v>
      </c>
      <c r="N4" s="275" t="s">
        <v>26</v>
      </c>
      <c r="O4" s="37">
        <v>44819.0</v>
      </c>
      <c r="P4" s="352" t="s">
        <v>525</v>
      </c>
      <c r="Q4" s="354" t="s">
        <v>526</v>
      </c>
      <c r="R4" s="275" t="s">
        <v>56</v>
      </c>
      <c r="S4" s="37">
        <v>44820.0</v>
      </c>
      <c r="T4" s="352" t="s">
        <v>525</v>
      </c>
      <c r="U4" s="354" t="s">
        <v>526</v>
      </c>
      <c r="V4" s="275" t="s">
        <v>57</v>
      </c>
      <c r="W4" s="37">
        <v>44821.0</v>
      </c>
      <c r="X4" s="352" t="s">
        <v>525</v>
      </c>
      <c r="Y4" s="354" t="s">
        <v>526</v>
      </c>
      <c r="Z4" s="275" t="s">
        <v>93</v>
      </c>
      <c r="AA4" s="37">
        <v>44822.0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44817.0</v>
      </c>
      <c r="D5" s="352" t="s">
        <v>166</v>
      </c>
      <c r="E5" s="353" t="s">
        <v>166</v>
      </c>
      <c r="F5" s="275" t="s">
        <v>46</v>
      </c>
      <c r="G5" s="37">
        <v>44818.0</v>
      </c>
      <c r="H5" s="352" t="s">
        <v>23</v>
      </c>
      <c r="I5" s="353" t="s">
        <v>23</v>
      </c>
      <c r="J5" s="38" t="s">
        <v>36</v>
      </c>
      <c r="K5" s="37">
        <v>44819.0</v>
      </c>
      <c r="L5" s="352" t="s">
        <v>23</v>
      </c>
      <c r="M5" s="353" t="s">
        <v>23</v>
      </c>
      <c r="N5" s="275" t="s">
        <v>37</v>
      </c>
      <c r="O5" s="37">
        <v>44820.0</v>
      </c>
      <c r="P5" s="352" t="s">
        <v>465</v>
      </c>
      <c r="Q5" s="354" t="s">
        <v>466</v>
      </c>
      <c r="R5" s="275" t="s">
        <v>40</v>
      </c>
      <c r="S5" s="37">
        <v>44821.0</v>
      </c>
      <c r="T5" s="352" t="s">
        <v>527</v>
      </c>
      <c r="U5" s="354" t="s">
        <v>528</v>
      </c>
      <c r="V5" s="275" t="s">
        <v>43</v>
      </c>
      <c r="W5" s="37">
        <v>44822.0</v>
      </c>
      <c r="X5" s="352" t="s">
        <v>527</v>
      </c>
      <c r="Y5" s="354" t="s">
        <v>528</v>
      </c>
      <c r="Z5" s="275" t="s">
        <v>44</v>
      </c>
      <c r="AA5" s="37">
        <v>44823.0</v>
      </c>
      <c r="AB5" s="38" t="s">
        <v>25</v>
      </c>
      <c r="AC5" s="108" t="s">
        <v>25</v>
      </c>
    </row>
    <row r="6">
      <c r="A6" s="355" t="s">
        <v>52</v>
      </c>
      <c r="B6" s="363" t="s">
        <v>19</v>
      </c>
      <c r="C6" s="146">
        <v>44817.0</v>
      </c>
      <c r="D6" s="374" t="s">
        <v>1064</v>
      </c>
      <c r="E6" s="374" t="s">
        <v>1065</v>
      </c>
      <c r="F6" s="765"/>
      <c r="G6" s="765"/>
      <c r="H6" s="765"/>
      <c r="I6" s="765"/>
      <c r="J6" s="108"/>
      <c r="K6" s="364"/>
      <c r="L6" s="353"/>
      <c r="M6" s="354"/>
      <c r="N6" s="7"/>
      <c r="O6" s="7"/>
      <c r="P6" s="352"/>
      <c r="Q6" s="354"/>
      <c r="R6" s="7"/>
      <c r="S6" s="7"/>
      <c r="T6" s="140"/>
      <c r="U6" s="140"/>
      <c r="V6" s="7"/>
      <c r="W6" s="7"/>
      <c r="X6" s="7"/>
      <c r="Y6" s="124"/>
      <c r="Z6" s="7"/>
      <c r="AA6" s="7"/>
      <c r="AB6" s="7"/>
      <c r="AC6" s="124"/>
    </row>
    <row r="7">
      <c r="A7" s="355"/>
      <c r="B7" s="766"/>
      <c r="C7" s="766"/>
      <c r="D7" s="767"/>
      <c r="E7" s="768"/>
      <c r="F7" s="765"/>
      <c r="G7" s="765"/>
      <c r="H7" s="765"/>
      <c r="I7" s="765"/>
      <c r="J7" s="108"/>
      <c r="K7" s="364"/>
      <c r="L7" s="353"/>
      <c r="M7" s="354"/>
      <c r="N7" s="7"/>
      <c r="O7" s="7"/>
      <c r="P7" s="352"/>
      <c r="Q7" s="354"/>
      <c r="R7" s="7"/>
      <c r="S7" s="7"/>
      <c r="T7" s="140"/>
      <c r="U7" s="140"/>
      <c r="V7" s="7"/>
      <c r="W7" s="7"/>
      <c r="X7" s="7"/>
      <c r="Y7" s="124"/>
      <c r="Z7" s="7"/>
      <c r="AA7" s="7"/>
      <c r="AB7" s="7"/>
      <c r="AC7" s="124"/>
    </row>
    <row r="8">
      <c r="A8" s="356"/>
      <c r="B8" s="357"/>
      <c r="C8" s="357"/>
      <c r="D8" s="6" t="s">
        <v>499</v>
      </c>
      <c r="E8" s="4"/>
      <c r="F8" s="124"/>
      <c r="G8" s="124"/>
      <c r="H8" s="124"/>
      <c r="I8" s="124"/>
      <c r="J8" s="124"/>
      <c r="K8" s="124"/>
      <c r="L8" s="7"/>
      <c r="M8" s="124"/>
      <c r="N8" s="7"/>
      <c r="O8" s="7"/>
      <c r="P8" s="352"/>
      <c r="Q8" s="354"/>
      <c r="R8" s="7"/>
      <c r="S8" s="7"/>
      <c r="T8" s="6" t="s">
        <v>499</v>
      </c>
      <c r="U8" s="4"/>
      <c r="V8" s="7"/>
      <c r="W8" s="7"/>
      <c r="X8" s="7"/>
      <c r="Y8" s="124"/>
      <c r="Z8" s="7"/>
      <c r="AA8" s="7"/>
      <c r="AB8" s="7"/>
      <c r="AC8" s="124"/>
    </row>
    <row r="9">
      <c r="A9" s="7"/>
      <c r="B9" s="350"/>
      <c r="C9" s="350"/>
      <c r="D9" s="124"/>
      <c r="E9" s="351">
        <v>44774.0</v>
      </c>
      <c r="F9" s="124"/>
      <c r="G9" s="124"/>
      <c r="H9" s="124"/>
      <c r="I9" s="351">
        <v>44775.0</v>
      </c>
      <c r="J9" s="124"/>
      <c r="K9" s="124"/>
      <c r="L9" s="124"/>
      <c r="M9" s="351">
        <v>44776.0</v>
      </c>
      <c r="N9" s="124"/>
      <c r="O9" s="124"/>
      <c r="P9" s="124"/>
      <c r="Q9" s="351">
        <v>44777.0</v>
      </c>
      <c r="R9" s="124"/>
      <c r="S9" s="124"/>
      <c r="T9" s="124"/>
      <c r="U9" s="351">
        <v>44778.0</v>
      </c>
      <c r="V9" s="124"/>
      <c r="W9" s="124"/>
      <c r="X9" s="124"/>
      <c r="Y9" s="351">
        <v>44779.0</v>
      </c>
      <c r="Z9" s="124"/>
      <c r="AA9" s="124"/>
      <c r="AB9" s="124"/>
      <c r="AC9" s="351">
        <v>44780.0</v>
      </c>
    </row>
    <row r="10">
      <c r="A10" s="123"/>
      <c r="B10" s="25"/>
      <c r="C10" s="25"/>
      <c r="D10" s="26" t="s">
        <v>2</v>
      </c>
      <c r="E10" s="26" t="s">
        <v>3</v>
      </c>
      <c r="F10" s="26"/>
      <c r="G10" s="26"/>
      <c r="H10" s="26" t="s">
        <v>2</v>
      </c>
      <c r="I10" s="26" t="s">
        <v>7</v>
      </c>
      <c r="J10" s="26"/>
      <c r="K10" s="26"/>
      <c r="L10" s="26" t="s">
        <v>2</v>
      </c>
      <c r="M10" s="26" t="s">
        <v>8</v>
      </c>
      <c r="N10" s="26"/>
      <c r="O10" s="26"/>
      <c r="P10" s="26" t="s">
        <v>2</v>
      </c>
      <c r="Q10" s="26" t="s">
        <v>9</v>
      </c>
      <c r="R10" s="26"/>
      <c r="S10" s="26"/>
      <c r="T10" s="26" t="s">
        <v>2</v>
      </c>
      <c r="U10" s="26" t="s">
        <v>10</v>
      </c>
      <c r="V10" s="26"/>
      <c r="W10" s="26"/>
      <c r="X10" s="26" t="s">
        <v>2</v>
      </c>
      <c r="Y10" s="26" t="s">
        <v>11</v>
      </c>
      <c r="Z10" s="26"/>
      <c r="AA10" s="26"/>
      <c r="AB10" s="26" t="s">
        <v>2</v>
      </c>
      <c r="AC10" s="26" t="s">
        <v>12</v>
      </c>
    </row>
    <row r="11">
      <c r="A11" s="35" t="s">
        <v>52</v>
      </c>
      <c r="B11" s="41" t="s">
        <v>1053</v>
      </c>
      <c r="C11" s="37">
        <v>44816.0</v>
      </c>
      <c r="D11" s="38" t="s">
        <v>1</v>
      </c>
      <c r="E11" s="108" t="s">
        <v>1</v>
      </c>
      <c r="F11" s="38" t="s">
        <v>22</v>
      </c>
      <c r="G11" s="37">
        <v>44817.0</v>
      </c>
      <c r="H11" s="38" t="s">
        <v>85</v>
      </c>
      <c r="I11" s="108" t="s">
        <v>85</v>
      </c>
      <c r="J11" s="38" t="s">
        <v>36</v>
      </c>
      <c r="K11" s="37">
        <v>44819.0</v>
      </c>
      <c r="L11" s="38" t="s">
        <v>1066</v>
      </c>
      <c r="M11" s="108" t="s">
        <v>1067</v>
      </c>
      <c r="N11" s="38" t="s">
        <v>37</v>
      </c>
      <c r="O11" s="37">
        <v>44820.0</v>
      </c>
      <c r="P11" s="38" t="s">
        <v>1066</v>
      </c>
      <c r="Q11" s="108" t="s">
        <v>1067</v>
      </c>
      <c r="R11" s="38" t="s">
        <v>40</v>
      </c>
      <c r="S11" s="37">
        <v>44821.0</v>
      </c>
      <c r="T11" s="38" t="s">
        <v>1066</v>
      </c>
      <c r="U11" s="108" t="s">
        <v>1067</v>
      </c>
      <c r="V11" s="275" t="s">
        <v>43</v>
      </c>
      <c r="W11" s="37">
        <v>44822.0</v>
      </c>
      <c r="X11" s="38" t="s">
        <v>25</v>
      </c>
      <c r="Y11" s="108" t="s">
        <v>25</v>
      </c>
      <c r="Z11" s="38" t="s">
        <v>44</v>
      </c>
      <c r="AA11" s="37">
        <v>44823.0</v>
      </c>
      <c r="AB11" s="594" t="s">
        <v>465</v>
      </c>
      <c r="AC11" s="594" t="s">
        <v>466</v>
      </c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44774.0</v>
      </c>
      <c r="F13" s="124"/>
      <c r="G13" s="124"/>
      <c r="H13" s="124"/>
      <c r="I13" s="351">
        <v>44775.0</v>
      </c>
      <c r="J13" s="124"/>
      <c r="K13" s="124"/>
      <c r="L13" s="124"/>
      <c r="M13" s="351">
        <v>44776.0</v>
      </c>
      <c r="N13" s="124"/>
      <c r="O13" s="124"/>
      <c r="P13" s="124"/>
      <c r="Q13" s="351">
        <v>44777.0</v>
      </c>
      <c r="R13" s="124"/>
      <c r="S13" s="124"/>
      <c r="T13" s="124"/>
      <c r="U13" s="351">
        <v>44778.0</v>
      </c>
      <c r="V13" s="124"/>
      <c r="W13" s="124"/>
      <c r="X13" s="124"/>
      <c r="Y13" s="351">
        <v>44779.0</v>
      </c>
      <c r="Z13" s="124"/>
      <c r="AA13" s="124"/>
      <c r="AB13" s="124"/>
      <c r="AC13" s="351">
        <v>44780.0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54</v>
      </c>
      <c r="B15" s="41" t="s">
        <v>1053</v>
      </c>
      <c r="C15" s="37">
        <v>44816.0</v>
      </c>
      <c r="D15" s="38" t="s">
        <v>278</v>
      </c>
      <c r="E15" s="108" t="s">
        <v>92</v>
      </c>
      <c r="F15" s="38" t="s">
        <v>22</v>
      </c>
      <c r="G15" s="37">
        <v>44817.0</v>
      </c>
      <c r="H15" s="38" t="s">
        <v>25</v>
      </c>
      <c r="I15" s="108" t="s">
        <v>25</v>
      </c>
      <c r="J15" s="38" t="s">
        <v>24</v>
      </c>
      <c r="K15" s="37">
        <v>44818.0</v>
      </c>
      <c r="L15" s="38" t="s">
        <v>278</v>
      </c>
      <c r="M15" s="108" t="s">
        <v>92</v>
      </c>
      <c r="N15" s="38" t="s">
        <v>26</v>
      </c>
      <c r="O15" s="37">
        <v>44819.0</v>
      </c>
      <c r="P15" s="38" t="s">
        <v>278</v>
      </c>
      <c r="Q15" s="108" t="s">
        <v>92</v>
      </c>
      <c r="R15" s="38" t="s">
        <v>56</v>
      </c>
      <c r="S15" s="37">
        <v>44820.0</v>
      </c>
      <c r="T15" s="38" t="s">
        <v>278</v>
      </c>
      <c r="U15" s="108" t="s">
        <v>92</v>
      </c>
      <c r="V15" s="38" t="s">
        <v>57</v>
      </c>
      <c r="W15" s="37">
        <v>44821.0</v>
      </c>
      <c r="X15" s="38" t="s">
        <v>278</v>
      </c>
      <c r="Y15" s="108" t="s">
        <v>92</v>
      </c>
      <c r="Z15" s="275" t="s">
        <v>93</v>
      </c>
      <c r="AA15" s="37">
        <v>44822.0</v>
      </c>
      <c r="AB15" s="38" t="s">
        <v>531</v>
      </c>
      <c r="AC15" s="108" t="s">
        <v>532</v>
      </c>
    </row>
    <row r="16">
      <c r="A16" s="35" t="s">
        <v>176</v>
      </c>
      <c r="B16" s="41" t="s">
        <v>33</v>
      </c>
      <c r="C16" s="37">
        <v>44817.0</v>
      </c>
      <c r="D16" s="38" t="s">
        <v>47</v>
      </c>
      <c r="E16" s="108" t="s">
        <v>318</v>
      </c>
      <c r="F16" s="38" t="s">
        <v>46</v>
      </c>
      <c r="G16" s="37">
        <v>44818.0</v>
      </c>
      <c r="H16" s="38" t="s">
        <v>47</v>
      </c>
      <c r="I16" s="108" t="s">
        <v>318</v>
      </c>
      <c r="J16" s="38" t="s">
        <v>36</v>
      </c>
      <c r="K16" s="37">
        <v>44819.0</v>
      </c>
      <c r="L16" s="38" t="s">
        <v>47</v>
      </c>
      <c r="M16" s="108" t="s">
        <v>318</v>
      </c>
      <c r="N16" s="38" t="s">
        <v>37</v>
      </c>
      <c r="O16" s="37">
        <v>44820.0</v>
      </c>
      <c r="P16" s="38" t="s">
        <v>47</v>
      </c>
      <c r="Q16" s="108" t="s">
        <v>318</v>
      </c>
      <c r="R16" s="38" t="s">
        <v>40</v>
      </c>
      <c r="S16" s="37">
        <v>44821.0</v>
      </c>
      <c r="T16" s="38" t="s">
        <v>281</v>
      </c>
      <c r="U16" s="108" t="s">
        <v>101</v>
      </c>
      <c r="V16" s="38" t="s">
        <v>43</v>
      </c>
      <c r="W16" s="37">
        <v>44822.0</v>
      </c>
      <c r="X16" s="38" t="s">
        <v>281</v>
      </c>
      <c r="Y16" s="108" t="s">
        <v>101</v>
      </c>
      <c r="Z16" s="38" t="s">
        <v>44</v>
      </c>
      <c r="AA16" s="37">
        <v>44823.0</v>
      </c>
      <c r="AB16" s="38" t="s">
        <v>128</v>
      </c>
      <c r="AC16" s="108" t="s">
        <v>202</v>
      </c>
    </row>
    <row r="17">
      <c r="A17" s="35" t="s">
        <v>69</v>
      </c>
      <c r="B17" s="41" t="s">
        <v>33</v>
      </c>
      <c r="C17" s="37">
        <v>44817.0</v>
      </c>
      <c r="D17" s="38" t="s">
        <v>201</v>
      </c>
      <c r="E17" s="108" t="s">
        <v>535</v>
      </c>
      <c r="F17" s="38" t="s">
        <v>46</v>
      </c>
      <c r="G17" s="37">
        <v>44818.0</v>
      </c>
      <c r="H17" s="38" t="s">
        <v>201</v>
      </c>
      <c r="I17" s="108" t="s">
        <v>535</v>
      </c>
      <c r="J17" s="38" t="s">
        <v>36</v>
      </c>
      <c r="K17" s="37">
        <v>44819.0</v>
      </c>
      <c r="L17" s="38" t="s">
        <v>201</v>
      </c>
      <c r="M17" s="108" t="s">
        <v>535</v>
      </c>
      <c r="N17" s="38" t="s">
        <v>37</v>
      </c>
      <c r="O17" s="37">
        <v>44820.0</v>
      </c>
      <c r="P17" s="38" t="s">
        <v>201</v>
      </c>
      <c r="Q17" s="108" t="s">
        <v>535</v>
      </c>
      <c r="R17" s="38" t="s">
        <v>40</v>
      </c>
      <c r="S17" s="37">
        <v>44821.0</v>
      </c>
      <c r="T17" s="38" t="s">
        <v>47</v>
      </c>
      <c r="U17" s="108" t="s">
        <v>318</v>
      </c>
      <c r="V17" s="38" t="s">
        <v>43</v>
      </c>
      <c r="W17" s="37">
        <v>44822.0</v>
      </c>
      <c r="X17" s="38" t="s">
        <v>47</v>
      </c>
      <c r="Y17" s="108" t="s">
        <v>318</v>
      </c>
      <c r="Z17" s="38" t="s">
        <v>44</v>
      </c>
      <c r="AA17" s="37">
        <v>44823.0</v>
      </c>
      <c r="AB17" s="38" t="s">
        <v>25</v>
      </c>
      <c r="AC17" s="108" t="s">
        <v>25</v>
      </c>
    </row>
    <row r="18">
      <c r="A18" s="109" t="s">
        <v>52</v>
      </c>
      <c r="F18" s="40" t="s">
        <v>22</v>
      </c>
      <c r="G18" s="146">
        <v>44817.0</v>
      </c>
      <c r="H18" s="40" t="s">
        <v>278</v>
      </c>
      <c r="I18" s="40" t="s">
        <v>92</v>
      </c>
      <c r="J18" s="108"/>
      <c r="K18" s="364"/>
      <c r="L18" s="108"/>
      <c r="M18" s="108"/>
      <c r="N18" s="108"/>
      <c r="O18" s="364"/>
      <c r="P18" s="108"/>
      <c r="Q18" s="108"/>
      <c r="R18" s="108"/>
      <c r="S18" s="364"/>
      <c r="T18" s="108"/>
      <c r="U18" s="108"/>
      <c r="V18" s="38" t="s">
        <v>43</v>
      </c>
      <c r="W18" s="37">
        <v>44822.0</v>
      </c>
      <c r="X18" s="38" t="s">
        <v>25</v>
      </c>
      <c r="Y18" s="108" t="s">
        <v>25</v>
      </c>
      <c r="Z18" s="40" t="s">
        <v>44</v>
      </c>
      <c r="AA18" s="146">
        <v>44823.0</v>
      </c>
      <c r="AB18" s="481" t="s">
        <v>426</v>
      </c>
      <c r="AC18" s="481" t="s">
        <v>1068</v>
      </c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7"/>
      <c r="B20" s="350"/>
      <c r="C20" s="350"/>
      <c r="D20" s="124"/>
      <c r="E20" s="351">
        <v>44774.0</v>
      </c>
      <c r="F20" s="124"/>
      <c r="G20" s="124"/>
      <c r="H20" s="124"/>
      <c r="I20" s="351">
        <v>44775.0</v>
      </c>
      <c r="J20" s="124"/>
      <c r="K20" s="124"/>
      <c r="L20" s="124"/>
      <c r="M20" s="351">
        <v>44776.0</v>
      </c>
      <c r="N20" s="124"/>
      <c r="O20" s="124"/>
      <c r="P20" s="124"/>
      <c r="Q20" s="351">
        <v>44777.0</v>
      </c>
      <c r="R20" s="124"/>
      <c r="S20" s="124"/>
      <c r="T20" s="124"/>
      <c r="U20" s="351">
        <v>44778.0</v>
      </c>
      <c r="V20" s="124"/>
      <c r="W20" s="124"/>
      <c r="X20" s="124"/>
      <c r="Y20" s="351">
        <v>44779.0</v>
      </c>
      <c r="Z20" s="124"/>
      <c r="AA20" s="124"/>
      <c r="AB20" s="124"/>
      <c r="AC20" s="351">
        <v>44780.0</v>
      </c>
    </row>
    <row r="21">
      <c r="A21" s="107"/>
      <c r="B21" s="26"/>
      <c r="C21" s="26"/>
      <c r="D21" s="26" t="s">
        <v>2</v>
      </c>
      <c r="E21" s="26" t="s">
        <v>3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38" t="s">
        <v>536</v>
      </c>
      <c r="C22" s="37">
        <v>44817.0</v>
      </c>
      <c r="D22" s="369" t="s">
        <v>537</v>
      </c>
      <c r="E22" s="354" t="s">
        <v>538</v>
      </c>
      <c r="F22" s="369" t="s">
        <v>131</v>
      </c>
      <c r="G22" s="37">
        <v>44818.0</v>
      </c>
      <c r="H22" s="369" t="s">
        <v>537</v>
      </c>
      <c r="I22" s="354" t="s">
        <v>538</v>
      </c>
      <c r="J22" s="369" t="s">
        <v>64</v>
      </c>
      <c r="K22" s="37">
        <v>44819.0</v>
      </c>
      <c r="L22" s="38" t="s">
        <v>25</v>
      </c>
      <c r="M22" s="108" t="s">
        <v>25</v>
      </c>
      <c r="N22" s="369" t="s">
        <v>67</v>
      </c>
      <c r="O22" s="37">
        <v>44820.0</v>
      </c>
      <c r="P22" s="369" t="s">
        <v>537</v>
      </c>
      <c r="Q22" s="354" t="s">
        <v>538</v>
      </c>
      <c r="R22" s="369" t="s">
        <v>78</v>
      </c>
      <c r="S22" s="37">
        <v>44821.0</v>
      </c>
      <c r="T22" s="369" t="s">
        <v>537</v>
      </c>
      <c r="U22" s="354" t="s">
        <v>538</v>
      </c>
      <c r="V22" s="369" t="s">
        <v>79</v>
      </c>
      <c r="W22" s="37">
        <v>44822.0</v>
      </c>
      <c r="X22" s="369" t="s">
        <v>537</v>
      </c>
      <c r="Y22" s="354" t="s">
        <v>538</v>
      </c>
      <c r="Z22" s="369" t="s">
        <v>27</v>
      </c>
      <c r="AA22" s="37">
        <v>44823.0</v>
      </c>
      <c r="AB22" s="369" t="s">
        <v>537</v>
      </c>
      <c r="AC22" s="354" t="s">
        <v>538</v>
      </c>
    </row>
    <row r="23">
      <c r="A23" s="35" t="s">
        <v>501</v>
      </c>
      <c r="B23" s="275" t="s">
        <v>33</v>
      </c>
      <c r="C23" s="37">
        <v>44817.0</v>
      </c>
      <c r="D23" s="369" t="s">
        <v>539</v>
      </c>
      <c r="E23" s="369" t="s">
        <v>125</v>
      </c>
      <c r="F23" s="38" t="s">
        <v>46</v>
      </c>
      <c r="G23" s="37">
        <v>44818.0</v>
      </c>
      <c r="H23" s="38" t="s">
        <v>25</v>
      </c>
      <c r="I23" s="108" t="s">
        <v>25</v>
      </c>
      <c r="J23" s="38" t="s">
        <v>36</v>
      </c>
      <c r="K23" s="37">
        <v>44819.0</v>
      </c>
      <c r="L23" s="369" t="s">
        <v>539</v>
      </c>
      <c r="M23" s="354" t="s">
        <v>125</v>
      </c>
      <c r="N23" s="38" t="s">
        <v>37</v>
      </c>
      <c r="O23" s="37">
        <v>44820.0</v>
      </c>
      <c r="P23" s="369" t="s">
        <v>539</v>
      </c>
      <c r="Q23" s="354" t="s">
        <v>125</v>
      </c>
      <c r="R23" s="370" t="s">
        <v>40</v>
      </c>
      <c r="S23" s="37">
        <v>44821.0</v>
      </c>
      <c r="T23" s="369" t="s">
        <v>539</v>
      </c>
      <c r="U23" s="354" t="s">
        <v>125</v>
      </c>
      <c r="V23" s="370" t="s">
        <v>43</v>
      </c>
      <c r="W23" s="37">
        <v>44822.0</v>
      </c>
      <c r="X23" s="369" t="s">
        <v>539</v>
      </c>
      <c r="Y23" s="354" t="s">
        <v>125</v>
      </c>
      <c r="Z23" s="38" t="s">
        <v>44</v>
      </c>
      <c r="AA23" s="37">
        <v>44823.0</v>
      </c>
      <c r="AB23" s="369" t="s">
        <v>539</v>
      </c>
      <c r="AC23" s="354" t="s">
        <v>125</v>
      </c>
    </row>
    <row r="24">
      <c r="A24" s="68" t="s">
        <v>45</v>
      </c>
      <c r="B24" s="108"/>
      <c r="C24" s="364"/>
      <c r="D24" s="354"/>
      <c r="E24" s="354"/>
      <c r="F24" s="40" t="s">
        <v>46</v>
      </c>
      <c r="G24" s="146">
        <v>44818.0</v>
      </c>
      <c r="H24" s="371" t="s">
        <v>539</v>
      </c>
      <c r="I24" s="371" t="s">
        <v>125</v>
      </c>
      <c r="J24" s="371" t="s">
        <v>64</v>
      </c>
      <c r="K24" s="146">
        <v>44819.0</v>
      </c>
      <c r="L24" s="371" t="s">
        <v>537</v>
      </c>
      <c r="M24" s="371" t="s">
        <v>538</v>
      </c>
    </row>
    <row r="30">
      <c r="H30" s="68" t="s">
        <v>1</v>
      </c>
      <c r="I30" s="68">
        <v>53.0</v>
      </c>
    </row>
    <row r="31">
      <c r="H31" s="68" t="s">
        <v>547</v>
      </c>
      <c r="I31" s="68">
        <v>27.0</v>
      </c>
    </row>
    <row r="32">
      <c r="H32" s="68" t="s">
        <v>31</v>
      </c>
    </row>
    <row r="33">
      <c r="H33" s="68" t="s">
        <v>23</v>
      </c>
      <c r="I33" s="68">
        <v>73.5</v>
      </c>
    </row>
  </sheetData>
  <mergeCells count="8">
    <mergeCell ref="D1:E1"/>
    <mergeCell ref="T1:U1"/>
    <mergeCell ref="D8:E8"/>
    <mergeCell ref="T8:U8"/>
    <mergeCell ref="D12:E12"/>
    <mergeCell ref="T12:U12"/>
    <mergeCell ref="D19:E19"/>
    <mergeCell ref="T19:U19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44809.0</v>
      </c>
      <c r="D4" s="352" t="s">
        <v>523</v>
      </c>
      <c r="E4" s="353" t="s">
        <v>524</v>
      </c>
      <c r="F4" s="275" t="s">
        <v>22</v>
      </c>
      <c r="G4" s="37">
        <v>44810.0</v>
      </c>
      <c r="H4" s="352" t="s">
        <v>25</v>
      </c>
      <c r="I4" s="353" t="s">
        <v>25</v>
      </c>
      <c r="J4" s="38" t="s">
        <v>24</v>
      </c>
      <c r="K4" s="37">
        <v>44811.0</v>
      </c>
      <c r="L4" s="352" t="s">
        <v>523</v>
      </c>
      <c r="M4" s="354" t="s">
        <v>524</v>
      </c>
      <c r="N4" s="275" t="s">
        <v>26</v>
      </c>
      <c r="O4" s="37">
        <v>44812.0</v>
      </c>
      <c r="P4" s="352" t="s">
        <v>525</v>
      </c>
      <c r="Q4" s="354" t="s">
        <v>526</v>
      </c>
      <c r="R4" s="275" t="s">
        <v>56</v>
      </c>
      <c r="S4" s="37">
        <v>44813.0</v>
      </c>
      <c r="T4" s="352" t="s">
        <v>525</v>
      </c>
      <c r="U4" s="354" t="s">
        <v>526</v>
      </c>
      <c r="V4" s="275" t="s">
        <v>57</v>
      </c>
      <c r="W4" s="37">
        <v>44814.0</v>
      </c>
      <c r="X4" s="352" t="s">
        <v>525</v>
      </c>
      <c r="Y4" s="354" t="s">
        <v>526</v>
      </c>
      <c r="Z4" s="275" t="s">
        <v>93</v>
      </c>
      <c r="AA4" s="37">
        <v>44815.0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44810.0</v>
      </c>
      <c r="D5" s="352" t="s">
        <v>23</v>
      </c>
      <c r="E5" s="353" t="s">
        <v>23</v>
      </c>
      <c r="F5" s="275" t="s">
        <v>46</v>
      </c>
      <c r="G5" s="37">
        <v>44811.0</v>
      </c>
      <c r="H5" s="352" t="s">
        <v>499</v>
      </c>
      <c r="I5" s="353" t="s">
        <v>499</v>
      </c>
      <c r="J5" s="38" t="s">
        <v>36</v>
      </c>
      <c r="K5" s="37">
        <v>44812.0</v>
      </c>
      <c r="L5" s="352" t="s">
        <v>499</v>
      </c>
      <c r="M5" s="353" t="s">
        <v>499</v>
      </c>
      <c r="N5" s="275" t="s">
        <v>37</v>
      </c>
      <c r="O5" s="37">
        <v>44813.0</v>
      </c>
      <c r="P5" s="352" t="s">
        <v>465</v>
      </c>
      <c r="Q5" s="354" t="s">
        <v>466</v>
      </c>
      <c r="R5" s="275" t="s">
        <v>40</v>
      </c>
      <c r="S5" s="37">
        <v>44814.0</v>
      </c>
      <c r="T5" s="352" t="s">
        <v>527</v>
      </c>
      <c r="U5" s="354" t="s">
        <v>528</v>
      </c>
      <c r="V5" s="275" t="s">
        <v>43</v>
      </c>
      <c r="W5" s="37">
        <v>44815.0</v>
      </c>
      <c r="X5" s="352" t="s">
        <v>527</v>
      </c>
      <c r="Y5" s="354" t="s">
        <v>528</v>
      </c>
      <c r="Z5" s="275" t="s">
        <v>44</v>
      </c>
      <c r="AA5" s="37">
        <v>44816.0</v>
      </c>
      <c r="AB5" s="38" t="s">
        <v>25</v>
      </c>
      <c r="AC5" s="108" t="s">
        <v>25</v>
      </c>
    </row>
    <row r="6">
      <c r="A6" s="116" t="s">
        <v>52</v>
      </c>
      <c r="B6" s="761"/>
      <c r="C6" s="364"/>
      <c r="D6" s="353"/>
      <c r="E6" s="353"/>
      <c r="F6" s="363" t="s">
        <v>22</v>
      </c>
      <c r="G6" s="146">
        <v>44810.0</v>
      </c>
      <c r="H6" s="374" t="s">
        <v>523</v>
      </c>
      <c r="I6" s="371" t="s">
        <v>524</v>
      </c>
      <c r="J6" s="124"/>
      <c r="K6" s="124"/>
      <c r="L6" s="353"/>
      <c r="M6" s="353"/>
      <c r="N6" s="761"/>
      <c r="O6" s="364"/>
      <c r="P6" s="353"/>
      <c r="Q6" s="354"/>
      <c r="R6" s="761"/>
      <c r="S6" s="364"/>
      <c r="T6" s="353"/>
      <c r="U6" s="354"/>
      <c r="V6" s="761"/>
      <c r="W6" s="124"/>
      <c r="X6" s="124"/>
      <c r="Y6" s="124"/>
      <c r="Z6" s="108"/>
      <c r="AA6" s="124"/>
      <c r="AB6" s="124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44810.0</v>
      </c>
      <c r="D10" s="38" t="s">
        <v>23</v>
      </c>
      <c r="E10" s="38" t="s">
        <v>23</v>
      </c>
      <c r="F10" s="275" t="s">
        <v>46</v>
      </c>
      <c r="G10" s="37">
        <v>44811.0</v>
      </c>
      <c r="H10" s="38" t="s">
        <v>258</v>
      </c>
      <c r="I10" s="108" t="s">
        <v>258</v>
      </c>
      <c r="J10" s="38" t="s">
        <v>36</v>
      </c>
      <c r="K10" s="37">
        <v>44812.0</v>
      </c>
      <c r="L10" s="594" t="s">
        <v>465</v>
      </c>
      <c r="M10" s="358" t="s">
        <v>466</v>
      </c>
      <c r="N10" s="38" t="s">
        <v>37</v>
      </c>
      <c r="O10" s="37">
        <v>44813.0</v>
      </c>
      <c r="P10" s="38" t="s">
        <v>25</v>
      </c>
      <c r="Q10" s="108" t="s">
        <v>25</v>
      </c>
      <c r="R10" s="38" t="s">
        <v>40</v>
      </c>
      <c r="S10" s="37">
        <v>44814.0</v>
      </c>
      <c r="T10" s="38" t="s">
        <v>85</v>
      </c>
      <c r="U10" s="108" t="s">
        <v>85</v>
      </c>
      <c r="V10" s="38" t="s">
        <v>43</v>
      </c>
      <c r="W10" s="37">
        <v>44815.0</v>
      </c>
      <c r="X10" s="38" t="s">
        <v>85</v>
      </c>
      <c r="Y10" s="108" t="s">
        <v>85</v>
      </c>
      <c r="Z10" s="38" t="s">
        <v>44</v>
      </c>
      <c r="AA10" s="206">
        <v>44816.0</v>
      </c>
      <c r="AB10" s="594" t="s">
        <v>465</v>
      </c>
      <c r="AC10" s="358" t="s">
        <v>466</v>
      </c>
    </row>
    <row r="11">
      <c r="A11" s="35" t="s">
        <v>54</v>
      </c>
      <c r="B11" s="101"/>
      <c r="C11" s="101"/>
      <c r="D11" s="362"/>
      <c r="E11" s="362"/>
      <c r="F11" s="761"/>
      <c r="G11" s="364"/>
      <c r="H11" s="108"/>
      <c r="I11" s="108"/>
      <c r="J11" s="108"/>
      <c r="K11" s="364"/>
      <c r="L11" s="108"/>
      <c r="M11" s="108"/>
      <c r="N11" s="40" t="s">
        <v>37</v>
      </c>
      <c r="O11" s="146">
        <v>44813.0</v>
      </c>
      <c r="P11" s="40" t="s">
        <v>465</v>
      </c>
      <c r="Q11" s="40" t="s">
        <v>466</v>
      </c>
      <c r="R11" s="40" t="s">
        <v>40</v>
      </c>
      <c r="S11" s="146">
        <v>44814.0</v>
      </c>
      <c r="T11" s="40" t="s">
        <v>455</v>
      </c>
      <c r="U11" s="40" t="s">
        <v>1069</v>
      </c>
      <c r="V11" s="359"/>
      <c r="W11" s="359"/>
      <c r="X11" s="359"/>
      <c r="Y11" s="360"/>
      <c r="Z11" s="359"/>
      <c r="AA11" s="359"/>
      <c r="AB11" s="359"/>
      <c r="AC11" s="360"/>
    </row>
    <row r="12">
      <c r="A12" s="35"/>
      <c r="B12" s="101"/>
      <c r="C12" s="101"/>
      <c r="D12" s="362"/>
      <c r="E12" s="362"/>
      <c r="F12" s="102"/>
      <c r="G12" s="102"/>
      <c r="H12" s="102"/>
      <c r="I12" s="358"/>
      <c r="J12" s="108"/>
      <c r="K12" s="364"/>
      <c r="L12" s="108"/>
      <c r="M12" s="108"/>
      <c r="R12" s="359"/>
      <c r="S12" s="359"/>
      <c r="T12" s="769"/>
      <c r="U12" s="769"/>
      <c r="V12" s="359"/>
      <c r="W12" s="359"/>
      <c r="X12" s="359"/>
      <c r="Y12" s="360"/>
      <c r="Z12" s="770"/>
      <c r="AA12" s="771"/>
      <c r="AB12" s="358"/>
      <c r="AC12" s="358"/>
    </row>
    <row r="13">
      <c r="A13" s="100"/>
      <c r="B13" s="101"/>
      <c r="C13" s="101"/>
      <c r="D13" s="6" t="s">
        <v>85</v>
      </c>
      <c r="E13" s="4"/>
      <c r="F13" s="102"/>
      <c r="G13" s="102"/>
      <c r="H13" s="102"/>
      <c r="I13" s="358" t="s">
        <v>0</v>
      </c>
      <c r="N13" s="359"/>
      <c r="O13" s="359"/>
      <c r="P13" s="359"/>
      <c r="Q13" s="360"/>
      <c r="R13" s="359"/>
      <c r="S13" s="359"/>
      <c r="T13" s="6" t="s">
        <v>85</v>
      </c>
      <c r="U13" s="4"/>
      <c r="V13" s="359"/>
      <c r="W13" s="359"/>
      <c r="X13" s="359"/>
      <c r="Y13" s="360"/>
      <c r="Z13" s="359"/>
      <c r="AA13" s="359"/>
      <c r="AB13" s="359"/>
      <c r="AC13" s="360"/>
    </row>
    <row r="14">
      <c r="A14" s="7"/>
      <c r="B14" s="350"/>
      <c r="C14" s="350"/>
      <c r="D14" s="124"/>
      <c r="E14" s="351">
        <v>44774.0</v>
      </c>
      <c r="F14" s="124"/>
      <c r="G14" s="124"/>
      <c r="H14" s="124"/>
      <c r="I14" s="351">
        <v>44775.0</v>
      </c>
      <c r="J14" s="124"/>
      <c r="K14" s="124"/>
      <c r="L14" s="124"/>
      <c r="M14" s="351">
        <v>44776.0</v>
      </c>
      <c r="N14" s="124"/>
      <c r="O14" s="124"/>
      <c r="P14" s="124"/>
      <c r="Q14" s="351">
        <v>44777.0</v>
      </c>
      <c r="R14" s="124"/>
      <c r="S14" s="124"/>
      <c r="T14" s="124"/>
      <c r="U14" s="351">
        <v>44778.0</v>
      </c>
      <c r="V14" s="124"/>
      <c r="W14" s="124"/>
      <c r="X14" s="124"/>
      <c r="Y14" s="351">
        <v>44779.0</v>
      </c>
      <c r="Z14" s="124"/>
      <c r="AA14" s="124"/>
      <c r="AB14" s="124"/>
      <c r="AC14" s="351">
        <v>44780.0</v>
      </c>
    </row>
    <row r="15">
      <c r="A15" s="107"/>
      <c r="B15" s="26"/>
      <c r="C15" s="26"/>
      <c r="D15" s="26" t="s">
        <v>2</v>
      </c>
      <c r="E15" s="26" t="s">
        <v>3</v>
      </c>
      <c r="F15" s="26"/>
      <c r="G15" s="26"/>
      <c r="H15" s="26" t="s">
        <v>2</v>
      </c>
      <c r="I15" s="26" t="s">
        <v>7</v>
      </c>
      <c r="J15" s="26"/>
      <c r="K15" s="26"/>
      <c r="L15" s="26" t="s">
        <v>2</v>
      </c>
      <c r="M15" s="26" t="s">
        <v>8</v>
      </c>
      <c r="N15" s="26"/>
      <c r="O15" s="26"/>
      <c r="P15" s="26" t="s">
        <v>2</v>
      </c>
      <c r="Q15" s="26" t="s">
        <v>9</v>
      </c>
      <c r="R15" s="26"/>
      <c r="S15" s="26"/>
      <c r="T15" s="26" t="s">
        <v>2</v>
      </c>
      <c r="U15" s="26" t="s">
        <v>10</v>
      </c>
      <c r="V15" s="26"/>
      <c r="W15" s="26"/>
      <c r="X15" s="26" t="s">
        <v>2</v>
      </c>
      <c r="Y15" s="26" t="s">
        <v>11</v>
      </c>
      <c r="Z15" s="26"/>
      <c r="AA15" s="26"/>
      <c r="AB15" s="26" t="s">
        <v>2</v>
      </c>
      <c r="AC15" s="26" t="s">
        <v>12</v>
      </c>
    </row>
    <row r="16">
      <c r="A16" s="35" t="s">
        <v>176</v>
      </c>
      <c r="B16" s="41" t="s">
        <v>1053</v>
      </c>
      <c r="C16" s="37">
        <v>44809.0</v>
      </c>
      <c r="D16" s="38" t="s">
        <v>25</v>
      </c>
      <c r="E16" s="108" t="s">
        <v>25</v>
      </c>
      <c r="F16" s="38" t="s">
        <v>22</v>
      </c>
      <c r="G16" s="37">
        <v>44810.0</v>
      </c>
      <c r="H16" s="38" t="s">
        <v>278</v>
      </c>
      <c r="I16" s="108" t="s">
        <v>92</v>
      </c>
      <c r="J16" s="38" t="s">
        <v>24</v>
      </c>
      <c r="K16" s="37">
        <v>44811.0</v>
      </c>
      <c r="L16" s="38" t="s">
        <v>278</v>
      </c>
      <c r="M16" s="108" t="s">
        <v>92</v>
      </c>
      <c r="N16" s="38" t="s">
        <v>26</v>
      </c>
      <c r="O16" s="37">
        <v>44812.0</v>
      </c>
      <c r="P16" s="38" t="s">
        <v>278</v>
      </c>
      <c r="Q16" s="108" t="s">
        <v>92</v>
      </c>
      <c r="R16" s="38" t="s">
        <v>56</v>
      </c>
      <c r="S16" s="37">
        <v>44813.0</v>
      </c>
      <c r="T16" s="38" t="s">
        <v>278</v>
      </c>
      <c r="U16" s="108" t="s">
        <v>92</v>
      </c>
      <c r="V16" s="38" t="s">
        <v>57</v>
      </c>
      <c r="W16" s="37">
        <v>44814.0</v>
      </c>
      <c r="X16" s="38" t="s">
        <v>278</v>
      </c>
      <c r="Y16" s="108" t="s">
        <v>92</v>
      </c>
      <c r="Z16" s="275" t="s">
        <v>93</v>
      </c>
      <c r="AA16" s="37">
        <v>44815.0</v>
      </c>
      <c r="AB16" s="38" t="s">
        <v>531</v>
      </c>
      <c r="AC16" s="108" t="s">
        <v>532</v>
      </c>
    </row>
    <row r="17">
      <c r="A17" s="35" t="s">
        <v>54</v>
      </c>
      <c r="B17" s="41" t="s">
        <v>33</v>
      </c>
      <c r="C17" s="37">
        <v>44810.0</v>
      </c>
      <c r="D17" s="38" t="s">
        <v>128</v>
      </c>
      <c r="E17" s="108" t="s">
        <v>202</v>
      </c>
      <c r="F17" s="38" t="s">
        <v>46</v>
      </c>
      <c r="G17" s="37">
        <v>44811.0</v>
      </c>
      <c r="H17" s="38" t="s">
        <v>47</v>
      </c>
      <c r="I17" s="108" t="s">
        <v>318</v>
      </c>
      <c r="J17" s="38" t="s">
        <v>36</v>
      </c>
      <c r="K17" s="37">
        <v>44812.0</v>
      </c>
      <c r="L17" s="38" t="s">
        <v>25</v>
      </c>
      <c r="M17" s="108" t="s">
        <v>25</v>
      </c>
      <c r="N17" s="38" t="s">
        <v>37</v>
      </c>
      <c r="O17" s="37">
        <v>44813.0</v>
      </c>
      <c r="P17" s="38" t="s">
        <v>499</v>
      </c>
      <c r="Q17" s="108" t="s">
        <v>499</v>
      </c>
      <c r="R17" s="38" t="s">
        <v>40</v>
      </c>
      <c r="S17" s="37">
        <v>44814.0</v>
      </c>
      <c r="T17" s="38" t="s">
        <v>499</v>
      </c>
      <c r="U17" s="108" t="s">
        <v>499</v>
      </c>
      <c r="V17" s="38" t="s">
        <v>43</v>
      </c>
      <c r="W17" s="37">
        <v>44815.0</v>
      </c>
      <c r="X17" s="38" t="s">
        <v>47</v>
      </c>
      <c r="Y17" s="108" t="s">
        <v>318</v>
      </c>
      <c r="Z17" s="38" t="s">
        <v>44</v>
      </c>
      <c r="AA17" s="37">
        <v>44816.0</v>
      </c>
      <c r="AB17" s="38" t="s">
        <v>128</v>
      </c>
      <c r="AC17" s="108" t="s">
        <v>202</v>
      </c>
    </row>
    <row r="18">
      <c r="A18" s="772" t="s">
        <v>403</v>
      </c>
      <c r="B18" s="41" t="s">
        <v>1053</v>
      </c>
      <c r="C18" s="37">
        <v>44809.0</v>
      </c>
      <c r="D18" s="38" t="s">
        <v>1070</v>
      </c>
      <c r="E18" s="108" t="s">
        <v>1071</v>
      </c>
      <c r="F18" s="38" t="s">
        <v>46</v>
      </c>
      <c r="G18" s="37">
        <v>44811.0</v>
      </c>
      <c r="H18" s="38" t="s">
        <v>1032</v>
      </c>
      <c r="I18" s="108" t="s">
        <v>1032</v>
      </c>
      <c r="J18" s="38" t="s">
        <v>36</v>
      </c>
      <c r="K18" s="37">
        <v>44812.0</v>
      </c>
      <c r="L18" s="38" t="s">
        <v>25</v>
      </c>
      <c r="M18" s="108" t="s">
        <v>25</v>
      </c>
      <c r="N18" s="38" t="s">
        <v>37</v>
      </c>
      <c r="O18" s="37">
        <v>44813.0</v>
      </c>
      <c r="P18" s="38" t="s">
        <v>47</v>
      </c>
      <c r="Q18" s="108" t="s">
        <v>318</v>
      </c>
      <c r="R18" s="38" t="s">
        <v>40</v>
      </c>
      <c r="S18" s="37">
        <v>44814.0</v>
      </c>
      <c r="T18" s="773" t="s">
        <v>63</v>
      </c>
      <c r="U18" s="774" t="s">
        <v>63</v>
      </c>
      <c r="V18" s="38" t="s">
        <v>43</v>
      </c>
      <c r="W18" s="37">
        <v>44815.0</v>
      </c>
      <c r="X18" s="773" t="s">
        <v>63</v>
      </c>
      <c r="Y18" s="774" t="s">
        <v>63</v>
      </c>
      <c r="Z18" s="38" t="s">
        <v>44</v>
      </c>
      <c r="AA18" s="37">
        <v>44816.0</v>
      </c>
      <c r="AB18" s="773" t="s">
        <v>63</v>
      </c>
      <c r="AC18" s="774" t="s">
        <v>63</v>
      </c>
    </row>
    <row r="19">
      <c r="A19" s="35" t="s">
        <v>69</v>
      </c>
      <c r="B19" s="41" t="s">
        <v>33</v>
      </c>
      <c r="C19" s="37">
        <v>44810.0</v>
      </c>
      <c r="D19" s="38" t="s">
        <v>489</v>
      </c>
      <c r="E19" s="108" t="s">
        <v>490</v>
      </c>
      <c r="F19" s="38" t="s">
        <v>46</v>
      </c>
      <c r="G19" s="37">
        <v>44811.0</v>
      </c>
      <c r="H19" s="38" t="s">
        <v>1072</v>
      </c>
      <c r="I19" s="108" t="s">
        <v>1073</v>
      </c>
      <c r="J19" s="38" t="s">
        <v>36</v>
      </c>
      <c r="K19" s="37">
        <v>44812.0</v>
      </c>
      <c r="L19" s="38" t="s">
        <v>201</v>
      </c>
      <c r="M19" s="108" t="s">
        <v>535</v>
      </c>
      <c r="N19" s="38" t="s">
        <v>37</v>
      </c>
      <c r="O19" s="37">
        <v>44813.0</v>
      </c>
      <c r="P19" s="38" t="s">
        <v>201</v>
      </c>
      <c r="Q19" s="108" t="s">
        <v>535</v>
      </c>
      <c r="R19" s="38" t="s">
        <v>40</v>
      </c>
      <c r="S19" s="37">
        <v>44814.0</v>
      </c>
      <c r="T19" s="38" t="s">
        <v>47</v>
      </c>
      <c r="U19" s="108" t="s">
        <v>318</v>
      </c>
      <c r="V19" s="38" t="s">
        <v>43</v>
      </c>
      <c r="W19" s="37">
        <v>44815.0</v>
      </c>
      <c r="X19" s="38" t="s">
        <v>25</v>
      </c>
      <c r="Y19" s="108" t="s">
        <v>25</v>
      </c>
      <c r="Z19" s="38" t="s">
        <v>44</v>
      </c>
      <c r="AA19" s="37">
        <v>44816.0</v>
      </c>
      <c r="AB19" s="38" t="s">
        <v>126</v>
      </c>
      <c r="AC19" s="108" t="s">
        <v>343</v>
      </c>
    </row>
    <row r="20">
      <c r="A20" s="35" t="s">
        <v>52</v>
      </c>
      <c r="B20" s="361"/>
      <c r="C20" s="361"/>
      <c r="D20" s="362"/>
      <c r="E20" s="362"/>
      <c r="F20" s="124"/>
      <c r="G20" s="124"/>
      <c r="H20" s="124"/>
      <c r="I20" s="124"/>
      <c r="J20" s="124"/>
      <c r="K20" s="124"/>
      <c r="L20" s="124"/>
      <c r="M20" s="124"/>
      <c r="N20" s="7"/>
      <c r="O20" s="37"/>
      <c r="P20" s="7"/>
      <c r="Q20" s="124"/>
      <c r="R20" s="38" t="s">
        <v>40</v>
      </c>
      <c r="S20" s="37">
        <v>44814.0</v>
      </c>
      <c r="T20" s="38" t="s">
        <v>281</v>
      </c>
      <c r="U20" s="108" t="s">
        <v>101</v>
      </c>
      <c r="V20" s="38" t="s">
        <v>43</v>
      </c>
      <c r="W20" s="37">
        <v>44815.0</v>
      </c>
      <c r="X20" s="38" t="s">
        <v>281</v>
      </c>
      <c r="Y20" s="108" t="s">
        <v>101</v>
      </c>
      <c r="Z20" s="7"/>
      <c r="AA20" s="7"/>
      <c r="AB20" s="7"/>
      <c r="AC20" s="124"/>
    </row>
    <row r="21">
      <c r="A21" s="35"/>
      <c r="B21" s="361"/>
      <c r="C21" s="361"/>
      <c r="D21" s="362"/>
      <c r="E21" s="362"/>
      <c r="F21" s="124"/>
      <c r="G21" s="124"/>
      <c r="H21" s="124"/>
      <c r="I21" s="124"/>
      <c r="J21" s="124"/>
      <c r="K21" s="124"/>
      <c r="L21" s="124"/>
      <c r="M21" s="124"/>
      <c r="N21" s="7"/>
      <c r="O21" s="723"/>
      <c r="P21" s="7"/>
      <c r="Q21" s="124"/>
      <c r="R21" s="7"/>
      <c r="S21" s="7"/>
      <c r="T21" s="367"/>
      <c r="U21" s="367"/>
      <c r="V21" s="7"/>
      <c r="W21" s="7"/>
      <c r="X21" s="7"/>
      <c r="Y21" s="124"/>
      <c r="Z21" s="7"/>
      <c r="AA21" s="7"/>
      <c r="AB21" s="7"/>
      <c r="AC21" s="124"/>
    </row>
    <row r="22">
      <c r="A22" s="368"/>
      <c r="B22" s="361"/>
      <c r="C22" s="361"/>
      <c r="D22" s="6" t="s">
        <v>23</v>
      </c>
      <c r="E22" s="4"/>
      <c r="F22" s="124"/>
      <c r="G22" s="124"/>
      <c r="H22" s="124"/>
      <c r="I22" s="124"/>
      <c r="J22" s="124"/>
      <c r="K22" s="124"/>
      <c r="L22" s="7"/>
      <c r="M22" s="124"/>
      <c r="N22" s="7"/>
      <c r="O22" s="7"/>
      <c r="P22" s="7"/>
      <c r="Q22" s="124"/>
      <c r="R22" s="7"/>
      <c r="S22" s="7"/>
      <c r="T22" s="6" t="s">
        <v>23</v>
      </c>
      <c r="U22" s="4"/>
      <c r="V22" s="7"/>
      <c r="W22" s="7"/>
      <c r="X22" s="7"/>
      <c r="Y22" s="124"/>
      <c r="Z22" s="7"/>
      <c r="AA22" s="7"/>
      <c r="AB22" s="7"/>
      <c r="AC22" s="124"/>
    </row>
    <row r="23">
      <c r="A23" s="7"/>
      <c r="B23" s="350"/>
      <c r="C23" s="350"/>
      <c r="D23" s="124"/>
      <c r="E23" s="351">
        <v>44774.0</v>
      </c>
      <c r="F23" s="124"/>
      <c r="G23" s="124"/>
      <c r="H23" s="124"/>
      <c r="I23" s="351">
        <v>44775.0</v>
      </c>
      <c r="J23" s="124"/>
      <c r="K23" s="124"/>
      <c r="L23" s="124"/>
      <c r="M23" s="351">
        <v>44776.0</v>
      </c>
      <c r="N23" s="124"/>
      <c r="O23" s="124"/>
      <c r="P23" s="124"/>
      <c r="Q23" s="351">
        <v>44777.0</v>
      </c>
      <c r="R23" s="124"/>
      <c r="S23" s="124"/>
      <c r="T23" s="124"/>
      <c r="U23" s="351">
        <v>44778.0</v>
      </c>
      <c r="V23" s="124"/>
      <c r="W23" s="124"/>
      <c r="X23" s="124"/>
      <c r="Y23" s="351">
        <v>44779.0</v>
      </c>
      <c r="Z23" s="124"/>
      <c r="AA23" s="124"/>
      <c r="AB23" s="124"/>
      <c r="AC23" s="351">
        <v>44780.0</v>
      </c>
    </row>
    <row r="24">
      <c r="A24" s="107"/>
      <c r="B24" s="26"/>
      <c r="C24" s="26"/>
      <c r="D24" s="26" t="s">
        <v>2</v>
      </c>
      <c r="E24" s="26" t="s">
        <v>3</v>
      </c>
      <c r="F24" s="26"/>
      <c r="G24" s="26"/>
      <c r="H24" s="26" t="s">
        <v>2</v>
      </c>
      <c r="I24" s="26" t="s">
        <v>7</v>
      </c>
      <c r="J24" s="26"/>
      <c r="K24" s="26"/>
      <c r="L24" s="26" t="s">
        <v>2</v>
      </c>
      <c r="M24" s="26" t="s">
        <v>8</v>
      </c>
      <c r="N24" s="26"/>
      <c r="O24" s="26"/>
      <c r="P24" s="26" t="s">
        <v>2</v>
      </c>
      <c r="Q24" s="26" t="s">
        <v>9</v>
      </c>
      <c r="R24" s="26"/>
      <c r="S24" s="26"/>
      <c r="T24" s="26" t="s">
        <v>2</v>
      </c>
      <c r="U24" s="26" t="s">
        <v>10</v>
      </c>
      <c r="V24" s="26"/>
      <c r="W24" s="26"/>
      <c r="X24" s="26" t="s">
        <v>2</v>
      </c>
      <c r="Y24" s="26" t="s">
        <v>11</v>
      </c>
      <c r="Z24" s="26"/>
      <c r="AA24" s="26"/>
      <c r="AB24" s="26" t="s">
        <v>2</v>
      </c>
      <c r="AC24" s="26" t="s">
        <v>12</v>
      </c>
    </row>
    <row r="25">
      <c r="A25" s="35" t="s">
        <v>123</v>
      </c>
      <c r="B25" s="38" t="s">
        <v>536</v>
      </c>
      <c r="C25" s="37">
        <v>44809.0</v>
      </c>
      <c r="D25" s="352" t="s">
        <v>25</v>
      </c>
      <c r="E25" s="353" t="s">
        <v>25</v>
      </c>
      <c r="F25" s="369" t="s">
        <v>131</v>
      </c>
      <c r="G25" s="37">
        <v>44811.0</v>
      </c>
      <c r="H25" s="369" t="s">
        <v>537</v>
      </c>
      <c r="I25" s="354" t="s">
        <v>538</v>
      </c>
      <c r="J25" s="369" t="s">
        <v>64</v>
      </c>
      <c r="K25" s="37">
        <v>44812.0</v>
      </c>
      <c r="L25" s="369" t="s">
        <v>537</v>
      </c>
      <c r="M25" s="354" t="s">
        <v>538</v>
      </c>
      <c r="N25" s="369" t="s">
        <v>67</v>
      </c>
      <c r="O25" s="37">
        <v>44813.0</v>
      </c>
      <c r="P25" s="369" t="s">
        <v>537</v>
      </c>
      <c r="Q25" s="354" t="s">
        <v>538</v>
      </c>
      <c r="R25" s="369" t="s">
        <v>78</v>
      </c>
      <c r="S25" s="37">
        <v>44814.0</v>
      </c>
      <c r="T25" s="369" t="s">
        <v>537</v>
      </c>
      <c r="U25" s="354" t="s">
        <v>538</v>
      </c>
      <c r="V25" s="369" t="s">
        <v>79</v>
      </c>
      <c r="W25" s="37">
        <v>44815.0</v>
      </c>
      <c r="X25" s="369" t="s">
        <v>537</v>
      </c>
      <c r="Y25" s="354" t="s">
        <v>538</v>
      </c>
      <c r="Z25" s="369" t="s">
        <v>27</v>
      </c>
      <c r="AA25" s="37">
        <v>44816.0</v>
      </c>
      <c r="AB25" s="369" t="s">
        <v>537</v>
      </c>
      <c r="AC25" s="354" t="s">
        <v>538</v>
      </c>
    </row>
    <row r="26">
      <c r="A26" s="35" t="s">
        <v>501</v>
      </c>
      <c r="B26" s="275" t="s">
        <v>33</v>
      </c>
      <c r="C26" s="37">
        <v>44809.0</v>
      </c>
      <c r="D26" s="352" t="s">
        <v>63</v>
      </c>
      <c r="E26" s="353" t="s">
        <v>63</v>
      </c>
      <c r="F26" s="38" t="s">
        <v>46</v>
      </c>
      <c r="G26" s="37">
        <v>44811.0</v>
      </c>
      <c r="H26" s="352" t="s">
        <v>63</v>
      </c>
      <c r="I26" s="353" t="s">
        <v>63</v>
      </c>
      <c r="J26" s="38" t="s">
        <v>36</v>
      </c>
      <c r="K26" s="37">
        <v>44812.0</v>
      </c>
      <c r="L26" s="773" t="s">
        <v>63</v>
      </c>
      <c r="M26" s="774" t="s">
        <v>63</v>
      </c>
      <c r="N26" s="38" t="s">
        <v>37</v>
      </c>
      <c r="O26" s="37">
        <v>44813.0</v>
      </c>
      <c r="P26" s="773" t="s">
        <v>63</v>
      </c>
      <c r="Q26" s="774" t="s">
        <v>63</v>
      </c>
      <c r="R26" s="370" t="s">
        <v>40</v>
      </c>
      <c r="S26" s="37">
        <v>44814.0</v>
      </c>
      <c r="T26" s="369" t="s">
        <v>539</v>
      </c>
      <c r="U26" s="354" t="s">
        <v>1029</v>
      </c>
      <c r="V26" s="370" t="s">
        <v>43</v>
      </c>
      <c r="W26" s="37">
        <v>44815.0</v>
      </c>
      <c r="X26" s="369" t="s">
        <v>539</v>
      </c>
      <c r="Y26" s="354" t="s">
        <v>1029</v>
      </c>
      <c r="Z26" s="38" t="s">
        <v>44</v>
      </c>
      <c r="AA26" s="37">
        <v>44816.0</v>
      </c>
      <c r="AB26" s="369" t="s">
        <v>539</v>
      </c>
      <c r="AC26" s="354" t="s">
        <v>1029</v>
      </c>
    </row>
    <row r="27">
      <c r="A27" s="68" t="s">
        <v>52</v>
      </c>
      <c r="B27" s="363" t="s">
        <v>33</v>
      </c>
      <c r="C27" s="146">
        <v>44810.0</v>
      </c>
      <c r="D27" s="371" t="s">
        <v>537</v>
      </c>
      <c r="E27" s="371" t="s">
        <v>538</v>
      </c>
      <c r="F27" s="354"/>
      <c r="G27" s="364"/>
      <c r="H27" s="354"/>
      <c r="I27" s="354"/>
      <c r="J27" s="108"/>
      <c r="K27" s="364"/>
      <c r="L27" s="354"/>
      <c r="M27" s="354"/>
      <c r="N27" s="124"/>
      <c r="O27" s="124"/>
      <c r="P27" s="5"/>
      <c r="Q27" s="5"/>
      <c r="R27" s="775"/>
      <c r="S27" s="364"/>
      <c r="T27" s="354"/>
      <c r="U27" s="354"/>
      <c r="V27" s="775"/>
      <c r="W27" s="364"/>
      <c r="X27" s="354"/>
      <c r="Y27" s="354"/>
      <c r="Z27" s="7"/>
      <c r="AA27" s="7"/>
      <c r="AB27" s="7"/>
      <c r="AC27" s="7"/>
    </row>
    <row r="28">
      <c r="A28" s="68" t="s">
        <v>45</v>
      </c>
      <c r="B28" s="363" t="s">
        <v>33</v>
      </c>
      <c r="C28" s="146">
        <v>44810.0</v>
      </c>
      <c r="D28" s="371" t="s">
        <v>539</v>
      </c>
      <c r="E28" s="371" t="s">
        <v>125</v>
      </c>
      <c r="F28" s="40" t="s">
        <v>46</v>
      </c>
      <c r="G28" s="146">
        <v>44811.0</v>
      </c>
      <c r="H28" s="371" t="s">
        <v>539</v>
      </c>
      <c r="I28" s="371" t="s">
        <v>125</v>
      </c>
      <c r="J28" s="40" t="s">
        <v>36</v>
      </c>
      <c r="K28" s="146">
        <v>44812.0</v>
      </c>
      <c r="L28" s="371" t="s">
        <v>539</v>
      </c>
      <c r="M28" s="371" t="s">
        <v>125</v>
      </c>
    </row>
    <row r="29">
      <c r="B29" s="761"/>
      <c r="J29" s="108"/>
      <c r="K29" s="364"/>
      <c r="L29" s="354"/>
      <c r="M29" s="354"/>
      <c r="N29" s="38" t="s">
        <v>37</v>
      </c>
      <c r="O29" s="37">
        <v>44813.0</v>
      </c>
      <c r="P29" s="371" t="s">
        <v>539</v>
      </c>
      <c r="Q29" s="371" t="s">
        <v>125</v>
      </c>
    </row>
    <row r="35">
      <c r="H35" s="68" t="s">
        <v>1</v>
      </c>
      <c r="I35" s="68">
        <v>53.0</v>
      </c>
    </row>
    <row r="36">
      <c r="H36" s="68" t="s">
        <v>547</v>
      </c>
      <c r="I36" s="68">
        <v>21.0</v>
      </c>
    </row>
    <row r="37">
      <c r="H37" s="68" t="s">
        <v>31</v>
      </c>
    </row>
    <row r="38">
      <c r="H38" s="68" t="s">
        <v>23</v>
      </c>
      <c r="I38" s="68">
        <v>73.5</v>
      </c>
    </row>
  </sheetData>
  <mergeCells count="8">
    <mergeCell ref="D1:E1"/>
    <mergeCell ref="T1:U1"/>
    <mergeCell ref="D7:E7"/>
    <mergeCell ref="T7:U7"/>
    <mergeCell ref="D13:E13"/>
    <mergeCell ref="T13:U13"/>
    <mergeCell ref="D22:E22"/>
    <mergeCell ref="T22:U22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44802.0</v>
      </c>
      <c r="D4" s="352" t="s">
        <v>523</v>
      </c>
      <c r="E4" s="353" t="s">
        <v>524</v>
      </c>
      <c r="F4" s="275" t="s">
        <v>22</v>
      </c>
      <c r="G4" s="37">
        <v>44803.0</v>
      </c>
      <c r="H4" s="352" t="s">
        <v>523</v>
      </c>
      <c r="I4" s="354" t="s">
        <v>524</v>
      </c>
      <c r="J4" s="38" t="s">
        <v>24</v>
      </c>
      <c r="K4" s="37">
        <v>44804.0</v>
      </c>
      <c r="L4" s="352" t="s">
        <v>523</v>
      </c>
      <c r="M4" s="354" t="s">
        <v>524</v>
      </c>
      <c r="N4" s="275" t="s">
        <v>26</v>
      </c>
      <c r="O4" s="37">
        <v>44805.0</v>
      </c>
      <c r="P4" s="352" t="s">
        <v>525</v>
      </c>
      <c r="Q4" s="354" t="s">
        <v>526</v>
      </c>
      <c r="R4" s="275" t="s">
        <v>56</v>
      </c>
      <c r="S4" s="37">
        <v>44806.0</v>
      </c>
      <c r="T4" s="352" t="s">
        <v>525</v>
      </c>
      <c r="U4" s="354" t="s">
        <v>526</v>
      </c>
      <c r="V4" s="275" t="s">
        <v>57</v>
      </c>
      <c r="W4" s="37">
        <v>44807.0</v>
      </c>
      <c r="X4" s="352" t="s">
        <v>166</v>
      </c>
      <c r="Y4" s="353" t="s">
        <v>166</v>
      </c>
      <c r="Z4" s="275" t="s">
        <v>93</v>
      </c>
      <c r="AA4" s="37">
        <v>44808.0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44803.0</v>
      </c>
      <c r="D5" s="352" t="s">
        <v>23</v>
      </c>
      <c r="E5" s="353" t="s">
        <v>23</v>
      </c>
      <c r="F5" s="275" t="s">
        <v>46</v>
      </c>
      <c r="G5" s="37">
        <v>44804.0</v>
      </c>
      <c r="H5" s="352" t="s">
        <v>166</v>
      </c>
      <c r="I5" s="353" t="s">
        <v>166</v>
      </c>
      <c r="J5" s="38" t="s">
        <v>36</v>
      </c>
      <c r="K5" s="37">
        <v>44805.0</v>
      </c>
      <c r="L5" s="352" t="s">
        <v>499</v>
      </c>
      <c r="M5" s="353" t="s">
        <v>499</v>
      </c>
      <c r="N5" s="275" t="s">
        <v>37</v>
      </c>
      <c r="O5" s="37">
        <v>44806.0</v>
      </c>
      <c r="P5" s="352" t="s">
        <v>465</v>
      </c>
      <c r="Q5" s="354" t="s">
        <v>466</v>
      </c>
      <c r="R5" s="275" t="s">
        <v>40</v>
      </c>
      <c r="S5" s="37">
        <v>44807.0</v>
      </c>
      <c r="T5" s="352" t="s">
        <v>527</v>
      </c>
      <c r="U5" s="354" t="s">
        <v>528</v>
      </c>
      <c r="V5" s="275" t="s">
        <v>43</v>
      </c>
      <c r="W5" s="37">
        <v>44808.0</v>
      </c>
      <c r="X5" s="352" t="s">
        <v>551</v>
      </c>
      <c r="Y5" s="354" t="s">
        <v>552</v>
      </c>
      <c r="Z5" s="275" t="s">
        <v>44</v>
      </c>
      <c r="AA5" s="37">
        <v>44809.0</v>
      </c>
      <c r="AB5" s="38" t="s">
        <v>25</v>
      </c>
      <c r="AC5" s="108" t="s">
        <v>25</v>
      </c>
    </row>
    <row r="6">
      <c r="A6" s="116" t="s">
        <v>52</v>
      </c>
      <c r="B6" s="761"/>
      <c r="C6" s="364"/>
      <c r="D6" s="353"/>
      <c r="E6" s="353"/>
      <c r="F6" s="108"/>
      <c r="G6" s="364"/>
      <c r="H6" s="353"/>
      <c r="I6" s="124"/>
      <c r="J6" s="124"/>
      <c r="K6" s="124"/>
      <c r="L6" s="353"/>
      <c r="M6" s="353"/>
      <c r="N6" s="761"/>
      <c r="O6" s="364"/>
      <c r="P6" s="353"/>
      <c r="Q6" s="354"/>
      <c r="R6" s="761"/>
      <c r="S6" s="364"/>
      <c r="T6" s="353"/>
      <c r="U6" s="354"/>
      <c r="V6" s="363" t="s">
        <v>57</v>
      </c>
      <c r="W6" s="146">
        <v>44807.0</v>
      </c>
      <c r="X6" s="374" t="s">
        <v>550</v>
      </c>
      <c r="Y6" s="371" t="s">
        <v>482</v>
      </c>
      <c r="Z6" s="108"/>
      <c r="AA6" s="124"/>
      <c r="AB6" s="124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44796.0</v>
      </c>
      <c r="D10" s="38" t="s">
        <v>1074</v>
      </c>
      <c r="E10" s="108" t="s">
        <v>1075</v>
      </c>
      <c r="F10" s="275" t="s">
        <v>46</v>
      </c>
      <c r="G10" s="37">
        <v>44804.0</v>
      </c>
      <c r="H10" s="38" t="s">
        <v>25</v>
      </c>
      <c r="I10" s="108" t="s">
        <v>25</v>
      </c>
      <c r="J10" s="38" t="s">
        <v>36</v>
      </c>
      <c r="K10" s="37">
        <v>44805.0</v>
      </c>
      <c r="L10" s="38" t="s">
        <v>85</v>
      </c>
      <c r="M10" s="38" t="s">
        <v>85</v>
      </c>
      <c r="N10" s="38" t="s">
        <v>37</v>
      </c>
      <c r="O10" s="37">
        <v>44806.0</v>
      </c>
      <c r="P10" s="38" t="s">
        <v>1074</v>
      </c>
      <c r="Q10" s="108" t="s">
        <v>1075</v>
      </c>
      <c r="R10" s="38" t="s">
        <v>40</v>
      </c>
      <c r="S10" s="37">
        <v>44807.0</v>
      </c>
      <c r="T10" s="38" t="s">
        <v>60</v>
      </c>
      <c r="U10" s="108" t="s">
        <v>60</v>
      </c>
      <c r="V10" s="38" t="s">
        <v>43</v>
      </c>
      <c r="W10" s="37">
        <v>44808.0</v>
      </c>
      <c r="X10" s="38" t="s">
        <v>25</v>
      </c>
      <c r="Y10" s="108" t="s">
        <v>25</v>
      </c>
      <c r="Z10" s="275" t="s">
        <v>44</v>
      </c>
      <c r="AA10" s="37">
        <v>44809.0</v>
      </c>
      <c r="AB10" s="352" t="s">
        <v>573</v>
      </c>
      <c r="AC10" s="353" t="s">
        <v>1076</v>
      </c>
    </row>
    <row r="11">
      <c r="A11" s="772" t="s">
        <v>54</v>
      </c>
      <c r="B11" s="101"/>
      <c r="C11" s="101"/>
      <c r="D11" s="362"/>
      <c r="E11" s="362"/>
      <c r="F11" s="363" t="s">
        <v>46</v>
      </c>
      <c r="G11" s="146">
        <v>44804.0</v>
      </c>
      <c r="H11" s="40" t="s">
        <v>465</v>
      </c>
      <c r="I11" s="40" t="s">
        <v>466</v>
      </c>
      <c r="J11" s="108"/>
      <c r="K11" s="364"/>
      <c r="L11" s="108"/>
      <c r="M11" s="108"/>
      <c r="N11" s="359"/>
      <c r="O11" s="359"/>
      <c r="P11" s="359"/>
      <c r="Q11" s="360"/>
      <c r="R11" s="359"/>
      <c r="S11" s="359"/>
      <c r="T11" s="769"/>
      <c r="U11" s="769"/>
      <c r="V11" s="359"/>
      <c r="W11" s="359"/>
      <c r="X11" s="359"/>
      <c r="Y11" s="360"/>
      <c r="Z11" s="359"/>
      <c r="AA11" s="359"/>
      <c r="AB11" s="359"/>
      <c r="AC11" s="360"/>
    </row>
    <row r="12">
      <c r="A12" s="35" t="s">
        <v>45</v>
      </c>
      <c r="B12" s="101"/>
      <c r="C12" s="101"/>
      <c r="D12" s="362"/>
      <c r="E12" s="362"/>
      <c r="F12" s="102"/>
      <c r="G12" s="102"/>
      <c r="H12" s="102"/>
      <c r="I12" s="358"/>
      <c r="J12" s="40" t="s">
        <v>36</v>
      </c>
      <c r="K12" s="146">
        <v>44805.0</v>
      </c>
      <c r="L12" s="40" t="s">
        <v>465</v>
      </c>
      <c r="M12" s="40" t="s">
        <v>466</v>
      </c>
      <c r="N12" s="359"/>
      <c r="O12" s="359"/>
      <c r="P12" s="359"/>
      <c r="Q12" s="360"/>
      <c r="R12" s="359"/>
      <c r="S12" s="359"/>
      <c r="T12" s="769"/>
      <c r="U12" s="769"/>
      <c r="V12" s="359"/>
      <c r="W12" s="359"/>
      <c r="X12" s="359"/>
      <c r="Y12" s="360"/>
      <c r="Z12" s="359"/>
      <c r="AA12" s="359"/>
      <c r="AB12" s="359"/>
      <c r="AC12" s="360"/>
    </row>
    <row r="13">
      <c r="A13" s="100"/>
      <c r="B13" s="101"/>
      <c r="C13" s="101"/>
      <c r="D13" s="6" t="s">
        <v>85</v>
      </c>
      <c r="E13" s="4"/>
      <c r="F13" s="102"/>
      <c r="G13" s="102"/>
      <c r="H13" s="102"/>
      <c r="I13" s="358" t="s">
        <v>0</v>
      </c>
      <c r="N13" s="359"/>
      <c r="O13" s="359"/>
      <c r="P13" s="359"/>
      <c r="Q13" s="360"/>
      <c r="R13" s="359"/>
      <c r="S13" s="359"/>
      <c r="T13" s="6" t="s">
        <v>85</v>
      </c>
      <c r="U13" s="4"/>
      <c r="V13" s="359"/>
      <c r="W13" s="359"/>
      <c r="X13" s="359"/>
      <c r="Y13" s="360"/>
      <c r="Z13" s="359"/>
      <c r="AA13" s="359"/>
      <c r="AB13" s="359"/>
      <c r="AC13" s="360"/>
    </row>
    <row r="14">
      <c r="A14" s="7"/>
      <c r="B14" s="350"/>
      <c r="C14" s="350"/>
      <c r="D14" s="124"/>
      <c r="E14" s="351">
        <v>44774.0</v>
      </c>
      <c r="F14" s="124"/>
      <c r="G14" s="124"/>
      <c r="H14" s="124"/>
      <c r="I14" s="351">
        <v>44775.0</v>
      </c>
      <c r="J14" s="124"/>
      <c r="K14" s="124"/>
      <c r="L14" s="124"/>
      <c r="M14" s="351">
        <v>44776.0</v>
      </c>
      <c r="N14" s="124"/>
      <c r="O14" s="124"/>
      <c r="P14" s="124"/>
      <c r="Q14" s="351">
        <v>44777.0</v>
      </c>
      <c r="R14" s="124"/>
      <c r="S14" s="124"/>
      <c r="T14" s="124"/>
      <c r="U14" s="351">
        <v>44778.0</v>
      </c>
      <c r="V14" s="124"/>
      <c r="W14" s="124"/>
      <c r="X14" s="124"/>
      <c r="Y14" s="351">
        <v>44779.0</v>
      </c>
      <c r="Z14" s="124"/>
      <c r="AA14" s="124"/>
      <c r="AB14" s="124"/>
      <c r="AC14" s="351">
        <v>44780.0</v>
      </c>
    </row>
    <row r="15">
      <c r="A15" s="107"/>
      <c r="B15" s="26"/>
      <c r="C15" s="26"/>
      <c r="D15" s="26" t="s">
        <v>2</v>
      </c>
      <c r="E15" s="26" t="s">
        <v>3</v>
      </c>
      <c r="F15" s="26"/>
      <c r="G15" s="26"/>
      <c r="H15" s="26" t="s">
        <v>2</v>
      </c>
      <c r="I15" s="26" t="s">
        <v>7</v>
      </c>
      <c r="J15" s="26"/>
      <c r="K15" s="26"/>
      <c r="L15" s="26" t="s">
        <v>2</v>
      </c>
      <c r="M15" s="26" t="s">
        <v>8</v>
      </c>
      <c r="N15" s="26"/>
      <c r="O15" s="26"/>
      <c r="P15" s="26" t="s">
        <v>2</v>
      </c>
      <c r="Q15" s="26" t="s">
        <v>9</v>
      </c>
      <c r="R15" s="26"/>
      <c r="S15" s="26"/>
      <c r="T15" s="26" t="s">
        <v>2</v>
      </c>
      <c r="U15" s="26" t="s">
        <v>10</v>
      </c>
      <c r="V15" s="26"/>
      <c r="W15" s="26"/>
      <c r="X15" s="26" t="s">
        <v>2</v>
      </c>
      <c r="Y15" s="26" t="s">
        <v>11</v>
      </c>
      <c r="Z15" s="26"/>
      <c r="AA15" s="26"/>
      <c r="AB15" s="26" t="s">
        <v>2</v>
      </c>
      <c r="AC15" s="26" t="s">
        <v>12</v>
      </c>
    </row>
    <row r="16">
      <c r="A16" s="35" t="s">
        <v>403</v>
      </c>
      <c r="B16" s="41" t="s">
        <v>1053</v>
      </c>
      <c r="C16" s="37">
        <v>44802.0</v>
      </c>
      <c r="D16" s="38" t="s">
        <v>25</v>
      </c>
      <c r="E16" s="108" t="s">
        <v>25</v>
      </c>
      <c r="F16" s="38" t="s">
        <v>22</v>
      </c>
      <c r="G16" s="37">
        <v>44803.0</v>
      </c>
      <c r="H16" s="38" t="s">
        <v>278</v>
      </c>
      <c r="I16" s="108" t="s">
        <v>92</v>
      </c>
      <c r="J16" s="38" t="s">
        <v>24</v>
      </c>
      <c r="K16" s="37">
        <v>44804.0</v>
      </c>
      <c r="L16" s="38" t="s">
        <v>278</v>
      </c>
      <c r="M16" s="108" t="s">
        <v>92</v>
      </c>
      <c r="N16" s="38" t="s">
        <v>26</v>
      </c>
      <c r="O16" s="37">
        <v>44805.0</v>
      </c>
      <c r="P16" s="38" t="s">
        <v>278</v>
      </c>
      <c r="Q16" s="108" t="s">
        <v>92</v>
      </c>
      <c r="R16" s="38" t="s">
        <v>56</v>
      </c>
      <c r="S16" s="37">
        <v>44806.0</v>
      </c>
      <c r="T16" s="38" t="s">
        <v>278</v>
      </c>
      <c r="U16" s="108" t="s">
        <v>92</v>
      </c>
      <c r="V16" s="38" t="s">
        <v>57</v>
      </c>
      <c r="W16" s="37">
        <v>44807.0</v>
      </c>
      <c r="X16" s="38" t="s">
        <v>278</v>
      </c>
      <c r="Y16" s="108" t="s">
        <v>92</v>
      </c>
      <c r="Z16" s="275" t="s">
        <v>93</v>
      </c>
      <c r="AA16" s="37">
        <v>44808.0</v>
      </c>
      <c r="AB16" s="38" t="s">
        <v>531</v>
      </c>
      <c r="AC16" s="108" t="s">
        <v>532</v>
      </c>
    </row>
    <row r="17">
      <c r="A17" s="35" t="s">
        <v>176</v>
      </c>
      <c r="B17" s="41" t="s">
        <v>33</v>
      </c>
      <c r="C17" s="37">
        <v>44803.0</v>
      </c>
      <c r="D17" s="38" t="s">
        <v>47</v>
      </c>
      <c r="E17" s="108" t="s">
        <v>318</v>
      </c>
      <c r="F17" s="38" t="s">
        <v>46</v>
      </c>
      <c r="G17" s="37">
        <v>44804.0</v>
      </c>
      <c r="H17" s="38" t="s">
        <v>47</v>
      </c>
      <c r="I17" s="108" t="s">
        <v>318</v>
      </c>
      <c r="J17" s="38" t="s">
        <v>36</v>
      </c>
      <c r="K17" s="37">
        <v>44805.0</v>
      </c>
      <c r="L17" s="38" t="s">
        <v>47</v>
      </c>
      <c r="M17" s="108" t="s">
        <v>318</v>
      </c>
      <c r="N17" s="38" t="s">
        <v>37</v>
      </c>
      <c r="O17" s="37">
        <v>44806.0</v>
      </c>
      <c r="P17" s="38" t="s">
        <v>25</v>
      </c>
      <c r="Q17" s="108" t="s">
        <v>25</v>
      </c>
      <c r="R17" s="38" t="s">
        <v>40</v>
      </c>
      <c r="S17" s="37">
        <v>44807.0</v>
      </c>
      <c r="T17" s="38" t="s">
        <v>281</v>
      </c>
      <c r="U17" s="108" t="s">
        <v>101</v>
      </c>
      <c r="V17" s="38" t="s">
        <v>43</v>
      </c>
      <c r="W17" s="37">
        <v>44808.0</v>
      </c>
      <c r="X17" s="38" t="s">
        <v>281</v>
      </c>
      <c r="Y17" s="108" t="s">
        <v>101</v>
      </c>
      <c r="Z17" s="38" t="s">
        <v>44</v>
      </c>
      <c r="AA17" s="37">
        <v>44809.0</v>
      </c>
      <c r="AB17" s="38" t="s">
        <v>25</v>
      </c>
      <c r="AC17" s="108" t="s">
        <v>25</v>
      </c>
    </row>
    <row r="18">
      <c r="A18" s="772" t="s">
        <v>54</v>
      </c>
      <c r="B18" s="41" t="s">
        <v>1053</v>
      </c>
      <c r="C18" s="37">
        <v>44802.0</v>
      </c>
      <c r="D18" s="38" t="s">
        <v>479</v>
      </c>
      <c r="E18" s="108" t="s">
        <v>480</v>
      </c>
      <c r="F18" s="38" t="s">
        <v>46</v>
      </c>
      <c r="G18" s="37">
        <v>44804.0</v>
      </c>
      <c r="H18" s="38" t="s">
        <v>499</v>
      </c>
      <c r="I18" s="108" t="s">
        <v>499</v>
      </c>
      <c r="J18" s="38" t="s">
        <v>36</v>
      </c>
      <c r="K18" s="37">
        <v>44805.0</v>
      </c>
      <c r="L18" s="38" t="s">
        <v>25</v>
      </c>
      <c r="M18" s="108" t="s">
        <v>25</v>
      </c>
      <c r="N18" s="38" t="s">
        <v>37</v>
      </c>
      <c r="O18" s="37">
        <v>44806.0</v>
      </c>
      <c r="P18" s="38" t="s">
        <v>47</v>
      </c>
      <c r="Q18" s="108" t="s">
        <v>318</v>
      </c>
      <c r="R18" s="38" t="s">
        <v>40</v>
      </c>
      <c r="S18" s="37">
        <v>44807.0</v>
      </c>
      <c r="T18" s="38" t="s">
        <v>128</v>
      </c>
      <c r="U18" s="108" t="s">
        <v>202</v>
      </c>
      <c r="V18" s="38" t="s">
        <v>43</v>
      </c>
      <c r="W18" s="37">
        <v>44808.0</v>
      </c>
      <c r="X18" s="38" t="s">
        <v>47</v>
      </c>
      <c r="Y18" s="108" t="s">
        <v>318</v>
      </c>
      <c r="Z18" s="38" t="s">
        <v>44</v>
      </c>
      <c r="AA18" s="37">
        <v>44809.0</v>
      </c>
      <c r="AB18" s="38" t="s">
        <v>128</v>
      </c>
      <c r="AC18" s="108" t="s">
        <v>202</v>
      </c>
    </row>
    <row r="19">
      <c r="A19" s="35" t="s">
        <v>52</v>
      </c>
      <c r="B19" s="776"/>
      <c r="C19" s="364"/>
      <c r="D19" s="108"/>
      <c r="E19" s="108"/>
      <c r="F19" s="108"/>
      <c r="G19" s="364"/>
      <c r="H19" s="108"/>
      <c r="I19" s="108"/>
      <c r="J19" s="40" t="s">
        <v>36</v>
      </c>
      <c r="K19" s="146">
        <v>44805.0</v>
      </c>
      <c r="L19" s="40" t="s">
        <v>47</v>
      </c>
      <c r="M19" s="40" t="s">
        <v>318</v>
      </c>
      <c r="N19" s="38"/>
      <c r="O19" s="37"/>
      <c r="P19" s="38"/>
      <c r="Q19" s="108"/>
      <c r="R19" s="38" t="s">
        <v>40</v>
      </c>
      <c r="S19" s="37">
        <v>44807.0</v>
      </c>
      <c r="T19" s="38" t="s">
        <v>137</v>
      </c>
      <c r="U19" s="108" t="s">
        <v>318</v>
      </c>
      <c r="V19" s="7"/>
      <c r="W19" s="7"/>
      <c r="X19" s="7"/>
      <c r="Y19" s="124"/>
      <c r="Z19" s="7"/>
      <c r="AA19" s="7"/>
      <c r="AB19" s="7"/>
      <c r="AC19" s="124"/>
    </row>
    <row r="20">
      <c r="A20" s="35" t="s">
        <v>1077</v>
      </c>
      <c r="B20" s="41" t="s">
        <v>33</v>
      </c>
      <c r="C20" s="37">
        <v>44803.0</v>
      </c>
      <c r="D20" s="38" t="s">
        <v>1078</v>
      </c>
      <c r="E20" s="108" t="s">
        <v>1079</v>
      </c>
      <c r="F20" s="38" t="s">
        <v>46</v>
      </c>
      <c r="G20" s="37">
        <v>44804.0</v>
      </c>
      <c r="H20" s="38" t="s">
        <v>1078</v>
      </c>
      <c r="I20" s="108" t="s">
        <v>1079</v>
      </c>
      <c r="J20" s="38" t="s">
        <v>36</v>
      </c>
      <c r="K20" s="37">
        <v>44805.0</v>
      </c>
      <c r="L20" s="38" t="s">
        <v>1078</v>
      </c>
      <c r="M20" s="108" t="s">
        <v>1079</v>
      </c>
      <c r="N20" s="7"/>
      <c r="O20" s="7"/>
      <c r="P20" s="7"/>
      <c r="Q20" s="124"/>
      <c r="R20" s="7"/>
      <c r="S20" s="7"/>
      <c r="T20" s="367"/>
      <c r="U20" s="367"/>
      <c r="V20" s="7"/>
      <c r="W20" s="7"/>
      <c r="X20" s="7"/>
      <c r="Y20" s="124"/>
      <c r="Z20" s="7"/>
      <c r="AA20" s="7"/>
      <c r="AB20" s="7"/>
      <c r="AC20" s="124"/>
    </row>
    <row r="21">
      <c r="A21" s="35"/>
      <c r="B21" s="361"/>
      <c r="C21" s="361"/>
      <c r="D21" s="362"/>
      <c r="E21" s="362"/>
      <c r="F21" s="124"/>
      <c r="G21" s="124"/>
      <c r="H21" s="124"/>
      <c r="I21" s="124"/>
      <c r="J21" s="124"/>
      <c r="K21" s="124"/>
      <c r="L21" s="124"/>
      <c r="M21" s="124"/>
      <c r="N21" s="7"/>
      <c r="O21" s="7"/>
      <c r="P21" s="7"/>
      <c r="Q21" s="124"/>
      <c r="R21" s="7"/>
      <c r="S21" s="7"/>
      <c r="T21" s="367"/>
      <c r="U21" s="367"/>
      <c r="V21" s="7"/>
      <c r="W21" s="7"/>
      <c r="X21" s="7"/>
      <c r="Y21" s="124"/>
      <c r="Z21" s="7"/>
      <c r="AA21" s="7"/>
      <c r="AB21" s="7"/>
      <c r="AC21" s="124"/>
    </row>
    <row r="22">
      <c r="A22" s="368"/>
      <c r="B22" s="361"/>
      <c r="C22" s="361"/>
      <c r="D22" s="6" t="s">
        <v>23</v>
      </c>
      <c r="E22" s="4"/>
      <c r="F22" s="124"/>
      <c r="G22" s="124"/>
      <c r="H22" s="124"/>
      <c r="I22" s="124"/>
      <c r="J22" s="124"/>
      <c r="K22" s="124"/>
      <c r="L22" s="7"/>
      <c r="M22" s="124"/>
      <c r="N22" s="7"/>
      <c r="O22" s="7"/>
      <c r="P22" s="7"/>
      <c r="Q22" s="124"/>
      <c r="R22" s="7"/>
      <c r="S22" s="7"/>
      <c r="T22" s="6" t="s">
        <v>23</v>
      </c>
      <c r="U22" s="4"/>
      <c r="V22" s="7"/>
      <c r="W22" s="7"/>
      <c r="X22" s="7"/>
      <c r="Y22" s="124"/>
      <c r="Z22" s="7"/>
      <c r="AA22" s="7"/>
      <c r="AB22" s="7"/>
      <c r="AC22" s="124"/>
    </row>
    <row r="23">
      <c r="A23" s="7"/>
      <c r="B23" s="350"/>
      <c r="C23" s="350"/>
      <c r="D23" s="124"/>
      <c r="E23" s="351">
        <v>44774.0</v>
      </c>
      <c r="F23" s="124"/>
      <c r="G23" s="124"/>
      <c r="H23" s="124"/>
      <c r="I23" s="351">
        <v>44775.0</v>
      </c>
      <c r="J23" s="124"/>
      <c r="K23" s="124"/>
      <c r="L23" s="124"/>
      <c r="M23" s="351">
        <v>44776.0</v>
      </c>
      <c r="N23" s="124"/>
      <c r="O23" s="124"/>
      <c r="P23" s="124"/>
      <c r="Q23" s="351">
        <v>44777.0</v>
      </c>
      <c r="R23" s="124"/>
      <c r="S23" s="124"/>
      <c r="T23" s="124"/>
      <c r="U23" s="351">
        <v>44778.0</v>
      </c>
      <c r="V23" s="124"/>
      <c r="W23" s="124"/>
      <c r="X23" s="124"/>
      <c r="Y23" s="351">
        <v>44779.0</v>
      </c>
      <c r="Z23" s="124"/>
      <c r="AA23" s="124"/>
      <c r="AB23" s="124"/>
      <c r="AC23" s="351">
        <v>44780.0</v>
      </c>
    </row>
    <row r="24">
      <c r="A24" s="107"/>
      <c r="B24" s="26"/>
      <c r="C24" s="26"/>
      <c r="D24" s="26" t="s">
        <v>2</v>
      </c>
      <c r="E24" s="26" t="s">
        <v>3</v>
      </c>
      <c r="F24" s="26"/>
      <c r="G24" s="26"/>
      <c r="H24" s="26" t="s">
        <v>2</v>
      </c>
      <c r="I24" s="26" t="s">
        <v>7</v>
      </c>
      <c r="J24" s="26"/>
      <c r="K24" s="26"/>
      <c r="L24" s="26" t="s">
        <v>2</v>
      </c>
      <c r="M24" s="26" t="s">
        <v>8</v>
      </c>
      <c r="N24" s="26"/>
      <c r="O24" s="26"/>
      <c r="P24" s="26" t="s">
        <v>2</v>
      </c>
      <c r="Q24" s="26" t="s">
        <v>9</v>
      </c>
      <c r="R24" s="26"/>
      <c r="S24" s="26"/>
      <c r="T24" s="26" t="s">
        <v>2</v>
      </c>
      <c r="U24" s="26" t="s">
        <v>10</v>
      </c>
      <c r="V24" s="26"/>
      <c r="W24" s="26"/>
      <c r="X24" s="26" t="s">
        <v>2</v>
      </c>
      <c r="Y24" s="26" t="s">
        <v>11</v>
      </c>
      <c r="Z24" s="26"/>
      <c r="AA24" s="26"/>
      <c r="AB24" s="26" t="s">
        <v>2</v>
      </c>
      <c r="AC24" s="26" t="s">
        <v>12</v>
      </c>
    </row>
    <row r="25">
      <c r="A25" s="35" t="s">
        <v>123</v>
      </c>
      <c r="B25" s="38" t="s">
        <v>536</v>
      </c>
      <c r="C25" s="37">
        <v>44803.0</v>
      </c>
      <c r="D25" s="352" t="s">
        <v>25</v>
      </c>
      <c r="E25" s="353" t="s">
        <v>25</v>
      </c>
      <c r="F25" s="369" t="s">
        <v>131</v>
      </c>
      <c r="G25" s="37">
        <v>44804.0</v>
      </c>
      <c r="H25" s="369" t="s">
        <v>537</v>
      </c>
      <c r="I25" s="354" t="s">
        <v>538</v>
      </c>
      <c r="J25" s="369" t="s">
        <v>64</v>
      </c>
      <c r="K25" s="37">
        <v>44805.0</v>
      </c>
      <c r="L25" s="369" t="s">
        <v>537</v>
      </c>
      <c r="M25" s="354" t="s">
        <v>538</v>
      </c>
      <c r="N25" s="369" t="s">
        <v>67</v>
      </c>
      <c r="O25" s="37">
        <v>44806.0</v>
      </c>
      <c r="P25" s="369" t="s">
        <v>537</v>
      </c>
      <c r="Q25" s="354" t="s">
        <v>538</v>
      </c>
      <c r="R25" s="369" t="s">
        <v>78</v>
      </c>
      <c r="S25" s="37">
        <v>44807.0</v>
      </c>
      <c r="T25" s="369" t="s">
        <v>537</v>
      </c>
      <c r="U25" s="354" t="s">
        <v>538</v>
      </c>
      <c r="V25" s="369" t="s">
        <v>79</v>
      </c>
      <c r="W25" s="37">
        <v>44808.0</v>
      </c>
      <c r="X25" s="369" t="s">
        <v>537</v>
      </c>
      <c r="Y25" s="354" t="s">
        <v>538</v>
      </c>
      <c r="Z25" s="369" t="s">
        <v>27</v>
      </c>
      <c r="AA25" s="37">
        <v>44809.0</v>
      </c>
      <c r="AB25" s="369" t="s">
        <v>537</v>
      </c>
      <c r="AC25" s="354" t="s">
        <v>538</v>
      </c>
    </row>
    <row r="26">
      <c r="A26" s="35" t="s">
        <v>501</v>
      </c>
      <c r="B26" s="275" t="s">
        <v>33</v>
      </c>
      <c r="C26" s="37">
        <v>44803.0</v>
      </c>
      <c r="D26" s="352" t="s">
        <v>25</v>
      </c>
      <c r="E26" s="353" t="s">
        <v>25</v>
      </c>
      <c r="F26" s="38" t="s">
        <v>46</v>
      </c>
      <c r="G26" s="37">
        <v>44804.0</v>
      </c>
      <c r="H26" s="369" t="s">
        <v>539</v>
      </c>
      <c r="I26" s="354" t="s">
        <v>125</v>
      </c>
      <c r="J26" s="38" t="s">
        <v>36</v>
      </c>
      <c r="K26" s="37">
        <v>44805.0</v>
      </c>
      <c r="L26" s="369" t="s">
        <v>539</v>
      </c>
      <c r="M26" s="354" t="s">
        <v>125</v>
      </c>
      <c r="N26" s="38" t="s">
        <v>37</v>
      </c>
      <c r="O26" s="37">
        <v>44806.0</v>
      </c>
      <c r="P26" s="777" t="s">
        <v>539</v>
      </c>
      <c r="Q26" s="778" t="s">
        <v>1029</v>
      </c>
      <c r="R26" s="370" t="s">
        <v>40</v>
      </c>
      <c r="S26" s="37">
        <v>44807.0</v>
      </c>
      <c r="T26" s="777" t="s">
        <v>539</v>
      </c>
      <c r="U26" s="778" t="s">
        <v>1029</v>
      </c>
      <c r="V26" s="370" t="s">
        <v>43</v>
      </c>
      <c r="W26" s="37">
        <v>44808.0</v>
      </c>
      <c r="X26" s="369" t="s">
        <v>539</v>
      </c>
      <c r="Y26" s="354" t="s">
        <v>1029</v>
      </c>
      <c r="Z26" s="38" t="s">
        <v>44</v>
      </c>
      <c r="AA26" s="37">
        <v>44809.0</v>
      </c>
      <c r="AB26" s="352" t="s">
        <v>25</v>
      </c>
      <c r="AC26" s="353" t="s">
        <v>25</v>
      </c>
    </row>
    <row r="27">
      <c r="A27" s="779" t="s">
        <v>45</v>
      </c>
      <c r="B27" s="363" t="s">
        <v>33</v>
      </c>
      <c r="C27" s="146">
        <v>44803.0</v>
      </c>
      <c r="D27" s="371" t="s">
        <v>475</v>
      </c>
      <c r="E27" s="371" t="s">
        <v>476</v>
      </c>
      <c r="F27" s="354"/>
      <c r="G27" s="364"/>
      <c r="H27" s="354"/>
      <c r="I27" s="354"/>
      <c r="J27" s="108"/>
      <c r="K27" s="364"/>
      <c r="L27" s="354"/>
      <c r="M27" s="354"/>
      <c r="N27" s="124"/>
      <c r="O27" s="124"/>
      <c r="P27" s="5"/>
      <c r="Q27" s="5"/>
      <c r="R27" s="5"/>
      <c r="S27" s="5"/>
      <c r="T27" s="5"/>
      <c r="U27" s="7"/>
      <c r="V27" s="7"/>
      <c r="W27" s="7"/>
      <c r="X27" s="7"/>
      <c r="Y27" s="7"/>
      <c r="Z27" s="7"/>
      <c r="AA27" s="7"/>
      <c r="AB27" s="7"/>
      <c r="AC27" s="7"/>
    </row>
    <row r="28">
      <c r="A28" s="67" t="s">
        <v>18</v>
      </c>
      <c r="Z28" s="40" t="s">
        <v>44</v>
      </c>
      <c r="AA28" s="146">
        <v>44809.0</v>
      </c>
      <c r="AB28" s="371" t="s">
        <v>539</v>
      </c>
      <c r="AC28" s="371" t="s">
        <v>1029</v>
      </c>
    </row>
    <row r="29">
      <c r="B29" s="761"/>
      <c r="H29" s="68" t="s">
        <v>1</v>
      </c>
      <c r="I29" s="68">
        <v>53.0</v>
      </c>
    </row>
    <row r="30">
      <c r="H30" s="68" t="s">
        <v>547</v>
      </c>
    </row>
    <row r="31">
      <c r="H31" s="68" t="s">
        <v>31</v>
      </c>
    </row>
    <row r="32">
      <c r="H32" s="68" t="s">
        <v>23</v>
      </c>
      <c r="I32" s="68">
        <v>73.5</v>
      </c>
    </row>
  </sheetData>
  <mergeCells count="8">
    <mergeCell ref="D1:E1"/>
    <mergeCell ref="T1:U1"/>
    <mergeCell ref="D7:E7"/>
    <mergeCell ref="T7:U7"/>
    <mergeCell ref="D13:E13"/>
    <mergeCell ref="T13:U13"/>
    <mergeCell ref="D22:E22"/>
    <mergeCell ref="T22:U22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44795.0</v>
      </c>
      <c r="D4" s="352" t="s">
        <v>523</v>
      </c>
      <c r="E4" s="353" t="s">
        <v>524</v>
      </c>
      <c r="F4" s="275" t="s">
        <v>22</v>
      </c>
      <c r="G4" s="37">
        <v>44796.0</v>
      </c>
      <c r="H4" s="352" t="s">
        <v>523</v>
      </c>
      <c r="I4" s="354" t="s">
        <v>524</v>
      </c>
      <c r="J4" s="38" t="s">
        <v>24</v>
      </c>
      <c r="K4" s="37">
        <v>44797.0</v>
      </c>
      <c r="L4" s="352" t="s">
        <v>523</v>
      </c>
      <c r="M4" s="354" t="s">
        <v>524</v>
      </c>
      <c r="N4" s="275" t="s">
        <v>26</v>
      </c>
      <c r="O4" s="780">
        <v>44798.0</v>
      </c>
      <c r="P4" s="352" t="s">
        <v>525</v>
      </c>
      <c r="Q4" s="354" t="s">
        <v>526</v>
      </c>
      <c r="R4" s="275" t="s">
        <v>56</v>
      </c>
      <c r="S4" s="37">
        <v>44799.0</v>
      </c>
      <c r="T4" s="352" t="s">
        <v>550</v>
      </c>
      <c r="U4" s="354" t="s">
        <v>482</v>
      </c>
      <c r="V4" s="275" t="s">
        <v>57</v>
      </c>
      <c r="W4" s="37">
        <v>44800.0</v>
      </c>
      <c r="X4" s="352" t="s">
        <v>550</v>
      </c>
      <c r="Y4" s="354" t="s">
        <v>482</v>
      </c>
      <c r="Z4" s="275" t="s">
        <v>93</v>
      </c>
      <c r="AA4" s="37">
        <v>44801.0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44796.0</v>
      </c>
      <c r="D5" s="352" t="s">
        <v>23</v>
      </c>
      <c r="E5" s="353" t="s">
        <v>23</v>
      </c>
      <c r="F5" s="275" t="s">
        <v>46</v>
      </c>
      <c r="G5" s="37">
        <v>44797.0</v>
      </c>
      <c r="H5" s="352" t="s">
        <v>499</v>
      </c>
      <c r="I5" s="353" t="s">
        <v>499</v>
      </c>
      <c r="J5" s="38" t="s">
        <v>36</v>
      </c>
      <c r="K5" s="37">
        <v>44798.0</v>
      </c>
      <c r="L5" s="352" t="s">
        <v>499</v>
      </c>
      <c r="M5" s="353" t="s">
        <v>499</v>
      </c>
      <c r="N5" s="275" t="s">
        <v>37</v>
      </c>
      <c r="O5" s="780">
        <v>44799.0</v>
      </c>
      <c r="P5" s="352" t="s">
        <v>465</v>
      </c>
      <c r="Q5" s="354" t="s">
        <v>466</v>
      </c>
      <c r="R5" s="275" t="s">
        <v>40</v>
      </c>
      <c r="S5" s="37">
        <v>44800.0</v>
      </c>
      <c r="T5" s="352" t="s">
        <v>551</v>
      </c>
      <c r="U5" s="354" t="s">
        <v>552</v>
      </c>
      <c r="V5" s="275" t="s">
        <v>43</v>
      </c>
      <c r="W5" s="37">
        <v>44801.0</v>
      </c>
      <c r="X5" s="352" t="s">
        <v>551</v>
      </c>
      <c r="Y5" s="354" t="s">
        <v>552</v>
      </c>
      <c r="Z5" s="275" t="s">
        <v>44</v>
      </c>
      <c r="AA5" s="37">
        <v>44802.0</v>
      </c>
      <c r="AB5" s="38" t="s">
        <v>25</v>
      </c>
      <c r="AC5" s="108" t="s">
        <v>25</v>
      </c>
    </row>
    <row r="6">
      <c r="A6" s="116"/>
      <c r="B6" s="275"/>
      <c r="C6" s="37"/>
      <c r="D6" s="352"/>
      <c r="E6" s="353"/>
      <c r="F6" s="38"/>
      <c r="G6" s="37"/>
      <c r="H6" s="352"/>
      <c r="I6" s="124"/>
      <c r="J6" s="124"/>
      <c r="K6" s="124"/>
      <c r="L6" s="352"/>
      <c r="M6" s="353"/>
      <c r="N6" s="275"/>
      <c r="O6" s="37"/>
      <c r="P6" s="352"/>
      <c r="Q6" s="354"/>
      <c r="R6" s="275"/>
      <c r="S6" s="37"/>
      <c r="T6" s="352"/>
      <c r="U6" s="354"/>
      <c r="V6" s="275"/>
      <c r="W6" s="124"/>
      <c r="X6" s="124"/>
      <c r="Y6" s="124"/>
      <c r="Z6" s="38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44796.0</v>
      </c>
      <c r="D10" s="38" t="s">
        <v>465</v>
      </c>
      <c r="E10" s="108" t="s">
        <v>466</v>
      </c>
      <c r="J10" s="275" t="s">
        <v>46</v>
      </c>
      <c r="K10" s="37">
        <v>44797.0</v>
      </c>
      <c r="L10" s="38" t="s">
        <v>25</v>
      </c>
      <c r="M10" s="108" t="s">
        <v>25</v>
      </c>
      <c r="N10" s="38" t="s">
        <v>37</v>
      </c>
      <c r="O10" s="780">
        <v>44799.0</v>
      </c>
      <c r="P10" s="38" t="s">
        <v>465</v>
      </c>
      <c r="Q10" s="108" t="s">
        <v>466</v>
      </c>
      <c r="R10" s="38" t="s">
        <v>40</v>
      </c>
      <c r="S10" s="37">
        <v>44800.0</v>
      </c>
      <c r="T10" s="38" t="s">
        <v>465</v>
      </c>
      <c r="U10" s="108" t="s">
        <v>466</v>
      </c>
      <c r="V10" s="38" t="s">
        <v>43</v>
      </c>
      <c r="W10" s="37">
        <v>44801.0</v>
      </c>
      <c r="X10" s="38" t="s">
        <v>527</v>
      </c>
      <c r="Y10" s="108" t="s">
        <v>528</v>
      </c>
      <c r="Z10" s="38" t="s">
        <v>44</v>
      </c>
      <c r="AA10" s="37">
        <v>44802.0</v>
      </c>
      <c r="AB10" s="38" t="s">
        <v>527</v>
      </c>
      <c r="AC10" s="108" t="s">
        <v>528</v>
      </c>
    </row>
    <row r="11">
      <c r="A11" s="116" t="s">
        <v>45</v>
      </c>
      <c r="B11" s="101"/>
      <c r="C11" s="101"/>
      <c r="D11" s="140"/>
      <c r="E11" s="140"/>
      <c r="F11" s="275" t="s">
        <v>46</v>
      </c>
      <c r="G11" s="37">
        <v>44797.0</v>
      </c>
      <c r="H11" s="38" t="s">
        <v>465</v>
      </c>
      <c r="I11" s="108" t="s">
        <v>466</v>
      </c>
      <c r="J11" s="38" t="s">
        <v>36</v>
      </c>
      <c r="K11" s="37">
        <v>44798.0</v>
      </c>
      <c r="L11" s="38" t="s">
        <v>465</v>
      </c>
      <c r="M11" s="108" t="s">
        <v>466</v>
      </c>
      <c r="N11" s="359"/>
      <c r="O11" s="359"/>
      <c r="P11" s="359"/>
      <c r="Q11" s="360"/>
      <c r="R11" s="359"/>
      <c r="S11" s="359"/>
      <c r="T11" s="781"/>
      <c r="U11" s="781"/>
      <c r="V11" s="359"/>
      <c r="W11" s="359"/>
      <c r="X11" s="359"/>
      <c r="Y11" s="360"/>
      <c r="Z11" s="359"/>
      <c r="AA11" s="359"/>
      <c r="AB11" s="359"/>
      <c r="AC11" s="360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44774.0</v>
      </c>
      <c r="F13" s="124"/>
      <c r="G13" s="124"/>
      <c r="H13" s="124"/>
      <c r="I13" s="351">
        <v>44775.0</v>
      </c>
      <c r="J13" s="124"/>
      <c r="K13" s="124"/>
      <c r="L13" s="124"/>
      <c r="M13" s="351">
        <v>44776.0</v>
      </c>
      <c r="N13" s="124"/>
      <c r="O13" s="124"/>
      <c r="P13" s="124"/>
      <c r="Q13" s="351">
        <v>44777.0</v>
      </c>
      <c r="R13" s="124"/>
      <c r="S13" s="124"/>
      <c r="T13" s="124"/>
      <c r="U13" s="351">
        <v>44778.0</v>
      </c>
      <c r="V13" s="124"/>
      <c r="W13" s="124"/>
      <c r="X13" s="124"/>
      <c r="Y13" s="351">
        <v>44779.0</v>
      </c>
      <c r="Z13" s="124"/>
      <c r="AA13" s="124"/>
      <c r="AB13" s="124"/>
      <c r="AC13" s="351">
        <v>44780.0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54</v>
      </c>
      <c r="B15" s="41" t="s">
        <v>1053</v>
      </c>
      <c r="C15" s="37">
        <v>44795.0</v>
      </c>
      <c r="D15" s="38" t="s">
        <v>25</v>
      </c>
      <c r="E15" s="108" t="s">
        <v>25</v>
      </c>
      <c r="F15" s="38" t="s">
        <v>22</v>
      </c>
      <c r="G15" s="37">
        <v>44796.0</v>
      </c>
      <c r="H15" s="38" t="s">
        <v>278</v>
      </c>
      <c r="I15" s="108" t="s">
        <v>92</v>
      </c>
      <c r="J15" s="38" t="s">
        <v>24</v>
      </c>
      <c r="K15" s="37">
        <v>44797.0</v>
      </c>
      <c r="L15" s="38" t="s">
        <v>278</v>
      </c>
      <c r="M15" s="108" t="s">
        <v>92</v>
      </c>
      <c r="N15" s="38" t="s">
        <v>26</v>
      </c>
      <c r="O15" s="37">
        <v>44798.0</v>
      </c>
      <c r="P15" s="38" t="s">
        <v>278</v>
      </c>
      <c r="Q15" s="108" t="s">
        <v>92</v>
      </c>
      <c r="R15" s="38" t="s">
        <v>56</v>
      </c>
      <c r="S15" s="780">
        <v>44799.0</v>
      </c>
      <c r="T15" s="38" t="s">
        <v>278</v>
      </c>
      <c r="U15" s="108" t="s">
        <v>92</v>
      </c>
      <c r="V15" s="38" t="s">
        <v>57</v>
      </c>
      <c r="W15" s="37">
        <v>44800.0</v>
      </c>
      <c r="X15" s="38" t="s">
        <v>278</v>
      </c>
      <c r="Y15" s="108" t="s">
        <v>92</v>
      </c>
      <c r="Z15" s="275" t="s">
        <v>93</v>
      </c>
      <c r="AA15" s="37">
        <v>44801.0</v>
      </c>
      <c r="AB15" s="38" t="s">
        <v>531</v>
      </c>
      <c r="AC15" s="108" t="s">
        <v>532</v>
      </c>
    </row>
    <row r="16">
      <c r="A16" s="35" t="s">
        <v>403</v>
      </c>
      <c r="B16" s="41" t="s">
        <v>33</v>
      </c>
      <c r="C16" s="37">
        <v>44796.0</v>
      </c>
      <c r="D16" s="38" t="s">
        <v>47</v>
      </c>
      <c r="E16" s="108" t="s">
        <v>318</v>
      </c>
      <c r="F16" s="38" t="s">
        <v>46</v>
      </c>
      <c r="G16" s="37">
        <v>44797.0</v>
      </c>
      <c r="H16" s="38" t="s">
        <v>47</v>
      </c>
      <c r="I16" s="108" t="s">
        <v>318</v>
      </c>
      <c r="J16" s="38" t="s">
        <v>36</v>
      </c>
      <c r="K16" s="37">
        <v>44798.0</v>
      </c>
      <c r="L16" s="38" t="s">
        <v>25</v>
      </c>
      <c r="M16" s="108" t="s">
        <v>25</v>
      </c>
      <c r="N16" s="38" t="s">
        <v>37</v>
      </c>
      <c r="O16" s="780">
        <v>44799.0</v>
      </c>
      <c r="P16" s="38" t="s">
        <v>47</v>
      </c>
      <c r="Q16" s="108" t="s">
        <v>318</v>
      </c>
      <c r="R16" s="38" t="s">
        <v>40</v>
      </c>
      <c r="S16" s="37">
        <v>44800.0</v>
      </c>
      <c r="T16" s="38" t="s">
        <v>281</v>
      </c>
      <c r="U16" s="108" t="s">
        <v>101</v>
      </c>
      <c r="V16" s="38" t="s">
        <v>43</v>
      </c>
      <c r="W16" s="37">
        <v>44801.0</v>
      </c>
      <c r="X16" s="38" t="s">
        <v>281</v>
      </c>
      <c r="Y16" s="108" t="s">
        <v>101</v>
      </c>
      <c r="Z16" s="38" t="s">
        <v>44</v>
      </c>
      <c r="AA16" s="37">
        <v>44802.0</v>
      </c>
      <c r="AB16" s="38" t="s">
        <v>25</v>
      </c>
      <c r="AC16" s="108" t="s">
        <v>25</v>
      </c>
    </row>
    <row r="17">
      <c r="A17" s="772" t="s">
        <v>176</v>
      </c>
      <c r="B17" s="41" t="s">
        <v>1053</v>
      </c>
      <c r="C17" s="37">
        <v>44795.0</v>
      </c>
      <c r="D17" s="38" t="s">
        <v>1080</v>
      </c>
      <c r="E17" s="108" t="s">
        <v>1081</v>
      </c>
      <c r="F17" s="38" t="s">
        <v>46</v>
      </c>
      <c r="G17" s="37">
        <v>44797.0</v>
      </c>
      <c r="H17" s="38" t="s">
        <v>201</v>
      </c>
      <c r="I17" s="108" t="s">
        <v>535</v>
      </c>
      <c r="J17" s="38" t="s">
        <v>36</v>
      </c>
      <c r="K17" s="37">
        <v>44798.0</v>
      </c>
      <c r="L17" s="38" t="s">
        <v>201</v>
      </c>
      <c r="M17" s="108" t="s">
        <v>535</v>
      </c>
      <c r="N17" s="38" t="s">
        <v>37</v>
      </c>
      <c r="O17" s="780">
        <v>44799.0</v>
      </c>
      <c r="P17" s="38" t="s">
        <v>25</v>
      </c>
      <c r="Q17" s="108" t="s">
        <v>25</v>
      </c>
      <c r="R17" s="38" t="s">
        <v>40</v>
      </c>
      <c r="S17" s="37">
        <v>44800.0</v>
      </c>
      <c r="T17" s="38" t="s">
        <v>47</v>
      </c>
      <c r="U17" s="108" t="s">
        <v>318</v>
      </c>
      <c r="V17" s="38" t="s">
        <v>43</v>
      </c>
      <c r="W17" s="37">
        <v>44801.0</v>
      </c>
      <c r="X17" s="38" t="s">
        <v>47</v>
      </c>
      <c r="Y17" s="108" t="s">
        <v>318</v>
      </c>
      <c r="Z17" s="38" t="s">
        <v>44</v>
      </c>
      <c r="AA17" s="37">
        <v>44802.0</v>
      </c>
      <c r="AB17" s="38" t="s">
        <v>128</v>
      </c>
      <c r="AC17" s="108" t="s">
        <v>202</v>
      </c>
    </row>
    <row r="18">
      <c r="A18" s="35" t="s">
        <v>18</v>
      </c>
      <c r="B18" s="41" t="s">
        <v>33</v>
      </c>
      <c r="C18" s="37">
        <v>44796.0</v>
      </c>
      <c r="D18" s="38" t="s">
        <v>1078</v>
      </c>
      <c r="E18" s="108" t="s">
        <v>1079</v>
      </c>
      <c r="F18" s="38"/>
      <c r="G18" s="37"/>
      <c r="H18" s="38"/>
      <c r="I18" s="108"/>
      <c r="J18" s="38"/>
      <c r="K18" s="37"/>
      <c r="L18" s="38"/>
      <c r="M18" s="108"/>
      <c r="N18" s="38"/>
      <c r="O18" s="780"/>
      <c r="P18" s="38"/>
      <c r="Q18" s="108"/>
      <c r="R18" s="38" t="s">
        <v>56</v>
      </c>
      <c r="S18" s="780">
        <v>44799.0</v>
      </c>
      <c r="T18" s="38" t="s">
        <v>298</v>
      </c>
      <c r="U18" s="108" t="s">
        <v>280</v>
      </c>
      <c r="V18" s="7"/>
      <c r="W18" s="7"/>
      <c r="X18" s="7"/>
      <c r="Y18" s="124"/>
      <c r="Z18" s="7"/>
      <c r="AA18" s="7"/>
      <c r="AB18" s="7"/>
      <c r="AC18" s="124"/>
    </row>
    <row r="19">
      <c r="A19" s="35" t="s">
        <v>52</v>
      </c>
      <c r="B19" s="361"/>
      <c r="C19" s="361"/>
      <c r="D19" s="140"/>
      <c r="E19" s="140"/>
      <c r="F19" s="38"/>
      <c r="G19" s="37"/>
      <c r="H19" s="38"/>
      <c r="I19" s="108"/>
      <c r="J19" s="38" t="s">
        <v>36</v>
      </c>
      <c r="K19" s="37">
        <v>44797.0</v>
      </c>
      <c r="L19" s="38" t="s">
        <v>47</v>
      </c>
      <c r="M19" s="108" t="s">
        <v>318</v>
      </c>
      <c r="N19" s="7"/>
      <c r="O19" s="7"/>
      <c r="P19" s="7"/>
      <c r="Q19" s="124"/>
      <c r="R19" s="7"/>
      <c r="S19" s="7"/>
      <c r="T19" s="139"/>
      <c r="U19" s="139"/>
      <c r="V19" s="7"/>
      <c r="W19" s="7"/>
      <c r="X19" s="7"/>
      <c r="Y19" s="124"/>
      <c r="Z19" s="7"/>
      <c r="AA19" s="7"/>
      <c r="AB19" s="7"/>
      <c r="AC19" s="124"/>
    </row>
    <row r="20">
      <c r="A20" s="35"/>
      <c r="B20" s="361"/>
      <c r="C20" s="361"/>
      <c r="D20" s="140"/>
      <c r="E20" s="140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139"/>
      <c r="U20" s="139"/>
      <c r="V20" s="7"/>
      <c r="W20" s="7"/>
      <c r="X20" s="7"/>
      <c r="Y20" s="124"/>
      <c r="Z20" s="7"/>
      <c r="AA20" s="7"/>
      <c r="AB20" s="7"/>
      <c r="AC20" s="124"/>
    </row>
    <row r="21">
      <c r="A21" s="368"/>
      <c r="B21" s="361"/>
      <c r="C21" s="361"/>
      <c r="D21" s="6" t="s">
        <v>23</v>
      </c>
      <c r="E21" s="4"/>
      <c r="F21" s="124"/>
      <c r="G21" s="124"/>
      <c r="H21" s="124"/>
      <c r="I21" s="124"/>
      <c r="J21" s="124"/>
      <c r="K21" s="124"/>
      <c r="L21" s="7"/>
      <c r="M21" s="124"/>
      <c r="N21" s="7"/>
      <c r="O21" s="7"/>
      <c r="P21" s="7"/>
      <c r="Q21" s="124"/>
      <c r="R21" s="7"/>
      <c r="S21" s="7"/>
      <c r="T21" s="6" t="s">
        <v>23</v>
      </c>
      <c r="U21" s="4"/>
      <c r="V21" s="7"/>
      <c r="W21" s="7"/>
      <c r="X21" s="7"/>
      <c r="Y21" s="124"/>
      <c r="Z21" s="7"/>
      <c r="AA21" s="7"/>
      <c r="AB21" s="7"/>
      <c r="AC21" s="124"/>
    </row>
    <row r="22">
      <c r="A22" s="7"/>
      <c r="B22" s="350"/>
      <c r="C22" s="350"/>
      <c r="D22" s="124"/>
      <c r="E22" s="351">
        <v>44774.0</v>
      </c>
      <c r="F22" s="124"/>
      <c r="G22" s="124"/>
      <c r="H22" s="124"/>
      <c r="I22" s="351">
        <v>44775.0</v>
      </c>
      <c r="J22" s="124"/>
      <c r="K22" s="124"/>
      <c r="L22" s="124"/>
      <c r="M22" s="351">
        <v>44776.0</v>
      </c>
      <c r="N22" s="124"/>
      <c r="O22" s="124"/>
      <c r="P22" s="124"/>
      <c r="Q22" s="351">
        <v>44777.0</v>
      </c>
      <c r="R22" s="124"/>
      <c r="S22" s="124"/>
      <c r="T22" s="124"/>
      <c r="U22" s="351">
        <v>44778.0</v>
      </c>
      <c r="V22" s="124"/>
      <c r="W22" s="124"/>
      <c r="X22" s="124"/>
      <c r="Y22" s="351">
        <v>44779.0</v>
      </c>
      <c r="Z22" s="124"/>
      <c r="AA22" s="124"/>
      <c r="AB22" s="124"/>
      <c r="AC22" s="351">
        <v>44780.0</v>
      </c>
    </row>
    <row r="23">
      <c r="A23" s="107"/>
      <c r="B23" s="26"/>
      <c r="C23" s="26"/>
      <c r="D23" s="26" t="s">
        <v>2</v>
      </c>
      <c r="E23" s="26" t="s">
        <v>3</v>
      </c>
      <c r="F23" s="26"/>
      <c r="G23" s="26"/>
      <c r="H23" s="26" t="s">
        <v>2</v>
      </c>
      <c r="I23" s="26" t="s">
        <v>7</v>
      </c>
      <c r="J23" s="26"/>
      <c r="K23" s="26"/>
      <c r="L23" s="26" t="s">
        <v>2</v>
      </c>
      <c r="M23" s="26" t="s">
        <v>8</v>
      </c>
      <c r="N23" s="26"/>
      <c r="O23" s="26"/>
      <c r="P23" s="26" t="s">
        <v>2</v>
      </c>
      <c r="Q23" s="26" t="s">
        <v>9</v>
      </c>
      <c r="R23" s="26"/>
      <c r="S23" s="26"/>
      <c r="T23" s="26" t="s">
        <v>2</v>
      </c>
      <c r="U23" s="26" t="s">
        <v>10</v>
      </c>
      <c r="V23" s="26"/>
      <c r="W23" s="26"/>
      <c r="X23" s="26" t="s">
        <v>2</v>
      </c>
      <c r="Y23" s="26" t="s">
        <v>11</v>
      </c>
      <c r="Z23" s="26"/>
      <c r="AA23" s="26"/>
      <c r="AB23" s="26" t="s">
        <v>2</v>
      </c>
      <c r="AC23" s="26" t="s">
        <v>12</v>
      </c>
    </row>
    <row r="24">
      <c r="A24" s="35" t="s">
        <v>123</v>
      </c>
      <c r="B24" s="38" t="s">
        <v>536</v>
      </c>
      <c r="C24" s="37">
        <v>44796.0</v>
      </c>
      <c r="D24" s="352" t="s">
        <v>25</v>
      </c>
      <c r="E24" s="353" t="s">
        <v>25</v>
      </c>
      <c r="F24" s="369" t="s">
        <v>131</v>
      </c>
      <c r="G24" s="37">
        <v>44797.0</v>
      </c>
      <c r="H24" s="369" t="s">
        <v>537</v>
      </c>
      <c r="I24" s="354" t="s">
        <v>538</v>
      </c>
      <c r="J24" s="369" t="s">
        <v>64</v>
      </c>
      <c r="K24" s="37">
        <v>44798.0</v>
      </c>
      <c r="L24" s="369" t="s">
        <v>537</v>
      </c>
      <c r="M24" s="354" t="s">
        <v>538</v>
      </c>
      <c r="N24" s="369" t="s">
        <v>67</v>
      </c>
      <c r="O24" s="780">
        <v>44799.0</v>
      </c>
      <c r="P24" s="369" t="s">
        <v>537</v>
      </c>
      <c r="Q24" s="354" t="s">
        <v>538</v>
      </c>
      <c r="R24" s="369" t="s">
        <v>78</v>
      </c>
      <c r="S24" s="37">
        <v>44800.0</v>
      </c>
      <c r="T24" s="369" t="s">
        <v>537</v>
      </c>
      <c r="U24" s="354" t="s">
        <v>538</v>
      </c>
      <c r="V24" s="369" t="s">
        <v>79</v>
      </c>
      <c r="W24" s="37">
        <v>44801.0</v>
      </c>
      <c r="X24" s="369" t="s">
        <v>537</v>
      </c>
      <c r="Y24" s="354" t="s">
        <v>538</v>
      </c>
      <c r="Z24" s="369" t="s">
        <v>27</v>
      </c>
      <c r="AA24" s="37">
        <v>44802.0</v>
      </c>
      <c r="AB24" s="369" t="s">
        <v>537</v>
      </c>
      <c r="AC24" s="354" t="s">
        <v>538</v>
      </c>
    </row>
    <row r="25">
      <c r="A25" s="35" t="s">
        <v>501</v>
      </c>
      <c r="B25" s="275" t="s">
        <v>33</v>
      </c>
      <c r="C25" s="37">
        <v>44796.0</v>
      </c>
      <c r="D25" s="352" t="s">
        <v>25</v>
      </c>
      <c r="E25" s="353" t="s">
        <v>25</v>
      </c>
      <c r="F25" s="38" t="s">
        <v>46</v>
      </c>
      <c r="G25" s="37">
        <v>44797.0</v>
      </c>
      <c r="H25" s="369" t="s">
        <v>539</v>
      </c>
      <c r="I25" s="354" t="s">
        <v>125</v>
      </c>
      <c r="J25" s="38" t="s">
        <v>36</v>
      </c>
      <c r="K25" s="37">
        <v>44798.0</v>
      </c>
      <c r="L25" s="369" t="s">
        <v>539</v>
      </c>
      <c r="M25" s="354" t="s">
        <v>125</v>
      </c>
      <c r="N25" s="38" t="s">
        <v>37</v>
      </c>
      <c r="O25" s="780">
        <v>44799.0</v>
      </c>
      <c r="P25" s="777" t="s">
        <v>539</v>
      </c>
      <c r="Q25" s="778" t="s">
        <v>1029</v>
      </c>
      <c r="R25" s="370" t="s">
        <v>40</v>
      </c>
      <c r="S25" s="37">
        <v>44800.0</v>
      </c>
      <c r="T25" s="777" t="s">
        <v>539</v>
      </c>
      <c r="U25" s="778" t="s">
        <v>1029</v>
      </c>
      <c r="V25" s="370" t="s">
        <v>43</v>
      </c>
      <c r="W25" s="37">
        <v>44801.0</v>
      </c>
      <c r="X25" s="369" t="s">
        <v>539</v>
      </c>
      <c r="Y25" s="354" t="s">
        <v>1029</v>
      </c>
      <c r="Z25" s="38" t="s">
        <v>44</v>
      </c>
      <c r="AA25" s="37">
        <v>44802.0</v>
      </c>
      <c r="AB25" s="369" t="s">
        <v>539</v>
      </c>
      <c r="AC25" s="354" t="s">
        <v>1029</v>
      </c>
    </row>
    <row r="26">
      <c r="A26" s="779" t="s">
        <v>45</v>
      </c>
      <c r="B26" s="275" t="s">
        <v>33</v>
      </c>
      <c r="C26" s="37">
        <v>44796.0</v>
      </c>
      <c r="D26" s="369" t="s">
        <v>475</v>
      </c>
      <c r="E26" s="354" t="s">
        <v>476</v>
      </c>
      <c r="F26" s="369"/>
      <c r="G26" s="37"/>
      <c r="H26" s="369"/>
      <c r="I26" s="354"/>
      <c r="J26" s="38"/>
      <c r="K26" s="37"/>
      <c r="L26" s="369"/>
      <c r="M26" s="354"/>
      <c r="N26" s="5"/>
      <c r="O26" s="5"/>
      <c r="P26" s="5"/>
      <c r="Q26" s="5"/>
      <c r="R26" s="5"/>
      <c r="S26" s="5"/>
      <c r="T26" s="5"/>
      <c r="U26" s="7"/>
      <c r="V26" s="7"/>
      <c r="W26" s="7"/>
      <c r="X26" s="7"/>
      <c r="Y26" s="7"/>
      <c r="Z26" s="7"/>
      <c r="AA26" s="7"/>
      <c r="AB26" s="7"/>
      <c r="AC26" s="7"/>
    </row>
    <row r="28">
      <c r="A28" s="68" t="s">
        <v>60</v>
      </c>
    </row>
    <row r="29">
      <c r="A29" s="35" t="s">
        <v>1082</v>
      </c>
      <c r="B29" s="38" t="s">
        <v>536</v>
      </c>
      <c r="C29" s="37">
        <v>44796.0</v>
      </c>
      <c r="D29" s="352" t="s">
        <v>196</v>
      </c>
      <c r="E29" s="353" t="s">
        <v>1023</v>
      </c>
      <c r="F29" s="369" t="s">
        <v>131</v>
      </c>
      <c r="G29" s="37">
        <v>44797.0</v>
      </c>
      <c r="H29" s="352" t="s">
        <v>196</v>
      </c>
      <c r="I29" s="353" t="s">
        <v>1023</v>
      </c>
      <c r="J29" s="369" t="s">
        <v>64</v>
      </c>
      <c r="K29" s="37">
        <v>44798.0</v>
      </c>
      <c r="L29" s="352" t="s">
        <v>196</v>
      </c>
      <c r="M29" s="353" t="s">
        <v>1023</v>
      </c>
      <c r="N29" s="38" t="s">
        <v>37</v>
      </c>
      <c r="O29" s="780">
        <v>44799.0</v>
      </c>
      <c r="P29" s="352" t="s">
        <v>137</v>
      </c>
      <c r="Q29" s="353" t="s">
        <v>1083</v>
      </c>
      <c r="R29" s="38" t="s">
        <v>56</v>
      </c>
      <c r="S29" s="780">
        <v>44799.0</v>
      </c>
      <c r="T29" s="38" t="s">
        <v>25</v>
      </c>
      <c r="U29" s="108" t="s">
        <v>25</v>
      </c>
      <c r="V29" s="38" t="s">
        <v>57</v>
      </c>
      <c r="W29" s="37">
        <v>44800.0</v>
      </c>
      <c r="X29" s="38" t="s">
        <v>298</v>
      </c>
      <c r="Y29" s="108" t="s">
        <v>280</v>
      </c>
      <c r="Z29" s="275" t="s">
        <v>93</v>
      </c>
      <c r="AA29" s="37">
        <v>44801.0</v>
      </c>
      <c r="AB29" s="38" t="s">
        <v>531</v>
      </c>
      <c r="AC29" s="108" t="s">
        <v>532</v>
      </c>
    </row>
    <row r="30">
      <c r="B30" s="761"/>
      <c r="H30" s="68" t="s">
        <v>1</v>
      </c>
      <c r="I30" s="68">
        <v>53.0</v>
      </c>
    </row>
    <row r="31">
      <c r="H31" s="68" t="s">
        <v>547</v>
      </c>
      <c r="I31" s="68">
        <v>44.0</v>
      </c>
    </row>
    <row r="32">
      <c r="H32" s="68" t="s">
        <v>31</v>
      </c>
    </row>
    <row r="33">
      <c r="H33" s="68" t="s">
        <v>23</v>
      </c>
      <c r="I33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21:E21"/>
    <mergeCell ref="T21:U21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5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44788.0</v>
      </c>
      <c r="D4" s="352" t="s">
        <v>523</v>
      </c>
      <c r="E4" s="353" t="s">
        <v>524</v>
      </c>
      <c r="F4" s="275" t="s">
        <v>22</v>
      </c>
      <c r="G4" s="37">
        <v>44789.0</v>
      </c>
      <c r="H4" s="352" t="s">
        <v>523</v>
      </c>
      <c r="I4" s="354" t="s">
        <v>524</v>
      </c>
      <c r="J4" s="38" t="s">
        <v>24</v>
      </c>
      <c r="K4" s="37">
        <v>44790.0</v>
      </c>
      <c r="L4" s="352" t="s">
        <v>523</v>
      </c>
      <c r="M4" s="354" t="s">
        <v>524</v>
      </c>
      <c r="N4" s="275" t="s">
        <v>26</v>
      </c>
      <c r="O4" s="780">
        <v>44791.0</v>
      </c>
      <c r="P4" s="352" t="s">
        <v>548</v>
      </c>
      <c r="Q4" s="354" t="s">
        <v>549</v>
      </c>
      <c r="R4" s="275" t="s">
        <v>56</v>
      </c>
      <c r="S4" s="37">
        <v>44792.0</v>
      </c>
      <c r="T4" s="352" t="s">
        <v>550</v>
      </c>
      <c r="U4" s="354" t="s">
        <v>482</v>
      </c>
      <c r="V4" s="275" t="s">
        <v>57</v>
      </c>
      <c r="W4" s="37">
        <v>44793.0</v>
      </c>
      <c r="X4" s="352" t="s">
        <v>525</v>
      </c>
      <c r="Y4" s="354" t="s">
        <v>526</v>
      </c>
      <c r="Z4" s="275" t="s">
        <v>93</v>
      </c>
      <c r="AA4" s="37">
        <v>44794.0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44789.0</v>
      </c>
      <c r="D5" s="352" t="s">
        <v>23</v>
      </c>
      <c r="E5" s="353" t="s">
        <v>23</v>
      </c>
      <c r="F5" s="275" t="s">
        <v>46</v>
      </c>
      <c r="G5" s="37">
        <v>44790.0</v>
      </c>
      <c r="H5" s="352" t="s">
        <v>499</v>
      </c>
      <c r="I5" s="353" t="s">
        <v>499</v>
      </c>
      <c r="J5" s="38" t="s">
        <v>36</v>
      </c>
      <c r="K5" s="37">
        <v>44791.0</v>
      </c>
      <c r="L5" s="352" t="s">
        <v>25</v>
      </c>
      <c r="M5" s="353" t="s">
        <v>25</v>
      </c>
      <c r="N5" s="38" t="s">
        <v>37</v>
      </c>
      <c r="O5" s="780">
        <v>44792.0</v>
      </c>
      <c r="P5" s="352" t="s">
        <v>1084</v>
      </c>
      <c r="Q5" s="354" t="s">
        <v>1085</v>
      </c>
      <c r="R5" s="38" t="s">
        <v>40</v>
      </c>
      <c r="S5" s="37">
        <v>44793.0</v>
      </c>
      <c r="T5" s="352" t="s">
        <v>551</v>
      </c>
      <c r="U5" s="354" t="s">
        <v>552</v>
      </c>
      <c r="V5" s="38" t="s">
        <v>43</v>
      </c>
      <c r="W5" s="37">
        <v>44794.0</v>
      </c>
      <c r="X5" s="352" t="s">
        <v>527</v>
      </c>
      <c r="Y5" s="354" t="s">
        <v>528</v>
      </c>
      <c r="Z5" s="38" t="s">
        <v>44</v>
      </c>
      <c r="AA5" s="37">
        <v>44795.0</v>
      </c>
      <c r="AB5" s="38" t="s">
        <v>25</v>
      </c>
      <c r="AC5" s="108" t="s">
        <v>25</v>
      </c>
    </row>
    <row r="6">
      <c r="A6" s="116"/>
      <c r="B6" s="275"/>
      <c r="C6" s="37"/>
      <c r="D6" s="352"/>
      <c r="E6" s="353"/>
      <c r="F6" s="38"/>
      <c r="G6" s="37"/>
      <c r="H6" s="352"/>
      <c r="I6" s="124"/>
      <c r="J6" s="124"/>
      <c r="K6" s="124"/>
      <c r="L6" s="352"/>
      <c r="M6" s="353"/>
      <c r="N6" s="275"/>
      <c r="O6" s="37"/>
      <c r="P6" s="352"/>
      <c r="Q6" s="354"/>
      <c r="R6" s="275"/>
      <c r="S6" s="37"/>
      <c r="T6" s="352"/>
      <c r="U6" s="354"/>
      <c r="V6" s="275"/>
      <c r="W6" s="124"/>
      <c r="X6" s="124"/>
      <c r="Y6" s="124"/>
      <c r="Z6" s="38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352"/>
      <c r="Q7" s="35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44789.0</v>
      </c>
      <c r="D10" s="38" t="s">
        <v>465</v>
      </c>
      <c r="E10" s="108" t="s">
        <v>466</v>
      </c>
      <c r="F10" s="275" t="s">
        <v>46</v>
      </c>
      <c r="G10" s="37">
        <v>44790.0</v>
      </c>
      <c r="H10" s="38" t="s">
        <v>25</v>
      </c>
      <c r="I10" s="108" t="s">
        <v>25</v>
      </c>
      <c r="J10" s="38" t="s">
        <v>36</v>
      </c>
      <c r="K10" s="37">
        <v>44791.0</v>
      </c>
      <c r="L10" s="38" t="s">
        <v>465</v>
      </c>
      <c r="M10" s="108" t="s">
        <v>466</v>
      </c>
      <c r="N10" s="38" t="s">
        <v>37</v>
      </c>
      <c r="O10" s="780">
        <v>44792.0</v>
      </c>
      <c r="P10" s="38" t="s">
        <v>465</v>
      </c>
      <c r="Q10" s="108" t="s">
        <v>466</v>
      </c>
      <c r="R10" s="38" t="s">
        <v>40</v>
      </c>
      <c r="S10" s="37">
        <v>44793.0</v>
      </c>
      <c r="T10" s="38" t="s">
        <v>465</v>
      </c>
      <c r="U10" s="108" t="s">
        <v>466</v>
      </c>
      <c r="V10" s="38" t="s">
        <v>43</v>
      </c>
      <c r="W10" s="37">
        <v>44793.0</v>
      </c>
      <c r="X10" s="38" t="s">
        <v>527</v>
      </c>
      <c r="Y10" s="108" t="s">
        <v>528</v>
      </c>
      <c r="Z10" s="275" t="s">
        <v>93</v>
      </c>
      <c r="AA10" s="37">
        <v>44794.0</v>
      </c>
      <c r="AB10" s="352" t="s">
        <v>1086</v>
      </c>
      <c r="AC10" s="353" t="s">
        <v>1087</v>
      </c>
    </row>
    <row r="11">
      <c r="A11" s="116" t="s">
        <v>45</v>
      </c>
      <c r="B11" s="101"/>
      <c r="C11" s="101"/>
      <c r="D11" s="140"/>
      <c r="E11" s="140"/>
      <c r="F11" s="275" t="s">
        <v>46</v>
      </c>
      <c r="G11" s="37">
        <v>44790.0</v>
      </c>
      <c r="H11" s="38" t="s">
        <v>465</v>
      </c>
      <c r="I11" s="108" t="s">
        <v>466</v>
      </c>
      <c r="J11" s="102"/>
      <c r="K11" s="102"/>
      <c r="L11" s="359"/>
      <c r="M11" s="360"/>
      <c r="N11" s="359"/>
      <c r="O11" s="359"/>
      <c r="P11" s="359"/>
      <c r="Q11" s="360"/>
      <c r="R11" s="359"/>
      <c r="S11" s="359"/>
      <c r="T11" s="781"/>
      <c r="U11" s="781"/>
      <c r="V11" s="359"/>
      <c r="W11" s="359"/>
      <c r="X11" s="359"/>
      <c r="Y11" s="360"/>
      <c r="Z11" s="359"/>
      <c r="AA11" s="359"/>
      <c r="AB11" s="359"/>
      <c r="AC11" s="360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58" t="s">
        <v>0</v>
      </c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44774.0</v>
      </c>
      <c r="F13" s="124"/>
      <c r="G13" s="124"/>
      <c r="H13" s="124"/>
      <c r="I13" s="351">
        <v>44775.0</v>
      </c>
      <c r="J13" s="124"/>
      <c r="K13" s="124"/>
      <c r="L13" s="124"/>
      <c r="M13" s="351">
        <v>44776.0</v>
      </c>
      <c r="N13" s="124"/>
      <c r="O13" s="124"/>
      <c r="P13" s="124"/>
      <c r="Q13" s="351">
        <v>44777.0</v>
      </c>
      <c r="R13" s="124"/>
      <c r="S13" s="124"/>
      <c r="T13" s="124"/>
      <c r="U13" s="351">
        <v>44778.0</v>
      </c>
      <c r="V13" s="124"/>
      <c r="W13" s="124"/>
      <c r="X13" s="124"/>
      <c r="Y13" s="351">
        <v>44779.0</v>
      </c>
      <c r="Z13" s="124"/>
      <c r="AA13" s="124"/>
      <c r="AB13" s="124"/>
      <c r="AC13" s="351">
        <v>44780.0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1088</v>
      </c>
      <c r="B15" s="41" t="s">
        <v>142</v>
      </c>
      <c r="C15" s="37">
        <v>44788.0</v>
      </c>
      <c r="D15" s="38" t="s">
        <v>360</v>
      </c>
      <c r="E15" s="108" t="s">
        <v>361</v>
      </c>
      <c r="F15" s="38" t="s">
        <v>22</v>
      </c>
      <c r="G15" s="37">
        <v>44789.0</v>
      </c>
      <c r="H15" s="38" t="s">
        <v>1080</v>
      </c>
      <c r="I15" s="108" t="s">
        <v>1081</v>
      </c>
      <c r="J15" s="38" t="s">
        <v>24</v>
      </c>
      <c r="K15" s="37">
        <v>44790.0</v>
      </c>
      <c r="L15" s="38" t="s">
        <v>1080</v>
      </c>
      <c r="M15" s="108" t="s">
        <v>1081</v>
      </c>
      <c r="N15" s="38" t="s">
        <v>26</v>
      </c>
      <c r="O15" s="37">
        <v>44791.0</v>
      </c>
      <c r="P15" s="38" t="s">
        <v>479</v>
      </c>
      <c r="Q15" s="108" t="s">
        <v>480</v>
      </c>
      <c r="R15" s="38" t="s">
        <v>56</v>
      </c>
      <c r="S15" s="780">
        <v>44792.0</v>
      </c>
      <c r="T15" s="38" t="s">
        <v>479</v>
      </c>
      <c r="U15" s="108" t="s">
        <v>480</v>
      </c>
      <c r="V15" s="38" t="s">
        <v>57</v>
      </c>
      <c r="W15" s="37">
        <v>44793.0</v>
      </c>
      <c r="X15" s="38" t="s">
        <v>479</v>
      </c>
      <c r="Y15" s="108" t="s">
        <v>480</v>
      </c>
      <c r="Z15" s="275" t="s">
        <v>93</v>
      </c>
      <c r="AA15" s="37">
        <v>44794.0</v>
      </c>
      <c r="AB15" s="38" t="s">
        <v>525</v>
      </c>
      <c r="AC15" s="108" t="s">
        <v>526</v>
      </c>
    </row>
    <row r="16">
      <c r="A16" s="35" t="s">
        <v>403</v>
      </c>
      <c r="B16" s="41" t="s">
        <v>33</v>
      </c>
      <c r="C16" s="37">
        <v>44788.0</v>
      </c>
      <c r="D16" s="38" t="s">
        <v>47</v>
      </c>
      <c r="E16" s="108" t="s">
        <v>318</v>
      </c>
      <c r="F16" s="38" t="s">
        <v>46</v>
      </c>
      <c r="G16" s="37">
        <v>44790.0</v>
      </c>
      <c r="H16" s="38" t="s">
        <v>47</v>
      </c>
      <c r="I16" s="108" t="s">
        <v>318</v>
      </c>
      <c r="J16" s="38" t="s">
        <v>36</v>
      </c>
      <c r="K16" s="37">
        <v>44791.0</v>
      </c>
      <c r="L16" s="38" t="s">
        <v>47</v>
      </c>
      <c r="M16" s="108" t="s">
        <v>318</v>
      </c>
      <c r="N16" s="38" t="s">
        <v>37</v>
      </c>
      <c r="O16" s="780">
        <v>44792.0</v>
      </c>
      <c r="P16" s="38" t="s">
        <v>47</v>
      </c>
      <c r="Q16" s="108" t="s">
        <v>318</v>
      </c>
      <c r="R16" s="38" t="s">
        <v>40</v>
      </c>
      <c r="S16" s="37">
        <v>44793.0</v>
      </c>
      <c r="T16" s="38" t="s">
        <v>281</v>
      </c>
      <c r="U16" s="108" t="s">
        <v>101</v>
      </c>
      <c r="V16" s="38" t="s">
        <v>43</v>
      </c>
      <c r="W16" s="37">
        <v>44794.0</v>
      </c>
      <c r="X16" s="38" t="s">
        <v>281</v>
      </c>
      <c r="Y16" s="108" t="s">
        <v>101</v>
      </c>
      <c r="Z16" s="38" t="s">
        <v>44</v>
      </c>
      <c r="AA16" s="37">
        <v>44795.0</v>
      </c>
      <c r="AB16" s="38" t="s">
        <v>128</v>
      </c>
      <c r="AC16" s="108" t="s">
        <v>202</v>
      </c>
    </row>
    <row r="17">
      <c r="A17" s="772" t="s">
        <v>54</v>
      </c>
      <c r="B17" s="41" t="s">
        <v>33</v>
      </c>
      <c r="C17" s="37">
        <v>44789.0</v>
      </c>
      <c r="D17" s="38" t="s">
        <v>25</v>
      </c>
      <c r="E17" s="108" t="s">
        <v>25</v>
      </c>
      <c r="F17" s="38" t="s">
        <v>46</v>
      </c>
      <c r="G17" s="37">
        <v>44790.0</v>
      </c>
      <c r="H17" s="38" t="s">
        <v>201</v>
      </c>
      <c r="I17" s="108" t="s">
        <v>535</v>
      </c>
      <c r="J17" s="38" t="s">
        <v>36</v>
      </c>
      <c r="K17" s="37">
        <v>44791.0</v>
      </c>
      <c r="L17" s="38" t="s">
        <v>201</v>
      </c>
      <c r="M17" s="108" t="s">
        <v>535</v>
      </c>
      <c r="N17" s="38" t="s">
        <v>37</v>
      </c>
      <c r="O17" s="780">
        <v>44792.0</v>
      </c>
      <c r="P17" s="38" t="s">
        <v>201</v>
      </c>
      <c r="Q17" s="108" t="s">
        <v>535</v>
      </c>
      <c r="R17" s="38" t="s">
        <v>40</v>
      </c>
      <c r="S17" s="37">
        <v>44793.0</v>
      </c>
      <c r="T17" s="38" t="s">
        <v>47</v>
      </c>
      <c r="U17" s="108" t="s">
        <v>318</v>
      </c>
      <c r="V17" s="38" t="s">
        <v>43</v>
      </c>
      <c r="W17" s="37">
        <v>44794.0</v>
      </c>
      <c r="X17" s="38" t="s">
        <v>47</v>
      </c>
      <c r="Y17" s="108" t="s">
        <v>318</v>
      </c>
      <c r="Z17" s="38" t="s">
        <v>44</v>
      </c>
      <c r="AA17" s="37">
        <v>44795.0</v>
      </c>
      <c r="AB17" s="38" t="s">
        <v>25</v>
      </c>
      <c r="AC17" s="108" t="s">
        <v>25</v>
      </c>
    </row>
    <row r="18">
      <c r="A18" s="35" t="s">
        <v>18</v>
      </c>
      <c r="B18" s="41" t="s">
        <v>33</v>
      </c>
      <c r="C18" s="37">
        <v>44789.0</v>
      </c>
      <c r="D18" s="38" t="s">
        <v>1078</v>
      </c>
      <c r="E18" s="108" t="s">
        <v>1079</v>
      </c>
      <c r="F18" s="38" t="s">
        <v>46</v>
      </c>
      <c r="G18" s="37">
        <v>44790.0</v>
      </c>
      <c r="H18" s="38" t="s">
        <v>1078</v>
      </c>
      <c r="I18" s="108" t="s">
        <v>1079</v>
      </c>
      <c r="J18" s="38" t="s">
        <v>36</v>
      </c>
      <c r="K18" s="37">
        <v>44791.0</v>
      </c>
      <c r="L18" s="38" t="s">
        <v>1078</v>
      </c>
      <c r="M18" s="108" t="s">
        <v>1079</v>
      </c>
      <c r="N18" s="38"/>
      <c r="O18" s="780"/>
      <c r="P18" s="38"/>
      <c r="Q18" s="108"/>
      <c r="R18" s="7"/>
      <c r="S18" s="7"/>
      <c r="T18" s="139"/>
      <c r="U18" s="139"/>
      <c r="V18" s="7"/>
      <c r="W18" s="7"/>
      <c r="X18" s="7"/>
      <c r="Y18" s="124"/>
      <c r="Z18" s="7"/>
      <c r="AA18" s="7"/>
      <c r="AB18" s="7"/>
      <c r="AC18" s="124"/>
    </row>
    <row r="19">
      <c r="A19" s="35" t="s">
        <v>1089</v>
      </c>
      <c r="B19" s="41" t="s">
        <v>1053</v>
      </c>
      <c r="C19" s="37">
        <v>44788.0</v>
      </c>
      <c r="D19" s="38" t="s">
        <v>1080</v>
      </c>
      <c r="E19" s="108" t="s">
        <v>1081</v>
      </c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139"/>
      <c r="U19" s="139"/>
      <c r="V19" s="7"/>
      <c r="W19" s="7"/>
      <c r="X19" s="7"/>
      <c r="Y19" s="124"/>
      <c r="Z19" s="7"/>
      <c r="AA19" s="7"/>
      <c r="AB19" s="7"/>
      <c r="AC19" s="124"/>
    </row>
    <row r="20">
      <c r="A20" s="368"/>
      <c r="B20" s="361"/>
      <c r="C20" s="361"/>
      <c r="D20" s="6" t="s">
        <v>23</v>
      </c>
      <c r="E20" s="4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6" t="s">
        <v>23</v>
      </c>
      <c r="U20" s="4"/>
      <c r="V20" s="7"/>
      <c r="W20" s="7"/>
      <c r="X20" s="7"/>
      <c r="Y20" s="124"/>
      <c r="Z20" s="7"/>
      <c r="AA20" s="7"/>
      <c r="AB20" s="7"/>
      <c r="AC20" s="124"/>
    </row>
    <row r="21">
      <c r="A21" s="7"/>
      <c r="B21" s="350"/>
      <c r="C21" s="350"/>
      <c r="D21" s="124"/>
      <c r="E21" s="351">
        <v>44774.0</v>
      </c>
      <c r="F21" s="124"/>
      <c r="G21" s="124"/>
      <c r="H21" s="124"/>
      <c r="I21" s="351">
        <v>44775.0</v>
      </c>
      <c r="J21" s="124"/>
      <c r="K21" s="124"/>
      <c r="L21" s="124"/>
      <c r="M21" s="351">
        <v>44776.0</v>
      </c>
      <c r="N21" s="124"/>
      <c r="O21" s="124"/>
      <c r="P21" s="124"/>
      <c r="Q21" s="351">
        <v>44777.0</v>
      </c>
      <c r="R21" s="124"/>
      <c r="S21" s="124"/>
      <c r="T21" s="124"/>
      <c r="U21" s="351">
        <v>44778.0</v>
      </c>
      <c r="V21" s="124"/>
      <c r="W21" s="124"/>
      <c r="X21" s="124"/>
      <c r="Y21" s="351">
        <v>44779.0</v>
      </c>
      <c r="Z21" s="124"/>
      <c r="AA21" s="124"/>
      <c r="AB21" s="124"/>
      <c r="AC21" s="351">
        <v>44780.0</v>
      </c>
    </row>
    <row r="22">
      <c r="A22" s="107"/>
      <c r="B22" s="26"/>
      <c r="C22" s="26"/>
      <c r="D22" s="26" t="s">
        <v>2</v>
      </c>
      <c r="E22" s="26" t="s">
        <v>3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6"/>
      <c r="O22" s="26"/>
      <c r="P22" s="26" t="s">
        <v>2</v>
      </c>
      <c r="Q22" s="26" t="s">
        <v>9</v>
      </c>
      <c r="R22" s="26"/>
      <c r="S22" s="26"/>
      <c r="T22" s="26" t="s">
        <v>2</v>
      </c>
      <c r="U22" s="26" t="s">
        <v>10</v>
      </c>
      <c r="V22" s="26"/>
      <c r="W22" s="26"/>
      <c r="X22" s="26" t="s">
        <v>2</v>
      </c>
      <c r="Y22" s="26" t="s">
        <v>11</v>
      </c>
      <c r="Z22" s="26"/>
      <c r="AA22" s="26"/>
      <c r="AB22" s="26" t="s">
        <v>2</v>
      </c>
      <c r="AC22" s="26" t="s">
        <v>12</v>
      </c>
    </row>
    <row r="23">
      <c r="A23" s="35" t="s">
        <v>123</v>
      </c>
      <c r="B23" s="38" t="s">
        <v>536</v>
      </c>
      <c r="C23" s="37">
        <v>44789.0</v>
      </c>
      <c r="D23" s="352" t="s">
        <v>25</v>
      </c>
      <c r="E23" s="353" t="s">
        <v>25</v>
      </c>
      <c r="F23" s="369" t="s">
        <v>131</v>
      </c>
      <c r="G23" s="37">
        <v>44790.0</v>
      </c>
      <c r="H23" s="369" t="s">
        <v>537</v>
      </c>
      <c r="I23" s="354" t="s">
        <v>538</v>
      </c>
      <c r="J23" s="369" t="s">
        <v>64</v>
      </c>
      <c r="K23" s="37">
        <v>44791.0</v>
      </c>
      <c r="L23" s="369" t="s">
        <v>537</v>
      </c>
      <c r="M23" s="354" t="s">
        <v>538</v>
      </c>
      <c r="N23" s="369" t="s">
        <v>67</v>
      </c>
      <c r="O23" s="780">
        <v>44792.0</v>
      </c>
      <c r="P23" s="369" t="s">
        <v>537</v>
      </c>
      <c r="Q23" s="354" t="s">
        <v>538</v>
      </c>
      <c r="R23" s="369" t="s">
        <v>78</v>
      </c>
      <c r="S23" s="37">
        <v>44793.0</v>
      </c>
      <c r="T23" s="369" t="s">
        <v>537</v>
      </c>
      <c r="U23" s="354" t="s">
        <v>538</v>
      </c>
      <c r="V23" s="369" t="s">
        <v>79</v>
      </c>
      <c r="W23" s="37">
        <v>44794.0</v>
      </c>
      <c r="X23" s="369" t="s">
        <v>537</v>
      </c>
      <c r="Y23" s="354" t="s">
        <v>538</v>
      </c>
      <c r="Z23" s="369" t="s">
        <v>27</v>
      </c>
      <c r="AA23" s="37">
        <v>44795.0</v>
      </c>
      <c r="AB23" s="369" t="s">
        <v>537</v>
      </c>
      <c r="AC23" s="354" t="s">
        <v>538</v>
      </c>
    </row>
    <row r="24">
      <c r="A24" s="35" t="s">
        <v>501</v>
      </c>
      <c r="B24" s="275" t="s">
        <v>33</v>
      </c>
      <c r="C24" s="37">
        <v>44789.0</v>
      </c>
      <c r="D24" s="352" t="s">
        <v>25</v>
      </c>
      <c r="E24" s="353" t="s">
        <v>25</v>
      </c>
      <c r="F24" s="38" t="s">
        <v>46</v>
      </c>
      <c r="G24" s="37">
        <v>44790.0</v>
      </c>
      <c r="H24" s="369" t="s">
        <v>539</v>
      </c>
      <c r="I24" s="354" t="s">
        <v>125</v>
      </c>
      <c r="J24" s="38" t="s">
        <v>36</v>
      </c>
      <c r="K24" s="37">
        <v>44791.0</v>
      </c>
      <c r="L24" s="369" t="s">
        <v>539</v>
      </c>
      <c r="M24" s="354" t="s">
        <v>125</v>
      </c>
      <c r="N24" s="38" t="s">
        <v>37</v>
      </c>
      <c r="O24" s="780">
        <v>44792.0</v>
      </c>
      <c r="P24" s="777" t="s">
        <v>539</v>
      </c>
      <c r="Q24" s="778" t="s">
        <v>1029</v>
      </c>
      <c r="R24" s="370" t="s">
        <v>40</v>
      </c>
      <c r="S24" s="37">
        <v>44793.0</v>
      </c>
      <c r="T24" s="777" t="s">
        <v>539</v>
      </c>
      <c r="U24" s="778" t="s">
        <v>1029</v>
      </c>
      <c r="V24" s="370" t="s">
        <v>43</v>
      </c>
      <c r="W24" s="37">
        <v>44794.0</v>
      </c>
      <c r="X24" s="369" t="s">
        <v>539</v>
      </c>
      <c r="Y24" s="354" t="s">
        <v>1029</v>
      </c>
      <c r="Z24" s="38" t="s">
        <v>44</v>
      </c>
      <c r="AA24" s="37">
        <v>44795.0</v>
      </c>
      <c r="AB24" s="369" t="s">
        <v>539</v>
      </c>
      <c r="AC24" s="354" t="s">
        <v>1029</v>
      </c>
    </row>
    <row r="25">
      <c r="A25" s="779" t="s">
        <v>45</v>
      </c>
      <c r="B25" s="275" t="s">
        <v>33</v>
      </c>
      <c r="C25" s="37">
        <v>44789.0</v>
      </c>
      <c r="D25" s="369" t="s">
        <v>475</v>
      </c>
      <c r="E25" s="354" t="s">
        <v>476</v>
      </c>
      <c r="F25" s="369"/>
      <c r="G25" s="37"/>
      <c r="H25" s="369"/>
      <c r="I25" s="354"/>
      <c r="J25" s="38"/>
      <c r="K25" s="37"/>
      <c r="L25" s="369"/>
      <c r="M25" s="354"/>
      <c r="N25" s="5"/>
      <c r="O25" s="5"/>
      <c r="P25" s="5"/>
      <c r="Q25" s="5"/>
      <c r="R25" s="5"/>
      <c r="S25" s="5"/>
      <c r="T25" s="5"/>
      <c r="U25" s="7"/>
      <c r="V25" s="7"/>
      <c r="W25" s="7"/>
      <c r="X25" s="7"/>
      <c r="Y25" s="7"/>
      <c r="Z25" s="7"/>
      <c r="AA25" s="7"/>
      <c r="AB25" s="7"/>
      <c r="AC25" s="7"/>
    </row>
    <row r="28">
      <c r="H28" s="68" t="s">
        <v>1</v>
      </c>
      <c r="I28" s="68">
        <v>53.0</v>
      </c>
    </row>
    <row r="29">
      <c r="H29" s="68" t="s">
        <v>547</v>
      </c>
      <c r="I29" s="68">
        <v>50.0</v>
      </c>
    </row>
    <row r="30">
      <c r="H30" s="68" t="s">
        <v>31</v>
      </c>
    </row>
    <row r="31">
      <c r="H31" s="68" t="s">
        <v>23</v>
      </c>
      <c r="I31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20:E20"/>
    <mergeCell ref="T20:U20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6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5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44781.0</v>
      </c>
      <c r="D4" s="352" t="s">
        <v>523</v>
      </c>
      <c r="E4" s="353" t="s">
        <v>524</v>
      </c>
      <c r="F4" s="275" t="s">
        <v>22</v>
      </c>
      <c r="G4" s="37">
        <v>44782.0</v>
      </c>
      <c r="H4" s="352" t="s">
        <v>523</v>
      </c>
      <c r="I4" s="354" t="s">
        <v>524</v>
      </c>
      <c r="J4" s="38" t="s">
        <v>24</v>
      </c>
      <c r="K4" s="37">
        <v>44783.0</v>
      </c>
      <c r="L4" s="352" t="s">
        <v>523</v>
      </c>
      <c r="M4" s="354" t="s">
        <v>524</v>
      </c>
      <c r="N4" s="275" t="s">
        <v>26</v>
      </c>
      <c r="O4" s="780">
        <v>44785.0</v>
      </c>
      <c r="P4" s="352" t="s">
        <v>465</v>
      </c>
      <c r="Q4" s="354" t="s">
        <v>466</v>
      </c>
      <c r="R4" s="275" t="s">
        <v>56</v>
      </c>
      <c r="S4" s="37">
        <v>44786.0</v>
      </c>
      <c r="T4" s="352" t="s">
        <v>573</v>
      </c>
      <c r="U4" s="353" t="s">
        <v>1076</v>
      </c>
      <c r="V4" s="275" t="s">
        <v>57</v>
      </c>
      <c r="W4" s="37">
        <v>44787.0</v>
      </c>
      <c r="X4" s="352" t="s">
        <v>573</v>
      </c>
      <c r="Y4" s="353" t="s">
        <v>1076</v>
      </c>
      <c r="Z4" s="275" t="s">
        <v>93</v>
      </c>
      <c r="AA4" s="37">
        <v>44788.0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44782.0</v>
      </c>
      <c r="D5" s="352" t="s">
        <v>23</v>
      </c>
      <c r="E5" s="353" t="s">
        <v>23</v>
      </c>
      <c r="F5" s="275" t="s">
        <v>46</v>
      </c>
      <c r="G5" s="37">
        <v>44783.0</v>
      </c>
      <c r="H5" s="352" t="s">
        <v>499</v>
      </c>
      <c r="I5" s="353" t="s">
        <v>499</v>
      </c>
      <c r="J5" s="38" t="s">
        <v>24</v>
      </c>
      <c r="K5" s="37">
        <v>44783.0</v>
      </c>
      <c r="L5" s="352" t="s">
        <v>1090</v>
      </c>
      <c r="M5" s="353" t="s">
        <v>1090</v>
      </c>
      <c r="N5" s="275" t="s">
        <v>37</v>
      </c>
      <c r="O5" s="780">
        <v>44784.0</v>
      </c>
      <c r="P5" s="352" t="s">
        <v>525</v>
      </c>
      <c r="Q5" s="354" t="s">
        <v>526</v>
      </c>
      <c r="R5" s="275" t="s">
        <v>40</v>
      </c>
      <c r="S5" s="37">
        <v>44785.0</v>
      </c>
      <c r="T5" s="352" t="s">
        <v>550</v>
      </c>
      <c r="U5" s="354" t="s">
        <v>482</v>
      </c>
      <c r="V5" s="275" t="s">
        <v>43</v>
      </c>
      <c r="W5" s="37">
        <v>44786.0</v>
      </c>
      <c r="X5" s="352" t="s">
        <v>550</v>
      </c>
      <c r="Y5" s="354" t="s">
        <v>482</v>
      </c>
      <c r="Z5" s="275" t="s">
        <v>44</v>
      </c>
      <c r="AA5" s="37">
        <v>44787.0</v>
      </c>
      <c r="AB5" s="38" t="s">
        <v>25</v>
      </c>
      <c r="AC5" s="108" t="s">
        <v>25</v>
      </c>
    </row>
    <row r="6">
      <c r="A6" s="116"/>
      <c r="B6" s="275"/>
      <c r="C6" s="37"/>
      <c r="D6" s="352"/>
      <c r="E6" s="353"/>
      <c r="F6" s="38"/>
      <c r="G6" s="37"/>
      <c r="H6" s="352"/>
      <c r="I6" s="124"/>
      <c r="J6" s="124"/>
      <c r="K6" s="124"/>
      <c r="L6" s="352"/>
      <c r="M6" s="353"/>
      <c r="N6" s="275"/>
      <c r="O6" s="37"/>
      <c r="P6" s="352"/>
      <c r="Q6" s="354"/>
      <c r="R6" s="275"/>
      <c r="S6" s="37"/>
      <c r="T6" s="352"/>
      <c r="U6" s="354"/>
      <c r="V6" s="275"/>
      <c r="W6" s="124"/>
      <c r="X6" s="124"/>
      <c r="Y6" s="124"/>
      <c r="Z6" s="38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44782.0</v>
      </c>
      <c r="D10" s="38" t="s">
        <v>465</v>
      </c>
      <c r="E10" s="108" t="s">
        <v>466</v>
      </c>
      <c r="F10" s="275" t="s">
        <v>46</v>
      </c>
      <c r="G10" s="37">
        <v>44783.0</v>
      </c>
      <c r="H10" s="38" t="s">
        <v>25</v>
      </c>
      <c r="I10" s="108" t="s">
        <v>25</v>
      </c>
      <c r="J10" s="38" t="s">
        <v>36</v>
      </c>
      <c r="K10" s="37">
        <v>44784.0</v>
      </c>
      <c r="L10" s="38" t="s">
        <v>465</v>
      </c>
      <c r="M10" s="108" t="s">
        <v>466</v>
      </c>
      <c r="N10" s="38" t="s">
        <v>37</v>
      </c>
      <c r="O10" s="780">
        <v>44785.0</v>
      </c>
      <c r="P10" s="38" t="s">
        <v>31</v>
      </c>
      <c r="Q10" s="108" t="s">
        <v>31</v>
      </c>
      <c r="R10" s="38" t="s">
        <v>40</v>
      </c>
      <c r="S10" s="37">
        <v>44786.0</v>
      </c>
      <c r="T10" s="38" t="s">
        <v>1091</v>
      </c>
      <c r="U10" s="108" t="s">
        <v>1092</v>
      </c>
      <c r="V10" s="275" t="s">
        <v>57</v>
      </c>
      <c r="W10" s="37">
        <v>44786.0</v>
      </c>
      <c r="X10" s="352" t="s">
        <v>1086</v>
      </c>
      <c r="Y10" s="353" t="s">
        <v>1087</v>
      </c>
      <c r="Z10" s="38" t="s">
        <v>44</v>
      </c>
      <c r="AA10" s="37">
        <v>44788.0</v>
      </c>
      <c r="AB10" s="38" t="s">
        <v>1091</v>
      </c>
      <c r="AC10" s="108" t="s">
        <v>1092</v>
      </c>
    </row>
    <row r="11">
      <c r="A11" s="35" t="s">
        <v>506</v>
      </c>
      <c r="B11" s="275" t="s">
        <v>33</v>
      </c>
      <c r="C11" s="37">
        <v>44782.0</v>
      </c>
      <c r="D11" s="38" t="s">
        <v>63</v>
      </c>
      <c r="E11" s="108" t="s">
        <v>63</v>
      </c>
      <c r="F11" s="275" t="s">
        <v>46</v>
      </c>
      <c r="G11" s="37">
        <v>44783.0</v>
      </c>
      <c r="H11" s="38" t="s">
        <v>63</v>
      </c>
      <c r="I11" s="108" t="s">
        <v>63</v>
      </c>
      <c r="J11" s="38" t="s">
        <v>36</v>
      </c>
      <c r="K11" s="37">
        <v>44784.0</v>
      </c>
      <c r="L11" s="38" t="s">
        <v>63</v>
      </c>
      <c r="M11" s="108" t="s">
        <v>63</v>
      </c>
      <c r="N11" s="38" t="s">
        <v>37</v>
      </c>
      <c r="O11" s="780">
        <v>44785.0</v>
      </c>
      <c r="P11" s="38" t="s">
        <v>63</v>
      </c>
      <c r="Q11" s="108" t="s">
        <v>63</v>
      </c>
      <c r="R11" s="108"/>
      <c r="S11" s="364"/>
      <c r="T11" s="774"/>
      <c r="U11" s="774"/>
      <c r="V11" s="108"/>
      <c r="W11" s="364"/>
      <c r="X11" s="774"/>
      <c r="Y11" s="774"/>
      <c r="Z11" s="782"/>
      <c r="AA11" s="782"/>
      <c r="AB11" s="5"/>
      <c r="AC11" s="124"/>
    </row>
    <row r="12">
      <c r="A12" s="116" t="s">
        <v>45</v>
      </c>
      <c r="B12" s="275"/>
      <c r="C12" s="37"/>
      <c r="D12" s="38"/>
      <c r="E12" s="108"/>
      <c r="F12" s="275" t="s">
        <v>46</v>
      </c>
      <c r="G12" s="37">
        <v>44783.0</v>
      </c>
      <c r="H12" s="38" t="s">
        <v>465</v>
      </c>
      <c r="I12" s="108" t="s">
        <v>466</v>
      </c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781"/>
      <c r="U12" s="781"/>
      <c r="V12" s="359"/>
      <c r="W12" s="359"/>
      <c r="X12" s="359"/>
      <c r="Y12" s="360"/>
      <c r="Z12" s="359"/>
      <c r="AA12" s="359"/>
      <c r="AB12" s="359"/>
      <c r="AC12" s="360"/>
    </row>
    <row r="13">
      <c r="A13" s="116"/>
      <c r="B13" s="101"/>
      <c r="C13" s="101"/>
      <c r="D13" s="140"/>
      <c r="E13" s="140"/>
      <c r="F13" s="102"/>
      <c r="G13" s="102"/>
      <c r="H13" s="102"/>
      <c r="I13" s="358"/>
      <c r="J13" s="102"/>
      <c r="K13" s="102"/>
      <c r="L13" s="359"/>
      <c r="M13" s="360"/>
      <c r="N13" s="359"/>
      <c r="O13" s="359"/>
      <c r="P13" s="359"/>
      <c r="Q13" s="360"/>
      <c r="R13" s="359"/>
      <c r="S13" s="359"/>
      <c r="T13" s="781"/>
      <c r="U13" s="781"/>
      <c r="V13" s="359"/>
      <c r="W13" s="359"/>
      <c r="X13" s="359"/>
      <c r="Y13" s="360"/>
      <c r="Z13" s="359"/>
      <c r="AA13" s="359"/>
      <c r="AB13" s="359"/>
      <c r="AC13" s="360"/>
    </row>
    <row r="14">
      <c r="A14" s="100"/>
      <c r="B14" s="101"/>
      <c r="C14" s="101"/>
      <c r="D14" s="6" t="s">
        <v>85</v>
      </c>
      <c r="E14" s="4"/>
      <c r="F14" s="102"/>
      <c r="G14" s="102"/>
      <c r="H14" s="102"/>
      <c r="I14" s="358" t="s">
        <v>0</v>
      </c>
      <c r="J14" s="102"/>
      <c r="K14" s="102"/>
      <c r="L14" s="359"/>
      <c r="M14" s="360"/>
      <c r="N14" s="359"/>
      <c r="O14" s="359"/>
      <c r="P14" s="359"/>
      <c r="Q14" s="360"/>
      <c r="R14" s="359"/>
      <c r="S14" s="359"/>
      <c r="T14" s="6" t="s">
        <v>85</v>
      </c>
      <c r="U14" s="4"/>
      <c r="V14" s="359"/>
      <c r="W14" s="359"/>
      <c r="X14" s="359"/>
      <c r="Y14" s="360"/>
      <c r="Z14" s="359"/>
      <c r="AA14" s="359"/>
      <c r="AB14" s="359"/>
      <c r="AC14" s="360"/>
    </row>
    <row r="15">
      <c r="A15" s="7"/>
      <c r="B15" s="350"/>
      <c r="C15" s="350"/>
      <c r="D15" s="124"/>
      <c r="E15" s="351">
        <v>44774.0</v>
      </c>
      <c r="F15" s="124"/>
      <c r="G15" s="124"/>
      <c r="H15" s="124"/>
      <c r="I15" s="351">
        <v>44775.0</v>
      </c>
      <c r="J15" s="124"/>
      <c r="K15" s="124"/>
      <c r="L15" s="124"/>
      <c r="M15" s="351">
        <v>44776.0</v>
      </c>
      <c r="N15" s="124"/>
      <c r="O15" s="124"/>
      <c r="P15" s="124"/>
      <c r="Q15" s="351">
        <v>44777.0</v>
      </c>
      <c r="R15" s="124"/>
      <c r="S15" s="124"/>
      <c r="T15" s="124"/>
      <c r="U15" s="351">
        <v>44778.0</v>
      </c>
      <c r="V15" s="124"/>
      <c r="W15" s="124"/>
      <c r="X15" s="124"/>
      <c r="Y15" s="351">
        <v>44779.0</v>
      </c>
      <c r="Z15" s="124"/>
      <c r="AA15" s="124"/>
      <c r="AB15" s="124"/>
      <c r="AC15" s="351">
        <v>44780.0</v>
      </c>
    </row>
    <row r="16">
      <c r="A16" s="107"/>
      <c r="B16" s="26"/>
      <c r="C16" s="26"/>
      <c r="D16" s="26" t="s">
        <v>2</v>
      </c>
      <c r="E16" s="26" t="s">
        <v>3</v>
      </c>
      <c r="F16" s="26"/>
      <c r="G16" s="26"/>
      <c r="H16" s="26" t="s">
        <v>2</v>
      </c>
      <c r="I16" s="26" t="s">
        <v>7</v>
      </c>
      <c r="J16" s="26"/>
      <c r="K16" s="26"/>
      <c r="L16" s="26" t="s">
        <v>2</v>
      </c>
      <c r="M16" s="26" t="s">
        <v>8</v>
      </c>
      <c r="N16" s="26"/>
      <c r="O16" s="26"/>
      <c r="P16" s="26" t="s">
        <v>2</v>
      </c>
      <c r="Q16" s="26" t="s">
        <v>9</v>
      </c>
      <c r="R16" s="26"/>
      <c r="S16" s="26"/>
      <c r="T16" s="26" t="s">
        <v>2</v>
      </c>
      <c r="U16" s="26" t="s">
        <v>10</v>
      </c>
      <c r="V16" s="26"/>
      <c r="W16" s="26"/>
      <c r="X16" s="26" t="s">
        <v>2</v>
      </c>
      <c r="Y16" s="26" t="s">
        <v>11</v>
      </c>
      <c r="Z16" s="26"/>
      <c r="AA16" s="26"/>
      <c r="AB16" s="26" t="s">
        <v>2</v>
      </c>
      <c r="AC16" s="26" t="s">
        <v>12</v>
      </c>
    </row>
    <row r="17">
      <c r="A17" s="35" t="s">
        <v>403</v>
      </c>
      <c r="B17" s="41" t="s">
        <v>1053</v>
      </c>
      <c r="C17" s="37">
        <v>44781.0</v>
      </c>
      <c r="D17" s="38" t="s">
        <v>25</v>
      </c>
      <c r="E17" s="108" t="s">
        <v>25</v>
      </c>
      <c r="F17" s="38" t="s">
        <v>22</v>
      </c>
      <c r="G17" s="37">
        <v>44782.0</v>
      </c>
      <c r="H17" s="38" t="s">
        <v>479</v>
      </c>
      <c r="I17" s="108" t="s">
        <v>480</v>
      </c>
      <c r="J17" s="38" t="s">
        <v>24</v>
      </c>
      <c r="K17" s="37">
        <v>44783.0</v>
      </c>
      <c r="L17" s="38" t="s">
        <v>1080</v>
      </c>
      <c r="M17" s="108" t="s">
        <v>1081</v>
      </c>
      <c r="N17" s="38" t="s">
        <v>26</v>
      </c>
      <c r="O17" s="780">
        <v>44784.0</v>
      </c>
      <c r="P17" s="38" t="s">
        <v>479</v>
      </c>
      <c r="Q17" s="108" t="s">
        <v>480</v>
      </c>
      <c r="R17" s="38" t="s">
        <v>56</v>
      </c>
      <c r="S17" s="780">
        <v>44785.0</v>
      </c>
      <c r="T17" s="38" t="s">
        <v>479</v>
      </c>
      <c r="U17" s="108" t="s">
        <v>480</v>
      </c>
      <c r="V17" s="38" t="s">
        <v>57</v>
      </c>
      <c r="W17" s="37">
        <v>44786.0</v>
      </c>
      <c r="X17" s="38" t="s">
        <v>479</v>
      </c>
      <c r="Y17" s="108" t="s">
        <v>480</v>
      </c>
      <c r="Z17" s="275" t="s">
        <v>93</v>
      </c>
      <c r="AA17" s="37">
        <v>44787.0</v>
      </c>
      <c r="AB17" s="38" t="s">
        <v>525</v>
      </c>
      <c r="AC17" s="108" t="s">
        <v>526</v>
      </c>
    </row>
    <row r="18">
      <c r="A18" s="35" t="s">
        <v>1089</v>
      </c>
      <c r="B18" s="41" t="s">
        <v>1053</v>
      </c>
      <c r="C18" s="37">
        <v>44781.0</v>
      </c>
      <c r="D18" s="38" t="s">
        <v>479</v>
      </c>
      <c r="E18" s="108" t="s">
        <v>480</v>
      </c>
      <c r="F18" s="38" t="s">
        <v>46</v>
      </c>
      <c r="G18" s="37">
        <v>44783.0</v>
      </c>
      <c r="H18" s="38" t="s">
        <v>47</v>
      </c>
      <c r="I18" s="108" t="s">
        <v>318</v>
      </c>
      <c r="J18" s="38" t="s">
        <v>36</v>
      </c>
      <c r="K18" s="37">
        <v>44784.0</v>
      </c>
      <c r="L18" s="38" t="s">
        <v>47</v>
      </c>
      <c r="M18" s="108" t="s">
        <v>318</v>
      </c>
      <c r="N18" s="38" t="s">
        <v>37</v>
      </c>
      <c r="O18" s="780">
        <v>44785.0</v>
      </c>
      <c r="P18" s="38" t="s">
        <v>25</v>
      </c>
      <c r="Q18" s="108" t="s">
        <v>25</v>
      </c>
      <c r="R18" s="38" t="s">
        <v>40</v>
      </c>
      <c r="S18" s="37">
        <v>44786.0</v>
      </c>
      <c r="T18" s="38" t="s">
        <v>281</v>
      </c>
      <c r="U18" s="108" t="s">
        <v>101</v>
      </c>
      <c r="V18" s="38" t="s">
        <v>43</v>
      </c>
      <c r="W18" s="37">
        <v>44787.0</v>
      </c>
      <c r="X18" s="38" t="s">
        <v>281</v>
      </c>
      <c r="Y18" s="108" t="s">
        <v>101</v>
      </c>
      <c r="Z18" s="38" t="s">
        <v>44</v>
      </c>
      <c r="AA18" s="37">
        <v>44788.0</v>
      </c>
      <c r="AB18" s="38" t="s">
        <v>128</v>
      </c>
      <c r="AC18" s="108" t="s">
        <v>202</v>
      </c>
    </row>
    <row r="19">
      <c r="A19" s="783" t="s">
        <v>506</v>
      </c>
      <c r="B19" s="41" t="s">
        <v>33</v>
      </c>
      <c r="C19" s="37">
        <v>44782.0</v>
      </c>
      <c r="D19" s="38" t="s">
        <v>63</v>
      </c>
      <c r="E19" s="108" t="s">
        <v>63</v>
      </c>
      <c r="F19" s="38" t="s">
        <v>46</v>
      </c>
      <c r="G19" s="37">
        <v>44783.0</v>
      </c>
      <c r="H19" s="38" t="s">
        <v>63</v>
      </c>
      <c r="I19" s="108" t="s">
        <v>63</v>
      </c>
      <c r="J19" s="38" t="s">
        <v>36</v>
      </c>
      <c r="K19" s="37">
        <v>44784.0</v>
      </c>
      <c r="L19" s="38" t="s">
        <v>63</v>
      </c>
      <c r="M19" s="108" t="s">
        <v>63</v>
      </c>
      <c r="N19" s="38" t="s">
        <v>37</v>
      </c>
      <c r="O19" s="780">
        <v>44785.0</v>
      </c>
      <c r="P19" s="38" t="s">
        <v>63</v>
      </c>
      <c r="Q19" s="108" t="s">
        <v>63</v>
      </c>
      <c r="R19" s="38" t="s">
        <v>40</v>
      </c>
      <c r="S19" s="37">
        <v>44786.0</v>
      </c>
      <c r="T19" s="38" t="s">
        <v>63</v>
      </c>
      <c r="U19" s="108" t="s">
        <v>63</v>
      </c>
      <c r="V19" s="38" t="s">
        <v>43</v>
      </c>
      <c r="W19" s="37">
        <v>44787.0</v>
      </c>
      <c r="X19" s="38" t="s">
        <v>63</v>
      </c>
      <c r="Y19" s="108" t="s">
        <v>63</v>
      </c>
      <c r="Z19" s="38" t="s">
        <v>44</v>
      </c>
      <c r="AA19" s="37">
        <v>44788.0</v>
      </c>
      <c r="AB19" s="38" t="s">
        <v>25</v>
      </c>
      <c r="AC19" s="108" t="s">
        <v>25</v>
      </c>
    </row>
    <row r="20">
      <c r="A20" s="772" t="s">
        <v>52</v>
      </c>
      <c r="B20" s="41" t="s">
        <v>33</v>
      </c>
      <c r="C20" s="37">
        <v>44782.0</v>
      </c>
      <c r="D20" s="38" t="s">
        <v>47</v>
      </c>
      <c r="E20" s="108" t="s">
        <v>318</v>
      </c>
      <c r="F20" s="38" t="s">
        <v>46</v>
      </c>
      <c r="G20" s="37">
        <v>44783.0</v>
      </c>
      <c r="H20" s="38" t="s">
        <v>25</v>
      </c>
      <c r="I20" s="108" t="s">
        <v>25</v>
      </c>
      <c r="J20" s="38"/>
      <c r="K20" s="37"/>
      <c r="L20" s="38"/>
      <c r="M20" s="108"/>
      <c r="N20" s="38" t="s">
        <v>37</v>
      </c>
      <c r="O20" s="780">
        <v>44785.0</v>
      </c>
      <c r="P20" s="38" t="s">
        <v>47</v>
      </c>
      <c r="Q20" s="108" t="s">
        <v>318</v>
      </c>
      <c r="R20" s="784"/>
      <c r="S20" s="784"/>
      <c r="T20" s="784"/>
      <c r="U20" s="785"/>
      <c r="V20" s="784"/>
      <c r="W20" s="784"/>
      <c r="X20" s="784"/>
      <c r="Y20" s="785"/>
      <c r="Z20" s="784"/>
      <c r="AA20" s="784"/>
      <c r="AB20" s="784"/>
      <c r="AC20" s="785"/>
    </row>
    <row r="21">
      <c r="A21" s="35"/>
      <c r="B21" s="361"/>
      <c r="C21" s="361"/>
      <c r="D21" s="140"/>
      <c r="E21" s="140"/>
      <c r="F21" s="38"/>
      <c r="G21" s="37"/>
      <c r="H21" s="38"/>
      <c r="I21" s="108"/>
      <c r="J21" s="38"/>
      <c r="K21" s="37"/>
      <c r="L21" s="38"/>
      <c r="M21" s="108"/>
      <c r="N21" s="38"/>
      <c r="O21" s="780"/>
      <c r="P21" s="38"/>
      <c r="Q21" s="108"/>
      <c r="R21" s="7"/>
      <c r="S21" s="7"/>
      <c r="T21" s="139"/>
      <c r="U21" s="139"/>
      <c r="V21" s="7"/>
      <c r="W21" s="7"/>
      <c r="X21" s="7"/>
      <c r="Y21" s="124"/>
      <c r="Z21" s="7"/>
      <c r="AA21" s="7"/>
      <c r="AB21" s="7"/>
      <c r="AC21" s="124"/>
    </row>
    <row r="22">
      <c r="A22" s="368"/>
      <c r="B22" s="361"/>
      <c r="C22" s="361"/>
      <c r="D22" s="6" t="s">
        <v>23</v>
      </c>
      <c r="E22" s="4"/>
      <c r="F22" s="124"/>
      <c r="G22" s="124"/>
      <c r="H22" s="124"/>
      <c r="I22" s="124"/>
      <c r="J22" s="124"/>
      <c r="K22" s="124"/>
      <c r="L22" s="7"/>
      <c r="M22" s="124"/>
      <c r="N22" s="7"/>
      <c r="O22" s="7"/>
      <c r="P22" s="7"/>
      <c r="Q22" s="124"/>
      <c r="R22" s="7"/>
      <c r="S22" s="7"/>
      <c r="T22" s="6" t="s">
        <v>23</v>
      </c>
      <c r="U22" s="4"/>
      <c r="V22" s="7"/>
      <c r="W22" s="7"/>
      <c r="X22" s="7"/>
      <c r="Y22" s="124"/>
      <c r="Z22" s="7"/>
      <c r="AA22" s="7"/>
      <c r="AB22" s="7"/>
      <c r="AC22" s="124"/>
    </row>
    <row r="23">
      <c r="A23" s="7"/>
      <c r="B23" s="350"/>
      <c r="C23" s="350"/>
      <c r="D23" s="124"/>
      <c r="E23" s="351">
        <v>44774.0</v>
      </c>
      <c r="F23" s="124"/>
      <c r="G23" s="124"/>
      <c r="H23" s="124"/>
      <c r="I23" s="351">
        <v>44775.0</v>
      </c>
      <c r="J23" s="124"/>
      <c r="K23" s="124"/>
      <c r="L23" s="124"/>
      <c r="M23" s="351">
        <v>44776.0</v>
      </c>
      <c r="N23" s="124"/>
      <c r="O23" s="124"/>
      <c r="P23" s="124"/>
      <c r="Q23" s="351">
        <v>44777.0</v>
      </c>
      <c r="R23" s="124"/>
      <c r="S23" s="124"/>
      <c r="T23" s="124"/>
      <c r="U23" s="351">
        <v>44778.0</v>
      </c>
      <c r="V23" s="124"/>
      <c r="W23" s="124"/>
      <c r="X23" s="124"/>
      <c r="Y23" s="351">
        <v>44779.0</v>
      </c>
      <c r="Z23" s="124"/>
      <c r="AA23" s="124"/>
      <c r="AB23" s="124"/>
      <c r="AC23" s="351">
        <v>44780.0</v>
      </c>
    </row>
    <row r="24">
      <c r="A24" s="107"/>
      <c r="B24" s="26"/>
      <c r="C24" s="26"/>
      <c r="D24" s="26" t="s">
        <v>2</v>
      </c>
      <c r="E24" s="26" t="s">
        <v>3</v>
      </c>
      <c r="F24" s="26"/>
      <c r="G24" s="26"/>
      <c r="H24" s="26" t="s">
        <v>2</v>
      </c>
      <c r="I24" s="26" t="s">
        <v>7</v>
      </c>
      <c r="J24" s="26"/>
      <c r="K24" s="26"/>
      <c r="L24" s="26" t="s">
        <v>2</v>
      </c>
      <c r="M24" s="26" t="s">
        <v>8</v>
      </c>
      <c r="N24" s="26"/>
      <c r="O24" s="26"/>
      <c r="P24" s="26" t="s">
        <v>2</v>
      </c>
      <c r="Q24" s="26" t="s">
        <v>9</v>
      </c>
      <c r="R24" s="26"/>
      <c r="S24" s="26"/>
      <c r="T24" s="26" t="s">
        <v>2</v>
      </c>
      <c r="U24" s="26" t="s">
        <v>10</v>
      </c>
      <c r="V24" s="26"/>
      <c r="W24" s="26"/>
      <c r="X24" s="26" t="s">
        <v>2</v>
      </c>
      <c r="Y24" s="26" t="s">
        <v>11</v>
      </c>
      <c r="Z24" s="26"/>
      <c r="AA24" s="26"/>
      <c r="AB24" s="26" t="s">
        <v>2</v>
      </c>
      <c r="AC24" s="26" t="s">
        <v>12</v>
      </c>
    </row>
    <row r="25">
      <c r="A25" s="35" t="s">
        <v>123</v>
      </c>
      <c r="B25" s="38" t="s">
        <v>536</v>
      </c>
      <c r="C25" s="37">
        <v>44782.0</v>
      </c>
      <c r="D25" s="352" t="s">
        <v>25</v>
      </c>
      <c r="E25" s="353" t="s">
        <v>25</v>
      </c>
      <c r="F25" s="369" t="s">
        <v>131</v>
      </c>
      <c r="G25" s="37">
        <v>44783.0</v>
      </c>
      <c r="H25" s="369" t="s">
        <v>537</v>
      </c>
      <c r="I25" s="354" t="s">
        <v>538</v>
      </c>
      <c r="J25" s="369" t="s">
        <v>64</v>
      </c>
      <c r="K25" s="37">
        <v>44784.0</v>
      </c>
      <c r="L25" s="369" t="s">
        <v>537</v>
      </c>
      <c r="M25" s="354" t="s">
        <v>538</v>
      </c>
      <c r="N25" s="369" t="s">
        <v>67</v>
      </c>
      <c r="O25" s="780">
        <v>44785.0</v>
      </c>
      <c r="P25" s="369" t="s">
        <v>537</v>
      </c>
      <c r="Q25" s="354" t="s">
        <v>538</v>
      </c>
      <c r="R25" s="369" t="s">
        <v>78</v>
      </c>
      <c r="S25" s="37">
        <v>44786.0</v>
      </c>
      <c r="T25" s="369" t="s">
        <v>537</v>
      </c>
      <c r="U25" s="354" t="s">
        <v>538</v>
      </c>
      <c r="V25" s="369" t="s">
        <v>79</v>
      </c>
      <c r="W25" s="37">
        <v>44787.0</v>
      </c>
      <c r="X25" s="369" t="s">
        <v>537</v>
      </c>
      <c r="Y25" s="354" t="s">
        <v>538</v>
      </c>
      <c r="Z25" s="369" t="s">
        <v>27</v>
      </c>
      <c r="AA25" s="37">
        <v>44788.0</v>
      </c>
      <c r="AB25" s="369" t="s">
        <v>537</v>
      </c>
      <c r="AC25" s="354" t="s">
        <v>538</v>
      </c>
    </row>
    <row r="26">
      <c r="A26" s="35" t="s">
        <v>501</v>
      </c>
      <c r="B26" s="275" t="s">
        <v>33</v>
      </c>
      <c r="C26" s="37">
        <v>44782.0</v>
      </c>
      <c r="D26" s="352" t="s">
        <v>25</v>
      </c>
      <c r="E26" s="353" t="s">
        <v>25</v>
      </c>
      <c r="F26" s="38" t="s">
        <v>46</v>
      </c>
      <c r="G26" s="37">
        <v>44783.0</v>
      </c>
      <c r="H26" s="369" t="s">
        <v>539</v>
      </c>
      <c r="I26" s="354" t="s">
        <v>125</v>
      </c>
      <c r="J26" s="38" t="s">
        <v>36</v>
      </c>
      <c r="K26" s="37">
        <v>44784.0</v>
      </c>
      <c r="L26" s="369" t="s">
        <v>539</v>
      </c>
      <c r="M26" s="354" t="s">
        <v>125</v>
      </c>
      <c r="N26" s="38" t="s">
        <v>37</v>
      </c>
      <c r="O26" s="780">
        <v>44785.0</v>
      </c>
      <c r="P26" s="777" t="s">
        <v>539</v>
      </c>
      <c r="Q26" s="778" t="s">
        <v>1029</v>
      </c>
      <c r="R26" s="370" t="s">
        <v>40</v>
      </c>
      <c r="S26" s="37">
        <v>44786.0</v>
      </c>
      <c r="T26" s="777" t="s">
        <v>539</v>
      </c>
      <c r="U26" s="778" t="s">
        <v>1029</v>
      </c>
      <c r="V26" s="370" t="s">
        <v>43</v>
      </c>
      <c r="W26" s="37">
        <v>44787.0</v>
      </c>
      <c r="X26" s="369" t="s">
        <v>539</v>
      </c>
      <c r="Y26" s="354" t="s">
        <v>1029</v>
      </c>
      <c r="Z26" s="38" t="s">
        <v>44</v>
      </c>
      <c r="AA26" s="37">
        <v>44788.0</v>
      </c>
      <c r="AB26" s="369" t="s">
        <v>539</v>
      </c>
      <c r="AC26" s="354" t="s">
        <v>1029</v>
      </c>
    </row>
    <row r="27">
      <c r="A27" s="779" t="s">
        <v>45</v>
      </c>
      <c r="B27" s="275" t="s">
        <v>33</v>
      </c>
      <c r="C27" s="37">
        <v>44782.0</v>
      </c>
      <c r="D27" s="369" t="s">
        <v>475</v>
      </c>
      <c r="E27" s="354" t="s">
        <v>476</v>
      </c>
      <c r="F27" s="369"/>
      <c r="G27" s="37"/>
      <c r="H27" s="369"/>
      <c r="I27" s="354"/>
      <c r="J27" s="38"/>
      <c r="K27" s="37"/>
      <c r="L27" s="369"/>
      <c r="M27" s="354"/>
      <c r="N27" s="5"/>
      <c r="O27" s="5"/>
      <c r="P27" s="5"/>
      <c r="Q27" s="5"/>
      <c r="R27" s="5"/>
      <c r="S27" s="5"/>
      <c r="T27" s="5"/>
      <c r="U27" s="7"/>
      <c r="V27" s="7"/>
      <c r="W27" s="7"/>
      <c r="X27" s="7"/>
      <c r="Y27" s="7"/>
      <c r="Z27" s="7"/>
      <c r="AA27" s="7"/>
      <c r="AB27" s="7"/>
      <c r="AC27" s="7"/>
    </row>
    <row r="30">
      <c r="H30" s="68" t="s">
        <v>1</v>
      </c>
      <c r="I30" s="68">
        <v>53.0</v>
      </c>
    </row>
    <row r="31">
      <c r="H31" s="68" t="s">
        <v>547</v>
      </c>
      <c r="I31" s="68">
        <v>49.0</v>
      </c>
    </row>
    <row r="32">
      <c r="H32" s="68" t="s">
        <v>31</v>
      </c>
    </row>
    <row r="33">
      <c r="H33" s="68" t="s">
        <v>23</v>
      </c>
      <c r="I33" s="68">
        <v>73.5</v>
      </c>
    </row>
  </sheetData>
  <mergeCells count="8">
    <mergeCell ref="D1:E1"/>
    <mergeCell ref="T1:U1"/>
    <mergeCell ref="D7:E7"/>
    <mergeCell ref="T7:U7"/>
    <mergeCell ref="D14:E14"/>
    <mergeCell ref="T14:U14"/>
    <mergeCell ref="D22:E22"/>
    <mergeCell ref="T22:U22"/>
  </mergeCells>
  <drawing r:id="rId2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5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5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44774.0</v>
      </c>
      <c r="F2" s="124"/>
      <c r="G2" s="124"/>
      <c r="H2" s="124"/>
      <c r="I2" s="351">
        <v>44775.0</v>
      </c>
      <c r="J2" s="124"/>
      <c r="K2" s="124"/>
      <c r="L2" s="124"/>
      <c r="M2" s="351">
        <v>44776.0</v>
      </c>
      <c r="N2" s="124"/>
      <c r="O2" s="124"/>
      <c r="P2" s="124"/>
      <c r="Q2" s="351">
        <v>44777.0</v>
      </c>
      <c r="R2" s="124"/>
      <c r="S2" s="124"/>
      <c r="T2" s="124"/>
      <c r="U2" s="351">
        <v>44778.0</v>
      </c>
      <c r="V2" s="124"/>
      <c r="W2" s="124"/>
      <c r="X2" s="124"/>
      <c r="Y2" s="351">
        <v>44779.0</v>
      </c>
      <c r="Z2" s="124"/>
      <c r="AA2" s="124"/>
      <c r="AB2" s="124"/>
      <c r="AC2" s="351">
        <v>44780.0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44774.0</v>
      </c>
      <c r="D4" s="352" t="s">
        <v>523</v>
      </c>
      <c r="E4" s="353" t="s">
        <v>524</v>
      </c>
      <c r="F4" s="275" t="s">
        <v>22</v>
      </c>
      <c r="G4" s="37">
        <v>44775.0</v>
      </c>
      <c r="H4" s="352" t="s">
        <v>523</v>
      </c>
      <c r="I4" s="354" t="s">
        <v>524</v>
      </c>
      <c r="J4" s="38" t="s">
        <v>24</v>
      </c>
      <c r="K4" s="37">
        <v>44776.0</v>
      </c>
      <c r="L4" s="352" t="s">
        <v>25</v>
      </c>
      <c r="M4" s="353" t="s">
        <v>25</v>
      </c>
      <c r="N4" s="275" t="s">
        <v>26</v>
      </c>
      <c r="O4" s="780">
        <v>44777.0</v>
      </c>
      <c r="P4" s="352" t="s">
        <v>525</v>
      </c>
      <c r="Q4" s="354" t="s">
        <v>526</v>
      </c>
      <c r="R4" s="275" t="s">
        <v>56</v>
      </c>
      <c r="S4" s="37">
        <v>44778.0</v>
      </c>
      <c r="T4" s="352" t="s">
        <v>550</v>
      </c>
      <c r="U4" s="354" t="s">
        <v>482</v>
      </c>
      <c r="V4" s="275" t="s">
        <v>57</v>
      </c>
      <c r="W4" s="37">
        <v>44779.0</v>
      </c>
      <c r="X4" s="352" t="s">
        <v>550</v>
      </c>
      <c r="Y4" s="354" t="s">
        <v>482</v>
      </c>
      <c r="Z4" s="275" t="s">
        <v>93</v>
      </c>
      <c r="AA4" s="37">
        <v>44780.0</v>
      </c>
      <c r="AB4" s="38" t="s">
        <v>25</v>
      </c>
      <c r="AC4" s="108" t="s">
        <v>25</v>
      </c>
    </row>
    <row r="5">
      <c r="A5" s="35" t="s">
        <v>45</v>
      </c>
      <c r="B5" s="275" t="s">
        <v>62</v>
      </c>
      <c r="C5" s="37">
        <v>44775.0</v>
      </c>
      <c r="D5" s="352" t="s">
        <v>23</v>
      </c>
      <c r="E5" s="353" t="s">
        <v>23</v>
      </c>
      <c r="F5" s="275" t="s">
        <v>46</v>
      </c>
      <c r="G5" s="37">
        <v>44776.0</v>
      </c>
      <c r="H5" s="352" t="s">
        <v>23</v>
      </c>
      <c r="I5" s="353" t="s">
        <v>23</v>
      </c>
      <c r="J5" s="38" t="s">
        <v>24</v>
      </c>
      <c r="K5" s="37">
        <v>44776.0</v>
      </c>
      <c r="L5" s="352" t="s">
        <v>523</v>
      </c>
      <c r="M5" s="354" t="s">
        <v>524</v>
      </c>
      <c r="N5" s="38" t="s">
        <v>37</v>
      </c>
      <c r="O5" s="780">
        <v>44778.0</v>
      </c>
      <c r="P5" s="352" t="s">
        <v>465</v>
      </c>
      <c r="Q5" s="354" t="s">
        <v>466</v>
      </c>
      <c r="R5" s="38" t="s">
        <v>40</v>
      </c>
      <c r="S5" s="37">
        <v>44779.0</v>
      </c>
      <c r="T5" s="352" t="s">
        <v>573</v>
      </c>
      <c r="U5" s="353" t="s">
        <v>1076</v>
      </c>
      <c r="V5" s="38" t="s">
        <v>43</v>
      </c>
      <c r="W5" s="37">
        <v>44780.0</v>
      </c>
      <c r="X5" s="352" t="s">
        <v>573</v>
      </c>
      <c r="Y5" s="353" t="s">
        <v>1076</v>
      </c>
      <c r="Z5" s="38" t="s">
        <v>44</v>
      </c>
      <c r="AA5" s="37">
        <v>44781.0</v>
      </c>
      <c r="AB5" s="38" t="s">
        <v>25</v>
      </c>
      <c r="AC5" s="108" t="s">
        <v>25</v>
      </c>
    </row>
    <row r="6">
      <c r="A6" s="116"/>
      <c r="B6" s="275"/>
      <c r="C6" s="37"/>
      <c r="D6" s="352"/>
      <c r="E6" s="353"/>
      <c r="F6" s="38"/>
      <c r="G6" s="37"/>
      <c r="H6" s="352"/>
      <c r="I6" s="124"/>
      <c r="J6" s="124"/>
      <c r="K6" s="124"/>
      <c r="L6" s="352" t="s">
        <v>1093</v>
      </c>
      <c r="M6" s="353" t="s">
        <v>1094</v>
      </c>
      <c r="N6" s="38"/>
      <c r="O6" s="37"/>
      <c r="P6" s="352"/>
      <c r="Q6" s="354"/>
      <c r="R6" s="38"/>
      <c r="S6" s="37"/>
      <c r="T6" s="352"/>
      <c r="U6" s="353"/>
      <c r="V6" s="124"/>
      <c r="W6" s="124"/>
      <c r="X6" s="124"/>
      <c r="Y6" s="124"/>
      <c r="Z6" s="124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44774.0</v>
      </c>
      <c r="F8" s="124"/>
      <c r="G8" s="124"/>
      <c r="H8" s="124"/>
      <c r="I8" s="351">
        <v>44775.0</v>
      </c>
      <c r="J8" s="124"/>
      <c r="K8" s="124"/>
      <c r="L8" s="124"/>
      <c r="M8" s="351">
        <v>44776.0</v>
      </c>
      <c r="N8" s="124"/>
      <c r="O8" s="124"/>
      <c r="P8" s="124"/>
      <c r="Q8" s="351">
        <v>44777.0</v>
      </c>
      <c r="R8" s="124"/>
      <c r="S8" s="124"/>
      <c r="T8" s="124"/>
      <c r="U8" s="351">
        <v>44778.0</v>
      </c>
      <c r="V8" s="124"/>
      <c r="W8" s="124"/>
      <c r="X8" s="124"/>
      <c r="Y8" s="351">
        <v>44779.0</v>
      </c>
      <c r="Z8" s="124"/>
      <c r="AA8" s="124"/>
      <c r="AB8" s="124"/>
      <c r="AC8" s="351">
        <v>44780.0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44775.0</v>
      </c>
      <c r="D10" s="38" t="s">
        <v>25</v>
      </c>
      <c r="E10" s="108" t="s">
        <v>25</v>
      </c>
      <c r="F10" s="275" t="s">
        <v>46</v>
      </c>
      <c r="G10" s="37">
        <v>44776.0</v>
      </c>
      <c r="H10" s="38" t="s">
        <v>465</v>
      </c>
      <c r="I10" s="108" t="s">
        <v>466</v>
      </c>
      <c r="J10" s="38" t="s">
        <v>36</v>
      </c>
      <c r="K10" s="37">
        <v>44777.0</v>
      </c>
      <c r="L10" s="38" t="s">
        <v>465</v>
      </c>
      <c r="M10" s="108" t="s">
        <v>466</v>
      </c>
      <c r="N10" s="38" t="s">
        <v>37</v>
      </c>
      <c r="O10" s="780">
        <v>44778.0</v>
      </c>
      <c r="P10" s="38" t="s">
        <v>465</v>
      </c>
      <c r="Q10" s="108" t="s">
        <v>466</v>
      </c>
      <c r="R10" s="38" t="s">
        <v>40</v>
      </c>
      <c r="S10" s="37">
        <v>44779.0</v>
      </c>
      <c r="T10" s="38" t="s">
        <v>493</v>
      </c>
      <c r="U10" s="108" t="s">
        <v>494</v>
      </c>
      <c r="V10" s="38" t="s">
        <v>43</v>
      </c>
      <c r="W10" s="37">
        <v>44780.0</v>
      </c>
      <c r="X10" s="352" t="s">
        <v>493</v>
      </c>
      <c r="Y10" s="353" t="s">
        <v>494</v>
      </c>
      <c r="Z10" s="275" t="s">
        <v>44</v>
      </c>
      <c r="AA10" s="37">
        <v>44781.0</v>
      </c>
      <c r="AB10" s="352" t="s">
        <v>1091</v>
      </c>
      <c r="AC10" s="353" t="s">
        <v>1092</v>
      </c>
    </row>
    <row r="11">
      <c r="A11" s="35" t="s">
        <v>506</v>
      </c>
      <c r="B11" s="275" t="s">
        <v>33</v>
      </c>
      <c r="C11" s="37">
        <v>44775.0</v>
      </c>
      <c r="D11" s="38" t="s">
        <v>465</v>
      </c>
      <c r="E11" s="108" t="s">
        <v>466</v>
      </c>
      <c r="F11" s="275"/>
      <c r="G11" s="37"/>
      <c r="H11" s="38"/>
      <c r="I11" s="108"/>
      <c r="J11" s="38"/>
      <c r="K11" s="37"/>
      <c r="L11" s="38"/>
      <c r="M11" s="108"/>
      <c r="N11" s="108"/>
      <c r="O11" s="364"/>
      <c r="P11" s="108"/>
      <c r="Q11" s="108"/>
      <c r="R11" s="108"/>
      <c r="S11" s="364"/>
      <c r="T11" s="774"/>
      <c r="U11" s="774"/>
      <c r="V11" s="108"/>
      <c r="W11" s="364"/>
      <c r="X11" s="774"/>
      <c r="Y11" s="774"/>
      <c r="Z11" s="782"/>
      <c r="AA11" s="782"/>
      <c r="AB11" s="5"/>
      <c r="AC11" s="124"/>
    </row>
    <row r="12">
      <c r="A12" s="116"/>
      <c r="B12" s="275"/>
      <c r="C12" s="37"/>
      <c r="D12" s="38"/>
      <c r="E12" s="108"/>
      <c r="F12" s="102"/>
      <c r="G12" s="102"/>
      <c r="H12" s="102"/>
      <c r="I12" s="358"/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781"/>
      <c r="U12" s="781"/>
      <c r="V12" s="359"/>
      <c r="W12" s="359"/>
      <c r="X12" s="359"/>
      <c r="Y12" s="360"/>
      <c r="Z12" s="359"/>
      <c r="AA12" s="359"/>
      <c r="AB12" s="359"/>
      <c r="AC12" s="360"/>
    </row>
    <row r="13">
      <c r="A13" s="116"/>
      <c r="B13" s="101"/>
      <c r="C13" s="101"/>
      <c r="D13" s="140"/>
      <c r="E13" s="140"/>
      <c r="F13" s="102"/>
      <c r="G13" s="102"/>
      <c r="H13" s="102"/>
      <c r="I13" s="358"/>
      <c r="J13" s="102"/>
      <c r="K13" s="102"/>
      <c r="L13" s="359"/>
      <c r="M13" s="360"/>
      <c r="N13" s="359"/>
      <c r="O13" s="359"/>
      <c r="P13" s="359"/>
      <c r="Q13" s="360"/>
      <c r="R13" s="359"/>
      <c r="S13" s="359"/>
      <c r="T13" s="781"/>
      <c r="U13" s="781"/>
      <c r="V13" s="359"/>
      <c r="W13" s="359"/>
      <c r="X13" s="359"/>
      <c r="Y13" s="360"/>
      <c r="Z13" s="359"/>
      <c r="AA13" s="359"/>
      <c r="AB13" s="359"/>
      <c r="AC13" s="360"/>
    </row>
    <row r="14">
      <c r="A14" s="100"/>
      <c r="B14" s="101"/>
      <c r="C14" s="101"/>
      <c r="D14" s="6" t="s">
        <v>85</v>
      </c>
      <c r="E14" s="4"/>
      <c r="F14" s="102"/>
      <c r="G14" s="102"/>
      <c r="H14" s="102"/>
      <c r="I14" s="358" t="s">
        <v>0</v>
      </c>
      <c r="J14" s="102"/>
      <c r="K14" s="102"/>
      <c r="L14" s="359"/>
      <c r="M14" s="360"/>
      <c r="N14" s="359"/>
      <c r="O14" s="359"/>
      <c r="P14" s="359"/>
      <c r="Q14" s="360"/>
      <c r="R14" s="359"/>
      <c r="S14" s="359"/>
      <c r="T14" s="6" t="s">
        <v>85</v>
      </c>
      <c r="U14" s="4"/>
      <c r="V14" s="359"/>
      <c r="W14" s="359"/>
      <c r="X14" s="359"/>
      <c r="Y14" s="360"/>
      <c r="Z14" s="359"/>
      <c r="AA14" s="359"/>
      <c r="AB14" s="359"/>
      <c r="AC14" s="360"/>
    </row>
    <row r="15">
      <c r="A15" s="7"/>
      <c r="B15" s="350"/>
      <c r="C15" s="350"/>
      <c r="D15" s="124"/>
      <c r="E15" s="351">
        <v>44774.0</v>
      </c>
      <c r="F15" s="124"/>
      <c r="G15" s="124"/>
      <c r="H15" s="124"/>
      <c r="I15" s="351">
        <v>44775.0</v>
      </c>
      <c r="J15" s="124"/>
      <c r="K15" s="124"/>
      <c r="L15" s="124"/>
      <c r="M15" s="351">
        <v>44776.0</v>
      </c>
      <c r="N15" s="124"/>
      <c r="O15" s="124"/>
      <c r="P15" s="124"/>
      <c r="Q15" s="351">
        <v>44777.0</v>
      </c>
      <c r="R15" s="124"/>
      <c r="S15" s="124"/>
      <c r="T15" s="124"/>
      <c r="U15" s="351">
        <v>44778.0</v>
      </c>
      <c r="V15" s="124"/>
      <c r="W15" s="124"/>
      <c r="X15" s="124"/>
      <c r="Y15" s="351">
        <v>44779.0</v>
      </c>
      <c r="Z15" s="124"/>
      <c r="AA15" s="124"/>
      <c r="AB15" s="124"/>
      <c r="AC15" s="351">
        <v>44780.0</v>
      </c>
    </row>
    <row r="16">
      <c r="A16" s="107"/>
      <c r="B16" s="26"/>
      <c r="C16" s="26"/>
      <c r="D16" s="26" t="s">
        <v>2</v>
      </c>
      <c r="E16" s="26" t="s">
        <v>3</v>
      </c>
      <c r="F16" s="26"/>
      <c r="G16" s="26"/>
      <c r="H16" s="26" t="s">
        <v>2</v>
      </c>
      <c r="I16" s="26" t="s">
        <v>7</v>
      </c>
      <c r="J16" s="26"/>
      <c r="K16" s="26"/>
      <c r="L16" s="26" t="s">
        <v>2</v>
      </c>
      <c r="M16" s="26" t="s">
        <v>8</v>
      </c>
      <c r="N16" s="26"/>
      <c r="O16" s="26"/>
      <c r="P16" s="26" t="s">
        <v>2</v>
      </c>
      <c r="Q16" s="26" t="s">
        <v>9</v>
      </c>
      <c r="R16" s="26"/>
      <c r="S16" s="26"/>
      <c r="T16" s="26" t="s">
        <v>2</v>
      </c>
      <c r="U16" s="26" t="s">
        <v>10</v>
      </c>
      <c r="V16" s="26"/>
      <c r="W16" s="26"/>
      <c r="X16" s="26" t="s">
        <v>2</v>
      </c>
      <c r="Y16" s="26" t="s">
        <v>11</v>
      </c>
      <c r="Z16" s="26"/>
      <c r="AA16" s="26"/>
      <c r="AB16" s="26" t="s">
        <v>2</v>
      </c>
      <c r="AC16" s="26" t="s">
        <v>12</v>
      </c>
    </row>
    <row r="17">
      <c r="A17" s="35" t="s">
        <v>1089</v>
      </c>
      <c r="B17" s="41" t="s">
        <v>1053</v>
      </c>
      <c r="C17" s="37">
        <v>44774.0</v>
      </c>
      <c r="D17" s="38" t="s">
        <v>25</v>
      </c>
      <c r="E17" s="108" t="s">
        <v>25</v>
      </c>
      <c r="F17" s="38" t="s">
        <v>22</v>
      </c>
      <c r="G17" s="37">
        <v>44775.0</v>
      </c>
      <c r="H17" s="38" t="s">
        <v>1080</v>
      </c>
      <c r="I17" s="108" t="s">
        <v>1081</v>
      </c>
      <c r="J17" s="38" t="s">
        <v>24</v>
      </c>
      <c r="K17" s="37">
        <v>44776.0</v>
      </c>
      <c r="L17" s="38" t="s">
        <v>1080</v>
      </c>
      <c r="M17" s="108" t="s">
        <v>1081</v>
      </c>
      <c r="N17" s="38" t="s">
        <v>26</v>
      </c>
      <c r="O17" s="780">
        <v>44777.0</v>
      </c>
      <c r="P17" s="38" t="s">
        <v>479</v>
      </c>
      <c r="Q17" s="108" t="s">
        <v>480</v>
      </c>
      <c r="R17" s="38" t="s">
        <v>56</v>
      </c>
      <c r="S17" s="37">
        <v>44778.0</v>
      </c>
      <c r="T17" s="38" t="s">
        <v>479</v>
      </c>
      <c r="U17" s="108" t="s">
        <v>480</v>
      </c>
      <c r="V17" s="38" t="s">
        <v>57</v>
      </c>
      <c r="W17" s="37">
        <v>44779.0</v>
      </c>
      <c r="X17" s="38" t="s">
        <v>479</v>
      </c>
      <c r="Y17" s="108" t="s">
        <v>480</v>
      </c>
      <c r="Z17" s="275" t="s">
        <v>93</v>
      </c>
      <c r="AA17" s="37">
        <v>44780.0</v>
      </c>
      <c r="AB17" s="38" t="s">
        <v>525</v>
      </c>
      <c r="AC17" s="108" t="s">
        <v>526</v>
      </c>
    </row>
    <row r="18">
      <c r="A18" s="35" t="s">
        <v>403</v>
      </c>
      <c r="B18" s="41" t="s">
        <v>1053</v>
      </c>
      <c r="C18" s="37">
        <v>44774.0</v>
      </c>
      <c r="D18" s="38" t="s">
        <v>1080</v>
      </c>
      <c r="E18" s="108" t="s">
        <v>1081</v>
      </c>
      <c r="F18" s="38" t="s">
        <v>46</v>
      </c>
      <c r="G18" s="37">
        <v>44776.0</v>
      </c>
      <c r="H18" s="38" t="s">
        <v>25</v>
      </c>
      <c r="I18" s="108" t="s">
        <v>25</v>
      </c>
      <c r="J18" s="38" t="s">
        <v>36</v>
      </c>
      <c r="K18" s="37">
        <v>44777.0</v>
      </c>
      <c r="L18" s="38" t="s">
        <v>47</v>
      </c>
      <c r="M18" s="108" t="s">
        <v>318</v>
      </c>
      <c r="N18" s="38" t="s">
        <v>37</v>
      </c>
      <c r="O18" s="780">
        <v>44778.0</v>
      </c>
      <c r="P18" s="38" t="s">
        <v>201</v>
      </c>
      <c r="Q18" s="108" t="s">
        <v>535</v>
      </c>
      <c r="R18" s="38" t="s">
        <v>40</v>
      </c>
      <c r="S18" s="37">
        <v>44779.0</v>
      </c>
      <c r="T18" s="38" t="s">
        <v>281</v>
      </c>
      <c r="U18" s="108" t="s">
        <v>101</v>
      </c>
      <c r="V18" s="38" t="s">
        <v>43</v>
      </c>
      <c r="W18" s="37">
        <v>44780.0</v>
      </c>
      <c r="X18" s="38" t="s">
        <v>281</v>
      </c>
      <c r="Y18" s="108" t="s">
        <v>101</v>
      </c>
      <c r="Z18" s="38" t="s">
        <v>44</v>
      </c>
      <c r="AA18" s="37">
        <v>44781.0</v>
      </c>
      <c r="AB18" s="38" t="s">
        <v>25</v>
      </c>
      <c r="AC18" s="108" t="s">
        <v>25</v>
      </c>
    </row>
    <row r="19">
      <c r="A19" s="783" t="s">
        <v>508</v>
      </c>
      <c r="B19" s="41" t="s">
        <v>33</v>
      </c>
      <c r="C19" s="37">
        <v>44775.0</v>
      </c>
      <c r="D19" s="38" t="s">
        <v>47</v>
      </c>
      <c r="E19" s="108" t="s">
        <v>318</v>
      </c>
      <c r="F19" s="38" t="s">
        <v>46</v>
      </c>
      <c r="G19" s="37">
        <v>44776.0</v>
      </c>
      <c r="H19" s="38" t="s">
        <v>47</v>
      </c>
      <c r="I19" s="108" t="s">
        <v>318</v>
      </c>
      <c r="J19" s="38" t="s">
        <v>36</v>
      </c>
      <c r="K19" s="37">
        <v>44777.0</v>
      </c>
      <c r="L19" s="38" t="s">
        <v>25</v>
      </c>
      <c r="M19" s="108" t="s">
        <v>25</v>
      </c>
      <c r="N19" s="38" t="s">
        <v>37</v>
      </c>
      <c r="O19" s="780">
        <v>44778.0</v>
      </c>
      <c r="P19" s="38" t="s">
        <v>63</v>
      </c>
      <c r="Q19" s="108" t="s">
        <v>63</v>
      </c>
      <c r="R19" s="38" t="s">
        <v>40</v>
      </c>
      <c r="S19" s="37">
        <v>44779.0</v>
      </c>
      <c r="T19" s="38" t="s">
        <v>63</v>
      </c>
      <c r="U19" s="108" t="s">
        <v>63</v>
      </c>
      <c r="V19" s="38" t="s">
        <v>43</v>
      </c>
      <c r="W19" s="37">
        <v>44780.0</v>
      </c>
      <c r="X19" s="36" t="s">
        <v>63</v>
      </c>
      <c r="Y19" s="291" t="s">
        <v>63</v>
      </c>
      <c r="Z19" s="38" t="s">
        <v>44</v>
      </c>
      <c r="AA19" s="37">
        <v>44781.0</v>
      </c>
      <c r="AB19" s="36" t="s">
        <v>63</v>
      </c>
      <c r="AC19" s="291" t="s">
        <v>63</v>
      </c>
    </row>
    <row r="20">
      <c r="A20" s="772" t="s">
        <v>52</v>
      </c>
      <c r="B20" s="41"/>
      <c r="C20" s="37"/>
      <c r="D20" s="38"/>
      <c r="E20" s="373"/>
      <c r="F20" s="38" t="s">
        <v>46</v>
      </c>
      <c r="G20" s="37">
        <v>44776.0</v>
      </c>
      <c r="H20" s="38" t="s">
        <v>342</v>
      </c>
      <c r="I20" s="108" t="s">
        <v>341</v>
      </c>
      <c r="J20" s="38" t="s">
        <v>36</v>
      </c>
      <c r="K20" s="37">
        <v>44777.0</v>
      </c>
      <c r="L20" s="38" t="s">
        <v>342</v>
      </c>
      <c r="M20" s="108" t="s">
        <v>341</v>
      </c>
      <c r="R20" s="784"/>
      <c r="S20" s="784"/>
      <c r="T20" s="784"/>
      <c r="U20" s="785"/>
      <c r="V20" s="784"/>
      <c r="W20" s="784"/>
      <c r="X20" s="784"/>
      <c r="Y20" s="785"/>
      <c r="Z20" s="784"/>
      <c r="AA20" s="784"/>
      <c r="AB20" s="784"/>
      <c r="AC20" s="785"/>
    </row>
    <row r="21">
      <c r="A21" s="35" t="s">
        <v>506</v>
      </c>
      <c r="B21" s="361"/>
      <c r="C21" s="361"/>
      <c r="D21" s="140"/>
      <c r="E21" s="140"/>
      <c r="F21" s="38" t="s">
        <v>46</v>
      </c>
      <c r="G21" s="37">
        <v>44776.0</v>
      </c>
      <c r="H21" s="38" t="s">
        <v>465</v>
      </c>
      <c r="I21" s="108" t="s">
        <v>466</v>
      </c>
      <c r="J21" s="38" t="s">
        <v>36</v>
      </c>
      <c r="K21" s="37">
        <v>44777.0</v>
      </c>
      <c r="L21" s="38" t="s">
        <v>465</v>
      </c>
      <c r="M21" s="108" t="s">
        <v>466</v>
      </c>
      <c r="N21" s="38" t="s">
        <v>37</v>
      </c>
      <c r="O21" s="780">
        <v>44778.0</v>
      </c>
      <c r="P21" s="38" t="s">
        <v>465</v>
      </c>
      <c r="Q21" s="108" t="s">
        <v>466</v>
      </c>
      <c r="R21" s="7"/>
      <c r="S21" s="7"/>
      <c r="T21" s="139"/>
      <c r="U21" s="139"/>
      <c r="V21" s="7"/>
      <c r="W21" s="7"/>
      <c r="X21" s="7"/>
      <c r="Y21" s="124"/>
      <c r="Z21" s="7"/>
      <c r="AA21" s="7"/>
      <c r="AB21" s="7"/>
      <c r="AC21" s="124"/>
    </row>
    <row r="22">
      <c r="A22" s="368"/>
      <c r="B22" s="361"/>
      <c r="C22" s="361"/>
      <c r="D22" s="6" t="s">
        <v>23</v>
      </c>
      <c r="E22" s="4"/>
      <c r="F22" s="124"/>
      <c r="G22" s="124"/>
      <c r="H22" s="124"/>
      <c r="I22" s="124"/>
      <c r="J22" s="124"/>
      <c r="K22" s="124"/>
      <c r="L22" s="7"/>
      <c r="M22" s="124"/>
      <c r="N22" s="7"/>
      <c r="O22" s="7"/>
      <c r="P22" s="7"/>
      <c r="Q22" s="124"/>
      <c r="R22" s="7"/>
      <c r="S22" s="7"/>
      <c r="T22" s="6" t="s">
        <v>23</v>
      </c>
      <c r="U22" s="4"/>
      <c r="V22" s="7"/>
      <c r="W22" s="7"/>
      <c r="X22" s="7"/>
      <c r="Y22" s="124"/>
      <c r="Z22" s="7"/>
      <c r="AA22" s="7"/>
      <c r="AB22" s="7"/>
      <c r="AC22" s="124"/>
    </row>
    <row r="23">
      <c r="A23" s="7"/>
      <c r="B23" s="350"/>
      <c r="C23" s="350"/>
      <c r="D23" s="124"/>
      <c r="E23" s="351">
        <v>44774.0</v>
      </c>
      <c r="F23" s="124"/>
      <c r="G23" s="124"/>
      <c r="H23" s="124"/>
      <c r="I23" s="351">
        <v>44775.0</v>
      </c>
      <c r="J23" s="124"/>
      <c r="K23" s="124"/>
      <c r="L23" s="124"/>
      <c r="M23" s="351">
        <v>44776.0</v>
      </c>
      <c r="N23" s="124"/>
      <c r="O23" s="124"/>
      <c r="P23" s="124"/>
      <c r="Q23" s="351">
        <v>44777.0</v>
      </c>
      <c r="R23" s="124"/>
      <c r="S23" s="124"/>
      <c r="T23" s="124"/>
      <c r="U23" s="351">
        <v>44778.0</v>
      </c>
      <c r="V23" s="124"/>
      <c r="W23" s="124"/>
      <c r="X23" s="124"/>
      <c r="Y23" s="351">
        <v>44779.0</v>
      </c>
      <c r="Z23" s="124"/>
      <c r="AA23" s="124"/>
      <c r="AB23" s="124"/>
      <c r="AC23" s="351">
        <v>44780.0</v>
      </c>
    </row>
    <row r="24">
      <c r="A24" s="107"/>
      <c r="B24" s="26"/>
      <c r="C24" s="26"/>
      <c r="D24" s="26" t="s">
        <v>2</v>
      </c>
      <c r="E24" s="26" t="s">
        <v>3</v>
      </c>
      <c r="F24" s="26"/>
      <c r="G24" s="26"/>
      <c r="H24" s="26" t="s">
        <v>2</v>
      </c>
      <c r="I24" s="26" t="s">
        <v>7</v>
      </c>
      <c r="J24" s="26"/>
      <c r="K24" s="26"/>
      <c r="L24" s="26" t="s">
        <v>2</v>
      </c>
      <c r="M24" s="26" t="s">
        <v>8</v>
      </c>
      <c r="N24" s="26"/>
      <c r="O24" s="26"/>
      <c r="P24" s="26" t="s">
        <v>2</v>
      </c>
      <c r="Q24" s="26" t="s">
        <v>9</v>
      </c>
      <c r="R24" s="26"/>
      <c r="S24" s="26"/>
      <c r="T24" s="26" t="s">
        <v>2</v>
      </c>
      <c r="U24" s="26" t="s">
        <v>10</v>
      </c>
      <c r="V24" s="26"/>
      <c r="W24" s="26"/>
      <c r="X24" s="26" t="s">
        <v>2</v>
      </c>
      <c r="Y24" s="26" t="s">
        <v>11</v>
      </c>
      <c r="Z24" s="26"/>
      <c r="AA24" s="26"/>
      <c r="AB24" s="26" t="s">
        <v>2</v>
      </c>
      <c r="AC24" s="26" t="s">
        <v>12</v>
      </c>
    </row>
    <row r="25">
      <c r="A25" s="35" t="s">
        <v>123</v>
      </c>
      <c r="B25" s="38" t="s">
        <v>536</v>
      </c>
      <c r="C25" s="37">
        <v>44775.0</v>
      </c>
      <c r="D25" s="369" t="s">
        <v>537</v>
      </c>
      <c r="E25" s="354" t="s">
        <v>538</v>
      </c>
      <c r="F25" s="369" t="s">
        <v>131</v>
      </c>
      <c r="G25" s="37">
        <v>44776.0</v>
      </c>
      <c r="H25" s="38" t="s">
        <v>25</v>
      </c>
      <c r="I25" s="108" t="s">
        <v>25</v>
      </c>
      <c r="J25" s="369" t="s">
        <v>64</v>
      </c>
      <c r="K25" s="37">
        <v>44777.0</v>
      </c>
      <c r="L25" s="369" t="s">
        <v>537</v>
      </c>
      <c r="M25" s="354" t="s">
        <v>538</v>
      </c>
      <c r="N25" s="369" t="s">
        <v>67</v>
      </c>
      <c r="O25" s="780">
        <v>44778.0</v>
      </c>
      <c r="P25" s="369" t="s">
        <v>537</v>
      </c>
      <c r="Q25" s="354" t="s">
        <v>538</v>
      </c>
      <c r="R25" s="369" t="s">
        <v>78</v>
      </c>
      <c r="S25" s="37">
        <v>44779.0</v>
      </c>
      <c r="T25" s="369" t="s">
        <v>537</v>
      </c>
      <c r="U25" s="354" t="s">
        <v>538</v>
      </c>
      <c r="V25" s="369" t="s">
        <v>79</v>
      </c>
      <c r="W25" s="37">
        <v>44780.0</v>
      </c>
      <c r="X25" s="369" t="s">
        <v>537</v>
      </c>
      <c r="Y25" s="354" t="s">
        <v>538</v>
      </c>
      <c r="Z25" s="369" t="s">
        <v>27</v>
      </c>
      <c r="AA25" s="37">
        <v>44781.0</v>
      </c>
      <c r="AB25" s="369" t="s">
        <v>537</v>
      </c>
      <c r="AC25" s="354" t="s">
        <v>538</v>
      </c>
    </row>
    <row r="26">
      <c r="A26" s="35" t="s">
        <v>501</v>
      </c>
      <c r="B26" s="275" t="s">
        <v>33</v>
      </c>
      <c r="C26" s="37">
        <v>44775.0</v>
      </c>
      <c r="D26" s="352" t="s">
        <v>25</v>
      </c>
      <c r="E26" s="353" t="s">
        <v>25</v>
      </c>
      <c r="F26" s="38" t="s">
        <v>46</v>
      </c>
      <c r="G26" s="37">
        <v>44776.0</v>
      </c>
      <c r="H26" s="369" t="s">
        <v>539</v>
      </c>
      <c r="I26" s="354" t="s">
        <v>125</v>
      </c>
      <c r="J26" s="38" t="s">
        <v>36</v>
      </c>
      <c r="K26" s="37">
        <v>44777.0</v>
      </c>
      <c r="L26" s="369" t="s">
        <v>539</v>
      </c>
      <c r="M26" s="354" t="s">
        <v>125</v>
      </c>
      <c r="N26" s="38" t="s">
        <v>37</v>
      </c>
      <c r="O26" s="780">
        <v>44778.0</v>
      </c>
      <c r="P26" s="777" t="s">
        <v>539</v>
      </c>
      <c r="Q26" s="778" t="s">
        <v>1029</v>
      </c>
      <c r="R26" s="370" t="s">
        <v>40</v>
      </c>
      <c r="S26" s="37">
        <v>44779.0</v>
      </c>
      <c r="T26" s="777" t="s">
        <v>539</v>
      </c>
      <c r="U26" s="778" t="s">
        <v>1029</v>
      </c>
      <c r="V26" s="370" t="s">
        <v>43</v>
      </c>
      <c r="W26" s="37">
        <v>44780.0</v>
      </c>
      <c r="X26" s="369" t="s">
        <v>539</v>
      </c>
      <c r="Y26" s="354" t="s">
        <v>1029</v>
      </c>
      <c r="Z26" s="38" t="s">
        <v>44</v>
      </c>
      <c r="AA26" s="37">
        <v>44781.0</v>
      </c>
      <c r="AB26" s="369" t="s">
        <v>539</v>
      </c>
      <c r="AC26" s="354" t="s">
        <v>1029</v>
      </c>
    </row>
    <row r="27">
      <c r="A27" s="779" t="s">
        <v>45</v>
      </c>
      <c r="B27" s="275" t="s">
        <v>33</v>
      </c>
      <c r="C27" s="37">
        <v>44775.0</v>
      </c>
      <c r="D27" s="369" t="s">
        <v>539</v>
      </c>
      <c r="E27" s="354" t="s">
        <v>125</v>
      </c>
      <c r="F27" s="369" t="s">
        <v>131</v>
      </c>
      <c r="G27" s="37">
        <v>44776.0</v>
      </c>
      <c r="H27" s="369" t="s">
        <v>537</v>
      </c>
      <c r="I27" s="354" t="s">
        <v>538</v>
      </c>
      <c r="J27" s="38"/>
      <c r="K27" s="37"/>
      <c r="L27" s="369"/>
      <c r="M27" s="354"/>
      <c r="N27" s="5"/>
      <c r="O27" s="5"/>
      <c r="P27" s="5"/>
      <c r="Q27" s="5"/>
      <c r="R27" s="5"/>
      <c r="S27" s="5"/>
      <c r="T27" s="5"/>
      <c r="U27" s="7"/>
      <c r="V27" s="7"/>
      <c r="W27" s="7"/>
      <c r="X27" s="7"/>
      <c r="Y27" s="7"/>
      <c r="Z27" s="7"/>
      <c r="AA27" s="7"/>
      <c r="AB27" s="7"/>
      <c r="AC27" s="7"/>
    </row>
    <row r="30">
      <c r="H30" s="68" t="s">
        <v>1</v>
      </c>
      <c r="I30" s="68">
        <v>53.0</v>
      </c>
    </row>
    <row r="31">
      <c r="H31" s="68" t="s">
        <v>547</v>
      </c>
      <c r="I31" s="68">
        <v>44.0</v>
      </c>
    </row>
    <row r="32">
      <c r="H32" s="68" t="s">
        <v>31</v>
      </c>
    </row>
    <row r="33">
      <c r="H33" s="68" t="s">
        <v>23</v>
      </c>
      <c r="I33" s="68">
        <v>73.5</v>
      </c>
    </row>
  </sheetData>
  <mergeCells count="8">
    <mergeCell ref="D1:E1"/>
    <mergeCell ref="T1:U1"/>
    <mergeCell ref="D7:E7"/>
    <mergeCell ref="T7:U7"/>
    <mergeCell ref="D14:E14"/>
    <mergeCell ref="T14:U14"/>
    <mergeCell ref="D22:E22"/>
    <mergeCell ref="T22:U22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5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5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44767.0</v>
      </c>
      <c r="F2" s="124"/>
      <c r="G2" s="124"/>
      <c r="H2" s="124"/>
      <c r="I2" s="351">
        <v>44768.0</v>
      </c>
      <c r="J2" s="124"/>
      <c r="K2" s="124"/>
      <c r="L2" s="124"/>
      <c r="M2" s="351">
        <v>44769.0</v>
      </c>
      <c r="N2" s="124"/>
      <c r="O2" s="124"/>
      <c r="P2" s="124"/>
      <c r="Q2" s="351">
        <v>44770.0</v>
      </c>
      <c r="R2" s="124"/>
      <c r="S2" s="124"/>
      <c r="T2" s="124"/>
      <c r="U2" s="351">
        <v>44771.0</v>
      </c>
      <c r="V2" s="124"/>
      <c r="W2" s="124"/>
      <c r="X2" s="124"/>
      <c r="Y2" s="351">
        <v>44772.0</v>
      </c>
      <c r="Z2" s="124"/>
      <c r="AA2" s="124"/>
      <c r="AB2" s="124"/>
      <c r="AC2" s="351">
        <v>44773.0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45</v>
      </c>
      <c r="B4" s="275" t="s">
        <v>19</v>
      </c>
      <c r="C4" s="37">
        <v>44768.0</v>
      </c>
      <c r="D4" s="352" t="s">
        <v>499</v>
      </c>
      <c r="E4" s="353" t="s">
        <v>499</v>
      </c>
      <c r="F4" s="369" t="s">
        <v>131</v>
      </c>
      <c r="G4" s="37">
        <v>44768.0</v>
      </c>
      <c r="H4" s="352" t="s">
        <v>23</v>
      </c>
      <c r="I4" s="353" t="s">
        <v>23</v>
      </c>
      <c r="J4" s="38" t="s">
        <v>36</v>
      </c>
      <c r="K4" s="37">
        <v>44770.0</v>
      </c>
      <c r="L4" s="38" t="s">
        <v>25</v>
      </c>
      <c r="M4" s="108" t="s">
        <v>25</v>
      </c>
      <c r="N4" s="275" t="s">
        <v>26</v>
      </c>
      <c r="O4" s="780">
        <v>44770.0</v>
      </c>
      <c r="P4" s="352" t="s">
        <v>525</v>
      </c>
      <c r="Q4" s="354" t="s">
        <v>526</v>
      </c>
      <c r="R4" s="275" t="s">
        <v>56</v>
      </c>
      <c r="S4" s="37">
        <v>44771.0</v>
      </c>
      <c r="T4" s="352" t="s">
        <v>550</v>
      </c>
      <c r="U4" s="354" t="s">
        <v>482</v>
      </c>
      <c r="V4" s="275" t="s">
        <v>57</v>
      </c>
      <c r="W4" s="37">
        <v>44772.0</v>
      </c>
      <c r="X4" s="352" t="s">
        <v>550</v>
      </c>
      <c r="Y4" s="354" t="s">
        <v>482</v>
      </c>
      <c r="Z4" s="275" t="s">
        <v>93</v>
      </c>
      <c r="AA4" s="37">
        <v>44773.0</v>
      </c>
      <c r="AB4" s="38" t="s">
        <v>25</v>
      </c>
      <c r="AC4" s="108" t="s">
        <v>25</v>
      </c>
    </row>
    <row r="5">
      <c r="A5" s="35" t="s">
        <v>18</v>
      </c>
      <c r="B5" s="275" t="s">
        <v>19</v>
      </c>
      <c r="C5" s="37">
        <v>44767.0</v>
      </c>
      <c r="D5" s="352" t="s">
        <v>523</v>
      </c>
      <c r="E5" s="354" t="s">
        <v>524</v>
      </c>
      <c r="F5" s="275" t="s">
        <v>22</v>
      </c>
      <c r="G5" s="37">
        <v>44768.0</v>
      </c>
      <c r="H5" s="352" t="s">
        <v>523</v>
      </c>
      <c r="I5" s="354" t="s">
        <v>524</v>
      </c>
      <c r="J5" s="38" t="s">
        <v>24</v>
      </c>
      <c r="K5" s="37">
        <v>44769.0</v>
      </c>
      <c r="L5" s="352" t="s">
        <v>523</v>
      </c>
      <c r="M5" s="354" t="s">
        <v>524</v>
      </c>
      <c r="N5" s="38" t="s">
        <v>37</v>
      </c>
      <c r="O5" s="780">
        <v>44771.0</v>
      </c>
      <c r="P5" s="352" t="s">
        <v>465</v>
      </c>
      <c r="Q5" s="354" t="s">
        <v>466</v>
      </c>
      <c r="R5" s="38" t="s">
        <v>40</v>
      </c>
      <c r="S5" s="37">
        <v>44772.0</v>
      </c>
      <c r="T5" s="352" t="s">
        <v>573</v>
      </c>
      <c r="U5" s="353" t="s">
        <v>1076</v>
      </c>
      <c r="V5" s="38" t="s">
        <v>43</v>
      </c>
      <c r="W5" s="37">
        <v>44773.0</v>
      </c>
      <c r="X5" s="352" t="s">
        <v>573</v>
      </c>
      <c r="Y5" s="353" t="s">
        <v>1076</v>
      </c>
      <c r="Z5" s="38" t="s">
        <v>44</v>
      </c>
      <c r="AA5" s="37">
        <v>44774.0</v>
      </c>
      <c r="AB5" s="38" t="s">
        <v>25</v>
      </c>
      <c r="AC5" s="108" t="s">
        <v>25</v>
      </c>
    </row>
    <row r="6">
      <c r="A6" s="116"/>
      <c r="B6" s="275"/>
      <c r="C6" s="37"/>
      <c r="D6" s="352"/>
      <c r="E6" s="353"/>
      <c r="F6" s="38"/>
      <c r="G6" s="37"/>
      <c r="H6" s="352"/>
      <c r="I6" s="124"/>
      <c r="J6" s="124"/>
      <c r="K6" s="124"/>
      <c r="L6" s="7"/>
      <c r="M6" s="124"/>
      <c r="N6" s="38"/>
      <c r="O6" s="37"/>
      <c r="P6" s="352"/>
      <c r="Q6" s="354"/>
      <c r="R6" s="38"/>
      <c r="S6" s="37"/>
      <c r="T6" s="352"/>
      <c r="U6" s="353"/>
      <c r="V6" s="124"/>
      <c r="W6" s="124"/>
      <c r="X6" s="124"/>
      <c r="Y6" s="124"/>
      <c r="Z6" s="124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44767.0</v>
      </c>
      <c r="F8" s="124"/>
      <c r="G8" s="124"/>
      <c r="H8" s="124"/>
      <c r="I8" s="351">
        <v>44768.0</v>
      </c>
      <c r="J8" s="124"/>
      <c r="K8" s="124"/>
      <c r="L8" s="124"/>
      <c r="M8" s="351">
        <v>44769.0</v>
      </c>
      <c r="N8" s="124"/>
      <c r="O8" s="124"/>
      <c r="P8" s="124"/>
      <c r="Q8" s="351">
        <v>44770.0</v>
      </c>
      <c r="R8" s="124"/>
      <c r="S8" s="124"/>
      <c r="T8" s="124"/>
      <c r="U8" s="351">
        <v>44771.0</v>
      </c>
      <c r="V8" s="124"/>
      <c r="W8" s="124"/>
      <c r="X8" s="124"/>
      <c r="Y8" s="351">
        <v>44772.0</v>
      </c>
      <c r="Z8" s="124"/>
      <c r="AA8" s="124"/>
      <c r="AB8" s="124"/>
      <c r="AC8" s="351">
        <v>44773.0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44768.0</v>
      </c>
      <c r="D10" s="38" t="s">
        <v>25</v>
      </c>
      <c r="E10" s="108" t="s">
        <v>25</v>
      </c>
      <c r="F10" s="275" t="s">
        <v>46</v>
      </c>
      <c r="G10" s="37">
        <v>44769.0</v>
      </c>
      <c r="H10" s="38" t="s">
        <v>465</v>
      </c>
      <c r="I10" s="108" t="s">
        <v>466</v>
      </c>
      <c r="J10" s="38" t="s">
        <v>36</v>
      </c>
      <c r="K10" s="37">
        <v>44770.0</v>
      </c>
      <c r="L10" s="38" t="s">
        <v>465</v>
      </c>
      <c r="M10" s="108" t="s">
        <v>466</v>
      </c>
      <c r="N10" s="38" t="s">
        <v>37</v>
      </c>
      <c r="O10" s="780">
        <v>44771.0</v>
      </c>
      <c r="P10" s="38" t="s">
        <v>465</v>
      </c>
      <c r="Q10" s="108" t="s">
        <v>466</v>
      </c>
      <c r="R10" s="38" t="s">
        <v>40</v>
      </c>
      <c r="S10" s="37">
        <v>44772.0</v>
      </c>
      <c r="T10" s="38" t="s">
        <v>493</v>
      </c>
      <c r="U10" s="108" t="s">
        <v>494</v>
      </c>
      <c r="V10" s="38" t="s">
        <v>43</v>
      </c>
      <c r="W10" s="37">
        <v>44773.0</v>
      </c>
      <c r="X10" s="352" t="s">
        <v>493</v>
      </c>
      <c r="Y10" s="353" t="s">
        <v>494</v>
      </c>
      <c r="Z10" s="275" t="s">
        <v>44</v>
      </c>
      <c r="AA10" s="37">
        <v>44774.0</v>
      </c>
      <c r="AB10" s="352" t="s">
        <v>1095</v>
      </c>
      <c r="AC10" s="353" t="s">
        <v>1096</v>
      </c>
    </row>
    <row r="11">
      <c r="A11" s="35" t="s">
        <v>45</v>
      </c>
      <c r="B11" s="275" t="s">
        <v>33</v>
      </c>
      <c r="C11" s="37">
        <v>44768.0</v>
      </c>
      <c r="D11" s="38" t="s">
        <v>465</v>
      </c>
      <c r="E11" s="108" t="s">
        <v>466</v>
      </c>
      <c r="F11" s="786"/>
      <c r="G11" s="786"/>
      <c r="H11" s="786"/>
      <c r="I11" s="124"/>
      <c r="J11" s="786"/>
      <c r="K11" s="786"/>
      <c r="L11" s="7"/>
      <c r="M11" s="124"/>
      <c r="N11" s="108"/>
      <c r="O11" s="364"/>
      <c r="P11" s="108"/>
      <c r="Q11" s="108"/>
      <c r="R11" s="108"/>
      <c r="S11" s="364"/>
      <c r="T11" s="774"/>
      <c r="U11" s="774"/>
      <c r="V11" s="108"/>
      <c r="W11" s="364"/>
      <c r="X11" s="774"/>
      <c r="Y11" s="774"/>
      <c r="Z11" s="782"/>
      <c r="AA11" s="782"/>
      <c r="AB11" s="5"/>
      <c r="AC11" s="124"/>
    </row>
    <row r="12">
      <c r="A12" s="116"/>
      <c r="B12" s="101"/>
      <c r="C12" s="101"/>
      <c r="D12" s="140"/>
      <c r="E12" s="140"/>
      <c r="F12" s="102"/>
      <c r="G12" s="102"/>
      <c r="H12" s="102"/>
      <c r="I12" s="358"/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781"/>
      <c r="U12" s="781"/>
      <c r="V12" s="359"/>
      <c r="W12" s="359"/>
      <c r="X12" s="359"/>
      <c r="Y12" s="360"/>
      <c r="Z12" s="359"/>
      <c r="AA12" s="359"/>
      <c r="AB12" s="359"/>
      <c r="AC12" s="360"/>
    </row>
    <row r="13">
      <c r="A13" s="100"/>
      <c r="B13" s="101"/>
      <c r="C13" s="101"/>
      <c r="D13" s="6" t="s">
        <v>85</v>
      </c>
      <c r="E13" s="4"/>
      <c r="F13" s="102"/>
      <c r="G13" s="102"/>
      <c r="H13" s="102"/>
      <c r="I13" s="358" t="s">
        <v>0</v>
      </c>
      <c r="J13" s="102"/>
      <c r="K13" s="102"/>
      <c r="L13" s="359"/>
      <c r="M13" s="360"/>
      <c r="N13" s="359"/>
      <c r="O13" s="359"/>
      <c r="P13" s="359"/>
      <c r="Q13" s="360"/>
      <c r="R13" s="359"/>
      <c r="S13" s="359"/>
      <c r="T13" s="6" t="s">
        <v>85</v>
      </c>
      <c r="U13" s="4"/>
      <c r="V13" s="359"/>
      <c r="W13" s="359"/>
      <c r="X13" s="359"/>
      <c r="Y13" s="360"/>
      <c r="Z13" s="359"/>
      <c r="AA13" s="359"/>
      <c r="AB13" s="359"/>
      <c r="AC13" s="360"/>
    </row>
    <row r="14">
      <c r="A14" s="7"/>
      <c r="B14" s="350"/>
      <c r="C14" s="350"/>
      <c r="D14" s="124"/>
      <c r="E14" s="351">
        <v>44767.0</v>
      </c>
      <c r="F14" s="124"/>
      <c r="G14" s="124"/>
      <c r="H14" s="124"/>
      <c r="I14" s="351">
        <v>44768.0</v>
      </c>
      <c r="J14" s="124"/>
      <c r="K14" s="124"/>
      <c r="L14" s="124"/>
      <c r="M14" s="351">
        <v>44769.0</v>
      </c>
      <c r="N14" s="124"/>
      <c r="O14" s="124"/>
      <c r="P14" s="124"/>
      <c r="Q14" s="351">
        <v>44770.0</v>
      </c>
      <c r="R14" s="124"/>
      <c r="S14" s="124"/>
      <c r="T14" s="124"/>
      <c r="U14" s="351">
        <v>44771.0</v>
      </c>
      <c r="V14" s="124"/>
      <c r="W14" s="124"/>
      <c r="X14" s="124"/>
      <c r="Y14" s="351">
        <v>44772.0</v>
      </c>
      <c r="Z14" s="124"/>
      <c r="AA14" s="124"/>
      <c r="AB14" s="124"/>
      <c r="AC14" s="351">
        <v>44773.0</v>
      </c>
    </row>
    <row r="15">
      <c r="A15" s="107"/>
      <c r="B15" s="26"/>
      <c r="C15" s="26"/>
      <c r="D15" s="26" t="s">
        <v>2</v>
      </c>
      <c r="E15" s="26" t="s">
        <v>3</v>
      </c>
      <c r="F15" s="26"/>
      <c r="G15" s="26"/>
      <c r="H15" s="26" t="s">
        <v>2</v>
      </c>
      <c r="I15" s="26" t="s">
        <v>7</v>
      </c>
      <c r="J15" s="26"/>
      <c r="K15" s="26"/>
      <c r="L15" s="26" t="s">
        <v>2</v>
      </c>
      <c r="M15" s="26" t="s">
        <v>8</v>
      </c>
      <c r="N15" s="26"/>
      <c r="O15" s="26"/>
      <c r="P15" s="26" t="s">
        <v>2</v>
      </c>
      <c r="Q15" s="26" t="s">
        <v>9</v>
      </c>
      <c r="R15" s="26"/>
      <c r="S15" s="26"/>
      <c r="T15" s="26" t="s">
        <v>2</v>
      </c>
      <c r="U15" s="26" t="s">
        <v>10</v>
      </c>
      <c r="V15" s="26"/>
      <c r="W15" s="26"/>
      <c r="X15" s="26" t="s">
        <v>2</v>
      </c>
      <c r="Y15" s="26" t="s">
        <v>11</v>
      </c>
      <c r="Z15" s="26"/>
      <c r="AA15" s="26"/>
      <c r="AB15" s="26" t="s">
        <v>2</v>
      </c>
      <c r="AC15" s="26" t="s">
        <v>12</v>
      </c>
    </row>
    <row r="16">
      <c r="A16" s="35" t="s">
        <v>508</v>
      </c>
      <c r="B16" s="41" t="s">
        <v>1053</v>
      </c>
      <c r="C16" s="37">
        <v>44767.0</v>
      </c>
      <c r="D16" s="38" t="s">
        <v>25</v>
      </c>
      <c r="E16" s="108" t="s">
        <v>25</v>
      </c>
      <c r="F16" s="38" t="s">
        <v>22</v>
      </c>
      <c r="G16" s="37">
        <v>44768.0</v>
      </c>
      <c r="H16" s="38" t="s">
        <v>479</v>
      </c>
      <c r="I16" s="108" t="s">
        <v>370</v>
      </c>
      <c r="J16" s="38" t="s">
        <v>24</v>
      </c>
      <c r="K16" s="37">
        <v>44769.0</v>
      </c>
      <c r="L16" s="38" t="s">
        <v>1080</v>
      </c>
      <c r="M16" s="108" t="s">
        <v>1081</v>
      </c>
      <c r="N16" s="38" t="s">
        <v>26</v>
      </c>
      <c r="O16" s="780">
        <v>44770.0</v>
      </c>
      <c r="P16" s="38" t="s">
        <v>1080</v>
      </c>
      <c r="Q16" s="108" t="s">
        <v>1081</v>
      </c>
      <c r="R16" s="38" t="s">
        <v>56</v>
      </c>
      <c r="S16" s="37">
        <v>44771.0</v>
      </c>
      <c r="T16" s="38" t="s">
        <v>479</v>
      </c>
      <c r="U16" s="108" t="s">
        <v>480</v>
      </c>
      <c r="V16" s="38" t="s">
        <v>57</v>
      </c>
      <c r="W16" s="37">
        <v>44772.0</v>
      </c>
      <c r="X16" s="38" t="s">
        <v>479</v>
      </c>
      <c r="Y16" s="108" t="s">
        <v>480</v>
      </c>
      <c r="Z16" s="275" t="s">
        <v>93</v>
      </c>
      <c r="AA16" s="37">
        <v>44773.0</v>
      </c>
      <c r="AB16" s="38" t="s">
        <v>525</v>
      </c>
      <c r="AC16" s="108" t="s">
        <v>526</v>
      </c>
    </row>
    <row r="17">
      <c r="A17" s="35" t="s">
        <v>403</v>
      </c>
      <c r="B17" s="41" t="s">
        <v>1053</v>
      </c>
      <c r="C17" s="37">
        <v>44768.0</v>
      </c>
      <c r="D17" s="38" t="s">
        <v>1080</v>
      </c>
      <c r="E17" s="108" t="s">
        <v>1081</v>
      </c>
      <c r="F17" s="38" t="s">
        <v>46</v>
      </c>
      <c r="G17" s="37">
        <v>44769.0</v>
      </c>
      <c r="H17" s="38" t="s">
        <v>25</v>
      </c>
      <c r="I17" s="108" t="s">
        <v>25</v>
      </c>
      <c r="J17" s="38" t="s">
        <v>36</v>
      </c>
      <c r="K17" s="37">
        <v>44770.0</v>
      </c>
      <c r="L17" s="38" t="s">
        <v>47</v>
      </c>
      <c r="M17" s="108" t="s">
        <v>318</v>
      </c>
      <c r="N17" s="38" t="s">
        <v>37</v>
      </c>
      <c r="O17" s="780">
        <v>44771.0</v>
      </c>
      <c r="P17" s="38" t="s">
        <v>47</v>
      </c>
      <c r="Q17" s="108" t="s">
        <v>318</v>
      </c>
      <c r="R17" s="38" t="s">
        <v>40</v>
      </c>
      <c r="S17" s="37">
        <v>44772.0</v>
      </c>
      <c r="T17" s="38" t="s">
        <v>281</v>
      </c>
      <c r="U17" s="108" t="s">
        <v>101</v>
      </c>
      <c r="V17" s="38" t="s">
        <v>43</v>
      </c>
      <c r="W17" s="37">
        <v>44773.0</v>
      </c>
      <c r="X17" s="38" t="s">
        <v>281</v>
      </c>
      <c r="Y17" s="108" t="s">
        <v>101</v>
      </c>
      <c r="Z17" s="38" t="s">
        <v>44</v>
      </c>
      <c r="AA17" s="37">
        <v>44774.0</v>
      </c>
      <c r="AB17" s="38" t="s">
        <v>128</v>
      </c>
      <c r="AC17" s="108" t="s">
        <v>202</v>
      </c>
    </row>
    <row r="18">
      <c r="A18" s="783" t="s">
        <v>1089</v>
      </c>
      <c r="B18" s="41" t="s">
        <v>33</v>
      </c>
      <c r="C18" s="37">
        <v>44768.0</v>
      </c>
      <c r="D18" s="38" t="s">
        <v>47</v>
      </c>
      <c r="E18" s="108" t="s">
        <v>318</v>
      </c>
      <c r="F18" s="38" t="s">
        <v>46</v>
      </c>
      <c r="G18" s="37">
        <v>44769.0</v>
      </c>
      <c r="H18" s="38" t="s">
        <v>47</v>
      </c>
      <c r="I18" s="108" t="s">
        <v>318</v>
      </c>
      <c r="J18" s="38" t="s">
        <v>36</v>
      </c>
      <c r="K18" s="37">
        <v>44770.0</v>
      </c>
      <c r="L18" s="38" t="s">
        <v>25</v>
      </c>
      <c r="M18" s="108" t="s">
        <v>25</v>
      </c>
      <c r="N18" s="38" t="s">
        <v>37</v>
      </c>
      <c r="O18" s="780">
        <v>44771.0</v>
      </c>
      <c r="P18" s="38" t="s">
        <v>47</v>
      </c>
      <c r="Q18" s="108" t="s">
        <v>318</v>
      </c>
      <c r="R18" s="38" t="s">
        <v>40</v>
      </c>
      <c r="S18" s="37">
        <v>44772.0</v>
      </c>
      <c r="T18" s="38" t="s">
        <v>47</v>
      </c>
      <c r="U18" s="108" t="s">
        <v>318</v>
      </c>
      <c r="V18" s="38" t="s">
        <v>43</v>
      </c>
      <c r="W18" s="37">
        <v>44773.0</v>
      </c>
      <c r="X18" s="38" t="s">
        <v>47</v>
      </c>
      <c r="Y18" s="108" t="s">
        <v>318</v>
      </c>
      <c r="Z18" s="38" t="s">
        <v>44</v>
      </c>
      <c r="AA18" s="37">
        <v>44774.0</v>
      </c>
      <c r="AB18" s="38" t="s">
        <v>25</v>
      </c>
      <c r="AC18" s="108" t="s">
        <v>25</v>
      </c>
    </row>
    <row r="19">
      <c r="A19" s="772" t="s">
        <v>52</v>
      </c>
      <c r="B19" s="41"/>
      <c r="C19" s="37"/>
      <c r="D19" s="38"/>
      <c r="E19" s="373"/>
      <c r="F19" s="38"/>
      <c r="G19" s="37"/>
      <c r="H19" s="38"/>
      <c r="I19" s="38"/>
      <c r="J19" s="38"/>
      <c r="K19" s="37"/>
      <c r="L19" s="38"/>
      <c r="M19" s="108"/>
      <c r="R19" s="784"/>
      <c r="S19" s="784"/>
      <c r="T19" s="784"/>
      <c r="U19" s="785"/>
      <c r="V19" s="784"/>
      <c r="W19" s="784"/>
      <c r="X19" s="784"/>
      <c r="Y19" s="785"/>
      <c r="Z19" s="784"/>
      <c r="AA19" s="784"/>
      <c r="AB19" s="784"/>
      <c r="AC19" s="785"/>
    </row>
    <row r="20">
      <c r="A20" s="368"/>
      <c r="B20" s="361"/>
      <c r="C20" s="361"/>
      <c r="D20" s="6" t="s">
        <v>23</v>
      </c>
      <c r="E20" s="4"/>
      <c r="F20" s="124"/>
      <c r="G20" s="124"/>
      <c r="H20" s="124"/>
      <c r="I20" s="124"/>
      <c r="J20" s="124"/>
      <c r="K20" s="124"/>
      <c r="L20" s="7"/>
      <c r="M20" s="124"/>
      <c r="N20" s="7"/>
      <c r="O20" s="7"/>
      <c r="P20" s="7"/>
      <c r="Q20" s="124"/>
      <c r="R20" s="7"/>
      <c r="S20" s="7"/>
      <c r="T20" s="6" t="s">
        <v>23</v>
      </c>
      <c r="U20" s="4"/>
      <c r="V20" s="7"/>
      <c r="W20" s="7"/>
      <c r="X20" s="7"/>
      <c r="Y20" s="124"/>
      <c r="Z20" s="7"/>
      <c r="AA20" s="7"/>
      <c r="AB20" s="7"/>
      <c r="AC20" s="124"/>
    </row>
    <row r="21">
      <c r="A21" s="7"/>
      <c r="B21" s="350"/>
      <c r="C21" s="350"/>
      <c r="D21" s="124"/>
      <c r="E21" s="351">
        <v>44767.0</v>
      </c>
      <c r="F21" s="124"/>
      <c r="G21" s="124"/>
      <c r="H21" s="124"/>
      <c r="I21" s="351">
        <v>44768.0</v>
      </c>
      <c r="J21" s="124"/>
      <c r="K21" s="124"/>
      <c r="L21" s="124"/>
      <c r="M21" s="351">
        <v>44769.0</v>
      </c>
      <c r="N21" s="124"/>
      <c r="O21" s="124"/>
      <c r="P21" s="124"/>
      <c r="Q21" s="351">
        <v>44770.0</v>
      </c>
      <c r="R21" s="124"/>
      <c r="S21" s="124"/>
      <c r="T21" s="124"/>
      <c r="U21" s="351">
        <v>44771.0</v>
      </c>
      <c r="V21" s="124"/>
      <c r="W21" s="124"/>
      <c r="X21" s="124"/>
      <c r="Y21" s="351">
        <v>44772.0</v>
      </c>
      <c r="Z21" s="124"/>
      <c r="AA21" s="124"/>
      <c r="AB21" s="124"/>
      <c r="AC21" s="351">
        <v>44773.0</v>
      </c>
    </row>
    <row r="22">
      <c r="A22" s="107"/>
      <c r="B22" s="26"/>
      <c r="C22" s="26"/>
      <c r="D22" s="26" t="s">
        <v>2</v>
      </c>
      <c r="E22" s="26" t="s">
        <v>3</v>
      </c>
      <c r="F22" s="26"/>
      <c r="G22" s="26"/>
      <c r="H22" s="26" t="s">
        <v>2</v>
      </c>
      <c r="I22" s="26" t="s">
        <v>7</v>
      </c>
      <c r="J22" s="26"/>
      <c r="K22" s="26"/>
      <c r="L22" s="26" t="s">
        <v>2</v>
      </c>
      <c r="M22" s="26" t="s">
        <v>8</v>
      </c>
      <c r="N22" s="26"/>
      <c r="O22" s="26"/>
      <c r="P22" s="26" t="s">
        <v>2</v>
      </c>
      <c r="Q22" s="26" t="s">
        <v>9</v>
      </c>
      <c r="R22" s="26"/>
      <c r="S22" s="26"/>
      <c r="T22" s="26" t="s">
        <v>2</v>
      </c>
      <c r="U22" s="26" t="s">
        <v>10</v>
      </c>
      <c r="V22" s="26"/>
      <c r="W22" s="26"/>
      <c r="X22" s="26" t="s">
        <v>2</v>
      </c>
      <c r="Y22" s="26" t="s">
        <v>11</v>
      </c>
      <c r="Z22" s="26"/>
      <c r="AA22" s="26"/>
      <c r="AB22" s="26" t="s">
        <v>2</v>
      </c>
      <c r="AC22" s="26" t="s">
        <v>12</v>
      </c>
    </row>
    <row r="23">
      <c r="A23" s="35" t="s">
        <v>123</v>
      </c>
      <c r="B23" s="38" t="s">
        <v>536</v>
      </c>
      <c r="C23" s="37">
        <v>44768.0</v>
      </c>
      <c r="D23" s="369" t="s">
        <v>537</v>
      </c>
      <c r="E23" s="354" t="s">
        <v>538</v>
      </c>
      <c r="F23" s="369" t="s">
        <v>131</v>
      </c>
      <c r="G23" s="37">
        <v>44769.0</v>
      </c>
      <c r="H23" s="38" t="s">
        <v>25</v>
      </c>
      <c r="I23" s="108" t="s">
        <v>25</v>
      </c>
      <c r="J23" s="369" t="s">
        <v>64</v>
      </c>
      <c r="K23" s="37">
        <v>44770.0</v>
      </c>
      <c r="L23" s="369" t="s">
        <v>537</v>
      </c>
      <c r="M23" s="354" t="s">
        <v>538</v>
      </c>
      <c r="N23" s="369" t="s">
        <v>67</v>
      </c>
      <c r="O23" s="780">
        <v>44771.0</v>
      </c>
      <c r="P23" s="369" t="s">
        <v>537</v>
      </c>
      <c r="Q23" s="354" t="s">
        <v>538</v>
      </c>
      <c r="R23" s="369" t="s">
        <v>78</v>
      </c>
      <c r="S23" s="37">
        <v>44772.0</v>
      </c>
      <c r="T23" s="369" t="s">
        <v>537</v>
      </c>
      <c r="U23" s="354" t="s">
        <v>538</v>
      </c>
      <c r="V23" s="369" t="s">
        <v>79</v>
      </c>
      <c r="W23" s="37">
        <v>44773.0</v>
      </c>
      <c r="X23" s="369" t="s">
        <v>537</v>
      </c>
      <c r="Y23" s="354" t="s">
        <v>538</v>
      </c>
      <c r="Z23" s="369" t="s">
        <v>27</v>
      </c>
      <c r="AA23" s="37">
        <v>44774.0</v>
      </c>
      <c r="AB23" s="369" t="s">
        <v>537</v>
      </c>
      <c r="AC23" s="354" t="s">
        <v>538</v>
      </c>
    </row>
    <row r="24">
      <c r="A24" s="35" t="s">
        <v>501</v>
      </c>
      <c r="B24" s="275" t="s">
        <v>33</v>
      </c>
      <c r="C24" s="37">
        <v>44768.0</v>
      </c>
      <c r="D24" s="369" t="s">
        <v>539</v>
      </c>
      <c r="E24" s="354" t="s">
        <v>125</v>
      </c>
      <c r="F24" s="38" t="s">
        <v>46</v>
      </c>
      <c r="G24" s="37">
        <v>44769.0</v>
      </c>
      <c r="H24" s="38" t="s">
        <v>25</v>
      </c>
      <c r="I24" s="108" t="s">
        <v>25</v>
      </c>
      <c r="J24" s="369" t="s">
        <v>64</v>
      </c>
      <c r="K24" s="37">
        <v>44770.0</v>
      </c>
      <c r="L24" s="777" t="s">
        <v>539</v>
      </c>
      <c r="M24" s="778" t="s">
        <v>1029</v>
      </c>
      <c r="N24" s="38" t="s">
        <v>37</v>
      </c>
      <c r="O24" s="780">
        <v>44771.0</v>
      </c>
      <c r="P24" s="777" t="s">
        <v>539</v>
      </c>
      <c r="Q24" s="778" t="s">
        <v>1029</v>
      </c>
      <c r="R24" s="370" t="s">
        <v>40</v>
      </c>
      <c r="S24" s="37">
        <v>44772.0</v>
      </c>
      <c r="T24" s="777" t="s">
        <v>539</v>
      </c>
      <c r="U24" s="778" t="s">
        <v>1029</v>
      </c>
      <c r="V24" s="370" t="s">
        <v>43</v>
      </c>
      <c r="W24" s="37">
        <v>44773.0</v>
      </c>
      <c r="X24" s="369" t="s">
        <v>539</v>
      </c>
      <c r="Y24" s="354" t="s">
        <v>1029</v>
      </c>
      <c r="Z24" s="38" t="s">
        <v>44</v>
      </c>
      <c r="AA24" s="37">
        <v>44774.0</v>
      </c>
      <c r="AB24" s="369" t="s">
        <v>539</v>
      </c>
      <c r="AC24" s="354" t="s">
        <v>1029</v>
      </c>
    </row>
    <row r="25">
      <c r="A25" s="779" t="s">
        <v>45</v>
      </c>
      <c r="B25" s="108"/>
      <c r="C25" s="364"/>
      <c r="D25" s="354"/>
      <c r="E25" s="353"/>
      <c r="F25" s="369" t="s">
        <v>131</v>
      </c>
      <c r="G25" s="37">
        <v>44769.0</v>
      </c>
      <c r="H25" s="369" t="s">
        <v>475</v>
      </c>
      <c r="I25" s="354" t="s">
        <v>476</v>
      </c>
      <c r="J25" s="369"/>
      <c r="K25" s="37"/>
      <c r="L25" s="369"/>
      <c r="M25" s="354"/>
      <c r="N25" s="5"/>
      <c r="O25" s="5"/>
      <c r="P25" s="5"/>
      <c r="Q25" s="5"/>
      <c r="R25" s="5"/>
      <c r="S25" s="5"/>
      <c r="T25" s="5"/>
      <c r="U25" s="7"/>
      <c r="V25" s="7"/>
      <c r="W25" s="7"/>
      <c r="X25" s="7"/>
      <c r="Y25" s="7"/>
      <c r="Z25" s="7"/>
      <c r="AA25" s="7"/>
      <c r="AB25" s="7"/>
      <c r="AC25" s="7"/>
    </row>
    <row r="28">
      <c r="D28" s="68" t="s">
        <v>1</v>
      </c>
      <c r="E28" s="68">
        <v>53.0</v>
      </c>
    </row>
    <row r="29">
      <c r="D29" s="68" t="s">
        <v>547</v>
      </c>
      <c r="E29" s="68">
        <v>48.0</v>
      </c>
    </row>
    <row r="30">
      <c r="D30" s="68" t="s">
        <v>31</v>
      </c>
    </row>
    <row r="31">
      <c r="D31" s="68" t="s">
        <v>23</v>
      </c>
      <c r="E31" s="68">
        <v>73.5</v>
      </c>
    </row>
  </sheetData>
  <mergeCells count="8">
    <mergeCell ref="D1:E1"/>
    <mergeCell ref="T1:U1"/>
    <mergeCell ref="D7:E7"/>
    <mergeCell ref="T7:U7"/>
    <mergeCell ref="D13:E13"/>
    <mergeCell ref="T13:U13"/>
    <mergeCell ref="D20:E20"/>
    <mergeCell ref="T20:U20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5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5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44760.0</v>
      </c>
      <c r="F2" s="124"/>
      <c r="G2" s="124"/>
      <c r="H2" s="124"/>
      <c r="I2" s="351">
        <v>44761.0</v>
      </c>
      <c r="J2" s="124"/>
      <c r="K2" s="124"/>
      <c r="L2" s="124"/>
      <c r="M2" s="351">
        <v>44762.0</v>
      </c>
      <c r="N2" s="124"/>
      <c r="O2" s="124"/>
      <c r="P2" s="124"/>
      <c r="Q2" s="351">
        <v>44763.0</v>
      </c>
      <c r="R2" s="124"/>
      <c r="S2" s="124"/>
      <c r="T2" s="124"/>
      <c r="U2" s="351">
        <v>44764.0</v>
      </c>
      <c r="V2" s="124"/>
      <c r="W2" s="124"/>
      <c r="X2" s="124"/>
      <c r="Y2" s="351">
        <v>44765.0</v>
      </c>
      <c r="Z2" s="124"/>
      <c r="AA2" s="124"/>
      <c r="AB2" s="124"/>
      <c r="AC2" s="351">
        <v>44766.0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44760.0</v>
      </c>
      <c r="D4" s="352" t="s">
        <v>499</v>
      </c>
      <c r="E4" s="353" t="s">
        <v>499</v>
      </c>
      <c r="F4" s="275" t="s">
        <v>22</v>
      </c>
      <c r="G4" s="37">
        <v>44761.0</v>
      </c>
      <c r="H4" s="352" t="s">
        <v>449</v>
      </c>
      <c r="I4" s="354" t="s">
        <v>450</v>
      </c>
      <c r="J4" s="275" t="s">
        <v>24</v>
      </c>
      <c r="K4" s="37">
        <v>44762.0</v>
      </c>
      <c r="L4" s="352" t="s">
        <v>449</v>
      </c>
      <c r="M4" s="354" t="s">
        <v>450</v>
      </c>
      <c r="N4" s="275" t="s">
        <v>26</v>
      </c>
      <c r="O4" s="780">
        <v>44763.0</v>
      </c>
      <c r="P4" s="352" t="s">
        <v>451</v>
      </c>
      <c r="Q4" s="354" t="s">
        <v>452</v>
      </c>
      <c r="R4" s="275" t="s">
        <v>56</v>
      </c>
      <c r="S4" s="37">
        <v>44764.0</v>
      </c>
      <c r="T4" s="352" t="s">
        <v>1097</v>
      </c>
      <c r="U4" s="354" t="s">
        <v>1098</v>
      </c>
      <c r="V4" s="275" t="s">
        <v>57</v>
      </c>
      <c r="W4" s="37">
        <v>44765.0</v>
      </c>
      <c r="X4" s="352" t="s">
        <v>1097</v>
      </c>
      <c r="Y4" s="354" t="s">
        <v>1098</v>
      </c>
      <c r="Z4" s="275" t="s">
        <v>93</v>
      </c>
      <c r="AA4" s="37">
        <v>44766.0</v>
      </c>
      <c r="AB4" s="38" t="s">
        <v>25</v>
      </c>
      <c r="AC4" s="108" t="s">
        <v>25</v>
      </c>
    </row>
    <row r="5">
      <c r="A5" s="35" t="s">
        <v>45</v>
      </c>
      <c r="B5" s="275" t="s">
        <v>33</v>
      </c>
      <c r="C5" s="37">
        <v>44761.0</v>
      </c>
      <c r="D5" s="352" t="s">
        <v>1099</v>
      </c>
      <c r="E5" s="354" t="s">
        <v>1100</v>
      </c>
      <c r="F5" s="38" t="s">
        <v>46</v>
      </c>
      <c r="G5" s="37">
        <v>44762.0</v>
      </c>
      <c r="H5" s="352" t="s">
        <v>465</v>
      </c>
      <c r="I5" s="354" t="s">
        <v>466</v>
      </c>
      <c r="J5" s="38" t="s">
        <v>36</v>
      </c>
      <c r="K5" s="37">
        <v>44763.0</v>
      </c>
      <c r="L5" s="352" t="s">
        <v>465</v>
      </c>
      <c r="M5" s="354" t="s">
        <v>466</v>
      </c>
      <c r="N5" s="38" t="s">
        <v>37</v>
      </c>
      <c r="O5" s="780">
        <v>44764.0</v>
      </c>
      <c r="P5" s="352" t="s">
        <v>465</v>
      </c>
      <c r="Q5" s="354" t="s">
        <v>466</v>
      </c>
      <c r="R5" s="38" t="s">
        <v>40</v>
      </c>
      <c r="S5" s="37">
        <v>44765.0</v>
      </c>
      <c r="T5" s="352" t="s">
        <v>1101</v>
      </c>
      <c r="U5" s="353" t="s">
        <v>1102</v>
      </c>
      <c r="V5" s="38" t="s">
        <v>43</v>
      </c>
      <c r="W5" s="37">
        <v>44766.0</v>
      </c>
      <c r="X5" s="369" t="s">
        <v>1101</v>
      </c>
      <c r="Y5" s="354" t="s">
        <v>1102</v>
      </c>
      <c r="Z5" s="38" t="s">
        <v>44</v>
      </c>
      <c r="AA5" s="37">
        <v>44767.0</v>
      </c>
      <c r="AB5" s="38" t="s">
        <v>25</v>
      </c>
      <c r="AC5" s="108" t="s">
        <v>25</v>
      </c>
    </row>
    <row r="6">
      <c r="A6" s="116"/>
      <c r="B6" s="101"/>
      <c r="C6" s="101"/>
      <c r="D6" s="124"/>
      <c r="E6" s="124"/>
      <c r="F6" s="38"/>
      <c r="G6" s="37"/>
      <c r="H6" s="352"/>
      <c r="I6" s="124"/>
      <c r="J6" s="124"/>
      <c r="K6" s="124"/>
      <c r="L6" s="7"/>
      <c r="M6" s="124"/>
      <c r="N6" s="38"/>
      <c r="O6" s="37"/>
      <c r="P6" s="352"/>
      <c r="Q6" s="354"/>
      <c r="R6" s="38"/>
      <c r="S6" s="37"/>
      <c r="T6" s="352"/>
      <c r="U6" s="353"/>
      <c r="V6" s="124"/>
      <c r="W6" s="124"/>
      <c r="X6" s="124"/>
      <c r="Y6" s="124"/>
      <c r="Z6" s="124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44760.0</v>
      </c>
      <c r="F8" s="124"/>
      <c r="G8" s="124"/>
      <c r="H8" s="124"/>
      <c r="I8" s="351">
        <v>44761.0</v>
      </c>
      <c r="J8" s="124"/>
      <c r="K8" s="124"/>
      <c r="L8" s="124"/>
      <c r="M8" s="351">
        <v>44762.0</v>
      </c>
      <c r="N8" s="124"/>
      <c r="O8" s="124"/>
      <c r="P8" s="124"/>
      <c r="Q8" s="351">
        <v>44763.0</v>
      </c>
      <c r="R8" s="124"/>
      <c r="S8" s="124"/>
      <c r="T8" s="124"/>
      <c r="U8" s="351">
        <v>44764.0</v>
      </c>
      <c r="V8" s="124"/>
      <c r="W8" s="124"/>
      <c r="X8" s="124"/>
      <c r="Y8" s="351">
        <v>44765.0</v>
      </c>
      <c r="Z8" s="124"/>
      <c r="AA8" s="124"/>
      <c r="AB8" s="124"/>
      <c r="AC8" s="351">
        <v>44766.0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44761.0</v>
      </c>
      <c r="D10" s="38" t="s">
        <v>25</v>
      </c>
      <c r="E10" s="108" t="s">
        <v>25</v>
      </c>
      <c r="F10" s="275" t="s">
        <v>46</v>
      </c>
      <c r="G10" s="37">
        <v>44762.0</v>
      </c>
      <c r="H10" s="38" t="s">
        <v>1084</v>
      </c>
      <c r="I10" s="108" t="s">
        <v>1085</v>
      </c>
      <c r="J10" s="38" t="s">
        <v>36</v>
      </c>
      <c r="K10" s="37">
        <v>44763.0</v>
      </c>
      <c r="L10" s="38" t="s">
        <v>465</v>
      </c>
      <c r="M10" s="108" t="s">
        <v>466</v>
      </c>
      <c r="N10" s="38" t="s">
        <v>37</v>
      </c>
      <c r="O10" s="780">
        <v>44764.0</v>
      </c>
      <c r="P10" s="38" t="s">
        <v>465</v>
      </c>
      <c r="Q10" s="108" t="s">
        <v>466</v>
      </c>
      <c r="R10" s="38" t="s">
        <v>40</v>
      </c>
      <c r="S10" s="37">
        <v>44765.0</v>
      </c>
      <c r="T10" s="38" t="s">
        <v>527</v>
      </c>
      <c r="U10" s="108" t="s">
        <v>528</v>
      </c>
      <c r="V10" s="275" t="s">
        <v>57</v>
      </c>
      <c r="W10" s="37">
        <v>44765.0</v>
      </c>
      <c r="X10" s="38" t="s">
        <v>1103</v>
      </c>
      <c r="Y10" s="108" t="s">
        <v>1104</v>
      </c>
      <c r="Z10" s="275" t="s">
        <v>93</v>
      </c>
      <c r="AA10" s="37">
        <v>44767.0</v>
      </c>
      <c r="AB10" s="38" t="s">
        <v>1103</v>
      </c>
      <c r="AC10" s="108" t="s">
        <v>1104</v>
      </c>
    </row>
    <row r="11">
      <c r="A11" s="35" t="s">
        <v>18</v>
      </c>
      <c r="B11" s="275" t="s">
        <v>33</v>
      </c>
      <c r="C11" s="37">
        <v>44761.0</v>
      </c>
      <c r="D11" s="38" t="s">
        <v>1084</v>
      </c>
      <c r="E11" s="108" t="s">
        <v>1085</v>
      </c>
      <c r="F11" s="786"/>
      <c r="G11" s="786"/>
      <c r="H11" s="786"/>
      <c r="I11" s="124"/>
      <c r="J11" s="786"/>
      <c r="K11" s="786"/>
      <c r="L11" s="7"/>
      <c r="M11" s="124"/>
      <c r="N11" s="108"/>
      <c r="O11" s="364"/>
      <c r="P11" s="108"/>
      <c r="Q11" s="108"/>
      <c r="R11" s="108"/>
      <c r="S11" s="364"/>
      <c r="T11" s="774"/>
      <c r="U11" s="774"/>
      <c r="V11" s="108"/>
      <c r="W11" s="364"/>
      <c r="X11" s="774"/>
      <c r="Y11" s="774"/>
      <c r="Z11" s="782"/>
      <c r="AA11" s="782"/>
      <c r="AB11" s="5"/>
      <c r="AC11" s="124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60"/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44760.0</v>
      </c>
      <c r="F13" s="124"/>
      <c r="G13" s="124"/>
      <c r="H13" s="124"/>
      <c r="I13" s="351">
        <v>44761.0</v>
      </c>
      <c r="J13" s="124"/>
      <c r="K13" s="124"/>
      <c r="L13" s="124"/>
      <c r="M13" s="351">
        <v>44762.0</v>
      </c>
      <c r="N13" s="124"/>
      <c r="O13" s="124"/>
      <c r="P13" s="124"/>
      <c r="Q13" s="351">
        <v>44763.0</v>
      </c>
      <c r="R13" s="124"/>
      <c r="S13" s="124"/>
      <c r="T13" s="124"/>
      <c r="U13" s="351">
        <v>44764.0</v>
      </c>
      <c r="V13" s="124"/>
      <c r="W13" s="124"/>
      <c r="X13" s="124"/>
      <c r="Y13" s="351">
        <v>44765.0</v>
      </c>
      <c r="Z13" s="124"/>
      <c r="AA13" s="124"/>
      <c r="AB13" s="124"/>
      <c r="AC13" s="351">
        <v>44766.0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403</v>
      </c>
      <c r="B15" s="41" t="s">
        <v>1053</v>
      </c>
      <c r="C15" s="37">
        <v>44760.0</v>
      </c>
      <c r="D15" s="38" t="s">
        <v>25</v>
      </c>
      <c r="E15" s="108" t="s">
        <v>25</v>
      </c>
      <c r="F15" s="38" t="s">
        <v>22</v>
      </c>
      <c r="G15" s="37">
        <v>44761.0</v>
      </c>
      <c r="H15" s="38" t="s">
        <v>479</v>
      </c>
      <c r="I15" s="108" t="s">
        <v>480</v>
      </c>
      <c r="J15" s="38" t="s">
        <v>24</v>
      </c>
      <c r="K15" s="37">
        <v>44762.0</v>
      </c>
      <c r="L15" s="38" t="s">
        <v>1080</v>
      </c>
      <c r="M15" s="108" t="s">
        <v>1081</v>
      </c>
      <c r="N15" s="38" t="s">
        <v>26</v>
      </c>
      <c r="O15" s="780">
        <v>44763.0</v>
      </c>
      <c r="P15" s="38" t="s">
        <v>1080</v>
      </c>
      <c r="Q15" s="108" t="s">
        <v>1081</v>
      </c>
      <c r="R15" s="38" t="s">
        <v>56</v>
      </c>
      <c r="S15" s="37">
        <v>44764.0</v>
      </c>
      <c r="T15" s="38" t="s">
        <v>479</v>
      </c>
      <c r="U15" s="108" t="s">
        <v>480</v>
      </c>
      <c r="V15" s="38" t="s">
        <v>57</v>
      </c>
      <c r="W15" s="37">
        <v>44765.0</v>
      </c>
      <c r="X15" s="38" t="s">
        <v>479</v>
      </c>
      <c r="Y15" s="108" t="s">
        <v>480</v>
      </c>
      <c r="Z15" s="275" t="s">
        <v>93</v>
      </c>
      <c r="AA15" s="37">
        <v>44766.0</v>
      </c>
      <c r="AB15" s="38" t="s">
        <v>525</v>
      </c>
      <c r="AC15" s="108" t="s">
        <v>526</v>
      </c>
    </row>
    <row r="16">
      <c r="A16" s="35" t="s">
        <v>508</v>
      </c>
      <c r="B16" s="41" t="s">
        <v>1053</v>
      </c>
      <c r="C16" s="37">
        <v>44760.0</v>
      </c>
      <c r="D16" s="38" t="s">
        <v>1080</v>
      </c>
      <c r="E16" s="108" t="s">
        <v>1081</v>
      </c>
      <c r="F16" s="38" t="s">
        <v>46</v>
      </c>
      <c r="G16" s="37">
        <v>44762.0</v>
      </c>
      <c r="H16" s="38" t="s">
        <v>47</v>
      </c>
      <c r="I16" s="108" t="s">
        <v>318</v>
      </c>
      <c r="J16" s="38" t="s">
        <v>36</v>
      </c>
      <c r="K16" s="37">
        <v>44763.0</v>
      </c>
      <c r="L16" s="38" t="s">
        <v>47</v>
      </c>
      <c r="M16" s="108" t="s">
        <v>318</v>
      </c>
      <c r="N16" s="38" t="s">
        <v>37</v>
      </c>
      <c r="O16" s="780">
        <v>44764.0</v>
      </c>
      <c r="P16" s="38" t="s">
        <v>128</v>
      </c>
      <c r="Q16" s="108" t="s">
        <v>202</v>
      </c>
      <c r="R16" s="38" t="s">
        <v>40</v>
      </c>
      <c r="S16" s="37">
        <v>44765.0</v>
      </c>
      <c r="T16" s="38" t="s">
        <v>370</v>
      </c>
      <c r="U16" s="38" t="s">
        <v>370</v>
      </c>
      <c r="V16" s="38" t="s">
        <v>43</v>
      </c>
      <c r="W16" s="37">
        <v>44766.0</v>
      </c>
      <c r="X16" s="38" t="s">
        <v>370</v>
      </c>
      <c r="Y16" s="38" t="s">
        <v>370</v>
      </c>
      <c r="Z16" s="38" t="s">
        <v>44</v>
      </c>
      <c r="AA16" s="37">
        <v>44767.0</v>
      </c>
      <c r="AB16" s="38" t="s">
        <v>25</v>
      </c>
      <c r="AC16" s="108" t="s">
        <v>25</v>
      </c>
    </row>
    <row r="17">
      <c r="A17" s="783" t="s">
        <v>1089</v>
      </c>
      <c r="B17" s="41" t="s">
        <v>33</v>
      </c>
      <c r="C17" s="37">
        <v>44761.0</v>
      </c>
      <c r="D17" s="38" t="s">
        <v>47</v>
      </c>
      <c r="E17" s="108" t="s">
        <v>318</v>
      </c>
      <c r="F17" s="38" t="s">
        <v>46</v>
      </c>
      <c r="G17" s="37">
        <v>44762.0</v>
      </c>
      <c r="H17" s="38" t="s">
        <v>23</v>
      </c>
      <c r="I17" s="108" t="s">
        <v>23</v>
      </c>
      <c r="J17" s="38" t="s">
        <v>36</v>
      </c>
      <c r="K17" s="37">
        <v>44763.0</v>
      </c>
      <c r="L17" s="38" t="s">
        <v>25</v>
      </c>
      <c r="M17" s="108" t="s">
        <v>25</v>
      </c>
      <c r="N17" s="38" t="s">
        <v>37</v>
      </c>
      <c r="O17" s="780">
        <v>44764.0</v>
      </c>
      <c r="P17" s="38" t="s">
        <v>63</v>
      </c>
      <c r="Q17" s="108" t="s">
        <v>63</v>
      </c>
      <c r="R17" s="38" t="s">
        <v>40</v>
      </c>
      <c r="S17" s="37">
        <v>44765.0</v>
      </c>
      <c r="T17" s="38" t="s">
        <v>281</v>
      </c>
      <c r="U17" s="108" t="s">
        <v>101</v>
      </c>
      <c r="V17" s="38" t="s">
        <v>43</v>
      </c>
      <c r="W17" s="37">
        <v>44766.0</v>
      </c>
      <c r="X17" s="38" t="s">
        <v>281</v>
      </c>
      <c r="Y17" s="108" t="s">
        <v>101</v>
      </c>
      <c r="Z17" s="38" t="s">
        <v>44</v>
      </c>
      <c r="AA17" s="37">
        <v>44767.0</v>
      </c>
      <c r="AB17" s="38" t="s">
        <v>128</v>
      </c>
      <c r="AC17" s="108" t="s">
        <v>202</v>
      </c>
    </row>
    <row r="18">
      <c r="A18" s="772"/>
      <c r="B18" s="41"/>
      <c r="C18" s="37"/>
      <c r="D18" s="38"/>
      <c r="E18" s="373"/>
      <c r="F18" s="38"/>
      <c r="G18" s="37"/>
      <c r="H18" s="38"/>
      <c r="I18" s="38"/>
      <c r="J18" s="38"/>
      <c r="K18" s="37"/>
      <c r="L18" s="38"/>
      <c r="M18" s="108"/>
      <c r="R18" s="784"/>
      <c r="S18" s="784"/>
      <c r="T18" s="784"/>
      <c r="U18" s="785"/>
      <c r="V18" s="784"/>
      <c r="W18" s="784"/>
      <c r="X18" s="784"/>
      <c r="Y18" s="785"/>
      <c r="Z18" s="784"/>
      <c r="AA18" s="784"/>
      <c r="AB18" s="784"/>
      <c r="AC18" s="785"/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7"/>
      <c r="B20" s="350"/>
      <c r="C20" s="350"/>
      <c r="D20" s="124"/>
      <c r="E20" s="351">
        <v>44760.0</v>
      </c>
      <c r="F20" s="124"/>
      <c r="G20" s="124"/>
      <c r="H20" s="124"/>
      <c r="I20" s="351">
        <v>44761.0</v>
      </c>
      <c r="J20" s="124"/>
      <c r="K20" s="124"/>
      <c r="L20" s="124"/>
      <c r="M20" s="351">
        <v>44762.0</v>
      </c>
      <c r="N20" s="124"/>
      <c r="O20" s="124"/>
      <c r="P20" s="124"/>
      <c r="Q20" s="351">
        <v>44763.0</v>
      </c>
      <c r="R20" s="124"/>
      <c r="S20" s="124"/>
      <c r="T20" s="124"/>
      <c r="U20" s="351">
        <v>44764.0</v>
      </c>
      <c r="V20" s="124"/>
      <c r="W20" s="124"/>
      <c r="X20" s="124"/>
      <c r="Y20" s="351">
        <v>44765.0</v>
      </c>
      <c r="Z20" s="124"/>
      <c r="AA20" s="124"/>
      <c r="AB20" s="124"/>
      <c r="AC20" s="351">
        <v>44766.0</v>
      </c>
    </row>
    <row r="21">
      <c r="A21" s="107"/>
      <c r="B21" s="26"/>
      <c r="C21" s="26"/>
      <c r="D21" s="26" t="s">
        <v>2</v>
      </c>
      <c r="E21" s="26" t="s">
        <v>3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38" t="s">
        <v>536</v>
      </c>
      <c r="C22" s="37">
        <v>44761.0</v>
      </c>
      <c r="D22" s="369" t="s">
        <v>537</v>
      </c>
      <c r="E22" s="354" t="s">
        <v>538</v>
      </c>
      <c r="F22" s="369" t="s">
        <v>131</v>
      </c>
      <c r="G22" s="37">
        <v>44762.0</v>
      </c>
      <c r="H22" s="38" t="s">
        <v>25</v>
      </c>
      <c r="I22" s="108" t="s">
        <v>25</v>
      </c>
      <c r="J22" s="369" t="s">
        <v>64</v>
      </c>
      <c r="K22" s="37">
        <v>44763.0</v>
      </c>
      <c r="L22" s="369" t="s">
        <v>537</v>
      </c>
      <c r="M22" s="354" t="s">
        <v>538</v>
      </c>
      <c r="N22" s="369" t="s">
        <v>67</v>
      </c>
      <c r="O22" s="780">
        <v>44764.0</v>
      </c>
      <c r="P22" s="369" t="s">
        <v>537</v>
      </c>
      <c r="Q22" s="354" t="s">
        <v>538</v>
      </c>
      <c r="R22" s="369" t="s">
        <v>78</v>
      </c>
      <c r="S22" s="37">
        <v>44765.0</v>
      </c>
      <c r="T22" s="369" t="s">
        <v>537</v>
      </c>
      <c r="U22" s="354" t="s">
        <v>538</v>
      </c>
      <c r="V22" s="369" t="s">
        <v>79</v>
      </c>
      <c r="W22" s="37">
        <v>44766.0</v>
      </c>
      <c r="X22" s="369" t="s">
        <v>537</v>
      </c>
      <c r="Y22" s="354" t="s">
        <v>538</v>
      </c>
      <c r="Z22" s="369" t="s">
        <v>27</v>
      </c>
      <c r="AA22" s="37">
        <v>44767.0</v>
      </c>
      <c r="AB22" s="369" t="s">
        <v>537</v>
      </c>
      <c r="AC22" s="354" t="s">
        <v>538</v>
      </c>
    </row>
    <row r="23">
      <c r="A23" s="35" t="s">
        <v>501</v>
      </c>
      <c r="B23" s="275" t="s">
        <v>33</v>
      </c>
      <c r="C23" s="37">
        <v>44761.0</v>
      </c>
      <c r="D23" s="369" t="s">
        <v>539</v>
      </c>
      <c r="E23" s="354" t="s">
        <v>125</v>
      </c>
      <c r="F23" s="38" t="s">
        <v>46</v>
      </c>
      <c r="G23" s="37">
        <v>44762.0</v>
      </c>
      <c r="H23" s="38" t="s">
        <v>25</v>
      </c>
      <c r="I23" s="108" t="s">
        <v>25</v>
      </c>
      <c r="J23" s="369" t="s">
        <v>64</v>
      </c>
      <c r="K23" s="37">
        <v>44763.0</v>
      </c>
      <c r="L23" s="369" t="s">
        <v>539</v>
      </c>
      <c r="M23" s="354" t="s">
        <v>125</v>
      </c>
      <c r="N23" s="38" t="s">
        <v>37</v>
      </c>
      <c r="O23" s="780">
        <v>44764.0</v>
      </c>
      <c r="P23" s="777" t="s">
        <v>539</v>
      </c>
      <c r="Q23" s="778" t="s">
        <v>1029</v>
      </c>
      <c r="R23" s="370" t="s">
        <v>40</v>
      </c>
      <c r="S23" s="37">
        <v>44765.0</v>
      </c>
      <c r="T23" s="777" t="s">
        <v>539</v>
      </c>
      <c r="U23" s="778" t="s">
        <v>1029</v>
      </c>
      <c r="V23" s="370" t="s">
        <v>43</v>
      </c>
      <c r="W23" s="37">
        <v>44766.0</v>
      </c>
      <c r="X23" s="369" t="s">
        <v>539</v>
      </c>
      <c r="Y23" s="354" t="s">
        <v>1029</v>
      </c>
      <c r="Z23" s="38" t="s">
        <v>44</v>
      </c>
      <c r="AA23" s="37">
        <v>44767.0</v>
      </c>
      <c r="AB23" s="369" t="s">
        <v>539</v>
      </c>
      <c r="AC23" s="354" t="s">
        <v>1029</v>
      </c>
    </row>
    <row r="24">
      <c r="A24" s="779" t="s">
        <v>1089</v>
      </c>
      <c r="B24" s="108"/>
      <c r="C24" s="364"/>
      <c r="D24" s="354"/>
      <c r="E24" s="353"/>
      <c r="F24" s="369" t="s">
        <v>131</v>
      </c>
      <c r="G24" s="37">
        <v>44762.0</v>
      </c>
      <c r="H24" s="369" t="s">
        <v>1105</v>
      </c>
      <c r="I24" s="354" t="s">
        <v>476</v>
      </c>
      <c r="J24" s="354"/>
      <c r="K24" s="364"/>
      <c r="L24" s="354"/>
      <c r="M24" s="354"/>
      <c r="N24" s="5"/>
      <c r="O24" s="5"/>
      <c r="P24" s="5"/>
      <c r="Q24" s="5"/>
      <c r="R24" s="5"/>
      <c r="S24" s="5"/>
      <c r="T24" s="5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779"/>
      <c r="B25" s="394"/>
      <c r="C25" s="394"/>
      <c r="D25" s="394"/>
      <c r="E25" s="394"/>
      <c r="F25" s="394"/>
      <c r="G25" s="394"/>
      <c r="H25" s="394"/>
      <c r="I25" s="398"/>
      <c r="J25" s="369"/>
      <c r="K25" s="37"/>
      <c r="L25" s="369"/>
      <c r="M25" s="354"/>
      <c r="AB25" s="369"/>
      <c r="AC25" s="354"/>
    </row>
    <row r="28">
      <c r="D28" s="68" t="s">
        <v>1</v>
      </c>
      <c r="E28" s="68">
        <v>77.0</v>
      </c>
    </row>
    <row r="29">
      <c r="D29" s="68" t="s">
        <v>547</v>
      </c>
      <c r="E29" s="68">
        <v>59.0</v>
      </c>
    </row>
    <row r="30">
      <c r="D30" s="68" t="s">
        <v>31</v>
      </c>
    </row>
    <row r="31">
      <c r="D31" s="68" t="s">
        <v>23</v>
      </c>
      <c r="E31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19:E19"/>
    <mergeCell ref="T19:U19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5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5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44753.0</v>
      </c>
      <c r="F2" s="124"/>
      <c r="G2" s="124"/>
      <c r="H2" s="124"/>
      <c r="I2" s="351">
        <v>44754.0</v>
      </c>
      <c r="J2" s="124"/>
      <c r="K2" s="124"/>
      <c r="L2" s="124"/>
      <c r="M2" s="351">
        <v>44755.0</v>
      </c>
      <c r="N2" s="124"/>
      <c r="O2" s="124"/>
      <c r="P2" s="124"/>
      <c r="Q2" s="351">
        <v>44756.0</v>
      </c>
      <c r="R2" s="124"/>
      <c r="S2" s="124"/>
      <c r="T2" s="124"/>
      <c r="U2" s="351">
        <v>44757.0</v>
      </c>
      <c r="V2" s="124"/>
      <c r="W2" s="124"/>
      <c r="X2" s="124"/>
      <c r="Y2" s="351">
        <v>44758.0</v>
      </c>
      <c r="Z2" s="124"/>
      <c r="AA2" s="124"/>
      <c r="AB2" s="124"/>
      <c r="AC2" s="351">
        <v>44759.0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19</v>
      </c>
      <c r="C4" s="37">
        <v>44753.0</v>
      </c>
      <c r="D4" s="352" t="s">
        <v>449</v>
      </c>
      <c r="E4" s="354" t="s">
        <v>450</v>
      </c>
      <c r="F4" s="275" t="s">
        <v>22</v>
      </c>
      <c r="G4" s="37">
        <v>44754.0</v>
      </c>
      <c r="H4" s="352" t="s">
        <v>449</v>
      </c>
      <c r="I4" s="354" t="s">
        <v>450</v>
      </c>
      <c r="J4" s="275" t="s">
        <v>24</v>
      </c>
      <c r="K4" s="37">
        <v>44755.0</v>
      </c>
      <c r="L4" s="352" t="s">
        <v>449</v>
      </c>
      <c r="M4" s="354" t="s">
        <v>450</v>
      </c>
      <c r="N4" s="275" t="s">
        <v>26</v>
      </c>
      <c r="O4" s="780">
        <v>44756.0</v>
      </c>
      <c r="P4" s="352" t="s">
        <v>451</v>
      </c>
      <c r="Q4" s="354" t="s">
        <v>452</v>
      </c>
      <c r="R4" s="275" t="s">
        <v>56</v>
      </c>
      <c r="S4" s="37">
        <v>44757.0</v>
      </c>
      <c r="T4" s="352" t="s">
        <v>1097</v>
      </c>
      <c r="U4" s="354" t="s">
        <v>1098</v>
      </c>
      <c r="V4" s="275" t="s">
        <v>57</v>
      </c>
      <c r="W4" s="37">
        <v>44758.0</v>
      </c>
      <c r="X4" s="352" t="s">
        <v>1097</v>
      </c>
      <c r="Y4" s="354" t="s">
        <v>1098</v>
      </c>
      <c r="Z4" s="275" t="s">
        <v>93</v>
      </c>
      <c r="AA4" s="37">
        <v>44759.0</v>
      </c>
      <c r="AB4" s="38" t="s">
        <v>25</v>
      </c>
      <c r="AC4" s="108" t="s">
        <v>25</v>
      </c>
    </row>
    <row r="5">
      <c r="A5" s="35" t="s">
        <v>45</v>
      </c>
      <c r="B5" s="275" t="s">
        <v>33</v>
      </c>
      <c r="C5" s="37">
        <v>44754.0</v>
      </c>
      <c r="D5" s="352" t="s">
        <v>465</v>
      </c>
      <c r="E5" s="354" t="s">
        <v>466</v>
      </c>
      <c r="F5" s="38" t="s">
        <v>46</v>
      </c>
      <c r="G5" s="37">
        <v>44755.0</v>
      </c>
      <c r="H5" s="352" t="s">
        <v>465</v>
      </c>
      <c r="I5" s="354" t="s">
        <v>466</v>
      </c>
      <c r="J5" s="38" t="s">
        <v>36</v>
      </c>
      <c r="K5" s="37">
        <v>44756.0</v>
      </c>
      <c r="L5" s="352" t="s">
        <v>465</v>
      </c>
      <c r="M5" s="354" t="s">
        <v>466</v>
      </c>
      <c r="N5" s="38" t="s">
        <v>37</v>
      </c>
      <c r="O5" s="780">
        <v>44757.0</v>
      </c>
      <c r="P5" s="352" t="s">
        <v>465</v>
      </c>
      <c r="Q5" s="354" t="s">
        <v>466</v>
      </c>
      <c r="R5" s="38" t="s">
        <v>40</v>
      </c>
      <c r="S5" s="37">
        <v>44758.0</v>
      </c>
      <c r="T5" s="352" t="s">
        <v>1101</v>
      </c>
      <c r="U5" s="353" t="s">
        <v>1102</v>
      </c>
      <c r="V5" s="38" t="s">
        <v>43</v>
      </c>
      <c r="W5" s="37">
        <v>44759.0</v>
      </c>
      <c r="X5" s="369" t="s">
        <v>1101</v>
      </c>
      <c r="Y5" s="354" t="s">
        <v>1102</v>
      </c>
      <c r="Z5" s="38" t="s">
        <v>44</v>
      </c>
      <c r="AA5" s="37">
        <v>44760.0</v>
      </c>
      <c r="AB5" s="38" t="s">
        <v>25</v>
      </c>
      <c r="AC5" s="108" t="s">
        <v>25</v>
      </c>
    </row>
    <row r="6">
      <c r="A6" s="116"/>
      <c r="B6" s="101"/>
      <c r="C6" s="101"/>
      <c r="D6" s="124"/>
      <c r="E6" s="124"/>
      <c r="F6" s="38"/>
      <c r="G6" s="37"/>
      <c r="H6" s="352"/>
      <c r="I6" s="124"/>
      <c r="J6" s="124"/>
      <c r="K6" s="124"/>
      <c r="L6" s="7"/>
      <c r="M6" s="124"/>
      <c r="N6" s="38"/>
      <c r="O6" s="37"/>
      <c r="P6" s="352"/>
      <c r="Q6" s="354"/>
      <c r="R6" s="38"/>
      <c r="S6" s="37"/>
      <c r="T6" s="352"/>
      <c r="U6" s="353"/>
      <c r="V6" s="124"/>
      <c r="W6" s="124"/>
      <c r="X6" s="124"/>
      <c r="Y6" s="124"/>
      <c r="Z6" s="124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44753.0</v>
      </c>
      <c r="F8" s="124"/>
      <c r="G8" s="124"/>
      <c r="H8" s="124"/>
      <c r="I8" s="351">
        <v>44754.0</v>
      </c>
      <c r="J8" s="124"/>
      <c r="K8" s="124"/>
      <c r="L8" s="124"/>
      <c r="M8" s="351">
        <v>44755.0</v>
      </c>
      <c r="N8" s="124"/>
      <c r="O8" s="124"/>
      <c r="P8" s="124"/>
      <c r="Q8" s="351">
        <v>44756.0</v>
      </c>
      <c r="R8" s="124"/>
      <c r="S8" s="124"/>
      <c r="T8" s="124"/>
      <c r="U8" s="351">
        <v>44757.0</v>
      </c>
      <c r="V8" s="124"/>
      <c r="W8" s="124"/>
      <c r="X8" s="124"/>
      <c r="Y8" s="351">
        <v>44758.0</v>
      </c>
      <c r="Z8" s="124"/>
      <c r="AA8" s="124"/>
      <c r="AB8" s="124"/>
      <c r="AC8" s="351">
        <v>44759.0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44754.0</v>
      </c>
      <c r="D10" s="38" t="s">
        <v>25</v>
      </c>
      <c r="E10" s="108" t="s">
        <v>25</v>
      </c>
      <c r="F10" s="275" t="s">
        <v>46</v>
      </c>
      <c r="G10" s="37">
        <v>44755.0</v>
      </c>
      <c r="H10" s="38" t="s">
        <v>1106</v>
      </c>
      <c r="I10" s="108" t="s">
        <v>1107</v>
      </c>
      <c r="J10" s="38" t="s">
        <v>36</v>
      </c>
      <c r="K10" s="37">
        <v>44756.0</v>
      </c>
      <c r="L10" s="38" t="s">
        <v>1106</v>
      </c>
      <c r="M10" s="108" t="s">
        <v>1107</v>
      </c>
      <c r="N10" s="38" t="s">
        <v>37</v>
      </c>
      <c r="O10" s="780">
        <v>44757.0</v>
      </c>
      <c r="P10" s="38" t="s">
        <v>1108</v>
      </c>
      <c r="Q10" s="108" t="s">
        <v>1109</v>
      </c>
      <c r="R10" s="38" t="s">
        <v>56</v>
      </c>
      <c r="S10" s="37">
        <v>44757.0</v>
      </c>
      <c r="T10" s="38" t="s">
        <v>1110</v>
      </c>
      <c r="U10" s="38" t="s">
        <v>1111</v>
      </c>
      <c r="V10" s="38" t="s">
        <v>57</v>
      </c>
      <c r="W10" s="37">
        <v>44758.0</v>
      </c>
      <c r="X10" s="38" t="s">
        <v>451</v>
      </c>
      <c r="Y10" s="108" t="s">
        <v>452</v>
      </c>
      <c r="Z10" s="275" t="s">
        <v>44</v>
      </c>
      <c r="AA10" s="37">
        <v>44760.0</v>
      </c>
      <c r="AB10" s="38" t="s">
        <v>1084</v>
      </c>
      <c r="AC10" s="108" t="s">
        <v>1085</v>
      </c>
    </row>
    <row r="11">
      <c r="A11" s="35" t="s">
        <v>1112</v>
      </c>
      <c r="B11" s="275" t="s">
        <v>33</v>
      </c>
      <c r="C11" s="37">
        <v>44754.0</v>
      </c>
      <c r="D11" s="38" t="s">
        <v>1084</v>
      </c>
      <c r="E11" s="108" t="s">
        <v>1085</v>
      </c>
      <c r="F11" s="786"/>
      <c r="G11" s="786"/>
      <c r="H11" s="786"/>
      <c r="I11" s="124"/>
      <c r="J11" s="786"/>
      <c r="K11" s="786"/>
      <c r="L11" s="7"/>
      <c r="M11" s="124"/>
      <c r="N11" s="108"/>
      <c r="O11" s="364"/>
      <c r="P11" s="108"/>
      <c r="Q11" s="108"/>
      <c r="R11" s="108"/>
      <c r="S11" s="364"/>
      <c r="T11" s="774"/>
      <c r="U11" s="774"/>
      <c r="V11" s="108"/>
      <c r="W11" s="364"/>
      <c r="X11" s="774"/>
      <c r="Y11" s="774"/>
      <c r="Z11" s="782"/>
      <c r="AA11" s="782"/>
      <c r="AB11" s="5"/>
      <c r="AC11" s="124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60"/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44753.0</v>
      </c>
      <c r="F13" s="124"/>
      <c r="G13" s="124"/>
      <c r="H13" s="124"/>
      <c r="I13" s="351">
        <v>44754.0</v>
      </c>
      <c r="J13" s="124"/>
      <c r="K13" s="124"/>
      <c r="L13" s="124"/>
      <c r="M13" s="351">
        <v>44755.0</v>
      </c>
      <c r="N13" s="124"/>
      <c r="O13" s="124"/>
      <c r="P13" s="124"/>
      <c r="Q13" s="351">
        <v>44756.0</v>
      </c>
      <c r="R13" s="124"/>
      <c r="S13" s="124"/>
      <c r="T13" s="124"/>
      <c r="U13" s="351">
        <v>44757.0</v>
      </c>
      <c r="V13" s="124"/>
      <c r="W13" s="124"/>
      <c r="X13" s="124"/>
      <c r="Y13" s="351">
        <v>44758.0</v>
      </c>
      <c r="Z13" s="124"/>
      <c r="AA13" s="124"/>
      <c r="AB13" s="124"/>
      <c r="AC13" s="351">
        <v>44759.0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403</v>
      </c>
      <c r="B15" s="41" t="s">
        <v>1053</v>
      </c>
      <c r="C15" s="37">
        <v>44753.0</v>
      </c>
      <c r="D15" s="38" t="s">
        <v>25</v>
      </c>
      <c r="E15" s="108" t="s">
        <v>25</v>
      </c>
      <c r="F15" s="38" t="s">
        <v>22</v>
      </c>
      <c r="G15" s="37">
        <v>44754.0</v>
      </c>
      <c r="H15" s="38" t="s">
        <v>1080</v>
      </c>
      <c r="I15" s="108" t="s">
        <v>1081</v>
      </c>
      <c r="J15" s="38" t="s">
        <v>24</v>
      </c>
      <c r="K15" s="37">
        <v>44755.0</v>
      </c>
      <c r="L15" s="38" t="s">
        <v>1080</v>
      </c>
      <c r="M15" s="108" t="s">
        <v>1081</v>
      </c>
      <c r="N15" s="38" t="s">
        <v>26</v>
      </c>
      <c r="O15" s="780">
        <v>44756.0</v>
      </c>
      <c r="P15" s="38" t="s">
        <v>1080</v>
      </c>
      <c r="Q15" s="108" t="s">
        <v>1081</v>
      </c>
      <c r="R15" s="38" t="s">
        <v>56</v>
      </c>
      <c r="S15" s="37">
        <v>44757.0</v>
      </c>
      <c r="T15" s="38" t="s">
        <v>479</v>
      </c>
      <c r="U15" s="108" t="s">
        <v>480</v>
      </c>
      <c r="V15" s="38" t="s">
        <v>57</v>
      </c>
      <c r="W15" s="37">
        <v>44758.0</v>
      </c>
      <c r="X15" s="38" t="s">
        <v>479</v>
      </c>
      <c r="Y15" s="108" t="s">
        <v>480</v>
      </c>
      <c r="Z15" s="275" t="s">
        <v>93</v>
      </c>
      <c r="AA15" s="37">
        <v>44759.0</v>
      </c>
      <c r="AB15" s="38" t="s">
        <v>525</v>
      </c>
      <c r="AC15" s="108" t="s">
        <v>526</v>
      </c>
    </row>
    <row r="16">
      <c r="A16" s="35" t="s">
        <v>508</v>
      </c>
      <c r="B16" s="41" t="s">
        <v>33</v>
      </c>
      <c r="C16" s="37">
        <v>44754.0</v>
      </c>
      <c r="D16" s="38" t="s">
        <v>47</v>
      </c>
      <c r="E16" s="108" t="s">
        <v>318</v>
      </c>
      <c r="F16" s="38" t="s">
        <v>46</v>
      </c>
      <c r="G16" s="37">
        <v>44755.0</v>
      </c>
      <c r="H16" s="38" t="s">
        <v>25</v>
      </c>
      <c r="I16" s="108" t="s">
        <v>25</v>
      </c>
      <c r="J16" s="38" t="s">
        <v>36</v>
      </c>
      <c r="K16" s="37">
        <v>44756.0</v>
      </c>
      <c r="L16" s="38" t="s">
        <v>47</v>
      </c>
      <c r="M16" s="108" t="s">
        <v>318</v>
      </c>
      <c r="N16" s="38" t="s">
        <v>37</v>
      </c>
      <c r="O16" s="780">
        <v>44757.0</v>
      </c>
      <c r="P16" s="38" t="s">
        <v>112</v>
      </c>
      <c r="Q16" s="108" t="s">
        <v>71</v>
      </c>
      <c r="R16" s="38" t="s">
        <v>40</v>
      </c>
      <c r="S16" s="37">
        <v>44758.0</v>
      </c>
      <c r="T16" s="38" t="s">
        <v>321</v>
      </c>
      <c r="U16" s="108" t="s">
        <v>321</v>
      </c>
      <c r="V16" s="38" t="s">
        <v>43</v>
      </c>
      <c r="W16" s="37">
        <v>44759.0</v>
      </c>
      <c r="X16" s="38" t="s">
        <v>281</v>
      </c>
      <c r="Y16" s="108" t="s">
        <v>101</v>
      </c>
      <c r="Z16" s="38" t="s">
        <v>44</v>
      </c>
      <c r="AA16" s="37">
        <v>44760.0</v>
      </c>
      <c r="AB16" s="38" t="s">
        <v>25</v>
      </c>
      <c r="AC16" s="108" t="s">
        <v>25</v>
      </c>
    </row>
    <row r="17">
      <c r="A17" s="783" t="s">
        <v>1089</v>
      </c>
      <c r="B17" s="41" t="s">
        <v>1053</v>
      </c>
      <c r="C17" s="37">
        <v>44753.0</v>
      </c>
      <c r="D17" s="38" t="s">
        <v>1080</v>
      </c>
      <c r="E17" s="108" t="s">
        <v>1081</v>
      </c>
      <c r="F17" s="38" t="s">
        <v>46</v>
      </c>
      <c r="G17" s="37">
        <v>44755.0</v>
      </c>
      <c r="H17" s="38" t="s">
        <v>47</v>
      </c>
      <c r="I17" s="108" t="s">
        <v>318</v>
      </c>
      <c r="J17" s="38" t="s">
        <v>36</v>
      </c>
      <c r="K17" s="37">
        <v>44756.0</v>
      </c>
      <c r="L17" s="38" t="s">
        <v>25</v>
      </c>
      <c r="M17" s="108" t="s">
        <v>25</v>
      </c>
      <c r="N17" s="38" t="s">
        <v>37</v>
      </c>
      <c r="O17" s="780">
        <v>44757.0</v>
      </c>
      <c r="P17" s="38" t="s">
        <v>47</v>
      </c>
      <c r="Q17" s="108" t="s">
        <v>318</v>
      </c>
      <c r="R17" s="38" t="s">
        <v>40</v>
      </c>
      <c r="S17" s="37">
        <v>44758.0</v>
      </c>
      <c r="T17" s="38" t="s">
        <v>281</v>
      </c>
      <c r="U17" s="108" t="s">
        <v>101</v>
      </c>
      <c r="V17" s="38" t="s">
        <v>43</v>
      </c>
      <c r="W17" s="37">
        <v>44759.0</v>
      </c>
      <c r="X17" s="38" t="s">
        <v>47</v>
      </c>
      <c r="Y17" s="108" t="s">
        <v>318</v>
      </c>
      <c r="Z17" s="38" t="s">
        <v>44</v>
      </c>
      <c r="AA17" s="37">
        <v>44760.0</v>
      </c>
      <c r="AB17" s="38" t="s">
        <v>128</v>
      </c>
      <c r="AC17" s="108" t="s">
        <v>202</v>
      </c>
    </row>
    <row r="18">
      <c r="A18" s="772" t="s">
        <v>1112</v>
      </c>
      <c r="B18" s="41"/>
      <c r="C18" s="37"/>
      <c r="D18" s="38"/>
      <c r="E18" s="373"/>
      <c r="F18" s="38"/>
      <c r="G18" s="37"/>
      <c r="H18" s="38"/>
      <c r="I18" s="38"/>
      <c r="J18" s="38" t="s">
        <v>36</v>
      </c>
      <c r="K18" s="37">
        <v>44756.0</v>
      </c>
      <c r="L18" s="38" t="s">
        <v>201</v>
      </c>
      <c r="M18" s="108" t="s">
        <v>535</v>
      </c>
      <c r="R18" s="784"/>
      <c r="S18" s="784"/>
      <c r="T18" s="784"/>
      <c r="U18" s="785"/>
      <c r="V18" s="784"/>
      <c r="W18" s="784"/>
      <c r="X18" s="784"/>
      <c r="Y18" s="785"/>
      <c r="Z18" s="784"/>
      <c r="AA18" s="784"/>
      <c r="AB18" s="784"/>
      <c r="AC18" s="785"/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7"/>
      <c r="B20" s="350"/>
      <c r="C20" s="350"/>
      <c r="D20" s="124"/>
      <c r="E20" s="351">
        <v>44753.0</v>
      </c>
      <c r="F20" s="124"/>
      <c r="G20" s="124"/>
      <c r="H20" s="124"/>
      <c r="I20" s="351">
        <v>44754.0</v>
      </c>
      <c r="J20" s="124"/>
      <c r="K20" s="124"/>
      <c r="L20" s="124"/>
      <c r="M20" s="351">
        <v>44755.0</v>
      </c>
      <c r="N20" s="124"/>
      <c r="O20" s="124"/>
      <c r="P20" s="124"/>
      <c r="Q20" s="351">
        <v>44756.0</v>
      </c>
      <c r="R20" s="124"/>
      <c r="S20" s="124"/>
      <c r="T20" s="124"/>
      <c r="U20" s="351">
        <v>44757.0</v>
      </c>
      <c r="V20" s="124"/>
      <c r="W20" s="124"/>
      <c r="X20" s="124"/>
      <c r="Y20" s="351">
        <v>44758.0</v>
      </c>
      <c r="Z20" s="124"/>
      <c r="AA20" s="124"/>
      <c r="AB20" s="124"/>
      <c r="AC20" s="351">
        <v>44759.0</v>
      </c>
    </row>
    <row r="21">
      <c r="A21" s="107"/>
      <c r="B21" s="26"/>
      <c r="C21" s="26"/>
      <c r="D21" s="26" t="s">
        <v>2</v>
      </c>
      <c r="E21" s="26" t="s">
        <v>3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38" t="s">
        <v>536</v>
      </c>
      <c r="C22" s="37">
        <v>44754.0</v>
      </c>
      <c r="D22" s="369" t="s">
        <v>537</v>
      </c>
      <c r="E22" s="354" t="s">
        <v>538</v>
      </c>
      <c r="F22" s="369" t="s">
        <v>131</v>
      </c>
      <c r="G22" s="37">
        <v>44755.0</v>
      </c>
      <c r="H22" s="38" t="s">
        <v>25</v>
      </c>
      <c r="I22" s="108" t="s">
        <v>25</v>
      </c>
      <c r="J22" s="369" t="s">
        <v>64</v>
      </c>
      <c r="K22" s="37">
        <v>44756.0</v>
      </c>
      <c r="L22" s="369" t="s">
        <v>537</v>
      </c>
      <c r="M22" s="354" t="s">
        <v>538</v>
      </c>
      <c r="N22" s="369" t="s">
        <v>67</v>
      </c>
      <c r="O22" s="780">
        <v>44757.0</v>
      </c>
      <c r="P22" s="369" t="s">
        <v>537</v>
      </c>
      <c r="Q22" s="354" t="s">
        <v>538</v>
      </c>
      <c r="R22" s="369" t="s">
        <v>78</v>
      </c>
      <c r="S22" s="37">
        <v>44758.0</v>
      </c>
      <c r="T22" s="369" t="s">
        <v>537</v>
      </c>
      <c r="U22" s="354" t="s">
        <v>538</v>
      </c>
      <c r="V22" s="369" t="s">
        <v>79</v>
      </c>
      <c r="W22" s="37">
        <v>44759.0</v>
      </c>
      <c r="X22" s="369" t="s">
        <v>537</v>
      </c>
      <c r="Y22" s="354" t="s">
        <v>538</v>
      </c>
      <c r="Z22" s="369" t="s">
        <v>27</v>
      </c>
      <c r="AA22" s="37">
        <v>44760.0</v>
      </c>
      <c r="AB22" s="369" t="s">
        <v>537</v>
      </c>
      <c r="AC22" s="354" t="s">
        <v>538</v>
      </c>
    </row>
    <row r="23">
      <c r="A23" s="35" t="s">
        <v>501</v>
      </c>
      <c r="B23" s="275" t="s">
        <v>33</v>
      </c>
      <c r="C23" s="37">
        <v>44754.0</v>
      </c>
      <c r="D23" s="369" t="s">
        <v>539</v>
      </c>
      <c r="E23" s="354" t="s">
        <v>125</v>
      </c>
      <c r="F23" s="38" t="s">
        <v>46</v>
      </c>
      <c r="G23" s="37">
        <v>44755.0</v>
      </c>
      <c r="H23" s="38" t="s">
        <v>25</v>
      </c>
      <c r="I23" s="108" t="s">
        <v>25</v>
      </c>
      <c r="J23" s="38" t="s">
        <v>36</v>
      </c>
      <c r="K23" s="37">
        <v>44756.0</v>
      </c>
      <c r="L23" s="369" t="s">
        <v>539</v>
      </c>
      <c r="M23" s="354" t="s">
        <v>125</v>
      </c>
      <c r="N23" s="38" t="s">
        <v>37</v>
      </c>
      <c r="O23" s="780">
        <v>44757.0</v>
      </c>
      <c r="P23" s="777" t="s">
        <v>539</v>
      </c>
      <c r="Q23" s="778" t="s">
        <v>1029</v>
      </c>
      <c r="R23" s="370" t="s">
        <v>40</v>
      </c>
      <c r="S23" s="37">
        <v>44758.0</v>
      </c>
      <c r="T23" s="777" t="s">
        <v>539</v>
      </c>
      <c r="U23" s="778" t="s">
        <v>1029</v>
      </c>
      <c r="V23" s="370" t="s">
        <v>43</v>
      </c>
      <c r="W23" s="37">
        <v>44759.0</v>
      </c>
      <c r="X23" s="369" t="s">
        <v>539</v>
      </c>
      <c r="Y23" s="354" t="s">
        <v>1029</v>
      </c>
      <c r="Z23" s="38" t="s">
        <v>44</v>
      </c>
      <c r="AA23" s="37">
        <v>44760.0</v>
      </c>
      <c r="AB23" s="369" t="s">
        <v>166</v>
      </c>
      <c r="AC23" s="354" t="s">
        <v>166</v>
      </c>
    </row>
    <row r="24">
      <c r="A24" s="35" t="s">
        <v>1112</v>
      </c>
      <c r="B24" s="38"/>
      <c r="C24" s="37"/>
      <c r="D24" s="369"/>
      <c r="E24" s="353"/>
      <c r="F24" s="38" t="s">
        <v>46</v>
      </c>
      <c r="G24" s="37">
        <v>44755.0</v>
      </c>
      <c r="H24" s="369" t="s">
        <v>475</v>
      </c>
      <c r="I24" s="354" t="s">
        <v>476</v>
      </c>
      <c r="J24" s="38"/>
      <c r="K24" s="37"/>
      <c r="L24" s="369"/>
      <c r="M24" s="353"/>
      <c r="N24" s="5"/>
      <c r="O24" s="5"/>
      <c r="P24" s="5"/>
      <c r="Q24" s="5"/>
      <c r="R24" s="5"/>
      <c r="S24" s="5"/>
      <c r="T24" s="5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68" t="s">
        <v>18</v>
      </c>
      <c r="AB25" s="369" t="s">
        <v>539</v>
      </c>
      <c r="AC25" s="354" t="s">
        <v>1029</v>
      </c>
    </row>
    <row r="27">
      <c r="D27" s="68" t="s">
        <v>1</v>
      </c>
      <c r="E27" s="68">
        <v>77.0</v>
      </c>
    </row>
    <row r="28">
      <c r="D28" s="68" t="s">
        <v>547</v>
      </c>
      <c r="E28" s="68">
        <v>63.0</v>
      </c>
    </row>
    <row r="29">
      <c r="D29" s="68" t="s">
        <v>31</v>
      </c>
      <c r="E29" s="68">
        <v>128.0</v>
      </c>
    </row>
    <row r="30">
      <c r="D30" s="68" t="s">
        <v>23</v>
      </c>
      <c r="E30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19:E19"/>
    <mergeCell ref="T19:U19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8.38"/>
    <col customWidth="1" min="3" max="3" width="5.25"/>
    <col customWidth="1" min="4" max="4" width="19.88"/>
    <col customWidth="1" min="5" max="5" width="15.75"/>
    <col customWidth="1" min="6" max="6" width="8.0"/>
    <col customWidth="1" min="7" max="7" width="5.25"/>
    <col customWidth="1" min="8" max="8" width="15.13"/>
    <col customWidth="1" min="9" max="9" width="15.75"/>
    <col customWidth="1" min="10" max="10" width="8.0"/>
    <col customWidth="1" min="11" max="11" width="5.25"/>
    <col customWidth="1" min="12" max="13" width="16.13"/>
    <col customWidth="1" min="14" max="14" width="7.38"/>
    <col customWidth="1" min="15" max="15" width="5.25"/>
    <col customWidth="1" min="16" max="17" width="15.25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6.88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44746.0</v>
      </c>
      <c r="F2" s="124"/>
      <c r="G2" s="124"/>
      <c r="H2" s="124"/>
      <c r="I2" s="351">
        <v>44747.0</v>
      </c>
      <c r="J2" s="124"/>
      <c r="K2" s="124"/>
      <c r="L2" s="124"/>
      <c r="M2" s="351">
        <v>44748.0</v>
      </c>
      <c r="N2" s="124"/>
      <c r="O2" s="124"/>
      <c r="P2" s="124"/>
      <c r="Q2" s="351">
        <v>44749.0</v>
      </c>
      <c r="R2" s="124"/>
      <c r="S2" s="124"/>
      <c r="T2" s="124"/>
      <c r="U2" s="351">
        <v>44750.0</v>
      </c>
      <c r="V2" s="124"/>
      <c r="W2" s="124"/>
      <c r="X2" s="124"/>
      <c r="Y2" s="351">
        <v>44751.0</v>
      </c>
      <c r="Z2" s="124"/>
      <c r="AA2" s="124"/>
      <c r="AB2" s="124"/>
      <c r="AC2" s="351">
        <v>44752.0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45</v>
      </c>
      <c r="B4" s="275" t="s">
        <v>19</v>
      </c>
      <c r="C4" s="37">
        <v>44746.0</v>
      </c>
      <c r="D4" s="352" t="s">
        <v>449</v>
      </c>
      <c r="E4" s="354" t="s">
        <v>450</v>
      </c>
      <c r="F4" s="275" t="s">
        <v>22</v>
      </c>
      <c r="G4" s="37">
        <v>44747.0</v>
      </c>
      <c r="H4" s="352" t="s">
        <v>1113</v>
      </c>
      <c r="I4" s="354" t="s">
        <v>450</v>
      </c>
      <c r="J4" s="275" t="s">
        <v>24</v>
      </c>
      <c r="K4" s="780">
        <v>44748.0</v>
      </c>
      <c r="L4" s="352" t="s">
        <v>1097</v>
      </c>
      <c r="M4" s="354" t="s">
        <v>450</v>
      </c>
      <c r="N4" s="275" t="s">
        <v>26</v>
      </c>
      <c r="O4" s="37">
        <v>44749.0</v>
      </c>
      <c r="P4" s="352" t="s">
        <v>451</v>
      </c>
      <c r="Q4" s="354" t="s">
        <v>452</v>
      </c>
      <c r="R4" s="275" t="s">
        <v>56</v>
      </c>
      <c r="S4" s="37">
        <v>44750.0</v>
      </c>
      <c r="T4" s="352" t="s">
        <v>1097</v>
      </c>
      <c r="U4" s="354" t="s">
        <v>1098</v>
      </c>
      <c r="V4" s="275" t="s">
        <v>57</v>
      </c>
      <c r="W4" s="37">
        <v>44751.0</v>
      </c>
      <c r="X4" s="352" t="s">
        <v>1097</v>
      </c>
      <c r="Y4" s="354" t="s">
        <v>1098</v>
      </c>
      <c r="Z4" s="275" t="s">
        <v>93</v>
      </c>
      <c r="AA4" s="37">
        <v>44752.0</v>
      </c>
      <c r="AB4" s="38" t="s">
        <v>25</v>
      </c>
      <c r="AC4" s="108" t="s">
        <v>25</v>
      </c>
    </row>
    <row r="5">
      <c r="A5" s="35" t="s">
        <v>18</v>
      </c>
      <c r="B5" s="275" t="s">
        <v>33</v>
      </c>
      <c r="C5" s="37">
        <v>44747.0</v>
      </c>
      <c r="D5" s="352" t="s">
        <v>465</v>
      </c>
      <c r="E5" s="354" t="s">
        <v>466</v>
      </c>
      <c r="F5" s="38" t="s">
        <v>46</v>
      </c>
      <c r="G5" s="37">
        <v>44748.0</v>
      </c>
      <c r="H5" s="352" t="s">
        <v>63</v>
      </c>
      <c r="I5" s="354" t="s">
        <v>63</v>
      </c>
      <c r="J5" s="38" t="s">
        <v>36</v>
      </c>
      <c r="K5" s="780">
        <v>44749.0</v>
      </c>
      <c r="L5" s="352" t="s">
        <v>539</v>
      </c>
      <c r="M5" s="354" t="s">
        <v>466</v>
      </c>
      <c r="N5" s="38" t="s">
        <v>37</v>
      </c>
      <c r="O5" s="37">
        <v>44750.0</v>
      </c>
      <c r="P5" s="352" t="s">
        <v>465</v>
      </c>
      <c r="Q5" s="354" t="s">
        <v>466</v>
      </c>
      <c r="R5" s="38" t="s">
        <v>40</v>
      </c>
      <c r="S5" s="37">
        <v>44751.0</v>
      </c>
      <c r="T5" s="352" t="s">
        <v>1114</v>
      </c>
      <c r="U5" s="353" t="s">
        <v>1115</v>
      </c>
      <c r="V5" s="38" t="s">
        <v>43</v>
      </c>
      <c r="W5" s="37">
        <v>44752.0</v>
      </c>
      <c r="X5" s="369" t="s">
        <v>573</v>
      </c>
      <c r="Y5" s="354" t="s">
        <v>1076</v>
      </c>
      <c r="Z5" s="38" t="s">
        <v>44</v>
      </c>
      <c r="AA5" s="37">
        <v>44753.0</v>
      </c>
      <c r="AB5" s="38" t="s">
        <v>25</v>
      </c>
      <c r="AC5" s="108" t="s">
        <v>25</v>
      </c>
    </row>
    <row r="6">
      <c r="A6" s="116" t="s">
        <v>1112</v>
      </c>
      <c r="B6" s="101"/>
      <c r="C6" s="101"/>
      <c r="D6" s="124"/>
      <c r="E6" s="124"/>
      <c r="F6" s="38" t="s">
        <v>46</v>
      </c>
      <c r="G6" s="37">
        <v>44748.0</v>
      </c>
      <c r="H6" s="352" t="s">
        <v>1116</v>
      </c>
      <c r="I6" s="124"/>
      <c r="J6" s="124"/>
      <c r="K6" s="124"/>
      <c r="L6" s="7"/>
      <c r="M6" s="124"/>
      <c r="N6" s="38" t="s">
        <v>37</v>
      </c>
      <c r="O6" s="37">
        <v>44750.0</v>
      </c>
      <c r="P6" s="352" t="s">
        <v>474</v>
      </c>
      <c r="Q6" s="354" t="s">
        <v>473</v>
      </c>
      <c r="R6" s="38" t="s">
        <v>40</v>
      </c>
      <c r="S6" s="37">
        <v>44751.0</v>
      </c>
      <c r="T6" s="352" t="s">
        <v>1117</v>
      </c>
      <c r="U6" s="353" t="s">
        <v>1118</v>
      </c>
      <c r="V6" s="38" t="s">
        <v>43</v>
      </c>
      <c r="W6" s="37">
        <v>44752.0</v>
      </c>
      <c r="X6" s="369" t="s">
        <v>1119</v>
      </c>
      <c r="Y6" s="354" t="s">
        <v>1120</v>
      </c>
      <c r="Z6" s="124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7"/>
      <c r="B8" s="350"/>
      <c r="C8" s="350"/>
      <c r="D8" s="124"/>
      <c r="E8" s="351">
        <v>44746.0</v>
      </c>
      <c r="F8" s="124"/>
      <c r="G8" s="124"/>
      <c r="H8" s="124"/>
      <c r="I8" s="351">
        <v>44747.0</v>
      </c>
      <c r="J8" s="124"/>
      <c r="K8" s="124"/>
      <c r="L8" s="124"/>
      <c r="M8" s="351">
        <v>44748.0</v>
      </c>
      <c r="N8" s="124"/>
      <c r="O8" s="124"/>
      <c r="P8" s="124"/>
      <c r="Q8" s="351">
        <v>44749.0</v>
      </c>
      <c r="R8" s="124"/>
      <c r="S8" s="124"/>
      <c r="T8" s="124"/>
      <c r="U8" s="351">
        <v>44750.0</v>
      </c>
      <c r="V8" s="124"/>
      <c r="W8" s="124"/>
      <c r="X8" s="124"/>
      <c r="Y8" s="351">
        <v>44751.0</v>
      </c>
      <c r="Z8" s="124"/>
      <c r="AA8" s="124"/>
      <c r="AB8" s="124"/>
      <c r="AC8" s="351">
        <v>44752.0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52</v>
      </c>
      <c r="B10" s="275" t="s">
        <v>33</v>
      </c>
      <c r="C10" s="37">
        <v>44747.0</v>
      </c>
      <c r="D10" s="38" t="s">
        <v>25</v>
      </c>
      <c r="E10" s="108" t="s">
        <v>25</v>
      </c>
      <c r="F10" s="275" t="s">
        <v>46</v>
      </c>
      <c r="G10" s="37">
        <v>44748.0</v>
      </c>
      <c r="H10" s="38" t="s">
        <v>1084</v>
      </c>
      <c r="I10" s="108" t="s">
        <v>1085</v>
      </c>
      <c r="J10" s="38" t="s">
        <v>36</v>
      </c>
      <c r="K10" s="37">
        <v>44749.0</v>
      </c>
      <c r="L10" s="38" t="s">
        <v>1084</v>
      </c>
      <c r="M10" s="108" t="s">
        <v>1085</v>
      </c>
      <c r="N10" s="38" t="s">
        <v>37</v>
      </c>
      <c r="O10" s="37">
        <v>44750.0</v>
      </c>
      <c r="P10" s="38" t="s">
        <v>1121</v>
      </c>
      <c r="Q10" s="108" t="s">
        <v>1122</v>
      </c>
      <c r="R10" s="38" t="s">
        <v>40</v>
      </c>
      <c r="S10" s="37">
        <v>44750.0</v>
      </c>
      <c r="T10" s="38" t="s">
        <v>1123</v>
      </c>
      <c r="U10" s="108" t="s">
        <v>1124</v>
      </c>
      <c r="V10" s="38" t="s">
        <v>57</v>
      </c>
      <c r="W10" s="37">
        <v>44751.0</v>
      </c>
      <c r="X10" s="38" t="s">
        <v>1113</v>
      </c>
      <c r="Y10" s="108" t="s">
        <v>1125</v>
      </c>
      <c r="Z10" s="275" t="s">
        <v>44</v>
      </c>
      <c r="AA10" s="37">
        <v>44753.0</v>
      </c>
      <c r="AB10" s="773" t="s">
        <v>1095</v>
      </c>
      <c r="AC10" s="774" t="s">
        <v>1096</v>
      </c>
    </row>
    <row r="11">
      <c r="A11" s="35" t="s">
        <v>1112</v>
      </c>
      <c r="B11" s="275" t="s">
        <v>33</v>
      </c>
      <c r="C11" s="37">
        <v>44747.0</v>
      </c>
      <c r="D11" s="38" t="s">
        <v>1106</v>
      </c>
      <c r="E11" s="108" t="s">
        <v>1107</v>
      </c>
      <c r="F11" s="786"/>
      <c r="G11" s="786"/>
      <c r="H11" s="786"/>
      <c r="I11" s="124"/>
      <c r="J11" s="786"/>
      <c r="K11" s="786"/>
      <c r="L11" s="7"/>
      <c r="M11" s="124"/>
      <c r="N11" s="782"/>
      <c r="O11" s="782"/>
      <c r="P11" s="782"/>
      <c r="Q11" s="782"/>
      <c r="R11" s="38" t="s">
        <v>40</v>
      </c>
      <c r="S11" s="37">
        <v>44751.0</v>
      </c>
      <c r="T11" s="773" t="s">
        <v>1126</v>
      </c>
      <c r="U11" s="774" t="s">
        <v>1127</v>
      </c>
      <c r="V11" s="38" t="s">
        <v>43</v>
      </c>
      <c r="W11" s="37">
        <v>44752.0</v>
      </c>
      <c r="X11" s="773" t="s">
        <v>1116</v>
      </c>
      <c r="Y11" s="774" t="s">
        <v>1128</v>
      </c>
      <c r="Z11" s="782"/>
      <c r="AA11" s="782"/>
      <c r="AB11" s="5"/>
      <c r="AC11" s="124"/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60"/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7"/>
      <c r="B13" s="350"/>
      <c r="C13" s="350"/>
      <c r="D13" s="124"/>
      <c r="E13" s="351">
        <v>44746.0</v>
      </c>
      <c r="F13" s="124"/>
      <c r="G13" s="124"/>
      <c r="H13" s="124"/>
      <c r="I13" s="351">
        <v>44747.0</v>
      </c>
      <c r="J13" s="124"/>
      <c r="K13" s="124"/>
      <c r="L13" s="124"/>
      <c r="M13" s="351">
        <v>44748.0</v>
      </c>
      <c r="N13" s="124"/>
      <c r="O13" s="124"/>
      <c r="P13" s="124"/>
      <c r="Q13" s="351">
        <v>44749.0</v>
      </c>
      <c r="R13" s="124"/>
      <c r="S13" s="124"/>
      <c r="T13" s="124"/>
      <c r="U13" s="351">
        <v>44750.0</v>
      </c>
      <c r="V13" s="124"/>
      <c r="W13" s="124"/>
      <c r="X13" s="124"/>
      <c r="Y13" s="351">
        <v>44751.0</v>
      </c>
      <c r="Z13" s="124"/>
      <c r="AA13" s="124"/>
      <c r="AB13" s="124"/>
      <c r="AC13" s="351">
        <v>44752.0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502</v>
      </c>
      <c r="B15" s="41" t="s">
        <v>1053</v>
      </c>
      <c r="C15" s="37">
        <v>44746.0</v>
      </c>
      <c r="D15" s="38" t="s">
        <v>1080</v>
      </c>
      <c r="E15" s="108" t="s">
        <v>1081</v>
      </c>
      <c r="F15" s="38" t="s">
        <v>22</v>
      </c>
      <c r="G15" s="37">
        <v>44747.0</v>
      </c>
      <c r="H15" s="38" t="s">
        <v>1080</v>
      </c>
      <c r="I15" s="108" t="s">
        <v>1081</v>
      </c>
      <c r="J15" s="38" t="s">
        <v>24</v>
      </c>
      <c r="K15" s="37">
        <v>44748.0</v>
      </c>
      <c r="L15" s="38" t="s">
        <v>25</v>
      </c>
      <c r="M15" s="108" t="s">
        <v>25</v>
      </c>
      <c r="N15" s="38" t="s">
        <v>26</v>
      </c>
      <c r="O15" s="37">
        <v>44749.0</v>
      </c>
      <c r="P15" s="38" t="s">
        <v>1080</v>
      </c>
      <c r="Q15" s="108" t="s">
        <v>1081</v>
      </c>
      <c r="R15" s="38" t="s">
        <v>56</v>
      </c>
      <c r="S15" s="37">
        <v>44750.0</v>
      </c>
      <c r="T15" s="38" t="s">
        <v>479</v>
      </c>
      <c r="U15" s="108" t="s">
        <v>480</v>
      </c>
      <c r="V15" s="38" t="s">
        <v>57</v>
      </c>
      <c r="W15" s="37">
        <v>44751.0</v>
      </c>
      <c r="X15" s="38" t="s">
        <v>479</v>
      </c>
      <c r="Y15" s="108" t="s">
        <v>480</v>
      </c>
      <c r="Z15" s="275" t="s">
        <v>93</v>
      </c>
      <c r="AA15" s="37">
        <v>44752.0</v>
      </c>
      <c r="AB15" s="38" t="s">
        <v>525</v>
      </c>
      <c r="AC15" s="108" t="s">
        <v>526</v>
      </c>
    </row>
    <row r="16">
      <c r="A16" s="35" t="s">
        <v>508</v>
      </c>
      <c r="B16" s="41" t="s">
        <v>33</v>
      </c>
      <c r="C16" s="37">
        <v>44747.0</v>
      </c>
      <c r="D16" s="38" t="s">
        <v>47</v>
      </c>
      <c r="E16" s="108" t="s">
        <v>318</v>
      </c>
      <c r="F16" s="38" t="s">
        <v>46</v>
      </c>
      <c r="G16" s="37">
        <v>44748.0</v>
      </c>
      <c r="H16" s="38" t="s">
        <v>25</v>
      </c>
      <c r="I16" s="108" t="s">
        <v>25</v>
      </c>
      <c r="J16" s="38" t="s">
        <v>36</v>
      </c>
      <c r="K16" s="37">
        <v>44749.0</v>
      </c>
      <c r="L16" s="38" t="s">
        <v>112</v>
      </c>
      <c r="M16" s="108" t="s">
        <v>71</v>
      </c>
      <c r="N16" s="38" t="s">
        <v>37</v>
      </c>
      <c r="O16" s="37">
        <v>44750.0</v>
      </c>
      <c r="P16" s="38" t="s">
        <v>112</v>
      </c>
      <c r="Q16" s="108" t="s">
        <v>71</v>
      </c>
      <c r="R16" s="38" t="s">
        <v>40</v>
      </c>
      <c r="S16" s="37">
        <v>44751.0</v>
      </c>
      <c r="T16" s="38" t="s">
        <v>47</v>
      </c>
      <c r="U16" s="108" t="s">
        <v>318</v>
      </c>
      <c r="V16" s="38" t="s">
        <v>43</v>
      </c>
      <c r="W16" s="37">
        <v>44752.0</v>
      </c>
      <c r="X16" s="38" t="s">
        <v>47</v>
      </c>
      <c r="Y16" s="108" t="s">
        <v>318</v>
      </c>
      <c r="Z16" s="38" t="s">
        <v>44</v>
      </c>
      <c r="AA16" s="37">
        <v>44753.0</v>
      </c>
      <c r="AB16" s="38" t="s">
        <v>128</v>
      </c>
      <c r="AC16" s="108" t="s">
        <v>202</v>
      </c>
    </row>
    <row r="17">
      <c r="A17" s="783" t="s">
        <v>403</v>
      </c>
      <c r="B17" s="41" t="s">
        <v>33</v>
      </c>
      <c r="C17" s="37">
        <v>44747.0</v>
      </c>
      <c r="D17" s="38" t="s">
        <v>25</v>
      </c>
      <c r="E17" s="108" t="s">
        <v>25</v>
      </c>
      <c r="F17" s="38" t="s">
        <v>46</v>
      </c>
      <c r="G17" s="37">
        <v>44748.0</v>
      </c>
      <c r="H17" s="38" t="s">
        <v>47</v>
      </c>
      <c r="I17" s="108" t="s">
        <v>318</v>
      </c>
      <c r="J17" s="38" t="s">
        <v>36</v>
      </c>
      <c r="K17" s="37">
        <v>44749.0</v>
      </c>
      <c r="L17" s="38" t="s">
        <v>201</v>
      </c>
      <c r="M17" s="108" t="s">
        <v>535</v>
      </c>
      <c r="N17" s="38" t="s">
        <v>37</v>
      </c>
      <c r="O17" s="37">
        <v>44750.0</v>
      </c>
      <c r="P17" s="38" t="s">
        <v>47</v>
      </c>
      <c r="Q17" s="108" t="s">
        <v>318</v>
      </c>
      <c r="R17" s="38" t="s">
        <v>40</v>
      </c>
      <c r="S17" s="37">
        <v>44751.0</v>
      </c>
      <c r="T17" s="38" t="s">
        <v>281</v>
      </c>
      <c r="U17" s="108" t="s">
        <v>101</v>
      </c>
      <c r="V17" s="38" t="s">
        <v>43</v>
      </c>
      <c r="W17" s="37">
        <v>44752.0</v>
      </c>
      <c r="X17" s="38" t="s">
        <v>281</v>
      </c>
      <c r="Y17" s="108" t="s">
        <v>101</v>
      </c>
      <c r="Z17" s="38" t="s">
        <v>44</v>
      </c>
      <c r="AA17" s="37">
        <v>44753.0</v>
      </c>
      <c r="AB17" s="38" t="s">
        <v>25</v>
      </c>
      <c r="AC17" s="108" t="s">
        <v>25</v>
      </c>
    </row>
    <row r="18">
      <c r="A18" s="772" t="s">
        <v>1112</v>
      </c>
      <c r="B18" s="41"/>
      <c r="C18" s="37"/>
      <c r="D18" s="38"/>
      <c r="E18" s="373"/>
      <c r="F18" s="38"/>
      <c r="G18" s="37"/>
      <c r="H18" s="38"/>
      <c r="I18" s="38"/>
      <c r="J18" s="38" t="s">
        <v>24</v>
      </c>
      <c r="K18" s="37">
        <v>44748.0</v>
      </c>
      <c r="L18" s="38" t="s">
        <v>1080</v>
      </c>
      <c r="M18" s="108" t="s">
        <v>1081</v>
      </c>
      <c r="N18" s="38"/>
      <c r="O18" s="37"/>
      <c r="P18" s="38"/>
      <c r="Q18" s="38"/>
      <c r="R18" s="784"/>
      <c r="S18" s="784"/>
      <c r="T18" s="784"/>
      <c r="U18" s="785"/>
      <c r="V18" s="38" t="s">
        <v>43</v>
      </c>
      <c r="W18" s="37">
        <v>44752.0</v>
      </c>
      <c r="X18" s="38" t="s">
        <v>426</v>
      </c>
      <c r="Y18" s="38" t="s">
        <v>425</v>
      </c>
      <c r="Z18" s="784"/>
      <c r="AA18" s="784"/>
      <c r="AB18" s="784"/>
      <c r="AC18" s="785"/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7"/>
      <c r="B20" s="350"/>
      <c r="C20" s="350"/>
      <c r="D20" s="124"/>
      <c r="E20" s="351">
        <v>44746.0</v>
      </c>
      <c r="F20" s="124"/>
      <c r="G20" s="124"/>
      <c r="H20" s="124"/>
      <c r="I20" s="351">
        <v>44747.0</v>
      </c>
      <c r="J20" s="124"/>
      <c r="K20" s="124"/>
      <c r="L20" s="124"/>
      <c r="M20" s="351">
        <v>44748.0</v>
      </c>
      <c r="N20" s="124"/>
      <c r="O20" s="124"/>
      <c r="P20" s="124"/>
      <c r="Q20" s="351">
        <v>44749.0</v>
      </c>
      <c r="R20" s="124"/>
      <c r="S20" s="124"/>
      <c r="T20" s="124"/>
      <c r="U20" s="351">
        <v>44750.0</v>
      </c>
      <c r="V20" s="124"/>
      <c r="W20" s="124"/>
      <c r="X20" s="124"/>
      <c r="Y20" s="351">
        <v>44751.0</v>
      </c>
      <c r="Z20" s="124"/>
      <c r="AA20" s="124"/>
      <c r="AB20" s="124"/>
      <c r="AC20" s="351">
        <v>44752.0</v>
      </c>
    </row>
    <row r="21">
      <c r="A21" s="107"/>
      <c r="B21" s="26"/>
      <c r="C21" s="26"/>
      <c r="D21" s="26" t="s">
        <v>2</v>
      </c>
      <c r="E21" s="26" t="s">
        <v>3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38" t="s">
        <v>536</v>
      </c>
      <c r="C22" s="37">
        <v>44747.0</v>
      </c>
      <c r="D22" s="369" t="s">
        <v>537</v>
      </c>
      <c r="E22" s="354" t="s">
        <v>538</v>
      </c>
      <c r="F22" s="369" t="s">
        <v>131</v>
      </c>
      <c r="G22" s="37">
        <v>44748.0</v>
      </c>
      <c r="H22" s="38" t="s">
        <v>25</v>
      </c>
      <c r="I22" s="108" t="s">
        <v>25</v>
      </c>
      <c r="J22" s="369" t="s">
        <v>64</v>
      </c>
      <c r="K22" s="37">
        <v>44749.0</v>
      </c>
      <c r="L22" s="719" t="s">
        <v>539</v>
      </c>
      <c r="M22" s="354" t="s">
        <v>1029</v>
      </c>
      <c r="N22" s="369" t="s">
        <v>67</v>
      </c>
      <c r="O22" s="37">
        <v>44750.0</v>
      </c>
      <c r="P22" s="369" t="s">
        <v>537</v>
      </c>
      <c r="Q22" s="354" t="s">
        <v>538</v>
      </c>
      <c r="R22" s="369" t="s">
        <v>78</v>
      </c>
      <c r="S22" s="37">
        <v>44751.0</v>
      </c>
      <c r="T22" s="369" t="s">
        <v>537</v>
      </c>
      <c r="U22" s="354" t="s">
        <v>538</v>
      </c>
      <c r="V22" s="369" t="s">
        <v>79</v>
      </c>
      <c r="W22" s="37">
        <v>44752.0</v>
      </c>
      <c r="X22" s="369" t="s">
        <v>537</v>
      </c>
      <c r="Y22" s="354" t="s">
        <v>538</v>
      </c>
      <c r="Z22" s="369" t="s">
        <v>27</v>
      </c>
      <c r="AA22" s="37">
        <v>44753.0</v>
      </c>
      <c r="AB22" s="369" t="s">
        <v>537</v>
      </c>
      <c r="AC22" s="354" t="s">
        <v>538</v>
      </c>
    </row>
    <row r="23">
      <c r="A23" s="35" t="s">
        <v>501</v>
      </c>
      <c r="B23" s="275" t="s">
        <v>33</v>
      </c>
      <c r="C23" s="37">
        <v>44747.0</v>
      </c>
      <c r="D23" s="369" t="s">
        <v>539</v>
      </c>
      <c r="E23" s="354" t="s">
        <v>125</v>
      </c>
      <c r="F23" s="38" t="s">
        <v>46</v>
      </c>
      <c r="G23" s="37">
        <v>44748.0</v>
      </c>
      <c r="H23" s="719" t="s">
        <v>539</v>
      </c>
      <c r="I23" s="354" t="s">
        <v>1029</v>
      </c>
      <c r="J23" s="38" t="s">
        <v>36</v>
      </c>
      <c r="K23" s="37">
        <v>44749.0</v>
      </c>
      <c r="L23" s="38" t="s">
        <v>25</v>
      </c>
      <c r="M23" s="108" t="s">
        <v>25</v>
      </c>
      <c r="N23" s="38" t="s">
        <v>37</v>
      </c>
      <c r="O23" s="37">
        <v>44750.0</v>
      </c>
      <c r="P23" s="777" t="s">
        <v>539</v>
      </c>
      <c r="Q23" s="778" t="s">
        <v>1029</v>
      </c>
      <c r="R23" s="370" t="s">
        <v>40</v>
      </c>
      <c r="S23" s="37">
        <v>44751.0</v>
      </c>
      <c r="T23" s="777" t="s">
        <v>539</v>
      </c>
      <c r="U23" s="778" t="s">
        <v>1029</v>
      </c>
      <c r="V23" s="370" t="s">
        <v>43</v>
      </c>
      <c r="W23" s="37">
        <v>44752.0</v>
      </c>
      <c r="X23" s="369" t="s">
        <v>539</v>
      </c>
      <c r="Y23" s="354" t="s">
        <v>1029</v>
      </c>
      <c r="Z23" s="38" t="s">
        <v>44</v>
      </c>
      <c r="AA23" s="37">
        <v>44753.0</v>
      </c>
      <c r="AB23" s="369" t="s">
        <v>539</v>
      </c>
      <c r="AC23" s="354" t="s">
        <v>1029</v>
      </c>
    </row>
    <row r="24">
      <c r="A24" s="35" t="s">
        <v>1112</v>
      </c>
      <c r="B24" s="38"/>
      <c r="C24" s="37"/>
      <c r="D24" s="369"/>
      <c r="E24" s="353"/>
      <c r="F24" s="38" t="s">
        <v>46</v>
      </c>
      <c r="G24" s="37">
        <v>44748.0</v>
      </c>
      <c r="H24" s="369" t="s">
        <v>537</v>
      </c>
      <c r="I24" s="354" t="s">
        <v>538</v>
      </c>
      <c r="J24" s="38"/>
      <c r="K24" s="37"/>
      <c r="L24" s="369"/>
      <c r="M24" s="353"/>
      <c r="N24" s="5"/>
      <c r="O24" s="5"/>
      <c r="P24" s="5"/>
      <c r="Q24" s="5"/>
      <c r="R24" s="5"/>
      <c r="S24" s="5"/>
      <c r="T24" s="5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35" t="s">
        <v>18</v>
      </c>
      <c r="B25" s="38"/>
      <c r="C25" s="37"/>
      <c r="D25" s="369"/>
      <c r="E25" s="353"/>
      <c r="F25" s="38"/>
      <c r="G25" s="37"/>
      <c r="H25" s="369"/>
      <c r="I25" s="353"/>
      <c r="J25" s="38" t="s">
        <v>36</v>
      </c>
      <c r="K25" s="37">
        <v>44749.0</v>
      </c>
      <c r="L25" s="369" t="s">
        <v>537</v>
      </c>
      <c r="M25" s="354" t="s">
        <v>538</v>
      </c>
    </row>
    <row r="29">
      <c r="D29" s="68" t="s">
        <v>1</v>
      </c>
      <c r="E29" s="68">
        <v>77.0</v>
      </c>
    </row>
    <row r="30">
      <c r="D30" s="68" t="s">
        <v>547</v>
      </c>
      <c r="E30" s="68">
        <v>62.0</v>
      </c>
    </row>
    <row r="31">
      <c r="D31" s="68" t="s">
        <v>31</v>
      </c>
      <c r="E31" s="68">
        <v>136.5</v>
      </c>
    </row>
    <row r="32">
      <c r="D32" s="68" t="s">
        <v>23</v>
      </c>
      <c r="E32" s="68">
        <v>73.5</v>
      </c>
    </row>
  </sheetData>
  <mergeCells count="8">
    <mergeCell ref="D1:E1"/>
    <mergeCell ref="T1:U1"/>
    <mergeCell ref="D7:E7"/>
    <mergeCell ref="T7:U7"/>
    <mergeCell ref="D12:E12"/>
    <mergeCell ref="T12:U12"/>
    <mergeCell ref="D19:E19"/>
    <mergeCell ref="T19:U19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outlinePr summaryBelow="0" summaryRight="0"/>
  </sheetPr>
  <sheetViews>
    <sheetView workbookViewId="0"/>
  </sheetViews>
  <sheetFormatPr customHeight="1" defaultColWidth="12.63" defaultRowHeight="15.75"/>
  <cols>
    <col customWidth="1" min="1" max="1" width="9.25"/>
    <col customWidth="1" min="2" max="2" width="8.38"/>
    <col customWidth="1" min="3" max="3" width="5.25"/>
    <col customWidth="1" min="4" max="4" width="17.25"/>
    <col customWidth="1" min="5" max="5" width="15.38"/>
    <col customWidth="1" min="6" max="6" width="8.38"/>
    <col customWidth="1" min="7" max="7" width="5.25"/>
    <col customWidth="1" min="8" max="9" width="15.5"/>
    <col customWidth="1" min="10" max="10" width="8.0"/>
    <col customWidth="1" min="11" max="11" width="5.25"/>
    <col customWidth="1" min="12" max="12" width="15.38"/>
    <col customWidth="1" min="13" max="13" width="16.13"/>
    <col customWidth="1" min="14" max="14" width="7.38"/>
    <col customWidth="1" min="15" max="15" width="5.25"/>
    <col customWidth="1" min="16" max="16" width="17.75"/>
    <col customWidth="1" min="17" max="17" width="18.0"/>
    <col customWidth="1" min="18" max="18" width="7.63"/>
    <col customWidth="1" min="19" max="19" width="5.25"/>
    <col customWidth="1" min="20" max="20" width="19.88"/>
    <col customWidth="1" min="21" max="21" width="15.13"/>
    <col customWidth="1" min="22" max="22" width="8.0"/>
    <col customWidth="1" min="23" max="23" width="5.25"/>
    <col customWidth="1" min="24" max="25" width="15.13"/>
    <col customWidth="1" min="26" max="26" width="8.38"/>
    <col customWidth="1" min="27" max="27" width="5.25"/>
    <col customWidth="1" min="28" max="29" width="16.13"/>
  </cols>
  <sheetData>
    <row r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44739.0</v>
      </c>
      <c r="F2" s="124"/>
      <c r="G2" s="124"/>
      <c r="H2" s="124"/>
      <c r="I2" s="351">
        <v>44740.0</v>
      </c>
      <c r="J2" s="124"/>
      <c r="K2" s="124"/>
      <c r="L2" s="124"/>
      <c r="M2" s="787">
        <v>44741.0</v>
      </c>
      <c r="N2" s="124"/>
      <c r="O2" s="124"/>
      <c r="P2" s="124"/>
      <c r="Q2" s="351">
        <v>44742.0</v>
      </c>
      <c r="R2" s="124"/>
      <c r="S2" s="124"/>
      <c r="T2" s="124"/>
      <c r="U2" s="351">
        <v>44743.0</v>
      </c>
      <c r="V2" s="124"/>
      <c r="W2" s="124"/>
      <c r="X2" s="124"/>
      <c r="Y2" s="351">
        <v>44744.0</v>
      </c>
      <c r="Z2" s="124"/>
      <c r="AA2" s="124"/>
      <c r="AB2" s="124"/>
      <c r="AC2" s="351">
        <v>44745.0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</row>
    <row r="4">
      <c r="A4" s="35" t="s">
        <v>18</v>
      </c>
      <c r="B4" s="275" t="s">
        <v>33</v>
      </c>
      <c r="C4" s="37">
        <v>44740.0</v>
      </c>
      <c r="D4" s="352" t="s">
        <v>23</v>
      </c>
      <c r="E4" s="788" t="s">
        <v>23</v>
      </c>
      <c r="F4" s="275" t="s">
        <v>22</v>
      </c>
      <c r="G4" s="37">
        <v>44740.0</v>
      </c>
      <c r="H4" s="352" t="s">
        <v>1129</v>
      </c>
      <c r="I4" s="354" t="s">
        <v>450</v>
      </c>
      <c r="J4" s="275" t="s">
        <v>24</v>
      </c>
      <c r="K4" s="146">
        <v>44741.0</v>
      </c>
      <c r="L4" s="352" t="s">
        <v>1036</v>
      </c>
      <c r="M4" s="354" t="s">
        <v>1037</v>
      </c>
      <c r="N4" s="363" t="s">
        <v>26</v>
      </c>
      <c r="O4" s="37">
        <v>44742.0</v>
      </c>
      <c r="P4" s="352" t="s">
        <v>63</v>
      </c>
      <c r="Q4" s="353" t="s">
        <v>63</v>
      </c>
      <c r="R4" s="275" t="s">
        <v>56</v>
      </c>
      <c r="S4" s="37">
        <v>44743.0</v>
      </c>
      <c r="T4" s="352" t="s">
        <v>1097</v>
      </c>
      <c r="U4" s="354" t="s">
        <v>1098</v>
      </c>
      <c r="V4" s="275" t="s">
        <v>57</v>
      </c>
      <c r="W4" s="37">
        <v>44744.0</v>
      </c>
      <c r="X4" s="352" t="s">
        <v>1097</v>
      </c>
      <c r="Y4" s="354" t="s">
        <v>1098</v>
      </c>
      <c r="Z4" s="275" t="s">
        <v>93</v>
      </c>
      <c r="AA4" s="37">
        <v>44745.0</v>
      </c>
      <c r="AB4" s="38" t="s">
        <v>25</v>
      </c>
      <c r="AC4" s="108" t="s">
        <v>25</v>
      </c>
    </row>
    <row r="5">
      <c r="A5" s="35" t="s">
        <v>45</v>
      </c>
      <c r="B5" s="275" t="s">
        <v>19</v>
      </c>
      <c r="C5" s="37">
        <v>44739.0</v>
      </c>
      <c r="D5" s="352" t="s">
        <v>1099</v>
      </c>
      <c r="E5" s="788" t="s">
        <v>1100</v>
      </c>
      <c r="F5" s="38" t="s">
        <v>46</v>
      </c>
      <c r="G5" s="37">
        <v>44741.0</v>
      </c>
      <c r="H5" s="352" t="s">
        <v>465</v>
      </c>
      <c r="I5" s="354" t="s">
        <v>466</v>
      </c>
      <c r="J5" s="38" t="s">
        <v>36</v>
      </c>
      <c r="K5" s="146">
        <v>44742.0</v>
      </c>
      <c r="L5" s="352" t="s">
        <v>1121</v>
      </c>
      <c r="M5" s="354" t="s">
        <v>1122</v>
      </c>
      <c r="N5" s="38" t="s">
        <v>37</v>
      </c>
      <c r="O5" s="37">
        <v>44743.0</v>
      </c>
      <c r="P5" s="352" t="s">
        <v>1099</v>
      </c>
      <c r="Q5" s="354" t="s">
        <v>1100</v>
      </c>
      <c r="R5" s="38" t="s">
        <v>40</v>
      </c>
      <c r="S5" s="37">
        <v>44744.0</v>
      </c>
      <c r="T5" s="352" t="s">
        <v>1101</v>
      </c>
      <c r="U5" s="353" t="s">
        <v>1102</v>
      </c>
      <c r="V5" s="38" t="s">
        <v>43</v>
      </c>
      <c r="W5" s="37">
        <v>44745.0</v>
      </c>
      <c r="X5" s="369" t="s">
        <v>1101</v>
      </c>
      <c r="Y5" s="354" t="s">
        <v>1102</v>
      </c>
      <c r="Z5" s="38" t="s">
        <v>44</v>
      </c>
      <c r="AA5" s="37">
        <v>44746.0</v>
      </c>
      <c r="AB5" s="38" t="s">
        <v>25</v>
      </c>
      <c r="AC5" s="108" t="s">
        <v>25</v>
      </c>
    </row>
    <row r="6">
      <c r="A6" s="100"/>
      <c r="B6" s="101"/>
      <c r="C6" s="101"/>
      <c r="D6" s="124"/>
      <c r="E6" s="124"/>
      <c r="F6" s="124"/>
      <c r="G6" s="124"/>
      <c r="H6" s="124"/>
      <c r="I6" s="124"/>
      <c r="J6" s="124"/>
      <c r="K6" s="124"/>
      <c r="L6" s="7"/>
      <c r="M6" s="124"/>
      <c r="N6" s="124"/>
      <c r="O6" s="124"/>
      <c r="P6" s="124"/>
      <c r="Q6" s="124"/>
      <c r="R6" s="124"/>
      <c r="S6" s="124"/>
      <c r="T6" s="7"/>
      <c r="U6" s="124"/>
      <c r="V6" s="124"/>
      <c r="W6" s="124"/>
      <c r="X6" s="7"/>
      <c r="Y6" s="124"/>
      <c r="Z6" s="124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100"/>
      <c r="B8" s="101"/>
      <c r="C8" s="101"/>
      <c r="D8" s="789"/>
      <c r="E8" s="351">
        <v>44739.0</v>
      </c>
      <c r="F8" s="124"/>
      <c r="G8" s="124"/>
      <c r="H8" s="124"/>
      <c r="I8" s="351">
        <v>44740.0</v>
      </c>
      <c r="J8" s="124"/>
      <c r="K8" s="124"/>
      <c r="L8" s="360"/>
      <c r="M8" s="787">
        <v>44741.0</v>
      </c>
      <c r="N8" s="360"/>
      <c r="O8" s="360"/>
      <c r="P8" s="360"/>
      <c r="Q8" s="351">
        <v>44742.0</v>
      </c>
      <c r="R8" s="360"/>
      <c r="S8" s="360"/>
      <c r="T8" s="360"/>
      <c r="U8" s="351">
        <v>44743.0</v>
      </c>
      <c r="V8" s="360"/>
      <c r="W8" s="360"/>
      <c r="X8" s="360"/>
      <c r="Y8" s="351">
        <v>44744.0</v>
      </c>
      <c r="Z8" s="360"/>
      <c r="AA8" s="360"/>
      <c r="AB8" s="360"/>
      <c r="AC8" s="351">
        <v>44745.0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</row>
    <row r="10">
      <c r="A10" s="35" t="s">
        <v>1112</v>
      </c>
      <c r="B10" s="275" t="s">
        <v>33</v>
      </c>
      <c r="C10" s="37">
        <v>44740.0</v>
      </c>
      <c r="D10" s="38" t="s">
        <v>1084</v>
      </c>
      <c r="E10" s="108" t="s">
        <v>1085</v>
      </c>
      <c r="F10" s="275" t="s">
        <v>46</v>
      </c>
      <c r="G10" s="37">
        <v>44741.0</v>
      </c>
      <c r="H10" s="38" t="s">
        <v>1084</v>
      </c>
      <c r="I10" s="108" t="s">
        <v>1085</v>
      </c>
      <c r="J10" s="38" t="s">
        <v>36</v>
      </c>
      <c r="K10" s="146">
        <v>44742.0</v>
      </c>
      <c r="L10" s="38" t="s">
        <v>1084</v>
      </c>
      <c r="M10" s="108" t="s">
        <v>1085</v>
      </c>
      <c r="N10" s="38" t="s">
        <v>37</v>
      </c>
      <c r="O10" s="37">
        <v>44743.0</v>
      </c>
      <c r="P10" s="38" t="s">
        <v>1084</v>
      </c>
      <c r="Q10" s="108" t="s">
        <v>1085</v>
      </c>
      <c r="R10" s="38" t="s">
        <v>56</v>
      </c>
      <c r="S10" s="37">
        <v>44743.0</v>
      </c>
      <c r="T10" s="38" t="s">
        <v>449</v>
      </c>
      <c r="U10" s="108" t="s">
        <v>450</v>
      </c>
      <c r="V10" s="38" t="s">
        <v>43</v>
      </c>
      <c r="W10" s="37">
        <v>44745.0</v>
      </c>
      <c r="X10" s="773" t="s">
        <v>483</v>
      </c>
      <c r="Y10" s="774" t="s">
        <v>484</v>
      </c>
      <c r="Z10" s="275" t="s">
        <v>44</v>
      </c>
      <c r="AA10" s="37">
        <v>44746.0</v>
      </c>
      <c r="AB10" s="773" t="s">
        <v>1106</v>
      </c>
      <c r="AC10" s="774" t="s">
        <v>1130</v>
      </c>
    </row>
    <row r="11">
      <c r="A11" s="35" t="s">
        <v>52</v>
      </c>
      <c r="B11" s="275"/>
      <c r="C11" s="37"/>
      <c r="D11" s="352"/>
      <c r="E11" s="108"/>
      <c r="F11" s="786"/>
      <c r="G11" s="786"/>
      <c r="H11" s="786"/>
      <c r="I11" s="124"/>
      <c r="J11" s="786"/>
      <c r="K11" s="786"/>
      <c r="L11" s="7"/>
      <c r="M11" s="124"/>
      <c r="N11" s="782"/>
      <c r="O11" s="782"/>
      <c r="P11" s="782"/>
      <c r="Q11" s="782"/>
      <c r="R11" s="38" t="s">
        <v>40</v>
      </c>
      <c r="S11" s="37">
        <v>44744.0</v>
      </c>
      <c r="T11" s="773" t="s">
        <v>483</v>
      </c>
      <c r="U11" s="774" t="s">
        <v>484</v>
      </c>
      <c r="V11" s="38" t="s">
        <v>57</v>
      </c>
      <c r="W11" s="37">
        <v>44744.0</v>
      </c>
      <c r="X11" s="38" t="s">
        <v>449</v>
      </c>
      <c r="Y11" s="108" t="s">
        <v>450</v>
      </c>
      <c r="Z11" s="275" t="s">
        <v>44</v>
      </c>
      <c r="AA11" s="37">
        <v>44746.0</v>
      </c>
      <c r="AB11" s="38" t="s">
        <v>25</v>
      </c>
      <c r="AC11" s="108" t="s">
        <v>25</v>
      </c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60"/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100"/>
      <c r="B13" s="101"/>
      <c r="C13" s="101"/>
      <c r="D13" s="124"/>
      <c r="E13" s="351">
        <v>44739.0</v>
      </c>
      <c r="F13" s="124"/>
      <c r="G13" s="124"/>
      <c r="H13" s="124"/>
      <c r="I13" s="351">
        <v>44740.0</v>
      </c>
      <c r="J13" s="124"/>
      <c r="K13" s="124"/>
      <c r="L13" s="124"/>
      <c r="M13" s="787">
        <v>44741.0</v>
      </c>
      <c r="N13" s="124"/>
      <c r="O13" s="124"/>
      <c r="P13" s="124"/>
      <c r="Q13" s="351">
        <v>44742.0</v>
      </c>
      <c r="R13" s="124"/>
      <c r="S13" s="124"/>
      <c r="T13" s="124"/>
      <c r="U13" s="351">
        <v>44743.0</v>
      </c>
      <c r="V13" s="124"/>
      <c r="W13" s="124"/>
      <c r="X13" s="124"/>
      <c r="Y13" s="351">
        <v>44744.0</v>
      </c>
      <c r="Z13" s="124"/>
      <c r="AA13" s="124"/>
      <c r="AB13" s="124"/>
      <c r="AC13" s="351">
        <v>44745.0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</row>
    <row r="15">
      <c r="A15" s="35" t="s">
        <v>508</v>
      </c>
      <c r="B15" s="41" t="s">
        <v>1053</v>
      </c>
      <c r="C15" s="37">
        <v>44739.0</v>
      </c>
      <c r="D15" s="38" t="s">
        <v>25</v>
      </c>
      <c r="E15" s="108" t="s">
        <v>25</v>
      </c>
      <c r="F15" s="38" t="s">
        <v>22</v>
      </c>
      <c r="G15" s="37">
        <v>44740.0</v>
      </c>
      <c r="H15" s="38" t="s">
        <v>1080</v>
      </c>
      <c r="I15" s="108" t="s">
        <v>1081</v>
      </c>
      <c r="J15" s="38" t="s">
        <v>24</v>
      </c>
      <c r="K15" s="146">
        <v>44741.0</v>
      </c>
      <c r="L15" s="38" t="s">
        <v>1080</v>
      </c>
      <c r="M15" s="108" t="s">
        <v>1081</v>
      </c>
      <c r="N15" s="40" t="s">
        <v>26</v>
      </c>
      <c r="O15" s="37">
        <v>44742.0</v>
      </c>
      <c r="P15" s="38" t="s">
        <v>1080</v>
      </c>
      <c r="Q15" s="108" t="s">
        <v>1081</v>
      </c>
      <c r="R15" s="38" t="s">
        <v>56</v>
      </c>
      <c r="S15" s="37">
        <v>44743.0</v>
      </c>
      <c r="T15" s="38" t="s">
        <v>479</v>
      </c>
      <c r="U15" s="108" t="s">
        <v>480</v>
      </c>
      <c r="V15" s="38" t="s">
        <v>57</v>
      </c>
      <c r="W15" s="37">
        <v>44744.0</v>
      </c>
      <c r="X15" s="38" t="s">
        <v>479</v>
      </c>
      <c r="Y15" s="108" t="s">
        <v>480</v>
      </c>
      <c r="Z15" s="275" t="s">
        <v>93</v>
      </c>
      <c r="AA15" s="37">
        <v>44745.0</v>
      </c>
      <c r="AB15" s="38" t="s">
        <v>525</v>
      </c>
      <c r="AC15" s="108" t="s">
        <v>526</v>
      </c>
    </row>
    <row r="16">
      <c r="A16" s="35" t="s">
        <v>1131</v>
      </c>
      <c r="B16" s="41" t="s">
        <v>33</v>
      </c>
      <c r="C16" s="37">
        <v>44740.0</v>
      </c>
      <c r="D16" s="38" t="s">
        <v>47</v>
      </c>
      <c r="E16" s="108" t="s">
        <v>318</v>
      </c>
      <c r="F16" s="38" t="s">
        <v>46</v>
      </c>
      <c r="G16" s="37">
        <v>44741.0</v>
      </c>
      <c r="H16" s="38" t="s">
        <v>47</v>
      </c>
      <c r="I16" s="108" t="s">
        <v>318</v>
      </c>
      <c r="J16" s="38" t="s">
        <v>36</v>
      </c>
      <c r="K16" s="146">
        <v>44742.0</v>
      </c>
      <c r="L16" s="38" t="s">
        <v>112</v>
      </c>
      <c r="M16" s="108" t="s">
        <v>71</v>
      </c>
      <c r="N16" s="38" t="s">
        <v>37</v>
      </c>
      <c r="O16" s="37">
        <v>44743.0</v>
      </c>
      <c r="P16" s="38" t="s">
        <v>47</v>
      </c>
      <c r="Q16" s="108" t="s">
        <v>318</v>
      </c>
      <c r="R16" s="38" t="s">
        <v>40</v>
      </c>
      <c r="S16" s="37">
        <v>44744.0</v>
      </c>
      <c r="T16" s="38" t="s">
        <v>47</v>
      </c>
      <c r="U16" s="108" t="s">
        <v>318</v>
      </c>
      <c r="V16" s="38" t="s">
        <v>43</v>
      </c>
      <c r="W16" s="37">
        <v>44745.0</v>
      </c>
      <c r="X16" s="38" t="s">
        <v>47</v>
      </c>
      <c r="Y16" s="108" t="s">
        <v>318</v>
      </c>
      <c r="Z16" s="38" t="s">
        <v>44</v>
      </c>
      <c r="AA16" s="37">
        <v>44746.0</v>
      </c>
      <c r="AB16" s="38" t="s">
        <v>25</v>
      </c>
      <c r="AC16" s="108" t="s">
        <v>25</v>
      </c>
    </row>
    <row r="17">
      <c r="A17" s="783" t="s">
        <v>403</v>
      </c>
      <c r="B17" s="41" t="s">
        <v>1053</v>
      </c>
      <c r="C17" s="37">
        <v>44739.0</v>
      </c>
      <c r="D17" s="38" t="s">
        <v>1080</v>
      </c>
      <c r="E17" s="108" t="s">
        <v>1081</v>
      </c>
      <c r="F17" s="38" t="s">
        <v>46</v>
      </c>
      <c r="G17" s="37">
        <v>44741.0</v>
      </c>
      <c r="H17" s="38" t="s">
        <v>25</v>
      </c>
      <c r="I17" s="108" t="s">
        <v>25</v>
      </c>
      <c r="J17" s="38" t="s">
        <v>36</v>
      </c>
      <c r="K17" s="146">
        <v>44742.0</v>
      </c>
      <c r="L17" s="38" t="s">
        <v>201</v>
      </c>
      <c r="M17" s="108" t="s">
        <v>535</v>
      </c>
      <c r="N17" s="38" t="s">
        <v>37</v>
      </c>
      <c r="O17" s="37">
        <v>44743.0</v>
      </c>
      <c r="P17" s="38" t="s">
        <v>201</v>
      </c>
      <c r="Q17" s="108" t="s">
        <v>535</v>
      </c>
      <c r="R17" s="38" t="s">
        <v>40</v>
      </c>
      <c r="S17" s="37">
        <v>44744.0</v>
      </c>
      <c r="T17" s="38" t="s">
        <v>281</v>
      </c>
      <c r="U17" s="108" t="s">
        <v>101</v>
      </c>
      <c r="V17" s="38" t="s">
        <v>43</v>
      </c>
      <c r="W17" s="37">
        <v>44745.0</v>
      </c>
      <c r="X17" s="38" t="s">
        <v>281</v>
      </c>
      <c r="Y17" s="108" t="s">
        <v>101</v>
      </c>
      <c r="Z17" s="38" t="s">
        <v>44</v>
      </c>
      <c r="AA17" s="37">
        <v>44746.0</v>
      </c>
      <c r="AB17" s="38" t="s">
        <v>128</v>
      </c>
      <c r="AC17" s="108" t="s">
        <v>202</v>
      </c>
    </row>
    <row r="18">
      <c r="A18" s="772" t="s">
        <v>18</v>
      </c>
      <c r="B18" s="41"/>
      <c r="C18" s="37"/>
      <c r="D18" s="38"/>
      <c r="E18" s="373"/>
      <c r="F18" s="38"/>
      <c r="G18" s="37"/>
      <c r="H18" s="38"/>
      <c r="I18" s="38"/>
      <c r="J18" s="38"/>
      <c r="K18" s="146"/>
      <c r="L18" s="38"/>
      <c r="M18" s="108"/>
      <c r="N18" s="38"/>
      <c r="O18" s="37"/>
      <c r="P18" s="38"/>
      <c r="Q18" s="38"/>
      <c r="R18" s="784"/>
      <c r="S18" s="784"/>
      <c r="T18" s="784"/>
      <c r="U18" s="785"/>
      <c r="V18" s="784"/>
      <c r="W18" s="784"/>
      <c r="X18" s="784"/>
      <c r="Y18" s="785"/>
      <c r="Z18" s="784"/>
      <c r="AA18" s="784"/>
      <c r="AB18" s="784"/>
      <c r="AC18" s="785"/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100"/>
      <c r="B20" s="101"/>
      <c r="C20" s="101"/>
      <c r="D20" s="124"/>
      <c r="E20" s="351">
        <v>44739.0</v>
      </c>
      <c r="F20" s="124"/>
      <c r="G20" s="124"/>
      <c r="H20" s="124"/>
      <c r="I20" s="351">
        <v>44740.0</v>
      </c>
      <c r="J20" s="124"/>
      <c r="K20" s="124"/>
      <c r="L20" s="124"/>
      <c r="M20" s="787">
        <v>44741.0</v>
      </c>
      <c r="N20" s="124"/>
      <c r="O20" s="124"/>
      <c r="P20" s="124"/>
      <c r="Q20" s="351">
        <v>44742.0</v>
      </c>
      <c r="R20" s="124"/>
      <c r="S20" s="124"/>
      <c r="T20" s="124"/>
      <c r="U20" s="351">
        <v>44743.0</v>
      </c>
      <c r="V20" s="124"/>
      <c r="W20" s="124"/>
      <c r="X20" s="124"/>
      <c r="Y20" s="351">
        <v>44744.0</v>
      </c>
      <c r="Z20" s="124"/>
      <c r="AA20" s="124"/>
      <c r="AB20" s="124"/>
      <c r="AC20" s="351">
        <v>44745.0</v>
      </c>
    </row>
    <row r="21">
      <c r="A21" s="107"/>
      <c r="B21" s="26"/>
      <c r="C21" s="26"/>
      <c r="D21" s="26" t="s">
        <v>2</v>
      </c>
      <c r="E21" s="26" t="s">
        <v>3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</row>
    <row r="22">
      <c r="A22" s="35" t="s">
        <v>123</v>
      </c>
      <c r="B22" s="38" t="s">
        <v>536</v>
      </c>
      <c r="C22" s="37">
        <v>44740.0</v>
      </c>
      <c r="D22" s="38" t="s">
        <v>25</v>
      </c>
      <c r="E22" s="108" t="s">
        <v>25</v>
      </c>
      <c r="F22" s="369" t="s">
        <v>46</v>
      </c>
      <c r="G22" s="37">
        <v>44741.0</v>
      </c>
      <c r="H22" s="369" t="s">
        <v>537</v>
      </c>
      <c r="I22" s="354" t="s">
        <v>538</v>
      </c>
      <c r="J22" s="369" t="s">
        <v>64</v>
      </c>
      <c r="K22" s="146">
        <v>44742.0</v>
      </c>
      <c r="L22" s="369" t="s">
        <v>537</v>
      </c>
      <c r="M22" s="354" t="s">
        <v>538</v>
      </c>
      <c r="N22" s="369" t="s">
        <v>67</v>
      </c>
      <c r="O22" s="37">
        <v>44743.0</v>
      </c>
      <c r="P22" s="369" t="s">
        <v>537</v>
      </c>
      <c r="Q22" s="354" t="s">
        <v>538</v>
      </c>
      <c r="R22" s="369" t="s">
        <v>78</v>
      </c>
      <c r="S22" s="37">
        <v>44744.0</v>
      </c>
      <c r="T22" s="369" t="s">
        <v>537</v>
      </c>
      <c r="U22" s="354" t="s">
        <v>538</v>
      </c>
      <c r="V22" s="369" t="s">
        <v>79</v>
      </c>
      <c r="W22" s="37">
        <v>44745.0</v>
      </c>
      <c r="X22" s="369" t="s">
        <v>537</v>
      </c>
      <c r="Y22" s="354" t="s">
        <v>538</v>
      </c>
      <c r="Z22" s="369" t="s">
        <v>27</v>
      </c>
      <c r="AA22" s="37">
        <v>44746.0</v>
      </c>
      <c r="AB22" s="369" t="s">
        <v>537</v>
      </c>
      <c r="AC22" s="354" t="s">
        <v>538</v>
      </c>
    </row>
    <row r="23">
      <c r="A23" s="35" t="s">
        <v>501</v>
      </c>
      <c r="B23" s="275" t="s">
        <v>33</v>
      </c>
      <c r="C23" s="37">
        <v>44740.0</v>
      </c>
      <c r="D23" s="352" t="s">
        <v>25</v>
      </c>
      <c r="E23" s="108" t="s">
        <v>25</v>
      </c>
      <c r="F23" s="38" t="s">
        <v>46</v>
      </c>
      <c r="G23" s="37">
        <v>44741.0</v>
      </c>
      <c r="H23" s="369" t="s">
        <v>539</v>
      </c>
      <c r="I23" s="354" t="s">
        <v>125</v>
      </c>
      <c r="J23" s="38" t="s">
        <v>36</v>
      </c>
      <c r="K23" s="146">
        <v>44742.0</v>
      </c>
      <c r="L23" s="719" t="s">
        <v>539</v>
      </c>
      <c r="M23" s="354" t="s">
        <v>1029</v>
      </c>
      <c r="N23" s="38" t="s">
        <v>37</v>
      </c>
      <c r="O23" s="37">
        <v>44743.0</v>
      </c>
      <c r="P23" s="777" t="s">
        <v>539</v>
      </c>
      <c r="Q23" s="778" t="s">
        <v>1029</v>
      </c>
      <c r="R23" s="370" t="s">
        <v>40</v>
      </c>
      <c r="S23" s="37">
        <v>44744.0</v>
      </c>
      <c r="T23" s="777" t="s">
        <v>539</v>
      </c>
      <c r="U23" s="778" t="s">
        <v>1029</v>
      </c>
      <c r="V23" s="370" t="s">
        <v>43</v>
      </c>
      <c r="W23" s="37">
        <v>44745.0</v>
      </c>
      <c r="X23" s="369" t="s">
        <v>539</v>
      </c>
      <c r="Y23" s="354" t="s">
        <v>1029</v>
      </c>
      <c r="Z23" s="38" t="s">
        <v>44</v>
      </c>
      <c r="AA23" s="37">
        <v>44746.0</v>
      </c>
      <c r="AB23" s="369" t="s">
        <v>539</v>
      </c>
      <c r="AC23" s="354" t="s">
        <v>1029</v>
      </c>
    </row>
    <row r="24">
      <c r="A24" s="35" t="s">
        <v>18</v>
      </c>
      <c r="B24" s="38" t="s">
        <v>536</v>
      </c>
      <c r="C24" s="37">
        <v>44740.0</v>
      </c>
      <c r="D24" s="369" t="s">
        <v>475</v>
      </c>
      <c r="E24" s="353" t="s">
        <v>1132</v>
      </c>
      <c r="F24" s="369"/>
      <c r="G24" s="37"/>
      <c r="H24" s="369"/>
      <c r="I24" s="354"/>
      <c r="J24" s="365"/>
      <c r="K24" s="366"/>
      <c r="L24" s="5"/>
      <c r="M24" s="5"/>
      <c r="N24" s="5"/>
      <c r="O24" s="5"/>
      <c r="P24" s="5"/>
      <c r="Q24" s="5"/>
      <c r="R24" s="5"/>
      <c r="S24" s="5"/>
      <c r="T24" s="5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35"/>
      <c r="B25" s="38"/>
      <c r="C25" s="37"/>
      <c r="D25" s="369"/>
      <c r="E25" s="354"/>
      <c r="Q25" s="790"/>
      <c r="V25" s="336"/>
    </row>
    <row r="26">
      <c r="B26" s="496"/>
      <c r="C26" s="496"/>
      <c r="Q26" s="329"/>
      <c r="R26" s="578"/>
      <c r="S26" s="578"/>
      <c r="T26" s="578"/>
      <c r="U26" s="578"/>
      <c r="V26" s="329"/>
    </row>
    <row r="27">
      <c r="B27" s="496"/>
      <c r="C27" s="496"/>
      <c r="Q27" s="791"/>
      <c r="R27" s="792"/>
      <c r="S27" s="366"/>
      <c r="T27" s="365"/>
      <c r="U27" s="365"/>
      <c r="V27" s="791"/>
    </row>
    <row r="28">
      <c r="B28" s="68" t="s">
        <v>1133</v>
      </c>
    </row>
    <row r="29">
      <c r="B29" s="68" t="s">
        <v>1</v>
      </c>
      <c r="C29" s="68">
        <v>77.0</v>
      </c>
    </row>
    <row r="30">
      <c r="B30" s="68" t="s">
        <v>547</v>
      </c>
      <c r="C30" s="68">
        <v>57.0</v>
      </c>
    </row>
    <row r="32">
      <c r="B32" s="68" t="s">
        <v>23</v>
      </c>
      <c r="C32" s="68">
        <v>73.5</v>
      </c>
    </row>
  </sheetData>
  <mergeCells count="9">
    <mergeCell ref="T19:U19"/>
    <mergeCell ref="Q25:U25"/>
    <mergeCell ref="D1:E1"/>
    <mergeCell ref="T1:U1"/>
    <mergeCell ref="D7:E7"/>
    <mergeCell ref="T7:U7"/>
    <mergeCell ref="D12:E12"/>
    <mergeCell ref="T12:U12"/>
    <mergeCell ref="D19:E19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0"/>
    <col customWidth="1" min="2" max="2" width="7.5"/>
    <col customWidth="1" min="3" max="3" width="5.25"/>
    <col customWidth="1" min="4" max="4" width="15.25"/>
    <col customWidth="1" min="5" max="5" width="14.75"/>
    <col customWidth="1" min="6" max="6" width="7.88"/>
    <col customWidth="1" min="7" max="7" width="5.25"/>
    <col customWidth="1" min="8" max="8" width="15.25"/>
    <col customWidth="1" min="9" max="9" width="15.88"/>
    <col customWidth="1" min="10" max="10" width="8.25"/>
    <col customWidth="1" min="11" max="11" width="5.25"/>
    <col customWidth="1" min="12" max="13" width="15.25"/>
    <col customWidth="1" min="14" max="14" width="8.0"/>
    <col customWidth="1" min="15" max="15" width="5.25"/>
    <col customWidth="1" min="16" max="17" width="17.75"/>
    <col customWidth="1" min="18" max="18" width="7.38"/>
    <col customWidth="1" min="19" max="19" width="5.25"/>
    <col customWidth="1" min="20" max="21" width="15.75"/>
    <col customWidth="1" min="22" max="22" width="7.63"/>
    <col customWidth="1" min="23" max="23" width="5.25"/>
    <col customWidth="1" min="24" max="25" width="15.75"/>
    <col customWidth="1" min="26" max="26" width="8.0"/>
    <col customWidth="1" min="27" max="27" width="5.25"/>
    <col customWidth="1" min="28" max="29" width="15.0"/>
  </cols>
  <sheetData>
    <row r="1" ht="24.0" customHeight="1">
      <c r="A1" s="349"/>
      <c r="B1" s="2"/>
      <c r="C1" s="2"/>
      <c r="D1" s="6" t="s">
        <v>1</v>
      </c>
      <c r="E1" s="4"/>
      <c r="F1" s="5"/>
      <c r="G1" s="5"/>
      <c r="H1" s="5"/>
      <c r="I1" s="124"/>
      <c r="J1" s="7"/>
      <c r="K1" s="7"/>
      <c r="L1" s="7"/>
      <c r="M1" s="7"/>
      <c r="N1" s="7"/>
      <c r="O1" s="7"/>
      <c r="P1" s="7"/>
      <c r="Q1" s="7"/>
      <c r="R1" s="7"/>
      <c r="S1" s="7"/>
      <c r="T1" s="6" t="s">
        <v>1</v>
      </c>
      <c r="U1" s="4"/>
      <c r="V1" s="7"/>
      <c r="W1" s="7"/>
      <c r="X1" s="7"/>
      <c r="Y1" s="7"/>
      <c r="Z1" s="7"/>
      <c r="AA1" s="7"/>
      <c r="AB1" s="7"/>
      <c r="AC1" s="7"/>
    </row>
    <row r="2">
      <c r="A2" s="7"/>
      <c r="B2" s="350"/>
      <c r="C2" s="350"/>
      <c r="D2" s="124"/>
      <c r="E2" s="351">
        <v>44732.0</v>
      </c>
      <c r="F2" s="124"/>
      <c r="G2" s="124"/>
      <c r="H2" s="124"/>
      <c r="I2" s="351">
        <v>44733.0</v>
      </c>
      <c r="J2" s="124"/>
      <c r="K2" s="124"/>
      <c r="L2" s="124"/>
      <c r="M2" s="351">
        <v>44734.0</v>
      </c>
      <c r="N2" s="124"/>
      <c r="O2" s="124"/>
      <c r="P2" s="124"/>
      <c r="Q2" s="351">
        <v>44735.0</v>
      </c>
      <c r="R2" s="124"/>
      <c r="S2" s="124"/>
      <c r="T2" s="124"/>
      <c r="U2" s="351">
        <v>44736.0</v>
      </c>
      <c r="V2" s="124"/>
      <c r="W2" s="124"/>
      <c r="X2" s="124"/>
      <c r="Y2" s="351">
        <v>44737.0</v>
      </c>
      <c r="Z2" s="124"/>
      <c r="AA2" s="124"/>
      <c r="AB2" s="124"/>
      <c r="AC2" s="351">
        <v>44738.0</v>
      </c>
    </row>
    <row r="3">
      <c r="A3" s="24"/>
      <c r="B3" s="25"/>
      <c r="C3" s="25"/>
      <c r="D3" s="26" t="s">
        <v>2</v>
      </c>
      <c r="E3" s="26" t="s">
        <v>3</v>
      </c>
      <c r="F3" s="26"/>
      <c r="G3" s="26"/>
      <c r="H3" s="26" t="s">
        <v>2</v>
      </c>
      <c r="I3" s="26" t="s">
        <v>7</v>
      </c>
      <c r="J3" s="26"/>
      <c r="K3" s="26"/>
      <c r="L3" s="26" t="s">
        <v>2</v>
      </c>
      <c r="M3" s="26" t="s">
        <v>8</v>
      </c>
      <c r="N3" s="26"/>
      <c r="O3" s="26"/>
      <c r="P3" s="26" t="s">
        <v>2</v>
      </c>
      <c r="Q3" s="26" t="s">
        <v>9</v>
      </c>
      <c r="R3" s="26"/>
      <c r="S3" s="26"/>
      <c r="T3" s="26" t="s">
        <v>2</v>
      </c>
      <c r="U3" s="26" t="s">
        <v>10</v>
      </c>
      <c r="V3" s="26"/>
      <c r="W3" s="26"/>
      <c r="X3" s="26" t="s">
        <v>2</v>
      </c>
      <c r="Y3" s="26" t="s">
        <v>11</v>
      </c>
      <c r="Z3" s="26"/>
      <c r="AA3" s="26"/>
      <c r="AB3" s="26" t="s">
        <v>2</v>
      </c>
      <c r="AC3" s="26" t="s">
        <v>12</v>
      </c>
      <c r="AD3" s="336"/>
      <c r="AE3" s="336"/>
      <c r="AF3" s="336"/>
      <c r="AG3" s="336"/>
      <c r="AH3" s="336"/>
      <c r="AI3" s="336"/>
      <c r="AJ3" s="336"/>
      <c r="AK3" s="336"/>
      <c r="AL3" s="336"/>
    </row>
    <row r="4">
      <c r="A4" s="35" t="s">
        <v>45</v>
      </c>
      <c r="B4" s="275" t="s">
        <v>19</v>
      </c>
      <c r="C4" s="37">
        <v>44732.0</v>
      </c>
      <c r="D4" s="352" t="s">
        <v>1113</v>
      </c>
      <c r="E4" s="788" t="s">
        <v>1125</v>
      </c>
      <c r="F4" s="275" t="s">
        <v>22</v>
      </c>
      <c r="G4" s="37">
        <v>44733.0</v>
      </c>
      <c r="H4" s="352" t="s">
        <v>1113</v>
      </c>
      <c r="I4" s="354" t="s">
        <v>1125</v>
      </c>
      <c r="J4" s="275" t="s">
        <v>24</v>
      </c>
      <c r="K4" s="37">
        <v>44734.0</v>
      </c>
      <c r="L4" s="369" t="s">
        <v>1134</v>
      </c>
      <c r="M4" s="354" t="s">
        <v>1098</v>
      </c>
      <c r="N4" s="275" t="s">
        <v>26</v>
      </c>
      <c r="O4" s="37">
        <v>44735.0</v>
      </c>
      <c r="P4" s="352" t="s">
        <v>1113</v>
      </c>
      <c r="Q4" s="353" t="s">
        <v>1125</v>
      </c>
      <c r="R4" s="275" t="s">
        <v>56</v>
      </c>
      <c r="S4" s="37">
        <v>44736.0</v>
      </c>
      <c r="T4" s="369" t="s">
        <v>1113</v>
      </c>
      <c r="U4" s="354" t="s">
        <v>1125</v>
      </c>
      <c r="V4" s="275" t="s">
        <v>57</v>
      </c>
      <c r="W4" s="37">
        <v>44737.0</v>
      </c>
      <c r="X4" s="369" t="s">
        <v>1113</v>
      </c>
      <c r="Y4" s="354" t="s">
        <v>1125</v>
      </c>
      <c r="Z4" s="275" t="s">
        <v>93</v>
      </c>
      <c r="AA4" s="37">
        <v>44738.0</v>
      </c>
      <c r="AB4" s="38" t="s">
        <v>25</v>
      </c>
      <c r="AC4" s="108" t="s">
        <v>25</v>
      </c>
    </row>
    <row r="5">
      <c r="A5" s="35" t="s">
        <v>18</v>
      </c>
      <c r="B5" s="38" t="s">
        <v>33</v>
      </c>
      <c r="C5" s="37">
        <v>44733.0</v>
      </c>
      <c r="D5" s="352" t="s">
        <v>1116</v>
      </c>
      <c r="E5" s="788" t="s">
        <v>1128</v>
      </c>
      <c r="F5" s="38" t="s">
        <v>46</v>
      </c>
      <c r="G5" s="37">
        <v>44734.0</v>
      </c>
      <c r="H5" s="352" t="s">
        <v>1116</v>
      </c>
      <c r="I5" s="354" t="s">
        <v>1128</v>
      </c>
      <c r="J5" s="38" t="s">
        <v>36</v>
      </c>
      <c r="K5" s="37">
        <v>44735.0</v>
      </c>
      <c r="L5" s="369" t="s">
        <v>539</v>
      </c>
      <c r="M5" s="354" t="s">
        <v>1029</v>
      </c>
      <c r="N5" s="38" t="s">
        <v>37</v>
      </c>
      <c r="O5" s="37">
        <v>44736.0</v>
      </c>
      <c r="P5" s="352" t="s">
        <v>1135</v>
      </c>
      <c r="Q5" s="354" t="s">
        <v>1128</v>
      </c>
      <c r="R5" s="38" t="s">
        <v>40</v>
      </c>
      <c r="S5" s="37">
        <v>44737.0</v>
      </c>
      <c r="T5" s="369" t="s">
        <v>1114</v>
      </c>
      <c r="U5" s="354" t="s">
        <v>1115</v>
      </c>
      <c r="V5" s="38" t="s">
        <v>43</v>
      </c>
      <c r="W5" s="37">
        <v>44738.0</v>
      </c>
      <c r="X5" s="369" t="s">
        <v>1114</v>
      </c>
      <c r="Y5" s="354" t="s">
        <v>1115</v>
      </c>
      <c r="Z5" s="38" t="s">
        <v>44</v>
      </c>
      <c r="AA5" s="37">
        <v>44739.0</v>
      </c>
      <c r="AB5" s="38" t="s">
        <v>1136</v>
      </c>
      <c r="AC5" s="108" t="s">
        <v>1136</v>
      </c>
    </row>
    <row r="6" ht="13.5" customHeight="1">
      <c r="A6" s="100"/>
      <c r="B6" s="101"/>
      <c r="C6" s="101"/>
      <c r="D6" s="124"/>
      <c r="E6" s="124"/>
      <c r="F6" s="124"/>
      <c r="G6" s="124"/>
      <c r="H6" s="124"/>
      <c r="I6" s="124"/>
      <c r="J6" s="124"/>
      <c r="K6" s="124"/>
      <c r="L6" s="7"/>
      <c r="M6" s="124"/>
      <c r="N6" s="124"/>
      <c r="O6" s="124"/>
      <c r="P6" s="124"/>
      <c r="Q6" s="124"/>
      <c r="R6" s="124"/>
      <c r="S6" s="124"/>
      <c r="T6" s="7"/>
      <c r="U6" s="124"/>
      <c r="V6" s="124"/>
      <c r="W6" s="124"/>
      <c r="X6" s="7"/>
      <c r="Y6" s="124"/>
      <c r="Z6" s="124"/>
      <c r="AA6" s="124"/>
      <c r="AB6" s="5"/>
      <c r="AC6" s="124"/>
    </row>
    <row r="7">
      <c r="A7" s="356"/>
      <c r="B7" s="357"/>
      <c r="C7" s="357"/>
      <c r="D7" s="6" t="s">
        <v>499</v>
      </c>
      <c r="E7" s="4"/>
      <c r="F7" s="124"/>
      <c r="G7" s="124"/>
      <c r="H7" s="124"/>
      <c r="I7" s="124"/>
      <c r="J7" s="124"/>
      <c r="K7" s="124"/>
      <c r="L7" s="7"/>
      <c r="M7" s="124"/>
      <c r="N7" s="7"/>
      <c r="O7" s="7"/>
      <c r="P7" s="7"/>
      <c r="Q7" s="124"/>
      <c r="R7" s="7"/>
      <c r="S7" s="7"/>
      <c r="T7" s="6" t="s">
        <v>499</v>
      </c>
      <c r="U7" s="4"/>
      <c r="V7" s="7"/>
      <c r="W7" s="7"/>
      <c r="X7" s="7"/>
      <c r="Y7" s="124"/>
      <c r="Z7" s="7"/>
      <c r="AA7" s="7"/>
      <c r="AB7" s="7"/>
      <c r="AC7" s="124"/>
    </row>
    <row r="8">
      <c r="A8" s="100"/>
      <c r="B8" s="101"/>
      <c r="C8" s="101"/>
      <c r="D8" s="789"/>
      <c r="E8" s="793">
        <v>44732.0</v>
      </c>
      <c r="F8" s="124"/>
      <c r="G8" s="124"/>
      <c r="H8" s="124"/>
      <c r="I8" s="793">
        <v>44733.0</v>
      </c>
      <c r="J8" s="124"/>
      <c r="K8" s="124"/>
      <c r="L8" s="360"/>
      <c r="M8" s="793">
        <v>44734.0</v>
      </c>
      <c r="N8" s="360"/>
      <c r="O8" s="360"/>
      <c r="P8" s="360"/>
      <c r="Q8" s="793">
        <v>44735.0</v>
      </c>
      <c r="R8" s="360"/>
      <c r="S8" s="360"/>
      <c r="T8" s="360"/>
      <c r="U8" s="793">
        <v>44736.0</v>
      </c>
      <c r="V8" s="360"/>
      <c r="W8" s="360"/>
      <c r="X8" s="360"/>
      <c r="Y8" s="793">
        <v>44737.0</v>
      </c>
      <c r="Z8" s="360"/>
      <c r="AA8" s="360"/>
      <c r="AB8" s="360"/>
      <c r="AC8" s="793">
        <v>44738.0</v>
      </c>
    </row>
    <row r="9">
      <c r="A9" s="123"/>
      <c r="B9" s="25"/>
      <c r="C9" s="25"/>
      <c r="D9" s="26" t="s">
        <v>2</v>
      </c>
      <c r="E9" s="26" t="s">
        <v>3</v>
      </c>
      <c r="F9" s="26"/>
      <c r="G9" s="26"/>
      <c r="H9" s="26" t="s">
        <v>2</v>
      </c>
      <c r="I9" s="26" t="s">
        <v>7</v>
      </c>
      <c r="J9" s="26"/>
      <c r="K9" s="26"/>
      <c r="L9" s="26" t="s">
        <v>2</v>
      </c>
      <c r="M9" s="26" t="s">
        <v>8</v>
      </c>
      <c r="N9" s="26"/>
      <c r="O9" s="26"/>
      <c r="P9" s="26" t="s">
        <v>2</v>
      </c>
      <c r="Q9" s="26" t="s">
        <v>9</v>
      </c>
      <c r="R9" s="26"/>
      <c r="S9" s="26"/>
      <c r="T9" s="26" t="s">
        <v>2</v>
      </c>
      <c r="U9" s="26" t="s">
        <v>10</v>
      </c>
      <c r="V9" s="26"/>
      <c r="W9" s="26"/>
      <c r="X9" s="26" t="s">
        <v>2</v>
      </c>
      <c r="Y9" s="26" t="s">
        <v>11</v>
      </c>
      <c r="Z9" s="26"/>
      <c r="AA9" s="26"/>
      <c r="AB9" s="26" t="s">
        <v>2</v>
      </c>
      <c r="AC9" s="26" t="s">
        <v>12</v>
      </c>
      <c r="AD9" s="336"/>
      <c r="AE9" s="336"/>
      <c r="AF9" s="336"/>
      <c r="AG9" s="336"/>
      <c r="AH9" s="336"/>
      <c r="AI9" s="336"/>
      <c r="AJ9" s="336"/>
      <c r="AK9" s="336"/>
      <c r="AL9" s="336"/>
    </row>
    <row r="10">
      <c r="A10" s="35" t="s">
        <v>1112</v>
      </c>
      <c r="B10" s="275" t="s">
        <v>33</v>
      </c>
      <c r="C10" s="37">
        <v>44733.0</v>
      </c>
      <c r="D10" s="352" t="s">
        <v>539</v>
      </c>
      <c r="E10" s="108" t="s">
        <v>1029</v>
      </c>
      <c r="F10" s="275" t="s">
        <v>46</v>
      </c>
      <c r="G10" s="37">
        <v>44733.0</v>
      </c>
      <c r="H10" s="38" t="s">
        <v>1084</v>
      </c>
      <c r="I10" s="108" t="s">
        <v>1085</v>
      </c>
      <c r="J10" s="38" t="s">
        <v>36</v>
      </c>
      <c r="K10" s="37">
        <v>44734.0</v>
      </c>
      <c r="L10" s="38" t="s">
        <v>1084</v>
      </c>
      <c r="M10" s="108" t="s">
        <v>1085</v>
      </c>
      <c r="N10" s="38" t="s">
        <v>37</v>
      </c>
      <c r="O10" s="37">
        <v>44735.0</v>
      </c>
      <c r="P10" s="38" t="s">
        <v>1084</v>
      </c>
      <c r="Q10" s="108" t="s">
        <v>1085</v>
      </c>
      <c r="R10" s="38" t="s">
        <v>56</v>
      </c>
      <c r="S10" s="37">
        <v>44736.0</v>
      </c>
      <c r="T10" s="38" t="s">
        <v>451</v>
      </c>
      <c r="U10" s="108" t="s">
        <v>452</v>
      </c>
      <c r="V10" s="38" t="s">
        <v>43</v>
      </c>
      <c r="W10" s="37">
        <v>44737.0</v>
      </c>
      <c r="X10" s="38" t="s">
        <v>1084</v>
      </c>
      <c r="Y10" s="108" t="s">
        <v>1085</v>
      </c>
      <c r="Z10" s="275" t="s">
        <v>44</v>
      </c>
      <c r="AA10" s="37">
        <v>44738.0</v>
      </c>
      <c r="AB10" s="38" t="s">
        <v>25</v>
      </c>
      <c r="AC10" s="108" t="s">
        <v>25</v>
      </c>
    </row>
    <row r="11" ht="20.25" customHeight="1">
      <c r="A11" s="35" t="s">
        <v>18</v>
      </c>
      <c r="B11" s="275" t="s">
        <v>33</v>
      </c>
      <c r="C11" s="37">
        <v>44733.0</v>
      </c>
      <c r="D11" s="352" t="s">
        <v>1137</v>
      </c>
      <c r="E11" s="108" t="s">
        <v>1138</v>
      </c>
      <c r="F11" s="786"/>
      <c r="G11" s="786"/>
      <c r="H11" s="786"/>
      <c r="I11" s="124"/>
      <c r="J11" s="786"/>
      <c r="K11" s="786"/>
      <c r="L11" s="7"/>
      <c r="M11" s="124"/>
      <c r="N11" s="782"/>
      <c r="O11" s="782"/>
      <c r="P11" s="782"/>
      <c r="Q11" s="782"/>
      <c r="R11" s="782"/>
      <c r="S11" s="782"/>
      <c r="T11" s="764"/>
      <c r="U11" s="764"/>
      <c r="V11" s="782"/>
      <c r="W11" s="782"/>
      <c r="X11" s="5"/>
      <c r="Y11" s="124"/>
      <c r="Z11" s="275" t="s">
        <v>44</v>
      </c>
      <c r="AA11" s="37">
        <v>44739.0</v>
      </c>
      <c r="AB11" s="38" t="s">
        <v>1139</v>
      </c>
      <c r="AC11" s="108" t="s">
        <v>1140</v>
      </c>
    </row>
    <row r="12">
      <c r="A12" s="100"/>
      <c r="B12" s="101"/>
      <c r="C12" s="101"/>
      <c r="D12" s="6" t="s">
        <v>85</v>
      </c>
      <c r="E12" s="4"/>
      <c r="F12" s="102"/>
      <c r="G12" s="102"/>
      <c r="H12" s="102"/>
      <c r="I12" s="360"/>
      <c r="J12" s="102"/>
      <c r="K12" s="102"/>
      <c r="L12" s="359"/>
      <c r="M12" s="360"/>
      <c r="N12" s="359"/>
      <c r="O12" s="359"/>
      <c r="P12" s="359"/>
      <c r="Q12" s="360"/>
      <c r="R12" s="359"/>
      <c r="S12" s="359"/>
      <c r="T12" s="6" t="s">
        <v>85</v>
      </c>
      <c r="U12" s="4"/>
      <c r="V12" s="359"/>
      <c r="W12" s="359"/>
      <c r="X12" s="359"/>
      <c r="Y12" s="360"/>
      <c r="Z12" s="359"/>
      <c r="AA12" s="359"/>
      <c r="AB12" s="359"/>
      <c r="AC12" s="360"/>
    </row>
    <row r="13">
      <c r="A13" s="100"/>
      <c r="B13" s="101"/>
      <c r="C13" s="101"/>
      <c r="D13" s="124"/>
      <c r="E13" s="793">
        <v>44732.0</v>
      </c>
      <c r="F13" s="124"/>
      <c r="G13" s="124"/>
      <c r="H13" s="124"/>
      <c r="I13" s="793">
        <v>44733.0</v>
      </c>
      <c r="J13" s="124"/>
      <c r="K13" s="124"/>
      <c r="L13" s="124"/>
      <c r="M13" s="793">
        <v>44734.0</v>
      </c>
      <c r="N13" s="124"/>
      <c r="O13" s="124"/>
      <c r="P13" s="124"/>
      <c r="Q13" s="793">
        <v>44735.0</v>
      </c>
      <c r="R13" s="124"/>
      <c r="S13" s="124"/>
      <c r="T13" s="124"/>
      <c r="U13" s="793">
        <v>44736.0</v>
      </c>
      <c r="V13" s="124"/>
      <c r="W13" s="124"/>
      <c r="X13" s="124"/>
      <c r="Y13" s="793">
        <v>44737.0</v>
      </c>
      <c r="Z13" s="124"/>
      <c r="AA13" s="124"/>
      <c r="AB13" s="124"/>
      <c r="AC13" s="793">
        <v>44738.0</v>
      </c>
    </row>
    <row r="14">
      <c r="A14" s="107"/>
      <c r="B14" s="26"/>
      <c r="C14" s="26"/>
      <c r="D14" s="26" t="s">
        <v>2</v>
      </c>
      <c r="E14" s="26" t="s">
        <v>3</v>
      </c>
      <c r="F14" s="26"/>
      <c r="G14" s="26"/>
      <c r="H14" s="26" t="s">
        <v>2</v>
      </c>
      <c r="I14" s="26" t="s">
        <v>7</v>
      </c>
      <c r="J14" s="26"/>
      <c r="K14" s="26"/>
      <c r="L14" s="26" t="s">
        <v>2</v>
      </c>
      <c r="M14" s="26" t="s">
        <v>8</v>
      </c>
      <c r="N14" s="26"/>
      <c r="O14" s="26"/>
      <c r="P14" s="26" t="s">
        <v>2</v>
      </c>
      <c r="Q14" s="26" t="s">
        <v>9</v>
      </c>
      <c r="R14" s="26"/>
      <c r="S14" s="26"/>
      <c r="T14" s="26" t="s">
        <v>2</v>
      </c>
      <c r="U14" s="26" t="s">
        <v>10</v>
      </c>
      <c r="V14" s="26"/>
      <c r="W14" s="26"/>
      <c r="X14" s="26" t="s">
        <v>2</v>
      </c>
      <c r="Y14" s="26" t="s">
        <v>11</v>
      </c>
      <c r="Z14" s="26"/>
      <c r="AA14" s="26"/>
      <c r="AB14" s="26" t="s">
        <v>2</v>
      </c>
      <c r="AC14" s="26" t="s">
        <v>12</v>
      </c>
      <c r="AD14" s="794"/>
      <c r="AE14" s="336"/>
      <c r="AF14" s="795"/>
      <c r="AG14" s="796"/>
      <c r="AH14" s="796"/>
      <c r="AI14" s="796"/>
      <c r="AJ14" s="796"/>
      <c r="AK14" s="796"/>
      <c r="AL14" s="796"/>
    </row>
    <row r="15">
      <c r="A15" s="35" t="s">
        <v>403</v>
      </c>
      <c r="B15" s="41" t="s">
        <v>1053</v>
      </c>
      <c r="C15" s="37">
        <v>44732.0</v>
      </c>
      <c r="D15" s="41" t="s">
        <v>25</v>
      </c>
      <c r="E15" s="373" t="s">
        <v>25</v>
      </c>
      <c r="F15" s="38" t="s">
        <v>22</v>
      </c>
      <c r="G15" s="37">
        <v>44733.0</v>
      </c>
      <c r="H15" s="38" t="s">
        <v>479</v>
      </c>
      <c r="I15" s="108" t="s">
        <v>480</v>
      </c>
      <c r="J15" s="38" t="s">
        <v>24</v>
      </c>
      <c r="K15" s="37">
        <v>44734.0</v>
      </c>
      <c r="L15" s="38" t="s">
        <v>479</v>
      </c>
      <c r="M15" s="108" t="s">
        <v>480</v>
      </c>
      <c r="N15" s="38" t="s">
        <v>37</v>
      </c>
      <c r="O15" s="37">
        <v>44736.0</v>
      </c>
      <c r="P15" s="38" t="s">
        <v>201</v>
      </c>
      <c r="Q15" s="108" t="s">
        <v>535</v>
      </c>
      <c r="R15" s="38" t="s">
        <v>40</v>
      </c>
      <c r="S15" s="37">
        <v>44737.0</v>
      </c>
      <c r="T15" s="38" t="s">
        <v>47</v>
      </c>
      <c r="U15" s="108" t="s">
        <v>318</v>
      </c>
      <c r="V15" s="38" t="s">
        <v>43</v>
      </c>
      <c r="W15" s="37">
        <v>44738.0</v>
      </c>
      <c r="X15" s="38" t="s">
        <v>47</v>
      </c>
      <c r="Y15" s="108" t="s">
        <v>318</v>
      </c>
      <c r="Z15" s="38" t="s">
        <v>44</v>
      </c>
      <c r="AA15" s="37">
        <v>44739.0</v>
      </c>
      <c r="AB15" s="38" t="s">
        <v>493</v>
      </c>
      <c r="AC15" s="108" t="s">
        <v>494</v>
      </c>
    </row>
    <row r="16">
      <c r="A16" s="35" t="s">
        <v>1131</v>
      </c>
      <c r="B16" s="41" t="s">
        <v>33</v>
      </c>
      <c r="C16" s="37">
        <v>44733.0</v>
      </c>
      <c r="D16" s="38" t="s">
        <v>1141</v>
      </c>
      <c r="E16" s="373" t="s">
        <v>1142</v>
      </c>
      <c r="F16" s="38" t="s">
        <v>46</v>
      </c>
      <c r="G16" s="37">
        <v>44734.0</v>
      </c>
      <c r="H16" s="38" t="s">
        <v>47</v>
      </c>
      <c r="I16" s="108" t="s">
        <v>318</v>
      </c>
      <c r="J16" s="38" t="s">
        <v>36</v>
      </c>
      <c r="K16" s="37">
        <v>44735.0</v>
      </c>
      <c r="L16" s="38" t="s">
        <v>47</v>
      </c>
      <c r="M16" s="108" t="s">
        <v>318</v>
      </c>
      <c r="N16" s="38" t="s">
        <v>37</v>
      </c>
      <c r="O16" s="37">
        <v>44736.0</v>
      </c>
      <c r="P16" s="38" t="s">
        <v>25</v>
      </c>
      <c r="Q16" s="108" t="s">
        <v>25</v>
      </c>
      <c r="R16" s="38" t="s">
        <v>40</v>
      </c>
      <c r="S16" s="37">
        <v>44737.0</v>
      </c>
      <c r="T16" s="38" t="s">
        <v>281</v>
      </c>
      <c r="U16" s="108" t="s">
        <v>101</v>
      </c>
      <c r="V16" s="38" t="s">
        <v>43</v>
      </c>
      <c r="W16" s="37">
        <v>44738.0</v>
      </c>
      <c r="X16" s="38" t="s">
        <v>281</v>
      </c>
      <c r="Y16" s="108" t="s">
        <v>101</v>
      </c>
      <c r="Z16" s="38" t="s">
        <v>44</v>
      </c>
      <c r="AA16" s="37">
        <v>44739.0</v>
      </c>
      <c r="AB16" s="38" t="s">
        <v>25</v>
      </c>
      <c r="AC16" s="108" t="s">
        <v>25</v>
      </c>
    </row>
    <row r="17">
      <c r="A17" s="783" t="s">
        <v>508</v>
      </c>
      <c r="B17" s="390" t="s">
        <v>33</v>
      </c>
      <c r="C17" s="146">
        <v>44733.0</v>
      </c>
      <c r="D17" s="40" t="s">
        <v>522</v>
      </c>
      <c r="E17" s="40"/>
      <c r="F17" s="40" t="s">
        <v>46</v>
      </c>
      <c r="G17" s="146">
        <v>44734.0</v>
      </c>
      <c r="H17" s="40" t="s">
        <v>522</v>
      </c>
      <c r="I17" s="40"/>
      <c r="J17" s="40" t="s">
        <v>36</v>
      </c>
      <c r="K17" s="146">
        <v>44735.0</v>
      </c>
      <c r="L17" s="40" t="s">
        <v>522</v>
      </c>
      <c r="M17" s="40"/>
      <c r="N17" s="38" t="s">
        <v>26</v>
      </c>
      <c r="O17" s="37">
        <v>44735.0</v>
      </c>
      <c r="P17" s="38" t="s">
        <v>479</v>
      </c>
      <c r="Q17" s="108" t="s">
        <v>480</v>
      </c>
      <c r="R17" s="38" t="s">
        <v>56</v>
      </c>
      <c r="S17" s="37">
        <v>44736.0</v>
      </c>
      <c r="T17" s="38" t="s">
        <v>479</v>
      </c>
      <c r="U17" s="108" t="s">
        <v>480</v>
      </c>
      <c r="V17" s="38" t="s">
        <v>57</v>
      </c>
      <c r="W17" s="37">
        <v>44737.0</v>
      </c>
      <c r="X17" s="38" t="s">
        <v>479</v>
      </c>
      <c r="Y17" s="108" t="s">
        <v>480</v>
      </c>
      <c r="Z17" s="275" t="s">
        <v>93</v>
      </c>
      <c r="AA17" s="37">
        <v>44738.0</v>
      </c>
      <c r="AB17" s="38" t="s">
        <v>525</v>
      </c>
      <c r="AC17" s="108" t="s">
        <v>1081</v>
      </c>
      <c r="AD17" s="336"/>
      <c r="AE17" s="336"/>
      <c r="AF17" s="336"/>
      <c r="AG17" s="336"/>
      <c r="AH17" s="336"/>
      <c r="AI17" s="336"/>
      <c r="AJ17" s="336"/>
      <c r="AK17" s="336"/>
      <c r="AL17" s="336"/>
    </row>
    <row r="18">
      <c r="A18" s="772" t="s">
        <v>18</v>
      </c>
      <c r="B18" s="41"/>
      <c r="C18" s="37"/>
      <c r="D18" s="38"/>
      <c r="E18" s="373"/>
      <c r="F18" s="38" t="s">
        <v>46</v>
      </c>
      <c r="G18" s="37">
        <v>44734.0</v>
      </c>
      <c r="H18" s="38" t="s">
        <v>1143</v>
      </c>
      <c r="I18" s="108" t="s">
        <v>585</v>
      </c>
      <c r="J18" s="38" t="s">
        <v>36</v>
      </c>
      <c r="K18" s="37">
        <v>44735.0</v>
      </c>
      <c r="L18" s="38" t="s">
        <v>1</v>
      </c>
      <c r="M18" s="108" t="s">
        <v>1</v>
      </c>
      <c r="N18" s="38" t="s">
        <v>37</v>
      </c>
      <c r="O18" s="37">
        <v>44736.0</v>
      </c>
      <c r="P18" s="38" t="s">
        <v>1144</v>
      </c>
      <c r="Q18" s="38" t="s">
        <v>1145</v>
      </c>
      <c r="R18" s="784"/>
      <c r="S18" s="784"/>
      <c r="T18" s="784"/>
      <c r="U18" s="785"/>
      <c r="V18" s="784"/>
      <c r="W18" s="784"/>
      <c r="X18" s="784"/>
      <c r="Y18" s="785"/>
      <c r="Z18" s="784"/>
      <c r="AA18" s="784"/>
      <c r="AB18" s="784"/>
      <c r="AC18" s="785"/>
    </row>
    <row r="19">
      <c r="A19" s="368"/>
      <c r="B19" s="361"/>
      <c r="C19" s="361"/>
      <c r="D19" s="6" t="s">
        <v>23</v>
      </c>
      <c r="E19" s="4"/>
      <c r="F19" s="124"/>
      <c r="G19" s="124"/>
      <c r="H19" s="124"/>
      <c r="I19" s="124"/>
      <c r="J19" s="124"/>
      <c r="K19" s="124"/>
      <c r="L19" s="7"/>
      <c r="M19" s="124"/>
      <c r="N19" s="7"/>
      <c r="O19" s="7"/>
      <c r="P19" s="7"/>
      <c r="Q19" s="124"/>
      <c r="R19" s="7"/>
      <c r="S19" s="7"/>
      <c r="T19" s="6" t="s">
        <v>23</v>
      </c>
      <c r="U19" s="4"/>
      <c r="V19" s="7"/>
      <c r="W19" s="7"/>
      <c r="X19" s="7"/>
      <c r="Y19" s="124"/>
      <c r="Z19" s="7"/>
      <c r="AA19" s="7"/>
      <c r="AB19" s="7"/>
      <c r="AC19" s="124"/>
    </row>
    <row r="20">
      <c r="A20" s="100"/>
      <c r="B20" s="101"/>
      <c r="C20" s="101"/>
      <c r="D20" s="124"/>
      <c r="E20" s="351">
        <v>44732.0</v>
      </c>
      <c r="F20" s="124"/>
      <c r="G20" s="124"/>
      <c r="H20" s="124"/>
      <c r="I20" s="793">
        <v>44733.0</v>
      </c>
      <c r="J20" s="124"/>
      <c r="K20" s="124"/>
      <c r="L20" s="124"/>
      <c r="M20" s="793">
        <v>44734.0</v>
      </c>
      <c r="N20" s="124"/>
      <c r="O20" s="124"/>
      <c r="P20" s="124"/>
      <c r="Q20" s="793">
        <v>44735.0</v>
      </c>
      <c r="R20" s="124"/>
      <c r="S20" s="124"/>
      <c r="T20" s="124"/>
      <c r="U20" s="793">
        <v>44736.0</v>
      </c>
      <c r="V20" s="124"/>
      <c r="W20" s="124"/>
      <c r="X20" s="124"/>
      <c r="Y20" s="793">
        <v>44737.0</v>
      </c>
      <c r="Z20" s="124"/>
      <c r="AA20" s="124"/>
      <c r="AB20" s="124"/>
      <c r="AC20" s="793">
        <v>44738.0</v>
      </c>
    </row>
    <row r="21">
      <c r="A21" s="107"/>
      <c r="B21" s="26"/>
      <c r="C21" s="26"/>
      <c r="D21" s="26" t="s">
        <v>2</v>
      </c>
      <c r="E21" s="26" t="s">
        <v>3</v>
      </c>
      <c r="F21" s="26"/>
      <c r="G21" s="26"/>
      <c r="H21" s="26" t="s">
        <v>2</v>
      </c>
      <c r="I21" s="26" t="s">
        <v>7</v>
      </c>
      <c r="J21" s="26"/>
      <c r="K21" s="26"/>
      <c r="L21" s="26" t="s">
        <v>2</v>
      </c>
      <c r="M21" s="26" t="s">
        <v>8</v>
      </c>
      <c r="N21" s="26"/>
      <c r="O21" s="26"/>
      <c r="P21" s="26" t="s">
        <v>2</v>
      </c>
      <c r="Q21" s="26" t="s">
        <v>9</v>
      </c>
      <c r="R21" s="26"/>
      <c r="S21" s="26"/>
      <c r="T21" s="26" t="s">
        <v>2</v>
      </c>
      <c r="U21" s="26" t="s">
        <v>10</v>
      </c>
      <c r="V21" s="26"/>
      <c r="W21" s="26"/>
      <c r="X21" s="26" t="s">
        <v>2</v>
      </c>
      <c r="Y21" s="26" t="s">
        <v>11</v>
      </c>
      <c r="Z21" s="26"/>
      <c r="AA21" s="26"/>
      <c r="AB21" s="26" t="s">
        <v>2</v>
      </c>
      <c r="AC21" s="26" t="s">
        <v>12</v>
      </c>
      <c r="AD21" s="794"/>
      <c r="AE21" s="336"/>
      <c r="AF21" s="795"/>
      <c r="AG21" s="796"/>
      <c r="AH21" s="796"/>
      <c r="AI21" s="796"/>
      <c r="AJ21" s="796"/>
      <c r="AK21" s="796"/>
      <c r="AL21" s="796"/>
    </row>
    <row r="22">
      <c r="A22" s="35" t="s">
        <v>123</v>
      </c>
      <c r="B22" s="38" t="s">
        <v>536</v>
      </c>
      <c r="C22" s="37">
        <v>44733.0</v>
      </c>
      <c r="D22" s="38" t="s">
        <v>25</v>
      </c>
      <c r="E22" s="108" t="s">
        <v>25</v>
      </c>
      <c r="F22" s="369" t="s">
        <v>46</v>
      </c>
      <c r="G22" s="37">
        <v>44734.0</v>
      </c>
      <c r="H22" s="369" t="s">
        <v>539</v>
      </c>
      <c r="I22" s="354" t="s">
        <v>125</v>
      </c>
      <c r="J22" s="369" t="s">
        <v>64</v>
      </c>
      <c r="K22" s="37">
        <v>44735.0</v>
      </c>
      <c r="L22" s="369" t="s">
        <v>537</v>
      </c>
      <c r="M22" s="354" t="s">
        <v>538</v>
      </c>
      <c r="N22" s="369" t="s">
        <v>67</v>
      </c>
      <c r="O22" s="37">
        <v>44736.0</v>
      </c>
      <c r="P22" s="369" t="s">
        <v>537</v>
      </c>
      <c r="Q22" s="354" t="s">
        <v>538</v>
      </c>
      <c r="R22" s="369" t="s">
        <v>78</v>
      </c>
      <c r="S22" s="37">
        <v>44737.0</v>
      </c>
      <c r="T22" s="369" t="s">
        <v>537</v>
      </c>
      <c r="U22" s="354" t="s">
        <v>538</v>
      </c>
      <c r="V22" s="369" t="s">
        <v>79</v>
      </c>
      <c r="W22" s="37">
        <v>44738.0</v>
      </c>
      <c r="X22" s="369" t="s">
        <v>537</v>
      </c>
      <c r="Y22" s="354" t="s">
        <v>538</v>
      </c>
      <c r="Z22" s="369" t="s">
        <v>27</v>
      </c>
      <c r="AA22" s="37">
        <v>44739.0</v>
      </c>
      <c r="AB22" s="369" t="s">
        <v>537</v>
      </c>
      <c r="AC22" s="354" t="s">
        <v>538</v>
      </c>
    </row>
    <row r="23">
      <c r="A23" s="35" t="s">
        <v>501</v>
      </c>
      <c r="B23" s="275" t="s">
        <v>33</v>
      </c>
      <c r="C23" s="37">
        <v>44733.0</v>
      </c>
      <c r="D23" s="352" t="s">
        <v>236</v>
      </c>
      <c r="E23" s="353" t="s">
        <v>1146</v>
      </c>
      <c r="F23" s="38" t="s">
        <v>46</v>
      </c>
      <c r="G23" s="37">
        <v>44734.0</v>
      </c>
      <c r="H23" s="38" t="s">
        <v>25</v>
      </c>
      <c r="I23" s="108" t="s">
        <v>25</v>
      </c>
      <c r="J23" s="38" t="s">
        <v>36</v>
      </c>
      <c r="K23" s="37">
        <v>44735.0</v>
      </c>
      <c r="L23" s="719" t="s">
        <v>539</v>
      </c>
      <c r="M23" s="354" t="s">
        <v>1029</v>
      </c>
      <c r="N23" s="38" t="s">
        <v>37</v>
      </c>
      <c r="O23" s="37">
        <v>44736.0</v>
      </c>
      <c r="P23" s="777" t="s">
        <v>539</v>
      </c>
      <c r="Q23" s="778" t="s">
        <v>1029</v>
      </c>
      <c r="R23" s="370" t="s">
        <v>40</v>
      </c>
      <c r="S23" s="544">
        <v>44737.0</v>
      </c>
      <c r="T23" s="777" t="s">
        <v>539</v>
      </c>
      <c r="U23" s="778" t="s">
        <v>1029</v>
      </c>
      <c r="V23" s="370" t="s">
        <v>43</v>
      </c>
      <c r="W23" s="544">
        <v>44738.0</v>
      </c>
      <c r="X23" s="369" t="s">
        <v>539</v>
      </c>
      <c r="Y23" s="354" t="s">
        <v>1029</v>
      </c>
      <c r="Z23" s="38" t="s">
        <v>44</v>
      </c>
      <c r="AA23" s="37">
        <v>44739.0</v>
      </c>
      <c r="AB23" s="369" t="s">
        <v>539</v>
      </c>
      <c r="AC23" s="354" t="s">
        <v>1029</v>
      </c>
    </row>
    <row r="24">
      <c r="A24" s="35" t="s">
        <v>18</v>
      </c>
      <c r="B24" s="38"/>
      <c r="C24" s="37"/>
      <c r="D24" s="352"/>
      <c r="E24" s="353"/>
      <c r="F24" s="369" t="s">
        <v>131</v>
      </c>
      <c r="G24" s="37">
        <v>44734.0</v>
      </c>
      <c r="H24" s="369" t="s">
        <v>283</v>
      </c>
      <c r="I24" s="354" t="s">
        <v>118</v>
      </c>
      <c r="J24" s="365"/>
      <c r="K24" s="366"/>
      <c r="L24" s="5"/>
      <c r="M24" s="5"/>
      <c r="N24" s="5"/>
      <c r="O24" s="5"/>
      <c r="P24" s="5"/>
      <c r="Q24" s="5"/>
      <c r="R24" s="5"/>
      <c r="S24" s="5"/>
      <c r="T24" s="5"/>
      <c r="U24" s="7"/>
      <c r="V24" s="7"/>
      <c r="W24" s="7"/>
      <c r="X24" s="7"/>
      <c r="Y24" s="7"/>
      <c r="Z24" s="7"/>
      <c r="AA24" s="7"/>
      <c r="AB24" s="7"/>
      <c r="AC24" s="7"/>
    </row>
    <row r="25">
      <c r="A25" s="35" t="s">
        <v>1112</v>
      </c>
      <c r="B25" s="38" t="s">
        <v>536</v>
      </c>
      <c r="C25" s="37">
        <v>44733.0</v>
      </c>
      <c r="D25" s="369" t="s">
        <v>537</v>
      </c>
      <c r="E25" s="354" t="s">
        <v>538</v>
      </c>
      <c r="Q25" s="790"/>
      <c r="V25" s="336"/>
    </row>
    <row r="26">
      <c r="B26" s="496"/>
      <c r="C26" s="496"/>
      <c r="Q26" s="329"/>
      <c r="R26" s="578"/>
      <c r="S26" s="578"/>
      <c r="T26" s="578"/>
      <c r="U26" s="578"/>
      <c r="V26" s="329"/>
    </row>
    <row r="27">
      <c r="B27" s="496"/>
      <c r="C27" s="496"/>
      <c r="Q27" s="791"/>
      <c r="R27" s="792"/>
      <c r="S27" s="366"/>
      <c r="T27" s="365"/>
      <c r="U27" s="365"/>
      <c r="V27" s="791"/>
    </row>
    <row r="28">
      <c r="B28" s="477" t="s">
        <v>1133</v>
      </c>
      <c r="C28" s="477" t="s">
        <v>1147</v>
      </c>
      <c r="D28" s="477" t="s">
        <v>1148</v>
      </c>
      <c r="E28" s="477" t="s">
        <v>1149</v>
      </c>
      <c r="Q28" s="791"/>
      <c r="R28" s="358"/>
      <c r="S28" s="366"/>
      <c r="T28" s="365"/>
      <c r="U28" s="365"/>
      <c r="V28" s="791"/>
    </row>
    <row r="29">
      <c r="B29" s="477" t="s">
        <v>1150</v>
      </c>
      <c r="C29" s="477">
        <v>77.0</v>
      </c>
      <c r="D29" s="477" t="s">
        <v>1151</v>
      </c>
      <c r="E29" s="477" t="s">
        <v>1151</v>
      </c>
      <c r="F29" s="71"/>
      <c r="Q29" s="336"/>
      <c r="R29" s="336"/>
      <c r="S29" s="336"/>
      <c r="T29" s="336"/>
      <c r="U29" s="336"/>
      <c r="V29" s="336"/>
    </row>
    <row r="30">
      <c r="B30" s="477" t="s">
        <v>1136</v>
      </c>
      <c r="C30" s="477">
        <v>51.0</v>
      </c>
      <c r="D30" s="477" t="s">
        <v>1151</v>
      </c>
      <c r="E30" s="477" t="s">
        <v>1152</v>
      </c>
      <c r="Q30" s="336"/>
      <c r="R30" s="360"/>
      <c r="S30" s="360"/>
      <c r="T30" s="360"/>
      <c r="U30" s="360"/>
      <c r="V30" s="336"/>
    </row>
    <row r="31">
      <c r="B31" s="477" t="s">
        <v>1153</v>
      </c>
      <c r="C31" s="477">
        <v>73.5</v>
      </c>
      <c r="D31" s="477" t="s">
        <v>1151</v>
      </c>
      <c r="E31" s="477" t="s">
        <v>1152</v>
      </c>
      <c r="Q31" s="329"/>
      <c r="R31" s="578"/>
      <c r="S31" s="578"/>
      <c r="T31" s="578"/>
      <c r="U31" s="578"/>
      <c r="V31" s="329"/>
    </row>
    <row r="32">
      <c r="B32" s="477" t="s">
        <v>1154</v>
      </c>
      <c r="C32" s="477">
        <v>123.5</v>
      </c>
      <c r="D32" s="477" t="s">
        <v>1151</v>
      </c>
      <c r="E32" s="477" t="s">
        <v>1155</v>
      </c>
      <c r="Q32" s="329"/>
      <c r="R32" s="792"/>
      <c r="S32" s="366"/>
      <c r="T32" s="358"/>
      <c r="U32" s="358"/>
      <c r="V32" s="329"/>
    </row>
    <row r="33">
      <c r="B33" s="496"/>
      <c r="C33" s="496"/>
      <c r="Q33" s="329"/>
      <c r="R33" s="326"/>
      <c r="V33" s="329"/>
    </row>
    <row r="34">
      <c r="B34" s="496"/>
      <c r="C34" s="496"/>
      <c r="Q34" s="336"/>
      <c r="R34" s="336"/>
      <c r="S34" s="336"/>
      <c r="T34" s="336"/>
      <c r="U34" s="336"/>
      <c r="V34" s="336"/>
    </row>
    <row r="35">
      <c r="B35" s="496"/>
      <c r="C35" s="496"/>
    </row>
    <row r="36">
      <c r="B36" s="496"/>
      <c r="C36" s="496"/>
    </row>
    <row r="37">
      <c r="B37" s="496"/>
      <c r="C37" s="496"/>
    </row>
    <row r="38">
      <c r="B38" s="496"/>
      <c r="C38" s="496"/>
    </row>
    <row r="39">
      <c r="B39" s="496"/>
      <c r="C39" s="496"/>
    </row>
    <row r="40">
      <c r="B40" s="496"/>
      <c r="C40" s="496"/>
    </row>
    <row r="41">
      <c r="B41" s="496"/>
      <c r="C41" s="496"/>
    </row>
    <row r="42">
      <c r="B42" s="496"/>
      <c r="C42" s="496"/>
    </row>
    <row r="43">
      <c r="B43" s="496"/>
      <c r="C43" s="496"/>
    </row>
    <row r="44">
      <c r="B44" s="496"/>
      <c r="C44" s="496"/>
    </row>
    <row r="45">
      <c r="B45" s="496"/>
      <c r="C45" s="496"/>
    </row>
    <row r="46">
      <c r="B46" s="496"/>
      <c r="C46" s="496"/>
    </row>
    <row r="47">
      <c r="B47" s="496"/>
      <c r="C47" s="496"/>
    </row>
    <row r="48">
      <c r="B48" s="496"/>
      <c r="C48" s="496"/>
    </row>
    <row r="49">
      <c r="B49" s="496"/>
      <c r="C49" s="496"/>
    </row>
    <row r="50">
      <c r="B50" s="496"/>
      <c r="C50" s="496"/>
    </row>
    <row r="51">
      <c r="B51" s="496"/>
      <c r="C51" s="496"/>
    </row>
    <row r="52">
      <c r="B52" s="496"/>
      <c r="C52" s="496"/>
    </row>
    <row r="53">
      <c r="B53" s="496"/>
      <c r="C53" s="496"/>
    </row>
    <row r="54">
      <c r="B54" s="496"/>
      <c r="C54" s="496"/>
    </row>
    <row r="55">
      <c r="B55" s="496"/>
      <c r="C55" s="496"/>
    </row>
    <row r="56">
      <c r="B56" s="496"/>
      <c r="C56" s="496"/>
    </row>
    <row r="57">
      <c r="B57" s="496"/>
      <c r="C57" s="496"/>
    </row>
    <row r="58">
      <c r="B58" s="496"/>
      <c r="C58" s="496"/>
    </row>
    <row r="59">
      <c r="B59" s="496"/>
      <c r="C59" s="496"/>
    </row>
    <row r="60">
      <c r="B60" s="496"/>
      <c r="C60" s="496"/>
    </row>
    <row r="61">
      <c r="B61" s="496"/>
      <c r="C61" s="496"/>
    </row>
    <row r="62">
      <c r="B62" s="496"/>
      <c r="C62" s="496"/>
    </row>
    <row r="63">
      <c r="B63" s="496"/>
      <c r="C63" s="496"/>
    </row>
    <row r="64">
      <c r="B64" s="496"/>
      <c r="C64" s="496"/>
    </row>
    <row r="65">
      <c r="B65" s="496"/>
      <c r="C65" s="496"/>
    </row>
    <row r="66">
      <c r="B66" s="496"/>
      <c r="C66" s="496"/>
    </row>
    <row r="67">
      <c r="B67" s="496"/>
      <c r="C67" s="496"/>
    </row>
    <row r="68">
      <c r="B68" s="496"/>
      <c r="C68" s="496"/>
    </row>
    <row r="69">
      <c r="B69" s="496"/>
      <c r="C69" s="496"/>
    </row>
    <row r="70">
      <c r="B70" s="496"/>
      <c r="C70" s="496"/>
    </row>
    <row r="71">
      <c r="B71" s="496"/>
      <c r="C71" s="496"/>
    </row>
    <row r="72">
      <c r="B72" s="496"/>
      <c r="C72" s="496"/>
    </row>
    <row r="73">
      <c r="B73" s="496"/>
      <c r="C73" s="496"/>
    </row>
    <row r="74">
      <c r="B74" s="496"/>
      <c r="C74" s="496"/>
    </row>
    <row r="75">
      <c r="B75" s="496"/>
      <c r="C75" s="496"/>
    </row>
    <row r="76">
      <c r="B76" s="496"/>
      <c r="C76" s="496"/>
    </row>
    <row r="77">
      <c r="B77" s="496"/>
      <c r="C77" s="496"/>
    </row>
    <row r="78">
      <c r="B78" s="496"/>
      <c r="C78" s="496"/>
    </row>
    <row r="79">
      <c r="B79" s="496"/>
      <c r="C79" s="496"/>
    </row>
    <row r="80">
      <c r="B80" s="496"/>
      <c r="C80" s="496"/>
    </row>
    <row r="81">
      <c r="B81" s="496"/>
      <c r="C81" s="496"/>
    </row>
    <row r="82">
      <c r="B82" s="496"/>
      <c r="C82" s="496"/>
    </row>
    <row r="83">
      <c r="B83" s="496"/>
      <c r="C83" s="496"/>
    </row>
    <row r="84">
      <c r="B84" s="496"/>
      <c r="C84" s="496"/>
    </row>
    <row r="85">
      <c r="B85" s="496"/>
      <c r="C85" s="496"/>
    </row>
    <row r="86">
      <c r="B86" s="496"/>
      <c r="C86" s="496"/>
    </row>
    <row r="87">
      <c r="B87" s="496"/>
      <c r="C87" s="496"/>
    </row>
    <row r="88">
      <c r="B88" s="496"/>
      <c r="C88" s="496"/>
    </row>
    <row r="89">
      <c r="B89" s="496"/>
      <c r="C89" s="496"/>
    </row>
    <row r="90">
      <c r="B90" s="496"/>
      <c r="C90" s="496"/>
    </row>
    <row r="91">
      <c r="B91" s="496"/>
      <c r="C91" s="496"/>
    </row>
    <row r="92">
      <c r="B92" s="496"/>
      <c r="C92" s="496"/>
    </row>
    <row r="93">
      <c r="B93" s="496"/>
      <c r="C93" s="496"/>
    </row>
    <row r="94">
      <c r="B94" s="496"/>
      <c r="C94" s="496"/>
    </row>
    <row r="95">
      <c r="B95" s="496"/>
      <c r="C95" s="496"/>
    </row>
    <row r="96">
      <c r="B96" s="496"/>
      <c r="C96" s="496"/>
    </row>
    <row r="97">
      <c r="B97" s="496"/>
      <c r="C97" s="496"/>
    </row>
    <row r="98">
      <c r="B98" s="496"/>
      <c r="C98" s="496"/>
    </row>
    <row r="99">
      <c r="B99" s="496"/>
      <c r="C99" s="496"/>
    </row>
    <row r="100">
      <c r="B100" s="496"/>
      <c r="C100" s="496"/>
    </row>
    <row r="101">
      <c r="B101" s="496"/>
      <c r="C101" s="496"/>
    </row>
    <row r="102">
      <c r="B102" s="496"/>
      <c r="C102" s="496"/>
    </row>
    <row r="103">
      <c r="B103" s="496"/>
      <c r="C103" s="496"/>
    </row>
    <row r="104">
      <c r="B104" s="496"/>
      <c r="C104" s="496"/>
    </row>
    <row r="105">
      <c r="B105" s="496"/>
      <c r="C105" s="496"/>
    </row>
    <row r="106">
      <c r="B106" s="496"/>
      <c r="C106" s="496"/>
    </row>
    <row r="107">
      <c r="B107" s="496"/>
      <c r="C107" s="496"/>
    </row>
    <row r="108">
      <c r="B108" s="496"/>
      <c r="C108" s="496"/>
    </row>
    <row r="109">
      <c r="B109" s="496"/>
      <c r="C109" s="496"/>
    </row>
    <row r="110">
      <c r="B110" s="496"/>
      <c r="C110" s="496"/>
    </row>
    <row r="111">
      <c r="B111" s="496"/>
      <c r="C111" s="496"/>
    </row>
    <row r="112">
      <c r="B112" s="496"/>
      <c r="C112" s="496"/>
    </row>
    <row r="113">
      <c r="B113" s="496"/>
      <c r="C113" s="496"/>
    </row>
    <row r="114">
      <c r="B114" s="496"/>
      <c r="C114" s="496"/>
    </row>
    <row r="115">
      <c r="B115" s="496"/>
      <c r="C115" s="496"/>
    </row>
    <row r="116">
      <c r="B116" s="496"/>
      <c r="C116" s="496"/>
    </row>
    <row r="117">
      <c r="B117" s="496"/>
      <c r="C117" s="496"/>
    </row>
    <row r="118">
      <c r="B118" s="496"/>
      <c r="C118" s="496"/>
    </row>
    <row r="119">
      <c r="B119" s="496"/>
      <c r="C119" s="496"/>
    </row>
    <row r="120">
      <c r="B120" s="496"/>
      <c r="C120" s="496"/>
    </row>
    <row r="121">
      <c r="B121" s="496"/>
      <c r="C121" s="496"/>
    </row>
    <row r="122">
      <c r="B122" s="496"/>
      <c r="C122" s="496"/>
    </row>
    <row r="123">
      <c r="B123" s="496"/>
      <c r="C123" s="496"/>
    </row>
    <row r="124">
      <c r="B124" s="496"/>
      <c r="C124" s="496"/>
    </row>
    <row r="125">
      <c r="B125" s="496"/>
      <c r="C125" s="496"/>
    </row>
    <row r="126">
      <c r="B126" s="496"/>
      <c r="C126" s="496"/>
    </row>
    <row r="127">
      <c r="B127" s="496"/>
      <c r="C127" s="496"/>
    </row>
    <row r="128">
      <c r="B128" s="496"/>
      <c r="C128" s="496"/>
    </row>
    <row r="129">
      <c r="B129" s="496"/>
      <c r="C129" s="496"/>
    </row>
    <row r="130">
      <c r="B130" s="496"/>
      <c r="C130" s="496"/>
    </row>
    <row r="131">
      <c r="B131" s="496"/>
      <c r="C131" s="496"/>
    </row>
    <row r="132">
      <c r="B132" s="496"/>
      <c r="C132" s="496"/>
    </row>
    <row r="133">
      <c r="B133" s="496"/>
      <c r="C133" s="496"/>
    </row>
    <row r="134">
      <c r="B134" s="496"/>
      <c r="C134" s="496"/>
    </row>
    <row r="135">
      <c r="B135" s="496"/>
      <c r="C135" s="496"/>
    </row>
    <row r="136">
      <c r="B136" s="496"/>
      <c r="C136" s="496"/>
    </row>
    <row r="137">
      <c r="B137" s="496"/>
      <c r="C137" s="496"/>
    </row>
    <row r="138">
      <c r="B138" s="496"/>
      <c r="C138" s="496"/>
    </row>
    <row r="139">
      <c r="B139" s="496"/>
      <c r="C139" s="496"/>
    </row>
    <row r="140">
      <c r="B140" s="496"/>
      <c r="C140" s="496"/>
    </row>
    <row r="141">
      <c r="B141" s="496"/>
      <c r="C141" s="496"/>
    </row>
    <row r="142">
      <c r="B142" s="496"/>
      <c r="C142" s="496"/>
    </row>
    <row r="143">
      <c r="B143" s="496"/>
      <c r="C143" s="496"/>
    </row>
    <row r="144">
      <c r="B144" s="496"/>
      <c r="C144" s="496"/>
    </row>
    <row r="145">
      <c r="B145" s="496"/>
      <c r="C145" s="496"/>
    </row>
    <row r="146">
      <c r="B146" s="496"/>
      <c r="C146" s="496"/>
    </row>
    <row r="147">
      <c r="B147" s="496"/>
      <c r="C147" s="496"/>
    </row>
    <row r="148">
      <c r="B148" s="496"/>
      <c r="C148" s="496"/>
    </row>
    <row r="149">
      <c r="B149" s="496"/>
      <c r="C149" s="496"/>
    </row>
    <row r="150">
      <c r="B150" s="496"/>
      <c r="C150" s="496"/>
    </row>
    <row r="151">
      <c r="B151" s="496"/>
      <c r="C151" s="496"/>
    </row>
    <row r="152">
      <c r="B152" s="496"/>
      <c r="C152" s="496"/>
    </row>
    <row r="153">
      <c r="B153" s="496"/>
      <c r="C153" s="496"/>
    </row>
    <row r="154">
      <c r="B154" s="496"/>
      <c r="C154" s="496"/>
    </row>
    <row r="155">
      <c r="B155" s="496"/>
      <c r="C155" s="496"/>
    </row>
    <row r="156">
      <c r="B156" s="496"/>
      <c r="C156" s="496"/>
    </row>
    <row r="157">
      <c r="B157" s="496"/>
      <c r="C157" s="496"/>
    </row>
    <row r="158">
      <c r="B158" s="496"/>
      <c r="C158" s="496"/>
    </row>
    <row r="159">
      <c r="B159" s="496"/>
      <c r="C159" s="496"/>
    </row>
    <row r="160">
      <c r="B160" s="496"/>
      <c r="C160" s="496"/>
    </row>
    <row r="161">
      <c r="B161" s="496"/>
      <c r="C161" s="496"/>
    </row>
    <row r="162">
      <c r="B162" s="496"/>
      <c r="C162" s="496"/>
    </row>
    <row r="163">
      <c r="B163" s="496"/>
      <c r="C163" s="496"/>
    </row>
    <row r="164">
      <c r="B164" s="496"/>
      <c r="C164" s="496"/>
    </row>
    <row r="165">
      <c r="B165" s="496"/>
      <c r="C165" s="496"/>
    </row>
    <row r="166">
      <c r="B166" s="496"/>
      <c r="C166" s="496"/>
    </row>
    <row r="167">
      <c r="B167" s="496"/>
      <c r="C167" s="496"/>
    </row>
    <row r="168">
      <c r="B168" s="496"/>
      <c r="C168" s="496"/>
    </row>
    <row r="169">
      <c r="B169" s="496"/>
      <c r="C169" s="496"/>
    </row>
    <row r="170">
      <c r="B170" s="496"/>
      <c r="C170" s="496"/>
    </row>
    <row r="171">
      <c r="B171" s="496"/>
      <c r="C171" s="496"/>
    </row>
    <row r="172">
      <c r="B172" s="496"/>
      <c r="C172" s="496"/>
    </row>
    <row r="173">
      <c r="B173" s="496"/>
      <c r="C173" s="496"/>
    </row>
    <row r="174">
      <c r="B174" s="496"/>
      <c r="C174" s="496"/>
    </row>
    <row r="175">
      <c r="B175" s="496"/>
      <c r="C175" s="496"/>
    </row>
    <row r="176">
      <c r="B176" s="496"/>
      <c r="C176" s="496"/>
    </row>
    <row r="177">
      <c r="B177" s="496"/>
      <c r="C177" s="496"/>
    </row>
    <row r="178">
      <c r="B178" s="496"/>
      <c r="C178" s="496"/>
    </row>
    <row r="179">
      <c r="B179" s="496"/>
      <c r="C179" s="496"/>
    </row>
    <row r="180">
      <c r="B180" s="496"/>
      <c r="C180" s="496"/>
    </row>
    <row r="181">
      <c r="B181" s="496"/>
      <c r="C181" s="496"/>
    </row>
    <row r="182">
      <c r="B182" s="496"/>
      <c r="C182" s="496"/>
    </row>
    <row r="183">
      <c r="B183" s="496"/>
      <c r="C183" s="496"/>
    </row>
    <row r="184">
      <c r="B184" s="496"/>
      <c r="C184" s="496"/>
    </row>
    <row r="185">
      <c r="B185" s="496"/>
      <c r="C185" s="496"/>
    </row>
    <row r="186">
      <c r="B186" s="496"/>
      <c r="C186" s="496"/>
    </row>
    <row r="187">
      <c r="B187" s="496"/>
      <c r="C187" s="496"/>
    </row>
    <row r="188">
      <c r="B188" s="496"/>
      <c r="C188" s="496"/>
    </row>
    <row r="189">
      <c r="B189" s="496"/>
      <c r="C189" s="496"/>
    </row>
    <row r="190">
      <c r="B190" s="496"/>
      <c r="C190" s="496"/>
    </row>
    <row r="191">
      <c r="B191" s="496"/>
      <c r="C191" s="496"/>
    </row>
    <row r="192">
      <c r="B192" s="496"/>
      <c r="C192" s="496"/>
    </row>
    <row r="193">
      <c r="B193" s="496"/>
      <c r="C193" s="496"/>
    </row>
    <row r="194">
      <c r="B194" s="496"/>
      <c r="C194" s="496"/>
    </row>
    <row r="195">
      <c r="B195" s="496"/>
      <c r="C195" s="496"/>
    </row>
    <row r="196">
      <c r="B196" s="496"/>
      <c r="C196" s="496"/>
    </row>
    <row r="197">
      <c r="B197" s="496"/>
      <c r="C197" s="496"/>
    </row>
    <row r="198">
      <c r="B198" s="496"/>
      <c r="C198" s="496"/>
    </row>
    <row r="199">
      <c r="B199" s="496"/>
      <c r="C199" s="496"/>
    </row>
    <row r="200">
      <c r="B200" s="496"/>
      <c r="C200" s="496"/>
    </row>
    <row r="201">
      <c r="B201" s="496"/>
      <c r="C201" s="496"/>
    </row>
    <row r="202">
      <c r="B202" s="496"/>
      <c r="C202" s="496"/>
    </row>
    <row r="203">
      <c r="B203" s="496"/>
      <c r="C203" s="496"/>
    </row>
    <row r="204">
      <c r="B204" s="496"/>
      <c r="C204" s="496"/>
    </row>
    <row r="205">
      <c r="B205" s="496"/>
      <c r="C205" s="496"/>
    </row>
    <row r="206">
      <c r="B206" s="496"/>
      <c r="C206" s="496"/>
    </row>
    <row r="207">
      <c r="B207" s="496"/>
      <c r="C207" s="496"/>
    </row>
    <row r="208">
      <c r="B208" s="496"/>
      <c r="C208" s="496"/>
    </row>
    <row r="209">
      <c r="B209" s="496"/>
      <c r="C209" s="496"/>
    </row>
    <row r="210">
      <c r="B210" s="496"/>
      <c r="C210" s="496"/>
    </row>
    <row r="211">
      <c r="B211" s="496"/>
      <c r="C211" s="496"/>
    </row>
    <row r="212">
      <c r="B212" s="496"/>
      <c r="C212" s="496"/>
    </row>
    <row r="213">
      <c r="B213" s="496"/>
      <c r="C213" s="496"/>
    </row>
    <row r="214">
      <c r="B214" s="496"/>
      <c r="C214" s="496"/>
    </row>
    <row r="215">
      <c r="B215" s="496"/>
      <c r="C215" s="496"/>
    </row>
    <row r="216">
      <c r="B216" s="496"/>
      <c r="C216" s="496"/>
    </row>
    <row r="217">
      <c r="B217" s="496"/>
      <c r="C217" s="496"/>
    </row>
    <row r="218">
      <c r="B218" s="496"/>
      <c r="C218" s="496"/>
    </row>
    <row r="219">
      <c r="B219" s="496"/>
      <c r="C219" s="496"/>
    </row>
    <row r="220">
      <c r="B220" s="496"/>
      <c r="C220" s="496"/>
    </row>
    <row r="221">
      <c r="B221" s="496"/>
      <c r="C221" s="496"/>
    </row>
    <row r="222">
      <c r="B222" s="496"/>
      <c r="C222" s="496"/>
    </row>
    <row r="223">
      <c r="B223" s="496"/>
      <c r="C223" s="496"/>
    </row>
    <row r="224">
      <c r="B224" s="496"/>
      <c r="C224" s="496"/>
    </row>
    <row r="225">
      <c r="B225" s="496"/>
      <c r="C225" s="496"/>
    </row>
    <row r="226">
      <c r="B226" s="496"/>
      <c r="C226" s="496"/>
    </row>
    <row r="227">
      <c r="B227" s="496"/>
      <c r="C227" s="496"/>
    </row>
    <row r="228">
      <c r="B228" s="496"/>
      <c r="C228" s="496"/>
    </row>
    <row r="229">
      <c r="B229" s="496"/>
      <c r="C229" s="496"/>
    </row>
    <row r="230">
      <c r="B230" s="496"/>
      <c r="C230" s="496"/>
    </row>
    <row r="231">
      <c r="B231" s="496"/>
      <c r="C231" s="496"/>
    </row>
    <row r="232">
      <c r="B232" s="496"/>
      <c r="C232" s="496"/>
    </row>
    <row r="233">
      <c r="B233" s="496"/>
      <c r="C233" s="496"/>
    </row>
    <row r="234">
      <c r="B234" s="496"/>
      <c r="C234" s="496"/>
    </row>
    <row r="235">
      <c r="B235" s="496"/>
      <c r="C235" s="496"/>
    </row>
    <row r="236">
      <c r="B236" s="496"/>
      <c r="C236" s="496"/>
    </row>
    <row r="237">
      <c r="B237" s="496"/>
      <c r="C237" s="496"/>
    </row>
    <row r="238">
      <c r="B238" s="496"/>
      <c r="C238" s="496"/>
    </row>
    <row r="239">
      <c r="B239" s="496"/>
      <c r="C239" s="496"/>
    </row>
    <row r="240">
      <c r="B240" s="496"/>
      <c r="C240" s="496"/>
    </row>
    <row r="241">
      <c r="B241" s="496"/>
      <c r="C241" s="496"/>
    </row>
    <row r="242">
      <c r="B242" s="496"/>
      <c r="C242" s="496"/>
    </row>
    <row r="243">
      <c r="B243" s="496"/>
      <c r="C243" s="496"/>
    </row>
    <row r="244">
      <c r="B244" s="496"/>
      <c r="C244" s="496"/>
    </row>
    <row r="245">
      <c r="B245" s="496"/>
      <c r="C245" s="496"/>
    </row>
    <row r="246">
      <c r="B246" s="496"/>
      <c r="C246" s="496"/>
    </row>
    <row r="247">
      <c r="B247" s="496"/>
      <c r="C247" s="496"/>
    </row>
    <row r="248">
      <c r="B248" s="496"/>
      <c r="C248" s="496"/>
    </row>
    <row r="249">
      <c r="B249" s="496"/>
      <c r="C249" s="496"/>
    </row>
    <row r="250">
      <c r="B250" s="496"/>
      <c r="C250" s="496"/>
    </row>
    <row r="251">
      <c r="B251" s="496"/>
      <c r="C251" s="496"/>
    </row>
    <row r="252">
      <c r="B252" s="496"/>
      <c r="C252" s="496"/>
    </row>
    <row r="253">
      <c r="B253" s="496"/>
      <c r="C253" s="496"/>
    </row>
    <row r="254">
      <c r="B254" s="496"/>
      <c r="C254" s="496"/>
    </row>
    <row r="255">
      <c r="B255" s="496"/>
      <c r="C255" s="496"/>
    </row>
    <row r="256">
      <c r="B256" s="496"/>
      <c r="C256" s="496"/>
    </row>
    <row r="257">
      <c r="B257" s="496"/>
      <c r="C257" s="496"/>
    </row>
    <row r="258">
      <c r="B258" s="496"/>
      <c r="C258" s="496"/>
    </row>
    <row r="259">
      <c r="B259" s="496"/>
      <c r="C259" s="496"/>
    </row>
    <row r="260">
      <c r="B260" s="496"/>
      <c r="C260" s="496"/>
    </row>
    <row r="261">
      <c r="B261" s="496"/>
      <c r="C261" s="496"/>
    </row>
    <row r="262">
      <c r="B262" s="496"/>
      <c r="C262" s="496"/>
    </row>
    <row r="263">
      <c r="B263" s="496"/>
      <c r="C263" s="496"/>
    </row>
    <row r="264">
      <c r="B264" s="496"/>
      <c r="C264" s="496"/>
    </row>
    <row r="265">
      <c r="B265" s="496"/>
      <c r="C265" s="496"/>
    </row>
    <row r="266">
      <c r="B266" s="496"/>
      <c r="C266" s="496"/>
    </row>
    <row r="267">
      <c r="B267" s="496"/>
      <c r="C267" s="496"/>
    </row>
    <row r="268">
      <c r="B268" s="496"/>
      <c r="C268" s="496"/>
    </row>
    <row r="269">
      <c r="B269" s="496"/>
      <c r="C269" s="496"/>
    </row>
    <row r="270">
      <c r="B270" s="496"/>
      <c r="C270" s="496"/>
    </row>
    <row r="271">
      <c r="B271" s="496"/>
      <c r="C271" s="496"/>
    </row>
    <row r="272">
      <c r="B272" s="496"/>
      <c r="C272" s="496"/>
    </row>
    <row r="273">
      <c r="B273" s="496"/>
      <c r="C273" s="496"/>
    </row>
    <row r="274">
      <c r="B274" s="496"/>
      <c r="C274" s="496"/>
    </row>
    <row r="275">
      <c r="B275" s="496"/>
      <c r="C275" s="496"/>
    </row>
    <row r="276">
      <c r="B276" s="496"/>
      <c r="C276" s="496"/>
    </row>
    <row r="277">
      <c r="B277" s="496"/>
      <c r="C277" s="496"/>
    </row>
    <row r="278">
      <c r="B278" s="496"/>
      <c r="C278" s="496"/>
    </row>
    <row r="279">
      <c r="B279" s="496"/>
      <c r="C279" s="496"/>
    </row>
    <row r="280">
      <c r="B280" s="496"/>
      <c r="C280" s="496"/>
    </row>
    <row r="281">
      <c r="B281" s="496"/>
      <c r="C281" s="496"/>
    </row>
    <row r="282">
      <c r="B282" s="496"/>
      <c r="C282" s="496"/>
    </row>
    <row r="283">
      <c r="B283" s="496"/>
      <c r="C283" s="496"/>
    </row>
    <row r="284">
      <c r="B284" s="496"/>
      <c r="C284" s="496"/>
    </row>
    <row r="285">
      <c r="B285" s="496"/>
      <c r="C285" s="496"/>
    </row>
    <row r="286">
      <c r="B286" s="496"/>
      <c r="C286" s="496"/>
    </row>
    <row r="287">
      <c r="B287" s="496"/>
      <c r="C287" s="496"/>
    </row>
    <row r="288">
      <c r="B288" s="496"/>
      <c r="C288" s="496"/>
    </row>
    <row r="289">
      <c r="B289" s="496"/>
      <c r="C289" s="496"/>
    </row>
    <row r="290">
      <c r="B290" s="496"/>
      <c r="C290" s="496"/>
    </row>
    <row r="291">
      <c r="B291" s="496"/>
      <c r="C291" s="496"/>
    </row>
    <row r="292">
      <c r="B292" s="496"/>
      <c r="C292" s="496"/>
    </row>
    <row r="293">
      <c r="B293" s="496"/>
      <c r="C293" s="496"/>
    </row>
    <row r="294">
      <c r="B294" s="496"/>
      <c r="C294" s="496"/>
    </row>
    <row r="295">
      <c r="B295" s="496"/>
      <c r="C295" s="496"/>
    </row>
    <row r="296">
      <c r="B296" s="496"/>
      <c r="C296" s="496"/>
    </row>
    <row r="297">
      <c r="B297" s="496"/>
      <c r="C297" s="496"/>
    </row>
    <row r="298">
      <c r="B298" s="496"/>
      <c r="C298" s="496"/>
    </row>
    <row r="299">
      <c r="B299" s="496"/>
      <c r="C299" s="496"/>
    </row>
    <row r="300">
      <c r="B300" s="496"/>
      <c r="C300" s="496"/>
    </row>
    <row r="301">
      <c r="B301" s="496"/>
      <c r="C301" s="496"/>
    </row>
    <row r="302">
      <c r="B302" s="496"/>
      <c r="C302" s="496"/>
    </row>
    <row r="303">
      <c r="B303" s="496"/>
      <c r="C303" s="496"/>
    </row>
    <row r="304">
      <c r="B304" s="496"/>
      <c r="C304" s="496"/>
    </row>
    <row r="305">
      <c r="B305" s="496"/>
      <c r="C305" s="496"/>
    </row>
    <row r="306">
      <c r="B306" s="496"/>
      <c r="C306" s="496"/>
    </row>
    <row r="307">
      <c r="B307" s="496"/>
      <c r="C307" s="496"/>
    </row>
    <row r="308">
      <c r="B308" s="496"/>
      <c r="C308" s="496"/>
    </row>
    <row r="309">
      <c r="B309" s="496"/>
      <c r="C309" s="496"/>
    </row>
    <row r="310">
      <c r="B310" s="496"/>
      <c r="C310" s="496"/>
    </row>
    <row r="311">
      <c r="B311" s="496"/>
      <c r="C311" s="496"/>
    </row>
    <row r="312">
      <c r="B312" s="496"/>
      <c r="C312" s="496"/>
    </row>
    <row r="313">
      <c r="B313" s="496"/>
      <c r="C313" s="496"/>
    </row>
    <row r="314">
      <c r="B314" s="496"/>
      <c r="C314" s="496"/>
    </row>
    <row r="315">
      <c r="B315" s="496"/>
      <c r="C315" s="496"/>
    </row>
    <row r="316">
      <c r="B316" s="496"/>
      <c r="C316" s="496"/>
    </row>
    <row r="317">
      <c r="B317" s="496"/>
      <c r="C317" s="496"/>
    </row>
    <row r="318">
      <c r="B318" s="496"/>
      <c r="C318" s="496"/>
    </row>
    <row r="319">
      <c r="B319" s="496"/>
      <c r="C319" s="496"/>
    </row>
    <row r="320">
      <c r="B320" s="496"/>
      <c r="C320" s="496"/>
    </row>
    <row r="321">
      <c r="B321" s="496"/>
      <c r="C321" s="496"/>
    </row>
    <row r="322">
      <c r="B322" s="496"/>
      <c r="C322" s="496"/>
    </row>
    <row r="323">
      <c r="B323" s="496"/>
      <c r="C323" s="496"/>
    </row>
    <row r="324">
      <c r="B324" s="496"/>
      <c r="C324" s="496"/>
    </row>
    <row r="325">
      <c r="B325" s="496"/>
      <c r="C325" s="496"/>
    </row>
    <row r="326">
      <c r="B326" s="496"/>
      <c r="C326" s="496"/>
    </row>
    <row r="327">
      <c r="B327" s="496"/>
      <c r="C327" s="496"/>
    </row>
    <row r="328">
      <c r="B328" s="496"/>
      <c r="C328" s="496"/>
    </row>
    <row r="329">
      <c r="B329" s="496"/>
      <c r="C329" s="496"/>
    </row>
    <row r="330">
      <c r="B330" s="496"/>
      <c r="C330" s="496"/>
    </row>
    <row r="331">
      <c r="B331" s="496"/>
      <c r="C331" s="496"/>
    </row>
    <row r="332">
      <c r="B332" s="496"/>
      <c r="C332" s="496"/>
    </row>
    <row r="333">
      <c r="B333" s="496"/>
      <c r="C333" s="496"/>
    </row>
    <row r="334">
      <c r="B334" s="496"/>
      <c r="C334" s="496"/>
    </row>
    <row r="335">
      <c r="B335" s="496"/>
      <c r="C335" s="496"/>
    </row>
    <row r="336">
      <c r="B336" s="496"/>
      <c r="C336" s="496"/>
    </row>
    <row r="337">
      <c r="B337" s="496"/>
      <c r="C337" s="496"/>
    </row>
    <row r="338">
      <c r="B338" s="496"/>
      <c r="C338" s="496"/>
    </row>
    <row r="339">
      <c r="B339" s="496"/>
      <c r="C339" s="496"/>
    </row>
    <row r="340">
      <c r="B340" s="496"/>
      <c r="C340" s="496"/>
    </row>
    <row r="341">
      <c r="B341" s="496"/>
      <c r="C341" s="496"/>
    </row>
    <row r="342">
      <c r="B342" s="496"/>
      <c r="C342" s="496"/>
    </row>
    <row r="343">
      <c r="B343" s="496"/>
      <c r="C343" s="496"/>
    </row>
    <row r="344">
      <c r="B344" s="496"/>
      <c r="C344" s="496"/>
    </row>
    <row r="345">
      <c r="B345" s="496"/>
      <c r="C345" s="496"/>
    </row>
    <row r="346">
      <c r="B346" s="496"/>
      <c r="C346" s="496"/>
    </row>
    <row r="347">
      <c r="B347" s="496"/>
      <c r="C347" s="496"/>
    </row>
    <row r="348">
      <c r="B348" s="496"/>
      <c r="C348" s="496"/>
    </row>
    <row r="349">
      <c r="B349" s="496"/>
      <c r="C349" s="496"/>
    </row>
    <row r="350">
      <c r="B350" s="496"/>
      <c r="C350" s="496"/>
    </row>
    <row r="351">
      <c r="B351" s="496"/>
      <c r="C351" s="496"/>
    </row>
    <row r="352">
      <c r="B352" s="496"/>
      <c r="C352" s="496"/>
    </row>
    <row r="353">
      <c r="B353" s="496"/>
      <c r="C353" s="496"/>
    </row>
    <row r="354">
      <c r="B354" s="496"/>
      <c r="C354" s="496"/>
    </row>
    <row r="355">
      <c r="B355" s="496"/>
      <c r="C355" s="496"/>
    </row>
    <row r="356">
      <c r="B356" s="496"/>
      <c r="C356" s="496"/>
    </row>
    <row r="357">
      <c r="B357" s="496"/>
      <c r="C357" s="496"/>
    </row>
    <row r="358">
      <c r="B358" s="496"/>
      <c r="C358" s="496"/>
    </row>
    <row r="359">
      <c r="B359" s="496"/>
      <c r="C359" s="496"/>
    </row>
    <row r="360">
      <c r="B360" s="496"/>
      <c r="C360" s="496"/>
    </row>
    <row r="361">
      <c r="B361" s="496"/>
      <c r="C361" s="496"/>
    </row>
    <row r="362">
      <c r="B362" s="496"/>
      <c r="C362" s="496"/>
    </row>
    <row r="363">
      <c r="B363" s="496"/>
      <c r="C363" s="496"/>
    </row>
    <row r="364">
      <c r="B364" s="496"/>
      <c r="C364" s="496"/>
    </row>
    <row r="365">
      <c r="B365" s="496"/>
      <c r="C365" s="496"/>
    </row>
    <row r="366">
      <c r="B366" s="496"/>
      <c r="C366" s="496"/>
    </row>
    <row r="367">
      <c r="B367" s="496"/>
      <c r="C367" s="496"/>
    </row>
    <row r="368">
      <c r="B368" s="496"/>
      <c r="C368" s="496"/>
    </row>
    <row r="369">
      <c r="B369" s="496"/>
      <c r="C369" s="496"/>
    </row>
    <row r="370">
      <c r="B370" s="496"/>
      <c r="C370" s="496"/>
    </row>
    <row r="371">
      <c r="B371" s="496"/>
      <c r="C371" s="496"/>
    </row>
    <row r="372">
      <c r="B372" s="496"/>
      <c r="C372" s="496"/>
    </row>
    <row r="373">
      <c r="B373" s="496"/>
      <c r="C373" s="496"/>
    </row>
    <row r="374">
      <c r="B374" s="496"/>
      <c r="C374" s="496"/>
    </row>
    <row r="375">
      <c r="B375" s="496"/>
      <c r="C375" s="496"/>
    </row>
    <row r="376">
      <c r="B376" s="496"/>
      <c r="C376" s="496"/>
    </row>
    <row r="377">
      <c r="B377" s="496"/>
      <c r="C377" s="496"/>
    </row>
    <row r="378">
      <c r="B378" s="496"/>
      <c r="C378" s="496"/>
    </row>
    <row r="379">
      <c r="B379" s="496"/>
      <c r="C379" s="496"/>
    </row>
    <row r="380">
      <c r="B380" s="496"/>
      <c r="C380" s="496"/>
    </row>
    <row r="381">
      <c r="B381" s="496"/>
      <c r="C381" s="496"/>
    </row>
    <row r="382">
      <c r="B382" s="496"/>
      <c r="C382" s="496"/>
    </row>
    <row r="383">
      <c r="B383" s="496"/>
      <c r="C383" s="496"/>
    </row>
    <row r="384">
      <c r="B384" s="496"/>
      <c r="C384" s="496"/>
    </row>
    <row r="385">
      <c r="B385" s="496"/>
      <c r="C385" s="496"/>
    </row>
    <row r="386">
      <c r="B386" s="496"/>
      <c r="C386" s="496"/>
    </row>
    <row r="387">
      <c r="B387" s="496"/>
      <c r="C387" s="496"/>
    </row>
    <row r="388">
      <c r="B388" s="496"/>
      <c r="C388" s="496"/>
    </row>
    <row r="389">
      <c r="B389" s="496"/>
      <c r="C389" s="496"/>
    </row>
    <row r="390">
      <c r="B390" s="496"/>
      <c r="C390" s="496"/>
    </row>
    <row r="391">
      <c r="B391" s="496"/>
      <c r="C391" s="496"/>
    </row>
    <row r="392">
      <c r="B392" s="496"/>
      <c r="C392" s="496"/>
    </row>
    <row r="393">
      <c r="B393" s="496"/>
      <c r="C393" s="496"/>
    </row>
    <row r="394">
      <c r="B394" s="496"/>
      <c r="C394" s="496"/>
    </row>
    <row r="395">
      <c r="B395" s="496"/>
      <c r="C395" s="496"/>
    </row>
    <row r="396">
      <c r="B396" s="496"/>
      <c r="C396" s="496"/>
    </row>
    <row r="397">
      <c r="B397" s="496"/>
      <c r="C397" s="496"/>
    </row>
    <row r="398">
      <c r="B398" s="496"/>
      <c r="C398" s="496"/>
    </row>
    <row r="399">
      <c r="B399" s="496"/>
      <c r="C399" s="496"/>
    </row>
    <row r="400">
      <c r="B400" s="496"/>
      <c r="C400" s="496"/>
    </row>
    <row r="401">
      <c r="B401" s="496"/>
      <c r="C401" s="496"/>
    </row>
    <row r="402">
      <c r="B402" s="496"/>
      <c r="C402" s="496"/>
    </row>
    <row r="403">
      <c r="B403" s="496"/>
      <c r="C403" s="496"/>
    </row>
    <row r="404">
      <c r="B404" s="496"/>
      <c r="C404" s="496"/>
    </row>
    <row r="405">
      <c r="B405" s="496"/>
      <c r="C405" s="496"/>
    </row>
    <row r="406">
      <c r="B406" s="496"/>
      <c r="C406" s="496"/>
    </row>
    <row r="407">
      <c r="B407" s="496"/>
      <c r="C407" s="496"/>
    </row>
    <row r="408">
      <c r="B408" s="496"/>
      <c r="C408" s="496"/>
    </row>
    <row r="409">
      <c r="B409" s="496"/>
      <c r="C409" s="496"/>
    </row>
    <row r="410">
      <c r="B410" s="496"/>
      <c r="C410" s="496"/>
    </row>
    <row r="411">
      <c r="B411" s="496"/>
      <c r="C411" s="496"/>
    </row>
    <row r="412">
      <c r="B412" s="496"/>
      <c r="C412" s="496"/>
    </row>
    <row r="413">
      <c r="B413" s="496"/>
      <c r="C413" s="496"/>
    </row>
    <row r="414">
      <c r="B414" s="496"/>
      <c r="C414" s="496"/>
    </row>
    <row r="415">
      <c r="B415" s="496"/>
      <c r="C415" s="496"/>
    </row>
    <row r="416">
      <c r="B416" s="496"/>
      <c r="C416" s="496"/>
    </row>
    <row r="417">
      <c r="B417" s="496"/>
      <c r="C417" s="496"/>
    </row>
    <row r="418">
      <c r="B418" s="496"/>
      <c r="C418" s="496"/>
    </row>
    <row r="419">
      <c r="B419" s="496"/>
      <c r="C419" s="496"/>
    </row>
    <row r="420">
      <c r="B420" s="496"/>
      <c r="C420" s="496"/>
    </row>
    <row r="421">
      <c r="B421" s="496"/>
      <c r="C421" s="496"/>
    </row>
    <row r="422">
      <c r="B422" s="496"/>
      <c r="C422" s="496"/>
    </row>
    <row r="423">
      <c r="B423" s="496"/>
      <c r="C423" s="496"/>
    </row>
    <row r="424">
      <c r="B424" s="496"/>
      <c r="C424" s="496"/>
    </row>
    <row r="425">
      <c r="B425" s="496"/>
      <c r="C425" s="496"/>
    </row>
    <row r="426">
      <c r="B426" s="496"/>
      <c r="C426" s="496"/>
    </row>
    <row r="427">
      <c r="B427" s="496"/>
      <c r="C427" s="496"/>
    </row>
    <row r="428">
      <c r="B428" s="496"/>
      <c r="C428" s="496"/>
    </row>
    <row r="429">
      <c r="B429" s="496"/>
      <c r="C429" s="496"/>
    </row>
    <row r="430">
      <c r="B430" s="496"/>
      <c r="C430" s="496"/>
    </row>
    <row r="431">
      <c r="B431" s="496"/>
      <c r="C431" s="496"/>
    </row>
    <row r="432">
      <c r="B432" s="496"/>
      <c r="C432" s="496"/>
    </row>
    <row r="433">
      <c r="B433" s="496"/>
      <c r="C433" s="496"/>
    </row>
    <row r="434">
      <c r="B434" s="496"/>
      <c r="C434" s="496"/>
    </row>
    <row r="435">
      <c r="B435" s="496"/>
      <c r="C435" s="496"/>
    </row>
    <row r="436">
      <c r="B436" s="496"/>
      <c r="C436" s="496"/>
    </row>
    <row r="437">
      <c r="B437" s="496"/>
      <c r="C437" s="496"/>
    </row>
    <row r="438">
      <c r="B438" s="496"/>
      <c r="C438" s="496"/>
    </row>
    <row r="439">
      <c r="B439" s="496"/>
      <c r="C439" s="496"/>
    </row>
    <row r="440">
      <c r="B440" s="496"/>
      <c r="C440" s="496"/>
    </row>
    <row r="441">
      <c r="B441" s="496"/>
      <c r="C441" s="496"/>
    </row>
    <row r="442">
      <c r="B442" s="496"/>
      <c r="C442" s="496"/>
    </row>
    <row r="443">
      <c r="B443" s="496"/>
      <c r="C443" s="496"/>
    </row>
    <row r="444">
      <c r="B444" s="496"/>
      <c r="C444" s="496"/>
    </row>
    <row r="445">
      <c r="B445" s="496"/>
      <c r="C445" s="496"/>
    </row>
    <row r="446">
      <c r="B446" s="496"/>
      <c r="C446" s="496"/>
    </row>
    <row r="447">
      <c r="B447" s="496"/>
      <c r="C447" s="496"/>
    </row>
    <row r="448">
      <c r="B448" s="496"/>
      <c r="C448" s="496"/>
    </row>
    <row r="449">
      <c r="B449" s="496"/>
      <c r="C449" s="496"/>
    </row>
    <row r="450">
      <c r="B450" s="496"/>
      <c r="C450" s="496"/>
    </row>
    <row r="451">
      <c r="B451" s="496"/>
      <c r="C451" s="496"/>
    </row>
    <row r="452">
      <c r="B452" s="496"/>
      <c r="C452" s="496"/>
    </row>
    <row r="453">
      <c r="B453" s="496"/>
      <c r="C453" s="496"/>
    </row>
    <row r="454">
      <c r="B454" s="496"/>
      <c r="C454" s="496"/>
    </row>
    <row r="455">
      <c r="B455" s="496"/>
      <c r="C455" s="496"/>
    </row>
    <row r="456">
      <c r="B456" s="496"/>
      <c r="C456" s="496"/>
    </row>
    <row r="457">
      <c r="B457" s="496"/>
      <c r="C457" s="496"/>
    </row>
    <row r="458">
      <c r="B458" s="496"/>
      <c r="C458" s="496"/>
    </row>
    <row r="459">
      <c r="B459" s="496"/>
      <c r="C459" s="496"/>
    </row>
    <row r="460">
      <c r="B460" s="496"/>
      <c r="C460" s="496"/>
    </row>
    <row r="461">
      <c r="B461" s="496"/>
      <c r="C461" s="496"/>
    </row>
    <row r="462">
      <c r="B462" s="496"/>
      <c r="C462" s="496"/>
    </row>
    <row r="463">
      <c r="B463" s="496"/>
      <c r="C463" s="496"/>
    </row>
    <row r="464">
      <c r="B464" s="496"/>
      <c r="C464" s="496"/>
    </row>
    <row r="465">
      <c r="B465" s="496"/>
      <c r="C465" s="496"/>
    </row>
    <row r="466">
      <c r="B466" s="496"/>
      <c r="C466" s="496"/>
    </row>
    <row r="467">
      <c r="B467" s="496"/>
      <c r="C467" s="496"/>
    </row>
    <row r="468">
      <c r="B468" s="496"/>
      <c r="C468" s="496"/>
    </row>
    <row r="469">
      <c r="B469" s="496"/>
      <c r="C469" s="496"/>
    </row>
    <row r="470">
      <c r="B470" s="496"/>
      <c r="C470" s="496"/>
    </row>
    <row r="471">
      <c r="B471" s="496"/>
      <c r="C471" s="496"/>
    </row>
    <row r="472">
      <c r="B472" s="496"/>
      <c r="C472" s="496"/>
    </row>
    <row r="473">
      <c r="B473" s="496"/>
      <c r="C473" s="496"/>
    </row>
    <row r="474">
      <c r="B474" s="496"/>
      <c r="C474" s="496"/>
    </row>
    <row r="475">
      <c r="B475" s="496"/>
      <c r="C475" s="496"/>
    </row>
    <row r="476">
      <c r="B476" s="496"/>
      <c r="C476" s="496"/>
    </row>
    <row r="477">
      <c r="B477" s="496"/>
      <c r="C477" s="496"/>
    </row>
    <row r="478">
      <c r="B478" s="496"/>
      <c r="C478" s="496"/>
    </row>
    <row r="479">
      <c r="B479" s="496"/>
      <c r="C479" s="496"/>
    </row>
    <row r="480">
      <c r="B480" s="496"/>
      <c r="C480" s="496"/>
    </row>
    <row r="481">
      <c r="B481" s="496"/>
      <c r="C481" s="496"/>
    </row>
    <row r="482">
      <c r="B482" s="496"/>
      <c r="C482" s="496"/>
    </row>
    <row r="483">
      <c r="B483" s="496"/>
      <c r="C483" s="496"/>
    </row>
    <row r="484">
      <c r="B484" s="496"/>
      <c r="C484" s="496"/>
    </row>
    <row r="485">
      <c r="B485" s="496"/>
      <c r="C485" s="496"/>
    </row>
    <row r="486">
      <c r="B486" s="496"/>
      <c r="C486" s="496"/>
    </row>
    <row r="487">
      <c r="B487" s="496"/>
      <c r="C487" s="496"/>
    </row>
    <row r="488">
      <c r="B488" s="496"/>
      <c r="C488" s="496"/>
    </row>
    <row r="489">
      <c r="B489" s="496"/>
      <c r="C489" s="496"/>
    </row>
    <row r="490">
      <c r="B490" s="496"/>
      <c r="C490" s="496"/>
    </row>
    <row r="491">
      <c r="B491" s="496"/>
      <c r="C491" s="496"/>
    </row>
    <row r="492">
      <c r="B492" s="496"/>
      <c r="C492" s="496"/>
    </row>
    <row r="493">
      <c r="B493" s="496"/>
      <c r="C493" s="496"/>
    </row>
    <row r="494">
      <c r="B494" s="496"/>
      <c r="C494" s="496"/>
    </row>
    <row r="495">
      <c r="B495" s="496"/>
      <c r="C495" s="496"/>
    </row>
    <row r="496">
      <c r="B496" s="496"/>
      <c r="C496" s="496"/>
    </row>
    <row r="497">
      <c r="B497" s="496"/>
      <c r="C497" s="496"/>
    </row>
    <row r="498">
      <c r="B498" s="496"/>
      <c r="C498" s="496"/>
    </row>
    <row r="499">
      <c r="B499" s="496"/>
      <c r="C499" s="496"/>
    </row>
    <row r="500">
      <c r="B500" s="496"/>
      <c r="C500" s="496"/>
    </row>
    <row r="501">
      <c r="B501" s="496"/>
      <c r="C501" s="496"/>
    </row>
    <row r="502">
      <c r="B502" s="496"/>
      <c r="C502" s="496"/>
    </row>
    <row r="503">
      <c r="B503" s="496"/>
      <c r="C503" s="496"/>
    </row>
    <row r="504">
      <c r="B504" s="496"/>
      <c r="C504" s="496"/>
    </row>
    <row r="505">
      <c r="B505" s="496"/>
      <c r="C505" s="496"/>
    </row>
    <row r="506">
      <c r="B506" s="496"/>
      <c r="C506" s="496"/>
    </row>
    <row r="507">
      <c r="B507" s="496"/>
      <c r="C507" s="496"/>
    </row>
    <row r="508">
      <c r="B508" s="496"/>
      <c r="C508" s="496"/>
    </row>
    <row r="509">
      <c r="B509" s="496"/>
      <c r="C509" s="496"/>
    </row>
    <row r="510">
      <c r="B510" s="496"/>
      <c r="C510" s="496"/>
    </row>
    <row r="511">
      <c r="B511" s="496"/>
      <c r="C511" s="496"/>
    </row>
    <row r="512">
      <c r="B512" s="496"/>
      <c r="C512" s="496"/>
    </row>
    <row r="513">
      <c r="B513" s="496"/>
      <c r="C513" s="496"/>
    </row>
    <row r="514">
      <c r="B514" s="496"/>
      <c r="C514" s="496"/>
    </row>
    <row r="515">
      <c r="B515" s="496"/>
      <c r="C515" s="496"/>
    </row>
    <row r="516">
      <c r="B516" s="496"/>
      <c r="C516" s="496"/>
    </row>
    <row r="517">
      <c r="B517" s="496"/>
      <c r="C517" s="496"/>
    </row>
    <row r="518">
      <c r="B518" s="496"/>
      <c r="C518" s="496"/>
    </row>
    <row r="519">
      <c r="B519" s="496"/>
      <c r="C519" s="496"/>
    </row>
    <row r="520">
      <c r="B520" s="496"/>
      <c r="C520" s="496"/>
    </row>
    <row r="521">
      <c r="B521" s="496"/>
      <c r="C521" s="496"/>
    </row>
    <row r="522">
      <c r="B522" s="496"/>
      <c r="C522" s="496"/>
    </row>
    <row r="523">
      <c r="B523" s="496"/>
      <c r="C523" s="496"/>
    </row>
    <row r="524">
      <c r="B524" s="496"/>
      <c r="C524" s="496"/>
    </row>
    <row r="525">
      <c r="B525" s="496"/>
      <c r="C525" s="496"/>
    </row>
    <row r="526">
      <c r="B526" s="496"/>
      <c r="C526" s="496"/>
    </row>
    <row r="527">
      <c r="B527" s="496"/>
      <c r="C527" s="496"/>
    </row>
    <row r="528">
      <c r="B528" s="496"/>
      <c r="C528" s="496"/>
    </row>
    <row r="529">
      <c r="B529" s="496"/>
      <c r="C529" s="496"/>
    </row>
    <row r="530">
      <c r="B530" s="496"/>
      <c r="C530" s="496"/>
    </row>
    <row r="531">
      <c r="B531" s="496"/>
      <c r="C531" s="496"/>
    </row>
    <row r="532">
      <c r="B532" s="496"/>
      <c r="C532" s="496"/>
    </row>
    <row r="533">
      <c r="B533" s="496"/>
      <c r="C533" s="496"/>
    </row>
    <row r="534">
      <c r="B534" s="496"/>
      <c r="C534" s="496"/>
    </row>
    <row r="535">
      <c r="B535" s="496"/>
      <c r="C535" s="496"/>
    </row>
    <row r="536">
      <c r="B536" s="496"/>
      <c r="C536" s="496"/>
    </row>
    <row r="537">
      <c r="B537" s="496"/>
      <c r="C537" s="496"/>
    </row>
    <row r="538">
      <c r="B538" s="496"/>
      <c r="C538" s="496"/>
    </row>
    <row r="539">
      <c r="B539" s="496"/>
      <c r="C539" s="496"/>
    </row>
    <row r="540">
      <c r="B540" s="496"/>
      <c r="C540" s="496"/>
    </row>
    <row r="541">
      <c r="B541" s="496"/>
      <c r="C541" s="496"/>
    </row>
    <row r="542">
      <c r="B542" s="496"/>
      <c r="C542" s="496"/>
    </row>
    <row r="543">
      <c r="B543" s="496"/>
      <c r="C543" s="496"/>
    </row>
    <row r="544">
      <c r="B544" s="496"/>
      <c r="C544" s="496"/>
    </row>
    <row r="545">
      <c r="B545" s="496"/>
      <c r="C545" s="496"/>
    </row>
    <row r="546">
      <c r="B546" s="496"/>
      <c r="C546" s="496"/>
    </row>
    <row r="547">
      <c r="B547" s="496"/>
      <c r="C547" s="496"/>
    </row>
    <row r="548">
      <c r="B548" s="496"/>
      <c r="C548" s="496"/>
    </row>
    <row r="549">
      <c r="B549" s="496"/>
      <c r="C549" s="496"/>
    </row>
    <row r="550">
      <c r="B550" s="496"/>
      <c r="C550" s="496"/>
    </row>
    <row r="551">
      <c r="B551" s="496"/>
      <c r="C551" s="496"/>
    </row>
    <row r="552">
      <c r="B552" s="496"/>
      <c r="C552" s="496"/>
    </row>
    <row r="553">
      <c r="B553" s="496"/>
      <c r="C553" s="496"/>
    </row>
    <row r="554">
      <c r="B554" s="496"/>
      <c r="C554" s="496"/>
    </row>
    <row r="555">
      <c r="B555" s="496"/>
      <c r="C555" s="496"/>
    </row>
    <row r="556">
      <c r="B556" s="496"/>
      <c r="C556" s="496"/>
    </row>
    <row r="557">
      <c r="B557" s="496"/>
      <c r="C557" s="496"/>
    </row>
    <row r="558">
      <c r="B558" s="496"/>
      <c r="C558" s="496"/>
    </row>
    <row r="559">
      <c r="B559" s="496"/>
      <c r="C559" s="496"/>
    </row>
    <row r="560">
      <c r="B560" s="496"/>
      <c r="C560" s="496"/>
    </row>
    <row r="561">
      <c r="B561" s="496"/>
      <c r="C561" s="496"/>
    </row>
    <row r="562">
      <c r="B562" s="496"/>
      <c r="C562" s="496"/>
    </row>
    <row r="563">
      <c r="B563" s="496"/>
      <c r="C563" s="496"/>
    </row>
    <row r="564">
      <c r="B564" s="496"/>
      <c r="C564" s="496"/>
    </row>
    <row r="565">
      <c r="B565" s="496"/>
      <c r="C565" s="496"/>
    </row>
    <row r="566">
      <c r="B566" s="496"/>
      <c r="C566" s="496"/>
    </row>
    <row r="567">
      <c r="B567" s="496"/>
      <c r="C567" s="496"/>
    </row>
    <row r="568">
      <c r="B568" s="496"/>
      <c r="C568" s="496"/>
    </row>
    <row r="569">
      <c r="B569" s="496"/>
      <c r="C569" s="496"/>
    </row>
    <row r="570">
      <c r="B570" s="496"/>
      <c r="C570" s="496"/>
    </row>
    <row r="571">
      <c r="B571" s="496"/>
      <c r="C571" s="496"/>
    </row>
    <row r="572">
      <c r="B572" s="496"/>
      <c r="C572" s="496"/>
    </row>
    <row r="573">
      <c r="B573" s="496"/>
      <c r="C573" s="496"/>
    </row>
    <row r="574">
      <c r="B574" s="496"/>
      <c r="C574" s="496"/>
    </row>
    <row r="575">
      <c r="B575" s="496"/>
      <c r="C575" s="496"/>
    </row>
    <row r="576">
      <c r="B576" s="496"/>
      <c r="C576" s="496"/>
    </row>
    <row r="577">
      <c r="B577" s="496"/>
      <c r="C577" s="496"/>
    </row>
    <row r="578">
      <c r="B578" s="496"/>
      <c r="C578" s="496"/>
    </row>
    <row r="579">
      <c r="B579" s="496"/>
      <c r="C579" s="496"/>
    </row>
    <row r="580">
      <c r="B580" s="496"/>
      <c r="C580" s="496"/>
    </row>
    <row r="581">
      <c r="B581" s="496"/>
      <c r="C581" s="496"/>
    </row>
    <row r="582">
      <c r="B582" s="496"/>
      <c r="C582" s="496"/>
    </row>
    <row r="583">
      <c r="B583" s="496"/>
      <c r="C583" s="496"/>
    </row>
    <row r="584">
      <c r="B584" s="496"/>
      <c r="C584" s="496"/>
    </row>
    <row r="585">
      <c r="B585" s="496"/>
      <c r="C585" s="496"/>
    </row>
    <row r="586">
      <c r="B586" s="496"/>
      <c r="C586" s="496"/>
    </row>
    <row r="587">
      <c r="B587" s="496"/>
      <c r="C587" s="496"/>
    </row>
    <row r="588">
      <c r="B588" s="496"/>
      <c r="C588" s="496"/>
    </row>
    <row r="589">
      <c r="B589" s="496"/>
      <c r="C589" s="496"/>
    </row>
    <row r="590">
      <c r="B590" s="496"/>
      <c r="C590" s="496"/>
    </row>
    <row r="591">
      <c r="B591" s="496"/>
      <c r="C591" s="496"/>
    </row>
    <row r="592">
      <c r="B592" s="496"/>
      <c r="C592" s="496"/>
    </row>
    <row r="593">
      <c r="B593" s="496"/>
      <c r="C593" s="496"/>
    </row>
    <row r="594">
      <c r="B594" s="496"/>
      <c r="C594" s="496"/>
    </row>
    <row r="595">
      <c r="B595" s="496"/>
      <c r="C595" s="496"/>
    </row>
    <row r="596">
      <c r="B596" s="496"/>
      <c r="C596" s="496"/>
    </row>
    <row r="597">
      <c r="B597" s="496"/>
      <c r="C597" s="496"/>
    </row>
    <row r="598">
      <c r="B598" s="496"/>
      <c r="C598" s="496"/>
    </row>
    <row r="599">
      <c r="B599" s="496"/>
      <c r="C599" s="496"/>
    </row>
    <row r="600">
      <c r="B600" s="496"/>
      <c r="C600" s="496"/>
    </row>
    <row r="601">
      <c r="B601" s="496"/>
      <c r="C601" s="496"/>
    </row>
    <row r="602">
      <c r="B602" s="496"/>
      <c r="C602" s="496"/>
    </row>
    <row r="603">
      <c r="B603" s="496"/>
      <c r="C603" s="496"/>
    </row>
    <row r="604">
      <c r="B604" s="496"/>
      <c r="C604" s="496"/>
    </row>
    <row r="605">
      <c r="B605" s="496"/>
      <c r="C605" s="496"/>
    </row>
    <row r="606">
      <c r="B606" s="496"/>
      <c r="C606" s="496"/>
    </row>
    <row r="607">
      <c r="B607" s="496"/>
      <c r="C607" s="496"/>
    </row>
    <row r="608">
      <c r="B608" s="496"/>
      <c r="C608" s="496"/>
    </row>
    <row r="609">
      <c r="B609" s="496"/>
      <c r="C609" s="496"/>
    </row>
    <row r="610">
      <c r="B610" s="496"/>
      <c r="C610" s="496"/>
    </row>
    <row r="611">
      <c r="B611" s="496"/>
      <c r="C611" s="496"/>
    </row>
    <row r="612">
      <c r="B612" s="496"/>
      <c r="C612" s="496"/>
    </row>
    <row r="613">
      <c r="B613" s="496"/>
      <c r="C613" s="496"/>
    </row>
    <row r="614">
      <c r="B614" s="496"/>
      <c r="C614" s="496"/>
    </row>
    <row r="615">
      <c r="B615" s="496"/>
      <c r="C615" s="496"/>
    </row>
    <row r="616">
      <c r="B616" s="496"/>
      <c r="C616" s="496"/>
    </row>
    <row r="617">
      <c r="B617" s="496"/>
      <c r="C617" s="496"/>
    </row>
    <row r="618">
      <c r="B618" s="496"/>
      <c r="C618" s="496"/>
    </row>
    <row r="619">
      <c r="B619" s="496"/>
      <c r="C619" s="496"/>
    </row>
    <row r="620">
      <c r="B620" s="496"/>
      <c r="C620" s="496"/>
    </row>
    <row r="621">
      <c r="B621" s="496"/>
      <c r="C621" s="496"/>
    </row>
    <row r="622">
      <c r="B622" s="496"/>
      <c r="C622" s="496"/>
    </row>
    <row r="623">
      <c r="B623" s="496"/>
      <c r="C623" s="496"/>
    </row>
    <row r="624">
      <c r="B624" s="496"/>
      <c r="C624" s="496"/>
    </row>
    <row r="625">
      <c r="B625" s="496"/>
      <c r="C625" s="496"/>
    </row>
    <row r="626">
      <c r="B626" s="496"/>
      <c r="C626" s="496"/>
    </row>
    <row r="627">
      <c r="B627" s="496"/>
      <c r="C627" s="496"/>
    </row>
    <row r="628">
      <c r="B628" s="496"/>
      <c r="C628" s="496"/>
    </row>
    <row r="629">
      <c r="B629" s="496"/>
      <c r="C629" s="496"/>
    </row>
    <row r="630">
      <c r="B630" s="496"/>
      <c r="C630" s="496"/>
    </row>
    <row r="631">
      <c r="B631" s="496"/>
      <c r="C631" s="496"/>
    </row>
    <row r="632">
      <c r="B632" s="496"/>
      <c r="C632" s="496"/>
    </row>
    <row r="633">
      <c r="B633" s="496"/>
      <c r="C633" s="496"/>
    </row>
    <row r="634">
      <c r="B634" s="496"/>
      <c r="C634" s="496"/>
    </row>
    <row r="635">
      <c r="B635" s="496"/>
      <c r="C635" s="496"/>
    </row>
    <row r="636">
      <c r="B636" s="496"/>
      <c r="C636" s="496"/>
    </row>
    <row r="637">
      <c r="B637" s="496"/>
      <c r="C637" s="496"/>
    </row>
    <row r="638">
      <c r="B638" s="496"/>
      <c r="C638" s="496"/>
    </row>
    <row r="639">
      <c r="B639" s="496"/>
      <c r="C639" s="496"/>
    </row>
    <row r="640">
      <c r="B640" s="496"/>
      <c r="C640" s="496"/>
    </row>
    <row r="641">
      <c r="B641" s="496"/>
      <c r="C641" s="496"/>
    </row>
    <row r="642">
      <c r="B642" s="496"/>
      <c r="C642" s="496"/>
    </row>
    <row r="643">
      <c r="B643" s="496"/>
      <c r="C643" s="496"/>
    </row>
    <row r="644">
      <c r="B644" s="496"/>
      <c r="C644" s="496"/>
    </row>
    <row r="645">
      <c r="B645" s="496"/>
      <c r="C645" s="496"/>
    </row>
    <row r="646">
      <c r="B646" s="496"/>
      <c r="C646" s="496"/>
    </row>
    <row r="647">
      <c r="B647" s="496"/>
      <c r="C647" s="496"/>
    </row>
    <row r="648">
      <c r="B648" s="496"/>
      <c r="C648" s="496"/>
    </row>
    <row r="649">
      <c r="B649" s="496"/>
      <c r="C649" s="496"/>
    </row>
    <row r="650">
      <c r="B650" s="496"/>
      <c r="C650" s="496"/>
    </row>
    <row r="651">
      <c r="B651" s="496"/>
      <c r="C651" s="496"/>
    </row>
    <row r="652">
      <c r="B652" s="496"/>
      <c r="C652" s="496"/>
    </row>
    <row r="653">
      <c r="B653" s="496"/>
      <c r="C653" s="496"/>
    </row>
    <row r="654">
      <c r="B654" s="496"/>
      <c r="C654" s="496"/>
    </row>
    <row r="655">
      <c r="B655" s="496"/>
      <c r="C655" s="496"/>
    </row>
    <row r="656">
      <c r="B656" s="496"/>
      <c r="C656" s="496"/>
    </row>
    <row r="657">
      <c r="B657" s="496"/>
      <c r="C657" s="496"/>
    </row>
    <row r="658">
      <c r="B658" s="496"/>
      <c r="C658" s="496"/>
    </row>
    <row r="659">
      <c r="B659" s="496"/>
      <c r="C659" s="496"/>
    </row>
    <row r="660">
      <c r="B660" s="496"/>
      <c r="C660" s="496"/>
    </row>
    <row r="661">
      <c r="B661" s="496"/>
      <c r="C661" s="496"/>
    </row>
    <row r="662">
      <c r="B662" s="496"/>
      <c r="C662" s="496"/>
    </row>
    <row r="663">
      <c r="B663" s="496"/>
      <c r="C663" s="496"/>
    </row>
    <row r="664">
      <c r="B664" s="496"/>
      <c r="C664" s="496"/>
    </row>
    <row r="665">
      <c r="B665" s="496"/>
      <c r="C665" s="496"/>
    </row>
    <row r="666">
      <c r="B666" s="496"/>
      <c r="C666" s="496"/>
    </row>
    <row r="667">
      <c r="B667" s="496"/>
      <c r="C667" s="496"/>
    </row>
    <row r="668">
      <c r="B668" s="496"/>
      <c r="C668" s="496"/>
    </row>
    <row r="669">
      <c r="B669" s="496"/>
      <c r="C669" s="496"/>
    </row>
    <row r="670">
      <c r="B670" s="496"/>
      <c r="C670" s="496"/>
    </row>
    <row r="671">
      <c r="B671" s="496"/>
      <c r="C671" s="496"/>
    </row>
    <row r="672">
      <c r="B672" s="496"/>
      <c r="C672" s="496"/>
    </row>
    <row r="673">
      <c r="B673" s="496"/>
      <c r="C673" s="496"/>
    </row>
    <row r="674">
      <c r="B674" s="496"/>
      <c r="C674" s="496"/>
    </row>
    <row r="675">
      <c r="B675" s="496"/>
      <c r="C675" s="496"/>
    </row>
    <row r="676">
      <c r="B676" s="496"/>
      <c r="C676" s="496"/>
    </row>
    <row r="677">
      <c r="B677" s="496"/>
      <c r="C677" s="496"/>
    </row>
    <row r="678">
      <c r="B678" s="496"/>
      <c r="C678" s="496"/>
    </row>
    <row r="679">
      <c r="B679" s="496"/>
      <c r="C679" s="496"/>
    </row>
    <row r="680">
      <c r="B680" s="496"/>
      <c r="C680" s="496"/>
    </row>
    <row r="681">
      <c r="B681" s="496"/>
      <c r="C681" s="496"/>
    </row>
    <row r="682">
      <c r="B682" s="496"/>
      <c r="C682" s="496"/>
    </row>
    <row r="683">
      <c r="B683" s="496"/>
      <c r="C683" s="496"/>
    </row>
    <row r="684">
      <c r="B684" s="496"/>
      <c r="C684" s="496"/>
    </row>
    <row r="685">
      <c r="B685" s="496"/>
      <c r="C685" s="496"/>
    </row>
    <row r="686">
      <c r="B686" s="496"/>
      <c r="C686" s="496"/>
    </row>
    <row r="687">
      <c r="B687" s="496"/>
      <c r="C687" s="496"/>
    </row>
    <row r="688">
      <c r="B688" s="496"/>
      <c r="C688" s="496"/>
    </row>
    <row r="689">
      <c r="B689" s="496"/>
      <c r="C689" s="496"/>
    </row>
    <row r="690">
      <c r="B690" s="496"/>
      <c r="C690" s="496"/>
    </row>
    <row r="691">
      <c r="B691" s="496"/>
      <c r="C691" s="496"/>
    </row>
    <row r="692">
      <c r="B692" s="496"/>
      <c r="C692" s="496"/>
    </row>
    <row r="693">
      <c r="B693" s="496"/>
      <c r="C693" s="496"/>
    </row>
    <row r="694">
      <c r="B694" s="496"/>
      <c r="C694" s="496"/>
    </row>
    <row r="695">
      <c r="B695" s="496"/>
      <c r="C695" s="496"/>
    </row>
    <row r="696">
      <c r="B696" s="496"/>
      <c r="C696" s="496"/>
    </row>
    <row r="697">
      <c r="B697" s="496"/>
      <c r="C697" s="496"/>
    </row>
    <row r="698">
      <c r="B698" s="496"/>
      <c r="C698" s="496"/>
    </row>
    <row r="699">
      <c r="B699" s="496"/>
      <c r="C699" s="496"/>
    </row>
    <row r="700">
      <c r="B700" s="496"/>
      <c r="C700" s="496"/>
    </row>
    <row r="701">
      <c r="B701" s="496"/>
      <c r="C701" s="496"/>
    </row>
    <row r="702">
      <c r="B702" s="496"/>
      <c r="C702" s="496"/>
    </row>
    <row r="703">
      <c r="B703" s="496"/>
      <c r="C703" s="496"/>
    </row>
    <row r="704">
      <c r="B704" s="496"/>
      <c r="C704" s="496"/>
    </row>
    <row r="705">
      <c r="B705" s="496"/>
      <c r="C705" s="496"/>
    </row>
    <row r="706">
      <c r="B706" s="496"/>
      <c r="C706" s="496"/>
    </row>
    <row r="707">
      <c r="B707" s="496"/>
      <c r="C707" s="496"/>
    </row>
    <row r="708">
      <c r="B708" s="496"/>
      <c r="C708" s="496"/>
    </row>
    <row r="709">
      <c r="B709" s="496"/>
      <c r="C709" s="496"/>
    </row>
    <row r="710">
      <c r="B710" s="496"/>
      <c r="C710" s="496"/>
    </row>
    <row r="711">
      <c r="B711" s="496"/>
      <c r="C711" s="496"/>
    </row>
    <row r="712">
      <c r="B712" s="496"/>
      <c r="C712" s="496"/>
    </row>
    <row r="713">
      <c r="B713" s="496"/>
      <c r="C713" s="496"/>
    </row>
    <row r="714">
      <c r="B714" s="496"/>
      <c r="C714" s="496"/>
    </row>
    <row r="715">
      <c r="B715" s="496"/>
      <c r="C715" s="496"/>
    </row>
    <row r="716">
      <c r="B716" s="496"/>
      <c r="C716" s="496"/>
    </row>
    <row r="717">
      <c r="B717" s="496"/>
      <c r="C717" s="496"/>
    </row>
    <row r="718">
      <c r="B718" s="496"/>
      <c r="C718" s="496"/>
    </row>
    <row r="719">
      <c r="B719" s="496"/>
      <c r="C719" s="496"/>
    </row>
    <row r="720">
      <c r="B720" s="496"/>
      <c r="C720" s="496"/>
    </row>
    <row r="721">
      <c r="B721" s="496"/>
      <c r="C721" s="496"/>
    </row>
    <row r="722">
      <c r="B722" s="496"/>
      <c r="C722" s="496"/>
    </row>
    <row r="723">
      <c r="B723" s="496"/>
      <c r="C723" s="496"/>
    </row>
    <row r="724">
      <c r="B724" s="496"/>
      <c r="C724" s="496"/>
    </row>
    <row r="725">
      <c r="B725" s="496"/>
      <c r="C725" s="496"/>
    </row>
    <row r="726">
      <c r="B726" s="496"/>
      <c r="C726" s="496"/>
    </row>
    <row r="727">
      <c r="B727" s="496"/>
      <c r="C727" s="496"/>
    </row>
    <row r="728">
      <c r="B728" s="496"/>
      <c r="C728" s="496"/>
    </row>
    <row r="729">
      <c r="B729" s="496"/>
      <c r="C729" s="496"/>
    </row>
    <row r="730">
      <c r="B730" s="496"/>
      <c r="C730" s="496"/>
    </row>
    <row r="731">
      <c r="B731" s="496"/>
      <c r="C731" s="496"/>
    </row>
    <row r="732">
      <c r="B732" s="496"/>
      <c r="C732" s="496"/>
    </row>
    <row r="733">
      <c r="B733" s="496"/>
      <c r="C733" s="496"/>
    </row>
    <row r="734">
      <c r="B734" s="496"/>
      <c r="C734" s="496"/>
    </row>
    <row r="735">
      <c r="B735" s="496"/>
      <c r="C735" s="496"/>
    </row>
    <row r="736">
      <c r="B736" s="496"/>
      <c r="C736" s="496"/>
    </row>
    <row r="737">
      <c r="B737" s="496"/>
      <c r="C737" s="496"/>
    </row>
    <row r="738">
      <c r="B738" s="496"/>
      <c r="C738" s="496"/>
    </row>
    <row r="739">
      <c r="B739" s="496"/>
      <c r="C739" s="496"/>
    </row>
    <row r="740">
      <c r="B740" s="496"/>
      <c r="C740" s="496"/>
    </row>
    <row r="741">
      <c r="B741" s="496"/>
      <c r="C741" s="496"/>
    </row>
    <row r="742">
      <c r="B742" s="496"/>
      <c r="C742" s="496"/>
    </row>
    <row r="743">
      <c r="B743" s="496"/>
      <c r="C743" s="496"/>
    </row>
    <row r="744">
      <c r="B744" s="496"/>
      <c r="C744" s="496"/>
    </row>
    <row r="745">
      <c r="B745" s="496"/>
      <c r="C745" s="496"/>
    </row>
    <row r="746">
      <c r="B746" s="496"/>
      <c r="C746" s="496"/>
    </row>
    <row r="747">
      <c r="B747" s="496"/>
      <c r="C747" s="496"/>
    </row>
    <row r="748">
      <c r="B748" s="496"/>
      <c r="C748" s="496"/>
    </row>
    <row r="749">
      <c r="B749" s="496"/>
      <c r="C749" s="496"/>
    </row>
    <row r="750">
      <c r="B750" s="496"/>
      <c r="C750" s="496"/>
    </row>
    <row r="751">
      <c r="B751" s="496"/>
      <c r="C751" s="496"/>
    </row>
    <row r="752">
      <c r="B752" s="496"/>
      <c r="C752" s="496"/>
    </row>
    <row r="753">
      <c r="B753" s="496"/>
      <c r="C753" s="496"/>
    </row>
    <row r="754">
      <c r="B754" s="496"/>
      <c r="C754" s="496"/>
    </row>
    <row r="755">
      <c r="B755" s="496"/>
      <c r="C755" s="496"/>
    </row>
    <row r="756">
      <c r="B756" s="496"/>
      <c r="C756" s="496"/>
    </row>
    <row r="757">
      <c r="B757" s="496"/>
      <c r="C757" s="496"/>
    </row>
    <row r="758">
      <c r="B758" s="496"/>
      <c r="C758" s="496"/>
    </row>
    <row r="759">
      <c r="B759" s="496"/>
      <c r="C759" s="496"/>
    </row>
    <row r="760">
      <c r="B760" s="496"/>
      <c r="C760" s="496"/>
    </row>
    <row r="761">
      <c r="B761" s="496"/>
      <c r="C761" s="496"/>
    </row>
    <row r="762">
      <c r="B762" s="496"/>
      <c r="C762" s="496"/>
    </row>
    <row r="763">
      <c r="B763" s="496"/>
      <c r="C763" s="496"/>
    </row>
    <row r="764">
      <c r="B764" s="496"/>
      <c r="C764" s="496"/>
    </row>
    <row r="765">
      <c r="B765" s="496"/>
      <c r="C765" s="496"/>
    </row>
    <row r="766">
      <c r="B766" s="496"/>
      <c r="C766" s="496"/>
    </row>
    <row r="767">
      <c r="B767" s="496"/>
      <c r="C767" s="496"/>
    </row>
    <row r="768">
      <c r="B768" s="496"/>
      <c r="C768" s="496"/>
    </row>
    <row r="769">
      <c r="B769" s="496"/>
      <c r="C769" s="496"/>
    </row>
    <row r="770">
      <c r="B770" s="496"/>
      <c r="C770" s="496"/>
    </row>
    <row r="771">
      <c r="B771" s="496"/>
      <c r="C771" s="496"/>
    </row>
    <row r="772">
      <c r="B772" s="496"/>
      <c r="C772" s="496"/>
    </row>
    <row r="773">
      <c r="B773" s="496"/>
      <c r="C773" s="496"/>
    </row>
    <row r="774">
      <c r="B774" s="496"/>
      <c r="C774" s="496"/>
    </row>
    <row r="775">
      <c r="B775" s="496"/>
      <c r="C775" s="496"/>
    </row>
    <row r="776">
      <c r="B776" s="496"/>
      <c r="C776" s="496"/>
    </row>
    <row r="777">
      <c r="B777" s="496"/>
      <c r="C777" s="496"/>
    </row>
    <row r="778">
      <c r="B778" s="496"/>
      <c r="C778" s="496"/>
    </row>
    <row r="779">
      <c r="B779" s="496"/>
      <c r="C779" s="496"/>
    </row>
    <row r="780">
      <c r="B780" s="496"/>
      <c r="C780" s="496"/>
    </row>
    <row r="781">
      <c r="B781" s="496"/>
      <c r="C781" s="496"/>
    </row>
    <row r="782">
      <c r="B782" s="496"/>
      <c r="C782" s="496"/>
    </row>
    <row r="783">
      <c r="B783" s="496"/>
      <c r="C783" s="496"/>
    </row>
    <row r="784">
      <c r="B784" s="496"/>
      <c r="C784" s="496"/>
    </row>
    <row r="785">
      <c r="B785" s="496"/>
      <c r="C785" s="496"/>
    </row>
    <row r="786">
      <c r="B786" s="496"/>
      <c r="C786" s="496"/>
    </row>
    <row r="787">
      <c r="B787" s="496"/>
      <c r="C787" s="496"/>
    </row>
    <row r="788">
      <c r="B788" s="496"/>
      <c r="C788" s="496"/>
    </row>
    <row r="789">
      <c r="B789" s="496"/>
      <c r="C789" s="496"/>
    </row>
    <row r="790">
      <c r="B790" s="496"/>
      <c r="C790" s="496"/>
    </row>
    <row r="791">
      <c r="B791" s="496"/>
      <c r="C791" s="496"/>
    </row>
    <row r="792">
      <c r="B792" s="496"/>
      <c r="C792" s="496"/>
    </row>
    <row r="793">
      <c r="B793" s="496"/>
      <c r="C793" s="496"/>
    </row>
    <row r="794">
      <c r="B794" s="496"/>
      <c r="C794" s="496"/>
    </row>
    <row r="795">
      <c r="B795" s="496"/>
      <c r="C795" s="496"/>
    </row>
    <row r="796">
      <c r="B796" s="496"/>
      <c r="C796" s="496"/>
    </row>
    <row r="797">
      <c r="B797" s="496"/>
      <c r="C797" s="496"/>
    </row>
    <row r="798">
      <c r="B798" s="496"/>
      <c r="C798" s="496"/>
    </row>
    <row r="799">
      <c r="B799" s="496"/>
      <c r="C799" s="496"/>
    </row>
    <row r="800">
      <c r="B800" s="496"/>
      <c r="C800" s="496"/>
    </row>
    <row r="801">
      <c r="B801" s="496"/>
      <c r="C801" s="496"/>
    </row>
    <row r="802">
      <c r="B802" s="496"/>
      <c r="C802" s="496"/>
    </row>
    <row r="803">
      <c r="B803" s="496"/>
      <c r="C803" s="496"/>
    </row>
    <row r="804">
      <c r="B804" s="496"/>
      <c r="C804" s="496"/>
    </row>
    <row r="805">
      <c r="B805" s="496"/>
      <c r="C805" s="496"/>
    </row>
    <row r="806">
      <c r="B806" s="496"/>
      <c r="C806" s="496"/>
    </row>
    <row r="807">
      <c r="B807" s="496"/>
      <c r="C807" s="496"/>
    </row>
    <row r="808">
      <c r="B808" s="496"/>
      <c r="C808" s="496"/>
    </row>
    <row r="809">
      <c r="B809" s="496"/>
      <c r="C809" s="496"/>
    </row>
    <row r="810">
      <c r="B810" s="496"/>
      <c r="C810" s="496"/>
    </row>
    <row r="811">
      <c r="B811" s="496"/>
      <c r="C811" s="496"/>
    </row>
    <row r="812">
      <c r="B812" s="496"/>
      <c r="C812" s="496"/>
    </row>
    <row r="813">
      <c r="B813" s="496"/>
      <c r="C813" s="496"/>
    </row>
    <row r="814">
      <c r="B814" s="496"/>
      <c r="C814" s="496"/>
    </row>
    <row r="815">
      <c r="B815" s="496"/>
      <c r="C815" s="496"/>
    </row>
    <row r="816">
      <c r="B816" s="496"/>
      <c r="C816" s="496"/>
    </row>
    <row r="817">
      <c r="B817" s="496"/>
      <c r="C817" s="496"/>
    </row>
    <row r="818">
      <c r="B818" s="496"/>
      <c r="C818" s="496"/>
    </row>
    <row r="819">
      <c r="B819" s="496"/>
      <c r="C819" s="496"/>
    </row>
    <row r="820">
      <c r="B820" s="496"/>
      <c r="C820" s="496"/>
    </row>
    <row r="821">
      <c r="B821" s="496"/>
      <c r="C821" s="496"/>
    </row>
    <row r="822">
      <c r="B822" s="496"/>
      <c r="C822" s="496"/>
    </row>
    <row r="823">
      <c r="B823" s="496"/>
      <c r="C823" s="496"/>
    </row>
    <row r="824">
      <c r="B824" s="496"/>
      <c r="C824" s="496"/>
    </row>
    <row r="825">
      <c r="B825" s="496"/>
      <c r="C825" s="496"/>
    </row>
    <row r="826">
      <c r="B826" s="496"/>
      <c r="C826" s="496"/>
    </row>
    <row r="827">
      <c r="B827" s="496"/>
      <c r="C827" s="496"/>
    </row>
    <row r="828">
      <c r="B828" s="496"/>
      <c r="C828" s="496"/>
    </row>
    <row r="829">
      <c r="B829" s="496"/>
      <c r="C829" s="496"/>
    </row>
    <row r="830">
      <c r="B830" s="496"/>
      <c r="C830" s="496"/>
    </row>
    <row r="831">
      <c r="B831" s="496"/>
      <c r="C831" s="496"/>
    </row>
    <row r="832">
      <c r="B832" s="496"/>
      <c r="C832" s="496"/>
    </row>
    <row r="833">
      <c r="B833" s="496"/>
      <c r="C833" s="496"/>
    </row>
    <row r="834">
      <c r="B834" s="496"/>
      <c r="C834" s="496"/>
    </row>
    <row r="835">
      <c r="B835" s="496"/>
      <c r="C835" s="496"/>
    </row>
    <row r="836">
      <c r="B836" s="496"/>
      <c r="C836" s="496"/>
    </row>
    <row r="837">
      <c r="B837" s="496"/>
      <c r="C837" s="496"/>
    </row>
    <row r="838">
      <c r="B838" s="496"/>
      <c r="C838" s="496"/>
    </row>
    <row r="839">
      <c r="B839" s="496"/>
      <c r="C839" s="496"/>
    </row>
    <row r="840">
      <c r="B840" s="496"/>
      <c r="C840" s="496"/>
    </row>
    <row r="841">
      <c r="B841" s="496"/>
      <c r="C841" s="496"/>
    </row>
    <row r="842">
      <c r="B842" s="496"/>
      <c r="C842" s="496"/>
    </row>
    <row r="843">
      <c r="B843" s="496"/>
      <c r="C843" s="496"/>
    </row>
    <row r="844">
      <c r="B844" s="496"/>
      <c r="C844" s="496"/>
    </row>
    <row r="845">
      <c r="B845" s="496"/>
      <c r="C845" s="496"/>
    </row>
    <row r="846">
      <c r="B846" s="496"/>
      <c r="C846" s="496"/>
    </row>
    <row r="847">
      <c r="B847" s="496"/>
      <c r="C847" s="496"/>
    </row>
    <row r="848">
      <c r="B848" s="496"/>
      <c r="C848" s="496"/>
    </row>
    <row r="849">
      <c r="B849" s="496"/>
      <c r="C849" s="496"/>
    </row>
    <row r="850">
      <c r="B850" s="496"/>
      <c r="C850" s="496"/>
    </row>
    <row r="851">
      <c r="B851" s="496"/>
      <c r="C851" s="496"/>
    </row>
    <row r="852">
      <c r="B852" s="496"/>
      <c r="C852" s="496"/>
    </row>
    <row r="853">
      <c r="B853" s="496"/>
      <c r="C853" s="496"/>
    </row>
    <row r="854">
      <c r="B854" s="496"/>
      <c r="C854" s="496"/>
    </row>
    <row r="855">
      <c r="B855" s="496"/>
      <c r="C855" s="496"/>
    </row>
    <row r="856">
      <c r="B856" s="496"/>
      <c r="C856" s="496"/>
    </row>
    <row r="857">
      <c r="B857" s="496"/>
      <c r="C857" s="496"/>
    </row>
    <row r="858">
      <c r="B858" s="496"/>
      <c r="C858" s="496"/>
    </row>
    <row r="859">
      <c r="B859" s="496"/>
      <c r="C859" s="496"/>
    </row>
    <row r="860">
      <c r="B860" s="496"/>
      <c r="C860" s="496"/>
    </row>
    <row r="861">
      <c r="B861" s="496"/>
      <c r="C861" s="496"/>
    </row>
    <row r="862">
      <c r="B862" s="496"/>
      <c r="C862" s="496"/>
    </row>
    <row r="863">
      <c r="B863" s="496"/>
      <c r="C863" s="496"/>
    </row>
    <row r="864">
      <c r="B864" s="496"/>
      <c r="C864" s="496"/>
    </row>
    <row r="865">
      <c r="B865" s="496"/>
      <c r="C865" s="496"/>
    </row>
    <row r="866">
      <c r="B866" s="496"/>
      <c r="C866" s="496"/>
    </row>
    <row r="867">
      <c r="B867" s="496"/>
      <c r="C867" s="496"/>
    </row>
    <row r="868">
      <c r="B868" s="496"/>
      <c r="C868" s="496"/>
    </row>
    <row r="869">
      <c r="B869" s="496"/>
      <c r="C869" s="496"/>
    </row>
    <row r="870">
      <c r="B870" s="496"/>
      <c r="C870" s="496"/>
    </row>
    <row r="871">
      <c r="B871" s="496"/>
      <c r="C871" s="496"/>
    </row>
    <row r="872">
      <c r="B872" s="496"/>
      <c r="C872" s="496"/>
    </row>
    <row r="873">
      <c r="B873" s="496"/>
      <c r="C873" s="496"/>
    </row>
    <row r="874">
      <c r="B874" s="496"/>
      <c r="C874" s="496"/>
    </row>
    <row r="875">
      <c r="B875" s="496"/>
      <c r="C875" s="496"/>
    </row>
    <row r="876">
      <c r="B876" s="496"/>
      <c r="C876" s="496"/>
    </row>
    <row r="877">
      <c r="B877" s="496"/>
      <c r="C877" s="496"/>
    </row>
    <row r="878">
      <c r="B878" s="496"/>
      <c r="C878" s="496"/>
    </row>
    <row r="879">
      <c r="B879" s="496"/>
      <c r="C879" s="496"/>
    </row>
    <row r="880">
      <c r="B880" s="496"/>
      <c r="C880" s="496"/>
    </row>
    <row r="881">
      <c r="B881" s="496"/>
      <c r="C881" s="496"/>
    </row>
    <row r="882">
      <c r="B882" s="496"/>
      <c r="C882" s="496"/>
    </row>
    <row r="883">
      <c r="B883" s="496"/>
      <c r="C883" s="496"/>
    </row>
    <row r="884">
      <c r="B884" s="496"/>
      <c r="C884" s="496"/>
    </row>
    <row r="885">
      <c r="B885" s="496"/>
      <c r="C885" s="496"/>
    </row>
    <row r="886">
      <c r="B886" s="496"/>
      <c r="C886" s="496"/>
    </row>
    <row r="887">
      <c r="B887" s="496"/>
      <c r="C887" s="496"/>
    </row>
    <row r="888">
      <c r="B888" s="496"/>
      <c r="C888" s="496"/>
    </row>
    <row r="889">
      <c r="B889" s="496"/>
      <c r="C889" s="496"/>
    </row>
    <row r="890">
      <c r="B890" s="496"/>
      <c r="C890" s="496"/>
    </row>
    <row r="891">
      <c r="B891" s="496"/>
      <c r="C891" s="496"/>
    </row>
    <row r="892">
      <c r="B892" s="496"/>
      <c r="C892" s="496"/>
    </row>
    <row r="893">
      <c r="B893" s="496"/>
      <c r="C893" s="496"/>
    </row>
    <row r="894">
      <c r="B894" s="496"/>
      <c r="C894" s="496"/>
    </row>
    <row r="895">
      <c r="B895" s="496"/>
      <c r="C895" s="496"/>
    </row>
    <row r="896">
      <c r="B896" s="496"/>
      <c r="C896" s="496"/>
    </row>
    <row r="897">
      <c r="B897" s="496"/>
      <c r="C897" s="496"/>
    </row>
    <row r="898">
      <c r="B898" s="496"/>
      <c r="C898" s="496"/>
    </row>
    <row r="899">
      <c r="B899" s="496"/>
      <c r="C899" s="496"/>
    </row>
    <row r="900">
      <c r="B900" s="496"/>
      <c r="C900" s="496"/>
    </row>
    <row r="901">
      <c r="B901" s="496"/>
      <c r="C901" s="496"/>
    </row>
    <row r="902">
      <c r="B902" s="496"/>
      <c r="C902" s="496"/>
    </row>
    <row r="903">
      <c r="B903" s="496"/>
      <c r="C903" s="496"/>
    </row>
    <row r="904">
      <c r="B904" s="496"/>
      <c r="C904" s="496"/>
    </row>
    <row r="905">
      <c r="B905" s="496"/>
      <c r="C905" s="496"/>
    </row>
    <row r="906">
      <c r="B906" s="496"/>
      <c r="C906" s="496"/>
    </row>
    <row r="907">
      <c r="B907" s="496"/>
      <c r="C907" s="496"/>
    </row>
    <row r="908">
      <c r="B908" s="496"/>
      <c r="C908" s="496"/>
    </row>
    <row r="909">
      <c r="B909" s="496"/>
      <c r="C909" s="496"/>
    </row>
    <row r="910">
      <c r="B910" s="496"/>
      <c r="C910" s="496"/>
    </row>
    <row r="911">
      <c r="B911" s="496"/>
      <c r="C911" s="496"/>
    </row>
    <row r="912">
      <c r="B912" s="496"/>
      <c r="C912" s="496"/>
    </row>
    <row r="913">
      <c r="B913" s="496"/>
      <c r="C913" s="496"/>
    </row>
    <row r="914">
      <c r="B914" s="496"/>
      <c r="C914" s="496"/>
    </row>
    <row r="915">
      <c r="B915" s="496"/>
      <c r="C915" s="496"/>
    </row>
    <row r="916">
      <c r="B916" s="496"/>
      <c r="C916" s="496"/>
    </row>
    <row r="917">
      <c r="B917" s="496"/>
      <c r="C917" s="496"/>
    </row>
    <row r="918">
      <c r="B918" s="496"/>
      <c r="C918" s="496"/>
    </row>
    <row r="919">
      <c r="B919" s="496"/>
      <c r="C919" s="496"/>
    </row>
    <row r="920">
      <c r="B920" s="496"/>
      <c r="C920" s="496"/>
    </row>
    <row r="921">
      <c r="B921" s="496"/>
      <c r="C921" s="496"/>
    </row>
    <row r="922">
      <c r="B922" s="496"/>
      <c r="C922" s="496"/>
    </row>
    <row r="923">
      <c r="B923" s="496"/>
      <c r="C923" s="496"/>
    </row>
    <row r="924">
      <c r="B924" s="496"/>
      <c r="C924" s="496"/>
    </row>
    <row r="925">
      <c r="B925" s="496"/>
      <c r="C925" s="496"/>
    </row>
    <row r="926">
      <c r="B926" s="496"/>
      <c r="C926" s="496"/>
    </row>
    <row r="927">
      <c r="B927" s="496"/>
      <c r="C927" s="496"/>
    </row>
    <row r="928">
      <c r="B928" s="496"/>
      <c r="C928" s="496"/>
    </row>
    <row r="929">
      <c r="B929" s="496"/>
      <c r="C929" s="496"/>
    </row>
    <row r="930">
      <c r="B930" s="496"/>
      <c r="C930" s="496"/>
    </row>
    <row r="931">
      <c r="B931" s="496"/>
      <c r="C931" s="496"/>
    </row>
    <row r="932">
      <c r="B932" s="496"/>
      <c r="C932" s="496"/>
    </row>
    <row r="933">
      <c r="B933" s="496"/>
      <c r="C933" s="496"/>
    </row>
    <row r="934">
      <c r="B934" s="496"/>
      <c r="C934" s="496"/>
    </row>
    <row r="935">
      <c r="B935" s="496"/>
      <c r="C935" s="496"/>
    </row>
    <row r="936">
      <c r="B936" s="496"/>
      <c r="C936" s="496"/>
    </row>
    <row r="937">
      <c r="B937" s="496"/>
      <c r="C937" s="496"/>
    </row>
    <row r="938">
      <c r="B938" s="496"/>
      <c r="C938" s="496"/>
    </row>
    <row r="939">
      <c r="B939" s="496"/>
      <c r="C939" s="496"/>
    </row>
    <row r="940">
      <c r="B940" s="496"/>
      <c r="C940" s="496"/>
    </row>
    <row r="941">
      <c r="B941" s="496"/>
      <c r="C941" s="496"/>
    </row>
    <row r="942">
      <c r="B942" s="496"/>
      <c r="C942" s="496"/>
    </row>
    <row r="943">
      <c r="B943" s="496"/>
      <c r="C943" s="496"/>
    </row>
    <row r="944">
      <c r="B944" s="496"/>
      <c r="C944" s="496"/>
    </row>
    <row r="945">
      <c r="B945" s="496"/>
      <c r="C945" s="496"/>
    </row>
    <row r="946">
      <c r="B946" s="496"/>
      <c r="C946" s="496"/>
    </row>
    <row r="947">
      <c r="B947" s="496"/>
      <c r="C947" s="496"/>
    </row>
    <row r="948">
      <c r="B948" s="496"/>
      <c r="C948" s="496"/>
    </row>
    <row r="949">
      <c r="B949" s="496"/>
      <c r="C949" s="496"/>
    </row>
    <row r="950">
      <c r="B950" s="496"/>
      <c r="C950" s="496"/>
    </row>
    <row r="951">
      <c r="B951" s="496"/>
      <c r="C951" s="496"/>
    </row>
    <row r="952">
      <c r="B952" s="496"/>
      <c r="C952" s="496"/>
    </row>
    <row r="953">
      <c r="B953" s="496"/>
      <c r="C953" s="496"/>
    </row>
    <row r="954">
      <c r="B954" s="496"/>
      <c r="C954" s="496"/>
    </row>
    <row r="955">
      <c r="B955" s="496"/>
      <c r="C955" s="496"/>
    </row>
    <row r="956">
      <c r="B956" s="496"/>
      <c r="C956" s="496"/>
    </row>
    <row r="957">
      <c r="B957" s="496"/>
      <c r="C957" s="496"/>
    </row>
    <row r="958">
      <c r="B958" s="496"/>
      <c r="C958" s="496"/>
    </row>
    <row r="959">
      <c r="B959" s="496"/>
      <c r="C959" s="496"/>
    </row>
    <row r="960">
      <c r="B960" s="496"/>
      <c r="C960" s="496"/>
    </row>
    <row r="961">
      <c r="B961" s="496"/>
      <c r="C961" s="496"/>
    </row>
    <row r="962">
      <c r="B962" s="496"/>
      <c r="C962" s="496"/>
    </row>
    <row r="963">
      <c r="B963" s="496"/>
      <c r="C963" s="496"/>
    </row>
    <row r="964">
      <c r="B964" s="496"/>
      <c r="C964" s="496"/>
    </row>
    <row r="965">
      <c r="B965" s="496"/>
      <c r="C965" s="496"/>
    </row>
    <row r="966">
      <c r="B966" s="496"/>
      <c r="C966" s="496"/>
    </row>
    <row r="967">
      <c r="B967" s="496"/>
      <c r="C967" s="496"/>
    </row>
    <row r="968">
      <c r="B968" s="496"/>
      <c r="C968" s="496"/>
    </row>
    <row r="969">
      <c r="B969" s="496"/>
      <c r="C969" s="496"/>
    </row>
    <row r="970">
      <c r="B970" s="496"/>
      <c r="C970" s="496"/>
    </row>
    <row r="971">
      <c r="B971" s="496"/>
      <c r="C971" s="496"/>
    </row>
    <row r="972">
      <c r="B972" s="496"/>
      <c r="C972" s="496"/>
    </row>
    <row r="973">
      <c r="B973" s="496"/>
      <c r="C973" s="496"/>
    </row>
    <row r="974">
      <c r="B974" s="496"/>
      <c r="C974" s="496"/>
    </row>
    <row r="975">
      <c r="B975" s="496"/>
      <c r="C975" s="496"/>
    </row>
    <row r="976">
      <c r="B976" s="496"/>
      <c r="C976" s="496"/>
    </row>
    <row r="977">
      <c r="B977" s="496"/>
      <c r="C977" s="496"/>
    </row>
    <row r="978">
      <c r="B978" s="496"/>
      <c r="C978" s="496"/>
    </row>
    <row r="979">
      <c r="B979" s="496"/>
      <c r="C979" s="496"/>
    </row>
    <row r="980">
      <c r="B980" s="496"/>
      <c r="C980" s="496"/>
    </row>
    <row r="981">
      <c r="B981" s="496"/>
      <c r="C981" s="496"/>
    </row>
    <row r="982">
      <c r="B982" s="496"/>
      <c r="C982" s="496"/>
    </row>
    <row r="983">
      <c r="B983" s="496"/>
      <c r="C983" s="496"/>
    </row>
    <row r="984">
      <c r="B984" s="496"/>
      <c r="C984" s="496"/>
    </row>
    <row r="985">
      <c r="B985" s="496"/>
      <c r="C985" s="496"/>
    </row>
    <row r="986">
      <c r="B986" s="496"/>
      <c r="C986" s="496"/>
    </row>
    <row r="987">
      <c r="B987" s="496"/>
      <c r="C987" s="496"/>
    </row>
    <row r="988">
      <c r="B988" s="496"/>
      <c r="C988" s="496"/>
    </row>
    <row r="989">
      <c r="B989" s="496"/>
      <c r="C989" s="496"/>
    </row>
    <row r="990">
      <c r="B990" s="496"/>
      <c r="C990" s="496"/>
    </row>
    <row r="991">
      <c r="B991" s="496"/>
      <c r="C991" s="496"/>
    </row>
    <row r="992">
      <c r="B992" s="496"/>
      <c r="C992" s="496"/>
    </row>
    <row r="993">
      <c r="B993" s="496"/>
      <c r="C993" s="496"/>
    </row>
    <row r="994">
      <c r="B994" s="496"/>
      <c r="C994" s="496"/>
    </row>
    <row r="995">
      <c r="B995" s="496"/>
      <c r="C995" s="496"/>
    </row>
    <row r="996">
      <c r="B996" s="496"/>
      <c r="C996" s="496"/>
    </row>
    <row r="997">
      <c r="B997" s="496"/>
      <c r="C997" s="496"/>
    </row>
    <row r="998">
      <c r="B998" s="496"/>
      <c r="C998" s="496"/>
    </row>
    <row r="999">
      <c r="B999" s="496"/>
      <c r="C999" s="496"/>
    </row>
    <row r="1000">
      <c r="B1000" s="496"/>
      <c r="C1000" s="496"/>
    </row>
  </sheetData>
  <mergeCells count="10">
    <mergeCell ref="T19:U19"/>
    <mergeCell ref="Q25:U25"/>
    <mergeCell ref="R33:U33"/>
    <mergeCell ref="D1:E1"/>
    <mergeCell ref="T1:U1"/>
    <mergeCell ref="D7:E7"/>
    <mergeCell ref="T7:U7"/>
    <mergeCell ref="D12:E12"/>
    <mergeCell ref="T12:U12"/>
    <mergeCell ref="D19:E19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2" max="2" width="39.75"/>
    <col customWidth="1" min="3" max="3" width="35.75"/>
    <col customWidth="1" min="4" max="4" width="29.63"/>
    <col customWidth="1" min="5" max="5" width="25.63"/>
    <col customWidth="1" min="6" max="6" width="29.5"/>
    <col customWidth="1" min="7" max="7" width="26.25"/>
    <col customWidth="1" min="8" max="8" width="26.75"/>
    <col customWidth="1" min="9" max="9" width="24.5"/>
    <col customWidth="1" min="10" max="10" width="26.75"/>
    <col customWidth="1" min="11" max="11" width="25.75"/>
    <col customWidth="1" min="12" max="12" width="27.25"/>
    <col customWidth="1" min="13" max="13" width="24.38"/>
    <col customWidth="1" min="14" max="14" width="31.38"/>
    <col customWidth="1" min="15" max="15" width="22.13"/>
  </cols>
  <sheetData>
    <row r="1">
      <c r="A1" s="349"/>
      <c r="B1" s="797" t="s">
        <v>439</v>
      </c>
      <c r="C1" s="4"/>
      <c r="D1" s="5"/>
      <c r="E1" s="5"/>
      <c r="F1" s="7"/>
      <c r="G1" s="7"/>
      <c r="H1" s="7"/>
      <c r="I1" s="7"/>
      <c r="J1" s="7"/>
      <c r="K1" s="7"/>
      <c r="L1" s="7"/>
      <c r="M1" s="7"/>
      <c r="N1" s="7"/>
      <c r="O1" s="7"/>
    </row>
    <row r="2">
      <c r="A2" s="7"/>
      <c r="B2" s="5"/>
      <c r="C2" s="798">
        <v>44725.0</v>
      </c>
      <c r="D2" s="359"/>
      <c r="E2" s="798">
        <v>44726.0</v>
      </c>
      <c r="F2" s="359"/>
      <c r="G2" s="798">
        <v>44727.0</v>
      </c>
      <c r="H2" s="359"/>
      <c r="I2" s="798">
        <v>44728.0</v>
      </c>
      <c r="J2" s="359"/>
      <c r="K2" s="798">
        <v>44729.0</v>
      </c>
      <c r="L2" s="359"/>
      <c r="M2" s="798">
        <v>44730.0</v>
      </c>
      <c r="N2" s="359"/>
      <c r="O2" s="798">
        <v>44731.0</v>
      </c>
    </row>
    <row r="3">
      <c r="A3" s="799"/>
      <c r="B3" s="800" t="s">
        <v>2</v>
      </c>
      <c r="C3" s="801" t="s">
        <v>1156</v>
      </c>
      <c r="D3" s="800" t="s">
        <v>2</v>
      </c>
      <c r="E3" s="801" t="s">
        <v>1156</v>
      </c>
      <c r="F3" s="800" t="s">
        <v>2</v>
      </c>
      <c r="G3" s="801" t="s">
        <v>1156</v>
      </c>
      <c r="H3" s="800" t="s">
        <v>2</v>
      </c>
      <c r="I3" s="802" t="s">
        <v>1156</v>
      </c>
      <c r="J3" s="800" t="s">
        <v>2</v>
      </c>
      <c r="K3" s="801" t="s">
        <v>1156</v>
      </c>
      <c r="L3" s="800" t="s">
        <v>2</v>
      </c>
      <c r="M3" s="801" t="s">
        <v>1156</v>
      </c>
      <c r="N3" s="800" t="s">
        <v>2</v>
      </c>
      <c r="O3" s="801" t="s">
        <v>1156</v>
      </c>
    </row>
    <row r="4">
      <c r="A4" s="70" t="s">
        <v>1157</v>
      </c>
      <c r="B4" s="803" t="s">
        <v>1158</v>
      </c>
      <c r="C4" s="377" t="s">
        <v>1159</v>
      </c>
      <c r="D4" s="803" t="s">
        <v>1160</v>
      </c>
      <c r="E4" s="377" t="s">
        <v>1161</v>
      </c>
      <c r="F4" s="803" t="s">
        <v>1162</v>
      </c>
      <c r="G4" s="377" t="s">
        <v>1163</v>
      </c>
      <c r="H4" s="803" t="s">
        <v>1164</v>
      </c>
      <c r="I4" s="377" t="s">
        <v>1165</v>
      </c>
      <c r="J4" s="803" t="s">
        <v>1166</v>
      </c>
      <c r="K4" s="803" t="s">
        <v>1167</v>
      </c>
      <c r="L4" s="803" t="s">
        <v>1168</v>
      </c>
      <c r="M4" s="70" t="s">
        <v>1169</v>
      </c>
      <c r="N4" s="804" t="s">
        <v>1170</v>
      </c>
      <c r="O4" s="804" t="s">
        <v>1171</v>
      </c>
    </row>
    <row r="5">
      <c r="A5" s="70" t="s">
        <v>1172</v>
      </c>
      <c r="B5" s="803" t="s">
        <v>1173</v>
      </c>
      <c r="C5" s="377" t="s">
        <v>1174</v>
      </c>
      <c r="D5" s="594" t="s">
        <v>1175</v>
      </c>
      <c r="E5" s="594" t="s">
        <v>1176</v>
      </c>
      <c r="F5" s="804" t="s">
        <v>1177</v>
      </c>
      <c r="G5" s="804" t="s">
        <v>1177</v>
      </c>
      <c r="H5" s="803" t="s">
        <v>1178</v>
      </c>
      <c r="I5" s="70" t="s">
        <v>1179</v>
      </c>
      <c r="J5" s="803" t="s">
        <v>1180</v>
      </c>
      <c r="K5" s="377" t="s">
        <v>1181</v>
      </c>
      <c r="L5" s="803" t="s">
        <v>1182</v>
      </c>
      <c r="M5" s="377" t="s">
        <v>1183</v>
      </c>
      <c r="N5" s="804" t="s">
        <v>1184</v>
      </c>
      <c r="O5" s="804" t="s">
        <v>1171</v>
      </c>
    </row>
    <row r="6">
      <c r="A6" s="7"/>
      <c r="B6" s="5"/>
      <c r="C6" s="5"/>
      <c r="D6" s="7"/>
      <c r="E6" s="7"/>
      <c r="F6" s="7"/>
      <c r="G6" s="7"/>
      <c r="H6" s="805"/>
      <c r="I6" s="7"/>
      <c r="J6" s="7"/>
      <c r="K6" s="7"/>
      <c r="L6" s="7"/>
      <c r="M6" s="7"/>
      <c r="N6" s="5"/>
      <c r="O6" s="5"/>
    </row>
    <row r="7">
      <c r="A7" s="799"/>
      <c r="B7" s="797" t="s">
        <v>1185</v>
      </c>
      <c r="C7" s="4"/>
      <c r="D7" s="5"/>
      <c r="E7" s="5"/>
      <c r="F7" s="7"/>
      <c r="G7" s="5"/>
      <c r="H7" s="7"/>
      <c r="I7" s="7"/>
      <c r="J7" s="7"/>
      <c r="K7" s="7"/>
      <c r="L7" s="7"/>
      <c r="M7" s="7"/>
      <c r="N7" s="7"/>
      <c r="O7" s="7"/>
    </row>
    <row r="8">
      <c r="A8" s="7"/>
      <c r="B8" s="5"/>
      <c r="C8" s="798">
        <v>44725.0</v>
      </c>
      <c r="D8" s="359"/>
      <c r="E8" s="798">
        <v>44726.0</v>
      </c>
      <c r="F8" s="359"/>
      <c r="G8" s="798">
        <v>44727.0</v>
      </c>
      <c r="H8" s="359"/>
      <c r="I8" s="798">
        <v>44728.0</v>
      </c>
      <c r="J8" s="359"/>
      <c r="K8" s="798">
        <v>44729.0</v>
      </c>
      <c r="L8" s="359"/>
      <c r="M8" s="798">
        <v>44730.0</v>
      </c>
      <c r="N8" s="359"/>
      <c r="O8" s="798">
        <v>44731.0</v>
      </c>
    </row>
    <row r="9">
      <c r="A9" s="7"/>
      <c r="B9" s="806" t="s">
        <v>2</v>
      </c>
      <c r="C9" s="807" t="s">
        <v>1156</v>
      </c>
      <c r="D9" s="806" t="s">
        <v>2</v>
      </c>
      <c r="E9" s="807" t="s">
        <v>1156</v>
      </c>
      <c r="F9" s="806" t="s">
        <v>2</v>
      </c>
      <c r="G9" s="807" t="s">
        <v>1156</v>
      </c>
      <c r="H9" s="806" t="s">
        <v>2</v>
      </c>
      <c r="I9" s="808" t="s">
        <v>1156</v>
      </c>
      <c r="J9" s="806" t="s">
        <v>2</v>
      </c>
      <c r="K9" s="807" t="s">
        <v>1156</v>
      </c>
      <c r="L9" s="806" t="s">
        <v>2</v>
      </c>
      <c r="M9" s="807" t="s">
        <v>1156</v>
      </c>
      <c r="N9" s="806" t="s">
        <v>2</v>
      </c>
      <c r="O9" s="807" t="s">
        <v>1156</v>
      </c>
    </row>
    <row r="10">
      <c r="A10" s="70" t="s">
        <v>61</v>
      </c>
      <c r="B10" s="809" t="s">
        <v>1158</v>
      </c>
      <c r="C10" s="597" t="s">
        <v>1186</v>
      </c>
      <c r="D10" s="594" t="s">
        <v>1160</v>
      </c>
      <c r="E10" s="594" t="s">
        <v>1161</v>
      </c>
      <c r="F10" s="804" t="s">
        <v>1177</v>
      </c>
      <c r="G10" s="804" t="s">
        <v>1177</v>
      </c>
      <c r="H10" s="803" t="s">
        <v>1187</v>
      </c>
      <c r="I10" s="377" t="s">
        <v>1188</v>
      </c>
      <c r="J10" s="803" t="s">
        <v>1189</v>
      </c>
      <c r="K10" s="377" t="s">
        <v>1190</v>
      </c>
      <c r="L10" s="803" t="s">
        <v>1191</v>
      </c>
      <c r="M10" s="377" t="s">
        <v>1192</v>
      </c>
      <c r="N10" s="804" t="s">
        <v>1193</v>
      </c>
      <c r="O10" s="804" t="s">
        <v>1194</v>
      </c>
    </row>
    <row r="11">
      <c r="A11" s="70" t="s">
        <v>464</v>
      </c>
      <c r="B11" s="810" t="s">
        <v>1173</v>
      </c>
      <c r="C11" s="597" t="s">
        <v>1195</v>
      </c>
      <c r="D11" s="804" t="s">
        <v>1196</v>
      </c>
      <c r="E11" s="804" t="s">
        <v>1196</v>
      </c>
      <c r="F11" s="762" t="s">
        <v>1162</v>
      </c>
      <c r="G11" s="762" t="s">
        <v>1163</v>
      </c>
      <c r="H11" s="810" t="s">
        <v>1178</v>
      </c>
      <c r="I11" s="597" t="s">
        <v>1179</v>
      </c>
      <c r="J11" s="810" t="s">
        <v>1197</v>
      </c>
      <c r="K11" s="597" t="s">
        <v>1181</v>
      </c>
      <c r="L11" s="810" t="s">
        <v>1198</v>
      </c>
      <c r="M11" s="597" t="s">
        <v>1183</v>
      </c>
      <c r="N11" s="804" t="s">
        <v>1170</v>
      </c>
      <c r="O11" s="804" t="s">
        <v>1171</v>
      </c>
    </row>
    <row r="12">
      <c r="A12" s="7"/>
      <c r="B12" s="811"/>
      <c r="C12" s="811"/>
      <c r="D12" s="811"/>
      <c r="E12" s="5"/>
      <c r="F12" s="7"/>
      <c r="G12" s="5"/>
      <c r="H12" s="812"/>
      <c r="I12" s="813"/>
      <c r="J12" s="812"/>
      <c r="K12" s="813"/>
      <c r="L12" s="5"/>
      <c r="M12" s="5"/>
      <c r="N12" s="5"/>
      <c r="O12" s="5"/>
    </row>
    <row r="13">
      <c r="A13" s="799"/>
      <c r="B13" s="797" t="s">
        <v>477</v>
      </c>
      <c r="C13" s="814"/>
      <c r="D13" s="4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>
      <c r="A14" s="7"/>
      <c r="B14" s="5"/>
      <c r="C14" s="798">
        <v>44725.0</v>
      </c>
      <c r="D14" s="359"/>
      <c r="E14" s="798">
        <v>44726.0</v>
      </c>
      <c r="F14" s="359"/>
      <c r="G14" s="798">
        <v>44727.0</v>
      </c>
      <c r="H14" s="359"/>
      <c r="I14" s="798">
        <v>44728.0</v>
      </c>
      <c r="J14" s="359"/>
      <c r="K14" s="798">
        <v>44729.0</v>
      </c>
      <c r="L14" s="359"/>
      <c r="M14" s="798">
        <v>44730.0</v>
      </c>
      <c r="N14" s="359"/>
      <c r="O14" s="798">
        <v>44731.0</v>
      </c>
    </row>
    <row r="15">
      <c r="A15" s="7"/>
      <c r="B15" s="806" t="s">
        <v>2</v>
      </c>
      <c r="C15" s="807" t="s">
        <v>1156</v>
      </c>
      <c r="D15" s="806" t="s">
        <v>2</v>
      </c>
      <c r="E15" s="807" t="s">
        <v>1156</v>
      </c>
      <c r="F15" s="806" t="s">
        <v>2</v>
      </c>
      <c r="G15" s="807" t="s">
        <v>1156</v>
      </c>
      <c r="H15" s="806" t="s">
        <v>2</v>
      </c>
      <c r="I15" s="808" t="s">
        <v>1156</v>
      </c>
      <c r="J15" s="806" t="s">
        <v>2</v>
      </c>
      <c r="K15" s="807" t="s">
        <v>1156</v>
      </c>
      <c r="L15" s="806" t="s">
        <v>2</v>
      </c>
      <c r="M15" s="807" t="s">
        <v>1156</v>
      </c>
      <c r="N15" s="806" t="s">
        <v>2</v>
      </c>
      <c r="O15" s="807" t="s">
        <v>1156</v>
      </c>
    </row>
    <row r="16">
      <c r="A16" s="70" t="s">
        <v>478</v>
      </c>
      <c r="B16" s="810" t="s">
        <v>1199</v>
      </c>
      <c r="C16" s="815" t="s">
        <v>1200</v>
      </c>
      <c r="D16" s="816" t="s">
        <v>1201</v>
      </c>
      <c r="E16" s="816" t="s">
        <v>1202</v>
      </c>
      <c r="F16" s="810" t="s">
        <v>1203</v>
      </c>
      <c r="G16" s="597" t="s">
        <v>1204</v>
      </c>
      <c r="H16" s="803" t="s">
        <v>1205</v>
      </c>
      <c r="I16" s="377" t="s">
        <v>1206</v>
      </c>
      <c r="J16" s="803" t="s">
        <v>1207</v>
      </c>
      <c r="K16" s="817" t="s">
        <v>1208</v>
      </c>
      <c r="L16" s="809" t="s">
        <v>1209</v>
      </c>
      <c r="M16" s="51" t="s">
        <v>1210</v>
      </c>
      <c r="N16" s="803" t="s">
        <v>1211</v>
      </c>
      <c r="O16" s="70" t="s">
        <v>1212</v>
      </c>
    </row>
    <row r="17">
      <c r="A17" s="70" t="s">
        <v>464</v>
      </c>
      <c r="B17" s="810" t="s">
        <v>1213</v>
      </c>
      <c r="C17" s="597" t="s">
        <v>1214</v>
      </c>
      <c r="D17" s="804" t="s">
        <v>1177</v>
      </c>
      <c r="E17" s="804" t="s">
        <v>1196</v>
      </c>
      <c r="F17" s="594" t="s">
        <v>1215</v>
      </c>
      <c r="G17" s="594" t="s">
        <v>1216</v>
      </c>
      <c r="H17" s="803" t="s">
        <v>1217</v>
      </c>
      <c r="I17" s="70" t="s">
        <v>1218</v>
      </c>
      <c r="J17" s="803" t="s">
        <v>1219</v>
      </c>
      <c r="K17" s="817" t="s">
        <v>1220</v>
      </c>
      <c r="L17" s="803" t="s">
        <v>1221</v>
      </c>
      <c r="M17" s="817" t="s">
        <v>1222</v>
      </c>
      <c r="N17" s="804" t="s">
        <v>1170</v>
      </c>
      <c r="O17" s="804" t="s">
        <v>1171</v>
      </c>
    </row>
    <row r="18">
      <c r="A18" s="70" t="s">
        <v>488</v>
      </c>
      <c r="B18" s="810" t="s">
        <v>1223</v>
      </c>
      <c r="C18" s="597" t="s">
        <v>1224</v>
      </c>
      <c r="D18" s="810" t="s">
        <v>1225</v>
      </c>
      <c r="E18" s="597" t="s">
        <v>1226</v>
      </c>
      <c r="F18" s="816" t="s">
        <v>1227</v>
      </c>
      <c r="G18" s="816" t="s">
        <v>1177</v>
      </c>
      <c r="H18" s="803" t="s">
        <v>1228</v>
      </c>
      <c r="I18" s="377" t="s">
        <v>1229</v>
      </c>
      <c r="J18" s="803" t="s">
        <v>1230</v>
      </c>
      <c r="K18" s="815" t="s">
        <v>1231</v>
      </c>
      <c r="L18" s="809" t="s">
        <v>1232</v>
      </c>
      <c r="M18" s="51" t="s">
        <v>1233</v>
      </c>
      <c r="N18" s="803" t="s">
        <v>1234</v>
      </c>
      <c r="O18" s="377" t="s">
        <v>1235</v>
      </c>
    </row>
    <row r="19">
      <c r="A19" s="70" t="s">
        <v>468</v>
      </c>
      <c r="B19" s="763" t="s">
        <v>23</v>
      </c>
      <c r="C19" s="763" t="s">
        <v>23</v>
      </c>
      <c r="D19" s="810" t="s">
        <v>1236</v>
      </c>
      <c r="E19" s="597" t="s">
        <v>1237</v>
      </c>
      <c r="F19" s="810" t="s">
        <v>1238</v>
      </c>
      <c r="G19" s="597" t="s">
        <v>1239</v>
      </c>
      <c r="H19" s="803" t="s">
        <v>1240</v>
      </c>
      <c r="I19" s="377" t="s">
        <v>1241</v>
      </c>
      <c r="J19" s="810" t="s">
        <v>1242</v>
      </c>
      <c r="K19" s="815" t="s">
        <v>1243</v>
      </c>
      <c r="L19" s="810" t="s">
        <v>1244</v>
      </c>
      <c r="M19" s="597" t="s">
        <v>1245</v>
      </c>
      <c r="N19" s="803" t="s">
        <v>1234</v>
      </c>
      <c r="O19" s="377" t="s">
        <v>1235</v>
      </c>
    </row>
    <row r="20">
      <c r="A20" s="784"/>
      <c r="B20" s="784"/>
      <c r="C20" s="784"/>
      <c r="D20" s="784"/>
      <c r="E20" s="784"/>
      <c r="F20" s="784"/>
      <c r="G20" s="784"/>
      <c r="H20" s="784"/>
      <c r="I20" s="784"/>
      <c r="J20" s="784"/>
      <c r="K20" s="784"/>
      <c r="L20" s="784"/>
      <c r="M20" s="784"/>
      <c r="N20" s="784"/>
      <c r="O20" s="784"/>
    </row>
    <row r="21">
      <c r="A21" s="349"/>
      <c r="B21" s="797" t="s">
        <v>467</v>
      </c>
      <c r="C21" s="4"/>
      <c r="D21" s="5"/>
      <c r="E21" s="5"/>
      <c r="F21" s="7"/>
      <c r="G21" s="5"/>
      <c r="H21" s="7"/>
      <c r="I21" s="7"/>
      <c r="J21" s="7"/>
      <c r="K21" s="7"/>
      <c r="L21" s="7"/>
      <c r="M21" s="7"/>
      <c r="N21" s="7"/>
      <c r="O21" s="7"/>
    </row>
    <row r="22">
      <c r="A22" s="7"/>
      <c r="B22" s="5"/>
      <c r="C22" s="798">
        <v>44725.0</v>
      </c>
      <c r="D22" s="359"/>
      <c r="E22" s="798">
        <v>44726.0</v>
      </c>
      <c r="F22" s="359"/>
      <c r="G22" s="798">
        <v>44727.0</v>
      </c>
      <c r="H22" s="359"/>
      <c r="I22" s="798">
        <v>44728.0</v>
      </c>
      <c r="J22" s="359"/>
      <c r="K22" s="798">
        <v>44729.0</v>
      </c>
      <c r="L22" s="359"/>
      <c r="M22" s="798">
        <v>44730.0</v>
      </c>
      <c r="N22" s="359"/>
      <c r="O22" s="798">
        <v>44731.0</v>
      </c>
    </row>
    <row r="23">
      <c r="A23" s="7"/>
      <c r="B23" s="806" t="s">
        <v>2</v>
      </c>
      <c r="C23" s="807" t="s">
        <v>1156</v>
      </c>
      <c r="D23" s="806" t="s">
        <v>2</v>
      </c>
      <c r="E23" s="807" t="s">
        <v>1156</v>
      </c>
      <c r="F23" s="806" t="s">
        <v>2</v>
      </c>
      <c r="G23" s="807" t="s">
        <v>1156</v>
      </c>
      <c r="H23" s="806" t="s">
        <v>2</v>
      </c>
      <c r="I23" s="808" t="s">
        <v>1156</v>
      </c>
      <c r="J23" s="806" t="s">
        <v>2</v>
      </c>
      <c r="K23" s="807" t="s">
        <v>1156</v>
      </c>
      <c r="L23" s="806" t="s">
        <v>2</v>
      </c>
      <c r="M23" s="807" t="s">
        <v>1156</v>
      </c>
      <c r="N23" s="806" t="s">
        <v>2</v>
      </c>
      <c r="O23" s="807" t="s">
        <v>1156</v>
      </c>
    </row>
    <row r="24">
      <c r="A24" s="70" t="s">
        <v>1246</v>
      </c>
      <c r="B24" s="804" t="s">
        <v>1247</v>
      </c>
      <c r="C24" s="804" t="s">
        <v>1248</v>
      </c>
      <c r="D24" s="803" t="s">
        <v>1249</v>
      </c>
      <c r="E24" s="377" t="s">
        <v>1250</v>
      </c>
      <c r="F24" s="803" t="s">
        <v>1251</v>
      </c>
      <c r="G24" s="377" t="s">
        <v>1250</v>
      </c>
      <c r="H24" s="803" t="s">
        <v>1252</v>
      </c>
      <c r="I24" s="377" t="s">
        <v>1253</v>
      </c>
      <c r="J24" s="803" t="s">
        <v>1254</v>
      </c>
      <c r="K24" s="377" t="s">
        <v>1255</v>
      </c>
      <c r="L24" s="803" t="s">
        <v>1256</v>
      </c>
      <c r="M24" s="377" t="s">
        <v>1257</v>
      </c>
      <c r="N24" s="803" t="s">
        <v>1258</v>
      </c>
      <c r="O24" s="377" t="s">
        <v>1259</v>
      </c>
    </row>
    <row r="25">
      <c r="A25" s="70" t="s">
        <v>1260</v>
      </c>
      <c r="B25" s="804" t="s">
        <v>1261</v>
      </c>
      <c r="C25" s="804" t="s">
        <v>1248</v>
      </c>
      <c r="D25" s="803" t="s">
        <v>1262</v>
      </c>
      <c r="E25" s="377" t="s">
        <v>1263</v>
      </c>
      <c r="F25" s="818" t="s">
        <v>1264</v>
      </c>
      <c r="G25" s="377" t="s">
        <v>1265</v>
      </c>
      <c r="H25" s="803" t="s">
        <v>1266</v>
      </c>
      <c r="I25" s="377" t="s">
        <v>1267</v>
      </c>
      <c r="J25" s="803" t="s">
        <v>1268</v>
      </c>
      <c r="K25" s="377" t="s">
        <v>1269</v>
      </c>
      <c r="L25" s="803" t="s">
        <v>1270</v>
      </c>
      <c r="M25" s="377" t="s">
        <v>1271</v>
      </c>
      <c r="N25" s="803" t="s">
        <v>1272</v>
      </c>
      <c r="O25" s="377" t="s">
        <v>1273</v>
      </c>
    </row>
    <row r="26">
      <c r="A26" s="70" t="s">
        <v>1131</v>
      </c>
      <c r="B26" s="762" t="s">
        <v>1274</v>
      </c>
      <c r="C26" s="762" t="s">
        <v>1275</v>
      </c>
      <c r="D26" s="5"/>
      <c r="E26" s="5"/>
      <c r="F26" s="5"/>
      <c r="G26" s="5"/>
      <c r="H26" s="5"/>
      <c r="I26" s="5"/>
      <c r="J26" s="5"/>
      <c r="K26" s="7"/>
      <c r="L26" s="7"/>
      <c r="M26" s="7"/>
      <c r="N26" s="7"/>
      <c r="O26" s="7"/>
    </row>
    <row r="29">
      <c r="B29" s="68" t="s">
        <v>1</v>
      </c>
      <c r="C29" s="68">
        <v>77.0</v>
      </c>
    </row>
    <row r="30">
      <c r="B30" s="68" t="s">
        <v>547</v>
      </c>
      <c r="C30" s="68">
        <v>76.0</v>
      </c>
    </row>
    <row r="32">
      <c r="B32" s="68" t="s">
        <v>23</v>
      </c>
      <c r="C32" s="68">
        <v>73.5</v>
      </c>
    </row>
  </sheetData>
  <mergeCells count="4">
    <mergeCell ref="B1:C1"/>
    <mergeCell ref="B7:C7"/>
    <mergeCell ref="B13:D13"/>
    <mergeCell ref="B21:C21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2" max="2" width="27.5"/>
    <col customWidth="1" min="3" max="3" width="22.25"/>
    <col customWidth="1" min="4" max="4" width="28.25"/>
    <col customWidth="1" min="5" max="5" width="25.88"/>
    <col customWidth="1" min="6" max="6" width="28.5"/>
    <col customWidth="1" min="7" max="7" width="26.38"/>
    <col customWidth="1" min="8" max="8" width="26.5"/>
    <col customWidth="1" min="9" max="9" width="24.5"/>
    <col customWidth="1" min="10" max="10" width="26.75"/>
    <col customWidth="1" min="11" max="11" width="25.0"/>
    <col customWidth="1" min="12" max="12" width="26.75"/>
    <col customWidth="1" min="13" max="15" width="28.5"/>
  </cols>
  <sheetData>
    <row r="1">
      <c r="A1" s="349"/>
      <c r="B1" s="797" t="s">
        <v>439</v>
      </c>
      <c r="C1" s="4"/>
      <c r="D1" s="5"/>
      <c r="E1" s="5"/>
      <c r="F1" s="7"/>
      <c r="G1" s="7"/>
      <c r="H1" s="7"/>
      <c r="I1" s="7"/>
      <c r="J1" s="7"/>
      <c r="K1" s="7"/>
      <c r="L1" s="7"/>
      <c r="M1" s="7"/>
      <c r="N1" s="7"/>
      <c r="O1" s="7"/>
    </row>
    <row r="2">
      <c r="A2" s="819" t="s">
        <v>1276</v>
      </c>
      <c r="B2" s="5"/>
      <c r="C2" s="798">
        <v>44718.0</v>
      </c>
      <c r="D2" s="359"/>
      <c r="E2" s="798">
        <v>44719.0</v>
      </c>
      <c r="F2" s="359"/>
      <c r="G2" s="798">
        <v>44720.0</v>
      </c>
      <c r="H2" s="359"/>
      <c r="I2" s="798">
        <v>44721.0</v>
      </c>
      <c r="J2" s="359"/>
      <c r="K2" s="597" t="s">
        <v>1277</v>
      </c>
      <c r="L2" s="359"/>
      <c r="M2" s="798">
        <v>44723.0</v>
      </c>
      <c r="N2" s="359"/>
      <c r="O2" s="798">
        <v>44724.0</v>
      </c>
    </row>
    <row r="3">
      <c r="A3" s="799"/>
      <c r="B3" s="800" t="s">
        <v>2</v>
      </c>
      <c r="C3" s="801" t="s">
        <v>1156</v>
      </c>
      <c r="D3" s="800" t="s">
        <v>2</v>
      </c>
      <c r="E3" s="801" t="s">
        <v>1156</v>
      </c>
      <c r="F3" s="800" t="s">
        <v>2</v>
      </c>
      <c r="G3" s="801" t="s">
        <v>1156</v>
      </c>
      <c r="H3" s="800" t="s">
        <v>2</v>
      </c>
      <c r="I3" s="802" t="s">
        <v>1156</v>
      </c>
      <c r="J3" s="800" t="s">
        <v>2</v>
      </c>
      <c r="K3" s="801" t="s">
        <v>1156</v>
      </c>
      <c r="L3" s="800" t="s">
        <v>2</v>
      </c>
      <c r="M3" s="801" t="s">
        <v>1156</v>
      </c>
      <c r="N3" s="800" t="s">
        <v>2</v>
      </c>
      <c r="O3" s="801" t="s">
        <v>1156</v>
      </c>
    </row>
    <row r="4">
      <c r="A4" s="70" t="s">
        <v>1278</v>
      </c>
      <c r="B4" s="803" t="s">
        <v>1279</v>
      </c>
      <c r="C4" s="377" t="s">
        <v>1280</v>
      </c>
      <c r="D4" s="803" t="s">
        <v>1281</v>
      </c>
      <c r="E4" s="377" t="s">
        <v>1282</v>
      </c>
      <c r="F4" s="803" t="s">
        <v>1162</v>
      </c>
      <c r="G4" s="377" t="s">
        <v>1163</v>
      </c>
      <c r="H4" s="803" t="s">
        <v>1164</v>
      </c>
      <c r="I4" s="377" t="s">
        <v>1165</v>
      </c>
      <c r="J4" s="803" t="s">
        <v>1283</v>
      </c>
      <c r="K4" s="70" t="s">
        <v>1284</v>
      </c>
      <c r="L4" s="803" t="s">
        <v>1285</v>
      </c>
      <c r="M4" s="70" t="s">
        <v>1286</v>
      </c>
      <c r="N4" s="804" t="s">
        <v>1170</v>
      </c>
      <c r="O4" s="804" t="s">
        <v>1171</v>
      </c>
    </row>
    <row r="5">
      <c r="A5" s="70" t="s">
        <v>18</v>
      </c>
      <c r="B5" s="804" t="s">
        <v>1287</v>
      </c>
      <c r="C5" s="804" t="s">
        <v>1288</v>
      </c>
      <c r="D5" s="803" t="s">
        <v>1289</v>
      </c>
      <c r="E5" s="377" t="s">
        <v>1290</v>
      </c>
      <c r="F5" s="804" t="s">
        <v>1177</v>
      </c>
      <c r="G5" s="804" t="s">
        <v>1177</v>
      </c>
      <c r="H5" s="803" t="s">
        <v>1178</v>
      </c>
      <c r="I5" s="70" t="s">
        <v>1179</v>
      </c>
      <c r="J5" s="803" t="s">
        <v>1291</v>
      </c>
      <c r="K5" s="377" t="s">
        <v>1181</v>
      </c>
      <c r="L5" s="803" t="s">
        <v>1292</v>
      </c>
      <c r="M5" s="377" t="s">
        <v>1293</v>
      </c>
      <c r="N5" s="804" t="s">
        <v>1184</v>
      </c>
      <c r="O5" s="804" t="s">
        <v>1171</v>
      </c>
    </row>
    <row r="6">
      <c r="A6" s="7"/>
      <c r="B6" s="5"/>
      <c r="C6" s="5"/>
      <c r="D6" s="7"/>
      <c r="E6" s="7"/>
      <c r="F6" s="7"/>
      <c r="G6" s="7"/>
      <c r="H6" s="805"/>
      <c r="I6" s="7"/>
      <c r="J6" s="7"/>
      <c r="K6" s="7"/>
      <c r="L6" s="7"/>
      <c r="M6" s="7"/>
      <c r="N6" s="5"/>
      <c r="O6" s="5"/>
    </row>
    <row r="7">
      <c r="A7" s="7"/>
      <c r="B7" s="811"/>
      <c r="C7" s="811"/>
      <c r="D7" s="5"/>
      <c r="E7" s="5"/>
      <c r="F7" s="7"/>
      <c r="G7" s="5"/>
      <c r="H7" s="7"/>
      <c r="I7" s="7"/>
      <c r="J7" s="7"/>
      <c r="K7" s="7"/>
      <c r="L7" s="7"/>
      <c r="M7" s="7"/>
      <c r="N7" s="7"/>
      <c r="O7" s="7"/>
    </row>
    <row r="8">
      <c r="A8" s="820" t="s">
        <v>467</v>
      </c>
      <c r="B8" s="797" t="s">
        <v>467</v>
      </c>
      <c r="C8" s="4"/>
      <c r="D8" s="5"/>
      <c r="E8" s="5"/>
      <c r="F8" s="7"/>
      <c r="G8" s="5"/>
      <c r="H8" s="7"/>
      <c r="I8" s="7"/>
      <c r="J8" s="7"/>
      <c r="K8" s="7"/>
      <c r="L8" s="7"/>
      <c r="M8" s="7"/>
      <c r="N8" s="7"/>
      <c r="O8" s="7"/>
    </row>
    <row r="9">
      <c r="A9" s="7"/>
      <c r="B9" s="5"/>
      <c r="C9" s="798">
        <v>44718.0</v>
      </c>
      <c r="D9" s="359"/>
      <c r="E9" s="798">
        <v>44719.0</v>
      </c>
      <c r="F9" s="359"/>
      <c r="G9" s="798">
        <v>44720.0</v>
      </c>
      <c r="H9" s="359"/>
      <c r="I9" s="798">
        <v>44721.0</v>
      </c>
      <c r="J9" s="359"/>
      <c r="K9" s="597" t="s">
        <v>1277</v>
      </c>
      <c r="L9" s="359"/>
      <c r="M9" s="798">
        <v>44723.0</v>
      </c>
      <c r="N9" s="359"/>
      <c r="O9" s="798">
        <v>44724.0</v>
      </c>
    </row>
    <row r="10">
      <c r="A10" s="7"/>
      <c r="B10" s="806" t="s">
        <v>2</v>
      </c>
      <c r="C10" s="807" t="s">
        <v>1156</v>
      </c>
      <c r="D10" s="806" t="s">
        <v>2</v>
      </c>
      <c r="E10" s="807" t="s">
        <v>1156</v>
      </c>
      <c r="F10" s="806" t="s">
        <v>2</v>
      </c>
      <c r="G10" s="807" t="s">
        <v>1156</v>
      </c>
      <c r="H10" s="806" t="s">
        <v>2</v>
      </c>
      <c r="I10" s="808" t="s">
        <v>1156</v>
      </c>
      <c r="J10" s="806" t="s">
        <v>2</v>
      </c>
      <c r="K10" s="807" t="s">
        <v>1156</v>
      </c>
      <c r="L10" s="806" t="s">
        <v>2</v>
      </c>
      <c r="M10" s="807" t="s">
        <v>1156</v>
      </c>
      <c r="N10" s="806" t="s">
        <v>2</v>
      </c>
      <c r="O10" s="807" t="s">
        <v>1156</v>
      </c>
    </row>
    <row r="11">
      <c r="A11" s="70" t="s">
        <v>1246</v>
      </c>
      <c r="B11" s="803" t="s">
        <v>1294</v>
      </c>
      <c r="C11" s="377" t="s">
        <v>1295</v>
      </c>
      <c r="D11" s="804" t="s">
        <v>1296</v>
      </c>
      <c r="E11" s="804" t="s">
        <v>1196</v>
      </c>
      <c r="F11" s="803" t="s">
        <v>1251</v>
      </c>
      <c r="G11" s="377" t="s">
        <v>1250</v>
      </c>
      <c r="H11" s="803" t="s">
        <v>1252</v>
      </c>
      <c r="I11" s="377" t="s">
        <v>1253</v>
      </c>
      <c r="J11" s="803" t="s">
        <v>1254</v>
      </c>
      <c r="K11" s="377" t="s">
        <v>1255</v>
      </c>
      <c r="L11" s="803" t="s">
        <v>1256</v>
      </c>
      <c r="M11" s="377" t="s">
        <v>1257</v>
      </c>
      <c r="N11" s="803" t="s">
        <v>1258</v>
      </c>
      <c r="O11" s="377" t="s">
        <v>1259</v>
      </c>
    </row>
    <row r="12" ht="22.5" customHeight="1">
      <c r="A12" s="70" t="s">
        <v>1260</v>
      </c>
      <c r="B12" s="804" t="s">
        <v>1261</v>
      </c>
      <c r="C12" s="804" t="s">
        <v>1248</v>
      </c>
      <c r="D12" s="803" t="s">
        <v>1262</v>
      </c>
      <c r="E12" s="377" t="s">
        <v>1263</v>
      </c>
      <c r="F12" s="803" t="s">
        <v>1264</v>
      </c>
      <c r="G12" s="377" t="s">
        <v>1265</v>
      </c>
      <c r="H12" s="803" t="s">
        <v>1266</v>
      </c>
      <c r="I12" s="377" t="s">
        <v>1267</v>
      </c>
      <c r="J12" s="803" t="s">
        <v>1268</v>
      </c>
      <c r="K12" s="377" t="s">
        <v>1269</v>
      </c>
      <c r="L12" s="803" t="s">
        <v>1270</v>
      </c>
      <c r="M12" s="377" t="s">
        <v>1271</v>
      </c>
      <c r="N12" s="803" t="s">
        <v>1272</v>
      </c>
      <c r="O12" s="377" t="s">
        <v>1273</v>
      </c>
    </row>
    <row r="13">
      <c r="A13" s="70" t="s">
        <v>464</v>
      </c>
      <c r="B13" s="803" t="s">
        <v>1297</v>
      </c>
      <c r="C13" s="377" t="s">
        <v>1298</v>
      </c>
      <c r="D13" s="821"/>
      <c r="E13" s="821"/>
      <c r="F13" s="5"/>
      <c r="G13" s="5"/>
      <c r="H13" s="5"/>
      <c r="I13" s="5"/>
      <c r="J13" s="5"/>
      <c r="K13" s="7"/>
      <c r="L13" s="7"/>
      <c r="M13" s="7"/>
      <c r="N13" s="7"/>
      <c r="O13" s="7"/>
    </row>
    <row r="14">
      <c r="A14" s="70" t="s">
        <v>468</v>
      </c>
      <c r="B14" s="821"/>
      <c r="C14" s="821"/>
      <c r="D14" s="803" t="s">
        <v>1249</v>
      </c>
      <c r="E14" s="377" t="s">
        <v>1299</v>
      </c>
      <c r="F14" s="7"/>
      <c r="G14" s="5"/>
      <c r="H14" s="7"/>
      <c r="I14" s="7"/>
      <c r="J14" s="7"/>
      <c r="K14" s="7"/>
      <c r="L14" s="7"/>
      <c r="M14" s="7"/>
      <c r="N14" s="7"/>
      <c r="O14" s="7"/>
    </row>
    <row r="15">
      <c r="A15" s="7"/>
      <c r="B15" s="811"/>
      <c r="C15" s="822" t="s">
        <v>1300</v>
      </c>
      <c r="D15" s="5"/>
      <c r="E15" s="5"/>
      <c r="F15" s="7"/>
      <c r="G15" s="5"/>
      <c r="H15" s="7"/>
      <c r="I15" s="7"/>
      <c r="J15" s="7"/>
      <c r="K15" s="7"/>
      <c r="L15" s="7"/>
      <c r="M15" s="7"/>
      <c r="N15" s="7"/>
      <c r="O15" s="7"/>
    </row>
    <row r="16">
      <c r="A16" s="820" t="s">
        <v>1301</v>
      </c>
      <c r="B16" s="797" t="s">
        <v>1185</v>
      </c>
      <c r="C16" s="4"/>
      <c r="D16" s="5"/>
      <c r="E16" s="5"/>
      <c r="F16" s="7"/>
      <c r="G16" s="5"/>
      <c r="H16" s="7"/>
      <c r="I16" s="7"/>
      <c r="J16" s="7"/>
      <c r="K16" s="7"/>
      <c r="L16" s="7"/>
      <c r="M16" s="7"/>
      <c r="N16" s="7"/>
      <c r="O16" s="7"/>
    </row>
    <row r="17">
      <c r="A17" s="7"/>
      <c r="B17" s="5"/>
      <c r="C17" s="798">
        <v>44718.0</v>
      </c>
      <c r="D17" s="359"/>
      <c r="E17" s="798">
        <v>44719.0</v>
      </c>
      <c r="F17" s="359"/>
      <c r="G17" s="798">
        <v>44720.0</v>
      </c>
      <c r="H17" s="359"/>
      <c r="I17" s="798">
        <v>44721.0</v>
      </c>
      <c r="J17" s="359"/>
      <c r="K17" s="597" t="s">
        <v>1277</v>
      </c>
      <c r="L17" s="359"/>
      <c r="M17" s="798">
        <v>44723.0</v>
      </c>
      <c r="N17" s="359"/>
      <c r="O17" s="798">
        <v>44724.0</v>
      </c>
    </row>
    <row r="18">
      <c r="A18" s="7"/>
      <c r="B18" s="806" t="s">
        <v>2</v>
      </c>
      <c r="C18" s="807" t="s">
        <v>1156</v>
      </c>
      <c r="D18" s="806" t="s">
        <v>2</v>
      </c>
      <c r="E18" s="807" t="s">
        <v>1156</v>
      </c>
      <c r="F18" s="806" t="s">
        <v>2</v>
      </c>
      <c r="G18" s="807" t="s">
        <v>1156</v>
      </c>
      <c r="H18" s="806" t="s">
        <v>2</v>
      </c>
      <c r="I18" s="808" t="s">
        <v>1156</v>
      </c>
      <c r="J18" s="806" t="s">
        <v>2</v>
      </c>
      <c r="K18" s="807" t="s">
        <v>1156</v>
      </c>
      <c r="L18" s="806" t="s">
        <v>2</v>
      </c>
      <c r="M18" s="807" t="s">
        <v>1156</v>
      </c>
      <c r="N18" s="806" t="s">
        <v>2</v>
      </c>
      <c r="O18" s="807" t="s">
        <v>1156</v>
      </c>
    </row>
    <row r="19">
      <c r="A19" s="70" t="s">
        <v>61</v>
      </c>
      <c r="B19" s="809" t="s">
        <v>1302</v>
      </c>
      <c r="C19" s="815" t="s">
        <v>1303</v>
      </c>
      <c r="D19" s="809" t="s">
        <v>1281</v>
      </c>
      <c r="E19" s="823" t="s">
        <v>1282</v>
      </c>
      <c r="F19" s="804" t="s">
        <v>1177</v>
      </c>
      <c r="G19" s="804" t="s">
        <v>1177</v>
      </c>
      <c r="H19" s="803" t="s">
        <v>1187</v>
      </c>
      <c r="I19" s="377" t="s">
        <v>1188</v>
      </c>
      <c r="J19" s="803" t="s">
        <v>1187</v>
      </c>
      <c r="K19" s="377" t="s">
        <v>1304</v>
      </c>
      <c r="L19" s="803" t="s">
        <v>1285</v>
      </c>
      <c r="M19" s="377" t="s">
        <v>1286</v>
      </c>
      <c r="N19" s="804" t="s">
        <v>1170</v>
      </c>
      <c r="O19" s="804" t="s">
        <v>1171</v>
      </c>
    </row>
    <row r="20">
      <c r="A20" s="70" t="s">
        <v>464</v>
      </c>
      <c r="B20" s="824" t="s">
        <v>1305</v>
      </c>
      <c r="C20" s="824" t="s">
        <v>1305</v>
      </c>
      <c r="D20" s="804" t="s">
        <v>1196</v>
      </c>
      <c r="E20" s="804" t="s">
        <v>1196</v>
      </c>
      <c r="F20" s="803" t="s">
        <v>1306</v>
      </c>
      <c r="G20" s="377" t="s">
        <v>1307</v>
      </c>
      <c r="H20" s="809" t="s">
        <v>1178</v>
      </c>
      <c r="I20" s="815" t="s">
        <v>1179</v>
      </c>
      <c r="J20" s="809" t="s">
        <v>1178</v>
      </c>
      <c r="K20" s="815" t="s">
        <v>1308</v>
      </c>
      <c r="L20" s="825" t="s">
        <v>166</v>
      </c>
      <c r="M20" s="825" t="s">
        <v>166</v>
      </c>
      <c r="N20" s="804" t="s">
        <v>1309</v>
      </c>
      <c r="O20" s="804" t="s">
        <v>1310</v>
      </c>
    </row>
    <row r="21">
      <c r="A21" s="7"/>
      <c r="B21" s="811"/>
      <c r="C21" s="811"/>
      <c r="D21" s="811"/>
      <c r="E21" s="5"/>
      <c r="F21" s="7"/>
      <c r="G21" s="5"/>
      <c r="H21" s="782"/>
      <c r="I21" s="813"/>
      <c r="J21" s="782"/>
      <c r="K21" s="813"/>
      <c r="L21" s="5"/>
      <c r="M21" s="5"/>
      <c r="N21" s="5"/>
      <c r="O21" s="5"/>
    </row>
    <row r="22">
      <c r="A22" s="7"/>
      <c r="B22" s="811"/>
      <c r="C22" s="811"/>
      <c r="D22" s="811"/>
      <c r="E22" s="5"/>
      <c r="F22" s="7"/>
      <c r="G22" s="5"/>
      <c r="H22" s="782"/>
      <c r="I22" s="813"/>
      <c r="J22" s="782"/>
      <c r="K22" s="813"/>
      <c r="L22" s="5"/>
      <c r="M22" s="5"/>
      <c r="N22" s="5"/>
      <c r="O22" s="5"/>
    </row>
    <row r="23">
      <c r="A23" s="820" t="s">
        <v>1311</v>
      </c>
      <c r="B23" s="797" t="s">
        <v>477</v>
      </c>
      <c r="C23" s="814"/>
      <c r="D23" s="4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</row>
    <row r="24">
      <c r="A24" s="7"/>
      <c r="B24" s="5"/>
      <c r="C24" s="798">
        <v>44718.0</v>
      </c>
      <c r="D24" s="359"/>
      <c r="E24" s="798">
        <v>44719.0</v>
      </c>
      <c r="F24" s="359"/>
      <c r="G24" s="798">
        <v>44720.0</v>
      </c>
      <c r="H24" s="359"/>
      <c r="I24" s="798">
        <v>44721.0</v>
      </c>
      <c r="J24" s="359"/>
      <c r="K24" s="597" t="s">
        <v>1277</v>
      </c>
      <c r="L24" s="359"/>
      <c r="M24" s="798">
        <v>44723.0</v>
      </c>
      <c r="N24" s="359"/>
      <c r="O24" s="798">
        <v>44724.0</v>
      </c>
    </row>
    <row r="25">
      <c r="A25" s="7"/>
      <c r="B25" s="806" t="s">
        <v>2</v>
      </c>
      <c r="C25" s="807" t="s">
        <v>1156</v>
      </c>
      <c r="D25" s="806" t="s">
        <v>2</v>
      </c>
      <c r="E25" s="807" t="s">
        <v>1156</v>
      </c>
      <c r="F25" s="806" t="s">
        <v>2</v>
      </c>
      <c r="G25" s="807" t="s">
        <v>1156</v>
      </c>
      <c r="H25" s="806" t="s">
        <v>2</v>
      </c>
      <c r="I25" s="808" t="s">
        <v>1156</v>
      </c>
      <c r="J25" s="806" t="s">
        <v>2</v>
      </c>
      <c r="K25" s="807" t="s">
        <v>1156</v>
      </c>
      <c r="L25" s="806" t="s">
        <v>2</v>
      </c>
      <c r="M25" s="807" t="s">
        <v>1156</v>
      </c>
      <c r="N25" s="806" t="s">
        <v>2</v>
      </c>
      <c r="O25" s="807" t="s">
        <v>1156</v>
      </c>
    </row>
    <row r="26">
      <c r="A26" s="70" t="s">
        <v>478</v>
      </c>
      <c r="B26" s="804" t="s">
        <v>1312</v>
      </c>
      <c r="C26" s="804" t="s">
        <v>1248</v>
      </c>
      <c r="D26" s="809" t="s">
        <v>1313</v>
      </c>
      <c r="E26" s="815" t="s">
        <v>1314</v>
      </c>
      <c r="F26" s="803" t="s">
        <v>1315</v>
      </c>
      <c r="G26" s="377" t="s">
        <v>1239</v>
      </c>
      <c r="H26" s="803" t="s">
        <v>1316</v>
      </c>
      <c r="I26" s="377" t="s">
        <v>1317</v>
      </c>
      <c r="J26" s="803" t="s">
        <v>1318</v>
      </c>
      <c r="K26" s="817" t="s">
        <v>1319</v>
      </c>
      <c r="L26" s="809" t="s">
        <v>1232</v>
      </c>
      <c r="M26" s="51" t="s">
        <v>1320</v>
      </c>
      <c r="N26" s="803" t="s">
        <v>1234</v>
      </c>
      <c r="O26" s="377" t="s">
        <v>1235</v>
      </c>
    </row>
    <row r="27">
      <c r="A27" s="70" t="s">
        <v>464</v>
      </c>
      <c r="B27" s="809" t="s">
        <v>1321</v>
      </c>
      <c r="C27" s="815" t="s">
        <v>1322</v>
      </c>
      <c r="D27" s="804" t="s">
        <v>1177</v>
      </c>
      <c r="E27" s="804" t="s">
        <v>1196</v>
      </c>
      <c r="F27" s="804" t="s">
        <v>1215</v>
      </c>
      <c r="G27" s="804" t="s">
        <v>1216</v>
      </c>
      <c r="H27" s="803" t="s">
        <v>1217</v>
      </c>
      <c r="I27" s="70" t="s">
        <v>1218</v>
      </c>
      <c r="J27" s="803" t="s">
        <v>1219</v>
      </c>
      <c r="K27" s="817" t="s">
        <v>1220</v>
      </c>
      <c r="L27" s="825" t="s">
        <v>166</v>
      </c>
      <c r="M27" s="825" t="s">
        <v>166</v>
      </c>
      <c r="N27" s="803" t="s">
        <v>1323</v>
      </c>
      <c r="O27" s="70" t="s">
        <v>1324</v>
      </c>
    </row>
    <row r="28">
      <c r="A28" s="70" t="s">
        <v>488</v>
      </c>
      <c r="B28" s="809" t="s">
        <v>1223</v>
      </c>
      <c r="C28" s="815" t="s">
        <v>1224</v>
      </c>
      <c r="D28" s="809" t="s">
        <v>1325</v>
      </c>
      <c r="E28" s="597" t="s">
        <v>1326</v>
      </c>
      <c r="F28" s="804" t="s">
        <v>1177</v>
      </c>
      <c r="G28" s="804" t="s">
        <v>1177</v>
      </c>
      <c r="H28" s="803" t="s">
        <v>1327</v>
      </c>
      <c r="I28" s="377" t="s">
        <v>1328</v>
      </c>
      <c r="J28" s="810" t="s">
        <v>1242</v>
      </c>
      <c r="K28" s="815" t="s">
        <v>1243</v>
      </c>
      <c r="L28" s="810" t="s">
        <v>1244</v>
      </c>
      <c r="M28" s="597" t="s">
        <v>1245</v>
      </c>
      <c r="N28" s="803" t="s">
        <v>1211</v>
      </c>
      <c r="O28" s="70" t="s">
        <v>1212</v>
      </c>
    </row>
    <row r="29">
      <c r="A29" s="70" t="s">
        <v>468</v>
      </c>
      <c r="B29" s="809" t="s">
        <v>1329</v>
      </c>
      <c r="C29" s="815" t="s">
        <v>1330</v>
      </c>
      <c r="D29" s="809" t="s">
        <v>1331</v>
      </c>
      <c r="E29" s="597" t="s">
        <v>1332</v>
      </c>
      <c r="F29" s="810" t="s">
        <v>1203</v>
      </c>
      <c r="G29" s="597" t="s">
        <v>1204</v>
      </c>
      <c r="H29" s="803" t="s">
        <v>1333</v>
      </c>
      <c r="I29" s="377" t="s">
        <v>1334</v>
      </c>
      <c r="J29" s="803" t="s">
        <v>1166</v>
      </c>
      <c r="K29" s="815" t="s">
        <v>1167</v>
      </c>
      <c r="L29" s="809" t="s">
        <v>1335</v>
      </c>
      <c r="M29" s="815" t="s">
        <v>1336</v>
      </c>
      <c r="N29" s="804" t="s">
        <v>1248</v>
      </c>
      <c r="O29" s="804" t="s">
        <v>1171</v>
      </c>
    </row>
    <row r="33">
      <c r="B33" s="68" t="s">
        <v>1</v>
      </c>
      <c r="C33" s="68">
        <v>77.0</v>
      </c>
    </row>
    <row r="34">
      <c r="B34" s="68" t="s">
        <v>547</v>
      </c>
      <c r="C34" s="68">
        <v>60.0</v>
      </c>
    </row>
    <row r="35">
      <c r="B35" s="68" t="s">
        <v>23</v>
      </c>
      <c r="C35" s="68">
        <v>73.5</v>
      </c>
    </row>
  </sheetData>
  <mergeCells count="4">
    <mergeCell ref="B1:C1"/>
    <mergeCell ref="B8:C8"/>
    <mergeCell ref="B16:C16"/>
    <mergeCell ref="B23:D23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4.63"/>
    <col customWidth="1" min="3" max="3" width="15.0"/>
    <col customWidth="1" min="4" max="8" width="14.63"/>
    <col customWidth="1" min="9" max="9" width="14.88"/>
    <col customWidth="1" min="10" max="10" width="14.5"/>
    <col customWidth="1" min="11" max="11" width="14.75"/>
    <col customWidth="1" min="12" max="12" width="14.5"/>
    <col customWidth="1" min="13" max="13" width="16.13"/>
    <col customWidth="1" min="14" max="14" width="15.13"/>
    <col customWidth="1" min="15" max="15" width="15.25"/>
  </cols>
  <sheetData>
    <row r="1">
      <c r="B1" s="826" t="s">
        <v>439</v>
      </c>
      <c r="C1" s="4"/>
      <c r="D1" s="323"/>
      <c r="E1" s="323"/>
      <c r="F1" s="324"/>
      <c r="G1" s="324"/>
      <c r="I1" s="827"/>
    </row>
    <row r="2">
      <c r="A2" s="153"/>
      <c r="B2" s="828" t="s">
        <v>440</v>
      </c>
      <c r="C2" s="829"/>
      <c r="D2" s="830" t="s">
        <v>1337</v>
      </c>
      <c r="F2" s="831" t="s">
        <v>442</v>
      </c>
      <c r="H2" s="831" t="s">
        <v>1338</v>
      </c>
      <c r="J2" s="831" t="s">
        <v>1339</v>
      </c>
      <c r="L2" s="831" t="s">
        <v>1340</v>
      </c>
      <c r="N2" s="831" t="s">
        <v>1341</v>
      </c>
    </row>
    <row r="3">
      <c r="B3" s="832" t="s">
        <v>2</v>
      </c>
      <c r="C3" s="833" t="s">
        <v>1156</v>
      </c>
      <c r="D3" s="832" t="s">
        <v>2</v>
      </c>
      <c r="E3" s="833" t="s">
        <v>1156</v>
      </c>
      <c r="F3" s="832" t="s">
        <v>2</v>
      </c>
      <c r="G3" s="833" t="s">
        <v>1156</v>
      </c>
      <c r="H3" s="834" t="s">
        <v>2</v>
      </c>
      <c r="I3" s="835" t="s">
        <v>1156</v>
      </c>
      <c r="J3" s="834" t="s">
        <v>2</v>
      </c>
      <c r="K3" s="833" t="s">
        <v>1156</v>
      </c>
      <c r="L3" s="834" t="s">
        <v>2</v>
      </c>
      <c r="M3" s="833" t="s">
        <v>1156</v>
      </c>
      <c r="N3" s="834" t="s">
        <v>2</v>
      </c>
      <c r="O3" s="833" t="s">
        <v>1156</v>
      </c>
    </row>
    <row r="4">
      <c r="A4" s="68" t="s">
        <v>458</v>
      </c>
      <c r="B4" s="328" t="s">
        <v>1113</v>
      </c>
      <c r="C4" s="329" t="s">
        <v>460</v>
      </c>
      <c r="D4" s="328" t="s">
        <v>1113</v>
      </c>
      <c r="E4" s="329" t="s">
        <v>1125</v>
      </c>
      <c r="F4" s="328" t="s">
        <v>1113</v>
      </c>
      <c r="G4" s="329" t="s">
        <v>1125</v>
      </c>
      <c r="H4" s="328" t="s">
        <v>459</v>
      </c>
      <c r="I4" s="836" t="s">
        <v>460</v>
      </c>
      <c r="J4" s="328" t="s">
        <v>1113</v>
      </c>
      <c r="K4" s="329" t="s">
        <v>1125</v>
      </c>
      <c r="L4" s="328" t="s">
        <v>1113</v>
      </c>
      <c r="M4" s="329" t="s">
        <v>1125</v>
      </c>
      <c r="N4" s="837" t="s">
        <v>1032</v>
      </c>
      <c r="O4" s="838"/>
    </row>
    <row r="5">
      <c r="A5" s="68" t="s">
        <v>61</v>
      </c>
      <c r="B5" s="328" t="s">
        <v>1116</v>
      </c>
      <c r="C5" s="329" t="s">
        <v>1342</v>
      </c>
      <c r="D5" s="323"/>
      <c r="E5" s="323"/>
      <c r="F5" s="324"/>
      <c r="G5" s="323"/>
      <c r="I5" s="827"/>
    </row>
    <row r="6">
      <c r="A6" s="68" t="s">
        <v>1343</v>
      </c>
      <c r="B6" s="839"/>
      <c r="C6" s="839"/>
      <c r="D6" s="328" t="s">
        <v>1116</v>
      </c>
      <c r="E6" s="68" t="s">
        <v>1128</v>
      </c>
      <c r="F6" s="328" t="s">
        <v>1116</v>
      </c>
      <c r="G6" s="68" t="s">
        <v>1128</v>
      </c>
      <c r="H6" s="328" t="s">
        <v>1344</v>
      </c>
      <c r="I6" s="307" t="s">
        <v>1116</v>
      </c>
      <c r="J6" s="328" t="s">
        <v>1114</v>
      </c>
      <c r="K6" s="307" t="s">
        <v>1345</v>
      </c>
      <c r="L6" s="328" t="s">
        <v>1114</v>
      </c>
      <c r="M6" s="307" t="s">
        <v>1345</v>
      </c>
      <c r="N6" s="838"/>
      <c r="O6" s="838"/>
    </row>
    <row r="7">
      <c r="B7" s="840"/>
      <c r="C7" s="840"/>
      <c r="D7" s="323"/>
      <c r="E7" s="323"/>
      <c r="F7" s="324"/>
      <c r="G7" s="323"/>
      <c r="I7" s="827"/>
    </row>
    <row r="8">
      <c r="B8" s="826" t="s">
        <v>467</v>
      </c>
      <c r="C8" s="4"/>
      <c r="D8" s="323"/>
      <c r="E8" s="323"/>
      <c r="F8" s="324"/>
      <c r="G8" s="323"/>
      <c r="I8" s="827"/>
    </row>
    <row r="9">
      <c r="A9" s="153"/>
      <c r="B9" s="828" t="s">
        <v>440</v>
      </c>
      <c r="C9" s="829"/>
      <c r="D9" s="830" t="s">
        <v>1337</v>
      </c>
      <c r="F9" s="831" t="s">
        <v>442</v>
      </c>
      <c r="H9" s="831" t="s">
        <v>1338</v>
      </c>
      <c r="J9" s="831" t="s">
        <v>1339</v>
      </c>
      <c r="L9" s="831" t="s">
        <v>1340</v>
      </c>
      <c r="N9" s="831" t="s">
        <v>1341</v>
      </c>
    </row>
    <row r="10">
      <c r="B10" s="841" t="s">
        <v>2</v>
      </c>
      <c r="C10" s="842" t="s">
        <v>1156</v>
      </c>
      <c r="D10" s="841" t="s">
        <v>2</v>
      </c>
      <c r="E10" s="842" t="s">
        <v>1156</v>
      </c>
      <c r="F10" s="841" t="s">
        <v>2</v>
      </c>
      <c r="G10" s="842" t="s">
        <v>1156</v>
      </c>
      <c r="H10" s="843" t="s">
        <v>2</v>
      </c>
      <c r="I10" s="844" t="s">
        <v>1156</v>
      </c>
      <c r="J10" s="843" t="s">
        <v>2</v>
      </c>
      <c r="K10" s="842" t="s">
        <v>1156</v>
      </c>
      <c r="L10" s="843" t="s">
        <v>2</v>
      </c>
      <c r="M10" s="842" t="s">
        <v>1156</v>
      </c>
      <c r="N10" s="843" t="s">
        <v>2</v>
      </c>
      <c r="O10" s="842" t="s">
        <v>1156</v>
      </c>
    </row>
    <row r="11">
      <c r="A11" s="68" t="s">
        <v>1246</v>
      </c>
      <c r="B11" s="838"/>
      <c r="C11" s="838"/>
      <c r="D11" s="328" t="s">
        <v>537</v>
      </c>
      <c r="E11" s="329" t="s">
        <v>538</v>
      </c>
      <c r="F11" s="328" t="s">
        <v>537</v>
      </c>
      <c r="G11" s="329" t="s">
        <v>538</v>
      </c>
      <c r="H11" s="328" t="s">
        <v>537</v>
      </c>
      <c r="I11" s="329" t="s">
        <v>538</v>
      </c>
      <c r="J11" s="845" t="s">
        <v>537</v>
      </c>
      <c r="K11" s="441" t="s">
        <v>538</v>
      </c>
      <c r="L11" s="845" t="s">
        <v>537</v>
      </c>
      <c r="M11" s="441" t="s">
        <v>538</v>
      </c>
      <c r="N11" s="845" t="s">
        <v>537</v>
      </c>
      <c r="O11" s="441" t="s">
        <v>538</v>
      </c>
    </row>
    <row r="12">
      <c r="A12" s="68" t="s">
        <v>1260</v>
      </c>
      <c r="B12" s="837"/>
      <c r="C12" s="837"/>
      <c r="D12" s="328" t="s">
        <v>539</v>
      </c>
      <c r="E12" s="329" t="s">
        <v>1346</v>
      </c>
      <c r="F12" s="328" t="s">
        <v>539</v>
      </c>
      <c r="G12" s="329" t="s">
        <v>1346</v>
      </c>
      <c r="H12" s="328" t="s">
        <v>539</v>
      </c>
      <c r="I12" s="329" t="s">
        <v>1346</v>
      </c>
      <c r="J12" s="328" t="s">
        <v>539</v>
      </c>
      <c r="K12" s="329" t="s">
        <v>1346</v>
      </c>
      <c r="L12" s="328" t="s">
        <v>539</v>
      </c>
      <c r="M12" s="329" t="s">
        <v>1346</v>
      </c>
      <c r="N12" s="328" t="s">
        <v>539</v>
      </c>
      <c r="O12" s="329" t="s">
        <v>1346</v>
      </c>
    </row>
    <row r="13">
      <c r="A13" s="68" t="s">
        <v>1347</v>
      </c>
      <c r="B13" s="328" t="s">
        <v>1348</v>
      </c>
      <c r="C13" s="329" t="s">
        <v>903</v>
      </c>
      <c r="D13" s="336"/>
      <c r="E13" s="336"/>
      <c r="F13" s="336"/>
      <c r="G13" s="336"/>
      <c r="H13" s="336"/>
      <c r="I13" s="846"/>
      <c r="J13" s="336"/>
    </row>
    <row r="14">
      <c r="D14" s="336"/>
      <c r="E14" s="336"/>
      <c r="G14" s="336"/>
      <c r="I14" s="827"/>
    </row>
    <row r="15">
      <c r="B15" s="336"/>
      <c r="C15" s="336"/>
      <c r="D15" s="336"/>
      <c r="E15" s="336"/>
      <c r="G15" s="336"/>
      <c r="I15" s="827"/>
    </row>
    <row r="16">
      <c r="B16" s="826" t="s">
        <v>1185</v>
      </c>
      <c r="C16" s="4"/>
      <c r="D16" s="336"/>
      <c r="E16" s="336"/>
      <c r="G16" s="336"/>
      <c r="I16" s="827"/>
    </row>
    <row r="17">
      <c r="A17" s="153"/>
      <c r="B17" s="828" t="s">
        <v>440</v>
      </c>
      <c r="C17" s="829"/>
      <c r="D17" s="830" t="s">
        <v>1337</v>
      </c>
      <c r="F17" s="831" t="s">
        <v>442</v>
      </c>
      <c r="H17" s="831" t="s">
        <v>1338</v>
      </c>
      <c r="J17" s="831" t="s">
        <v>1339</v>
      </c>
      <c r="L17" s="831" t="s">
        <v>1340</v>
      </c>
      <c r="N17" s="831" t="s">
        <v>1341</v>
      </c>
    </row>
    <row r="18">
      <c r="B18" s="841" t="s">
        <v>2</v>
      </c>
      <c r="C18" s="842" t="s">
        <v>1156</v>
      </c>
      <c r="D18" s="841" t="s">
        <v>2</v>
      </c>
      <c r="E18" s="842" t="s">
        <v>1156</v>
      </c>
      <c r="F18" s="841" t="s">
        <v>2</v>
      </c>
      <c r="G18" s="842" t="s">
        <v>1156</v>
      </c>
      <c r="H18" s="843" t="s">
        <v>2</v>
      </c>
      <c r="I18" s="844" t="s">
        <v>1156</v>
      </c>
      <c r="J18" s="843" t="s">
        <v>2</v>
      </c>
      <c r="K18" s="842" t="s">
        <v>1156</v>
      </c>
      <c r="L18" s="843" t="s">
        <v>2</v>
      </c>
      <c r="M18" s="842" t="s">
        <v>1156</v>
      </c>
      <c r="N18" s="843" t="s">
        <v>2</v>
      </c>
      <c r="O18" s="842" t="s">
        <v>1156</v>
      </c>
    </row>
    <row r="19">
      <c r="A19" s="68" t="s">
        <v>61</v>
      </c>
      <c r="B19" s="847" t="s">
        <v>1032</v>
      </c>
      <c r="D19" s="837"/>
      <c r="E19" s="837"/>
      <c r="F19" s="837"/>
      <c r="G19" s="837"/>
      <c r="H19" s="328" t="s">
        <v>1349</v>
      </c>
      <c r="I19" s="307" t="s">
        <v>1350</v>
      </c>
      <c r="J19" s="328" t="s">
        <v>451</v>
      </c>
      <c r="K19" s="68" t="s">
        <v>452</v>
      </c>
      <c r="L19" s="328" t="s">
        <v>1351</v>
      </c>
      <c r="M19" s="68" t="s">
        <v>1352</v>
      </c>
      <c r="N19" s="838"/>
      <c r="O19" s="838"/>
    </row>
    <row r="20">
      <c r="A20" s="68" t="s">
        <v>464</v>
      </c>
      <c r="B20" s="336"/>
      <c r="C20" s="336"/>
      <c r="D20" s="336"/>
      <c r="E20" s="336"/>
      <c r="G20" s="336"/>
      <c r="I20" s="307"/>
      <c r="J20" s="329"/>
      <c r="K20" s="336"/>
      <c r="L20" s="328" t="s">
        <v>1353</v>
      </c>
      <c r="M20" s="68" t="s">
        <v>1354</v>
      </c>
      <c r="N20" s="838"/>
      <c r="O20" s="838"/>
    </row>
    <row r="21">
      <c r="B21" s="336"/>
      <c r="C21" s="336"/>
      <c r="D21" s="336"/>
      <c r="E21" s="336"/>
      <c r="G21" s="336"/>
      <c r="I21" s="827"/>
      <c r="J21" s="329"/>
      <c r="K21" s="329"/>
      <c r="L21" s="329"/>
      <c r="M21" s="329"/>
      <c r="N21" s="336"/>
      <c r="O21" s="336"/>
    </row>
    <row r="22">
      <c r="B22" s="336"/>
      <c r="C22" s="336"/>
      <c r="D22" s="336"/>
      <c r="E22" s="336"/>
      <c r="G22" s="336"/>
      <c r="I22" s="827"/>
      <c r="J22" s="329"/>
      <c r="K22" s="329"/>
      <c r="L22" s="329"/>
      <c r="M22" s="329"/>
      <c r="N22" s="336"/>
      <c r="O22" s="336"/>
    </row>
    <row r="23">
      <c r="B23" s="826" t="s">
        <v>477</v>
      </c>
      <c r="C23" s="814"/>
      <c r="D23" s="4"/>
      <c r="I23" s="827"/>
    </row>
    <row r="24">
      <c r="B24" s="828" t="s">
        <v>440</v>
      </c>
      <c r="C24" s="829"/>
      <c r="D24" s="830" t="s">
        <v>1337</v>
      </c>
      <c r="F24" s="831" t="s">
        <v>442</v>
      </c>
      <c r="H24" s="831" t="s">
        <v>1338</v>
      </c>
      <c r="J24" s="831" t="s">
        <v>1339</v>
      </c>
      <c r="L24" s="831" t="s">
        <v>1340</v>
      </c>
      <c r="N24" s="831" t="s">
        <v>1341</v>
      </c>
    </row>
    <row r="25">
      <c r="B25" s="841" t="s">
        <v>2</v>
      </c>
      <c r="C25" s="842" t="s">
        <v>1156</v>
      </c>
      <c r="D25" s="841" t="s">
        <v>2</v>
      </c>
      <c r="E25" s="842" t="s">
        <v>1156</v>
      </c>
      <c r="F25" s="841" t="s">
        <v>2</v>
      </c>
      <c r="G25" s="842" t="s">
        <v>1156</v>
      </c>
      <c r="H25" s="843" t="s">
        <v>2</v>
      </c>
      <c r="I25" s="844" t="s">
        <v>1156</v>
      </c>
      <c r="J25" s="843" t="s">
        <v>2</v>
      </c>
      <c r="K25" s="842" t="s">
        <v>1156</v>
      </c>
      <c r="L25" s="843" t="s">
        <v>2</v>
      </c>
      <c r="M25" s="842" t="s">
        <v>1156</v>
      </c>
      <c r="N25" s="843" t="s">
        <v>2</v>
      </c>
      <c r="O25" s="842" t="s">
        <v>1156</v>
      </c>
    </row>
    <row r="26">
      <c r="A26" s="68" t="s">
        <v>478</v>
      </c>
      <c r="B26" s="328" t="s">
        <v>1355</v>
      </c>
      <c r="C26" s="329" t="s">
        <v>1356</v>
      </c>
      <c r="D26" s="848" t="s">
        <v>1032</v>
      </c>
      <c r="F26" s="848" t="s">
        <v>1032</v>
      </c>
      <c r="H26" s="328" t="s">
        <v>479</v>
      </c>
      <c r="I26" s="836" t="s">
        <v>1070</v>
      </c>
      <c r="J26" s="328" t="s">
        <v>1080</v>
      </c>
      <c r="K26" s="68" t="s">
        <v>1081</v>
      </c>
      <c r="L26" s="328" t="s">
        <v>1080</v>
      </c>
      <c r="M26" s="68" t="s">
        <v>1081</v>
      </c>
      <c r="N26" s="328" t="s">
        <v>1357</v>
      </c>
      <c r="O26" s="328" t="s">
        <v>1358</v>
      </c>
    </row>
    <row r="27">
      <c r="A27" s="68" t="s">
        <v>61</v>
      </c>
      <c r="B27" s="848" t="s">
        <v>1032</v>
      </c>
      <c r="D27" s="837"/>
      <c r="E27" s="837"/>
      <c r="F27" s="328" t="s">
        <v>462</v>
      </c>
      <c r="G27" s="328" t="s">
        <v>463</v>
      </c>
      <c r="H27" s="837"/>
      <c r="I27" s="849"/>
      <c r="J27" s="837"/>
      <c r="K27" s="837"/>
      <c r="L27" s="837"/>
      <c r="M27" s="837"/>
      <c r="N27" s="837"/>
      <c r="O27" s="838"/>
    </row>
    <row r="28">
      <c r="A28" s="68" t="s">
        <v>464</v>
      </c>
      <c r="B28" s="848" t="s">
        <v>1032</v>
      </c>
      <c r="D28" s="328" t="s">
        <v>1359</v>
      </c>
      <c r="E28" s="329" t="s">
        <v>1360</v>
      </c>
      <c r="F28" s="848" t="s">
        <v>1032</v>
      </c>
      <c r="H28" s="328" t="s">
        <v>1361</v>
      </c>
      <c r="I28" s="307" t="s">
        <v>1362</v>
      </c>
      <c r="J28" s="328" t="s">
        <v>491</v>
      </c>
      <c r="K28" s="68" t="s">
        <v>1363</v>
      </c>
      <c r="L28" s="328" t="s">
        <v>1364</v>
      </c>
      <c r="M28" s="68" t="s">
        <v>1364</v>
      </c>
      <c r="N28" s="328" t="s">
        <v>465</v>
      </c>
      <c r="O28" s="68" t="s">
        <v>466</v>
      </c>
    </row>
    <row r="29">
      <c r="A29" s="68"/>
      <c r="B29" s="848"/>
      <c r="C29" s="848"/>
      <c r="D29" s="328"/>
      <c r="E29" s="329"/>
      <c r="F29" s="848"/>
      <c r="G29" s="848"/>
      <c r="H29" s="328"/>
      <c r="I29" s="307"/>
      <c r="J29" s="328"/>
      <c r="K29" s="68"/>
      <c r="L29" s="328"/>
      <c r="M29" s="68"/>
      <c r="N29" s="328"/>
      <c r="O29" s="68"/>
    </row>
    <row r="30">
      <c r="A30" s="68" t="s">
        <v>488</v>
      </c>
      <c r="B30" s="848" t="s">
        <v>1032</v>
      </c>
      <c r="D30" s="850" t="s">
        <v>489</v>
      </c>
      <c r="E30" s="851" t="s">
        <v>490</v>
      </c>
      <c r="F30" s="328" t="s">
        <v>489</v>
      </c>
      <c r="G30" s="329" t="s">
        <v>1365</v>
      </c>
      <c r="H30" s="328" t="s">
        <v>1366</v>
      </c>
      <c r="I30" s="836" t="s">
        <v>1367</v>
      </c>
      <c r="J30" s="328" t="s">
        <v>1368</v>
      </c>
      <c r="K30" s="68"/>
      <c r="L30" s="328" t="s">
        <v>465</v>
      </c>
      <c r="M30" s="68" t="s">
        <v>466</v>
      </c>
      <c r="N30" s="328" t="s">
        <v>493</v>
      </c>
      <c r="O30" s="68" t="s">
        <v>494</v>
      </c>
    </row>
    <row r="31">
      <c r="A31" s="68" t="s">
        <v>468</v>
      </c>
      <c r="B31" s="329"/>
      <c r="C31" s="329"/>
      <c r="D31" s="852" t="s">
        <v>479</v>
      </c>
      <c r="E31" s="853" t="s">
        <v>480</v>
      </c>
      <c r="F31" s="852" t="s">
        <v>479</v>
      </c>
      <c r="G31" s="853" t="s">
        <v>480</v>
      </c>
      <c r="H31" s="837"/>
      <c r="I31" s="849"/>
      <c r="J31" s="328" t="s">
        <v>1369</v>
      </c>
      <c r="K31" s="329" t="s">
        <v>1369</v>
      </c>
      <c r="L31" s="328" t="s">
        <v>1369</v>
      </c>
      <c r="M31" s="329" t="s">
        <v>1369</v>
      </c>
      <c r="N31" s="838"/>
      <c r="O31" s="838"/>
    </row>
    <row r="32">
      <c r="B32" s="329"/>
      <c r="C32" s="329"/>
      <c r="D32" s="329"/>
      <c r="E32" s="329"/>
      <c r="F32" s="329"/>
      <c r="G32" s="329"/>
      <c r="H32" s="329"/>
      <c r="I32" s="836"/>
      <c r="J32" s="329"/>
      <c r="K32" s="329"/>
      <c r="L32" s="329"/>
      <c r="M32" s="329"/>
      <c r="N32" s="336"/>
      <c r="O32" s="336"/>
    </row>
    <row r="33">
      <c r="B33" s="336"/>
      <c r="C33" s="336"/>
      <c r="D33" s="336"/>
      <c r="E33" s="336"/>
      <c r="I33" s="827"/>
    </row>
    <row r="34">
      <c r="B34" s="336"/>
      <c r="C34" s="68" t="s">
        <v>1</v>
      </c>
      <c r="D34" s="68">
        <v>77.0</v>
      </c>
      <c r="E34" s="336"/>
      <c r="I34" s="827"/>
    </row>
    <row r="35">
      <c r="B35" s="336"/>
      <c r="C35" s="68" t="s">
        <v>547</v>
      </c>
      <c r="D35" s="68">
        <v>29.0</v>
      </c>
      <c r="E35" s="336"/>
      <c r="I35" s="827"/>
    </row>
    <row r="36">
      <c r="B36" s="336"/>
      <c r="C36" s="68" t="s">
        <v>31</v>
      </c>
      <c r="D36" s="68">
        <v>128.0</v>
      </c>
      <c r="E36" s="336"/>
      <c r="I36" s="827"/>
    </row>
    <row r="37">
      <c r="B37" s="336"/>
      <c r="C37" s="68" t="s">
        <v>23</v>
      </c>
      <c r="D37" s="68">
        <v>73.5</v>
      </c>
      <c r="E37" s="336"/>
      <c r="I37" s="827"/>
    </row>
    <row r="38">
      <c r="B38" s="336"/>
      <c r="C38" s="336"/>
      <c r="D38" s="336"/>
      <c r="E38" s="336"/>
      <c r="I38" s="827"/>
    </row>
    <row r="39">
      <c r="B39" s="336"/>
      <c r="C39" s="336"/>
      <c r="D39" s="336"/>
      <c r="E39" s="336"/>
      <c r="I39" s="827"/>
    </row>
    <row r="40">
      <c r="B40" s="336"/>
      <c r="C40" s="336"/>
      <c r="D40" s="336"/>
      <c r="E40" s="336"/>
      <c r="I40" s="827"/>
    </row>
    <row r="41">
      <c r="B41" s="336"/>
      <c r="C41" s="336"/>
      <c r="D41" s="336"/>
      <c r="E41" s="336"/>
      <c r="I41" s="827"/>
    </row>
    <row r="42">
      <c r="B42" s="336"/>
      <c r="C42" s="336"/>
      <c r="D42" s="336"/>
      <c r="E42" s="336"/>
      <c r="I42" s="827"/>
    </row>
    <row r="43">
      <c r="B43" s="336"/>
      <c r="C43" s="336"/>
      <c r="D43" s="336"/>
      <c r="E43" s="336"/>
      <c r="I43" s="827"/>
    </row>
    <row r="44">
      <c r="B44" s="336"/>
      <c r="C44" s="336"/>
      <c r="D44" s="336"/>
      <c r="E44" s="336"/>
      <c r="I44" s="827"/>
    </row>
    <row r="45">
      <c r="B45" s="336"/>
      <c r="C45" s="336"/>
      <c r="D45" s="336"/>
      <c r="E45" s="336"/>
      <c r="I45" s="827"/>
    </row>
    <row r="46">
      <c r="B46" s="336"/>
      <c r="C46" s="336"/>
      <c r="D46" s="336"/>
      <c r="E46" s="336"/>
      <c r="I46" s="827"/>
    </row>
    <row r="47">
      <c r="B47" s="336"/>
      <c r="C47" s="336"/>
      <c r="D47" s="336"/>
      <c r="E47" s="336"/>
      <c r="I47" s="827"/>
    </row>
    <row r="48">
      <c r="B48" s="336"/>
      <c r="C48" s="336"/>
      <c r="D48" s="336"/>
      <c r="E48" s="336"/>
      <c r="I48" s="827"/>
    </row>
    <row r="49">
      <c r="B49" s="336"/>
      <c r="C49" s="336"/>
      <c r="D49" s="336"/>
      <c r="E49" s="336"/>
      <c r="I49" s="827"/>
    </row>
    <row r="50">
      <c r="B50" s="336"/>
      <c r="C50" s="336"/>
      <c r="D50" s="336"/>
      <c r="E50" s="336"/>
      <c r="I50" s="827"/>
    </row>
    <row r="51">
      <c r="B51" s="336"/>
      <c r="C51" s="336"/>
      <c r="D51" s="336"/>
      <c r="E51" s="336"/>
      <c r="I51" s="827"/>
    </row>
    <row r="52">
      <c r="B52" s="336"/>
      <c r="C52" s="336"/>
      <c r="D52" s="336"/>
      <c r="E52" s="336"/>
      <c r="I52" s="827"/>
    </row>
    <row r="53">
      <c r="B53" s="336"/>
      <c r="C53" s="336"/>
      <c r="D53" s="336"/>
      <c r="E53" s="336"/>
      <c r="I53" s="827"/>
    </row>
    <row r="54">
      <c r="B54" s="336"/>
      <c r="C54" s="336"/>
      <c r="D54" s="336"/>
      <c r="E54" s="336"/>
      <c r="I54" s="827"/>
    </row>
    <row r="55">
      <c r="B55" s="336"/>
      <c r="C55" s="336"/>
      <c r="D55" s="336"/>
      <c r="E55" s="336"/>
      <c r="I55" s="827"/>
    </row>
    <row r="56">
      <c r="B56" s="336"/>
      <c r="C56" s="336"/>
      <c r="D56" s="336"/>
      <c r="E56" s="336"/>
      <c r="I56" s="827"/>
    </row>
    <row r="57">
      <c r="B57" s="336"/>
      <c r="C57" s="336"/>
      <c r="D57" s="336"/>
      <c r="E57" s="336"/>
      <c r="I57" s="827"/>
    </row>
    <row r="58">
      <c r="B58" s="336"/>
      <c r="C58" s="336"/>
      <c r="D58" s="336"/>
      <c r="E58" s="336"/>
      <c r="I58" s="827"/>
    </row>
    <row r="59">
      <c r="B59" s="336"/>
      <c r="C59" s="336"/>
      <c r="D59" s="336"/>
      <c r="E59" s="336"/>
      <c r="I59" s="827"/>
    </row>
    <row r="60">
      <c r="B60" s="336"/>
      <c r="C60" s="336"/>
      <c r="D60" s="336"/>
      <c r="E60" s="336"/>
      <c r="I60" s="827"/>
    </row>
    <row r="61">
      <c r="B61" s="336"/>
      <c r="C61" s="336"/>
      <c r="D61" s="336"/>
      <c r="E61" s="336"/>
      <c r="I61" s="827"/>
    </row>
    <row r="62">
      <c r="B62" s="336"/>
      <c r="C62" s="336"/>
      <c r="D62" s="336"/>
      <c r="E62" s="336"/>
      <c r="I62" s="827"/>
    </row>
    <row r="63">
      <c r="B63" s="336"/>
      <c r="C63" s="336"/>
      <c r="D63" s="336"/>
      <c r="E63" s="336"/>
      <c r="I63" s="827"/>
    </row>
    <row r="64">
      <c r="B64" s="336"/>
      <c r="C64" s="336"/>
      <c r="D64" s="336"/>
      <c r="E64" s="336"/>
      <c r="I64" s="827"/>
    </row>
    <row r="65">
      <c r="B65" s="336"/>
      <c r="C65" s="336"/>
      <c r="D65" s="336"/>
      <c r="E65" s="336"/>
      <c r="I65" s="827"/>
    </row>
    <row r="66">
      <c r="B66" s="336"/>
      <c r="C66" s="336"/>
      <c r="D66" s="336"/>
      <c r="E66" s="336"/>
      <c r="I66" s="827"/>
    </row>
    <row r="67">
      <c r="B67" s="336"/>
      <c r="C67" s="336"/>
      <c r="D67" s="336"/>
      <c r="E67" s="336"/>
      <c r="I67" s="827"/>
    </row>
    <row r="68">
      <c r="B68" s="336"/>
      <c r="C68" s="336"/>
      <c r="D68" s="336"/>
      <c r="E68" s="336"/>
      <c r="I68" s="827"/>
    </row>
    <row r="69">
      <c r="B69" s="336"/>
      <c r="C69" s="336"/>
      <c r="D69" s="336"/>
      <c r="E69" s="336"/>
      <c r="I69" s="827"/>
    </row>
    <row r="70">
      <c r="B70" s="336"/>
      <c r="C70" s="336"/>
      <c r="D70" s="336"/>
      <c r="E70" s="336"/>
      <c r="I70" s="827"/>
    </row>
    <row r="71">
      <c r="B71" s="336"/>
      <c r="C71" s="336"/>
      <c r="D71" s="336"/>
      <c r="E71" s="336"/>
      <c r="I71" s="827"/>
    </row>
    <row r="72">
      <c r="B72" s="336"/>
      <c r="C72" s="336"/>
      <c r="D72" s="336"/>
      <c r="E72" s="336"/>
      <c r="I72" s="827"/>
    </row>
    <row r="73">
      <c r="B73" s="336"/>
      <c r="C73" s="336"/>
      <c r="D73" s="336"/>
      <c r="E73" s="336"/>
      <c r="I73" s="827"/>
    </row>
    <row r="74">
      <c r="B74" s="336"/>
      <c r="C74" s="336"/>
      <c r="D74" s="336"/>
      <c r="E74" s="336"/>
      <c r="I74" s="827"/>
    </row>
    <row r="75">
      <c r="B75" s="336"/>
      <c r="C75" s="336"/>
      <c r="D75" s="336"/>
      <c r="E75" s="336"/>
      <c r="I75" s="827"/>
    </row>
    <row r="76">
      <c r="B76" s="336"/>
      <c r="C76" s="336"/>
      <c r="D76" s="336"/>
      <c r="E76" s="336"/>
      <c r="I76" s="827"/>
    </row>
    <row r="77">
      <c r="B77" s="336"/>
      <c r="C77" s="336"/>
      <c r="D77" s="336"/>
      <c r="E77" s="336"/>
      <c r="I77" s="827"/>
    </row>
    <row r="78">
      <c r="B78" s="336"/>
      <c r="C78" s="336"/>
      <c r="D78" s="336"/>
      <c r="E78" s="336"/>
      <c r="I78" s="827"/>
    </row>
    <row r="79">
      <c r="B79" s="336"/>
      <c r="C79" s="336"/>
      <c r="D79" s="336"/>
      <c r="E79" s="336"/>
      <c r="I79" s="827"/>
    </row>
    <row r="80">
      <c r="B80" s="336"/>
      <c r="C80" s="336"/>
      <c r="D80" s="336"/>
      <c r="E80" s="336"/>
      <c r="I80" s="827"/>
    </row>
    <row r="81">
      <c r="B81" s="336"/>
      <c r="C81" s="336"/>
      <c r="D81" s="336"/>
      <c r="E81" s="336"/>
      <c r="I81" s="827"/>
    </row>
    <row r="82">
      <c r="B82" s="336"/>
      <c r="C82" s="336"/>
      <c r="D82" s="336"/>
      <c r="E82" s="336"/>
      <c r="I82" s="827"/>
    </row>
    <row r="83">
      <c r="B83" s="336"/>
      <c r="C83" s="336"/>
      <c r="D83" s="336"/>
      <c r="E83" s="336"/>
      <c r="I83" s="827"/>
    </row>
    <row r="84">
      <c r="B84" s="336"/>
      <c r="C84" s="336"/>
      <c r="D84" s="336"/>
      <c r="E84" s="336"/>
      <c r="I84" s="827"/>
    </row>
    <row r="85">
      <c r="B85" s="336"/>
      <c r="C85" s="336"/>
      <c r="D85" s="336"/>
      <c r="E85" s="336"/>
      <c r="I85" s="827"/>
    </row>
    <row r="86">
      <c r="B86" s="336"/>
      <c r="C86" s="336"/>
      <c r="D86" s="336"/>
      <c r="E86" s="336"/>
      <c r="I86" s="827"/>
    </row>
    <row r="87">
      <c r="B87" s="336"/>
      <c r="C87" s="336"/>
      <c r="D87" s="336"/>
      <c r="E87" s="336"/>
      <c r="I87" s="827"/>
    </row>
    <row r="88">
      <c r="B88" s="336"/>
      <c r="C88" s="336"/>
      <c r="D88" s="336"/>
      <c r="E88" s="336"/>
      <c r="I88" s="827"/>
    </row>
    <row r="89">
      <c r="B89" s="336"/>
      <c r="C89" s="336"/>
      <c r="D89" s="336"/>
      <c r="E89" s="336"/>
      <c r="I89" s="827"/>
    </row>
    <row r="90">
      <c r="B90" s="336"/>
      <c r="C90" s="336"/>
      <c r="D90" s="336"/>
      <c r="E90" s="336"/>
      <c r="I90" s="827"/>
    </row>
    <row r="91">
      <c r="B91" s="336"/>
      <c r="C91" s="336"/>
      <c r="D91" s="336"/>
      <c r="E91" s="336"/>
      <c r="I91" s="827"/>
    </row>
    <row r="92">
      <c r="B92" s="336"/>
      <c r="C92" s="336"/>
      <c r="D92" s="336"/>
      <c r="E92" s="336"/>
      <c r="I92" s="827"/>
    </row>
    <row r="93">
      <c r="B93" s="336"/>
      <c r="C93" s="336"/>
      <c r="D93" s="336"/>
      <c r="E93" s="336"/>
      <c r="I93" s="827"/>
    </row>
    <row r="94">
      <c r="B94" s="336"/>
      <c r="C94" s="336"/>
      <c r="D94" s="336"/>
      <c r="E94" s="336"/>
      <c r="I94" s="827"/>
    </row>
    <row r="95">
      <c r="B95" s="336"/>
      <c r="C95" s="336"/>
      <c r="D95" s="336"/>
      <c r="E95" s="336"/>
      <c r="I95" s="827"/>
    </row>
    <row r="96">
      <c r="B96" s="336"/>
      <c r="C96" s="336"/>
      <c r="D96" s="336"/>
      <c r="E96" s="336"/>
      <c r="I96" s="827"/>
    </row>
    <row r="97">
      <c r="B97" s="336"/>
      <c r="C97" s="336"/>
      <c r="D97" s="336"/>
      <c r="E97" s="336"/>
      <c r="I97" s="827"/>
    </row>
    <row r="98">
      <c r="B98" s="336"/>
      <c r="C98" s="336"/>
      <c r="D98" s="336"/>
      <c r="E98" s="336"/>
      <c r="I98" s="827"/>
    </row>
    <row r="99">
      <c r="B99" s="336"/>
      <c r="C99" s="336"/>
      <c r="D99" s="336"/>
      <c r="E99" s="336"/>
      <c r="I99" s="827"/>
    </row>
    <row r="100">
      <c r="B100" s="336"/>
      <c r="C100" s="336"/>
      <c r="D100" s="336"/>
      <c r="E100" s="336"/>
      <c r="I100" s="827"/>
    </row>
    <row r="101">
      <c r="B101" s="336"/>
      <c r="C101" s="336"/>
      <c r="D101" s="336"/>
      <c r="E101" s="336"/>
      <c r="I101" s="827"/>
    </row>
    <row r="102">
      <c r="B102" s="336"/>
      <c r="C102" s="336"/>
      <c r="D102" s="336"/>
      <c r="E102" s="336"/>
      <c r="I102" s="827"/>
    </row>
    <row r="103">
      <c r="B103" s="336"/>
      <c r="C103" s="336"/>
      <c r="D103" s="336"/>
      <c r="E103" s="336"/>
      <c r="I103" s="827"/>
    </row>
    <row r="104">
      <c r="B104" s="336"/>
      <c r="C104" s="336"/>
      <c r="D104" s="336"/>
      <c r="E104" s="336"/>
      <c r="I104" s="827"/>
    </row>
    <row r="105">
      <c r="B105" s="336"/>
      <c r="C105" s="336"/>
      <c r="D105" s="336"/>
      <c r="E105" s="336"/>
      <c r="I105" s="827"/>
    </row>
    <row r="106">
      <c r="B106" s="336"/>
      <c r="C106" s="336"/>
      <c r="D106" s="336"/>
      <c r="E106" s="336"/>
      <c r="I106" s="827"/>
    </row>
    <row r="107">
      <c r="B107" s="336"/>
      <c r="C107" s="336"/>
      <c r="D107" s="336"/>
      <c r="E107" s="336"/>
      <c r="I107" s="827"/>
    </row>
    <row r="108">
      <c r="B108" s="336"/>
      <c r="C108" s="336"/>
      <c r="D108" s="336"/>
      <c r="E108" s="336"/>
      <c r="I108" s="827"/>
    </row>
    <row r="109">
      <c r="B109" s="336"/>
      <c r="C109" s="336"/>
      <c r="D109" s="336"/>
      <c r="E109" s="336"/>
      <c r="I109" s="827"/>
    </row>
    <row r="110">
      <c r="B110" s="336"/>
      <c r="C110" s="336"/>
      <c r="D110" s="336"/>
      <c r="E110" s="336"/>
      <c r="I110" s="827"/>
    </row>
    <row r="111">
      <c r="B111" s="336"/>
      <c r="C111" s="336"/>
      <c r="D111" s="336"/>
      <c r="E111" s="336"/>
      <c r="I111" s="827"/>
    </row>
    <row r="112">
      <c r="B112" s="336"/>
      <c r="C112" s="336"/>
      <c r="D112" s="336"/>
      <c r="E112" s="336"/>
      <c r="I112" s="827"/>
    </row>
    <row r="113">
      <c r="B113" s="336"/>
      <c r="C113" s="336"/>
      <c r="D113" s="336"/>
      <c r="E113" s="336"/>
      <c r="I113" s="827"/>
    </row>
    <row r="114">
      <c r="B114" s="336"/>
      <c r="C114" s="336"/>
      <c r="D114" s="336"/>
      <c r="E114" s="336"/>
      <c r="I114" s="827"/>
    </row>
    <row r="115">
      <c r="B115" s="336"/>
      <c r="C115" s="336"/>
      <c r="D115" s="336"/>
      <c r="E115" s="336"/>
      <c r="I115" s="827"/>
    </row>
    <row r="116">
      <c r="B116" s="336"/>
      <c r="C116" s="336"/>
      <c r="D116" s="336"/>
      <c r="E116" s="336"/>
      <c r="I116" s="827"/>
    </row>
    <row r="117">
      <c r="B117" s="336"/>
      <c r="C117" s="336"/>
      <c r="D117" s="336"/>
      <c r="E117" s="336"/>
      <c r="I117" s="827"/>
    </row>
    <row r="118">
      <c r="B118" s="336"/>
      <c r="C118" s="336"/>
      <c r="D118" s="336"/>
      <c r="E118" s="336"/>
      <c r="I118" s="827"/>
    </row>
    <row r="119">
      <c r="B119" s="336"/>
      <c r="C119" s="336"/>
      <c r="D119" s="336"/>
      <c r="E119" s="336"/>
      <c r="I119" s="827"/>
    </row>
    <row r="120">
      <c r="B120" s="336"/>
      <c r="C120" s="336"/>
      <c r="D120" s="336"/>
      <c r="E120" s="336"/>
      <c r="I120" s="827"/>
    </row>
    <row r="121">
      <c r="B121" s="336"/>
      <c r="C121" s="336"/>
      <c r="D121" s="336"/>
      <c r="E121" s="336"/>
      <c r="I121" s="827"/>
    </row>
    <row r="122">
      <c r="B122" s="336"/>
      <c r="C122" s="336"/>
      <c r="D122" s="336"/>
      <c r="E122" s="336"/>
      <c r="I122" s="827"/>
    </row>
    <row r="123">
      <c r="B123" s="336"/>
      <c r="C123" s="336"/>
      <c r="D123" s="336"/>
      <c r="E123" s="336"/>
      <c r="I123" s="827"/>
    </row>
    <row r="124">
      <c r="B124" s="336"/>
      <c r="C124" s="336"/>
      <c r="D124" s="336"/>
      <c r="E124" s="336"/>
      <c r="I124" s="827"/>
    </row>
    <row r="125">
      <c r="B125" s="336"/>
      <c r="C125" s="336"/>
      <c r="D125" s="336"/>
      <c r="E125" s="336"/>
      <c r="I125" s="827"/>
    </row>
    <row r="126">
      <c r="B126" s="336"/>
      <c r="C126" s="336"/>
      <c r="D126" s="336"/>
      <c r="E126" s="336"/>
      <c r="I126" s="827"/>
    </row>
    <row r="127">
      <c r="B127" s="336"/>
      <c r="C127" s="336"/>
      <c r="D127" s="336"/>
      <c r="E127" s="336"/>
      <c r="I127" s="827"/>
    </row>
    <row r="128">
      <c r="B128" s="336"/>
      <c r="C128" s="336"/>
      <c r="D128" s="336"/>
      <c r="E128" s="336"/>
      <c r="I128" s="827"/>
    </row>
    <row r="129">
      <c r="B129" s="336"/>
      <c r="C129" s="336"/>
      <c r="D129" s="336"/>
      <c r="E129" s="336"/>
      <c r="I129" s="827"/>
    </row>
    <row r="130">
      <c r="B130" s="336"/>
      <c r="C130" s="336"/>
      <c r="D130" s="336"/>
      <c r="E130" s="336"/>
      <c r="I130" s="827"/>
    </row>
    <row r="131">
      <c r="B131" s="336"/>
      <c r="C131" s="336"/>
      <c r="D131" s="336"/>
      <c r="E131" s="336"/>
      <c r="I131" s="827"/>
    </row>
    <row r="132">
      <c r="B132" s="336"/>
      <c r="C132" s="336"/>
      <c r="D132" s="336"/>
      <c r="E132" s="336"/>
      <c r="I132" s="827"/>
    </row>
    <row r="133">
      <c r="B133" s="336"/>
      <c r="C133" s="336"/>
      <c r="D133" s="336"/>
      <c r="E133" s="336"/>
      <c r="I133" s="827"/>
    </row>
    <row r="134">
      <c r="B134" s="336"/>
      <c r="C134" s="336"/>
      <c r="D134" s="336"/>
      <c r="E134" s="336"/>
      <c r="I134" s="827"/>
    </row>
    <row r="135">
      <c r="B135" s="336"/>
      <c r="C135" s="336"/>
      <c r="D135" s="336"/>
      <c r="E135" s="336"/>
      <c r="I135" s="827"/>
    </row>
    <row r="136">
      <c r="B136" s="336"/>
      <c r="C136" s="336"/>
      <c r="D136" s="336"/>
      <c r="E136" s="336"/>
      <c r="I136" s="827"/>
    </row>
    <row r="137">
      <c r="B137" s="336"/>
      <c r="C137" s="336"/>
      <c r="D137" s="336"/>
      <c r="E137" s="336"/>
      <c r="I137" s="827"/>
    </row>
    <row r="138">
      <c r="B138" s="336"/>
      <c r="C138" s="336"/>
      <c r="D138" s="336"/>
      <c r="E138" s="336"/>
      <c r="I138" s="827"/>
    </row>
    <row r="139">
      <c r="B139" s="336"/>
      <c r="C139" s="336"/>
      <c r="D139" s="336"/>
      <c r="E139" s="336"/>
      <c r="I139" s="827"/>
    </row>
    <row r="140">
      <c r="B140" s="336"/>
      <c r="C140" s="336"/>
      <c r="D140" s="336"/>
      <c r="E140" s="336"/>
      <c r="I140" s="827"/>
    </row>
    <row r="141">
      <c r="B141" s="336"/>
      <c r="C141" s="336"/>
      <c r="D141" s="336"/>
      <c r="E141" s="336"/>
      <c r="I141" s="827"/>
    </row>
    <row r="142">
      <c r="B142" s="336"/>
      <c r="C142" s="336"/>
      <c r="D142" s="336"/>
      <c r="E142" s="336"/>
      <c r="I142" s="827"/>
    </row>
    <row r="143">
      <c r="B143" s="336"/>
      <c r="C143" s="336"/>
      <c r="D143" s="336"/>
      <c r="E143" s="336"/>
      <c r="I143" s="827"/>
    </row>
    <row r="144">
      <c r="B144" s="336"/>
      <c r="C144" s="336"/>
      <c r="D144" s="336"/>
      <c r="E144" s="336"/>
      <c r="I144" s="827"/>
    </row>
    <row r="145">
      <c r="B145" s="336"/>
      <c r="C145" s="336"/>
      <c r="D145" s="336"/>
      <c r="E145" s="336"/>
      <c r="I145" s="827"/>
    </row>
    <row r="146">
      <c r="B146" s="336"/>
      <c r="C146" s="336"/>
      <c r="D146" s="336"/>
      <c r="E146" s="336"/>
      <c r="I146" s="827"/>
    </row>
    <row r="147">
      <c r="B147" s="336"/>
      <c r="C147" s="336"/>
      <c r="D147" s="336"/>
      <c r="E147" s="336"/>
      <c r="I147" s="827"/>
    </row>
    <row r="148">
      <c r="B148" s="336"/>
      <c r="C148" s="336"/>
      <c r="D148" s="336"/>
      <c r="E148" s="336"/>
      <c r="I148" s="827"/>
    </row>
    <row r="149">
      <c r="B149" s="336"/>
      <c r="C149" s="336"/>
      <c r="D149" s="336"/>
      <c r="E149" s="336"/>
      <c r="I149" s="827"/>
    </row>
    <row r="150">
      <c r="B150" s="336"/>
      <c r="C150" s="336"/>
      <c r="D150" s="336"/>
      <c r="E150" s="336"/>
      <c r="I150" s="827"/>
    </row>
    <row r="151">
      <c r="B151" s="336"/>
      <c r="C151" s="336"/>
      <c r="D151" s="336"/>
      <c r="E151" s="336"/>
      <c r="I151" s="827"/>
    </row>
    <row r="152">
      <c r="B152" s="336"/>
      <c r="C152" s="336"/>
      <c r="D152" s="336"/>
      <c r="E152" s="336"/>
      <c r="I152" s="827"/>
    </row>
    <row r="153">
      <c r="B153" s="336"/>
      <c r="C153" s="336"/>
      <c r="D153" s="336"/>
      <c r="E153" s="336"/>
      <c r="I153" s="827"/>
    </row>
    <row r="154">
      <c r="B154" s="336"/>
      <c r="C154" s="336"/>
      <c r="D154" s="336"/>
      <c r="E154" s="336"/>
      <c r="I154" s="827"/>
    </row>
    <row r="155">
      <c r="B155" s="336"/>
      <c r="C155" s="336"/>
      <c r="D155" s="336"/>
      <c r="E155" s="336"/>
      <c r="I155" s="827"/>
    </row>
    <row r="156">
      <c r="B156" s="336"/>
      <c r="C156" s="336"/>
      <c r="D156" s="336"/>
      <c r="E156" s="336"/>
      <c r="I156" s="827"/>
    </row>
    <row r="157">
      <c r="B157" s="336"/>
      <c r="C157" s="336"/>
      <c r="D157" s="336"/>
      <c r="E157" s="336"/>
      <c r="I157" s="827"/>
    </row>
    <row r="158">
      <c r="B158" s="336"/>
      <c r="C158" s="336"/>
      <c r="D158" s="336"/>
      <c r="E158" s="336"/>
      <c r="I158" s="827"/>
    </row>
    <row r="159">
      <c r="B159" s="336"/>
      <c r="C159" s="336"/>
      <c r="D159" s="336"/>
      <c r="E159" s="336"/>
      <c r="I159" s="827"/>
    </row>
    <row r="160">
      <c r="B160" s="336"/>
      <c r="C160" s="336"/>
      <c r="D160" s="336"/>
      <c r="E160" s="336"/>
      <c r="I160" s="827"/>
    </row>
    <row r="161">
      <c r="B161" s="336"/>
      <c r="C161" s="336"/>
      <c r="D161" s="336"/>
      <c r="E161" s="336"/>
      <c r="I161" s="827"/>
    </row>
    <row r="162">
      <c r="B162" s="336"/>
      <c r="C162" s="336"/>
      <c r="D162" s="336"/>
      <c r="E162" s="336"/>
      <c r="I162" s="827"/>
    </row>
    <row r="163">
      <c r="B163" s="336"/>
      <c r="C163" s="336"/>
      <c r="D163" s="336"/>
      <c r="E163" s="336"/>
      <c r="I163" s="827"/>
    </row>
    <row r="164">
      <c r="B164" s="336"/>
      <c r="C164" s="336"/>
      <c r="D164" s="336"/>
      <c r="E164" s="336"/>
      <c r="I164" s="827"/>
    </row>
    <row r="165">
      <c r="B165" s="336"/>
      <c r="C165" s="336"/>
      <c r="D165" s="336"/>
      <c r="E165" s="336"/>
      <c r="I165" s="827"/>
    </row>
    <row r="166">
      <c r="B166" s="336"/>
      <c r="C166" s="336"/>
      <c r="D166" s="336"/>
      <c r="E166" s="336"/>
      <c r="I166" s="827"/>
    </row>
    <row r="167">
      <c r="B167" s="336"/>
      <c r="C167" s="336"/>
      <c r="D167" s="336"/>
      <c r="E167" s="336"/>
      <c r="I167" s="827"/>
    </row>
    <row r="168">
      <c r="B168" s="336"/>
      <c r="C168" s="336"/>
      <c r="D168" s="336"/>
      <c r="E168" s="336"/>
      <c r="I168" s="827"/>
    </row>
    <row r="169">
      <c r="B169" s="336"/>
      <c r="C169" s="336"/>
      <c r="D169" s="336"/>
      <c r="E169" s="336"/>
      <c r="I169" s="827"/>
    </row>
    <row r="170">
      <c r="B170" s="336"/>
      <c r="C170" s="336"/>
      <c r="D170" s="336"/>
      <c r="E170" s="336"/>
      <c r="I170" s="827"/>
    </row>
    <row r="171">
      <c r="B171" s="336"/>
      <c r="C171" s="336"/>
      <c r="D171" s="336"/>
      <c r="E171" s="336"/>
      <c r="I171" s="827"/>
    </row>
    <row r="172">
      <c r="B172" s="336"/>
      <c r="C172" s="336"/>
      <c r="D172" s="336"/>
      <c r="E172" s="336"/>
      <c r="I172" s="827"/>
    </row>
    <row r="173">
      <c r="B173" s="336"/>
      <c r="C173" s="336"/>
      <c r="D173" s="336"/>
      <c r="E173" s="336"/>
      <c r="I173" s="827"/>
    </row>
    <row r="174">
      <c r="B174" s="336"/>
      <c r="C174" s="336"/>
      <c r="D174" s="336"/>
      <c r="E174" s="336"/>
      <c r="I174" s="827"/>
    </row>
    <row r="175">
      <c r="B175" s="336"/>
      <c r="C175" s="336"/>
      <c r="D175" s="336"/>
      <c r="E175" s="336"/>
      <c r="I175" s="827"/>
    </row>
    <row r="176">
      <c r="B176" s="336"/>
      <c r="C176" s="336"/>
      <c r="D176" s="336"/>
      <c r="E176" s="336"/>
      <c r="I176" s="827"/>
    </row>
    <row r="177">
      <c r="B177" s="336"/>
      <c r="C177" s="336"/>
      <c r="D177" s="336"/>
      <c r="E177" s="336"/>
      <c r="I177" s="827"/>
    </row>
    <row r="178">
      <c r="B178" s="336"/>
      <c r="C178" s="336"/>
      <c r="D178" s="336"/>
      <c r="E178" s="336"/>
      <c r="I178" s="827"/>
    </row>
    <row r="179">
      <c r="B179" s="336"/>
      <c r="C179" s="336"/>
      <c r="D179" s="336"/>
      <c r="E179" s="336"/>
      <c r="I179" s="827"/>
    </row>
    <row r="180">
      <c r="B180" s="336"/>
      <c r="C180" s="336"/>
      <c r="D180" s="336"/>
      <c r="E180" s="336"/>
      <c r="I180" s="827"/>
    </row>
    <row r="181">
      <c r="B181" s="336"/>
      <c r="C181" s="336"/>
      <c r="D181" s="336"/>
      <c r="E181" s="336"/>
      <c r="I181" s="827"/>
    </row>
    <row r="182">
      <c r="B182" s="336"/>
      <c r="C182" s="336"/>
      <c r="D182" s="336"/>
      <c r="E182" s="336"/>
      <c r="I182" s="827"/>
    </row>
    <row r="183">
      <c r="B183" s="336"/>
      <c r="C183" s="336"/>
      <c r="D183" s="336"/>
      <c r="E183" s="336"/>
      <c r="I183" s="827"/>
    </row>
    <row r="184">
      <c r="B184" s="336"/>
      <c r="C184" s="336"/>
      <c r="D184" s="336"/>
      <c r="E184" s="336"/>
      <c r="I184" s="827"/>
    </row>
    <row r="185">
      <c r="B185" s="336"/>
      <c r="C185" s="336"/>
      <c r="D185" s="336"/>
      <c r="E185" s="336"/>
      <c r="I185" s="827"/>
    </row>
    <row r="186">
      <c r="B186" s="336"/>
      <c r="C186" s="336"/>
      <c r="D186" s="336"/>
      <c r="E186" s="336"/>
      <c r="I186" s="827"/>
    </row>
    <row r="187">
      <c r="B187" s="336"/>
      <c r="C187" s="336"/>
      <c r="D187" s="336"/>
      <c r="E187" s="336"/>
      <c r="I187" s="827"/>
    </row>
    <row r="188">
      <c r="B188" s="336"/>
      <c r="C188" s="336"/>
      <c r="D188" s="336"/>
      <c r="E188" s="336"/>
      <c r="I188" s="827"/>
    </row>
    <row r="189">
      <c r="B189" s="336"/>
      <c r="C189" s="336"/>
      <c r="D189" s="336"/>
      <c r="E189" s="336"/>
      <c r="I189" s="827"/>
    </row>
    <row r="190">
      <c r="B190" s="336"/>
      <c r="C190" s="336"/>
      <c r="D190" s="336"/>
      <c r="E190" s="336"/>
      <c r="I190" s="827"/>
    </row>
    <row r="191">
      <c r="B191" s="336"/>
      <c r="C191" s="336"/>
      <c r="D191" s="336"/>
      <c r="E191" s="336"/>
      <c r="I191" s="827"/>
    </row>
    <row r="192">
      <c r="B192" s="336"/>
      <c r="C192" s="336"/>
      <c r="D192" s="336"/>
      <c r="E192" s="336"/>
      <c r="I192" s="827"/>
    </row>
    <row r="193">
      <c r="B193" s="336"/>
      <c r="C193" s="336"/>
      <c r="D193" s="336"/>
      <c r="E193" s="336"/>
      <c r="I193" s="827"/>
    </row>
    <row r="194">
      <c r="B194" s="336"/>
      <c r="C194" s="336"/>
      <c r="D194" s="336"/>
      <c r="E194" s="336"/>
      <c r="I194" s="827"/>
    </row>
    <row r="195">
      <c r="B195" s="336"/>
      <c r="C195" s="336"/>
      <c r="D195" s="336"/>
      <c r="E195" s="336"/>
      <c r="I195" s="827"/>
    </row>
    <row r="196">
      <c r="B196" s="336"/>
      <c r="C196" s="336"/>
      <c r="D196" s="336"/>
      <c r="E196" s="336"/>
      <c r="I196" s="827"/>
    </row>
    <row r="197">
      <c r="B197" s="336"/>
      <c r="C197" s="336"/>
      <c r="D197" s="336"/>
      <c r="E197" s="336"/>
      <c r="I197" s="827"/>
    </row>
    <row r="198">
      <c r="B198" s="336"/>
      <c r="C198" s="336"/>
      <c r="D198" s="336"/>
      <c r="E198" s="336"/>
      <c r="I198" s="827"/>
    </row>
    <row r="199">
      <c r="B199" s="336"/>
      <c r="C199" s="336"/>
      <c r="D199" s="336"/>
      <c r="E199" s="336"/>
      <c r="I199" s="827"/>
    </row>
    <row r="200">
      <c r="B200" s="336"/>
      <c r="C200" s="336"/>
      <c r="D200" s="336"/>
      <c r="E200" s="336"/>
      <c r="I200" s="827"/>
    </row>
    <row r="201">
      <c r="B201" s="336"/>
      <c r="C201" s="336"/>
      <c r="D201" s="336"/>
      <c r="E201" s="336"/>
      <c r="I201" s="827"/>
    </row>
    <row r="202">
      <c r="B202" s="336"/>
      <c r="C202" s="336"/>
      <c r="D202" s="336"/>
      <c r="E202" s="336"/>
      <c r="I202" s="827"/>
    </row>
    <row r="203">
      <c r="B203" s="336"/>
      <c r="C203" s="336"/>
      <c r="D203" s="336"/>
      <c r="E203" s="336"/>
      <c r="I203" s="827"/>
    </row>
    <row r="204">
      <c r="B204" s="336"/>
      <c r="C204" s="336"/>
      <c r="D204" s="336"/>
      <c r="E204" s="336"/>
      <c r="I204" s="827"/>
    </row>
    <row r="205">
      <c r="B205" s="336"/>
      <c r="C205" s="336"/>
      <c r="D205" s="336"/>
      <c r="E205" s="336"/>
      <c r="I205" s="827"/>
    </row>
    <row r="206">
      <c r="B206" s="336"/>
      <c r="C206" s="336"/>
      <c r="D206" s="336"/>
      <c r="E206" s="336"/>
      <c r="I206" s="827"/>
    </row>
    <row r="207">
      <c r="B207" s="336"/>
      <c r="C207" s="336"/>
      <c r="D207" s="336"/>
      <c r="E207" s="336"/>
      <c r="I207" s="827"/>
    </row>
    <row r="208">
      <c r="B208" s="336"/>
      <c r="C208" s="336"/>
      <c r="D208" s="336"/>
      <c r="E208" s="336"/>
      <c r="I208" s="827"/>
    </row>
    <row r="209">
      <c r="B209" s="336"/>
      <c r="C209" s="336"/>
      <c r="D209" s="336"/>
      <c r="E209" s="336"/>
      <c r="I209" s="827"/>
    </row>
    <row r="210">
      <c r="B210" s="336"/>
      <c r="C210" s="336"/>
      <c r="D210" s="336"/>
      <c r="E210" s="336"/>
      <c r="I210" s="827"/>
    </row>
    <row r="211">
      <c r="B211" s="336"/>
      <c r="C211" s="336"/>
      <c r="D211" s="336"/>
      <c r="E211" s="336"/>
      <c r="I211" s="827"/>
    </row>
    <row r="212">
      <c r="B212" s="336"/>
      <c r="C212" s="336"/>
      <c r="D212" s="336"/>
      <c r="E212" s="336"/>
      <c r="I212" s="827"/>
    </row>
    <row r="213">
      <c r="B213" s="336"/>
      <c r="C213" s="336"/>
      <c r="D213" s="336"/>
      <c r="E213" s="336"/>
      <c r="I213" s="827"/>
    </row>
    <row r="214">
      <c r="B214" s="336"/>
      <c r="C214" s="336"/>
      <c r="D214" s="336"/>
      <c r="E214" s="336"/>
      <c r="I214" s="827"/>
    </row>
    <row r="215">
      <c r="B215" s="336"/>
      <c r="C215" s="336"/>
      <c r="D215" s="336"/>
      <c r="E215" s="336"/>
      <c r="I215" s="827"/>
    </row>
    <row r="216">
      <c r="B216" s="336"/>
      <c r="C216" s="336"/>
      <c r="D216" s="336"/>
      <c r="E216" s="336"/>
      <c r="I216" s="827"/>
    </row>
    <row r="217">
      <c r="B217" s="336"/>
      <c r="C217" s="336"/>
      <c r="D217" s="336"/>
      <c r="E217" s="336"/>
      <c r="I217" s="827"/>
    </row>
    <row r="218">
      <c r="B218" s="336"/>
      <c r="C218" s="336"/>
      <c r="D218" s="336"/>
      <c r="E218" s="336"/>
      <c r="I218" s="827"/>
    </row>
    <row r="219">
      <c r="B219" s="336"/>
      <c r="C219" s="336"/>
      <c r="D219" s="336"/>
      <c r="E219" s="336"/>
      <c r="I219" s="827"/>
    </row>
    <row r="220">
      <c r="B220" s="336"/>
      <c r="C220" s="336"/>
      <c r="D220" s="336"/>
      <c r="E220" s="336"/>
      <c r="I220" s="827"/>
    </row>
    <row r="221">
      <c r="B221" s="336"/>
      <c r="C221" s="336"/>
      <c r="D221" s="336"/>
      <c r="E221" s="336"/>
      <c r="I221" s="827"/>
    </row>
    <row r="222">
      <c r="B222" s="336"/>
      <c r="C222" s="336"/>
      <c r="D222" s="336"/>
      <c r="E222" s="336"/>
      <c r="I222" s="827"/>
    </row>
    <row r="223">
      <c r="B223" s="336"/>
      <c r="C223" s="336"/>
      <c r="D223" s="336"/>
      <c r="E223" s="336"/>
      <c r="I223" s="827"/>
    </row>
    <row r="224">
      <c r="B224" s="336"/>
      <c r="C224" s="336"/>
      <c r="D224" s="336"/>
      <c r="E224" s="336"/>
      <c r="I224" s="827"/>
    </row>
    <row r="225">
      <c r="B225" s="336"/>
      <c r="C225" s="336"/>
      <c r="D225" s="336"/>
      <c r="E225" s="336"/>
      <c r="I225" s="827"/>
    </row>
    <row r="226">
      <c r="B226" s="336"/>
      <c r="C226" s="336"/>
      <c r="D226" s="336"/>
      <c r="E226" s="336"/>
      <c r="I226" s="827"/>
    </row>
    <row r="227">
      <c r="B227" s="336"/>
      <c r="C227" s="336"/>
      <c r="D227" s="336"/>
      <c r="E227" s="336"/>
      <c r="I227" s="827"/>
    </row>
    <row r="228">
      <c r="B228" s="336"/>
      <c r="C228" s="336"/>
      <c r="D228" s="336"/>
      <c r="E228" s="336"/>
      <c r="I228" s="827"/>
    </row>
    <row r="229">
      <c r="B229" s="336"/>
      <c r="C229" s="336"/>
      <c r="D229" s="336"/>
      <c r="E229" s="336"/>
      <c r="I229" s="827"/>
    </row>
    <row r="230">
      <c r="B230" s="336"/>
      <c r="C230" s="336"/>
      <c r="D230" s="336"/>
      <c r="E230" s="336"/>
      <c r="I230" s="827"/>
    </row>
    <row r="231">
      <c r="B231" s="336"/>
      <c r="C231" s="336"/>
      <c r="D231" s="336"/>
      <c r="E231" s="336"/>
      <c r="I231" s="827"/>
    </row>
    <row r="232">
      <c r="B232" s="336"/>
      <c r="C232" s="336"/>
      <c r="D232" s="336"/>
      <c r="E232" s="336"/>
      <c r="I232" s="827"/>
    </row>
    <row r="233">
      <c r="B233" s="336"/>
      <c r="C233" s="336"/>
      <c r="D233" s="336"/>
      <c r="E233" s="336"/>
      <c r="I233" s="827"/>
    </row>
    <row r="234">
      <c r="B234" s="336"/>
      <c r="C234" s="336"/>
      <c r="D234" s="336"/>
      <c r="E234" s="336"/>
      <c r="I234" s="827"/>
    </row>
    <row r="235">
      <c r="B235" s="336"/>
      <c r="C235" s="336"/>
      <c r="D235" s="336"/>
      <c r="E235" s="336"/>
      <c r="I235" s="827"/>
    </row>
    <row r="236">
      <c r="B236" s="336"/>
      <c r="C236" s="336"/>
      <c r="D236" s="336"/>
      <c r="E236" s="336"/>
      <c r="I236" s="827"/>
    </row>
    <row r="237">
      <c r="B237" s="336"/>
      <c r="C237" s="336"/>
      <c r="D237" s="336"/>
      <c r="E237" s="336"/>
      <c r="I237" s="827"/>
    </row>
    <row r="238">
      <c r="B238" s="336"/>
      <c r="C238" s="336"/>
      <c r="D238" s="336"/>
      <c r="E238" s="336"/>
      <c r="I238" s="827"/>
    </row>
    <row r="239">
      <c r="B239" s="336"/>
      <c r="C239" s="336"/>
      <c r="D239" s="336"/>
      <c r="E239" s="336"/>
      <c r="I239" s="827"/>
    </row>
    <row r="240">
      <c r="B240" s="336"/>
      <c r="C240" s="336"/>
      <c r="D240" s="336"/>
      <c r="E240" s="336"/>
      <c r="I240" s="827"/>
    </row>
    <row r="241">
      <c r="B241" s="336"/>
      <c r="C241" s="336"/>
      <c r="D241" s="336"/>
      <c r="E241" s="336"/>
      <c r="I241" s="827"/>
    </row>
    <row r="242">
      <c r="B242" s="336"/>
      <c r="C242" s="336"/>
      <c r="D242" s="336"/>
      <c r="E242" s="336"/>
      <c r="I242" s="827"/>
    </row>
    <row r="243">
      <c r="B243" s="336"/>
      <c r="C243" s="336"/>
      <c r="D243" s="336"/>
      <c r="E243" s="336"/>
      <c r="I243" s="827"/>
    </row>
    <row r="244">
      <c r="B244" s="336"/>
      <c r="C244" s="336"/>
      <c r="D244" s="336"/>
      <c r="E244" s="336"/>
      <c r="I244" s="827"/>
    </row>
    <row r="245">
      <c r="B245" s="336"/>
      <c r="C245" s="336"/>
      <c r="D245" s="336"/>
      <c r="E245" s="336"/>
      <c r="I245" s="827"/>
    </row>
    <row r="246">
      <c r="B246" s="336"/>
      <c r="C246" s="336"/>
      <c r="D246" s="336"/>
      <c r="E246" s="336"/>
      <c r="I246" s="827"/>
    </row>
    <row r="247">
      <c r="B247" s="336"/>
      <c r="C247" s="336"/>
      <c r="D247" s="336"/>
      <c r="E247" s="336"/>
      <c r="I247" s="827"/>
    </row>
    <row r="248">
      <c r="B248" s="336"/>
      <c r="C248" s="336"/>
      <c r="D248" s="336"/>
      <c r="E248" s="336"/>
      <c r="I248" s="827"/>
    </row>
    <row r="249">
      <c r="B249" s="336"/>
      <c r="C249" s="336"/>
      <c r="D249" s="336"/>
      <c r="E249" s="336"/>
      <c r="I249" s="827"/>
    </row>
    <row r="250">
      <c r="B250" s="336"/>
      <c r="C250" s="336"/>
      <c r="D250" s="336"/>
      <c r="E250" s="336"/>
      <c r="I250" s="827"/>
    </row>
    <row r="251">
      <c r="B251" s="336"/>
      <c r="C251" s="336"/>
      <c r="D251" s="336"/>
      <c r="E251" s="336"/>
      <c r="I251" s="827"/>
    </row>
    <row r="252">
      <c r="B252" s="336"/>
      <c r="C252" s="336"/>
      <c r="D252" s="336"/>
      <c r="E252" s="336"/>
      <c r="I252" s="827"/>
    </row>
    <row r="253">
      <c r="B253" s="336"/>
      <c r="C253" s="336"/>
      <c r="D253" s="336"/>
      <c r="E253" s="336"/>
      <c r="I253" s="827"/>
    </row>
    <row r="254">
      <c r="B254" s="336"/>
      <c r="C254" s="336"/>
      <c r="D254" s="336"/>
      <c r="E254" s="336"/>
      <c r="I254" s="827"/>
    </row>
    <row r="255">
      <c r="B255" s="336"/>
      <c r="C255" s="336"/>
      <c r="D255" s="336"/>
      <c r="E255" s="336"/>
      <c r="I255" s="827"/>
    </row>
    <row r="256">
      <c r="B256" s="336"/>
      <c r="C256" s="336"/>
      <c r="D256" s="336"/>
      <c r="E256" s="336"/>
      <c r="I256" s="827"/>
    </row>
    <row r="257">
      <c r="B257" s="336"/>
      <c r="C257" s="336"/>
      <c r="D257" s="336"/>
      <c r="E257" s="336"/>
      <c r="I257" s="827"/>
    </row>
    <row r="258">
      <c r="B258" s="336"/>
      <c r="C258" s="336"/>
      <c r="D258" s="336"/>
      <c r="E258" s="336"/>
      <c r="I258" s="827"/>
    </row>
    <row r="259">
      <c r="B259" s="336"/>
      <c r="C259" s="336"/>
      <c r="D259" s="336"/>
      <c r="E259" s="336"/>
      <c r="I259" s="827"/>
    </row>
    <row r="260">
      <c r="B260" s="336"/>
      <c r="C260" s="336"/>
      <c r="D260" s="336"/>
      <c r="E260" s="336"/>
      <c r="I260" s="827"/>
    </row>
    <row r="261">
      <c r="B261" s="336"/>
      <c r="C261" s="336"/>
      <c r="D261" s="336"/>
      <c r="E261" s="336"/>
      <c r="I261" s="827"/>
    </row>
    <row r="262">
      <c r="B262" s="336"/>
      <c r="C262" s="336"/>
      <c r="D262" s="336"/>
      <c r="E262" s="336"/>
      <c r="I262" s="827"/>
    </row>
    <row r="263">
      <c r="B263" s="336"/>
      <c r="C263" s="336"/>
      <c r="D263" s="336"/>
      <c r="E263" s="336"/>
      <c r="I263" s="827"/>
    </row>
    <row r="264">
      <c r="B264" s="336"/>
      <c r="C264" s="336"/>
      <c r="D264" s="336"/>
      <c r="E264" s="336"/>
      <c r="I264" s="827"/>
    </row>
    <row r="265">
      <c r="B265" s="336"/>
      <c r="C265" s="336"/>
      <c r="D265" s="336"/>
      <c r="E265" s="336"/>
      <c r="I265" s="827"/>
    </row>
    <row r="266">
      <c r="B266" s="336"/>
      <c r="C266" s="336"/>
      <c r="D266" s="336"/>
      <c r="E266" s="336"/>
      <c r="I266" s="827"/>
    </row>
    <row r="267">
      <c r="B267" s="336"/>
      <c r="C267" s="336"/>
      <c r="D267" s="336"/>
      <c r="E267" s="336"/>
      <c r="I267" s="827"/>
    </row>
    <row r="268">
      <c r="B268" s="336"/>
      <c r="C268" s="336"/>
      <c r="D268" s="336"/>
      <c r="E268" s="336"/>
      <c r="I268" s="827"/>
    </row>
    <row r="269">
      <c r="B269" s="336"/>
      <c r="C269" s="336"/>
      <c r="D269" s="336"/>
      <c r="E269" s="336"/>
      <c r="I269" s="827"/>
    </row>
    <row r="270">
      <c r="B270" s="336"/>
      <c r="C270" s="336"/>
      <c r="D270" s="336"/>
      <c r="E270" s="336"/>
      <c r="I270" s="827"/>
    </row>
    <row r="271">
      <c r="B271" s="336"/>
      <c r="C271" s="336"/>
      <c r="D271" s="336"/>
      <c r="E271" s="336"/>
      <c r="I271" s="827"/>
    </row>
    <row r="272">
      <c r="B272" s="336"/>
      <c r="C272" s="336"/>
      <c r="D272" s="336"/>
      <c r="E272" s="336"/>
      <c r="I272" s="827"/>
    </row>
    <row r="273">
      <c r="B273" s="336"/>
      <c r="C273" s="336"/>
      <c r="D273" s="336"/>
      <c r="E273" s="336"/>
      <c r="I273" s="827"/>
    </row>
    <row r="274">
      <c r="B274" s="336"/>
      <c r="C274" s="336"/>
      <c r="D274" s="336"/>
      <c r="E274" s="336"/>
      <c r="I274" s="827"/>
    </row>
    <row r="275">
      <c r="B275" s="336"/>
      <c r="C275" s="336"/>
      <c r="D275" s="336"/>
      <c r="E275" s="336"/>
      <c r="I275" s="827"/>
    </row>
    <row r="276">
      <c r="B276" s="336"/>
      <c r="C276" s="336"/>
      <c r="D276" s="336"/>
      <c r="E276" s="336"/>
      <c r="I276" s="827"/>
    </row>
    <row r="277">
      <c r="B277" s="336"/>
      <c r="C277" s="336"/>
      <c r="D277" s="336"/>
      <c r="E277" s="336"/>
      <c r="I277" s="827"/>
    </row>
    <row r="278">
      <c r="B278" s="336"/>
      <c r="C278" s="336"/>
      <c r="D278" s="336"/>
      <c r="E278" s="336"/>
      <c r="I278" s="827"/>
    </row>
    <row r="279">
      <c r="B279" s="336"/>
      <c r="C279" s="336"/>
      <c r="D279" s="336"/>
      <c r="E279" s="336"/>
      <c r="I279" s="827"/>
    </row>
    <row r="280">
      <c r="B280" s="336"/>
      <c r="C280" s="336"/>
      <c r="D280" s="336"/>
      <c r="E280" s="336"/>
      <c r="I280" s="827"/>
    </row>
    <row r="281">
      <c r="B281" s="336"/>
      <c r="C281" s="336"/>
      <c r="D281" s="336"/>
      <c r="E281" s="336"/>
      <c r="I281" s="827"/>
    </row>
    <row r="282">
      <c r="B282" s="336"/>
      <c r="C282" s="336"/>
      <c r="D282" s="336"/>
      <c r="E282" s="336"/>
      <c r="I282" s="827"/>
    </row>
    <row r="283">
      <c r="B283" s="336"/>
      <c r="C283" s="336"/>
      <c r="D283" s="336"/>
      <c r="E283" s="336"/>
      <c r="I283" s="827"/>
    </row>
    <row r="284">
      <c r="B284" s="336"/>
      <c r="C284" s="336"/>
      <c r="D284" s="336"/>
      <c r="E284" s="336"/>
      <c r="I284" s="827"/>
    </row>
    <row r="285">
      <c r="B285" s="336"/>
      <c r="C285" s="336"/>
      <c r="D285" s="336"/>
      <c r="E285" s="336"/>
      <c r="I285" s="827"/>
    </row>
    <row r="286">
      <c r="B286" s="336"/>
      <c r="C286" s="336"/>
      <c r="D286" s="336"/>
      <c r="E286" s="336"/>
      <c r="I286" s="827"/>
    </row>
    <row r="287">
      <c r="B287" s="336"/>
      <c r="C287" s="336"/>
      <c r="D287" s="336"/>
      <c r="E287" s="336"/>
      <c r="I287" s="827"/>
    </row>
    <row r="288">
      <c r="B288" s="336"/>
      <c r="C288" s="336"/>
      <c r="D288" s="336"/>
      <c r="E288" s="336"/>
      <c r="I288" s="827"/>
    </row>
    <row r="289">
      <c r="B289" s="336"/>
      <c r="C289" s="336"/>
      <c r="D289" s="336"/>
      <c r="E289" s="336"/>
      <c r="I289" s="827"/>
    </row>
    <row r="290">
      <c r="B290" s="336"/>
      <c r="C290" s="336"/>
      <c r="D290" s="336"/>
      <c r="E290" s="336"/>
      <c r="I290" s="827"/>
    </row>
    <row r="291">
      <c r="B291" s="336"/>
      <c r="C291" s="336"/>
      <c r="D291" s="336"/>
      <c r="E291" s="336"/>
      <c r="I291" s="827"/>
    </row>
    <row r="292">
      <c r="B292" s="336"/>
      <c r="C292" s="336"/>
      <c r="D292" s="336"/>
      <c r="E292" s="336"/>
      <c r="I292" s="827"/>
    </row>
    <row r="293">
      <c r="B293" s="336"/>
      <c r="C293" s="336"/>
      <c r="D293" s="336"/>
      <c r="E293" s="336"/>
      <c r="I293" s="827"/>
    </row>
    <row r="294">
      <c r="B294" s="336"/>
      <c r="C294" s="336"/>
      <c r="D294" s="336"/>
      <c r="E294" s="336"/>
      <c r="I294" s="827"/>
    </row>
    <row r="295">
      <c r="B295" s="336"/>
      <c r="C295" s="336"/>
      <c r="D295" s="336"/>
      <c r="E295" s="336"/>
      <c r="I295" s="827"/>
    </row>
    <row r="296">
      <c r="B296" s="336"/>
      <c r="C296" s="336"/>
      <c r="D296" s="336"/>
      <c r="E296" s="336"/>
      <c r="I296" s="827"/>
    </row>
    <row r="297">
      <c r="B297" s="336"/>
      <c r="C297" s="336"/>
      <c r="D297" s="336"/>
      <c r="E297" s="336"/>
      <c r="I297" s="827"/>
    </row>
    <row r="298">
      <c r="B298" s="336"/>
      <c r="C298" s="336"/>
      <c r="D298" s="336"/>
      <c r="E298" s="336"/>
      <c r="I298" s="827"/>
    </row>
    <row r="299">
      <c r="B299" s="336"/>
      <c r="C299" s="336"/>
      <c r="D299" s="336"/>
      <c r="E299" s="336"/>
      <c r="I299" s="827"/>
    </row>
    <row r="300">
      <c r="B300" s="336"/>
      <c r="C300" s="336"/>
      <c r="D300" s="336"/>
      <c r="E300" s="336"/>
      <c r="I300" s="827"/>
    </row>
    <row r="301">
      <c r="B301" s="336"/>
      <c r="C301" s="336"/>
      <c r="D301" s="336"/>
      <c r="E301" s="336"/>
      <c r="I301" s="827"/>
    </row>
    <row r="302">
      <c r="B302" s="336"/>
      <c r="C302" s="336"/>
      <c r="D302" s="336"/>
      <c r="E302" s="336"/>
      <c r="I302" s="827"/>
    </row>
    <row r="303">
      <c r="B303" s="336"/>
      <c r="C303" s="336"/>
      <c r="D303" s="336"/>
      <c r="E303" s="336"/>
      <c r="I303" s="827"/>
    </row>
    <row r="304">
      <c r="B304" s="336"/>
      <c r="C304" s="336"/>
      <c r="D304" s="336"/>
      <c r="E304" s="336"/>
      <c r="I304" s="827"/>
    </row>
    <row r="305">
      <c r="B305" s="336"/>
      <c r="C305" s="336"/>
      <c r="D305" s="336"/>
      <c r="E305" s="336"/>
      <c r="I305" s="827"/>
    </row>
    <row r="306">
      <c r="B306" s="336"/>
      <c r="C306" s="336"/>
      <c r="D306" s="336"/>
      <c r="E306" s="336"/>
      <c r="I306" s="827"/>
    </row>
    <row r="307">
      <c r="B307" s="336"/>
      <c r="C307" s="336"/>
      <c r="D307" s="336"/>
      <c r="E307" s="336"/>
      <c r="I307" s="827"/>
    </row>
    <row r="308">
      <c r="B308" s="336"/>
      <c r="C308" s="336"/>
      <c r="D308" s="336"/>
      <c r="E308" s="336"/>
      <c r="I308" s="827"/>
    </row>
    <row r="309">
      <c r="B309" s="336"/>
      <c r="C309" s="336"/>
      <c r="D309" s="336"/>
      <c r="E309" s="336"/>
      <c r="I309" s="827"/>
    </row>
    <row r="310">
      <c r="B310" s="336"/>
      <c r="C310" s="336"/>
      <c r="D310" s="336"/>
      <c r="E310" s="336"/>
      <c r="I310" s="827"/>
    </row>
    <row r="311">
      <c r="B311" s="336"/>
      <c r="C311" s="336"/>
      <c r="D311" s="336"/>
      <c r="E311" s="336"/>
      <c r="I311" s="827"/>
    </row>
    <row r="312">
      <c r="B312" s="336"/>
      <c r="C312" s="336"/>
      <c r="D312" s="336"/>
      <c r="E312" s="336"/>
      <c r="I312" s="827"/>
    </row>
    <row r="313">
      <c r="B313" s="336"/>
      <c r="C313" s="336"/>
      <c r="D313" s="336"/>
      <c r="E313" s="336"/>
      <c r="I313" s="827"/>
    </row>
    <row r="314">
      <c r="B314" s="336"/>
      <c r="C314" s="336"/>
      <c r="D314" s="336"/>
      <c r="E314" s="336"/>
      <c r="I314" s="827"/>
    </row>
    <row r="315">
      <c r="B315" s="336"/>
      <c r="C315" s="336"/>
      <c r="D315" s="336"/>
      <c r="E315" s="336"/>
      <c r="I315" s="827"/>
    </row>
    <row r="316">
      <c r="B316" s="336"/>
      <c r="C316" s="336"/>
      <c r="D316" s="336"/>
      <c r="E316" s="336"/>
      <c r="I316" s="827"/>
    </row>
    <row r="317">
      <c r="B317" s="336"/>
      <c r="C317" s="336"/>
      <c r="D317" s="336"/>
      <c r="E317" s="336"/>
      <c r="I317" s="827"/>
    </row>
    <row r="318">
      <c r="B318" s="336"/>
      <c r="C318" s="336"/>
      <c r="D318" s="336"/>
      <c r="E318" s="336"/>
      <c r="I318" s="827"/>
    </row>
    <row r="319">
      <c r="B319" s="336"/>
      <c r="C319" s="336"/>
      <c r="D319" s="336"/>
      <c r="E319" s="336"/>
      <c r="I319" s="827"/>
    </row>
    <row r="320">
      <c r="B320" s="336"/>
      <c r="C320" s="336"/>
      <c r="D320" s="336"/>
      <c r="E320" s="336"/>
      <c r="I320" s="827"/>
    </row>
    <row r="321">
      <c r="B321" s="336"/>
      <c r="C321" s="336"/>
      <c r="D321" s="336"/>
      <c r="E321" s="336"/>
      <c r="I321" s="827"/>
    </row>
    <row r="322">
      <c r="B322" s="336"/>
      <c r="C322" s="336"/>
      <c r="D322" s="336"/>
      <c r="E322" s="336"/>
      <c r="I322" s="827"/>
    </row>
    <row r="323">
      <c r="B323" s="336"/>
      <c r="C323" s="336"/>
      <c r="D323" s="336"/>
      <c r="E323" s="336"/>
      <c r="I323" s="827"/>
    </row>
    <row r="324">
      <c r="B324" s="336"/>
      <c r="C324" s="336"/>
      <c r="D324" s="336"/>
      <c r="E324" s="336"/>
      <c r="I324" s="827"/>
    </row>
    <row r="325">
      <c r="B325" s="336"/>
      <c r="C325" s="336"/>
      <c r="D325" s="336"/>
      <c r="E325" s="336"/>
      <c r="I325" s="827"/>
    </row>
    <row r="326">
      <c r="B326" s="336"/>
      <c r="C326" s="336"/>
      <c r="D326" s="336"/>
      <c r="E326" s="336"/>
      <c r="I326" s="827"/>
    </row>
    <row r="327">
      <c r="B327" s="336"/>
      <c r="C327" s="336"/>
      <c r="D327" s="336"/>
      <c r="E327" s="336"/>
      <c r="I327" s="827"/>
    </row>
    <row r="328">
      <c r="B328" s="336"/>
      <c r="C328" s="336"/>
      <c r="D328" s="336"/>
      <c r="E328" s="336"/>
      <c r="I328" s="827"/>
    </row>
    <row r="329">
      <c r="B329" s="336"/>
      <c r="C329" s="336"/>
      <c r="D329" s="336"/>
      <c r="E329" s="336"/>
      <c r="I329" s="827"/>
    </row>
    <row r="330">
      <c r="B330" s="336"/>
      <c r="C330" s="336"/>
      <c r="D330" s="336"/>
      <c r="E330" s="336"/>
      <c r="I330" s="827"/>
    </row>
    <row r="331">
      <c r="B331" s="336"/>
      <c r="C331" s="336"/>
      <c r="D331" s="336"/>
      <c r="E331" s="336"/>
      <c r="I331" s="827"/>
    </row>
    <row r="332">
      <c r="B332" s="336"/>
      <c r="C332" s="336"/>
      <c r="D332" s="336"/>
      <c r="E332" s="336"/>
      <c r="I332" s="827"/>
    </row>
    <row r="333">
      <c r="B333" s="336"/>
      <c r="C333" s="336"/>
      <c r="D333" s="336"/>
      <c r="E333" s="336"/>
      <c r="I333" s="827"/>
    </row>
    <row r="334">
      <c r="B334" s="336"/>
      <c r="C334" s="336"/>
      <c r="D334" s="336"/>
      <c r="E334" s="336"/>
      <c r="I334" s="827"/>
    </row>
    <row r="335">
      <c r="B335" s="336"/>
      <c r="C335" s="336"/>
      <c r="D335" s="336"/>
      <c r="E335" s="336"/>
      <c r="I335" s="827"/>
    </row>
    <row r="336">
      <c r="B336" s="336"/>
      <c r="C336" s="336"/>
      <c r="D336" s="336"/>
      <c r="E336" s="336"/>
      <c r="I336" s="827"/>
    </row>
    <row r="337">
      <c r="B337" s="336"/>
      <c r="C337" s="336"/>
      <c r="D337" s="336"/>
      <c r="E337" s="336"/>
      <c r="I337" s="827"/>
    </row>
    <row r="338">
      <c r="B338" s="336"/>
      <c r="C338" s="336"/>
      <c r="D338" s="336"/>
      <c r="E338" s="336"/>
      <c r="I338" s="827"/>
    </row>
    <row r="339">
      <c r="B339" s="336"/>
      <c r="C339" s="336"/>
      <c r="D339" s="336"/>
      <c r="E339" s="336"/>
      <c r="I339" s="827"/>
    </row>
    <row r="340">
      <c r="B340" s="336"/>
      <c r="C340" s="336"/>
      <c r="D340" s="336"/>
      <c r="E340" s="336"/>
      <c r="I340" s="827"/>
    </row>
    <row r="341">
      <c r="B341" s="336"/>
      <c r="C341" s="336"/>
      <c r="D341" s="336"/>
      <c r="E341" s="336"/>
      <c r="I341" s="827"/>
    </row>
    <row r="342">
      <c r="B342" s="336"/>
      <c r="C342" s="336"/>
      <c r="D342" s="336"/>
      <c r="E342" s="336"/>
      <c r="I342" s="827"/>
    </row>
    <row r="343">
      <c r="B343" s="336"/>
      <c r="C343" s="336"/>
      <c r="D343" s="336"/>
      <c r="E343" s="336"/>
      <c r="I343" s="827"/>
    </row>
    <row r="344">
      <c r="B344" s="336"/>
      <c r="C344" s="336"/>
      <c r="D344" s="336"/>
      <c r="E344" s="336"/>
      <c r="I344" s="827"/>
    </row>
    <row r="345">
      <c r="B345" s="336"/>
      <c r="C345" s="336"/>
      <c r="D345" s="336"/>
      <c r="E345" s="336"/>
      <c r="I345" s="827"/>
    </row>
    <row r="346">
      <c r="B346" s="336"/>
      <c r="C346" s="336"/>
      <c r="D346" s="336"/>
      <c r="E346" s="336"/>
      <c r="I346" s="827"/>
    </row>
    <row r="347">
      <c r="B347" s="336"/>
      <c r="C347" s="336"/>
      <c r="D347" s="336"/>
      <c r="E347" s="336"/>
      <c r="I347" s="827"/>
    </row>
    <row r="348">
      <c r="B348" s="336"/>
      <c r="C348" s="336"/>
      <c r="D348" s="336"/>
      <c r="E348" s="336"/>
      <c r="I348" s="827"/>
    </row>
    <row r="349">
      <c r="B349" s="336"/>
      <c r="C349" s="336"/>
      <c r="D349" s="336"/>
      <c r="E349" s="336"/>
      <c r="I349" s="827"/>
    </row>
    <row r="350">
      <c r="B350" s="336"/>
      <c r="C350" s="336"/>
      <c r="D350" s="336"/>
      <c r="E350" s="336"/>
      <c r="I350" s="827"/>
    </row>
    <row r="351">
      <c r="B351" s="336"/>
      <c r="C351" s="336"/>
      <c r="D351" s="336"/>
      <c r="E351" s="336"/>
      <c r="I351" s="827"/>
    </row>
    <row r="352">
      <c r="B352" s="336"/>
      <c r="C352" s="336"/>
      <c r="D352" s="336"/>
      <c r="E352" s="336"/>
      <c r="I352" s="827"/>
    </row>
    <row r="353">
      <c r="B353" s="336"/>
      <c r="C353" s="336"/>
      <c r="D353" s="336"/>
      <c r="E353" s="336"/>
      <c r="I353" s="827"/>
    </row>
    <row r="354">
      <c r="B354" s="336"/>
      <c r="C354" s="336"/>
      <c r="D354" s="336"/>
      <c r="E354" s="336"/>
      <c r="I354" s="827"/>
    </row>
    <row r="355">
      <c r="B355" s="336"/>
      <c r="C355" s="336"/>
      <c r="D355" s="336"/>
      <c r="E355" s="336"/>
      <c r="I355" s="827"/>
    </row>
    <row r="356">
      <c r="B356" s="336"/>
      <c r="C356" s="336"/>
      <c r="D356" s="336"/>
      <c r="E356" s="336"/>
      <c r="I356" s="827"/>
    </row>
    <row r="357">
      <c r="B357" s="336"/>
      <c r="C357" s="336"/>
      <c r="D357" s="336"/>
      <c r="E357" s="336"/>
      <c r="I357" s="827"/>
    </row>
    <row r="358">
      <c r="B358" s="336"/>
      <c r="C358" s="336"/>
      <c r="D358" s="336"/>
      <c r="E358" s="336"/>
      <c r="I358" s="827"/>
    </row>
    <row r="359">
      <c r="B359" s="336"/>
      <c r="C359" s="336"/>
      <c r="D359" s="336"/>
      <c r="E359" s="336"/>
      <c r="I359" s="827"/>
    </row>
    <row r="360">
      <c r="B360" s="336"/>
      <c r="C360" s="336"/>
      <c r="D360" s="336"/>
      <c r="E360" s="336"/>
      <c r="I360" s="827"/>
    </row>
    <row r="361">
      <c r="B361" s="336"/>
      <c r="C361" s="336"/>
      <c r="D361" s="336"/>
      <c r="E361" s="336"/>
      <c r="I361" s="827"/>
    </row>
    <row r="362">
      <c r="B362" s="336"/>
      <c r="C362" s="336"/>
      <c r="D362" s="336"/>
      <c r="E362" s="336"/>
      <c r="I362" s="827"/>
    </row>
    <row r="363">
      <c r="B363" s="336"/>
      <c r="C363" s="336"/>
      <c r="D363" s="336"/>
      <c r="E363" s="336"/>
      <c r="I363" s="827"/>
    </row>
    <row r="364">
      <c r="B364" s="336"/>
      <c r="C364" s="336"/>
      <c r="D364" s="336"/>
      <c r="E364" s="336"/>
      <c r="I364" s="827"/>
    </row>
    <row r="365">
      <c r="B365" s="336"/>
      <c r="C365" s="336"/>
      <c r="D365" s="336"/>
      <c r="E365" s="336"/>
      <c r="I365" s="827"/>
    </row>
    <row r="366">
      <c r="B366" s="336"/>
      <c r="C366" s="336"/>
      <c r="D366" s="336"/>
      <c r="E366" s="336"/>
      <c r="I366" s="827"/>
    </row>
    <row r="367">
      <c r="B367" s="336"/>
      <c r="C367" s="336"/>
      <c r="D367" s="336"/>
      <c r="E367" s="336"/>
      <c r="I367" s="827"/>
    </row>
    <row r="368">
      <c r="B368" s="336"/>
      <c r="C368" s="336"/>
      <c r="D368" s="336"/>
      <c r="E368" s="336"/>
      <c r="I368" s="827"/>
    </row>
    <row r="369">
      <c r="B369" s="336"/>
      <c r="C369" s="336"/>
      <c r="D369" s="336"/>
      <c r="E369" s="336"/>
      <c r="I369" s="827"/>
    </row>
    <row r="370">
      <c r="B370" s="336"/>
      <c r="C370" s="336"/>
      <c r="D370" s="336"/>
      <c r="E370" s="336"/>
      <c r="I370" s="827"/>
    </row>
    <row r="371">
      <c r="B371" s="336"/>
      <c r="C371" s="336"/>
      <c r="D371" s="336"/>
      <c r="E371" s="336"/>
      <c r="I371" s="827"/>
    </row>
    <row r="372">
      <c r="B372" s="336"/>
      <c r="C372" s="336"/>
      <c r="D372" s="336"/>
      <c r="E372" s="336"/>
      <c r="I372" s="827"/>
    </row>
    <row r="373">
      <c r="B373" s="336"/>
      <c r="C373" s="336"/>
      <c r="D373" s="336"/>
      <c r="E373" s="336"/>
      <c r="I373" s="827"/>
    </row>
    <row r="374">
      <c r="B374" s="336"/>
      <c r="C374" s="336"/>
      <c r="D374" s="336"/>
      <c r="E374" s="336"/>
      <c r="I374" s="827"/>
    </row>
    <row r="375">
      <c r="B375" s="336"/>
      <c r="C375" s="336"/>
      <c r="D375" s="336"/>
      <c r="E375" s="336"/>
      <c r="I375" s="827"/>
    </row>
    <row r="376">
      <c r="B376" s="336"/>
      <c r="C376" s="336"/>
      <c r="D376" s="336"/>
      <c r="E376" s="336"/>
      <c r="I376" s="827"/>
    </row>
    <row r="377">
      <c r="B377" s="336"/>
      <c r="C377" s="336"/>
      <c r="D377" s="336"/>
      <c r="E377" s="336"/>
      <c r="I377" s="827"/>
    </row>
    <row r="378">
      <c r="B378" s="336"/>
      <c r="C378" s="336"/>
      <c r="D378" s="336"/>
      <c r="E378" s="336"/>
      <c r="I378" s="827"/>
    </row>
    <row r="379">
      <c r="B379" s="336"/>
      <c r="C379" s="336"/>
      <c r="D379" s="336"/>
      <c r="E379" s="336"/>
      <c r="I379" s="827"/>
    </row>
    <row r="380">
      <c r="B380" s="336"/>
      <c r="C380" s="336"/>
      <c r="D380" s="336"/>
      <c r="E380" s="336"/>
      <c r="I380" s="827"/>
    </row>
    <row r="381">
      <c r="B381" s="336"/>
      <c r="C381" s="336"/>
      <c r="D381" s="336"/>
      <c r="E381" s="336"/>
      <c r="I381" s="827"/>
    </row>
    <row r="382">
      <c r="B382" s="336"/>
      <c r="C382" s="336"/>
      <c r="D382" s="336"/>
      <c r="E382" s="336"/>
      <c r="I382" s="827"/>
    </row>
    <row r="383">
      <c r="B383" s="336"/>
      <c r="C383" s="336"/>
      <c r="D383" s="336"/>
      <c r="E383" s="336"/>
      <c r="I383" s="827"/>
    </row>
    <row r="384">
      <c r="B384" s="336"/>
      <c r="C384" s="336"/>
      <c r="D384" s="336"/>
      <c r="E384" s="336"/>
      <c r="I384" s="827"/>
    </row>
    <row r="385">
      <c r="B385" s="336"/>
      <c r="C385" s="336"/>
      <c r="D385" s="336"/>
      <c r="E385" s="336"/>
      <c r="I385" s="827"/>
    </row>
    <row r="386">
      <c r="B386" s="336"/>
      <c r="C386" s="336"/>
      <c r="D386" s="336"/>
      <c r="E386" s="336"/>
      <c r="I386" s="827"/>
    </row>
    <row r="387">
      <c r="B387" s="336"/>
      <c r="C387" s="336"/>
      <c r="D387" s="336"/>
      <c r="E387" s="336"/>
      <c r="I387" s="827"/>
    </row>
    <row r="388">
      <c r="B388" s="336"/>
      <c r="C388" s="336"/>
      <c r="D388" s="336"/>
      <c r="E388" s="336"/>
      <c r="I388" s="827"/>
    </row>
    <row r="389">
      <c r="B389" s="336"/>
      <c r="C389" s="336"/>
      <c r="D389" s="336"/>
      <c r="E389" s="336"/>
      <c r="I389" s="827"/>
    </row>
    <row r="390">
      <c r="B390" s="336"/>
      <c r="C390" s="336"/>
      <c r="D390" s="336"/>
      <c r="E390" s="336"/>
      <c r="I390" s="827"/>
    </row>
    <row r="391">
      <c r="B391" s="336"/>
      <c r="C391" s="336"/>
      <c r="D391" s="336"/>
      <c r="E391" s="336"/>
      <c r="I391" s="827"/>
    </row>
    <row r="392">
      <c r="B392" s="336"/>
      <c r="C392" s="336"/>
      <c r="D392" s="336"/>
      <c r="E392" s="336"/>
      <c r="I392" s="827"/>
    </row>
    <row r="393">
      <c r="B393" s="336"/>
      <c r="C393" s="336"/>
      <c r="D393" s="336"/>
      <c r="E393" s="336"/>
      <c r="I393" s="827"/>
    </row>
    <row r="394">
      <c r="B394" s="336"/>
      <c r="C394" s="336"/>
      <c r="D394" s="336"/>
      <c r="E394" s="336"/>
      <c r="I394" s="827"/>
    </row>
    <row r="395">
      <c r="B395" s="336"/>
      <c r="C395" s="336"/>
      <c r="D395" s="336"/>
      <c r="E395" s="336"/>
      <c r="I395" s="827"/>
    </row>
    <row r="396">
      <c r="B396" s="336"/>
      <c r="C396" s="336"/>
      <c r="D396" s="336"/>
      <c r="E396" s="336"/>
      <c r="I396" s="827"/>
    </row>
    <row r="397">
      <c r="B397" s="336"/>
      <c r="C397" s="336"/>
      <c r="D397" s="336"/>
      <c r="E397" s="336"/>
      <c r="I397" s="827"/>
    </row>
    <row r="398">
      <c r="B398" s="336"/>
      <c r="C398" s="336"/>
      <c r="D398" s="336"/>
      <c r="E398" s="336"/>
      <c r="I398" s="827"/>
    </row>
    <row r="399">
      <c r="B399" s="336"/>
      <c r="C399" s="336"/>
      <c r="D399" s="336"/>
      <c r="E399" s="336"/>
      <c r="I399" s="827"/>
    </row>
    <row r="400">
      <c r="B400" s="336"/>
      <c r="C400" s="336"/>
      <c r="D400" s="336"/>
      <c r="E400" s="336"/>
      <c r="I400" s="827"/>
    </row>
    <row r="401">
      <c r="B401" s="336"/>
      <c r="C401" s="336"/>
      <c r="D401" s="336"/>
      <c r="E401" s="336"/>
      <c r="I401" s="827"/>
    </row>
    <row r="402">
      <c r="B402" s="336"/>
      <c r="C402" s="336"/>
      <c r="D402" s="336"/>
      <c r="E402" s="336"/>
      <c r="I402" s="827"/>
    </row>
    <row r="403">
      <c r="B403" s="336"/>
      <c r="C403" s="336"/>
      <c r="D403" s="336"/>
      <c r="E403" s="336"/>
      <c r="I403" s="827"/>
    </row>
    <row r="404">
      <c r="B404" s="336"/>
      <c r="C404" s="336"/>
      <c r="D404" s="336"/>
      <c r="E404" s="336"/>
      <c r="I404" s="827"/>
    </row>
    <row r="405">
      <c r="B405" s="336"/>
      <c r="C405" s="336"/>
      <c r="D405" s="336"/>
      <c r="E405" s="336"/>
      <c r="I405" s="827"/>
    </row>
    <row r="406">
      <c r="B406" s="336"/>
      <c r="C406" s="336"/>
      <c r="D406" s="336"/>
      <c r="E406" s="336"/>
      <c r="I406" s="827"/>
    </row>
    <row r="407">
      <c r="B407" s="336"/>
      <c r="C407" s="336"/>
      <c r="D407" s="336"/>
      <c r="E407" s="336"/>
      <c r="I407" s="827"/>
    </row>
    <row r="408">
      <c r="B408" s="336"/>
      <c r="C408" s="336"/>
      <c r="D408" s="336"/>
      <c r="E408" s="336"/>
      <c r="I408" s="827"/>
    </row>
    <row r="409">
      <c r="B409" s="336"/>
      <c r="C409" s="336"/>
      <c r="D409" s="336"/>
      <c r="E409" s="336"/>
      <c r="I409" s="827"/>
    </row>
    <row r="410">
      <c r="B410" s="336"/>
      <c r="C410" s="336"/>
      <c r="D410" s="336"/>
      <c r="E410" s="336"/>
      <c r="I410" s="827"/>
    </row>
    <row r="411">
      <c r="B411" s="336"/>
      <c r="C411" s="336"/>
      <c r="D411" s="336"/>
      <c r="E411" s="336"/>
      <c r="I411" s="827"/>
    </row>
    <row r="412">
      <c r="B412" s="336"/>
      <c r="C412" s="336"/>
      <c r="D412" s="336"/>
      <c r="E412" s="336"/>
      <c r="I412" s="827"/>
    </row>
    <row r="413">
      <c r="B413" s="336"/>
      <c r="C413" s="336"/>
      <c r="D413" s="336"/>
      <c r="E413" s="336"/>
      <c r="I413" s="827"/>
    </row>
    <row r="414">
      <c r="B414" s="336"/>
      <c r="C414" s="336"/>
      <c r="D414" s="336"/>
      <c r="E414" s="336"/>
      <c r="I414" s="827"/>
    </row>
    <row r="415">
      <c r="B415" s="336"/>
      <c r="C415" s="336"/>
      <c r="D415" s="336"/>
      <c r="E415" s="336"/>
      <c r="I415" s="827"/>
    </row>
    <row r="416">
      <c r="B416" s="336"/>
      <c r="C416" s="336"/>
      <c r="D416" s="336"/>
      <c r="E416" s="336"/>
      <c r="I416" s="827"/>
    </row>
    <row r="417">
      <c r="B417" s="336"/>
      <c r="C417" s="336"/>
      <c r="D417" s="336"/>
      <c r="E417" s="336"/>
      <c r="I417" s="827"/>
    </row>
    <row r="418">
      <c r="B418" s="336"/>
      <c r="C418" s="336"/>
      <c r="D418" s="336"/>
      <c r="E418" s="336"/>
      <c r="I418" s="827"/>
    </row>
    <row r="419">
      <c r="B419" s="336"/>
      <c r="C419" s="336"/>
      <c r="D419" s="336"/>
      <c r="E419" s="336"/>
      <c r="I419" s="827"/>
    </row>
    <row r="420">
      <c r="B420" s="336"/>
      <c r="C420" s="336"/>
      <c r="D420" s="336"/>
      <c r="E420" s="336"/>
      <c r="I420" s="827"/>
    </row>
    <row r="421">
      <c r="B421" s="336"/>
      <c r="C421" s="336"/>
      <c r="D421" s="336"/>
      <c r="E421" s="336"/>
      <c r="I421" s="827"/>
    </row>
    <row r="422">
      <c r="B422" s="336"/>
      <c r="C422" s="336"/>
      <c r="D422" s="336"/>
      <c r="E422" s="336"/>
      <c r="I422" s="827"/>
    </row>
    <row r="423">
      <c r="B423" s="336"/>
      <c r="C423" s="336"/>
      <c r="D423" s="336"/>
      <c r="E423" s="336"/>
      <c r="I423" s="827"/>
    </row>
    <row r="424">
      <c r="B424" s="336"/>
      <c r="C424" s="336"/>
      <c r="D424" s="336"/>
      <c r="E424" s="336"/>
      <c r="I424" s="827"/>
    </row>
    <row r="425">
      <c r="B425" s="336"/>
      <c r="C425" s="336"/>
      <c r="D425" s="336"/>
      <c r="E425" s="336"/>
      <c r="I425" s="827"/>
    </row>
    <row r="426">
      <c r="B426" s="336"/>
      <c r="C426" s="336"/>
      <c r="D426" s="336"/>
      <c r="E426" s="336"/>
      <c r="I426" s="827"/>
    </row>
    <row r="427">
      <c r="B427" s="336"/>
      <c r="C427" s="336"/>
      <c r="D427" s="336"/>
      <c r="E427" s="336"/>
      <c r="I427" s="827"/>
    </row>
    <row r="428">
      <c r="B428" s="336"/>
      <c r="C428" s="336"/>
      <c r="D428" s="336"/>
      <c r="E428" s="336"/>
      <c r="I428" s="827"/>
    </row>
    <row r="429">
      <c r="B429" s="336"/>
      <c r="C429" s="336"/>
      <c r="D429" s="336"/>
      <c r="E429" s="336"/>
      <c r="I429" s="827"/>
    </row>
    <row r="430">
      <c r="B430" s="336"/>
      <c r="C430" s="336"/>
      <c r="D430" s="336"/>
      <c r="E430" s="336"/>
      <c r="I430" s="827"/>
    </row>
    <row r="431">
      <c r="B431" s="336"/>
      <c r="C431" s="336"/>
      <c r="D431" s="336"/>
      <c r="E431" s="336"/>
      <c r="I431" s="827"/>
    </row>
    <row r="432">
      <c r="B432" s="336"/>
      <c r="C432" s="336"/>
      <c r="D432" s="336"/>
      <c r="E432" s="336"/>
      <c r="I432" s="827"/>
    </row>
    <row r="433">
      <c r="B433" s="336"/>
      <c r="C433" s="336"/>
      <c r="D433" s="336"/>
      <c r="E433" s="336"/>
      <c r="I433" s="827"/>
    </row>
    <row r="434">
      <c r="B434" s="336"/>
      <c r="C434" s="336"/>
      <c r="D434" s="336"/>
      <c r="E434" s="336"/>
      <c r="I434" s="827"/>
    </row>
    <row r="435">
      <c r="B435" s="336"/>
      <c r="C435" s="336"/>
      <c r="D435" s="336"/>
      <c r="E435" s="336"/>
      <c r="I435" s="827"/>
    </row>
    <row r="436">
      <c r="B436" s="336"/>
      <c r="C436" s="336"/>
      <c r="D436" s="336"/>
      <c r="E436" s="336"/>
      <c r="I436" s="827"/>
    </row>
    <row r="437">
      <c r="B437" s="336"/>
      <c r="C437" s="336"/>
      <c r="D437" s="336"/>
      <c r="E437" s="336"/>
      <c r="I437" s="827"/>
    </row>
    <row r="438">
      <c r="B438" s="336"/>
      <c r="C438" s="336"/>
      <c r="D438" s="336"/>
      <c r="E438" s="336"/>
      <c r="I438" s="827"/>
    </row>
    <row r="439">
      <c r="B439" s="336"/>
      <c r="C439" s="336"/>
      <c r="D439" s="336"/>
      <c r="E439" s="336"/>
      <c r="I439" s="827"/>
    </row>
    <row r="440">
      <c r="B440" s="336"/>
      <c r="C440" s="336"/>
      <c r="D440" s="336"/>
      <c r="E440" s="336"/>
      <c r="I440" s="827"/>
    </row>
    <row r="441">
      <c r="B441" s="336"/>
      <c r="C441" s="336"/>
      <c r="D441" s="336"/>
      <c r="E441" s="336"/>
      <c r="I441" s="827"/>
    </row>
    <row r="442">
      <c r="B442" s="336"/>
      <c r="C442" s="336"/>
      <c r="D442" s="336"/>
      <c r="E442" s="336"/>
      <c r="I442" s="827"/>
    </row>
    <row r="443">
      <c r="B443" s="336"/>
      <c r="C443" s="336"/>
      <c r="D443" s="336"/>
      <c r="E443" s="336"/>
      <c r="I443" s="827"/>
    </row>
    <row r="444">
      <c r="B444" s="336"/>
      <c r="C444" s="336"/>
      <c r="D444" s="336"/>
      <c r="E444" s="336"/>
      <c r="I444" s="827"/>
    </row>
    <row r="445">
      <c r="B445" s="336"/>
      <c r="C445" s="336"/>
      <c r="D445" s="336"/>
      <c r="E445" s="336"/>
      <c r="I445" s="827"/>
    </row>
    <row r="446">
      <c r="B446" s="336"/>
      <c r="C446" s="336"/>
      <c r="D446" s="336"/>
      <c r="E446" s="336"/>
      <c r="I446" s="827"/>
    </row>
    <row r="447">
      <c r="B447" s="336"/>
      <c r="C447" s="336"/>
      <c r="D447" s="336"/>
      <c r="E447" s="336"/>
      <c r="I447" s="827"/>
    </row>
    <row r="448">
      <c r="B448" s="336"/>
      <c r="C448" s="336"/>
      <c r="D448" s="336"/>
      <c r="E448" s="336"/>
      <c r="I448" s="827"/>
    </row>
    <row r="449">
      <c r="B449" s="336"/>
      <c r="C449" s="336"/>
      <c r="D449" s="336"/>
      <c r="E449" s="336"/>
      <c r="I449" s="827"/>
    </row>
    <row r="450">
      <c r="B450" s="336"/>
      <c r="C450" s="336"/>
      <c r="D450" s="336"/>
      <c r="E450" s="336"/>
      <c r="I450" s="827"/>
    </row>
    <row r="451">
      <c r="B451" s="336"/>
      <c r="C451" s="336"/>
      <c r="D451" s="336"/>
      <c r="E451" s="336"/>
      <c r="I451" s="827"/>
    </row>
    <row r="452">
      <c r="B452" s="336"/>
      <c r="C452" s="336"/>
      <c r="D452" s="336"/>
      <c r="E452" s="336"/>
      <c r="I452" s="827"/>
    </row>
    <row r="453">
      <c r="B453" s="336"/>
      <c r="C453" s="336"/>
      <c r="D453" s="336"/>
      <c r="E453" s="336"/>
      <c r="I453" s="827"/>
    </row>
    <row r="454">
      <c r="B454" s="336"/>
      <c r="C454" s="336"/>
      <c r="D454" s="336"/>
      <c r="E454" s="336"/>
      <c r="I454" s="827"/>
    </row>
    <row r="455">
      <c r="B455" s="336"/>
      <c r="C455" s="336"/>
      <c r="D455" s="336"/>
      <c r="E455" s="336"/>
      <c r="I455" s="827"/>
    </row>
    <row r="456">
      <c r="B456" s="336"/>
      <c r="C456" s="336"/>
      <c r="D456" s="336"/>
      <c r="E456" s="336"/>
      <c r="I456" s="827"/>
    </row>
    <row r="457">
      <c r="B457" s="336"/>
      <c r="C457" s="336"/>
      <c r="D457" s="336"/>
      <c r="E457" s="336"/>
      <c r="I457" s="827"/>
    </row>
    <row r="458">
      <c r="B458" s="336"/>
      <c r="C458" s="336"/>
      <c r="D458" s="336"/>
      <c r="E458" s="336"/>
      <c r="I458" s="827"/>
    </row>
    <row r="459">
      <c r="B459" s="336"/>
      <c r="C459" s="336"/>
      <c r="D459" s="336"/>
      <c r="E459" s="336"/>
      <c r="I459" s="827"/>
    </row>
    <row r="460">
      <c r="B460" s="336"/>
      <c r="C460" s="336"/>
      <c r="D460" s="336"/>
      <c r="E460" s="336"/>
      <c r="I460" s="827"/>
    </row>
    <row r="461">
      <c r="B461" s="336"/>
      <c r="C461" s="336"/>
      <c r="D461" s="336"/>
      <c r="E461" s="336"/>
      <c r="I461" s="827"/>
    </row>
    <row r="462">
      <c r="B462" s="336"/>
      <c r="C462" s="336"/>
      <c r="D462" s="336"/>
      <c r="E462" s="336"/>
      <c r="I462" s="827"/>
    </row>
    <row r="463">
      <c r="B463" s="336"/>
      <c r="C463" s="336"/>
      <c r="D463" s="336"/>
      <c r="E463" s="336"/>
      <c r="I463" s="827"/>
    </row>
    <row r="464">
      <c r="B464" s="336"/>
      <c r="C464" s="336"/>
      <c r="D464" s="336"/>
      <c r="E464" s="336"/>
      <c r="I464" s="827"/>
    </row>
    <row r="465">
      <c r="B465" s="336"/>
      <c r="C465" s="336"/>
      <c r="D465" s="336"/>
      <c r="E465" s="336"/>
      <c r="I465" s="827"/>
    </row>
    <row r="466">
      <c r="B466" s="336"/>
      <c r="C466" s="336"/>
      <c r="D466" s="336"/>
      <c r="E466" s="336"/>
      <c r="I466" s="827"/>
    </row>
    <row r="467">
      <c r="B467" s="336"/>
      <c r="C467" s="336"/>
      <c r="D467" s="336"/>
      <c r="E467" s="336"/>
      <c r="I467" s="827"/>
    </row>
    <row r="468">
      <c r="B468" s="336"/>
      <c r="C468" s="336"/>
      <c r="D468" s="336"/>
      <c r="E468" s="336"/>
      <c r="I468" s="827"/>
    </row>
    <row r="469">
      <c r="B469" s="336"/>
      <c r="C469" s="336"/>
      <c r="D469" s="336"/>
      <c r="E469" s="336"/>
      <c r="I469" s="827"/>
    </row>
    <row r="470">
      <c r="B470" s="336"/>
      <c r="C470" s="336"/>
      <c r="D470" s="336"/>
      <c r="E470" s="336"/>
      <c r="I470" s="827"/>
    </row>
    <row r="471">
      <c r="B471" s="336"/>
      <c r="C471" s="336"/>
      <c r="D471" s="336"/>
      <c r="E471" s="336"/>
      <c r="I471" s="827"/>
    </row>
    <row r="472">
      <c r="B472" s="336"/>
      <c r="C472" s="336"/>
      <c r="D472" s="336"/>
      <c r="E472" s="336"/>
      <c r="I472" s="827"/>
    </row>
    <row r="473">
      <c r="B473" s="336"/>
      <c r="C473" s="336"/>
      <c r="D473" s="336"/>
      <c r="E473" s="336"/>
      <c r="I473" s="827"/>
    </row>
    <row r="474">
      <c r="B474" s="336"/>
      <c r="C474" s="336"/>
      <c r="D474" s="336"/>
      <c r="E474" s="336"/>
      <c r="I474" s="827"/>
    </row>
    <row r="475">
      <c r="B475" s="336"/>
      <c r="C475" s="336"/>
      <c r="D475" s="336"/>
      <c r="E475" s="336"/>
      <c r="I475" s="827"/>
    </row>
    <row r="476">
      <c r="B476" s="336"/>
      <c r="C476" s="336"/>
      <c r="D476" s="336"/>
      <c r="E476" s="336"/>
      <c r="I476" s="827"/>
    </row>
    <row r="477">
      <c r="B477" s="336"/>
      <c r="C477" s="336"/>
      <c r="D477" s="336"/>
      <c r="E477" s="336"/>
      <c r="I477" s="827"/>
    </row>
    <row r="478">
      <c r="B478" s="336"/>
      <c r="C478" s="336"/>
      <c r="D478" s="336"/>
      <c r="E478" s="336"/>
      <c r="I478" s="827"/>
    </row>
    <row r="479">
      <c r="B479" s="336"/>
      <c r="C479" s="336"/>
      <c r="D479" s="336"/>
      <c r="E479" s="336"/>
      <c r="I479" s="827"/>
    </row>
    <row r="480">
      <c r="B480" s="336"/>
      <c r="C480" s="336"/>
      <c r="D480" s="336"/>
      <c r="E480" s="336"/>
      <c r="I480" s="827"/>
    </row>
    <row r="481">
      <c r="B481" s="336"/>
      <c r="C481" s="336"/>
      <c r="D481" s="336"/>
      <c r="E481" s="336"/>
      <c r="I481" s="827"/>
    </row>
    <row r="482">
      <c r="B482" s="336"/>
      <c r="C482" s="336"/>
      <c r="D482" s="336"/>
      <c r="E482" s="336"/>
      <c r="I482" s="827"/>
    </row>
    <row r="483">
      <c r="B483" s="336"/>
      <c r="C483" s="336"/>
      <c r="D483" s="336"/>
      <c r="E483" s="336"/>
      <c r="I483" s="827"/>
    </row>
    <row r="484">
      <c r="B484" s="336"/>
      <c r="C484" s="336"/>
      <c r="D484" s="336"/>
      <c r="E484" s="336"/>
      <c r="I484" s="827"/>
    </row>
    <row r="485">
      <c r="B485" s="336"/>
      <c r="C485" s="336"/>
      <c r="D485" s="336"/>
      <c r="E485" s="336"/>
      <c r="I485" s="827"/>
    </row>
    <row r="486">
      <c r="B486" s="336"/>
      <c r="C486" s="336"/>
      <c r="D486" s="336"/>
      <c r="E486" s="336"/>
      <c r="I486" s="827"/>
    </row>
    <row r="487">
      <c r="B487" s="336"/>
      <c r="C487" s="336"/>
      <c r="D487" s="336"/>
      <c r="E487" s="336"/>
      <c r="I487" s="827"/>
    </row>
    <row r="488">
      <c r="B488" s="336"/>
      <c r="C488" s="336"/>
      <c r="D488" s="336"/>
      <c r="E488" s="336"/>
      <c r="I488" s="827"/>
    </row>
    <row r="489">
      <c r="B489" s="336"/>
      <c r="C489" s="336"/>
      <c r="D489" s="336"/>
      <c r="E489" s="336"/>
      <c r="I489" s="827"/>
    </row>
    <row r="490">
      <c r="B490" s="336"/>
      <c r="C490" s="336"/>
      <c r="D490" s="336"/>
      <c r="E490" s="336"/>
      <c r="I490" s="827"/>
    </row>
    <row r="491">
      <c r="B491" s="336"/>
      <c r="C491" s="336"/>
      <c r="D491" s="336"/>
      <c r="E491" s="336"/>
      <c r="I491" s="827"/>
    </row>
    <row r="492">
      <c r="B492" s="336"/>
      <c r="C492" s="336"/>
      <c r="D492" s="336"/>
      <c r="E492" s="336"/>
      <c r="I492" s="827"/>
    </row>
    <row r="493">
      <c r="B493" s="336"/>
      <c r="C493" s="336"/>
      <c r="D493" s="336"/>
      <c r="E493" s="336"/>
      <c r="I493" s="827"/>
    </row>
    <row r="494">
      <c r="B494" s="336"/>
      <c r="C494" s="336"/>
      <c r="D494" s="336"/>
      <c r="E494" s="336"/>
      <c r="I494" s="827"/>
    </row>
    <row r="495">
      <c r="B495" s="336"/>
      <c r="C495" s="336"/>
      <c r="D495" s="336"/>
      <c r="E495" s="336"/>
      <c r="I495" s="827"/>
    </row>
    <row r="496">
      <c r="B496" s="336"/>
      <c r="C496" s="336"/>
      <c r="D496" s="336"/>
      <c r="E496" s="336"/>
      <c r="I496" s="827"/>
    </row>
    <row r="497">
      <c r="B497" s="336"/>
      <c r="C497" s="336"/>
      <c r="D497" s="336"/>
      <c r="E497" s="336"/>
      <c r="I497" s="827"/>
    </row>
    <row r="498">
      <c r="B498" s="336"/>
      <c r="C498" s="336"/>
      <c r="D498" s="336"/>
      <c r="E498" s="336"/>
      <c r="I498" s="827"/>
    </row>
    <row r="499">
      <c r="B499" s="336"/>
      <c r="C499" s="336"/>
      <c r="D499" s="336"/>
      <c r="E499" s="336"/>
      <c r="I499" s="827"/>
    </row>
    <row r="500">
      <c r="B500" s="336"/>
      <c r="C500" s="336"/>
      <c r="D500" s="336"/>
      <c r="E500" s="336"/>
      <c r="I500" s="827"/>
    </row>
    <row r="501">
      <c r="B501" s="336"/>
      <c r="C501" s="336"/>
      <c r="D501" s="336"/>
      <c r="E501" s="336"/>
      <c r="I501" s="827"/>
    </row>
    <row r="502">
      <c r="B502" s="336"/>
      <c r="C502" s="336"/>
      <c r="D502" s="336"/>
      <c r="E502" s="336"/>
      <c r="I502" s="827"/>
    </row>
    <row r="503">
      <c r="B503" s="336"/>
      <c r="C503" s="336"/>
      <c r="D503" s="336"/>
      <c r="E503" s="336"/>
      <c r="I503" s="827"/>
    </row>
    <row r="504">
      <c r="B504" s="336"/>
      <c r="C504" s="336"/>
      <c r="D504" s="336"/>
      <c r="E504" s="336"/>
      <c r="I504" s="827"/>
    </row>
    <row r="505">
      <c r="B505" s="336"/>
      <c r="C505" s="336"/>
      <c r="D505" s="336"/>
      <c r="E505" s="336"/>
      <c r="I505" s="827"/>
    </row>
    <row r="506">
      <c r="B506" s="336"/>
      <c r="C506" s="336"/>
      <c r="D506" s="336"/>
      <c r="E506" s="336"/>
      <c r="I506" s="827"/>
    </row>
    <row r="507">
      <c r="B507" s="336"/>
      <c r="C507" s="336"/>
      <c r="D507" s="336"/>
      <c r="E507" s="336"/>
      <c r="I507" s="827"/>
    </row>
    <row r="508">
      <c r="B508" s="336"/>
      <c r="C508" s="336"/>
      <c r="D508" s="336"/>
      <c r="E508" s="336"/>
      <c r="I508" s="827"/>
    </row>
    <row r="509">
      <c r="B509" s="336"/>
      <c r="C509" s="336"/>
      <c r="D509" s="336"/>
      <c r="E509" s="336"/>
      <c r="I509" s="827"/>
    </row>
    <row r="510">
      <c r="B510" s="336"/>
      <c r="C510" s="336"/>
      <c r="D510" s="336"/>
      <c r="E510" s="336"/>
      <c r="I510" s="827"/>
    </row>
    <row r="511">
      <c r="B511" s="336"/>
      <c r="C511" s="336"/>
      <c r="D511" s="336"/>
      <c r="E511" s="336"/>
      <c r="I511" s="827"/>
    </row>
    <row r="512">
      <c r="B512" s="336"/>
      <c r="C512" s="336"/>
      <c r="D512" s="336"/>
      <c r="E512" s="336"/>
      <c r="I512" s="827"/>
    </row>
    <row r="513">
      <c r="B513" s="336"/>
      <c r="C513" s="336"/>
      <c r="D513" s="336"/>
      <c r="E513" s="336"/>
      <c r="I513" s="827"/>
    </row>
    <row r="514">
      <c r="B514" s="336"/>
      <c r="C514" s="336"/>
      <c r="D514" s="336"/>
      <c r="E514" s="336"/>
      <c r="I514" s="827"/>
    </row>
    <row r="515">
      <c r="B515" s="336"/>
      <c r="C515" s="336"/>
      <c r="D515" s="336"/>
      <c r="E515" s="336"/>
      <c r="I515" s="827"/>
    </row>
    <row r="516">
      <c r="B516" s="336"/>
      <c r="C516" s="336"/>
      <c r="D516" s="336"/>
      <c r="E516" s="336"/>
      <c r="I516" s="827"/>
    </row>
    <row r="517">
      <c r="B517" s="336"/>
      <c r="C517" s="336"/>
      <c r="D517" s="336"/>
      <c r="E517" s="336"/>
      <c r="I517" s="827"/>
    </row>
    <row r="518">
      <c r="B518" s="336"/>
      <c r="C518" s="336"/>
      <c r="D518" s="336"/>
      <c r="E518" s="336"/>
      <c r="I518" s="827"/>
    </row>
    <row r="519">
      <c r="B519" s="336"/>
      <c r="C519" s="336"/>
      <c r="D519" s="336"/>
      <c r="E519" s="336"/>
      <c r="I519" s="827"/>
    </row>
    <row r="520">
      <c r="B520" s="336"/>
      <c r="C520" s="336"/>
      <c r="D520" s="336"/>
      <c r="E520" s="336"/>
      <c r="I520" s="827"/>
    </row>
    <row r="521">
      <c r="B521" s="336"/>
      <c r="C521" s="336"/>
      <c r="D521" s="336"/>
      <c r="E521" s="336"/>
      <c r="I521" s="827"/>
    </row>
    <row r="522">
      <c r="B522" s="336"/>
      <c r="C522" s="336"/>
      <c r="D522" s="336"/>
      <c r="E522" s="336"/>
      <c r="I522" s="827"/>
    </row>
    <row r="523">
      <c r="B523" s="336"/>
      <c r="C523" s="336"/>
      <c r="D523" s="336"/>
      <c r="E523" s="336"/>
      <c r="I523" s="827"/>
    </row>
    <row r="524">
      <c r="B524" s="336"/>
      <c r="C524" s="336"/>
      <c r="D524" s="336"/>
      <c r="E524" s="336"/>
      <c r="I524" s="827"/>
    </row>
    <row r="525">
      <c r="B525" s="336"/>
      <c r="C525" s="336"/>
      <c r="D525" s="336"/>
      <c r="E525" s="336"/>
      <c r="I525" s="827"/>
    </row>
    <row r="526">
      <c r="B526" s="336"/>
      <c r="C526" s="336"/>
      <c r="D526" s="336"/>
      <c r="E526" s="336"/>
      <c r="I526" s="827"/>
    </row>
    <row r="527">
      <c r="B527" s="336"/>
      <c r="C527" s="336"/>
      <c r="D527" s="336"/>
      <c r="E527" s="336"/>
      <c r="I527" s="827"/>
    </row>
    <row r="528">
      <c r="B528" s="336"/>
      <c r="C528" s="336"/>
      <c r="D528" s="336"/>
      <c r="E528" s="336"/>
      <c r="I528" s="827"/>
    </row>
    <row r="529">
      <c r="B529" s="336"/>
      <c r="C529" s="336"/>
      <c r="D529" s="336"/>
      <c r="E529" s="336"/>
      <c r="I529" s="827"/>
    </row>
    <row r="530">
      <c r="B530" s="336"/>
      <c r="C530" s="336"/>
      <c r="D530" s="336"/>
      <c r="E530" s="336"/>
      <c r="I530" s="827"/>
    </row>
    <row r="531">
      <c r="B531" s="336"/>
      <c r="C531" s="336"/>
      <c r="D531" s="336"/>
      <c r="E531" s="336"/>
      <c r="I531" s="827"/>
    </row>
    <row r="532">
      <c r="B532" s="336"/>
      <c r="C532" s="336"/>
      <c r="D532" s="336"/>
      <c r="E532" s="336"/>
      <c r="I532" s="827"/>
    </row>
    <row r="533">
      <c r="B533" s="336"/>
      <c r="C533" s="336"/>
      <c r="D533" s="336"/>
      <c r="E533" s="336"/>
      <c r="I533" s="827"/>
    </row>
    <row r="534">
      <c r="B534" s="336"/>
      <c r="C534" s="336"/>
      <c r="D534" s="336"/>
      <c r="E534" s="336"/>
      <c r="I534" s="827"/>
    </row>
    <row r="535">
      <c r="B535" s="336"/>
      <c r="C535" s="336"/>
      <c r="D535" s="336"/>
      <c r="E535" s="336"/>
      <c r="I535" s="827"/>
    </row>
    <row r="536">
      <c r="B536" s="336"/>
      <c r="C536" s="336"/>
      <c r="D536" s="336"/>
      <c r="E536" s="336"/>
      <c r="I536" s="827"/>
    </row>
    <row r="537">
      <c r="B537" s="336"/>
      <c r="C537" s="336"/>
      <c r="D537" s="336"/>
      <c r="E537" s="336"/>
      <c r="I537" s="827"/>
    </row>
    <row r="538">
      <c r="B538" s="336"/>
      <c r="C538" s="336"/>
      <c r="D538" s="336"/>
      <c r="E538" s="336"/>
      <c r="I538" s="827"/>
    </row>
    <row r="539">
      <c r="B539" s="336"/>
      <c r="C539" s="336"/>
      <c r="D539" s="336"/>
      <c r="E539" s="336"/>
      <c r="I539" s="827"/>
    </row>
    <row r="540">
      <c r="B540" s="336"/>
      <c r="C540" s="336"/>
      <c r="D540" s="336"/>
      <c r="E540" s="336"/>
      <c r="I540" s="827"/>
    </row>
    <row r="541">
      <c r="B541" s="336"/>
      <c r="C541" s="336"/>
      <c r="D541" s="336"/>
      <c r="E541" s="336"/>
      <c r="I541" s="827"/>
    </row>
    <row r="542">
      <c r="B542" s="336"/>
      <c r="C542" s="336"/>
      <c r="D542" s="336"/>
      <c r="E542" s="336"/>
      <c r="I542" s="827"/>
    </row>
    <row r="543">
      <c r="B543" s="336"/>
      <c r="C543" s="336"/>
      <c r="D543" s="336"/>
      <c r="E543" s="336"/>
      <c r="I543" s="827"/>
    </row>
    <row r="544">
      <c r="B544" s="336"/>
      <c r="C544" s="336"/>
      <c r="D544" s="336"/>
      <c r="E544" s="336"/>
      <c r="I544" s="827"/>
    </row>
    <row r="545">
      <c r="B545" s="336"/>
      <c r="C545" s="336"/>
      <c r="D545" s="336"/>
      <c r="E545" s="336"/>
      <c r="I545" s="827"/>
    </row>
    <row r="546">
      <c r="B546" s="336"/>
      <c r="C546" s="336"/>
      <c r="D546" s="336"/>
      <c r="E546" s="336"/>
      <c r="I546" s="827"/>
    </row>
    <row r="547">
      <c r="B547" s="336"/>
      <c r="C547" s="336"/>
      <c r="D547" s="336"/>
      <c r="E547" s="336"/>
      <c r="I547" s="827"/>
    </row>
    <row r="548">
      <c r="B548" s="336"/>
      <c r="C548" s="336"/>
      <c r="D548" s="336"/>
      <c r="E548" s="336"/>
      <c r="I548" s="827"/>
    </row>
    <row r="549">
      <c r="B549" s="336"/>
      <c r="C549" s="336"/>
      <c r="D549" s="336"/>
      <c r="E549" s="336"/>
      <c r="I549" s="827"/>
    </row>
    <row r="550">
      <c r="B550" s="336"/>
      <c r="C550" s="336"/>
      <c r="D550" s="336"/>
      <c r="E550" s="336"/>
      <c r="I550" s="827"/>
    </row>
    <row r="551">
      <c r="B551" s="336"/>
      <c r="C551" s="336"/>
      <c r="D551" s="336"/>
      <c r="E551" s="336"/>
      <c r="I551" s="827"/>
    </row>
    <row r="552">
      <c r="B552" s="336"/>
      <c r="C552" s="336"/>
      <c r="D552" s="336"/>
      <c r="E552" s="336"/>
      <c r="I552" s="827"/>
    </row>
    <row r="553">
      <c r="B553" s="336"/>
      <c r="C553" s="336"/>
      <c r="D553" s="336"/>
      <c r="E553" s="336"/>
      <c r="I553" s="827"/>
    </row>
    <row r="554">
      <c r="B554" s="336"/>
      <c r="C554" s="336"/>
      <c r="D554" s="336"/>
      <c r="E554" s="336"/>
      <c r="I554" s="827"/>
    </row>
    <row r="555">
      <c r="B555" s="336"/>
      <c r="C555" s="336"/>
      <c r="D555" s="336"/>
      <c r="E555" s="336"/>
      <c r="I555" s="827"/>
    </row>
    <row r="556">
      <c r="B556" s="336"/>
      <c r="C556" s="336"/>
      <c r="D556" s="336"/>
      <c r="E556" s="336"/>
      <c r="I556" s="827"/>
    </row>
    <row r="557">
      <c r="B557" s="336"/>
      <c r="C557" s="336"/>
      <c r="D557" s="336"/>
      <c r="E557" s="336"/>
      <c r="I557" s="827"/>
    </row>
    <row r="558">
      <c r="B558" s="336"/>
      <c r="C558" s="336"/>
      <c r="D558" s="336"/>
      <c r="E558" s="336"/>
      <c r="I558" s="827"/>
    </row>
    <row r="559">
      <c r="B559" s="336"/>
      <c r="C559" s="336"/>
      <c r="D559" s="336"/>
      <c r="E559" s="336"/>
      <c r="I559" s="827"/>
    </row>
    <row r="560">
      <c r="B560" s="336"/>
      <c r="C560" s="336"/>
      <c r="D560" s="336"/>
      <c r="E560" s="336"/>
      <c r="I560" s="827"/>
    </row>
    <row r="561">
      <c r="B561" s="336"/>
      <c r="C561" s="336"/>
      <c r="D561" s="336"/>
      <c r="E561" s="336"/>
      <c r="I561" s="827"/>
    </row>
    <row r="562">
      <c r="B562" s="336"/>
      <c r="C562" s="336"/>
      <c r="D562" s="336"/>
      <c r="E562" s="336"/>
      <c r="I562" s="827"/>
    </row>
    <row r="563">
      <c r="B563" s="336"/>
      <c r="C563" s="336"/>
      <c r="D563" s="336"/>
      <c r="E563" s="336"/>
      <c r="I563" s="827"/>
    </row>
    <row r="564">
      <c r="B564" s="336"/>
      <c r="C564" s="336"/>
      <c r="D564" s="336"/>
      <c r="E564" s="336"/>
      <c r="I564" s="827"/>
    </row>
    <row r="565">
      <c r="B565" s="336"/>
      <c r="C565" s="336"/>
      <c r="D565" s="336"/>
      <c r="E565" s="336"/>
      <c r="I565" s="827"/>
    </row>
    <row r="566">
      <c r="B566" s="336"/>
      <c r="C566" s="336"/>
      <c r="D566" s="336"/>
      <c r="E566" s="336"/>
      <c r="I566" s="827"/>
    </row>
    <row r="567">
      <c r="B567" s="336"/>
      <c r="C567" s="336"/>
      <c r="D567" s="336"/>
      <c r="E567" s="336"/>
      <c r="I567" s="827"/>
    </row>
    <row r="568">
      <c r="B568" s="336"/>
      <c r="C568" s="336"/>
      <c r="D568" s="336"/>
      <c r="E568" s="336"/>
      <c r="I568" s="827"/>
    </row>
    <row r="569">
      <c r="B569" s="336"/>
      <c r="C569" s="336"/>
      <c r="D569" s="336"/>
      <c r="E569" s="336"/>
      <c r="I569" s="827"/>
    </row>
    <row r="570">
      <c r="B570" s="336"/>
      <c r="C570" s="336"/>
      <c r="D570" s="336"/>
      <c r="E570" s="336"/>
      <c r="I570" s="827"/>
    </row>
    <row r="571">
      <c r="B571" s="336"/>
      <c r="C571" s="336"/>
      <c r="D571" s="336"/>
      <c r="E571" s="336"/>
      <c r="I571" s="827"/>
    </row>
    <row r="572">
      <c r="B572" s="336"/>
      <c r="C572" s="336"/>
      <c r="D572" s="336"/>
      <c r="E572" s="336"/>
      <c r="I572" s="827"/>
    </row>
    <row r="573">
      <c r="B573" s="336"/>
      <c r="C573" s="336"/>
      <c r="D573" s="336"/>
      <c r="E573" s="336"/>
      <c r="I573" s="827"/>
    </row>
    <row r="574">
      <c r="B574" s="336"/>
      <c r="C574" s="336"/>
      <c r="D574" s="336"/>
      <c r="E574" s="336"/>
      <c r="I574" s="827"/>
    </row>
    <row r="575">
      <c r="B575" s="336"/>
      <c r="C575" s="336"/>
      <c r="D575" s="336"/>
      <c r="E575" s="336"/>
      <c r="I575" s="827"/>
    </row>
    <row r="576">
      <c r="B576" s="336"/>
      <c r="C576" s="336"/>
      <c r="D576" s="336"/>
      <c r="E576" s="336"/>
      <c r="I576" s="827"/>
    </row>
    <row r="577">
      <c r="B577" s="336"/>
      <c r="C577" s="336"/>
      <c r="D577" s="336"/>
      <c r="E577" s="336"/>
      <c r="I577" s="827"/>
    </row>
    <row r="578">
      <c r="B578" s="336"/>
      <c r="C578" s="336"/>
      <c r="D578" s="336"/>
      <c r="E578" s="336"/>
      <c r="I578" s="827"/>
    </row>
    <row r="579">
      <c r="B579" s="336"/>
      <c r="C579" s="336"/>
      <c r="D579" s="336"/>
      <c r="E579" s="336"/>
      <c r="I579" s="827"/>
    </row>
    <row r="580">
      <c r="B580" s="336"/>
      <c r="C580" s="336"/>
      <c r="D580" s="336"/>
      <c r="E580" s="336"/>
      <c r="I580" s="827"/>
    </row>
    <row r="581">
      <c r="B581" s="336"/>
      <c r="C581" s="336"/>
      <c r="D581" s="336"/>
      <c r="E581" s="336"/>
      <c r="I581" s="827"/>
    </row>
    <row r="582">
      <c r="B582" s="336"/>
      <c r="C582" s="336"/>
      <c r="D582" s="336"/>
      <c r="E582" s="336"/>
      <c r="I582" s="827"/>
    </row>
    <row r="583">
      <c r="B583" s="336"/>
      <c r="C583" s="336"/>
      <c r="D583" s="336"/>
      <c r="E583" s="336"/>
      <c r="I583" s="827"/>
    </row>
    <row r="584">
      <c r="B584" s="336"/>
      <c r="C584" s="336"/>
      <c r="D584" s="336"/>
      <c r="E584" s="336"/>
      <c r="I584" s="827"/>
    </row>
    <row r="585">
      <c r="B585" s="336"/>
      <c r="C585" s="336"/>
      <c r="D585" s="336"/>
      <c r="E585" s="336"/>
      <c r="I585" s="827"/>
    </row>
    <row r="586">
      <c r="B586" s="336"/>
      <c r="C586" s="336"/>
      <c r="D586" s="336"/>
      <c r="E586" s="336"/>
      <c r="I586" s="827"/>
    </row>
    <row r="587">
      <c r="B587" s="336"/>
      <c r="C587" s="336"/>
      <c r="D587" s="336"/>
      <c r="E587" s="336"/>
      <c r="I587" s="827"/>
    </row>
    <row r="588">
      <c r="B588" s="336"/>
      <c r="C588" s="336"/>
      <c r="D588" s="336"/>
      <c r="E588" s="336"/>
      <c r="I588" s="827"/>
    </row>
    <row r="589">
      <c r="B589" s="336"/>
      <c r="C589" s="336"/>
      <c r="D589" s="336"/>
      <c r="E589" s="336"/>
      <c r="I589" s="827"/>
    </row>
    <row r="590">
      <c r="B590" s="336"/>
      <c r="C590" s="336"/>
      <c r="D590" s="336"/>
      <c r="E590" s="336"/>
      <c r="I590" s="827"/>
    </row>
    <row r="591">
      <c r="B591" s="336"/>
      <c r="C591" s="336"/>
      <c r="D591" s="336"/>
      <c r="E591" s="336"/>
      <c r="I591" s="827"/>
    </row>
    <row r="592">
      <c r="B592" s="336"/>
      <c r="C592" s="336"/>
      <c r="D592" s="336"/>
      <c r="E592" s="336"/>
      <c r="I592" s="827"/>
    </row>
    <row r="593">
      <c r="B593" s="336"/>
      <c r="C593" s="336"/>
      <c r="D593" s="336"/>
      <c r="E593" s="336"/>
      <c r="I593" s="827"/>
    </row>
    <row r="594">
      <c r="B594" s="336"/>
      <c r="C594" s="336"/>
      <c r="D594" s="336"/>
      <c r="E594" s="336"/>
      <c r="I594" s="827"/>
    </row>
    <row r="595">
      <c r="B595" s="336"/>
      <c r="C595" s="336"/>
      <c r="D595" s="336"/>
      <c r="E595" s="336"/>
      <c r="I595" s="827"/>
    </row>
    <row r="596">
      <c r="B596" s="336"/>
      <c r="C596" s="336"/>
      <c r="D596" s="336"/>
      <c r="E596" s="336"/>
      <c r="I596" s="827"/>
    </row>
    <row r="597">
      <c r="B597" s="336"/>
      <c r="C597" s="336"/>
      <c r="D597" s="336"/>
      <c r="E597" s="336"/>
      <c r="I597" s="827"/>
    </row>
    <row r="598">
      <c r="B598" s="336"/>
      <c r="C598" s="336"/>
      <c r="D598" s="336"/>
      <c r="E598" s="336"/>
      <c r="I598" s="827"/>
    </row>
    <row r="599">
      <c r="B599" s="336"/>
      <c r="C599" s="336"/>
      <c r="D599" s="336"/>
      <c r="E599" s="336"/>
      <c r="I599" s="827"/>
    </row>
    <row r="600">
      <c r="B600" s="336"/>
      <c r="C600" s="336"/>
      <c r="D600" s="336"/>
      <c r="E600" s="336"/>
      <c r="I600" s="827"/>
    </row>
    <row r="601">
      <c r="B601" s="336"/>
      <c r="C601" s="336"/>
      <c r="D601" s="336"/>
      <c r="E601" s="336"/>
      <c r="I601" s="827"/>
    </row>
    <row r="602">
      <c r="B602" s="336"/>
      <c r="C602" s="336"/>
      <c r="D602" s="336"/>
      <c r="E602" s="336"/>
      <c r="I602" s="827"/>
    </row>
    <row r="603">
      <c r="B603" s="336"/>
      <c r="C603" s="336"/>
      <c r="D603" s="336"/>
      <c r="E603" s="336"/>
      <c r="I603" s="827"/>
    </row>
    <row r="604">
      <c r="B604" s="336"/>
      <c r="C604" s="336"/>
      <c r="D604" s="336"/>
      <c r="E604" s="336"/>
      <c r="I604" s="827"/>
    </row>
    <row r="605">
      <c r="B605" s="336"/>
      <c r="C605" s="336"/>
      <c r="D605" s="336"/>
      <c r="E605" s="336"/>
      <c r="I605" s="827"/>
    </row>
    <row r="606">
      <c r="B606" s="336"/>
      <c r="C606" s="336"/>
      <c r="D606" s="336"/>
      <c r="E606" s="336"/>
      <c r="I606" s="827"/>
    </row>
    <row r="607">
      <c r="B607" s="336"/>
      <c r="C607" s="336"/>
      <c r="D607" s="336"/>
      <c r="E607" s="336"/>
      <c r="I607" s="827"/>
    </row>
    <row r="608">
      <c r="B608" s="336"/>
      <c r="C608" s="336"/>
      <c r="D608" s="336"/>
      <c r="E608" s="336"/>
      <c r="I608" s="827"/>
    </row>
    <row r="609">
      <c r="B609" s="336"/>
      <c r="C609" s="336"/>
      <c r="D609" s="336"/>
      <c r="E609" s="336"/>
      <c r="I609" s="827"/>
    </row>
    <row r="610">
      <c r="B610" s="336"/>
      <c r="C610" s="336"/>
      <c r="D610" s="336"/>
      <c r="E610" s="336"/>
      <c r="I610" s="827"/>
    </row>
    <row r="611">
      <c r="B611" s="336"/>
      <c r="C611" s="336"/>
      <c r="D611" s="336"/>
      <c r="E611" s="336"/>
      <c r="I611" s="827"/>
    </row>
    <row r="612">
      <c r="B612" s="336"/>
      <c r="C612" s="336"/>
      <c r="D612" s="336"/>
      <c r="E612" s="336"/>
      <c r="I612" s="827"/>
    </row>
    <row r="613">
      <c r="B613" s="336"/>
      <c r="C613" s="336"/>
      <c r="D613" s="336"/>
      <c r="E613" s="336"/>
      <c r="I613" s="827"/>
    </row>
    <row r="614">
      <c r="B614" s="336"/>
      <c r="C614" s="336"/>
      <c r="D614" s="336"/>
      <c r="E614" s="336"/>
      <c r="I614" s="827"/>
    </row>
    <row r="615">
      <c r="B615" s="336"/>
      <c r="C615" s="336"/>
      <c r="D615" s="336"/>
      <c r="E615" s="336"/>
      <c r="I615" s="827"/>
    </row>
    <row r="616">
      <c r="B616" s="336"/>
      <c r="C616" s="336"/>
      <c r="D616" s="336"/>
      <c r="E616" s="336"/>
      <c r="I616" s="827"/>
    </row>
    <row r="617">
      <c r="B617" s="336"/>
      <c r="C617" s="336"/>
      <c r="D617" s="336"/>
      <c r="E617" s="336"/>
      <c r="I617" s="827"/>
    </row>
    <row r="618">
      <c r="B618" s="336"/>
      <c r="C618" s="336"/>
      <c r="D618" s="336"/>
      <c r="E618" s="336"/>
      <c r="I618" s="827"/>
    </row>
    <row r="619">
      <c r="B619" s="336"/>
      <c r="C619" s="336"/>
      <c r="D619" s="336"/>
      <c r="E619" s="336"/>
      <c r="I619" s="827"/>
    </row>
    <row r="620">
      <c r="B620" s="336"/>
      <c r="C620" s="336"/>
      <c r="D620" s="336"/>
      <c r="E620" s="336"/>
      <c r="I620" s="827"/>
    </row>
    <row r="621">
      <c r="B621" s="336"/>
      <c r="C621" s="336"/>
      <c r="D621" s="336"/>
      <c r="E621" s="336"/>
      <c r="I621" s="827"/>
    </row>
    <row r="622">
      <c r="B622" s="336"/>
      <c r="C622" s="336"/>
      <c r="D622" s="336"/>
      <c r="E622" s="336"/>
      <c r="I622" s="827"/>
    </row>
    <row r="623">
      <c r="B623" s="336"/>
      <c r="C623" s="336"/>
      <c r="D623" s="336"/>
      <c r="E623" s="336"/>
      <c r="I623" s="827"/>
    </row>
    <row r="624">
      <c r="B624" s="336"/>
      <c r="C624" s="336"/>
      <c r="D624" s="336"/>
      <c r="E624" s="336"/>
      <c r="I624" s="827"/>
    </row>
    <row r="625">
      <c r="B625" s="336"/>
      <c r="C625" s="336"/>
      <c r="D625" s="336"/>
      <c r="E625" s="336"/>
      <c r="I625" s="827"/>
    </row>
    <row r="626">
      <c r="B626" s="336"/>
      <c r="C626" s="336"/>
      <c r="D626" s="336"/>
      <c r="E626" s="336"/>
      <c r="I626" s="827"/>
    </row>
    <row r="627">
      <c r="B627" s="336"/>
      <c r="C627" s="336"/>
      <c r="D627" s="336"/>
      <c r="E627" s="336"/>
      <c r="I627" s="827"/>
    </row>
    <row r="628">
      <c r="B628" s="336"/>
      <c r="C628" s="336"/>
      <c r="D628" s="336"/>
      <c r="E628" s="336"/>
      <c r="I628" s="827"/>
    </row>
    <row r="629">
      <c r="B629" s="336"/>
      <c r="C629" s="336"/>
      <c r="D629" s="336"/>
      <c r="E629" s="336"/>
      <c r="I629" s="827"/>
    </row>
    <row r="630">
      <c r="B630" s="336"/>
      <c r="C630" s="336"/>
      <c r="D630" s="336"/>
      <c r="E630" s="336"/>
      <c r="I630" s="827"/>
    </row>
    <row r="631">
      <c r="B631" s="336"/>
      <c r="C631" s="336"/>
      <c r="D631" s="336"/>
      <c r="E631" s="336"/>
      <c r="I631" s="827"/>
    </row>
    <row r="632">
      <c r="B632" s="336"/>
      <c r="C632" s="336"/>
      <c r="D632" s="336"/>
      <c r="E632" s="336"/>
      <c r="I632" s="827"/>
    </row>
    <row r="633">
      <c r="B633" s="336"/>
      <c r="C633" s="336"/>
      <c r="D633" s="336"/>
      <c r="E633" s="336"/>
      <c r="I633" s="827"/>
    </row>
    <row r="634">
      <c r="B634" s="336"/>
      <c r="C634" s="336"/>
      <c r="D634" s="336"/>
      <c r="E634" s="336"/>
      <c r="I634" s="827"/>
    </row>
    <row r="635">
      <c r="B635" s="336"/>
      <c r="C635" s="336"/>
      <c r="D635" s="336"/>
      <c r="E635" s="336"/>
      <c r="I635" s="827"/>
    </row>
    <row r="636">
      <c r="B636" s="336"/>
      <c r="C636" s="336"/>
      <c r="D636" s="336"/>
      <c r="E636" s="336"/>
      <c r="I636" s="827"/>
    </row>
    <row r="637">
      <c r="B637" s="336"/>
      <c r="C637" s="336"/>
      <c r="D637" s="336"/>
      <c r="E637" s="336"/>
      <c r="I637" s="827"/>
    </row>
    <row r="638">
      <c r="B638" s="336"/>
      <c r="C638" s="336"/>
      <c r="D638" s="336"/>
      <c r="E638" s="336"/>
      <c r="I638" s="827"/>
    </row>
    <row r="639">
      <c r="B639" s="336"/>
      <c r="C639" s="336"/>
      <c r="D639" s="336"/>
      <c r="E639" s="336"/>
      <c r="I639" s="827"/>
    </row>
    <row r="640">
      <c r="B640" s="336"/>
      <c r="C640" s="336"/>
      <c r="D640" s="336"/>
      <c r="E640" s="336"/>
      <c r="I640" s="827"/>
    </row>
    <row r="641">
      <c r="B641" s="336"/>
      <c r="C641" s="336"/>
      <c r="D641" s="336"/>
      <c r="E641" s="336"/>
      <c r="I641" s="827"/>
    </row>
    <row r="642">
      <c r="B642" s="336"/>
      <c r="C642" s="336"/>
      <c r="D642" s="336"/>
      <c r="E642" s="336"/>
      <c r="I642" s="827"/>
    </row>
    <row r="643">
      <c r="B643" s="336"/>
      <c r="C643" s="336"/>
      <c r="D643" s="336"/>
      <c r="E643" s="336"/>
      <c r="I643" s="827"/>
    </row>
    <row r="644">
      <c r="B644" s="336"/>
      <c r="C644" s="336"/>
      <c r="D644" s="336"/>
      <c r="E644" s="336"/>
      <c r="I644" s="827"/>
    </row>
    <row r="645">
      <c r="B645" s="336"/>
      <c r="C645" s="336"/>
      <c r="D645" s="336"/>
      <c r="E645" s="336"/>
      <c r="I645" s="827"/>
    </row>
    <row r="646">
      <c r="B646" s="336"/>
      <c r="C646" s="336"/>
      <c r="D646" s="336"/>
      <c r="E646" s="336"/>
      <c r="I646" s="827"/>
    </row>
    <row r="647">
      <c r="B647" s="336"/>
      <c r="C647" s="336"/>
      <c r="D647" s="336"/>
      <c r="E647" s="336"/>
      <c r="I647" s="827"/>
    </row>
    <row r="648">
      <c r="B648" s="336"/>
      <c r="C648" s="336"/>
      <c r="D648" s="336"/>
      <c r="E648" s="336"/>
      <c r="I648" s="827"/>
    </row>
    <row r="649">
      <c r="B649" s="336"/>
      <c r="C649" s="336"/>
      <c r="D649" s="336"/>
      <c r="E649" s="336"/>
      <c r="I649" s="827"/>
    </row>
    <row r="650">
      <c r="B650" s="336"/>
      <c r="C650" s="336"/>
      <c r="D650" s="336"/>
      <c r="E650" s="336"/>
      <c r="I650" s="827"/>
    </row>
    <row r="651">
      <c r="B651" s="336"/>
      <c r="C651" s="336"/>
      <c r="D651" s="336"/>
      <c r="E651" s="336"/>
      <c r="I651" s="827"/>
    </row>
    <row r="652">
      <c r="B652" s="336"/>
      <c r="C652" s="336"/>
      <c r="D652" s="336"/>
      <c r="E652" s="336"/>
      <c r="I652" s="827"/>
    </row>
    <row r="653">
      <c r="B653" s="336"/>
      <c r="C653" s="336"/>
      <c r="D653" s="336"/>
      <c r="E653" s="336"/>
      <c r="I653" s="827"/>
    </row>
    <row r="654">
      <c r="B654" s="336"/>
      <c r="C654" s="336"/>
      <c r="D654" s="336"/>
      <c r="E654" s="336"/>
      <c r="I654" s="827"/>
    </row>
    <row r="655">
      <c r="B655" s="336"/>
      <c r="C655" s="336"/>
      <c r="D655" s="336"/>
      <c r="E655" s="336"/>
      <c r="I655" s="827"/>
    </row>
    <row r="656">
      <c r="B656" s="336"/>
      <c r="C656" s="336"/>
      <c r="D656" s="336"/>
      <c r="E656" s="336"/>
      <c r="I656" s="827"/>
    </row>
    <row r="657">
      <c r="B657" s="336"/>
      <c r="C657" s="336"/>
      <c r="D657" s="336"/>
      <c r="E657" s="336"/>
      <c r="I657" s="827"/>
    </row>
    <row r="658">
      <c r="B658" s="336"/>
      <c r="C658" s="336"/>
      <c r="D658" s="336"/>
      <c r="E658" s="336"/>
      <c r="I658" s="827"/>
    </row>
    <row r="659">
      <c r="B659" s="336"/>
      <c r="C659" s="336"/>
      <c r="D659" s="336"/>
      <c r="E659" s="336"/>
      <c r="I659" s="827"/>
    </row>
    <row r="660">
      <c r="B660" s="336"/>
      <c r="C660" s="336"/>
      <c r="D660" s="336"/>
      <c r="E660" s="336"/>
      <c r="I660" s="827"/>
    </row>
    <row r="661">
      <c r="B661" s="336"/>
      <c r="C661" s="336"/>
      <c r="D661" s="336"/>
      <c r="E661" s="336"/>
      <c r="I661" s="827"/>
    </row>
    <row r="662">
      <c r="B662" s="336"/>
      <c r="C662" s="336"/>
      <c r="D662" s="336"/>
      <c r="E662" s="336"/>
      <c r="I662" s="827"/>
    </row>
    <row r="663">
      <c r="B663" s="336"/>
      <c r="C663" s="336"/>
      <c r="D663" s="336"/>
      <c r="E663" s="336"/>
      <c r="I663" s="827"/>
    </row>
    <row r="664">
      <c r="B664" s="336"/>
      <c r="C664" s="336"/>
      <c r="D664" s="336"/>
      <c r="E664" s="336"/>
      <c r="I664" s="827"/>
    </row>
    <row r="665">
      <c r="B665" s="336"/>
      <c r="C665" s="336"/>
      <c r="D665" s="336"/>
      <c r="E665" s="336"/>
      <c r="I665" s="827"/>
    </row>
    <row r="666">
      <c r="B666" s="336"/>
      <c r="C666" s="336"/>
      <c r="D666" s="336"/>
      <c r="E666" s="336"/>
      <c r="I666" s="827"/>
    </row>
    <row r="667">
      <c r="B667" s="336"/>
      <c r="C667" s="336"/>
      <c r="D667" s="336"/>
      <c r="E667" s="336"/>
      <c r="I667" s="827"/>
    </row>
    <row r="668">
      <c r="B668" s="336"/>
      <c r="C668" s="336"/>
      <c r="D668" s="336"/>
      <c r="E668" s="336"/>
      <c r="I668" s="827"/>
    </row>
    <row r="669">
      <c r="B669" s="336"/>
      <c r="C669" s="336"/>
      <c r="D669" s="336"/>
      <c r="E669" s="336"/>
      <c r="I669" s="827"/>
    </row>
    <row r="670">
      <c r="B670" s="336"/>
      <c r="C670" s="336"/>
      <c r="D670" s="336"/>
      <c r="E670" s="336"/>
      <c r="I670" s="827"/>
    </row>
    <row r="671">
      <c r="B671" s="336"/>
      <c r="C671" s="336"/>
      <c r="D671" s="336"/>
      <c r="E671" s="336"/>
      <c r="I671" s="827"/>
    </row>
    <row r="672">
      <c r="B672" s="336"/>
      <c r="C672" s="336"/>
      <c r="D672" s="336"/>
      <c r="E672" s="336"/>
      <c r="I672" s="827"/>
    </row>
    <row r="673">
      <c r="B673" s="336"/>
      <c r="C673" s="336"/>
      <c r="D673" s="336"/>
      <c r="E673" s="336"/>
      <c r="I673" s="827"/>
    </row>
    <row r="674">
      <c r="B674" s="336"/>
      <c r="C674" s="336"/>
      <c r="D674" s="336"/>
      <c r="E674" s="336"/>
      <c r="I674" s="827"/>
    </row>
    <row r="675">
      <c r="B675" s="336"/>
      <c r="C675" s="336"/>
      <c r="D675" s="336"/>
      <c r="E675" s="336"/>
      <c r="I675" s="827"/>
    </row>
    <row r="676">
      <c r="B676" s="336"/>
      <c r="C676" s="336"/>
      <c r="D676" s="336"/>
      <c r="E676" s="336"/>
      <c r="I676" s="827"/>
    </row>
    <row r="677">
      <c r="B677" s="336"/>
      <c r="C677" s="336"/>
      <c r="D677" s="336"/>
      <c r="E677" s="336"/>
      <c r="I677" s="827"/>
    </row>
    <row r="678">
      <c r="B678" s="336"/>
      <c r="C678" s="336"/>
      <c r="D678" s="336"/>
      <c r="E678" s="336"/>
      <c r="I678" s="827"/>
    </row>
    <row r="679">
      <c r="B679" s="336"/>
      <c r="C679" s="336"/>
      <c r="D679" s="336"/>
      <c r="E679" s="336"/>
      <c r="I679" s="827"/>
    </row>
    <row r="680">
      <c r="B680" s="336"/>
      <c r="C680" s="336"/>
      <c r="D680" s="336"/>
      <c r="E680" s="336"/>
      <c r="I680" s="827"/>
    </row>
    <row r="681">
      <c r="B681" s="336"/>
      <c r="C681" s="336"/>
      <c r="D681" s="336"/>
      <c r="E681" s="336"/>
      <c r="I681" s="827"/>
    </row>
    <row r="682">
      <c r="B682" s="336"/>
      <c r="C682" s="336"/>
      <c r="D682" s="336"/>
      <c r="E682" s="336"/>
      <c r="I682" s="827"/>
    </row>
    <row r="683">
      <c r="B683" s="336"/>
      <c r="C683" s="336"/>
      <c r="D683" s="336"/>
      <c r="E683" s="336"/>
      <c r="I683" s="827"/>
    </row>
    <row r="684">
      <c r="B684" s="336"/>
      <c r="C684" s="336"/>
      <c r="D684" s="336"/>
      <c r="E684" s="336"/>
      <c r="I684" s="827"/>
    </row>
    <row r="685">
      <c r="B685" s="336"/>
      <c r="C685" s="336"/>
      <c r="D685" s="336"/>
      <c r="E685" s="336"/>
      <c r="I685" s="827"/>
    </row>
    <row r="686">
      <c r="B686" s="336"/>
      <c r="C686" s="336"/>
      <c r="D686" s="336"/>
      <c r="E686" s="336"/>
      <c r="I686" s="827"/>
    </row>
    <row r="687">
      <c r="B687" s="336"/>
      <c r="C687" s="336"/>
      <c r="D687" s="336"/>
      <c r="E687" s="336"/>
      <c r="I687" s="827"/>
    </row>
    <row r="688">
      <c r="B688" s="336"/>
      <c r="C688" s="336"/>
      <c r="D688" s="336"/>
      <c r="E688" s="336"/>
      <c r="I688" s="827"/>
    </row>
    <row r="689">
      <c r="B689" s="336"/>
      <c r="C689" s="336"/>
      <c r="D689" s="336"/>
      <c r="E689" s="336"/>
      <c r="I689" s="827"/>
    </row>
    <row r="690">
      <c r="B690" s="336"/>
      <c r="C690" s="336"/>
      <c r="D690" s="336"/>
      <c r="E690" s="336"/>
      <c r="I690" s="827"/>
    </row>
    <row r="691">
      <c r="B691" s="336"/>
      <c r="C691" s="336"/>
      <c r="D691" s="336"/>
      <c r="E691" s="336"/>
      <c r="I691" s="827"/>
    </row>
    <row r="692">
      <c r="B692" s="336"/>
      <c r="C692" s="336"/>
      <c r="D692" s="336"/>
      <c r="E692" s="336"/>
      <c r="I692" s="827"/>
    </row>
    <row r="693">
      <c r="B693" s="336"/>
      <c r="C693" s="336"/>
      <c r="D693" s="336"/>
      <c r="E693" s="336"/>
      <c r="I693" s="827"/>
    </row>
    <row r="694">
      <c r="B694" s="336"/>
      <c r="C694" s="336"/>
      <c r="D694" s="336"/>
      <c r="E694" s="336"/>
      <c r="I694" s="827"/>
    </row>
    <row r="695">
      <c r="B695" s="336"/>
      <c r="C695" s="336"/>
      <c r="D695" s="336"/>
      <c r="E695" s="336"/>
      <c r="I695" s="827"/>
    </row>
    <row r="696">
      <c r="B696" s="336"/>
      <c r="C696" s="336"/>
      <c r="D696" s="336"/>
      <c r="E696" s="336"/>
      <c r="I696" s="827"/>
    </row>
    <row r="697">
      <c r="B697" s="336"/>
      <c r="C697" s="336"/>
      <c r="D697" s="336"/>
      <c r="E697" s="336"/>
      <c r="I697" s="827"/>
    </row>
    <row r="698">
      <c r="B698" s="336"/>
      <c r="C698" s="336"/>
      <c r="D698" s="336"/>
      <c r="E698" s="336"/>
      <c r="I698" s="827"/>
    </row>
    <row r="699">
      <c r="B699" s="336"/>
      <c r="C699" s="336"/>
      <c r="D699" s="336"/>
      <c r="E699" s="336"/>
      <c r="I699" s="827"/>
    </row>
    <row r="700">
      <c r="B700" s="336"/>
      <c r="C700" s="336"/>
      <c r="D700" s="336"/>
      <c r="E700" s="336"/>
      <c r="I700" s="827"/>
    </row>
    <row r="701">
      <c r="B701" s="336"/>
      <c r="C701" s="336"/>
      <c r="D701" s="336"/>
      <c r="E701" s="336"/>
      <c r="I701" s="827"/>
    </row>
    <row r="702">
      <c r="B702" s="336"/>
      <c r="C702" s="336"/>
      <c r="D702" s="336"/>
      <c r="E702" s="336"/>
      <c r="I702" s="827"/>
    </row>
    <row r="703">
      <c r="B703" s="336"/>
      <c r="C703" s="336"/>
      <c r="D703" s="336"/>
      <c r="E703" s="336"/>
      <c r="I703" s="827"/>
    </row>
    <row r="704">
      <c r="B704" s="336"/>
      <c r="C704" s="336"/>
      <c r="D704" s="336"/>
      <c r="E704" s="336"/>
      <c r="I704" s="827"/>
    </row>
    <row r="705">
      <c r="B705" s="336"/>
      <c r="C705" s="336"/>
      <c r="D705" s="336"/>
      <c r="E705" s="336"/>
      <c r="I705" s="827"/>
    </row>
    <row r="706">
      <c r="B706" s="336"/>
      <c r="C706" s="336"/>
      <c r="D706" s="336"/>
      <c r="E706" s="336"/>
      <c r="I706" s="827"/>
    </row>
    <row r="707">
      <c r="B707" s="336"/>
      <c r="C707" s="336"/>
      <c r="D707" s="336"/>
      <c r="E707" s="336"/>
      <c r="I707" s="827"/>
    </row>
    <row r="708">
      <c r="B708" s="336"/>
      <c r="C708" s="336"/>
      <c r="D708" s="336"/>
      <c r="E708" s="336"/>
      <c r="I708" s="827"/>
    </row>
    <row r="709">
      <c r="B709" s="336"/>
      <c r="C709" s="336"/>
      <c r="D709" s="336"/>
      <c r="E709" s="336"/>
      <c r="I709" s="827"/>
    </row>
    <row r="710">
      <c r="B710" s="336"/>
      <c r="C710" s="336"/>
      <c r="D710" s="336"/>
      <c r="E710" s="336"/>
      <c r="I710" s="827"/>
    </row>
    <row r="711">
      <c r="B711" s="336"/>
      <c r="C711" s="336"/>
      <c r="D711" s="336"/>
      <c r="E711" s="336"/>
      <c r="I711" s="827"/>
    </row>
    <row r="712">
      <c r="B712" s="336"/>
      <c r="C712" s="336"/>
      <c r="D712" s="336"/>
      <c r="E712" s="336"/>
      <c r="I712" s="827"/>
    </row>
    <row r="713">
      <c r="B713" s="336"/>
      <c r="C713" s="336"/>
      <c r="D713" s="336"/>
      <c r="E713" s="336"/>
      <c r="I713" s="827"/>
    </row>
    <row r="714">
      <c r="B714" s="336"/>
      <c r="C714" s="336"/>
      <c r="D714" s="336"/>
      <c r="E714" s="336"/>
      <c r="I714" s="827"/>
    </row>
    <row r="715">
      <c r="B715" s="336"/>
      <c r="C715" s="336"/>
      <c r="D715" s="336"/>
      <c r="E715" s="336"/>
      <c r="I715" s="827"/>
    </row>
    <row r="716">
      <c r="B716" s="336"/>
      <c r="C716" s="336"/>
      <c r="D716" s="336"/>
      <c r="E716" s="336"/>
      <c r="I716" s="827"/>
    </row>
    <row r="717">
      <c r="B717" s="336"/>
      <c r="C717" s="336"/>
      <c r="D717" s="336"/>
      <c r="E717" s="336"/>
      <c r="I717" s="827"/>
    </row>
    <row r="718">
      <c r="B718" s="336"/>
      <c r="C718" s="336"/>
      <c r="D718" s="336"/>
      <c r="E718" s="336"/>
      <c r="I718" s="827"/>
    </row>
    <row r="719">
      <c r="B719" s="336"/>
      <c r="C719" s="336"/>
      <c r="D719" s="336"/>
      <c r="E719" s="336"/>
      <c r="I719" s="827"/>
    </row>
    <row r="720">
      <c r="B720" s="336"/>
      <c r="C720" s="336"/>
      <c r="D720" s="336"/>
      <c r="E720" s="336"/>
      <c r="I720" s="827"/>
    </row>
    <row r="721">
      <c r="B721" s="336"/>
      <c r="C721" s="336"/>
      <c r="D721" s="336"/>
      <c r="E721" s="336"/>
      <c r="I721" s="827"/>
    </row>
    <row r="722">
      <c r="B722" s="336"/>
      <c r="C722" s="336"/>
      <c r="D722" s="336"/>
      <c r="E722" s="336"/>
      <c r="I722" s="827"/>
    </row>
    <row r="723">
      <c r="B723" s="336"/>
      <c r="C723" s="336"/>
      <c r="D723" s="336"/>
      <c r="E723" s="336"/>
      <c r="I723" s="827"/>
    </row>
    <row r="724">
      <c r="B724" s="336"/>
      <c r="C724" s="336"/>
      <c r="D724" s="336"/>
      <c r="E724" s="336"/>
      <c r="I724" s="827"/>
    </row>
    <row r="725">
      <c r="B725" s="336"/>
      <c r="C725" s="336"/>
      <c r="D725" s="336"/>
      <c r="E725" s="336"/>
      <c r="I725" s="827"/>
    </row>
    <row r="726">
      <c r="B726" s="336"/>
      <c r="C726" s="336"/>
      <c r="D726" s="336"/>
      <c r="E726" s="336"/>
      <c r="I726" s="827"/>
    </row>
    <row r="727">
      <c r="B727" s="336"/>
      <c r="C727" s="336"/>
      <c r="D727" s="336"/>
      <c r="E727" s="336"/>
      <c r="I727" s="827"/>
    </row>
    <row r="728">
      <c r="B728" s="336"/>
      <c r="C728" s="336"/>
      <c r="D728" s="336"/>
      <c r="E728" s="336"/>
      <c r="I728" s="827"/>
    </row>
    <row r="729">
      <c r="B729" s="336"/>
      <c r="C729" s="336"/>
      <c r="D729" s="336"/>
      <c r="E729" s="336"/>
      <c r="I729" s="827"/>
    </row>
    <row r="730">
      <c r="B730" s="336"/>
      <c r="C730" s="336"/>
      <c r="D730" s="336"/>
      <c r="E730" s="336"/>
      <c r="I730" s="827"/>
    </row>
    <row r="731">
      <c r="B731" s="336"/>
      <c r="C731" s="336"/>
      <c r="D731" s="336"/>
      <c r="E731" s="336"/>
      <c r="I731" s="827"/>
    </row>
    <row r="732">
      <c r="B732" s="336"/>
      <c r="C732" s="336"/>
      <c r="D732" s="336"/>
      <c r="E732" s="336"/>
      <c r="I732" s="827"/>
    </row>
    <row r="733">
      <c r="B733" s="336"/>
      <c r="C733" s="336"/>
      <c r="D733" s="336"/>
      <c r="E733" s="336"/>
      <c r="I733" s="827"/>
    </row>
    <row r="734">
      <c r="B734" s="336"/>
      <c r="C734" s="336"/>
      <c r="D734" s="336"/>
      <c r="E734" s="336"/>
      <c r="I734" s="827"/>
    </row>
    <row r="735">
      <c r="B735" s="336"/>
      <c r="C735" s="336"/>
      <c r="D735" s="336"/>
      <c r="E735" s="336"/>
      <c r="I735" s="827"/>
    </row>
    <row r="736">
      <c r="B736" s="336"/>
      <c r="C736" s="336"/>
      <c r="D736" s="336"/>
      <c r="E736" s="336"/>
      <c r="I736" s="827"/>
    </row>
    <row r="737">
      <c r="B737" s="336"/>
      <c r="C737" s="336"/>
      <c r="D737" s="336"/>
      <c r="E737" s="336"/>
      <c r="I737" s="827"/>
    </row>
    <row r="738">
      <c r="B738" s="336"/>
      <c r="C738" s="336"/>
      <c r="D738" s="336"/>
      <c r="E738" s="336"/>
      <c r="I738" s="827"/>
    </row>
    <row r="739">
      <c r="B739" s="336"/>
      <c r="C739" s="336"/>
      <c r="D739" s="336"/>
      <c r="E739" s="336"/>
      <c r="I739" s="827"/>
    </row>
    <row r="740">
      <c r="B740" s="336"/>
      <c r="C740" s="336"/>
      <c r="D740" s="336"/>
      <c r="E740" s="336"/>
      <c r="I740" s="827"/>
    </row>
    <row r="741">
      <c r="B741" s="336"/>
      <c r="C741" s="336"/>
      <c r="D741" s="336"/>
      <c r="E741" s="336"/>
      <c r="I741" s="827"/>
    </row>
    <row r="742">
      <c r="B742" s="336"/>
      <c r="C742" s="336"/>
      <c r="D742" s="336"/>
      <c r="E742" s="336"/>
      <c r="I742" s="827"/>
    </row>
    <row r="743">
      <c r="B743" s="336"/>
      <c r="C743" s="336"/>
      <c r="D743" s="336"/>
      <c r="E743" s="336"/>
      <c r="I743" s="827"/>
    </row>
    <row r="744">
      <c r="B744" s="336"/>
      <c r="C744" s="336"/>
      <c r="D744" s="336"/>
      <c r="E744" s="336"/>
      <c r="I744" s="827"/>
    </row>
    <row r="745">
      <c r="B745" s="336"/>
      <c r="C745" s="336"/>
      <c r="D745" s="336"/>
      <c r="E745" s="336"/>
      <c r="I745" s="827"/>
    </row>
    <row r="746">
      <c r="B746" s="336"/>
      <c r="C746" s="336"/>
      <c r="D746" s="336"/>
      <c r="E746" s="336"/>
      <c r="I746" s="827"/>
    </row>
    <row r="747">
      <c r="B747" s="336"/>
      <c r="C747" s="336"/>
      <c r="D747" s="336"/>
      <c r="E747" s="336"/>
      <c r="I747" s="827"/>
    </row>
    <row r="748">
      <c r="B748" s="336"/>
      <c r="C748" s="336"/>
      <c r="D748" s="336"/>
      <c r="E748" s="336"/>
      <c r="I748" s="827"/>
    </row>
    <row r="749">
      <c r="B749" s="336"/>
      <c r="C749" s="336"/>
      <c r="D749" s="336"/>
      <c r="E749" s="336"/>
      <c r="I749" s="827"/>
    </row>
    <row r="750">
      <c r="B750" s="336"/>
      <c r="C750" s="336"/>
      <c r="D750" s="336"/>
      <c r="E750" s="336"/>
      <c r="I750" s="827"/>
    </row>
    <row r="751">
      <c r="B751" s="336"/>
      <c r="C751" s="336"/>
      <c r="D751" s="336"/>
      <c r="E751" s="336"/>
      <c r="I751" s="827"/>
    </row>
    <row r="752">
      <c r="B752" s="336"/>
      <c r="C752" s="336"/>
      <c r="D752" s="336"/>
      <c r="E752" s="336"/>
      <c r="I752" s="827"/>
    </row>
    <row r="753">
      <c r="B753" s="336"/>
      <c r="C753" s="336"/>
      <c r="D753" s="336"/>
      <c r="E753" s="336"/>
      <c r="I753" s="827"/>
    </row>
    <row r="754">
      <c r="B754" s="336"/>
      <c r="C754" s="336"/>
      <c r="D754" s="336"/>
      <c r="E754" s="336"/>
      <c r="I754" s="827"/>
    </row>
    <row r="755">
      <c r="B755" s="336"/>
      <c r="C755" s="336"/>
      <c r="D755" s="336"/>
      <c r="E755" s="336"/>
      <c r="I755" s="827"/>
    </row>
    <row r="756">
      <c r="B756" s="336"/>
      <c r="C756" s="336"/>
      <c r="D756" s="336"/>
      <c r="E756" s="336"/>
      <c r="I756" s="827"/>
    </row>
    <row r="757">
      <c r="B757" s="336"/>
      <c r="C757" s="336"/>
      <c r="D757" s="336"/>
      <c r="E757" s="336"/>
      <c r="I757" s="827"/>
    </row>
    <row r="758">
      <c r="B758" s="336"/>
      <c r="C758" s="336"/>
      <c r="D758" s="336"/>
      <c r="E758" s="336"/>
      <c r="I758" s="827"/>
    </row>
    <row r="759">
      <c r="B759" s="336"/>
      <c r="C759" s="336"/>
      <c r="D759" s="336"/>
      <c r="E759" s="336"/>
      <c r="I759" s="827"/>
    </row>
    <row r="760">
      <c r="B760" s="336"/>
      <c r="C760" s="336"/>
      <c r="D760" s="336"/>
      <c r="E760" s="336"/>
      <c r="I760" s="827"/>
    </row>
    <row r="761">
      <c r="B761" s="336"/>
      <c r="C761" s="336"/>
      <c r="D761" s="336"/>
      <c r="E761" s="336"/>
      <c r="I761" s="827"/>
    </row>
    <row r="762">
      <c r="B762" s="336"/>
      <c r="C762" s="336"/>
      <c r="D762" s="336"/>
      <c r="E762" s="336"/>
      <c r="I762" s="827"/>
    </row>
    <row r="763">
      <c r="B763" s="336"/>
      <c r="C763" s="336"/>
      <c r="D763" s="336"/>
      <c r="E763" s="336"/>
      <c r="I763" s="827"/>
    </row>
    <row r="764">
      <c r="B764" s="336"/>
      <c r="C764" s="336"/>
      <c r="D764" s="336"/>
      <c r="E764" s="336"/>
      <c r="I764" s="827"/>
    </row>
    <row r="765">
      <c r="B765" s="336"/>
      <c r="C765" s="336"/>
      <c r="D765" s="336"/>
      <c r="E765" s="336"/>
      <c r="I765" s="827"/>
    </row>
    <row r="766">
      <c r="B766" s="336"/>
      <c r="C766" s="336"/>
      <c r="D766" s="336"/>
      <c r="E766" s="336"/>
      <c r="I766" s="827"/>
    </row>
    <row r="767">
      <c r="B767" s="336"/>
      <c r="C767" s="336"/>
      <c r="D767" s="336"/>
      <c r="E767" s="336"/>
      <c r="I767" s="827"/>
    </row>
    <row r="768">
      <c r="B768" s="336"/>
      <c r="C768" s="336"/>
      <c r="D768" s="336"/>
      <c r="E768" s="336"/>
      <c r="I768" s="827"/>
    </row>
    <row r="769">
      <c r="B769" s="336"/>
      <c r="C769" s="336"/>
      <c r="D769" s="336"/>
      <c r="E769" s="336"/>
      <c r="I769" s="827"/>
    </row>
    <row r="770">
      <c r="B770" s="336"/>
      <c r="C770" s="336"/>
      <c r="D770" s="336"/>
      <c r="E770" s="336"/>
      <c r="I770" s="827"/>
    </row>
    <row r="771">
      <c r="B771" s="336"/>
      <c r="C771" s="336"/>
      <c r="D771" s="336"/>
      <c r="E771" s="336"/>
      <c r="I771" s="827"/>
    </row>
    <row r="772">
      <c r="B772" s="336"/>
      <c r="C772" s="336"/>
      <c r="D772" s="336"/>
      <c r="E772" s="336"/>
      <c r="I772" s="827"/>
    </row>
    <row r="773">
      <c r="B773" s="336"/>
      <c r="C773" s="336"/>
      <c r="D773" s="336"/>
      <c r="E773" s="336"/>
      <c r="I773" s="827"/>
    </row>
    <row r="774">
      <c r="B774" s="336"/>
      <c r="C774" s="336"/>
      <c r="D774" s="336"/>
      <c r="E774" s="336"/>
      <c r="I774" s="827"/>
    </row>
    <row r="775">
      <c r="B775" s="336"/>
      <c r="C775" s="336"/>
      <c r="D775" s="336"/>
      <c r="E775" s="336"/>
      <c r="I775" s="827"/>
    </row>
    <row r="776">
      <c r="B776" s="336"/>
      <c r="C776" s="336"/>
      <c r="D776" s="336"/>
      <c r="E776" s="336"/>
      <c r="I776" s="827"/>
    </row>
    <row r="777">
      <c r="B777" s="336"/>
      <c r="C777" s="336"/>
      <c r="D777" s="336"/>
      <c r="E777" s="336"/>
      <c r="I777" s="827"/>
    </row>
    <row r="778">
      <c r="B778" s="336"/>
      <c r="C778" s="336"/>
      <c r="D778" s="336"/>
      <c r="E778" s="336"/>
      <c r="I778" s="827"/>
    </row>
    <row r="779">
      <c r="B779" s="336"/>
      <c r="C779" s="336"/>
      <c r="D779" s="336"/>
      <c r="E779" s="336"/>
      <c r="I779" s="827"/>
    </row>
    <row r="780">
      <c r="B780" s="336"/>
      <c r="C780" s="336"/>
      <c r="D780" s="336"/>
      <c r="E780" s="336"/>
      <c r="I780" s="827"/>
    </row>
    <row r="781">
      <c r="B781" s="336"/>
      <c r="C781" s="336"/>
      <c r="D781" s="336"/>
      <c r="E781" s="336"/>
      <c r="I781" s="827"/>
    </row>
    <row r="782">
      <c r="B782" s="336"/>
      <c r="C782" s="336"/>
      <c r="D782" s="336"/>
      <c r="E782" s="336"/>
      <c r="I782" s="827"/>
    </row>
    <row r="783">
      <c r="B783" s="336"/>
      <c r="C783" s="336"/>
      <c r="D783" s="336"/>
      <c r="E783" s="336"/>
      <c r="I783" s="827"/>
    </row>
    <row r="784">
      <c r="B784" s="336"/>
      <c r="C784" s="336"/>
      <c r="D784" s="336"/>
      <c r="E784" s="336"/>
      <c r="I784" s="827"/>
    </row>
    <row r="785">
      <c r="B785" s="336"/>
      <c r="C785" s="336"/>
      <c r="D785" s="336"/>
      <c r="E785" s="336"/>
      <c r="I785" s="827"/>
    </row>
    <row r="786">
      <c r="B786" s="336"/>
      <c r="C786" s="336"/>
      <c r="D786" s="336"/>
      <c r="E786" s="336"/>
      <c r="I786" s="827"/>
    </row>
    <row r="787">
      <c r="B787" s="336"/>
      <c r="C787" s="336"/>
      <c r="D787" s="336"/>
      <c r="E787" s="336"/>
      <c r="I787" s="827"/>
    </row>
    <row r="788">
      <c r="B788" s="336"/>
      <c r="C788" s="336"/>
      <c r="D788" s="336"/>
      <c r="E788" s="336"/>
      <c r="I788" s="827"/>
    </row>
    <row r="789">
      <c r="B789" s="336"/>
      <c r="C789" s="336"/>
      <c r="D789" s="336"/>
      <c r="E789" s="336"/>
      <c r="I789" s="827"/>
    </row>
    <row r="790">
      <c r="B790" s="336"/>
      <c r="C790" s="336"/>
      <c r="D790" s="336"/>
      <c r="E790" s="336"/>
      <c r="I790" s="827"/>
    </row>
    <row r="791">
      <c r="B791" s="336"/>
      <c r="C791" s="336"/>
      <c r="D791" s="336"/>
      <c r="E791" s="336"/>
      <c r="I791" s="827"/>
    </row>
    <row r="792">
      <c r="B792" s="336"/>
      <c r="C792" s="336"/>
      <c r="D792" s="336"/>
      <c r="E792" s="336"/>
      <c r="I792" s="827"/>
    </row>
    <row r="793">
      <c r="B793" s="336"/>
      <c r="C793" s="336"/>
      <c r="D793" s="336"/>
      <c r="E793" s="336"/>
      <c r="I793" s="827"/>
    </row>
    <row r="794">
      <c r="B794" s="336"/>
      <c r="C794" s="336"/>
      <c r="D794" s="336"/>
      <c r="E794" s="336"/>
      <c r="I794" s="827"/>
    </row>
    <row r="795">
      <c r="B795" s="336"/>
      <c r="C795" s="336"/>
      <c r="D795" s="336"/>
      <c r="E795" s="336"/>
      <c r="I795" s="827"/>
    </row>
    <row r="796">
      <c r="B796" s="336"/>
      <c r="C796" s="336"/>
      <c r="D796" s="336"/>
      <c r="E796" s="336"/>
      <c r="I796" s="827"/>
    </row>
    <row r="797">
      <c r="B797" s="336"/>
      <c r="C797" s="336"/>
      <c r="D797" s="336"/>
      <c r="E797" s="336"/>
      <c r="I797" s="827"/>
    </row>
    <row r="798">
      <c r="B798" s="336"/>
      <c r="C798" s="336"/>
      <c r="D798" s="336"/>
      <c r="E798" s="336"/>
      <c r="I798" s="827"/>
    </row>
    <row r="799">
      <c r="B799" s="336"/>
      <c r="C799" s="336"/>
      <c r="D799" s="336"/>
      <c r="E799" s="336"/>
      <c r="I799" s="827"/>
    </row>
    <row r="800">
      <c r="B800" s="336"/>
      <c r="C800" s="336"/>
      <c r="D800" s="336"/>
      <c r="E800" s="336"/>
      <c r="I800" s="827"/>
    </row>
    <row r="801">
      <c r="B801" s="336"/>
      <c r="C801" s="336"/>
      <c r="D801" s="336"/>
      <c r="E801" s="336"/>
      <c r="I801" s="827"/>
    </row>
    <row r="802">
      <c r="B802" s="336"/>
      <c r="C802" s="336"/>
      <c r="D802" s="336"/>
      <c r="E802" s="336"/>
      <c r="I802" s="827"/>
    </row>
    <row r="803">
      <c r="B803" s="336"/>
      <c r="C803" s="336"/>
      <c r="D803" s="336"/>
      <c r="E803" s="336"/>
      <c r="I803" s="827"/>
    </row>
    <row r="804">
      <c r="B804" s="336"/>
      <c r="C804" s="336"/>
      <c r="D804" s="336"/>
      <c r="E804" s="336"/>
      <c r="I804" s="827"/>
    </row>
    <row r="805">
      <c r="B805" s="336"/>
      <c r="C805" s="336"/>
      <c r="D805" s="336"/>
      <c r="E805" s="336"/>
      <c r="I805" s="827"/>
    </row>
    <row r="806">
      <c r="B806" s="336"/>
      <c r="C806" s="336"/>
      <c r="D806" s="336"/>
      <c r="E806" s="336"/>
      <c r="I806" s="827"/>
    </row>
    <row r="807">
      <c r="B807" s="336"/>
      <c r="C807" s="336"/>
      <c r="D807" s="336"/>
      <c r="E807" s="336"/>
      <c r="I807" s="827"/>
    </row>
    <row r="808">
      <c r="B808" s="336"/>
      <c r="C808" s="336"/>
      <c r="D808" s="336"/>
      <c r="E808" s="336"/>
      <c r="I808" s="827"/>
    </row>
    <row r="809">
      <c r="B809" s="336"/>
      <c r="C809" s="336"/>
      <c r="D809" s="336"/>
      <c r="E809" s="336"/>
      <c r="I809" s="827"/>
    </row>
    <row r="810">
      <c r="B810" s="336"/>
      <c r="C810" s="336"/>
      <c r="D810" s="336"/>
      <c r="E810" s="336"/>
      <c r="I810" s="827"/>
    </row>
    <row r="811">
      <c r="B811" s="336"/>
      <c r="C811" s="336"/>
      <c r="D811" s="336"/>
      <c r="E811" s="336"/>
      <c r="I811" s="827"/>
    </row>
    <row r="812">
      <c r="B812" s="336"/>
      <c r="C812" s="336"/>
      <c r="D812" s="336"/>
      <c r="E812" s="336"/>
      <c r="I812" s="827"/>
    </row>
    <row r="813">
      <c r="B813" s="336"/>
      <c r="C813" s="336"/>
      <c r="D813" s="336"/>
      <c r="E813" s="336"/>
      <c r="I813" s="827"/>
    </row>
    <row r="814">
      <c r="B814" s="336"/>
      <c r="C814" s="336"/>
      <c r="D814" s="336"/>
      <c r="E814" s="336"/>
      <c r="I814" s="827"/>
    </row>
    <row r="815">
      <c r="B815" s="336"/>
      <c r="C815" s="336"/>
      <c r="D815" s="336"/>
      <c r="E815" s="336"/>
      <c r="I815" s="827"/>
    </row>
    <row r="816">
      <c r="B816" s="336"/>
      <c r="C816" s="336"/>
      <c r="D816" s="336"/>
      <c r="E816" s="336"/>
      <c r="I816" s="827"/>
    </row>
    <row r="817">
      <c r="B817" s="336"/>
      <c r="C817" s="336"/>
      <c r="D817" s="336"/>
      <c r="E817" s="336"/>
      <c r="I817" s="827"/>
    </row>
    <row r="818">
      <c r="B818" s="336"/>
      <c r="C818" s="336"/>
      <c r="D818" s="336"/>
      <c r="E818" s="336"/>
      <c r="I818" s="827"/>
    </row>
    <row r="819">
      <c r="B819" s="336"/>
      <c r="C819" s="336"/>
      <c r="D819" s="336"/>
      <c r="E819" s="336"/>
      <c r="I819" s="827"/>
    </row>
    <row r="820">
      <c r="B820" s="336"/>
      <c r="C820" s="336"/>
      <c r="D820" s="336"/>
      <c r="E820" s="336"/>
      <c r="I820" s="827"/>
    </row>
    <row r="821">
      <c r="B821" s="336"/>
      <c r="C821" s="336"/>
      <c r="D821" s="336"/>
      <c r="E821" s="336"/>
      <c r="I821" s="827"/>
    </row>
    <row r="822">
      <c r="B822" s="336"/>
      <c r="C822" s="336"/>
      <c r="D822" s="336"/>
      <c r="E822" s="336"/>
      <c r="I822" s="827"/>
    </row>
    <row r="823">
      <c r="B823" s="336"/>
      <c r="C823" s="336"/>
      <c r="D823" s="336"/>
      <c r="E823" s="336"/>
      <c r="I823" s="827"/>
    </row>
    <row r="824">
      <c r="B824" s="336"/>
      <c r="C824" s="336"/>
      <c r="D824" s="336"/>
      <c r="E824" s="336"/>
      <c r="I824" s="827"/>
    </row>
    <row r="825">
      <c r="B825" s="336"/>
      <c r="C825" s="336"/>
      <c r="D825" s="336"/>
      <c r="E825" s="336"/>
      <c r="I825" s="827"/>
    </row>
    <row r="826">
      <c r="B826" s="336"/>
      <c r="C826" s="336"/>
      <c r="D826" s="336"/>
      <c r="E826" s="336"/>
      <c r="I826" s="827"/>
    </row>
    <row r="827">
      <c r="B827" s="336"/>
      <c r="C827" s="336"/>
      <c r="D827" s="336"/>
      <c r="E827" s="336"/>
      <c r="I827" s="827"/>
    </row>
    <row r="828">
      <c r="B828" s="336"/>
      <c r="C828" s="336"/>
      <c r="D828" s="336"/>
      <c r="E828" s="336"/>
      <c r="I828" s="827"/>
    </row>
    <row r="829">
      <c r="B829" s="336"/>
      <c r="C829" s="336"/>
      <c r="D829" s="336"/>
      <c r="E829" s="336"/>
      <c r="I829" s="827"/>
    </row>
    <row r="830">
      <c r="B830" s="336"/>
      <c r="C830" s="336"/>
      <c r="D830" s="336"/>
      <c r="E830" s="336"/>
      <c r="I830" s="827"/>
    </row>
    <row r="831">
      <c r="B831" s="336"/>
      <c r="C831" s="336"/>
      <c r="D831" s="336"/>
      <c r="E831" s="336"/>
      <c r="I831" s="827"/>
    </row>
    <row r="832">
      <c r="B832" s="336"/>
      <c r="C832" s="336"/>
      <c r="D832" s="336"/>
      <c r="E832" s="336"/>
      <c r="I832" s="827"/>
    </row>
    <row r="833">
      <c r="B833" s="336"/>
      <c r="C833" s="336"/>
      <c r="D833" s="336"/>
      <c r="E833" s="336"/>
      <c r="I833" s="827"/>
    </row>
    <row r="834">
      <c r="B834" s="336"/>
      <c r="C834" s="336"/>
      <c r="D834" s="336"/>
      <c r="E834" s="336"/>
      <c r="I834" s="827"/>
    </row>
    <row r="835">
      <c r="B835" s="336"/>
      <c r="C835" s="336"/>
      <c r="D835" s="336"/>
      <c r="E835" s="336"/>
      <c r="I835" s="827"/>
    </row>
    <row r="836">
      <c r="B836" s="336"/>
      <c r="C836" s="336"/>
      <c r="D836" s="336"/>
      <c r="E836" s="336"/>
      <c r="I836" s="827"/>
    </row>
    <row r="837">
      <c r="B837" s="336"/>
      <c r="C837" s="336"/>
      <c r="D837" s="336"/>
      <c r="E837" s="336"/>
      <c r="I837" s="827"/>
    </row>
    <row r="838">
      <c r="B838" s="336"/>
      <c r="C838" s="336"/>
      <c r="D838" s="336"/>
      <c r="E838" s="336"/>
      <c r="I838" s="827"/>
    </row>
    <row r="839">
      <c r="B839" s="336"/>
      <c r="C839" s="336"/>
      <c r="D839" s="336"/>
      <c r="E839" s="336"/>
      <c r="I839" s="827"/>
    </row>
    <row r="840">
      <c r="B840" s="336"/>
      <c r="C840" s="336"/>
      <c r="D840" s="336"/>
      <c r="E840" s="336"/>
      <c r="I840" s="827"/>
    </row>
    <row r="841">
      <c r="B841" s="336"/>
      <c r="C841" s="336"/>
      <c r="D841" s="336"/>
      <c r="E841" s="336"/>
      <c r="I841" s="827"/>
    </row>
    <row r="842">
      <c r="B842" s="336"/>
      <c r="C842" s="336"/>
      <c r="D842" s="336"/>
      <c r="E842" s="336"/>
      <c r="I842" s="827"/>
    </row>
    <row r="843">
      <c r="B843" s="336"/>
      <c r="C843" s="336"/>
      <c r="D843" s="336"/>
      <c r="E843" s="336"/>
      <c r="I843" s="827"/>
    </row>
    <row r="844">
      <c r="B844" s="336"/>
      <c r="C844" s="336"/>
      <c r="D844" s="336"/>
      <c r="E844" s="336"/>
      <c r="I844" s="827"/>
    </row>
    <row r="845">
      <c r="B845" s="336"/>
      <c r="C845" s="336"/>
      <c r="D845" s="336"/>
      <c r="E845" s="336"/>
      <c r="I845" s="827"/>
    </row>
    <row r="846">
      <c r="B846" s="336"/>
      <c r="C846" s="336"/>
      <c r="D846" s="336"/>
      <c r="E846" s="336"/>
      <c r="I846" s="827"/>
    </row>
    <row r="847">
      <c r="B847" s="336"/>
      <c r="C847" s="336"/>
      <c r="D847" s="336"/>
      <c r="E847" s="336"/>
      <c r="I847" s="827"/>
    </row>
    <row r="848">
      <c r="B848" s="336"/>
      <c r="C848" s="336"/>
      <c r="D848" s="336"/>
      <c r="E848" s="336"/>
      <c r="I848" s="827"/>
    </row>
    <row r="849">
      <c r="B849" s="336"/>
      <c r="C849" s="336"/>
      <c r="D849" s="336"/>
      <c r="E849" s="336"/>
      <c r="I849" s="827"/>
    </row>
    <row r="850">
      <c r="B850" s="336"/>
      <c r="C850" s="336"/>
      <c r="D850" s="336"/>
      <c r="E850" s="336"/>
      <c r="I850" s="827"/>
    </row>
    <row r="851">
      <c r="B851" s="336"/>
      <c r="C851" s="336"/>
      <c r="D851" s="336"/>
      <c r="E851" s="336"/>
      <c r="I851" s="827"/>
    </row>
    <row r="852">
      <c r="B852" s="336"/>
      <c r="C852" s="336"/>
      <c r="D852" s="336"/>
      <c r="E852" s="336"/>
      <c r="I852" s="827"/>
    </row>
    <row r="853">
      <c r="B853" s="336"/>
      <c r="C853" s="336"/>
      <c r="D853" s="336"/>
      <c r="E853" s="336"/>
      <c r="I853" s="827"/>
    </row>
    <row r="854">
      <c r="B854" s="336"/>
      <c r="C854" s="336"/>
      <c r="D854" s="336"/>
      <c r="E854" s="336"/>
      <c r="I854" s="827"/>
    </row>
    <row r="855">
      <c r="B855" s="336"/>
      <c r="C855" s="336"/>
      <c r="D855" s="336"/>
      <c r="E855" s="336"/>
      <c r="I855" s="827"/>
    </row>
    <row r="856">
      <c r="B856" s="336"/>
      <c r="C856" s="336"/>
      <c r="D856" s="336"/>
      <c r="E856" s="336"/>
      <c r="I856" s="827"/>
    </row>
    <row r="857">
      <c r="B857" s="336"/>
      <c r="C857" s="336"/>
      <c r="D857" s="336"/>
      <c r="E857" s="336"/>
      <c r="I857" s="827"/>
    </row>
    <row r="858">
      <c r="B858" s="336"/>
      <c r="C858" s="336"/>
      <c r="D858" s="336"/>
      <c r="E858" s="336"/>
      <c r="I858" s="827"/>
    </row>
    <row r="859">
      <c r="B859" s="336"/>
      <c r="C859" s="336"/>
      <c r="D859" s="336"/>
      <c r="E859" s="336"/>
      <c r="I859" s="827"/>
    </row>
    <row r="860">
      <c r="B860" s="336"/>
      <c r="C860" s="336"/>
      <c r="D860" s="336"/>
      <c r="E860" s="336"/>
      <c r="I860" s="827"/>
    </row>
    <row r="861">
      <c r="B861" s="336"/>
      <c r="C861" s="336"/>
      <c r="D861" s="336"/>
      <c r="E861" s="336"/>
      <c r="I861" s="827"/>
    </row>
    <row r="862">
      <c r="B862" s="336"/>
      <c r="C862" s="336"/>
      <c r="D862" s="336"/>
      <c r="E862" s="336"/>
      <c r="I862" s="827"/>
    </row>
    <row r="863">
      <c r="B863" s="336"/>
      <c r="C863" s="336"/>
      <c r="D863" s="336"/>
      <c r="E863" s="336"/>
      <c r="I863" s="827"/>
    </row>
    <row r="864">
      <c r="B864" s="336"/>
      <c r="C864" s="336"/>
      <c r="D864" s="336"/>
      <c r="E864" s="336"/>
      <c r="I864" s="827"/>
    </row>
    <row r="865">
      <c r="B865" s="336"/>
      <c r="C865" s="336"/>
      <c r="D865" s="336"/>
      <c r="E865" s="336"/>
      <c r="I865" s="827"/>
    </row>
    <row r="866">
      <c r="B866" s="336"/>
      <c r="C866" s="336"/>
      <c r="D866" s="336"/>
      <c r="E866" s="336"/>
      <c r="I866" s="827"/>
    </row>
    <row r="867">
      <c r="B867" s="336"/>
      <c r="C867" s="336"/>
      <c r="D867" s="336"/>
      <c r="E867" s="336"/>
      <c r="I867" s="827"/>
    </row>
    <row r="868">
      <c r="B868" s="336"/>
      <c r="C868" s="336"/>
      <c r="D868" s="336"/>
      <c r="E868" s="336"/>
      <c r="I868" s="827"/>
    </row>
    <row r="869">
      <c r="B869" s="336"/>
      <c r="C869" s="336"/>
      <c r="D869" s="336"/>
      <c r="E869" s="336"/>
      <c r="I869" s="827"/>
    </row>
    <row r="870">
      <c r="B870" s="336"/>
      <c r="C870" s="336"/>
      <c r="D870" s="336"/>
      <c r="E870" s="336"/>
      <c r="I870" s="827"/>
    </row>
    <row r="871">
      <c r="B871" s="336"/>
      <c r="C871" s="336"/>
      <c r="D871" s="336"/>
      <c r="E871" s="336"/>
      <c r="I871" s="827"/>
    </row>
    <row r="872">
      <c r="B872" s="336"/>
      <c r="C872" s="336"/>
      <c r="D872" s="336"/>
      <c r="E872" s="336"/>
      <c r="I872" s="827"/>
    </row>
    <row r="873">
      <c r="B873" s="336"/>
      <c r="C873" s="336"/>
      <c r="D873" s="336"/>
      <c r="E873" s="336"/>
      <c r="I873" s="827"/>
    </row>
    <row r="874">
      <c r="B874" s="336"/>
      <c r="C874" s="336"/>
      <c r="D874" s="336"/>
      <c r="E874" s="336"/>
      <c r="I874" s="827"/>
    </row>
    <row r="875">
      <c r="B875" s="336"/>
      <c r="C875" s="336"/>
      <c r="D875" s="336"/>
      <c r="E875" s="336"/>
      <c r="I875" s="827"/>
    </row>
    <row r="876">
      <c r="B876" s="336"/>
      <c r="C876" s="336"/>
      <c r="D876" s="336"/>
      <c r="E876" s="336"/>
      <c r="I876" s="827"/>
    </row>
    <row r="877">
      <c r="B877" s="336"/>
      <c r="C877" s="336"/>
      <c r="D877" s="336"/>
      <c r="E877" s="336"/>
      <c r="I877" s="827"/>
    </row>
    <row r="878">
      <c r="B878" s="336"/>
      <c r="C878" s="336"/>
      <c r="D878" s="336"/>
      <c r="E878" s="336"/>
      <c r="I878" s="827"/>
    </row>
    <row r="879">
      <c r="B879" s="336"/>
      <c r="C879" s="336"/>
      <c r="D879" s="336"/>
      <c r="E879" s="336"/>
      <c r="I879" s="827"/>
    </row>
    <row r="880">
      <c r="B880" s="336"/>
      <c r="C880" s="336"/>
      <c r="D880" s="336"/>
      <c r="E880" s="336"/>
      <c r="I880" s="827"/>
    </row>
    <row r="881">
      <c r="B881" s="336"/>
      <c r="C881" s="336"/>
      <c r="D881" s="336"/>
      <c r="E881" s="336"/>
      <c r="I881" s="827"/>
    </row>
    <row r="882">
      <c r="B882" s="336"/>
      <c r="C882" s="336"/>
      <c r="D882" s="336"/>
      <c r="E882" s="336"/>
      <c r="I882" s="827"/>
    </row>
    <row r="883">
      <c r="B883" s="336"/>
      <c r="C883" s="336"/>
      <c r="D883" s="336"/>
      <c r="E883" s="336"/>
      <c r="I883" s="827"/>
    </row>
    <row r="884">
      <c r="B884" s="336"/>
      <c r="C884" s="336"/>
      <c r="D884" s="336"/>
      <c r="E884" s="336"/>
      <c r="I884" s="827"/>
    </row>
    <row r="885">
      <c r="B885" s="336"/>
      <c r="C885" s="336"/>
      <c r="D885" s="336"/>
      <c r="E885" s="336"/>
      <c r="I885" s="827"/>
    </row>
    <row r="886">
      <c r="B886" s="336"/>
      <c r="C886" s="336"/>
      <c r="D886" s="336"/>
      <c r="E886" s="336"/>
      <c r="I886" s="827"/>
    </row>
    <row r="887">
      <c r="B887" s="336"/>
      <c r="C887" s="336"/>
      <c r="D887" s="336"/>
      <c r="E887" s="336"/>
      <c r="I887" s="827"/>
    </row>
    <row r="888">
      <c r="B888" s="336"/>
      <c r="C888" s="336"/>
      <c r="D888" s="336"/>
      <c r="E888" s="336"/>
      <c r="I888" s="827"/>
    </row>
    <row r="889">
      <c r="B889" s="336"/>
      <c r="C889" s="336"/>
      <c r="D889" s="336"/>
      <c r="E889" s="336"/>
      <c r="I889" s="827"/>
    </row>
    <row r="890">
      <c r="B890" s="336"/>
      <c r="C890" s="336"/>
      <c r="D890" s="336"/>
      <c r="E890" s="336"/>
      <c r="I890" s="827"/>
    </row>
    <row r="891">
      <c r="B891" s="336"/>
      <c r="C891" s="336"/>
      <c r="D891" s="336"/>
      <c r="E891" s="336"/>
      <c r="I891" s="827"/>
    </row>
    <row r="892">
      <c r="B892" s="336"/>
      <c r="C892" s="336"/>
      <c r="D892" s="336"/>
      <c r="E892" s="336"/>
      <c r="I892" s="827"/>
    </row>
    <row r="893">
      <c r="B893" s="336"/>
      <c r="C893" s="336"/>
      <c r="D893" s="336"/>
      <c r="E893" s="336"/>
      <c r="I893" s="827"/>
    </row>
    <row r="894">
      <c r="B894" s="336"/>
      <c r="C894" s="336"/>
      <c r="D894" s="336"/>
      <c r="E894" s="336"/>
      <c r="I894" s="827"/>
    </row>
    <row r="895">
      <c r="B895" s="336"/>
      <c r="C895" s="336"/>
      <c r="D895" s="336"/>
      <c r="E895" s="336"/>
      <c r="I895" s="827"/>
    </row>
    <row r="896">
      <c r="B896" s="336"/>
      <c r="C896" s="336"/>
      <c r="D896" s="336"/>
      <c r="E896" s="336"/>
      <c r="I896" s="827"/>
    </row>
    <row r="897">
      <c r="B897" s="336"/>
      <c r="C897" s="336"/>
      <c r="D897" s="336"/>
      <c r="E897" s="336"/>
      <c r="I897" s="827"/>
    </row>
    <row r="898">
      <c r="B898" s="336"/>
      <c r="C898" s="336"/>
      <c r="D898" s="336"/>
      <c r="E898" s="336"/>
      <c r="I898" s="827"/>
    </row>
    <row r="899">
      <c r="B899" s="336"/>
      <c r="C899" s="336"/>
      <c r="D899" s="336"/>
      <c r="E899" s="336"/>
      <c r="I899" s="827"/>
    </row>
    <row r="900">
      <c r="B900" s="336"/>
      <c r="C900" s="336"/>
      <c r="D900" s="336"/>
      <c r="E900" s="336"/>
      <c r="I900" s="827"/>
    </row>
    <row r="901">
      <c r="B901" s="336"/>
      <c r="C901" s="336"/>
      <c r="D901" s="336"/>
      <c r="E901" s="336"/>
      <c r="I901" s="827"/>
    </row>
    <row r="902">
      <c r="B902" s="336"/>
      <c r="C902" s="336"/>
      <c r="D902" s="336"/>
      <c r="E902" s="336"/>
      <c r="I902" s="827"/>
    </row>
    <row r="903">
      <c r="B903" s="336"/>
      <c r="C903" s="336"/>
      <c r="D903" s="336"/>
      <c r="E903" s="336"/>
      <c r="I903" s="827"/>
    </row>
    <row r="904">
      <c r="B904" s="336"/>
      <c r="C904" s="336"/>
      <c r="D904" s="336"/>
      <c r="E904" s="336"/>
      <c r="I904" s="827"/>
    </row>
    <row r="905">
      <c r="B905" s="336"/>
      <c r="C905" s="336"/>
      <c r="D905" s="336"/>
      <c r="E905" s="336"/>
      <c r="I905" s="827"/>
    </row>
    <row r="906">
      <c r="B906" s="336"/>
      <c r="C906" s="336"/>
      <c r="D906" s="336"/>
      <c r="E906" s="336"/>
      <c r="I906" s="827"/>
    </row>
    <row r="907">
      <c r="B907" s="336"/>
      <c r="C907" s="336"/>
      <c r="D907" s="336"/>
      <c r="E907" s="336"/>
      <c r="I907" s="827"/>
    </row>
    <row r="908">
      <c r="B908" s="336"/>
      <c r="C908" s="336"/>
      <c r="D908" s="336"/>
      <c r="E908" s="336"/>
      <c r="I908" s="827"/>
    </row>
    <row r="909">
      <c r="B909" s="336"/>
      <c r="C909" s="336"/>
      <c r="D909" s="336"/>
      <c r="E909" s="336"/>
      <c r="I909" s="827"/>
    </row>
    <row r="910">
      <c r="B910" s="336"/>
      <c r="C910" s="336"/>
      <c r="D910" s="336"/>
      <c r="E910" s="336"/>
      <c r="I910" s="827"/>
    </row>
    <row r="911">
      <c r="B911" s="336"/>
      <c r="C911" s="336"/>
      <c r="D911" s="336"/>
      <c r="E911" s="336"/>
      <c r="I911" s="827"/>
    </row>
    <row r="912">
      <c r="B912" s="336"/>
      <c r="C912" s="336"/>
      <c r="D912" s="336"/>
      <c r="E912" s="336"/>
      <c r="I912" s="827"/>
    </row>
    <row r="913">
      <c r="B913" s="336"/>
      <c r="C913" s="336"/>
      <c r="D913" s="336"/>
      <c r="E913" s="336"/>
      <c r="I913" s="827"/>
    </row>
    <row r="914">
      <c r="B914" s="336"/>
      <c r="C914" s="336"/>
      <c r="D914" s="336"/>
      <c r="E914" s="336"/>
      <c r="I914" s="827"/>
    </row>
    <row r="915">
      <c r="B915" s="336"/>
      <c r="C915" s="336"/>
      <c r="D915" s="336"/>
      <c r="E915" s="336"/>
      <c r="I915" s="827"/>
    </row>
    <row r="916">
      <c r="B916" s="336"/>
      <c r="C916" s="336"/>
      <c r="D916" s="336"/>
      <c r="E916" s="336"/>
      <c r="I916" s="827"/>
    </row>
    <row r="917">
      <c r="B917" s="336"/>
      <c r="C917" s="336"/>
      <c r="D917" s="336"/>
      <c r="E917" s="336"/>
      <c r="I917" s="827"/>
    </row>
    <row r="918">
      <c r="B918" s="336"/>
      <c r="C918" s="336"/>
      <c r="D918" s="336"/>
      <c r="E918" s="336"/>
      <c r="I918" s="827"/>
    </row>
    <row r="919">
      <c r="B919" s="336"/>
      <c r="C919" s="336"/>
      <c r="D919" s="336"/>
      <c r="E919" s="336"/>
      <c r="I919" s="827"/>
    </row>
    <row r="920">
      <c r="B920" s="336"/>
      <c r="C920" s="336"/>
      <c r="D920" s="336"/>
      <c r="E920" s="336"/>
      <c r="I920" s="827"/>
    </row>
    <row r="921">
      <c r="B921" s="336"/>
      <c r="C921" s="336"/>
      <c r="D921" s="336"/>
      <c r="E921" s="336"/>
      <c r="I921" s="827"/>
    </row>
    <row r="922">
      <c r="B922" s="336"/>
      <c r="C922" s="336"/>
      <c r="D922" s="336"/>
      <c r="E922" s="336"/>
      <c r="I922" s="827"/>
    </row>
    <row r="923">
      <c r="B923" s="336"/>
      <c r="C923" s="336"/>
      <c r="D923" s="336"/>
      <c r="E923" s="336"/>
      <c r="I923" s="827"/>
    </row>
    <row r="924">
      <c r="B924" s="336"/>
      <c r="C924" s="336"/>
      <c r="D924" s="336"/>
      <c r="E924" s="336"/>
      <c r="I924" s="827"/>
    </row>
    <row r="925">
      <c r="B925" s="336"/>
      <c r="C925" s="336"/>
      <c r="D925" s="336"/>
      <c r="E925" s="336"/>
      <c r="I925" s="827"/>
    </row>
    <row r="926">
      <c r="B926" s="336"/>
      <c r="C926" s="336"/>
      <c r="D926" s="336"/>
      <c r="E926" s="336"/>
      <c r="I926" s="827"/>
    </row>
    <row r="927">
      <c r="B927" s="336"/>
      <c r="C927" s="336"/>
      <c r="D927" s="336"/>
      <c r="E927" s="336"/>
      <c r="I927" s="827"/>
    </row>
    <row r="928">
      <c r="B928" s="336"/>
      <c r="C928" s="336"/>
      <c r="D928" s="336"/>
      <c r="E928" s="336"/>
      <c r="I928" s="827"/>
    </row>
    <row r="929">
      <c r="B929" s="336"/>
      <c r="C929" s="336"/>
      <c r="D929" s="336"/>
      <c r="E929" s="336"/>
      <c r="I929" s="827"/>
    </row>
    <row r="930">
      <c r="B930" s="336"/>
      <c r="C930" s="336"/>
      <c r="D930" s="336"/>
      <c r="E930" s="336"/>
      <c r="I930" s="827"/>
    </row>
    <row r="931">
      <c r="B931" s="336"/>
      <c r="C931" s="336"/>
      <c r="D931" s="336"/>
      <c r="E931" s="336"/>
      <c r="I931" s="827"/>
    </row>
    <row r="932">
      <c r="B932" s="336"/>
      <c r="C932" s="336"/>
      <c r="D932" s="336"/>
      <c r="E932" s="336"/>
      <c r="I932" s="827"/>
    </row>
    <row r="933">
      <c r="B933" s="336"/>
      <c r="C933" s="336"/>
      <c r="D933" s="336"/>
      <c r="E933" s="336"/>
      <c r="I933" s="827"/>
    </row>
    <row r="934">
      <c r="B934" s="336"/>
      <c r="C934" s="336"/>
      <c r="D934" s="336"/>
      <c r="E934" s="336"/>
      <c r="I934" s="827"/>
    </row>
    <row r="935">
      <c r="B935" s="336"/>
      <c r="C935" s="336"/>
      <c r="D935" s="336"/>
      <c r="E935" s="336"/>
      <c r="I935" s="827"/>
    </row>
    <row r="936">
      <c r="B936" s="336"/>
      <c r="C936" s="336"/>
      <c r="D936" s="336"/>
      <c r="E936" s="336"/>
      <c r="I936" s="827"/>
    </row>
    <row r="937">
      <c r="B937" s="336"/>
      <c r="C937" s="336"/>
      <c r="D937" s="336"/>
      <c r="E937" s="336"/>
      <c r="I937" s="827"/>
    </row>
    <row r="938">
      <c r="B938" s="336"/>
      <c r="C938" s="336"/>
      <c r="D938" s="336"/>
      <c r="E938" s="336"/>
      <c r="I938" s="827"/>
    </row>
    <row r="939">
      <c r="B939" s="336"/>
      <c r="C939" s="336"/>
      <c r="D939" s="336"/>
      <c r="E939" s="336"/>
      <c r="I939" s="827"/>
    </row>
    <row r="940">
      <c r="B940" s="336"/>
      <c r="C940" s="336"/>
      <c r="D940" s="336"/>
      <c r="E940" s="336"/>
      <c r="I940" s="827"/>
    </row>
    <row r="941">
      <c r="B941" s="336"/>
      <c r="C941" s="336"/>
      <c r="D941" s="336"/>
      <c r="E941" s="336"/>
      <c r="I941" s="827"/>
    </row>
    <row r="942">
      <c r="B942" s="336"/>
      <c r="C942" s="336"/>
      <c r="D942" s="336"/>
      <c r="E942" s="336"/>
      <c r="I942" s="827"/>
    </row>
    <row r="943">
      <c r="B943" s="336"/>
      <c r="C943" s="336"/>
      <c r="D943" s="336"/>
      <c r="E943" s="336"/>
      <c r="I943" s="827"/>
    </row>
    <row r="944">
      <c r="B944" s="336"/>
      <c r="C944" s="336"/>
      <c r="D944" s="336"/>
      <c r="E944" s="336"/>
      <c r="I944" s="827"/>
    </row>
    <row r="945">
      <c r="B945" s="336"/>
      <c r="C945" s="336"/>
      <c r="D945" s="336"/>
      <c r="E945" s="336"/>
      <c r="I945" s="827"/>
    </row>
    <row r="946">
      <c r="B946" s="336"/>
      <c r="C946" s="336"/>
      <c r="D946" s="336"/>
      <c r="E946" s="336"/>
      <c r="I946" s="827"/>
    </row>
    <row r="947">
      <c r="B947" s="336"/>
      <c r="C947" s="336"/>
      <c r="D947" s="336"/>
      <c r="E947" s="336"/>
      <c r="I947" s="827"/>
    </row>
    <row r="948">
      <c r="B948" s="336"/>
      <c r="C948" s="336"/>
      <c r="D948" s="336"/>
      <c r="E948" s="336"/>
      <c r="I948" s="827"/>
    </row>
    <row r="949">
      <c r="B949" s="336"/>
      <c r="C949" s="336"/>
      <c r="D949" s="336"/>
      <c r="E949" s="336"/>
      <c r="I949" s="827"/>
    </row>
    <row r="950">
      <c r="B950" s="336"/>
      <c r="C950" s="336"/>
      <c r="D950" s="336"/>
      <c r="E950" s="336"/>
      <c r="I950" s="827"/>
    </row>
    <row r="951">
      <c r="B951" s="336"/>
      <c r="C951" s="336"/>
      <c r="D951" s="336"/>
      <c r="E951" s="336"/>
      <c r="I951" s="827"/>
    </row>
    <row r="952">
      <c r="B952" s="336"/>
      <c r="C952" s="336"/>
      <c r="D952" s="336"/>
      <c r="E952" s="336"/>
      <c r="I952" s="827"/>
    </row>
    <row r="953">
      <c r="B953" s="336"/>
      <c r="C953" s="336"/>
      <c r="D953" s="336"/>
      <c r="E953" s="336"/>
      <c r="I953" s="827"/>
    </row>
    <row r="954">
      <c r="B954" s="336"/>
      <c r="C954" s="336"/>
      <c r="D954" s="336"/>
      <c r="E954" s="336"/>
      <c r="I954" s="827"/>
    </row>
    <row r="955">
      <c r="B955" s="336"/>
      <c r="C955" s="336"/>
      <c r="D955" s="336"/>
      <c r="E955" s="336"/>
      <c r="I955" s="827"/>
    </row>
    <row r="956">
      <c r="B956" s="336"/>
      <c r="C956" s="336"/>
      <c r="D956" s="336"/>
      <c r="E956" s="336"/>
      <c r="I956" s="827"/>
    </row>
    <row r="957">
      <c r="B957" s="336"/>
      <c r="C957" s="336"/>
      <c r="D957" s="336"/>
      <c r="E957" s="336"/>
      <c r="I957" s="827"/>
    </row>
    <row r="958">
      <c r="B958" s="336"/>
      <c r="C958" s="336"/>
      <c r="D958" s="336"/>
      <c r="E958" s="336"/>
      <c r="I958" s="827"/>
    </row>
    <row r="959">
      <c r="B959" s="336"/>
      <c r="C959" s="336"/>
      <c r="D959" s="336"/>
      <c r="E959" s="336"/>
      <c r="I959" s="827"/>
    </row>
    <row r="960">
      <c r="B960" s="336"/>
      <c r="C960" s="336"/>
      <c r="D960" s="336"/>
      <c r="E960" s="336"/>
      <c r="I960" s="827"/>
    </row>
    <row r="961">
      <c r="B961" s="336"/>
      <c r="C961" s="336"/>
      <c r="D961" s="336"/>
      <c r="E961" s="336"/>
      <c r="I961" s="827"/>
    </row>
    <row r="962">
      <c r="B962" s="336"/>
      <c r="C962" s="336"/>
      <c r="D962" s="336"/>
      <c r="E962" s="336"/>
      <c r="I962" s="827"/>
    </row>
    <row r="963">
      <c r="B963" s="336"/>
      <c r="C963" s="336"/>
      <c r="D963" s="336"/>
      <c r="E963" s="336"/>
      <c r="I963" s="827"/>
    </row>
    <row r="964">
      <c r="B964" s="336"/>
      <c r="C964" s="336"/>
      <c r="D964" s="336"/>
      <c r="E964" s="336"/>
      <c r="I964" s="827"/>
    </row>
    <row r="965">
      <c r="B965" s="336"/>
      <c r="C965" s="336"/>
      <c r="D965" s="336"/>
      <c r="E965" s="336"/>
      <c r="I965" s="827"/>
    </row>
    <row r="966">
      <c r="B966" s="336"/>
      <c r="C966" s="336"/>
      <c r="D966" s="336"/>
      <c r="E966" s="336"/>
      <c r="I966" s="827"/>
    </row>
    <row r="967">
      <c r="B967" s="336"/>
      <c r="C967" s="336"/>
      <c r="D967" s="336"/>
      <c r="E967" s="336"/>
      <c r="I967" s="827"/>
    </row>
    <row r="968">
      <c r="B968" s="336"/>
      <c r="C968" s="336"/>
      <c r="D968" s="336"/>
      <c r="E968" s="336"/>
      <c r="I968" s="827"/>
    </row>
    <row r="969">
      <c r="B969" s="336"/>
      <c r="C969" s="336"/>
      <c r="D969" s="336"/>
      <c r="E969" s="336"/>
      <c r="I969" s="827"/>
    </row>
    <row r="970">
      <c r="B970" s="336"/>
      <c r="C970" s="336"/>
      <c r="D970" s="336"/>
      <c r="E970" s="336"/>
      <c r="I970" s="827"/>
    </row>
    <row r="971">
      <c r="B971" s="336"/>
      <c r="C971" s="336"/>
      <c r="D971" s="336"/>
      <c r="E971" s="336"/>
      <c r="I971" s="827"/>
    </row>
    <row r="972">
      <c r="B972" s="336"/>
      <c r="C972" s="336"/>
      <c r="D972" s="336"/>
      <c r="E972" s="336"/>
      <c r="I972" s="827"/>
    </row>
    <row r="973">
      <c r="B973" s="336"/>
      <c r="C973" s="336"/>
      <c r="D973" s="336"/>
      <c r="E973" s="336"/>
      <c r="I973" s="827"/>
    </row>
    <row r="974">
      <c r="B974" s="336"/>
      <c r="C974" s="336"/>
      <c r="D974" s="336"/>
      <c r="E974" s="336"/>
      <c r="I974" s="827"/>
    </row>
    <row r="975">
      <c r="B975" s="336"/>
      <c r="C975" s="336"/>
      <c r="D975" s="336"/>
      <c r="E975" s="336"/>
      <c r="I975" s="827"/>
    </row>
    <row r="976">
      <c r="B976" s="336"/>
      <c r="C976" s="336"/>
      <c r="D976" s="336"/>
      <c r="E976" s="336"/>
      <c r="I976" s="827"/>
    </row>
    <row r="977">
      <c r="B977" s="336"/>
      <c r="C977" s="336"/>
      <c r="D977" s="336"/>
      <c r="E977" s="336"/>
      <c r="I977" s="827"/>
    </row>
    <row r="978">
      <c r="B978" s="336"/>
      <c r="C978" s="336"/>
      <c r="D978" s="336"/>
      <c r="E978" s="336"/>
      <c r="I978" s="827"/>
    </row>
    <row r="979">
      <c r="B979" s="336"/>
      <c r="C979" s="336"/>
      <c r="D979" s="336"/>
      <c r="E979" s="336"/>
      <c r="I979" s="827"/>
    </row>
    <row r="980">
      <c r="B980" s="336"/>
      <c r="C980" s="336"/>
      <c r="D980" s="336"/>
      <c r="E980" s="336"/>
      <c r="I980" s="827"/>
    </row>
    <row r="981">
      <c r="B981" s="336"/>
      <c r="C981" s="336"/>
      <c r="D981" s="336"/>
      <c r="E981" s="336"/>
      <c r="I981" s="827"/>
    </row>
    <row r="982">
      <c r="B982" s="336"/>
      <c r="C982" s="336"/>
      <c r="D982" s="336"/>
      <c r="E982" s="336"/>
      <c r="I982" s="827"/>
    </row>
    <row r="983">
      <c r="B983" s="336"/>
      <c r="C983" s="336"/>
      <c r="D983" s="336"/>
      <c r="E983" s="336"/>
      <c r="I983" s="827"/>
    </row>
    <row r="984">
      <c r="B984" s="336"/>
      <c r="C984" s="336"/>
      <c r="D984" s="336"/>
      <c r="E984" s="336"/>
      <c r="I984" s="827"/>
    </row>
    <row r="985">
      <c r="B985" s="336"/>
      <c r="C985" s="336"/>
      <c r="D985" s="336"/>
      <c r="E985" s="336"/>
      <c r="I985" s="827"/>
    </row>
    <row r="986">
      <c r="B986" s="336"/>
      <c r="C986" s="336"/>
      <c r="D986" s="336"/>
      <c r="E986" s="336"/>
      <c r="I986" s="827"/>
    </row>
    <row r="987">
      <c r="B987" s="336"/>
      <c r="C987" s="336"/>
      <c r="D987" s="336"/>
      <c r="E987" s="336"/>
      <c r="I987" s="827"/>
    </row>
    <row r="988">
      <c r="B988" s="336"/>
      <c r="C988" s="336"/>
      <c r="D988" s="336"/>
      <c r="E988" s="336"/>
      <c r="I988" s="827"/>
    </row>
    <row r="989">
      <c r="B989" s="336"/>
      <c r="C989" s="336"/>
      <c r="D989" s="336"/>
      <c r="E989" s="336"/>
      <c r="I989" s="827"/>
    </row>
    <row r="990">
      <c r="B990" s="336"/>
      <c r="C990" s="336"/>
      <c r="D990" s="336"/>
      <c r="E990" s="336"/>
      <c r="I990" s="827"/>
    </row>
    <row r="991">
      <c r="B991" s="336"/>
      <c r="C991" s="336"/>
      <c r="D991" s="336"/>
      <c r="E991" s="336"/>
      <c r="I991" s="827"/>
    </row>
    <row r="992">
      <c r="B992" s="336"/>
      <c r="C992" s="336"/>
      <c r="D992" s="336"/>
      <c r="E992" s="336"/>
      <c r="I992" s="827"/>
    </row>
    <row r="993">
      <c r="B993" s="336"/>
      <c r="C993" s="336"/>
      <c r="D993" s="336"/>
      <c r="E993" s="336"/>
      <c r="I993" s="827"/>
    </row>
    <row r="994">
      <c r="B994" s="336"/>
      <c r="C994" s="336"/>
      <c r="D994" s="336"/>
      <c r="E994" s="336"/>
      <c r="I994" s="827"/>
    </row>
    <row r="995">
      <c r="B995" s="336"/>
      <c r="C995" s="336"/>
      <c r="D995" s="336"/>
      <c r="E995" s="336"/>
      <c r="I995" s="827"/>
    </row>
    <row r="996">
      <c r="B996" s="336"/>
      <c r="C996" s="336"/>
      <c r="D996" s="336"/>
      <c r="E996" s="336"/>
      <c r="I996" s="827"/>
    </row>
    <row r="997">
      <c r="B997" s="336"/>
      <c r="C997" s="336"/>
      <c r="D997" s="336"/>
      <c r="E997" s="336"/>
      <c r="I997" s="827"/>
    </row>
    <row r="998">
      <c r="B998" s="336"/>
      <c r="C998" s="336"/>
      <c r="D998" s="336"/>
      <c r="E998" s="336"/>
      <c r="I998" s="827"/>
    </row>
    <row r="999">
      <c r="B999" s="336"/>
      <c r="C999" s="336"/>
      <c r="D999" s="336"/>
      <c r="E999" s="336"/>
      <c r="I999" s="827"/>
    </row>
    <row r="1000">
      <c r="B1000" s="336"/>
      <c r="C1000" s="336"/>
      <c r="D1000" s="336"/>
      <c r="E1000" s="336"/>
      <c r="I1000" s="827"/>
    </row>
    <row r="1001">
      <c r="B1001" s="336"/>
      <c r="C1001" s="336"/>
      <c r="D1001" s="336"/>
      <c r="E1001" s="336"/>
      <c r="I1001" s="827"/>
    </row>
    <row r="1002">
      <c r="B1002" s="336"/>
      <c r="C1002" s="336"/>
      <c r="D1002" s="336"/>
      <c r="E1002" s="336"/>
      <c r="I1002" s="827"/>
    </row>
    <row r="1003">
      <c r="B1003" s="336"/>
      <c r="C1003" s="336"/>
      <c r="D1003" s="336"/>
      <c r="E1003" s="336"/>
      <c r="I1003" s="827"/>
    </row>
    <row r="1004">
      <c r="B1004" s="336"/>
      <c r="C1004" s="336"/>
      <c r="D1004" s="336"/>
      <c r="E1004" s="336"/>
      <c r="I1004" s="827"/>
    </row>
    <row r="1005">
      <c r="B1005" s="336"/>
      <c r="C1005" s="336"/>
      <c r="D1005" s="336"/>
      <c r="E1005" s="336"/>
      <c r="I1005" s="827"/>
    </row>
    <row r="1006">
      <c r="B1006" s="336"/>
      <c r="C1006" s="336"/>
      <c r="D1006" s="336"/>
      <c r="E1006" s="336"/>
      <c r="I1006" s="827"/>
    </row>
    <row r="1007">
      <c r="B1007" s="336"/>
      <c r="C1007" s="336"/>
      <c r="D1007" s="336"/>
      <c r="E1007" s="336"/>
      <c r="I1007" s="827"/>
    </row>
    <row r="1008">
      <c r="B1008" s="336"/>
      <c r="C1008" s="336"/>
      <c r="D1008" s="336"/>
      <c r="E1008" s="336"/>
      <c r="I1008" s="827"/>
    </row>
    <row r="1009">
      <c r="B1009" s="336"/>
      <c r="C1009" s="336"/>
      <c r="D1009" s="336"/>
      <c r="E1009" s="336"/>
      <c r="I1009" s="827"/>
    </row>
    <row r="1010">
      <c r="B1010" s="336"/>
      <c r="C1010" s="336"/>
      <c r="D1010" s="336"/>
      <c r="E1010" s="336"/>
      <c r="I1010" s="827"/>
    </row>
    <row r="1011">
      <c r="B1011" s="336"/>
      <c r="C1011" s="336"/>
      <c r="D1011" s="336"/>
      <c r="E1011" s="336"/>
      <c r="I1011" s="827"/>
    </row>
    <row r="1012">
      <c r="B1012" s="336"/>
      <c r="C1012" s="336"/>
      <c r="D1012" s="336"/>
      <c r="E1012" s="336"/>
      <c r="I1012" s="827"/>
    </row>
  </sheetData>
  <mergeCells count="39">
    <mergeCell ref="B1:C1"/>
    <mergeCell ref="D2:E2"/>
    <mergeCell ref="F2:G2"/>
    <mergeCell ref="H2:I2"/>
    <mergeCell ref="J2:K2"/>
    <mergeCell ref="L2:M2"/>
    <mergeCell ref="N2:O2"/>
    <mergeCell ref="L9:M9"/>
    <mergeCell ref="N9:O9"/>
    <mergeCell ref="B2:C2"/>
    <mergeCell ref="B8:C8"/>
    <mergeCell ref="B9:C9"/>
    <mergeCell ref="D9:E9"/>
    <mergeCell ref="F9:G9"/>
    <mergeCell ref="H9:I9"/>
    <mergeCell ref="J9:K9"/>
    <mergeCell ref="B16:C16"/>
    <mergeCell ref="D17:E17"/>
    <mergeCell ref="F17:G17"/>
    <mergeCell ref="H17:I17"/>
    <mergeCell ref="J17:K17"/>
    <mergeCell ref="L17:M17"/>
    <mergeCell ref="N17:O17"/>
    <mergeCell ref="J24:K24"/>
    <mergeCell ref="L24:M24"/>
    <mergeCell ref="N24:O24"/>
    <mergeCell ref="D26:E26"/>
    <mergeCell ref="F26:G26"/>
    <mergeCell ref="B27:C27"/>
    <mergeCell ref="B28:C28"/>
    <mergeCell ref="F28:G28"/>
    <mergeCell ref="B30:C30"/>
    <mergeCell ref="B17:C17"/>
    <mergeCell ref="B19:C19"/>
    <mergeCell ref="B23:D23"/>
    <mergeCell ref="B24:C24"/>
    <mergeCell ref="D24:E24"/>
    <mergeCell ref="F24:G24"/>
    <mergeCell ref="H24:I24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hidden="1" min="1" max="1" width="11.75"/>
    <col customWidth="1" min="12" max="12" width="29.88"/>
  </cols>
  <sheetData>
    <row r="1">
      <c r="A1" s="337" t="s">
        <v>495</v>
      </c>
      <c r="B1" s="337" t="s">
        <v>182</v>
      </c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>
      <c r="A2" s="338">
        <v>44757.0</v>
      </c>
      <c r="B2" s="68" t="s">
        <v>403</v>
      </c>
      <c r="C2" s="68" t="s">
        <v>85</v>
      </c>
      <c r="D2" s="340" t="s">
        <v>512</v>
      </c>
      <c r="E2" s="338">
        <v>44757.0</v>
      </c>
      <c r="F2" s="339">
        <v>0.9166666666666666</v>
      </c>
      <c r="G2" s="339">
        <v>0.25</v>
      </c>
      <c r="H2" s="68">
        <v>8.0</v>
      </c>
      <c r="I2" s="68">
        <v>0.0</v>
      </c>
      <c r="J2" s="68">
        <v>0.0</v>
      </c>
      <c r="K2" s="68">
        <v>8.0</v>
      </c>
      <c r="L2" s="68" t="s">
        <v>1370</v>
      </c>
    </row>
    <row r="3">
      <c r="A3" s="338">
        <v>44757.0</v>
      </c>
      <c r="B3" s="68" t="s">
        <v>18</v>
      </c>
      <c r="C3" s="68" t="s">
        <v>1</v>
      </c>
      <c r="D3" s="340" t="s">
        <v>512</v>
      </c>
      <c r="E3" s="338">
        <v>44757.0</v>
      </c>
      <c r="F3" s="339">
        <v>0.9583333333333334</v>
      </c>
      <c r="G3" s="339">
        <v>0.25</v>
      </c>
      <c r="H3" s="68">
        <v>7.0</v>
      </c>
      <c r="I3" s="68">
        <v>0.0</v>
      </c>
      <c r="J3" s="68">
        <v>0.0</v>
      </c>
      <c r="K3" s="68">
        <v>7.0</v>
      </c>
    </row>
    <row r="4">
      <c r="A4" s="338">
        <v>44757.0</v>
      </c>
      <c r="B4" s="68" t="s">
        <v>52</v>
      </c>
      <c r="C4" s="68" t="s">
        <v>499</v>
      </c>
      <c r="D4" s="340" t="s">
        <v>513</v>
      </c>
      <c r="E4" s="338">
        <v>44758.0</v>
      </c>
      <c r="F4" s="339">
        <v>0.16666666666666666</v>
      </c>
      <c r="G4" s="339">
        <v>0.0</v>
      </c>
      <c r="H4" s="68">
        <v>8.0</v>
      </c>
      <c r="I4" s="68">
        <v>0.0</v>
      </c>
      <c r="J4" s="68">
        <v>6.0</v>
      </c>
      <c r="K4" s="68">
        <v>2.0</v>
      </c>
    </row>
    <row r="5">
      <c r="A5" s="338">
        <v>44757.0</v>
      </c>
      <c r="B5" s="68" t="s">
        <v>123</v>
      </c>
      <c r="C5" s="68" t="s">
        <v>23</v>
      </c>
      <c r="D5" s="340" t="s">
        <v>513</v>
      </c>
      <c r="E5" s="338">
        <v>44758.0</v>
      </c>
      <c r="F5" s="339">
        <v>0.020833333333333332</v>
      </c>
      <c r="G5" s="339">
        <v>0.25</v>
      </c>
      <c r="H5" s="68">
        <v>5.5</v>
      </c>
      <c r="I5" s="68">
        <v>0.0</v>
      </c>
      <c r="J5" s="68">
        <v>0.0</v>
      </c>
      <c r="K5" s="68">
        <v>5.5</v>
      </c>
    </row>
    <row r="6">
      <c r="A6" s="338">
        <v>44757.0</v>
      </c>
      <c r="B6" s="68" t="s">
        <v>45</v>
      </c>
      <c r="C6" s="68" t="s">
        <v>1</v>
      </c>
      <c r="D6" s="340" t="s">
        <v>513</v>
      </c>
      <c r="E6" s="338">
        <v>44758.0</v>
      </c>
      <c r="F6" s="339">
        <v>0.25</v>
      </c>
      <c r="G6" s="339">
        <v>0.5625</v>
      </c>
      <c r="H6" s="68">
        <v>7.5</v>
      </c>
      <c r="I6" s="68">
        <v>0.0</v>
      </c>
      <c r="J6" s="68">
        <v>7.5</v>
      </c>
      <c r="K6" s="68">
        <v>0.0</v>
      </c>
    </row>
    <row r="7">
      <c r="A7" s="338">
        <v>44757.0</v>
      </c>
      <c r="B7" s="68" t="s">
        <v>508</v>
      </c>
      <c r="C7" s="68" t="s">
        <v>85</v>
      </c>
      <c r="D7" s="340" t="s">
        <v>513</v>
      </c>
      <c r="E7" s="338">
        <v>44758.0</v>
      </c>
      <c r="F7" s="68">
        <v>0.0</v>
      </c>
      <c r="G7" s="68">
        <v>0.0</v>
      </c>
      <c r="H7" s="68">
        <v>0.0</v>
      </c>
      <c r="I7" s="68">
        <v>0.0</v>
      </c>
      <c r="J7" s="68">
        <v>0.0</v>
      </c>
      <c r="K7" s="68">
        <v>0.0</v>
      </c>
      <c r="L7" s="68" t="s">
        <v>166</v>
      </c>
    </row>
    <row r="8">
      <c r="A8" s="338">
        <v>44757.0</v>
      </c>
      <c r="B8" s="68" t="s">
        <v>501</v>
      </c>
      <c r="C8" s="68" t="s">
        <v>23</v>
      </c>
      <c r="D8" s="340" t="s">
        <v>513</v>
      </c>
      <c r="E8" s="338">
        <v>44758.0</v>
      </c>
      <c r="F8" s="339">
        <v>0.25</v>
      </c>
      <c r="G8" s="339">
        <v>0.4583333333333333</v>
      </c>
      <c r="H8" s="68">
        <v>5.0</v>
      </c>
      <c r="I8" s="68">
        <v>0.0</v>
      </c>
      <c r="J8" s="68">
        <v>5.0</v>
      </c>
      <c r="K8" s="68">
        <v>0.0</v>
      </c>
    </row>
    <row r="9">
      <c r="A9" s="338">
        <v>44757.0</v>
      </c>
      <c r="B9" s="68" t="s">
        <v>502</v>
      </c>
      <c r="C9" s="68" t="s">
        <v>85</v>
      </c>
      <c r="D9" s="340" t="s">
        <v>513</v>
      </c>
      <c r="E9" s="338">
        <v>44758.0</v>
      </c>
      <c r="F9" s="339">
        <v>0.25</v>
      </c>
      <c r="G9" s="339">
        <v>0.5833333333333334</v>
      </c>
      <c r="H9" s="68">
        <v>8.0</v>
      </c>
      <c r="I9" s="68">
        <v>0.0</v>
      </c>
      <c r="J9" s="68">
        <v>8.0</v>
      </c>
      <c r="K9" s="68">
        <v>0.0</v>
      </c>
    </row>
    <row r="10">
      <c r="A10" s="338">
        <v>44758.0</v>
      </c>
      <c r="B10" s="68" t="s">
        <v>403</v>
      </c>
      <c r="C10" s="68" t="s">
        <v>85</v>
      </c>
      <c r="D10" s="340" t="s">
        <v>513</v>
      </c>
      <c r="E10" s="338">
        <v>44758.0</v>
      </c>
      <c r="F10" s="339">
        <v>0.9166666666666666</v>
      </c>
      <c r="G10" s="339">
        <v>0.25</v>
      </c>
      <c r="H10" s="68">
        <v>8.0</v>
      </c>
      <c r="I10" s="68">
        <v>0.0</v>
      </c>
      <c r="J10" s="68">
        <v>0.0</v>
      </c>
      <c r="K10" s="68">
        <v>8.0</v>
      </c>
    </row>
    <row r="11">
      <c r="A11" s="338">
        <v>44758.0</v>
      </c>
      <c r="B11" s="68" t="s">
        <v>18</v>
      </c>
      <c r="C11" s="68" t="s">
        <v>1</v>
      </c>
      <c r="D11" s="340" t="s">
        <v>513</v>
      </c>
      <c r="E11" s="338">
        <v>44758.0</v>
      </c>
      <c r="F11" s="854">
        <v>0.9583333333333334</v>
      </c>
      <c r="G11" s="271">
        <v>0.0</v>
      </c>
      <c r="H11" s="271">
        <v>12.0</v>
      </c>
      <c r="I11" s="271">
        <v>4.0</v>
      </c>
      <c r="J11" s="271">
        <v>1.0</v>
      </c>
      <c r="K11" s="271">
        <v>7.0</v>
      </c>
    </row>
    <row r="12">
      <c r="A12" s="338">
        <v>44758.0</v>
      </c>
      <c r="B12" s="68" t="s">
        <v>52</v>
      </c>
      <c r="C12" s="68" t="s">
        <v>499</v>
      </c>
      <c r="D12" s="340" t="s">
        <v>513</v>
      </c>
      <c r="E12" s="338">
        <v>44758.0</v>
      </c>
      <c r="F12" s="339">
        <v>0.9583333333333334</v>
      </c>
      <c r="G12" s="339">
        <v>0.0</v>
      </c>
      <c r="H12" s="68">
        <v>13.0</v>
      </c>
      <c r="I12" s="68">
        <v>5.0</v>
      </c>
      <c r="J12" s="68">
        <v>1.0</v>
      </c>
      <c r="K12" s="68">
        <v>7.0</v>
      </c>
    </row>
    <row r="13">
      <c r="A13" s="338">
        <v>44758.0</v>
      </c>
      <c r="B13" s="68" t="s">
        <v>123</v>
      </c>
      <c r="C13" s="68" t="s">
        <v>23</v>
      </c>
      <c r="D13" s="340" t="s">
        <v>498</v>
      </c>
      <c r="E13" s="338">
        <v>44759.0</v>
      </c>
      <c r="F13" s="339">
        <v>0.020833333333333332</v>
      </c>
      <c r="G13" s="339">
        <v>0.25</v>
      </c>
      <c r="H13" s="68">
        <v>5.5</v>
      </c>
      <c r="I13" s="68">
        <v>0.0</v>
      </c>
      <c r="J13" s="68">
        <v>0.0</v>
      </c>
      <c r="K13" s="68">
        <v>5.5</v>
      </c>
    </row>
    <row r="14">
      <c r="A14" s="338">
        <v>44758.0</v>
      </c>
      <c r="B14" s="68" t="s">
        <v>45</v>
      </c>
      <c r="C14" s="68" t="s">
        <v>1</v>
      </c>
      <c r="D14" s="340" t="s">
        <v>498</v>
      </c>
      <c r="E14" s="338">
        <v>44759.0</v>
      </c>
      <c r="F14" s="339">
        <v>0.25</v>
      </c>
      <c r="G14" s="339">
        <v>0.5625</v>
      </c>
      <c r="H14" s="68">
        <v>7.5</v>
      </c>
      <c r="I14" s="68">
        <v>0.0</v>
      </c>
      <c r="J14" s="68">
        <v>7.5</v>
      </c>
      <c r="K14" s="68">
        <v>0.0</v>
      </c>
    </row>
    <row r="15">
      <c r="A15" s="338">
        <v>44758.0</v>
      </c>
      <c r="B15" s="68" t="s">
        <v>508</v>
      </c>
      <c r="C15" s="68" t="s">
        <v>85</v>
      </c>
      <c r="D15" s="340" t="s">
        <v>498</v>
      </c>
      <c r="E15" s="338">
        <v>44759.0</v>
      </c>
      <c r="F15" s="339">
        <v>0.25</v>
      </c>
      <c r="G15" s="339">
        <v>0.5833333333333334</v>
      </c>
      <c r="H15" s="68">
        <v>8.0</v>
      </c>
      <c r="I15" s="68">
        <v>0.0</v>
      </c>
      <c r="J15" s="68">
        <v>8.0</v>
      </c>
      <c r="K15" s="68">
        <v>0.0</v>
      </c>
    </row>
    <row r="16">
      <c r="A16" s="338">
        <v>44758.0</v>
      </c>
      <c r="B16" s="68" t="s">
        <v>501</v>
      </c>
      <c r="C16" s="68" t="s">
        <v>23</v>
      </c>
      <c r="D16" s="340" t="s">
        <v>498</v>
      </c>
      <c r="E16" s="338">
        <v>44759.0</v>
      </c>
      <c r="F16" s="68">
        <v>0.0</v>
      </c>
      <c r="G16" s="68">
        <v>0.0</v>
      </c>
      <c r="H16" s="68">
        <v>0.0</v>
      </c>
      <c r="I16" s="68">
        <v>0.0</v>
      </c>
      <c r="J16" s="68">
        <v>0.0</v>
      </c>
      <c r="K16" s="68">
        <v>0.0</v>
      </c>
      <c r="L16" s="68" t="s">
        <v>166</v>
      </c>
    </row>
    <row r="17">
      <c r="A17" s="338">
        <v>44758.0</v>
      </c>
      <c r="B17" s="68" t="s">
        <v>18</v>
      </c>
      <c r="C17" s="68" t="s">
        <v>23</v>
      </c>
      <c r="D17" s="340" t="s">
        <v>498</v>
      </c>
      <c r="E17" s="338">
        <v>44759.0</v>
      </c>
      <c r="F17" s="271">
        <v>0.0</v>
      </c>
      <c r="G17" s="854">
        <v>0.4583333333333333</v>
      </c>
      <c r="H17" s="271">
        <v>0.0</v>
      </c>
      <c r="I17" s="271">
        <v>0.0</v>
      </c>
      <c r="J17" s="271">
        <v>0.0</v>
      </c>
      <c r="K17" s="271">
        <v>0.0</v>
      </c>
      <c r="L17" s="68" t="s">
        <v>936</v>
      </c>
    </row>
    <row r="18">
      <c r="A18" s="338">
        <v>44758.0</v>
      </c>
      <c r="B18" s="68" t="s">
        <v>502</v>
      </c>
      <c r="C18" s="68" t="s">
        <v>85</v>
      </c>
      <c r="D18" s="340" t="s">
        <v>498</v>
      </c>
      <c r="E18" s="338">
        <v>44759.0</v>
      </c>
      <c r="F18" s="339">
        <v>0.20833333333333334</v>
      </c>
      <c r="G18" s="339">
        <v>0.5416666666666666</v>
      </c>
      <c r="H18" s="68">
        <v>8.0</v>
      </c>
      <c r="I18" s="68">
        <v>0.0</v>
      </c>
      <c r="J18" s="68">
        <v>7.0</v>
      </c>
      <c r="K18" s="68">
        <v>1.0</v>
      </c>
    </row>
    <row r="19">
      <c r="A19" s="338">
        <v>44759.0</v>
      </c>
      <c r="B19" s="68" t="s">
        <v>403</v>
      </c>
      <c r="C19" s="68" t="s">
        <v>85</v>
      </c>
      <c r="D19" s="340" t="s">
        <v>498</v>
      </c>
      <c r="E19" s="338">
        <v>44759.0</v>
      </c>
      <c r="F19" s="339">
        <v>0.9375</v>
      </c>
      <c r="G19" s="339">
        <v>0.20833333333333334</v>
      </c>
      <c r="H19" s="68">
        <v>6.5</v>
      </c>
      <c r="I19" s="68">
        <v>0.0</v>
      </c>
      <c r="J19" s="68">
        <v>0.0</v>
      </c>
      <c r="K19" s="68">
        <v>6.5</v>
      </c>
    </row>
    <row r="20">
      <c r="A20" s="338">
        <v>44759.0</v>
      </c>
      <c r="B20" s="68" t="s">
        <v>18</v>
      </c>
      <c r="C20" s="68" t="s">
        <v>1</v>
      </c>
      <c r="D20" s="340" t="s">
        <v>498</v>
      </c>
      <c r="E20" s="338">
        <v>44759.0</v>
      </c>
      <c r="F20" s="68">
        <v>0.0</v>
      </c>
      <c r="G20" s="68">
        <v>0.0</v>
      </c>
      <c r="H20" s="68">
        <v>0.0</v>
      </c>
      <c r="I20" s="68">
        <v>0.0</v>
      </c>
      <c r="J20" s="68">
        <v>0.0</v>
      </c>
      <c r="K20" s="68">
        <v>0.0</v>
      </c>
      <c r="L20" s="68" t="s">
        <v>25</v>
      </c>
    </row>
    <row r="21">
      <c r="A21" s="338">
        <v>44759.0</v>
      </c>
      <c r="B21" s="68" t="s">
        <v>52</v>
      </c>
      <c r="C21" s="68" t="s">
        <v>499</v>
      </c>
      <c r="D21" s="340" t="s">
        <v>500</v>
      </c>
      <c r="E21" s="338">
        <v>44760.0</v>
      </c>
      <c r="F21" s="339">
        <v>0.16666666666666666</v>
      </c>
      <c r="G21" s="339">
        <v>0.4583333333333333</v>
      </c>
      <c r="H21" s="68">
        <v>7.0</v>
      </c>
      <c r="I21" s="68">
        <v>0.0</v>
      </c>
      <c r="J21" s="68">
        <v>5.0</v>
      </c>
      <c r="K21" s="68">
        <v>2.0</v>
      </c>
    </row>
    <row r="22">
      <c r="A22" s="338">
        <v>44759.0</v>
      </c>
      <c r="B22" s="68" t="s">
        <v>123</v>
      </c>
      <c r="C22" s="68" t="s">
        <v>23</v>
      </c>
      <c r="D22" s="340" t="s">
        <v>500</v>
      </c>
      <c r="E22" s="338">
        <v>44760.0</v>
      </c>
      <c r="F22" s="339">
        <v>0.020833333333333332</v>
      </c>
      <c r="G22" s="339">
        <v>0.25</v>
      </c>
      <c r="H22" s="68">
        <v>5.5</v>
      </c>
      <c r="I22" s="68">
        <v>0.0</v>
      </c>
      <c r="J22" s="68">
        <v>0.0</v>
      </c>
      <c r="K22" s="68">
        <v>5.5</v>
      </c>
    </row>
    <row r="23">
      <c r="A23" s="338">
        <v>44759.0</v>
      </c>
      <c r="B23" s="68" t="s">
        <v>45</v>
      </c>
      <c r="C23" s="68" t="s">
        <v>1</v>
      </c>
      <c r="D23" s="340" t="s">
        <v>500</v>
      </c>
      <c r="E23" s="338">
        <v>44760.0</v>
      </c>
      <c r="F23" s="68">
        <v>0.0</v>
      </c>
      <c r="G23" s="68">
        <v>0.0</v>
      </c>
      <c r="H23" s="68">
        <v>0.0</v>
      </c>
      <c r="I23" s="68">
        <v>0.0</v>
      </c>
      <c r="J23" s="68">
        <v>0.0</v>
      </c>
      <c r="K23" s="68">
        <v>0.0</v>
      </c>
      <c r="L23" s="68" t="s">
        <v>25</v>
      </c>
    </row>
    <row r="24">
      <c r="A24" s="338">
        <v>44759.0</v>
      </c>
      <c r="B24" s="68" t="s">
        <v>508</v>
      </c>
      <c r="C24" s="68" t="s">
        <v>85</v>
      </c>
      <c r="D24" s="340" t="s">
        <v>500</v>
      </c>
      <c r="E24" s="338">
        <v>44760.0</v>
      </c>
      <c r="F24" s="68">
        <v>0.0</v>
      </c>
      <c r="G24" s="68">
        <v>0.0</v>
      </c>
      <c r="H24" s="68">
        <v>0.0</v>
      </c>
      <c r="I24" s="68">
        <v>0.0</v>
      </c>
      <c r="J24" s="68">
        <v>0.0</v>
      </c>
      <c r="K24" s="68">
        <v>0.0</v>
      </c>
      <c r="L24" s="68" t="s">
        <v>25</v>
      </c>
    </row>
    <row r="25">
      <c r="A25" s="338">
        <v>44759.0</v>
      </c>
      <c r="B25" s="68" t="s">
        <v>501</v>
      </c>
      <c r="C25" s="68" t="s">
        <v>23</v>
      </c>
      <c r="D25" s="340" t="s">
        <v>500</v>
      </c>
      <c r="E25" s="338">
        <v>44760.0</v>
      </c>
      <c r="F25" s="339">
        <v>0.25</v>
      </c>
      <c r="G25" s="339">
        <v>0.4583333333333333</v>
      </c>
      <c r="H25" s="68">
        <v>5.0</v>
      </c>
      <c r="I25" s="68">
        <v>0.0</v>
      </c>
      <c r="J25" s="68">
        <v>5.0</v>
      </c>
      <c r="K25" s="68">
        <v>0.0</v>
      </c>
    </row>
    <row r="26">
      <c r="A26" s="338">
        <v>44759.0</v>
      </c>
      <c r="B26" s="68" t="s">
        <v>502</v>
      </c>
      <c r="C26" s="68" t="s">
        <v>85</v>
      </c>
      <c r="D26" s="340" t="s">
        <v>500</v>
      </c>
      <c r="E26" s="338">
        <v>44760.0</v>
      </c>
      <c r="F26" s="339">
        <v>0.20833333333333334</v>
      </c>
      <c r="G26" s="339">
        <v>0.5</v>
      </c>
      <c r="H26" s="68">
        <v>7.0</v>
      </c>
      <c r="I26" s="68">
        <v>0.0</v>
      </c>
      <c r="J26" s="68">
        <v>6.0</v>
      </c>
      <c r="K26" s="68">
        <v>1.0</v>
      </c>
    </row>
    <row r="27">
      <c r="A27" s="338">
        <v>44760.0</v>
      </c>
      <c r="B27" s="68" t="s">
        <v>403</v>
      </c>
      <c r="C27" s="68" t="s">
        <v>85</v>
      </c>
      <c r="D27" s="340" t="s">
        <v>500</v>
      </c>
      <c r="E27" s="338">
        <v>44760.0</v>
      </c>
      <c r="F27" s="68">
        <v>0.0</v>
      </c>
      <c r="G27" s="68">
        <v>0.0</v>
      </c>
      <c r="H27" s="68">
        <v>0.0</v>
      </c>
      <c r="I27" s="68">
        <v>0.0</v>
      </c>
      <c r="J27" s="68">
        <v>0.0</v>
      </c>
      <c r="K27" s="68">
        <v>0.0</v>
      </c>
      <c r="L27" s="68" t="s">
        <v>25</v>
      </c>
    </row>
    <row r="28">
      <c r="A28" s="338">
        <v>44760.0</v>
      </c>
      <c r="B28" s="68" t="s">
        <v>508</v>
      </c>
      <c r="C28" s="68" t="s">
        <v>85</v>
      </c>
      <c r="D28" s="340" t="s">
        <v>500</v>
      </c>
      <c r="E28" s="338">
        <v>44760.0</v>
      </c>
      <c r="F28" s="339">
        <v>0.9166666666666666</v>
      </c>
      <c r="G28" s="339">
        <v>0.20833333333333334</v>
      </c>
      <c r="H28" s="68">
        <v>7.0</v>
      </c>
      <c r="I28" s="68">
        <v>0.0</v>
      </c>
      <c r="J28" s="68">
        <v>0.0</v>
      </c>
      <c r="K28" s="68">
        <v>7.0</v>
      </c>
    </row>
    <row r="29">
      <c r="A29" s="338">
        <v>44760.0</v>
      </c>
      <c r="B29" s="68" t="s">
        <v>45</v>
      </c>
      <c r="C29" s="68" t="s">
        <v>1</v>
      </c>
      <c r="D29" s="340" t="s">
        <v>500</v>
      </c>
      <c r="E29" s="338">
        <v>44760.0</v>
      </c>
      <c r="F29" s="339">
        <v>0.9583333333333334</v>
      </c>
      <c r="G29" s="339">
        <v>0.4583333333333333</v>
      </c>
      <c r="H29" s="68">
        <v>12.0</v>
      </c>
      <c r="I29" s="68">
        <v>4.0</v>
      </c>
      <c r="J29" s="68">
        <v>1.0</v>
      </c>
      <c r="K29" s="68">
        <v>7.0</v>
      </c>
    </row>
    <row r="30">
      <c r="A30" s="338">
        <v>44760.0</v>
      </c>
      <c r="B30" s="68" t="s">
        <v>52</v>
      </c>
      <c r="C30" s="68" t="s">
        <v>499</v>
      </c>
      <c r="D30" s="340" t="s">
        <v>507</v>
      </c>
      <c r="E30" s="338">
        <v>44761.0</v>
      </c>
      <c r="F30" s="68">
        <v>0.0</v>
      </c>
      <c r="G30" s="68">
        <v>0.0</v>
      </c>
      <c r="H30" s="68">
        <v>0.0</v>
      </c>
      <c r="I30" s="68">
        <v>0.0</v>
      </c>
      <c r="J30" s="68">
        <v>0.0</v>
      </c>
      <c r="K30" s="68">
        <v>0.0</v>
      </c>
      <c r="L30" s="855" t="s">
        <v>25</v>
      </c>
    </row>
    <row r="31">
      <c r="A31" s="338">
        <v>44760.0</v>
      </c>
      <c r="B31" s="68" t="s">
        <v>123</v>
      </c>
      <c r="C31" s="68" t="s">
        <v>23</v>
      </c>
      <c r="D31" s="340" t="s">
        <v>507</v>
      </c>
      <c r="E31" s="338">
        <v>44761.0</v>
      </c>
      <c r="F31" s="339">
        <v>0.020833333333333332</v>
      </c>
      <c r="G31" s="339">
        <v>0.25</v>
      </c>
      <c r="H31" s="68">
        <v>5.5</v>
      </c>
      <c r="I31" s="68">
        <v>0.0</v>
      </c>
      <c r="J31" s="68">
        <v>0.0</v>
      </c>
      <c r="K31" s="68">
        <v>5.5</v>
      </c>
      <c r="L31" s="855"/>
    </row>
    <row r="32">
      <c r="A32" s="338">
        <v>44760.0</v>
      </c>
      <c r="B32" s="68" t="s">
        <v>18</v>
      </c>
      <c r="C32" s="68" t="s">
        <v>1</v>
      </c>
      <c r="D32" s="340" t="s">
        <v>507</v>
      </c>
      <c r="E32" s="338">
        <v>44761.0</v>
      </c>
      <c r="F32" s="339">
        <v>0.16666666666666666</v>
      </c>
      <c r="G32" s="339">
        <v>0.0</v>
      </c>
      <c r="H32" s="68">
        <v>8.0</v>
      </c>
      <c r="I32" s="68">
        <v>0.0</v>
      </c>
      <c r="J32" s="68">
        <v>6.0</v>
      </c>
      <c r="K32" s="68">
        <v>2.0</v>
      </c>
      <c r="L32" s="855"/>
    </row>
    <row r="33">
      <c r="A33" s="338">
        <v>44760.0</v>
      </c>
      <c r="B33" s="68" t="s">
        <v>501</v>
      </c>
      <c r="C33" s="68" t="s">
        <v>23</v>
      </c>
      <c r="D33" s="340" t="s">
        <v>507</v>
      </c>
      <c r="E33" s="338">
        <v>44761.0</v>
      </c>
      <c r="F33" s="339">
        <v>0.25</v>
      </c>
      <c r="G33" s="339">
        <v>0.4583333333333333</v>
      </c>
      <c r="H33" s="68">
        <v>5.0</v>
      </c>
      <c r="I33" s="68">
        <v>0.0</v>
      </c>
      <c r="J33" s="68">
        <v>5.0</v>
      </c>
      <c r="K33" s="68">
        <v>0.0</v>
      </c>
      <c r="L33" s="855"/>
    </row>
    <row r="34">
      <c r="A34" s="338">
        <v>44760.0</v>
      </c>
      <c r="B34" s="68" t="s">
        <v>502</v>
      </c>
      <c r="C34" s="68" t="s">
        <v>85</v>
      </c>
      <c r="D34" s="340" t="s">
        <v>507</v>
      </c>
      <c r="E34" s="338">
        <v>44761.0</v>
      </c>
      <c r="F34" s="339">
        <v>0.20833333333333334</v>
      </c>
      <c r="G34" s="339">
        <v>0.5416666666666666</v>
      </c>
      <c r="H34" s="68">
        <v>8.0</v>
      </c>
      <c r="I34" s="68">
        <v>0.0</v>
      </c>
      <c r="J34" s="68">
        <v>7.0</v>
      </c>
      <c r="K34" s="68">
        <v>1.0</v>
      </c>
      <c r="L34" s="855"/>
    </row>
    <row r="35">
      <c r="A35" s="338">
        <v>44761.0</v>
      </c>
      <c r="B35" s="68" t="s">
        <v>403</v>
      </c>
      <c r="C35" s="68" t="s">
        <v>85</v>
      </c>
      <c r="D35" s="340" t="s">
        <v>507</v>
      </c>
      <c r="E35" s="338">
        <v>44761.0</v>
      </c>
      <c r="F35" s="339">
        <v>0.9166666666666666</v>
      </c>
      <c r="G35" s="339">
        <v>0.20833333333333334</v>
      </c>
      <c r="H35" s="68">
        <v>7.0</v>
      </c>
      <c r="I35" s="68">
        <v>0.0</v>
      </c>
      <c r="J35" s="68">
        <v>0.0</v>
      </c>
      <c r="K35" s="68">
        <v>7.0</v>
      </c>
      <c r="L35" s="855"/>
    </row>
    <row r="36">
      <c r="A36" s="338">
        <v>44761.0</v>
      </c>
      <c r="B36" s="68" t="s">
        <v>18</v>
      </c>
      <c r="C36" s="68" t="s">
        <v>1</v>
      </c>
      <c r="D36" s="340" t="s">
        <v>507</v>
      </c>
      <c r="E36" s="338">
        <v>44761.0</v>
      </c>
      <c r="F36" s="339">
        <v>0.9583333333333334</v>
      </c>
      <c r="G36" s="339">
        <v>0.20833333333333334</v>
      </c>
      <c r="H36" s="68">
        <v>6.0</v>
      </c>
      <c r="I36" s="68">
        <v>0.0</v>
      </c>
      <c r="J36" s="68">
        <v>0.0</v>
      </c>
      <c r="K36" s="68">
        <v>6.0</v>
      </c>
      <c r="L36" s="855"/>
    </row>
    <row r="37">
      <c r="A37" s="338">
        <v>44761.0</v>
      </c>
      <c r="B37" s="68" t="s">
        <v>52</v>
      </c>
      <c r="C37" s="68" t="s">
        <v>499</v>
      </c>
      <c r="D37" s="340" t="s">
        <v>509</v>
      </c>
      <c r="E37" s="338">
        <v>44762.0</v>
      </c>
      <c r="F37" s="339">
        <v>0.16666666666666666</v>
      </c>
      <c r="G37" s="339">
        <v>0.4583333333333333</v>
      </c>
      <c r="H37" s="68">
        <v>7.0</v>
      </c>
      <c r="I37" s="68">
        <v>0.0</v>
      </c>
      <c r="J37" s="68">
        <v>5.0</v>
      </c>
      <c r="K37" s="68">
        <v>2.0</v>
      </c>
    </row>
    <row r="38">
      <c r="A38" s="338">
        <v>44761.0</v>
      </c>
      <c r="B38" s="68" t="s">
        <v>502</v>
      </c>
      <c r="C38" s="68" t="s">
        <v>23</v>
      </c>
      <c r="D38" s="340" t="s">
        <v>509</v>
      </c>
      <c r="E38" s="338">
        <v>44762.0</v>
      </c>
      <c r="F38" s="339">
        <v>0.020833333333333332</v>
      </c>
      <c r="G38" s="339">
        <v>0.4583333333333333</v>
      </c>
      <c r="H38" s="68">
        <v>10.5</v>
      </c>
      <c r="I38" s="68">
        <v>2.5</v>
      </c>
      <c r="J38" s="68">
        <v>2.5</v>
      </c>
      <c r="K38" s="68">
        <v>5.5</v>
      </c>
    </row>
    <row r="39">
      <c r="A39" s="338">
        <v>44761.0</v>
      </c>
      <c r="B39" s="68" t="s">
        <v>45</v>
      </c>
      <c r="C39" s="68" t="s">
        <v>1</v>
      </c>
      <c r="D39" s="340" t="s">
        <v>509</v>
      </c>
      <c r="E39" s="338">
        <v>44762.0</v>
      </c>
      <c r="F39" s="339">
        <v>0.20833333333333334</v>
      </c>
      <c r="G39" s="339">
        <v>0.4583333333333333</v>
      </c>
      <c r="H39" s="68">
        <v>6.0</v>
      </c>
      <c r="I39" s="68">
        <v>0.0</v>
      </c>
      <c r="J39" s="68">
        <v>5.0</v>
      </c>
      <c r="K39" s="68">
        <v>1.0</v>
      </c>
    </row>
    <row r="40">
      <c r="A40" s="338">
        <v>44761.0</v>
      </c>
      <c r="B40" s="68" t="s">
        <v>508</v>
      </c>
      <c r="C40" s="68" t="s">
        <v>85</v>
      </c>
      <c r="D40" s="340" t="s">
        <v>509</v>
      </c>
      <c r="E40" s="338">
        <v>44762.0</v>
      </c>
      <c r="F40" s="339">
        <v>0.20833333333333334</v>
      </c>
      <c r="G40" s="339">
        <v>0.5416666666666666</v>
      </c>
      <c r="H40" s="68">
        <v>8.0</v>
      </c>
      <c r="I40" s="68">
        <v>0.0</v>
      </c>
      <c r="J40" s="68">
        <v>7.0</v>
      </c>
      <c r="K40" s="68">
        <v>1.0</v>
      </c>
    </row>
    <row r="41">
      <c r="A41" s="338">
        <v>44761.0</v>
      </c>
      <c r="B41" s="68" t="s">
        <v>501</v>
      </c>
      <c r="C41" s="68" t="s">
        <v>23</v>
      </c>
      <c r="D41" s="340" t="s">
        <v>509</v>
      </c>
      <c r="E41" s="338">
        <v>44762.0</v>
      </c>
      <c r="F41" s="68">
        <v>0.0</v>
      </c>
      <c r="G41" s="68">
        <v>0.0</v>
      </c>
      <c r="H41" s="68">
        <v>0.0</v>
      </c>
      <c r="I41" s="68">
        <v>0.0</v>
      </c>
      <c r="J41" s="68">
        <v>0.0</v>
      </c>
      <c r="K41" s="68">
        <v>0.0</v>
      </c>
      <c r="L41" s="68" t="s">
        <v>25</v>
      </c>
    </row>
    <row r="42">
      <c r="A42" s="338">
        <v>44761.0</v>
      </c>
      <c r="B42" s="68" t="s">
        <v>123</v>
      </c>
      <c r="C42" s="68" t="s">
        <v>23</v>
      </c>
      <c r="D42" s="340" t="s">
        <v>509</v>
      </c>
      <c r="E42" s="338">
        <v>44762.0</v>
      </c>
      <c r="F42" s="68">
        <v>0.0</v>
      </c>
      <c r="G42" s="68">
        <v>0.0</v>
      </c>
      <c r="H42" s="68">
        <v>0.0</v>
      </c>
      <c r="I42" s="68">
        <v>0.0</v>
      </c>
      <c r="J42" s="68">
        <v>0.0</v>
      </c>
      <c r="K42" s="68">
        <v>0.0</v>
      </c>
      <c r="L42" s="68" t="s">
        <v>25</v>
      </c>
    </row>
    <row r="43">
      <c r="A43" s="338">
        <v>44762.0</v>
      </c>
      <c r="B43" s="68" t="s">
        <v>403</v>
      </c>
      <c r="C43" s="68" t="s">
        <v>85</v>
      </c>
      <c r="D43" s="340" t="s">
        <v>509</v>
      </c>
      <c r="E43" s="338">
        <v>44762.0</v>
      </c>
      <c r="F43" s="339">
        <v>0.9166666666666666</v>
      </c>
      <c r="G43" s="339">
        <v>0.20833333333333334</v>
      </c>
      <c r="H43" s="68">
        <v>7.0</v>
      </c>
      <c r="I43" s="68">
        <v>0.0</v>
      </c>
      <c r="J43" s="68">
        <v>0.0</v>
      </c>
      <c r="K43" s="68">
        <v>7.0</v>
      </c>
    </row>
    <row r="44">
      <c r="A44" s="338">
        <v>44762.0</v>
      </c>
      <c r="B44" s="68" t="s">
        <v>18</v>
      </c>
      <c r="C44" s="68" t="s">
        <v>1</v>
      </c>
      <c r="D44" s="340" t="s">
        <v>509</v>
      </c>
      <c r="E44" s="338">
        <v>44762.0</v>
      </c>
      <c r="F44" s="339">
        <v>0.9583333333333334</v>
      </c>
      <c r="G44" s="339">
        <v>0.20833333333333334</v>
      </c>
      <c r="H44" s="68">
        <v>6.0</v>
      </c>
      <c r="I44" s="68">
        <v>0.0</v>
      </c>
      <c r="J44" s="68">
        <v>0.0</v>
      </c>
      <c r="K44" s="68">
        <v>6.0</v>
      </c>
    </row>
    <row r="45">
      <c r="A45" s="338">
        <v>44762.0</v>
      </c>
      <c r="B45" s="68" t="s">
        <v>506</v>
      </c>
      <c r="C45" s="68" t="s">
        <v>60</v>
      </c>
      <c r="D45" s="340" t="s">
        <v>510</v>
      </c>
      <c r="E45" s="338">
        <v>44763.0</v>
      </c>
      <c r="F45" s="339">
        <v>0.2916666666666667</v>
      </c>
      <c r="G45" s="339">
        <v>0.4583333333333333</v>
      </c>
      <c r="H45" s="68">
        <v>4.0</v>
      </c>
      <c r="I45" s="68">
        <v>0.0</v>
      </c>
      <c r="J45" s="68">
        <v>4.0</v>
      </c>
      <c r="K45" s="68">
        <v>0.0</v>
      </c>
      <c r="L45" s="68" t="s">
        <v>60</v>
      </c>
    </row>
    <row r="46">
      <c r="A46" s="338">
        <v>44762.0</v>
      </c>
      <c r="B46" s="68" t="s">
        <v>52</v>
      </c>
      <c r="C46" s="68" t="s">
        <v>499</v>
      </c>
      <c r="D46" s="340" t="s">
        <v>510</v>
      </c>
      <c r="E46" s="338">
        <v>44763.0</v>
      </c>
      <c r="F46" s="339">
        <v>0.20833333333333334</v>
      </c>
      <c r="G46" s="339">
        <v>0.4583333333333333</v>
      </c>
      <c r="H46" s="68">
        <v>6.0</v>
      </c>
      <c r="I46" s="68">
        <v>0.0</v>
      </c>
      <c r="J46" s="68">
        <v>5.0</v>
      </c>
      <c r="K46" s="68">
        <v>1.0</v>
      </c>
    </row>
    <row r="47">
      <c r="A47" s="338">
        <v>44762.0</v>
      </c>
      <c r="B47" s="68" t="s">
        <v>123</v>
      </c>
      <c r="C47" s="68" t="s">
        <v>23</v>
      </c>
      <c r="D47" s="340" t="s">
        <v>510</v>
      </c>
      <c r="E47" s="338">
        <v>44763.0</v>
      </c>
      <c r="F47" s="339">
        <v>0.020833333333333332</v>
      </c>
      <c r="G47" s="339">
        <v>0.25</v>
      </c>
      <c r="H47" s="68">
        <v>5.5</v>
      </c>
      <c r="I47" s="68">
        <v>0.0</v>
      </c>
      <c r="J47" s="68">
        <v>0.0</v>
      </c>
      <c r="K47" s="68">
        <v>5.5</v>
      </c>
    </row>
    <row r="48">
      <c r="A48" s="338">
        <v>44762.0</v>
      </c>
      <c r="B48" s="68" t="s">
        <v>45</v>
      </c>
      <c r="C48" s="68" t="s">
        <v>1</v>
      </c>
      <c r="D48" s="340" t="s">
        <v>510</v>
      </c>
      <c r="E48" s="338">
        <v>44763.0</v>
      </c>
      <c r="F48" s="339">
        <v>0.20833333333333334</v>
      </c>
      <c r="G48" s="339">
        <v>0.4583333333333333</v>
      </c>
      <c r="H48" s="68">
        <v>6.0</v>
      </c>
      <c r="I48" s="68">
        <v>0.0</v>
      </c>
      <c r="J48" s="68">
        <v>5.0</v>
      </c>
      <c r="K48" s="68">
        <v>1.0</v>
      </c>
    </row>
    <row r="49">
      <c r="A49" s="338">
        <v>44762.0</v>
      </c>
      <c r="B49" s="68" t="s">
        <v>508</v>
      </c>
      <c r="C49" s="68" t="s">
        <v>85</v>
      </c>
      <c r="D49" s="340" t="s">
        <v>510</v>
      </c>
      <c r="E49" s="338">
        <v>44763.0</v>
      </c>
      <c r="F49" s="339">
        <v>0.20833333333333334</v>
      </c>
      <c r="G49" s="339">
        <v>0.5416666666666666</v>
      </c>
      <c r="H49" s="68">
        <v>8.0</v>
      </c>
      <c r="I49" s="68">
        <v>0.0</v>
      </c>
      <c r="J49" s="68">
        <v>7.0</v>
      </c>
      <c r="K49" s="68">
        <v>1.0</v>
      </c>
    </row>
    <row r="50">
      <c r="A50" s="338">
        <v>44762.0</v>
      </c>
      <c r="B50" s="68" t="s">
        <v>501</v>
      </c>
      <c r="C50" s="68" t="s">
        <v>23</v>
      </c>
      <c r="D50" s="340" t="s">
        <v>510</v>
      </c>
      <c r="E50" s="338">
        <v>44763.0</v>
      </c>
      <c r="F50" s="339">
        <v>0.25</v>
      </c>
      <c r="G50" s="339">
        <v>0.4583333333333333</v>
      </c>
      <c r="H50" s="68">
        <v>5.0</v>
      </c>
      <c r="I50" s="68">
        <v>0.0</v>
      </c>
      <c r="J50" s="68">
        <v>5.0</v>
      </c>
      <c r="K50" s="68">
        <v>0.0</v>
      </c>
    </row>
    <row r="51">
      <c r="A51" s="338">
        <v>44762.0</v>
      </c>
      <c r="B51" s="68" t="s">
        <v>502</v>
      </c>
      <c r="C51" s="68" t="s">
        <v>85</v>
      </c>
      <c r="D51" s="340" t="s">
        <v>510</v>
      </c>
      <c r="E51" s="338">
        <v>44763.0</v>
      </c>
      <c r="F51" s="68">
        <v>0.0</v>
      </c>
      <c r="G51" s="68">
        <v>0.0</v>
      </c>
      <c r="H51" s="68">
        <v>0.0</v>
      </c>
      <c r="I51" s="68">
        <v>0.0</v>
      </c>
      <c r="J51" s="68">
        <v>0.0</v>
      </c>
      <c r="K51" s="68">
        <v>0.0</v>
      </c>
      <c r="L51" s="68" t="s">
        <v>25</v>
      </c>
    </row>
    <row r="52">
      <c r="A52" s="338">
        <v>44763.0</v>
      </c>
      <c r="B52" s="68" t="s">
        <v>403</v>
      </c>
      <c r="C52" s="68" t="s">
        <v>85</v>
      </c>
      <c r="D52" s="340" t="s">
        <v>510</v>
      </c>
      <c r="E52" s="338">
        <v>44763.0</v>
      </c>
      <c r="F52" s="339">
        <v>0.9166666666666666</v>
      </c>
      <c r="G52" s="339">
        <v>0.20833333333333334</v>
      </c>
      <c r="H52" s="68">
        <v>7.0</v>
      </c>
      <c r="I52" s="68">
        <v>0.0</v>
      </c>
      <c r="J52" s="68">
        <v>0.0</v>
      </c>
      <c r="K52" s="68">
        <v>7.0</v>
      </c>
    </row>
    <row r="53">
      <c r="A53" s="338">
        <v>44763.0</v>
      </c>
      <c r="B53" s="68" t="s">
        <v>18</v>
      </c>
      <c r="C53" s="68" t="s">
        <v>1</v>
      </c>
      <c r="D53" s="340" t="s">
        <v>510</v>
      </c>
      <c r="E53" s="338">
        <v>44763.0</v>
      </c>
      <c r="F53" s="339">
        <v>0.9583333333333334</v>
      </c>
      <c r="G53" s="339">
        <v>0.20833333333333334</v>
      </c>
      <c r="H53" s="68">
        <v>6.0</v>
      </c>
      <c r="I53" s="68">
        <v>0.0</v>
      </c>
      <c r="J53" s="68">
        <v>0.0</v>
      </c>
      <c r="K53" s="68">
        <v>6.0</v>
      </c>
    </row>
    <row r="54">
      <c r="A54" s="338">
        <v>44763.0</v>
      </c>
      <c r="B54" s="68" t="s">
        <v>506</v>
      </c>
      <c r="C54" s="68" t="s">
        <v>60</v>
      </c>
      <c r="D54" s="340" t="s">
        <v>512</v>
      </c>
      <c r="E54" s="338">
        <v>44764.0</v>
      </c>
      <c r="F54" s="339">
        <v>0.2916666666666667</v>
      </c>
      <c r="G54" s="339">
        <v>0.4583333333333333</v>
      </c>
      <c r="H54" s="68">
        <v>4.0</v>
      </c>
      <c r="I54" s="68">
        <v>0.0</v>
      </c>
      <c r="J54" s="68">
        <v>4.0</v>
      </c>
      <c r="K54" s="68">
        <v>0.0</v>
      </c>
      <c r="L54" s="68" t="s">
        <v>60</v>
      </c>
    </row>
    <row r="55">
      <c r="A55" s="338">
        <v>44763.0</v>
      </c>
      <c r="B55" s="68" t="s">
        <v>52</v>
      </c>
      <c r="C55" s="68" t="s">
        <v>499</v>
      </c>
      <c r="D55" s="340" t="s">
        <v>512</v>
      </c>
      <c r="E55" s="338">
        <v>44764.0</v>
      </c>
      <c r="F55" s="339">
        <v>0.20833333333333334</v>
      </c>
      <c r="G55" s="339">
        <v>0.4583333333333333</v>
      </c>
      <c r="H55" s="68">
        <v>6.0</v>
      </c>
      <c r="I55" s="68">
        <v>0.0</v>
      </c>
      <c r="J55" s="68">
        <v>5.0</v>
      </c>
      <c r="K55" s="68">
        <v>1.0</v>
      </c>
    </row>
    <row r="56">
      <c r="A56" s="338">
        <v>44763.0</v>
      </c>
      <c r="B56" s="68" t="s">
        <v>123</v>
      </c>
      <c r="C56" s="68" t="s">
        <v>23</v>
      </c>
      <c r="D56" s="340" t="s">
        <v>512</v>
      </c>
      <c r="E56" s="338">
        <v>44764.0</v>
      </c>
      <c r="F56" s="339">
        <v>0.020833333333333332</v>
      </c>
      <c r="G56" s="339">
        <v>0.25</v>
      </c>
      <c r="H56" s="68">
        <v>5.5</v>
      </c>
      <c r="I56" s="68">
        <v>0.0</v>
      </c>
      <c r="J56" s="68">
        <v>0.0</v>
      </c>
      <c r="K56" s="68">
        <v>5.5</v>
      </c>
    </row>
    <row r="57">
      <c r="A57" s="338">
        <v>44763.0</v>
      </c>
      <c r="B57" s="68" t="s">
        <v>45</v>
      </c>
      <c r="C57" s="68" t="s">
        <v>1</v>
      </c>
      <c r="D57" s="340" t="s">
        <v>512</v>
      </c>
      <c r="E57" s="338">
        <v>44764.0</v>
      </c>
      <c r="F57" s="339">
        <v>0.20833333333333334</v>
      </c>
      <c r="G57" s="339">
        <v>0.4583333333333333</v>
      </c>
      <c r="H57" s="68">
        <v>6.0</v>
      </c>
      <c r="I57" s="68">
        <v>0.0</v>
      </c>
      <c r="J57" s="68">
        <v>5.0</v>
      </c>
      <c r="K57" s="68">
        <v>1.0</v>
      </c>
    </row>
    <row r="58">
      <c r="A58" s="338">
        <v>44763.0</v>
      </c>
      <c r="B58" s="68" t="s">
        <v>508</v>
      </c>
      <c r="C58" s="68" t="s">
        <v>85</v>
      </c>
      <c r="D58" s="340" t="s">
        <v>512</v>
      </c>
      <c r="E58" s="338">
        <v>44764.0</v>
      </c>
      <c r="F58" s="339">
        <v>0.20833333333333334</v>
      </c>
      <c r="G58" s="339">
        <v>0.5</v>
      </c>
      <c r="H58" s="68">
        <v>7.0</v>
      </c>
      <c r="I58" s="68">
        <v>0.0</v>
      </c>
      <c r="J58" s="68">
        <v>6.0</v>
      </c>
      <c r="K58" s="68">
        <v>1.0</v>
      </c>
      <c r="L58" s="68" t="s">
        <v>1371</v>
      </c>
    </row>
    <row r="59">
      <c r="A59" s="338">
        <v>44763.0</v>
      </c>
      <c r="B59" s="68" t="s">
        <v>501</v>
      </c>
      <c r="C59" s="68" t="s">
        <v>23</v>
      </c>
      <c r="D59" s="340" t="s">
        <v>512</v>
      </c>
      <c r="E59" s="338">
        <v>44764.0</v>
      </c>
      <c r="F59" s="339">
        <v>0.25</v>
      </c>
      <c r="G59" s="339">
        <v>0.4583333333333333</v>
      </c>
      <c r="H59" s="68">
        <v>5.0</v>
      </c>
      <c r="I59" s="68">
        <v>0.0</v>
      </c>
      <c r="J59" s="68">
        <v>5.0</v>
      </c>
      <c r="K59" s="68">
        <v>0.0</v>
      </c>
    </row>
    <row r="60">
      <c r="A60" s="338">
        <v>44763.0</v>
      </c>
      <c r="B60" s="68" t="s">
        <v>502</v>
      </c>
      <c r="C60" s="68" t="s">
        <v>85</v>
      </c>
      <c r="D60" s="340" t="s">
        <v>512</v>
      </c>
      <c r="E60" s="338">
        <v>44764.0</v>
      </c>
      <c r="F60" s="68">
        <v>0.0</v>
      </c>
      <c r="G60" s="68">
        <v>0.0</v>
      </c>
      <c r="H60" s="68">
        <v>0.0</v>
      </c>
      <c r="I60" s="68">
        <v>0.0</v>
      </c>
      <c r="J60" s="68">
        <v>0.0</v>
      </c>
      <c r="K60" s="68">
        <v>0.0</v>
      </c>
      <c r="L60" s="68" t="s">
        <v>1372</v>
      </c>
    </row>
    <row r="61">
      <c r="A61" s="338">
        <v>44764.0</v>
      </c>
      <c r="B61" s="68" t="s">
        <v>403</v>
      </c>
      <c r="C61" s="68" t="s">
        <v>85</v>
      </c>
      <c r="D61" s="340" t="s">
        <v>512</v>
      </c>
      <c r="E61" s="338">
        <v>44764.0</v>
      </c>
      <c r="F61" s="339">
        <v>0.9166666666666666</v>
      </c>
      <c r="G61" s="339">
        <v>0.25</v>
      </c>
      <c r="H61" s="68">
        <v>8.0</v>
      </c>
      <c r="I61" s="68">
        <v>0.0</v>
      </c>
      <c r="J61" s="68">
        <v>0.0</v>
      </c>
      <c r="K61" s="68">
        <v>8.0</v>
      </c>
    </row>
    <row r="62">
      <c r="A62" s="338">
        <v>44764.0</v>
      </c>
      <c r="B62" s="68" t="s">
        <v>18</v>
      </c>
      <c r="C62" s="68" t="s">
        <v>1</v>
      </c>
      <c r="D62" s="340" t="s">
        <v>512</v>
      </c>
      <c r="E62" s="338">
        <v>44764.0</v>
      </c>
      <c r="F62" s="339">
        <v>0.9583333333333334</v>
      </c>
      <c r="G62" s="339">
        <v>0.25</v>
      </c>
      <c r="H62" s="68">
        <v>7.0</v>
      </c>
      <c r="I62" s="68">
        <v>0.0</v>
      </c>
      <c r="J62" s="68">
        <v>0.0</v>
      </c>
      <c r="K62" s="68">
        <v>7.0</v>
      </c>
    </row>
    <row r="63">
      <c r="A63" s="338">
        <v>44764.0</v>
      </c>
      <c r="B63" s="68" t="s">
        <v>506</v>
      </c>
      <c r="C63" s="68" t="s">
        <v>60</v>
      </c>
      <c r="D63" s="340" t="s">
        <v>513</v>
      </c>
      <c r="E63" s="338">
        <v>44765.0</v>
      </c>
      <c r="F63" s="339">
        <v>0.2916666666666667</v>
      </c>
      <c r="G63" s="339">
        <v>0.4583333333333333</v>
      </c>
      <c r="H63" s="68">
        <v>4.0</v>
      </c>
      <c r="I63" s="68">
        <v>0.0</v>
      </c>
      <c r="J63" s="68">
        <v>4.0</v>
      </c>
      <c r="K63" s="68">
        <v>0.0</v>
      </c>
      <c r="L63" s="68" t="s">
        <v>60</v>
      </c>
    </row>
    <row r="64">
      <c r="A64" s="338">
        <v>44764.0</v>
      </c>
      <c r="B64" s="68" t="s">
        <v>52</v>
      </c>
      <c r="C64" s="68" t="s">
        <v>499</v>
      </c>
      <c r="D64" s="340" t="s">
        <v>513</v>
      </c>
      <c r="E64" s="338">
        <v>44765.0</v>
      </c>
      <c r="F64" s="339">
        <v>0.20833333333333334</v>
      </c>
      <c r="G64" s="339">
        <v>0.0</v>
      </c>
      <c r="H64" s="68">
        <v>7.0</v>
      </c>
      <c r="I64" s="68">
        <v>0.0</v>
      </c>
      <c r="J64" s="68">
        <v>6.0</v>
      </c>
      <c r="K64" s="68">
        <v>1.0</v>
      </c>
    </row>
    <row r="65">
      <c r="A65" s="338">
        <v>44764.0</v>
      </c>
      <c r="B65" s="68" t="s">
        <v>123</v>
      </c>
      <c r="C65" s="68" t="s">
        <v>23</v>
      </c>
      <c r="D65" s="340" t="s">
        <v>513</v>
      </c>
      <c r="E65" s="338">
        <v>44765.0</v>
      </c>
      <c r="F65" s="339">
        <v>0.020833333333333332</v>
      </c>
      <c r="G65" s="339">
        <v>0.25</v>
      </c>
      <c r="H65" s="68">
        <v>5.5</v>
      </c>
      <c r="I65" s="68">
        <v>0.0</v>
      </c>
      <c r="J65" s="68">
        <v>0.0</v>
      </c>
      <c r="K65" s="68">
        <v>5.5</v>
      </c>
    </row>
    <row r="66">
      <c r="A66" s="338">
        <v>44764.0</v>
      </c>
      <c r="B66" s="68" t="s">
        <v>45</v>
      </c>
      <c r="C66" s="68" t="s">
        <v>1</v>
      </c>
      <c r="D66" s="340" t="s">
        <v>513</v>
      </c>
      <c r="E66" s="338">
        <v>44765.0</v>
      </c>
      <c r="F66" s="339">
        <v>0.25</v>
      </c>
      <c r="G66" s="339">
        <v>0.5625</v>
      </c>
      <c r="H66" s="68">
        <v>7.5</v>
      </c>
      <c r="I66" s="68">
        <v>0.0</v>
      </c>
      <c r="J66" s="68">
        <v>7.5</v>
      </c>
      <c r="K66" s="68">
        <v>0.0</v>
      </c>
    </row>
    <row r="67">
      <c r="A67" s="338">
        <v>44764.0</v>
      </c>
      <c r="B67" s="68" t="s">
        <v>508</v>
      </c>
      <c r="C67" s="68" t="s">
        <v>85</v>
      </c>
      <c r="D67" s="340" t="s">
        <v>513</v>
      </c>
      <c r="E67" s="338">
        <v>44765.0</v>
      </c>
      <c r="F67" s="68">
        <v>0.0</v>
      </c>
      <c r="G67" s="68">
        <v>0.0</v>
      </c>
      <c r="H67" s="68">
        <v>0.0</v>
      </c>
      <c r="I67" s="68">
        <v>0.0</v>
      </c>
      <c r="J67" s="68">
        <v>0.0</v>
      </c>
      <c r="K67" s="68">
        <v>0.0</v>
      </c>
      <c r="L67" s="68" t="s">
        <v>166</v>
      </c>
    </row>
    <row r="68">
      <c r="A68" s="338">
        <v>44764.0</v>
      </c>
      <c r="B68" s="68" t="s">
        <v>501</v>
      </c>
      <c r="C68" s="68" t="s">
        <v>23</v>
      </c>
      <c r="D68" s="340" t="s">
        <v>513</v>
      </c>
      <c r="E68" s="338">
        <v>44765.0</v>
      </c>
      <c r="F68" s="339">
        <v>0.25</v>
      </c>
      <c r="G68" s="339">
        <v>0.4583333333333333</v>
      </c>
      <c r="H68" s="68">
        <v>5.0</v>
      </c>
      <c r="I68" s="68">
        <v>0.0</v>
      </c>
      <c r="J68" s="68">
        <v>5.0</v>
      </c>
      <c r="K68" s="68">
        <v>0.0</v>
      </c>
    </row>
    <row r="69">
      <c r="A69" s="338">
        <v>44764.0</v>
      </c>
      <c r="B69" s="68" t="s">
        <v>502</v>
      </c>
      <c r="C69" s="68" t="s">
        <v>85</v>
      </c>
      <c r="D69" s="340" t="s">
        <v>513</v>
      </c>
      <c r="E69" s="338">
        <v>44765.0</v>
      </c>
      <c r="F69" s="339">
        <v>0.25</v>
      </c>
      <c r="G69" s="339">
        <v>0.5833333333333334</v>
      </c>
      <c r="H69" s="68">
        <v>8.0</v>
      </c>
      <c r="I69" s="68">
        <v>0.0</v>
      </c>
      <c r="J69" s="68">
        <v>8.0</v>
      </c>
      <c r="K69" s="68">
        <v>0.0</v>
      </c>
    </row>
    <row r="70">
      <c r="A70" s="338">
        <v>44765.0</v>
      </c>
      <c r="B70" s="68" t="s">
        <v>403</v>
      </c>
      <c r="C70" s="68" t="s">
        <v>85</v>
      </c>
      <c r="D70" s="340" t="s">
        <v>513</v>
      </c>
      <c r="E70" s="338">
        <v>44765.0</v>
      </c>
      <c r="F70" s="339">
        <v>0.9166666666666666</v>
      </c>
      <c r="G70" s="339">
        <v>0.25</v>
      </c>
      <c r="H70" s="68">
        <v>8.0</v>
      </c>
      <c r="I70" s="68">
        <v>0.0</v>
      </c>
      <c r="J70" s="68">
        <v>0.0</v>
      </c>
      <c r="K70" s="68">
        <v>8.0</v>
      </c>
    </row>
    <row r="71">
      <c r="A71" s="338">
        <v>44765.0</v>
      </c>
      <c r="B71" s="68" t="s">
        <v>18</v>
      </c>
      <c r="C71" s="68" t="s">
        <v>1</v>
      </c>
      <c r="D71" s="340" t="s">
        <v>513</v>
      </c>
      <c r="E71" s="338">
        <v>44765.0</v>
      </c>
      <c r="F71" s="339">
        <v>0.9583333333333334</v>
      </c>
      <c r="G71" s="339">
        <v>0.25</v>
      </c>
      <c r="H71" s="68">
        <v>7.0</v>
      </c>
      <c r="I71" s="68">
        <v>0.0</v>
      </c>
      <c r="J71" s="68">
        <v>0.0</v>
      </c>
      <c r="K71" s="68">
        <v>7.0</v>
      </c>
    </row>
    <row r="72">
      <c r="A72" s="338">
        <v>44765.0</v>
      </c>
      <c r="B72" s="68" t="s">
        <v>52</v>
      </c>
      <c r="C72" s="68" t="s">
        <v>499</v>
      </c>
      <c r="D72" s="340" t="s">
        <v>513</v>
      </c>
      <c r="E72" s="338">
        <v>44765.0</v>
      </c>
      <c r="F72" s="339">
        <v>0.9583333333333334</v>
      </c>
      <c r="G72" s="339">
        <v>0.0</v>
      </c>
      <c r="H72" s="68">
        <v>13.0</v>
      </c>
      <c r="I72" s="68">
        <v>5.0</v>
      </c>
      <c r="J72" s="68">
        <v>1.0</v>
      </c>
      <c r="K72" s="68">
        <v>7.0</v>
      </c>
    </row>
    <row r="73">
      <c r="A73" s="338">
        <v>44765.0</v>
      </c>
      <c r="B73" s="68" t="s">
        <v>123</v>
      </c>
      <c r="C73" s="68" t="s">
        <v>23</v>
      </c>
      <c r="D73" s="340" t="s">
        <v>498</v>
      </c>
      <c r="E73" s="338">
        <v>44766.0</v>
      </c>
      <c r="F73" s="339">
        <v>0.020833333333333332</v>
      </c>
      <c r="G73" s="339">
        <v>0.25</v>
      </c>
      <c r="H73" s="68">
        <v>5.5</v>
      </c>
      <c r="I73" s="68">
        <v>0.0</v>
      </c>
      <c r="J73" s="68">
        <v>0.0</v>
      </c>
      <c r="K73" s="68">
        <v>5.5</v>
      </c>
    </row>
    <row r="74">
      <c r="A74" s="338">
        <v>44765.0</v>
      </c>
      <c r="B74" s="68" t="s">
        <v>45</v>
      </c>
      <c r="C74" s="68" t="s">
        <v>1</v>
      </c>
      <c r="D74" s="340" t="s">
        <v>498</v>
      </c>
      <c r="E74" s="338">
        <v>44766.0</v>
      </c>
      <c r="F74" s="339">
        <v>0.25</v>
      </c>
      <c r="G74" s="339">
        <v>0.5625</v>
      </c>
      <c r="H74" s="68">
        <v>7.5</v>
      </c>
      <c r="I74" s="68">
        <v>0.0</v>
      </c>
      <c r="J74" s="68">
        <v>7.5</v>
      </c>
      <c r="K74" s="68">
        <v>0.0</v>
      </c>
    </row>
    <row r="75">
      <c r="A75" s="338">
        <v>44765.0</v>
      </c>
      <c r="B75" s="68" t="s">
        <v>508</v>
      </c>
      <c r="C75" s="68" t="s">
        <v>85</v>
      </c>
      <c r="D75" s="340" t="s">
        <v>498</v>
      </c>
      <c r="E75" s="338">
        <v>44766.0</v>
      </c>
      <c r="F75" s="68">
        <v>0.0</v>
      </c>
      <c r="G75" s="68">
        <v>0.0</v>
      </c>
      <c r="H75" s="68">
        <v>0.0</v>
      </c>
      <c r="I75" s="68">
        <v>0.0</v>
      </c>
      <c r="J75" s="68">
        <v>0.0</v>
      </c>
      <c r="K75" s="68">
        <v>0.0</v>
      </c>
      <c r="L75" s="68" t="s">
        <v>166</v>
      </c>
    </row>
    <row r="76">
      <c r="A76" s="338">
        <v>44765.0</v>
      </c>
      <c r="B76" s="68" t="s">
        <v>501</v>
      </c>
      <c r="C76" s="68" t="s">
        <v>23</v>
      </c>
      <c r="D76" s="340" t="s">
        <v>498</v>
      </c>
      <c r="E76" s="338">
        <v>44766.0</v>
      </c>
      <c r="F76" s="339">
        <v>0.25</v>
      </c>
      <c r="G76" s="339">
        <v>0.4583333333333333</v>
      </c>
      <c r="H76" s="68">
        <v>5.0</v>
      </c>
      <c r="I76" s="68">
        <v>0.0</v>
      </c>
      <c r="J76" s="68">
        <v>5.0</v>
      </c>
      <c r="K76" s="68">
        <v>0.0</v>
      </c>
    </row>
    <row r="77">
      <c r="A77" s="338">
        <v>44765.0</v>
      </c>
      <c r="B77" s="68" t="s">
        <v>502</v>
      </c>
      <c r="C77" s="68" t="s">
        <v>85</v>
      </c>
      <c r="D77" s="340" t="s">
        <v>498</v>
      </c>
      <c r="E77" s="338">
        <v>44766.0</v>
      </c>
      <c r="F77" s="339">
        <v>0.25</v>
      </c>
      <c r="G77" s="339">
        <v>0.5833333333333334</v>
      </c>
      <c r="H77" s="68">
        <v>8.0</v>
      </c>
      <c r="I77" s="68">
        <v>0.0</v>
      </c>
      <c r="J77" s="68">
        <v>8.0</v>
      </c>
      <c r="K77" s="68">
        <v>0.0</v>
      </c>
    </row>
    <row r="78">
      <c r="A78" s="338">
        <v>44766.0</v>
      </c>
      <c r="B78" s="68" t="s">
        <v>403</v>
      </c>
      <c r="C78" s="68" t="s">
        <v>85</v>
      </c>
      <c r="D78" s="340" t="s">
        <v>498</v>
      </c>
      <c r="E78" s="338">
        <v>44766.0</v>
      </c>
      <c r="F78" s="339">
        <v>0.9375</v>
      </c>
      <c r="G78" s="339">
        <v>0.20833333333333334</v>
      </c>
      <c r="H78" s="68">
        <v>6.5</v>
      </c>
      <c r="I78" s="68">
        <v>0.0</v>
      </c>
      <c r="J78" s="68">
        <v>0.0</v>
      </c>
      <c r="K78" s="68">
        <v>6.5</v>
      </c>
    </row>
    <row r="79">
      <c r="A79" s="338">
        <v>44766.0</v>
      </c>
      <c r="B79" s="68" t="s">
        <v>18</v>
      </c>
      <c r="C79" s="68" t="s">
        <v>1</v>
      </c>
      <c r="D79" s="340" t="s">
        <v>498</v>
      </c>
      <c r="E79" s="338">
        <v>44766.0</v>
      </c>
      <c r="F79" s="68">
        <v>0.0</v>
      </c>
      <c r="G79" s="68">
        <v>0.0</v>
      </c>
      <c r="H79" s="68">
        <v>0.0</v>
      </c>
      <c r="I79" s="68">
        <v>0.0</v>
      </c>
      <c r="J79" s="68">
        <v>0.0</v>
      </c>
      <c r="K79" s="68">
        <v>0.0</v>
      </c>
      <c r="L79" s="68" t="s">
        <v>25</v>
      </c>
    </row>
    <row r="80">
      <c r="A80" s="338">
        <v>44766.0</v>
      </c>
      <c r="B80" s="68" t="s">
        <v>52</v>
      </c>
      <c r="C80" s="68" t="s">
        <v>499</v>
      </c>
      <c r="D80" s="340" t="s">
        <v>498</v>
      </c>
      <c r="E80" s="338">
        <v>44767.0</v>
      </c>
      <c r="F80" s="339">
        <v>0.9583333333333334</v>
      </c>
      <c r="G80" s="339">
        <v>0.4583333333333333</v>
      </c>
      <c r="H80" s="68">
        <v>12.0</v>
      </c>
      <c r="I80" s="68">
        <v>4.0</v>
      </c>
      <c r="J80" s="68">
        <v>1.0</v>
      </c>
      <c r="K80" s="68">
        <v>7.0</v>
      </c>
    </row>
    <row r="81">
      <c r="A81" s="338">
        <v>44766.0</v>
      </c>
      <c r="B81" s="68" t="s">
        <v>123</v>
      </c>
      <c r="C81" s="68" t="s">
        <v>23</v>
      </c>
      <c r="D81" s="340" t="s">
        <v>500</v>
      </c>
      <c r="E81" s="338">
        <v>44767.0</v>
      </c>
      <c r="F81" s="339">
        <v>0.020833333333333332</v>
      </c>
      <c r="G81" s="339">
        <v>0.25</v>
      </c>
      <c r="H81" s="68">
        <v>5.5</v>
      </c>
      <c r="I81" s="68">
        <v>0.0</v>
      </c>
      <c r="J81" s="68">
        <v>0.0</v>
      </c>
      <c r="K81" s="68">
        <v>5.5</v>
      </c>
    </row>
    <row r="82">
      <c r="A82" s="338">
        <v>44766.0</v>
      </c>
      <c r="B82" s="68" t="s">
        <v>45</v>
      </c>
      <c r="C82" s="68" t="s">
        <v>1</v>
      </c>
      <c r="D82" s="340" t="s">
        <v>500</v>
      </c>
      <c r="E82" s="338">
        <v>44767.0</v>
      </c>
      <c r="F82" s="68">
        <v>0.0</v>
      </c>
      <c r="G82" s="68">
        <v>0.0</v>
      </c>
      <c r="H82" s="68">
        <v>0.0</v>
      </c>
      <c r="I82" s="68">
        <v>0.0</v>
      </c>
      <c r="J82" s="68">
        <v>0.0</v>
      </c>
      <c r="K82" s="68">
        <v>0.0</v>
      </c>
      <c r="L82" s="68" t="s">
        <v>25</v>
      </c>
    </row>
    <row r="83">
      <c r="A83" s="338">
        <v>44766.0</v>
      </c>
      <c r="B83" s="68" t="s">
        <v>501</v>
      </c>
      <c r="C83" s="68" t="s">
        <v>23</v>
      </c>
      <c r="D83" s="340" t="s">
        <v>500</v>
      </c>
      <c r="E83" s="338">
        <v>44767.0</v>
      </c>
      <c r="F83" s="339">
        <v>0.25</v>
      </c>
      <c r="G83" s="339">
        <v>0.4583333333333333</v>
      </c>
      <c r="H83" s="68">
        <v>5.0</v>
      </c>
      <c r="I83" s="68">
        <v>0.0</v>
      </c>
      <c r="J83" s="68">
        <v>5.0</v>
      </c>
      <c r="K83" s="68">
        <v>0.0</v>
      </c>
    </row>
    <row r="84">
      <c r="A84" s="338">
        <v>44766.0</v>
      </c>
      <c r="B84" s="68" t="s">
        <v>502</v>
      </c>
      <c r="C84" s="68" t="s">
        <v>85</v>
      </c>
      <c r="D84" s="340" t="s">
        <v>500</v>
      </c>
      <c r="E84" s="338">
        <v>44767.0</v>
      </c>
      <c r="F84" s="339">
        <v>0.20833333333333334</v>
      </c>
      <c r="G84" s="339">
        <v>0.5</v>
      </c>
      <c r="H84" s="68">
        <v>7.0</v>
      </c>
      <c r="I84" s="68">
        <v>0.0</v>
      </c>
      <c r="J84" s="68">
        <v>6.0</v>
      </c>
      <c r="K84" s="68">
        <v>1.0</v>
      </c>
    </row>
    <row r="85">
      <c r="A85" s="338">
        <v>44767.0</v>
      </c>
      <c r="B85" s="68" t="s">
        <v>403</v>
      </c>
      <c r="C85" s="68" t="s">
        <v>85</v>
      </c>
      <c r="D85" s="340" t="s">
        <v>500</v>
      </c>
      <c r="E85" s="338">
        <v>44767.0</v>
      </c>
      <c r="F85" s="339">
        <v>0.9166666666666666</v>
      </c>
      <c r="G85" s="339">
        <v>0.20833333333333334</v>
      </c>
      <c r="H85" s="68">
        <v>7.0</v>
      </c>
      <c r="I85" s="68">
        <v>0.0</v>
      </c>
      <c r="J85" s="68">
        <v>0.0</v>
      </c>
      <c r="K85" s="68">
        <v>7.0</v>
      </c>
    </row>
    <row r="86">
      <c r="A86" s="338">
        <v>44767.0</v>
      </c>
      <c r="B86" s="68" t="s">
        <v>508</v>
      </c>
      <c r="C86" s="68" t="s">
        <v>85</v>
      </c>
      <c r="D86" s="340" t="s">
        <v>500</v>
      </c>
      <c r="E86" s="338">
        <v>44767.0</v>
      </c>
      <c r="F86" s="68">
        <v>0.0</v>
      </c>
      <c r="G86" s="68">
        <v>0.0</v>
      </c>
      <c r="H86" s="68">
        <v>0.0</v>
      </c>
      <c r="I86" s="68">
        <v>0.0</v>
      </c>
      <c r="J86" s="68">
        <v>0.0</v>
      </c>
      <c r="K86" s="68">
        <v>0.0</v>
      </c>
      <c r="L86" s="68" t="s">
        <v>25</v>
      </c>
    </row>
    <row r="87">
      <c r="A87" s="338">
        <v>44767.0</v>
      </c>
      <c r="B87" s="68" t="s">
        <v>18</v>
      </c>
      <c r="C87" s="68" t="s">
        <v>1</v>
      </c>
      <c r="D87" s="340" t="s">
        <v>500</v>
      </c>
      <c r="E87" s="338">
        <v>44767.0</v>
      </c>
      <c r="F87" s="339">
        <v>0.9375</v>
      </c>
      <c r="G87" s="339">
        <v>0.125</v>
      </c>
      <c r="H87" s="68">
        <v>4.5</v>
      </c>
      <c r="I87" s="68">
        <v>0.0</v>
      </c>
      <c r="J87" s="68">
        <v>0.0</v>
      </c>
      <c r="K87" s="68">
        <v>4.5</v>
      </c>
    </row>
    <row r="88">
      <c r="A88" s="338">
        <v>44767.0</v>
      </c>
      <c r="B88" s="68" t="s">
        <v>52</v>
      </c>
      <c r="C88" s="68" t="s">
        <v>499</v>
      </c>
      <c r="D88" s="340" t="s">
        <v>507</v>
      </c>
      <c r="E88" s="338">
        <v>44768.0</v>
      </c>
      <c r="F88" s="68">
        <v>0.0</v>
      </c>
      <c r="G88" s="68">
        <v>0.0</v>
      </c>
      <c r="H88" s="68">
        <v>0.0</v>
      </c>
      <c r="I88" s="68">
        <v>0.0</v>
      </c>
      <c r="J88" s="68">
        <v>0.0</v>
      </c>
      <c r="K88" s="68">
        <v>0.0</v>
      </c>
      <c r="L88" s="68" t="s">
        <v>25</v>
      </c>
    </row>
    <row r="89">
      <c r="A89" s="338">
        <v>44767.0</v>
      </c>
      <c r="B89" s="68" t="s">
        <v>123</v>
      </c>
      <c r="C89" s="68" t="s">
        <v>23</v>
      </c>
      <c r="D89" s="340" t="s">
        <v>507</v>
      </c>
      <c r="E89" s="338">
        <v>44768.0</v>
      </c>
      <c r="F89" s="339">
        <v>0.020833333333333332</v>
      </c>
      <c r="G89" s="339">
        <v>0.25</v>
      </c>
      <c r="H89" s="68">
        <v>5.5</v>
      </c>
      <c r="I89" s="68">
        <v>0.0</v>
      </c>
      <c r="J89" s="68">
        <v>0.0</v>
      </c>
      <c r="K89" s="68">
        <v>5.5</v>
      </c>
    </row>
    <row r="90">
      <c r="A90" s="338">
        <v>44767.0</v>
      </c>
      <c r="B90" s="68" t="s">
        <v>45</v>
      </c>
      <c r="C90" s="68" t="s">
        <v>499</v>
      </c>
      <c r="D90" s="340" t="s">
        <v>507</v>
      </c>
      <c r="E90" s="338">
        <v>44768.0</v>
      </c>
      <c r="F90" s="339">
        <v>0.16666666666666666</v>
      </c>
      <c r="G90" s="339">
        <v>0.4583333333333333</v>
      </c>
      <c r="H90" s="68">
        <v>7.0</v>
      </c>
      <c r="I90" s="68">
        <v>0.0</v>
      </c>
      <c r="J90" s="68">
        <v>5.0</v>
      </c>
      <c r="K90" s="68">
        <v>2.0</v>
      </c>
    </row>
    <row r="91">
      <c r="A91" s="338">
        <v>44767.0</v>
      </c>
      <c r="B91" s="68" t="s">
        <v>501</v>
      </c>
      <c r="C91" s="68" t="s">
        <v>23</v>
      </c>
      <c r="D91" s="340" t="s">
        <v>507</v>
      </c>
      <c r="E91" s="338">
        <v>44768.0</v>
      </c>
      <c r="F91" s="339">
        <v>0.25</v>
      </c>
      <c r="G91" s="339">
        <v>0.4583333333333333</v>
      </c>
      <c r="H91" s="68">
        <v>5.0</v>
      </c>
      <c r="I91" s="68">
        <v>0.0</v>
      </c>
      <c r="J91" s="68">
        <v>5.0</v>
      </c>
      <c r="K91" s="68">
        <v>0.0</v>
      </c>
    </row>
    <row r="92">
      <c r="A92" s="338">
        <v>44767.0</v>
      </c>
      <c r="B92" s="68" t="s">
        <v>502</v>
      </c>
      <c r="C92" s="68" t="s">
        <v>85</v>
      </c>
      <c r="D92" s="340" t="s">
        <v>507</v>
      </c>
      <c r="E92" s="338">
        <v>44768.0</v>
      </c>
      <c r="F92" s="339">
        <v>0.20833333333333334</v>
      </c>
      <c r="G92" s="339">
        <v>0.5416666666666666</v>
      </c>
      <c r="H92" s="68">
        <v>8.0</v>
      </c>
      <c r="I92" s="68">
        <v>0.0</v>
      </c>
      <c r="J92" s="68">
        <v>7.0</v>
      </c>
      <c r="K92" s="68">
        <v>1.0</v>
      </c>
    </row>
    <row r="93">
      <c r="A93" s="338">
        <v>44768.0</v>
      </c>
      <c r="B93" s="68" t="s">
        <v>508</v>
      </c>
      <c r="C93" s="68" t="s">
        <v>85</v>
      </c>
      <c r="D93" s="340" t="s">
        <v>507</v>
      </c>
      <c r="E93" s="338">
        <v>44768.0</v>
      </c>
      <c r="F93" s="68">
        <v>0.0</v>
      </c>
      <c r="G93" s="68">
        <v>0.0</v>
      </c>
      <c r="H93" s="68">
        <v>0.0</v>
      </c>
      <c r="I93" s="68">
        <v>0.0</v>
      </c>
      <c r="J93" s="68">
        <v>0.0</v>
      </c>
      <c r="K93" s="68">
        <v>0.0</v>
      </c>
      <c r="L93" s="68" t="s">
        <v>1373</v>
      </c>
    </row>
    <row r="94">
      <c r="A94" s="338">
        <v>44768.0</v>
      </c>
      <c r="B94" s="68" t="s">
        <v>18</v>
      </c>
      <c r="C94" s="68" t="s">
        <v>1</v>
      </c>
      <c r="D94" s="340" t="s">
        <v>507</v>
      </c>
      <c r="E94" s="338">
        <v>44768.0</v>
      </c>
      <c r="F94" s="339">
        <v>0.9375</v>
      </c>
      <c r="G94" s="339">
        <v>0.125</v>
      </c>
      <c r="H94" s="68">
        <v>4.5</v>
      </c>
      <c r="I94" s="68">
        <v>0.0</v>
      </c>
      <c r="J94" s="68">
        <v>0.0</v>
      </c>
      <c r="K94" s="68">
        <v>4.5</v>
      </c>
    </row>
    <row r="95">
      <c r="A95" s="338">
        <v>44768.0</v>
      </c>
      <c r="B95" s="68" t="s">
        <v>403</v>
      </c>
      <c r="C95" s="68" t="s">
        <v>85</v>
      </c>
      <c r="D95" s="340" t="s">
        <v>507</v>
      </c>
      <c r="E95" s="338">
        <v>44768.0</v>
      </c>
      <c r="F95" s="68">
        <v>0.0</v>
      </c>
      <c r="G95" s="68">
        <v>0.0</v>
      </c>
      <c r="H95" s="68">
        <v>0.0</v>
      </c>
      <c r="I95" s="68">
        <v>0.0</v>
      </c>
      <c r="J95" s="68">
        <v>0.0</v>
      </c>
      <c r="K95" s="68">
        <v>0.0</v>
      </c>
      <c r="L95" s="68" t="s">
        <v>1374</v>
      </c>
    </row>
    <row r="96">
      <c r="A96" s="338">
        <v>44768.0</v>
      </c>
      <c r="B96" s="68" t="s">
        <v>403</v>
      </c>
      <c r="C96" s="68" t="s">
        <v>85</v>
      </c>
      <c r="D96" s="234" t="s">
        <v>509</v>
      </c>
      <c r="E96" s="338">
        <v>44769.0</v>
      </c>
      <c r="F96" s="68">
        <v>0.0</v>
      </c>
      <c r="G96" s="68">
        <v>0.0</v>
      </c>
      <c r="H96" s="68">
        <v>0.0</v>
      </c>
      <c r="I96" s="68">
        <v>0.0</v>
      </c>
      <c r="J96" s="68">
        <v>0.0</v>
      </c>
      <c r="K96" s="68">
        <v>0.0</v>
      </c>
      <c r="L96" s="68" t="s">
        <v>25</v>
      </c>
    </row>
    <row r="97">
      <c r="A97" s="338">
        <v>44768.0</v>
      </c>
      <c r="B97" s="68" t="s">
        <v>18</v>
      </c>
      <c r="C97" s="68" t="s">
        <v>85</v>
      </c>
      <c r="D97" s="234" t="s">
        <v>509</v>
      </c>
      <c r="E97" s="338">
        <v>44769.0</v>
      </c>
      <c r="F97" s="339">
        <v>0.125</v>
      </c>
      <c r="G97" s="339">
        <v>0.1875</v>
      </c>
      <c r="H97" s="68">
        <v>1.5</v>
      </c>
      <c r="I97" s="68">
        <v>0.0</v>
      </c>
      <c r="J97" s="68">
        <v>0.0</v>
      </c>
      <c r="K97" s="68">
        <v>1.5</v>
      </c>
      <c r="L97" s="68" t="s">
        <v>1375</v>
      </c>
    </row>
    <row r="98">
      <c r="A98" s="338">
        <v>44768.0</v>
      </c>
      <c r="B98" s="68" t="s">
        <v>52</v>
      </c>
      <c r="C98" s="68" t="s">
        <v>499</v>
      </c>
      <c r="D98" s="340" t="s">
        <v>509</v>
      </c>
      <c r="E98" s="338">
        <v>44769.0</v>
      </c>
      <c r="F98" s="339">
        <v>0.20833333333333334</v>
      </c>
      <c r="G98" s="339">
        <v>0.2916666666666667</v>
      </c>
      <c r="H98" s="68">
        <v>2.0</v>
      </c>
      <c r="I98" s="68">
        <v>0.0</v>
      </c>
      <c r="J98" s="68">
        <v>1.0</v>
      </c>
      <c r="K98" s="68">
        <v>1.0</v>
      </c>
    </row>
    <row r="99">
      <c r="A99" s="338">
        <v>44768.0</v>
      </c>
      <c r="B99" s="68" t="s">
        <v>52</v>
      </c>
      <c r="C99" s="68" t="s">
        <v>85</v>
      </c>
      <c r="D99" s="340" t="s">
        <v>509</v>
      </c>
      <c r="E99" s="338">
        <v>44769.0</v>
      </c>
      <c r="F99" s="339">
        <v>0.2916666666666667</v>
      </c>
      <c r="G99" s="339">
        <v>0.4583333333333333</v>
      </c>
      <c r="H99" s="68">
        <v>4.0</v>
      </c>
      <c r="I99" s="68">
        <v>0.0</v>
      </c>
      <c r="J99" s="68">
        <v>4.0</v>
      </c>
      <c r="K99" s="68">
        <v>0.0</v>
      </c>
      <c r="L99" s="68"/>
    </row>
    <row r="100">
      <c r="A100" s="338">
        <v>44768.0</v>
      </c>
      <c r="B100" s="68" t="s">
        <v>506</v>
      </c>
      <c r="C100" s="68" t="s">
        <v>60</v>
      </c>
      <c r="D100" s="340" t="s">
        <v>509</v>
      </c>
      <c r="E100" s="338">
        <v>44769.0</v>
      </c>
      <c r="F100" s="339">
        <v>0.2916666666666667</v>
      </c>
      <c r="G100" s="339">
        <v>0.4583333333333333</v>
      </c>
      <c r="H100" s="68">
        <v>4.0</v>
      </c>
      <c r="I100" s="68">
        <v>0.0</v>
      </c>
      <c r="J100" s="68">
        <v>4.0</v>
      </c>
      <c r="K100" s="68">
        <v>0.0</v>
      </c>
      <c r="L100" s="68" t="s">
        <v>60</v>
      </c>
    </row>
    <row r="101">
      <c r="A101" s="338">
        <v>44768.0</v>
      </c>
      <c r="B101" s="68" t="s">
        <v>123</v>
      </c>
      <c r="C101" s="68" t="s">
        <v>23</v>
      </c>
      <c r="D101" s="340" t="s">
        <v>509</v>
      </c>
      <c r="E101" s="338">
        <v>44769.0</v>
      </c>
      <c r="F101" s="68">
        <v>0.0</v>
      </c>
      <c r="G101" s="68">
        <v>0.0</v>
      </c>
      <c r="H101" s="68">
        <v>0.0</v>
      </c>
      <c r="I101" s="68">
        <v>0.0</v>
      </c>
      <c r="J101" s="68">
        <v>0.0</v>
      </c>
      <c r="K101" s="68">
        <v>0.0</v>
      </c>
      <c r="L101" s="68" t="s">
        <v>25</v>
      </c>
    </row>
    <row r="102">
      <c r="A102" s="338">
        <v>44768.0</v>
      </c>
      <c r="B102" s="68" t="s">
        <v>45</v>
      </c>
      <c r="C102" s="68" t="s">
        <v>23</v>
      </c>
      <c r="D102" s="340" t="s">
        <v>509</v>
      </c>
      <c r="E102" s="338">
        <v>44769.0</v>
      </c>
      <c r="F102" s="339">
        <v>0.020833333333333332</v>
      </c>
      <c r="G102" s="339">
        <v>0.4583333333333333</v>
      </c>
      <c r="H102" s="68">
        <v>10.5</v>
      </c>
      <c r="I102" s="68">
        <v>2.5</v>
      </c>
      <c r="J102" s="68">
        <v>2.5</v>
      </c>
      <c r="K102" s="68">
        <v>5.5</v>
      </c>
    </row>
    <row r="103">
      <c r="A103" s="338">
        <v>44768.0</v>
      </c>
      <c r="B103" s="68" t="s">
        <v>501</v>
      </c>
      <c r="C103" s="68" t="s">
        <v>23</v>
      </c>
      <c r="D103" s="340" t="s">
        <v>509</v>
      </c>
      <c r="E103" s="338">
        <v>44769.0</v>
      </c>
      <c r="F103" s="68">
        <v>0.0</v>
      </c>
      <c r="G103" s="68">
        <v>0.0</v>
      </c>
      <c r="H103" s="68">
        <v>0.0</v>
      </c>
      <c r="I103" s="68">
        <v>0.0</v>
      </c>
      <c r="J103" s="68">
        <v>0.0</v>
      </c>
      <c r="K103" s="68">
        <v>0.0</v>
      </c>
    </row>
    <row r="104">
      <c r="A104" s="338">
        <v>44768.0</v>
      </c>
      <c r="B104" s="68" t="s">
        <v>502</v>
      </c>
      <c r="C104" s="68" t="s">
        <v>85</v>
      </c>
      <c r="D104" s="340" t="s">
        <v>509</v>
      </c>
      <c r="E104" s="338">
        <v>44769.0</v>
      </c>
      <c r="F104" s="339">
        <v>0.20833333333333334</v>
      </c>
      <c r="G104" s="339">
        <v>0.5416666666666666</v>
      </c>
      <c r="H104" s="68">
        <v>8.0</v>
      </c>
      <c r="I104" s="68">
        <v>0.0</v>
      </c>
      <c r="J104" s="68">
        <v>7.0</v>
      </c>
      <c r="K104" s="68">
        <v>1.0</v>
      </c>
    </row>
    <row r="105">
      <c r="A105" s="338">
        <v>44769.0</v>
      </c>
      <c r="B105" s="68" t="s">
        <v>508</v>
      </c>
      <c r="C105" s="68" t="s">
        <v>85</v>
      </c>
      <c r="D105" s="340" t="s">
        <v>509</v>
      </c>
      <c r="E105" s="338">
        <v>44769.0</v>
      </c>
      <c r="F105" s="339">
        <v>0.9166666666666666</v>
      </c>
      <c r="G105" s="339">
        <v>0.20833333333333334</v>
      </c>
      <c r="H105" s="68">
        <v>7.0</v>
      </c>
      <c r="I105" s="68">
        <v>0.0</v>
      </c>
      <c r="J105" s="68">
        <v>0.0</v>
      </c>
      <c r="K105" s="68">
        <v>7.0</v>
      </c>
    </row>
    <row r="106">
      <c r="A106" s="338">
        <v>44769.0</v>
      </c>
      <c r="B106" s="68" t="s">
        <v>18</v>
      </c>
      <c r="C106" s="68" t="s">
        <v>1</v>
      </c>
      <c r="D106" s="340" t="s">
        <v>509</v>
      </c>
      <c r="E106" s="338">
        <v>44769.0</v>
      </c>
      <c r="F106" s="339">
        <v>0.9375</v>
      </c>
      <c r="G106" s="339">
        <v>0.125</v>
      </c>
      <c r="H106" s="68">
        <v>4.5</v>
      </c>
      <c r="I106" s="68">
        <v>0.0</v>
      </c>
      <c r="J106" s="68">
        <v>0.0</v>
      </c>
      <c r="K106" s="68">
        <v>4.5</v>
      </c>
    </row>
    <row r="107">
      <c r="A107" s="338">
        <v>44769.0</v>
      </c>
      <c r="B107" s="68" t="s">
        <v>52</v>
      </c>
      <c r="C107" s="68" t="s">
        <v>499</v>
      </c>
      <c r="D107" s="340" t="s">
        <v>510</v>
      </c>
      <c r="E107" s="338">
        <v>44770.0</v>
      </c>
      <c r="F107" s="339">
        <v>0.20833333333333334</v>
      </c>
      <c r="G107" s="339">
        <v>0.2916666666666667</v>
      </c>
      <c r="H107" s="68">
        <v>2.0</v>
      </c>
      <c r="I107" s="68">
        <v>0.0</v>
      </c>
      <c r="J107" s="68">
        <v>1.0</v>
      </c>
      <c r="K107" s="68">
        <v>1.0</v>
      </c>
    </row>
    <row r="108">
      <c r="A108" s="338">
        <v>44769.0</v>
      </c>
      <c r="B108" s="68" t="s">
        <v>52</v>
      </c>
      <c r="C108" s="68" t="s">
        <v>85</v>
      </c>
      <c r="D108" s="340" t="s">
        <v>510</v>
      </c>
      <c r="E108" s="338">
        <v>44770.0</v>
      </c>
      <c r="F108" s="339">
        <v>0.2916666666666667</v>
      </c>
      <c r="G108" s="339">
        <v>0.4583333333333333</v>
      </c>
      <c r="H108" s="68">
        <v>4.0</v>
      </c>
      <c r="I108" s="68">
        <v>0.0</v>
      </c>
      <c r="J108" s="68">
        <v>4.0</v>
      </c>
      <c r="K108" s="68">
        <v>0.0</v>
      </c>
    </row>
    <row r="109">
      <c r="A109" s="338">
        <v>44769.0</v>
      </c>
      <c r="B109" s="68" t="s">
        <v>506</v>
      </c>
      <c r="C109" s="68" t="s">
        <v>499</v>
      </c>
      <c r="D109" s="340" t="s">
        <v>510</v>
      </c>
      <c r="E109" s="338">
        <v>44770.0</v>
      </c>
      <c r="F109" s="339">
        <v>0.2916666666666667</v>
      </c>
      <c r="G109" s="339">
        <v>0.4583333333333333</v>
      </c>
      <c r="H109" s="68">
        <v>4.0</v>
      </c>
      <c r="I109" s="68">
        <v>0.0</v>
      </c>
      <c r="J109" s="68">
        <v>4.0</v>
      </c>
      <c r="K109" s="68">
        <v>0.0</v>
      </c>
    </row>
    <row r="110">
      <c r="A110" s="338">
        <v>44769.0</v>
      </c>
      <c r="B110" s="68" t="s">
        <v>123</v>
      </c>
      <c r="C110" s="68" t="s">
        <v>23</v>
      </c>
      <c r="D110" s="340" t="s">
        <v>510</v>
      </c>
      <c r="E110" s="338">
        <v>44770.0</v>
      </c>
      <c r="F110" s="339">
        <v>0.020833333333333332</v>
      </c>
      <c r="G110" s="339">
        <v>0.25</v>
      </c>
      <c r="H110" s="68">
        <v>5.5</v>
      </c>
      <c r="I110" s="68">
        <v>0.0</v>
      </c>
      <c r="J110" s="68">
        <v>0.0</v>
      </c>
      <c r="K110" s="68">
        <v>5.5</v>
      </c>
    </row>
    <row r="111">
      <c r="A111" s="338">
        <v>44769.0</v>
      </c>
      <c r="B111" s="68" t="s">
        <v>45</v>
      </c>
      <c r="C111" s="68" t="s">
        <v>1</v>
      </c>
      <c r="D111" s="340" t="s">
        <v>510</v>
      </c>
      <c r="E111" s="338">
        <v>44770.0</v>
      </c>
      <c r="F111" s="68">
        <v>0.0</v>
      </c>
      <c r="G111" s="68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>
      <c r="A112" s="338">
        <v>44769.0</v>
      </c>
      <c r="B112" s="68" t="s">
        <v>501</v>
      </c>
      <c r="C112" s="68" t="s">
        <v>23</v>
      </c>
      <c r="D112" s="340" t="s">
        <v>510</v>
      </c>
      <c r="E112" s="338">
        <v>44770.0</v>
      </c>
      <c r="F112" s="339">
        <v>0.25</v>
      </c>
      <c r="G112" s="339">
        <v>0.4583333333333333</v>
      </c>
      <c r="H112" s="68">
        <v>5.0</v>
      </c>
      <c r="I112" s="68">
        <v>0.0</v>
      </c>
      <c r="J112" s="68">
        <v>5.0</v>
      </c>
      <c r="K112" s="68">
        <v>0.0</v>
      </c>
    </row>
    <row r="113">
      <c r="A113" s="338">
        <v>44769.0</v>
      </c>
      <c r="B113" s="68" t="s">
        <v>502</v>
      </c>
      <c r="C113" s="68" t="s">
        <v>85</v>
      </c>
      <c r="D113" s="340" t="s">
        <v>510</v>
      </c>
      <c r="E113" s="338">
        <v>44770.0</v>
      </c>
      <c r="F113" s="68">
        <v>0.0</v>
      </c>
      <c r="G113" s="68">
        <v>0.0</v>
      </c>
      <c r="H113" s="68">
        <v>0.0</v>
      </c>
      <c r="I113" s="68">
        <v>0.0</v>
      </c>
      <c r="J113" s="68">
        <v>0.0</v>
      </c>
      <c r="K113" s="68">
        <v>0.0</v>
      </c>
      <c r="L113" s="68" t="s">
        <v>25</v>
      </c>
    </row>
    <row r="114">
      <c r="A114" s="338">
        <v>44769.0</v>
      </c>
      <c r="B114" s="68" t="s">
        <v>403</v>
      </c>
      <c r="C114" s="68" t="s">
        <v>85</v>
      </c>
      <c r="D114" s="340" t="s">
        <v>510</v>
      </c>
      <c r="E114" s="338">
        <v>44770.0</v>
      </c>
      <c r="F114" s="339">
        <v>0.20833333333333334</v>
      </c>
      <c r="G114" s="339">
        <v>0.5416666666666666</v>
      </c>
      <c r="H114" s="68">
        <v>8.0</v>
      </c>
      <c r="I114" s="68">
        <v>0.0</v>
      </c>
      <c r="J114" s="68">
        <v>7.0</v>
      </c>
      <c r="K114" s="68">
        <v>1.0</v>
      </c>
    </row>
    <row r="115">
      <c r="A115" s="338">
        <v>44770.0</v>
      </c>
      <c r="B115" s="68" t="s">
        <v>508</v>
      </c>
      <c r="C115" s="68" t="s">
        <v>85</v>
      </c>
      <c r="D115" s="340" t="s">
        <v>510</v>
      </c>
      <c r="E115" s="338">
        <v>44770.0</v>
      </c>
      <c r="F115" s="339">
        <v>0.9166666666666666</v>
      </c>
      <c r="G115" s="339">
        <v>0.20833333333333334</v>
      </c>
      <c r="H115" s="68">
        <v>7.0</v>
      </c>
      <c r="I115" s="68">
        <v>0.0</v>
      </c>
      <c r="J115" s="68">
        <v>0.0</v>
      </c>
      <c r="K115" s="68">
        <v>7.0</v>
      </c>
    </row>
    <row r="116">
      <c r="A116" s="338">
        <v>44770.0</v>
      </c>
      <c r="B116" s="68" t="s">
        <v>45</v>
      </c>
      <c r="C116" s="68" t="s">
        <v>1</v>
      </c>
      <c r="D116" s="340" t="s">
        <v>510</v>
      </c>
      <c r="E116" s="338">
        <v>44770.0</v>
      </c>
      <c r="F116" s="339">
        <v>0.9375</v>
      </c>
      <c r="G116" s="339">
        <v>0.20833333333333334</v>
      </c>
      <c r="H116" s="68">
        <v>6.5</v>
      </c>
      <c r="I116" s="68">
        <v>0.0</v>
      </c>
      <c r="J116" s="68">
        <v>0.0</v>
      </c>
      <c r="K116" s="68">
        <v>6.5</v>
      </c>
    </row>
    <row r="117">
      <c r="A117" s="338">
        <v>44770.0</v>
      </c>
      <c r="B117" s="68" t="s">
        <v>52</v>
      </c>
      <c r="C117" s="68" t="s">
        <v>85</v>
      </c>
      <c r="D117" s="340" t="s">
        <v>512</v>
      </c>
      <c r="E117" s="338">
        <v>44771.0</v>
      </c>
      <c r="F117" s="339">
        <v>0.20833333333333334</v>
      </c>
      <c r="G117" s="339">
        <v>0.5416666666666666</v>
      </c>
      <c r="H117" s="68">
        <v>8.0</v>
      </c>
      <c r="I117" s="68">
        <v>0.0</v>
      </c>
      <c r="J117" s="68">
        <v>7.0</v>
      </c>
      <c r="K117" s="68">
        <v>1.0</v>
      </c>
    </row>
    <row r="118">
      <c r="A118" s="338">
        <v>44770.0</v>
      </c>
      <c r="B118" s="68" t="s">
        <v>506</v>
      </c>
      <c r="C118" s="68" t="s">
        <v>499</v>
      </c>
      <c r="D118" s="340" t="s">
        <v>512</v>
      </c>
      <c r="E118" s="338">
        <v>44771.0</v>
      </c>
      <c r="F118" s="339">
        <v>0.20833333333333334</v>
      </c>
      <c r="G118" s="339">
        <v>0.4583333333333333</v>
      </c>
      <c r="H118" s="68">
        <v>6.0</v>
      </c>
      <c r="I118" s="68">
        <v>0.0</v>
      </c>
      <c r="J118" s="68">
        <v>5.0</v>
      </c>
      <c r="K118" s="68">
        <v>1.0</v>
      </c>
    </row>
    <row r="119">
      <c r="A119" s="338">
        <v>44770.0</v>
      </c>
      <c r="B119" s="68" t="s">
        <v>123</v>
      </c>
      <c r="C119" s="68" t="s">
        <v>23</v>
      </c>
      <c r="D119" s="340" t="s">
        <v>512</v>
      </c>
      <c r="E119" s="338">
        <v>44771.0</v>
      </c>
      <c r="F119" s="339">
        <v>0.020833333333333332</v>
      </c>
      <c r="G119" s="339">
        <v>0.25</v>
      </c>
      <c r="H119" s="68">
        <v>5.5</v>
      </c>
      <c r="I119" s="68">
        <v>0.0</v>
      </c>
      <c r="J119" s="68">
        <v>0.0</v>
      </c>
      <c r="K119" s="68">
        <v>5.5</v>
      </c>
    </row>
    <row r="120">
      <c r="A120" s="338">
        <v>44770.0</v>
      </c>
      <c r="B120" s="68" t="s">
        <v>18</v>
      </c>
      <c r="C120" s="68" t="s">
        <v>1</v>
      </c>
      <c r="D120" s="340" t="s">
        <v>512</v>
      </c>
      <c r="E120" s="338">
        <v>44771.0</v>
      </c>
      <c r="F120" s="339">
        <v>0.20833333333333334</v>
      </c>
      <c r="G120" s="339">
        <v>0.4583333333333333</v>
      </c>
      <c r="H120" s="68">
        <v>6.0</v>
      </c>
      <c r="I120" s="68">
        <v>0.0</v>
      </c>
      <c r="J120" s="68">
        <v>5.0</v>
      </c>
      <c r="K120" s="68">
        <v>1.0</v>
      </c>
    </row>
    <row r="121">
      <c r="A121" s="338">
        <v>44770.0</v>
      </c>
      <c r="B121" s="68" t="s">
        <v>501</v>
      </c>
      <c r="C121" s="68" t="s">
        <v>23</v>
      </c>
      <c r="D121" s="340" t="s">
        <v>512</v>
      </c>
      <c r="E121" s="338">
        <v>44771.0</v>
      </c>
      <c r="F121" s="339">
        <v>0.25</v>
      </c>
      <c r="G121" s="339">
        <v>0.4583333333333333</v>
      </c>
      <c r="H121" s="68">
        <v>5.0</v>
      </c>
      <c r="I121" s="68">
        <v>0.0</v>
      </c>
      <c r="J121" s="68">
        <v>5.0</v>
      </c>
      <c r="K121" s="68">
        <v>0.0</v>
      </c>
    </row>
    <row r="122">
      <c r="A122" s="338">
        <v>44770.0</v>
      </c>
      <c r="B122" s="68" t="s">
        <v>502</v>
      </c>
      <c r="C122" s="68" t="s">
        <v>85</v>
      </c>
      <c r="D122" s="340" t="s">
        <v>512</v>
      </c>
      <c r="E122" s="338">
        <v>44771.0</v>
      </c>
      <c r="F122" s="339">
        <v>0.20833333333333334</v>
      </c>
      <c r="G122" s="339">
        <v>0.5416666666666666</v>
      </c>
      <c r="H122" s="68">
        <v>8.0</v>
      </c>
      <c r="I122" s="68">
        <v>0.0</v>
      </c>
      <c r="J122" s="68">
        <v>7.0</v>
      </c>
      <c r="K122" s="68">
        <v>1.0</v>
      </c>
    </row>
    <row r="123">
      <c r="A123" s="338">
        <v>44770.0</v>
      </c>
      <c r="B123" s="68" t="s">
        <v>403</v>
      </c>
      <c r="C123" s="68" t="s">
        <v>85</v>
      </c>
      <c r="D123" s="340" t="s">
        <v>512</v>
      </c>
      <c r="E123" s="338">
        <v>44771.0</v>
      </c>
      <c r="F123" s="68">
        <v>0.0</v>
      </c>
      <c r="G123" s="68">
        <v>0.0</v>
      </c>
      <c r="H123" s="68">
        <v>0.0</v>
      </c>
      <c r="I123" s="68">
        <v>0.0</v>
      </c>
      <c r="J123" s="68">
        <v>0.0</v>
      </c>
      <c r="K123" s="68">
        <v>0.0</v>
      </c>
      <c r="L123" s="68" t="s">
        <v>1376</v>
      </c>
    </row>
    <row r="124">
      <c r="A124" s="338">
        <v>44771.0</v>
      </c>
      <c r="B124" s="68" t="s">
        <v>508</v>
      </c>
      <c r="C124" s="68" t="s">
        <v>85</v>
      </c>
      <c r="D124" s="340" t="s">
        <v>512</v>
      </c>
      <c r="E124" s="338">
        <v>44771.0</v>
      </c>
      <c r="F124" s="339">
        <v>0.9166666666666666</v>
      </c>
      <c r="G124" s="339">
        <v>0.20833333333333334</v>
      </c>
      <c r="H124" s="68">
        <v>7.0</v>
      </c>
      <c r="I124" s="68">
        <v>0.0</v>
      </c>
      <c r="J124" s="68">
        <v>0.0</v>
      </c>
      <c r="K124" s="68">
        <v>7.0</v>
      </c>
    </row>
    <row r="125">
      <c r="A125" s="338">
        <v>44771.0</v>
      </c>
      <c r="B125" s="68" t="s">
        <v>45</v>
      </c>
      <c r="C125" s="68" t="s">
        <v>1</v>
      </c>
      <c r="D125" s="340" t="s">
        <v>512</v>
      </c>
      <c r="E125" s="338">
        <v>44771.0</v>
      </c>
      <c r="F125" s="339">
        <v>0.9375</v>
      </c>
      <c r="G125" s="339">
        <v>0.25</v>
      </c>
      <c r="H125" s="68">
        <v>7.5</v>
      </c>
      <c r="I125" s="68">
        <v>0.0</v>
      </c>
      <c r="J125" s="68">
        <v>0.0</v>
      </c>
      <c r="K125" s="68">
        <v>7.5</v>
      </c>
    </row>
    <row r="126">
      <c r="A126" s="338">
        <v>44771.0</v>
      </c>
      <c r="B126" s="68" t="s">
        <v>506</v>
      </c>
      <c r="C126" s="68" t="s">
        <v>499</v>
      </c>
      <c r="D126" s="340" t="s">
        <v>513</v>
      </c>
      <c r="E126" s="338">
        <v>44772.0</v>
      </c>
      <c r="F126" s="68">
        <v>0.0</v>
      </c>
      <c r="G126" s="68">
        <v>0.0</v>
      </c>
      <c r="H126" s="68">
        <v>0.0</v>
      </c>
      <c r="I126" s="68">
        <v>0.0</v>
      </c>
      <c r="J126" s="68">
        <v>0.0</v>
      </c>
      <c r="K126" s="68">
        <v>0.0</v>
      </c>
      <c r="L126" s="68" t="s">
        <v>25</v>
      </c>
    </row>
    <row r="127">
      <c r="A127" s="338">
        <v>44771.0</v>
      </c>
      <c r="B127" s="68" t="s">
        <v>52</v>
      </c>
      <c r="C127" s="68" t="s">
        <v>499</v>
      </c>
      <c r="D127" s="340" t="s">
        <v>513</v>
      </c>
      <c r="E127" s="338">
        <v>44772.0</v>
      </c>
      <c r="F127" s="339">
        <v>0.20833333333333334</v>
      </c>
      <c r="G127" s="339">
        <v>0.0</v>
      </c>
      <c r="H127" s="68">
        <v>7.0</v>
      </c>
      <c r="I127" s="68">
        <v>0.0</v>
      </c>
      <c r="J127" s="68">
        <v>6.0</v>
      </c>
      <c r="K127" s="68">
        <v>1.0</v>
      </c>
    </row>
    <row r="128">
      <c r="A128" s="338">
        <v>44771.0</v>
      </c>
      <c r="B128" s="68" t="s">
        <v>123</v>
      </c>
      <c r="C128" s="68" t="s">
        <v>23</v>
      </c>
      <c r="D128" s="340" t="s">
        <v>513</v>
      </c>
      <c r="E128" s="338">
        <v>44772.0</v>
      </c>
      <c r="F128" s="339">
        <v>0.020833333333333332</v>
      </c>
      <c r="G128" s="339">
        <v>0.25</v>
      </c>
      <c r="H128" s="68">
        <v>5.5</v>
      </c>
      <c r="I128" s="68">
        <v>0.0</v>
      </c>
      <c r="J128" s="68">
        <v>0.0</v>
      </c>
      <c r="K128" s="68">
        <v>5.5</v>
      </c>
    </row>
    <row r="129">
      <c r="A129" s="338">
        <v>44771.0</v>
      </c>
      <c r="B129" s="68" t="s">
        <v>18</v>
      </c>
      <c r="C129" s="68" t="s">
        <v>1</v>
      </c>
      <c r="D129" s="340" t="s">
        <v>513</v>
      </c>
      <c r="E129" s="338">
        <v>44772.0</v>
      </c>
      <c r="F129" s="339">
        <v>0.25</v>
      </c>
      <c r="G129" s="339">
        <v>0.5</v>
      </c>
      <c r="H129" s="68">
        <v>6.0</v>
      </c>
      <c r="I129" s="68">
        <v>0.0</v>
      </c>
      <c r="J129" s="68">
        <v>6.0</v>
      </c>
      <c r="K129" s="68">
        <v>0.0</v>
      </c>
    </row>
    <row r="130">
      <c r="A130" s="338">
        <v>44771.0</v>
      </c>
      <c r="B130" s="68" t="s">
        <v>501</v>
      </c>
      <c r="C130" s="68" t="s">
        <v>23</v>
      </c>
      <c r="D130" s="340" t="s">
        <v>513</v>
      </c>
      <c r="E130" s="338">
        <v>44772.0</v>
      </c>
      <c r="F130" s="339">
        <v>0.25</v>
      </c>
      <c r="G130" s="339">
        <v>0.4583333333333333</v>
      </c>
      <c r="H130" s="68">
        <v>5.0</v>
      </c>
      <c r="I130" s="68">
        <v>0.0</v>
      </c>
      <c r="J130" s="68">
        <v>5.0</v>
      </c>
      <c r="K130" s="68">
        <v>0.0</v>
      </c>
    </row>
    <row r="131">
      <c r="A131" s="338">
        <v>44771.0</v>
      </c>
      <c r="B131" s="68" t="s">
        <v>502</v>
      </c>
      <c r="C131" s="68" t="s">
        <v>85</v>
      </c>
      <c r="D131" s="340" t="s">
        <v>513</v>
      </c>
      <c r="E131" s="338">
        <v>44772.0</v>
      </c>
      <c r="F131" s="339">
        <v>0.20833333333333334</v>
      </c>
      <c r="G131" s="339">
        <v>0.5416666666666666</v>
      </c>
      <c r="H131" s="68">
        <v>8.0</v>
      </c>
      <c r="I131" s="68">
        <v>0.0</v>
      </c>
      <c r="J131" s="68">
        <v>7.0</v>
      </c>
      <c r="K131" s="68">
        <v>1.0</v>
      </c>
    </row>
    <row r="132">
      <c r="A132" s="338">
        <v>44771.0</v>
      </c>
      <c r="B132" s="68" t="s">
        <v>403</v>
      </c>
      <c r="C132" s="68" t="s">
        <v>85</v>
      </c>
      <c r="D132" s="340" t="s">
        <v>513</v>
      </c>
      <c r="E132" s="338">
        <v>44772.0</v>
      </c>
      <c r="F132" s="339">
        <v>0.25</v>
      </c>
      <c r="G132" s="339">
        <v>0.5833333333333334</v>
      </c>
      <c r="H132" s="68">
        <v>8.0</v>
      </c>
      <c r="I132" s="68">
        <v>0.0</v>
      </c>
      <c r="J132" s="68">
        <v>8.0</v>
      </c>
      <c r="K132" s="68">
        <v>0.0</v>
      </c>
    </row>
    <row r="133">
      <c r="A133" s="338">
        <v>44772.0</v>
      </c>
      <c r="B133" s="68" t="s">
        <v>508</v>
      </c>
      <c r="C133" s="68" t="s">
        <v>85</v>
      </c>
      <c r="D133" s="340" t="s">
        <v>513</v>
      </c>
      <c r="E133" s="338">
        <v>44772.0</v>
      </c>
      <c r="F133" s="339">
        <v>0.9166666666666666</v>
      </c>
      <c r="G133" s="339">
        <v>0.20833333333333334</v>
      </c>
      <c r="H133" s="68">
        <v>7.0</v>
      </c>
      <c r="I133" s="68">
        <v>0.0</v>
      </c>
      <c r="J133" s="68">
        <v>0.0</v>
      </c>
      <c r="K133" s="68">
        <v>7.0</v>
      </c>
    </row>
    <row r="134">
      <c r="A134" s="338">
        <v>44772.0</v>
      </c>
      <c r="B134" s="68" t="s">
        <v>45</v>
      </c>
      <c r="C134" s="68" t="s">
        <v>1</v>
      </c>
      <c r="D134" s="340" t="s">
        <v>513</v>
      </c>
      <c r="E134" s="338">
        <v>44772.0</v>
      </c>
      <c r="F134" s="339">
        <v>0.9375</v>
      </c>
      <c r="G134" s="339">
        <v>0.25</v>
      </c>
      <c r="H134" s="68">
        <v>7.5</v>
      </c>
      <c r="I134" s="68">
        <v>0.0</v>
      </c>
      <c r="J134" s="68">
        <v>0.0</v>
      </c>
      <c r="K134" s="68">
        <v>7.5</v>
      </c>
    </row>
    <row r="135">
      <c r="A135" s="338">
        <v>44772.0</v>
      </c>
      <c r="B135" s="68" t="s">
        <v>52</v>
      </c>
      <c r="C135" s="68" t="s">
        <v>499</v>
      </c>
      <c r="D135" s="234" t="s">
        <v>498</v>
      </c>
      <c r="E135" s="338">
        <v>44773.0</v>
      </c>
      <c r="F135" s="339">
        <v>0.20833333333333334</v>
      </c>
      <c r="G135" s="339">
        <v>0.0</v>
      </c>
      <c r="H135" s="68">
        <v>7.0</v>
      </c>
      <c r="I135" s="68">
        <v>0.0</v>
      </c>
      <c r="J135" s="68">
        <v>6.0</v>
      </c>
      <c r="K135" s="68">
        <v>1.0</v>
      </c>
    </row>
    <row r="136">
      <c r="A136" s="338">
        <v>44772.0</v>
      </c>
      <c r="B136" s="68" t="s">
        <v>506</v>
      </c>
      <c r="C136" s="68" t="s">
        <v>499</v>
      </c>
      <c r="D136" s="340" t="s">
        <v>498</v>
      </c>
      <c r="E136" s="338">
        <v>44773.0</v>
      </c>
      <c r="F136" s="68">
        <v>0.0</v>
      </c>
      <c r="G136" s="68">
        <v>0.0</v>
      </c>
      <c r="H136" s="68">
        <v>0.0</v>
      </c>
      <c r="I136" s="68">
        <v>0.0</v>
      </c>
      <c r="J136" s="68">
        <v>0.0</v>
      </c>
      <c r="K136" s="68">
        <v>0.0</v>
      </c>
    </row>
    <row r="137">
      <c r="A137" s="338">
        <v>44772.0</v>
      </c>
      <c r="B137" s="68" t="s">
        <v>123</v>
      </c>
      <c r="C137" s="68" t="s">
        <v>23</v>
      </c>
      <c r="D137" s="340" t="s">
        <v>498</v>
      </c>
      <c r="E137" s="338">
        <v>44773.0</v>
      </c>
      <c r="F137" s="339">
        <v>0.020833333333333332</v>
      </c>
      <c r="G137" s="339">
        <v>0.25</v>
      </c>
      <c r="H137" s="68">
        <v>5.5</v>
      </c>
      <c r="I137" s="68">
        <v>0.0</v>
      </c>
      <c r="J137" s="68">
        <v>0.0</v>
      </c>
      <c r="K137" s="68">
        <v>5.5</v>
      </c>
    </row>
    <row r="138">
      <c r="A138" s="338">
        <v>44772.0</v>
      </c>
      <c r="B138" s="68" t="s">
        <v>18</v>
      </c>
      <c r="C138" s="68" t="s">
        <v>1</v>
      </c>
      <c r="D138" s="340" t="s">
        <v>498</v>
      </c>
      <c r="E138" s="338">
        <v>44773.0</v>
      </c>
      <c r="F138" s="339">
        <v>0.25</v>
      </c>
      <c r="G138" s="339">
        <v>0.5</v>
      </c>
      <c r="H138" s="68">
        <v>6.0</v>
      </c>
      <c r="I138" s="68">
        <v>0.0</v>
      </c>
      <c r="J138" s="68">
        <v>6.0</v>
      </c>
      <c r="K138" s="68">
        <v>0.0</v>
      </c>
    </row>
    <row r="139">
      <c r="A139" s="338">
        <v>44772.0</v>
      </c>
      <c r="B139" s="68" t="s">
        <v>501</v>
      </c>
      <c r="C139" s="68" t="s">
        <v>23</v>
      </c>
      <c r="D139" s="340" t="s">
        <v>498</v>
      </c>
      <c r="E139" s="338">
        <v>44773.0</v>
      </c>
      <c r="F139" s="339">
        <v>0.25</v>
      </c>
      <c r="G139" s="339">
        <v>0.4583333333333333</v>
      </c>
      <c r="H139" s="68">
        <v>5.0</v>
      </c>
      <c r="I139" s="68">
        <v>0.0</v>
      </c>
      <c r="J139" s="68">
        <v>5.0</v>
      </c>
      <c r="K139" s="68">
        <v>0.0</v>
      </c>
    </row>
    <row r="140">
      <c r="A140" s="338">
        <v>44772.0</v>
      </c>
      <c r="B140" s="68" t="s">
        <v>502</v>
      </c>
      <c r="C140" s="68" t="s">
        <v>85</v>
      </c>
      <c r="D140" s="340" t="s">
        <v>498</v>
      </c>
      <c r="E140" s="338">
        <v>44773.0</v>
      </c>
      <c r="F140" s="339">
        <v>0.20833333333333334</v>
      </c>
      <c r="G140" s="339">
        <v>0.5833333333333334</v>
      </c>
      <c r="H140" s="68">
        <v>9.0</v>
      </c>
      <c r="I140" s="68">
        <v>1.0</v>
      </c>
      <c r="J140" s="68">
        <v>7.0</v>
      </c>
      <c r="K140" s="68">
        <v>1.0</v>
      </c>
    </row>
    <row r="141">
      <c r="A141" s="338">
        <v>44772.0</v>
      </c>
      <c r="B141" s="68" t="s">
        <v>403</v>
      </c>
      <c r="C141" s="68" t="s">
        <v>85</v>
      </c>
      <c r="D141" s="340" t="s">
        <v>498</v>
      </c>
      <c r="E141" s="338">
        <v>44773.0</v>
      </c>
      <c r="F141" s="68">
        <v>0.0</v>
      </c>
      <c r="G141" s="68">
        <v>0.0</v>
      </c>
      <c r="H141" s="68">
        <v>0.0</v>
      </c>
      <c r="I141" s="68">
        <v>0.0</v>
      </c>
      <c r="J141" s="68">
        <v>0.0</v>
      </c>
      <c r="K141" s="68">
        <v>0.0</v>
      </c>
      <c r="L141" s="68" t="s">
        <v>1376</v>
      </c>
    </row>
    <row r="142">
      <c r="A142" s="338">
        <v>44773.0</v>
      </c>
      <c r="B142" s="68" t="s">
        <v>508</v>
      </c>
      <c r="C142" s="68" t="s">
        <v>85</v>
      </c>
      <c r="D142" s="340" t="s">
        <v>498</v>
      </c>
      <c r="E142" s="338">
        <v>44773.0</v>
      </c>
      <c r="F142" s="339">
        <v>0.9375</v>
      </c>
      <c r="G142" s="339">
        <v>0.20833333333333334</v>
      </c>
      <c r="H142" s="68">
        <v>6.5</v>
      </c>
      <c r="I142" s="68">
        <v>0.0</v>
      </c>
      <c r="J142" s="68">
        <v>0.0</v>
      </c>
      <c r="K142" s="68">
        <v>6.5</v>
      </c>
    </row>
    <row r="143">
      <c r="A143" s="338">
        <v>44773.0</v>
      </c>
      <c r="B143" s="68" t="s">
        <v>45</v>
      </c>
      <c r="C143" s="68" t="s">
        <v>1</v>
      </c>
      <c r="D143" s="340" t="s">
        <v>498</v>
      </c>
      <c r="E143" s="338">
        <v>44773.0</v>
      </c>
      <c r="F143" s="68">
        <v>0.0</v>
      </c>
      <c r="G143" s="68">
        <v>0.0</v>
      </c>
      <c r="H143" s="68">
        <v>0.0</v>
      </c>
      <c r="I143" s="68">
        <v>0.0</v>
      </c>
      <c r="J143" s="68">
        <v>0.0</v>
      </c>
      <c r="K143" s="68">
        <v>0.0</v>
      </c>
      <c r="L143" s="68" t="s">
        <v>25</v>
      </c>
    </row>
    <row r="144">
      <c r="A144" s="338">
        <v>44773.0</v>
      </c>
      <c r="B144" s="68" t="s">
        <v>52</v>
      </c>
      <c r="C144" s="68" t="s">
        <v>499</v>
      </c>
      <c r="D144" s="234" t="s">
        <v>500</v>
      </c>
      <c r="E144" s="338">
        <v>44774.0</v>
      </c>
      <c r="F144" s="339">
        <v>0.20833333333333334</v>
      </c>
      <c r="G144" s="339">
        <v>0.0</v>
      </c>
      <c r="H144" s="68">
        <v>7.0</v>
      </c>
      <c r="I144" s="68">
        <v>0.0</v>
      </c>
      <c r="J144" s="68">
        <v>6.0</v>
      </c>
      <c r="K144" s="68">
        <v>1.0</v>
      </c>
    </row>
    <row r="145">
      <c r="A145" s="338">
        <v>44773.0</v>
      </c>
      <c r="B145" s="68" t="s">
        <v>506</v>
      </c>
      <c r="C145" s="68" t="s">
        <v>499</v>
      </c>
      <c r="D145" s="340" t="s">
        <v>500</v>
      </c>
      <c r="E145" s="338">
        <v>44774.0</v>
      </c>
      <c r="F145" s="339">
        <v>0.20833333333333334</v>
      </c>
      <c r="G145" s="339">
        <v>0.0</v>
      </c>
      <c r="H145" s="68">
        <v>7.0</v>
      </c>
      <c r="I145" s="68">
        <v>0.0</v>
      </c>
      <c r="J145" s="68">
        <v>6.0</v>
      </c>
      <c r="K145" s="68">
        <v>1.0</v>
      </c>
    </row>
    <row r="146">
      <c r="A146" s="338">
        <v>44773.0</v>
      </c>
      <c r="B146" s="68" t="s">
        <v>123</v>
      </c>
      <c r="C146" s="68" t="s">
        <v>23</v>
      </c>
      <c r="D146" s="340" t="s">
        <v>500</v>
      </c>
      <c r="E146" s="338">
        <v>44774.0</v>
      </c>
      <c r="F146" s="339">
        <v>0.020833333333333332</v>
      </c>
      <c r="G146" s="339">
        <v>0.25</v>
      </c>
      <c r="H146" s="68">
        <v>5.5</v>
      </c>
      <c r="I146" s="68">
        <v>0.0</v>
      </c>
      <c r="J146" s="68">
        <v>0.0</v>
      </c>
      <c r="K146" s="68">
        <v>5.5</v>
      </c>
    </row>
    <row r="147">
      <c r="A147" s="338">
        <v>44773.0</v>
      </c>
      <c r="B147" s="68" t="s">
        <v>18</v>
      </c>
      <c r="C147" s="68" t="s">
        <v>1</v>
      </c>
      <c r="D147" s="340" t="s">
        <v>500</v>
      </c>
      <c r="E147" s="338">
        <v>44774.0</v>
      </c>
      <c r="F147" s="68">
        <v>0.0</v>
      </c>
      <c r="G147" s="68">
        <v>0.0</v>
      </c>
      <c r="H147" s="68">
        <v>0.0</v>
      </c>
      <c r="I147" s="68">
        <v>0.0</v>
      </c>
      <c r="J147" s="68">
        <v>0.0</v>
      </c>
      <c r="K147" s="68">
        <v>0.0</v>
      </c>
      <c r="L147" s="68" t="s">
        <v>25</v>
      </c>
    </row>
    <row r="148">
      <c r="A148" s="338">
        <v>44773.0</v>
      </c>
      <c r="B148" s="68" t="s">
        <v>501</v>
      </c>
      <c r="C148" s="68" t="s">
        <v>23</v>
      </c>
      <c r="D148" s="340" t="s">
        <v>500</v>
      </c>
      <c r="E148" s="338">
        <v>44774.0</v>
      </c>
      <c r="F148" s="339">
        <v>0.25</v>
      </c>
      <c r="G148" s="339">
        <v>0.4583333333333333</v>
      </c>
      <c r="H148" s="68">
        <v>5.0</v>
      </c>
      <c r="I148" s="68">
        <v>0.0</v>
      </c>
      <c r="J148" s="68">
        <v>5.0</v>
      </c>
      <c r="K148" s="68">
        <v>0.0</v>
      </c>
    </row>
    <row r="149">
      <c r="A149" s="338">
        <v>44773.0</v>
      </c>
      <c r="B149" s="68" t="s">
        <v>502</v>
      </c>
      <c r="C149" s="68" t="s">
        <v>85</v>
      </c>
      <c r="D149" s="340" t="s">
        <v>500</v>
      </c>
      <c r="E149" s="338">
        <v>44774.0</v>
      </c>
      <c r="F149" s="68">
        <v>0.0</v>
      </c>
      <c r="G149" s="68">
        <v>0.0</v>
      </c>
      <c r="H149" s="68">
        <v>0.0</v>
      </c>
      <c r="I149" s="68">
        <v>0.0</v>
      </c>
      <c r="J149" s="68">
        <v>0.0</v>
      </c>
      <c r="K149" s="68">
        <v>0.0</v>
      </c>
      <c r="L149" s="68" t="s">
        <v>25</v>
      </c>
    </row>
    <row r="150">
      <c r="A150" s="338">
        <v>44773.0</v>
      </c>
      <c r="B150" s="68" t="s">
        <v>403</v>
      </c>
      <c r="C150" s="68" t="s">
        <v>85</v>
      </c>
      <c r="D150" s="340" t="s">
        <v>500</v>
      </c>
      <c r="E150" s="338">
        <v>44774.0</v>
      </c>
      <c r="F150" s="339">
        <v>0.20833333333333334</v>
      </c>
      <c r="G150" s="339">
        <v>0.5</v>
      </c>
      <c r="H150" s="68">
        <v>7.0</v>
      </c>
      <c r="I150" s="68">
        <v>0.0</v>
      </c>
      <c r="J150" s="68">
        <v>6.0</v>
      </c>
      <c r="K150" s="68">
        <v>1.0</v>
      </c>
    </row>
    <row r="155">
      <c r="I155" s="68">
        <v>4.0</v>
      </c>
      <c r="J155" s="223">
        <f>SUM(J11,J32,J120,J129,J138)</f>
        <v>24</v>
      </c>
      <c r="K155" s="223">
        <f>SUM(K11,K17,K20,K32,K36,K44,K53,K62,K71,K79,K87,K94,K97,K106,K120)</f>
        <v>57</v>
      </c>
    </row>
  </sheetData>
  <autoFilter ref="$A$1:$AC$155"/>
  <conditionalFormatting sqref="G12 G23 G30:G32 G41 G47 G51 G53 G56 G60:G62 G65:G66 G69:G74 G77 G80:G81 G85 G89 G93 G95:G96 G101 G104:G105 F110:F111 G110 G115:G116 F119:G119 F124 G124:G129 F128 F130:F131 F133 G133:G139 F135:F137 H135:K136 F139:F141 G142 F144:F146 G144:G148 H144:K145 F148">
    <cfRule type="expression" dxfId="0" priority="1">
      <formula>MOD</formula>
    </cfRule>
  </conditionalFormatting>
  <conditionalFormatting sqref="G2:G5 F4 F6:F7 G7 G9:G15 F14 F18 G18:G20 F21 G22:G23 G28 G30:G32 F32 F34 G34:G36 F37 F40 G40:G41 G43:G44 F46 G47 F49:G49 G51:G53 F55 G56 G58 F60 G60:G62 G65:G67 F67 F69 G69:G75 F75 F77 G77:G78 F80 G80:G81 G85:G89 F86 F88 F90 F92:F93 G92:G97 F95:F97 G101 F104:F105 G104:G106 F110:F111 G110 F113:F115 G113:G117 F119:G119 F122:F124 G122:G129 F128:F133 G131:G142 F135:F141 H135:K136 F144:F146 G144:G148 H144:K145 F148">
    <cfRule type="expression" dxfId="0" priority="2">
      <formula>MOD</formula>
    </cfRule>
  </conditionalFormatting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86" t="s">
        <v>1377</v>
      </c>
      <c r="C2" s="856">
        <v>44704.0</v>
      </c>
      <c r="D2" s="186" t="s">
        <v>1378</v>
      </c>
      <c r="E2" s="856">
        <v>44710.0</v>
      </c>
    </row>
    <row r="3">
      <c r="A3" s="857" t="s">
        <v>1379</v>
      </c>
    </row>
    <row r="5">
      <c r="A5" s="68" t="s">
        <v>440</v>
      </c>
      <c r="B5" s="68" t="s">
        <v>441</v>
      </c>
      <c r="C5" s="68" t="s">
        <v>442</v>
      </c>
      <c r="D5" s="68" t="s">
        <v>1338</v>
      </c>
      <c r="E5" s="68" t="s">
        <v>1339</v>
      </c>
      <c r="F5" s="68" t="s">
        <v>1340</v>
      </c>
      <c r="G5" s="68" t="s">
        <v>1341</v>
      </c>
      <c r="H5" s="68" t="s">
        <v>1380</v>
      </c>
    </row>
    <row r="6">
      <c r="A6" s="68" t="s">
        <v>1381</v>
      </c>
      <c r="B6" s="68" t="s">
        <v>1382</v>
      </c>
      <c r="C6" s="68" t="s">
        <v>1382</v>
      </c>
      <c r="D6" s="68" t="s">
        <v>1382</v>
      </c>
      <c r="E6" s="68" t="s">
        <v>1383</v>
      </c>
      <c r="F6" s="68" t="s">
        <v>1383</v>
      </c>
      <c r="G6" s="68">
        <v>0.0</v>
      </c>
      <c r="H6" s="68" t="s">
        <v>1384</v>
      </c>
      <c r="I6" s="858">
        <v>539.0</v>
      </c>
    </row>
    <row r="9">
      <c r="A9" s="857" t="s">
        <v>467</v>
      </c>
    </row>
    <row r="10">
      <c r="A10" s="68" t="s">
        <v>1385</v>
      </c>
      <c r="B10" s="68" t="s">
        <v>441</v>
      </c>
      <c r="C10" s="68" t="s">
        <v>442</v>
      </c>
      <c r="D10" s="68" t="s">
        <v>1338</v>
      </c>
      <c r="E10" s="68" t="s">
        <v>1339</v>
      </c>
      <c r="F10" s="68" t="s">
        <v>1340</v>
      </c>
      <c r="G10" s="68" t="s">
        <v>1341</v>
      </c>
    </row>
    <row r="11">
      <c r="A11" s="68" t="s">
        <v>1386</v>
      </c>
      <c r="B11" s="68" t="s">
        <v>1386</v>
      </c>
      <c r="C11" s="68" t="s">
        <v>1386</v>
      </c>
      <c r="D11" s="859" t="s">
        <v>1386</v>
      </c>
      <c r="E11" s="68" t="s">
        <v>1386</v>
      </c>
      <c r="F11" s="68" t="s">
        <v>1386</v>
      </c>
      <c r="G11" s="68" t="s">
        <v>1386</v>
      </c>
      <c r="H11" s="68" t="s">
        <v>1387</v>
      </c>
      <c r="I11" s="858">
        <v>514.5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3" width="14.63"/>
    <col customWidth="1" min="4" max="4" width="15.5"/>
    <col customWidth="1" min="5" max="8" width="14.63"/>
    <col customWidth="1" min="9" max="9" width="14.88"/>
    <col customWidth="1" min="10" max="10" width="14.5"/>
    <col customWidth="1" min="11" max="11" width="14.75"/>
    <col customWidth="1" min="12" max="12" width="14.5"/>
    <col customWidth="1" min="13" max="13" width="16.13"/>
    <col customWidth="1" min="14" max="14" width="15.13"/>
    <col customWidth="1" min="15" max="15" width="15.25"/>
  </cols>
  <sheetData>
    <row r="1">
      <c r="B1" s="323"/>
      <c r="C1" s="323"/>
      <c r="D1" s="323"/>
      <c r="E1" s="323"/>
      <c r="F1" s="324"/>
      <c r="G1" s="324"/>
      <c r="H1" s="324" t="s">
        <v>439</v>
      </c>
    </row>
    <row r="2">
      <c r="B2" s="325" t="s">
        <v>2</v>
      </c>
      <c r="C2" s="326" t="s">
        <v>440</v>
      </c>
      <c r="D2" s="325" t="s">
        <v>2</v>
      </c>
      <c r="E2" s="326" t="s">
        <v>441</v>
      </c>
      <c r="F2" s="325" t="s">
        <v>2</v>
      </c>
      <c r="G2" s="326" t="s">
        <v>442</v>
      </c>
      <c r="H2" s="325" t="s">
        <v>2</v>
      </c>
      <c r="I2" s="68" t="s">
        <v>1338</v>
      </c>
      <c r="J2" s="327" t="s">
        <v>2</v>
      </c>
      <c r="K2" s="68" t="s">
        <v>1339</v>
      </c>
      <c r="L2" s="327" t="s">
        <v>2</v>
      </c>
      <c r="M2" s="68" t="s">
        <v>1340</v>
      </c>
      <c r="N2" s="327" t="s">
        <v>2</v>
      </c>
      <c r="O2" s="68" t="s">
        <v>446</v>
      </c>
    </row>
    <row r="3">
      <c r="A3" s="68" t="s">
        <v>61</v>
      </c>
      <c r="B3" s="328" t="s">
        <v>447</v>
      </c>
      <c r="C3" s="329" t="s">
        <v>448</v>
      </c>
      <c r="D3" s="328" t="s">
        <v>447</v>
      </c>
      <c r="E3" s="329" t="s">
        <v>448</v>
      </c>
      <c r="F3" s="330" t="s">
        <v>25</v>
      </c>
      <c r="G3" s="331"/>
      <c r="H3" s="328" t="s">
        <v>449</v>
      </c>
      <c r="I3" s="68" t="s">
        <v>450</v>
      </c>
      <c r="J3" s="328" t="s">
        <v>450</v>
      </c>
      <c r="K3" s="68" t="s">
        <v>450</v>
      </c>
      <c r="L3" s="328" t="s">
        <v>449</v>
      </c>
      <c r="M3" s="68" t="s">
        <v>450</v>
      </c>
      <c r="N3" s="325"/>
      <c r="O3" s="328"/>
    </row>
    <row r="4">
      <c r="A4" s="68"/>
      <c r="B4" s="328" t="s">
        <v>455</v>
      </c>
      <c r="C4" s="329" t="s">
        <v>456</v>
      </c>
      <c r="D4" s="328" t="s">
        <v>455</v>
      </c>
      <c r="E4" s="329" t="s">
        <v>456</v>
      </c>
      <c r="F4" s="331"/>
      <c r="G4" s="331"/>
      <c r="H4" s="328" t="s">
        <v>1388</v>
      </c>
      <c r="I4" s="68" t="s">
        <v>1389</v>
      </c>
      <c r="J4" s="328" t="s">
        <v>1390</v>
      </c>
      <c r="K4" s="68" t="s">
        <v>1391</v>
      </c>
      <c r="L4" s="328" t="s">
        <v>457</v>
      </c>
      <c r="M4" s="68" t="s">
        <v>1391</v>
      </c>
      <c r="N4" s="325"/>
      <c r="O4" s="332"/>
    </row>
    <row r="5">
      <c r="A5" s="68" t="s">
        <v>458</v>
      </c>
      <c r="B5" s="328" t="s">
        <v>459</v>
      </c>
      <c r="C5" s="329" t="s">
        <v>460</v>
      </c>
      <c r="D5" s="328" t="s">
        <v>459</v>
      </c>
      <c r="E5" s="329" t="s">
        <v>460</v>
      </c>
      <c r="F5" s="860" t="s">
        <v>1099</v>
      </c>
      <c r="G5" s="861" t="s">
        <v>1100</v>
      </c>
      <c r="H5" s="330" t="s">
        <v>465</v>
      </c>
      <c r="I5" s="331" t="s">
        <v>466</v>
      </c>
      <c r="J5" s="328" t="s">
        <v>1369</v>
      </c>
      <c r="K5" s="68" t="s">
        <v>1392</v>
      </c>
      <c r="L5" s="328" t="s">
        <v>1369</v>
      </c>
      <c r="M5" s="68" t="s">
        <v>1392</v>
      </c>
      <c r="N5" s="334"/>
      <c r="O5" s="335"/>
    </row>
    <row r="6">
      <c r="A6" s="700" t="s">
        <v>464</v>
      </c>
      <c r="B6" s="701"/>
      <c r="C6" s="701"/>
      <c r="D6" s="701"/>
      <c r="E6" s="701"/>
      <c r="F6" s="862" t="s">
        <v>1393</v>
      </c>
      <c r="G6" s="863"/>
    </row>
    <row r="7">
      <c r="B7" s="323"/>
      <c r="C7" s="323"/>
      <c r="D7" s="323"/>
      <c r="E7" s="323"/>
      <c r="F7" s="324"/>
      <c r="G7" s="323"/>
      <c r="H7" s="324" t="s">
        <v>467</v>
      </c>
    </row>
    <row r="8">
      <c r="B8" s="336"/>
      <c r="C8" s="336"/>
      <c r="D8" s="336"/>
      <c r="E8" s="336"/>
      <c r="G8" s="336"/>
    </row>
    <row r="9">
      <c r="B9" s="325" t="s">
        <v>2</v>
      </c>
      <c r="C9" s="326" t="s">
        <v>440</v>
      </c>
      <c r="D9" s="325" t="s">
        <v>2</v>
      </c>
      <c r="E9" s="326" t="s">
        <v>441</v>
      </c>
      <c r="F9" s="325" t="s">
        <v>2</v>
      </c>
      <c r="G9" s="326" t="s">
        <v>442</v>
      </c>
      <c r="H9" s="327" t="s">
        <v>2</v>
      </c>
      <c r="I9" s="68" t="s">
        <v>1338</v>
      </c>
      <c r="J9" s="327" t="s">
        <v>2</v>
      </c>
      <c r="K9" s="68" t="s">
        <v>1339</v>
      </c>
      <c r="L9" s="327" t="s">
        <v>2</v>
      </c>
      <c r="M9" s="68" t="s">
        <v>1340</v>
      </c>
      <c r="N9" s="327" t="s">
        <v>2</v>
      </c>
      <c r="O9" s="68" t="s">
        <v>1341</v>
      </c>
    </row>
    <row r="10">
      <c r="A10" s="68" t="s">
        <v>468</v>
      </c>
      <c r="B10" s="328" t="s">
        <v>475</v>
      </c>
      <c r="C10" s="329"/>
      <c r="D10" s="864" t="s">
        <v>25</v>
      </c>
      <c r="E10" s="729"/>
      <c r="F10" s="328" t="s">
        <v>469</v>
      </c>
      <c r="G10" s="329" t="s">
        <v>470</v>
      </c>
      <c r="H10" s="328" t="s">
        <v>469</v>
      </c>
      <c r="I10" s="68" t="s">
        <v>470</v>
      </c>
      <c r="J10" s="328" t="s">
        <v>469</v>
      </c>
      <c r="K10" s="68" t="s">
        <v>470</v>
      </c>
      <c r="L10" s="328" t="s">
        <v>469</v>
      </c>
      <c r="M10" s="68" t="s">
        <v>471</v>
      </c>
      <c r="N10" s="334"/>
      <c r="O10" s="335"/>
    </row>
    <row r="11">
      <c r="A11" s="68" t="s">
        <v>464</v>
      </c>
      <c r="B11" s="330" t="s">
        <v>25</v>
      </c>
      <c r="C11" s="331"/>
      <c r="D11" s="328" t="s">
        <v>1394</v>
      </c>
      <c r="E11" s="329" t="s">
        <v>1395</v>
      </c>
      <c r="F11" s="328" t="s">
        <v>1396</v>
      </c>
      <c r="G11" s="329" t="s">
        <v>473</v>
      </c>
      <c r="H11" s="328" t="s">
        <v>472</v>
      </c>
      <c r="I11" s="68" t="s">
        <v>473</v>
      </c>
      <c r="J11" s="328" t="s">
        <v>474</v>
      </c>
      <c r="K11" s="68" t="s">
        <v>473</v>
      </c>
      <c r="L11" s="328" t="s">
        <v>474</v>
      </c>
      <c r="M11" s="68" t="s">
        <v>473</v>
      </c>
      <c r="N11" s="328" t="s">
        <v>475</v>
      </c>
      <c r="O11" s="68" t="s">
        <v>476</v>
      </c>
    </row>
    <row r="12">
      <c r="B12" s="865"/>
      <c r="C12" s="336"/>
      <c r="D12" s="336"/>
      <c r="E12" s="336"/>
      <c r="G12" s="336"/>
    </row>
    <row r="13">
      <c r="B13" s="865"/>
      <c r="C13" s="336"/>
      <c r="D13" s="336"/>
      <c r="E13" s="336"/>
      <c r="G13" s="336"/>
    </row>
    <row r="14">
      <c r="B14" s="840"/>
      <c r="C14" s="323"/>
      <c r="D14" s="323"/>
      <c r="E14" s="323"/>
      <c r="F14" s="324"/>
      <c r="G14" s="323"/>
      <c r="H14" s="324" t="s">
        <v>477</v>
      </c>
    </row>
    <row r="15">
      <c r="B15" s="325" t="s">
        <v>2</v>
      </c>
      <c r="C15" s="326" t="s">
        <v>440</v>
      </c>
      <c r="D15" s="325" t="s">
        <v>2</v>
      </c>
      <c r="E15" s="326" t="s">
        <v>441</v>
      </c>
      <c r="F15" s="325" t="s">
        <v>2</v>
      </c>
      <c r="G15" s="326" t="s">
        <v>442</v>
      </c>
      <c r="H15" s="327" t="s">
        <v>2</v>
      </c>
      <c r="I15" s="68" t="s">
        <v>1338</v>
      </c>
      <c r="J15" s="327" t="s">
        <v>2</v>
      </c>
      <c r="K15" s="68" t="s">
        <v>1397</v>
      </c>
      <c r="L15" s="327" t="s">
        <v>2</v>
      </c>
      <c r="M15" s="68" t="s">
        <v>1340</v>
      </c>
      <c r="N15" s="327" t="s">
        <v>2</v>
      </c>
      <c r="O15" s="68" t="s">
        <v>1341</v>
      </c>
    </row>
    <row r="16">
      <c r="A16" s="68" t="s">
        <v>478</v>
      </c>
      <c r="B16" s="864" t="s">
        <v>25</v>
      </c>
      <c r="C16" s="729"/>
      <c r="D16" s="328" t="s">
        <v>462</v>
      </c>
      <c r="E16" s="329" t="s">
        <v>463</v>
      </c>
      <c r="F16" s="328" t="s">
        <v>479</v>
      </c>
      <c r="G16" s="329" t="s">
        <v>1398</v>
      </c>
      <c r="H16" s="328" t="s">
        <v>1080</v>
      </c>
      <c r="I16" s="68" t="s">
        <v>480</v>
      </c>
      <c r="J16" s="328" t="s">
        <v>479</v>
      </c>
      <c r="K16" s="68" t="s">
        <v>480</v>
      </c>
      <c r="L16" s="328" t="s">
        <v>479</v>
      </c>
      <c r="M16" s="68" t="s">
        <v>1081</v>
      </c>
      <c r="N16" s="328" t="s">
        <v>481</v>
      </c>
      <c r="O16" s="68" t="s">
        <v>482</v>
      </c>
    </row>
    <row r="17">
      <c r="A17" s="68" t="s">
        <v>464</v>
      </c>
      <c r="B17" s="729"/>
      <c r="C17" s="729"/>
      <c r="D17" s="328"/>
      <c r="E17" s="329"/>
      <c r="F17" s="328" t="s">
        <v>483</v>
      </c>
      <c r="G17" s="329" t="s">
        <v>484</v>
      </c>
      <c r="H17" s="328" t="s">
        <v>483</v>
      </c>
      <c r="I17" s="68" t="s">
        <v>484</v>
      </c>
      <c r="J17" s="328" t="s">
        <v>483</v>
      </c>
      <c r="K17" s="68" t="s">
        <v>485</v>
      </c>
      <c r="L17" s="328" t="s">
        <v>483</v>
      </c>
      <c r="M17" s="68" t="s">
        <v>485</v>
      </c>
      <c r="N17" s="328"/>
    </row>
    <row r="18">
      <c r="A18" s="68" t="s">
        <v>464</v>
      </c>
      <c r="B18" s="729"/>
      <c r="C18" s="729"/>
      <c r="D18" s="328"/>
      <c r="E18" s="329"/>
      <c r="F18" s="328" t="s">
        <v>1399</v>
      </c>
      <c r="G18" s="329" t="s">
        <v>1400</v>
      </c>
      <c r="H18" s="328" t="s">
        <v>486</v>
      </c>
      <c r="I18" s="68" t="s">
        <v>487</v>
      </c>
      <c r="J18" s="328" t="s">
        <v>486</v>
      </c>
      <c r="K18" s="68" t="s">
        <v>487</v>
      </c>
      <c r="L18" s="328" t="s">
        <v>486</v>
      </c>
      <c r="M18" s="68" t="s">
        <v>487</v>
      </c>
      <c r="N18" s="332"/>
    </row>
    <row r="19">
      <c r="A19" s="68" t="s">
        <v>488</v>
      </c>
      <c r="B19" s="328" t="s">
        <v>462</v>
      </c>
      <c r="C19" s="329" t="s">
        <v>1401</v>
      </c>
      <c r="D19" s="864" t="s">
        <v>25</v>
      </c>
      <c r="E19" s="729"/>
      <c r="F19" s="328" t="s">
        <v>1402</v>
      </c>
      <c r="G19" s="329" t="s">
        <v>463</v>
      </c>
      <c r="H19" s="328" t="s">
        <v>489</v>
      </c>
      <c r="I19" s="68" t="s">
        <v>490</v>
      </c>
      <c r="J19" s="328" t="s">
        <v>491</v>
      </c>
      <c r="K19" s="68" t="s">
        <v>492</v>
      </c>
      <c r="L19" s="328" t="s">
        <v>491</v>
      </c>
      <c r="M19" s="68" t="s">
        <v>492</v>
      </c>
      <c r="N19" s="328" t="s">
        <v>493</v>
      </c>
      <c r="O19" s="68" t="s">
        <v>494</v>
      </c>
    </row>
    <row r="20">
      <c r="A20" s="68" t="s">
        <v>1403</v>
      </c>
      <c r="F20" s="864" t="s">
        <v>25</v>
      </c>
      <c r="G20" s="866"/>
      <c r="H20" s="864" t="s">
        <v>25</v>
      </c>
      <c r="I20" s="866"/>
      <c r="J20" s="328"/>
      <c r="K20" s="329"/>
      <c r="L20" s="328"/>
      <c r="M20" s="329"/>
    </row>
    <row r="21">
      <c r="A21" s="68" t="s">
        <v>1404</v>
      </c>
      <c r="B21" s="864" t="s">
        <v>25</v>
      </c>
      <c r="C21" s="867"/>
      <c r="D21" s="864" t="s">
        <v>25</v>
      </c>
      <c r="E21" s="866"/>
      <c r="F21" s="328" t="s">
        <v>1405</v>
      </c>
      <c r="G21" s="68" t="s">
        <v>1406</v>
      </c>
    </row>
    <row r="22">
      <c r="B22" s="336"/>
      <c r="C22" s="336"/>
      <c r="D22" s="336"/>
      <c r="E22" s="336"/>
    </row>
    <row r="23">
      <c r="B23" s="336"/>
      <c r="C23" s="336"/>
      <c r="D23" s="336"/>
      <c r="E23" s="336"/>
    </row>
    <row r="24">
      <c r="B24" s="336"/>
      <c r="C24" s="336"/>
      <c r="D24" s="336"/>
      <c r="E24" s="336"/>
    </row>
    <row r="25">
      <c r="B25" s="336"/>
      <c r="C25" s="68" t="s">
        <v>1</v>
      </c>
      <c r="D25" s="68">
        <v>77.0</v>
      </c>
      <c r="E25" s="336"/>
    </row>
    <row r="26">
      <c r="B26" s="336"/>
      <c r="C26" s="68" t="s">
        <v>547</v>
      </c>
      <c r="E26" s="336"/>
    </row>
    <row r="27">
      <c r="B27" s="336"/>
      <c r="C27" s="68" t="s">
        <v>31</v>
      </c>
      <c r="E27" s="336"/>
    </row>
    <row r="28">
      <c r="B28" s="336"/>
      <c r="C28" s="68" t="s">
        <v>23</v>
      </c>
      <c r="D28" s="68">
        <v>73.5</v>
      </c>
      <c r="E28" s="336"/>
    </row>
    <row r="29">
      <c r="B29" s="336"/>
      <c r="C29" s="336"/>
      <c r="D29" s="336"/>
      <c r="E29" s="336"/>
    </row>
    <row r="30">
      <c r="B30" s="336"/>
      <c r="C30" s="336"/>
      <c r="D30" s="336"/>
      <c r="E30" s="336"/>
    </row>
    <row r="31">
      <c r="B31" s="336"/>
      <c r="C31" s="336"/>
      <c r="D31" s="336"/>
      <c r="E31" s="336"/>
    </row>
    <row r="32">
      <c r="B32" s="336"/>
      <c r="C32" s="336"/>
      <c r="D32" s="336"/>
      <c r="E32" s="336"/>
    </row>
    <row r="33">
      <c r="B33" s="336"/>
      <c r="C33" s="336"/>
      <c r="D33" s="336"/>
      <c r="E33" s="336"/>
    </row>
    <row r="34">
      <c r="B34" s="336"/>
      <c r="C34" s="336"/>
      <c r="D34" s="336"/>
      <c r="E34" s="336"/>
    </row>
    <row r="35">
      <c r="B35" s="336"/>
      <c r="C35" s="336"/>
      <c r="D35" s="336"/>
      <c r="E35" s="336"/>
    </row>
    <row r="36">
      <c r="B36" s="336"/>
      <c r="C36" s="336"/>
      <c r="D36" s="336"/>
      <c r="E36" s="336"/>
    </row>
    <row r="37">
      <c r="B37" s="336"/>
      <c r="C37" s="336"/>
      <c r="D37" s="336"/>
      <c r="E37" s="336"/>
    </row>
    <row r="38">
      <c r="B38" s="336"/>
      <c r="C38" s="336"/>
      <c r="D38" s="336"/>
      <c r="E38" s="336"/>
    </row>
    <row r="39">
      <c r="B39" s="336"/>
      <c r="C39" s="336"/>
      <c r="D39" s="336"/>
      <c r="E39" s="336"/>
    </row>
    <row r="40">
      <c r="B40" s="336"/>
      <c r="C40" s="336"/>
      <c r="D40" s="336"/>
      <c r="E40" s="336"/>
    </row>
    <row r="41">
      <c r="B41" s="336"/>
      <c r="C41" s="336"/>
      <c r="D41" s="336"/>
      <c r="E41" s="336"/>
    </row>
    <row r="42">
      <c r="B42" s="336"/>
      <c r="C42" s="336"/>
      <c r="D42" s="336"/>
      <c r="E42" s="336"/>
    </row>
    <row r="43">
      <c r="B43" s="336"/>
      <c r="C43" s="336"/>
      <c r="D43" s="336"/>
      <c r="E43" s="336"/>
    </row>
    <row r="44">
      <c r="B44" s="336"/>
      <c r="C44" s="336"/>
      <c r="D44" s="336"/>
      <c r="E44" s="336"/>
    </row>
    <row r="45">
      <c r="B45" s="336"/>
      <c r="C45" s="336"/>
      <c r="D45" s="336"/>
      <c r="E45" s="336"/>
    </row>
    <row r="46">
      <c r="B46" s="336"/>
      <c r="C46" s="336"/>
      <c r="D46" s="336"/>
      <c r="E46" s="336"/>
    </row>
    <row r="47">
      <c r="B47" s="336"/>
      <c r="C47" s="336"/>
      <c r="D47" s="336"/>
      <c r="E47" s="336"/>
    </row>
    <row r="48">
      <c r="B48" s="336"/>
      <c r="C48" s="336"/>
      <c r="D48" s="336"/>
      <c r="E48" s="336"/>
    </row>
    <row r="49">
      <c r="B49" s="336"/>
      <c r="C49" s="336"/>
      <c r="D49" s="336"/>
      <c r="E49" s="336"/>
    </row>
    <row r="50">
      <c r="B50" s="336"/>
      <c r="C50" s="336"/>
      <c r="D50" s="336"/>
      <c r="E50" s="336"/>
    </row>
    <row r="51">
      <c r="B51" s="336"/>
      <c r="C51" s="336"/>
      <c r="D51" s="336"/>
      <c r="E51" s="336"/>
    </row>
    <row r="52">
      <c r="B52" s="336"/>
      <c r="C52" s="336"/>
      <c r="D52" s="336"/>
      <c r="E52" s="336"/>
    </row>
    <row r="53">
      <c r="B53" s="336"/>
      <c r="C53" s="336"/>
      <c r="D53" s="336"/>
      <c r="E53" s="336"/>
    </row>
    <row r="54">
      <c r="B54" s="336"/>
      <c r="C54" s="336"/>
      <c r="D54" s="336"/>
      <c r="E54" s="336"/>
    </row>
    <row r="55">
      <c r="B55" s="336"/>
      <c r="C55" s="336"/>
      <c r="D55" s="336"/>
      <c r="E55" s="336"/>
    </row>
    <row r="56">
      <c r="B56" s="336"/>
      <c r="C56" s="336"/>
      <c r="D56" s="336"/>
      <c r="E56" s="336"/>
    </row>
    <row r="57">
      <c r="B57" s="336"/>
      <c r="C57" s="336"/>
      <c r="D57" s="336"/>
      <c r="E57" s="336"/>
    </row>
    <row r="58">
      <c r="B58" s="336"/>
      <c r="C58" s="336"/>
      <c r="D58" s="336"/>
      <c r="E58" s="336"/>
    </row>
    <row r="59">
      <c r="B59" s="336"/>
      <c r="C59" s="336"/>
      <c r="D59" s="336"/>
      <c r="E59" s="336"/>
    </row>
    <row r="60">
      <c r="B60" s="336"/>
      <c r="C60" s="336"/>
      <c r="D60" s="336"/>
      <c r="E60" s="336"/>
    </row>
    <row r="61">
      <c r="B61" s="336"/>
      <c r="C61" s="336"/>
      <c r="D61" s="336"/>
      <c r="E61" s="336"/>
    </row>
    <row r="62">
      <c r="B62" s="336"/>
      <c r="C62" s="336"/>
      <c r="D62" s="336"/>
      <c r="E62" s="336"/>
    </row>
    <row r="63">
      <c r="B63" s="336"/>
      <c r="C63" s="336"/>
      <c r="D63" s="336"/>
      <c r="E63" s="336"/>
    </row>
    <row r="64">
      <c r="B64" s="336"/>
      <c r="C64" s="336"/>
      <c r="D64" s="336"/>
      <c r="E64" s="336"/>
    </row>
    <row r="65">
      <c r="B65" s="336"/>
      <c r="C65" s="336"/>
      <c r="D65" s="336"/>
      <c r="E65" s="336"/>
    </row>
    <row r="66">
      <c r="B66" s="336"/>
      <c r="C66" s="336"/>
      <c r="D66" s="336"/>
      <c r="E66" s="336"/>
    </row>
    <row r="67">
      <c r="B67" s="336"/>
      <c r="C67" s="336"/>
      <c r="D67" s="336"/>
      <c r="E67" s="336"/>
    </row>
    <row r="68">
      <c r="B68" s="336"/>
      <c r="C68" s="336"/>
      <c r="D68" s="336"/>
      <c r="E68" s="336"/>
    </row>
    <row r="69">
      <c r="B69" s="336"/>
      <c r="C69" s="336"/>
      <c r="D69" s="336"/>
      <c r="E69" s="336"/>
    </row>
    <row r="70">
      <c r="B70" s="336"/>
      <c r="C70" s="336"/>
      <c r="D70" s="336"/>
      <c r="E70" s="336"/>
    </row>
    <row r="71">
      <c r="B71" s="336"/>
      <c r="C71" s="336"/>
      <c r="D71" s="336"/>
      <c r="E71" s="336"/>
    </row>
    <row r="72">
      <c r="B72" s="336"/>
      <c r="C72" s="336"/>
      <c r="D72" s="336"/>
      <c r="E72" s="336"/>
    </row>
    <row r="73">
      <c r="B73" s="336"/>
      <c r="C73" s="336"/>
      <c r="D73" s="336"/>
      <c r="E73" s="336"/>
    </row>
    <row r="74">
      <c r="B74" s="336"/>
      <c r="C74" s="336"/>
      <c r="D74" s="336"/>
      <c r="E74" s="336"/>
    </row>
    <row r="75">
      <c r="B75" s="336"/>
      <c r="C75" s="336"/>
      <c r="D75" s="336"/>
      <c r="E75" s="336"/>
    </row>
    <row r="76">
      <c r="B76" s="336"/>
      <c r="C76" s="336"/>
      <c r="D76" s="336"/>
      <c r="E76" s="336"/>
    </row>
    <row r="77">
      <c r="B77" s="336"/>
      <c r="C77" s="336"/>
      <c r="D77" s="336"/>
      <c r="E77" s="336"/>
    </row>
    <row r="78">
      <c r="B78" s="336"/>
      <c r="C78" s="336"/>
      <c r="D78" s="336"/>
      <c r="E78" s="336"/>
    </row>
    <row r="79">
      <c r="B79" s="336"/>
      <c r="C79" s="336"/>
      <c r="D79" s="336"/>
      <c r="E79" s="336"/>
    </row>
    <row r="80">
      <c r="B80" s="336"/>
      <c r="C80" s="336"/>
      <c r="D80" s="336"/>
      <c r="E80" s="336"/>
    </row>
    <row r="81">
      <c r="B81" s="336"/>
      <c r="C81" s="336"/>
      <c r="D81" s="336"/>
      <c r="E81" s="336"/>
    </row>
    <row r="82">
      <c r="B82" s="336"/>
      <c r="C82" s="336"/>
      <c r="D82" s="336"/>
      <c r="E82" s="336"/>
    </row>
    <row r="83">
      <c r="B83" s="336"/>
      <c r="C83" s="336"/>
      <c r="D83" s="336"/>
      <c r="E83" s="336"/>
    </row>
    <row r="84">
      <c r="B84" s="336"/>
      <c r="C84" s="336"/>
      <c r="D84" s="336"/>
      <c r="E84" s="336"/>
    </row>
    <row r="85">
      <c r="B85" s="336"/>
      <c r="C85" s="336"/>
      <c r="D85" s="336"/>
      <c r="E85" s="336"/>
    </row>
    <row r="86">
      <c r="B86" s="336"/>
      <c r="C86" s="336"/>
      <c r="D86" s="336"/>
      <c r="E86" s="336"/>
    </row>
    <row r="87">
      <c r="B87" s="336"/>
      <c r="C87" s="336"/>
      <c r="D87" s="336"/>
      <c r="E87" s="336"/>
    </row>
    <row r="88">
      <c r="B88" s="336"/>
      <c r="C88" s="336"/>
      <c r="D88" s="336"/>
      <c r="E88" s="336"/>
    </row>
    <row r="89">
      <c r="B89" s="336"/>
      <c r="C89" s="336"/>
      <c r="D89" s="336"/>
      <c r="E89" s="336"/>
    </row>
    <row r="90">
      <c r="B90" s="336"/>
      <c r="C90" s="336"/>
      <c r="D90" s="336"/>
      <c r="E90" s="336"/>
    </row>
    <row r="91">
      <c r="B91" s="336"/>
      <c r="C91" s="336"/>
      <c r="D91" s="336"/>
      <c r="E91" s="336"/>
    </row>
    <row r="92">
      <c r="B92" s="336"/>
      <c r="C92" s="336"/>
      <c r="D92" s="336"/>
      <c r="E92" s="336"/>
    </row>
    <row r="93">
      <c r="B93" s="336"/>
      <c r="C93" s="336"/>
      <c r="D93" s="336"/>
      <c r="E93" s="336"/>
    </row>
    <row r="94">
      <c r="B94" s="336"/>
      <c r="C94" s="336"/>
      <c r="D94" s="336"/>
      <c r="E94" s="336"/>
    </row>
    <row r="95">
      <c r="B95" s="336"/>
      <c r="C95" s="336"/>
      <c r="D95" s="336"/>
      <c r="E95" s="336"/>
    </row>
    <row r="96">
      <c r="B96" s="336"/>
      <c r="C96" s="336"/>
      <c r="D96" s="336"/>
      <c r="E96" s="336"/>
    </row>
    <row r="97">
      <c r="B97" s="336"/>
      <c r="C97" s="336"/>
      <c r="D97" s="336"/>
      <c r="E97" s="336"/>
    </row>
    <row r="98">
      <c r="B98" s="336"/>
      <c r="C98" s="336"/>
      <c r="D98" s="336"/>
      <c r="E98" s="336"/>
    </row>
    <row r="99">
      <c r="B99" s="336"/>
      <c r="C99" s="336"/>
      <c r="D99" s="336"/>
      <c r="E99" s="336"/>
    </row>
    <row r="100">
      <c r="B100" s="336"/>
      <c r="C100" s="336"/>
      <c r="D100" s="336"/>
      <c r="E100" s="336"/>
    </row>
    <row r="101">
      <c r="B101" s="336"/>
      <c r="C101" s="336"/>
      <c r="D101" s="336"/>
      <c r="E101" s="336"/>
    </row>
    <row r="102">
      <c r="B102" s="336"/>
      <c r="C102" s="336"/>
      <c r="D102" s="336"/>
      <c r="E102" s="336"/>
    </row>
    <row r="103">
      <c r="B103" s="336"/>
      <c r="C103" s="336"/>
      <c r="D103" s="336"/>
      <c r="E103" s="336"/>
    </row>
    <row r="104">
      <c r="B104" s="336"/>
      <c r="C104" s="336"/>
      <c r="D104" s="336"/>
      <c r="E104" s="336"/>
    </row>
    <row r="105">
      <c r="B105" s="336"/>
      <c r="C105" s="336"/>
      <c r="D105" s="336"/>
      <c r="E105" s="336"/>
    </row>
    <row r="106">
      <c r="B106" s="336"/>
      <c r="C106" s="336"/>
      <c r="D106" s="336"/>
      <c r="E106" s="336"/>
    </row>
    <row r="107">
      <c r="B107" s="336"/>
      <c r="C107" s="336"/>
      <c r="D107" s="336"/>
      <c r="E107" s="336"/>
    </row>
    <row r="108">
      <c r="B108" s="336"/>
      <c r="C108" s="336"/>
      <c r="D108" s="336"/>
      <c r="E108" s="336"/>
    </row>
    <row r="109">
      <c r="B109" s="336"/>
      <c r="C109" s="336"/>
      <c r="D109" s="336"/>
      <c r="E109" s="336"/>
    </row>
    <row r="110">
      <c r="B110" s="336"/>
      <c r="C110" s="336"/>
      <c r="D110" s="336"/>
      <c r="E110" s="336"/>
    </row>
    <row r="111">
      <c r="B111" s="336"/>
      <c r="C111" s="336"/>
      <c r="D111" s="336"/>
      <c r="E111" s="336"/>
    </row>
    <row r="112">
      <c r="B112" s="336"/>
      <c r="C112" s="336"/>
      <c r="D112" s="336"/>
      <c r="E112" s="336"/>
    </row>
    <row r="113">
      <c r="B113" s="336"/>
      <c r="C113" s="336"/>
      <c r="D113" s="336"/>
      <c r="E113" s="336"/>
    </row>
    <row r="114">
      <c r="B114" s="336"/>
      <c r="C114" s="336"/>
      <c r="D114" s="336"/>
      <c r="E114" s="336"/>
    </row>
    <row r="115">
      <c r="B115" s="336"/>
      <c r="C115" s="336"/>
      <c r="D115" s="336"/>
      <c r="E115" s="336"/>
    </row>
    <row r="116">
      <c r="B116" s="336"/>
      <c r="C116" s="336"/>
      <c r="D116" s="336"/>
      <c r="E116" s="336"/>
    </row>
    <row r="117">
      <c r="B117" s="336"/>
      <c r="C117" s="336"/>
      <c r="D117" s="336"/>
      <c r="E117" s="336"/>
    </row>
    <row r="118">
      <c r="B118" s="336"/>
      <c r="C118" s="336"/>
      <c r="D118" s="336"/>
      <c r="E118" s="336"/>
    </row>
    <row r="119">
      <c r="B119" s="336"/>
      <c r="C119" s="336"/>
      <c r="D119" s="336"/>
      <c r="E119" s="336"/>
    </row>
    <row r="120">
      <c r="B120" s="336"/>
      <c r="C120" s="336"/>
      <c r="D120" s="336"/>
      <c r="E120" s="336"/>
    </row>
    <row r="121">
      <c r="B121" s="336"/>
      <c r="C121" s="336"/>
      <c r="D121" s="336"/>
      <c r="E121" s="336"/>
    </row>
    <row r="122">
      <c r="B122" s="336"/>
      <c r="C122" s="336"/>
      <c r="D122" s="336"/>
      <c r="E122" s="336"/>
    </row>
    <row r="123">
      <c r="B123" s="336"/>
      <c r="C123" s="336"/>
      <c r="D123" s="336"/>
      <c r="E123" s="336"/>
    </row>
    <row r="124">
      <c r="B124" s="336"/>
      <c r="C124" s="336"/>
      <c r="D124" s="336"/>
      <c r="E124" s="336"/>
    </row>
    <row r="125">
      <c r="B125" s="336"/>
      <c r="C125" s="336"/>
      <c r="D125" s="336"/>
      <c r="E125" s="336"/>
    </row>
    <row r="126">
      <c r="B126" s="336"/>
      <c r="C126" s="336"/>
      <c r="D126" s="336"/>
      <c r="E126" s="336"/>
    </row>
    <row r="127">
      <c r="B127" s="336"/>
      <c r="C127" s="336"/>
      <c r="D127" s="336"/>
      <c r="E127" s="336"/>
    </row>
    <row r="128">
      <c r="B128" s="336"/>
      <c r="C128" s="336"/>
      <c r="D128" s="336"/>
      <c r="E128" s="336"/>
    </row>
    <row r="129">
      <c r="B129" s="336"/>
      <c r="C129" s="336"/>
      <c r="D129" s="336"/>
      <c r="E129" s="336"/>
    </row>
    <row r="130">
      <c r="B130" s="336"/>
      <c r="C130" s="336"/>
      <c r="D130" s="336"/>
      <c r="E130" s="336"/>
    </row>
    <row r="131">
      <c r="B131" s="336"/>
      <c r="C131" s="336"/>
      <c r="D131" s="336"/>
      <c r="E131" s="336"/>
    </row>
    <row r="132">
      <c r="B132" s="336"/>
      <c r="C132" s="336"/>
      <c r="D132" s="336"/>
      <c r="E132" s="336"/>
    </row>
    <row r="133">
      <c r="B133" s="336"/>
      <c r="C133" s="336"/>
      <c r="D133" s="336"/>
      <c r="E133" s="336"/>
    </row>
    <row r="134">
      <c r="B134" s="336"/>
      <c r="C134" s="336"/>
      <c r="D134" s="336"/>
      <c r="E134" s="336"/>
    </row>
    <row r="135">
      <c r="B135" s="336"/>
      <c r="C135" s="336"/>
      <c r="D135" s="336"/>
      <c r="E135" s="336"/>
    </row>
    <row r="136">
      <c r="B136" s="336"/>
      <c r="C136" s="336"/>
      <c r="D136" s="336"/>
      <c r="E136" s="336"/>
    </row>
    <row r="137">
      <c r="B137" s="336"/>
      <c r="C137" s="336"/>
      <c r="D137" s="336"/>
      <c r="E137" s="336"/>
    </row>
    <row r="138">
      <c r="B138" s="336"/>
      <c r="C138" s="336"/>
      <c r="D138" s="336"/>
      <c r="E138" s="336"/>
    </row>
    <row r="139">
      <c r="B139" s="336"/>
      <c r="C139" s="336"/>
      <c r="D139" s="336"/>
      <c r="E139" s="336"/>
    </row>
    <row r="140">
      <c r="B140" s="336"/>
      <c r="C140" s="336"/>
      <c r="D140" s="336"/>
      <c r="E140" s="336"/>
    </row>
    <row r="141">
      <c r="B141" s="336"/>
      <c r="C141" s="336"/>
      <c r="D141" s="336"/>
      <c r="E141" s="336"/>
    </row>
    <row r="142">
      <c r="B142" s="336"/>
      <c r="C142" s="336"/>
      <c r="D142" s="336"/>
      <c r="E142" s="336"/>
    </row>
    <row r="143">
      <c r="B143" s="336"/>
      <c r="C143" s="336"/>
      <c r="D143" s="336"/>
      <c r="E143" s="336"/>
    </row>
    <row r="144">
      <c r="B144" s="336"/>
      <c r="C144" s="336"/>
      <c r="D144" s="336"/>
      <c r="E144" s="336"/>
    </row>
    <row r="145">
      <c r="B145" s="336"/>
      <c r="C145" s="336"/>
      <c r="D145" s="336"/>
      <c r="E145" s="336"/>
    </row>
    <row r="146">
      <c r="B146" s="336"/>
      <c r="C146" s="336"/>
      <c r="D146" s="336"/>
      <c r="E146" s="336"/>
    </row>
    <row r="147">
      <c r="B147" s="336"/>
      <c r="C147" s="336"/>
      <c r="D147" s="336"/>
      <c r="E147" s="336"/>
    </row>
    <row r="148">
      <c r="B148" s="336"/>
      <c r="C148" s="336"/>
      <c r="D148" s="336"/>
      <c r="E148" s="336"/>
    </row>
    <row r="149">
      <c r="B149" s="336"/>
      <c r="C149" s="336"/>
      <c r="D149" s="336"/>
      <c r="E149" s="336"/>
    </row>
    <row r="150">
      <c r="B150" s="336"/>
      <c r="C150" s="336"/>
      <c r="D150" s="336"/>
      <c r="E150" s="336"/>
    </row>
    <row r="151">
      <c r="B151" s="336"/>
      <c r="C151" s="336"/>
      <c r="D151" s="336"/>
      <c r="E151" s="336"/>
    </row>
    <row r="152">
      <c r="B152" s="336"/>
      <c r="C152" s="336"/>
      <c r="D152" s="336"/>
      <c r="E152" s="336"/>
    </row>
    <row r="153">
      <c r="B153" s="336"/>
      <c r="C153" s="336"/>
      <c r="D153" s="336"/>
      <c r="E153" s="336"/>
    </row>
    <row r="154">
      <c r="B154" s="336"/>
      <c r="C154" s="336"/>
      <c r="D154" s="336"/>
      <c r="E154" s="336"/>
    </row>
    <row r="155">
      <c r="B155" s="336"/>
      <c r="C155" s="336"/>
      <c r="D155" s="336"/>
      <c r="E155" s="336"/>
    </row>
    <row r="156">
      <c r="B156" s="336"/>
      <c r="C156" s="336"/>
      <c r="D156" s="336"/>
      <c r="E156" s="336"/>
    </row>
    <row r="157">
      <c r="B157" s="336"/>
      <c r="C157" s="336"/>
      <c r="D157" s="336"/>
      <c r="E157" s="336"/>
    </row>
    <row r="158">
      <c r="B158" s="336"/>
      <c r="C158" s="336"/>
      <c r="D158" s="336"/>
      <c r="E158" s="336"/>
    </row>
    <row r="159">
      <c r="B159" s="336"/>
      <c r="C159" s="336"/>
      <c r="D159" s="336"/>
      <c r="E159" s="336"/>
    </row>
    <row r="160">
      <c r="B160" s="336"/>
      <c r="C160" s="336"/>
      <c r="D160" s="336"/>
      <c r="E160" s="336"/>
    </row>
    <row r="161">
      <c r="B161" s="336"/>
      <c r="C161" s="336"/>
      <c r="D161" s="336"/>
      <c r="E161" s="336"/>
    </row>
    <row r="162">
      <c r="B162" s="336"/>
      <c r="C162" s="336"/>
      <c r="D162" s="336"/>
      <c r="E162" s="336"/>
    </row>
    <row r="163">
      <c r="B163" s="336"/>
      <c r="C163" s="336"/>
      <c r="D163" s="336"/>
      <c r="E163" s="336"/>
    </row>
    <row r="164">
      <c r="B164" s="336"/>
      <c r="C164" s="336"/>
      <c r="D164" s="336"/>
      <c r="E164" s="336"/>
    </row>
    <row r="165">
      <c r="B165" s="336"/>
      <c r="C165" s="336"/>
      <c r="D165" s="336"/>
      <c r="E165" s="336"/>
    </row>
    <row r="166">
      <c r="B166" s="336"/>
      <c r="C166" s="336"/>
      <c r="D166" s="336"/>
      <c r="E166" s="336"/>
    </row>
    <row r="167">
      <c r="B167" s="336"/>
      <c r="C167" s="336"/>
      <c r="D167" s="336"/>
      <c r="E167" s="336"/>
    </row>
    <row r="168">
      <c r="B168" s="336"/>
      <c r="C168" s="336"/>
      <c r="D168" s="336"/>
      <c r="E168" s="336"/>
    </row>
    <row r="169">
      <c r="B169" s="336"/>
      <c r="C169" s="336"/>
      <c r="D169" s="336"/>
      <c r="E169" s="336"/>
    </row>
    <row r="170">
      <c r="B170" s="336"/>
      <c r="C170" s="336"/>
      <c r="D170" s="336"/>
      <c r="E170" s="336"/>
    </row>
    <row r="171">
      <c r="B171" s="336"/>
      <c r="C171" s="336"/>
      <c r="D171" s="336"/>
      <c r="E171" s="336"/>
    </row>
    <row r="172">
      <c r="B172" s="336"/>
      <c r="C172" s="336"/>
      <c r="D172" s="336"/>
      <c r="E172" s="336"/>
    </row>
    <row r="173">
      <c r="B173" s="336"/>
      <c r="C173" s="336"/>
      <c r="D173" s="336"/>
      <c r="E173" s="336"/>
    </row>
    <row r="174">
      <c r="B174" s="336"/>
      <c r="C174" s="336"/>
      <c r="D174" s="336"/>
      <c r="E174" s="336"/>
    </row>
    <row r="175">
      <c r="B175" s="336"/>
      <c r="C175" s="336"/>
      <c r="D175" s="336"/>
      <c r="E175" s="336"/>
    </row>
    <row r="176">
      <c r="B176" s="336"/>
      <c r="C176" s="336"/>
      <c r="D176" s="336"/>
      <c r="E176" s="336"/>
    </row>
    <row r="177">
      <c r="B177" s="336"/>
      <c r="C177" s="336"/>
      <c r="D177" s="336"/>
      <c r="E177" s="336"/>
    </row>
    <row r="178">
      <c r="B178" s="336"/>
      <c r="C178" s="336"/>
      <c r="D178" s="336"/>
      <c r="E178" s="336"/>
    </row>
    <row r="179">
      <c r="B179" s="336"/>
      <c r="C179" s="336"/>
      <c r="D179" s="336"/>
      <c r="E179" s="336"/>
    </row>
    <row r="180">
      <c r="B180" s="336"/>
      <c r="C180" s="336"/>
      <c r="D180" s="336"/>
      <c r="E180" s="336"/>
    </row>
    <row r="181">
      <c r="B181" s="336"/>
      <c r="C181" s="336"/>
      <c r="D181" s="336"/>
      <c r="E181" s="336"/>
    </row>
    <row r="182">
      <c r="B182" s="336"/>
      <c r="C182" s="336"/>
      <c r="D182" s="336"/>
      <c r="E182" s="336"/>
    </row>
    <row r="183">
      <c r="B183" s="336"/>
      <c r="C183" s="336"/>
      <c r="D183" s="336"/>
      <c r="E183" s="336"/>
    </row>
    <row r="184">
      <c r="B184" s="336"/>
      <c r="C184" s="336"/>
      <c r="D184" s="336"/>
      <c r="E184" s="336"/>
    </row>
    <row r="185">
      <c r="B185" s="336"/>
      <c r="C185" s="336"/>
      <c r="D185" s="336"/>
      <c r="E185" s="336"/>
    </row>
    <row r="186">
      <c r="B186" s="336"/>
      <c r="C186" s="336"/>
      <c r="D186" s="336"/>
      <c r="E186" s="336"/>
    </row>
    <row r="187">
      <c r="B187" s="336"/>
      <c r="C187" s="336"/>
      <c r="D187" s="336"/>
      <c r="E187" s="336"/>
    </row>
    <row r="188">
      <c r="B188" s="336"/>
      <c r="C188" s="336"/>
      <c r="D188" s="336"/>
      <c r="E188" s="336"/>
    </row>
    <row r="189">
      <c r="B189" s="336"/>
      <c r="C189" s="336"/>
      <c r="D189" s="336"/>
      <c r="E189" s="336"/>
    </row>
    <row r="190">
      <c r="B190" s="336"/>
      <c r="C190" s="336"/>
      <c r="D190" s="336"/>
      <c r="E190" s="336"/>
    </row>
    <row r="191">
      <c r="B191" s="336"/>
      <c r="C191" s="336"/>
      <c r="D191" s="336"/>
      <c r="E191" s="336"/>
    </row>
    <row r="192">
      <c r="B192" s="336"/>
      <c r="C192" s="336"/>
      <c r="D192" s="336"/>
      <c r="E192" s="336"/>
    </row>
    <row r="193">
      <c r="B193" s="336"/>
      <c r="C193" s="336"/>
      <c r="D193" s="336"/>
      <c r="E193" s="336"/>
    </row>
    <row r="194">
      <c r="B194" s="336"/>
      <c r="C194" s="336"/>
      <c r="D194" s="336"/>
      <c r="E194" s="336"/>
    </row>
    <row r="195">
      <c r="B195" s="336"/>
      <c r="C195" s="336"/>
      <c r="D195" s="336"/>
      <c r="E195" s="336"/>
    </row>
    <row r="196">
      <c r="B196" s="336"/>
      <c r="C196" s="336"/>
      <c r="D196" s="336"/>
      <c r="E196" s="336"/>
    </row>
    <row r="197">
      <c r="B197" s="336"/>
      <c r="C197" s="336"/>
      <c r="D197" s="336"/>
      <c r="E197" s="336"/>
    </row>
    <row r="198">
      <c r="B198" s="336"/>
      <c r="C198" s="336"/>
      <c r="D198" s="336"/>
      <c r="E198" s="336"/>
    </row>
    <row r="199">
      <c r="B199" s="336"/>
      <c r="C199" s="336"/>
      <c r="D199" s="336"/>
      <c r="E199" s="336"/>
    </row>
    <row r="200">
      <c r="B200" s="336"/>
      <c r="C200" s="336"/>
      <c r="D200" s="336"/>
      <c r="E200" s="336"/>
    </row>
    <row r="201">
      <c r="B201" s="336"/>
      <c r="C201" s="336"/>
      <c r="D201" s="336"/>
      <c r="E201" s="336"/>
    </row>
    <row r="202">
      <c r="B202" s="336"/>
      <c r="C202" s="336"/>
      <c r="D202" s="336"/>
      <c r="E202" s="336"/>
    </row>
    <row r="203">
      <c r="B203" s="336"/>
      <c r="C203" s="336"/>
      <c r="D203" s="336"/>
      <c r="E203" s="336"/>
    </row>
    <row r="204">
      <c r="B204" s="336"/>
      <c r="C204" s="336"/>
      <c r="D204" s="336"/>
      <c r="E204" s="336"/>
    </row>
    <row r="205">
      <c r="B205" s="336"/>
      <c r="C205" s="336"/>
      <c r="D205" s="336"/>
      <c r="E205" s="336"/>
    </row>
    <row r="206">
      <c r="B206" s="336"/>
      <c r="C206" s="336"/>
      <c r="D206" s="336"/>
      <c r="E206" s="336"/>
    </row>
    <row r="207">
      <c r="B207" s="336"/>
      <c r="C207" s="336"/>
      <c r="D207" s="336"/>
      <c r="E207" s="336"/>
    </row>
    <row r="208">
      <c r="B208" s="336"/>
      <c r="C208" s="336"/>
      <c r="D208" s="336"/>
      <c r="E208" s="336"/>
    </row>
    <row r="209">
      <c r="B209" s="336"/>
      <c r="C209" s="336"/>
      <c r="D209" s="336"/>
      <c r="E209" s="336"/>
    </row>
    <row r="210">
      <c r="B210" s="336"/>
      <c r="C210" s="336"/>
      <c r="D210" s="336"/>
      <c r="E210" s="336"/>
    </row>
    <row r="211">
      <c r="B211" s="336"/>
      <c r="C211" s="336"/>
      <c r="D211" s="336"/>
      <c r="E211" s="336"/>
    </row>
    <row r="212">
      <c r="B212" s="336"/>
      <c r="C212" s="336"/>
      <c r="D212" s="336"/>
      <c r="E212" s="336"/>
    </row>
    <row r="213">
      <c r="B213" s="336"/>
      <c r="C213" s="336"/>
      <c r="D213" s="336"/>
      <c r="E213" s="336"/>
    </row>
    <row r="214">
      <c r="B214" s="336"/>
      <c r="C214" s="336"/>
      <c r="D214" s="336"/>
      <c r="E214" s="336"/>
    </row>
    <row r="215">
      <c r="B215" s="336"/>
      <c r="C215" s="336"/>
      <c r="D215" s="336"/>
      <c r="E215" s="336"/>
    </row>
    <row r="216">
      <c r="B216" s="336"/>
      <c r="C216" s="336"/>
      <c r="D216" s="336"/>
      <c r="E216" s="336"/>
    </row>
    <row r="217">
      <c r="B217" s="336"/>
      <c r="C217" s="336"/>
      <c r="D217" s="336"/>
      <c r="E217" s="336"/>
    </row>
    <row r="218">
      <c r="B218" s="336"/>
      <c r="C218" s="336"/>
      <c r="D218" s="336"/>
      <c r="E218" s="336"/>
    </row>
    <row r="219">
      <c r="B219" s="336"/>
      <c r="C219" s="336"/>
      <c r="D219" s="336"/>
      <c r="E219" s="336"/>
    </row>
    <row r="220">
      <c r="B220" s="336"/>
      <c r="C220" s="336"/>
      <c r="D220" s="336"/>
      <c r="E220" s="336"/>
    </row>
    <row r="221">
      <c r="B221" s="336"/>
      <c r="C221" s="336"/>
      <c r="D221" s="336"/>
      <c r="E221" s="336"/>
    </row>
    <row r="222">
      <c r="B222" s="336"/>
      <c r="C222" s="336"/>
      <c r="D222" s="336"/>
      <c r="E222" s="336"/>
    </row>
    <row r="223">
      <c r="B223" s="336"/>
      <c r="C223" s="336"/>
      <c r="D223" s="336"/>
      <c r="E223" s="336"/>
    </row>
    <row r="224">
      <c r="B224" s="336"/>
      <c r="C224" s="336"/>
      <c r="D224" s="336"/>
      <c r="E224" s="336"/>
    </row>
    <row r="225">
      <c r="B225" s="336"/>
      <c r="C225" s="336"/>
      <c r="D225" s="336"/>
      <c r="E225" s="336"/>
    </row>
    <row r="226">
      <c r="B226" s="336"/>
      <c r="C226" s="336"/>
      <c r="D226" s="336"/>
      <c r="E226" s="336"/>
    </row>
    <row r="227">
      <c r="B227" s="336"/>
      <c r="C227" s="336"/>
      <c r="D227" s="336"/>
      <c r="E227" s="336"/>
    </row>
    <row r="228">
      <c r="B228" s="336"/>
      <c r="C228" s="336"/>
      <c r="D228" s="336"/>
      <c r="E228" s="336"/>
    </row>
    <row r="229">
      <c r="B229" s="336"/>
      <c r="C229" s="336"/>
      <c r="D229" s="336"/>
      <c r="E229" s="336"/>
    </row>
    <row r="230">
      <c r="B230" s="336"/>
      <c r="C230" s="336"/>
      <c r="D230" s="336"/>
      <c r="E230" s="336"/>
    </row>
    <row r="231">
      <c r="B231" s="336"/>
      <c r="C231" s="336"/>
      <c r="D231" s="336"/>
      <c r="E231" s="336"/>
    </row>
    <row r="232">
      <c r="B232" s="336"/>
      <c r="C232" s="336"/>
      <c r="D232" s="336"/>
      <c r="E232" s="336"/>
    </row>
    <row r="233">
      <c r="B233" s="336"/>
      <c r="C233" s="336"/>
      <c r="D233" s="336"/>
      <c r="E233" s="336"/>
    </row>
    <row r="234">
      <c r="B234" s="336"/>
      <c r="C234" s="336"/>
      <c r="D234" s="336"/>
      <c r="E234" s="336"/>
    </row>
    <row r="235">
      <c r="B235" s="336"/>
      <c r="C235" s="336"/>
      <c r="D235" s="336"/>
      <c r="E235" s="336"/>
    </row>
    <row r="236">
      <c r="B236" s="336"/>
      <c r="C236" s="336"/>
      <c r="D236" s="336"/>
      <c r="E236" s="336"/>
    </row>
    <row r="237">
      <c r="B237" s="336"/>
      <c r="C237" s="336"/>
      <c r="D237" s="336"/>
      <c r="E237" s="336"/>
    </row>
    <row r="238">
      <c r="B238" s="336"/>
      <c r="C238" s="336"/>
      <c r="D238" s="336"/>
      <c r="E238" s="336"/>
    </row>
    <row r="239">
      <c r="B239" s="336"/>
      <c r="C239" s="336"/>
      <c r="D239" s="336"/>
      <c r="E239" s="336"/>
    </row>
    <row r="240">
      <c r="B240" s="336"/>
      <c r="C240" s="336"/>
      <c r="D240" s="336"/>
      <c r="E240" s="336"/>
    </row>
    <row r="241">
      <c r="B241" s="336"/>
      <c r="C241" s="336"/>
      <c r="D241" s="336"/>
      <c r="E241" s="336"/>
    </row>
    <row r="242">
      <c r="B242" s="336"/>
      <c r="C242" s="336"/>
      <c r="D242" s="336"/>
      <c r="E242" s="336"/>
    </row>
    <row r="243">
      <c r="B243" s="336"/>
      <c r="C243" s="336"/>
      <c r="D243" s="336"/>
      <c r="E243" s="336"/>
    </row>
    <row r="244">
      <c r="B244" s="336"/>
      <c r="C244" s="336"/>
      <c r="D244" s="336"/>
      <c r="E244" s="336"/>
    </row>
    <row r="245">
      <c r="B245" s="336"/>
      <c r="C245" s="336"/>
      <c r="D245" s="336"/>
      <c r="E245" s="336"/>
    </row>
    <row r="246">
      <c r="B246" s="336"/>
      <c r="C246" s="336"/>
      <c r="D246" s="336"/>
      <c r="E246" s="336"/>
    </row>
    <row r="247">
      <c r="B247" s="336"/>
      <c r="C247" s="336"/>
      <c r="D247" s="336"/>
      <c r="E247" s="336"/>
    </row>
    <row r="248">
      <c r="B248" s="336"/>
      <c r="C248" s="336"/>
      <c r="D248" s="336"/>
      <c r="E248" s="336"/>
    </row>
    <row r="249">
      <c r="B249" s="336"/>
      <c r="C249" s="336"/>
      <c r="D249" s="336"/>
      <c r="E249" s="336"/>
    </row>
    <row r="250">
      <c r="B250" s="336"/>
      <c r="C250" s="336"/>
      <c r="D250" s="336"/>
      <c r="E250" s="336"/>
    </row>
    <row r="251">
      <c r="B251" s="336"/>
      <c r="C251" s="336"/>
      <c r="D251" s="336"/>
      <c r="E251" s="336"/>
    </row>
    <row r="252">
      <c r="B252" s="336"/>
      <c r="C252" s="336"/>
      <c r="D252" s="336"/>
      <c r="E252" s="336"/>
    </row>
    <row r="253">
      <c r="B253" s="336"/>
      <c r="C253" s="336"/>
      <c r="D253" s="336"/>
      <c r="E253" s="336"/>
    </row>
    <row r="254">
      <c r="B254" s="336"/>
      <c r="C254" s="336"/>
      <c r="D254" s="336"/>
      <c r="E254" s="336"/>
    </row>
    <row r="255">
      <c r="B255" s="336"/>
      <c r="C255" s="336"/>
      <c r="D255" s="336"/>
      <c r="E255" s="336"/>
    </row>
    <row r="256">
      <c r="B256" s="336"/>
      <c r="C256" s="336"/>
      <c r="D256" s="336"/>
      <c r="E256" s="336"/>
    </row>
    <row r="257">
      <c r="B257" s="336"/>
      <c r="C257" s="336"/>
      <c r="D257" s="336"/>
      <c r="E257" s="336"/>
    </row>
    <row r="258">
      <c r="B258" s="336"/>
      <c r="C258" s="336"/>
      <c r="D258" s="336"/>
      <c r="E258" s="336"/>
    </row>
    <row r="259">
      <c r="B259" s="336"/>
      <c r="C259" s="336"/>
      <c r="D259" s="336"/>
      <c r="E259" s="336"/>
    </row>
    <row r="260">
      <c r="B260" s="336"/>
      <c r="C260" s="336"/>
      <c r="D260" s="336"/>
      <c r="E260" s="336"/>
    </row>
    <row r="261">
      <c r="B261" s="336"/>
      <c r="C261" s="336"/>
      <c r="D261" s="336"/>
      <c r="E261" s="336"/>
    </row>
    <row r="262">
      <c r="B262" s="336"/>
      <c r="C262" s="336"/>
      <c r="D262" s="336"/>
      <c r="E262" s="336"/>
    </row>
    <row r="263">
      <c r="B263" s="336"/>
      <c r="C263" s="336"/>
      <c r="D263" s="336"/>
      <c r="E263" s="336"/>
    </row>
    <row r="264">
      <c r="B264" s="336"/>
      <c r="C264" s="336"/>
      <c r="D264" s="336"/>
      <c r="E264" s="336"/>
    </row>
    <row r="265">
      <c r="B265" s="336"/>
      <c r="C265" s="336"/>
      <c r="D265" s="336"/>
      <c r="E265" s="336"/>
    </row>
    <row r="266">
      <c r="B266" s="336"/>
      <c r="C266" s="336"/>
      <c r="D266" s="336"/>
      <c r="E266" s="336"/>
    </row>
    <row r="267">
      <c r="B267" s="336"/>
      <c r="C267" s="336"/>
      <c r="D267" s="336"/>
      <c r="E267" s="336"/>
    </row>
    <row r="268">
      <c r="B268" s="336"/>
      <c r="C268" s="336"/>
      <c r="D268" s="336"/>
      <c r="E268" s="336"/>
    </row>
    <row r="269">
      <c r="B269" s="336"/>
      <c r="C269" s="336"/>
      <c r="D269" s="336"/>
      <c r="E269" s="336"/>
    </row>
    <row r="270">
      <c r="B270" s="336"/>
      <c r="C270" s="336"/>
      <c r="D270" s="336"/>
      <c r="E270" s="336"/>
    </row>
    <row r="271">
      <c r="B271" s="336"/>
      <c r="C271" s="336"/>
      <c r="D271" s="336"/>
      <c r="E271" s="336"/>
    </row>
    <row r="272">
      <c r="B272" s="336"/>
      <c r="C272" s="336"/>
      <c r="D272" s="336"/>
      <c r="E272" s="336"/>
    </row>
    <row r="273">
      <c r="B273" s="336"/>
      <c r="C273" s="336"/>
      <c r="D273" s="336"/>
      <c r="E273" s="336"/>
    </row>
    <row r="274">
      <c r="B274" s="336"/>
      <c r="C274" s="336"/>
      <c r="D274" s="336"/>
      <c r="E274" s="336"/>
    </row>
    <row r="275">
      <c r="B275" s="336"/>
      <c r="C275" s="336"/>
      <c r="D275" s="336"/>
      <c r="E275" s="336"/>
    </row>
    <row r="276">
      <c r="B276" s="336"/>
      <c r="C276" s="336"/>
      <c r="D276" s="336"/>
      <c r="E276" s="336"/>
    </row>
    <row r="277">
      <c r="B277" s="336"/>
      <c r="C277" s="336"/>
      <c r="D277" s="336"/>
      <c r="E277" s="336"/>
    </row>
    <row r="278">
      <c r="B278" s="336"/>
      <c r="C278" s="336"/>
      <c r="D278" s="336"/>
      <c r="E278" s="336"/>
    </row>
    <row r="279">
      <c r="B279" s="336"/>
      <c r="C279" s="336"/>
      <c r="D279" s="336"/>
      <c r="E279" s="336"/>
    </row>
    <row r="280">
      <c r="B280" s="336"/>
      <c r="C280" s="336"/>
      <c r="D280" s="336"/>
      <c r="E280" s="336"/>
    </row>
    <row r="281">
      <c r="B281" s="336"/>
      <c r="C281" s="336"/>
      <c r="D281" s="336"/>
      <c r="E281" s="336"/>
    </row>
    <row r="282">
      <c r="B282" s="336"/>
      <c r="C282" s="336"/>
      <c r="D282" s="336"/>
      <c r="E282" s="336"/>
    </row>
    <row r="283">
      <c r="B283" s="336"/>
      <c r="C283" s="336"/>
      <c r="D283" s="336"/>
      <c r="E283" s="336"/>
    </row>
    <row r="284">
      <c r="B284" s="336"/>
      <c r="C284" s="336"/>
      <c r="D284" s="336"/>
      <c r="E284" s="336"/>
    </row>
    <row r="285">
      <c r="B285" s="336"/>
      <c r="C285" s="336"/>
      <c r="D285" s="336"/>
      <c r="E285" s="336"/>
    </row>
    <row r="286">
      <c r="B286" s="336"/>
      <c r="C286" s="336"/>
      <c r="D286" s="336"/>
      <c r="E286" s="336"/>
    </row>
    <row r="287">
      <c r="B287" s="336"/>
      <c r="C287" s="336"/>
      <c r="D287" s="336"/>
      <c r="E287" s="336"/>
    </row>
    <row r="288">
      <c r="B288" s="336"/>
      <c r="C288" s="336"/>
      <c r="D288" s="336"/>
      <c r="E288" s="336"/>
    </row>
    <row r="289">
      <c r="B289" s="336"/>
      <c r="C289" s="336"/>
      <c r="D289" s="336"/>
      <c r="E289" s="336"/>
    </row>
    <row r="290">
      <c r="B290" s="336"/>
      <c r="C290" s="336"/>
      <c r="D290" s="336"/>
      <c r="E290" s="336"/>
    </row>
    <row r="291">
      <c r="B291" s="336"/>
      <c r="C291" s="336"/>
      <c r="D291" s="336"/>
      <c r="E291" s="336"/>
    </row>
    <row r="292">
      <c r="B292" s="336"/>
      <c r="C292" s="336"/>
      <c r="D292" s="336"/>
      <c r="E292" s="336"/>
    </row>
    <row r="293">
      <c r="B293" s="336"/>
      <c r="C293" s="336"/>
      <c r="D293" s="336"/>
      <c r="E293" s="336"/>
    </row>
    <row r="294">
      <c r="B294" s="336"/>
      <c r="C294" s="336"/>
      <c r="D294" s="336"/>
      <c r="E294" s="336"/>
    </row>
    <row r="295">
      <c r="B295" s="336"/>
      <c r="C295" s="336"/>
      <c r="D295" s="336"/>
      <c r="E295" s="336"/>
    </row>
    <row r="296">
      <c r="B296" s="336"/>
      <c r="C296" s="336"/>
      <c r="D296" s="336"/>
      <c r="E296" s="336"/>
    </row>
    <row r="297">
      <c r="B297" s="336"/>
      <c r="C297" s="336"/>
      <c r="D297" s="336"/>
      <c r="E297" s="336"/>
    </row>
    <row r="298">
      <c r="B298" s="336"/>
      <c r="C298" s="336"/>
      <c r="D298" s="336"/>
      <c r="E298" s="336"/>
    </row>
    <row r="299">
      <c r="B299" s="336"/>
      <c r="C299" s="336"/>
      <c r="D299" s="336"/>
      <c r="E299" s="336"/>
    </row>
    <row r="300">
      <c r="B300" s="336"/>
      <c r="C300" s="336"/>
      <c r="D300" s="336"/>
      <c r="E300" s="336"/>
    </row>
    <row r="301">
      <c r="B301" s="336"/>
      <c r="C301" s="336"/>
      <c r="D301" s="336"/>
      <c r="E301" s="336"/>
    </row>
    <row r="302">
      <c r="B302" s="336"/>
      <c r="C302" s="336"/>
      <c r="D302" s="336"/>
      <c r="E302" s="336"/>
    </row>
    <row r="303">
      <c r="B303" s="336"/>
      <c r="C303" s="336"/>
      <c r="D303" s="336"/>
      <c r="E303" s="336"/>
    </row>
    <row r="304">
      <c r="B304" s="336"/>
      <c r="C304" s="336"/>
      <c r="D304" s="336"/>
      <c r="E304" s="336"/>
    </row>
    <row r="305">
      <c r="B305" s="336"/>
      <c r="C305" s="336"/>
      <c r="D305" s="336"/>
      <c r="E305" s="336"/>
    </row>
    <row r="306">
      <c r="B306" s="336"/>
      <c r="C306" s="336"/>
      <c r="D306" s="336"/>
      <c r="E306" s="336"/>
    </row>
    <row r="307">
      <c r="B307" s="336"/>
      <c r="C307" s="336"/>
      <c r="D307" s="336"/>
      <c r="E307" s="336"/>
    </row>
    <row r="308">
      <c r="B308" s="336"/>
      <c r="C308" s="336"/>
      <c r="D308" s="336"/>
      <c r="E308" s="336"/>
    </row>
    <row r="309">
      <c r="B309" s="336"/>
      <c r="C309" s="336"/>
      <c r="D309" s="336"/>
      <c r="E309" s="336"/>
    </row>
    <row r="310">
      <c r="B310" s="336"/>
      <c r="C310" s="336"/>
      <c r="D310" s="336"/>
      <c r="E310" s="336"/>
    </row>
    <row r="311">
      <c r="B311" s="336"/>
      <c r="C311" s="336"/>
      <c r="D311" s="336"/>
      <c r="E311" s="336"/>
    </row>
    <row r="312">
      <c r="B312" s="336"/>
      <c r="C312" s="336"/>
      <c r="D312" s="336"/>
      <c r="E312" s="336"/>
    </row>
    <row r="313">
      <c r="B313" s="336"/>
      <c r="C313" s="336"/>
      <c r="D313" s="336"/>
      <c r="E313" s="336"/>
    </row>
    <row r="314">
      <c r="B314" s="336"/>
      <c r="C314" s="336"/>
      <c r="D314" s="336"/>
      <c r="E314" s="336"/>
    </row>
    <row r="315">
      <c r="B315" s="336"/>
      <c r="C315" s="336"/>
      <c r="D315" s="336"/>
      <c r="E315" s="336"/>
    </row>
    <row r="316">
      <c r="B316" s="336"/>
      <c r="C316" s="336"/>
      <c r="D316" s="336"/>
      <c r="E316" s="336"/>
    </row>
    <row r="317">
      <c r="B317" s="336"/>
      <c r="C317" s="336"/>
      <c r="D317" s="336"/>
      <c r="E317" s="336"/>
    </row>
    <row r="318">
      <c r="B318" s="336"/>
      <c r="C318" s="336"/>
      <c r="D318" s="336"/>
      <c r="E318" s="336"/>
    </row>
    <row r="319">
      <c r="B319" s="336"/>
      <c r="C319" s="336"/>
      <c r="D319" s="336"/>
      <c r="E319" s="336"/>
    </row>
    <row r="320">
      <c r="B320" s="336"/>
      <c r="C320" s="336"/>
      <c r="D320" s="336"/>
      <c r="E320" s="336"/>
    </row>
    <row r="321">
      <c r="B321" s="336"/>
      <c r="C321" s="336"/>
      <c r="D321" s="336"/>
      <c r="E321" s="336"/>
    </row>
    <row r="322">
      <c r="B322" s="336"/>
      <c r="C322" s="336"/>
      <c r="D322" s="336"/>
      <c r="E322" s="336"/>
    </row>
    <row r="323">
      <c r="B323" s="336"/>
      <c r="C323" s="336"/>
      <c r="D323" s="336"/>
      <c r="E323" s="336"/>
    </row>
    <row r="324">
      <c r="B324" s="336"/>
      <c r="C324" s="336"/>
      <c r="D324" s="336"/>
      <c r="E324" s="336"/>
    </row>
    <row r="325">
      <c r="B325" s="336"/>
      <c r="C325" s="336"/>
      <c r="D325" s="336"/>
      <c r="E325" s="336"/>
    </row>
    <row r="326">
      <c r="B326" s="336"/>
      <c r="C326" s="336"/>
      <c r="D326" s="336"/>
      <c r="E326" s="336"/>
    </row>
    <row r="327">
      <c r="B327" s="336"/>
      <c r="C327" s="336"/>
      <c r="D327" s="336"/>
      <c r="E327" s="336"/>
    </row>
    <row r="328">
      <c r="B328" s="336"/>
      <c r="C328" s="336"/>
      <c r="D328" s="336"/>
      <c r="E328" s="336"/>
    </row>
    <row r="329">
      <c r="B329" s="336"/>
      <c r="C329" s="336"/>
      <c r="D329" s="336"/>
      <c r="E329" s="336"/>
    </row>
    <row r="330">
      <c r="B330" s="336"/>
      <c r="C330" s="336"/>
      <c r="D330" s="336"/>
      <c r="E330" s="336"/>
    </row>
    <row r="331">
      <c r="B331" s="336"/>
      <c r="C331" s="336"/>
      <c r="D331" s="336"/>
      <c r="E331" s="336"/>
    </row>
    <row r="332">
      <c r="B332" s="336"/>
      <c r="C332" s="336"/>
      <c r="D332" s="336"/>
      <c r="E332" s="336"/>
    </row>
    <row r="333">
      <c r="B333" s="336"/>
      <c r="C333" s="336"/>
      <c r="D333" s="336"/>
      <c r="E333" s="336"/>
    </row>
    <row r="334">
      <c r="B334" s="336"/>
      <c r="C334" s="336"/>
      <c r="D334" s="336"/>
      <c r="E334" s="336"/>
    </row>
    <row r="335">
      <c r="B335" s="336"/>
      <c r="C335" s="336"/>
      <c r="D335" s="336"/>
      <c r="E335" s="336"/>
    </row>
    <row r="336">
      <c r="B336" s="336"/>
      <c r="C336" s="336"/>
      <c r="D336" s="336"/>
      <c r="E336" s="336"/>
    </row>
    <row r="337">
      <c r="B337" s="336"/>
      <c r="C337" s="336"/>
      <c r="D337" s="336"/>
      <c r="E337" s="336"/>
    </row>
    <row r="338">
      <c r="B338" s="336"/>
      <c r="C338" s="336"/>
      <c r="D338" s="336"/>
      <c r="E338" s="336"/>
    </row>
    <row r="339">
      <c r="B339" s="336"/>
      <c r="C339" s="336"/>
      <c r="D339" s="336"/>
      <c r="E339" s="336"/>
    </row>
    <row r="340">
      <c r="B340" s="336"/>
      <c r="C340" s="336"/>
      <c r="D340" s="336"/>
      <c r="E340" s="336"/>
    </row>
    <row r="341">
      <c r="B341" s="336"/>
      <c r="C341" s="336"/>
      <c r="D341" s="336"/>
      <c r="E341" s="336"/>
    </row>
    <row r="342">
      <c r="B342" s="336"/>
      <c r="C342" s="336"/>
      <c r="D342" s="336"/>
      <c r="E342" s="336"/>
    </row>
    <row r="343">
      <c r="B343" s="336"/>
      <c r="C343" s="336"/>
      <c r="D343" s="336"/>
      <c r="E343" s="336"/>
    </row>
    <row r="344">
      <c r="B344" s="336"/>
      <c r="C344" s="336"/>
      <c r="D344" s="336"/>
      <c r="E344" s="336"/>
    </row>
    <row r="345">
      <c r="B345" s="336"/>
      <c r="C345" s="336"/>
      <c r="D345" s="336"/>
      <c r="E345" s="336"/>
    </row>
    <row r="346">
      <c r="B346" s="336"/>
      <c r="C346" s="336"/>
      <c r="D346" s="336"/>
      <c r="E346" s="336"/>
    </row>
    <row r="347">
      <c r="B347" s="336"/>
      <c r="C347" s="336"/>
      <c r="D347" s="336"/>
      <c r="E347" s="336"/>
    </row>
    <row r="348">
      <c r="B348" s="336"/>
      <c r="C348" s="336"/>
      <c r="D348" s="336"/>
      <c r="E348" s="336"/>
    </row>
    <row r="349">
      <c r="B349" s="336"/>
      <c r="C349" s="336"/>
      <c r="D349" s="336"/>
      <c r="E349" s="336"/>
    </row>
    <row r="350">
      <c r="B350" s="336"/>
      <c r="C350" s="336"/>
      <c r="D350" s="336"/>
      <c r="E350" s="336"/>
    </row>
    <row r="351">
      <c r="B351" s="336"/>
      <c r="C351" s="336"/>
      <c r="D351" s="336"/>
      <c r="E351" s="336"/>
    </row>
    <row r="352">
      <c r="B352" s="336"/>
      <c r="C352" s="336"/>
      <c r="D352" s="336"/>
      <c r="E352" s="336"/>
    </row>
    <row r="353">
      <c r="B353" s="336"/>
      <c r="C353" s="336"/>
      <c r="D353" s="336"/>
      <c r="E353" s="336"/>
    </row>
    <row r="354">
      <c r="B354" s="336"/>
      <c r="C354" s="336"/>
      <c r="D354" s="336"/>
      <c r="E354" s="336"/>
    </row>
    <row r="355">
      <c r="B355" s="336"/>
      <c r="C355" s="336"/>
      <c r="D355" s="336"/>
      <c r="E355" s="336"/>
    </row>
    <row r="356">
      <c r="B356" s="336"/>
      <c r="C356" s="336"/>
      <c r="D356" s="336"/>
      <c r="E356" s="336"/>
    </row>
    <row r="357">
      <c r="B357" s="336"/>
      <c r="C357" s="336"/>
      <c r="D357" s="336"/>
      <c r="E357" s="336"/>
    </row>
    <row r="358">
      <c r="B358" s="336"/>
      <c r="C358" s="336"/>
      <c r="D358" s="336"/>
      <c r="E358" s="336"/>
    </row>
    <row r="359">
      <c r="B359" s="336"/>
      <c r="C359" s="336"/>
      <c r="D359" s="336"/>
      <c r="E359" s="336"/>
    </row>
    <row r="360">
      <c r="B360" s="336"/>
      <c r="C360" s="336"/>
      <c r="D360" s="336"/>
      <c r="E360" s="336"/>
    </row>
    <row r="361">
      <c r="B361" s="336"/>
      <c r="C361" s="336"/>
      <c r="D361" s="336"/>
      <c r="E361" s="336"/>
    </row>
    <row r="362">
      <c r="B362" s="336"/>
      <c r="C362" s="336"/>
      <c r="D362" s="336"/>
      <c r="E362" s="336"/>
    </row>
    <row r="363">
      <c r="B363" s="336"/>
      <c r="C363" s="336"/>
      <c r="D363" s="336"/>
      <c r="E363" s="336"/>
    </row>
    <row r="364">
      <c r="B364" s="336"/>
      <c r="C364" s="336"/>
      <c r="D364" s="336"/>
      <c r="E364" s="336"/>
    </row>
    <row r="365">
      <c r="B365" s="336"/>
      <c r="C365" s="336"/>
      <c r="D365" s="336"/>
      <c r="E365" s="336"/>
    </row>
    <row r="366">
      <c r="B366" s="336"/>
      <c r="C366" s="336"/>
      <c r="D366" s="336"/>
      <c r="E366" s="336"/>
    </row>
    <row r="367">
      <c r="B367" s="336"/>
      <c r="C367" s="336"/>
      <c r="D367" s="336"/>
      <c r="E367" s="336"/>
    </row>
    <row r="368">
      <c r="B368" s="336"/>
      <c r="C368" s="336"/>
      <c r="D368" s="336"/>
      <c r="E368" s="336"/>
    </row>
    <row r="369">
      <c r="B369" s="336"/>
      <c r="C369" s="336"/>
      <c r="D369" s="336"/>
      <c r="E369" s="336"/>
    </row>
    <row r="370">
      <c r="B370" s="336"/>
      <c r="C370" s="336"/>
      <c r="D370" s="336"/>
      <c r="E370" s="336"/>
    </row>
    <row r="371">
      <c r="B371" s="336"/>
      <c r="C371" s="336"/>
      <c r="D371" s="336"/>
      <c r="E371" s="336"/>
    </row>
    <row r="372">
      <c r="B372" s="336"/>
      <c r="C372" s="336"/>
      <c r="D372" s="336"/>
      <c r="E372" s="336"/>
    </row>
    <row r="373">
      <c r="B373" s="336"/>
      <c r="C373" s="336"/>
      <c r="D373" s="336"/>
      <c r="E373" s="336"/>
    </row>
    <row r="374">
      <c r="B374" s="336"/>
      <c r="C374" s="336"/>
      <c r="D374" s="336"/>
      <c r="E374" s="336"/>
    </row>
    <row r="375">
      <c r="B375" s="336"/>
      <c r="C375" s="336"/>
      <c r="D375" s="336"/>
      <c r="E375" s="336"/>
    </row>
    <row r="376">
      <c r="B376" s="336"/>
      <c r="C376" s="336"/>
      <c r="D376" s="336"/>
      <c r="E376" s="336"/>
    </row>
    <row r="377">
      <c r="B377" s="336"/>
      <c r="C377" s="336"/>
      <c r="D377" s="336"/>
      <c r="E377" s="336"/>
    </row>
    <row r="378">
      <c r="B378" s="336"/>
      <c r="C378" s="336"/>
      <c r="D378" s="336"/>
      <c r="E378" s="336"/>
    </row>
    <row r="379">
      <c r="B379" s="336"/>
      <c r="C379" s="336"/>
      <c r="D379" s="336"/>
      <c r="E379" s="336"/>
    </row>
    <row r="380">
      <c r="B380" s="336"/>
      <c r="C380" s="336"/>
      <c r="D380" s="336"/>
      <c r="E380" s="336"/>
    </row>
    <row r="381">
      <c r="B381" s="336"/>
      <c r="C381" s="336"/>
      <c r="D381" s="336"/>
      <c r="E381" s="336"/>
    </row>
    <row r="382">
      <c r="B382" s="336"/>
      <c r="C382" s="336"/>
      <c r="D382" s="336"/>
      <c r="E382" s="336"/>
    </row>
    <row r="383">
      <c r="B383" s="336"/>
      <c r="C383" s="336"/>
      <c r="D383" s="336"/>
      <c r="E383" s="336"/>
    </row>
    <row r="384">
      <c r="B384" s="336"/>
      <c r="C384" s="336"/>
      <c r="D384" s="336"/>
      <c r="E384" s="336"/>
    </row>
    <row r="385">
      <c r="B385" s="336"/>
      <c r="C385" s="336"/>
      <c r="D385" s="336"/>
      <c r="E385" s="336"/>
    </row>
    <row r="386">
      <c r="B386" s="336"/>
      <c r="C386" s="336"/>
      <c r="D386" s="336"/>
      <c r="E386" s="336"/>
    </row>
    <row r="387">
      <c r="B387" s="336"/>
      <c r="C387" s="336"/>
      <c r="D387" s="336"/>
      <c r="E387" s="336"/>
    </row>
    <row r="388">
      <c r="B388" s="336"/>
      <c r="C388" s="336"/>
      <c r="D388" s="336"/>
      <c r="E388" s="336"/>
    </row>
    <row r="389">
      <c r="B389" s="336"/>
      <c r="C389" s="336"/>
      <c r="D389" s="336"/>
      <c r="E389" s="336"/>
    </row>
    <row r="390">
      <c r="B390" s="336"/>
      <c r="C390" s="336"/>
      <c r="D390" s="336"/>
      <c r="E390" s="336"/>
    </row>
    <row r="391">
      <c r="B391" s="336"/>
      <c r="C391" s="336"/>
      <c r="D391" s="336"/>
      <c r="E391" s="336"/>
    </row>
    <row r="392">
      <c r="B392" s="336"/>
      <c r="C392" s="336"/>
      <c r="D392" s="336"/>
      <c r="E392" s="336"/>
    </row>
    <row r="393">
      <c r="B393" s="336"/>
      <c r="C393" s="336"/>
      <c r="D393" s="336"/>
      <c r="E393" s="336"/>
    </row>
    <row r="394">
      <c r="B394" s="336"/>
      <c r="C394" s="336"/>
      <c r="D394" s="336"/>
      <c r="E394" s="336"/>
    </row>
    <row r="395">
      <c r="B395" s="336"/>
      <c r="C395" s="336"/>
      <c r="D395" s="336"/>
      <c r="E395" s="336"/>
    </row>
    <row r="396">
      <c r="B396" s="336"/>
      <c r="C396" s="336"/>
      <c r="D396" s="336"/>
      <c r="E396" s="336"/>
    </row>
    <row r="397">
      <c r="B397" s="336"/>
      <c r="C397" s="336"/>
      <c r="D397" s="336"/>
      <c r="E397" s="336"/>
    </row>
    <row r="398">
      <c r="B398" s="336"/>
      <c r="C398" s="336"/>
      <c r="D398" s="336"/>
      <c r="E398" s="336"/>
    </row>
    <row r="399">
      <c r="B399" s="336"/>
      <c r="C399" s="336"/>
      <c r="D399" s="336"/>
      <c r="E399" s="336"/>
    </row>
    <row r="400">
      <c r="B400" s="336"/>
      <c r="C400" s="336"/>
      <c r="D400" s="336"/>
      <c r="E400" s="336"/>
    </row>
    <row r="401">
      <c r="B401" s="336"/>
      <c r="C401" s="336"/>
      <c r="D401" s="336"/>
      <c r="E401" s="336"/>
    </row>
    <row r="402">
      <c r="B402" s="336"/>
      <c r="C402" s="336"/>
      <c r="D402" s="336"/>
      <c r="E402" s="336"/>
    </row>
    <row r="403">
      <c r="B403" s="336"/>
      <c r="C403" s="336"/>
      <c r="D403" s="336"/>
      <c r="E403" s="336"/>
    </row>
    <row r="404">
      <c r="B404" s="336"/>
      <c r="C404" s="336"/>
      <c r="D404" s="336"/>
      <c r="E404" s="336"/>
    </row>
    <row r="405">
      <c r="B405" s="336"/>
      <c r="C405" s="336"/>
      <c r="D405" s="336"/>
      <c r="E405" s="336"/>
    </row>
    <row r="406">
      <c r="B406" s="336"/>
      <c r="C406" s="336"/>
      <c r="D406" s="336"/>
      <c r="E406" s="336"/>
    </row>
    <row r="407">
      <c r="B407" s="336"/>
      <c r="C407" s="336"/>
      <c r="D407" s="336"/>
      <c r="E407" s="336"/>
    </row>
    <row r="408">
      <c r="B408" s="336"/>
      <c r="C408" s="336"/>
      <c r="D408" s="336"/>
      <c r="E408" s="336"/>
    </row>
    <row r="409">
      <c r="B409" s="336"/>
      <c r="C409" s="336"/>
      <c r="D409" s="336"/>
      <c r="E409" s="336"/>
    </row>
    <row r="410">
      <c r="B410" s="336"/>
      <c r="C410" s="336"/>
      <c r="D410" s="336"/>
      <c r="E410" s="336"/>
    </row>
    <row r="411">
      <c r="B411" s="336"/>
      <c r="C411" s="336"/>
      <c r="D411" s="336"/>
      <c r="E411" s="336"/>
    </row>
    <row r="412">
      <c r="B412" s="336"/>
      <c r="C412" s="336"/>
      <c r="D412" s="336"/>
      <c r="E412" s="336"/>
    </row>
    <row r="413">
      <c r="B413" s="336"/>
      <c r="C413" s="336"/>
      <c r="D413" s="336"/>
      <c r="E413" s="336"/>
    </row>
    <row r="414">
      <c r="B414" s="336"/>
      <c r="C414" s="336"/>
      <c r="D414" s="336"/>
      <c r="E414" s="336"/>
    </row>
    <row r="415">
      <c r="B415" s="336"/>
      <c r="C415" s="336"/>
      <c r="D415" s="336"/>
      <c r="E415" s="336"/>
    </row>
    <row r="416">
      <c r="B416" s="336"/>
      <c r="C416" s="336"/>
      <c r="D416" s="336"/>
      <c r="E416" s="336"/>
    </row>
    <row r="417">
      <c r="B417" s="336"/>
      <c r="C417" s="336"/>
      <c r="D417" s="336"/>
      <c r="E417" s="336"/>
    </row>
    <row r="418">
      <c r="B418" s="336"/>
      <c r="C418" s="336"/>
      <c r="D418" s="336"/>
      <c r="E418" s="336"/>
    </row>
    <row r="419">
      <c r="B419" s="336"/>
      <c r="C419" s="336"/>
      <c r="D419" s="336"/>
      <c r="E419" s="336"/>
    </row>
    <row r="420">
      <c r="B420" s="336"/>
      <c r="C420" s="336"/>
      <c r="D420" s="336"/>
      <c r="E420" s="336"/>
    </row>
    <row r="421">
      <c r="B421" s="336"/>
      <c r="C421" s="336"/>
      <c r="D421" s="336"/>
      <c r="E421" s="336"/>
    </row>
    <row r="422">
      <c r="B422" s="336"/>
      <c r="C422" s="336"/>
      <c r="D422" s="336"/>
      <c r="E422" s="336"/>
    </row>
    <row r="423">
      <c r="B423" s="336"/>
      <c r="C423" s="336"/>
      <c r="D423" s="336"/>
      <c r="E423" s="336"/>
    </row>
    <row r="424">
      <c r="B424" s="336"/>
      <c r="C424" s="336"/>
      <c r="D424" s="336"/>
      <c r="E424" s="336"/>
    </row>
    <row r="425">
      <c r="B425" s="336"/>
      <c r="C425" s="336"/>
      <c r="D425" s="336"/>
      <c r="E425" s="336"/>
    </row>
    <row r="426">
      <c r="B426" s="336"/>
      <c r="C426" s="336"/>
      <c r="D426" s="336"/>
      <c r="E426" s="336"/>
    </row>
    <row r="427">
      <c r="B427" s="336"/>
      <c r="C427" s="336"/>
      <c r="D427" s="336"/>
      <c r="E427" s="336"/>
    </row>
    <row r="428">
      <c r="B428" s="336"/>
      <c r="C428" s="336"/>
      <c r="D428" s="336"/>
      <c r="E428" s="336"/>
    </row>
    <row r="429">
      <c r="B429" s="336"/>
      <c r="C429" s="336"/>
      <c r="D429" s="336"/>
      <c r="E429" s="336"/>
    </row>
    <row r="430">
      <c r="B430" s="336"/>
      <c r="C430" s="336"/>
      <c r="D430" s="336"/>
      <c r="E430" s="336"/>
    </row>
    <row r="431">
      <c r="B431" s="336"/>
      <c r="C431" s="336"/>
      <c r="D431" s="336"/>
      <c r="E431" s="336"/>
    </row>
    <row r="432">
      <c r="B432" s="336"/>
      <c r="C432" s="336"/>
      <c r="D432" s="336"/>
      <c r="E432" s="336"/>
    </row>
    <row r="433">
      <c r="B433" s="336"/>
      <c r="C433" s="336"/>
      <c r="D433" s="336"/>
      <c r="E433" s="336"/>
    </row>
    <row r="434">
      <c r="B434" s="336"/>
      <c r="C434" s="336"/>
      <c r="D434" s="336"/>
      <c r="E434" s="336"/>
    </row>
    <row r="435">
      <c r="B435" s="336"/>
      <c r="C435" s="336"/>
      <c r="D435" s="336"/>
      <c r="E435" s="336"/>
    </row>
    <row r="436">
      <c r="B436" s="336"/>
      <c r="C436" s="336"/>
      <c r="D436" s="336"/>
      <c r="E436" s="336"/>
    </row>
    <row r="437">
      <c r="B437" s="336"/>
      <c r="C437" s="336"/>
      <c r="D437" s="336"/>
      <c r="E437" s="336"/>
    </row>
    <row r="438">
      <c r="B438" s="336"/>
      <c r="C438" s="336"/>
      <c r="D438" s="336"/>
      <c r="E438" s="336"/>
    </row>
    <row r="439">
      <c r="B439" s="336"/>
      <c r="C439" s="336"/>
      <c r="D439" s="336"/>
      <c r="E439" s="336"/>
    </row>
    <row r="440">
      <c r="B440" s="336"/>
      <c r="C440" s="336"/>
      <c r="D440" s="336"/>
      <c r="E440" s="336"/>
    </row>
    <row r="441">
      <c r="B441" s="336"/>
      <c r="C441" s="336"/>
      <c r="D441" s="336"/>
      <c r="E441" s="336"/>
    </row>
    <row r="442">
      <c r="B442" s="336"/>
      <c r="C442" s="336"/>
      <c r="D442" s="336"/>
      <c r="E442" s="336"/>
    </row>
    <row r="443">
      <c r="B443" s="336"/>
      <c r="C443" s="336"/>
      <c r="D443" s="336"/>
      <c r="E443" s="336"/>
    </row>
    <row r="444">
      <c r="B444" s="336"/>
      <c r="C444" s="336"/>
      <c r="D444" s="336"/>
      <c r="E444" s="336"/>
    </row>
    <row r="445">
      <c r="B445" s="336"/>
      <c r="C445" s="336"/>
      <c r="D445" s="336"/>
      <c r="E445" s="336"/>
    </row>
    <row r="446">
      <c r="B446" s="336"/>
      <c r="C446" s="336"/>
      <c r="D446" s="336"/>
      <c r="E446" s="336"/>
    </row>
    <row r="447">
      <c r="B447" s="336"/>
      <c r="C447" s="336"/>
      <c r="D447" s="336"/>
      <c r="E447" s="336"/>
    </row>
    <row r="448">
      <c r="B448" s="336"/>
      <c r="C448" s="336"/>
      <c r="D448" s="336"/>
      <c r="E448" s="336"/>
    </row>
    <row r="449">
      <c r="B449" s="336"/>
      <c r="C449" s="336"/>
      <c r="D449" s="336"/>
      <c r="E449" s="336"/>
    </row>
    <row r="450">
      <c r="B450" s="336"/>
      <c r="C450" s="336"/>
      <c r="D450" s="336"/>
      <c r="E450" s="336"/>
    </row>
    <row r="451">
      <c r="B451" s="336"/>
      <c r="C451" s="336"/>
      <c r="D451" s="336"/>
      <c r="E451" s="336"/>
    </row>
    <row r="452">
      <c r="B452" s="336"/>
      <c r="C452" s="336"/>
      <c r="D452" s="336"/>
      <c r="E452" s="336"/>
    </row>
    <row r="453">
      <c r="B453" s="336"/>
      <c r="C453" s="336"/>
      <c r="D453" s="336"/>
      <c r="E453" s="336"/>
    </row>
    <row r="454">
      <c r="B454" s="336"/>
      <c r="C454" s="336"/>
      <c r="D454" s="336"/>
      <c r="E454" s="336"/>
    </row>
    <row r="455">
      <c r="B455" s="336"/>
      <c r="C455" s="336"/>
      <c r="D455" s="336"/>
      <c r="E455" s="336"/>
    </row>
    <row r="456">
      <c r="B456" s="336"/>
      <c r="C456" s="336"/>
      <c r="D456" s="336"/>
      <c r="E456" s="336"/>
    </row>
    <row r="457">
      <c r="B457" s="336"/>
      <c r="C457" s="336"/>
      <c r="D457" s="336"/>
      <c r="E457" s="336"/>
    </row>
    <row r="458">
      <c r="B458" s="336"/>
      <c r="C458" s="336"/>
      <c r="D458" s="336"/>
      <c r="E458" s="336"/>
    </row>
    <row r="459">
      <c r="B459" s="336"/>
      <c r="C459" s="336"/>
      <c r="D459" s="336"/>
      <c r="E459" s="336"/>
    </row>
    <row r="460">
      <c r="B460" s="336"/>
      <c r="C460" s="336"/>
      <c r="D460" s="336"/>
      <c r="E460" s="336"/>
    </row>
    <row r="461">
      <c r="B461" s="336"/>
      <c r="C461" s="336"/>
      <c r="D461" s="336"/>
      <c r="E461" s="336"/>
    </row>
    <row r="462">
      <c r="B462" s="336"/>
      <c r="C462" s="336"/>
      <c r="D462" s="336"/>
      <c r="E462" s="336"/>
    </row>
    <row r="463">
      <c r="B463" s="336"/>
      <c r="C463" s="336"/>
      <c r="D463" s="336"/>
      <c r="E463" s="336"/>
    </row>
    <row r="464">
      <c r="B464" s="336"/>
      <c r="C464" s="336"/>
      <c r="D464" s="336"/>
      <c r="E464" s="336"/>
    </row>
    <row r="465">
      <c r="B465" s="336"/>
      <c r="C465" s="336"/>
      <c r="D465" s="336"/>
      <c r="E465" s="336"/>
    </row>
    <row r="466">
      <c r="B466" s="336"/>
      <c r="C466" s="336"/>
      <c r="D466" s="336"/>
      <c r="E466" s="336"/>
    </row>
    <row r="467">
      <c r="B467" s="336"/>
      <c r="C467" s="336"/>
      <c r="D467" s="336"/>
      <c r="E467" s="336"/>
    </row>
    <row r="468">
      <c r="B468" s="336"/>
      <c r="C468" s="336"/>
      <c r="D468" s="336"/>
      <c r="E468" s="336"/>
    </row>
    <row r="469">
      <c r="B469" s="336"/>
      <c r="C469" s="336"/>
      <c r="D469" s="336"/>
      <c r="E469" s="336"/>
    </row>
    <row r="470">
      <c r="B470" s="336"/>
      <c r="C470" s="336"/>
      <c r="D470" s="336"/>
      <c r="E470" s="336"/>
    </row>
    <row r="471">
      <c r="B471" s="336"/>
      <c r="C471" s="336"/>
      <c r="D471" s="336"/>
      <c r="E471" s="336"/>
    </row>
    <row r="472">
      <c r="B472" s="336"/>
      <c r="C472" s="336"/>
      <c r="D472" s="336"/>
      <c r="E472" s="336"/>
    </row>
    <row r="473">
      <c r="B473" s="336"/>
      <c r="C473" s="336"/>
      <c r="D473" s="336"/>
      <c r="E473" s="336"/>
    </row>
    <row r="474">
      <c r="B474" s="336"/>
      <c r="C474" s="336"/>
      <c r="D474" s="336"/>
      <c r="E474" s="336"/>
    </row>
    <row r="475">
      <c r="B475" s="336"/>
      <c r="C475" s="336"/>
      <c r="D475" s="336"/>
      <c r="E475" s="336"/>
    </row>
    <row r="476">
      <c r="B476" s="336"/>
      <c r="C476" s="336"/>
      <c r="D476" s="336"/>
      <c r="E476" s="336"/>
    </row>
    <row r="477">
      <c r="B477" s="336"/>
      <c r="C477" s="336"/>
      <c r="D477" s="336"/>
      <c r="E477" s="336"/>
    </row>
    <row r="478">
      <c r="B478" s="336"/>
      <c r="C478" s="336"/>
      <c r="D478" s="336"/>
      <c r="E478" s="336"/>
    </row>
    <row r="479">
      <c r="B479" s="336"/>
      <c r="C479" s="336"/>
      <c r="D479" s="336"/>
      <c r="E479" s="336"/>
    </row>
    <row r="480">
      <c r="B480" s="336"/>
      <c r="C480" s="336"/>
      <c r="D480" s="336"/>
      <c r="E480" s="336"/>
    </row>
    <row r="481">
      <c r="B481" s="336"/>
      <c r="C481" s="336"/>
      <c r="D481" s="336"/>
      <c r="E481" s="336"/>
    </row>
    <row r="482">
      <c r="B482" s="336"/>
      <c r="C482" s="336"/>
      <c r="D482" s="336"/>
      <c r="E482" s="336"/>
    </row>
    <row r="483">
      <c r="B483" s="336"/>
      <c r="C483" s="336"/>
      <c r="D483" s="336"/>
      <c r="E483" s="336"/>
    </row>
    <row r="484">
      <c r="B484" s="336"/>
      <c r="C484" s="336"/>
      <c r="D484" s="336"/>
      <c r="E484" s="336"/>
    </row>
    <row r="485">
      <c r="B485" s="336"/>
      <c r="C485" s="336"/>
      <c r="D485" s="336"/>
      <c r="E485" s="336"/>
    </row>
    <row r="486">
      <c r="B486" s="336"/>
      <c r="C486" s="336"/>
      <c r="D486" s="336"/>
      <c r="E486" s="336"/>
    </row>
    <row r="487">
      <c r="B487" s="336"/>
      <c r="C487" s="336"/>
      <c r="D487" s="336"/>
      <c r="E487" s="336"/>
    </row>
    <row r="488">
      <c r="B488" s="336"/>
      <c r="C488" s="336"/>
      <c r="D488" s="336"/>
      <c r="E488" s="336"/>
    </row>
    <row r="489">
      <c r="B489" s="336"/>
      <c r="C489" s="336"/>
      <c r="D489" s="336"/>
      <c r="E489" s="336"/>
    </row>
    <row r="490">
      <c r="B490" s="336"/>
      <c r="C490" s="336"/>
      <c r="D490" s="336"/>
      <c r="E490" s="336"/>
    </row>
    <row r="491">
      <c r="B491" s="336"/>
      <c r="C491" s="336"/>
      <c r="D491" s="336"/>
      <c r="E491" s="336"/>
    </row>
    <row r="492">
      <c r="B492" s="336"/>
      <c r="C492" s="336"/>
      <c r="D492" s="336"/>
      <c r="E492" s="336"/>
    </row>
    <row r="493">
      <c r="B493" s="336"/>
      <c r="C493" s="336"/>
      <c r="D493" s="336"/>
      <c r="E493" s="336"/>
    </row>
    <row r="494">
      <c r="B494" s="336"/>
      <c r="C494" s="336"/>
      <c r="D494" s="336"/>
      <c r="E494" s="336"/>
    </row>
    <row r="495">
      <c r="B495" s="336"/>
      <c r="C495" s="336"/>
      <c r="D495" s="336"/>
      <c r="E495" s="336"/>
    </row>
    <row r="496">
      <c r="B496" s="336"/>
      <c r="C496" s="336"/>
      <c r="D496" s="336"/>
      <c r="E496" s="336"/>
    </row>
    <row r="497">
      <c r="B497" s="336"/>
      <c r="C497" s="336"/>
      <c r="D497" s="336"/>
      <c r="E497" s="336"/>
    </row>
    <row r="498">
      <c r="B498" s="336"/>
      <c r="C498" s="336"/>
      <c r="D498" s="336"/>
      <c r="E498" s="336"/>
    </row>
    <row r="499">
      <c r="B499" s="336"/>
      <c r="C499" s="336"/>
      <c r="D499" s="336"/>
      <c r="E499" s="336"/>
    </row>
    <row r="500">
      <c r="B500" s="336"/>
      <c r="C500" s="336"/>
      <c r="D500" s="336"/>
      <c r="E500" s="336"/>
    </row>
    <row r="501">
      <c r="B501" s="336"/>
      <c r="C501" s="336"/>
      <c r="D501" s="336"/>
      <c r="E501" s="336"/>
    </row>
    <row r="502">
      <c r="B502" s="336"/>
      <c r="C502" s="336"/>
      <c r="D502" s="336"/>
      <c r="E502" s="336"/>
    </row>
    <row r="503">
      <c r="B503" s="336"/>
      <c r="C503" s="336"/>
      <c r="D503" s="336"/>
      <c r="E503" s="336"/>
    </row>
    <row r="504">
      <c r="B504" s="336"/>
      <c r="C504" s="336"/>
      <c r="D504" s="336"/>
      <c r="E504" s="336"/>
    </row>
    <row r="505">
      <c r="B505" s="336"/>
      <c r="C505" s="336"/>
      <c r="D505" s="336"/>
      <c r="E505" s="336"/>
    </row>
    <row r="506">
      <c r="B506" s="336"/>
      <c r="C506" s="336"/>
      <c r="D506" s="336"/>
      <c r="E506" s="336"/>
    </row>
    <row r="507">
      <c r="B507" s="336"/>
      <c r="C507" s="336"/>
      <c r="D507" s="336"/>
      <c r="E507" s="336"/>
    </row>
    <row r="508">
      <c r="B508" s="336"/>
      <c r="C508" s="336"/>
      <c r="D508" s="336"/>
      <c r="E508" s="336"/>
    </row>
    <row r="509">
      <c r="B509" s="336"/>
      <c r="C509" s="336"/>
      <c r="D509" s="336"/>
      <c r="E509" s="336"/>
    </row>
    <row r="510">
      <c r="B510" s="336"/>
      <c r="C510" s="336"/>
      <c r="D510" s="336"/>
      <c r="E510" s="336"/>
    </row>
    <row r="511">
      <c r="B511" s="336"/>
      <c r="C511" s="336"/>
      <c r="D511" s="336"/>
      <c r="E511" s="336"/>
    </row>
    <row r="512">
      <c r="B512" s="336"/>
      <c r="C512" s="336"/>
      <c r="D512" s="336"/>
      <c r="E512" s="336"/>
    </row>
    <row r="513">
      <c r="B513" s="336"/>
      <c r="C513" s="336"/>
      <c r="D513" s="336"/>
      <c r="E513" s="336"/>
    </row>
    <row r="514">
      <c r="B514" s="336"/>
      <c r="C514" s="336"/>
      <c r="D514" s="336"/>
      <c r="E514" s="336"/>
    </row>
    <row r="515">
      <c r="B515" s="336"/>
      <c r="C515" s="336"/>
      <c r="D515" s="336"/>
      <c r="E515" s="336"/>
    </row>
    <row r="516">
      <c r="B516" s="336"/>
      <c r="C516" s="336"/>
      <c r="D516" s="336"/>
      <c r="E516" s="336"/>
    </row>
    <row r="517">
      <c r="B517" s="336"/>
      <c r="C517" s="336"/>
      <c r="D517" s="336"/>
      <c r="E517" s="336"/>
    </row>
    <row r="518">
      <c r="B518" s="336"/>
      <c r="C518" s="336"/>
      <c r="D518" s="336"/>
      <c r="E518" s="336"/>
    </row>
    <row r="519">
      <c r="B519" s="336"/>
      <c r="C519" s="336"/>
      <c r="D519" s="336"/>
      <c r="E519" s="336"/>
    </row>
    <row r="520">
      <c r="B520" s="336"/>
      <c r="C520" s="336"/>
      <c r="D520" s="336"/>
      <c r="E520" s="336"/>
    </row>
    <row r="521">
      <c r="B521" s="336"/>
      <c r="C521" s="336"/>
      <c r="D521" s="336"/>
      <c r="E521" s="336"/>
    </row>
    <row r="522">
      <c r="B522" s="336"/>
      <c r="C522" s="336"/>
      <c r="D522" s="336"/>
      <c r="E522" s="336"/>
    </row>
    <row r="523">
      <c r="B523" s="336"/>
      <c r="C523" s="336"/>
      <c r="D523" s="336"/>
      <c r="E523" s="336"/>
    </row>
    <row r="524">
      <c r="B524" s="336"/>
      <c r="C524" s="336"/>
      <c r="D524" s="336"/>
      <c r="E524" s="336"/>
    </row>
    <row r="525">
      <c r="B525" s="336"/>
      <c r="C525" s="336"/>
      <c r="D525" s="336"/>
      <c r="E525" s="336"/>
    </row>
    <row r="526">
      <c r="B526" s="336"/>
      <c r="C526" s="336"/>
      <c r="D526" s="336"/>
      <c r="E526" s="336"/>
    </row>
    <row r="527">
      <c r="B527" s="336"/>
      <c r="C527" s="336"/>
      <c r="D527" s="336"/>
      <c r="E527" s="336"/>
    </row>
    <row r="528">
      <c r="B528" s="336"/>
      <c r="C528" s="336"/>
      <c r="D528" s="336"/>
      <c r="E528" s="336"/>
    </row>
    <row r="529">
      <c r="B529" s="336"/>
      <c r="C529" s="336"/>
      <c r="D529" s="336"/>
      <c r="E529" s="336"/>
    </row>
    <row r="530">
      <c r="B530" s="336"/>
      <c r="C530" s="336"/>
      <c r="D530" s="336"/>
      <c r="E530" s="336"/>
    </row>
    <row r="531">
      <c r="B531" s="336"/>
      <c r="C531" s="336"/>
      <c r="D531" s="336"/>
      <c r="E531" s="336"/>
    </row>
    <row r="532">
      <c r="B532" s="336"/>
      <c r="C532" s="336"/>
      <c r="D532" s="336"/>
      <c r="E532" s="336"/>
    </row>
    <row r="533">
      <c r="B533" s="336"/>
      <c r="C533" s="336"/>
      <c r="D533" s="336"/>
      <c r="E533" s="336"/>
    </row>
    <row r="534">
      <c r="B534" s="336"/>
      <c r="C534" s="336"/>
      <c r="D534" s="336"/>
      <c r="E534" s="336"/>
    </row>
    <row r="535">
      <c r="B535" s="336"/>
      <c r="C535" s="336"/>
      <c r="D535" s="336"/>
      <c r="E535" s="336"/>
    </row>
    <row r="536">
      <c r="B536" s="336"/>
      <c r="C536" s="336"/>
      <c r="D536" s="336"/>
      <c r="E536" s="336"/>
    </row>
    <row r="537">
      <c r="B537" s="336"/>
      <c r="C537" s="336"/>
      <c r="D537" s="336"/>
      <c r="E537" s="336"/>
    </row>
    <row r="538">
      <c r="B538" s="336"/>
      <c r="C538" s="336"/>
      <c r="D538" s="336"/>
      <c r="E538" s="336"/>
    </row>
    <row r="539">
      <c r="B539" s="336"/>
      <c r="C539" s="336"/>
      <c r="D539" s="336"/>
      <c r="E539" s="336"/>
    </row>
    <row r="540">
      <c r="B540" s="336"/>
      <c r="C540" s="336"/>
      <c r="D540" s="336"/>
      <c r="E540" s="336"/>
    </row>
    <row r="541">
      <c r="B541" s="336"/>
      <c r="C541" s="336"/>
      <c r="D541" s="336"/>
      <c r="E541" s="336"/>
    </row>
    <row r="542">
      <c r="B542" s="336"/>
      <c r="C542" s="336"/>
      <c r="D542" s="336"/>
      <c r="E542" s="336"/>
    </row>
    <row r="543">
      <c r="B543" s="336"/>
      <c r="C543" s="336"/>
      <c r="D543" s="336"/>
      <c r="E543" s="336"/>
    </row>
    <row r="544">
      <c r="B544" s="336"/>
      <c r="C544" s="336"/>
      <c r="D544" s="336"/>
      <c r="E544" s="336"/>
    </row>
    <row r="545">
      <c r="B545" s="336"/>
      <c r="C545" s="336"/>
      <c r="D545" s="336"/>
      <c r="E545" s="336"/>
    </row>
    <row r="546">
      <c r="B546" s="336"/>
      <c r="C546" s="336"/>
      <c r="D546" s="336"/>
      <c r="E546" s="336"/>
    </row>
    <row r="547">
      <c r="B547" s="336"/>
      <c r="C547" s="336"/>
      <c r="D547" s="336"/>
      <c r="E547" s="336"/>
    </row>
    <row r="548">
      <c r="B548" s="336"/>
      <c r="C548" s="336"/>
      <c r="D548" s="336"/>
      <c r="E548" s="336"/>
    </row>
    <row r="549">
      <c r="B549" s="336"/>
      <c r="C549" s="336"/>
      <c r="D549" s="336"/>
      <c r="E549" s="336"/>
    </row>
    <row r="550">
      <c r="B550" s="336"/>
      <c r="C550" s="336"/>
      <c r="D550" s="336"/>
      <c r="E550" s="336"/>
    </row>
    <row r="551">
      <c r="B551" s="336"/>
      <c r="C551" s="336"/>
      <c r="D551" s="336"/>
      <c r="E551" s="336"/>
    </row>
    <row r="552">
      <c r="B552" s="336"/>
      <c r="C552" s="336"/>
      <c r="D552" s="336"/>
      <c r="E552" s="336"/>
    </row>
    <row r="553">
      <c r="B553" s="336"/>
      <c r="C553" s="336"/>
      <c r="D553" s="336"/>
      <c r="E553" s="336"/>
    </row>
    <row r="554">
      <c r="B554" s="336"/>
      <c r="C554" s="336"/>
      <c r="D554" s="336"/>
      <c r="E554" s="336"/>
    </row>
    <row r="555">
      <c r="B555" s="336"/>
      <c r="C555" s="336"/>
      <c r="D555" s="336"/>
      <c r="E555" s="336"/>
    </row>
    <row r="556">
      <c r="B556" s="336"/>
      <c r="C556" s="336"/>
      <c r="D556" s="336"/>
      <c r="E556" s="336"/>
    </row>
    <row r="557">
      <c r="B557" s="336"/>
      <c r="C557" s="336"/>
      <c r="D557" s="336"/>
      <c r="E557" s="336"/>
    </row>
    <row r="558">
      <c r="B558" s="336"/>
      <c r="C558" s="336"/>
      <c r="D558" s="336"/>
      <c r="E558" s="336"/>
    </row>
    <row r="559">
      <c r="B559" s="336"/>
      <c r="C559" s="336"/>
      <c r="D559" s="336"/>
      <c r="E559" s="336"/>
    </row>
    <row r="560">
      <c r="B560" s="336"/>
      <c r="C560" s="336"/>
      <c r="D560" s="336"/>
      <c r="E560" s="336"/>
    </row>
    <row r="561">
      <c r="B561" s="336"/>
      <c r="C561" s="336"/>
      <c r="D561" s="336"/>
      <c r="E561" s="336"/>
    </row>
    <row r="562">
      <c r="B562" s="336"/>
      <c r="C562" s="336"/>
      <c r="D562" s="336"/>
      <c r="E562" s="336"/>
    </row>
    <row r="563">
      <c r="B563" s="336"/>
      <c r="C563" s="336"/>
      <c r="D563" s="336"/>
      <c r="E563" s="336"/>
    </row>
    <row r="564">
      <c r="B564" s="336"/>
      <c r="C564" s="336"/>
      <c r="D564" s="336"/>
      <c r="E564" s="336"/>
    </row>
    <row r="565">
      <c r="B565" s="336"/>
      <c r="C565" s="336"/>
      <c r="D565" s="336"/>
      <c r="E565" s="336"/>
    </row>
    <row r="566">
      <c r="B566" s="336"/>
      <c r="C566" s="336"/>
      <c r="D566" s="336"/>
      <c r="E566" s="336"/>
    </row>
    <row r="567">
      <c r="B567" s="336"/>
      <c r="C567" s="336"/>
      <c r="D567" s="336"/>
      <c r="E567" s="336"/>
    </row>
    <row r="568">
      <c r="B568" s="336"/>
      <c r="C568" s="336"/>
      <c r="D568" s="336"/>
      <c r="E568" s="336"/>
    </row>
    <row r="569">
      <c r="B569" s="336"/>
      <c r="C569" s="336"/>
      <c r="D569" s="336"/>
      <c r="E569" s="336"/>
    </row>
    <row r="570">
      <c r="B570" s="336"/>
      <c r="C570" s="336"/>
      <c r="D570" s="336"/>
      <c r="E570" s="336"/>
    </row>
    <row r="571">
      <c r="B571" s="336"/>
      <c r="C571" s="336"/>
      <c r="D571" s="336"/>
      <c r="E571" s="336"/>
    </row>
    <row r="572">
      <c r="B572" s="336"/>
      <c r="C572" s="336"/>
      <c r="D572" s="336"/>
      <c r="E572" s="336"/>
    </row>
    <row r="573">
      <c r="B573" s="336"/>
      <c r="C573" s="336"/>
      <c r="D573" s="336"/>
      <c r="E573" s="336"/>
    </row>
    <row r="574">
      <c r="B574" s="336"/>
      <c r="C574" s="336"/>
      <c r="D574" s="336"/>
      <c r="E574" s="336"/>
    </row>
    <row r="575">
      <c r="B575" s="336"/>
      <c r="C575" s="336"/>
      <c r="D575" s="336"/>
      <c r="E575" s="336"/>
    </row>
    <row r="576">
      <c r="B576" s="336"/>
      <c r="C576" s="336"/>
      <c r="D576" s="336"/>
      <c r="E576" s="336"/>
    </row>
    <row r="577">
      <c r="B577" s="336"/>
      <c r="C577" s="336"/>
      <c r="D577" s="336"/>
      <c r="E577" s="336"/>
    </row>
    <row r="578">
      <c r="B578" s="336"/>
      <c r="C578" s="336"/>
      <c r="D578" s="336"/>
      <c r="E578" s="336"/>
    </row>
    <row r="579">
      <c r="B579" s="336"/>
      <c r="C579" s="336"/>
      <c r="D579" s="336"/>
      <c r="E579" s="336"/>
    </row>
    <row r="580">
      <c r="B580" s="336"/>
      <c r="C580" s="336"/>
      <c r="D580" s="336"/>
      <c r="E580" s="336"/>
    </row>
    <row r="581">
      <c r="B581" s="336"/>
      <c r="C581" s="336"/>
      <c r="D581" s="336"/>
      <c r="E581" s="336"/>
    </row>
    <row r="582">
      <c r="B582" s="336"/>
      <c r="C582" s="336"/>
      <c r="D582" s="336"/>
      <c r="E582" s="336"/>
    </row>
    <row r="583">
      <c r="B583" s="336"/>
      <c r="C583" s="336"/>
      <c r="D583" s="336"/>
      <c r="E583" s="336"/>
    </row>
    <row r="584">
      <c r="B584" s="336"/>
      <c r="C584" s="336"/>
      <c r="D584" s="336"/>
      <c r="E584" s="336"/>
    </row>
    <row r="585">
      <c r="B585" s="336"/>
      <c r="C585" s="336"/>
      <c r="D585" s="336"/>
      <c r="E585" s="336"/>
    </row>
    <row r="586">
      <c r="B586" s="336"/>
      <c r="C586" s="336"/>
      <c r="D586" s="336"/>
      <c r="E586" s="336"/>
    </row>
    <row r="587">
      <c r="B587" s="336"/>
      <c r="C587" s="336"/>
      <c r="D587" s="336"/>
      <c r="E587" s="336"/>
    </row>
    <row r="588">
      <c r="B588" s="336"/>
      <c r="C588" s="336"/>
      <c r="D588" s="336"/>
      <c r="E588" s="336"/>
    </row>
    <row r="589">
      <c r="B589" s="336"/>
      <c r="C589" s="336"/>
      <c r="D589" s="336"/>
      <c r="E589" s="336"/>
    </row>
    <row r="590">
      <c r="B590" s="336"/>
      <c r="C590" s="336"/>
      <c r="D590" s="336"/>
      <c r="E590" s="336"/>
    </row>
    <row r="591">
      <c r="B591" s="336"/>
      <c r="C591" s="336"/>
      <c r="D591" s="336"/>
      <c r="E591" s="336"/>
    </row>
    <row r="592">
      <c r="B592" s="336"/>
      <c r="C592" s="336"/>
      <c r="D592" s="336"/>
      <c r="E592" s="336"/>
    </row>
    <row r="593">
      <c r="B593" s="336"/>
      <c r="C593" s="336"/>
      <c r="D593" s="336"/>
      <c r="E593" s="336"/>
    </row>
    <row r="594">
      <c r="B594" s="336"/>
      <c r="C594" s="336"/>
      <c r="D594" s="336"/>
      <c r="E594" s="336"/>
    </row>
    <row r="595">
      <c r="B595" s="336"/>
      <c r="C595" s="336"/>
      <c r="D595" s="336"/>
      <c r="E595" s="336"/>
    </row>
    <row r="596">
      <c r="B596" s="336"/>
      <c r="C596" s="336"/>
      <c r="D596" s="336"/>
      <c r="E596" s="336"/>
    </row>
    <row r="597">
      <c r="B597" s="336"/>
      <c r="C597" s="336"/>
      <c r="D597" s="336"/>
      <c r="E597" s="336"/>
    </row>
    <row r="598">
      <c r="B598" s="336"/>
      <c r="C598" s="336"/>
      <c r="D598" s="336"/>
      <c r="E598" s="336"/>
    </row>
    <row r="599">
      <c r="B599" s="336"/>
      <c r="C599" s="336"/>
      <c r="D599" s="336"/>
      <c r="E599" s="336"/>
    </row>
    <row r="600">
      <c r="B600" s="336"/>
      <c r="C600" s="336"/>
      <c r="D600" s="336"/>
      <c r="E600" s="336"/>
    </row>
    <row r="601">
      <c r="B601" s="336"/>
      <c r="C601" s="336"/>
      <c r="D601" s="336"/>
      <c r="E601" s="336"/>
    </row>
    <row r="602">
      <c r="B602" s="336"/>
      <c r="C602" s="336"/>
      <c r="D602" s="336"/>
      <c r="E602" s="336"/>
    </row>
    <row r="603">
      <c r="B603" s="336"/>
      <c r="C603" s="336"/>
      <c r="D603" s="336"/>
      <c r="E603" s="336"/>
    </row>
    <row r="604">
      <c r="B604" s="336"/>
      <c r="C604" s="336"/>
      <c r="D604" s="336"/>
      <c r="E604" s="336"/>
    </row>
    <row r="605">
      <c r="B605" s="336"/>
      <c r="C605" s="336"/>
      <c r="D605" s="336"/>
      <c r="E605" s="336"/>
    </row>
    <row r="606">
      <c r="B606" s="336"/>
      <c r="C606" s="336"/>
      <c r="D606" s="336"/>
      <c r="E606" s="336"/>
    </row>
    <row r="607">
      <c r="B607" s="336"/>
      <c r="C607" s="336"/>
      <c r="D607" s="336"/>
      <c r="E607" s="336"/>
    </row>
    <row r="608">
      <c r="B608" s="336"/>
      <c r="C608" s="336"/>
      <c r="D608" s="336"/>
      <c r="E608" s="336"/>
    </row>
    <row r="609">
      <c r="B609" s="336"/>
      <c r="C609" s="336"/>
      <c r="D609" s="336"/>
      <c r="E609" s="336"/>
    </row>
    <row r="610">
      <c r="B610" s="336"/>
      <c r="C610" s="336"/>
      <c r="D610" s="336"/>
      <c r="E610" s="336"/>
    </row>
    <row r="611">
      <c r="B611" s="336"/>
      <c r="C611" s="336"/>
      <c r="D611" s="336"/>
      <c r="E611" s="336"/>
    </row>
    <row r="612">
      <c r="B612" s="336"/>
      <c r="C612" s="336"/>
      <c r="D612" s="336"/>
      <c r="E612" s="336"/>
    </row>
    <row r="613">
      <c r="B613" s="336"/>
      <c r="C613" s="336"/>
      <c r="D613" s="336"/>
      <c r="E613" s="336"/>
    </row>
    <row r="614">
      <c r="B614" s="336"/>
      <c r="C614" s="336"/>
      <c r="D614" s="336"/>
      <c r="E614" s="336"/>
    </row>
    <row r="615">
      <c r="B615" s="336"/>
      <c r="C615" s="336"/>
      <c r="D615" s="336"/>
      <c r="E615" s="336"/>
    </row>
    <row r="616">
      <c r="B616" s="336"/>
      <c r="C616" s="336"/>
      <c r="D616" s="336"/>
      <c r="E616" s="336"/>
    </row>
    <row r="617">
      <c r="B617" s="336"/>
      <c r="C617" s="336"/>
      <c r="D617" s="336"/>
      <c r="E617" s="336"/>
    </row>
    <row r="618">
      <c r="B618" s="336"/>
      <c r="C618" s="336"/>
      <c r="D618" s="336"/>
      <c r="E618" s="336"/>
    </row>
    <row r="619">
      <c r="B619" s="336"/>
      <c r="C619" s="336"/>
      <c r="D619" s="336"/>
      <c r="E619" s="336"/>
    </row>
    <row r="620">
      <c r="B620" s="336"/>
      <c r="C620" s="336"/>
      <c r="D620" s="336"/>
      <c r="E620" s="336"/>
    </row>
    <row r="621">
      <c r="B621" s="336"/>
      <c r="C621" s="336"/>
      <c r="D621" s="336"/>
      <c r="E621" s="336"/>
    </row>
    <row r="622">
      <c r="B622" s="336"/>
      <c r="C622" s="336"/>
      <c r="D622" s="336"/>
      <c r="E622" s="336"/>
    </row>
    <row r="623">
      <c r="B623" s="336"/>
      <c r="C623" s="336"/>
      <c r="D623" s="336"/>
      <c r="E623" s="336"/>
    </row>
    <row r="624">
      <c r="B624" s="336"/>
      <c r="C624" s="336"/>
      <c r="D624" s="336"/>
      <c r="E624" s="336"/>
    </row>
    <row r="625">
      <c r="B625" s="336"/>
      <c r="C625" s="336"/>
      <c r="D625" s="336"/>
      <c r="E625" s="336"/>
    </row>
    <row r="626">
      <c r="B626" s="336"/>
      <c r="C626" s="336"/>
      <c r="D626" s="336"/>
      <c r="E626" s="336"/>
    </row>
    <row r="627">
      <c r="B627" s="336"/>
      <c r="C627" s="336"/>
      <c r="D627" s="336"/>
      <c r="E627" s="336"/>
    </row>
    <row r="628">
      <c r="B628" s="336"/>
      <c r="C628" s="336"/>
      <c r="D628" s="336"/>
      <c r="E628" s="336"/>
    </row>
    <row r="629">
      <c r="B629" s="336"/>
      <c r="C629" s="336"/>
      <c r="D629" s="336"/>
      <c r="E629" s="336"/>
    </row>
    <row r="630">
      <c r="B630" s="336"/>
      <c r="C630" s="336"/>
      <c r="D630" s="336"/>
      <c r="E630" s="336"/>
    </row>
    <row r="631">
      <c r="B631" s="336"/>
      <c r="C631" s="336"/>
      <c r="D631" s="336"/>
      <c r="E631" s="336"/>
    </row>
    <row r="632">
      <c r="B632" s="336"/>
      <c r="C632" s="336"/>
      <c r="D632" s="336"/>
      <c r="E632" s="336"/>
    </row>
    <row r="633">
      <c r="B633" s="336"/>
      <c r="C633" s="336"/>
      <c r="D633" s="336"/>
      <c r="E633" s="336"/>
    </row>
    <row r="634">
      <c r="B634" s="336"/>
      <c r="C634" s="336"/>
      <c r="D634" s="336"/>
      <c r="E634" s="336"/>
    </row>
    <row r="635">
      <c r="B635" s="336"/>
      <c r="C635" s="336"/>
      <c r="D635" s="336"/>
      <c r="E635" s="336"/>
    </row>
    <row r="636">
      <c r="B636" s="336"/>
      <c r="C636" s="336"/>
      <c r="D636" s="336"/>
      <c r="E636" s="336"/>
    </row>
    <row r="637">
      <c r="B637" s="336"/>
      <c r="C637" s="336"/>
      <c r="D637" s="336"/>
      <c r="E637" s="336"/>
    </row>
    <row r="638">
      <c r="B638" s="336"/>
      <c r="C638" s="336"/>
      <c r="D638" s="336"/>
      <c r="E638" s="336"/>
    </row>
    <row r="639">
      <c r="B639" s="336"/>
      <c r="C639" s="336"/>
      <c r="D639" s="336"/>
      <c r="E639" s="336"/>
    </row>
    <row r="640">
      <c r="B640" s="336"/>
      <c r="C640" s="336"/>
      <c r="D640" s="336"/>
      <c r="E640" s="336"/>
    </row>
    <row r="641">
      <c r="B641" s="336"/>
      <c r="C641" s="336"/>
      <c r="D641" s="336"/>
      <c r="E641" s="336"/>
    </row>
    <row r="642">
      <c r="B642" s="336"/>
      <c r="C642" s="336"/>
      <c r="D642" s="336"/>
      <c r="E642" s="336"/>
    </row>
    <row r="643">
      <c r="B643" s="336"/>
      <c r="C643" s="336"/>
      <c r="D643" s="336"/>
      <c r="E643" s="336"/>
    </row>
    <row r="644">
      <c r="B644" s="336"/>
      <c r="C644" s="336"/>
      <c r="D644" s="336"/>
      <c r="E644" s="336"/>
    </row>
    <row r="645">
      <c r="B645" s="336"/>
      <c r="C645" s="336"/>
      <c r="D645" s="336"/>
      <c r="E645" s="336"/>
    </row>
    <row r="646">
      <c r="B646" s="336"/>
      <c r="C646" s="336"/>
      <c r="D646" s="336"/>
      <c r="E646" s="336"/>
    </row>
    <row r="647">
      <c r="B647" s="336"/>
      <c r="C647" s="336"/>
      <c r="D647" s="336"/>
      <c r="E647" s="336"/>
    </row>
    <row r="648">
      <c r="B648" s="336"/>
      <c r="C648" s="336"/>
      <c r="D648" s="336"/>
      <c r="E648" s="336"/>
    </row>
    <row r="649">
      <c r="B649" s="336"/>
      <c r="C649" s="336"/>
      <c r="D649" s="336"/>
      <c r="E649" s="336"/>
    </row>
    <row r="650">
      <c r="B650" s="336"/>
      <c r="C650" s="336"/>
      <c r="D650" s="336"/>
      <c r="E650" s="336"/>
    </row>
    <row r="651">
      <c r="B651" s="336"/>
      <c r="C651" s="336"/>
      <c r="D651" s="336"/>
      <c r="E651" s="336"/>
    </row>
    <row r="652">
      <c r="B652" s="336"/>
      <c r="C652" s="336"/>
      <c r="D652" s="336"/>
      <c r="E652" s="336"/>
    </row>
    <row r="653">
      <c r="B653" s="336"/>
      <c r="C653" s="336"/>
      <c r="D653" s="336"/>
      <c r="E653" s="336"/>
    </row>
    <row r="654">
      <c r="B654" s="336"/>
      <c r="C654" s="336"/>
      <c r="D654" s="336"/>
      <c r="E654" s="336"/>
    </row>
    <row r="655">
      <c r="B655" s="336"/>
      <c r="C655" s="336"/>
      <c r="D655" s="336"/>
      <c r="E655" s="336"/>
    </row>
    <row r="656">
      <c r="B656" s="336"/>
      <c r="C656" s="336"/>
      <c r="D656" s="336"/>
      <c r="E656" s="336"/>
    </row>
    <row r="657">
      <c r="B657" s="336"/>
      <c r="C657" s="336"/>
      <c r="D657" s="336"/>
      <c r="E657" s="336"/>
    </row>
    <row r="658">
      <c r="B658" s="336"/>
      <c r="C658" s="336"/>
      <c r="D658" s="336"/>
      <c r="E658" s="336"/>
    </row>
    <row r="659">
      <c r="B659" s="336"/>
      <c r="C659" s="336"/>
      <c r="D659" s="336"/>
      <c r="E659" s="336"/>
    </row>
    <row r="660">
      <c r="B660" s="336"/>
      <c r="C660" s="336"/>
      <c r="D660" s="336"/>
      <c r="E660" s="336"/>
    </row>
    <row r="661">
      <c r="B661" s="336"/>
      <c r="C661" s="336"/>
      <c r="D661" s="336"/>
      <c r="E661" s="336"/>
    </row>
    <row r="662">
      <c r="B662" s="336"/>
      <c r="C662" s="336"/>
      <c r="D662" s="336"/>
      <c r="E662" s="336"/>
    </row>
    <row r="663">
      <c r="B663" s="336"/>
      <c r="C663" s="336"/>
      <c r="D663" s="336"/>
      <c r="E663" s="336"/>
    </row>
    <row r="664">
      <c r="B664" s="336"/>
      <c r="C664" s="336"/>
      <c r="D664" s="336"/>
      <c r="E664" s="336"/>
    </row>
    <row r="665">
      <c r="B665" s="336"/>
      <c r="C665" s="336"/>
      <c r="D665" s="336"/>
      <c r="E665" s="336"/>
    </row>
    <row r="666">
      <c r="B666" s="336"/>
      <c r="C666" s="336"/>
      <c r="D666" s="336"/>
      <c r="E666" s="336"/>
    </row>
    <row r="667">
      <c r="B667" s="336"/>
      <c r="C667" s="336"/>
      <c r="D667" s="336"/>
      <c r="E667" s="336"/>
    </row>
    <row r="668">
      <c r="B668" s="336"/>
      <c r="C668" s="336"/>
      <c r="D668" s="336"/>
      <c r="E668" s="336"/>
    </row>
    <row r="669">
      <c r="B669" s="336"/>
      <c r="C669" s="336"/>
      <c r="D669" s="336"/>
      <c r="E669" s="336"/>
    </row>
    <row r="670">
      <c r="B670" s="336"/>
      <c r="C670" s="336"/>
      <c r="D670" s="336"/>
      <c r="E670" s="336"/>
    </row>
    <row r="671">
      <c r="B671" s="336"/>
      <c r="C671" s="336"/>
      <c r="D671" s="336"/>
      <c r="E671" s="336"/>
    </row>
    <row r="672">
      <c r="B672" s="336"/>
      <c r="C672" s="336"/>
      <c r="D672" s="336"/>
      <c r="E672" s="336"/>
    </row>
    <row r="673">
      <c r="B673" s="336"/>
      <c r="C673" s="336"/>
      <c r="D673" s="336"/>
      <c r="E673" s="336"/>
    </row>
    <row r="674">
      <c r="B674" s="336"/>
      <c r="C674" s="336"/>
      <c r="D674" s="336"/>
      <c r="E674" s="336"/>
    </row>
    <row r="675">
      <c r="B675" s="336"/>
      <c r="C675" s="336"/>
      <c r="D675" s="336"/>
      <c r="E675" s="336"/>
    </row>
    <row r="676">
      <c r="B676" s="336"/>
      <c r="C676" s="336"/>
      <c r="D676" s="336"/>
      <c r="E676" s="336"/>
    </row>
    <row r="677">
      <c r="B677" s="336"/>
      <c r="C677" s="336"/>
      <c r="D677" s="336"/>
      <c r="E677" s="336"/>
    </row>
    <row r="678">
      <c r="B678" s="336"/>
      <c r="C678" s="336"/>
      <c r="D678" s="336"/>
      <c r="E678" s="336"/>
    </row>
    <row r="679">
      <c r="B679" s="336"/>
      <c r="C679" s="336"/>
      <c r="D679" s="336"/>
      <c r="E679" s="336"/>
    </row>
    <row r="680">
      <c r="B680" s="336"/>
      <c r="C680" s="336"/>
      <c r="D680" s="336"/>
      <c r="E680" s="336"/>
    </row>
    <row r="681">
      <c r="B681" s="336"/>
      <c r="C681" s="336"/>
      <c r="D681" s="336"/>
      <c r="E681" s="336"/>
    </row>
    <row r="682">
      <c r="B682" s="336"/>
      <c r="C682" s="336"/>
      <c r="D682" s="336"/>
      <c r="E682" s="336"/>
    </row>
    <row r="683">
      <c r="B683" s="336"/>
      <c r="C683" s="336"/>
      <c r="D683" s="336"/>
      <c r="E683" s="336"/>
    </row>
    <row r="684">
      <c r="B684" s="336"/>
      <c r="C684" s="336"/>
      <c r="D684" s="336"/>
      <c r="E684" s="336"/>
    </row>
    <row r="685">
      <c r="B685" s="336"/>
      <c r="C685" s="336"/>
      <c r="D685" s="336"/>
      <c r="E685" s="336"/>
    </row>
    <row r="686">
      <c r="B686" s="336"/>
      <c r="C686" s="336"/>
      <c r="D686" s="336"/>
      <c r="E686" s="336"/>
    </row>
    <row r="687">
      <c r="B687" s="336"/>
      <c r="C687" s="336"/>
      <c r="D687" s="336"/>
      <c r="E687" s="336"/>
    </row>
    <row r="688">
      <c r="B688" s="336"/>
      <c r="C688" s="336"/>
      <c r="D688" s="336"/>
      <c r="E688" s="336"/>
    </row>
    <row r="689">
      <c r="B689" s="336"/>
      <c r="C689" s="336"/>
      <c r="D689" s="336"/>
      <c r="E689" s="336"/>
    </row>
    <row r="690">
      <c r="B690" s="336"/>
      <c r="C690" s="336"/>
      <c r="D690" s="336"/>
      <c r="E690" s="336"/>
    </row>
    <row r="691">
      <c r="B691" s="336"/>
      <c r="C691" s="336"/>
      <c r="D691" s="336"/>
      <c r="E691" s="336"/>
    </row>
    <row r="692">
      <c r="B692" s="336"/>
      <c r="C692" s="336"/>
      <c r="D692" s="336"/>
      <c r="E692" s="336"/>
    </row>
    <row r="693">
      <c r="B693" s="336"/>
      <c r="C693" s="336"/>
      <c r="D693" s="336"/>
      <c r="E693" s="336"/>
    </row>
    <row r="694">
      <c r="B694" s="336"/>
      <c r="C694" s="336"/>
      <c r="D694" s="336"/>
      <c r="E694" s="336"/>
    </row>
    <row r="695">
      <c r="B695" s="336"/>
      <c r="C695" s="336"/>
      <c r="D695" s="336"/>
      <c r="E695" s="336"/>
    </row>
    <row r="696">
      <c r="B696" s="336"/>
      <c r="C696" s="336"/>
      <c r="D696" s="336"/>
      <c r="E696" s="336"/>
    </row>
    <row r="697">
      <c r="B697" s="336"/>
      <c r="C697" s="336"/>
      <c r="D697" s="336"/>
      <c r="E697" s="336"/>
    </row>
    <row r="698">
      <c r="B698" s="336"/>
      <c r="C698" s="336"/>
      <c r="D698" s="336"/>
      <c r="E698" s="336"/>
    </row>
    <row r="699">
      <c r="B699" s="336"/>
      <c r="C699" s="336"/>
      <c r="D699" s="336"/>
      <c r="E699" s="336"/>
    </row>
    <row r="700">
      <c r="B700" s="336"/>
      <c r="C700" s="336"/>
      <c r="D700" s="336"/>
      <c r="E700" s="336"/>
    </row>
    <row r="701">
      <c r="B701" s="336"/>
      <c r="C701" s="336"/>
      <c r="D701" s="336"/>
      <c r="E701" s="336"/>
    </row>
    <row r="702">
      <c r="B702" s="336"/>
      <c r="C702" s="336"/>
      <c r="D702" s="336"/>
      <c r="E702" s="336"/>
    </row>
    <row r="703">
      <c r="B703" s="336"/>
      <c r="C703" s="336"/>
      <c r="D703" s="336"/>
      <c r="E703" s="336"/>
    </row>
    <row r="704">
      <c r="B704" s="336"/>
      <c r="C704" s="336"/>
      <c r="D704" s="336"/>
      <c r="E704" s="336"/>
    </row>
    <row r="705">
      <c r="B705" s="336"/>
      <c r="C705" s="336"/>
      <c r="D705" s="336"/>
      <c r="E705" s="336"/>
    </row>
    <row r="706">
      <c r="B706" s="336"/>
      <c r="C706" s="336"/>
      <c r="D706" s="336"/>
      <c r="E706" s="336"/>
    </row>
    <row r="707">
      <c r="B707" s="336"/>
      <c r="C707" s="336"/>
      <c r="D707" s="336"/>
      <c r="E707" s="336"/>
    </row>
    <row r="708">
      <c r="B708" s="336"/>
      <c r="C708" s="336"/>
      <c r="D708" s="336"/>
      <c r="E708" s="336"/>
    </row>
    <row r="709">
      <c r="B709" s="336"/>
      <c r="C709" s="336"/>
      <c r="D709" s="336"/>
      <c r="E709" s="336"/>
    </row>
    <row r="710">
      <c r="B710" s="336"/>
      <c r="C710" s="336"/>
      <c r="D710" s="336"/>
      <c r="E710" s="336"/>
    </row>
    <row r="711">
      <c r="B711" s="336"/>
      <c r="C711" s="336"/>
      <c r="D711" s="336"/>
      <c r="E711" s="336"/>
    </row>
    <row r="712">
      <c r="B712" s="336"/>
      <c r="C712" s="336"/>
      <c r="D712" s="336"/>
      <c r="E712" s="336"/>
    </row>
    <row r="713">
      <c r="B713" s="336"/>
      <c r="C713" s="336"/>
      <c r="D713" s="336"/>
      <c r="E713" s="336"/>
    </row>
    <row r="714">
      <c r="B714" s="336"/>
      <c r="C714" s="336"/>
      <c r="D714" s="336"/>
      <c r="E714" s="336"/>
    </row>
    <row r="715">
      <c r="B715" s="336"/>
      <c r="C715" s="336"/>
      <c r="D715" s="336"/>
      <c r="E715" s="336"/>
    </row>
    <row r="716">
      <c r="B716" s="336"/>
      <c r="C716" s="336"/>
      <c r="D716" s="336"/>
      <c r="E716" s="336"/>
    </row>
    <row r="717">
      <c r="B717" s="336"/>
      <c r="C717" s="336"/>
      <c r="D717" s="336"/>
      <c r="E717" s="336"/>
    </row>
    <row r="718">
      <c r="B718" s="336"/>
      <c r="C718" s="336"/>
      <c r="D718" s="336"/>
      <c r="E718" s="336"/>
    </row>
    <row r="719">
      <c r="B719" s="336"/>
      <c r="C719" s="336"/>
      <c r="D719" s="336"/>
      <c r="E719" s="336"/>
    </row>
    <row r="720">
      <c r="B720" s="336"/>
      <c r="C720" s="336"/>
      <c r="D720" s="336"/>
      <c r="E720" s="336"/>
    </row>
    <row r="721">
      <c r="B721" s="336"/>
      <c r="C721" s="336"/>
      <c r="D721" s="336"/>
      <c r="E721" s="336"/>
    </row>
    <row r="722">
      <c r="B722" s="336"/>
      <c r="C722" s="336"/>
      <c r="D722" s="336"/>
      <c r="E722" s="336"/>
    </row>
    <row r="723">
      <c r="B723" s="336"/>
      <c r="C723" s="336"/>
      <c r="D723" s="336"/>
      <c r="E723" s="336"/>
    </row>
    <row r="724">
      <c r="B724" s="336"/>
      <c r="C724" s="336"/>
      <c r="D724" s="336"/>
      <c r="E724" s="336"/>
    </row>
    <row r="725">
      <c r="B725" s="336"/>
      <c r="C725" s="336"/>
      <c r="D725" s="336"/>
      <c r="E725" s="336"/>
    </row>
    <row r="726">
      <c r="B726" s="336"/>
      <c r="C726" s="336"/>
      <c r="D726" s="336"/>
      <c r="E726" s="336"/>
    </row>
    <row r="727">
      <c r="B727" s="336"/>
      <c r="C727" s="336"/>
      <c r="D727" s="336"/>
      <c r="E727" s="336"/>
    </row>
    <row r="728">
      <c r="B728" s="336"/>
      <c r="C728" s="336"/>
      <c r="D728" s="336"/>
      <c r="E728" s="336"/>
    </row>
    <row r="729">
      <c r="B729" s="336"/>
      <c r="C729" s="336"/>
      <c r="D729" s="336"/>
      <c r="E729" s="336"/>
    </row>
    <row r="730">
      <c r="B730" s="336"/>
      <c r="C730" s="336"/>
      <c r="D730" s="336"/>
      <c r="E730" s="336"/>
    </row>
    <row r="731">
      <c r="B731" s="336"/>
      <c r="C731" s="336"/>
      <c r="D731" s="336"/>
      <c r="E731" s="336"/>
    </row>
    <row r="732">
      <c r="B732" s="336"/>
      <c r="C732" s="336"/>
      <c r="D732" s="336"/>
      <c r="E732" s="336"/>
    </row>
    <row r="733">
      <c r="B733" s="336"/>
      <c r="C733" s="336"/>
      <c r="D733" s="336"/>
      <c r="E733" s="336"/>
    </row>
    <row r="734">
      <c r="B734" s="336"/>
      <c r="C734" s="336"/>
      <c r="D734" s="336"/>
      <c r="E734" s="336"/>
    </row>
    <row r="735">
      <c r="B735" s="336"/>
      <c r="C735" s="336"/>
      <c r="D735" s="336"/>
      <c r="E735" s="336"/>
    </row>
    <row r="736">
      <c r="B736" s="336"/>
      <c r="C736" s="336"/>
      <c r="D736" s="336"/>
      <c r="E736" s="336"/>
    </row>
    <row r="737">
      <c r="B737" s="336"/>
      <c r="C737" s="336"/>
      <c r="D737" s="336"/>
      <c r="E737" s="336"/>
    </row>
    <row r="738">
      <c r="B738" s="336"/>
      <c r="C738" s="336"/>
      <c r="D738" s="336"/>
      <c r="E738" s="336"/>
    </row>
    <row r="739">
      <c r="B739" s="336"/>
      <c r="C739" s="336"/>
      <c r="D739" s="336"/>
      <c r="E739" s="336"/>
    </row>
    <row r="740">
      <c r="B740" s="336"/>
      <c r="C740" s="336"/>
      <c r="D740" s="336"/>
      <c r="E740" s="336"/>
    </row>
    <row r="741">
      <c r="B741" s="336"/>
      <c r="C741" s="336"/>
      <c r="D741" s="336"/>
      <c r="E741" s="336"/>
    </row>
    <row r="742">
      <c r="B742" s="336"/>
      <c r="C742" s="336"/>
      <c r="D742" s="336"/>
      <c r="E742" s="336"/>
    </row>
    <row r="743">
      <c r="B743" s="336"/>
      <c r="C743" s="336"/>
      <c r="D743" s="336"/>
      <c r="E743" s="336"/>
    </row>
    <row r="744">
      <c r="B744" s="336"/>
      <c r="C744" s="336"/>
      <c r="D744" s="336"/>
      <c r="E744" s="336"/>
    </row>
    <row r="745">
      <c r="B745" s="336"/>
      <c r="C745" s="336"/>
      <c r="D745" s="336"/>
      <c r="E745" s="336"/>
    </row>
    <row r="746">
      <c r="B746" s="336"/>
      <c r="C746" s="336"/>
      <c r="D746" s="336"/>
      <c r="E746" s="336"/>
    </row>
    <row r="747">
      <c r="B747" s="336"/>
      <c r="C747" s="336"/>
      <c r="D747" s="336"/>
      <c r="E747" s="336"/>
    </row>
    <row r="748">
      <c r="B748" s="336"/>
      <c r="C748" s="336"/>
      <c r="D748" s="336"/>
      <c r="E748" s="336"/>
    </row>
    <row r="749">
      <c r="B749" s="336"/>
      <c r="C749" s="336"/>
      <c r="D749" s="336"/>
      <c r="E749" s="336"/>
    </row>
    <row r="750">
      <c r="B750" s="336"/>
      <c r="C750" s="336"/>
      <c r="D750" s="336"/>
      <c r="E750" s="336"/>
    </row>
    <row r="751">
      <c r="B751" s="336"/>
      <c r="C751" s="336"/>
      <c r="D751" s="336"/>
      <c r="E751" s="336"/>
    </row>
    <row r="752">
      <c r="B752" s="336"/>
      <c r="C752" s="336"/>
      <c r="D752" s="336"/>
      <c r="E752" s="336"/>
    </row>
    <row r="753">
      <c r="B753" s="336"/>
      <c r="C753" s="336"/>
      <c r="D753" s="336"/>
      <c r="E753" s="336"/>
    </row>
    <row r="754">
      <c r="B754" s="336"/>
      <c r="C754" s="336"/>
      <c r="D754" s="336"/>
      <c r="E754" s="336"/>
    </row>
    <row r="755">
      <c r="B755" s="336"/>
      <c r="C755" s="336"/>
      <c r="D755" s="336"/>
      <c r="E755" s="336"/>
    </row>
    <row r="756">
      <c r="B756" s="336"/>
      <c r="C756" s="336"/>
      <c r="D756" s="336"/>
      <c r="E756" s="336"/>
    </row>
    <row r="757">
      <c r="B757" s="336"/>
      <c r="C757" s="336"/>
      <c r="D757" s="336"/>
      <c r="E757" s="336"/>
    </row>
    <row r="758">
      <c r="B758" s="336"/>
      <c r="C758" s="336"/>
      <c r="D758" s="336"/>
      <c r="E758" s="336"/>
    </row>
    <row r="759">
      <c r="B759" s="336"/>
      <c r="C759" s="336"/>
      <c r="D759" s="336"/>
      <c r="E759" s="336"/>
    </row>
    <row r="760">
      <c r="B760" s="336"/>
      <c r="C760" s="336"/>
      <c r="D760" s="336"/>
      <c r="E760" s="336"/>
    </row>
    <row r="761">
      <c r="B761" s="336"/>
      <c r="C761" s="336"/>
      <c r="D761" s="336"/>
      <c r="E761" s="336"/>
    </row>
    <row r="762">
      <c r="B762" s="336"/>
      <c r="C762" s="336"/>
      <c r="D762" s="336"/>
      <c r="E762" s="336"/>
    </row>
    <row r="763">
      <c r="B763" s="336"/>
      <c r="C763" s="336"/>
      <c r="D763" s="336"/>
      <c r="E763" s="336"/>
    </row>
    <row r="764">
      <c r="B764" s="336"/>
      <c r="C764" s="336"/>
      <c r="D764" s="336"/>
      <c r="E764" s="336"/>
    </row>
    <row r="765">
      <c r="B765" s="336"/>
      <c r="C765" s="336"/>
      <c r="D765" s="336"/>
      <c r="E765" s="336"/>
    </row>
    <row r="766">
      <c r="B766" s="336"/>
      <c r="C766" s="336"/>
      <c r="D766" s="336"/>
      <c r="E766" s="336"/>
    </row>
    <row r="767">
      <c r="B767" s="336"/>
      <c r="C767" s="336"/>
      <c r="D767" s="336"/>
      <c r="E767" s="336"/>
    </row>
    <row r="768">
      <c r="B768" s="336"/>
      <c r="C768" s="336"/>
      <c r="D768" s="336"/>
      <c r="E768" s="336"/>
    </row>
    <row r="769">
      <c r="B769" s="336"/>
      <c r="C769" s="336"/>
      <c r="D769" s="336"/>
      <c r="E769" s="336"/>
    </row>
    <row r="770">
      <c r="B770" s="336"/>
      <c r="C770" s="336"/>
      <c r="D770" s="336"/>
      <c r="E770" s="336"/>
    </row>
    <row r="771">
      <c r="B771" s="336"/>
      <c r="C771" s="336"/>
      <c r="D771" s="336"/>
      <c r="E771" s="336"/>
    </row>
    <row r="772">
      <c r="B772" s="336"/>
      <c r="C772" s="336"/>
      <c r="D772" s="336"/>
      <c r="E772" s="336"/>
    </row>
    <row r="773">
      <c r="B773" s="336"/>
      <c r="C773" s="336"/>
      <c r="D773" s="336"/>
      <c r="E773" s="336"/>
    </row>
    <row r="774">
      <c r="B774" s="336"/>
      <c r="C774" s="336"/>
      <c r="D774" s="336"/>
      <c r="E774" s="336"/>
    </row>
    <row r="775">
      <c r="B775" s="336"/>
      <c r="C775" s="336"/>
      <c r="D775" s="336"/>
      <c r="E775" s="336"/>
    </row>
    <row r="776">
      <c r="B776" s="336"/>
      <c r="C776" s="336"/>
      <c r="D776" s="336"/>
      <c r="E776" s="336"/>
    </row>
    <row r="777">
      <c r="B777" s="336"/>
      <c r="C777" s="336"/>
      <c r="D777" s="336"/>
      <c r="E777" s="336"/>
    </row>
    <row r="778">
      <c r="B778" s="336"/>
      <c r="C778" s="336"/>
      <c r="D778" s="336"/>
      <c r="E778" s="336"/>
    </row>
    <row r="779">
      <c r="B779" s="336"/>
      <c r="C779" s="336"/>
      <c r="D779" s="336"/>
      <c r="E779" s="336"/>
    </row>
    <row r="780">
      <c r="B780" s="336"/>
      <c r="C780" s="336"/>
      <c r="D780" s="336"/>
      <c r="E780" s="336"/>
    </row>
    <row r="781">
      <c r="B781" s="336"/>
      <c r="C781" s="336"/>
      <c r="D781" s="336"/>
      <c r="E781" s="336"/>
    </row>
    <row r="782">
      <c r="B782" s="336"/>
      <c r="C782" s="336"/>
      <c r="D782" s="336"/>
      <c r="E782" s="336"/>
    </row>
    <row r="783">
      <c r="B783" s="336"/>
      <c r="C783" s="336"/>
      <c r="D783" s="336"/>
      <c r="E783" s="336"/>
    </row>
    <row r="784">
      <c r="B784" s="336"/>
      <c r="C784" s="336"/>
      <c r="D784" s="336"/>
      <c r="E784" s="336"/>
    </row>
    <row r="785">
      <c r="B785" s="336"/>
      <c r="C785" s="336"/>
      <c r="D785" s="336"/>
      <c r="E785" s="336"/>
    </row>
    <row r="786">
      <c r="B786" s="336"/>
      <c r="C786" s="336"/>
      <c r="D786" s="336"/>
      <c r="E786" s="336"/>
    </row>
    <row r="787">
      <c r="B787" s="336"/>
      <c r="C787" s="336"/>
      <c r="D787" s="336"/>
      <c r="E787" s="336"/>
    </row>
    <row r="788">
      <c r="B788" s="336"/>
      <c r="C788" s="336"/>
      <c r="D788" s="336"/>
      <c r="E788" s="336"/>
    </row>
    <row r="789">
      <c r="B789" s="336"/>
      <c r="C789" s="336"/>
      <c r="D789" s="336"/>
      <c r="E789" s="336"/>
    </row>
    <row r="790">
      <c r="B790" s="336"/>
      <c r="C790" s="336"/>
      <c r="D790" s="336"/>
      <c r="E790" s="336"/>
    </row>
    <row r="791">
      <c r="B791" s="336"/>
      <c r="C791" s="336"/>
      <c r="D791" s="336"/>
      <c r="E791" s="336"/>
    </row>
    <row r="792">
      <c r="B792" s="336"/>
      <c r="C792" s="336"/>
      <c r="D792" s="336"/>
      <c r="E792" s="336"/>
    </row>
    <row r="793">
      <c r="B793" s="336"/>
      <c r="C793" s="336"/>
      <c r="D793" s="336"/>
      <c r="E793" s="336"/>
    </row>
    <row r="794">
      <c r="B794" s="336"/>
      <c r="C794" s="336"/>
      <c r="D794" s="336"/>
      <c r="E794" s="336"/>
    </row>
    <row r="795">
      <c r="B795" s="336"/>
      <c r="C795" s="336"/>
      <c r="D795" s="336"/>
      <c r="E795" s="336"/>
    </row>
    <row r="796">
      <c r="B796" s="336"/>
      <c r="C796" s="336"/>
      <c r="D796" s="336"/>
      <c r="E796" s="336"/>
    </row>
    <row r="797">
      <c r="B797" s="336"/>
      <c r="C797" s="336"/>
      <c r="D797" s="336"/>
      <c r="E797" s="336"/>
    </row>
    <row r="798">
      <c r="B798" s="336"/>
      <c r="C798" s="336"/>
      <c r="D798" s="336"/>
      <c r="E798" s="336"/>
    </row>
    <row r="799">
      <c r="B799" s="336"/>
      <c r="C799" s="336"/>
      <c r="D799" s="336"/>
      <c r="E799" s="336"/>
    </row>
    <row r="800">
      <c r="B800" s="336"/>
      <c r="C800" s="336"/>
      <c r="D800" s="336"/>
      <c r="E800" s="336"/>
    </row>
    <row r="801">
      <c r="B801" s="336"/>
      <c r="C801" s="336"/>
      <c r="D801" s="336"/>
      <c r="E801" s="336"/>
    </row>
    <row r="802">
      <c r="B802" s="336"/>
      <c r="C802" s="336"/>
      <c r="D802" s="336"/>
      <c r="E802" s="336"/>
    </row>
    <row r="803">
      <c r="B803" s="336"/>
      <c r="C803" s="336"/>
      <c r="D803" s="336"/>
      <c r="E803" s="336"/>
    </row>
    <row r="804">
      <c r="B804" s="336"/>
      <c r="C804" s="336"/>
      <c r="D804" s="336"/>
      <c r="E804" s="336"/>
    </row>
    <row r="805">
      <c r="B805" s="336"/>
      <c r="C805" s="336"/>
      <c r="D805" s="336"/>
      <c r="E805" s="336"/>
    </row>
    <row r="806">
      <c r="B806" s="336"/>
      <c r="C806" s="336"/>
      <c r="D806" s="336"/>
      <c r="E806" s="336"/>
    </row>
    <row r="807">
      <c r="B807" s="336"/>
      <c r="C807" s="336"/>
      <c r="D807" s="336"/>
      <c r="E807" s="336"/>
    </row>
    <row r="808">
      <c r="B808" s="336"/>
      <c r="C808" s="336"/>
      <c r="D808" s="336"/>
      <c r="E808" s="336"/>
    </row>
    <row r="809">
      <c r="B809" s="336"/>
      <c r="C809" s="336"/>
      <c r="D809" s="336"/>
      <c r="E809" s="336"/>
    </row>
    <row r="810">
      <c r="B810" s="336"/>
      <c r="C810" s="336"/>
      <c r="D810" s="336"/>
      <c r="E810" s="336"/>
    </row>
    <row r="811">
      <c r="B811" s="336"/>
      <c r="C811" s="336"/>
      <c r="D811" s="336"/>
      <c r="E811" s="336"/>
    </row>
    <row r="812">
      <c r="B812" s="336"/>
      <c r="C812" s="336"/>
      <c r="D812" s="336"/>
      <c r="E812" s="336"/>
    </row>
    <row r="813">
      <c r="B813" s="336"/>
      <c r="C813" s="336"/>
      <c r="D813" s="336"/>
      <c r="E813" s="336"/>
    </row>
    <row r="814">
      <c r="B814" s="336"/>
      <c r="C814" s="336"/>
      <c r="D814" s="336"/>
      <c r="E814" s="336"/>
    </row>
    <row r="815">
      <c r="B815" s="336"/>
      <c r="C815" s="336"/>
      <c r="D815" s="336"/>
      <c r="E815" s="336"/>
    </row>
    <row r="816">
      <c r="B816" s="336"/>
      <c r="C816" s="336"/>
      <c r="D816" s="336"/>
      <c r="E816" s="336"/>
    </row>
    <row r="817">
      <c r="B817" s="336"/>
      <c r="C817" s="336"/>
      <c r="D817" s="336"/>
      <c r="E817" s="336"/>
    </row>
    <row r="818">
      <c r="B818" s="336"/>
      <c r="C818" s="336"/>
      <c r="D818" s="336"/>
      <c r="E818" s="336"/>
    </row>
    <row r="819">
      <c r="B819" s="336"/>
      <c r="C819" s="336"/>
      <c r="D819" s="336"/>
      <c r="E819" s="336"/>
    </row>
    <row r="820">
      <c r="B820" s="336"/>
      <c r="C820" s="336"/>
      <c r="D820" s="336"/>
      <c r="E820" s="336"/>
    </row>
    <row r="821">
      <c r="B821" s="336"/>
      <c r="C821" s="336"/>
      <c r="D821" s="336"/>
      <c r="E821" s="336"/>
    </row>
    <row r="822">
      <c r="B822" s="336"/>
      <c r="C822" s="336"/>
      <c r="D822" s="336"/>
      <c r="E822" s="336"/>
    </row>
    <row r="823">
      <c r="B823" s="336"/>
      <c r="C823" s="336"/>
      <c r="D823" s="336"/>
      <c r="E823" s="336"/>
    </row>
    <row r="824">
      <c r="B824" s="336"/>
      <c r="C824" s="336"/>
      <c r="D824" s="336"/>
      <c r="E824" s="336"/>
    </row>
    <row r="825">
      <c r="B825" s="336"/>
      <c r="C825" s="336"/>
      <c r="D825" s="336"/>
      <c r="E825" s="336"/>
    </row>
    <row r="826">
      <c r="B826" s="336"/>
      <c r="C826" s="336"/>
      <c r="D826" s="336"/>
      <c r="E826" s="336"/>
    </row>
    <row r="827">
      <c r="B827" s="336"/>
      <c r="C827" s="336"/>
      <c r="D827" s="336"/>
      <c r="E827" s="336"/>
    </row>
    <row r="828">
      <c r="B828" s="336"/>
      <c r="C828" s="336"/>
      <c r="D828" s="336"/>
      <c r="E828" s="336"/>
    </row>
    <row r="829">
      <c r="B829" s="336"/>
      <c r="C829" s="336"/>
      <c r="D829" s="336"/>
      <c r="E829" s="336"/>
    </row>
    <row r="830">
      <c r="B830" s="336"/>
      <c r="C830" s="336"/>
      <c r="D830" s="336"/>
      <c r="E830" s="336"/>
    </row>
    <row r="831">
      <c r="B831" s="336"/>
      <c r="C831" s="336"/>
      <c r="D831" s="336"/>
      <c r="E831" s="336"/>
    </row>
    <row r="832">
      <c r="B832" s="336"/>
      <c r="C832" s="336"/>
      <c r="D832" s="336"/>
      <c r="E832" s="336"/>
    </row>
    <row r="833">
      <c r="B833" s="336"/>
      <c r="C833" s="336"/>
      <c r="D833" s="336"/>
      <c r="E833" s="336"/>
    </row>
    <row r="834">
      <c r="B834" s="336"/>
      <c r="C834" s="336"/>
      <c r="D834" s="336"/>
      <c r="E834" s="336"/>
    </row>
    <row r="835">
      <c r="B835" s="336"/>
      <c r="C835" s="336"/>
      <c r="D835" s="336"/>
      <c r="E835" s="336"/>
    </row>
    <row r="836">
      <c r="B836" s="336"/>
      <c r="C836" s="336"/>
      <c r="D836" s="336"/>
      <c r="E836" s="336"/>
    </row>
    <row r="837">
      <c r="B837" s="336"/>
      <c r="C837" s="336"/>
      <c r="D837" s="336"/>
      <c r="E837" s="336"/>
    </row>
    <row r="838">
      <c r="B838" s="336"/>
      <c r="C838" s="336"/>
      <c r="D838" s="336"/>
      <c r="E838" s="336"/>
    </row>
    <row r="839">
      <c r="B839" s="336"/>
      <c r="C839" s="336"/>
      <c r="D839" s="336"/>
      <c r="E839" s="336"/>
    </row>
    <row r="840">
      <c r="B840" s="336"/>
      <c r="C840" s="336"/>
      <c r="D840" s="336"/>
      <c r="E840" s="336"/>
    </row>
    <row r="841">
      <c r="B841" s="336"/>
      <c r="C841" s="336"/>
      <c r="D841" s="336"/>
      <c r="E841" s="336"/>
    </row>
    <row r="842">
      <c r="B842" s="336"/>
      <c r="C842" s="336"/>
      <c r="D842" s="336"/>
      <c r="E842" s="336"/>
    </row>
    <row r="843">
      <c r="B843" s="336"/>
      <c r="C843" s="336"/>
      <c r="D843" s="336"/>
      <c r="E843" s="336"/>
    </row>
    <row r="844">
      <c r="B844" s="336"/>
      <c r="C844" s="336"/>
      <c r="D844" s="336"/>
      <c r="E844" s="336"/>
    </row>
    <row r="845">
      <c r="B845" s="336"/>
      <c r="C845" s="336"/>
      <c r="D845" s="336"/>
      <c r="E845" s="336"/>
    </row>
    <row r="846">
      <c r="B846" s="336"/>
      <c r="C846" s="336"/>
      <c r="D846" s="336"/>
      <c r="E846" s="336"/>
    </row>
    <row r="847">
      <c r="B847" s="336"/>
      <c r="C847" s="336"/>
      <c r="D847" s="336"/>
      <c r="E847" s="336"/>
    </row>
    <row r="848">
      <c r="B848" s="336"/>
      <c r="C848" s="336"/>
      <c r="D848" s="336"/>
      <c r="E848" s="336"/>
    </row>
    <row r="849">
      <c r="B849" s="336"/>
      <c r="C849" s="336"/>
      <c r="D849" s="336"/>
      <c r="E849" s="336"/>
    </row>
    <row r="850">
      <c r="B850" s="336"/>
      <c r="C850" s="336"/>
      <c r="D850" s="336"/>
      <c r="E850" s="336"/>
    </row>
    <row r="851">
      <c r="B851" s="336"/>
      <c r="C851" s="336"/>
      <c r="D851" s="336"/>
      <c r="E851" s="336"/>
    </row>
    <row r="852">
      <c r="B852" s="336"/>
      <c r="C852" s="336"/>
      <c r="D852" s="336"/>
      <c r="E852" s="336"/>
    </row>
    <row r="853">
      <c r="B853" s="336"/>
      <c r="C853" s="336"/>
      <c r="D853" s="336"/>
      <c r="E853" s="336"/>
    </row>
    <row r="854">
      <c r="B854" s="336"/>
      <c r="C854" s="336"/>
      <c r="D854" s="336"/>
      <c r="E854" s="336"/>
    </row>
    <row r="855">
      <c r="B855" s="336"/>
      <c r="C855" s="336"/>
      <c r="D855" s="336"/>
      <c r="E855" s="336"/>
    </row>
    <row r="856">
      <c r="B856" s="336"/>
      <c r="C856" s="336"/>
      <c r="D856" s="336"/>
      <c r="E856" s="336"/>
    </row>
    <row r="857">
      <c r="B857" s="336"/>
      <c r="C857" s="336"/>
      <c r="D857" s="336"/>
      <c r="E857" s="336"/>
    </row>
    <row r="858">
      <c r="B858" s="336"/>
      <c r="C858" s="336"/>
      <c r="D858" s="336"/>
      <c r="E858" s="336"/>
    </row>
    <row r="859">
      <c r="B859" s="336"/>
      <c r="C859" s="336"/>
      <c r="D859" s="336"/>
      <c r="E859" s="336"/>
    </row>
    <row r="860">
      <c r="B860" s="336"/>
      <c r="C860" s="336"/>
      <c r="D860" s="336"/>
      <c r="E860" s="336"/>
    </row>
    <row r="861">
      <c r="B861" s="336"/>
      <c r="C861" s="336"/>
      <c r="D861" s="336"/>
      <c r="E861" s="336"/>
    </row>
    <row r="862">
      <c r="B862" s="336"/>
      <c r="C862" s="336"/>
      <c r="D862" s="336"/>
      <c r="E862" s="336"/>
    </row>
    <row r="863">
      <c r="B863" s="336"/>
      <c r="C863" s="336"/>
      <c r="D863" s="336"/>
      <c r="E863" s="336"/>
    </row>
    <row r="864">
      <c r="B864" s="336"/>
      <c r="C864" s="336"/>
      <c r="D864" s="336"/>
      <c r="E864" s="336"/>
    </row>
    <row r="865">
      <c r="B865" s="336"/>
      <c r="C865" s="336"/>
      <c r="D865" s="336"/>
      <c r="E865" s="336"/>
    </row>
    <row r="866">
      <c r="B866" s="336"/>
      <c r="C866" s="336"/>
      <c r="D866" s="336"/>
      <c r="E866" s="336"/>
    </row>
    <row r="867">
      <c r="B867" s="336"/>
      <c r="C867" s="336"/>
      <c r="D867" s="336"/>
      <c r="E867" s="336"/>
    </row>
    <row r="868">
      <c r="B868" s="336"/>
      <c r="C868" s="336"/>
      <c r="D868" s="336"/>
      <c r="E868" s="336"/>
    </row>
    <row r="869">
      <c r="B869" s="336"/>
      <c r="C869" s="336"/>
      <c r="D869" s="336"/>
      <c r="E869" s="336"/>
    </row>
    <row r="870">
      <c r="B870" s="336"/>
      <c r="C870" s="336"/>
      <c r="D870" s="336"/>
      <c r="E870" s="336"/>
    </row>
    <row r="871">
      <c r="B871" s="336"/>
      <c r="C871" s="336"/>
      <c r="D871" s="336"/>
      <c r="E871" s="336"/>
    </row>
    <row r="872">
      <c r="B872" s="336"/>
      <c r="C872" s="336"/>
      <c r="D872" s="336"/>
      <c r="E872" s="336"/>
    </row>
    <row r="873">
      <c r="B873" s="336"/>
      <c r="C873" s="336"/>
      <c r="D873" s="336"/>
      <c r="E873" s="336"/>
    </row>
    <row r="874">
      <c r="B874" s="336"/>
      <c r="C874" s="336"/>
      <c r="D874" s="336"/>
      <c r="E874" s="336"/>
    </row>
    <row r="875">
      <c r="B875" s="336"/>
      <c r="C875" s="336"/>
      <c r="D875" s="336"/>
      <c r="E875" s="336"/>
    </row>
    <row r="876">
      <c r="B876" s="336"/>
      <c r="C876" s="336"/>
      <c r="D876" s="336"/>
      <c r="E876" s="336"/>
    </row>
    <row r="877">
      <c r="B877" s="336"/>
      <c r="C877" s="336"/>
      <c r="D877" s="336"/>
      <c r="E877" s="336"/>
    </row>
    <row r="878">
      <c r="B878" s="336"/>
      <c r="C878" s="336"/>
      <c r="D878" s="336"/>
      <c r="E878" s="336"/>
    </row>
    <row r="879">
      <c r="B879" s="336"/>
      <c r="C879" s="336"/>
      <c r="D879" s="336"/>
      <c r="E879" s="336"/>
    </row>
    <row r="880">
      <c r="B880" s="336"/>
      <c r="C880" s="336"/>
      <c r="D880" s="336"/>
      <c r="E880" s="336"/>
    </row>
    <row r="881">
      <c r="B881" s="336"/>
      <c r="C881" s="336"/>
      <c r="D881" s="336"/>
      <c r="E881" s="336"/>
    </row>
    <row r="882">
      <c r="B882" s="336"/>
      <c r="C882" s="336"/>
      <c r="D882" s="336"/>
      <c r="E882" s="336"/>
    </row>
    <row r="883">
      <c r="B883" s="336"/>
      <c r="C883" s="336"/>
      <c r="D883" s="336"/>
      <c r="E883" s="336"/>
    </row>
    <row r="884">
      <c r="B884" s="336"/>
      <c r="C884" s="336"/>
      <c r="D884" s="336"/>
      <c r="E884" s="336"/>
    </row>
    <row r="885">
      <c r="B885" s="336"/>
      <c r="C885" s="336"/>
      <c r="D885" s="336"/>
      <c r="E885" s="336"/>
    </row>
    <row r="886">
      <c r="B886" s="336"/>
      <c r="C886" s="336"/>
      <c r="D886" s="336"/>
      <c r="E886" s="336"/>
    </row>
    <row r="887">
      <c r="B887" s="336"/>
      <c r="C887" s="336"/>
      <c r="D887" s="336"/>
      <c r="E887" s="336"/>
    </row>
    <row r="888">
      <c r="B888" s="336"/>
      <c r="C888" s="336"/>
      <c r="D888" s="336"/>
      <c r="E888" s="336"/>
    </row>
    <row r="889">
      <c r="B889" s="336"/>
      <c r="C889" s="336"/>
      <c r="D889" s="336"/>
      <c r="E889" s="336"/>
    </row>
    <row r="890">
      <c r="B890" s="336"/>
      <c r="C890" s="336"/>
      <c r="D890" s="336"/>
      <c r="E890" s="336"/>
    </row>
    <row r="891">
      <c r="B891" s="336"/>
      <c r="C891" s="336"/>
      <c r="D891" s="336"/>
      <c r="E891" s="336"/>
    </row>
    <row r="892">
      <c r="B892" s="336"/>
      <c r="C892" s="336"/>
      <c r="D892" s="336"/>
      <c r="E892" s="336"/>
    </row>
    <row r="893">
      <c r="B893" s="336"/>
      <c r="C893" s="336"/>
      <c r="D893" s="336"/>
      <c r="E893" s="336"/>
    </row>
    <row r="894">
      <c r="B894" s="336"/>
      <c r="C894" s="336"/>
      <c r="D894" s="336"/>
      <c r="E894" s="336"/>
    </row>
    <row r="895">
      <c r="B895" s="336"/>
      <c r="C895" s="336"/>
      <c r="D895" s="336"/>
      <c r="E895" s="336"/>
    </row>
    <row r="896">
      <c r="B896" s="336"/>
      <c r="C896" s="336"/>
      <c r="D896" s="336"/>
      <c r="E896" s="336"/>
    </row>
    <row r="897">
      <c r="B897" s="336"/>
      <c r="C897" s="336"/>
      <c r="D897" s="336"/>
      <c r="E897" s="336"/>
    </row>
    <row r="898">
      <c r="B898" s="336"/>
      <c r="C898" s="336"/>
      <c r="D898" s="336"/>
      <c r="E898" s="336"/>
    </row>
    <row r="899">
      <c r="B899" s="336"/>
      <c r="C899" s="336"/>
      <c r="D899" s="336"/>
      <c r="E899" s="336"/>
    </row>
    <row r="900">
      <c r="B900" s="336"/>
      <c r="C900" s="336"/>
      <c r="D900" s="336"/>
      <c r="E900" s="336"/>
    </row>
    <row r="901">
      <c r="B901" s="336"/>
      <c r="C901" s="336"/>
      <c r="D901" s="336"/>
      <c r="E901" s="336"/>
    </row>
    <row r="902">
      <c r="B902" s="336"/>
      <c r="C902" s="336"/>
      <c r="D902" s="336"/>
      <c r="E902" s="336"/>
    </row>
    <row r="903">
      <c r="B903" s="336"/>
      <c r="C903" s="336"/>
      <c r="D903" s="336"/>
      <c r="E903" s="336"/>
    </row>
    <row r="904">
      <c r="B904" s="336"/>
      <c r="C904" s="336"/>
      <c r="D904" s="336"/>
      <c r="E904" s="336"/>
    </row>
    <row r="905">
      <c r="B905" s="336"/>
      <c r="C905" s="336"/>
      <c r="D905" s="336"/>
      <c r="E905" s="336"/>
    </row>
    <row r="906">
      <c r="B906" s="336"/>
      <c r="C906" s="336"/>
      <c r="D906" s="336"/>
      <c r="E906" s="336"/>
    </row>
    <row r="907">
      <c r="B907" s="336"/>
      <c r="C907" s="336"/>
      <c r="D907" s="336"/>
      <c r="E907" s="336"/>
    </row>
    <row r="908">
      <c r="B908" s="336"/>
      <c r="C908" s="336"/>
      <c r="D908" s="336"/>
      <c r="E908" s="336"/>
    </row>
    <row r="909">
      <c r="B909" s="336"/>
      <c r="C909" s="336"/>
      <c r="D909" s="336"/>
      <c r="E909" s="336"/>
    </row>
    <row r="910">
      <c r="B910" s="336"/>
      <c r="C910" s="336"/>
      <c r="D910" s="336"/>
      <c r="E910" s="336"/>
    </row>
    <row r="911">
      <c r="B911" s="336"/>
      <c r="C911" s="336"/>
      <c r="D911" s="336"/>
      <c r="E911" s="336"/>
    </row>
    <row r="912">
      <c r="B912" s="336"/>
      <c r="C912" s="336"/>
      <c r="D912" s="336"/>
      <c r="E912" s="336"/>
    </row>
    <row r="913">
      <c r="B913" s="336"/>
      <c r="C913" s="336"/>
      <c r="D913" s="336"/>
      <c r="E913" s="336"/>
    </row>
    <row r="914">
      <c r="B914" s="336"/>
      <c r="C914" s="336"/>
      <c r="D914" s="336"/>
      <c r="E914" s="336"/>
    </row>
    <row r="915">
      <c r="B915" s="336"/>
      <c r="C915" s="336"/>
      <c r="D915" s="336"/>
      <c r="E915" s="336"/>
    </row>
    <row r="916">
      <c r="B916" s="336"/>
      <c r="C916" s="336"/>
      <c r="D916" s="336"/>
      <c r="E916" s="336"/>
    </row>
    <row r="917">
      <c r="B917" s="336"/>
      <c r="C917" s="336"/>
      <c r="D917" s="336"/>
      <c r="E917" s="336"/>
    </row>
    <row r="918">
      <c r="B918" s="336"/>
      <c r="C918" s="336"/>
      <c r="D918" s="336"/>
      <c r="E918" s="336"/>
    </row>
    <row r="919">
      <c r="B919" s="336"/>
      <c r="C919" s="336"/>
      <c r="D919" s="336"/>
      <c r="E919" s="336"/>
    </row>
    <row r="920">
      <c r="B920" s="336"/>
      <c r="C920" s="336"/>
      <c r="D920" s="336"/>
      <c r="E920" s="336"/>
    </row>
    <row r="921">
      <c r="B921" s="336"/>
      <c r="C921" s="336"/>
      <c r="D921" s="336"/>
      <c r="E921" s="336"/>
    </row>
    <row r="922">
      <c r="B922" s="336"/>
      <c r="C922" s="336"/>
      <c r="D922" s="336"/>
      <c r="E922" s="336"/>
    </row>
    <row r="923">
      <c r="B923" s="336"/>
      <c r="C923" s="336"/>
      <c r="D923" s="336"/>
      <c r="E923" s="336"/>
    </row>
    <row r="924">
      <c r="B924" s="336"/>
      <c r="C924" s="336"/>
      <c r="D924" s="336"/>
      <c r="E924" s="336"/>
    </row>
    <row r="925">
      <c r="B925" s="336"/>
      <c r="C925" s="336"/>
      <c r="D925" s="336"/>
      <c r="E925" s="336"/>
    </row>
    <row r="926">
      <c r="B926" s="336"/>
      <c r="C926" s="336"/>
      <c r="D926" s="336"/>
      <c r="E926" s="336"/>
    </row>
    <row r="927">
      <c r="B927" s="336"/>
      <c r="C927" s="336"/>
      <c r="D927" s="336"/>
      <c r="E927" s="336"/>
    </row>
    <row r="928">
      <c r="B928" s="336"/>
      <c r="C928" s="336"/>
      <c r="D928" s="336"/>
      <c r="E928" s="336"/>
    </row>
    <row r="929">
      <c r="B929" s="336"/>
      <c r="C929" s="336"/>
      <c r="D929" s="336"/>
      <c r="E929" s="336"/>
    </row>
    <row r="930">
      <c r="B930" s="336"/>
      <c r="C930" s="336"/>
      <c r="D930" s="336"/>
      <c r="E930" s="336"/>
    </row>
    <row r="931">
      <c r="B931" s="336"/>
      <c r="C931" s="336"/>
      <c r="D931" s="336"/>
      <c r="E931" s="336"/>
    </row>
    <row r="932">
      <c r="B932" s="336"/>
      <c r="C932" s="336"/>
      <c r="D932" s="336"/>
      <c r="E932" s="336"/>
    </row>
    <row r="933">
      <c r="B933" s="336"/>
      <c r="C933" s="336"/>
      <c r="D933" s="336"/>
      <c r="E933" s="336"/>
    </row>
    <row r="934">
      <c r="B934" s="336"/>
      <c r="C934" s="336"/>
      <c r="D934" s="336"/>
      <c r="E934" s="336"/>
    </row>
    <row r="935">
      <c r="B935" s="336"/>
      <c r="C935" s="336"/>
      <c r="D935" s="336"/>
      <c r="E935" s="336"/>
    </row>
    <row r="936">
      <c r="B936" s="336"/>
      <c r="C936" s="336"/>
      <c r="D936" s="336"/>
      <c r="E936" s="336"/>
    </row>
    <row r="937">
      <c r="B937" s="336"/>
      <c r="C937" s="336"/>
      <c r="D937" s="336"/>
      <c r="E937" s="336"/>
    </row>
    <row r="938">
      <c r="B938" s="336"/>
      <c r="C938" s="336"/>
      <c r="D938" s="336"/>
      <c r="E938" s="336"/>
    </row>
    <row r="939">
      <c r="B939" s="336"/>
      <c r="C939" s="336"/>
      <c r="D939" s="336"/>
      <c r="E939" s="336"/>
    </row>
    <row r="940">
      <c r="B940" s="336"/>
      <c r="C940" s="336"/>
      <c r="D940" s="336"/>
      <c r="E940" s="336"/>
    </row>
    <row r="941">
      <c r="B941" s="336"/>
      <c r="C941" s="336"/>
      <c r="D941" s="336"/>
      <c r="E941" s="336"/>
    </row>
    <row r="942">
      <c r="B942" s="336"/>
      <c r="C942" s="336"/>
      <c r="D942" s="336"/>
      <c r="E942" s="336"/>
    </row>
    <row r="943">
      <c r="B943" s="336"/>
      <c r="C943" s="336"/>
      <c r="D943" s="336"/>
      <c r="E943" s="336"/>
    </row>
    <row r="944">
      <c r="B944" s="336"/>
      <c r="C944" s="336"/>
      <c r="D944" s="336"/>
      <c r="E944" s="336"/>
    </row>
    <row r="945">
      <c r="B945" s="336"/>
      <c r="C945" s="336"/>
      <c r="D945" s="336"/>
      <c r="E945" s="336"/>
    </row>
    <row r="946">
      <c r="B946" s="336"/>
      <c r="C946" s="336"/>
      <c r="D946" s="336"/>
      <c r="E946" s="336"/>
    </row>
    <row r="947">
      <c r="B947" s="336"/>
      <c r="C947" s="336"/>
      <c r="D947" s="336"/>
      <c r="E947" s="336"/>
    </row>
    <row r="948">
      <c r="B948" s="336"/>
      <c r="C948" s="336"/>
      <c r="D948" s="336"/>
      <c r="E948" s="336"/>
    </row>
    <row r="949">
      <c r="B949" s="336"/>
      <c r="C949" s="336"/>
      <c r="D949" s="336"/>
      <c r="E949" s="336"/>
    </row>
    <row r="950">
      <c r="B950" s="336"/>
      <c r="C950" s="336"/>
      <c r="D950" s="336"/>
      <c r="E950" s="336"/>
    </row>
    <row r="951">
      <c r="B951" s="336"/>
      <c r="C951" s="336"/>
      <c r="D951" s="336"/>
      <c r="E951" s="336"/>
    </row>
    <row r="952">
      <c r="B952" s="336"/>
      <c r="C952" s="336"/>
      <c r="D952" s="336"/>
      <c r="E952" s="336"/>
    </row>
    <row r="953">
      <c r="B953" s="336"/>
      <c r="C953" s="336"/>
      <c r="D953" s="336"/>
      <c r="E953" s="336"/>
    </row>
    <row r="954">
      <c r="B954" s="336"/>
      <c r="C954" s="336"/>
      <c r="D954" s="336"/>
      <c r="E954" s="336"/>
    </row>
    <row r="955">
      <c r="B955" s="336"/>
      <c r="C955" s="336"/>
      <c r="D955" s="336"/>
      <c r="E955" s="336"/>
    </row>
    <row r="956">
      <c r="B956" s="336"/>
      <c r="C956" s="336"/>
      <c r="D956" s="336"/>
      <c r="E956" s="336"/>
    </row>
    <row r="957">
      <c r="B957" s="336"/>
      <c r="C957" s="336"/>
      <c r="D957" s="336"/>
      <c r="E957" s="336"/>
    </row>
    <row r="958">
      <c r="B958" s="336"/>
      <c r="C958" s="336"/>
      <c r="D958" s="336"/>
      <c r="E958" s="336"/>
    </row>
    <row r="959">
      <c r="B959" s="336"/>
      <c r="C959" s="336"/>
      <c r="D959" s="336"/>
      <c r="E959" s="336"/>
    </row>
    <row r="960">
      <c r="B960" s="336"/>
      <c r="C960" s="336"/>
      <c r="D960" s="336"/>
      <c r="E960" s="336"/>
    </row>
    <row r="961">
      <c r="B961" s="336"/>
      <c r="C961" s="336"/>
      <c r="D961" s="336"/>
      <c r="E961" s="336"/>
    </row>
    <row r="962">
      <c r="B962" s="336"/>
      <c r="C962" s="336"/>
      <c r="D962" s="336"/>
      <c r="E962" s="336"/>
    </row>
    <row r="963">
      <c r="B963" s="336"/>
      <c r="C963" s="336"/>
      <c r="D963" s="336"/>
      <c r="E963" s="336"/>
    </row>
    <row r="964">
      <c r="B964" s="336"/>
      <c r="C964" s="336"/>
      <c r="D964" s="336"/>
      <c r="E964" s="336"/>
    </row>
    <row r="965">
      <c r="B965" s="336"/>
      <c r="C965" s="336"/>
      <c r="D965" s="336"/>
      <c r="E965" s="336"/>
    </row>
    <row r="966">
      <c r="B966" s="336"/>
      <c r="C966" s="336"/>
      <c r="D966" s="336"/>
      <c r="E966" s="336"/>
    </row>
    <row r="967">
      <c r="B967" s="336"/>
      <c r="C967" s="336"/>
      <c r="D967" s="336"/>
      <c r="E967" s="336"/>
    </row>
    <row r="968">
      <c r="B968" s="336"/>
      <c r="C968" s="336"/>
      <c r="D968" s="336"/>
      <c r="E968" s="336"/>
    </row>
    <row r="969">
      <c r="B969" s="336"/>
      <c r="C969" s="336"/>
      <c r="D969" s="336"/>
      <c r="E969" s="336"/>
    </row>
    <row r="970">
      <c r="B970" s="336"/>
      <c r="C970" s="336"/>
      <c r="D970" s="336"/>
      <c r="E970" s="336"/>
    </row>
    <row r="971">
      <c r="B971" s="336"/>
      <c r="C971" s="336"/>
      <c r="D971" s="336"/>
      <c r="E971" s="336"/>
    </row>
    <row r="972">
      <c r="B972" s="336"/>
      <c r="C972" s="336"/>
      <c r="D972" s="336"/>
      <c r="E972" s="336"/>
    </row>
    <row r="973">
      <c r="B973" s="336"/>
      <c r="C973" s="336"/>
      <c r="D973" s="336"/>
      <c r="E973" s="336"/>
    </row>
    <row r="974">
      <c r="B974" s="336"/>
      <c r="C974" s="336"/>
      <c r="D974" s="336"/>
      <c r="E974" s="336"/>
    </row>
    <row r="975">
      <c r="B975" s="336"/>
      <c r="C975" s="336"/>
      <c r="D975" s="336"/>
      <c r="E975" s="336"/>
    </row>
    <row r="976">
      <c r="B976" s="336"/>
      <c r="C976" s="336"/>
      <c r="D976" s="336"/>
      <c r="E976" s="336"/>
    </row>
    <row r="977">
      <c r="B977" s="336"/>
      <c r="C977" s="336"/>
      <c r="D977" s="336"/>
      <c r="E977" s="336"/>
    </row>
    <row r="978">
      <c r="B978" s="336"/>
      <c r="C978" s="336"/>
      <c r="D978" s="336"/>
      <c r="E978" s="336"/>
    </row>
    <row r="979">
      <c r="B979" s="336"/>
      <c r="C979" s="336"/>
      <c r="D979" s="336"/>
      <c r="E979" s="336"/>
    </row>
    <row r="980">
      <c r="B980" s="336"/>
      <c r="C980" s="336"/>
      <c r="D980" s="336"/>
      <c r="E980" s="336"/>
    </row>
    <row r="981">
      <c r="B981" s="336"/>
      <c r="C981" s="336"/>
      <c r="D981" s="336"/>
      <c r="E981" s="336"/>
    </row>
    <row r="982">
      <c r="B982" s="336"/>
      <c r="C982" s="336"/>
      <c r="D982" s="336"/>
      <c r="E982" s="336"/>
    </row>
    <row r="983">
      <c r="B983" s="336"/>
      <c r="C983" s="336"/>
      <c r="D983" s="336"/>
      <c r="E983" s="336"/>
    </row>
    <row r="984">
      <c r="B984" s="336"/>
      <c r="C984" s="336"/>
      <c r="D984" s="336"/>
      <c r="E984" s="336"/>
    </row>
    <row r="985">
      <c r="B985" s="336"/>
      <c r="C985" s="336"/>
      <c r="D985" s="336"/>
      <c r="E985" s="336"/>
    </row>
    <row r="986">
      <c r="B986" s="336"/>
      <c r="C986" s="336"/>
      <c r="D986" s="336"/>
      <c r="E986" s="336"/>
    </row>
    <row r="987">
      <c r="B987" s="336"/>
      <c r="C987" s="336"/>
      <c r="D987" s="336"/>
      <c r="E987" s="336"/>
    </row>
    <row r="988">
      <c r="B988" s="336"/>
      <c r="C988" s="336"/>
      <c r="D988" s="336"/>
      <c r="E988" s="336"/>
    </row>
    <row r="989">
      <c r="B989" s="336"/>
      <c r="C989" s="336"/>
      <c r="D989" s="336"/>
      <c r="E989" s="336"/>
    </row>
    <row r="990">
      <c r="B990" s="336"/>
      <c r="C990" s="336"/>
      <c r="D990" s="336"/>
      <c r="E990" s="336"/>
    </row>
    <row r="991">
      <c r="B991" s="336"/>
      <c r="C991" s="336"/>
      <c r="D991" s="336"/>
      <c r="E991" s="336"/>
    </row>
    <row r="992">
      <c r="B992" s="336"/>
      <c r="C992" s="336"/>
      <c r="D992" s="336"/>
      <c r="E992" s="336"/>
    </row>
    <row r="993">
      <c r="B993" s="336"/>
      <c r="C993" s="336"/>
      <c r="D993" s="336"/>
      <c r="E993" s="336"/>
    </row>
    <row r="994">
      <c r="B994" s="336"/>
      <c r="C994" s="336"/>
      <c r="D994" s="336"/>
      <c r="E994" s="336"/>
    </row>
    <row r="995">
      <c r="B995" s="336"/>
      <c r="C995" s="336"/>
      <c r="D995" s="336"/>
      <c r="E995" s="336"/>
    </row>
    <row r="996">
      <c r="B996" s="336"/>
      <c r="C996" s="336"/>
      <c r="D996" s="336"/>
      <c r="E996" s="336"/>
    </row>
    <row r="997">
      <c r="B997" s="336"/>
      <c r="C997" s="336"/>
      <c r="D997" s="336"/>
      <c r="E997" s="336"/>
    </row>
    <row r="998">
      <c r="B998" s="336"/>
      <c r="C998" s="336"/>
      <c r="D998" s="336"/>
      <c r="E998" s="336"/>
    </row>
    <row r="999">
      <c r="B999" s="336"/>
      <c r="C999" s="336"/>
      <c r="D999" s="336"/>
      <c r="E999" s="336"/>
    </row>
    <row r="1000">
      <c r="B1000" s="336"/>
      <c r="C1000" s="336"/>
      <c r="D1000" s="336"/>
      <c r="E1000" s="336"/>
    </row>
    <row r="1001">
      <c r="B1001" s="336"/>
      <c r="C1001" s="336"/>
      <c r="D1001" s="336"/>
      <c r="E1001" s="336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4.25"/>
    <col customWidth="1" min="2" max="2" width="9.38"/>
    <col customWidth="1" min="3" max="3" width="11.13"/>
    <col customWidth="1" min="4" max="4" width="10.5"/>
    <col customWidth="1" min="5" max="5" width="11.13"/>
    <col customWidth="1" min="6" max="6" width="9.5"/>
    <col customWidth="1" min="7" max="7" width="11.13"/>
    <col customWidth="1" min="8" max="8" width="11.63"/>
    <col customWidth="1" min="9" max="9" width="5.63"/>
    <col customWidth="1" min="10" max="10" width="10.25"/>
    <col customWidth="1" min="11" max="11" width="12.13"/>
    <col customWidth="1" min="12" max="12" width="24.75"/>
  </cols>
  <sheetData>
    <row r="1">
      <c r="A1" s="337" t="s">
        <v>495</v>
      </c>
      <c r="B1" s="337" t="s">
        <v>182</v>
      </c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>
      <c r="A2" s="338">
        <v>44739.0</v>
      </c>
      <c r="B2" s="68" t="s">
        <v>52</v>
      </c>
      <c r="C2" s="68" t="s">
        <v>499</v>
      </c>
      <c r="D2" s="341" t="s">
        <v>507</v>
      </c>
      <c r="E2" s="338">
        <v>44740.0</v>
      </c>
      <c r="F2" s="339">
        <v>0.20833333333333334</v>
      </c>
      <c r="G2" s="339">
        <v>0.375</v>
      </c>
      <c r="H2" s="68">
        <v>4.0</v>
      </c>
      <c r="I2" s="68">
        <v>0.0</v>
      </c>
      <c r="J2" s="68">
        <v>3.0</v>
      </c>
      <c r="K2" s="68">
        <v>1.0</v>
      </c>
      <c r="L2" s="68" t="s">
        <v>60</v>
      </c>
    </row>
    <row r="3">
      <c r="A3" s="338">
        <v>44740.0</v>
      </c>
      <c r="B3" s="68" t="s">
        <v>52</v>
      </c>
      <c r="C3" s="68" t="s">
        <v>499</v>
      </c>
      <c r="D3" s="341" t="s">
        <v>509</v>
      </c>
      <c r="E3" s="338">
        <v>44741.0</v>
      </c>
      <c r="F3" s="339">
        <v>0.20833333333333334</v>
      </c>
      <c r="G3" s="339">
        <v>0.375</v>
      </c>
      <c r="H3" s="68">
        <v>4.0</v>
      </c>
      <c r="I3" s="68">
        <v>0.0</v>
      </c>
      <c r="J3" s="68">
        <v>3.0</v>
      </c>
      <c r="K3" s="68">
        <v>1.0</v>
      </c>
      <c r="L3" s="68" t="s">
        <v>60</v>
      </c>
    </row>
    <row r="4">
      <c r="A4" s="338">
        <v>44741.0</v>
      </c>
      <c r="B4" s="68" t="s">
        <v>52</v>
      </c>
      <c r="C4" s="68" t="s">
        <v>499</v>
      </c>
      <c r="D4" s="341" t="s">
        <v>510</v>
      </c>
      <c r="E4" s="338">
        <v>44742.0</v>
      </c>
      <c r="F4" s="339">
        <v>0.20833333333333334</v>
      </c>
      <c r="G4" s="339">
        <v>0.375</v>
      </c>
      <c r="H4" s="68">
        <v>4.0</v>
      </c>
      <c r="I4" s="68">
        <v>0.0</v>
      </c>
      <c r="J4" s="68">
        <v>3.0</v>
      </c>
      <c r="K4" s="68">
        <v>1.0</v>
      </c>
      <c r="L4" s="68" t="s">
        <v>60</v>
      </c>
    </row>
    <row r="5" hidden="1">
      <c r="A5" s="338">
        <v>44742.0</v>
      </c>
      <c r="B5" s="68" t="s">
        <v>45</v>
      </c>
      <c r="C5" s="68" t="s">
        <v>1</v>
      </c>
      <c r="D5" s="341" t="s">
        <v>510</v>
      </c>
      <c r="E5" s="338">
        <v>44742.0</v>
      </c>
      <c r="F5" s="339">
        <v>0.9583333333333334</v>
      </c>
      <c r="G5" s="339">
        <v>0.4583333333333333</v>
      </c>
      <c r="H5" s="68">
        <v>12.0</v>
      </c>
      <c r="I5" s="68">
        <v>0.0</v>
      </c>
      <c r="J5" s="68">
        <v>5.0</v>
      </c>
      <c r="K5" s="68">
        <v>7.0</v>
      </c>
    </row>
    <row r="6" hidden="1">
      <c r="A6" s="338">
        <v>44742.0</v>
      </c>
      <c r="B6" s="68" t="s">
        <v>123</v>
      </c>
      <c r="C6" s="68" t="s">
        <v>23</v>
      </c>
      <c r="D6" s="341" t="s">
        <v>512</v>
      </c>
      <c r="E6" s="338">
        <v>44743.0</v>
      </c>
      <c r="F6" s="339">
        <v>0.020833333333333332</v>
      </c>
      <c r="G6" s="339">
        <v>0.25</v>
      </c>
      <c r="H6" s="68">
        <v>5.5</v>
      </c>
      <c r="I6" s="68">
        <v>0.0</v>
      </c>
      <c r="J6" s="68">
        <v>0.0</v>
      </c>
      <c r="K6" s="68">
        <v>5.5</v>
      </c>
    </row>
    <row r="7" hidden="1">
      <c r="A7" s="338">
        <v>44742.0</v>
      </c>
      <c r="B7" s="68" t="s">
        <v>1112</v>
      </c>
      <c r="C7" s="68" t="s">
        <v>499</v>
      </c>
      <c r="D7" s="341" t="s">
        <v>512</v>
      </c>
      <c r="E7" s="338">
        <v>44743.0</v>
      </c>
      <c r="F7" s="339">
        <v>0.16666666666666666</v>
      </c>
      <c r="G7" s="339">
        <v>0.4583333333333333</v>
      </c>
      <c r="H7" s="68">
        <v>7.0</v>
      </c>
      <c r="I7" s="68">
        <v>0.0</v>
      </c>
      <c r="J7" s="68">
        <v>5.0</v>
      </c>
      <c r="K7" s="68">
        <v>2.0</v>
      </c>
    </row>
    <row r="8" hidden="1">
      <c r="A8" s="338">
        <v>44742.0</v>
      </c>
      <c r="B8" s="68" t="s">
        <v>502</v>
      </c>
      <c r="C8" s="68" t="s">
        <v>85</v>
      </c>
      <c r="D8" s="341" t="s">
        <v>512</v>
      </c>
      <c r="E8" s="338">
        <v>44743.0</v>
      </c>
      <c r="F8" s="339">
        <v>0.20833333333333334</v>
      </c>
      <c r="G8" s="339">
        <v>0.5208333333333334</v>
      </c>
      <c r="H8" s="68">
        <v>7.5</v>
      </c>
      <c r="I8" s="68">
        <v>0.0</v>
      </c>
      <c r="J8" s="68">
        <v>6.5</v>
      </c>
      <c r="K8" s="68">
        <v>1.0</v>
      </c>
    </row>
    <row r="9" hidden="1">
      <c r="A9" s="338">
        <v>44742.0</v>
      </c>
      <c r="B9" s="68" t="s">
        <v>403</v>
      </c>
      <c r="C9" s="68" t="s">
        <v>85</v>
      </c>
      <c r="D9" s="341" t="s">
        <v>512</v>
      </c>
      <c r="E9" s="338">
        <v>44743.0</v>
      </c>
      <c r="F9" s="339">
        <v>0.25</v>
      </c>
      <c r="G9" s="339">
        <v>0.5208333333333334</v>
      </c>
      <c r="H9" s="68">
        <v>7.5</v>
      </c>
      <c r="I9" s="68">
        <v>0.0</v>
      </c>
      <c r="J9" s="68">
        <v>6.5</v>
      </c>
      <c r="K9" s="68">
        <v>1.0</v>
      </c>
    </row>
    <row r="10" hidden="1">
      <c r="A10" s="338">
        <v>44742.0</v>
      </c>
      <c r="B10" s="68" t="s">
        <v>501</v>
      </c>
      <c r="C10" s="68" t="s">
        <v>23</v>
      </c>
      <c r="D10" s="341" t="s">
        <v>512</v>
      </c>
      <c r="E10" s="338">
        <v>44743.0</v>
      </c>
      <c r="F10" s="339">
        <v>0.25</v>
      </c>
      <c r="G10" s="339">
        <v>0.4583333333333333</v>
      </c>
      <c r="H10" s="68">
        <v>5.0</v>
      </c>
      <c r="I10" s="68">
        <v>0.0</v>
      </c>
      <c r="J10" s="68">
        <v>5.0</v>
      </c>
      <c r="K10" s="68">
        <v>0.0</v>
      </c>
    </row>
    <row r="11">
      <c r="A11" s="338">
        <v>44742.0</v>
      </c>
      <c r="B11" s="68" t="s">
        <v>52</v>
      </c>
      <c r="C11" s="68" t="s">
        <v>499</v>
      </c>
      <c r="D11" s="341" t="s">
        <v>512</v>
      </c>
      <c r="E11" s="338">
        <v>44743.0</v>
      </c>
      <c r="F11" s="339">
        <v>0.20833333333333334</v>
      </c>
      <c r="G11" s="339">
        <v>0.375</v>
      </c>
      <c r="H11" s="68">
        <v>4.0</v>
      </c>
      <c r="I11" s="68">
        <v>0.0</v>
      </c>
      <c r="J11" s="68">
        <v>3.0</v>
      </c>
      <c r="K11" s="68">
        <v>1.0</v>
      </c>
      <c r="L11" s="68" t="s">
        <v>60</v>
      </c>
    </row>
    <row r="12" hidden="1">
      <c r="A12" s="338">
        <v>44743.0</v>
      </c>
      <c r="B12" s="68" t="s">
        <v>508</v>
      </c>
      <c r="C12" s="68" t="s">
        <v>85</v>
      </c>
      <c r="D12" s="341" t="s">
        <v>512</v>
      </c>
      <c r="E12" s="338">
        <v>44743.0</v>
      </c>
      <c r="F12" s="339">
        <v>0.9166666666666666</v>
      </c>
      <c r="G12" s="339">
        <v>0.20833333333333334</v>
      </c>
      <c r="H12" s="68">
        <v>7.0</v>
      </c>
      <c r="I12" s="68">
        <v>0.0</v>
      </c>
      <c r="J12" s="68">
        <v>0.0</v>
      </c>
      <c r="K12" s="68">
        <v>7.0</v>
      </c>
    </row>
    <row r="13" hidden="1">
      <c r="A13" s="338">
        <v>44743.0</v>
      </c>
      <c r="B13" s="68" t="s">
        <v>18</v>
      </c>
      <c r="C13" s="68" t="s">
        <v>1</v>
      </c>
      <c r="D13" s="341" t="s">
        <v>512</v>
      </c>
      <c r="E13" s="338">
        <v>44743.0</v>
      </c>
      <c r="F13" s="339">
        <v>0.9583333333333334</v>
      </c>
      <c r="G13" s="339">
        <v>0.25</v>
      </c>
      <c r="H13" s="68">
        <v>7.0</v>
      </c>
      <c r="I13" s="68">
        <v>0.0</v>
      </c>
      <c r="J13" s="68">
        <v>0.0</v>
      </c>
      <c r="K13" s="68">
        <v>7.0</v>
      </c>
    </row>
    <row r="14" hidden="1">
      <c r="A14" s="338">
        <v>44743.0</v>
      </c>
      <c r="B14" s="68" t="s">
        <v>1112</v>
      </c>
      <c r="C14" s="68" t="s">
        <v>499</v>
      </c>
      <c r="D14" s="341" t="s">
        <v>513</v>
      </c>
      <c r="E14" s="338">
        <v>44743.0</v>
      </c>
      <c r="F14" s="339">
        <v>0.9583333333333334</v>
      </c>
      <c r="G14" s="339">
        <v>0.2916666666666667</v>
      </c>
      <c r="H14" s="68">
        <v>8.0</v>
      </c>
      <c r="I14" s="68">
        <v>0.0</v>
      </c>
      <c r="J14" s="68">
        <v>1.0</v>
      </c>
      <c r="K14" s="68">
        <v>7.0</v>
      </c>
    </row>
    <row r="15" hidden="1">
      <c r="A15" s="338">
        <v>44743.0</v>
      </c>
      <c r="B15" s="68" t="s">
        <v>123</v>
      </c>
      <c r="C15" s="68" t="s">
        <v>23</v>
      </c>
      <c r="D15" s="341" t="s">
        <v>513</v>
      </c>
      <c r="E15" s="338">
        <v>44744.0</v>
      </c>
      <c r="F15" s="339">
        <v>0.020833333333333332</v>
      </c>
      <c r="G15" s="339">
        <v>0.25</v>
      </c>
      <c r="H15" s="68">
        <v>5.5</v>
      </c>
      <c r="I15" s="68">
        <v>0.0</v>
      </c>
      <c r="J15" s="68">
        <v>0.0</v>
      </c>
      <c r="K15" s="68">
        <v>5.5</v>
      </c>
    </row>
    <row r="16" hidden="1">
      <c r="A16" s="338">
        <v>44743.0</v>
      </c>
      <c r="B16" s="68" t="s">
        <v>502</v>
      </c>
      <c r="C16" s="68" t="s">
        <v>85</v>
      </c>
      <c r="D16" s="341" t="s">
        <v>513</v>
      </c>
      <c r="E16" s="338">
        <v>44744.0</v>
      </c>
      <c r="F16" s="339">
        <v>0.20833333333333334</v>
      </c>
      <c r="G16" s="339">
        <v>0.5416666666666666</v>
      </c>
      <c r="H16" s="68">
        <v>8.0</v>
      </c>
      <c r="I16" s="68">
        <v>0.0</v>
      </c>
      <c r="J16" s="68">
        <v>7.0</v>
      </c>
      <c r="K16" s="68">
        <v>1.0</v>
      </c>
    </row>
    <row r="17" hidden="1">
      <c r="A17" s="338">
        <v>44743.0</v>
      </c>
      <c r="B17" s="68" t="s">
        <v>403</v>
      </c>
      <c r="C17" s="68" t="s">
        <v>85</v>
      </c>
      <c r="D17" s="341" t="s">
        <v>513</v>
      </c>
      <c r="E17" s="338">
        <v>44744.0</v>
      </c>
      <c r="F17" s="339">
        <v>0.25</v>
      </c>
      <c r="G17" s="339">
        <v>0.5833333333333334</v>
      </c>
      <c r="H17" s="68">
        <v>8.0</v>
      </c>
      <c r="I17" s="68">
        <v>0.0</v>
      </c>
      <c r="J17" s="68">
        <v>8.0</v>
      </c>
      <c r="K17" s="68">
        <v>0.0</v>
      </c>
    </row>
    <row r="18" hidden="1">
      <c r="A18" s="338">
        <v>44743.0</v>
      </c>
      <c r="B18" s="68" t="s">
        <v>1112</v>
      </c>
      <c r="C18" s="68" t="s">
        <v>23</v>
      </c>
      <c r="D18" s="341" t="s">
        <v>513</v>
      </c>
      <c r="E18" s="338">
        <v>44744.0</v>
      </c>
      <c r="F18" s="339">
        <v>0.2916666666666667</v>
      </c>
      <c r="G18" s="339">
        <v>0.4583333333333333</v>
      </c>
      <c r="H18" s="68">
        <v>4.0</v>
      </c>
      <c r="I18" s="68">
        <v>0.0</v>
      </c>
      <c r="J18" s="68">
        <v>4.0</v>
      </c>
      <c r="K18" s="68">
        <v>0.0</v>
      </c>
      <c r="L18" s="68" t="s">
        <v>6</v>
      </c>
    </row>
    <row r="19" hidden="1">
      <c r="A19" s="338">
        <v>44743.0</v>
      </c>
      <c r="B19" s="68" t="s">
        <v>501</v>
      </c>
      <c r="C19" s="68" t="s">
        <v>23</v>
      </c>
      <c r="D19" s="341" t="s">
        <v>513</v>
      </c>
      <c r="E19" s="338">
        <v>44744.0</v>
      </c>
      <c r="F19" s="68">
        <v>0.0</v>
      </c>
      <c r="G19" s="68">
        <v>0.0</v>
      </c>
      <c r="H19" s="68">
        <v>0.0</v>
      </c>
      <c r="I19" s="68">
        <v>0.0</v>
      </c>
      <c r="J19" s="68">
        <v>0.0</v>
      </c>
      <c r="K19" s="68">
        <v>0.0</v>
      </c>
    </row>
    <row r="20" hidden="1">
      <c r="A20" s="338">
        <v>44743.0</v>
      </c>
      <c r="B20" s="68" t="s">
        <v>45</v>
      </c>
      <c r="C20" s="68" t="s">
        <v>1</v>
      </c>
      <c r="D20" s="341" t="s">
        <v>513</v>
      </c>
      <c r="E20" s="338">
        <v>44744.0</v>
      </c>
      <c r="F20" s="339">
        <v>0.25</v>
      </c>
      <c r="G20" s="339">
        <v>0.5625</v>
      </c>
      <c r="H20" s="68">
        <v>7.5</v>
      </c>
      <c r="I20" s="68">
        <v>0.0</v>
      </c>
      <c r="J20" s="68">
        <v>6.5</v>
      </c>
      <c r="K20" s="68">
        <v>1.0</v>
      </c>
    </row>
    <row r="21">
      <c r="A21" s="338">
        <v>44743.0</v>
      </c>
      <c r="B21" s="68" t="s">
        <v>52</v>
      </c>
      <c r="C21" s="68" t="s">
        <v>499</v>
      </c>
      <c r="D21" s="341" t="s">
        <v>513</v>
      </c>
      <c r="E21" s="338">
        <v>44744.0</v>
      </c>
      <c r="F21" s="339">
        <v>0.20833333333333334</v>
      </c>
      <c r="G21" s="339">
        <v>0.375</v>
      </c>
      <c r="H21" s="68">
        <v>4.0</v>
      </c>
      <c r="I21" s="68">
        <v>0.0</v>
      </c>
      <c r="J21" s="68">
        <v>3.0</v>
      </c>
      <c r="K21" s="68">
        <v>1.0</v>
      </c>
    </row>
    <row r="22" hidden="1">
      <c r="A22" s="338">
        <v>44744.0</v>
      </c>
      <c r="B22" s="68" t="s">
        <v>508</v>
      </c>
      <c r="C22" s="68" t="s">
        <v>85</v>
      </c>
      <c r="D22" s="341" t="s">
        <v>513</v>
      </c>
      <c r="E22" s="338">
        <v>44744.0</v>
      </c>
      <c r="F22" s="339">
        <v>0.9166666666666666</v>
      </c>
      <c r="G22" s="339">
        <v>0.25</v>
      </c>
      <c r="H22" s="68">
        <v>8.0</v>
      </c>
      <c r="I22" s="68">
        <v>0.0</v>
      </c>
      <c r="J22" s="68">
        <v>0.0</v>
      </c>
      <c r="K22" s="68">
        <v>8.0</v>
      </c>
    </row>
    <row r="23" hidden="1">
      <c r="A23" s="338">
        <v>44744.0</v>
      </c>
      <c r="B23" s="68" t="s">
        <v>18</v>
      </c>
      <c r="C23" s="68" t="s">
        <v>1</v>
      </c>
      <c r="D23" s="341" t="s">
        <v>513</v>
      </c>
      <c r="E23" s="338">
        <v>44744.0</v>
      </c>
      <c r="F23" s="339">
        <v>0.9583333333333334</v>
      </c>
      <c r="G23" s="339">
        <v>0.25</v>
      </c>
      <c r="H23" s="68">
        <v>7.0</v>
      </c>
      <c r="I23" s="68">
        <v>0.0</v>
      </c>
      <c r="J23" s="68">
        <v>0.0</v>
      </c>
      <c r="K23" s="68">
        <v>7.0</v>
      </c>
    </row>
    <row r="24">
      <c r="A24" s="338">
        <v>44744.0</v>
      </c>
      <c r="B24" s="68" t="s">
        <v>52</v>
      </c>
      <c r="C24" s="68" t="s">
        <v>499</v>
      </c>
      <c r="D24" s="341" t="s">
        <v>513</v>
      </c>
      <c r="E24" s="338">
        <v>44744.0</v>
      </c>
      <c r="F24" s="339">
        <v>0.9583333333333334</v>
      </c>
      <c r="G24" s="339">
        <v>0.20833333333333334</v>
      </c>
      <c r="H24" s="68">
        <v>6.0</v>
      </c>
      <c r="I24" s="68">
        <v>0.0</v>
      </c>
      <c r="J24" s="68">
        <v>0.0</v>
      </c>
      <c r="K24" s="68">
        <v>6.0</v>
      </c>
    </row>
    <row r="25" hidden="1">
      <c r="A25" s="338">
        <v>44744.0</v>
      </c>
      <c r="B25" s="68" t="s">
        <v>123</v>
      </c>
      <c r="C25" s="68" t="s">
        <v>23</v>
      </c>
      <c r="D25" s="341" t="s">
        <v>498</v>
      </c>
      <c r="E25" s="338">
        <v>44745.0</v>
      </c>
      <c r="F25" s="339">
        <v>0.020833333333333332</v>
      </c>
      <c r="G25" s="339">
        <v>0.25</v>
      </c>
      <c r="H25" s="68">
        <v>5.5</v>
      </c>
      <c r="I25" s="68">
        <v>0.0</v>
      </c>
      <c r="J25" s="68">
        <v>0.0</v>
      </c>
      <c r="K25" s="68">
        <v>5.5</v>
      </c>
    </row>
    <row r="26" hidden="1">
      <c r="A26" s="338">
        <v>44744.0</v>
      </c>
      <c r="B26" s="68" t="s">
        <v>1112</v>
      </c>
      <c r="C26" s="68" t="s">
        <v>499</v>
      </c>
      <c r="D26" s="341" t="s">
        <v>498</v>
      </c>
      <c r="E26" s="338">
        <v>44745.0</v>
      </c>
      <c r="F26" s="339">
        <v>0.20833333333333334</v>
      </c>
      <c r="G26" s="339">
        <v>0.375</v>
      </c>
      <c r="H26" s="68">
        <v>4.0</v>
      </c>
      <c r="I26" s="68">
        <v>0.0</v>
      </c>
      <c r="J26" s="68">
        <v>3.0</v>
      </c>
      <c r="K26" s="68">
        <v>1.0</v>
      </c>
    </row>
    <row r="27" hidden="1">
      <c r="A27" s="338">
        <v>44744.0</v>
      </c>
      <c r="B27" s="68" t="s">
        <v>502</v>
      </c>
      <c r="C27" s="68" t="s">
        <v>85</v>
      </c>
      <c r="D27" s="341" t="s">
        <v>498</v>
      </c>
      <c r="E27" s="338">
        <v>44745.0</v>
      </c>
      <c r="F27" s="339">
        <v>0.20833333333333334</v>
      </c>
      <c r="G27" s="339">
        <v>0.041666666666666664</v>
      </c>
      <c r="H27" s="68">
        <v>8.0</v>
      </c>
      <c r="I27" s="68">
        <v>0.0</v>
      </c>
      <c r="J27" s="68">
        <v>7.0</v>
      </c>
      <c r="K27" s="68">
        <v>1.0</v>
      </c>
    </row>
    <row r="28" hidden="1">
      <c r="A28" s="338">
        <v>44744.0</v>
      </c>
      <c r="B28" s="68" t="s">
        <v>501</v>
      </c>
      <c r="C28" s="68" t="s">
        <v>499</v>
      </c>
      <c r="D28" s="341" t="s">
        <v>498</v>
      </c>
      <c r="E28" s="338">
        <v>44745.0</v>
      </c>
      <c r="F28" s="339">
        <v>0.25</v>
      </c>
      <c r="G28" s="339">
        <v>0.4583333333333333</v>
      </c>
      <c r="H28" s="68">
        <v>5.0</v>
      </c>
      <c r="I28" s="68">
        <v>0.0</v>
      </c>
      <c r="J28" s="68">
        <v>5.0</v>
      </c>
      <c r="K28" s="68">
        <v>0.0</v>
      </c>
    </row>
    <row r="29" hidden="1">
      <c r="A29" s="338">
        <v>44744.0</v>
      </c>
      <c r="B29" s="68" t="s">
        <v>45</v>
      </c>
      <c r="C29" s="68" t="s">
        <v>1</v>
      </c>
      <c r="D29" s="341" t="s">
        <v>498</v>
      </c>
      <c r="E29" s="338">
        <v>44745.0</v>
      </c>
      <c r="F29" s="339">
        <v>0.25</v>
      </c>
      <c r="G29" s="339">
        <v>0.4375</v>
      </c>
      <c r="H29" s="68">
        <v>4.5</v>
      </c>
      <c r="I29" s="68">
        <v>0.0</v>
      </c>
      <c r="J29" s="68">
        <v>4.5</v>
      </c>
      <c r="K29" s="68">
        <v>0.0</v>
      </c>
    </row>
    <row r="30" hidden="1">
      <c r="A30" s="338">
        <v>44744.0</v>
      </c>
      <c r="B30" s="68" t="s">
        <v>18</v>
      </c>
      <c r="C30" s="68" t="s">
        <v>1</v>
      </c>
      <c r="D30" s="341" t="s">
        <v>498</v>
      </c>
      <c r="E30" s="338">
        <v>44745.0</v>
      </c>
      <c r="F30" s="339">
        <v>0.4375</v>
      </c>
      <c r="G30" s="339">
        <v>0.5625</v>
      </c>
      <c r="H30" s="68">
        <v>3.0</v>
      </c>
      <c r="I30" s="68">
        <v>0.0</v>
      </c>
      <c r="J30" s="68">
        <v>3.0</v>
      </c>
      <c r="K30" s="68">
        <v>0.0</v>
      </c>
      <c r="L30" s="68" t="s">
        <v>1407</v>
      </c>
    </row>
    <row r="31" hidden="1">
      <c r="A31" s="338">
        <v>44744.0</v>
      </c>
      <c r="B31" s="68" t="s">
        <v>403</v>
      </c>
      <c r="C31" s="68" t="s">
        <v>85</v>
      </c>
      <c r="D31" s="341" t="s">
        <v>498</v>
      </c>
      <c r="E31" s="338">
        <v>44745.0</v>
      </c>
      <c r="F31" s="339">
        <v>0.25</v>
      </c>
      <c r="G31" s="339">
        <v>0.08333333333333333</v>
      </c>
      <c r="H31" s="68">
        <v>8.0</v>
      </c>
      <c r="I31" s="68">
        <v>0.0</v>
      </c>
      <c r="J31" s="68">
        <v>8.0</v>
      </c>
      <c r="K31" s="68">
        <v>0.0</v>
      </c>
    </row>
    <row r="32" hidden="1">
      <c r="A32" s="338">
        <v>44745.0</v>
      </c>
      <c r="B32" s="68" t="s">
        <v>508</v>
      </c>
      <c r="C32" s="68" t="s">
        <v>85</v>
      </c>
      <c r="D32" s="341" t="s">
        <v>498</v>
      </c>
      <c r="E32" s="338">
        <v>44745.0</v>
      </c>
      <c r="F32" s="339">
        <v>0.9375</v>
      </c>
      <c r="G32" s="339">
        <v>0.20833333333333334</v>
      </c>
      <c r="H32" s="68">
        <v>6.5</v>
      </c>
      <c r="I32" s="68">
        <v>0.0</v>
      </c>
      <c r="J32" s="68">
        <v>0.0</v>
      </c>
      <c r="K32" s="68">
        <v>6.5</v>
      </c>
    </row>
    <row r="33" hidden="1">
      <c r="A33" s="338">
        <v>44745.0</v>
      </c>
      <c r="B33" s="68" t="s">
        <v>18</v>
      </c>
      <c r="C33" s="68" t="s">
        <v>1</v>
      </c>
      <c r="D33" s="341" t="s">
        <v>498</v>
      </c>
      <c r="E33" s="338">
        <v>44745.0</v>
      </c>
      <c r="F33" s="68">
        <v>0.0</v>
      </c>
      <c r="G33" s="68">
        <v>0.0</v>
      </c>
      <c r="H33" s="68">
        <v>0.0</v>
      </c>
      <c r="I33" s="68">
        <v>0.0</v>
      </c>
      <c r="J33" s="68">
        <v>0.0</v>
      </c>
      <c r="K33" s="68">
        <v>0.0</v>
      </c>
      <c r="L33" s="68" t="s">
        <v>25</v>
      </c>
    </row>
    <row r="34">
      <c r="A34" s="338">
        <v>44745.0</v>
      </c>
      <c r="B34" s="68" t="s">
        <v>52</v>
      </c>
      <c r="C34" s="68" t="s">
        <v>499</v>
      </c>
      <c r="D34" s="341" t="s">
        <v>500</v>
      </c>
      <c r="E34" s="338">
        <v>44746.0</v>
      </c>
      <c r="F34" s="339">
        <v>0.08333333333333333</v>
      </c>
      <c r="G34" s="339">
        <v>0.4583333333333333</v>
      </c>
      <c r="H34" s="68">
        <v>9.0</v>
      </c>
      <c r="I34" s="68">
        <v>1.0</v>
      </c>
      <c r="J34" s="68">
        <v>4.0</v>
      </c>
      <c r="K34" s="68">
        <v>5.0</v>
      </c>
    </row>
    <row r="35" hidden="1">
      <c r="A35" s="338">
        <v>44745.0</v>
      </c>
      <c r="B35" s="68" t="s">
        <v>123</v>
      </c>
      <c r="C35" s="68" t="s">
        <v>23</v>
      </c>
      <c r="D35" s="341" t="s">
        <v>500</v>
      </c>
      <c r="E35" s="338">
        <v>44746.0</v>
      </c>
      <c r="F35" s="339">
        <v>0.020833333333333332</v>
      </c>
      <c r="G35" s="339">
        <v>0.25</v>
      </c>
      <c r="H35" s="68">
        <v>5.5</v>
      </c>
      <c r="I35" s="68">
        <v>0.0</v>
      </c>
      <c r="J35" s="68">
        <v>0.0</v>
      </c>
      <c r="K35" s="68">
        <v>5.5</v>
      </c>
    </row>
    <row r="36" hidden="1">
      <c r="A36" s="338">
        <v>44745.0</v>
      </c>
      <c r="B36" s="68" t="s">
        <v>1112</v>
      </c>
      <c r="C36" s="68" t="s">
        <v>499</v>
      </c>
      <c r="D36" s="341" t="s">
        <v>500</v>
      </c>
      <c r="E36" s="338">
        <v>44746.0</v>
      </c>
      <c r="F36" s="68">
        <v>0.0</v>
      </c>
      <c r="G36" s="68">
        <v>0.0</v>
      </c>
      <c r="H36" s="68">
        <v>0.0</v>
      </c>
      <c r="I36" s="68">
        <v>0.0</v>
      </c>
      <c r="J36" s="68">
        <v>0.0</v>
      </c>
      <c r="K36" s="68">
        <v>0.0</v>
      </c>
      <c r="L36" s="68" t="s">
        <v>25</v>
      </c>
    </row>
    <row r="37" hidden="1">
      <c r="A37" s="338">
        <v>44745.0</v>
      </c>
      <c r="B37" s="68" t="s">
        <v>502</v>
      </c>
      <c r="C37" s="68" t="s">
        <v>85</v>
      </c>
      <c r="D37" s="341" t="s">
        <v>500</v>
      </c>
      <c r="E37" s="338">
        <v>44746.0</v>
      </c>
      <c r="F37" s="68">
        <v>0.0</v>
      </c>
      <c r="G37" s="68">
        <v>0.0</v>
      </c>
      <c r="H37" s="68">
        <v>0.0</v>
      </c>
      <c r="I37" s="68">
        <v>0.0</v>
      </c>
      <c r="J37" s="68">
        <v>0.0</v>
      </c>
      <c r="K37" s="68">
        <v>0.0</v>
      </c>
      <c r="L37" s="68" t="s">
        <v>1408</v>
      </c>
    </row>
    <row r="38" hidden="1">
      <c r="A38" s="338">
        <v>44745.0</v>
      </c>
      <c r="B38" s="68" t="s">
        <v>501</v>
      </c>
      <c r="C38" s="68" t="s">
        <v>499</v>
      </c>
      <c r="D38" s="341" t="s">
        <v>500</v>
      </c>
      <c r="E38" s="338">
        <v>44746.0</v>
      </c>
      <c r="F38" s="339">
        <v>0.25</v>
      </c>
      <c r="G38" s="339">
        <v>0.4583333333333333</v>
      </c>
      <c r="H38" s="68">
        <v>5.0</v>
      </c>
      <c r="I38" s="68">
        <v>0.0</v>
      </c>
      <c r="J38" s="68">
        <v>5.0</v>
      </c>
      <c r="K38" s="68">
        <v>0.0</v>
      </c>
    </row>
    <row r="39" hidden="1">
      <c r="A39" s="338">
        <v>44745.0</v>
      </c>
      <c r="B39" s="68" t="s">
        <v>45</v>
      </c>
      <c r="C39" s="68" t="s">
        <v>1</v>
      </c>
      <c r="D39" s="341" t="s">
        <v>500</v>
      </c>
      <c r="E39" s="338">
        <v>44746.0</v>
      </c>
      <c r="F39" s="68">
        <v>0.0</v>
      </c>
      <c r="G39" s="68">
        <v>0.0</v>
      </c>
      <c r="H39" s="68">
        <v>0.0</v>
      </c>
      <c r="I39" s="68">
        <v>0.0</v>
      </c>
      <c r="J39" s="68">
        <v>0.0</v>
      </c>
      <c r="K39" s="68">
        <v>0.0</v>
      </c>
      <c r="L39" s="68" t="s">
        <v>25</v>
      </c>
    </row>
    <row r="40" hidden="1">
      <c r="A40" s="338">
        <v>44745.0</v>
      </c>
      <c r="B40" s="68" t="s">
        <v>403</v>
      </c>
      <c r="C40" s="68" t="s">
        <v>85</v>
      </c>
      <c r="D40" s="341" t="s">
        <v>500</v>
      </c>
      <c r="E40" s="338">
        <v>44746.0</v>
      </c>
      <c r="F40" s="339">
        <v>0.20833333333333334</v>
      </c>
      <c r="G40" s="339">
        <v>0.0</v>
      </c>
      <c r="H40" s="68">
        <v>7.0</v>
      </c>
      <c r="I40" s="68">
        <v>0.0</v>
      </c>
      <c r="J40" s="68">
        <v>6.0</v>
      </c>
      <c r="K40" s="68">
        <v>1.0</v>
      </c>
    </row>
    <row r="41" hidden="1">
      <c r="A41" s="338">
        <v>44746.0</v>
      </c>
      <c r="B41" s="68" t="s">
        <v>502</v>
      </c>
      <c r="C41" s="68" t="s">
        <v>85</v>
      </c>
      <c r="D41" s="341" t="s">
        <v>500</v>
      </c>
      <c r="E41" s="338">
        <v>44746.0</v>
      </c>
      <c r="F41" s="339">
        <v>0.9166666666666666</v>
      </c>
      <c r="G41" s="339">
        <v>0.20833333333333334</v>
      </c>
      <c r="H41" s="68">
        <v>7.0</v>
      </c>
      <c r="I41" s="68">
        <v>0.0</v>
      </c>
      <c r="J41" s="68">
        <v>0.0</v>
      </c>
      <c r="K41" s="68">
        <v>7.0</v>
      </c>
      <c r="L41" s="855" t="s">
        <v>1409</v>
      </c>
    </row>
    <row r="42" hidden="1">
      <c r="A42" s="338">
        <v>44746.0</v>
      </c>
      <c r="B42" s="68" t="s">
        <v>45</v>
      </c>
      <c r="C42" s="68" t="s">
        <v>1</v>
      </c>
      <c r="D42" s="341" t="s">
        <v>500</v>
      </c>
      <c r="E42" s="338">
        <v>44746.0</v>
      </c>
      <c r="F42" s="339">
        <v>0.9583333333333334</v>
      </c>
      <c r="G42" s="339">
        <v>0.20833333333333334</v>
      </c>
      <c r="H42" s="68">
        <v>6.0</v>
      </c>
      <c r="I42" s="68">
        <v>0.0</v>
      </c>
      <c r="J42" s="68">
        <v>0.0</v>
      </c>
      <c r="K42" s="68">
        <v>6.0</v>
      </c>
      <c r="L42" s="855" t="s">
        <v>1409</v>
      </c>
    </row>
    <row r="43" hidden="1">
      <c r="A43" s="338">
        <v>44746.0</v>
      </c>
      <c r="B43" s="68" t="s">
        <v>123</v>
      </c>
      <c r="C43" s="68" t="s">
        <v>23</v>
      </c>
      <c r="D43" s="341" t="s">
        <v>507</v>
      </c>
      <c r="E43" s="338">
        <v>44747.0</v>
      </c>
      <c r="F43" s="339">
        <v>0.020833333333333332</v>
      </c>
      <c r="G43" s="339">
        <v>0.25</v>
      </c>
      <c r="H43" s="68">
        <v>5.5</v>
      </c>
      <c r="I43" s="68">
        <v>0.0</v>
      </c>
      <c r="J43" s="68">
        <v>0.0</v>
      </c>
      <c r="K43" s="68">
        <v>5.5</v>
      </c>
      <c r="L43" s="855" t="s">
        <v>1409</v>
      </c>
    </row>
    <row r="44">
      <c r="A44" s="338">
        <v>44746.0</v>
      </c>
      <c r="B44" s="68" t="s">
        <v>52</v>
      </c>
      <c r="C44" s="68" t="s">
        <v>499</v>
      </c>
      <c r="D44" s="341" t="s">
        <v>507</v>
      </c>
      <c r="E44" s="338">
        <v>44747.0</v>
      </c>
      <c r="F44" s="68">
        <v>0.0</v>
      </c>
      <c r="G44" s="68">
        <v>0.0</v>
      </c>
      <c r="H44" s="68">
        <v>0.0</v>
      </c>
      <c r="I44" s="68">
        <v>0.0</v>
      </c>
      <c r="J44" s="68">
        <v>0.0</v>
      </c>
      <c r="K44" s="68">
        <v>0.0</v>
      </c>
      <c r="L44" s="855" t="s">
        <v>25</v>
      </c>
    </row>
    <row r="45" hidden="1">
      <c r="A45" s="338">
        <v>44746.0</v>
      </c>
      <c r="B45" s="68" t="s">
        <v>18</v>
      </c>
      <c r="C45" s="68" t="s">
        <v>1</v>
      </c>
      <c r="D45" s="341" t="s">
        <v>507</v>
      </c>
      <c r="E45" s="338">
        <v>44747.0</v>
      </c>
      <c r="F45" s="339">
        <v>0.20833333333333334</v>
      </c>
      <c r="G45" s="339">
        <v>0.4583333333333333</v>
      </c>
      <c r="H45" s="68">
        <v>6.0</v>
      </c>
      <c r="I45" s="68">
        <v>0.0</v>
      </c>
      <c r="J45" s="68">
        <v>5.0</v>
      </c>
      <c r="K45" s="68">
        <v>1.0</v>
      </c>
      <c r="L45" s="855" t="s">
        <v>1409</v>
      </c>
    </row>
    <row r="46" hidden="1">
      <c r="A46" s="338">
        <v>44746.0</v>
      </c>
      <c r="B46" s="68" t="s">
        <v>508</v>
      </c>
      <c r="C46" s="68" t="s">
        <v>85</v>
      </c>
      <c r="D46" s="341" t="s">
        <v>507</v>
      </c>
      <c r="E46" s="338">
        <v>44747.0</v>
      </c>
      <c r="F46" s="339">
        <v>0.20833333333333334</v>
      </c>
      <c r="G46" s="339">
        <v>0.5416666666666666</v>
      </c>
      <c r="H46" s="68">
        <v>8.0</v>
      </c>
      <c r="I46" s="68">
        <v>0.0</v>
      </c>
      <c r="J46" s="68">
        <v>7.0</v>
      </c>
      <c r="K46" s="68">
        <v>1.0</v>
      </c>
      <c r="L46" s="855" t="s">
        <v>1409</v>
      </c>
    </row>
    <row r="47" hidden="1">
      <c r="A47" s="338">
        <v>44746.0</v>
      </c>
      <c r="B47" s="68" t="s">
        <v>501</v>
      </c>
      <c r="C47" s="68" t="s">
        <v>23</v>
      </c>
      <c r="D47" s="341" t="s">
        <v>507</v>
      </c>
      <c r="E47" s="338">
        <v>44747.0</v>
      </c>
      <c r="F47" s="339">
        <v>0.25</v>
      </c>
      <c r="G47" s="339">
        <v>0.4583333333333333</v>
      </c>
      <c r="H47" s="68">
        <v>5.0</v>
      </c>
      <c r="I47" s="68">
        <v>0.0</v>
      </c>
      <c r="J47" s="68">
        <v>5.0</v>
      </c>
      <c r="K47" s="68">
        <v>0.0</v>
      </c>
      <c r="L47" s="855" t="s">
        <v>1409</v>
      </c>
    </row>
    <row r="48" hidden="1">
      <c r="A48" s="338">
        <v>44746.0</v>
      </c>
      <c r="B48" s="68" t="s">
        <v>1112</v>
      </c>
      <c r="C48" s="68" t="s">
        <v>499</v>
      </c>
      <c r="D48" s="341" t="s">
        <v>507</v>
      </c>
      <c r="E48" s="338">
        <v>44747.0</v>
      </c>
      <c r="F48" s="339">
        <v>0.08333333333333333</v>
      </c>
      <c r="G48" s="339">
        <v>0.4583333333333333</v>
      </c>
      <c r="H48" s="68">
        <v>9.0</v>
      </c>
      <c r="I48" s="68">
        <v>1.0</v>
      </c>
      <c r="J48" s="68">
        <v>4.0</v>
      </c>
      <c r="K48" s="68">
        <v>5.0</v>
      </c>
      <c r="L48" s="855" t="s">
        <v>1409</v>
      </c>
    </row>
    <row r="49" hidden="1">
      <c r="A49" s="338">
        <v>44746.0</v>
      </c>
      <c r="B49" s="68" t="s">
        <v>403</v>
      </c>
      <c r="C49" s="68" t="s">
        <v>85</v>
      </c>
      <c r="D49" s="341" t="s">
        <v>507</v>
      </c>
      <c r="E49" s="338">
        <v>44747.0</v>
      </c>
      <c r="F49" s="68">
        <v>0.0</v>
      </c>
      <c r="G49" s="68">
        <v>0.0</v>
      </c>
      <c r="H49" s="68">
        <v>0.0</v>
      </c>
      <c r="I49" s="68">
        <v>0.0</v>
      </c>
      <c r="J49" s="68">
        <v>0.0</v>
      </c>
      <c r="K49" s="68">
        <v>0.0</v>
      </c>
      <c r="L49" s="68" t="s">
        <v>25</v>
      </c>
    </row>
    <row r="50" hidden="1">
      <c r="A50" s="338">
        <v>44747.0</v>
      </c>
      <c r="B50" s="68" t="s">
        <v>502</v>
      </c>
      <c r="C50" s="68" t="s">
        <v>85</v>
      </c>
      <c r="D50" s="341" t="s">
        <v>507</v>
      </c>
      <c r="E50" s="338">
        <v>44747.0</v>
      </c>
      <c r="F50" s="339">
        <v>0.9166666666666666</v>
      </c>
      <c r="G50" s="339">
        <v>0.20833333333333334</v>
      </c>
      <c r="H50" s="68">
        <v>7.0</v>
      </c>
      <c r="I50" s="68">
        <v>0.0</v>
      </c>
      <c r="J50" s="68">
        <v>0.0</v>
      </c>
      <c r="K50" s="68">
        <v>7.0</v>
      </c>
    </row>
    <row r="51" hidden="1">
      <c r="A51" s="338">
        <v>44747.0</v>
      </c>
      <c r="B51" s="68" t="s">
        <v>45</v>
      </c>
      <c r="C51" s="68" t="s">
        <v>1</v>
      </c>
      <c r="D51" s="341" t="s">
        <v>507</v>
      </c>
      <c r="E51" s="338">
        <v>44747.0</v>
      </c>
      <c r="F51" s="339">
        <v>0.9583333333333334</v>
      </c>
      <c r="G51" s="339">
        <v>0.2916666666666667</v>
      </c>
      <c r="H51" s="68">
        <v>8.0</v>
      </c>
      <c r="I51" s="68">
        <v>0.0</v>
      </c>
      <c r="J51" s="68">
        <v>1.0</v>
      </c>
      <c r="K51" s="68">
        <v>7.0</v>
      </c>
    </row>
    <row r="52" hidden="1">
      <c r="A52" s="338">
        <v>44747.0</v>
      </c>
      <c r="B52" s="68" t="s">
        <v>1112</v>
      </c>
      <c r="C52" s="68" t="s">
        <v>23</v>
      </c>
      <c r="D52" s="341" t="s">
        <v>509</v>
      </c>
      <c r="E52" s="338">
        <v>44748.0</v>
      </c>
      <c r="F52" s="339">
        <v>0.020833333333333332</v>
      </c>
      <c r="G52" s="339">
        <v>0.25</v>
      </c>
      <c r="H52" s="68">
        <v>5.5</v>
      </c>
      <c r="I52" s="68">
        <v>0.0</v>
      </c>
      <c r="J52" s="68">
        <v>0.0</v>
      </c>
      <c r="K52" s="68">
        <v>5.5</v>
      </c>
      <c r="L52" s="68" t="s">
        <v>1410</v>
      </c>
    </row>
    <row r="53" hidden="1">
      <c r="A53" s="338">
        <v>44747.0</v>
      </c>
      <c r="B53" s="68" t="s">
        <v>123</v>
      </c>
      <c r="C53" s="68" t="s">
        <v>23</v>
      </c>
      <c r="D53" s="341" t="s">
        <v>509</v>
      </c>
      <c r="E53" s="338">
        <v>44748.0</v>
      </c>
      <c r="F53" s="68">
        <v>0.0</v>
      </c>
      <c r="G53" s="68">
        <v>0.0</v>
      </c>
      <c r="H53" s="68">
        <v>0.0</v>
      </c>
      <c r="I53" s="68">
        <v>0.0</v>
      </c>
      <c r="J53" s="68">
        <v>0.0</v>
      </c>
      <c r="K53" s="68">
        <v>0.0</v>
      </c>
      <c r="L53" s="68" t="s">
        <v>25</v>
      </c>
    </row>
    <row r="54">
      <c r="A54" s="338">
        <v>44747.0</v>
      </c>
      <c r="B54" s="68" t="s">
        <v>52</v>
      </c>
      <c r="C54" s="68" t="s">
        <v>499</v>
      </c>
      <c r="D54" s="341" t="s">
        <v>509</v>
      </c>
      <c r="E54" s="338">
        <v>44748.0</v>
      </c>
      <c r="F54" s="339">
        <v>0.16666666666666666</v>
      </c>
      <c r="G54" s="339">
        <v>0.4583333333333333</v>
      </c>
      <c r="H54" s="68">
        <v>7.0</v>
      </c>
      <c r="I54" s="68">
        <v>0.0</v>
      </c>
      <c r="J54" s="68">
        <v>5.0</v>
      </c>
      <c r="K54" s="68">
        <v>2.0</v>
      </c>
    </row>
    <row r="55" hidden="1">
      <c r="A55" s="338">
        <v>44747.0</v>
      </c>
      <c r="B55" s="68" t="s">
        <v>18</v>
      </c>
      <c r="C55" s="68" t="s">
        <v>1</v>
      </c>
      <c r="D55" s="341" t="s">
        <v>509</v>
      </c>
      <c r="E55" s="338">
        <v>44748.0</v>
      </c>
      <c r="F55" s="68">
        <v>0.0</v>
      </c>
      <c r="G55" s="68">
        <v>0.0</v>
      </c>
      <c r="H55" s="68">
        <v>0.0</v>
      </c>
      <c r="I55" s="68">
        <v>0.0</v>
      </c>
      <c r="J55" s="68">
        <v>0.0</v>
      </c>
      <c r="K55" s="68">
        <v>0.0</v>
      </c>
      <c r="L55" s="68" t="s">
        <v>63</v>
      </c>
    </row>
    <row r="56" hidden="1">
      <c r="A56" s="338">
        <v>44747.0</v>
      </c>
      <c r="B56" s="68" t="s">
        <v>1112</v>
      </c>
      <c r="C56" s="68" t="s">
        <v>1</v>
      </c>
      <c r="D56" s="341" t="s">
        <v>509</v>
      </c>
      <c r="E56" s="338">
        <v>44748.0</v>
      </c>
      <c r="F56" s="339">
        <v>0.2916666666666667</v>
      </c>
      <c r="G56" s="339">
        <v>0.4583333333333333</v>
      </c>
      <c r="H56" s="68">
        <v>4.0</v>
      </c>
      <c r="I56" s="68">
        <v>4.0</v>
      </c>
      <c r="J56" s="68">
        <v>4.0</v>
      </c>
      <c r="K56" s="68">
        <v>0.0</v>
      </c>
      <c r="L56" s="68" t="s">
        <v>6</v>
      </c>
    </row>
    <row r="57" hidden="1">
      <c r="A57" s="338">
        <v>44747.0</v>
      </c>
      <c r="B57" s="68" t="s">
        <v>508</v>
      </c>
      <c r="C57" s="68" t="s">
        <v>85</v>
      </c>
      <c r="D57" s="341" t="s">
        <v>509</v>
      </c>
      <c r="E57" s="338">
        <v>44748.0</v>
      </c>
      <c r="F57" s="68">
        <v>0.0</v>
      </c>
      <c r="G57" s="68">
        <v>0.0</v>
      </c>
      <c r="H57" s="68">
        <v>0.0</v>
      </c>
      <c r="I57" s="68">
        <v>0.0</v>
      </c>
      <c r="J57" s="68">
        <v>0.0</v>
      </c>
      <c r="K57" s="68">
        <v>0.0</v>
      </c>
      <c r="L57" s="68" t="s">
        <v>25</v>
      </c>
    </row>
    <row r="58" hidden="1">
      <c r="A58" s="338">
        <v>44747.0</v>
      </c>
      <c r="B58" s="68" t="s">
        <v>501</v>
      </c>
      <c r="C58" s="68" t="s">
        <v>23</v>
      </c>
      <c r="D58" s="341" t="s">
        <v>509</v>
      </c>
      <c r="E58" s="338">
        <v>44748.0</v>
      </c>
      <c r="F58" s="339">
        <v>0.25</v>
      </c>
      <c r="G58" s="339">
        <v>0.4583333333333333</v>
      </c>
      <c r="H58" s="68">
        <v>5.0</v>
      </c>
      <c r="I58" s="68">
        <v>0.0</v>
      </c>
      <c r="J58" s="68">
        <v>5.0</v>
      </c>
      <c r="K58" s="68">
        <v>0.0</v>
      </c>
    </row>
    <row r="59" hidden="1">
      <c r="A59" s="338">
        <v>44747.0</v>
      </c>
      <c r="B59" s="68" t="s">
        <v>403</v>
      </c>
      <c r="C59" s="68" t="s">
        <v>85</v>
      </c>
      <c r="D59" s="341" t="s">
        <v>509</v>
      </c>
      <c r="E59" s="338">
        <v>44748.0</v>
      </c>
      <c r="F59" s="339">
        <v>0.20833333333333334</v>
      </c>
      <c r="G59" s="339">
        <v>0.5416666666666666</v>
      </c>
      <c r="H59" s="68">
        <v>8.0</v>
      </c>
      <c r="I59" s="68">
        <v>0.0</v>
      </c>
      <c r="J59" s="68">
        <v>7.0</v>
      </c>
      <c r="K59" s="68">
        <v>1.0</v>
      </c>
    </row>
    <row r="60" hidden="1">
      <c r="A60" s="338">
        <v>44748.0</v>
      </c>
      <c r="B60" s="68" t="s">
        <v>502</v>
      </c>
      <c r="C60" s="68" t="s">
        <v>85</v>
      </c>
      <c r="D60" s="341" t="s">
        <v>509</v>
      </c>
      <c r="E60" s="338">
        <v>44748.0</v>
      </c>
      <c r="F60" s="68">
        <v>0.0</v>
      </c>
      <c r="G60" s="68">
        <v>0.0</v>
      </c>
      <c r="H60" s="68">
        <v>0.0</v>
      </c>
      <c r="I60" s="68">
        <v>0.0</v>
      </c>
      <c r="J60" s="68">
        <v>0.0</v>
      </c>
      <c r="K60" s="68">
        <v>0.0</v>
      </c>
      <c r="L60" s="68" t="s">
        <v>25</v>
      </c>
    </row>
    <row r="61" hidden="1">
      <c r="A61" s="338">
        <v>44748.0</v>
      </c>
      <c r="B61" s="68" t="s">
        <v>1112</v>
      </c>
      <c r="C61" s="68" t="s">
        <v>85</v>
      </c>
      <c r="D61" s="341" t="s">
        <v>509</v>
      </c>
      <c r="E61" s="338">
        <v>44748.0</v>
      </c>
      <c r="F61" s="339">
        <v>0.9166666666666666</v>
      </c>
      <c r="G61" s="339">
        <v>0.20833333333333334</v>
      </c>
      <c r="H61" s="68">
        <v>7.0</v>
      </c>
      <c r="I61" s="68">
        <v>0.0</v>
      </c>
      <c r="J61" s="68">
        <v>0.0</v>
      </c>
      <c r="K61" s="68">
        <v>7.0</v>
      </c>
      <c r="L61" s="68" t="s">
        <v>1411</v>
      </c>
    </row>
    <row r="62" hidden="1">
      <c r="A62" s="338">
        <v>44748.0</v>
      </c>
      <c r="B62" s="68" t="s">
        <v>45</v>
      </c>
      <c r="C62" s="68" t="s">
        <v>1</v>
      </c>
      <c r="D62" s="341" t="s">
        <v>509</v>
      </c>
      <c r="E62" s="338">
        <v>44748.0</v>
      </c>
      <c r="F62" s="339">
        <v>0.9583333333333334</v>
      </c>
      <c r="G62" s="339">
        <v>0.2708333333333333</v>
      </c>
      <c r="H62" s="68">
        <v>7.5</v>
      </c>
      <c r="I62" s="68">
        <v>0.0</v>
      </c>
      <c r="J62" s="68">
        <v>0.5</v>
      </c>
      <c r="K62" s="68">
        <v>7.0</v>
      </c>
    </row>
    <row r="63" hidden="1">
      <c r="A63" s="338">
        <v>44748.0</v>
      </c>
      <c r="B63" s="68" t="s">
        <v>123</v>
      </c>
      <c r="C63" s="68" t="s">
        <v>23</v>
      </c>
      <c r="D63" s="341" t="s">
        <v>510</v>
      </c>
      <c r="E63" s="338">
        <v>44749.0</v>
      </c>
      <c r="F63" s="339">
        <v>0.25</v>
      </c>
      <c r="G63" s="339">
        <v>0.4583333333333333</v>
      </c>
      <c r="H63" s="68">
        <v>5.0</v>
      </c>
      <c r="I63" s="68">
        <v>0.0</v>
      </c>
      <c r="J63" s="68">
        <v>5.0</v>
      </c>
      <c r="K63" s="68">
        <v>0.0</v>
      </c>
    </row>
    <row r="64" hidden="1">
      <c r="A64" s="338">
        <v>44748.0</v>
      </c>
      <c r="B64" s="68" t="s">
        <v>18</v>
      </c>
      <c r="C64" s="68" t="s">
        <v>23</v>
      </c>
      <c r="D64" s="341" t="s">
        <v>510</v>
      </c>
      <c r="E64" s="338">
        <v>44749.0</v>
      </c>
      <c r="F64" s="339">
        <v>0.020833333333333332</v>
      </c>
      <c r="G64" s="339">
        <v>0.25</v>
      </c>
      <c r="H64" s="68">
        <v>5.5</v>
      </c>
      <c r="I64" s="68">
        <v>0.0</v>
      </c>
      <c r="J64" s="68">
        <v>0.0</v>
      </c>
      <c r="K64" s="68">
        <v>5.5</v>
      </c>
      <c r="L64" s="68" t="s">
        <v>263</v>
      </c>
    </row>
    <row r="65">
      <c r="A65" s="338">
        <v>44748.0</v>
      </c>
      <c r="B65" s="68" t="s">
        <v>52</v>
      </c>
      <c r="C65" s="68" t="s">
        <v>499</v>
      </c>
      <c r="D65" s="341" t="s">
        <v>510</v>
      </c>
      <c r="E65" s="338">
        <v>44749.0</v>
      </c>
      <c r="F65" s="339">
        <v>0.16666666666666666</v>
      </c>
      <c r="G65" s="339">
        <v>0.4583333333333333</v>
      </c>
      <c r="H65" s="68">
        <v>7.0</v>
      </c>
      <c r="I65" s="68">
        <v>0.0</v>
      </c>
      <c r="J65" s="68">
        <v>5.0</v>
      </c>
      <c r="K65" s="68">
        <v>2.0</v>
      </c>
    </row>
    <row r="66" hidden="1">
      <c r="A66" s="338">
        <v>44748.0</v>
      </c>
      <c r="B66" s="68" t="s">
        <v>18</v>
      </c>
      <c r="C66" s="68" t="s">
        <v>1</v>
      </c>
      <c r="D66" s="341" t="s">
        <v>510</v>
      </c>
      <c r="E66" s="338">
        <v>44749.0</v>
      </c>
      <c r="F66" s="339">
        <v>0.25</v>
      </c>
      <c r="G66" s="339">
        <v>0.4583333333333333</v>
      </c>
      <c r="H66" s="68">
        <v>6.0</v>
      </c>
      <c r="I66" s="68">
        <v>0.0</v>
      </c>
      <c r="J66" s="68">
        <v>5.0</v>
      </c>
      <c r="K66" s="68">
        <v>1.0</v>
      </c>
    </row>
    <row r="67" hidden="1">
      <c r="A67" s="338">
        <v>44748.0</v>
      </c>
      <c r="B67" s="68" t="s">
        <v>508</v>
      </c>
      <c r="C67" s="68" t="s">
        <v>85</v>
      </c>
      <c r="D67" s="341" t="s">
        <v>510</v>
      </c>
      <c r="E67" s="338">
        <v>44749.0</v>
      </c>
      <c r="F67" s="339">
        <v>0.20833333333333334</v>
      </c>
      <c r="G67" s="339">
        <v>0.5208333333333334</v>
      </c>
      <c r="H67" s="68">
        <v>7.5</v>
      </c>
      <c r="I67" s="68">
        <v>0.0</v>
      </c>
      <c r="J67" s="68">
        <v>6.5</v>
      </c>
      <c r="K67" s="68">
        <v>1.0</v>
      </c>
    </row>
    <row r="68" hidden="1">
      <c r="A68" s="338">
        <v>44748.0</v>
      </c>
      <c r="B68" s="68" t="s">
        <v>501</v>
      </c>
      <c r="C68" s="68" t="s">
        <v>23</v>
      </c>
      <c r="D68" s="341" t="s">
        <v>510</v>
      </c>
      <c r="E68" s="338">
        <v>44749.0</v>
      </c>
      <c r="F68" s="68">
        <v>0.0</v>
      </c>
      <c r="G68" s="68">
        <v>0.0</v>
      </c>
      <c r="H68" s="68">
        <v>0.0</v>
      </c>
      <c r="I68" s="68">
        <v>0.0</v>
      </c>
      <c r="J68" s="68">
        <v>0.0</v>
      </c>
      <c r="K68" s="68">
        <v>0.0</v>
      </c>
      <c r="L68" s="68" t="s">
        <v>25</v>
      </c>
    </row>
    <row r="69" hidden="1">
      <c r="A69" s="338">
        <v>44748.0</v>
      </c>
      <c r="B69" s="68" t="s">
        <v>403</v>
      </c>
      <c r="C69" s="68" t="s">
        <v>85</v>
      </c>
      <c r="D69" s="341" t="s">
        <v>510</v>
      </c>
      <c r="E69" s="338">
        <v>44749.0</v>
      </c>
      <c r="F69" s="339">
        <v>0.25</v>
      </c>
      <c r="G69" s="339">
        <v>0.5416666666666666</v>
      </c>
      <c r="H69" s="68">
        <v>7.0</v>
      </c>
      <c r="I69" s="68">
        <v>0.0</v>
      </c>
      <c r="J69" s="68">
        <v>7.0</v>
      </c>
      <c r="K69" s="68">
        <v>0.0</v>
      </c>
    </row>
    <row r="70" hidden="1">
      <c r="A70" s="338">
        <v>44749.0</v>
      </c>
      <c r="B70" s="68" t="s">
        <v>502</v>
      </c>
      <c r="C70" s="68" t="s">
        <v>85</v>
      </c>
      <c r="D70" s="341" t="s">
        <v>510</v>
      </c>
      <c r="E70" s="338">
        <v>44749.0</v>
      </c>
      <c r="F70" s="339">
        <v>0.9166666666666666</v>
      </c>
      <c r="G70" s="339">
        <v>0.20833333333333334</v>
      </c>
      <c r="H70" s="68">
        <v>7.0</v>
      </c>
      <c r="I70" s="68">
        <v>0.0</v>
      </c>
      <c r="J70" s="68">
        <v>0.0</v>
      </c>
      <c r="K70" s="68">
        <v>7.0</v>
      </c>
    </row>
    <row r="71" hidden="1">
      <c r="A71" s="338">
        <v>44749.0</v>
      </c>
      <c r="B71" s="68" t="s">
        <v>45</v>
      </c>
      <c r="C71" s="68" t="s">
        <v>1</v>
      </c>
      <c r="D71" s="341" t="s">
        <v>510</v>
      </c>
      <c r="E71" s="338">
        <v>44749.0</v>
      </c>
      <c r="F71" s="339">
        <v>0.9583333333333334</v>
      </c>
      <c r="G71" s="339">
        <v>0.375</v>
      </c>
      <c r="H71" s="68">
        <v>10.0</v>
      </c>
      <c r="I71" s="68">
        <v>0.0</v>
      </c>
      <c r="J71" s="68">
        <v>4.0</v>
      </c>
      <c r="K71" s="68">
        <v>6.0</v>
      </c>
    </row>
    <row r="72">
      <c r="A72" s="338">
        <v>44749.0</v>
      </c>
      <c r="B72" s="68" t="s">
        <v>52</v>
      </c>
      <c r="C72" s="68" t="s">
        <v>499</v>
      </c>
      <c r="D72" s="341" t="s">
        <v>512</v>
      </c>
      <c r="E72" s="338">
        <v>44750.0</v>
      </c>
      <c r="F72" s="339">
        <v>0.125</v>
      </c>
      <c r="G72" s="339">
        <v>0.4583333333333333</v>
      </c>
      <c r="H72" s="68">
        <v>8.0</v>
      </c>
      <c r="I72" s="68">
        <v>0.0</v>
      </c>
      <c r="J72" s="68">
        <v>5.0</v>
      </c>
      <c r="K72" s="68">
        <v>3.0</v>
      </c>
    </row>
    <row r="73" hidden="1">
      <c r="A73" s="338">
        <v>44749.0</v>
      </c>
      <c r="B73" s="68" t="s">
        <v>123</v>
      </c>
      <c r="C73" s="68" t="s">
        <v>23</v>
      </c>
      <c r="D73" s="341" t="s">
        <v>512</v>
      </c>
      <c r="E73" s="338">
        <v>44750.0</v>
      </c>
      <c r="F73" s="339">
        <v>0.020833333333333332</v>
      </c>
      <c r="G73" s="339">
        <v>0.25</v>
      </c>
      <c r="H73" s="68">
        <v>5.5</v>
      </c>
      <c r="I73" s="68">
        <v>0.0</v>
      </c>
      <c r="J73" s="68">
        <v>0.0</v>
      </c>
      <c r="K73" s="68">
        <v>5.5</v>
      </c>
    </row>
    <row r="74" hidden="1">
      <c r="A74" s="338">
        <v>44749.0</v>
      </c>
      <c r="B74" s="68" t="s">
        <v>18</v>
      </c>
      <c r="C74" s="68" t="s">
        <v>1</v>
      </c>
      <c r="D74" s="341" t="s">
        <v>512</v>
      </c>
      <c r="E74" s="338">
        <v>44750.0</v>
      </c>
      <c r="F74" s="68">
        <v>0.0</v>
      </c>
      <c r="G74" s="68">
        <v>0.0</v>
      </c>
      <c r="H74" s="68">
        <v>0.0</v>
      </c>
      <c r="I74" s="68">
        <v>0.0</v>
      </c>
      <c r="J74" s="68">
        <v>0.0</v>
      </c>
      <c r="K74" s="68">
        <v>0.0</v>
      </c>
      <c r="L74" s="68" t="s">
        <v>63</v>
      </c>
    </row>
    <row r="75" hidden="1">
      <c r="A75" s="338">
        <v>44749.0</v>
      </c>
      <c r="B75" s="68" t="s">
        <v>508</v>
      </c>
      <c r="C75" s="68" t="s">
        <v>85</v>
      </c>
      <c r="D75" s="341" t="s">
        <v>512</v>
      </c>
      <c r="E75" s="338">
        <v>44750.0</v>
      </c>
      <c r="F75" s="339">
        <v>0.20833333333333334</v>
      </c>
      <c r="G75" s="339">
        <v>0.5208333333333334</v>
      </c>
      <c r="H75" s="68">
        <v>7.5</v>
      </c>
      <c r="I75" s="68">
        <v>0.0</v>
      </c>
      <c r="J75" s="68">
        <v>6.5</v>
      </c>
      <c r="K75" s="68">
        <v>1.0</v>
      </c>
    </row>
    <row r="76" hidden="1">
      <c r="A76" s="338">
        <v>44749.0</v>
      </c>
      <c r="B76" s="68" t="s">
        <v>501</v>
      </c>
      <c r="C76" s="68" t="s">
        <v>23</v>
      </c>
      <c r="D76" s="341" t="s">
        <v>512</v>
      </c>
      <c r="E76" s="338">
        <v>44750.0</v>
      </c>
      <c r="F76" s="339">
        <v>0.25</v>
      </c>
      <c r="G76" s="339">
        <v>0.4583333333333333</v>
      </c>
      <c r="H76" s="68">
        <v>5.0</v>
      </c>
      <c r="I76" s="68">
        <v>0.0</v>
      </c>
      <c r="J76" s="68">
        <v>5.0</v>
      </c>
      <c r="K76" s="68">
        <v>0.0</v>
      </c>
    </row>
    <row r="77" hidden="1">
      <c r="A77" s="338">
        <v>44749.0</v>
      </c>
      <c r="B77" s="68" t="s">
        <v>1112</v>
      </c>
      <c r="C77" s="68" t="s">
        <v>499</v>
      </c>
      <c r="D77" s="341" t="s">
        <v>512</v>
      </c>
      <c r="E77" s="338">
        <v>44750.0</v>
      </c>
      <c r="F77" s="339">
        <v>0.375</v>
      </c>
      <c r="G77" s="339">
        <v>0.4583333333333333</v>
      </c>
      <c r="H77" s="68">
        <v>2.0</v>
      </c>
      <c r="I77" s="68">
        <v>0.0</v>
      </c>
      <c r="J77" s="68">
        <v>2.0</v>
      </c>
      <c r="K77" s="68">
        <v>0.0</v>
      </c>
      <c r="L77" s="68" t="s">
        <v>158</v>
      </c>
    </row>
    <row r="78" hidden="1">
      <c r="A78" s="338">
        <v>44749.0</v>
      </c>
      <c r="B78" s="68" t="s">
        <v>403</v>
      </c>
      <c r="C78" s="68" t="s">
        <v>85</v>
      </c>
      <c r="D78" s="341" t="s">
        <v>512</v>
      </c>
      <c r="E78" s="338">
        <v>44750.0</v>
      </c>
      <c r="F78" s="339">
        <v>0.20833333333333334</v>
      </c>
      <c r="G78" s="339">
        <v>0.5416666666666666</v>
      </c>
      <c r="H78" s="68">
        <v>8.0</v>
      </c>
      <c r="I78" s="68">
        <v>0.0</v>
      </c>
      <c r="J78" s="68">
        <v>7.0</v>
      </c>
      <c r="K78" s="68">
        <v>1.0</v>
      </c>
    </row>
    <row r="79" hidden="1">
      <c r="A79" s="338">
        <v>44750.0</v>
      </c>
      <c r="B79" s="68" t="s">
        <v>502</v>
      </c>
      <c r="C79" s="68" t="s">
        <v>85</v>
      </c>
      <c r="D79" s="341" t="s">
        <v>512</v>
      </c>
      <c r="E79" s="338">
        <v>44750.0</v>
      </c>
      <c r="F79" s="339">
        <v>0.9166666666666666</v>
      </c>
      <c r="G79" s="339">
        <v>0.25</v>
      </c>
      <c r="H79" s="68">
        <v>8.0</v>
      </c>
      <c r="I79" s="68">
        <v>0.0</v>
      </c>
      <c r="J79" s="68">
        <v>0.0</v>
      </c>
      <c r="K79" s="68">
        <v>8.0</v>
      </c>
    </row>
    <row r="80" hidden="1">
      <c r="A80" s="338">
        <v>44750.0</v>
      </c>
      <c r="B80" s="68" t="s">
        <v>45</v>
      </c>
      <c r="C80" s="68" t="s">
        <v>1</v>
      </c>
      <c r="D80" s="341" t="s">
        <v>512</v>
      </c>
      <c r="E80" s="338">
        <v>44750.0</v>
      </c>
      <c r="F80" s="339">
        <v>0.9583333333333334</v>
      </c>
      <c r="G80" s="339">
        <v>0.25</v>
      </c>
      <c r="H80" s="68">
        <v>7.0</v>
      </c>
      <c r="I80" s="68">
        <v>0.0</v>
      </c>
      <c r="J80" s="68">
        <v>0.0</v>
      </c>
      <c r="K80" s="68">
        <v>7.0</v>
      </c>
    </row>
    <row r="81">
      <c r="A81" s="338">
        <v>44750.0</v>
      </c>
      <c r="B81" s="68" t="s">
        <v>52</v>
      </c>
      <c r="C81" s="68" t="s">
        <v>499</v>
      </c>
      <c r="D81" s="341" t="s">
        <v>512</v>
      </c>
      <c r="E81" s="338">
        <v>44750.0</v>
      </c>
      <c r="F81" s="339">
        <v>0.625</v>
      </c>
      <c r="G81" s="339">
        <v>0.3125</v>
      </c>
      <c r="H81" s="68">
        <v>4.5</v>
      </c>
      <c r="I81" s="68">
        <v>0.0</v>
      </c>
      <c r="J81" s="68">
        <v>1.5</v>
      </c>
      <c r="K81" s="68">
        <v>3.0</v>
      </c>
    </row>
    <row r="82" hidden="1">
      <c r="A82" s="338">
        <v>44750.0</v>
      </c>
      <c r="B82" s="68" t="s">
        <v>123</v>
      </c>
      <c r="C82" s="68" t="s">
        <v>23</v>
      </c>
      <c r="D82" s="341" t="s">
        <v>513</v>
      </c>
      <c r="E82" s="338">
        <v>44751.0</v>
      </c>
      <c r="F82" s="339">
        <v>0.020833333333333332</v>
      </c>
      <c r="G82" s="339">
        <v>0.25</v>
      </c>
      <c r="H82" s="68">
        <v>5.5</v>
      </c>
      <c r="I82" s="68">
        <v>0.0</v>
      </c>
      <c r="J82" s="68">
        <v>0.0</v>
      </c>
      <c r="K82" s="68">
        <v>5.5</v>
      </c>
    </row>
    <row r="83" hidden="1">
      <c r="A83" s="338">
        <v>44750.0</v>
      </c>
      <c r="B83" s="68" t="s">
        <v>18</v>
      </c>
      <c r="C83" s="68" t="s">
        <v>1</v>
      </c>
      <c r="D83" s="341" t="s">
        <v>513</v>
      </c>
      <c r="E83" s="338">
        <v>44751.0</v>
      </c>
      <c r="F83" s="339">
        <v>0.2916666666666667</v>
      </c>
      <c r="G83" s="339">
        <v>0.5625</v>
      </c>
      <c r="H83" s="68">
        <v>6.5</v>
      </c>
      <c r="I83" s="68">
        <v>0.0</v>
      </c>
      <c r="J83" s="68">
        <v>6.5</v>
      </c>
      <c r="K83" s="68">
        <v>1.0</v>
      </c>
    </row>
    <row r="84" hidden="1">
      <c r="A84" s="338">
        <v>44750.0</v>
      </c>
      <c r="B84" s="68" t="s">
        <v>508</v>
      </c>
      <c r="C84" s="68" t="s">
        <v>85</v>
      </c>
      <c r="D84" s="341" t="s">
        <v>513</v>
      </c>
      <c r="E84" s="338">
        <v>44751.0</v>
      </c>
      <c r="F84" s="339">
        <v>0.20833333333333334</v>
      </c>
      <c r="G84" s="339">
        <v>0.5416666666666666</v>
      </c>
      <c r="H84" s="68">
        <v>8.0</v>
      </c>
      <c r="I84" s="68">
        <v>0.0</v>
      </c>
      <c r="J84" s="68">
        <v>7.0</v>
      </c>
      <c r="K84" s="68">
        <v>1.0</v>
      </c>
    </row>
    <row r="85" hidden="1">
      <c r="A85" s="338">
        <v>44750.0</v>
      </c>
      <c r="B85" s="68" t="s">
        <v>501</v>
      </c>
      <c r="C85" s="68" t="s">
        <v>23</v>
      </c>
      <c r="D85" s="341" t="s">
        <v>513</v>
      </c>
      <c r="E85" s="338">
        <v>44751.0</v>
      </c>
      <c r="F85" s="339">
        <v>0.25</v>
      </c>
      <c r="G85" s="339">
        <v>0.4583333333333333</v>
      </c>
      <c r="H85" s="68">
        <v>5.0</v>
      </c>
      <c r="I85" s="68">
        <v>0.0</v>
      </c>
      <c r="J85" s="68">
        <v>5.0</v>
      </c>
      <c r="K85" s="68">
        <v>0.0</v>
      </c>
    </row>
    <row r="86" hidden="1">
      <c r="A86" s="338">
        <v>44750.0</v>
      </c>
      <c r="B86" s="68" t="s">
        <v>1112</v>
      </c>
      <c r="C86" s="68" t="s">
        <v>1</v>
      </c>
      <c r="D86" s="341" t="s">
        <v>513</v>
      </c>
      <c r="E86" s="338">
        <v>44751.0</v>
      </c>
      <c r="F86" s="339">
        <v>0.25</v>
      </c>
      <c r="G86" s="339">
        <v>0.2916666666666667</v>
      </c>
      <c r="H86" s="68">
        <v>1.0</v>
      </c>
      <c r="I86" s="68">
        <v>0.0</v>
      </c>
      <c r="J86" s="68">
        <v>1.0</v>
      </c>
      <c r="K86" s="68">
        <v>0.0</v>
      </c>
    </row>
    <row r="87" hidden="1">
      <c r="A87" s="338">
        <v>44750.0</v>
      </c>
      <c r="B87" s="68" t="s">
        <v>1112</v>
      </c>
      <c r="C87" s="68" t="s">
        <v>499</v>
      </c>
      <c r="D87" s="341" t="s">
        <v>513</v>
      </c>
      <c r="E87" s="338">
        <v>44751.0</v>
      </c>
      <c r="F87" s="339">
        <v>0.3125</v>
      </c>
      <c r="G87" s="339">
        <v>0.5</v>
      </c>
      <c r="H87" s="68">
        <v>4.5</v>
      </c>
      <c r="I87" s="68">
        <v>0.0</v>
      </c>
      <c r="J87" s="68">
        <v>4.5</v>
      </c>
      <c r="K87" s="68">
        <v>0.0</v>
      </c>
    </row>
    <row r="88" hidden="1">
      <c r="A88" s="338">
        <v>44750.0</v>
      </c>
      <c r="B88" s="68" t="s">
        <v>403</v>
      </c>
      <c r="C88" s="68" t="s">
        <v>85</v>
      </c>
      <c r="D88" s="341" t="s">
        <v>513</v>
      </c>
      <c r="E88" s="338">
        <v>44751.0</v>
      </c>
      <c r="F88" s="339">
        <v>0.25</v>
      </c>
      <c r="G88" s="339">
        <v>0.5833333333333334</v>
      </c>
      <c r="H88" s="68">
        <v>8.0</v>
      </c>
      <c r="I88" s="68">
        <v>0.0</v>
      </c>
      <c r="J88" s="68">
        <v>8.0</v>
      </c>
      <c r="K88" s="68">
        <v>0.0</v>
      </c>
    </row>
    <row r="89" hidden="1">
      <c r="A89" s="338">
        <v>44751.0</v>
      </c>
      <c r="B89" s="68" t="s">
        <v>502</v>
      </c>
      <c r="C89" s="68" t="s">
        <v>85</v>
      </c>
      <c r="D89" s="259" t="s">
        <v>513</v>
      </c>
      <c r="E89" s="338">
        <v>44751.0</v>
      </c>
      <c r="F89" s="339">
        <v>0.9166666666666666</v>
      </c>
      <c r="G89" s="339">
        <v>0.25</v>
      </c>
      <c r="H89" s="68">
        <v>8.0</v>
      </c>
      <c r="I89" s="68">
        <v>0.0</v>
      </c>
      <c r="J89" s="68">
        <v>0.0</v>
      </c>
      <c r="K89" s="68">
        <v>8.0</v>
      </c>
    </row>
    <row r="90" hidden="1">
      <c r="A90" s="338">
        <v>44751.0</v>
      </c>
      <c r="B90" s="68" t="s">
        <v>45</v>
      </c>
      <c r="C90" s="68" t="s">
        <v>1</v>
      </c>
      <c r="D90" s="340" t="s">
        <v>513</v>
      </c>
      <c r="E90" s="338">
        <v>44751.0</v>
      </c>
      <c r="F90" s="339">
        <v>0.9583333333333334</v>
      </c>
      <c r="G90" s="339">
        <v>0.25</v>
      </c>
      <c r="H90" s="68">
        <v>7.0</v>
      </c>
      <c r="I90" s="68">
        <v>0.0</v>
      </c>
      <c r="J90" s="68">
        <v>0.0</v>
      </c>
      <c r="K90" s="68">
        <v>7.0</v>
      </c>
    </row>
    <row r="91">
      <c r="A91" s="338">
        <v>44751.0</v>
      </c>
      <c r="B91" s="68" t="s">
        <v>52</v>
      </c>
      <c r="C91" s="68" t="s">
        <v>499</v>
      </c>
      <c r="D91" s="340" t="s">
        <v>513</v>
      </c>
      <c r="E91" s="338">
        <v>44751.0</v>
      </c>
      <c r="F91" s="339">
        <v>0.9583333333333334</v>
      </c>
      <c r="G91" s="339">
        <v>0.2916666666666667</v>
      </c>
      <c r="H91" s="68">
        <v>8.0</v>
      </c>
      <c r="I91" s="68">
        <v>0.0</v>
      </c>
      <c r="J91" s="68">
        <v>1.0</v>
      </c>
      <c r="K91" s="68">
        <v>7.0</v>
      </c>
    </row>
    <row r="92" hidden="1">
      <c r="A92" s="338">
        <v>44751.0</v>
      </c>
      <c r="B92" s="68" t="s">
        <v>123</v>
      </c>
      <c r="C92" s="68" t="s">
        <v>23</v>
      </c>
      <c r="D92" s="340" t="s">
        <v>498</v>
      </c>
      <c r="E92" s="338">
        <v>44752.0</v>
      </c>
      <c r="F92" s="339">
        <v>0.020833333333333332</v>
      </c>
      <c r="G92" s="339">
        <v>0.25</v>
      </c>
      <c r="H92" s="68">
        <v>5.5</v>
      </c>
      <c r="I92" s="68">
        <v>0.0</v>
      </c>
      <c r="J92" s="68">
        <v>0.0</v>
      </c>
      <c r="K92" s="68">
        <v>5.5</v>
      </c>
    </row>
    <row r="93" hidden="1">
      <c r="A93" s="338">
        <v>44751.0</v>
      </c>
      <c r="B93" s="68" t="s">
        <v>18</v>
      </c>
      <c r="C93" s="68" t="s">
        <v>1</v>
      </c>
      <c r="D93" s="340" t="s">
        <v>498</v>
      </c>
      <c r="E93" s="338">
        <v>44752.0</v>
      </c>
      <c r="F93" s="339">
        <v>0.25</v>
      </c>
      <c r="G93" s="339">
        <v>0.5</v>
      </c>
      <c r="H93" s="68">
        <v>6.0</v>
      </c>
      <c r="I93" s="68">
        <v>0.0</v>
      </c>
      <c r="J93" s="68">
        <v>6.0</v>
      </c>
      <c r="K93" s="68">
        <v>0.0</v>
      </c>
    </row>
    <row r="94" hidden="1">
      <c r="A94" s="338">
        <v>44751.0</v>
      </c>
      <c r="B94" s="68" t="s">
        <v>508</v>
      </c>
      <c r="C94" s="68" t="s">
        <v>85</v>
      </c>
      <c r="D94" s="340" t="s">
        <v>498</v>
      </c>
      <c r="E94" s="338">
        <v>44752.0</v>
      </c>
      <c r="F94" s="339">
        <v>0.20833333333333334</v>
      </c>
      <c r="G94" s="339">
        <v>0.5416666666666666</v>
      </c>
      <c r="H94" s="68">
        <v>8.0</v>
      </c>
      <c r="I94" s="68">
        <v>0.0</v>
      </c>
      <c r="J94" s="68">
        <v>7.0</v>
      </c>
      <c r="K94" s="68">
        <v>1.0</v>
      </c>
    </row>
    <row r="95" hidden="1">
      <c r="A95" s="338">
        <v>44751.0</v>
      </c>
      <c r="B95" s="68" t="s">
        <v>501</v>
      </c>
      <c r="C95" s="68" t="s">
        <v>23</v>
      </c>
      <c r="D95" s="340" t="s">
        <v>498</v>
      </c>
      <c r="E95" s="338">
        <v>44752.0</v>
      </c>
      <c r="F95" s="339">
        <v>0.25</v>
      </c>
      <c r="G95" s="339">
        <v>0.4583333333333333</v>
      </c>
      <c r="H95" s="68">
        <v>5.0</v>
      </c>
      <c r="I95" s="68">
        <v>0.0</v>
      </c>
      <c r="J95" s="68">
        <v>5.0</v>
      </c>
      <c r="K95" s="68">
        <v>0.0</v>
      </c>
    </row>
    <row r="96" hidden="1">
      <c r="A96" s="338">
        <v>44751.0</v>
      </c>
      <c r="B96" s="68" t="s">
        <v>1112</v>
      </c>
      <c r="C96" s="68" t="s">
        <v>499</v>
      </c>
      <c r="D96" s="340" t="s">
        <v>498</v>
      </c>
      <c r="E96" s="338">
        <v>44752.0</v>
      </c>
      <c r="F96" s="339">
        <v>0.2916666666666667</v>
      </c>
      <c r="G96" s="339">
        <v>0.4583333333333333</v>
      </c>
      <c r="H96" s="68">
        <v>4.0</v>
      </c>
      <c r="I96" s="68">
        <v>0.0</v>
      </c>
      <c r="J96" s="68">
        <v>4.0</v>
      </c>
      <c r="K96" s="68">
        <v>0.0</v>
      </c>
    </row>
    <row r="97" hidden="1">
      <c r="A97" s="338">
        <v>44751.0</v>
      </c>
      <c r="B97" s="68" t="s">
        <v>1112</v>
      </c>
      <c r="C97" s="68" t="s">
        <v>85</v>
      </c>
      <c r="D97" s="340" t="s">
        <v>498</v>
      </c>
      <c r="E97" s="338">
        <v>44752.0</v>
      </c>
      <c r="F97" s="339">
        <v>0.4583333333333333</v>
      </c>
      <c r="G97" s="339">
        <v>0.5</v>
      </c>
      <c r="H97" s="68">
        <v>1.0</v>
      </c>
      <c r="I97" s="68">
        <v>0.0</v>
      </c>
      <c r="J97" s="68">
        <v>1.0</v>
      </c>
      <c r="K97" s="68">
        <v>0.0</v>
      </c>
      <c r="L97" s="68" t="s">
        <v>936</v>
      </c>
    </row>
    <row r="98" hidden="1">
      <c r="A98" s="338">
        <v>44751.0</v>
      </c>
      <c r="B98" s="68" t="s">
        <v>1112</v>
      </c>
      <c r="C98" s="68" t="s">
        <v>1</v>
      </c>
      <c r="D98" s="340" t="s">
        <v>498</v>
      </c>
      <c r="E98" s="338">
        <v>44752.0</v>
      </c>
      <c r="F98" s="339">
        <v>0.5</v>
      </c>
      <c r="G98" s="339">
        <v>0.5625</v>
      </c>
      <c r="H98" s="68">
        <v>1.5</v>
      </c>
      <c r="I98" s="68">
        <v>0.0</v>
      </c>
      <c r="J98" s="68">
        <v>1.5</v>
      </c>
      <c r="K98" s="68">
        <v>0.0</v>
      </c>
      <c r="L98" s="68" t="s">
        <v>936</v>
      </c>
    </row>
    <row r="99" hidden="1">
      <c r="A99" s="338">
        <v>44751.0</v>
      </c>
      <c r="B99" s="68" t="s">
        <v>403</v>
      </c>
      <c r="C99" s="68" t="s">
        <v>85</v>
      </c>
      <c r="D99" s="340" t="s">
        <v>498</v>
      </c>
      <c r="E99" s="338">
        <v>44752.0</v>
      </c>
      <c r="F99" s="339">
        <v>0.25</v>
      </c>
      <c r="G99" s="339">
        <v>0.5833333333333334</v>
      </c>
      <c r="H99" s="68">
        <v>8.0</v>
      </c>
      <c r="I99" s="68">
        <v>0.0</v>
      </c>
      <c r="J99" s="68">
        <v>8.0</v>
      </c>
      <c r="K99" s="68">
        <v>0.0</v>
      </c>
    </row>
    <row r="100" hidden="1">
      <c r="A100" s="338">
        <v>44752.0</v>
      </c>
      <c r="B100" s="68" t="s">
        <v>502</v>
      </c>
      <c r="C100" s="68" t="s">
        <v>85</v>
      </c>
      <c r="D100" s="340" t="s">
        <v>498</v>
      </c>
      <c r="E100" s="338">
        <v>44752.0</v>
      </c>
      <c r="F100" s="339">
        <v>0.9375</v>
      </c>
      <c r="G100" s="339">
        <v>0.20833333333333334</v>
      </c>
      <c r="H100" s="68">
        <v>6.5</v>
      </c>
      <c r="I100" s="68">
        <v>0.0</v>
      </c>
      <c r="J100" s="68">
        <v>0.0</v>
      </c>
      <c r="K100" s="68">
        <v>6.5</v>
      </c>
    </row>
    <row r="101" hidden="1">
      <c r="A101" s="338">
        <v>44752.0</v>
      </c>
      <c r="B101" s="68" t="s">
        <v>45</v>
      </c>
      <c r="C101" s="68" t="s">
        <v>1</v>
      </c>
      <c r="D101" s="340" t="s">
        <v>498</v>
      </c>
      <c r="E101" s="338">
        <v>44752.0</v>
      </c>
      <c r="F101" s="68">
        <v>0.0</v>
      </c>
      <c r="G101" s="68">
        <v>0.0</v>
      </c>
      <c r="H101" s="68">
        <v>0.0</v>
      </c>
      <c r="I101" s="68">
        <v>0.0</v>
      </c>
      <c r="J101" s="68">
        <v>0.0</v>
      </c>
      <c r="K101" s="68">
        <v>0.0</v>
      </c>
      <c r="L101" s="68" t="s">
        <v>25</v>
      </c>
    </row>
    <row r="102">
      <c r="A102" s="338">
        <v>44752.0</v>
      </c>
      <c r="B102" s="68" t="s">
        <v>52</v>
      </c>
      <c r="C102" s="68" t="s">
        <v>499</v>
      </c>
      <c r="D102" s="340" t="s">
        <v>498</v>
      </c>
      <c r="E102" s="338">
        <v>44752.0</v>
      </c>
      <c r="F102" s="339">
        <v>0.041666666666666664</v>
      </c>
      <c r="G102" s="339">
        <v>0.4583333333333333</v>
      </c>
      <c r="H102" s="68">
        <v>10.0</v>
      </c>
      <c r="I102" s="68">
        <v>2.0</v>
      </c>
      <c r="J102" s="68">
        <v>3.0</v>
      </c>
      <c r="K102" s="68">
        <v>5.0</v>
      </c>
    </row>
    <row r="103" hidden="1">
      <c r="A103" s="338">
        <v>44752.0</v>
      </c>
      <c r="B103" s="68" t="s">
        <v>123</v>
      </c>
      <c r="C103" s="68" t="s">
        <v>23</v>
      </c>
      <c r="D103" s="340" t="s">
        <v>500</v>
      </c>
      <c r="E103" s="338">
        <v>44753.0</v>
      </c>
      <c r="F103" s="339">
        <v>0.020833333333333332</v>
      </c>
      <c r="G103" s="339">
        <v>0.25</v>
      </c>
      <c r="H103" s="68">
        <v>5.5</v>
      </c>
      <c r="I103" s="68">
        <v>0.0</v>
      </c>
      <c r="J103" s="68">
        <v>0.0</v>
      </c>
      <c r="K103" s="68">
        <v>5.5</v>
      </c>
    </row>
    <row r="104" hidden="1">
      <c r="A104" s="338">
        <v>44752.0</v>
      </c>
      <c r="B104" s="68" t="s">
        <v>18</v>
      </c>
      <c r="C104" s="68" t="s">
        <v>1</v>
      </c>
      <c r="D104" s="340" t="s">
        <v>500</v>
      </c>
      <c r="E104" s="338">
        <v>44753.0</v>
      </c>
      <c r="F104" s="68">
        <v>0.0</v>
      </c>
      <c r="G104" s="68">
        <v>0.0</v>
      </c>
      <c r="H104" s="68">
        <v>0.0</v>
      </c>
      <c r="I104" s="68">
        <v>0.0</v>
      </c>
      <c r="J104" s="68">
        <v>0.0</v>
      </c>
      <c r="K104" s="68">
        <v>0.0</v>
      </c>
      <c r="L104" s="68" t="s">
        <v>25</v>
      </c>
    </row>
    <row r="105" hidden="1">
      <c r="A105" s="338">
        <v>44752.0</v>
      </c>
      <c r="B105" s="68" t="s">
        <v>508</v>
      </c>
      <c r="C105" s="68" t="s">
        <v>85</v>
      </c>
      <c r="D105" s="340" t="s">
        <v>500</v>
      </c>
      <c r="E105" s="338">
        <v>44753.0</v>
      </c>
      <c r="F105" s="339">
        <v>0.20833333333333334</v>
      </c>
      <c r="G105" s="339">
        <v>0.0</v>
      </c>
      <c r="H105" s="68">
        <v>7.0</v>
      </c>
      <c r="I105" s="68">
        <v>0.0</v>
      </c>
      <c r="J105" s="68">
        <v>6.0</v>
      </c>
      <c r="K105" s="68">
        <v>1.0</v>
      </c>
    </row>
    <row r="106" hidden="1">
      <c r="A106" s="338">
        <v>44752.0</v>
      </c>
      <c r="B106" s="68" t="s">
        <v>501</v>
      </c>
      <c r="C106" s="68" t="s">
        <v>23</v>
      </c>
      <c r="D106" s="340" t="s">
        <v>500</v>
      </c>
      <c r="E106" s="338">
        <v>44753.0</v>
      </c>
      <c r="F106" s="339">
        <v>0.25</v>
      </c>
      <c r="G106" s="339">
        <v>0.4583333333333333</v>
      </c>
      <c r="H106" s="68">
        <v>5.0</v>
      </c>
      <c r="I106" s="68">
        <v>0.0</v>
      </c>
      <c r="J106" s="68">
        <v>5.0</v>
      </c>
      <c r="K106" s="68">
        <v>0.0</v>
      </c>
    </row>
    <row r="107" hidden="1">
      <c r="A107" s="338">
        <v>44752.0</v>
      </c>
      <c r="B107" s="68" t="s">
        <v>1112</v>
      </c>
      <c r="C107" s="68" t="s">
        <v>499</v>
      </c>
      <c r="D107" s="340" t="s">
        <v>500</v>
      </c>
      <c r="E107" s="338">
        <v>44753.0</v>
      </c>
      <c r="F107" s="68">
        <v>0.0</v>
      </c>
      <c r="G107" s="68">
        <v>0.0</v>
      </c>
      <c r="H107" s="68">
        <v>0.0</v>
      </c>
      <c r="I107" s="68">
        <v>0.0</v>
      </c>
      <c r="J107" s="68">
        <v>0.0</v>
      </c>
      <c r="K107" s="68">
        <v>0.0</v>
      </c>
      <c r="L107" s="68" t="s">
        <v>25</v>
      </c>
    </row>
    <row r="108" hidden="1">
      <c r="A108" s="338">
        <v>44752.0</v>
      </c>
      <c r="B108" s="68" t="s">
        <v>403</v>
      </c>
      <c r="C108" s="68" t="s">
        <v>85</v>
      </c>
      <c r="D108" s="340" t="s">
        <v>500</v>
      </c>
      <c r="E108" s="338">
        <v>44753.0</v>
      </c>
      <c r="F108" s="68">
        <v>0.0</v>
      </c>
      <c r="G108" s="68">
        <v>0.0</v>
      </c>
      <c r="H108" s="68">
        <v>0.0</v>
      </c>
      <c r="I108" s="68">
        <v>0.0</v>
      </c>
      <c r="J108" s="68">
        <v>0.0</v>
      </c>
      <c r="K108" s="68">
        <v>0.0</v>
      </c>
      <c r="L108" s="68" t="s">
        <v>25</v>
      </c>
    </row>
    <row r="109" hidden="1">
      <c r="A109" s="338">
        <v>44753.0</v>
      </c>
      <c r="B109" s="68" t="s">
        <v>502</v>
      </c>
      <c r="C109" s="68" t="s">
        <v>85</v>
      </c>
      <c r="D109" s="340" t="s">
        <v>500</v>
      </c>
      <c r="E109" s="338">
        <v>44753.0</v>
      </c>
      <c r="F109" s="339">
        <v>0.9166666666666666</v>
      </c>
      <c r="G109" s="339">
        <v>0.20833333333333334</v>
      </c>
      <c r="H109" s="68">
        <v>7.0</v>
      </c>
      <c r="I109" s="68">
        <v>0.0</v>
      </c>
      <c r="J109" s="68">
        <v>0.0</v>
      </c>
      <c r="K109" s="68">
        <v>7.0</v>
      </c>
    </row>
    <row r="110" hidden="1">
      <c r="A110" s="338">
        <v>44753.0</v>
      </c>
      <c r="B110" s="68" t="s">
        <v>18</v>
      </c>
      <c r="C110" s="68" t="s">
        <v>1</v>
      </c>
      <c r="D110" s="340" t="s">
        <v>500</v>
      </c>
      <c r="E110" s="338">
        <v>44753.0</v>
      </c>
      <c r="F110" s="339">
        <v>0.9583333333333334</v>
      </c>
      <c r="G110" s="339">
        <v>0.20833333333333334</v>
      </c>
      <c r="H110" s="68">
        <v>6.0</v>
      </c>
      <c r="I110" s="68">
        <v>0.0</v>
      </c>
      <c r="J110" s="68">
        <v>0.0</v>
      </c>
      <c r="K110" s="68">
        <v>6.0</v>
      </c>
    </row>
    <row r="111">
      <c r="A111" s="338">
        <v>44753.0</v>
      </c>
      <c r="B111" s="68" t="s">
        <v>52</v>
      </c>
      <c r="C111" s="68" t="s">
        <v>499</v>
      </c>
      <c r="D111" s="340" t="s">
        <v>507</v>
      </c>
      <c r="E111" s="338">
        <v>44754.0</v>
      </c>
      <c r="F111" s="68">
        <v>0.0</v>
      </c>
      <c r="G111" s="68">
        <v>0.0</v>
      </c>
      <c r="H111" s="68">
        <v>0.0</v>
      </c>
      <c r="I111" s="68">
        <v>0.0</v>
      </c>
      <c r="J111" s="68">
        <v>0.0</v>
      </c>
      <c r="K111" s="68">
        <v>0.0</v>
      </c>
      <c r="L111" s="68" t="s">
        <v>25</v>
      </c>
    </row>
    <row r="112" hidden="1">
      <c r="A112" s="338">
        <v>44753.0</v>
      </c>
      <c r="B112" s="68" t="s">
        <v>123</v>
      </c>
      <c r="C112" s="68" t="s">
        <v>23</v>
      </c>
      <c r="D112" s="340" t="s">
        <v>507</v>
      </c>
      <c r="E112" s="338">
        <v>44754.0</v>
      </c>
      <c r="F112" s="339">
        <v>0.020833333333333332</v>
      </c>
      <c r="G112" s="339">
        <v>0.25</v>
      </c>
      <c r="H112" s="68">
        <v>5.5</v>
      </c>
      <c r="I112" s="68">
        <v>0.0</v>
      </c>
      <c r="J112" s="68">
        <v>0.0</v>
      </c>
      <c r="K112" s="68">
        <v>5.5</v>
      </c>
    </row>
    <row r="113" hidden="1">
      <c r="A113" s="338">
        <v>44753.0</v>
      </c>
      <c r="B113" s="68" t="s">
        <v>45</v>
      </c>
      <c r="C113" s="68" t="s">
        <v>1</v>
      </c>
      <c r="D113" s="340" t="s">
        <v>507</v>
      </c>
      <c r="E113" s="338">
        <v>44754.0</v>
      </c>
      <c r="F113" s="339">
        <v>0.20833333333333334</v>
      </c>
      <c r="G113" s="339">
        <v>0.4583333333333333</v>
      </c>
      <c r="H113" s="68">
        <v>6.0</v>
      </c>
      <c r="I113" s="68">
        <v>0.0</v>
      </c>
      <c r="J113" s="68">
        <v>6.0</v>
      </c>
      <c r="K113" s="68">
        <v>0.0</v>
      </c>
    </row>
    <row r="114" hidden="1">
      <c r="A114" s="338">
        <v>44753.0</v>
      </c>
      <c r="B114" s="68" t="s">
        <v>508</v>
      </c>
      <c r="C114" s="68" t="s">
        <v>85</v>
      </c>
      <c r="D114" s="340" t="s">
        <v>507</v>
      </c>
      <c r="E114" s="338">
        <v>44754.0</v>
      </c>
      <c r="F114" s="339">
        <v>0.20833333333333334</v>
      </c>
      <c r="G114" s="339">
        <v>0.5416666666666666</v>
      </c>
      <c r="H114" s="68">
        <v>8.0</v>
      </c>
      <c r="I114" s="68">
        <v>0.0</v>
      </c>
      <c r="J114" s="68">
        <v>7.0</v>
      </c>
      <c r="K114" s="68">
        <v>1.0</v>
      </c>
    </row>
    <row r="115" hidden="1">
      <c r="A115" s="338">
        <v>44753.0</v>
      </c>
      <c r="B115" s="68" t="s">
        <v>501</v>
      </c>
      <c r="C115" s="68" t="s">
        <v>23</v>
      </c>
      <c r="D115" s="340" t="s">
        <v>507</v>
      </c>
      <c r="E115" s="338">
        <v>44754.0</v>
      </c>
      <c r="F115" s="339">
        <v>0.25</v>
      </c>
      <c r="G115" s="339">
        <v>0.4583333333333333</v>
      </c>
      <c r="H115" s="68">
        <v>5.0</v>
      </c>
      <c r="I115" s="68">
        <v>0.0</v>
      </c>
      <c r="J115" s="68">
        <v>5.0</v>
      </c>
      <c r="K115" s="68">
        <v>0.0</v>
      </c>
    </row>
    <row r="116" hidden="1">
      <c r="A116" s="338">
        <v>44753.0</v>
      </c>
      <c r="B116" s="68" t="s">
        <v>1112</v>
      </c>
      <c r="C116" s="68" t="s">
        <v>499</v>
      </c>
      <c r="D116" s="340" t="s">
        <v>507</v>
      </c>
      <c r="E116" s="338">
        <v>44754.0</v>
      </c>
      <c r="F116" s="339">
        <v>0.16666666666666666</v>
      </c>
      <c r="G116" s="339">
        <v>0.4583333333333333</v>
      </c>
      <c r="H116" s="68">
        <v>7.0</v>
      </c>
      <c r="I116" s="68">
        <v>0.0</v>
      </c>
      <c r="J116" s="68">
        <v>2.0</v>
      </c>
      <c r="K116" s="68">
        <v>5.0</v>
      </c>
    </row>
    <row r="117" hidden="1">
      <c r="A117" s="338">
        <v>44753.0</v>
      </c>
      <c r="B117" s="68" t="s">
        <v>403</v>
      </c>
      <c r="C117" s="68" t="s">
        <v>85</v>
      </c>
      <c r="D117" s="340" t="s">
        <v>507</v>
      </c>
      <c r="E117" s="338">
        <v>44754.0</v>
      </c>
      <c r="F117" s="68">
        <v>0.0</v>
      </c>
      <c r="G117" s="68">
        <v>0.0</v>
      </c>
      <c r="H117" s="68">
        <v>0.0</v>
      </c>
      <c r="I117" s="68">
        <v>0.0</v>
      </c>
      <c r="J117" s="68">
        <v>0.0</v>
      </c>
      <c r="K117" s="68">
        <v>0.0</v>
      </c>
    </row>
    <row r="118" hidden="1">
      <c r="A118" s="338">
        <v>44754.0</v>
      </c>
      <c r="B118" s="68" t="s">
        <v>403</v>
      </c>
      <c r="C118" s="68" t="s">
        <v>85</v>
      </c>
      <c r="D118" s="340" t="s">
        <v>507</v>
      </c>
      <c r="E118" s="338">
        <v>44754.0</v>
      </c>
      <c r="F118" s="339">
        <v>0.9166666666666666</v>
      </c>
      <c r="G118" s="339">
        <v>0.20833333333333334</v>
      </c>
      <c r="H118" s="68">
        <v>7.0</v>
      </c>
      <c r="I118" s="68">
        <v>0.0</v>
      </c>
      <c r="J118" s="68">
        <v>0.0</v>
      </c>
      <c r="K118" s="68">
        <v>7.0</v>
      </c>
    </row>
    <row r="119" hidden="1">
      <c r="A119" s="338">
        <v>44754.0</v>
      </c>
      <c r="B119" s="68" t="s">
        <v>18</v>
      </c>
      <c r="C119" s="68" t="s">
        <v>1</v>
      </c>
      <c r="D119" s="340" t="s">
        <v>507</v>
      </c>
      <c r="E119" s="338">
        <v>44754.0</v>
      </c>
      <c r="F119" s="339">
        <v>0.9583333333333334</v>
      </c>
      <c r="G119" s="339">
        <v>0.20833333333333334</v>
      </c>
      <c r="H119" s="68">
        <v>6.0</v>
      </c>
      <c r="I119" s="68">
        <v>0.0</v>
      </c>
      <c r="J119" s="68">
        <v>0.0</v>
      </c>
      <c r="K119" s="68">
        <v>6.0</v>
      </c>
    </row>
    <row r="120">
      <c r="A120" s="338">
        <v>44754.0</v>
      </c>
      <c r="B120" s="68" t="s">
        <v>52</v>
      </c>
      <c r="C120" s="68" t="s">
        <v>499</v>
      </c>
      <c r="D120" s="340" t="s">
        <v>509</v>
      </c>
      <c r="E120" s="338">
        <v>44755.0</v>
      </c>
      <c r="F120" s="339">
        <v>0.08333333333333333</v>
      </c>
      <c r="G120" s="339">
        <v>0.4583333333333333</v>
      </c>
      <c r="H120" s="68">
        <v>9.0</v>
      </c>
      <c r="I120" s="68">
        <v>0.0</v>
      </c>
      <c r="J120" s="68">
        <v>4.0</v>
      </c>
      <c r="K120" s="68">
        <v>5.0</v>
      </c>
    </row>
    <row r="121" hidden="1">
      <c r="A121" s="338">
        <v>44754.0</v>
      </c>
      <c r="B121" s="68" t="s">
        <v>123</v>
      </c>
      <c r="C121" s="68" t="s">
        <v>23</v>
      </c>
      <c r="D121" s="340" t="s">
        <v>509</v>
      </c>
      <c r="E121" s="338">
        <v>44755.0</v>
      </c>
      <c r="F121" s="68">
        <v>0.0</v>
      </c>
      <c r="G121" s="68">
        <v>0.0</v>
      </c>
      <c r="H121" s="68">
        <v>0.0</v>
      </c>
      <c r="I121" s="68">
        <v>0.0</v>
      </c>
      <c r="J121" s="68">
        <v>0.0</v>
      </c>
      <c r="K121" s="68">
        <v>0.0</v>
      </c>
      <c r="L121" s="68" t="s">
        <v>25</v>
      </c>
    </row>
    <row r="122" hidden="1">
      <c r="A122" s="338">
        <v>44754.0</v>
      </c>
      <c r="B122" s="68" t="s">
        <v>45</v>
      </c>
      <c r="C122" s="68" t="s">
        <v>1</v>
      </c>
      <c r="D122" s="340" t="s">
        <v>509</v>
      </c>
      <c r="E122" s="338">
        <v>44755.0</v>
      </c>
      <c r="F122" s="339">
        <v>0.20833333333333334</v>
      </c>
      <c r="G122" s="339">
        <v>0.4583333333333333</v>
      </c>
      <c r="H122" s="68">
        <v>6.0</v>
      </c>
      <c r="I122" s="68">
        <v>0.0</v>
      </c>
      <c r="J122" s="68">
        <v>0.0</v>
      </c>
      <c r="K122" s="68">
        <v>6.0</v>
      </c>
    </row>
    <row r="123" hidden="1">
      <c r="A123" s="338">
        <v>44754.0</v>
      </c>
      <c r="B123" s="68" t="s">
        <v>508</v>
      </c>
      <c r="C123" s="68" t="s">
        <v>85</v>
      </c>
      <c r="D123" s="340" t="s">
        <v>509</v>
      </c>
      <c r="E123" s="338">
        <v>44755.0</v>
      </c>
      <c r="F123" s="68">
        <v>0.0</v>
      </c>
      <c r="G123" s="68">
        <v>0.0</v>
      </c>
      <c r="H123" s="68">
        <v>0.0</v>
      </c>
      <c r="I123" s="68">
        <v>0.0</v>
      </c>
      <c r="J123" s="68">
        <v>0.0</v>
      </c>
      <c r="K123" s="68">
        <v>0.0</v>
      </c>
      <c r="L123" s="68" t="s">
        <v>25</v>
      </c>
    </row>
    <row r="124" hidden="1">
      <c r="A124" s="338">
        <v>44754.0</v>
      </c>
      <c r="B124" s="68" t="s">
        <v>501</v>
      </c>
      <c r="C124" s="68" t="s">
        <v>23</v>
      </c>
      <c r="D124" s="340" t="s">
        <v>509</v>
      </c>
      <c r="E124" s="338">
        <v>44755.0</v>
      </c>
      <c r="F124" s="68">
        <v>0.0</v>
      </c>
      <c r="G124" s="68">
        <v>0.0</v>
      </c>
      <c r="H124" s="68">
        <v>0.0</v>
      </c>
      <c r="I124" s="68">
        <v>0.0</v>
      </c>
      <c r="J124" s="68">
        <v>0.0</v>
      </c>
      <c r="K124" s="68">
        <v>0.0</v>
      </c>
      <c r="L124" s="68" t="s">
        <v>25</v>
      </c>
    </row>
    <row r="125" hidden="1">
      <c r="A125" s="338">
        <v>44754.0</v>
      </c>
      <c r="B125" s="68" t="s">
        <v>1112</v>
      </c>
      <c r="C125" s="68" t="s">
        <v>23</v>
      </c>
      <c r="D125" s="340" t="s">
        <v>509</v>
      </c>
      <c r="E125" s="338">
        <v>44755.0</v>
      </c>
      <c r="F125" s="339">
        <v>0.020833333333333332</v>
      </c>
      <c r="G125" s="339">
        <v>0.4583333333333333</v>
      </c>
      <c r="H125" s="68">
        <v>10.5</v>
      </c>
      <c r="I125" s="68">
        <v>2.5</v>
      </c>
      <c r="J125" s="68">
        <v>5.0</v>
      </c>
      <c r="K125" s="68">
        <v>5.5</v>
      </c>
      <c r="L125" s="68" t="s">
        <v>263</v>
      </c>
    </row>
    <row r="126" hidden="1">
      <c r="A126" s="338">
        <v>44754.0</v>
      </c>
      <c r="B126" s="68" t="s">
        <v>502</v>
      </c>
      <c r="C126" s="68" t="s">
        <v>85</v>
      </c>
      <c r="D126" s="340" t="s">
        <v>509</v>
      </c>
      <c r="E126" s="338">
        <v>44755.0</v>
      </c>
      <c r="F126" s="339">
        <v>0.20833333333333334</v>
      </c>
      <c r="G126" s="339">
        <v>0.5416666666666666</v>
      </c>
      <c r="H126" s="68">
        <v>8.0</v>
      </c>
      <c r="I126" s="68">
        <v>0.0</v>
      </c>
      <c r="J126" s="68">
        <v>7.0</v>
      </c>
      <c r="K126" s="68">
        <v>1.0</v>
      </c>
    </row>
    <row r="127" hidden="1">
      <c r="A127" s="338">
        <v>44755.0</v>
      </c>
      <c r="B127" s="68" t="s">
        <v>403</v>
      </c>
      <c r="C127" s="68" t="s">
        <v>85</v>
      </c>
      <c r="D127" s="340" t="s">
        <v>509</v>
      </c>
      <c r="E127" s="338">
        <v>44755.0</v>
      </c>
      <c r="F127" s="339">
        <v>0.9166666666666666</v>
      </c>
      <c r="G127" s="339">
        <v>0.20833333333333334</v>
      </c>
      <c r="H127" s="68">
        <v>7.0</v>
      </c>
      <c r="I127" s="68">
        <v>0.0</v>
      </c>
      <c r="J127" s="68">
        <v>0.0</v>
      </c>
      <c r="K127" s="68">
        <v>7.0</v>
      </c>
    </row>
    <row r="128" hidden="1">
      <c r="A128" s="338">
        <v>44755.0</v>
      </c>
      <c r="B128" s="68" t="s">
        <v>18</v>
      </c>
      <c r="C128" s="68" t="s">
        <v>1</v>
      </c>
      <c r="D128" s="340" t="s">
        <v>509</v>
      </c>
      <c r="E128" s="338">
        <v>44755.0</v>
      </c>
      <c r="F128" s="339">
        <v>0.9583333333333334</v>
      </c>
      <c r="G128" s="339">
        <v>0.20833333333333334</v>
      </c>
      <c r="H128" s="68">
        <v>6.0</v>
      </c>
      <c r="I128" s="68">
        <v>0.0</v>
      </c>
      <c r="J128" s="68">
        <v>0.0</v>
      </c>
      <c r="K128" s="68">
        <v>6.0</v>
      </c>
    </row>
    <row r="129">
      <c r="A129" s="338">
        <v>44755.0</v>
      </c>
      <c r="B129" s="68" t="s">
        <v>52</v>
      </c>
      <c r="C129" s="68" t="s">
        <v>499</v>
      </c>
      <c r="D129" s="340" t="s">
        <v>510</v>
      </c>
      <c r="E129" s="338">
        <v>44756.0</v>
      </c>
      <c r="F129" s="339">
        <v>0.08333333333333333</v>
      </c>
      <c r="G129" s="339">
        <v>0.4583333333333333</v>
      </c>
      <c r="H129" s="68">
        <v>9.0</v>
      </c>
      <c r="I129" s="68">
        <v>0.0</v>
      </c>
      <c r="J129" s="68">
        <v>4.0</v>
      </c>
      <c r="K129" s="68">
        <v>5.0</v>
      </c>
    </row>
    <row r="130" hidden="1">
      <c r="A130" s="338">
        <v>44755.0</v>
      </c>
      <c r="B130" s="68" t="s">
        <v>123</v>
      </c>
      <c r="C130" s="68" t="s">
        <v>23</v>
      </c>
      <c r="D130" s="340" t="s">
        <v>510</v>
      </c>
      <c r="E130" s="338">
        <v>44756.0</v>
      </c>
      <c r="F130" s="339">
        <v>0.020833333333333332</v>
      </c>
      <c r="G130" s="339">
        <v>0.25</v>
      </c>
      <c r="H130" s="68">
        <v>5.5</v>
      </c>
      <c r="I130" s="68">
        <v>0.0</v>
      </c>
      <c r="J130" s="68">
        <v>0.0</v>
      </c>
      <c r="K130" s="68">
        <v>5.5</v>
      </c>
    </row>
    <row r="131" hidden="1">
      <c r="A131" s="338">
        <v>44755.0</v>
      </c>
      <c r="B131" s="68" t="s">
        <v>45</v>
      </c>
      <c r="C131" s="68" t="s">
        <v>1</v>
      </c>
      <c r="D131" s="340" t="s">
        <v>510</v>
      </c>
      <c r="E131" s="338">
        <v>44756.0</v>
      </c>
      <c r="F131" s="339">
        <v>0.20833333333333334</v>
      </c>
      <c r="G131" s="339">
        <v>0.4583333333333333</v>
      </c>
      <c r="H131" s="68">
        <v>6.0</v>
      </c>
      <c r="I131" s="68">
        <v>0.0</v>
      </c>
      <c r="J131" s="68">
        <v>6.0</v>
      </c>
      <c r="K131" s="68">
        <v>0.0</v>
      </c>
    </row>
    <row r="132" hidden="1">
      <c r="A132" s="338">
        <v>44755.0</v>
      </c>
      <c r="B132" s="68" t="s">
        <v>508</v>
      </c>
      <c r="C132" s="68" t="s">
        <v>85</v>
      </c>
      <c r="D132" s="340" t="s">
        <v>510</v>
      </c>
      <c r="E132" s="338">
        <v>44756.0</v>
      </c>
      <c r="F132" s="339">
        <v>0.20833333333333334</v>
      </c>
      <c r="G132" s="339">
        <v>0.5416666666666666</v>
      </c>
      <c r="H132" s="68">
        <v>8.0</v>
      </c>
      <c r="I132" s="68">
        <v>0.0</v>
      </c>
      <c r="J132" s="68">
        <v>7.0</v>
      </c>
      <c r="K132" s="68">
        <v>1.0</v>
      </c>
    </row>
    <row r="133" hidden="1">
      <c r="A133" s="338">
        <v>44755.0</v>
      </c>
      <c r="B133" s="68" t="s">
        <v>501</v>
      </c>
      <c r="C133" s="68" t="s">
        <v>23</v>
      </c>
      <c r="D133" s="340" t="s">
        <v>510</v>
      </c>
      <c r="E133" s="338">
        <v>44756.0</v>
      </c>
      <c r="F133" s="339">
        <v>0.25</v>
      </c>
      <c r="G133" s="339">
        <v>0.4583333333333333</v>
      </c>
      <c r="H133" s="68">
        <v>5.0</v>
      </c>
      <c r="I133" s="68">
        <v>0.0</v>
      </c>
      <c r="J133" s="68">
        <v>5.0</v>
      </c>
      <c r="K133" s="68">
        <v>0.0</v>
      </c>
    </row>
    <row r="134" hidden="1">
      <c r="A134" s="338">
        <v>44755.0</v>
      </c>
      <c r="B134" s="68" t="s">
        <v>1112</v>
      </c>
      <c r="C134" s="68" t="s">
        <v>85</v>
      </c>
      <c r="D134" s="340" t="s">
        <v>510</v>
      </c>
      <c r="E134" s="338">
        <v>44756.0</v>
      </c>
      <c r="F134" s="339">
        <v>0.25</v>
      </c>
      <c r="G134" s="339">
        <v>0.5416666666666666</v>
      </c>
      <c r="H134" s="68">
        <v>7.0</v>
      </c>
      <c r="I134" s="68">
        <v>0.0</v>
      </c>
      <c r="J134" s="68">
        <v>7.0</v>
      </c>
      <c r="K134" s="68">
        <v>0.0</v>
      </c>
    </row>
    <row r="135" hidden="1">
      <c r="A135" s="338">
        <v>44755.0</v>
      </c>
      <c r="B135" s="68" t="s">
        <v>502</v>
      </c>
      <c r="C135" s="68" t="s">
        <v>85</v>
      </c>
      <c r="D135" s="340" t="s">
        <v>510</v>
      </c>
      <c r="E135" s="338">
        <v>44756.0</v>
      </c>
      <c r="F135" s="68">
        <v>0.0</v>
      </c>
      <c r="G135" s="68">
        <v>0.0</v>
      </c>
      <c r="H135" s="68">
        <v>0.0</v>
      </c>
      <c r="I135" s="68">
        <v>0.0</v>
      </c>
      <c r="J135" s="68">
        <v>0.0</v>
      </c>
      <c r="K135" s="68">
        <v>0.0</v>
      </c>
      <c r="L135" s="68" t="s">
        <v>25</v>
      </c>
    </row>
    <row r="136" hidden="1">
      <c r="A136" s="338">
        <v>44756.0</v>
      </c>
      <c r="B136" s="68" t="s">
        <v>403</v>
      </c>
      <c r="C136" s="68" t="s">
        <v>85</v>
      </c>
      <c r="D136" s="340" t="s">
        <v>510</v>
      </c>
      <c r="E136" s="338">
        <v>44756.0</v>
      </c>
      <c r="F136" s="339">
        <v>0.9166666666666666</v>
      </c>
      <c r="G136" s="339">
        <v>0.20833333333333334</v>
      </c>
      <c r="H136" s="68">
        <v>7.0</v>
      </c>
      <c r="I136" s="68">
        <v>0.0</v>
      </c>
      <c r="J136" s="68">
        <v>0.0</v>
      </c>
      <c r="K136" s="68">
        <v>7.0</v>
      </c>
    </row>
    <row r="137" hidden="1">
      <c r="A137" s="338">
        <v>44756.0</v>
      </c>
      <c r="B137" s="68" t="s">
        <v>18</v>
      </c>
      <c r="C137" s="68" t="s">
        <v>1</v>
      </c>
      <c r="D137" s="340" t="s">
        <v>510</v>
      </c>
      <c r="E137" s="338">
        <v>44756.0</v>
      </c>
      <c r="F137" s="339">
        <v>0.9583333333333334</v>
      </c>
      <c r="G137" s="339">
        <v>0.20833333333333334</v>
      </c>
      <c r="H137" s="68">
        <v>6.0</v>
      </c>
      <c r="I137" s="68">
        <v>0.0</v>
      </c>
      <c r="J137" s="68">
        <v>0.0</v>
      </c>
      <c r="K137" s="68">
        <v>6.0</v>
      </c>
    </row>
    <row r="138">
      <c r="A138" s="338">
        <v>44756.0</v>
      </c>
      <c r="B138" s="68" t="s">
        <v>52</v>
      </c>
      <c r="C138" s="68" t="s">
        <v>499</v>
      </c>
      <c r="D138" s="340" t="s">
        <v>512</v>
      </c>
      <c r="E138" s="338">
        <v>44757.0</v>
      </c>
      <c r="F138" s="339">
        <v>0.16666666666666666</v>
      </c>
      <c r="G138" s="339">
        <v>0.0</v>
      </c>
      <c r="H138" s="68">
        <v>7.0</v>
      </c>
      <c r="I138" s="68">
        <v>0.0</v>
      </c>
      <c r="J138" s="68">
        <v>5.0</v>
      </c>
      <c r="K138" s="68">
        <v>2.0</v>
      </c>
    </row>
    <row r="139" hidden="1">
      <c r="A139" s="338">
        <v>44756.0</v>
      </c>
      <c r="B139" s="68" t="s">
        <v>123</v>
      </c>
      <c r="C139" s="68" t="s">
        <v>23</v>
      </c>
      <c r="D139" s="340" t="s">
        <v>512</v>
      </c>
      <c r="E139" s="338">
        <v>44757.0</v>
      </c>
      <c r="F139" s="339">
        <v>0.020833333333333332</v>
      </c>
      <c r="G139" s="339">
        <v>0.25</v>
      </c>
      <c r="H139" s="68">
        <v>5.5</v>
      </c>
      <c r="I139" s="68">
        <v>0.0</v>
      </c>
      <c r="J139" s="68">
        <v>0.0</v>
      </c>
      <c r="K139" s="68">
        <v>5.5</v>
      </c>
    </row>
    <row r="140" hidden="1">
      <c r="A140" s="338">
        <v>44756.0</v>
      </c>
      <c r="B140" s="68" t="s">
        <v>45</v>
      </c>
      <c r="C140" s="68" t="s">
        <v>1</v>
      </c>
      <c r="D140" s="340" t="s">
        <v>512</v>
      </c>
      <c r="E140" s="338">
        <v>44757.0</v>
      </c>
      <c r="F140" s="339">
        <v>0.20833333333333334</v>
      </c>
      <c r="G140" s="339">
        <v>0.4583333333333333</v>
      </c>
      <c r="H140" s="68">
        <v>6.0</v>
      </c>
      <c r="I140" s="68">
        <v>0.0</v>
      </c>
      <c r="J140" s="68">
        <v>6.0</v>
      </c>
      <c r="K140" s="68">
        <v>0.0</v>
      </c>
    </row>
    <row r="141" hidden="1">
      <c r="A141" s="338">
        <v>44756.0</v>
      </c>
      <c r="B141" s="68" t="s">
        <v>508</v>
      </c>
      <c r="C141" s="68" t="s">
        <v>85</v>
      </c>
      <c r="D141" s="340" t="s">
        <v>512</v>
      </c>
      <c r="E141" s="338">
        <v>44757.0</v>
      </c>
      <c r="F141" s="339">
        <v>0.20833333333333334</v>
      </c>
      <c r="G141" s="339">
        <v>0.5208333333333334</v>
      </c>
      <c r="H141" s="68">
        <v>7.5</v>
      </c>
      <c r="I141" s="68">
        <v>0.0</v>
      </c>
      <c r="J141" s="68">
        <v>6.5</v>
      </c>
      <c r="K141" s="68">
        <v>1.0</v>
      </c>
    </row>
    <row r="142" hidden="1">
      <c r="A142" s="338">
        <v>44756.0</v>
      </c>
      <c r="B142" s="68" t="s">
        <v>501</v>
      </c>
      <c r="C142" s="68" t="s">
        <v>23</v>
      </c>
      <c r="D142" s="340" t="s">
        <v>512</v>
      </c>
      <c r="E142" s="338">
        <v>44757.0</v>
      </c>
      <c r="F142" s="339">
        <v>0.25</v>
      </c>
      <c r="G142" s="339">
        <v>0.4583333333333333</v>
      </c>
      <c r="H142" s="68">
        <v>5.0</v>
      </c>
      <c r="I142" s="68">
        <v>0.0</v>
      </c>
      <c r="J142" s="68">
        <v>5.0</v>
      </c>
      <c r="K142" s="68">
        <v>0.0</v>
      </c>
    </row>
    <row r="143" hidden="1">
      <c r="A143" s="338">
        <v>44756.0</v>
      </c>
      <c r="B143" s="68" t="s">
        <v>1112</v>
      </c>
      <c r="C143" s="68" t="s">
        <v>85</v>
      </c>
      <c r="D143" s="340" t="s">
        <v>512</v>
      </c>
      <c r="E143" s="338">
        <v>44757.0</v>
      </c>
      <c r="F143" s="68">
        <v>0.0</v>
      </c>
      <c r="G143" s="68">
        <v>0.0</v>
      </c>
      <c r="H143" s="68">
        <v>0.0</v>
      </c>
      <c r="I143" s="68">
        <v>0.0</v>
      </c>
      <c r="J143" s="68">
        <v>0.0</v>
      </c>
      <c r="K143" s="68">
        <v>0.0</v>
      </c>
    </row>
    <row r="144" hidden="1">
      <c r="A144" s="338">
        <v>44756.0</v>
      </c>
      <c r="B144" s="68" t="s">
        <v>502</v>
      </c>
      <c r="C144" s="68" t="s">
        <v>85</v>
      </c>
      <c r="D144" s="340" t="s">
        <v>512</v>
      </c>
      <c r="E144" s="338">
        <v>44757.0</v>
      </c>
      <c r="F144" s="339">
        <v>0.20833333333333334</v>
      </c>
      <c r="G144" s="339">
        <v>0.5416666666666666</v>
      </c>
      <c r="H144" s="68">
        <v>8.0</v>
      </c>
      <c r="I144" s="68">
        <v>0.0</v>
      </c>
      <c r="J144" s="68">
        <v>7.0</v>
      </c>
      <c r="K144" s="68">
        <v>1.0</v>
      </c>
    </row>
    <row r="145" hidden="1">
      <c r="A145" s="338">
        <v>44757.0</v>
      </c>
      <c r="B145" s="68" t="s">
        <v>403</v>
      </c>
      <c r="C145" s="68" t="s">
        <v>85</v>
      </c>
      <c r="D145" s="340" t="s">
        <v>512</v>
      </c>
      <c r="E145" s="338">
        <v>44757.0</v>
      </c>
      <c r="F145" s="339">
        <v>0.9166666666666666</v>
      </c>
      <c r="G145" s="339">
        <v>0.25</v>
      </c>
      <c r="H145" s="68">
        <v>8.0</v>
      </c>
      <c r="I145" s="68">
        <v>0.0</v>
      </c>
      <c r="J145" s="68">
        <v>0.0</v>
      </c>
      <c r="K145" s="68">
        <v>8.0</v>
      </c>
    </row>
    <row r="146" hidden="1">
      <c r="A146" s="338">
        <v>44757.0</v>
      </c>
      <c r="B146" s="68" t="s">
        <v>18</v>
      </c>
      <c r="C146" s="68" t="s">
        <v>1</v>
      </c>
      <c r="D146" s="340" t="s">
        <v>512</v>
      </c>
      <c r="E146" s="338">
        <v>44757.0</v>
      </c>
      <c r="F146" s="339">
        <v>0.9583333333333334</v>
      </c>
      <c r="G146" s="339">
        <v>0.25</v>
      </c>
      <c r="H146" s="68">
        <v>7.0</v>
      </c>
      <c r="I146" s="68">
        <v>0.0</v>
      </c>
      <c r="J146" s="68">
        <v>0.0</v>
      </c>
      <c r="K146" s="68">
        <v>7.0</v>
      </c>
    </row>
    <row r="147" hidden="1"/>
    <row r="148" hidden="1"/>
    <row r="149" hidden="1"/>
    <row r="150" hidden="1"/>
  </sheetData>
  <autoFilter ref="$A$1:$AC$150">
    <filterColumn colId="1">
      <filters>
        <filter val="RJ"/>
      </filters>
    </filterColumn>
  </autoFilter>
  <conditionalFormatting sqref="G25 G33 G35 G41:G43 G49:G51 G53 G61:G62 G64 G70:G71 G73 G79:G80 G82 G89:G90 G92 G103 G109:G110 G112 F113:F114 G118:G119 F122 F126 G127:G128 G130 F131:F132 G136:G137 G139 F140:F141 F144 G145:G146">
    <cfRule type="expression" dxfId="0" priority="1">
      <formula>MOD</formula>
    </cfRule>
  </conditionalFormatting>
  <conditionalFormatting sqref="G6 G12:G15 G22:G25 G32 G35 G41:G43 G50:G51 G53 G61:G62 G64 G70:G71 G73 G79:G80 G82 G89:G90 G92 G100 G103 G109:G110 G112 F113:F114 G118:G119 F122 F126 G127:G128 G130 F131:F132 G136:G137 G139 F140:F141 F144 G145:G146">
    <cfRule type="expression" dxfId="0" priority="2">
      <formula>MOD</formula>
    </cfRule>
  </conditionalFormatting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1.5"/>
    <col customWidth="1" min="2" max="2" width="22.88"/>
    <col customWidth="1" min="3" max="3" width="21.13"/>
    <col customWidth="1" min="12" max="12" width="33.5"/>
  </cols>
  <sheetData>
    <row r="1">
      <c r="A1" s="337" t="s">
        <v>495</v>
      </c>
      <c r="B1" s="337" t="s">
        <v>1412</v>
      </c>
      <c r="C1" s="337" t="s">
        <v>16</v>
      </c>
      <c r="D1" s="337" t="s">
        <v>183</v>
      </c>
      <c r="E1" s="337" t="s">
        <v>184</v>
      </c>
      <c r="F1" s="337" t="s">
        <v>185</v>
      </c>
      <c r="G1" s="337" t="s">
        <v>186</v>
      </c>
      <c r="H1" s="337" t="s">
        <v>496</v>
      </c>
      <c r="I1" s="337" t="s">
        <v>6</v>
      </c>
      <c r="J1" s="337" t="s">
        <v>187</v>
      </c>
      <c r="K1" s="337" t="s">
        <v>188</v>
      </c>
      <c r="L1" s="337" t="s">
        <v>497</v>
      </c>
    </row>
    <row r="2">
      <c r="A2" s="338">
        <v>44727.0</v>
      </c>
      <c r="B2" s="68" t="s">
        <v>123</v>
      </c>
      <c r="C2" s="68" t="s">
        <v>23</v>
      </c>
      <c r="D2" s="341" t="s">
        <v>510</v>
      </c>
      <c r="E2" s="338">
        <v>44728.0</v>
      </c>
      <c r="F2" s="339">
        <v>0.020833333333333332</v>
      </c>
      <c r="G2" s="339">
        <v>0.25</v>
      </c>
      <c r="H2" s="329">
        <v>5.5</v>
      </c>
      <c r="I2" s="68">
        <v>0.0</v>
      </c>
      <c r="J2" s="68">
        <v>0.0</v>
      </c>
      <c r="K2" s="68">
        <v>5.5</v>
      </c>
    </row>
    <row r="3">
      <c r="A3" s="338">
        <v>44727.0</v>
      </c>
      <c r="B3" s="68" t="s">
        <v>501</v>
      </c>
      <c r="C3" s="68" t="s">
        <v>23</v>
      </c>
      <c r="D3" s="341" t="s">
        <v>510</v>
      </c>
      <c r="E3" s="338">
        <v>44728.0</v>
      </c>
      <c r="F3" s="339">
        <v>0.25</v>
      </c>
      <c r="G3" s="339">
        <v>0.4583333333333333</v>
      </c>
      <c r="H3" s="68">
        <v>5.0</v>
      </c>
      <c r="I3" s="68">
        <v>0.0</v>
      </c>
      <c r="J3" s="68">
        <v>5.0</v>
      </c>
      <c r="K3" s="68">
        <v>0.0</v>
      </c>
    </row>
    <row r="4">
      <c r="A4" s="338">
        <v>44727.0</v>
      </c>
      <c r="B4" s="68" t="s">
        <v>403</v>
      </c>
      <c r="C4" s="68" t="s">
        <v>85</v>
      </c>
      <c r="D4" s="341" t="s">
        <v>510</v>
      </c>
      <c r="E4" s="338">
        <v>44728.0</v>
      </c>
      <c r="F4" s="339">
        <v>0.20833333333333334</v>
      </c>
      <c r="G4" s="339">
        <v>0.5416666666666666</v>
      </c>
      <c r="H4" s="68">
        <v>8.0</v>
      </c>
      <c r="I4" s="68">
        <v>0.0</v>
      </c>
      <c r="J4" s="68">
        <v>1.0</v>
      </c>
      <c r="K4" s="68">
        <v>7.0</v>
      </c>
    </row>
    <row r="5">
      <c r="A5" s="338">
        <v>44727.0</v>
      </c>
      <c r="B5" s="68" t="s">
        <v>508</v>
      </c>
      <c r="C5" s="68" t="s">
        <v>85</v>
      </c>
      <c r="D5" s="341" t="s">
        <v>510</v>
      </c>
      <c r="E5" s="338">
        <v>44728.0</v>
      </c>
      <c r="F5" s="68">
        <v>0.0</v>
      </c>
      <c r="G5" s="68">
        <v>0.0</v>
      </c>
      <c r="H5" s="68">
        <v>0.0</v>
      </c>
      <c r="I5" s="68">
        <v>0.0</v>
      </c>
      <c r="J5" s="68">
        <v>0.0</v>
      </c>
      <c r="K5" s="68">
        <v>0.0</v>
      </c>
      <c r="L5" s="68" t="s">
        <v>25</v>
      </c>
    </row>
    <row r="6">
      <c r="A6" s="338">
        <v>44728.0</v>
      </c>
      <c r="B6" s="68" t="s">
        <v>502</v>
      </c>
      <c r="C6" s="68" t="s">
        <v>85</v>
      </c>
      <c r="D6" s="341" t="s">
        <v>510</v>
      </c>
      <c r="E6" s="338">
        <v>44728.0</v>
      </c>
      <c r="F6" s="339">
        <v>0.9166666666666666</v>
      </c>
      <c r="G6" s="339">
        <v>0.25</v>
      </c>
      <c r="H6" s="68">
        <v>8.0</v>
      </c>
      <c r="I6" s="68">
        <v>0.0</v>
      </c>
      <c r="J6" s="68">
        <v>0.0</v>
      </c>
      <c r="K6" s="68">
        <v>8.0</v>
      </c>
    </row>
    <row r="7">
      <c r="A7" s="338">
        <v>44728.0</v>
      </c>
      <c r="B7" s="68" t="s">
        <v>1112</v>
      </c>
      <c r="C7" s="68" t="s">
        <v>499</v>
      </c>
      <c r="D7" s="341" t="s">
        <v>510</v>
      </c>
      <c r="E7" s="338">
        <v>44728.0</v>
      </c>
      <c r="F7" s="339">
        <v>0.9583333333333334</v>
      </c>
      <c r="G7" s="339">
        <v>0.7916666666666666</v>
      </c>
      <c r="H7" s="68">
        <v>8.0</v>
      </c>
      <c r="I7" s="68">
        <v>0.0</v>
      </c>
      <c r="J7" s="68">
        <v>1.0</v>
      </c>
      <c r="K7" s="68">
        <v>7.0</v>
      </c>
    </row>
    <row r="8">
      <c r="A8" s="338">
        <v>44728.0</v>
      </c>
      <c r="B8" s="68" t="s">
        <v>18</v>
      </c>
      <c r="C8" s="68" t="s">
        <v>1413</v>
      </c>
      <c r="D8" s="341" t="s">
        <v>510</v>
      </c>
      <c r="E8" s="338">
        <v>44728.0</v>
      </c>
      <c r="F8" s="339">
        <v>0.9583333333333334</v>
      </c>
      <c r="G8" s="339">
        <v>0.4166666666666667</v>
      </c>
      <c r="H8" s="68">
        <v>11.0</v>
      </c>
      <c r="I8" s="68">
        <v>3.0</v>
      </c>
      <c r="J8" s="68">
        <v>1.0</v>
      </c>
      <c r="K8" s="68">
        <v>7.0</v>
      </c>
      <c r="L8" s="68" t="s">
        <v>1414</v>
      </c>
    </row>
    <row r="9">
      <c r="A9" s="338">
        <v>44728.0</v>
      </c>
      <c r="B9" s="68" t="s">
        <v>123</v>
      </c>
      <c r="C9" s="68" t="s">
        <v>23</v>
      </c>
      <c r="D9" s="341" t="s">
        <v>512</v>
      </c>
      <c r="E9" s="338">
        <v>44729.0</v>
      </c>
      <c r="F9" s="339">
        <v>0.020833333333333332</v>
      </c>
      <c r="G9" s="339">
        <v>0.25</v>
      </c>
      <c r="H9" s="68">
        <v>5.5</v>
      </c>
      <c r="I9" s="68">
        <v>0.0</v>
      </c>
      <c r="J9" s="68">
        <v>0.0</v>
      </c>
      <c r="K9" s="68">
        <v>5.5</v>
      </c>
    </row>
    <row r="10">
      <c r="A10" s="338">
        <v>44728.0</v>
      </c>
      <c r="B10" s="68" t="s">
        <v>501</v>
      </c>
      <c r="C10" s="68" t="s">
        <v>23</v>
      </c>
      <c r="D10" s="341" t="s">
        <v>512</v>
      </c>
      <c r="E10" s="338">
        <v>44729.0</v>
      </c>
      <c r="F10" s="339">
        <v>0.25</v>
      </c>
      <c r="G10" s="339">
        <v>0.4583333333333333</v>
      </c>
      <c r="H10" s="68">
        <v>5.0</v>
      </c>
      <c r="I10" s="68">
        <v>0.0</v>
      </c>
      <c r="J10" s="68">
        <v>5.0</v>
      </c>
      <c r="K10" s="68">
        <v>0.0</v>
      </c>
    </row>
    <row r="11">
      <c r="A11" s="338">
        <v>44728.0</v>
      </c>
      <c r="B11" s="68" t="s">
        <v>45</v>
      </c>
      <c r="C11" s="68" t="s">
        <v>1</v>
      </c>
      <c r="D11" s="341" t="s">
        <v>512</v>
      </c>
      <c r="E11" s="338">
        <v>44729.0</v>
      </c>
      <c r="F11" s="339">
        <v>0.20833333333333334</v>
      </c>
      <c r="G11" s="339">
        <v>0.4583333333333333</v>
      </c>
      <c r="H11" s="68">
        <v>6.0</v>
      </c>
      <c r="I11" s="68">
        <v>0.0</v>
      </c>
      <c r="J11" s="68">
        <v>5.0</v>
      </c>
      <c r="K11" s="68">
        <v>1.0</v>
      </c>
    </row>
    <row r="12">
      <c r="A12" s="338">
        <v>44728.0</v>
      </c>
      <c r="B12" s="68" t="s">
        <v>403</v>
      </c>
      <c r="C12" s="68" t="s">
        <v>85</v>
      </c>
      <c r="D12" s="341" t="s">
        <v>512</v>
      </c>
      <c r="E12" s="338">
        <v>44729.0</v>
      </c>
      <c r="F12" s="339">
        <v>0.25</v>
      </c>
      <c r="G12" s="339">
        <v>0.5416666666666666</v>
      </c>
      <c r="H12" s="68">
        <v>7.0</v>
      </c>
      <c r="I12" s="68">
        <v>0.0</v>
      </c>
      <c r="J12" s="68">
        <v>7.0</v>
      </c>
      <c r="K12" s="68">
        <v>0.0</v>
      </c>
    </row>
    <row r="13">
      <c r="A13" s="338">
        <v>44728.0</v>
      </c>
      <c r="B13" s="68" t="s">
        <v>508</v>
      </c>
      <c r="C13" s="68" t="s">
        <v>85</v>
      </c>
      <c r="D13" s="341" t="s">
        <v>512</v>
      </c>
      <c r="E13" s="338">
        <v>44729.0</v>
      </c>
      <c r="F13" s="339">
        <v>0.20833333333333334</v>
      </c>
      <c r="G13" s="339">
        <v>0.5208333333333334</v>
      </c>
      <c r="H13" s="68">
        <v>0.0</v>
      </c>
      <c r="I13" s="68">
        <v>0.0</v>
      </c>
      <c r="J13" s="68">
        <v>0.0</v>
      </c>
      <c r="K13" s="68">
        <v>0.0</v>
      </c>
      <c r="L13" s="68" t="s">
        <v>522</v>
      </c>
    </row>
    <row r="14">
      <c r="A14" s="338">
        <v>44729.0</v>
      </c>
      <c r="B14" s="68" t="s">
        <v>502</v>
      </c>
      <c r="C14" s="68" t="s">
        <v>85</v>
      </c>
      <c r="D14" s="341" t="s">
        <v>512</v>
      </c>
      <c r="E14" s="338">
        <v>44729.0</v>
      </c>
      <c r="F14" s="339">
        <v>0.9166666666666666</v>
      </c>
      <c r="G14" s="339">
        <v>0.25</v>
      </c>
      <c r="H14" s="68">
        <v>8.0</v>
      </c>
      <c r="I14" s="68">
        <v>0.0</v>
      </c>
      <c r="J14" s="68">
        <v>0.0</v>
      </c>
      <c r="K14" s="68">
        <v>8.0</v>
      </c>
    </row>
    <row r="15">
      <c r="A15" s="338">
        <v>44729.0</v>
      </c>
      <c r="B15" s="68" t="s">
        <v>1112</v>
      </c>
      <c r="C15" s="68" t="s">
        <v>499</v>
      </c>
      <c r="D15" s="341" t="s">
        <v>512</v>
      </c>
      <c r="E15" s="338">
        <v>44729.0</v>
      </c>
      <c r="F15" s="339">
        <v>0.9583333333333334</v>
      </c>
      <c r="G15" s="339">
        <v>0.7916666666666666</v>
      </c>
      <c r="H15" s="68">
        <v>8.0</v>
      </c>
      <c r="I15" s="68">
        <v>0.0</v>
      </c>
      <c r="J15" s="68">
        <v>1.0</v>
      </c>
      <c r="K15" s="68">
        <v>7.0</v>
      </c>
    </row>
    <row r="16">
      <c r="A16" s="338">
        <v>44729.0</v>
      </c>
      <c r="B16" s="68" t="s">
        <v>18</v>
      </c>
      <c r="C16" s="68" t="s">
        <v>1413</v>
      </c>
      <c r="D16" s="341" t="s">
        <v>512</v>
      </c>
      <c r="E16" s="338">
        <v>44729.0</v>
      </c>
      <c r="F16" s="339">
        <v>0.9583333333333334</v>
      </c>
      <c r="G16" s="339">
        <v>0.375</v>
      </c>
      <c r="H16" s="68">
        <v>10.0</v>
      </c>
      <c r="I16" s="68">
        <v>2.0</v>
      </c>
      <c r="J16" s="68">
        <v>1.0</v>
      </c>
      <c r="K16" s="68">
        <v>7.0</v>
      </c>
    </row>
    <row r="17">
      <c r="A17" s="338">
        <v>44729.0</v>
      </c>
      <c r="B17" s="68" t="s">
        <v>123</v>
      </c>
      <c r="C17" s="68" t="s">
        <v>23</v>
      </c>
      <c r="D17" s="341" t="s">
        <v>513</v>
      </c>
      <c r="E17" s="338">
        <v>44730.0</v>
      </c>
      <c r="F17" s="339">
        <v>0.020833333333333332</v>
      </c>
      <c r="G17" s="339">
        <v>0.25</v>
      </c>
      <c r="H17" s="68">
        <v>5.5</v>
      </c>
      <c r="I17" s="68">
        <v>0.0</v>
      </c>
      <c r="J17" s="68">
        <v>0.0</v>
      </c>
      <c r="K17" s="68">
        <v>5.5</v>
      </c>
    </row>
    <row r="18">
      <c r="A18" s="338">
        <v>44729.0</v>
      </c>
      <c r="B18" s="68" t="s">
        <v>501</v>
      </c>
      <c r="C18" s="68" t="s">
        <v>23</v>
      </c>
      <c r="D18" s="341" t="s">
        <v>513</v>
      </c>
      <c r="E18" s="338">
        <v>44730.0</v>
      </c>
      <c r="F18" s="339">
        <v>0.25</v>
      </c>
      <c r="G18" s="339">
        <v>0.4583333333333333</v>
      </c>
      <c r="H18" s="68">
        <v>5.0</v>
      </c>
      <c r="I18" s="68">
        <v>0.0</v>
      </c>
      <c r="J18" s="68">
        <v>5.0</v>
      </c>
      <c r="K18" s="68">
        <v>0.0</v>
      </c>
    </row>
    <row r="19">
      <c r="A19" s="338">
        <v>44729.0</v>
      </c>
      <c r="B19" s="68" t="s">
        <v>45</v>
      </c>
      <c r="C19" s="68" t="s">
        <v>1</v>
      </c>
      <c r="D19" s="341" t="s">
        <v>513</v>
      </c>
      <c r="E19" s="338">
        <v>44730.0</v>
      </c>
      <c r="F19" s="339">
        <v>0.20833333333333334</v>
      </c>
      <c r="G19" s="339">
        <v>0.5625</v>
      </c>
      <c r="H19" s="68">
        <v>9.0</v>
      </c>
      <c r="I19" s="68">
        <v>0.5</v>
      </c>
      <c r="J19" s="68">
        <v>7.5</v>
      </c>
      <c r="K19" s="68">
        <v>1.0</v>
      </c>
    </row>
    <row r="20">
      <c r="A20" s="338">
        <v>44729.0</v>
      </c>
      <c r="B20" s="68" t="s">
        <v>403</v>
      </c>
      <c r="C20" s="68" t="s">
        <v>85</v>
      </c>
      <c r="D20" s="341" t="s">
        <v>513</v>
      </c>
      <c r="E20" s="338">
        <v>44730.0</v>
      </c>
      <c r="F20" s="339">
        <v>0.25</v>
      </c>
      <c r="G20" s="339">
        <v>0.5833333333333334</v>
      </c>
      <c r="H20" s="68">
        <v>8.0</v>
      </c>
      <c r="I20" s="68">
        <v>0.0</v>
      </c>
      <c r="J20" s="68">
        <v>8.0</v>
      </c>
      <c r="K20" s="68">
        <v>0.0</v>
      </c>
    </row>
    <row r="21">
      <c r="A21" s="338">
        <v>44729.0</v>
      </c>
      <c r="B21" s="68" t="s">
        <v>508</v>
      </c>
      <c r="C21" s="68" t="s">
        <v>85</v>
      </c>
      <c r="D21" s="341" t="s">
        <v>513</v>
      </c>
      <c r="E21" s="338">
        <v>44730.0</v>
      </c>
      <c r="F21" s="339">
        <v>0.20833333333333334</v>
      </c>
      <c r="G21" s="339">
        <v>0.5416666666666666</v>
      </c>
      <c r="H21" s="68">
        <v>0.0</v>
      </c>
      <c r="I21" s="68">
        <v>0.0</v>
      </c>
      <c r="J21" s="68">
        <v>0.0</v>
      </c>
      <c r="K21" s="68">
        <v>0.0</v>
      </c>
      <c r="L21" s="68" t="s">
        <v>522</v>
      </c>
    </row>
    <row r="22">
      <c r="A22" s="338">
        <v>44730.0</v>
      </c>
      <c r="B22" s="68" t="s">
        <v>502</v>
      </c>
      <c r="C22" s="68" t="s">
        <v>85</v>
      </c>
      <c r="D22" s="341" t="s">
        <v>513</v>
      </c>
      <c r="E22" s="338">
        <v>44730.0</v>
      </c>
      <c r="F22" s="339">
        <v>0.9166666666666666</v>
      </c>
      <c r="G22" s="339">
        <v>0.25</v>
      </c>
      <c r="H22" s="68">
        <v>8.0</v>
      </c>
      <c r="I22" s="68">
        <v>0.0</v>
      </c>
      <c r="J22" s="68">
        <v>0.0</v>
      </c>
      <c r="K22" s="68">
        <v>8.0</v>
      </c>
    </row>
    <row r="23">
      <c r="A23" s="338">
        <v>44730.0</v>
      </c>
      <c r="B23" s="68" t="s">
        <v>1112</v>
      </c>
      <c r="C23" s="68" t="s">
        <v>499</v>
      </c>
      <c r="D23" s="341" t="s">
        <v>513</v>
      </c>
      <c r="E23" s="338">
        <v>44730.0</v>
      </c>
      <c r="F23" s="339">
        <v>0.9583333333333334</v>
      </c>
      <c r="G23" s="339">
        <v>0.7916666666666666</v>
      </c>
      <c r="H23" s="68">
        <v>8.0</v>
      </c>
      <c r="I23" s="68">
        <v>0.0</v>
      </c>
      <c r="J23" s="68">
        <v>1.0</v>
      </c>
      <c r="K23" s="68">
        <v>7.0</v>
      </c>
    </row>
    <row r="24">
      <c r="A24" s="338">
        <v>44730.0</v>
      </c>
      <c r="B24" s="68" t="s">
        <v>18</v>
      </c>
      <c r="C24" s="68" t="s">
        <v>1413</v>
      </c>
      <c r="D24" s="341" t="s">
        <v>513</v>
      </c>
      <c r="E24" s="338">
        <v>44730.0</v>
      </c>
      <c r="F24" s="339">
        <v>0.9583333333333334</v>
      </c>
      <c r="G24" s="339">
        <v>0.4583333333333333</v>
      </c>
      <c r="H24" s="68">
        <v>12.0</v>
      </c>
      <c r="I24" s="68">
        <v>4.0</v>
      </c>
      <c r="J24" s="68">
        <v>1.0</v>
      </c>
      <c r="K24" s="68">
        <v>7.0</v>
      </c>
    </row>
    <row r="25">
      <c r="A25" s="338">
        <v>44730.0</v>
      </c>
      <c r="B25" s="68" t="s">
        <v>123</v>
      </c>
      <c r="C25" s="68" t="s">
        <v>23</v>
      </c>
      <c r="D25" s="341" t="s">
        <v>498</v>
      </c>
      <c r="E25" s="338">
        <v>44731.0</v>
      </c>
      <c r="F25" s="339">
        <v>0.020833333333333332</v>
      </c>
      <c r="G25" s="339">
        <v>0.25</v>
      </c>
      <c r="H25" s="68">
        <v>5.5</v>
      </c>
      <c r="I25" s="68">
        <v>0.0</v>
      </c>
      <c r="J25" s="68">
        <v>0.0</v>
      </c>
      <c r="K25" s="68">
        <v>5.5</v>
      </c>
    </row>
    <row r="26">
      <c r="A26" s="338">
        <v>44730.0</v>
      </c>
      <c r="B26" s="68" t="s">
        <v>501</v>
      </c>
      <c r="C26" s="68" t="s">
        <v>23</v>
      </c>
      <c r="D26" s="341" t="s">
        <v>498</v>
      </c>
      <c r="E26" s="338">
        <v>44731.0</v>
      </c>
      <c r="F26" s="339">
        <v>0.25</v>
      </c>
      <c r="G26" s="339">
        <v>0.4583333333333333</v>
      </c>
      <c r="H26" s="68">
        <v>5.0</v>
      </c>
      <c r="I26" s="68">
        <v>0.0</v>
      </c>
      <c r="J26" s="68">
        <v>5.0</v>
      </c>
      <c r="K26" s="68">
        <v>0.0</v>
      </c>
    </row>
    <row r="27">
      <c r="A27" s="338">
        <v>44730.0</v>
      </c>
      <c r="B27" s="68" t="s">
        <v>45</v>
      </c>
      <c r="C27" s="68" t="s">
        <v>1</v>
      </c>
      <c r="D27" s="341" t="s">
        <v>498</v>
      </c>
      <c r="E27" s="338">
        <v>44731.0</v>
      </c>
      <c r="F27" s="339">
        <v>0.20833333333333334</v>
      </c>
      <c r="G27" s="339">
        <v>0.5625</v>
      </c>
      <c r="H27" s="68">
        <v>9.0</v>
      </c>
      <c r="I27" s="68">
        <v>0.5</v>
      </c>
      <c r="J27" s="68">
        <v>7.5</v>
      </c>
      <c r="K27" s="68">
        <v>1.0</v>
      </c>
    </row>
    <row r="28">
      <c r="A28" s="338">
        <v>44730.0</v>
      </c>
      <c r="B28" s="68" t="s">
        <v>403</v>
      </c>
      <c r="C28" s="68" t="s">
        <v>85</v>
      </c>
      <c r="D28" s="341" t="s">
        <v>498</v>
      </c>
      <c r="E28" s="338">
        <v>44731.0</v>
      </c>
      <c r="F28" s="339">
        <v>0.20833333333333334</v>
      </c>
      <c r="G28" s="339">
        <v>0.5625</v>
      </c>
      <c r="H28" s="68">
        <v>9.0</v>
      </c>
      <c r="I28" s="68">
        <v>0.5</v>
      </c>
      <c r="J28" s="68">
        <v>7.5</v>
      </c>
      <c r="K28" s="68">
        <v>1.0</v>
      </c>
      <c r="L28" s="68" t="s">
        <v>1415</v>
      </c>
    </row>
    <row r="29">
      <c r="A29" s="338">
        <v>44730.0</v>
      </c>
      <c r="B29" s="68" t="s">
        <v>508</v>
      </c>
      <c r="C29" s="68" t="s">
        <v>85</v>
      </c>
      <c r="D29" s="341" t="s">
        <v>498</v>
      </c>
      <c r="E29" s="338">
        <v>44731.0</v>
      </c>
      <c r="F29" s="339">
        <v>0.2916666666666667</v>
      </c>
      <c r="G29" s="339">
        <v>0.5833333333333334</v>
      </c>
      <c r="H29" s="68">
        <v>0.0</v>
      </c>
      <c r="I29" s="68">
        <v>0.0</v>
      </c>
      <c r="J29" s="68">
        <v>0.0</v>
      </c>
      <c r="K29" s="68">
        <v>0.0</v>
      </c>
      <c r="L29" s="68" t="s">
        <v>522</v>
      </c>
    </row>
    <row r="30">
      <c r="A30" s="338">
        <v>44731.0</v>
      </c>
      <c r="B30" s="68" t="s">
        <v>502</v>
      </c>
      <c r="C30" s="68" t="s">
        <v>85</v>
      </c>
      <c r="D30" s="341" t="s">
        <v>498</v>
      </c>
      <c r="E30" s="338">
        <v>44731.0</v>
      </c>
      <c r="F30" s="68">
        <v>0.0</v>
      </c>
      <c r="G30" s="68">
        <v>0.0</v>
      </c>
      <c r="H30" s="68">
        <v>0.0</v>
      </c>
      <c r="I30" s="68">
        <v>0.0</v>
      </c>
      <c r="J30" s="68">
        <v>0.0</v>
      </c>
      <c r="K30" s="68">
        <v>0.0</v>
      </c>
      <c r="L30" s="68" t="s">
        <v>25</v>
      </c>
    </row>
    <row r="31">
      <c r="A31" s="338">
        <v>44731.0</v>
      </c>
      <c r="B31" s="68" t="s">
        <v>403</v>
      </c>
      <c r="C31" s="68" t="s">
        <v>85</v>
      </c>
      <c r="D31" s="341" t="s">
        <v>498</v>
      </c>
      <c r="E31" s="338">
        <v>44731.0</v>
      </c>
      <c r="F31" s="339">
        <v>0.9375</v>
      </c>
      <c r="G31" s="339">
        <v>0.20833333333333334</v>
      </c>
      <c r="H31" s="68">
        <v>6.5</v>
      </c>
      <c r="I31" s="68">
        <v>0.0</v>
      </c>
      <c r="J31" s="68">
        <v>0.0</v>
      </c>
      <c r="K31" s="68">
        <v>6.5</v>
      </c>
      <c r="L31" s="68" t="s">
        <v>1415</v>
      </c>
    </row>
    <row r="32">
      <c r="A32" s="338">
        <v>44731.0</v>
      </c>
      <c r="B32" s="68" t="s">
        <v>1112</v>
      </c>
      <c r="C32" s="68" t="s">
        <v>499</v>
      </c>
      <c r="D32" s="341" t="s">
        <v>498</v>
      </c>
      <c r="E32" s="338">
        <v>44731.0</v>
      </c>
      <c r="F32" s="68">
        <v>0.0</v>
      </c>
      <c r="G32" s="68">
        <v>0.0</v>
      </c>
      <c r="H32" s="68">
        <v>0.0</v>
      </c>
      <c r="I32" s="68">
        <v>0.0</v>
      </c>
      <c r="J32" s="68">
        <v>0.0</v>
      </c>
      <c r="K32" s="68">
        <v>0.0</v>
      </c>
      <c r="L32" s="68" t="s">
        <v>25</v>
      </c>
    </row>
    <row r="33">
      <c r="A33" s="338">
        <v>44731.0</v>
      </c>
      <c r="B33" s="68" t="s">
        <v>18</v>
      </c>
      <c r="C33" s="68" t="s">
        <v>1413</v>
      </c>
      <c r="D33" s="341" t="s">
        <v>498</v>
      </c>
      <c r="E33" s="338">
        <v>44731.0</v>
      </c>
      <c r="F33" s="68">
        <v>0.0</v>
      </c>
      <c r="G33" s="68">
        <v>0.0</v>
      </c>
      <c r="H33" s="68">
        <v>0.0</v>
      </c>
      <c r="I33" s="68">
        <v>0.0</v>
      </c>
      <c r="J33" s="68">
        <v>0.0</v>
      </c>
      <c r="K33" s="68">
        <v>0.0</v>
      </c>
      <c r="L33" s="68" t="s">
        <v>25</v>
      </c>
    </row>
    <row r="34">
      <c r="A34" s="338">
        <v>44731.0</v>
      </c>
      <c r="B34" s="68" t="s">
        <v>123</v>
      </c>
      <c r="C34" s="68" t="s">
        <v>23</v>
      </c>
      <c r="D34" s="341" t="s">
        <v>500</v>
      </c>
      <c r="E34" s="338">
        <v>44732.0</v>
      </c>
      <c r="F34" s="339">
        <v>0.020833333333333332</v>
      </c>
      <c r="G34" s="339">
        <v>0.25</v>
      </c>
      <c r="H34" s="68">
        <v>5.5</v>
      </c>
      <c r="I34" s="68">
        <v>0.0</v>
      </c>
      <c r="J34" s="68">
        <v>0.0</v>
      </c>
      <c r="K34" s="68">
        <v>5.5</v>
      </c>
    </row>
    <row r="35">
      <c r="A35" s="338">
        <v>44731.0</v>
      </c>
      <c r="B35" s="68" t="s">
        <v>18</v>
      </c>
      <c r="C35" s="68" t="s">
        <v>499</v>
      </c>
      <c r="D35" s="341" t="s">
        <v>500</v>
      </c>
      <c r="E35" s="338">
        <v>44732.0</v>
      </c>
      <c r="F35" s="339">
        <v>0.20833333333333334</v>
      </c>
      <c r="G35" s="339">
        <v>0.4583333333333333</v>
      </c>
      <c r="H35" s="868">
        <v>6.0</v>
      </c>
      <c r="I35" s="868">
        <v>0.0</v>
      </c>
      <c r="J35" s="868">
        <v>5.0</v>
      </c>
      <c r="K35" s="868">
        <v>1.0</v>
      </c>
      <c r="L35" s="68" t="s">
        <v>158</v>
      </c>
    </row>
    <row r="36">
      <c r="A36" s="338">
        <v>44731.0</v>
      </c>
      <c r="B36" s="68" t="s">
        <v>501</v>
      </c>
      <c r="C36" s="68" t="s">
        <v>23</v>
      </c>
      <c r="D36" s="341" t="s">
        <v>500</v>
      </c>
      <c r="E36" s="338">
        <v>44732.0</v>
      </c>
      <c r="F36" s="339">
        <v>0.25</v>
      </c>
      <c r="G36" s="339">
        <v>0.4583333333333333</v>
      </c>
      <c r="H36" s="68">
        <v>5.0</v>
      </c>
      <c r="I36" s="68">
        <v>0.0</v>
      </c>
      <c r="J36" s="68">
        <v>5.0</v>
      </c>
      <c r="K36" s="68">
        <v>0.0</v>
      </c>
    </row>
    <row r="37">
      <c r="A37" s="338">
        <v>44731.0</v>
      </c>
      <c r="B37" s="68" t="s">
        <v>45</v>
      </c>
      <c r="C37" s="68" t="s">
        <v>1</v>
      </c>
      <c r="D37" s="341" t="s">
        <v>500</v>
      </c>
      <c r="E37" s="338">
        <v>44732.0</v>
      </c>
      <c r="F37" s="68">
        <v>0.0</v>
      </c>
      <c r="G37" s="68">
        <v>0.0</v>
      </c>
      <c r="H37" s="68">
        <v>0.0</v>
      </c>
      <c r="I37" s="68">
        <v>0.0</v>
      </c>
      <c r="J37" s="68">
        <v>0.0</v>
      </c>
      <c r="K37" s="68">
        <v>0.0</v>
      </c>
      <c r="L37" s="68" t="s">
        <v>25</v>
      </c>
    </row>
    <row r="38">
      <c r="A38" s="338">
        <v>44731.0</v>
      </c>
      <c r="B38" s="68" t="s">
        <v>502</v>
      </c>
      <c r="C38" s="68" t="s">
        <v>85</v>
      </c>
      <c r="D38" s="341" t="s">
        <v>500</v>
      </c>
      <c r="E38" s="338">
        <v>44732.0</v>
      </c>
      <c r="F38" s="339">
        <v>0.20833333333333334</v>
      </c>
      <c r="G38" s="339">
        <v>0.5</v>
      </c>
      <c r="H38" s="68">
        <v>7.0</v>
      </c>
      <c r="I38" s="68">
        <v>0.0</v>
      </c>
      <c r="J38" s="68">
        <v>6.0</v>
      </c>
      <c r="K38" s="68">
        <v>1.0</v>
      </c>
      <c r="L38" s="68" t="s">
        <v>1416</v>
      </c>
    </row>
    <row r="39">
      <c r="A39" s="338">
        <v>44731.0</v>
      </c>
      <c r="B39" s="68" t="s">
        <v>508</v>
      </c>
      <c r="C39" s="68" t="s">
        <v>85</v>
      </c>
      <c r="D39" s="341" t="s">
        <v>500</v>
      </c>
      <c r="E39" s="338">
        <v>44732.0</v>
      </c>
      <c r="F39" s="68">
        <v>0.0</v>
      </c>
      <c r="G39" s="68">
        <v>0.0</v>
      </c>
      <c r="H39" s="68">
        <v>0.0</v>
      </c>
      <c r="I39" s="68">
        <v>0.0</v>
      </c>
      <c r="J39" s="68">
        <v>0.0</v>
      </c>
      <c r="K39" s="68">
        <v>0.0</v>
      </c>
      <c r="L39" s="68" t="s">
        <v>522</v>
      </c>
    </row>
    <row r="40">
      <c r="A40" s="338">
        <v>44732.0</v>
      </c>
      <c r="B40" s="68" t="s">
        <v>403</v>
      </c>
      <c r="C40" s="68" t="s">
        <v>85</v>
      </c>
      <c r="D40" s="341" t="s">
        <v>500</v>
      </c>
      <c r="E40" s="338">
        <v>44732.0</v>
      </c>
      <c r="F40" s="68">
        <v>0.0</v>
      </c>
      <c r="G40" s="68">
        <v>0.0</v>
      </c>
      <c r="H40" s="68">
        <v>0.0</v>
      </c>
      <c r="I40" s="68">
        <v>0.0</v>
      </c>
      <c r="J40" s="68">
        <v>0.0</v>
      </c>
      <c r="K40" s="68">
        <v>0.0</v>
      </c>
      <c r="L40" s="68" t="s">
        <v>25</v>
      </c>
    </row>
    <row r="41">
      <c r="A41" s="338">
        <v>44732.0</v>
      </c>
      <c r="B41" s="68" t="s">
        <v>45</v>
      </c>
      <c r="C41" s="68" t="s">
        <v>1</v>
      </c>
      <c r="D41" s="341" t="s">
        <v>500</v>
      </c>
      <c r="E41" s="338">
        <v>44732.0</v>
      </c>
      <c r="F41" s="339">
        <v>0.9583333333333334</v>
      </c>
      <c r="G41" s="339">
        <v>0.2916666666666667</v>
      </c>
      <c r="H41" s="68">
        <v>8.0</v>
      </c>
      <c r="I41" s="68">
        <v>0.0</v>
      </c>
      <c r="J41" s="68">
        <v>1.0</v>
      </c>
      <c r="K41" s="68">
        <v>7.0</v>
      </c>
    </row>
    <row r="42">
      <c r="A42" s="338">
        <v>44732.0</v>
      </c>
      <c r="B42" s="68" t="s">
        <v>1112</v>
      </c>
      <c r="C42" s="68" t="s">
        <v>23</v>
      </c>
      <c r="D42" s="341" t="s">
        <v>507</v>
      </c>
      <c r="E42" s="338">
        <v>44733.0</v>
      </c>
      <c r="F42" s="339">
        <v>0.020833333333333332</v>
      </c>
      <c r="G42" s="339">
        <v>0.4583333333333333</v>
      </c>
      <c r="H42" s="68">
        <v>13.0</v>
      </c>
      <c r="I42" s="68">
        <v>2.5</v>
      </c>
      <c r="J42" s="68">
        <v>5.0</v>
      </c>
      <c r="K42" s="68">
        <v>5.5</v>
      </c>
      <c r="L42" s="68" t="s">
        <v>1417</v>
      </c>
    </row>
    <row r="43">
      <c r="A43" s="338">
        <v>44732.0</v>
      </c>
      <c r="B43" s="68" t="s">
        <v>18</v>
      </c>
      <c r="C43" s="68" t="s">
        <v>1</v>
      </c>
      <c r="D43" s="341" t="s">
        <v>507</v>
      </c>
      <c r="E43" s="338">
        <v>44733.0</v>
      </c>
      <c r="F43" s="339">
        <v>0.16666666666666666</v>
      </c>
      <c r="G43" s="339">
        <v>0.4583333333333333</v>
      </c>
      <c r="H43" s="68">
        <v>7.0</v>
      </c>
      <c r="I43" s="68">
        <v>0.0</v>
      </c>
      <c r="J43" s="68">
        <v>5.0</v>
      </c>
      <c r="K43" s="68">
        <v>2.0</v>
      </c>
    </row>
    <row r="44">
      <c r="A44" s="338">
        <v>44732.0</v>
      </c>
      <c r="B44" s="68" t="s">
        <v>123</v>
      </c>
      <c r="C44" s="68" t="s">
        <v>23</v>
      </c>
      <c r="D44" s="341" t="s">
        <v>507</v>
      </c>
      <c r="E44" s="338">
        <v>44733.0</v>
      </c>
      <c r="F44" s="68">
        <v>0.0</v>
      </c>
      <c r="G44" s="68">
        <v>0.0</v>
      </c>
      <c r="H44" s="68">
        <v>0.0</v>
      </c>
      <c r="I44" s="68">
        <v>0.0</v>
      </c>
      <c r="J44" s="68">
        <v>0.0</v>
      </c>
      <c r="K44" s="68">
        <v>0.0</v>
      </c>
      <c r="L44" s="68" t="s">
        <v>25</v>
      </c>
    </row>
    <row r="45">
      <c r="A45" s="338">
        <v>44732.0</v>
      </c>
      <c r="B45" s="68" t="s">
        <v>501</v>
      </c>
      <c r="C45" s="68" t="s">
        <v>23</v>
      </c>
      <c r="D45" s="341" t="s">
        <v>507</v>
      </c>
      <c r="E45" s="338">
        <v>44733.0</v>
      </c>
      <c r="F45" s="339">
        <v>0.25</v>
      </c>
      <c r="G45" s="869">
        <v>0.4583333333333333</v>
      </c>
      <c r="H45" s="68">
        <v>5.0</v>
      </c>
      <c r="I45" s="68">
        <v>0.0</v>
      </c>
      <c r="J45" s="68">
        <v>5.0</v>
      </c>
      <c r="K45" s="68">
        <v>0.0</v>
      </c>
    </row>
    <row r="46">
      <c r="A46" s="338">
        <v>44732.0</v>
      </c>
      <c r="B46" s="68" t="s">
        <v>508</v>
      </c>
      <c r="C46" s="68" t="s">
        <v>85</v>
      </c>
      <c r="D46" s="341" t="s">
        <v>507</v>
      </c>
      <c r="E46" s="338">
        <v>44733.0</v>
      </c>
      <c r="F46" s="68">
        <v>0.0</v>
      </c>
      <c r="G46" s="68">
        <v>0.0</v>
      </c>
      <c r="H46" s="68">
        <v>0.0</v>
      </c>
      <c r="I46" s="68">
        <v>0.0</v>
      </c>
      <c r="J46" s="68">
        <v>0.0</v>
      </c>
      <c r="K46" s="68">
        <v>0.0</v>
      </c>
      <c r="L46" s="68" t="s">
        <v>522</v>
      </c>
    </row>
    <row r="47">
      <c r="A47" s="338">
        <v>44732.0</v>
      </c>
      <c r="B47" s="68" t="s">
        <v>502</v>
      </c>
      <c r="C47" s="68" t="s">
        <v>85</v>
      </c>
      <c r="D47" s="341" t="s">
        <v>507</v>
      </c>
      <c r="E47" s="338">
        <v>44733.0</v>
      </c>
      <c r="F47" s="869">
        <v>0.125</v>
      </c>
      <c r="G47" s="339">
        <v>0.5416666666666666</v>
      </c>
      <c r="H47" s="68">
        <v>12.0</v>
      </c>
      <c r="I47" s="68">
        <v>2.0</v>
      </c>
      <c r="J47" s="68">
        <v>7.0</v>
      </c>
      <c r="K47" s="68">
        <v>3.0</v>
      </c>
    </row>
    <row r="48">
      <c r="A48" s="338">
        <v>44733.0</v>
      </c>
      <c r="B48" s="68" t="s">
        <v>403</v>
      </c>
      <c r="C48" s="68" t="s">
        <v>85</v>
      </c>
      <c r="D48" s="341" t="s">
        <v>507</v>
      </c>
      <c r="E48" s="338">
        <v>44733.0</v>
      </c>
      <c r="F48" s="339">
        <v>0.9166666666666666</v>
      </c>
      <c r="G48" s="339">
        <v>0.25</v>
      </c>
      <c r="H48" s="68">
        <v>8.0</v>
      </c>
      <c r="I48" s="68">
        <v>0.0</v>
      </c>
      <c r="J48" s="68">
        <v>0.0</v>
      </c>
      <c r="K48" s="68">
        <v>8.0</v>
      </c>
    </row>
    <row r="49">
      <c r="A49" s="338">
        <v>44733.0</v>
      </c>
      <c r="B49" s="68" t="s">
        <v>45</v>
      </c>
      <c r="C49" s="68" t="s">
        <v>1</v>
      </c>
      <c r="D49" s="341" t="s">
        <v>507</v>
      </c>
      <c r="E49" s="338">
        <v>44733.0</v>
      </c>
      <c r="F49" s="339">
        <v>0.9583333333333334</v>
      </c>
      <c r="G49" s="339">
        <v>0.2916666666666667</v>
      </c>
      <c r="H49" s="68">
        <v>8.0</v>
      </c>
      <c r="I49" s="68">
        <v>0.0</v>
      </c>
      <c r="J49" s="68">
        <v>1.0</v>
      </c>
      <c r="K49" s="68">
        <v>7.0</v>
      </c>
    </row>
    <row r="50">
      <c r="A50" s="338">
        <v>44733.0</v>
      </c>
      <c r="B50" s="68" t="s">
        <v>123</v>
      </c>
      <c r="C50" s="68" t="s">
        <v>23</v>
      </c>
      <c r="D50" s="341" t="s">
        <v>509</v>
      </c>
      <c r="E50" s="338">
        <v>44734.0</v>
      </c>
      <c r="F50" s="339">
        <v>0.25</v>
      </c>
      <c r="G50" s="339">
        <v>0.4583333333333333</v>
      </c>
      <c r="H50" s="68">
        <v>5.0</v>
      </c>
      <c r="I50" s="68">
        <v>0.0</v>
      </c>
      <c r="J50" s="68">
        <v>5.0</v>
      </c>
      <c r="K50" s="68">
        <v>0.0</v>
      </c>
    </row>
    <row r="51">
      <c r="A51" s="338">
        <v>44733.0</v>
      </c>
      <c r="B51" s="68" t="s">
        <v>1112</v>
      </c>
      <c r="C51" s="68" t="s">
        <v>499</v>
      </c>
      <c r="D51" s="341" t="s">
        <v>509</v>
      </c>
      <c r="E51" s="338">
        <v>44734.0</v>
      </c>
      <c r="F51" s="339">
        <v>0.16666666666666666</v>
      </c>
      <c r="G51" s="339">
        <v>0.4583333333333333</v>
      </c>
      <c r="H51" s="68">
        <v>7.0</v>
      </c>
      <c r="I51" s="68">
        <v>0.0</v>
      </c>
      <c r="J51" s="68">
        <v>5.0</v>
      </c>
      <c r="K51" s="68">
        <v>2.0</v>
      </c>
    </row>
    <row r="52">
      <c r="A52" s="338">
        <v>44733.0</v>
      </c>
      <c r="B52" s="68" t="s">
        <v>501</v>
      </c>
      <c r="C52" s="68" t="s">
        <v>23</v>
      </c>
      <c r="D52" s="341" t="s">
        <v>509</v>
      </c>
      <c r="E52" s="338">
        <v>44734.0</v>
      </c>
      <c r="F52" s="68">
        <v>0.0</v>
      </c>
      <c r="G52" s="68">
        <v>0.0</v>
      </c>
      <c r="H52" s="68">
        <v>0.0</v>
      </c>
      <c r="I52" s="68">
        <v>0.0</v>
      </c>
      <c r="J52" s="68">
        <v>0.0</v>
      </c>
      <c r="K52" s="68">
        <v>0.0</v>
      </c>
      <c r="L52" s="68" t="s">
        <v>25</v>
      </c>
    </row>
    <row r="53">
      <c r="A53" s="338">
        <v>44733.0</v>
      </c>
      <c r="B53" s="68" t="s">
        <v>502</v>
      </c>
      <c r="C53" s="68" t="s">
        <v>85</v>
      </c>
      <c r="D53" s="341" t="s">
        <v>509</v>
      </c>
      <c r="E53" s="338">
        <v>44734.0</v>
      </c>
      <c r="F53" s="339">
        <v>0.20833333333333334</v>
      </c>
      <c r="G53" s="339">
        <v>0.5416666666666666</v>
      </c>
      <c r="H53" s="68">
        <v>8.0</v>
      </c>
      <c r="I53" s="68">
        <v>0.0</v>
      </c>
      <c r="J53" s="68">
        <v>7.0</v>
      </c>
      <c r="K53" s="68">
        <v>1.0</v>
      </c>
      <c r="L53" s="68"/>
    </row>
    <row r="54">
      <c r="A54" s="338">
        <v>44733.0</v>
      </c>
      <c r="B54" s="68" t="s">
        <v>18</v>
      </c>
      <c r="C54" s="68" t="s">
        <v>1413</v>
      </c>
      <c r="D54" s="341" t="s">
        <v>509</v>
      </c>
      <c r="E54" s="338">
        <v>44734.0</v>
      </c>
      <c r="F54" s="339">
        <v>0.020833333333333332</v>
      </c>
      <c r="G54" s="339">
        <v>0.4583333333333333</v>
      </c>
      <c r="H54" s="68">
        <v>11.5</v>
      </c>
      <c r="I54" s="68">
        <v>3.5</v>
      </c>
      <c r="J54" s="68">
        <v>2.5</v>
      </c>
      <c r="K54" s="68">
        <v>5.5</v>
      </c>
    </row>
    <row r="55">
      <c r="A55" s="338">
        <v>44734.0</v>
      </c>
      <c r="B55" s="68" t="s">
        <v>403</v>
      </c>
      <c r="C55" s="68" t="s">
        <v>85</v>
      </c>
      <c r="D55" s="341" t="s">
        <v>509</v>
      </c>
      <c r="E55" s="338">
        <v>44734.0</v>
      </c>
      <c r="F55" s="339">
        <v>0.9166666666666666</v>
      </c>
      <c r="G55" s="339">
        <v>0.25</v>
      </c>
      <c r="H55" s="68">
        <v>8.0</v>
      </c>
      <c r="I55" s="68">
        <v>0.0</v>
      </c>
      <c r="J55" s="68">
        <v>0.0</v>
      </c>
      <c r="K55" s="68">
        <v>8.0</v>
      </c>
    </row>
    <row r="56">
      <c r="A56" s="338">
        <v>44734.0</v>
      </c>
      <c r="B56" s="68" t="s">
        <v>45</v>
      </c>
      <c r="C56" s="68" t="s">
        <v>1</v>
      </c>
      <c r="D56" s="341" t="s">
        <v>509</v>
      </c>
      <c r="E56" s="338">
        <v>44734.0</v>
      </c>
      <c r="F56" s="339">
        <v>0.9583333333333334</v>
      </c>
      <c r="G56" s="339">
        <v>0.25</v>
      </c>
      <c r="H56" s="68">
        <v>7.0</v>
      </c>
      <c r="I56" s="68">
        <v>0.0</v>
      </c>
      <c r="J56" s="68">
        <v>0.0</v>
      </c>
      <c r="K56" s="68">
        <v>7.0</v>
      </c>
    </row>
    <row r="57">
      <c r="A57" s="338">
        <v>44734.0</v>
      </c>
      <c r="B57" s="68" t="s">
        <v>123</v>
      </c>
      <c r="C57" s="68" t="s">
        <v>23</v>
      </c>
      <c r="D57" s="341" t="s">
        <v>510</v>
      </c>
      <c r="E57" s="338">
        <v>44735.0</v>
      </c>
      <c r="F57" s="339">
        <v>0.020833333333333332</v>
      </c>
      <c r="G57" s="339">
        <v>0.25</v>
      </c>
      <c r="H57" s="68">
        <v>5.5</v>
      </c>
      <c r="I57" s="68">
        <v>0.0</v>
      </c>
      <c r="J57" s="68">
        <v>0.0</v>
      </c>
      <c r="K57" s="68">
        <v>5.5</v>
      </c>
    </row>
    <row r="58">
      <c r="A58" s="338">
        <v>44734.0</v>
      </c>
      <c r="B58" s="68" t="s">
        <v>1112</v>
      </c>
      <c r="C58" s="68" t="s">
        <v>499</v>
      </c>
      <c r="D58" s="341" t="s">
        <v>510</v>
      </c>
      <c r="E58" s="338">
        <v>44735.0</v>
      </c>
      <c r="F58" s="339">
        <v>0.16666666666666666</v>
      </c>
      <c r="G58" s="339">
        <v>0.4583333333333333</v>
      </c>
      <c r="H58" s="68">
        <v>7.0</v>
      </c>
      <c r="I58" s="68">
        <v>0.0</v>
      </c>
      <c r="J58" s="68">
        <v>5.0</v>
      </c>
      <c r="K58" s="68">
        <v>2.0</v>
      </c>
    </row>
    <row r="59">
      <c r="A59" s="338">
        <v>44734.0</v>
      </c>
      <c r="B59" s="68" t="s">
        <v>501</v>
      </c>
      <c r="C59" s="68" t="s">
        <v>23</v>
      </c>
      <c r="D59" s="341" t="s">
        <v>510</v>
      </c>
      <c r="E59" s="338">
        <v>44735.0</v>
      </c>
      <c r="F59" s="339">
        <v>0.25</v>
      </c>
      <c r="G59" s="339">
        <v>0.4583333333333333</v>
      </c>
      <c r="H59" s="68">
        <v>5.0</v>
      </c>
      <c r="I59" s="68">
        <v>0.0</v>
      </c>
      <c r="J59" s="68">
        <v>5.0</v>
      </c>
      <c r="K59" s="68">
        <v>0.0</v>
      </c>
    </row>
    <row r="60">
      <c r="A60" s="338">
        <v>44734.0</v>
      </c>
      <c r="B60" s="68" t="s">
        <v>502</v>
      </c>
      <c r="C60" s="68" t="s">
        <v>85</v>
      </c>
      <c r="D60" s="341" t="s">
        <v>510</v>
      </c>
      <c r="E60" s="338">
        <v>44735.0</v>
      </c>
      <c r="F60" s="339">
        <v>0.20833333333333334</v>
      </c>
      <c r="G60" s="339">
        <v>0.5416666666666666</v>
      </c>
      <c r="H60" s="68">
        <v>8.0</v>
      </c>
      <c r="I60" s="68">
        <v>0.0</v>
      </c>
      <c r="J60" s="68">
        <v>7.0</v>
      </c>
      <c r="K60" s="68">
        <v>1.0</v>
      </c>
    </row>
    <row r="61">
      <c r="A61" s="338">
        <v>44734.0</v>
      </c>
      <c r="B61" s="68" t="s">
        <v>18</v>
      </c>
      <c r="C61" s="68" t="s">
        <v>1</v>
      </c>
      <c r="D61" s="341" t="s">
        <v>510</v>
      </c>
      <c r="E61" s="338">
        <v>44735.0</v>
      </c>
      <c r="F61" s="339">
        <v>0.25</v>
      </c>
      <c r="G61" s="339">
        <v>0.4583333333333333</v>
      </c>
      <c r="H61" s="68">
        <v>5.0</v>
      </c>
      <c r="I61" s="68">
        <v>0.0</v>
      </c>
      <c r="J61" s="68">
        <v>5.0</v>
      </c>
      <c r="K61" s="68">
        <v>0.0</v>
      </c>
    </row>
    <row r="62">
      <c r="A62" s="338">
        <v>44735.0</v>
      </c>
      <c r="B62" s="68" t="s">
        <v>508</v>
      </c>
      <c r="C62" s="68" t="s">
        <v>85</v>
      </c>
      <c r="D62" s="341" t="s">
        <v>510</v>
      </c>
      <c r="E62" s="338">
        <v>44735.0</v>
      </c>
      <c r="F62" s="339">
        <v>0.9166666666666666</v>
      </c>
      <c r="G62" s="339">
        <v>0.25</v>
      </c>
      <c r="H62" s="68">
        <v>8.0</v>
      </c>
      <c r="I62" s="68">
        <v>0.0</v>
      </c>
      <c r="J62" s="68">
        <v>0.0</v>
      </c>
      <c r="K62" s="68">
        <v>8.0</v>
      </c>
    </row>
    <row r="63">
      <c r="A63" s="338">
        <v>44735.0</v>
      </c>
      <c r="B63" s="68" t="s">
        <v>45</v>
      </c>
      <c r="C63" s="68" t="s">
        <v>1</v>
      </c>
      <c r="D63" s="341" t="s">
        <v>510</v>
      </c>
      <c r="E63" s="338">
        <v>44735.0</v>
      </c>
      <c r="F63" s="339">
        <v>0.9583333333333334</v>
      </c>
      <c r="G63" s="339">
        <v>0.2916666666666667</v>
      </c>
      <c r="H63" s="68">
        <v>8.0</v>
      </c>
      <c r="I63" s="68">
        <v>0.0</v>
      </c>
      <c r="J63" s="68">
        <v>1.0</v>
      </c>
      <c r="K63" s="68">
        <v>7.0</v>
      </c>
    </row>
    <row r="64">
      <c r="A64" s="338">
        <v>44735.0</v>
      </c>
      <c r="B64" s="68" t="s">
        <v>123</v>
      </c>
      <c r="C64" s="68" t="s">
        <v>23</v>
      </c>
      <c r="D64" s="341" t="s">
        <v>512</v>
      </c>
      <c r="E64" s="338">
        <v>44736.0</v>
      </c>
      <c r="F64" s="339">
        <v>0.020833333333333332</v>
      </c>
      <c r="G64" s="339">
        <v>0.25</v>
      </c>
      <c r="H64" s="68">
        <v>5.5</v>
      </c>
      <c r="I64" s="68">
        <v>0.0</v>
      </c>
      <c r="J64" s="68">
        <v>0.0</v>
      </c>
      <c r="K64" s="68">
        <v>5.5</v>
      </c>
    </row>
    <row r="65">
      <c r="A65" s="338">
        <v>44735.0</v>
      </c>
      <c r="B65" s="68" t="s">
        <v>1112</v>
      </c>
      <c r="C65" s="68" t="s">
        <v>499</v>
      </c>
      <c r="D65" s="341" t="s">
        <v>512</v>
      </c>
      <c r="E65" s="338">
        <v>44736.0</v>
      </c>
      <c r="F65" s="339">
        <v>0.16666666666666666</v>
      </c>
      <c r="G65" s="339">
        <v>0.4583333333333333</v>
      </c>
      <c r="H65" s="68">
        <v>7.0</v>
      </c>
      <c r="I65" s="68">
        <v>0.0</v>
      </c>
      <c r="J65" s="68">
        <v>5.0</v>
      </c>
      <c r="K65" s="68">
        <v>2.0</v>
      </c>
    </row>
    <row r="66">
      <c r="A66" s="338">
        <v>44735.0</v>
      </c>
      <c r="B66" s="68" t="s">
        <v>501</v>
      </c>
      <c r="C66" s="68" t="s">
        <v>23</v>
      </c>
      <c r="D66" s="341" t="s">
        <v>512</v>
      </c>
      <c r="E66" s="338">
        <v>44736.0</v>
      </c>
      <c r="F66" s="339">
        <v>0.25</v>
      </c>
      <c r="G66" s="339">
        <v>0.4583333333333333</v>
      </c>
      <c r="H66" s="68">
        <v>5.0</v>
      </c>
      <c r="I66" s="68">
        <v>0.0</v>
      </c>
      <c r="J66" s="68">
        <v>5.0</v>
      </c>
      <c r="K66" s="68">
        <v>0.0</v>
      </c>
    </row>
    <row r="67">
      <c r="A67" s="338">
        <v>44735.0</v>
      </c>
      <c r="B67" s="68" t="s">
        <v>502</v>
      </c>
      <c r="C67" s="68" t="s">
        <v>85</v>
      </c>
      <c r="D67" s="341" t="s">
        <v>512</v>
      </c>
      <c r="E67" s="338">
        <v>44736.0</v>
      </c>
      <c r="F67" s="68">
        <v>0.0</v>
      </c>
      <c r="G67" s="68">
        <v>0.0</v>
      </c>
      <c r="H67" s="68">
        <v>0.0</v>
      </c>
      <c r="I67" s="68">
        <v>0.0</v>
      </c>
      <c r="J67" s="68">
        <v>0.0</v>
      </c>
      <c r="K67" s="68">
        <v>0.0</v>
      </c>
      <c r="L67" s="68" t="s">
        <v>25</v>
      </c>
    </row>
    <row r="68">
      <c r="A68" s="338">
        <v>44735.0</v>
      </c>
      <c r="B68" s="68" t="s">
        <v>403</v>
      </c>
      <c r="C68" s="68" t="s">
        <v>85</v>
      </c>
      <c r="D68" s="341" t="s">
        <v>512</v>
      </c>
      <c r="E68" s="338">
        <v>44736.0</v>
      </c>
      <c r="F68" s="339">
        <v>0.25</v>
      </c>
      <c r="G68" s="339">
        <v>0.5416666666666666</v>
      </c>
      <c r="H68" s="68">
        <v>7.0</v>
      </c>
      <c r="I68" s="68">
        <v>0.0</v>
      </c>
      <c r="J68" s="68">
        <v>7.0</v>
      </c>
      <c r="K68" s="68">
        <v>0.0</v>
      </c>
      <c r="L68" s="68"/>
    </row>
    <row r="69">
      <c r="A69" s="338">
        <v>44735.0</v>
      </c>
      <c r="B69" s="68" t="s">
        <v>18</v>
      </c>
      <c r="C69" s="68" t="s">
        <v>1418</v>
      </c>
      <c r="D69" s="341" t="s">
        <v>512</v>
      </c>
      <c r="E69" s="338">
        <v>44736.0</v>
      </c>
      <c r="F69" s="339">
        <v>0.20833333333333334</v>
      </c>
      <c r="G69" s="339">
        <v>0.5416666666666666</v>
      </c>
      <c r="H69" s="68">
        <v>8.0</v>
      </c>
      <c r="I69" s="68">
        <v>0.0</v>
      </c>
      <c r="J69" s="68">
        <v>7.0</v>
      </c>
      <c r="K69" s="68">
        <v>1.0</v>
      </c>
    </row>
    <row r="70">
      <c r="A70" s="338">
        <v>44736.0</v>
      </c>
      <c r="B70" s="68" t="s">
        <v>508</v>
      </c>
      <c r="C70" s="68" t="s">
        <v>85</v>
      </c>
      <c r="D70" s="341" t="s">
        <v>512</v>
      </c>
      <c r="E70" s="338">
        <v>44736.0</v>
      </c>
      <c r="F70" s="339">
        <v>0.9166666666666666</v>
      </c>
      <c r="G70" s="339">
        <v>0.25</v>
      </c>
      <c r="H70" s="68">
        <v>8.0</v>
      </c>
      <c r="I70" s="68">
        <v>0.0</v>
      </c>
      <c r="J70" s="68">
        <v>0.0</v>
      </c>
      <c r="K70" s="68">
        <v>8.0</v>
      </c>
    </row>
    <row r="71">
      <c r="A71" s="338">
        <v>44736.0</v>
      </c>
      <c r="B71" s="68" t="s">
        <v>45</v>
      </c>
      <c r="C71" s="68" t="s">
        <v>1</v>
      </c>
      <c r="D71" s="341" t="s">
        <v>512</v>
      </c>
      <c r="E71" s="338">
        <v>44736.0</v>
      </c>
      <c r="F71" s="339">
        <v>0.9583333333333334</v>
      </c>
      <c r="G71" s="339">
        <v>0.2916666666666667</v>
      </c>
      <c r="H71" s="68">
        <v>8.0</v>
      </c>
      <c r="I71" s="68">
        <v>0.0</v>
      </c>
      <c r="J71" s="68">
        <v>1.0</v>
      </c>
      <c r="K71" s="68">
        <v>7.0</v>
      </c>
    </row>
    <row r="72">
      <c r="A72" s="338">
        <v>44736.0</v>
      </c>
      <c r="B72" s="68" t="s">
        <v>1112</v>
      </c>
      <c r="C72" s="68" t="s">
        <v>499</v>
      </c>
      <c r="D72" s="341" t="s">
        <v>512</v>
      </c>
      <c r="E72" s="338">
        <v>44736.0</v>
      </c>
      <c r="F72" s="339">
        <v>0.9583333333333334</v>
      </c>
      <c r="G72" s="339">
        <v>0.375</v>
      </c>
      <c r="H72" s="68">
        <v>12.0</v>
      </c>
      <c r="I72" s="68">
        <v>2.0</v>
      </c>
      <c r="J72" s="68">
        <v>3.0</v>
      </c>
      <c r="K72" s="68">
        <v>7.0</v>
      </c>
    </row>
    <row r="73">
      <c r="A73" s="338">
        <v>44736.0</v>
      </c>
      <c r="B73" s="68" t="s">
        <v>123</v>
      </c>
      <c r="C73" s="68" t="s">
        <v>23</v>
      </c>
      <c r="D73" s="341" t="s">
        <v>513</v>
      </c>
      <c r="E73" s="338">
        <v>44737.0</v>
      </c>
      <c r="F73" s="339">
        <v>0.020833333333333332</v>
      </c>
      <c r="G73" s="339">
        <v>0.25</v>
      </c>
      <c r="H73" s="68">
        <v>5.5</v>
      </c>
      <c r="I73" s="68">
        <v>0.0</v>
      </c>
      <c r="J73" s="68">
        <v>0.0</v>
      </c>
      <c r="K73" s="68">
        <v>5.5</v>
      </c>
    </row>
    <row r="74">
      <c r="A74" s="338">
        <v>44736.0</v>
      </c>
      <c r="B74" s="68" t="s">
        <v>501</v>
      </c>
      <c r="C74" s="68" t="s">
        <v>23</v>
      </c>
      <c r="D74" s="341" t="s">
        <v>513</v>
      </c>
      <c r="E74" s="338">
        <v>44737.0</v>
      </c>
      <c r="F74" s="339">
        <v>0.25</v>
      </c>
      <c r="G74" s="339">
        <v>0.4583333333333333</v>
      </c>
      <c r="H74" s="68">
        <v>5.0</v>
      </c>
      <c r="I74" s="68">
        <v>0.0</v>
      </c>
      <c r="J74" s="68">
        <v>5.0</v>
      </c>
      <c r="K74" s="68">
        <v>0.0</v>
      </c>
    </row>
    <row r="75">
      <c r="A75" s="338">
        <v>44736.0</v>
      </c>
      <c r="B75" s="68" t="s">
        <v>502</v>
      </c>
      <c r="C75" s="68" t="s">
        <v>85</v>
      </c>
      <c r="D75" s="341" t="s">
        <v>513</v>
      </c>
      <c r="E75" s="338">
        <v>44737.0</v>
      </c>
      <c r="F75" s="339">
        <v>0.25</v>
      </c>
      <c r="G75" s="339">
        <v>0.5833333333333334</v>
      </c>
      <c r="H75" s="68">
        <v>8.0</v>
      </c>
      <c r="I75" s="68">
        <v>0.0</v>
      </c>
      <c r="J75" s="68">
        <v>8.0</v>
      </c>
      <c r="K75" s="68">
        <v>0.0</v>
      </c>
    </row>
    <row r="76">
      <c r="A76" s="338">
        <v>44736.0</v>
      </c>
      <c r="B76" s="68" t="s">
        <v>403</v>
      </c>
      <c r="C76" s="68" t="s">
        <v>85</v>
      </c>
      <c r="D76" s="341" t="s">
        <v>513</v>
      </c>
      <c r="E76" s="338">
        <v>44737.0</v>
      </c>
      <c r="F76" s="339">
        <v>0.20833333333333334</v>
      </c>
      <c r="G76" s="339">
        <v>0.5416666666666666</v>
      </c>
      <c r="H76" s="68">
        <v>8.0</v>
      </c>
      <c r="I76" s="68">
        <v>0.0</v>
      </c>
      <c r="J76" s="68">
        <v>7.0</v>
      </c>
      <c r="K76" s="68">
        <v>1.0</v>
      </c>
    </row>
    <row r="77">
      <c r="A77" s="338">
        <v>44736.0</v>
      </c>
      <c r="B77" s="68" t="s">
        <v>18</v>
      </c>
      <c r="C77" s="68" t="s">
        <v>1</v>
      </c>
      <c r="D77" s="341" t="s">
        <v>513</v>
      </c>
      <c r="E77" s="338">
        <v>44737.0</v>
      </c>
      <c r="F77" s="339">
        <v>0.2916666666666667</v>
      </c>
      <c r="G77" s="339">
        <v>0.5625</v>
      </c>
      <c r="H77" s="68">
        <v>6.5</v>
      </c>
      <c r="I77" s="68">
        <v>0.0</v>
      </c>
      <c r="J77" s="68">
        <v>6.5</v>
      </c>
      <c r="K77" s="68">
        <v>0.0</v>
      </c>
    </row>
    <row r="78">
      <c r="A78" s="338">
        <v>44737.0</v>
      </c>
      <c r="B78" s="68" t="s">
        <v>508</v>
      </c>
      <c r="C78" s="68" t="s">
        <v>85</v>
      </c>
      <c r="D78" s="341" t="s">
        <v>513</v>
      </c>
      <c r="E78" s="338">
        <v>44737.0</v>
      </c>
      <c r="F78" s="339">
        <v>0.9166666666666666</v>
      </c>
      <c r="G78" s="339">
        <v>0.25</v>
      </c>
      <c r="H78" s="68">
        <v>8.0</v>
      </c>
      <c r="I78" s="68">
        <v>0.0</v>
      </c>
      <c r="J78" s="68">
        <v>0.0</v>
      </c>
      <c r="K78" s="68">
        <v>8.0</v>
      </c>
    </row>
    <row r="79">
      <c r="A79" s="338">
        <v>44737.0</v>
      </c>
      <c r="B79" s="68" t="s">
        <v>45</v>
      </c>
      <c r="C79" s="68" t="s">
        <v>1</v>
      </c>
      <c r="D79" s="341" t="s">
        <v>513</v>
      </c>
      <c r="E79" s="338">
        <v>44737.0</v>
      </c>
      <c r="F79" s="339">
        <v>0.9583333333333334</v>
      </c>
      <c r="G79" s="339">
        <v>0.2916666666666667</v>
      </c>
      <c r="H79" s="68">
        <v>8.0</v>
      </c>
      <c r="I79" s="68">
        <v>0.0</v>
      </c>
      <c r="J79" s="68">
        <v>1.0</v>
      </c>
      <c r="K79" s="68">
        <v>7.0</v>
      </c>
    </row>
    <row r="80">
      <c r="A80" s="338">
        <v>44737.0</v>
      </c>
      <c r="B80" s="68" t="s">
        <v>123</v>
      </c>
      <c r="C80" s="68" t="s">
        <v>23</v>
      </c>
      <c r="D80" s="341" t="s">
        <v>498</v>
      </c>
      <c r="E80" s="338">
        <v>44738.0</v>
      </c>
      <c r="F80" s="339">
        <v>0.020833333333333332</v>
      </c>
      <c r="G80" s="339">
        <v>0.25</v>
      </c>
      <c r="H80" s="68">
        <v>5.5</v>
      </c>
      <c r="I80" s="68">
        <v>0.0</v>
      </c>
      <c r="J80" s="68">
        <v>0.0</v>
      </c>
      <c r="K80" s="68">
        <v>5.5</v>
      </c>
    </row>
    <row r="81">
      <c r="A81" s="338">
        <v>44737.0</v>
      </c>
      <c r="B81" s="68" t="s">
        <v>1112</v>
      </c>
      <c r="C81" s="68" t="s">
        <v>499</v>
      </c>
      <c r="D81" s="341" t="s">
        <v>498</v>
      </c>
      <c r="E81" s="338">
        <v>44738.0</v>
      </c>
      <c r="F81" s="339">
        <v>0.16666666666666666</v>
      </c>
      <c r="G81" s="339">
        <v>0.4583333333333333</v>
      </c>
      <c r="H81" s="68">
        <v>7.0</v>
      </c>
      <c r="I81" s="68">
        <v>0.0</v>
      </c>
      <c r="J81" s="68">
        <v>5.0</v>
      </c>
      <c r="K81" s="68">
        <v>2.0</v>
      </c>
    </row>
    <row r="82">
      <c r="A82" s="338">
        <v>44737.0</v>
      </c>
      <c r="B82" s="68" t="s">
        <v>501</v>
      </c>
      <c r="C82" s="68" t="s">
        <v>23</v>
      </c>
      <c r="D82" s="341" t="s">
        <v>498</v>
      </c>
      <c r="E82" s="338">
        <v>44738.0</v>
      </c>
      <c r="F82" s="339">
        <v>0.25</v>
      </c>
      <c r="G82" s="339">
        <v>0.4583333333333333</v>
      </c>
      <c r="H82" s="68">
        <v>5.0</v>
      </c>
      <c r="I82" s="68">
        <v>0.0</v>
      </c>
      <c r="J82" s="68">
        <v>5.0</v>
      </c>
      <c r="K82" s="68">
        <v>0.0</v>
      </c>
    </row>
    <row r="83">
      <c r="A83" s="338">
        <v>44737.0</v>
      </c>
      <c r="B83" s="68" t="s">
        <v>403</v>
      </c>
      <c r="C83" s="68" t="s">
        <v>85</v>
      </c>
      <c r="D83" s="341" t="s">
        <v>498</v>
      </c>
      <c r="E83" s="338">
        <v>44738.0</v>
      </c>
      <c r="F83" s="339">
        <v>0.20833333333333334</v>
      </c>
      <c r="G83" s="339">
        <v>0.5416666666666666</v>
      </c>
      <c r="H83" s="68">
        <v>8.0</v>
      </c>
      <c r="I83" s="68">
        <v>0.0</v>
      </c>
      <c r="J83" s="68">
        <v>7.0</v>
      </c>
      <c r="K83" s="68">
        <v>1.0</v>
      </c>
    </row>
    <row r="84">
      <c r="A84" s="338">
        <v>44737.0</v>
      </c>
      <c r="B84" s="68" t="s">
        <v>502</v>
      </c>
      <c r="C84" s="68" t="s">
        <v>85</v>
      </c>
      <c r="D84" s="341" t="s">
        <v>498</v>
      </c>
      <c r="E84" s="338">
        <v>44738.0</v>
      </c>
      <c r="F84" s="339">
        <v>0.25</v>
      </c>
      <c r="G84" s="339">
        <v>0.5833333333333334</v>
      </c>
      <c r="H84" s="68">
        <v>8.0</v>
      </c>
      <c r="I84" s="68">
        <v>0.0</v>
      </c>
      <c r="J84" s="68">
        <v>8.0</v>
      </c>
      <c r="K84" s="68">
        <v>0.0</v>
      </c>
    </row>
    <row r="85">
      <c r="A85" s="338">
        <v>44737.0</v>
      </c>
      <c r="B85" s="68" t="s">
        <v>18</v>
      </c>
      <c r="C85" s="68" t="s">
        <v>1</v>
      </c>
      <c r="D85" s="341" t="s">
        <v>498</v>
      </c>
      <c r="E85" s="338">
        <v>44738.0</v>
      </c>
      <c r="F85" s="339">
        <v>0.2916666666666667</v>
      </c>
      <c r="G85" s="339">
        <v>0.5625</v>
      </c>
      <c r="H85" s="68">
        <v>6.5</v>
      </c>
      <c r="I85" s="68">
        <v>0.0</v>
      </c>
      <c r="J85" s="68">
        <v>6.5</v>
      </c>
      <c r="K85" s="68">
        <v>0.0</v>
      </c>
    </row>
    <row r="86">
      <c r="A86" s="338">
        <v>44738.0</v>
      </c>
      <c r="B86" s="68" t="s">
        <v>508</v>
      </c>
      <c r="C86" s="68" t="s">
        <v>85</v>
      </c>
      <c r="D86" s="341" t="s">
        <v>498</v>
      </c>
      <c r="E86" s="338">
        <v>44738.0</v>
      </c>
      <c r="F86" s="339">
        <v>0.9375</v>
      </c>
      <c r="G86" s="339">
        <v>0.20833333333333334</v>
      </c>
      <c r="H86" s="68">
        <v>6.5</v>
      </c>
      <c r="I86" s="68">
        <v>0.0</v>
      </c>
      <c r="J86" s="68">
        <v>0.0</v>
      </c>
      <c r="K86" s="68">
        <v>6.5</v>
      </c>
    </row>
    <row r="87">
      <c r="A87" s="338">
        <v>44738.0</v>
      </c>
      <c r="B87" s="68" t="s">
        <v>45</v>
      </c>
      <c r="C87" s="68" t="s">
        <v>1</v>
      </c>
      <c r="D87" s="341" t="s">
        <v>498</v>
      </c>
      <c r="E87" s="338">
        <v>44738.0</v>
      </c>
      <c r="F87" s="68">
        <v>0.0</v>
      </c>
      <c r="G87" s="68">
        <v>0.0</v>
      </c>
      <c r="H87" s="68">
        <v>0.0</v>
      </c>
      <c r="I87" s="68">
        <v>0.0</v>
      </c>
      <c r="J87" s="68">
        <v>0.0</v>
      </c>
      <c r="K87" s="68">
        <v>0.0</v>
      </c>
      <c r="L87" s="68" t="s">
        <v>25</v>
      </c>
    </row>
    <row r="88">
      <c r="A88" s="338">
        <v>44738.0</v>
      </c>
      <c r="B88" s="68" t="s">
        <v>123</v>
      </c>
      <c r="C88" s="68" t="s">
        <v>23</v>
      </c>
      <c r="D88" s="341" t="s">
        <v>500</v>
      </c>
      <c r="E88" s="338">
        <v>44739.0</v>
      </c>
      <c r="F88" s="339">
        <v>0.020833333333333332</v>
      </c>
      <c r="G88" s="339">
        <v>0.25</v>
      </c>
      <c r="H88" s="68">
        <v>5.5</v>
      </c>
      <c r="I88" s="68">
        <v>0.0</v>
      </c>
      <c r="J88" s="68">
        <v>0.0</v>
      </c>
      <c r="K88" s="68">
        <v>5.5</v>
      </c>
    </row>
    <row r="89">
      <c r="A89" s="338">
        <v>44738.0</v>
      </c>
      <c r="B89" s="68" t="s">
        <v>1112</v>
      </c>
      <c r="C89" s="68" t="s">
        <v>499</v>
      </c>
      <c r="D89" s="341" t="s">
        <v>500</v>
      </c>
      <c r="E89" s="338">
        <v>44739.0</v>
      </c>
      <c r="F89" s="68">
        <v>0.0</v>
      </c>
      <c r="G89" s="68">
        <v>0.0</v>
      </c>
      <c r="H89" s="68">
        <v>0.0</v>
      </c>
      <c r="I89" s="68">
        <v>0.0</v>
      </c>
      <c r="J89" s="68">
        <v>0.0</v>
      </c>
      <c r="K89" s="68">
        <v>0.0</v>
      </c>
      <c r="L89" s="68" t="s">
        <v>25</v>
      </c>
    </row>
    <row r="90">
      <c r="A90" s="338">
        <v>44738.0</v>
      </c>
      <c r="B90" s="68" t="s">
        <v>501</v>
      </c>
      <c r="C90" s="68" t="s">
        <v>23</v>
      </c>
      <c r="D90" s="341" t="s">
        <v>500</v>
      </c>
      <c r="E90" s="338">
        <v>44739.0</v>
      </c>
      <c r="F90" s="339">
        <v>0.25</v>
      </c>
      <c r="G90" s="339">
        <v>0.4583333333333333</v>
      </c>
      <c r="H90" s="68">
        <v>5.0</v>
      </c>
      <c r="I90" s="68">
        <v>0.0</v>
      </c>
      <c r="J90" s="68">
        <v>5.0</v>
      </c>
      <c r="K90" s="68">
        <v>0.0</v>
      </c>
    </row>
    <row r="91">
      <c r="A91" s="338">
        <v>44738.0</v>
      </c>
      <c r="B91" s="68" t="s">
        <v>502</v>
      </c>
      <c r="C91" s="68" t="s">
        <v>85</v>
      </c>
      <c r="D91" s="341" t="s">
        <v>500</v>
      </c>
      <c r="E91" s="338">
        <v>44739.0</v>
      </c>
      <c r="F91" s="68">
        <v>0.0</v>
      </c>
      <c r="G91" s="68">
        <v>0.0</v>
      </c>
      <c r="H91" s="68">
        <v>0.0</v>
      </c>
      <c r="I91" s="68">
        <v>0.0</v>
      </c>
      <c r="J91" s="68">
        <v>0.0</v>
      </c>
      <c r="K91" s="68">
        <v>0.0</v>
      </c>
      <c r="L91" s="68" t="s">
        <v>25</v>
      </c>
    </row>
    <row r="92">
      <c r="A92" s="338">
        <v>44738.0</v>
      </c>
      <c r="B92" s="68" t="s">
        <v>403</v>
      </c>
      <c r="C92" s="68" t="s">
        <v>85</v>
      </c>
      <c r="D92" s="341" t="s">
        <v>500</v>
      </c>
      <c r="E92" s="338">
        <v>44739.0</v>
      </c>
      <c r="F92" s="339">
        <v>0.20833333333333334</v>
      </c>
      <c r="G92" s="339">
        <v>0.5</v>
      </c>
      <c r="H92" s="68">
        <v>7.0</v>
      </c>
      <c r="I92" s="68">
        <v>0.0</v>
      </c>
      <c r="J92" s="68">
        <v>6.0</v>
      </c>
      <c r="K92" s="68">
        <v>1.0</v>
      </c>
      <c r="L92" s="68" t="s">
        <v>516</v>
      </c>
    </row>
    <row r="93">
      <c r="A93" s="338">
        <v>44738.0</v>
      </c>
      <c r="B93" s="68" t="s">
        <v>18</v>
      </c>
      <c r="C93" s="68" t="s">
        <v>499</v>
      </c>
      <c r="D93" s="341" t="s">
        <v>500</v>
      </c>
      <c r="E93" s="338">
        <v>44739.0</v>
      </c>
      <c r="F93" s="339">
        <v>0.125</v>
      </c>
      <c r="G93" s="339">
        <v>0.375</v>
      </c>
      <c r="H93" s="868">
        <v>6.0</v>
      </c>
      <c r="I93" s="868">
        <v>0.0</v>
      </c>
      <c r="J93" s="868">
        <v>3.0</v>
      </c>
      <c r="K93" s="868">
        <v>3.0</v>
      </c>
      <c r="L93" s="68" t="s">
        <v>158</v>
      </c>
    </row>
    <row r="94">
      <c r="A94" s="338">
        <v>44739.0</v>
      </c>
      <c r="B94" s="68" t="s">
        <v>508</v>
      </c>
      <c r="C94" s="68" t="s">
        <v>85</v>
      </c>
      <c r="D94" s="341" t="s">
        <v>500</v>
      </c>
      <c r="E94" s="338">
        <v>44739.0</v>
      </c>
      <c r="F94" s="68">
        <v>0.0</v>
      </c>
      <c r="G94" s="68">
        <v>0.0</v>
      </c>
      <c r="H94" s="68">
        <v>0.0</v>
      </c>
      <c r="I94" s="68">
        <v>0.0</v>
      </c>
      <c r="J94" s="68">
        <v>0.0</v>
      </c>
      <c r="K94" s="68">
        <v>0.0</v>
      </c>
      <c r="L94" s="68" t="s">
        <v>25</v>
      </c>
    </row>
    <row r="95">
      <c r="A95" s="338">
        <v>44739.0</v>
      </c>
      <c r="B95" s="68" t="s">
        <v>403</v>
      </c>
      <c r="C95" s="68" t="s">
        <v>85</v>
      </c>
      <c r="D95" s="341" t="s">
        <v>500</v>
      </c>
      <c r="E95" s="338">
        <v>44739.0</v>
      </c>
      <c r="F95" s="339">
        <v>0.9166666666666666</v>
      </c>
      <c r="G95" s="339">
        <v>0.20833333333333334</v>
      </c>
      <c r="H95" s="68">
        <v>7.0</v>
      </c>
      <c r="I95" s="68">
        <v>0.0</v>
      </c>
      <c r="J95" s="68">
        <v>0.0</v>
      </c>
      <c r="K95" s="68">
        <v>7.0</v>
      </c>
      <c r="L95" s="68" t="s">
        <v>516</v>
      </c>
    </row>
    <row r="96">
      <c r="A96" s="338">
        <v>44739.0</v>
      </c>
      <c r="B96" s="68" t="s">
        <v>45</v>
      </c>
      <c r="C96" s="68" t="s">
        <v>1</v>
      </c>
      <c r="D96" s="341" t="s">
        <v>500</v>
      </c>
      <c r="E96" s="338">
        <v>44739.0</v>
      </c>
      <c r="F96" s="339">
        <v>0.9583333333333334</v>
      </c>
      <c r="G96" s="339">
        <v>0.4583333333333333</v>
      </c>
      <c r="H96" s="68">
        <v>12.0</v>
      </c>
      <c r="I96" s="68">
        <v>4.0</v>
      </c>
      <c r="J96" s="68">
        <v>1.0</v>
      </c>
      <c r="K96" s="68">
        <v>7.0</v>
      </c>
    </row>
    <row r="97">
      <c r="A97" s="338">
        <v>44739.0</v>
      </c>
      <c r="B97" s="68" t="s">
        <v>18</v>
      </c>
      <c r="C97" s="68" t="s">
        <v>23</v>
      </c>
      <c r="D97" s="341" t="s">
        <v>507</v>
      </c>
      <c r="E97" s="338">
        <v>44740.0</v>
      </c>
      <c r="F97" s="339">
        <v>0.020833333333333332</v>
      </c>
      <c r="G97" s="339">
        <v>0.4583333333333333</v>
      </c>
      <c r="H97" s="68">
        <v>11.5</v>
      </c>
      <c r="I97" s="68">
        <v>3.5</v>
      </c>
      <c r="J97" s="68">
        <v>2.5</v>
      </c>
      <c r="K97" s="68">
        <v>5.5</v>
      </c>
    </row>
    <row r="98">
      <c r="A98" s="338">
        <v>44739.0</v>
      </c>
      <c r="B98" s="68" t="s">
        <v>1112</v>
      </c>
      <c r="C98" s="68" t="s">
        <v>499</v>
      </c>
      <c r="D98" s="341" t="s">
        <v>507</v>
      </c>
      <c r="E98" s="338">
        <v>44740.0</v>
      </c>
      <c r="F98" s="339">
        <v>0.16666666666666666</v>
      </c>
      <c r="G98" s="339">
        <v>0.4583333333333333</v>
      </c>
      <c r="H98" s="68">
        <v>7.0</v>
      </c>
      <c r="I98" s="68">
        <v>0.0</v>
      </c>
      <c r="J98" s="68">
        <v>5.0</v>
      </c>
      <c r="K98" s="68">
        <v>2.0</v>
      </c>
    </row>
    <row r="99">
      <c r="A99" s="338">
        <v>44739.0</v>
      </c>
      <c r="B99" s="68" t="s">
        <v>502</v>
      </c>
      <c r="C99" s="68" t="s">
        <v>85</v>
      </c>
      <c r="D99" s="341" t="s">
        <v>507</v>
      </c>
      <c r="E99" s="338">
        <v>44740.0</v>
      </c>
      <c r="F99" s="339">
        <v>0.20833333333333334</v>
      </c>
      <c r="G99" s="339">
        <v>0.5416666666666666</v>
      </c>
      <c r="H99" s="68">
        <v>8.0</v>
      </c>
      <c r="I99" s="68">
        <v>0.0</v>
      </c>
      <c r="J99" s="68">
        <v>7.0</v>
      </c>
      <c r="K99" s="68">
        <v>1.0</v>
      </c>
    </row>
    <row r="100">
      <c r="A100" s="338">
        <v>44739.0</v>
      </c>
      <c r="B100" s="68" t="s">
        <v>123</v>
      </c>
      <c r="C100" s="68" t="s">
        <v>23</v>
      </c>
      <c r="D100" s="341" t="s">
        <v>507</v>
      </c>
      <c r="E100" s="338">
        <v>44740.0</v>
      </c>
      <c r="F100" s="68">
        <v>0.0</v>
      </c>
      <c r="G100" s="68">
        <v>0.0</v>
      </c>
      <c r="H100" s="68">
        <v>0.0</v>
      </c>
      <c r="I100" s="68">
        <v>0.0</v>
      </c>
      <c r="J100" s="68">
        <v>0.0</v>
      </c>
      <c r="K100" s="68">
        <v>0.0</v>
      </c>
      <c r="L100" s="68" t="s">
        <v>25</v>
      </c>
    </row>
    <row r="101">
      <c r="A101" s="338">
        <v>44739.0</v>
      </c>
      <c r="B101" s="68" t="s">
        <v>501</v>
      </c>
      <c r="C101" s="68" t="s">
        <v>23</v>
      </c>
      <c r="D101" s="341" t="s">
        <v>507</v>
      </c>
      <c r="E101" s="338">
        <v>44740.0</v>
      </c>
      <c r="F101" s="68">
        <v>0.0</v>
      </c>
      <c r="G101" s="68">
        <v>0.0</v>
      </c>
      <c r="H101" s="68">
        <v>0.0</v>
      </c>
      <c r="I101" s="68">
        <v>0.0</v>
      </c>
      <c r="J101" s="68">
        <v>0.0</v>
      </c>
      <c r="K101" s="68">
        <v>0.0</v>
      </c>
      <c r="L101" s="68" t="s">
        <v>25</v>
      </c>
    </row>
    <row r="102">
      <c r="A102" s="338">
        <v>44740.0</v>
      </c>
      <c r="B102" s="68" t="s">
        <v>508</v>
      </c>
      <c r="C102" s="68" t="s">
        <v>85</v>
      </c>
      <c r="D102" s="341" t="s">
        <v>507</v>
      </c>
      <c r="E102" s="338">
        <v>44740.0</v>
      </c>
      <c r="F102" s="339">
        <v>0.9166666666666666</v>
      </c>
      <c r="G102" s="339">
        <v>0.20833333333333334</v>
      </c>
      <c r="H102" s="68">
        <v>7.0</v>
      </c>
      <c r="I102" s="68">
        <v>0.0</v>
      </c>
      <c r="J102" s="68">
        <v>0.0</v>
      </c>
      <c r="K102" s="68">
        <v>7.0</v>
      </c>
    </row>
    <row r="103">
      <c r="A103" s="338">
        <v>44740.0</v>
      </c>
      <c r="B103" s="68" t="s">
        <v>18</v>
      </c>
      <c r="C103" s="68" t="s">
        <v>1</v>
      </c>
      <c r="D103" s="341" t="s">
        <v>507</v>
      </c>
      <c r="E103" s="338">
        <v>44740.0</v>
      </c>
      <c r="F103" s="339">
        <v>0.9583333333333334</v>
      </c>
      <c r="G103" s="339">
        <v>0.20833333333333334</v>
      </c>
      <c r="H103" s="68">
        <v>6.0</v>
      </c>
      <c r="I103" s="68">
        <v>0.0</v>
      </c>
      <c r="J103" s="68">
        <v>0.0</v>
      </c>
      <c r="K103" s="68">
        <v>6.0</v>
      </c>
    </row>
    <row r="104">
      <c r="A104" s="338">
        <v>44740.0</v>
      </c>
      <c r="B104" s="68" t="s">
        <v>123</v>
      </c>
      <c r="C104" s="68" t="s">
        <v>23</v>
      </c>
      <c r="D104" s="341" t="s">
        <v>509</v>
      </c>
      <c r="E104" s="338">
        <v>44741.0</v>
      </c>
      <c r="F104" s="339">
        <v>0.020833333333333332</v>
      </c>
      <c r="G104" s="339">
        <v>0.25</v>
      </c>
      <c r="H104" s="68">
        <v>5.5</v>
      </c>
      <c r="I104" s="68">
        <v>0.0</v>
      </c>
      <c r="J104" s="68">
        <v>0.0</v>
      </c>
      <c r="K104" s="68">
        <v>5.5</v>
      </c>
    </row>
    <row r="105">
      <c r="A105" s="338">
        <v>44740.0</v>
      </c>
      <c r="B105" s="68" t="s">
        <v>1112</v>
      </c>
      <c r="C105" s="68" t="s">
        <v>499</v>
      </c>
      <c r="D105" s="341" t="s">
        <v>509</v>
      </c>
      <c r="E105" s="338">
        <v>44741.0</v>
      </c>
      <c r="F105" s="339">
        <v>0.16666666666666666</v>
      </c>
      <c r="G105" s="339">
        <v>0.4583333333333333</v>
      </c>
      <c r="H105" s="68">
        <v>7.0</v>
      </c>
      <c r="I105" s="68">
        <v>0.0</v>
      </c>
      <c r="J105" s="68">
        <v>5.0</v>
      </c>
      <c r="K105" s="68">
        <v>2.0</v>
      </c>
    </row>
    <row r="106">
      <c r="A106" s="338">
        <v>44740.0</v>
      </c>
      <c r="B106" s="68" t="s">
        <v>502</v>
      </c>
      <c r="C106" s="68" t="s">
        <v>85</v>
      </c>
      <c r="D106" s="341" t="s">
        <v>509</v>
      </c>
      <c r="E106" s="338">
        <v>44741.0</v>
      </c>
      <c r="F106" s="339">
        <v>0.20833333333333334</v>
      </c>
      <c r="G106" s="339">
        <v>0.5416666666666666</v>
      </c>
      <c r="H106" s="68">
        <v>8.0</v>
      </c>
      <c r="I106" s="68">
        <v>0.0</v>
      </c>
      <c r="J106" s="68">
        <v>7.0</v>
      </c>
      <c r="K106" s="68">
        <v>1.0</v>
      </c>
    </row>
    <row r="107">
      <c r="A107" s="338">
        <v>44740.0</v>
      </c>
      <c r="B107" s="68" t="s">
        <v>403</v>
      </c>
      <c r="C107" s="68" t="s">
        <v>85</v>
      </c>
      <c r="D107" s="341" t="s">
        <v>509</v>
      </c>
      <c r="E107" s="338">
        <v>44741.0</v>
      </c>
      <c r="F107" s="68">
        <v>0.0</v>
      </c>
      <c r="G107" s="68">
        <v>0.0</v>
      </c>
      <c r="H107" s="68">
        <v>0.0</v>
      </c>
      <c r="I107" s="68">
        <v>0.0</v>
      </c>
      <c r="J107" s="68">
        <v>0.0</v>
      </c>
      <c r="K107" s="68">
        <v>0.0</v>
      </c>
      <c r="L107" s="68" t="s">
        <v>25</v>
      </c>
    </row>
    <row r="108">
      <c r="A108" s="338">
        <v>44740.0</v>
      </c>
      <c r="B108" s="68" t="s">
        <v>501</v>
      </c>
      <c r="C108" s="68" t="s">
        <v>23</v>
      </c>
      <c r="D108" s="341" t="s">
        <v>509</v>
      </c>
      <c r="E108" s="338">
        <v>44741.0</v>
      </c>
      <c r="F108" s="339">
        <v>0.25</v>
      </c>
      <c r="G108" s="339">
        <v>0.4583333333333333</v>
      </c>
      <c r="H108" s="68">
        <v>5.0</v>
      </c>
      <c r="I108" s="68">
        <v>0.0</v>
      </c>
      <c r="J108" s="68">
        <v>5.0</v>
      </c>
      <c r="K108" s="68">
        <v>0.0</v>
      </c>
    </row>
    <row r="109">
      <c r="A109" s="338">
        <v>44740.0</v>
      </c>
      <c r="B109" s="68" t="s">
        <v>45</v>
      </c>
      <c r="C109" s="68" t="s">
        <v>1</v>
      </c>
      <c r="D109" s="341" t="s">
        <v>509</v>
      </c>
      <c r="E109" s="338">
        <v>44741.0</v>
      </c>
      <c r="F109" s="339">
        <v>0.20833333333333334</v>
      </c>
      <c r="G109" s="339">
        <v>0.4583333333333333</v>
      </c>
      <c r="H109" s="68">
        <v>6.0</v>
      </c>
      <c r="I109" s="68">
        <v>0.0</v>
      </c>
      <c r="J109" s="68">
        <v>5.0</v>
      </c>
      <c r="K109" s="68">
        <v>1.0</v>
      </c>
    </row>
    <row r="110">
      <c r="A110" s="338">
        <v>44741.0</v>
      </c>
      <c r="B110" s="68" t="s">
        <v>508</v>
      </c>
      <c r="C110" s="68" t="s">
        <v>85</v>
      </c>
      <c r="D110" s="341" t="s">
        <v>509</v>
      </c>
      <c r="E110" s="338">
        <v>44741.0</v>
      </c>
      <c r="F110" s="339">
        <v>0.9166666666666666</v>
      </c>
      <c r="G110" s="339">
        <v>0.20833333333333334</v>
      </c>
      <c r="H110" s="68">
        <v>7.0</v>
      </c>
      <c r="I110" s="68">
        <v>0.0</v>
      </c>
      <c r="J110" s="68">
        <v>0.0</v>
      </c>
      <c r="K110" s="68">
        <v>7.0</v>
      </c>
    </row>
    <row r="111">
      <c r="A111" s="338">
        <v>44741.0</v>
      </c>
      <c r="B111" s="68" t="s">
        <v>18</v>
      </c>
      <c r="C111" s="68" t="s">
        <v>1</v>
      </c>
      <c r="D111" s="341" t="s">
        <v>509</v>
      </c>
      <c r="E111" s="338">
        <v>44741.0</v>
      </c>
      <c r="F111" s="339">
        <v>0.9583333333333334</v>
      </c>
      <c r="G111" s="339">
        <v>0.14583333333333334</v>
      </c>
      <c r="H111" s="68">
        <v>4.5</v>
      </c>
      <c r="I111" s="68">
        <v>0.0</v>
      </c>
      <c r="J111" s="68">
        <v>0.0</v>
      </c>
      <c r="K111" s="68">
        <v>4.5</v>
      </c>
    </row>
    <row r="112">
      <c r="A112" s="338">
        <v>44741.0</v>
      </c>
      <c r="B112" s="68" t="s">
        <v>123</v>
      </c>
      <c r="C112" s="68" t="s">
        <v>23</v>
      </c>
      <c r="D112" s="341" t="s">
        <v>510</v>
      </c>
      <c r="E112" s="338">
        <v>44742.0</v>
      </c>
      <c r="F112" s="339">
        <v>0.020833333333333332</v>
      </c>
      <c r="G112" s="339">
        <v>0.25</v>
      </c>
      <c r="H112" s="68">
        <v>5.5</v>
      </c>
      <c r="I112" s="68">
        <v>0.0</v>
      </c>
      <c r="J112" s="68">
        <v>0.0</v>
      </c>
      <c r="K112" s="68">
        <v>5.5</v>
      </c>
    </row>
    <row r="113">
      <c r="A113" s="338">
        <v>44741.0</v>
      </c>
      <c r="B113" s="68" t="s">
        <v>1112</v>
      </c>
      <c r="C113" s="68" t="s">
        <v>499</v>
      </c>
      <c r="D113" s="341" t="s">
        <v>510</v>
      </c>
      <c r="E113" s="338">
        <v>44742.0</v>
      </c>
      <c r="F113" s="339">
        <v>0.16666666666666666</v>
      </c>
      <c r="G113" s="339">
        <v>0.4583333333333333</v>
      </c>
      <c r="H113" s="68">
        <v>7.0</v>
      </c>
      <c r="I113" s="68">
        <v>0.0</v>
      </c>
      <c r="J113" s="68">
        <v>5.0</v>
      </c>
      <c r="K113" s="68">
        <v>2.0</v>
      </c>
    </row>
    <row r="114">
      <c r="A114" s="338">
        <v>44741.0</v>
      </c>
      <c r="B114" s="68" t="s">
        <v>502</v>
      </c>
      <c r="C114" s="68" t="s">
        <v>85</v>
      </c>
      <c r="D114" s="341" t="s">
        <v>510</v>
      </c>
      <c r="E114" s="338">
        <v>44742.0</v>
      </c>
      <c r="F114" s="339">
        <v>0.20833333333333334</v>
      </c>
      <c r="G114" s="339">
        <v>0.5208333333333334</v>
      </c>
      <c r="H114" s="68">
        <v>7.5</v>
      </c>
      <c r="I114" s="68">
        <v>0.0</v>
      </c>
      <c r="J114" s="68">
        <v>6.5</v>
      </c>
      <c r="K114" s="68">
        <v>1.0</v>
      </c>
    </row>
    <row r="115">
      <c r="A115" s="338">
        <v>44741.0</v>
      </c>
      <c r="B115" s="68" t="s">
        <v>403</v>
      </c>
      <c r="C115" s="68" t="s">
        <v>85</v>
      </c>
      <c r="D115" s="341" t="s">
        <v>510</v>
      </c>
      <c r="E115" s="338">
        <v>44742.0</v>
      </c>
      <c r="F115" s="339">
        <v>0.25</v>
      </c>
      <c r="G115" s="339">
        <v>0.5208333333333334</v>
      </c>
      <c r="H115" s="68">
        <v>6.5</v>
      </c>
      <c r="I115" s="68">
        <v>0.0</v>
      </c>
      <c r="J115" s="68">
        <v>6.5</v>
      </c>
      <c r="K115" s="68">
        <v>0.0</v>
      </c>
    </row>
    <row r="116">
      <c r="A116" s="338">
        <v>44741.0</v>
      </c>
      <c r="B116" s="68" t="s">
        <v>501</v>
      </c>
      <c r="C116" s="68" t="s">
        <v>23</v>
      </c>
      <c r="D116" s="341" t="s">
        <v>510</v>
      </c>
      <c r="E116" s="338">
        <v>44742.0</v>
      </c>
      <c r="F116" s="339">
        <v>0.25</v>
      </c>
      <c r="G116" s="339">
        <v>0.4583333333333333</v>
      </c>
      <c r="H116" s="68">
        <v>5.0</v>
      </c>
      <c r="I116" s="68">
        <v>0.0</v>
      </c>
      <c r="J116" s="68">
        <v>5.0</v>
      </c>
      <c r="K116" s="68">
        <v>0.0</v>
      </c>
    </row>
    <row r="117">
      <c r="A117" s="338">
        <v>44741.0</v>
      </c>
      <c r="B117" s="68" t="s">
        <v>45</v>
      </c>
      <c r="C117" s="68" t="s">
        <v>1</v>
      </c>
      <c r="D117" s="341" t="s">
        <v>510</v>
      </c>
      <c r="E117" s="338">
        <v>44742.0</v>
      </c>
      <c r="F117" s="339">
        <v>0.125</v>
      </c>
      <c r="G117" s="339">
        <v>0.4583333333333333</v>
      </c>
      <c r="H117" s="68">
        <v>8.0</v>
      </c>
      <c r="I117" s="68">
        <v>0.0</v>
      </c>
      <c r="J117" s="68">
        <v>5.0</v>
      </c>
      <c r="K117" s="68">
        <v>3.0</v>
      </c>
    </row>
    <row r="118">
      <c r="A118" s="338">
        <v>44742.0</v>
      </c>
      <c r="B118" s="68" t="s">
        <v>508</v>
      </c>
      <c r="C118" s="68" t="s">
        <v>85</v>
      </c>
      <c r="D118" s="341" t="s">
        <v>510</v>
      </c>
      <c r="E118" s="338">
        <v>44742.0</v>
      </c>
      <c r="F118" s="339">
        <v>0.9166666666666666</v>
      </c>
      <c r="G118" s="339">
        <v>0.20833333333333334</v>
      </c>
      <c r="H118" s="68">
        <v>7.0</v>
      </c>
      <c r="I118" s="68">
        <v>0.0</v>
      </c>
      <c r="J118" s="68">
        <v>0.0</v>
      </c>
      <c r="K118" s="68">
        <v>7.0</v>
      </c>
      <c r="L118" s="68" t="s">
        <v>1419</v>
      </c>
    </row>
    <row r="119">
      <c r="A119" s="338">
        <v>44742.0</v>
      </c>
      <c r="B119" s="68" t="s">
        <v>45</v>
      </c>
      <c r="C119" s="68" t="s">
        <v>1</v>
      </c>
      <c r="D119" s="341" t="s">
        <v>510</v>
      </c>
      <c r="E119" s="338">
        <v>44742.0</v>
      </c>
      <c r="F119" s="339">
        <v>0.9583333333333334</v>
      </c>
      <c r="G119" s="339">
        <v>0.4583333333333333</v>
      </c>
      <c r="H119" s="68">
        <v>12.0</v>
      </c>
      <c r="I119" s="68">
        <v>4.0</v>
      </c>
      <c r="J119" s="68">
        <v>1.0</v>
      </c>
      <c r="K119" s="68">
        <v>7.0</v>
      </c>
      <c r="L119" s="68" t="s">
        <v>1419</v>
      </c>
    </row>
  </sheetData>
  <autoFilter ref="$A$1:$AC$128"/>
  <customSheetViews>
    <customSheetView guid="{8FA64682-881A-4376-8C50-5D62D1C4C4A5}" filter="1" showAutoFilter="1">
      <autoFilter ref="$A$1:$AC$69"/>
    </customSheetView>
    <customSheetView guid="{6AFCB687-A5B1-4A43-94F3-0C0C9622126F}" filter="1" showAutoFilter="1">
      <autoFilter ref="$A$1:$AC$69">
        <filterColumn colId="2">
          <filters>
            <filter val="SUBKING"/>
            <filter val="ORIOLE"/>
            <filter val="DRAGON"/>
            <filter val="LOMBARDI'S"/>
            <filter val="ORIOLE/SUBKING"/>
            <filter val="ORIOLE/LOMBARDI'S"/>
          </filters>
        </filterColumn>
      </autoFilter>
    </customSheetView>
    <customSheetView guid="{15494CB8-74BA-41CD-979C-0A1F98FA7AD5}" filter="1" showAutoFilter="1">
      <autoFilter ref="$A$1:$AC$64"/>
    </customSheetView>
    <customSheetView guid="{6F7B0752-2D34-424D-B3B4-CA21D0151CF6}" filter="1" showAutoFilter="1">
      <autoFilter ref="$A$1:$AC$47"/>
    </customSheetView>
    <customSheetView guid="{E03E75B9-18D3-4F9C-8E98-9CFDBAC1C039}" filter="1" showAutoFilter="1">
      <autoFilter ref="$A$1:$AC$47"/>
    </customSheetView>
    <customSheetView guid="{482CA3F1-235E-4CBB-838F-2B51A4768B5C}" filter="1" showAutoFilter="1">
      <autoFilter ref="$B$1:$C$119"/>
    </customSheetView>
  </customSheetViews>
  <conditionalFormatting sqref="H2">
    <cfRule type="notContainsBlanks" dxfId="0" priority="1">
      <formula>LEN(TRIM(H2))&gt;0</formula>
    </cfRule>
  </conditionalFormatting>
  <conditionalFormatting sqref="F2:G2 F9:G9 F17:G17 F25:G25 F34:G34 G48 G55 G57 G62 G64 G70 G73 G78 G80 G86 G88 G95 G102:G104 G110:G112 G118:G119">
    <cfRule type="expression" dxfId="0" priority="2">
      <formula>MOD</formula>
    </cfRule>
  </conditionalFormatting>
  <drawing r:id="rId1"/>
</worksheet>
</file>